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docProps/core.xml" ContentType="application/vnd.openxmlformats-package.core-properties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R:\Regulatory_Affairs\Accounting - Regulatory\Earnings Test &amp; CBR Models\2018\FINAL\For Filing\Washington\"/>
    </mc:Choice>
  </mc:AlternateContent>
  <bookViews>
    <workbookView xWindow="0" yWindow="0" windowWidth="28800" windowHeight="11820" firstSheet="1" activeTab="2"/>
  </bookViews>
  <sheets>
    <sheet name="BI SAP Report" sheetId="1" r:id="rId1"/>
    <sheet name="Allocation" sheetId="2" r:id="rId2"/>
    <sheet name="YTD Short Report" sheetId="4" r:id="rId3"/>
    <sheet name="Factors" sheetId="3" r:id="rId4"/>
  </sheets>
  <definedNames>
    <definedName name="_xlnm._FilterDatabase" localSheetId="1" hidden="1">Allocation!$A$3:$AE$6367</definedName>
  </definedNames>
  <calcPr calcId="152511"/>
</workbook>
</file>

<file path=xl/calcChain.xml><?xml version="1.0" encoding="utf-8"?>
<calcChain xmlns="http://schemas.openxmlformats.org/spreadsheetml/2006/main">
  <c r="I102" i="4" l="1"/>
  <c r="I99" i="4"/>
  <c r="I98" i="4"/>
  <c r="I97" i="4"/>
  <c r="I96" i="4"/>
  <c r="I95" i="4"/>
  <c r="I104" i="4" s="1"/>
  <c r="I94" i="4"/>
  <c r="I93" i="4"/>
  <c r="I92" i="4"/>
  <c r="I87" i="4"/>
  <c r="I86" i="4"/>
  <c r="I88" i="4" s="1"/>
  <c r="I85" i="4"/>
  <c r="I84" i="4"/>
  <c r="I79" i="4"/>
  <c r="I78" i="4"/>
  <c r="I77" i="4"/>
  <c r="I76" i="4"/>
  <c r="I80" i="4" s="1"/>
  <c r="I71" i="4"/>
  <c r="I70" i="4"/>
  <c r="I69" i="4"/>
  <c r="I68" i="4"/>
  <c r="I58" i="4"/>
  <c r="I59" i="4"/>
  <c r="I60" i="4"/>
  <c r="I61" i="4"/>
  <c r="I62" i="4"/>
  <c r="I63" i="4"/>
  <c r="I57" i="4"/>
  <c r="I47" i="4"/>
  <c r="I48" i="4"/>
  <c r="I49" i="4"/>
  <c r="I50" i="4"/>
  <c r="I51" i="4"/>
  <c r="I52" i="4"/>
  <c r="I53" i="4"/>
  <c r="I46" i="4"/>
  <c r="I41" i="4"/>
  <c r="I38" i="4"/>
  <c r="I31" i="4"/>
  <c r="I28" i="4"/>
  <c r="I27" i="4"/>
  <c r="I22" i="4"/>
  <c r="I23" i="4" s="1"/>
  <c r="I17" i="4"/>
  <c r="I16" i="4"/>
  <c r="I10" i="4"/>
  <c r="I11" i="4"/>
  <c r="I12" i="4"/>
  <c r="I13" i="4"/>
  <c r="I9" i="4"/>
  <c r="G106" i="4"/>
  <c r="G18" i="4"/>
  <c r="G23" i="4"/>
  <c r="G34" i="4"/>
  <c r="G42" i="4"/>
  <c r="G64" i="4"/>
  <c r="G72" i="4"/>
  <c r="G80" i="4"/>
  <c r="G88" i="4"/>
  <c r="G104" i="4"/>
  <c r="G102" i="4"/>
  <c r="G99" i="4"/>
  <c r="G98" i="4"/>
  <c r="G97" i="4"/>
  <c r="G96" i="4"/>
  <c r="G95" i="4"/>
  <c r="G94" i="4"/>
  <c r="G93" i="4"/>
  <c r="G92" i="4"/>
  <c r="G87" i="4"/>
  <c r="G86" i="4"/>
  <c r="G85" i="4"/>
  <c r="G84" i="4"/>
  <c r="G79" i="4"/>
  <c r="G78" i="4"/>
  <c r="G77" i="4"/>
  <c r="G76" i="4"/>
  <c r="G71" i="4"/>
  <c r="G70" i="4"/>
  <c r="G69" i="4"/>
  <c r="G68" i="4"/>
  <c r="G63" i="4"/>
  <c r="G62" i="4"/>
  <c r="G61" i="4"/>
  <c r="G60" i="4"/>
  <c r="G59" i="4"/>
  <c r="G58" i="4"/>
  <c r="G57" i="4"/>
  <c r="G53" i="4"/>
  <c r="G52" i="4"/>
  <c r="G51" i="4"/>
  <c r="G50" i="4"/>
  <c r="G49" i="4"/>
  <c r="G48" i="4"/>
  <c r="G47" i="4"/>
  <c r="G46" i="4"/>
  <c r="G41" i="4"/>
  <c r="G38" i="4"/>
  <c r="G31" i="4"/>
  <c r="G28" i="4"/>
  <c r="G27" i="4"/>
  <c r="G22" i="4"/>
  <c r="G17" i="4"/>
  <c r="G16" i="4"/>
  <c r="G10" i="4"/>
  <c r="G11" i="4"/>
  <c r="G12" i="4"/>
  <c r="G13" i="4"/>
  <c r="G9" i="4"/>
  <c r="E97" i="4"/>
  <c r="E87" i="4"/>
  <c r="I72" i="4" l="1"/>
  <c r="I64" i="4"/>
  <c r="I42" i="4"/>
  <c r="I34" i="4"/>
  <c r="I18" i="4"/>
  <c r="I106" i="4" l="1"/>
  <c r="H5936" i="3" l="1"/>
  <c r="V1042" i="2"/>
  <c r="V1043" i="2"/>
  <c r="V1044" i="2"/>
  <c r="V1045" i="2"/>
  <c r="V1046" i="2"/>
  <c r="V1047" i="2"/>
  <c r="V1048" i="2"/>
  <c r="V1049" i="2"/>
  <c r="V1050" i="2"/>
  <c r="V1051" i="2"/>
  <c r="V1052" i="2"/>
  <c r="V1053" i="2"/>
  <c r="V1054" i="2"/>
  <c r="V1055" i="2"/>
  <c r="V1056" i="2"/>
  <c r="V1057" i="2"/>
  <c r="V1058" i="2"/>
  <c r="V1059" i="2"/>
  <c r="V1060" i="2"/>
  <c r="V1061" i="2"/>
  <c r="V1062" i="2"/>
  <c r="V1063" i="2"/>
  <c r="V1064" i="2"/>
  <c r="V1065" i="2"/>
  <c r="V1066" i="2"/>
  <c r="V1067" i="2"/>
  <c r="V1068" i="2"/>
  <c r="V1069" i="2"/>
  <c r="V1070" i="2"/>
  <c r="V1071" i="2"/>
  <c r="V1072" i="2"/>
  <c r="V1073" i="2"/>
  <c r="V1074" i="2"/>
  <c r="V1075" i="2"/>
  <c r="V1076" i="2"/>
  <c r="V1077" i="2"/>
  <c r="V1078" i="2"/>
  <c r="V1079" i="2"/>
  <c r="V1080" i="2"/>
  <c r="V1081" i="2"/>
  <c r="V1082" i="2"/>
  <c r="V1083" i="2"/>
  <c r="V1084" i="2"/>
  <c r="V1085" i="2"/>
  <c r="V1086" i="2"/>
  <c r="V1087" i="2"/>
  <c r="V1088" i="2"/>
  <c r="V1089" i="2"/>
  <c r="V1090" i="2"/>
  <c r="V1091" i="2"/>
  <c r="V1092" i="2"/>
  <c r="V1093" i="2"/>
  <c r="V1094" i="2"/>
  <c r="V1095" i="2"/>
  <c r="V1096" i="2"/>
  <c r="V1097" i="2"/>
  <c r="V1098" i="2"/>
  <c r="V1099" i="2"/>
  <c r="V1100" i="2"/>
  <c r="V1101" i="2"/>
  <c r="V1102" i="2"/>
  <c r="V1103" i="2"/>
  <c r="V1104" i="2"/>
  <c r="V1105" i="2"/>
  <c r="V1106" i="2"/>
  <c r="V1107" i="2"/>
  <c r="V1108" i="2"/>
  <c r="V1109" i="2"/>
  <c r="V1110" i="2"/>
  <c r="V1111" i="2"/>
  <c r="V1112" i="2"/>
  <c r="V1113" i="2"/>
  <c r="V1114" i="2"/>
  <c r="V1115" i="2"/>
  <c r="V1116" i="2"/>
  <c r="V1117" i="2"/>
  <c r="V1118" i="2"/>
  <c r="V1119" i="2"/>
  <c r="V1120" i="2"/>
  <c r="V1121" i="2"/>
  <c r="V1122" i="2"/>
  <c r="V1123" i="2"/>
  <c r="V1124" i="2"/>
  <c r="V1125" i="2"/>
  <c r="V1126" i="2"/>
  <c r="V1127" i="2"/>
  <c r="V1128" i="2"/>
  <c r="V1129" i="2"/>
  <c r="V1130" i="2"/>
  <c r="V1131" i="2"/>
  <c r="V1132" i="2"/>
  <c r="V1133" i="2"/>
  <c r="V1134" i="2"/>
  <c r="V1135" i="2"/>
  <c r="V1136" i="2"/>
  <c r="V1137" i="2"/>
  <c r="V1138" i="2"/>
  <c r="V1139" i="2"/>
  <c r="V1140" i="2"/>
  <c r="V1141" i="2"/>
  <c r="V1142" i="2"/>
  <c r="V1143" i="2"/>
  <c r="V1144" i="2"/>
  <c r="V1145" i="2"/>
  <c r="V1146" i="2"/>
  <c r="V1147" i="2"/>
  <c r="V1148" i="2"/>
  <c r="V1149" i="2"/>
  <c r="V1150" i="2"/>
  <c r="V1151" i="2"/>
  <c r="V1152" i="2"/>
  <c r="V1153" i="2"/>
  <c r="V1154" i="2"/>
  <c r="V1155" i="2"/>
  <c r="V1156" i="2"/>
  <c r="V1157" i="2"/>
  <c r="V1158" i="2"/>
  <c r="V1159" i="2"/>
  <c r="V1160" i="2"/>
  <c r="V1161" i="2"/>
  <c r="V1162" i="2"/>
  <c r="V1163" i="2"/>
  <c r="V1164" i="2"/>
  <c r="V1165" i="2"/>
  <c r="V1166" i="2"/>
  <c r="V1167" i="2"/>
  <c r="V1168" i="2"/>
  <c r="V1169" i="2"/>
  <c r="V1170" i="2"/>
  <c r="V1171" i="2"/>
  <c r="V1172" i="2"/>
  <c r="V1173" i="2"/>
  <c r="V1174" i="2"/>
  <c r="V1175" i="2"/>
  <c r="V1176" i="2"/>
  <c r="V1177" i="2"/>
  <c r="V1178" i="2"/>
  <c r="V1179" i="2"/>
  <c r="V1180" i="2"/>
  <c r="V1181" i="2"/>
  <c r="V1182" i="2"/>
  <c r="V1183" i="2"/>
  <c r="V1184" i="2"/>
  <c r="V1185" i="2"/>
  <c r="V1186" i="2"/>
  <c r="V1187" i="2"/>
  <c r="V1188" i="2"/>
  <c r="V1189" i="2"/>
  <c r="V1190" i="2"/>
  <c r="V1191" i="2"/>
  <c r="V1192" i="2"/>
  <c r="V1193" i="2"/>
  <c r="V1194" i="2"/>
  <c r="V1195" i="2"/>
  <c r="V1196" i="2"/>
  <c r="V1197" i="2"/>
  <c r="V1198" i="2"/>
  <c r="V1199" i="2"/>
  <c r="V1200" i="2"/>
  <c r="V1201" i="2"/>
  <c r="V1202" i="2"/>
  <c r="V1203" i="2"/>
  <c r="V1204" i="2"/>
  <c r="V1205" i="2"/>
  <c r="V1206" i="2"/>
  <c r="V1207" i="2"/>
  <c r="V1208" i="2"/>
  <c r="V1209" i="2"/>
  <c r="V1210" i="2"/>
  <c r="V1211" i="2"/>
  <c r="V1212" i="2"/>
  <c r="V1213" i="2"/>
  <c r="V1214" i="2"/>
  <c r="V1215" i="2"/>
  <c r="V1216" i="2"/>
  <c r="V1217" i="2"/>
  <c r="V1218" i="2"/>
  <c r="V1219" i="2"/>
  <c r="V1220" i="2"/>
  <c r="V1221" i="2"/>
  <c r="V1222" i="2"/>
  <c r="V1223" i="2"/>
  <c r="V1224" i="2"/>
  <c r="V1225" i="2"/>
  <c r="V1226" i="2"/>
  <c r="V1227" i="2"/>
  <c r="V1228" i="2"/>
  <c r="V1229" i="2"/>
  <c r="V1230" i="2"/>
  <c r="V1231" i="2"/>
  <c r="V1232" i="2"/>
  <c r="V1233" i="2"/>
  <c r="V1234" i="2"/>
  <c r="V1235" i="2"/>
  <c r="V1236" i="2"/>
  <c r="V1237" i="2"/>
  <c r="V1238" i="2"/>
  <c r="V1239" i="2"/>
  <c r="V1240" i="2"/>
  <c r="V1241" i="2"/>
  <c r="V1242" i="2"/>
  <c r="V1243" i="2"/>
  <c r="V1244" i="2"/>
  <c r="V1245" i="2"/>
  <c r="V1246" i="2"/>
  <c r="V1247" i="2"/>
  <c r="V1248" i="2"/>
  <c r="V1249" i="2"/>
  <c r="V1250" i="2"/>
  <c r="V1251" i="2"/>
  <c r="V1252" i="2"/>
  <c r="V1253" i="2"/>
  <c r="V1254" i="2"/>
  <c r="V1255" i="2"/>
  <c r="V1256" i="2"/>
  <c r="V1257" i="2"/>
  <c r="V1258" i="2"/>
  <c r="V1259" i="2"/>
  <c r="V1260" i="2"/>
  <c r="V1261" i="2"/>
  <c r="V1262" i="2"/>
  <c r="V1263" i="2"/>
  <c r="V1264" i="2"/>
  <c r="V1265" i="2"/>
  <c r="V1266" i="2"/>
  <c r="V1267" i="2"/>
  <c r="V1268" i="2"/>
  <c r="V1269" i="2"/>
  <c r="V1270" i="2"/>
  <c r="V1271" i="2"/>
  <c r="V1272" i="2"/>
  <c r="V1273" i="2"/>
  <c r="V1274" i="2"/>
  <c r="V1275" i="2"/>
  <c r="V1276" i="2"/>
  <c r="V1277" i="2"/>
  <c r="V1278" i="2"/>
  <c r="V1279" i="2"/>
  <c r="V1280" i="2"/>
  <c r="V1281" i="2"/>
  <c r="V1282" i="2"/>
  <c r="V1283" i="2"/>
  <c r="V1284" i="2"/>
  <c r="V1285" i="2"/>
  <c r="V1286" i="2"/>
  <c r="V1287" i="2"/>
  <c r="V1288" i="2"/>
  <c r="V1289" i="2"/>
  <c r="V1290" i="2"/>
  <c r="V1291" i="2"/>
  <c r="V1292" i="2"/>
  <c r="V1293" i="2"/>
  <c r="V1294" i="2"/>
  <c r="V1295" i="2"/>
  <c r="V1296" i="2"/>
  <c r="V1297" i="2"/>
  <c r="V1298" i="2"/>
  <c r="V1299" i="2"/>
  <c r="V1300" i="2"/>
  <c r="V1301" i="2"/>
  <c r="V1302" i="2"/>
  <c r="V1303" i="2"/>
  <c r="V1304" i="2"/>
  <c r="V1305" i="2"/>
  <c r="V1306" i="2"/>
  <c r="V1307" i="2"/>
  <c r="V1308" i="2"/>
  <c r="V1309" i="2"/>
  <c r="V1310" i="2"/>
  <c r="V1311" i="2"/>
  <c r="V1312" i="2"/>
  <c r="V1313" i="2"/>
  <c r="V1314" i="2"/>
  <c r="V1315" i="2"/>
  <c r="V1316" i="2"/>
  <c r="V1317" i="2"/>
  <c r="V1318" i="2"/>
  <c r="V1319" i="2"/>
  <c r="V1320" i="2"/>
  <c r="V1321" i="2"/>
  <c r="V1322" i="2"/>
  <c r="V1323" i="2"/>
  <c r="V1324" i="2"/>
  <c r="V1325" i="2"/>
  <c r="V1326" i="2"/>
  <c r="V1327" i="2"/>
  <c r="V1328" i="2"/>
  <c r="V1329" i="2"/>
  <c r="V1330" i="2"/>
  <c r="V1331" i="2"/>
  <c r="V1332" i="2"/>
  <c r="V1333" i="2"/>
  <c r="V1334" i="2"/>
  <c r="V1335" i="2"/>
  <c r="V1336" i="2"/>
  <c r="V1337" i="2"/>
  <c r="V1338" i="2"/>
  <c r="V1339" i="2"/>
  <c r="V1340" i="2"/>
  <c r="V1341" i="2"/>
  <c r="V1342" i="2"/>
  <c r="V1343" i="2"/>
  <c r="V1344" i="2"/>
  <c r="V1345" i="2"/>
  <c r="V1346" i="2"/>
  <c r="V1347" i="2"/>
  <c r="V1348" i="2"/>
  <c r="V1349" i="2"/>
  <c r="V1350" i="2"/>
  <c r="V1351" i="2"/>
  <c r="V1352" i="2"/>
  <c r="V1353" i="2"/>
  <c r="V1354" i="2"/>
  <c r="V1355" i="2"/>
  <c r="V1356" i="2"/>
  <c r="V1357" i="2"/>
  <c r="V1358" i="2"/>
  <c r="V1359" i="2"/>
  <c r="V1360" i="2"/>
  <c r="V1361" i="2"/>
  <c r="V1362" i="2"/>
  <c r="V1363" i="2"/>
  <c r="V1364" i="2"/>
  <c r="V1365" i="2"/>
  <c r="V1366" i="2"/>
  <c r="V1367" i="2"/>
  <c r="V1368" i="2"/>
  <c r="V1369" i="2"/>
  <c r="V1370" i="2"/>
  <c r="V1371" i="2"/>
  <c r="V1372" i="2"/>
  <c r="V1373" i="2"/>
  <c r="V1374" i="2"/>
  <c r="V1375" i="2"/>
  <c r="V1376" i="2"/>
  <c r="V1377" i="2"/>
  <c r="V1378" i="2"/>
  <c r="V1379" i="2"/>
  <c r="V1380" i="2"/>
  <c r="V1381" i="2"/>
  <c r="V1382" i="2"/>
  <c r="V1383" i="2"/>
  <c r="V1384" i="2"/>
  <c r="V1385" i="2"/>
  <c r="V1386" i="2"/>
  <c r="V1387" i="2"/>
  <c r="V1388" i="2"/>
  <c r="V1389" i="2"/>
  <c r="V1390" i="2"/>
  <c r="V1391" i="2"/>
  <c r="V1392" i="2"/>
  <c r="V1393" i="2"/>
  <c r="V1394" i="2"/>
  <c r="V1395" i="2"/>
  <c r="V1396" i="2"/>
  <c r="V1397" i="2"/>
  <c r="V1398" i="2"/>
  <c r="V1399" i="2"/>
  <c r="V1400" i="2"/>
  <c r="V1401" i="2"/>
  <c r="V1402" i="2"/>
  <c r="V1403" i="2"/>
  <c r="V1404" i="2"/>
  <c r="V1405" i="2"/>
  <c r="V1406" i="2"/>
  <c r="V1407" i="2"/>
  <c r="V1408" i="2"/>
  <c r="V1409" i="2"/>
  <c r="V1410" i="2"/>
  <c r="V1411" i="2"/>
  <c r="V1412" i="2"/>
  <c r="V1413" i="2"/>
  <c r="V1414" i="2"/>
  <c r="V1415" i="2"/>
  <c r="V1416" i="2"/>
  <c r="V1417" i="2"/>
  <c r="V1418" i="2"/>
  <c r="V1419" i="2"/>
  <c r="V1420" i="2"/>
  <c r="V1421" i="2"/>
  <c r="V1422" i="2"/>
  <c r="V1423" i="2"/>
  <c r="V1424" i="2"/>
  <c r="V1425" i="2"/>
  <c r="V1426" i="2"/>
  <c r="V1427" i="2"/>
  <c r="V1428" i="2"/>
  <c r="V1429" i="2"/>
  <c r="V1430" i="2"/>
  <c r="V1431" i="2"/>
  <c r="V1432" i="2"/>
  <c r="V1433" i="2"/>
  <c r="V1434" i="2"/>
  <c r="V1435" i="2"/>
  <c r="V1436" i="2"/>
  <c r="V1437" i="2"/>
  <c r="V1438" i="2"/>
  <c r="V1439" i="2"/>
  <c r="V1440" i="2"/>
  <c r="V1441" i="2"/>
  <c r="V1442" i="2"/>
  <c r="V1443" i="2"/>
  <c r="V1444" i="2"/>
  <c r="V1445" i="2"/>
  <c r="V1446" i="2"/>
  <c r="V1447" i="2"/>
  <c r="V1448" i="2"/>
  <c r="V1449" i="2"/>
  <c r="V1450" i="2"/>
  <c r="V1451" i="2"/>
  <c r="V1452" i="2"/>
  <c r="V1453" i="2"/>
  <c r="V1454" i="2"/>
  <c r="V1455" i="2"/>
  <c r="V1456" i="2"/>
  <c r="V1457" i="2"/>
  <c r="V1458" i="2"/>
  <c r="V1459" i="2"/>
  <c r="V1460" i="2"/>
  <c r="V1461" i="2"/>
  <c r="V1462" i="2"/>
  <c r="V1463" i="2"/>
  <c r="V1464" i="2"/>
  <c r="V1465" i="2"/>
  <c r="V1466" i="2"/>
  <c r="V1467" i="2"/>
  <c r="V1468" i="2"/>
  <c r="V1469" i="2"/>
  <c r="V1470" i="2"/>
  <c r="V1471" i="2"/>
  <c r="V1472" i="2"/>
  <c r="V1473" i="2"/>
  <c r="V1474" i="2"/>
  <c r="V1475" i="2"/>
  <c r="V1476" i="2"/>
  <c r="V1477" i="2"/>
  <c r="V1478" i="2"/>
  <c r="V1479" i="2"/>
  <c r="V1480" i="2"/>
  <c r="V1481" i="2"/>
  <c r="V1482" i="2"/>
  <c r="V1483" i="2"/>
  <c r="V1484" i="2"/>
  <c r="V1485" i="2"/>
  <c r="V1486" i="2"/>
  <c r="V1487" i="2"/>
  <c r="V1488" i="2"/>
  <c r="V1489" i="2"/>
  <c r="V1490" i="2"/>
  <c r="V1491" i="2"/>
  <c r="V1492" i="2"/>
  <c r="V1493" i="2"/>
  <c r="V1494" i="2"/>
  <c r="V1495" i="2"/>
  <c r="V1496" i="2"/>
  <c r="V1497" i="2"/>
  <c r="V1498" i="2"/>
  <c r="V1499" i="2"/>
  <c r="V1500" i="2"/>
  <c r="V1501" i="2"/>
  <c r="V1502" i="2"/>
  <c r="V1503" i="2"/>
  <c r="V1504" i="2"/>
  <c r="V1505" i="2"/>
  <c r="V1506" i="2"/>
  <c r="V1507" i="2"/>
  <c r="V1508" i="2"/>
  <c r="V1509" i="2"/>
  <c r="V1510" i="2"/>
  <c r="V1511" i="2"/>
  <c r="V1512" i="2"/>
  <c r="V1513" i="2"/>
  <c r="V1514" i="2"/>
  <c r="V1515" i="2"/>
  <c r="V1516" i="2"/>
  <c r="V1517" i="2"/>
  <c r="V1518" i="2"/>
  <c r="V1519" i="2"/>
  <c r="V1520" i="2"/>
  <c r="V1521" i="2"/>
  <c r="V1522" i="2"/>
  <c r="V1523" i="2"/>
  <c r="V1524" i="2"/>
  <c r="V1525" i="2"/>
  <c r="V1526" i="2"/>
  <c r="V1527" i="2"/>
  <c r="V1528" i="2"/>
  <c r="V1529" i="2"/>
  <c r="V1530" i="2"/>
  <c r="V1531" i="2"/>
  <c r="V1532" i="2"/>
  <c r="V1533" i="2"/>
  <c r="V1534" i="2"/>
  <c r="V1535" i="2"/>
  <c r="V1536" i="2"/>
  <c r="V1537" i="2"/>
  <c r="V1538" i="2"/>
  <c r="V1539" i="2"/>
  <c r="V1540" i="2"/>
  <c r="V1541" i="2"/>
  <c r="V1542" i="2"/>
  <c r="V1543" i="2"/>
  <c r="V1544" i="2"/>
  <c r="V1545" i="2"/>
  <c r="V1546" i="2"/>
  <c r="V1547" i="2"/>
  <c r="V1548" i="2"/>
  <c r="V1549" i="2"/>
  <c r="V1550" i="2"/>
  <c r="V1551" i="2"/>
  <c r="V1552" i="2"/>
  <c r="V1553" i="2"/>
  <c r="V1554" i="2"/>
  <c r="V1555" i="2"/>
  <c r="V1556" i="2"/>
  <c r="V1557" i="2"/>
  <c r="V1558" i="2"/>
  <c r="V1559" i="2"/>
  <c r="V1560" i="2"/>
  <c r="V1561" i="2"/>
  <c r="V1562" i="2"/>
  <c r="V1563" i="2"/>
  <c r="V1564" i="2"/>
  <c r="V1565" i="2"/>
  <c r="V1566" i="2"/>
  <c r="V1567" i="2"/>
  <c r="V1568" i="2"/>
  <c r="V1569" i="2"/>
  <c r="V1570" i="2"/>
  <c r="V1571" i="2"/>
  <c r="V1572" i="2"/>
  <c r="V1573" i="2"/>
  <c r="V1574" i="2"/>
  <c r="V1575" i="2"/>
  <c r="V1576" i="2"/>
  <c r="V1577" i="2"/>
  <c r="V1578" i="2"/>
  <c r="V1579" i="2"/>
  <c r="V1580" i="2"/>
  <c r="V1581" i="2"/>
  <c r="V1582" i="2"/>
  <c r="V1583" i="2"/>
  <c r="V1584" i="2"/>
  <c r="V1585" i="2"/>
  <c r="V1586" i="2"/>
  <c r="V1587" i="2"/>
  <c r="V1588" i="2"/>
  <c r="V1589" i="2"/>
  <c r="V1590" i="2"/>
  <c r="V1591" i="2"/>
  <c r="V1592" i="2"/>
  <c r="V1593" i="2"/>
  <c r="V1594" i="2"/>
  <c r="V1595" i="2"/>
  <c r="V1596" i="2"/>
  <c r="V1597" i="2"/>
  <c r="V1598" i="2"/>
  <c r="V1599" i="2"/>
  <c r="V1600" i="2"/>
  <c r="V1601" i="2"/>
  <c r="V1602" i="2"/>
  <c r="V1603" i="2"/>
  <c r="V1604" i="2"/>
  <c r="V1605" i="2"/>
  <c r="V1606" i="2"/>
  <c r="V1607" i="2"/>
  <c r="V1608" i="2"/>
  <c r="V1609" i="2"/>
  <c r="V1610" i="2"/>
  <c r="V1611" i="2"/>
  <c r="V1612" i="2"/>
  <c r="V1613" i="2"/>
  <c r="V1614" i="2"/>
  <c r="V1615" i="2"/>
  <c r="V1616" i="2"/>
  <c r="V1617" i="2"/>
  <c r="V1618" i="2"/>
  <c r="V1619" i="2"/>
  <c r="V1620" i="2"/>
  <c r="V1621" i="2"/>
  <c r="V1622" i="2"/>
  <c r="V1623" i="2"/>
  <c r="V1624" i="2"/>
  <c r="V1625" i="2"/>
  <c r="V1626" i="2"/>
  <c r="V1627" i="2"/>
  <c r="V1628" i="2"/>
  <c r="V1629" i="2"/>
  <c r="V1630" i="2"/>
  <c r="V1631" i="2"/>
  <c r="V1632" i="2"/>
  <c r="V1633" i="2"/>
  <c r="V1634" i="2"/>
  <c r="V1635" i="2"/>
  <c r="V1636" i="2"/>
  <c r="V1637" i="2"/>
  <c r="V1638" i="2"/>
  <c r="V1639" i="2"/>
  <c r="V1640" i="2"/>
  <c r="V1641" i="2"/>
  <c r="V1642" i="2"/>
  <c r="V1643" i="2"/>
  <c r="V1644" i="2"/>
  <c r="V1645" i="2"/>
  <c r="V1646" i="2"/>
  <c r="V1647" i="2"/>
  <c r="V1648" i="2"/>
  <c r="V1649" i="2"/>
  <c r="V1650" i="2"/>
  <c r="V1651" i="2"/>
  <c r="V1652" i="2"/>
  <c r="V1653" i="2"/>
  <c r="V1654" i="2"/>
  <c r="V1655" i="2"/>
  <c r="V1656" i="2"/>
  <c r="V1657" i="2"/>
  <c r="V1658" i="2"/>
  <c r="V1659" i="2"/>
  <c r="V1660" i="2"/>
  <c r="V1661" i="2"/>
  <c r="V1662" i="2"/>
  <c r="V1663" i="2"/>
  <c r="V1664" i="2"/>
  <c r="V1665" i="2"/>
  <c r="V1666" i="2"/>
  <c r="V1667" i="2"/>
  <c r="V1668" i="2"/>
  <c r="V1669" i="2"/>
  <c r="V1670" i="2"/>
  <c r="V1671" i="2"/>
  <c r="V1672" i="2"/>
  <c r="V1673" i="2"/>
  <c r="V1674" i="2"/>
  <c r="V1675" i="2"/>
  <c r="V1676" i="2"/>
  <c r="V1677" i="2"/>
  <c r="V1678" i="2"/>
  <c r="V1679" i="2"/>
  <c r="V1680" i="2"/>
  <c r="V1681" i="2"/>
  <c r="V1682" i="2"/>
  <c r="V1683" i="2"/>
  <c r="V1684" i="2"/>
  <c r="V1685" i="2"/>
  <c r="V1686" i="2"/>
  <c r="V1687" i="2"/>
  <c r="V1688" i="2"/>
  <c r="V1689" i="2"/>
  <c r="V1690" i="2"/>
  <c r="V1691" i="2"/>
  <c r="V1692" i="2"/>
  <c r="V1693" i="2"/>
  <c r="V1694" i="2"/>
  <c r="V1695" i="2"/>
  <c r="V1696" i="2"/>
  <c r="V1697" i="2"/>
  <c r="V1698" i="2"/>
  <c r="V1699" i="2"/>
  <c r="V1700" i="2"/>
  <c r="V1701" i="2"/>
  <c r="V1702" i="2"/>
  <c r="V1703" i="2"/>
  <c r="V1704" i="2"/>
  <c r="V1705" i="2"/>
  <c r="V1706" i="2"/>
  <c r="V1707" i="2"/>
  <c r="V1708" i="2"/>
  <c r="V1709" i="2"/>
  <c r="V1710" i="2"/>
  <c r="V1711" i="2"/>
  <c r="V1712" i="2"/>
  <c r="V1713" i="2"/>
  <c r="V1714" i="2"/>
  <c r="V1715" i="2"/>
  <c r="V1716" i="2"/>
  <c r="V1717" i="2"/>
  <c r="V1718" i="2"/>
  <c r="V1719" i="2"/>
  <c r="V1720" i="2"/>
  <c r="V1721" i="2"/>
  <c r="V1722" i="2"/>
  <c r="V1723" i="2"/>
  <c r="V1724" i="2"/>
  <c r="V1725" i="2"/>
  <c r="V1726" i="2"/>
  <c r="V1727" i="2"/>
  <c r="V1728" i="2"/>
  <c r="V1729" i="2"/>
  <c r="V1730" i="2"/>
  <c r="V1731" i="2"/>
  <c r="V1732" i="2"/>
  <c r="V1733" i="2"/>
  <c r="V1734" i="2"/>
  <c r="V1735" i="2"/>
  <c r="V1736" i="2"/>
  <c r="V1737" i="2"/>
  <c r="V1738" i="2"/>
  <c r="V1739" i="2"/>
  <c r="V1740" i="2"/>
  <c r="V1741" i="2"/>
  <c r="V1742" i="2"/>
  <c r="V1743" i="2"/>
  <c r="V1744" i="2"/>
  <c r="V1745" i="2"/>
  <c r="V1746" i="2"/>
  <c r="V1747" i="2"/>
  <c r="V1748" i="2"/>
  <c r="V1749" i="2"/>
  <c r="V1750" i="2"/>
  <c r="V1751" i="2"/>
  <c r="V1752" i="2"/>
  <c r="V1753" i="2"/>
  <c r="V1754" i="2"/>
  <c r="V1755" i="2"/>
  <c r="V1756" i="2"/>
  <c r="V1757" i="2"/>
  <c r="V1758" i="2"/>
  <c r="V1759" i="2"/>
  <c r="V1760" i="2"/>
  <c r="V1761" i="2"/>
  <c r="V1762" i="2"/>
  <c r="V1763" i="2"/>
  <c r="V1764" i="2"/>
  <c r="V1765" i="2"/>
  <c r="V1766" i="2"/>
  <c r="V1767" i="2"/>
  <c r="V1768" i="2"/>
  <c r="V1769" i="2"/>
  <c r="V1770" i="2"/>
  <c r="V1771" i="2"/>
  <c r="V1772" i="2"/>
  <c r="V1773" i="2"/>
  <c r="V1774" i="2"/>
  <c r="V1775" i="2"/>
  <c r="V1776" i="2"/>
  <c r="V1777" i="2"/>
  <c r="V1778" i="2"/>
  <c r="V1779" i="2"/>
  <c r="V1780" i="2"/>
  <c r="V1781" i="2"/>
  <c r="V1782" i="2"/>
  <c r="V1783" i="2"/>
  <c r="V1784" i="2"/>
  <c r="V1785" i="2"/>
  <c r="V1786" i="2"/>
  <c r="X1786" i="2" s="1"/>
  <c r="V1787" i="2"/>
  <c r="V1788" i="2"/>
  <c r="V1789" i="2"/>
  <c r="V1790" i="2"/>
  <c r="V1791" i="2"/>
  <c r="V1792" i="2"/>
  <c r="V1793" i="2"/>
  <c r="V1794" i="2"/>
  <c r="V1795" i="2"/>
  <c r="V1796" i="2"/>
  <c r="V1797" i="2"/>
  <c r="V1798" i="2"/>
  <c r="V1799" i="2"/>
  <c r="V1800" i="2"/>
  <c r="V1801" i="2"/>
  <c r="V1802" i="2"/>
  <c r="V1803" i="2"/>
  <c r="V1804" i="2"/>
  <c r="V1805" i="2"/>
  <c r="V1806" i="2"/>
  <c r="V1807" i="2"/>
  <c r="V1808" i="2"/>
  <c r="V1809" i="2"/>
  <c r="V1810" i="2"/>
  <c r="V1811" i="2"/>
  <c r="V1812" i="2"/>
  <c r="V1813" i="2"/>
  <c r="V1814" i="2"/>
  <c r="V1815" i="2"/>
  <c r="V1816" i="2"/>
  <c r="V1817" i="2"/>
  <c r="V1818" i="2"/>
  <c r="V1819" i="2"/>
  <c r="V1820" i="2"/>
  <c r="V1821" i="2"/>
  <c r="V1822" i="2"/>
  <c r="V1823" i="2"/>
  <c r="V1824" i="2"/>
  <c r="V1825" i="2"/>
  <c r="V1826" i="2"/>
  <c r="V1827" i="2"/>
  <c r="V1828" i="2"/>
  <c r="V1829" i="2"/>
  <c r="V1830" i="2"/>
  <c r="V1831" i="2"/>
  <c r="V1832" i="2"/>
  <c r="V1833" i="2"/>
  <c r="V1834" i="2"/>
  <c r="V1835" i="2"/>
  <c r="V1836" i="2"/>
  <c r="V1837" i="2"/>
  <c r="V1838" i="2"/>
  <c r="V1839" i="2"/>
  <c r="V1840" i="2"/>
  <c r="V1841" i="2"/>
  <c r="V1842" i="2"/>
  <c r="V1843" i="2"/>
  <c r="V1844" i="2"/>
  <c r="V1845" i="2"/>
  <c r="V1846" i="2"/>
  <c r="V1847" i="2"/>
  <c r="V1848" i="2"/>
  <c r="V1849" i="2"/>
  <c r="V1850" i="2"/>
  <c r="V1851" i="2"/>
  <c r="V1852" i="2"/>
  <c r="V1853" i="2"/>
  <c r="V1854" i="2"/>
  <c r="V1855" i="2"/>
  <c r="V1856" i="2"/>
  <c r="V1857" i="2"/>
  <c r="V1858" i="2"/>
  <c r="V1859" i="2"/>
  <c r="V1860" i="2"/>
  <c r="V1861" i="2"/>
  <c r="V1862" i="2"/>
  <c r="V1863" i="2"/>
  <c r="V1864" i="2"/>
  <c r="V1865" i="2"/>
  <c r="V1866" i="2"/>
  <c r="V1867" i="2"/>
  <c r="V1868" i="2"/>
  <c r="V1869" i="2"/>
  <c r="V1870" i="2"/>
  <c r="V1871" i="2"/>
  <c r="V1872" i="2"/>
  <c r="V1873" i="2"/>
  <c r="V1874" i="2"/>
  <c r="V1875" i="2"/>
  <c r="V1876" i="2"/>
  <c r="V1877" i="2"/>
  <c r="V1878" i="2"/>
  <c r="V1879" i="2"/>
  <c r="V1880" i="2"/>
  <c r="V1881" i="2"/>
  <c r="V1882" i="2"/>
  <c r="V1883" i="2"/>
  <c r="V1884" i="2"/>
  <c r="V1885" i="2"/>
  <c r="V1886" i="2"/>
  <c r="V1887" i="2"/>
  <c r="V1888" i="2"/>
  <c r="V1889" i="2"/>
  <c r="V1890" i="2"/>
  <c r="V1891" i="2"/>
  <c r="V1892" i="2"/>
  <c r="V1893" i="2"/>
  <c r="V1894" i="2"/>
  <c r="V1895" i="2"/>
  <c r="V1896" i="2"/>
  <c r="V1897" i="2"/>
  <c r="V1898" i="2"/>
  <c r="V1899" i="2"/>
  <c r="V1900" i="2"/>
  <c r="V1901" i="2"/>
  <c r="V1902" i="2"/>
  <c r="V1903" i="2"/>
  <c r="V1904" i="2"/>
  <c r="V1905" i="2"/>
  <c r="V1906" i="2"/>
  <c r="V1907" i="2"/>
  <c r="V1908" i="2"/>
  <c r="V1909" i="2"/>
  <c r="V1910" i="2"/>
  <c r="V1911" i="2"/>
  <c r="V1912" i="2"/>
  <c r="V1913" i="2"/>
  <c r="V1914" i="2"/>
  <c r="V1915" i="2"/>
  <c r="V1916" i="2"/>
  <c r="V1917" i="2"/>
  <c r="V1918" i="2"/>
  <c r="V1919" i="2"/>
  <c r="V1920" i="2"/>
  <c r="V1921" i="2"/>
  <c r="V1922" i="2"/>
  <c r="V1923" i="2"/>
  <c r="V1924" i="2"/>
  <c r="V1925" i="2"/>
  <c r="V1926" i="2"/>
  <c r="V1927" i="2"/>
  <c r="V1928" i="2"/>
  <c r="V1929" i="2"/>
  <c r="V1930" i="2"/>
  <c r="V1931" i="2"/>
  <c r="V1932" i="2"/>
  <c r="V1933" i="2"/>
  <c r="V1934" i="2"/>
  <c r="V1935" i="2"/>
  <c r="V1936" i="2"/>
  <c r="V1937" i="2"/>
  <c r="V1938" i="2"/>
  <c r="V1939" i="2"/>
  <c r="V1940" i="2"/>
  <c r="V1941" i="2"/>
  <c r="V1942" i="2"/>
  <c r="V1943" i="2"/>
  <c r="V1944" i="2"/>
  <c r="V1945" i="2"/>
  <c r="V1946" i="2"/>
  <c r="V1947" i="2"/>
  <c r="V1948" i="2"/>
  <c r="V1949" i="2"/>
  <c r="V1950" i="2"/>
  <c r="V1951" i="2"/>
  <c r="V1952" i="2"/>
  <c r="V1953" i="2"/>
  <c r="V1954" i="2"/>
  <c r="V1955" i="2"/>
  <c r="V1956" i="2"/>
  <c r="V1957" i="2"/>
  <c r="V1958" i="2"/>
  <c r="V1959" i="2"/>
  <c r="V1960" i="2"/>
  <c r="V1961" i="2"/>
  <c r="V1962" i="2"/>
  <c r="V1963" i="2"/>
  <c r="V1964" i="2"/>
  <c r="V1965" i="2"/>
  <c r="V1966" i="2"/>
  <c r="V1967" i="2"/>
  <c r="V1968" i="2"/>
  <c r="V1969" i="2"/>
  <c r="V1970" i="2"/>
  <c r="V1971" i="2"/>
  <c r="V1972" i="2"/>
  <c r="V1973" i="2"/>
  <c r="V1974" i="2"/>
  <c r="V1975" i="2"/>
  <c r="X1975" i="2" s="1"/>
  <c r="V1976" i="2"/>
  <c r="V1977" i="2"/>
  <c r="V1978" i="2"/>
  <c r="V1979" i="2"/>
  <c r="V1980" i="2"/>
  <c r="V1981" i="2"/>
  <c r="V1982" i="2"/>
  <c r="V1983" i="2"/>
  <c r="V1984" i="2"/>
  <c r="V1985" i="2"/>
  <c r="V1986" i="2"/>
  <c r="V1987" i="2"/>
  <c r="V1988" i="2"/>
  <c r="V1989" i="2"/>
  <c r="V1990" i="2"/>
  <c r="V1991" i="2"/>
  <c r="V1992" i="2"/>
  <c r="V1993" i="2"/>
  <c r="V1994" i="2"/>
  <c r="V1995" i="2"/>
  <c r="V1996" i="2"/>
  <c r="V1997" i="2"/>
  <c r="V1998" i="2"/>
  <c r="V1999" i="2"/>
  <c r="V2000" i="2"/>
  <c r="V2001" i="2"/>
  <c r="V2002" i="2"/>
  <c r="V2003" i="2"/>
  <c r="V2004" i="2"/>
  <c r="V2005" i="2"/>
  <c r="V2006" i="2"/>
  <c r="V2007" i="2"/>
  <c r="V2008" i="2"/>
  <c r="V2009" i="2"/>
  <c r="V2010" i="2"/>
  <c r="V2011" i="2"/>
  <c r="V2012" i="2"/>
  <c r="V2013" i="2"/>
  <c r="V2014" i="2"/>
  <c r="V2015" i="2"/>
  <c r="V2016" i="2"/>
  <c r="V2017" i="2"/>
  <c r="V2018" i="2"/>
  <c r="V2019" i="2"/>
  <c r="V2020" i="2"/>
  <c r="V2021" i="2"/>
  <c r="V2022" i="2"/>
  <c r="V2023" i="2"/>
  <c r="V2024" i="2"/>
  <c r="V2025" i="2"/>
  <c r="V2026" i="2"/>
  <c r="V2027" i="2"/>
  <c r="V2028" i="2"/>
  <c r="V2029" i="2"/>
  <c r="V2030" i="2"/>
  <c r="V2031" i="2"/>
  <c r="V2032" i="2"/>
  <c r="V2033" i="2"/>
  <c r="V2034" i="2"/>
  <c r="V2035" i="2"/>
  <c r="V2036" i="2"/>
  <c r="V2037" i="2"/>
  <c r="V2038" i="2"/>
  <c r="V2039" i="2"/>
  <c r="V2040" i="2"/>
  <c r="V2041" i="2"/>
  <c r="V2042" i="2"/>
  <c r="V2043" i="2"/>
  <c r="V2044" i="2"/>
  <c r="V2045" i="2"/>
  <c r="V2046" i="2"/>
  <c r="V2047" i="2"/>
  <c r="V2048" i="2"/>
  <c r="V2049" i="2"/>
  <c r="V2050" i="2"/>
  <c r="V2051" i="2"/>
  <c r="V2052" i="2"/>
  <c r="V2053" i="2"/>
  <c r="V2054" i="2"/>
  <c r="V2055" i="2"/>
  <c r="V2056" i="2"/>
  <c r="V2057" i="2"/>
  <c r="V2058" i="2"/>
  <c r="V2059" i="2"/>
  <c r="V2060" i="2"/>
  <c r="V2061" i="2"/>
  <c r="V2062" i="2"/>
  <c r="V2063" i="2"/>
  <c r="V2064" i="2"/>
  <c r="V2065" i="2"/>
  <c r="V2066" i="2"/>
  <c r="V2067" i="2"/>
  <c r="X2067" i="2" s="1"/>
  <c r="V2068" i="2"/>
  <c r="V2069" i="2"/>
  <c r="V2070" i="2"/>
  <c r="V2071" i="2"/>
  <c r="V2072" i="2"/>
  <c r="V2073" i="2"/>
  <c r="V2074" i="2"/>
  <c r="V2075" i="2"/>
  <c r="V2076" i="2"/>
  <c r="V2077" i="2"/>
  <c r="V2078" i="2"/>
  <c r="V2079" i="2"/>
  <c r="V2080" i="2"/>
  <c r="V2081" i="2"/>
  <c r="V2082" i="2"/>
  <c r="V2083" i="2"/>
  <c r="V2084" i="2"/>
  <c r="V2085" i="2"/>
  <c r="V2086" i="2"/>
  <c r="V2087" i="2"/>
  <c r="X2087" i="2" s="1"/>
  <c r="V2088" i="2"/>
  <c r="V2089" i="2"/>
  <c r="V2090" i="2"/>
  <c r="V2091" i="2"/>
  <c r="V2092" i="2"/>
  <c r="V2093" i="2"/>
  <c r="V2094" i="2"/>
  <c r="V2095" i="2"/>
  <c r="V2096" i="2"/>
  <c r="V2097" i="2"/>
  <c r="V2098" i="2"/>
  <c r="V2099" i="2"/>
  <c r="V2100" i="2"/>
  <c r="V2101" i="2"/>
  <c r="V2102" i="2"/>
  <c r="V2103" i="2"/>
  <c r="V2104" i="2"/>
  <c r="V2105" i="2"/>
  <c r="V2106" i="2"/>
  <c r="V2107" i="2"/>
  <c r="V2108" i="2"/>
  <c r="V2109" i="2"/>
  <c r="V2110" i="2"/>
  <c r="V2111" i="2"/>
  <c r="V2112" i="2"/>
  <c r="V2113" i="2"/>
  <c r="V2114" i="2"/>
  <c r="V2115" i="2"/>
  <c r="V2116" i="2"/>
  <c r="V2117" i="2"/>
  <c r="V2118" i="2"/>
  <c r="V2119" i="2"/>
  <c r="V2120" i="2"/>
  <c r="V2121" i="2"/>
  <c r="V2122" i="2"/>
  <c r="V2123" i="2"/>
  <c r="V2124" i="2"/>
  <c r="V2125" i="2"/>
  <c r="V2126" i="2"/>
  <c r="V2127" i="2"/>
  <c r="V2128" i="2"/>
  <c r="V2129" i="2"/>
  <c r="V2130" i="2"/>
  <c r="V2131" i="2"/>
  <c r="V2132" i="2"/>
  <c r="V2133" i="2"/>
  <c r="V2134" i="2"/>
  <c r="V2135" i="2"/>
  <c r="V2136" i="2"/>
  <c r="V2137" i="2"/>
  <c r="V2138" i="2"/>
  <c r="V2139" i="2"/>
  <c r="V2140" i="2"/>
  <c r="V2141" i="2"/>
  <c r="V2142" i="2"/>
  <c r="V2143" i="2"/>
  <c r="V2144" i="2"/>
  <c r="V2145" i="2"/>
  <c r="V2146" i="2"/>
  <c r="V2147" i="2"/>
  <c r="V2148" i="2"/>
  <c r="V2149" i="2"/>
  <c r="V2150" i="2"/>
  <c r="V2151" i="2"/>
  <c r="V2152" i="2"/>
  <c r="V2153" i="2"/>
  <c r="V2154" i="2"/>
  <c r="V2155" i="2"/>
  <c r="V2156" i="2"/>
  <c r="V2157" i="2"/>
  <c r="V2158" i="2"/>
  <c r="V2159" i="2"/>
  <c r="V2160" i="2"/>
  <c r="V2161" i="2"/>
  <c r="V2162" i="2"/>
  <c r="V2163" i="2"/>
  <c r="V2164" i="2"/>
  <c r="V2165" i="2"/>
  <c r="V2166" i="2"/>
  <c r="V2167" i="2"/>
  <c r="V2168" i="2"/>
  <c r="V2169" i="2"/>
  <c r="V2170" i="2"/>
  <c r="V2171" i="2"/>
  <c r="V2172" i="2"/>
  <c r="V2173" i="2"/>
  <c r="V2174" i="2"/>
  <c r="V2175" i="2"/>
  <c r="V2176" i="2"/>
  <c r="V2177" i="2"/>
  <c r="V2178" i="2"/>
  <c r="V2179" i="2"/>
  <c r="V2180" i="2"/>
  <c r="V2181" i="2"/>
  <c r="V2182" i="2"/>
  <c r="V2183" i="2"/>
  <c r="V2184" i="2"/>
  <c r="V2185" i="2"/>
  <c r="V2186" i="2"/>
  <c r="V2187" i="2"/>
  <c r="V2188" i="2"/>
  <c r="V2189" i="2"/>
  <c r="V2190" i="2"/>
  <c r="V2191" i="2"/>
  <c r="V2192" i="2"/>
  <c r="V2193" i="2"/>
  <c r="V2194" i="2"/>
  <c r="V2195" i="2"/>
  <c r="V2196" i="2"/>
  <c r="V2197" i="2"/>
  <c r="V2198" i="2"/>
  <c r="V2199" i="2"/>
  <c r="V2200" i="2"/>
  <c r="V2201" i="2"/>
  <c r="V2202" i="2"/>
  <c r="V2203" i="2"/>
  <c r="V2204" i="2"/>
  <c r="V2205" i="2"/>
  <c r="V2206" i="2"/>
  <c r="V2207" i="2"/>
  <c r="V2208" i="2"/>
  <c r="V2209" i="2"/>
  <c r="V2210" i="2"/>
  <c r="V2211" i="2"/>
  <c r="V2212" i="2"/>
  <c r="V2213" i="2"/>
  <c r="V2214" i="2"/>
  <c r="V2215" i="2"/>
  <c r="V2216" i="2"/>
  <c r="V2217" i="2"/>
  <c r="V2218" i="2"/>
  <c r="V2219" i="2"/>
  <c r="V2220" i="2"/>
  <c r="V2221" i="2"/>
  <c r="V2222" i="2"/>
  <c r="V2223" i="2"/>
  <c r="V2224" i="2"/>
  <c r="V2225" i="2"/>
  <c r="V2226" i="2"/>
  <c r="V2227" i="2"/>
  <c r="V2228" i="2"/>
  <c r="V2229" i="2"/>
  <c r="V2230" i="2"/>
  <c r="V2231" i="2"/>
  <c r="V2232" i="2"/>
  <c r="V2233" i="2"/>
  <c r="V2234" i="2"/>
  <c r="V2235" i="2"/>
  <c r="V2236" i="2"/>
  <c r="V2237" i="2"/>
  <c r="V2238" i="2"/>
  <c r="V2239" i="2"/>
  <c r="V2240" i="2"/>
  <c r="V2241" i="2"/>
  <c r="V2242" i="2"/>
  <c r="V2243" i="2"/>
  <c r="V2244" i="2"/>
  <c r="V2245" i="2"/>
  <c r="V2246" i="2"/>
  <c r="V2247" i="2"/>
  <c r="V2248" i="2"/>
  <c r="V2249" i="2"/>
  <c r="V2250" i="2"/>
  <c r="V2251" i="2"/>
  <c r="V2252" i="2"/>
  <c r="V2253" i="2"/>
  <c r="V2254" i="2"/>
  <c r="V2255" i="2"/>
  <c r="V2256" i="2"/>
  <c r="V2257" i="2"/>
  <c r="V2258" i="2"/>
  <c r="V2259" i="2"/>
  <c r="V2260" i="2"/>
  <c r="V2261" i="2"/>
  <c r="V2262" i="2"/>
  <c r="V2263" i="2"/>
  <c r="V2264" i="2"/>
  <c r="V2265" i="2"/>
  <c r="V2266" i="2"/>
  <c r="V2267" i="2"/>
  <c r="V2268" i="2"/>
  <c r="V2269" i="2"/>
  <c r="V2270" i="2"/>
  <c r="V2271" i="2"/>
  <c r="V2272" i="2"/>
  <c r="V2273" i="2"/>
  <c r="V2274" i="2"/>
  <c r="V2275" i="2"/>
  <c r="V2276" i="2"/>
  <c r="V2277" i="2"/>
  <c r="V2278" i="2"/>
  <c r="V2279" i="2"/>
  <c r="V2280" i="2"/>
  <c r="V2281" i="2"/>
  <c r="V2282" i="2"/>
  <c r="V2283" i="2"/>
  <c r="V2284" i="2"/>
  <c r="V2285" i="2"/>
  <c r="V2286" i="2"/>
  <c r="V2287" i="2"/>
  <c r="V2288" i="2"/>
  <c r="V2289" i="2"/>
  <c r="V2290" i="2"/>
  <c r="V2291" i="2"/>
  <c r="V2292" i="2"/>
  <c r="V2293" i="2"/>
  <c r="V2294" i="2"/>
  <c r="V2295" i="2"/>
  <c r="V2296" i="2"/>
  <c r="V2297" i="2"/>
  <c r="V2298" i="2"/>
  <c r="V2299" i="2"/>
  <c r="V2300" i="2"/>
  <c r="V2301" i="2"/>
  <c r="V2302" i="2"/>
  <c r="V2303" i="2"/>
  <c r="V2304" i="2"/>
  <c r="V2305" i="2"/>
  <c r="V2306" i="2"/>
  <c r="V2307" i="2"/>
  <c r="V2308" i="2"/>
  <c r="V2309" i="2"/>
  <c r="X2309" i="2" s="1"/>
  <c r="V2310" i="2"/>
  <c r="V2311" i="2"/>
  <c r="V2312" i="2"/>
  <c r="V2313" i="2"/>
  <c r="V2314" i="2"/>
  <c r="V2315" i="2"/>
  <c r="V2316" i="2"/>
  <c r="V2317" i="2"/>
  <c r="V2318" i="2"/>
  <c r="V2319" i="2"/>
  <c r="V2320" i="2"/>
  <c r="V2321" i="2"/>
  <c r="V2322" i="2"/>
  <c r="V2323" i="2"/>
  <c r="V2324" i="2"/>
  <c r="V2325" i="2"/>
  <c r="V2326" i="2"/>
  <c r="V2327" i="2"/>
  <c r="V2328" i="2"/>
  <c r="V2329" i="2"/>
  <c r="V2330" i="2"/>
  <c r="V2331" i="2"/>
  <c r="V2332" i="2"/>
  <c r="V2333" i="2"/>
  <c r="V2334" i="2"/>
  <c r="V2335" i="2"/>
  <c r="V2336" i="2"/>
  <c r="V2337" i="2"/>
  <c r="V2338" i="2"/>
  <c r="V2339" i="2"/>
  <c r="V2340" i="2"/>
  <c r="V2341" i="2"/>
  <c r="V2342" i="2"/>
  <c r="V2343" i="2"/>
  <c r="V2344" i="2"/>
  <c r="V2345" i="2"/>
  <c r="V2346" i="2"/>
  <c r="V2347" i="2"/>
  <c r="V2348" i="2"/>
  <c r="V2349" i="2"/>
  <c r="V2350" i="2"/>
  <c r="V2351" i="2"/>
  <c r="V2352" i="2"/>
  <c r="V2353" i="2"/>
  <c r="V2354" i="2"/>
  <c r="V2355" i="2"/>
  <c r="V2356" i="2"/>
  <c r="V2357" i="2"/>
  <c r="V2358" i="2"/>
  <c r="V2359" i="2"/>
  <c r="V2360" i="2"/>
  <c r="V2361" i="2"/>
  <c r="V2362" i="2"/>
  <c r="V2363" i="2"/>
  <c r="V2364" i="2"/>
  <c r="V2365" i="2"/>
  <c r="V2366" i="2"/>
  <c r="V2367" i="2"/>
  <c r="V2368" i="2"/>
  <c r="V2369" i="2"/>
  <c r="V2370" i="2"/>
  <c r="V2371" i="2"/>
  <c r="V2372" i="2"/>
  <c r="V2373" i="2"/>
  <c r="V2374" i="2"/>
  <c r="V2375" i="2"/>
  <c r="V2376" i="2"/>
  <c r="V2377" i="2"/>
  <c r="V2378" i="2"/>
  <c r="V2379" i="2"/>
  <c r="V2380" i="2"/>
  <c r="V2381" i="2"/>
  <c r="V2382" i="2"/>
  <c r="V2383" i="2"/>
  <c r="V2384" i="2"/>
  <c r="V2385" i="2"/>
  <c r="V2386" i="2"/>
  <c r="V2387" i="2"/>
  <c r="V2388" i="2"/>
  <c r="V2389" i="2"/>
  <c r="V2390" i="2"/>
  <c r="V2391" i="2"/>
  <c r="V2392" i="2"/>
  <c r="V2393" i="2"/>
  <c r="V2394" i="2"/>
  <c r="V2395" i="2"/>
  <c r="V2396" i="2"/>
  <c r="V2397" i="2"/>
  <c r="V2398" i="2"/>
  <c r="V2399" i="2"/>
  <c r="V2400" i="2"/>
  <c r="V2401" i="2"/>
  <c r="V2402" i="2"/>
  <c r="V2403" i="2"/>
  <c r="V2404" i="2"/>
  <c r="V2405" i="2"/>
  <c r="V2406" i="2"/>
  <c r="V2407" i="2"/>
  <c r="V2408" i="2"/>
  <c r="V2409" i="2"/>
  <c r="V2410" i="2"/>
  <c r="V2411" i="2"/>
  <c r="V2412" i="2"/>
  <c r="V2413" i="2"/>
  <c r="V2414" i="2"/>
  <c r="V2415" i="2"/>
  <c r="V2416" i="2"/>
  <c r="V2417" i="2"/>
  <c r="V2418" i="2"/>
  <c r="V2419" i="2"/>
  <c r="V2420" i="2"/>
  <c r="V2421" i="2"/>
  <c r="V2422" i="2"/>
  <c r="V2423" i="2"/>
  <c r="V2424" i="2"/>
  <c r="V2425" i="2"/>
  <c r="X2425" i="2" s="1"/>
  <c r="V2426" i="2"/>
  <c r="V2427" i="2"/>
  <c r="V2428" i="2"/>
  <c r="V2429" i="2"/>
  <c r="V2430" i="2"/>
  <c r="V2431" i="2"/>
  <c r="V2432" i="2"/>
  <c r="V2433" i="2"/>
  <c r="V2434" i="2"/>
  <c r="V2435" i="2"/>
  <c r="V2436" i="2"/>
  <c r="V2437" i="2"/>
  <c r="V2438" i="2"/>
  <c r="V2439" i="2"/>
  <c r="V2440" i="2"/>
  <c r="V2441" i="2"/>
  <c r="V2442" i="2"/>
  <c r="V2443" i="2"/>
  <c r="V2444" i="2"/>
  <c r="V2445" i="2"/>
  <c r="V2446" i="2"/>
  <c r="V2447" i="2"/>
  <c r="V2448" i="2"/>
  <c r="V2449" i="2"/>
  <c r="V2450" i="2"/>
  <c r="V2451" i="2"/>
  <c r="V2452" i="2"/>
  <c r="V2453" i="2"/>
  <c r="V2454" i="2"/>
  <c r="V2455" i="2"/>
  <c r="V2456" i="2"/>
  <c r="V2457" i="2"/>
  <c r="V2458" i="2"/>
  <c r="V2459" i="2"/>
  <c r="V2460" i="2"/>
  <c r="V2461" i="2"/>
  <c r="X2461" i="2" s="1"/>
  <c r="V2462" i="2"/>
  <c r="V2463" i="2"/>
  <c r="V2464" i="2"/>
  <c r="V2465" i="2"/>
  <c r="V2466" i="2"/>
  <c r="V2467" i="2"/>
  <c r="V2468" i="2"/>
  <c r="V2469" i="2"/>
  <c r="V2470" i="2"/>
  <c r="V2471" i="2"/>
  <c r="V2472" i="2"/>
  <c r="V2473" i="2"/>
  <c r="V2474" i="2"/>
  <c r="V2475" i="2"/>
  <c r="V2476" i="2"/>
  <c r="V2477" i="2"/>
  <c r="V2478" i="2"/>
  <c r="V2479" i="2"/>
  <c r="V2480" i="2"/>
  <c r="V2481" i="2"/>
  <c r="V2482" i="2"/>
  <c r="V2483" i="2"/>
  <c r="V2484" i="2"/>
  <c r="V2485" i="2"/>
  <c r="V2486" i="2"/>
  <c r="V2487" i="2"/>
  <c r="V2488" i="2"/>
  <c r="V2489" i="2"/>
  <c r="V2490" i="2"/>
  <c r="V2491" i="2"/>
  <c r="V2492" i="2"/>
  <c r="V2493" i="2"/>
  <c r="V2494" i="2"/>
  <c r="V2495" i="2"/>
  <c r="V2496" i="2"/>
  <c r="V2497" i="2"/>
  <c r="V2498" i="2"/>
  <c r="V2499" i="2"/>
  <c r="V2500" i="2"/>
  <c r="V2501" i="2"/>
  <c r="V2502" i="2"/>
  <c r="V2503" i="2"/>
  <c r="V2504" i="2"/>
  <c r="V2505" i="2"/>
  <c r="V2506" i="2"/>
  <c r="V2507" i="2"/>
  <c r="V2508" i="2"/>
  <c r="V2509" i="2"/>
  <c r="V2510" i="2"/>
  <c r="V2511" i="2"/>
  <c r="V2512" i="2"/>
  <c r="V2513" i="2"/>
  <c r="V2514" i="2"/>
  <c r="V2515" i="2"/>
  <c r="V2516" i="2"/>
  <c r="V2517" i="2"/>
  <c r="V2518" i="2"/>
  <c r="V2519" i="2"/>
  <c r="V2520" i="2"/>
  <c r="V2521" i="2"/>
  <c r="V2522" i="2"/>
  <c r="V2523" i="2"/>
  <c r="V2524" i="2"/>
  <c r="V2525" i="2"/>
  <c r="V2526" i="2"/>
  <c r="V2527" i="2"/>
  <c r="V2528" i="2"/>
  <c r="V2529" i="2"/>
  <c r="V2530" i="2"/>
  <c r="V2531" i="2"/>
  <c r="V2532" i="2"/>
  <c r="V2533" i="2"/>
  <c r="V2534" i="2"/>
  <c r="V2535" i="2"/>
  <c r="V2536" i="2"/>
  <c r="V2537" i="2"/>
  <c r="V2538" i="2"/>
  <c r="V2539" i="2"/>
  <c r="V2540" i="2"/>
  <c r="V2541" i="2"/>
  <c r="V2542" i="2"/>
  <c r="V2543" i="2"/>
  <c r="V2544" i="2"/>
  <c r="V2545" i="2"/>
  <c r="V2546" i="2"/>
  <c r="V2547" i="2"/>
  <c r="V2548" i="2"/>
  <c r="V2549" i="2"/>
  <c r="V2550" i="2"/>
  <c r="V2551" i="2"/>
  <c r="V2552" i="2"/>
  <c r="V2553" i="2"/>
  <c r="V2554" i="2"/>
  <c r="V2555" i="2"/>
  <c r="V2556" i="2"/>
  <c r="V2557" i="2"/>
  <c r="V2558" i="2"/>
  <c r="V2559" i="2"/>
  <c r="V2560" i="2"/>
  <c r="V2561" i="2"/>
  <c r="V2562" i="2"/>
  <c r="V2563" i="2"/>
  <c r="V2564" i="2"/>
  <c r="V2565" i="2"/>
  <c r="V2566" i="2"/>
  <c r="V2567" i="2"/>
  <c r="V2568" i="2"/>
  <c r="V2569" i="2"/>
  <c r="V2570" i="2"/>
  <c r="V2571" i="2"/>
  <c r="V2572" i="2"/>
  <c r="V2573" i="2"/>
  <c r="V2574" i="2"/>
  <c r="V2575" i="2"/>
  <c r="V2576" i="2"/>
  <c r="V2577" i="2"/>
  <c r="V2578" i="2"/>
  <c r="V2579" i="2"/>
  <c r="V2580" i="2"/>
  <c r="V2581" i="2"/>
  <c r="V2582" i="2"/>
  <c r="V2583" i="2"/>
  <c r="V2584" i="2"/>
  <c r="V2585" i="2"/>
  <c r="V2586" i="2"/>
  <c r="V2587" i="2"/>
  <c r="V2588" i="2"/>
  <c r="V2589" i="2"/>
  <c r="V2590" i="2"/>
  <c r="V2591" i="2"/>
  <c r="V2592" i="2"/>
  <c r="V2593" i="2"/>
  <c r="V2594" i="2"/>
  <c r="V2595" i="2"/>
  <c r="V2596" i="2"/>
  <c r="V2597" i="2"/>
  <c r="V2598" i="2"/>
  <c r="V2599" i="2"/>
  <c r="V2600" i="2"/>
  <c r="V2601" i="2"/>
  <c r="V2602" i="2"/>
  <c r="V2603" i="2"/>
  <c r="V2604" i="2"/>
  <c r="V2605" i="2"/>
  <c r="V2606" i="2"/>
  <c r="V2607" i="2"/>
  <c r="V2608" i="2"/>
  <c r="V2609" i="2"/>
  <c r="V2610" i="2"/>
  <c r="V2611" i="2"/>
  <c r="V2612" i="2"/>
  <c r="V2613" i="2"/>
  <c r="V2614" i="2"/>
  <c r="V2615" i="2"/>
  <c r="V2616" i="2"/>
  <c r="V2617" i="2"/>
  <c r="V2618" i="2"/>
  <c r="V2619" i="2"/>
  <c r="V2620" i="2"/>
  <c r="V2621" i="2"/>
  <c r="V2622" i="2"/>
  <c r="V2623" i="2"/>
  <c r="V2624" i="2"/>
  <c r="V2625" i="2"/>
  <c r="V2626" i="2"/>
  <c r="V2627" i="2"/>
  <c r="V2628" i="2"/>
  <c r="V2629" i="2"/>
  <c r="V2630" i="2"/>
  <c r="V2631" i="2"/>
  <c r="V2632" i="2"/>
  <c r="V2633" i="2"/>
  <c r="V2634" i="2"/>
  <c r="V2635" i="2"/>
  <c r="V2636" i="2"/>
  <c r="V2637" i="2"/>
  <c r="V2638" i="2"/>
  <c r="V2639" i="2"/>
  <c r="V2640" i="2"/>
  <c r="V2641" i="2"/>
  <c r="V2642" i="2"/>
  <c r="V2643" i="2"/>
  <c r="V2644" i="2"/>
  <c r="V2645" i="2"/>
  <c r="V2646" i="2"/>
  <c r="V2647" i="2"/>
  <c r="V2648" i="2"/>
  <c r="V2649" i="2"/>
  <c r="V2650" i="2"/>
  <c r="V2651" i="2"/>
  <c r="V2652" i="2"/>
  <c r="V2653" i="2"/>
  <c r="V2654" i="2"/>
  <c r="V2655" i="2"/>
  <c r="V2656" i="2"/>
  <c r="V2657" i="2"/>
  <c r="V2658" i="2"/>
  <c r="V2659" i="2"/>
  <c r="V2660" i="2"/>
  <c r="V2661" i="2"/>
  <c r="V2662" i="2"/>
  <c r="V2663" i="2"/>
  <c r="V2664" i="2"/>
  <c r="V2665" i="2"/>
  <c r="V2666" i="2"/>
  <c r="V2667" i="2"/>
  <c r="V2668" i="2"/>
  <c r="V2669" i="2"/>
  <c r="V2670" i="2"/>
  <c r="V2671" i="2"/>
  <c r="V2672" i="2"/>
  <c r="V2673" i="2"/>
  <c r="V2674" i="2"/>
  <c r="V2675" i="2"/>
  <c r="V2676" i="2"/>
  <c r="V2677" i="2"/>
  <c r="V2678" i="2"/>
  <c r="V2679" i="2"/>
  <c r="V2680" i="2"/>
  <c r="V2681" i="2"/>
  <c r="V2682" i="2"/>
  <c r="V2683" i="2"/>
  <c r="V2684" i="2"/>
  <c r="V2685" i="2"/>
  <c r="V2686" i="2"/>
  <c r="V2687" i="2"/>
  <c r="V2688" i="2"/>
  <c r="V2689" i="2"/>
  <c r="V2690" i="2"/>
  <c r="V2691" i="2"/>
  <c r="V2692" i="2"/>
  <c r="V2693" i="2"/>
  <c r="V2694" i="2"/>
  <c r="V2695" i="2"/>
  <c r="V2696" i="2"/>
  <c r="V2697" i="2"/>
  <c r="V2698" i="2"/>
  <c r="V2699" i="2"/>
  <c r="V2700" i="2"/>
  <c r="V2701" i="2"/>
  <c r="V2702" i="2"/>
  <c r="V2703" i="2"/>
  <c r="V2704" i="2"/>
  <c r="V2705" i="2"/>
  <c r="V2706" i="2"/>
  <c r="V2707" i="2"/>
  <c r="V2708" i="2"/>
  <c r="V2709" i="2"/>
  <c r="V2710" i="2"/>
  <c r="V2711" i="2"/>
  <c r="V2712" i="2"/>
  <c r="V2713" i="2"/>
  <c r="V2714" i="2"/>
  <c r="V2715" i="2"/>
  <c r="V2716" i="2"/>
  <c r="V2717" i="2"/>
  <c r="V2718" i="2"/>
  <c r="V2719" i="2"/>
  <c r="V2720" i="2"/>
  <c r="V2721" i="2"/>
  <c r="V2722" i="2"/>
  <c r="V2723" i="2"/>
  <c r="V2724" i="2"/>
  <c r="V2725" i="2"/>
  <c r="V2726" i="2"/>
  <c r="V2727" i="2"/>
  <c r="V2728" i="2"/>
  <c r="V2729" i="2"/>
  <c r="V2730" i="2"/>
  <c r="V2731" i="2"/>
  <c r="V2732" i="2"/>
  <c r="V2733" i="2"/>
  <c r="V2734" i="2"/>
  <c r="V2735" i="2"/>
  <c r="V2736" i="2"/>
  <c r="V2737" i="2"/>
  <c r="V2738" i="2"/>
  <c r="V2739" i="2"/>
  <c r="V2740" i="2"/>
  <c r="V2741" i="2"/>
  <c r="V2742" i="2"/>
  <c r="V2743" i="2"/>
  <c r="V2744" i="2"/>
  <c r="V2745" i="2"/>
  <c r="V2746" i="2"/>
  <c r="V2747" i="2"/>
  <c r="V2748" i="2"/>
  <c r="V2749" i="2"/>
  <c r="V2750" i="2"/>
  <c r="V2751" i="2"/>
  <c r="V2752" i="2"/>
  <c r="V2753" i="2"/>
  <c r="V2754" i="2"/>
  <c r="V2755" i="2"/>
  <c r="V2756" i="2"/>
  <c r="V2757" i="2"/>
  <c r="V2758" i="2"/>
  <c r="V2759" i="2"/>
  <c r="V2760" i="2"/>
  <c r="V2761" i="2"/>
  <c r="V2762" i="2"/>
  <c r="V2763" i="2"/>
  <c r="V2764" i="2"/>
  <c r="V2765" i="2"/>
  <c r="V2766" i="2"/>
  <c r="V2767" i="2"/>
  <c r="V2768" i="2"/>
  <c r="V2769" i="2"/>
  <c r="V2770" i="2"/>
  <c r="V2771" i="2"/>
  <c r="V2772" i="2"/>
  <c r="V2773" i="2"/>
  <c r="V2774" i="2"/>
  <c r="V2775" i="2"/>
  <c r="V2776" i="2"/>
  <c r="V2777" i="2"/>
  <c r="V2778" i="2"/>
  <c r="V2779" i="2"/>
  <c r="V2780" i="2"/>
  <c r="V2781" i="2"/>
  <c r="V2782" i="2"/>
  <c r="V2783" i="2"/>
  <c r="V2784" i="2"/>
  <c r="V2785" i="2"/>
  <c r="V2786" i="2"/>
  <c r="V2787" i="2"/>
  <c r="V2788" i="2"/>
  <c r="V2789" i="2"/>
  <c r="V2790" i="2"/>
  <c r="V2791" i="2"/>
  <c r="V2792" i="2"/>
  <c r="V2793" i="2"/>
  <c r="V2794" i="2"/>
  <c r="V2795" i="2"/>
  <c r="V2796" i="2"/>
  <c r="V2797" i="2"/>
  <c r="V2798" i="2"/>
  <c r="V2799" i="2"/>
  <c r="V2800" i="2"/>
  <c r="V2801" i="2"/>
  <c r="V2802" i="2"/>
  <c r="V2803" i="2"/>
  <c r="V2804" i="2"/>
  <c r="V2805" i="2"/>
  <c r="V2806" i="2"/>
  <c r="V2807" i="2"/>
  <c r="V2808" i="2"/>
  <c r="V2809" i="2"/>
  <c r="V2810" i="2"/>
  <c r="V2811" i="2"/>
  <c r="V2812" i="2"/>
  <c r="V2813" i="2"/>
  <c r="V2814" i="2"/>
  <c r="V2815" i="2"/>
  <c r="V2816" i="2"/>
  <c r="V2817" i="2"/>
  <c r="V2818" i="2"/>
  <c r="V2819" i="2"/>
  <c r="V2820" i="2"/>
  <c r="V2821" i="2"/>
  <c r="V2822" i="2"/>
  <c r="V2823" i="2"/>
  <c r="V2824" i="2"/>
  <c r="V2825" i="2"/>
  <c r="V2826" i="2"/>
  <c r="V2827" i="2"/>
  <c r="V2828" i="2"/>
  <c r="V2829" i="2"/>
  <c r="V2830" i="2"/>
  <c r="V2831" i="2"/>
  <c r="V2832" i="2"/>
  <c r="V2833" i="2"/>
  <c r="V2834" i="2"/>
  <c r="V2835" i="2"/>
  <c r="V2836" i="2"/>
  <c r="V2837" i="2"/>
  <c r="V2838" i="2"/>
  <c r="V2839" i="2"/>
  <c r="V2840" i="2"/>
  <c r="V2841" i="2"/>
  <c r="V2842" i="2"/>
  <c r="V2843" i="2"/>
  <c r="V2844" i="2"/>
  <c r="V2845" i="2"/>
  <c r="V2846" i="2"/>
  <c r="V2847" i="2"/>
  <c r="V2848" i="2"/>
  <c r="V2849" i="2"/>
  <c r="V2850" i="2"/>
  <c r="V2851" i="2"/>
  <c r="V2852" i="2"/>
  <c r="V2853" i="2"/>
  <c r="V2854" i="2"/>
  <c r="V2855" i="2"/>
  <c r="V2856" i="2"/>
  <c r="V2857" i="2"/>
  <c r="V2858" i="2"/>
  <c r="V2859" i="2"/>
  <c r="V2860" i="2"/>
  <c r="V2861" i="2"/>
  <c r="V2862" i="2"/>
  <c r="V2863" i="2"/>
  <c r="V2864" i="2"/>
  <c r="V2865" i="2"/>
  <c r="V2866" i="2"/>
  <c r="V2867" i="2"/>
  <c r="V2868" i="2"/>
  <c r="V2869" i="2"/>
  <c r="V2870" i="2"/>
  <c r="V2871" i="2"/>
  <c r="V2872" i="2"/>
  <c r="V2873" i="2"/>
  <c r="V2874" i="2"/>
  <c r="V2875" i="2"/>
  <c r="V2876" i="2"/>
  <c r="V2877" i="2"/>
  <c r="V2878" i="2"/>
  <c r="V2879" i="2"/>
  <c r="V2880" i="2"/>
  <c r="V2881" i="2"/>
  <c r="V2882" i="2"/>
  <c r="V2883" i="2"/>
  <c r="V2884" i="2"/>
  <c r="V2885" i="2"/>
  <c r="V2886" i="2"/>
  <c r="V2887" i="2"/>
  <c r="V2888" i="2"/>
  <c r="V2889" i="2"/>
  <c r="V2890" i="2"/>
  <c r="V2891" i="2"/>
  <c r="V2892" i="2"/>
  <c r="V2893" i="2"/>
  <c r="V2894" i="2"/>
  <c r="V2895" i="2"/>
  <c r="V2896" i="2"/>
  <c r="V2897" i="2"/>
  <c r="V2898" i="2"/>
  <c r="V2899" i="2"/>
  <c r="V2900" i="2"/>
  <c r="V2901" i="2"/>
  <c r="V2902" i="2"/>
  <c r="V2903" i="2"/>
  <c r="V2904" i="2"/>
  <c r="V2905" i="2"/>
  <c r="V2906" i="2"/>
  <c r="V2907" i="2"/>
  <c r="V2908" i="2"/>
  <c r="V2909" i="2"/>
  <c r="V2910" i="2"/>
  <c r="V2911" i="2"/>
  <c r="V2912" i="2"/>
  <c r="V2913" i="2"/>
  <c r="V2914" i="2"/>
  <c r="V2915" i="2"/>
  <c r="V2916" i="2"/>
  <c r="V2917" i="2"/>
  <c r="V2918" i="2"/>
  <c r="V2919" i="2"/>
  <c r="V2920" i="2"/>
  <c r="V2921" i="2"/>
  <c r="V2922" i="2"/>
  <c r="V2923" i="2"/>
  <c r="V2924" i="2"/>
  <c r="V2925" i="2"/>
  <c r="V2926" i="2"/>
  <c r="V2927" i="2"/>
  <c r="V2928" i="2"/>
  <c r="V2929" i="2"/>
  <c r="V2930" i="2"/>
  <c r="V2931" i="2"/>
  <c r="V2932" i="2"/>
  <c r="V2933" i="2"/>
  <c r="V2934" i="2"/>
  <c r="V2935" i="2"/>
  <c r="V2936" i="2"/>
  <c r="V2937" i="2"/>
  <c r="V2938" i="2"/>
  <c r="V2939" i="2"/>
  <c r="V2940" i="2"/>
  <c r="V2941" i="2"/>
  <c r="V2942" i="2"/>
  <c r="V2943" i="2"/>
  <c r="V2944" i="2"/>
  <c r="V2945" i="2"/>
  <c r="V2946" i="2"/>
  <c r="V2947" i="2"/>
  <c r="V2948" i="2"/>
  <c r="V2949" i="2"/>
  <c r="V2950" i="2"/>
  <c r="V2951" i="2"/>
  <c r="V2952" i="2"/>
  <c r="V2953" i="2"/>
  <c r="V2954" i="2"/>
  <c r="V2955" i="2"/>
  <c r="V2956" i="2"/>
  <c r="V2957" i="2"/>
  <c r="V2958" i="2"/>
  <c r="V2959" i="2"/>
  <c r="V2960" i="2"/>
  <c r="V2961" i="2"/>
  <c r="V2962" i="2"/>
  <c r="V2963" i="2"/>
  <c r="V2964" i="2"/>
  <c r="V2965" i="2"/>
  <c r="V2966" i="2"/>
  <c r="V2967" i="2"/>
  <c r="V2968" i="2"/>
  <c r="V2969" i="2"/>
  <c r="V2970" i="2"/>
  <c r="V2971" i="2"/>
  <c r="V2972" i="2"/>
  <c r="V2973" i="2"/>
  <c r="V2974" i="2"/>
  <c r="V2975" i="2"/>
  <c r="V2976" i="2"/>
  <c r="V2977" i="2"/>
  <c r="V2978" i="2"/>
  <c r="V2979" i="2"/>
  <c r="V2980" i="2"/>
  <c r="V2981" i="2"/>
  <c r="V2982" i="2"/>
  <c r="V2983" i="2"/>
  <c r="V2984" i="2"/>
  <c r="V2985" i="2"/>
  <c r="V2986" i="2"/>
  <c r="V2987" i="2"/>
  <c r="V2988" i="2"/>
  <c r="V2989" i="2"/>
  <c r="V2990" i="2"/>
  <c r="V2991" i="2"/>
  <c r="V2992" i="2"/>
  <c r="V2993" i="2"/>
  <c r="V2994" i="2"/>
  <c r="V2995" i="2"/>
  <c r="V2996" i="2"/>
  <c r="V2997" i="2"/>
  <c r="V2998" i="2"/>
  <c r="V2999" i="2"/>
  <c r="V3000" i="2"/>
  <c r="V3001" i="2"/>
  <c r="V3002" i="2"/>
  <c r="V3003" i="2"/>
  <c r="V3004" i="2"/>
  <c r="V3005" i="2"/>
  <c r="V3006" i="2"/>
  <c r="V3007" i="2"/>
  <c r="V3008" i="2"/>
  <c r="V3009" i="2"/>
  <c r="V3010" i="2"/>
  <c r="V3011" i="2"/>
  <c r="V3012" i="2"/>
  <c r="V3013" i="2"/>
  <c r="V3014" i="2"/>
  <c r="V3015" i="2"/>
  <c r="V3016" i="2"/>
  <c r="V3017" i="2"/>
  <c r="V3018" i="2"/>
  <c r="V3019" i="2"/>
  <c r="V3020" i="2"/>
  <c r="V3021" i="2"/>
  <c r="V3022" i="2"/>
  <c r="V3023" i="2"/>
  <c r="V3024" i="2"/>
  <c r="V3025" i="2"/>
  <c r="V3026" i="2"/>
  <c r="V3027" i="2"/>
  <c r="V3028" i="2"/>
  <c r="V3029" i="2"/>
  <c r="V3030" i="2"/>
  <c r="V3031" i="2"/>
  <c r="V3032" i="2"/>
  <c r="V3033" i="2"/>
  <c r="V3034" i="2"/>
  <c r="V3035" i="2"/>
  <c r="V3036" i="2"/>
  <c r="V3037" i="2"/>
  <c r="V3038" i="2"/>
  <c r="V3039" i="2"/>
  <c r="V3040" i="2"/>
  <c r="V3041" i="2"/>
  <c r="V3042" i="2"/>
  <c r="V3043" i="2"/>
  <c r="V3044" i="2"/>
  <c r="V3045" i="2"/>
  <c r="V3046" i="2"/>
  <c r="V3047" i="2"/>
  <c r="V3048" i="2"/>
  <c r="V3049" i="2"/>
  <c r="V3050" i="2"/>
  <c r="V3051" i="2"/>
  <c r="V3052" i="2"/>
  <c r="V3053" i="2"/>
  <c r="V3054" i="2"/>
  <c r="V3055" i="2"/>
  <c r="V3056" i="2"/>
  <c r="V3057" i="2"/>
  <c r="V3058" i="2"/>
  <c r="V3059" i="2"/>
  <c r="V3060" i="2"/>
  <c r="V3061" i="2"/>
  <c r="V3062" i="2"/>
  <c r="V3063" i="2"/>
  <c r="V3064" i="2"/>
  <c r="V3065" i="2"/>
  <c r="V3066" i="2"/>
  <c r="V3067" i="2"/>
  <c r="V3068" i="2"/>
  <c r="V3069" i="2"/>
  <c r="V3070" i="2"/>
  <c r="V3071" i="2"/>
  <c r="V3072" i="2"/>
  <c r="V3073" i="2"/>
  <c r="V3074" i="2"/>
  <c r="V3075" i="2"/>
  <c r="V3076" i="2"/>
  <c r="V3077" i="2"/>
  <c r="V3078" i="2"/>
  <c r="V3079" i="2"/>
  <c r="V3080" i="2"/>
  <c r="V3081" i="2"/>
  <c r="V3082" i="2"/>
  <c r="V3083" i="2"/>
  <c r="V3084" i="2"/>
  <c r="V3085" i="2"/>
  <c r="V3086" i="2"/>
  <c r="V3087" i="2"/>
  <c r="V3088" i="2"/>
  <c r="V3089" i="2"/>
  <c r="V3090" i="2"/>
  <c r="V3091" i="2"/>
  <c r="V3092" i="2"/>
  <c r="V3093" i="2"/>
  <c r="V3094" i="2"/>
  <c r="V3095" i="2"/>
  <c r="V3096" i="2"/>
  <c r="V3097" i="2"/>
  <c r="V3098" i="2"/>
  <c r="V3099" i="2"/>
  <c r="V3100" i="2"/>
  <c r="V3101" i="2"/>
  <c r="V3102" i="2"/>
  <c r="V3103" i="2"/>
  <c r="V3104" i="2"/>
  <c r="V3105" i="2"/>
  <c r="V3106" i="2"/>
  <c r="V3107" i="2"/>
  <c r="V3108" i="2"/>
  <c r="V3109" i="2"/>
  <c r="V3110" i="2"/>
  <c r="V3111" i="2"/>
  <c r="V3112" i="2"/>
  <c r="V3113" i="2"/>
  <c r="V3114" i="2"/>
  <c r="V3115" i="2"/>
  <c r="V3116" i="2"/>
  <c r="V3117" i="2"/>
  <c r="V3118" i="2"/>
  <c r="V3119" i="2"/>
  <c r="V3120" i="2"/>
  <c r="V3121" i="2"/>
  <c r="V3122" i="2"/>
  <c r="V3123" i="2"/>
  <c r="V3124" i="2"/>
  <c r="V3125" i="2"/>
  <c r="V3126" i="2"/>
  <c r="V3127" i="2"/>
  <c r="V3128" i="2"/>
  <c r="V3129" i="2"/>
  <c r="V3130" i="2"/>
  <c r="V3131" i="2"/>
  <c r="V3132" i="2"/>
  <c r="V3133" i="2"/>
  <c r="V3134" i="2"/>
  <c r="V3135" i="2"/>
  <c r="V3136" i="2"/>
  <c r="V3137" i="2"/>
  <c r="V3138" i="2"/>
  <c r="V3139" i="2"/>
  <c r="V3140" i="2"/>
  <c r="V3141" i="2"/>
  <c r="V3142" i="2"/>
  <c r="V3143" i="2"/>
  <c r="V3144" i="2"/>
  <c r="V3145" i="2"/>
  <c r="V3146" i="2"/>
  <c r="V3147" i="2"/>
  <c r="V3148" i="2"/>
  <c r="V3149" i="2"/>
  <c r="V3150" i="2"/>
  <c r="V3151" i="2"/>
  <c r="V3152" i="2"/>
  <c r="V3153" i="2"/>
  <c r="V3154" i="2"/>
  <c r="V3155" i="2"/>
  <c r="V3156" i="2"/>
  <c r="V3157" i="2"/>
  <c r="V3158" i="2"/>
  <c r="V3159" i="2"/>
  <c r="V3160" i="2"/>
  <c r="V3161" i="2"/>
  <c r="V3162" i="2"/>
  <c r="V3163" i="2"/>
  <c r="V3164" i="2"/>
  <c r="V3165" i="2"/>
  <c r="V3166" i="2"/>
  <c r="V3167" i="2"/>
  <c r="V3168" i="2"/>
  <c r="V3169" i="2"/>
  <c r="V3170" i="2"/>
  <c r="V3171" i="2"/>
  <c r="V3172" i="2"/>
  <c r="V3173" i="2"/>
  <c r="V3174" i="2"/>
  <c r="V3175" i="2"/>
  <c r="V3176" i="2"/>
  <c r="V3177" i="2"/>
  <c r="V3178" i="2"/>
  <c r="V3179" i="2"/>
  <c r="V3180" i="2"/>
  <c r="V3181" i="2"/>
  <c r="V3182" i="2"/>
  <c r="V3183" i="2"/>
  <c r="V3184" i="2"/>
  <c r="V3185" i="2"/>
  <c r="V3186" i="2"/>
  <c r="V3187" i="2"/>
  <c r="V3188" i="2"/>
  <c r="V3189" i="2"/>
  <c r="V3190" i="2"/>
  <c r="V3191" i="2"/>
  <c r="V3192" i="2"/>
  <c r="V3193" i="2"/>
  <c r="V3194" i="2"/>
  <c r="V3195" i="2"/>
  <c r="V3196" i="2"/>
  <c r="V3197" i="2"/>
  <c r="V3198" i="2"/>
  <c r="V3199" i="2"/>
  <c r="V3200" i="2"/>
  <c r="V3201" i="2"/>
  <c r="V3202" i="2"/>
  <c r="V3203" i="2"/>
  <c r="V3204" i="2"/>
  <c r="V3205" i="2"/>
  <c r="V3206" i="2"/>
  <c r="V3207" i="2"/>
  <c r="V3208" i="2"/>
  <c r="V3209" i="2"/>
  <c r="V3210" i="2"/>
  <c r="V3211" i="2"/>
  <c r="V3212" i="2"/>
  <c r="V3213" i="2"/>
  <c r="V3214" i="2"/>
  <c r="V3215" i="2"/>
  <c r="V3216" i="2"/>
  <c r="V3217" i="2"/>
  <c r="V3218" i="2"/>
  <c r="V3219" i="2"/>
  <c r="V3220" i="2"/>
  <c r="V3221" i="2"/>
  <c r="V3222" i="2"/>
  <c r="V3223" i="2"/>
  <c r="V3224" i="2"/>
  <c r="V3225" i="2"/>
  <c r="V3226" i="2"/>
  <c r="V3227" i="2"/>
  <c r="V3228" i="2"/>
  <c r="V3229" i="2"/>
  <c r="V3230" i="2"/>
  <c r="V3231" i="2"/>
  <c r="V3232" i="2"/>
  <c r="V3233" i="2"/>
  <c r="V3234" i="2"/>
  <c r="V3235" i="2"/>
  <c r="V3236" i="2"/>
  <c r="V3237" i="2"/>
  <c r="V3238" i="2"/>
  <c r="V3239" i="2"/>
  <c r="V3240" i="2"/>
  <c r="V3241" i="2"/>
  <c r="V3242" i="2"/>
  <c r="V3243" i="2"/>
  <c r="V3244" i="2"/>
  <c r="V3245" i="2"/>
  <c r="V3246" i="2"/>
  <c r="V3247" i="2"/>
  <c r="V3248" i="2"/>
  <c r="V3249" i="2"/>
  <c r="V3250" i="2"/>
  <c r="V3251" i="2"/>
  <c r="V3252" i="2"/>
  <c r="V3253" i="2"/>
  <c r="V3254" i="2"/>
  <c r="V3255" i="2"/>
  <c r="V3256" i="2"/>
  <c r="V3257" i="2"/>
  <c r="V3258" i="2"/>
  <c r="V3259" i="2"/>
  <c r="V3260" i="2"/>
  <c r="V3261" i="2"/>
  <c r="V3262" i="2"/>
  <c r="V3263" i="2"/>
  <c r="V3264" i="2"/>
  <c r="V3265" i="2"/>
  <c r="V3266" i="2"/>
  <c r="V3267" i="2"/>
  <c r="V3268" i="2"/>
  <c r="V3269" i="2"/>
  <c r="V3270" i="2"/>
  <c r="V3271" i="2"/>
  <c r="V3272" i="2"/>
  <c r="V3273" i="2"/>
  <c r="V3274" i="2"/>
  <c r="V3275" i="2"/>
  <c r="V3276" i="2"/>
  <c r="V3277" i="2"/>
  <c r="V3278" i="2"/>
  <c r="V3279" i="2"/>
  <c r="V3280" i="2"/>
  <c r="V3281" i="2"/>
  <c r="V3282" i="2"/>
  <c r="V3283" i="2"/>
  <c r="V3284" i="2"/>
  <c r="V3285" i="2"/>
  <c r="V3286" i="2"/>
  <c r="V3287" i="2"/>
  <c r="V3288" i="2"/>
  <c r="V3289" i="2"/>
  <c r="V3290" i="2"/>
  <c r="V3291" i="2"/>
  <c r="V3292" i="2"/>
  <c r="V3293" i="2"/>
  <c r="V3294" i="2"/>
  <c r="V3295" i="2"/>
  <c r="V3296" i="2"/>
  <c r="V3297" i="2"/>
  <c r="V3298" i="2"/>
  <c r="V3299" i="2"/>
  <c r="V3300" i="2"/>
  <c r="V3301" i="2"/>
  <c r="V3302" i="2"/>
  <c r="V3303" i="2"/>
  <c r="V3304" i="2"/>
  <c r="V3305" i="2"/>
  <c r="V3306" i="2"/>
  <c r="V3307" i="2"/>
  <c r="V3308" i="2"/>
  <c r="V3309" i="2"/>
  <c r="V3310" i="2"/>
  <c r="V3311" i="2"/>
  <c r="V3312" i="2"/>
  <c r="V3313" i="2"/>
  <c r="V3314" i="2"/>
  <c r="V3315" i="2"/>
  <c r="V3316" i="2"/>
  <c r="V3317" i="2"/>
  <c r="V3318" i="2"/>
  <c r="V3319" i="2"/>
  <c r="V3320" i="2"/>
  <c r="V3321" i="2"/>
  <c r="V3322" i="2"/>
  <c r="V3323" i="2"/>
  <c r="V3324" i="2"/>
  <c r="V3325" i="2"/>
  <c r="V3326" i="2"/>
  <c r="V3327" i="2"/>
  <c r="V3328" i="2"/>
  <c r="V3329" i="2"/>
  <c r="V3330" i="2"/>
  <c r="V3331" i="2"/>
  <c r="V3332" i="2"/>
  <c r="V3333" i="2"/>
  <c r="V3334" i="2"/>
  <c r="V3335" i="2"/>
  <c r="V3336" i="2"/>
  <c r="V3337" i="2"/>
  <c r="V3338" i="2"/>
  <c r="V3339" i="2"/>
  <c r="V3340" i="2"/>
  <c r="V3341" i="2"/>
  <c r="V3342" i="2"/>
  <c r="V3343" i="2"/>
  <c r="V3344" i="2"/>
  <c r="V3345" i="2"/>
  <c r="V3346" i="2"/>
  <c r="V3347" i="2"/>
  <c r="V3348" i="2"/>
  <c r="V3349" i="2"/>
  <c r="V3350" i="2"/>
  <c r="V3351" i="2"/>
  <c r="V3352" i="2"/>
  <c r="V3353" i="2"/>
  <c r="V3354" i="2"/>
  <c r="V3355" i="2"/>
  <c r="V3356" i="2"/>
  <c r="V3357" i="2"/>
  <c r="V3358" i="2"/>
  <c r="V3359" i="2"/>
  <c r="V3360" i="2"/>
  <c r="V3361" i="2"/>
  <c r="V3362" i="2"/>
  <c r="V3363" i="2"/>
  <c r="V3364" i="2"/>
  <c r="V3365" i="2"/>
  <c r="V3366" i="2"/>
  <c r="V3367" i="2"/>
  <c r="V3368" i="2"/>
  <c r="V3369" i="2"/>
  <c r="V3370" i="2"/>
  <c r="V3371" i="2"/>
  <c r="V3372" i="2"/>
  <c r="V3373" i="2"/>
  <c r="V3374" i="2"/>
  <c r="V3375" i="2"/>
  <c r="V3376" i="2"/>
  <c r="V3377" i="2"/>
  <c r="V3378" i="2"/>
  <c r="V3379" i="2"/>
  <c r="V3380" i="2"/>
  <c r="V3381" i="2"/>
  <c r="V3382" i="2"/>
  <c r="V3383" i="2"/>
  <c r="V3384" i="2"/>
  <c r="V3385" i="2"/>
  <c r="V3386" i="2"/>
  <c r="V3387" i="2"/>
  <c r="V3388" i="2"/>
  <c r="V3389" i="2"/>
  <c r="V3390" i="2"/>
  <c r="V3391" i="2"/>
  <c r="V3392" i="2"/>
  <c r="V3393" i="2"/>
  <c r="V3394" i="2"/>
  <c r="V3395" i="2"/>
  <c r="V3396" i="2"/>
  <c r="V3397" i="2"/>
  <c r="V3398" i="2"/>
  <c r="V3399" i="2"/>
  <c r="V3400" i="2"/>
  <c r="V3401" i="2"/>
  <c r="V3402" i="2"/>
  <c r="V3403" i="2"/>
  <c r="V3404" i="2"/>
  <c r="V3405" i="2"/>
  <c r="V3406" i="2"/>
  <c r="V3407" i="2"/>
  <c r="V3408" i="2"/>
  <c r="V3409" i="2"/>
  <c r="V3410" i="2"/>
  <c r="V3411" i="2"/>
  <c r="V3412" i="2"/>
  <c r="V3413" i="2"/>
  <c r="V3414" i="2"/>
  <c r="V3415" i="2"/>
  <c r="V3416" i="2"/>
  <c r="V3417" i="2"/>
  <c r="V3418" i="2"/>
  <c r="V3419" i="2"/>
  <c r="V3420" i="2"/>
  <c r="V3421" i="2"/>
  <c r="V3422" i="2"/>
  <c r="V3423" i="2"/>
  <c r="V3424" i="2"/>
  <c r="V3425" i="2"/>
  <c r="V3426" i="2"/>
  <c r="V3427" i="2"/>
  <c r="V3428" i="2"/>
  <c r="V3429" i="2"/>
  <c r="V3430" i="2"/>
  <c r="V3431" i="2"/>
  <c r="V3432" i="2"/>
  <c r="V3433" i="2"/>
  <c r="V3434" i="2"/>
  <c r="V3435" i="2"/>
  <c r="V3436" i="2"/>
  <c r="V3437" i="2"/>
  <c r="V3438" i="2"/>
  <c r="V3439" i="2"/>
  <c r="V3440" i="2"/>
  <c r="V3441" i="2"/>
  <c r="V3442" i="2"/>
  <c r="V3443" i="2"/>
  <c r="V3444" i="2"/>
  <c r="V3445" i="2"/>
  <c r="V3446" i="2"/>
  <c r="V3447" i="2"/>
  <c r="V3448" i="2"/>
  <c r="V3449" i="2"/>
  <c r="V3450" i="2"/>
  <c r="V3451" i="2"/>
  <c r="V3452" i="2"/>
  <c r="V3453" i="2"/>
  <c r="V3454" i="2"/>
  <c r="V3455" i="2"/>
  <c r="V3456" i="2"/>
  <c r="V3457" i="2"/>
  <c r="V3458" i="2"/>
  <c r="V3459" i="2"/>
  <c r="V3460" i="2"/>
  <c r="V3461" i="2"/>
  <c r="V3462" i="2"/>
  <c r="V3463" i="2"/>
  <c r="V3464" i="2"/>
  <c r="V3465" i="2"/>
  <c r="V3466" i="2"/>
  <c r="V3467" i="2"/>
  <c r="V3468" i="2"/>
  <c r="V3469" i="2"/>
  <c r="V3470" i="2"/>
  <c r="V3471" i="2"/>
  <c r="V3472" i="2"/>
  <c r="V3473" i="2"/>
  <c r="V3474" i="2"/>
  <c r="V3475" i="2"/>
  <c r="V3476" i="2"/>
  <c r="V3477" i="2"/>
  <c r="V3478" i="2"/>
  <c r="V3479" i="2"/>
  <c r="V3480" i="2"/>
  <c r="V3481" i="2"/>
  <c r="V3482" i="2"/>
  <c r="V3483" i="2"/>
  <c r="V3484" i="2"/>
  <c r="V3485" i="2"/>
  <c r="V3486" i="2"/>
  <c r="V3487" i="2"/>
  <c r="V3488" i="2"/>
  <c r="V3489" i="2"/>
  <c r="V3490" i="2"/>
  <c r="V3491" i="2"/>
  <c r="V3492" i="2"/>
  <c r="V3493" i="2"/>
  <c r="V3494" i="2"/>
  <c r="V3495" i="2"/>
  <c r="V3496" i="2"/>
  <c r="V3497" i="2"/>
  <c r="V3498" i="2"/>
  <c r="V3499" i="2"/>
  <c r="V3500" i="2"/>
  <c r="V3501" i="2"/>
  <c r="V3502" i="2"/>
  <c r="V3503" i="2"/>
  <c r="V3504" i="2"/>
  <c r="V3505" i="2"/>
  <c r="V3506" i="2"/>
  <c r="V3507" i="2"/>
  <c r="V3508" i="2"/>
  <c r="V3509" i="2"/>
  <c r="V3510" i="2"/>
  <c r="V3511" i="2"/>
  <c r="V3512" i="2"/>
  <c r="V3513" i="2"/>
  <c r="V3514" i="2"/>
  <c r="V3515" i="2"/>
  <c r="V3516" i="2"/>
  <c r="V3517" i="2"/>
  <c r="V3518" i="2"/>
  <c r="V3519" i="2"/>
  <c r="V3520" i="2"/>
  <c r="V3521" i="2"/>
  <c r="V3522" i="2"/>
  <c r="V3523" i="2"/>
  <c r="V3524" i="2"/>
  <c r="V3525" i="2"/>
  <c r="V3526" i="2"/>
  <c r="V3527" i="2"/>
  <c r="V3528" i="2"/>
  <c r="V3529" i="2"/>
  <c r="V3530" i="2"/>
  <c r="V3531" i="2"/>
  <c r="V3532" i="2"/>
  <c r="V3533" i="2"/>
  <c r="V3534" i="2"/>
  <c r="V3535" i="2"/>
  <c r="V3536" i="2"/>
  <c r="V3537" i="2"/>
  <c r="V3538" i="2"/>
  <c r="V3539" i="2"/>
  <c r="V3540" i="2"/>
  <c r="V3541" i="2"/>
  <c r="V3542" i="2"/>
  <c r="V3543" i="2"/>
  <c r="V3544" i="2"/>
  <c r="V3545" i="2"/>
  <c r="V3546" i="2"/>
  <c r="V3547" i="2"/>
  <c r="V3548" i="2"/>
  <c r="V3549" i="2"/>
  <c r="V3550" i="2"/>
  <c r="V3551" i="2"/>
  <c r="V3552" i="2"/>
  <c r="V3553" i="2"/>
  <c r="V3554" i="2"/>
  <c r="V3555" i="2"/>
  <c r="V3556" i="2"/>
  <c r="V3557" i="2"/>
  <c r="V3558" i="2"/>
  <c r="V3559" i="2"/>
  <c r="V3560" i="2"/>
  <c r="V3561" i="2"/>
  <c r="V3562" i="2"/>
  <c r="V3563" i="2"/>
  <c r="V3564" i="2"/>
  <c r="V3565" i="2"/>
  <c r="V3566" i="2"/>
  <c r="X3566" i="2" s="1"/>
  <c r="V3567" i="2"/>
  <c r="V3568" i="2"/>
  <c r="V3569" i="2"/>
  <c r="V3570" i="2"/>
  <c r="V3571" i="2"/>
  <c r="V3572" i="2"/>
  <c r="V3573" i="2"/>
  <c r="V3574" i="2"/>
  <c r="V3575" i="2"/>
  <c r="V3576" i="2"/>
  <c r="V3577" i="2"/>
  <c r="V3578" i="2"/>
  <c r="V3579" i="2"/>
  <c r="V3580" i="2"/>
  <c r="V3581" i="2"/>
  <c r="V3582" i="2"/>
  <c r="V3583" i="2"/>
  <c r="X3583" i="2" s="1"/>
  <c r="V3584" i="2"/>
  <c r="V3585" i="2"/>
  <c r="V3586" i="2"/>
  <c r="V3587" i="2"/>
  <c r="V3588" i="2"/>
  <c r="V3589" i="2"/>
  <c r="V3590" i="2"/>
  <c r="V3591" i="2"/>
  <c r="V3592" i="2"/>
  <c r="V3593" i="2"/>
  <c r="V3594" i="2"/>
  <c r="V3595" i="2"/>
  <c r="V3596" i="2"/>
  <c r="V3597" i="2"/>
  <c r="V3598" i="2"/>
  <c r="V3599" i="2"/>
  <c r="V3600" i="2"/>
  <c r="V3601" i="2"/>
  <c r="V3602" i="2"/>
  <c r="V3603" i="2"/>
  <c r="V3604" i="2"/>
  <c r="V3605" i="2"/>
  <c r="V3606" i="2"/>
  <c r="V3607" i="2"/>
  <c r="V3608" i="2"/>
  <c r="V3609" i="2"/>
  <c r="V3610" i="2"/>
  <c r="V3611" i="2"/>
  <c r="V3612" i="2"/>
  <c r="V3613" i="2"/>
  <c r="V3614" i="2"/>
  <c r="X3614" i="2" s="1"/>
  <c r="V3615" i="2"/>
  <c r="V3616" i="2"/>
  <c r="V3617" i="2"/>
  <c r="V3618" i="2"/>
  <c r="V3619" i="2"/>
  <c r="V3620" i="2"/>
  <c r="V3621" i="2"/>
  <c r="V3622" i="2"/>
  <c r="X3622" i="2" s="1"/>
  <c r="V3623" i="2"/>
  <c r="V3624" i="2"/>
  <c r="V3625" i="2"/>
  <c r="V3626" i="2"/>
  <c r="V3627" i="2"/>
  <c r="V3628" i="2"/>
  <c r="V3629" i="2"/>
  <c r="V3630" i="2"/>
  <c r="V3631" i="2"/>
  <c r="V3632" i="2"/>
  <c r="V3633" i="2"/>
  <c r="V3634" i="2"/>
  <c r="X3634" i="2" s="1"/>
  <c r="V3635" i="2"/>
  <c r="V3636" i="2"/>
  <c r="V3637" i="2"/>
  <c r="V3638" i="2"/>
  <c r="V3639" i="2"/>
  <c r="V3640" i="2"/>
  <c r="V3641" i="2"/>
  <c r="V3642" i="2"/>
  <c r="V3643" i="2"/>
  <c r="V3644" i="2"/>
  <c r="V3645" i="2"/>
  <c r="V3646" i="2"/>
  <c r="V3647" i="2"/>
  <c r="V3648" i="2"/>
  <c r="V3649" i="2"/>
  <c r="V3650" i="2"/>
  <c r="V3651" i="2"/>
  <c r="V3652" i="2"/>
  <c r="V3653" i="2"/>
  <c r="V3654" i="2"/>
  <c r="V3655" i="2"/>
  <c r="V3656" i="2"/>
  <c r="V3657" i="2"/>
  <c r="V3658" i="2"/>
  <c r="V3659" i="2"/>
  <c r="V3660" i="2"/>
  <c r="V3661" i="2"/>
  <c r="V3662" i="2"/>
  <c r="V3663" i="2"/>
  <c r="X3663" i="2" s="1"/>
  <c r="V3664" i="2"/>
  <c r="V3665" i="2"/>
  <c r="V3666" i="2"/>
  <c r="V3667" i="2"/>
  <c r="V3668" i="2"/>
  <c r="V3669" i="2"/>
  <c r="V3670" i="2"/>
  <c r="V3671" i="2"/>
  <c r="V3672" i="2"/>
  <c r="V3673" i="2"/>
  <c r="V3674" i="2"/>
  <c r="V3675" i="2"/>
  <c r="V3676" i="2"/>
  <c r="V3677" i="2"/>
  <c r="V3678" i="2"/>
  <c r="V3679" i="2"/>
  <c r="V3680" i="2"/>
  <c r="V3681" i="2"/>
  <c r="V3682" i="2"/>
  <c r="V3683" i="2"/>
  <c r="V3684" i="2"/>
  <c r="V3685" i="2"/>
  <c r="V3686" i="2"/>
  <c r="V3687" i="2"/>
  <c r="V3688" i="2"/>
  <c r="V3689" i="2"/>
  <c r="V3690" i="2"/>
  <c r="X3690" i="2" s="1"/>
  <c r="V3691" i="2"/>
  <c r="V3692" i="2"/>
  <c r="V3693" i="2"/>
  <c r="V3694" i="2"/>
  <c r="V3695" i="2"/>
  <c r="V3696" i="2"/>
  <c r="V3697" i="2"/>
  <c r="V3698" i="2"/>
  <c r="V3699" i="2"/>
  <c r="V3700" i="2"/>
  <c r="V3701" i="2"/>
  <c r="V3702" i="2"/>
  <c r="V3703" i="2"/>
  <c r="V3704" i="2"/>
  <c r="V3705" i="2"/>
  <c r="V3706" i="2"/>
  <c r="V3707" i="2"/>
  <c r="V3708" i="2"/>
  <c r="V3709" i="2"/>
  <c r="V3710" i="2"/>
  <c r="V3711" i="2"/>
  <c r="X3711" i="2" s="1"/>
  <c r="V3712" i="2"/>
  <c r="V3713" i="2"/>
  <c r="V3714" i="2"/>
  <c r="V3715" i="2"/>
  <c r="V3716" i="2"/>
  <c r="V3717" i="2"/>
  <c r="V3718" i="2"/>
  <c r="V3719" i="2"/>
  <c r="V3720" i="2"/>
  <c r="V3721" i="2"/>
  <c r="V3722" i="2"/>
  <c r="V3723" i="2"/>
  <c r="V3724" i="2"/>
  <c r="V3725" i="2"/>
  <c r="V3726" i="2"/>
  <c r="V3727" i="2"/>
  <c r="V3728" i="2"/>
  <c r="V3729" i="2"/>
  <c r="V3730" i="2"/>
  <c r="X3730" i="2" s="1"/>
  <c r="V3731" i="2"/>
  <c r="V3732" i="2"/>
  <c r="V3733" i="2"/>
  <c r="V3734" i="2"/>
  <c r="V3735" i="2"/>
  <c r="V3736" i="2"/>
  <c r="V3737" i="2"/>
  <c r="V3738" i="2"/>
  <c r="V3739" i="2"/>
  <c r="V3740" i="2"/>
  <c r="V3741" i="2"/>
  <c r="V3742" i="2"/>
  <c r="V3743" i="2"/>
  <c r="X3743" i="2" s="1"/>
  <c r="V3744" i="2"/>
  <c r="V3745" i="2"/>
  <c r="V3746" i="2"/>
  <c r="V3747" i="2"/>
  <c r="V3748" i="2"/>
  <c r="V3749" i="2"/>
  <c r="V3750" i="2"/>
  <c r="V3751" i="2"/>
  <c r="V3752" i="2"/>
  <c r="V3753" i="2"/>
  <c r="V3754" i="2"/>
  <c r="V3755" i="2"/>
  <c r="V3756" i="2"/>
  <c r="V3757" i="2"/>
  <c r="V3758" i="2"/>
  <c r="V3759" i="2"/>
  <c r="V3760" i="2"/>
  <c r="V3761" i="2"/>
  <c r="V3762" i="2"/>
  <c r="X3762" i="2" s="1"/>
  <c r="V3763" i="2"/>
  <c r="V3764" i="2"/>
  <c r="V3765" i="2"/>
  <c r="V3766" i="2"/>
  <c r="V3767" i="2"/>
  <c r="V3768" i="2"/>
  <c r="V3769" i="2"/>
  <c r="V3770" i="2"/>
  <c r="V3771" i="2"/>
  <c r="V3772" i="2"/>
  <c r="V3773" i="2"/>
  <c r="V3774" i="2"/>
  <c r="V3775" i="2"/>
  <c r="X3775" i="2" s="1"/>
  <c r="V3776" i="2"/>
  <c r="V3777" i="2"/>
  <c r="V3778" i="2"/>
  <c r="V3779" i="2"/>
  <c r="V3780" i="2"/>
  <c r="V3781" i="2"/>
  <c r="V3782" i="2"/>
  <c r="V3783" i="2"/>
  <c r="V3784" i="2"/>
  <c r="V3785" i="2"/>
  <c r="V3786" i="2"/>
  <c r="V3787" i="2"/>
  <c r="V3788" i="2"/>
  <c r="V3789" i="2"/>
  <c r="V3790" i="2"/>
  <c r="V3791" i="2"/>
  <c r="V3792" i="2"/>
  <c r="V3793" i="2"/>
  <c r="V3794" i="2"/>
  <c r="X3794" i="2" s="1"/>
  <c r="V3795" i="2"/>
  <c r="V3796" i="2"/>
  <c r="V3797" i="2"/>
  <c r="V3798" i="2"/>
  <c r="V3799" i="2"/>
  <c r="V3800" i="2"/>
  <c r="V3801" i="2"/>
  <c r="V3802" i="2"/>
  <c r="V3803" i="2"/>
  <c r="V3804" i="2"/>
  <c r="V3805" i="2"/>
  <c r="V3806" i="2"/>
  <c r="V3807" i="2"/>
  <c r="X3807" i="2" s="1"/>
  <c r="V3808" i="2"/>
  <c r="V3809" i="2"/>
  <c r="V3810" i="2"/>
  <c r="V3811" i="2"/>
  <c r="V3812" i="2"/>
  <c r="V3813" i="2"/>
  <c r="V3814" i="2"/>
  <c r="V3815" i="2"/>
  <c r="V3816" i="2"/>
  <c r="V3817" i="2"/>
  <c r="V3818" i="2"/>
  <c r="V3819" i="2"/>
  <c r="V3820" i="2"/>
  <c r="V3821" i="2"/>
  <c r="V3822" i="2"/>
  <c r="V3823" i="2"/>
  <c r="V3824" i="2"/>
  <c r="V3825" i="2"/>
  <c r="V3826" i="2"/>
  <c r="V3827" i="2"/>
  <c r="V3828" i="2"/>
  <c r="V3829" i="2"/>
  <c r="V3830" i="2"/>
  <c r="X3830" i="2" s="1"/>
  <c r="V3831" i="2"/>
  <c r="V3832" i="2"/>
  <c r="V3833" i="2"/>
  <c r="V3834" i="2"/>
  <c r="V3835" i="2"/>
  <c r="V3836" i="2"/>
  <c r="V3837" i="2"/>
  <c r="V3838" i="2"/>
  <c r="V3839" i="2"/>
  <c r="V3840" i="2"/>
  <c r="V3841" i="2"/>
  <c r="V3842" i="2"/>
  <c r="V3843" i="2"/>
  <c r="V3844" i="2"/>
  <c r="V3845" i="2"/>
  <c r="V3846" i="2"/>
  <c r="V3847" i="2"/>
  <c r="V3848" i="2"/>
  <c r="V3849" i="2"/>
  <c r="V3850" i="2"/>
  <c r="V3851" i="2"/>
  <c r="V3852" i="2"/>
  <c r="V3853" i="2"/>
  <c r="X3853" i="2" s="1"/>
  <c r="V3854" i="2"/>
  <c r="V3855" i="2"/>
  <c r="V3856" i="2"/>
  <c r="V3857" i="2"/>
  <c r="V3858" i="2"/>
  <c r="V3859" i="2"/>
  <c r="V3860" i="2"/>
  <c r="V3861" i="2"/>
  <c r="V3862" i="2"/>
  <c r="V3863" i="2"/>
  <c r="V3864" i="2"/>
  <c r="V3865" i="2"/>
  <c r="V3866" i="2"/>
  <c r="V3867" i="2"/>
  <c r="V3868" i="2"/>
  <c r="V3869" i="2"/>
  <c r="V3870" i="2"/>
  <c r="V3871" i="2"/>
  <c r="X3871" i="2" s="1"/>
  <c r="V3872" i="2"/>
  <c r="V3873" i="2"/>
  <c r="V3874" i="2"/>
  <c r="V3875" i="2"/>
  <c r="V3876" i="2"/>
  <c r="V3877" i="2"/>
  <c r="V3878" i="2"/>
  <c r="V3879" i="2"/>
  <c r="V3880" i="2"/>
  <c r="V3881" i="2"/>
  <c r="V3882" i="2"/>
  <c r="V3883" i="2"/>
  <c r="V3884" i="2"/>
  <c r="V3885" i="2"/>
  <c r="V3886" i="2"/>
  <c r="V3887" i="2"/>
  <c r="V3888" i="2"/>
  <c r="V3889" i="2"/>
  <c r="V3890" i="2"/>
  <c r="V3891" i="2"/>
  <c r="V3892" i="2"/>
  <c r="V3893" i="2"/>
  <c r="V3894" i="2"/>
  <c r="X3894" i="2" s="1"/>
  <c r="V3895" i="2"/>
  <c r="V3896" i="2"/>
  <c r="V3897" i="2"/>
  <c r="V3898" i="2"/>
  <c r="V3899" i="2"/>
  <c r="V3900" i="2"/>
  <c r="V3901" i="2"/>
  <c r="V3902" i="2"/>
  <c r="V3903" i="2"/>
  <c r="V3904" i="2"/>
  <c r="V3905" i="2"/>
  <c r="V3906" i="2"/>
  <c r="V3907" i="2"/>
  <c r="V3908" i="2"/>
  <c r="V3909" i="2"/>
  <c r="V3910" i="2"/>
  <c r="V3911" i="2"/>
  <c r="V3912" i="2"/>
  <c r="V3913" i="2"/>
  <c r="V3914" i="2"/>
  <c r="V3915" i="2"/>
  <c r="V3916" i="2"/>
  <c r="V3917" i="2"/>
  <c r="V3918" i="2"/>
  <c r="V3919" i="2"/>
  <c r="V3920" i="2"/>
  <c r="V3921" i="2"/>
  <c r="V3922" i="2"/>
  <c r="V3923" i="2"/>
  <c r="V3924" i="2"/>
  <c r="V3925" i="2"/>
  <c r="V3926" i="2"/>
  <c r="V3927" i="2"/>
  <c r="V3928" i="2"/>
  <c r="V3929" i="2"/>
  <c r="V3930" i="2"/>
  <c r="V3931" i="2"/>
  <c r="V3932" i="2"/>
  <c r="V3933" i="2"/>
  <c r="V3934" i="2"/>
  <c r="V3935" i="2"/>
  <c r="X3935" i="2" s="1"/>
  <c r="V3936" i="2"/>
  <c r="V3937" i="2"/>
  <c r="V3938" i="2"/>
  <c r="V3939" i="2"/>
  <c r="V3940" i="2"/>
  <c r="V3941" i="2"/>
  <c r="V3942" i="2"/>
  <c r="V3943" i="2"/>
  <c r="V3944" i="2"/>
  <c r="V3945" i="2"/>
  <c r="V3946" i="2"/>
  <c r="V3947" i="2"/>
  <c r="V3948" i="2"/>
  <c r="V3949" i="2"/>
  <c r="V3950" i="2"/>
  <c r="V3951" i="2"/>
  <c r="V3952" i="2"/>
  <c r="V3953" i="2"/>
  <c r="V3954" i="2"/>
  <c r="V3955" i="2"/>
  <c r="V3956" i="2"/>
  <c r="V3957" i="2"/>
  <c r="V3958" i="2"/>
  <c r="X3958" i="2" s="1"/>
  <c r="V3959" i="2"/>
  <c r="V3960" i="2"/>
  <c r="V3961" i="2"/>
  <c r="V3962" i="2"/>
  <c r="V3963" i="2"/>
  <c r="V3964" i="2"/>
  <c r="V3965" i="2"/>
  <c r="V3966" i="2"/>
  <c r="V3967" i="2"/>
  <c r="V3968" i="2"/>
  <c r="V3969" i="2"/>
  <c r="V3970" i="2"/>
  <c r="V3971" i="2"/>
  <c r="V3972" i="2"/>
  <c r="V3973" i="2"/>
  <c r="V3974" i="2"/>
  <c r="V3975" i="2"/>
  <c r="V3976" i="2"/>
  <c r="V3977" i="2"/>
  <c r="V3978" i="2"/>
  <c r="V3979" i="2"/>
  <c r="V3980" i="2"/>
  <c r="V3981" i="2"/>
  <c r="X3981" i="2" s="1"/>
  <c r="V3982" i="2"/>
  <c r="V3983" i="2"/>
  <c r="V3984" i="2"/>
  <c r="V3985" i="2"/>
  <c r="V3986" i="2"/>
  <c r="V3987" i="2"/>
  <c r="V3988" i="2"/>
  <c r="V3989" i="2"/>
  <c r="V3990" i="2"/>
  <c r="V3991" i="2"/>
  <c r="V3992" i="2"/>
  <c r="V3993" i="2"/>
  <c r="V3994" i="2"/>
  <c r="V3995" i="2"/>
  <c r="V3996" i="2"/>
  <c r="V3997" i="2"/>
  <c r="V3998" i="2"/>
  <c r="V3999" i="2"/>
  <c r="V4000" i="2"/>
  <c r="V4001" i="2"/>
  <c r="V4002" i="2"/>
  <c r="V4003" i="2"/>
  <c r="V4004" i="2"/>
  <c r="V4005" i="2"/>
  <c r="V4006" i="2"/>
  <c r="V4007" i="2"/>
  <c r="V4008" i="2"/>
  <c r="V4009" i="2"/>
  <c r="V4010" i="2"/>
  <c r="V4011" i="2"/>
  <c r="V4012" i="2"/>
  <c r="V4013" i="2"/>
  <c r="V4014" i="2"/>
  <c r="V4015" i="2"/>
  <c r="V4016" i="2"/>
  <c r="V4017" i="2"/>
  <c r="V4018" i="2"/>
  <c r="V4019" i="2"/>
  <c r="V4020" i="2"/>
  <c r="V4021" i="2"/>
  <c r="V4022" i="2"/>
  <c r="X4022" i="2" s="1"/>
  <c r="V4023" i="2"/>
  <c r="V4024" i="2"/>
  <c r="V4025" i="2"/>
  <c r="V4026" i="2"/>
  <c r="V4027" i="2"/>
  <c r="V4028" i="2"/>
  <c r="V4029" i="2"/>
  <c r="V4030" i="2"/>
  <c r="V4031" i="2"/>
  <c r="V4032" i="2"/>
  <c r="V4033" i="2"/>
  <c r="V4034" i="2"/>
  <c r="V4035" i="2"/>
  <c r="V4036" i="2"/>
  <c r="V4037" i="2"/>
  <c r="V4038" i="2"/>
  <c r="V4039" i="2"/>
  <c r="V4040" i="2"/>
  <c r="V4041" i="2"/>
  <c r="V4042" i="2"/>
  <c r="V4043" i="2"/>
  <c r="V4044" i="2"/>
  <c r="V4045" i="2"/>
  <c r="V4046" i="2"/>
  <c r="V4047" i="2"/>
  <c r="V4048" i="2"/>
  <c r="V4049" i="2"/>
  <c r="V4050" i="2"/>
  <c r="V4051" i="2"/>
  <c r="V4052" i="2"/>
  <c r="V4053" i="2"/>
  <c r="V4054" i="2"/>
  <c r="V4055" i="2"/>
  <c r="V4056" i="2"/>
  <c r="V4057" i="2"/>
  <c r="V4058" i="2"/>
  <c r="V4059" i="2"/>
  <c r="V4060" i="2"/>
  <c r="V4061" i="2"/>
  <c r="V4062" i="2"/>
  <c r="V4063" i="2"/>
  <c r="X4063" i="2" s="1"/>
  <c r="V4064" i="2"/>
  <c r="V4065" i="2"/>
  <c r="V4066" i="2"/>
  <c r="V4067" i="2"/>
  <c r="V4068" i="2"/>
  <c r="V4069" i="2"/>
  <c r="V4070" i="2"/>
  <c r="V4071" i="2"/>
  <c r="V4072" i="2"/>
  <c r="V4073" i="2"/>
  <c r="V4074" i="2"/>
  <c r="V4075" i="2"/>
  <c r="V4076" i="2"/>
  <c r="V4077" i="2"/>
  <c r="V4078" i="2"/>
  <c r="V4079" i="2"/>
  <c r="V4080" i="2"/>
  <c r="V4081" i="2"/>
  <c r="V4082" i="2"/>
  <c r="V4083" i="2"/>
  <c r="V4084" i="2"/>
  <c r="V4085" i="2"/>
  <c r="V4086" i="2"/>
  <c r="X4086" i="2" s="1"/>
  <c r="V4087" i="2"/>
  <c r="V4088" i="2"/>
  <c r="V4089" i="2"/>
  <c r="V4090" i="2"/>
  <c r="V4091" i="2"/>
  <c r="V4092" i="2"/>
  <c r="V4093" i="2"/>
  <c r="V4094" i="2"/>
  <c r="V4095" i="2"/>
  <c r="V4096" i="2"/>
  <c r="V4097" i="2"/>
  <c r="V4098" i="2"/>
  <c r="V4099" i="2"/>
  <c r="V4100" i="2"/>
  <c r="V4101" i="2"/>
  <c r="V4102" i="2"/>
  <c r="V4103" i="2"/>
  <c r="V4104" i="2"/>
  <c r="V4105" i="2"/>
  <c r="V4106" i="2"/>
  <c r="V4107" i="2"/>
  <c r="V4108" i="2"/>
  <c r="V4109" i="2"/>
  <c r="V4110" i="2"/>
  <c r="V4111" i="2"/>
  <c r="V4112" i="2"/>
  <c r="V4113" i="2"/>
  <c r="V4114" i="2"/>
  <c r="V4115" i="2"/>
  <c r="V4116" i="2"/>
  <c r="V4117" i="2"/>
  <c r="V4118" i="2"/>
  <c r="V4119" i="2"/>
  <c r="V4120" i="2"/>
  <c r="V4121" i="2"/>
  <c r="V4122" i="2"/>
  <c r="V4123" i="2"/>
  <c r="V4124" i="2"/>
  <c r="V4125" i="2"/>
  <c r="V4126" i="2"/>
  <c r="V4127" i="2"/>
  <c r="V4128" i="2"/>
  <c r="V4129" i="2"/>
  <c r="V4130" i="2"/>
  <c r="X4130" i="2" s="1"/>
  <c r="V4131" i="2"/>
  <c r="V4132" i="2"/>
  <c r="V4133" i="2"/>
  <c r="V4134" i="2"/>
  <c r="V4135" i="2"/>
  <c r="V4136" i="2"/>
  <c r="V4137" i="2"/>
  <c r="V4138" i="2"/>
  <c r="X4138" i="2" s="1"/>
  <c r="V4139" i="2"/>
  <c r="V4140" i="2"/>
  <c r="V4141" i="2"/>
  <c r="V4142" i="2"/>
  <c r="V4143" i="2"/>
  <c r="V4144" i="2"/>
  <c r="V4145" i="2"/>
  <c r="V4146" i="2"/>
  <c r="X4146" i="2" s="1"/>
  <c r="V4147" i="2"/>
  <c r="V4148" i="2"/>
  <c r="V4149" i="2"/>
  <c r="V4150" i="2"/>
  <c r="V4151" i="2"/>
  <c r="V4152" i="2"/>
  <c r="V4153" i="2"/>
  <c r="V4154" i="2"/>
  <c r="V4155" i="2"/>
  <c r="V4156" i="2"/>
  <c r="V4157" i="2"/>
  <c r="V4158" i="2"/>
  <c r="V4159" i="2"/>
  <c r="V4160" i="2"/>
  <c r="V4161" i="2"/>
  <c r="V4162" i="2"/>
  <c r="V4163" i="2"/>
  <c r="V4164" i="2"/>
  <c r="V4165" i="2"/>
  <c r="V4166" i="2"/>
  <c r="V4167" i="2"/>
  <c r="V4168" i="2"/>
  <c r="V4169" i="2"/>
  <c r="V4170" i="2"/>
  <c r="V4171" i="2"/>
  <c r="V4172" i="2"/>
  <c r="V4173" i="2"/>
  <c r="V4174" i="2"/>
  <c r="V4175" i="2"/>
  <c r="V4176" i="2"/>
  <c r="V4177" i="2"/>
  <c r="V4178" i="2"/>
  <c r="V4179" i="2"/>
  <c r="V4180" i="2"/>
  <c r="V4181" i="2"/>
  <c r="V4182" i="2"/>
  <c r="X4182" i="2" s="1"/>
  <c r="V4183" i="2"/>
  <c r="V4184" i="2"/>
  <c r="V4185" i="2"/>
  <c r="V4186" i="2"/>
  <c r="V4187" i="2"/>
  <c r="V4188" i="2"/>
  <c r="V4189" i="2"/>
  <c r="X4189" i="2" s="1"/>
  <c r="V4190" i="2"/>
  <c r="V4191" i="2"/>
  <c r="V4192" i="2"/>
  <c r="V4193" i="2"/>
  <c r="V4194" i="2"/>
  <c r="V4195" i="2"/>
  <c r="V4196" i="2"/>
  <c r="V4197" i="2"/>
  <c r="V4198" i="2"/>
  <c r="V4199" i="2"/>
  <c r="V4200" i="2"/>
  <c r="V4201" i="2"/>
  <c r="V4202" i="2"/>
  <c r="V4203" i="2"/>
  <c r="V4204" i="2"/>
  <c r="V4205" i="2"/>
  <c r="V4206" i="2"/>
  <c r="V4207" i="2"/>
  <c r="V4208" i="2"/>
  <c r="V4209" i="2"/>
  <c r="V4210" i="2"/>
  <c r="V4211" i="2"/>
  <c r="V4212" i="2"/>
  <c r="V4213" i="2"/>
  <c r="V4214" i="2"/>
  <c r="V4215" i="2"/>
  <c r="X4215" i="2" s="1"/>
  <c r="V4216" i="2"/>
  <c r="V4217" i="2"/>
  <c r="V4218" i="2"/>
  <c r="V4219" i="2"/>
  <c r="V4220" i="2"/>
  <c r="V4221" i="2"/>
  <c r="V4222" i="2"/>
  <c r="V4223" i="2"/>
  <c r="V4224" i="2"/>
  <c r="V4225" i="2"/>
  <c r="V4226" i="2"/>
  <c r="V4227" i="2"/>
  <c r="V4228" i="2"/>
  <c r="V4229" i="2"/>
  <c r="V4230" i="2"/>
  <c r="X4230" i="2" s="1"/>
  <c r="V4231" i="2"/>
  <c r="V4232" i="2"/>
  <c r="V4233" i="2"/>
  <c r="V4234" i="2"/>
  <c r="V4235" i="2"/>
  <c r="V4236" i="2"/>
  <c r="V4237" i="2"/>
  <c r="X4237" i="2" s="1"/>
  <c r="V4238" i="2"/>
  <c r="V4239" i="2"/>
  <c r="V4240" i="2"/>
  <c r="V4241" i="2"/>
  <c r="V4242" i="2"/>
  <c r="V4243" i="2"/>
  <c r="X4243" i="2" s="1"/>
  <c r="V4244" i="2"/>
  <c r="V4245" i="2"/>
  <c r="V4246" i="2"/>
  <c r="V4247" i="2"/>
  <c r="V4248" i="2"/>
  <c r="V4249" i="2"/>
  <c r="V4250" i="2"/>
  <c r="X4250" i="2" s="1"/>
  <c r="V4251" i="2"/>
  <c r="V4252" i="2"/>
  <c r="V4253" i="2"/>
  <c r="V4254" i="2"/>
  <c r="V4255" i="2"/>
  <c r="V4256" i="2"/>
  <c r="V4257" i="2"/>
  <c r="V4258" i="2"/>
  <c r="V4259" i="2"/>
  <c r="V4260" i="2"/>
  <c r="V4261" i="2"/>
  <c r="V4262" i="2"/>
  <c r="V4263" i="2"/>
  <c r="V4264" i="2"/>
  <c r="V4265" i="2"/>
  <c r="V4266" i="2"/>
  <c r="V4267" i="2"/>
  <c r="V4268" i="2"/>
  <c r="V4269" i="2"/>
  <c r="V4270" i="2"/>
  <c r="V4271" i="2"/>
  <c r="V4272" i="2"/>
  <c r="V4273" i="2"/>
  <c r="V4274" i="2"/>
  <c r="V4275" i="2"/>
  <c r="V4276" i="2"/>
  <c r="V4277" i="2"/>
  <c r="V4278" i="2"/>
  <c r="V4279" i="2"/>
  <c r="V4280" i="2"/>
  <c r="V4281" i="2"/>
  <c r="V4282" i="2"/>
  <c r="V4283" i="2"/>
  <c r="V4284" i="2"/>
  <c r="V4285" i="2"/>
  <c r="V4286" i="2"/>
  <c r="V4287" i="2"/>
  <c r="V4288" i="2"/>
  <c r="V4289" i="2"/>
  <c r="V4290" i="2"/>
  <c r="V4291" i="2"/>
  <c r="V4292" i="2"/>
  <c r="V4293" i="2"/>
  <c r="V4294" i="2"/>
  <c r="V4295" i="2"/>
  <c r="V4296" i="2"/>
  <c r="V4297" i="2"/>
  <c r="V4298" i="2"/>
  <c r="V4299" i="2"/>
  <c r="V4300" i="2"/>
  <c r="V4301" i="2"/>
  <c r="V4302" i="2"/>
  <c r="V4303" i="2"/>
  <c r="V4304" i="2"/>
  <c r="V4305" i="2"/>
  <c r="V4306" i="2"/>
  <c r="V4307" i="2"/>
  <c r="V4308" i="2"/>
  <c r="V4309" i="2"/>
  <c r="V4310" i="2"/>
  <c r="V4311" i="2"/>
  <c r="V4312" i="2"/>
  <c r="V4313" i="2"/>
  <c r="V4314" i="2"/>
  <c r="V4315" i="2"/>
  <c r="X4315" i="2" s="1"/>
  <c r="V4316" i="2"/>
  <c r="V4317" i="2"/>
  <c r="V4318" i="2"/>
  <c r="V4319" i="2"/>
  <c r="V4320" i="2"/>
  <c r="V4321" i="2"/>
  <c r="X4321" i="2" s="1"/>
  <c r="V4322" i="2"/>
  <c r="V4323" i="2"/>
  <c r="V4324" i="2"/>
  <c r="V4325" i="2"/>
  <c r="V4326" i="2"/>
  <c r="V4327" i="2"/>
  <c r="V4328" i="2"/>
  <c r="V4329" i="2"/>
  <c r="V4330" i="2"/>
  <c r="V4331" i="2"/>
  <c r="V4332" i="2"/>
  <c r="V4333" i="2"/>
  <c r="V4334" i="2"/>
  <c r="V4335" i="2"/>
  <c r="V4336" i="2"/>
  <c r="V4337" i="2"/>
  <c r="V4338" i="2"/>
  <c r="V4339" i="2"/>
  <c r="V4340" i="2"/>
  <c r="V4341" i="2"/>
  <c r="V4342" i="2"/>
  <c r="V4343" i="2"/>
  <c r="V4344" i="2"/>
  <c r="V4345" i="2"/>
  <c r="V4346" i="2"/>
  <c r="X4346" i="2" s="1"/>
  <c r="V4347" i="2"/>
  <c r="V4348" i="2"/>
  <c r="V4349" i="2"/>
  <c r="V4350" i="2"/>
  <c r="V4351" i="2"/>
  <c r="V4352" i="2"/>
  <c r="V4353" i="2"/>
  <c r="V4354" i="2"/>
  <c r="V4355" i="2"/>
  <c r="V4356" i="2"/>
  <c r="V4357" i="2"/>
  <c r="V4358" i="2"/>
  <c r="V4359" i="2"/>
  <c r="V4360" i="2"/>
  <c r="V4361" i="2"/>
  <c r="V4362" i="2"/>
  <c r="V4363" i="2"/>
  <c r="X4363" i="2" s="1"/>
  <c r="V4364" i="2"/>
  <c r="V4365" i="2"/>
  <c r="V4366" i="2"/>
  <c r="V4367" i="2"/>
  <c r="V4368" i="2"/>
  <c r="V4369" i="2"/>
  <c r="X4369" i="2" s="1"/>
  <c r="V4370" i="2"/>
  <c r="V4371" i="2"/>
  <c r="V4372" i="2"/>
  <c r="V4373" i="2"/>
  <c r="V4374" i="2"/>
  <c r="V4375" i="2"/>
  <c r="V4376" i="2"/>
  <c r="V4377" i="2"/>
  <c r="V4378" i="2"/>
  <c r="V4379" i="2"/>
  <c r="V4380" i="2"/>
  <c r="V4381" i="2"/>
  <c r="V4382" i="2"/>
  <c r="V4383" i="2"/>
  <c r="V4384" i="2"/>
  <c r="V4385" i="2"/>
  <c r="V4386" i="2"/>
  <c r="V4387" i="2"/>
  <c r="V4388" i="2"/>
  <c r="V4389" i="2"/>
  <c r="V4390" i="2"/>
  <c r="V4391" i="2"/>
  <c r="V4392" i="2"/>
  <c r="V4393" i="2"/>
  <c r="V4394" i="2"/>
  <c r="V4395" i="2"/>
  <c r="V4396" i="2"/>
  <c r="V4397" i="2"/>
  <c r="V4398" i="2"/>
  <c r="V4399" i="2"/>
  <c r="V4400" i="2"/>
  <c r="V4401" i="2"/>
  <c r="V4402" i="2"/>
  <c r="V4403" i="2"/>
  <c r="V4404" i="2"/>
  <c r="V4405" i="2"/>
  <c r="V4406" i="2"/>
  <c r="V4407" i="2"/>
  <c r="V4408" i="2"/>
  <c r="V4409" i="2"/>
  <c r="V4410" i="2"/>
  <c r="X4410" i="2" s="1"/>
  <c r="V4411" i="2"/>
  <c r="V4412" i="2"/>
  <c r="V4413" i="2"/>
  <c r="V4414" i="2"/>
  <c r="V4415" i="2"/>
  <c r="V4416" i="2"/>
  <c r="V4417" i="2"/>
  <c r="V4418" i="2"/>
  <c r="V4419" i="2"/>
  <c r="V4420" i="2"/>
  <c r="V4421" i="2"/>
  <c r="V4422" i="2"/>
  <c r="V4423" i="2"/>
  <c r="V4424" i="2"/>
  <c r="V4425" i="2"/>
  <c r="V4426" i="2"/>
  <c r="V4427" i="2"/>
  <c r="V4428" i="2"/>
  <c r="V4429" i="2"/>
  <c r="V4430" i="2"/>
  <c r="V4431" i="2"/>
  <c r="V4432" i="2"/>
  <c r="V4433" i="2"/>
  <c r="X4433" i="2" s="1"/>
  <c r="V4434" i="2"/>
  <c r="V4435" i="2"/>
  <c r="V4436" i="2"/>
  <c r="V4437" i="2"/>
  <c r="V4438" i="2"/>
  <c r="V4439" i="2"/>
  <c r="V4440" i="2"/>
  <c r="V4441" i="2"/>
  <c r="V4442" i="2"/>
  <c r="V4443" i="2"/>
  <c r="V4444" i="2"/>
  <c r="V4445" i="2"/>
  <c r="V4446" i="2"/>
  <c r="V4447" i="2"/>
  <c r="V4448" i="2"/>
  <c r="V4449" i="2"/>
  <c r="V4450" i="2"/>
  <c r="V4451" i="2"/>
  <c r="V4452" i="2"/>
  <c r="V4453" i="2"/>
  <c r="V4454" i="2"/>
  <c r="V4455" i="2"/>
  <c r="V4456" i="2"/>
  <c r="V4457" i="2"/>
  <c r="V4458" i="2"/>
  <c r="V4459" i="2"/>
  <c r="V4460" i="2"/>
  <c r="V4461" i="2"/>
  <c r="V4462" i="2"/>
  <c r="V4463" i="2"/>
  <c r="V4464" i="2"/>
  <c r="V4465" i="2"/>
  <c r="V4466" i="2"/>
  <c r="V4467" i="2"/>
  <c r="V4468" i="2"/>
  <c r="V4469" i="2"/>
  <c r="V4470" i="2"/>
  <c r="V4471" i="2"/>
  <c r="V4472" i="2"/>
  <c r="V4473" i="2"/>
  <c r="V4474" i="2"/>
  <c r="V4475" i="2"/>
  <c r="V4476" i="2"/>
  <c r="V4477" i="2"/>
  <c r="V4478" i="2"/>
  <c r="V4479" i="2"/>
  <c r="V4480" i="2"/>
  <c r="V4481" i="2"/>
  <c r="V4482" i="2"/>
  <c r="V4483" i="2"/>
  <c r="V4484" i="2"/>
  <c r="V4485" i="2"/>
  <c r="V4486" i="2"/>
  <c r="V4487" i="2"/>
  <c r="V4488" i="2"/>
  <c r="V4489" i="2"/>
  <c r="V4490" i="2"/>
  <c r="V4491" i="2"/>
  <c r="V4492" i="2"/>
  <c r="V4493" i="2"/>
  <c r="V4494" i="2"/>
  <c r="V4495" i="2"/>
  <c r="V4496" i="2"/>
  <c r="V4497" i="2"/>
  <c r="V4498" i="2"/>
  <c r="V4499" i="2"/>
  <c r="V4500" i="2"/>
  <c r="V4501" i="2"/>
  <c r="V4502" i="2"/>
  <c r="X4502" i="2" s="1"/>
  <c r="V4503" i="2"/>
  <c r="V4504" i="2"/>
  <c r="V4505" i="2"/>
  <c r="V4506" i="2"/>
  <c r="V4507" i="2"/>
  <c r="V4508" i="2"/>
  <c r="V4509" i="2"/>
  <c r="V4510" i="2"/>
  <c r="V4511" i="2"/>
  <c r="V4512" i="2"/>
  <c r="V4513" i="2"/>
  <c r="V4514" i="2"/>
  <c r="V4515" i="2"/>
  <c r="V4516" i="2"/>
  <c r="V4517" i="2"/>
  <c r="V4518" i="2"/>
  <c r="V4519" i="2"/>
  <c r="V4520" i="2"/>
  <c r="V4521" i="2"/>
  <c r="V4522" i="2"/>
  <c r="V4523" i="2"/>
  <c r="V4524" i="2"/>
  <c r="V4525" i="2"/>
  <c r="V4526" i="2"/>
  <c r="V4527" i="2"/>
  <c r="V4528" i="2"/>
  <c r="V4529" i="2"/>
  <c r="V4530" i="2"/>
  <c r="V4531" i="2"/>
  <c r="X4531" i="2" s="1"/>
  <c r="V4532" i="2"/>
  <c r="V4533" i="2"/>
  <c r="V4534" i="2"/>
  <c r="V4535" i="2"/>
  <c r="V4536" i="2"/>
  <c r="V4537" i="2"/>
  <c r="V4538" i="2"/>
  <c r="V4539" i="2"/>
  <c r="V4540" i="2"/>
  <c r="V4541" i="2"/>
  <c r="V4542" i="2"/>
  <c r="V4543" i="2"/>
  <c r="V4544" i="2"/>
  <c r="V4545" i="2"/>
  <c r="V4546" i="2"/>
  <c r="V4547" i="2"/>
  <c r="V4548" i="2"/>
  <c r="V4549" i="2"/>
  <c r="V4550" i="2"/>
  <c r="V4551" i="2"/>
  <c r="V4552" i="2"/>
  <c r="V4553" i="2"/>
  <c r="V4554" i="2"/>
  <c r="V4555" i="2"/>
  <c r="V4556" i="2"/>
  <c r="V4557" i="2"/>
  <c r="V4558" i="2"/>
  <c r="V4559" i="2"/>
  <c r="V4560" i="2"/>
  <c r="V4561" i="2"/>
  <c r="V4562" i="2"/>
  <c r="V4563" i="2"/>
  <c r="V4564" i="2"/>
  <c r="V4565" i="2"/>
  <c r="V4566" i="2"/>
  <c r="V4567" i="2"/>
  <c r="X4567" i="2" s="1"/>
  <c r="V4568" i="2"/>
  <c r="V4569" i="2"/>
  <c r="V4570" i="2"/>
  <c r="V4571" i="2"/>
  <c r="V4572" i="2"/>
  <c r="V4573" i="2"/>
  <c r="V4574" i="2"/>
  <c r="V4575" i="2"/>
  <c r="V4576" i="2"/>
  <c r="V4577" i="2"/>
  <c r="V4578" i="2"/>
  <c r="V4579" i="2"/>
  <c r="V4580" i="2"/>
  <c r="V4581" i="2"/>
  <c r="V4582" i="2"/>
  <c r="V4583" i="2"/>
  <c r="V4584" i="2"/>
  <c r="V4585" i="2"/>
  <c r="V4586" i="2"/>
  <c r="X4586" i="2" s="1"/>
  <c r="V4587" i="2"/>
  <c r="V4588" i="2"/>
  <c r="V4589" i="2"/>
  <c r="V4590" i="2"/>
  <c r="V4591" i="2"/>
  <c r="V4592" i="2"/>
  <c r="V4593" i="2"/>
  <c r="V4594" i="2"/>
  <c r="V4595" i="2"/>
  <c r="V4596" i="2"/>
  <c r="V4597" i="2"/>
  <c r="V4598" i="2"/>
  <c r="X4598" i="2" s="1"/>
  <c r="V4599" i="2"/>
  <c r="V4600" i="2"/>
  <c r="V4601" i="2"/>
  <c r="V4602" i="2"/>
  <c r="V4603" i="2"/>
  <c r="V4604" i="2"/>
  <c r="V4605" i="2"/>
  <c r="V4606" i="2"/>
  <c r="V4607" i="2"/>
  <c r="V4608" i="2"/>
  <c r="V4609" i="2"/>
  <c r="V4610" i="2"/>
  <c r="V4611" i="2"/>
  <c r="V4612" i="2"/>
  <c r="V4613" i="2"/>
  <c r="V4614" i="2"/>
  <c r="V4615" i="2"/>
  <c r="V4616" i="2"/>
  <c r="V4617" i="2"/>
  <c r="V4618" i="2"/>
  <c r="V4619" i="2"/>
  <c r="V4620" i="2"/>
  <c r="V4621" i="2"/>
  <c r="V4622" i="2"/>
  <c r="V4623" i="2"/>
  <c r="V4624" i="2"/>
  <c r="V4625" i="2"/>
  <c r="V4626" i="2"/>
  <c r="V4627" i="2"/>
  <c r="X4627" i="2" s="1"/>
  <c r="V4628" i="2"/>
  <c r="V4629" i="2"/>
  <c r="V4630" i="2"/>
  <c r="V4631" i="2"/>
  <c r="V4632" i="2"/>
  <c r="V4633" i="2"/>
  <c r="X4633" i="2" s="1"/>
  <c r="V4634" i="2"/>
  <c r="V4635" i="2"/>
  <c r="V4636" i="2"/>
  <c r="V4637" i="2"/>
  <c r="V4638" i="2"/>
  <c r="V4639" i="2"/>
  <c r="V4640" i="2"/>
  <c r="V4641" i="2"/>
  <c r="V4642" i="2"/>
  <c r="V4643" i="2"/>
  <c r="V4644" i="2"/>
  <c r="V4645" i="2"/>
  <c r="V4646" i="2"/>
  <c r="V4647" i="2"/>
  <c r="V4648" i="2"/>
  <c r="V4649" i="2"/>
  <c r="V4650" i="2"/>
  <c r="V4651" i="2"/>
  <c r="V4652" i="2"/>
  <c r="V4653" i="2"/>
  <c r="V4654" i="2"/>
  <c r="V4655" i="2"/>
  <c r="X4655" i="2" s="1"/>
  <c r="V4656" i="2"/>
  <c r="V4657" i="2"/>
  <c r="V4658" i="2"/>
  <c r="V4659" i="2"/>
  <c r="V4660" i="2"/>
  <c r="V4661" i="2"/>
  <c r="V4662" i="2"/>
  <c r="V4663" i="2"/>
  <c r="V4664" i="2"/>
  <c r="V4665" i="2"/>
  <c r="V4666" i="2"/>
  <c r="V4667" i="2"/>
  <c r="V4668" i="2"/>
  <c r="V4669" i="2"/>
  <c r="V4670" i="2"/>
  <c r="V4671" i="2"/>
  <c r="V4672" i="2"/>
  <c r="V4673" i="2"/>
  <c r="V4674" i="2"/>
  <c r="V4675" i="2"/>
  <c r="V4676" i="2"/>
  <c r="V4677" i="2"/>
  <c r="V4678" i="2"/>
  <c r="V4679" i="2"/>
  <c r="V4680" i="2"/>
  <c r="V4681" i="2"/>
  <c r="V4682" i="2"/>
  <c r="V4683" i="2"/>
  <c r="V4684" i="2"/>
  <c r="V4685" i="2"/>
  <c r="V4686" i="2"/>
  <c r="V4687" i="2"/>
  <c r="V4688" i="2"/>
  <c r="V4689" i="2"/>
  <c r="V4690" i="2"/>
  <c r="V4691" i="2"/>
  <c r="V4692" i="2"/>
  <c r="V4693" i="2"/>
  <c r="V4694" i="2"/>
  <c r="V4695" i="2"/>
  <c r="X4695" i="2" s="1"/>
  <c r="V4696" i="2"/>
  <c r="V4697" i="2"/>
  <c r="V4698" i="2"/>
  <c r="V4699" i="2"/>
  <c r="V4700" i="2"/>
  <c r="V4701" i="2"/>
  <c r="V4702" i="2"/>
  <c r="V4703" i="2"/>
  <c r="V4704" i="2"/>
  <c r="V4705" i="2"/>
  <c r="V4706" i="2"/>
  <c r="V4707" i="2"/>
  <c r="V4708" i="2"/>
  <c r="V4709" i="2"/>
  <c r="V4710" i="2"/>
  <c r="V4711" i="2"/>
  <c r="V4712" i="2"/>
  <c r="V4713" i="2"/>
  <c r="V4714" i="2"/>
  <c r="X4714" i="2" s="1"/>
  <c r="V4715" i="2"/>
  <c r="V4716" i="2"/>
  <c r="V4717" i="2"/>
  <c r="V4718" i="2"/>
  <c r="V4719" i="2"/>
  <c r="V4720" i="2"/>
  <c r="V4721" i="2"/>
  <c r="V4722" i="2"/>
  <c r="V4723" i="2"/>
  <c r="V4724" i="2"/>
  <c r="V4725" i="2"/>
  <c r="V4726" i="2"/>
  <c r="V4727" i="2"/>
  <c r="V4728" i="2"/>
  <c r="V4729" i="2"/>
  <c r="V4730" i="2"/>
  <c r="V4731" i="2"/>
  <c r="V4732" i="2"/>
  <c r="V4733" i="2"/>
  <c r="V4734" i="2"/>
  <c r="V4735" i="2"/>
  <c r="V4736" i="2"/>
  <c r="V4737" i="2"/>
  <c r="V4738" i="2"/>
  <c r="V4739" i="2"/>
  <c r="V4740" i="2"/>
  <c r="V4741" i="2"/>
  <c r="V4742" i="2"/>
  <c r="V4743" i="2"/>
  <c r="V4744" i="2"/>
  <c r="V4745" i="2"/>
  <c r="X4745" i="2" s="1"/>
  <c r="V4746" i="2"/>
  <c r="V4747" i="2"/>
  <c r="V4748" i="2"/>
  <c r="V4749" i="2"/>
  <c r="V4750" i="2"/>
  <c r="V4751" i="2"/>
  <c r="V4752" i="2"/>
  <c r="V4753" i="2"/>
  <c r="V4754" i="2"/>
  <c r="V4755" i="2"/>
  <c r="V4756" i="2"/>
  <c r="V4757" i="2"/>
  <c r="V4758" i="2"/>
  <c r="V4759" i="2"/>
  <c r="V4760" i="2"/>
  <c r="V4761" i="2"/>
  <c r="V4762" i="2"/>
  <c r="V4763" i="2"/>
  <c r="V4764" i="2"/>
  <c r="V4765" i="2"/>
  <c r="V4766" i="2"/>
  <c r="V4767" i="2"/>
  <c r="V4768" i="2"/>
  <c r="V4769" i="2"/>
  <c r="V4770" i="2"/>
  <c r="V4771" i="2"/>
  <c r="V4772" i="2"/>
  <c r="V4773" i="2"/>
  <c r="V4774" i="2"/>
  <c r="V4775" i="2"/>
  <c r="V4776" i="2"/>
  <c r="V4777" i="2"/>
  <c r="V4778" i="2"/>
  <c r="V4779" i="2"/>
  <c r="V4780" i="2"/>
  <c r="V4781" i="2"/>
  <c r="V4782" i="2"/>
  <c r="V4783" i="2"/>
  <c r="V4784" i="2"/>
  <c r="V4785" i="2"/>
  <c r="V4786" i="2"/>
  <c r="V4787" i="2"/>
  <c r="V4788" i="2"/>
  <c r="V4789" i="2"/>
  <c r="V4790" i="2"/>
  <c r="X4790" i="2" s="1"/>
  <c r="V4791" i="2"/>
  <c r="V4792" i="2"/>
  <c r="V4793" i="2"/>
  <c r="V4794" i="2"/>
  <c r="V4795" i="2"/>
  <c r="V4796" i="2"/>
  <c r="V4797" i="2"/>
  <c r="V4798" i="2"/>
  <c r="V4799" i="2"/>
  <c r="V4800" i="2"/>
  <c r="V4801" i="2"/>
  <c r="V4802" i="2"/>
  <c r="V4803" i="2"/>
  <c r="V4804" i="2"/>
  <c r="V4805" i="2"/>
  <c r="V4806" i="2"/>
  <c r="V4807" i="2"/>
  <c r="V4808" i="2"/>
  <c r="V4809" i="2"/>
  <c r="V4810" i="2"/>
  <c r="V4811" i="2"/>
  <c r="V4812" i="2"/>
  <c r="V4813" i="2"/>
  <c r="V4814" i="2"/>
  <c r="X4814" i="2" s="1"/>
  <c r="V4815" i="2"/>
  <c r="V4816" i="2"/>
  <c r="V4817" i="2"/>
  <c r="V4818" i="2"/>
  <c r="V4819" i="2"/>
  <c r="V4820" i="2"/>
  <c r="V4821" i="2"/>
  <c r="V4822" i="2"/>
  <c r="V4823" i="2"/>
  <c r="V4824" i="2"/>
  <c r="V4825" i="2"/>
  <c r="V4826" i="2"/>
  <c r="V4827" i="2"/>
  <c r="V4828" i="2"/>
  <c r="V4829" i="2"/>
  <c r="V4830" i="2"/>
  <c r="V4831" i="2"/>
  <c r="V4832" i="2"/>
  <c r="V4833" i="2"/>
  <c r="V4834" i="2"/>
  <c r="V4835" i="2"/>
  <c r="V4836" i="2"/>
  <c r="V4837" i="2"/>
  <c r="V4838" i="2"/>
  <c r="V4839" i="2"/>
  <c r="V4840" i="2"/>
  <c r="V4841" i="2"/>
  <c r="V4842" i="2"/>
  <c r="V4843" i="2"/>
  <c r="V4844" i="2"/>
  <c r="V4845" i="2"/>
  <c r="V4846" i="2"/>
  <c r="V4847" i="2"/>
  <c r="V4848" i="2"/>
  <c r="V4849" i="2"/>
  <c r="V4850" i="2"/>
  <c r="V4851" i="2"/>
  <c r="V4852" i="2"/>
  <c r="V4853" i="2"/>
  <c r="V4854" i="2"/>
  <c r="V4855" i="2"/>
  <c r="X4855" i="2" s="1"/>
  <c r="V4856" i="2"/>
  <c r="V4857" i="2"/>
  <c r="V4858" i="2"/>
  <c r="V4859" i="2"/>
  <c r="V4860" i="2"/>
  <c r="V4861" i="2"/>
  <c r="V4862" i="2"/>
  <c r="V4863" i="2"/>
  <c r="V4864" i="2"/>
  <c r="V4865" i="2"/>
  <c r="V4866" i="2"/>
  <c r="V4867" i="2"/>
  <c r="V4868" i="2"/>
  <c r="V4869" i="2"/>
  <c r="V4870" i="2"/>
  <c r="V4871" i="2"/>
  <c r="V4872" i="2"/>
  <c r="V4873" i="2"/>
  <c r="V4874" i="2"/>
  <c r="V4875" i="2"/>
  <c r="V4876" i="2"/>
  <c r="V4877" i="2"/>
  <c r="V4878" i="2"/>
  <c r="X4878" i="2" s="1"/>
  <c r="V4879" i="2"/>
  <c r="V4880" i="2"/>
  <c r="V4881" i="2"/>
  <c r="V4882" i="2"/>
  <c r="V4883" i="2"/>
  <c r="V4884" i="2"/>
  <c r="V4885" i="2"/>
  <c r="V4886" i="2"/>
  <c r="V4887" i="2"/>
  <c r="V4888" i="2"/>
  <c r="V4889" i="2"/>
  <c r="V4890" i="2"/>
  <c r="V4891" i="2"/>
  <c r="V4892" i="2"/>
  <c r="V4893" i="2"/>
  <c r="V4894" i="2"/>
  <c r="V4895" i="2"/>
  <c r="V4896" i="2"/>
  <c r="V4897" i="2"/>
  <c r="V4898" i="2"/>
  <c r="V4899" i="2"/>
  <c r="V4900" i="2"/>
  <c r="V4901" i="2"/>
  <c r="V4902" i="2"/>
  <c r="V4903" i="2"/>
  <c r="V4904" i="2"/>
  <c r="V4905" i="2"/>
  <c r="V4906" i="2"/>
  <c r="V4907" i="2"/>
  <c r="V4908" i="2"/>
  <c r="V4909" i="2"/>
  <c r="V4910" i="2"/>
  <c r="V4911" i="2"/>
  <c r="V4912" i="2"/>
  <c r="V4913" i="2"/>
  <c r="X4913" i="2" s="1"/>
  <c r="V4914" i="2"/>
  <c r="V4915" i="2"/>
  <c r="V4916" i="2"/>
  <c r="V4917" i="2"/>
  <c r="V4918" i="2"/>
  <c r="V4919" i="2"/>
  <c r="V4920" i="2"/>
  <c r="V4921" i="2"/>
  <c r="V4922" i="2"/>
  <c r="V4923" i="2"/>
  <c r="V4924" i="2"/>
  <c r="V4925" i="2"/>
  <c r="V4926" i="2"/>
  <c r="V4927" i="2"/>
  <c r="V4928" i="2"/>
  <c r="V4929" i="2"/>
  <c r="V4930" i="2"/>
  <c r="V4931" i="2"/>
  <c r="V4932" i="2"/>
  <c r="V4933" i="2"/>
  <c r="V4934" i="2"/>
  <c r="V4935" i="2"/>
  <c r="V4936" i="2"/>
  <c r="V4937" i="2"/>
  <c r="V4938" i="2"/>
  <c r="V4939" i="2"/>
  <c r="V4940" i="2"/>
  <c r="V4941" i="2"/>
  <c r="V4942" i="2"/>
  <c r="X4942" i="2" s="1"/>
  <c r="V4943" i="2"/>
  <c r="V4944" i="2"/>
  <c r="V4945" i="2"/>
  <c r="V4946" i="2"/>
  <c r="V4947" i="2"/>
  <c r="V4948" i="2"/>
  <c r="V4949" i="2"/>
  <c r="V4950" i="2"/>
  <c r="V4951" i="2"/>
  <c r="V4952" i="2"/>
  <c r="V4953" i="2"/>
  <c r="V4954" i="2"/>
  <c r="V4955" i="2"/>
  <c r="V4956" i="2"/>
  <c r="V4957" i="2"/>
  <c r="V4958" i="2"/>
  <c r="V4959" i="2"/>
  <c r="V4960" i="2"/>
  <c r="V4961" i="2"/>
  <c r="V4962" i="2"/>
  <c r="V4963" i="2"/>
  <c r="V4964" i="2"/>
  <c r="V4965" i="2"/>
  <c r="V4966" i="2"/>
  <c r="V4967" i="2"/>
  <c r="V4968" i="2"/>
  <c r="V4969" i="2"/>
  <c r="V4970" i="2"/>
  <c r="V4971" i="2"/>
  <c r="V4972" i="2"/>
  <c r="V4973" i="2"/>
  <c r="V4974" i="2"/>
  <c r="V4975" i="2"/>
  <c r="V4976" i="2"/>
  <c r="V4977" i="2"/>
  <c r="V4978" i="2"/>
  <c r="V4979" i="2"/>
  <c r="V4980" i="2"/>
  <c r="V4981" i="2"/>
  <c r="V4982" i="2"/>
  <c r="V4983" i="2"/>
  <c r="V4984" i="2"/>
  <c r="V4985" i="2"/>
  <c r="V4986" i="2"/>
  <c r="V4987" i="2"/>
  <c r="V4988" i="2"/>
  <c r="V4989" i="2"/>
  <c r="X4989" i="2" s="1"/>
  <c r="V4990" i="2"/>
  <c r="V4991" i="2"/>
  <c r="V4992" i="2"/>
  <c r="V4993" i="2"/>
  <c r="V4994" i="2"/>
  <c r="V4995" i="2"/>
  <c r="V4996" i="2"/>
  <c r="V4997" i="2"/>
  <c r="V4998" i="2"/>
  <c r="V4999" i="2"/>
  <c r="V5000" i="2"/>
  <c r="V5001" i="2"/>
  <c r="V5002" i="2"/>
  <c r="V5003" i="2"/>
  <c r="V5004" i="2"/>
  <c r="V5005" i="2"/>
  <c r="V5006" i="2"/>
  <c r="X5006" i="2" s="1"/>
  <c r="V5007" i="2"/>
  <c r="V5008" i="2"/>
  <c r="V5009" i="2"/>
  <c r="V5010" i="2"/>
  <c r="V5011" i="2"/>
  <c r="V5012" i="2"/>
  <c r="V5013" i="2"/>
  <c r="V5014" i="2"/>
  <c r="V5015" i="2"/>
  <c r="V5016" i="2"/>
  <c r="V5017" i="2"/>
  <c r="V5018" i="2"/>
  <c r="V5019" i="2"/>
  <c r="V5020" i="2"/>
  <c r="V5021" i="2"/>
  <c r="V5022" i="2"/>
  <c r="V5023" i="2"/>
  <c r="X5023" i="2" s="1"/>
  <c r="V5024" i="2"/>
  <c r="V5025" i="2"/>
  <c r="V5026" i="2"/>
  <c r="V5027" i="2"/>
  <c r="V5028" i="2"/>
  <c r="V5029" i="2"/>
  <c r="V5030" i="2"/>
  <c r="V5031" i="2"/>
  <c r="V5032" i="2"/>
  <c r="V5033" i="2"/>
  <c r="V5034" i="2"/>
  <c r="V5035" i="2"/>
  <c r="V5036" i="2"/>
  <c r="V5037" i="2"/>
  <c r="V5038" i="2"/>
  <c r="V5039" i="2"/>
  <c r="V5040" i="2"/>
  <c r="V5041" i="2"/>
  <c r="V5042" i="2"/>
  <c r="V5043" i="2"/>
  <c r="V5044" i="2"/>
  <c r="V5045" i="2"/>
  <c r="V5046" i="2"/>
  <c r="V5047" i="2"/>
  <c r="V5048" i="2"/>
  <c r="V5049" i="2"/>
  <c r="V5050" i="2"/>
  <c r="X5050" i="2" s="1"/>
  <c r="V5051" i="2"/>
  <c r="V5052" i="2"/>
  <c r="V5053" i="2"/>
  <c r="V5054" i="2"/>
  <c r="X5054" i="2" s="1"/>
  <c r="V5055" i="2"/>
  <c r="V5056" i="2"/>
  <c r="V5057" i="2"/>
  <c r="V5058" i="2"/>
  <c r="X5058" i="2" s="1"/>
  <c r="V5059" i="2"/>
  <c r="V5060" i="2"/>
  <c r="V5061" i="2"/>
  <c r="V5062" i="2"/>
  <c r="V5063" i="2"/>
  <c r="V5064" i="2"/>
  <c r="V5065" i="2"/>
  <c r="V5066" i="2"/>
  <c r="V5067" i="2"/>
  <c r="V5068" i="2"/>
  <c r="V5069" i="2"/>
  <c r="V5070" i="2"/>
  <c r="V5071" i="2"/>
  <c r="V5072" i="2"/>
  <c r="V5073" i="2"/>
  <c r="V5074" i="2"/>
  <c r="V5075" i="2"/>
  <c r="V5076" i="2"/>
  <c r="V5077" i="2"/>
  <c r="V5078" i="2"/>
  <c r="V5079" i="2"/>
  <c r="V5080" i="2"/>
  <c r="V5081" i="2"/>
  <c r="V5082" i="2"/>
  <c r="V5083" i="2"/>
  <c r="V5084" i="2"/>
  <c r="V5085" i="2"/>
  <c r="V5086" i="2"/>
  <c r="V5087" i="2"/>
  <c r="V5088" i="2"/>
  <c r="V5089" i="2"/>
  <c r="V5090" i="2"/>
  <c r="V5091" i="2"/>
  <c r="V5092" i="2"/>
  <c r="V5093" i="2"/>
  <c r="V5094" i="2"/>
  <c r="V5095" i="2"/>
  <c r="V5096" i="2"/>
  <c r="V5097" i="2"/>
  <c r="V5098" i="2"/>
  <c r="X5098" i="2" s="1"/>
  <c r="V5099" i="2"/>
  <c r="V5100" i="2"/>
  <c r="V5101" i="2"/>
  <c r="V5102" i="2"/>
  <c r="X5102" i="2" s="1"/>
  <c r="V5103" i="2"/>
  <c r="V5104" i="2"/>
  <c r="V5105" i="2"/>
  <c r="V5106" i="2"/>
  <c r="X5106" i="2" s="1"/>
  <c r="V5107" i="2"/>
  <c r="V5108" i="2"/>
  <c r="V5109" i="2"/>
  <c r="V5110" i="2"/>
  <c r="V5111" i="2"/>
  <c r="V5112" i="2"/>
  <c r="V5113" i="2"/>
  <c r="V5114" i="2"/>
  <c r="V5115" i="2"/>
  <c r="V5116" i="2"/>
  <c r="V5117" i="2"/>
  <c r="V5118" i="2"/>
  <c r="V5119" i="2"/>
  <c r="V5120" i="2"/>
  <c r="V5121" i="2"/>
  <c r="V5122" i="2"/>
  <c r="V5123" i="2"/>
  <c r="V5124" i="2"/>
  <c r="V5125" i="2"/>
  <c r="V5126" i="2"/>
  <c r="V5127" i="2"/>
  <c r="X5127" i="2" s="1"/>
  <c r="V5128" i="2"/>
  <c r="V5129" i="2"/>
  <c r="V5130" i="2"/>
  <c r="V5131" i="2"/>
  <c r="V5132" i="2"/>
  <c r="V5133" i="2"/>
  <c r="V5134" i="2"/>
  <c r="V5135" i="2"/>
  <c r="V5136" i="2"/>
  <c r="V5137" i="2"/>
  <c r="V5138" i="2"/>
  <c r="V5139" i="2"/>
  <c r="X5139" i="2" s="1"/>
  <c r="V5140" i="2"/>
  <c r="V5141" i="2"/>
  <c r="X5141" i="2" s="1"/>
  <c r="V5142" i="2"/>
  <c r="X5142" i="2" s="1"/>
  <c r="V5143" i="2"/>
  <c r="V5144" i="2"/>
  <c r="V5145" i="2"/>
  <c r="V5146" i="2"/>
  <c r="V5147" i="2"/>
  <c r="V5148" i="2"/>
  <c r="V5149" i="2"/>
  <c r="V5150" i="2"/>
  <c r="V5151" i="2"/>
  <c r="V5152" i="2"/>
  <c r="V5153" i="2"/>
  <c r="V5154" i="2"/>
  <c r="V5155" i="2"/>
  <c r="V5156" i="2"/>
  <c r="V5157" i="2"/>
  <c r="X5157" i="2" s="1"/>
  <c r="V5158" i="2"/>
  <c r="X5158" i="2" s="1"/>
  <c r="V5159" i="2"/>
  <c r="V5160" i="2"/>
  <c r="V5161" i="2"/>
  <c r="V5162" i="2"/>
  <c r="V5163" i="2"/>
  <c r="V5164" i="2"/>
  <c r="V5165" i="2"/>
  <c r="V5166" i="2"/>
  <c r="V5167" i="2"/>
  <c r="V5168" i="2"/>
  <c r="V5169" i="2"/>
  <c r="V5170" i="2"/>
  <c r="V5171" i="2"/>
  <c r="X5171" i="2" s="1"/>
  <c r="V5172" i="2"/>
  <c r="V5173" i="2"/>
  <c r="V5174" i="2"/>
  <c r="X5174" i="2" s="1"/>
  <c r="V5175" i="2"/>
  <c r="V5176" i="2"/>
  <c r="V5177" i="2"/>
  <c r="V5178" i="2"/>
  <c r="V5179" i="2"/>
  <c r="V5180" i="2"/>
  <c r="V5181" i="2"/>
  <c r="V5182" i="2"/>
  <c r="V5183" i="2"/>
  <c r="V5184" i="2"/>
  <c r="V5185" i="2"/>
  <c r="V5186" i="2"/>
  <c r="V5187" i="2"/>
  <c r="X5187" i="2" s="1"/>
  <c r="V5188" i="2"/>
  <c r="V5189" i="2"/>
  <c r="X5189" i="2" s="1"/>
  <c r="V5190" i="2"/>
  <c r="X5190" i="2" s="1"/>
  <c r="V5191" i="2"/>
  <c r="V5192" i="2"/>
  <c r="V5193" i="2"/>
  <c r="V5194" i="2"/>
  <c r="V5195" i="2"/>
  <c r="V5196" i="2"/>
  <c r="V5197" i="2"/>
  <c r="V5198" i="2"/>
  <c r="V5199" i="2"/>
  <c r="V5200" i="2"/>
  <c r="V5201" i="2"/>
  <c r="V5202" i="2"/>
  <c r="V5203" i="2"/>
  <c r="X5203" i="2" s="1"/>
  <c r="V5204" i="2"/>
  <c r="V5205" i="2"/>
  <c r="X5205" i="2" s="1"/>
  <c r="V5206" i="2"/>
  <c r="X5206" i="2" s="1"/>
  <c r="V5207" i="2"/>
  <c r="V5208" i="2"/>
  <c r="V5209" i="2"/>
  <c r="V5210" i="2"/>
  <c r="V5211" i="2"/>
  <c r="V5212" i="2"/>
  <c r="V5213" i="2"/>
  <c r="V5214" i="2"/>
  <c r="V5215" i="2"/>
  <c r="V5216" i="2"/>
  <c r="V5217" i="2"/>
  <c r="V5218" i="2"/>
  <c r="V5219" i="2"/>
  <c r="V5220" i="2"/>
  <c r="V5221" i="2"/>
  <c r="X5221" i="2" s="1"/>
  <c r="V5222" i="2"/>
  <c r="X5222" i="2" s="1"/>
  <c r="V5223" i="2"/>
  <c r="V5224" i="2"/>
  <c r="V5225" i="2"/>
  <c r="V5226" i="2"/>
  <c r="V5227" i="2"/>
  <c r="V5228" i="2"/>
  <c r="V5229" i="2"/>
  <c r="V5230" i="2"/>
  <c r="V5231" i="2"/>
  <c r="V5232" i="2"/>
  <c r="V5233" i="2"/>
  <c r="V5234" i="2"/>
  <c r="V5235" i="2"/>
  <c r="V5236" i="2"/>
  <c r="V5237" i="2"/>
  <c r="V5238" i="2"/>
  <c r="V5239" i="2"/>
  <c r="V5240" i="2"/>
  <c r="V5241" i="2"/>
  <c r="V5242" i="2"/>
  <c r="V5243" i="2"/>
  <c r="V5244" i="2"/>
  <c r="V5245" i="2"/>
  <c r="V5246" i="2"/>
  <c r="V5247" i="2"/>
  <c r="V5248" i="2"/>
  <c r="V5249" i="2"/>
  <c r="V5250" i="2"/>
  <c r="V5251" i="2"/>
  <c r="V5252" i="2"/>
  <c r="V5253" i="2"/>
  <c r="V5254" i="2"/>
  <c r="V5255" i="2"/>
  <c r="V5256" i="2"/>
  <c r="V5257" i="2"/>
  <c r="V5258" i="2"/>
  <c r="V5259" i="2"/>
  <c r="V5260" i="2"/>
  <c r="V5261" i="2"/>
  <c r="V5262" i="2"/>
  <c r="V5263" i="2"/>
  <c r="V5264" i="2"/>
  <c r="V5265" i="2"/>
  <c r="V5266" i="2"/>
  <c r="X5266" i="2" s="1"/>
  <c r="V5267" i="2"/>
  <c r="V5268" i="2"/>
  <c r="V5269" i="2"/>
  <c r="V5270" i="2"/>
  <c r="V5271" i="2"/>
  <c r="V5272" i="2"/>
  <c r="V5273" i="2"/>
  <c r="X5273" i="2" s="1"/>
  <c r="V5274" i="2"/>
  <c r="V5275" i="2"/>
  <c r="V5276" i="2"/>
  <c r="V5277" i="2"/>
  <c r="V5278" i="2"/>
  <c r="V5279" i="2"/>
  <c r="V5280" i="2"/>
  <c r="V5281" i="2"/>
  <c r="V5282" i="2"/>
  <c r="X5282" i="2" s="1"/>
  <c r="V5283" i="2"/>
  <c r="V5284" i="2"/>
  <c r="V5285" i="2"/>
  <c r="V5286" i="2"/>
  <c r="V5287" i="2"/>
  <c r="V5288" i="2"/>
  <c r="V5289" i="2"/>
  <c r="X5289" i="2" s="1"/>
  <c r="V5290" i="2"/>
  <c r="V5291" i="2"/>
  <c r="X5291" i="2" s="1"/>
  <c r="V5292" i="2"/>
  <c r="V5293" i="2"/>
  <c r="V5294" i="2"/>
  <c r="V5295" i="2"/>
  <c r="V5296" i="2"/>
  <c r="V5297" i="2"/>
  <c r="V5298" i="2"/>
  <c r="V5299" i="2"/>
  <c r="V5300" i="2"/>
  <c r="V5301" i="2"/>
  <c r="V5302" i="2"/>
  <c r="V5303" i="2"/>
  <c r="V5304" i="2"/>
  <c r="V5305" i="2"/>
  <c r="X5305" i="2" s="1"/>
  <c r="V5306" i="2"/>
  <c r="V5307" i="2"/>
  <c r="X5307" i="2" s="1"/>
  <c r="V5308" i="2"/>
  <c r="V5309" i="2"/>
  <c r="V5310" i="2"/>
  <c r="V5311" i="2"/>
  <c r="V5312" i="2"/>
  <c r="V5313" i="2"/>
  <c r="V5314" i="2"/>
  <c r="X5314" i="2" s="1"/>
  <c r="V5315" i="2"/>
  <c r="V5316" i="2"/>
  <c r="V5317" i="2"/>
  <c r="V5318" i="2"/>
  <c r="V5319" i="2"/>
  <c r="V5320" i="2"/>
  <c r="V5321" i="2"/>
  <c r="V5322" i="2"/>
  <c r="V5323" i="2"/>
  <c r="X5323" i="2" s="1"/>
  <c r="V5324" i="2"/>
  <c r="V5325" i="2"/>
  <c r="V5326" i="2"/>
  <c r="V5327" i="2"/>
  <c r="V5328" i="2"/>
  <c r="V5329" i="2"/>
  <c r="V5330" i="2"/>
  <c r="X5330" i="2" s="1"/>
  <c r="V5331" i="2"/>
  <c r="V5332" i="2"/>
  <c r="V5333" i="2"/>
  <c r="V5334" i="2"/>
  <c r="V5335" i="2"/>
  <c r="V5336" i="2"/>
  <c r="V5337" i="2"/>
  <c r="X5337" i="2" s="1"/>
  <c r="V5338" i="2"/>
  <c r="V5339" i="2"/>
  <c r="V5340" i="2"/>
  <c r="V5341" i="2"/>
  <c r="V5342" i="2"/>
  <c r="V5343" i="2"/>
  <c r="V5344" i="2"/>
  <c r="V5345" i="2"/>
  <c r="V5346" i="2"/>
  <c r="X5346" i="2" s="1"/>
  <c r="V5347" i="2"/>
  <c r="V5348" i="2"/>
  <c r="V5349" i="2"/>
  <c r="V5350" i="2"/>
  <c r="V5351" i="2"/>
  <c r="V5352" i="2"/>
  <c r="V5353" i="2"/>
  <c r="X5353" i="2" s="1"/>
  <c r="V5354" i="2"/>
  <c r="V5355" i="2"/>
  <c r="X5355" i="2" s="1"/>
  <c r="V5356" i="2"/>
  <c r="V5357" i="2"/>
  <c r="V5358" i="2"/>
  <c r="V5359" i="2"/>
  <c r="V5360" i="2"/>
  <c r="V5361" i="2"/>
  <c r="V5362" i="2"/>
  <c r="V5363" i="2"/>
  <c r="V5364" i="2"/>
  <c r="V5365" i="2"/>
  <c r="V5366" i="2"/>
  <c r="V5367" i="2"/>
  <c r="V5368" i="2"/>
  <c r="V5369" i="2"/>
  <c r="X5369" i="2" s="1"/>
  <c r="V5370" i="2"/>
  <c r="V5371" i="2"/>
  <c r="X5371" i="2" s="1"/>
  <c r="V5372" i="2"/>
  <c r="V5373" i="2"/>
  <c r="V5374" i="2"/>
  <c r="V5375" i="2"/>
  <c r="V5376" i="2"/>
  <c r="V5377" i="2"/>
  <c r="V5378" i="2"/>
  <c r="X5378" i="2" s="1"/>
  <c r="V5379" i="2"/>
  <c r="V5380" i="2"/>
  <c r="V5381" i="2"/>
  <c r="V5382" i="2"/>
  <c r="V5383" i="2"/>
  <c r="V5384" i="2"/>
  <c r="V5385" i="2"/>
  <c r="V5386" i="2"/>
  <c r="V5387" i="2"/>
  <c r="X5387" i="2" s="1"/>
  <c r="V5388" i="2"/>
  <c r="V5389" i="2"/>
  <c r="V5390" i="2"/>
  <c r="V5391" i="2"/>
  <c r="V5392" i="2"/>
  <c r="V5393" i="2"/>
  <c r="V5394" i="2"/>
  <c r="X5394" i="2" s="1"/>
  <c r="V5395" i="2"/>
  <c r="V5396" i="2"/>
  <c r="V5397" i="2"/>
  <c r="V5398" i="2"/>
  <c r="V5399" i="2"/>
  <c r="V5400" i="2"/>
  <c r="V5401" i="2"/>
  <c r="X5401" i="2" s="1"/>
  <c r="V5402" i="2"/>
  <c r="V5403" i="2"/>
  <c r="V5404" i="2"/>
  <c r="V5405" i="2"/>
  <c r="V5406" i="2"/>
  <c r="V5407" i="2"/>
  <c r="V5408" i="2"/>
  <c r="V5409" i="2"/>
  <c r="V5410" i="2"/>
  <c r="X5410" i="2" s="1"/>
  <c r="V5411" i="2"/>
  <c r="V5412" i="2"/>
  <c r="V5413" i="2"/>
  <c r="V5414" i="2"/>
  <c r="V5415" i="2"/>
  <c r="V5416" i="2"/>
  <c r="V5417" i="2"/>
  <c r="X5417" i="2" s="1"/>
  <c r="V5418" i="2"/>
  <c r="V5419" i="2"/>
  <c r="X5419" i="2" s="1"/>
  <c r="V5420" i="2"/>
  <c r="V5421" i="2"/>
  <c r="V5422" i="2"/>
  <c r="V5423" i="2"/>
  <c r="V5424" i="2"/>
  <c r="V5425" i="2"/>
  <c r="V5426" i="2"/>
  <c r="V5427" i="2"/>
  <c r="V5428" i="2"/>
  <c r="V5429" i="2"/>
  <c r="V5430" i="2"/>
  <c r="V5431" i="2"/>
  <c r="V5432" i="2"/>
  <c r="V5433" i="2"/>
  <c r="X5433" i="2" s="1"/>
  <c r="V5434" i="2"/>
  <c r="V5435" i="2"/>
  <c r="X5435" i="2" s="1"/>
  <c r="V5436" i="2"/>
  <c r="V5437" i="2"/>
  <c r="V5438" i="2"/>
  <c r="V5439" i="2"/>
  <c r="V5440" i="2"/>
  <c r="V5441" i="2"/>
  <c r="V5442" i="2"/>
  <c r="X5442" i="2" s="1"/>
  <c r="V5443" i="2"/>
  <c r="V5444" i="2"/>
  <c r="V5445" i="2"/>
  <c r="V5446" i="2"/>
  <c r="V5447" i="2"/>
  <c r="V5448" i="2"/>
  <c r="V5449" i="2"/>
  <c r="V5450" i="2"/>
  <c r="V5451" i="2"/>
  <c r="X5451" i="2" s="1"/>
  <c r="V5452" i="2"/>
  <c r="V5453" i="2"/>
  <c r="V5454" i="2"/>
  <c r="V5455" i="2"/>
  <c r="V5456" i="2"/>
  <c r="V5457" i="2"/>
  <c r="V5458" i="2"/>
  <c r="X5458" i="2" s="1"/>
  <c r="V5459" i="2"/>
  <c r="V5460" i="2"/>
  <c r="V5461" i="2"/>
  <c r="V5462" i="2"/>
  <c r="V5463" i="2"/>
  <c r="V5464" i="2"/>
  <c r="V5465" i="2"/>
  <c r="X5465" i="2" s="1"/>
  <c r="V5466" i="2"/>
  <c r="V5467" i="2"/>
  <c r="V5468" i="2"/>
  <c r="V5469" i="2"/>
  <c r="V5470" i="2"/>
  <c r="V5471" i="2"/>
  <c r="V5472" i="2"/>
  <c r="V5473" i="2"/>
  <c r="V5474" i="2"/>
  <c r="X5474" i="2" s="1"/>
  <c r="V5475" i="2"/>
  <c r="V5476" i="2"/>
  <c r="V5477" i="2"/>
  <c r="V5478" i="2"/>
  <c r="V5479" i="2"/>
  <c r="V5480" i="2"/>
  <c r="V5481" i="2"/>
  <c r="X5481" i="2" s="1"/>
  <c r="V5482" i="2"/>
  <c r="V5483" i="2"/>
  <c r="X5483" i="2" s="1"/>
  <c r="V5484" i="2"/>
  <c r="V5485" i="2"/>
  <c r="V5486" i="2"/>
  <c r="V5487" i="2"/>
  <c r="V5488" i="2"/>
  <c r="V5489" i="2"/>
  <c r="V5490" i="2"/>
  <c r="V5491" i="2"/>
  <c r="V5492" i="2"/>
  <c r="V5493" i="2"/>
  <c r="V5494" i="2"/>
  <c r="V5495" i="2"/>
  <c r="V5496" i="2"/>
  <c r="V5497" i="2"/>
  <c r="X5497" i="2" s="1"/>
  <c r="V5498" i="2"/>
  <c r="V5499" i="2"/>
  <c r="X5499" i="2" s="1"/>
  <c r="V5500" i="2"/>
  <c r="V5501" i="2"/>
  <c r="V5502" i="2"/>
  <c r="V5503" i="2"/>
  <c r="V5504" i="2"/>
  <c r="V5505" i="2"/>
  <c r="V5506" i="2"/>
  <c r="X5506" i="2" s="1"/>
  <c r="V5507" i="2"/>
  <c r="V5508" i="2"/>
  <c r="V5509" i="2"/>
  <c r="V5510" i="2"/>
  <c r="V5511" i="2"/>
  <c r="V5512" i="2"/>
  <c r="V5513" i="2"/>
  <c r="V5514" i="2"/>
  <c r="V5515" i="2"/>
  <c r="X5515" i="2" s="1"/>
  <c r="V5516" i="2"/>
  <c r="V5517" i="2"/>
  <c r="V5518" i="2"/>
  <c r="V5519" i="2"/>
  <c r="V5520" i="2"/>
  <c r="V5521" i="2"/>
  <c r="V5522" i="2"/>
  <c r="X5522" i="2" s="1"/>
  <c r="V5523" i="2"/>
  <c r="V5524" i="2"/>
  <c r="V5525" i="2"/>
  <c r="V5526" i="2"/>
  <c r="V5527" i="2"/>
  <c r="V5528" i="2"/>
  <c r="V5529" i="2"/>
  <c r="X5529" i="2" s="1"/>
  <c r="V5530" i="2"/>
  <c r="V5531" i="2"/>
  <c r="V5532" i="2"/>
  <c r="V5533" i="2"/>
  <c r="V5534" i="2"/>
  <c r="V5535" i="2"/>
  <c r="V5536" i="2"/>
  <c r="V5537" i="2"/>
  <c r="V5538" i="2"/>
  <c r="X5538" i="2" s="1"/>
  <c r="V5539" i="2"/>
  <c r="V5540" i="2"/>
  <c r="V5541" i="2"/>
  <c r="V5542" i="2"/>
  <c r="V5543" i="2"/>
  <c r="V5544" i="2"/>
  <c r="V5545" i="2"/>
  <c r="X5545" i="2" s="1"/>
  <c r="V5546" i="2"/>
  <c r="V5547" i="2"/>
  <c r="X5547" i="2" s="1"/>
  <c r="V5548" i="2"/>
  <c r="V5549" i="2"/>
  <c r="V5550" i="2"/>
  <c r="V5551" i="2"/>
  <c r="V5552" i="2"/>
  <c r="V5553" i="2"/>
  <c r="V5554" i="2"/>
  <c r="V5555" i="2"/>
  <c r="V5556" i="2"/>
  <c r="V5557" i="2"/>
  <c r="V5558" i="2"/>
  <c r="V5559" i="2"/>
  <c r="V5560" i="2"/>
  <c r="V5561" i="2"/>
  <c r="X5561" i="2" s="1"/>
  <c r="V5562" i="2"/>
  <c r="V5563" i="2"/>
  <c r="X5563" i="2" s="1"/>
  <c r="V5564" i="2"/>
  <c r="V5565" i="2"/>
  <c r="V5566" i="2"/>
  <c r="V5567" i="2"/>
  <c r="V5568" i="2"/>
  <c r="V5569" i="2"/>
  <c r="V5570" i="2"/>
  <c r="X5570" i="2" s="1"/>
  <c r="V5571" i="2"/>
  <c r="V5572" i="2"/>
  <c r="V5573" i="2"/>
  <c r="V5574" i="2"/>
  <c r="V5575" i="2"/>
  <c r="V5576" i="2"/>
  <c r="V5577" i="2"/>
  <c r="V5578" i="2"/>
  <c r="V5579" i="2"/>
  <c r="X5579" i="2" s="1"/>
  <c r="V5580" i="2"/>
  <c r="V5581" i="2"/>
  <c r="V5582" i="2"/>
  <c r="V5583" i="2"/>
  <c r="V5584" i="2"/>
  <c r="V5585" i="2"/>
  <c r="V5586" i="2"/>
  <c r="X5586" i="2" s="1"/>
  <c r="V5587" i="2"/>
  <c r="V5588" i="2"/>
  <c r="V5589" i="2"/>
  <c r="V5590" i="2"/>
  <c r="V5591" i="2"/>
  <c r="V5592" i="2"/>
  <c r="V5593" i="2"/>
  <c r="X5593" i="2" s="1"/>
  <c r="V5594" i="2"/>
  <c r="V5595" i="2"/>
  <c r="V5596" i="2"/>
  <c r="V5597" i="2"/>
  <c r="V5598" i="2"/>
  <c r="V5599" i="2"/>
  <c r="V5600" i="2"/>
  <c r="V5601" i="2"/>
  <c r="V5602" i="2"/>
  <c r="V5603" i="2"/>
  <c r="V5604" i="2"/>
  <c r="V5605" i="2"/>
  <c r="V5606" i="2"/>
  <c r="V5607" i="2"/>
  <c r="V5608" i="2"/>
  <c r="V5609" i="2"/>
  <c r="V5610" i="2"/>
  <c r="X5610" i="2" s="1"/>
  <c r="V5611" i="2"/>
  <c r="V5612" i="2"/>
  <c r="V5613" i="2"/>
  <c r="V5614" i="2"/>
  <c r="V5615" i="2"/>
  <c r="V5616" i="2"/>
  <c r="V5617" i="2"/>
  <c r="X5617" i="2" s="1"/>
  <c r="V5618" i="2"/>
  <c r="V5619" i="2"/>
  <c r="V5620" i="2"/>
  <c r="V5621" i="2"/>
  <c r="V5622" i="2"/>
  <c r="V5623" i="2"/>
  <c r="V5624" i="2"/>
  <c r="V5625" i="2"/>
  <c r="V5626" i="2"/>
  <c r="X5626" i="2" s="1"/>
  <c r="V5627" i="2"/>
  <c r="V5628" i="2"/>
  <c r="V5629" i="2"/>
  <c r="V5630" i="2"/>
  <c r="V5631" i="2"/>
  <c r="V5632" i="2"/>
  <c r="V5633" i="2"/>
  <c r="X5633" i="2" s="1"/>
  <c r="V5634" i="2"/>
  <c r="V5635" i="2"/>
  <c r="X5635" i="2" s="1"/>
  <c r="V5636" i="2"/>
  <c r="V5637" i="2"/>
  <c r="V5638" i="2"/>
  <c r="V5639" i="2"/>
  <c r="V5640" i="2"/>
  <c r="V5641" i="2"/>
  <c r="V5642" i="2"/>
  <c r="V5643" i="2"/>
  <c r="V5644" i="2"/>
  <c r="V5645" i="2"/>
  <c r="V5646" i="2"/>
  <c r="V5647" i="2"/>
  <c r="V5648" i="2"/>
  <c r="V5649" i="2"/>
  <c r="X5649" i="2" s="1"/>
  <c r="V5650" i="2"/>
  <c r="V5651" i="2"/>
  <c r="X5651" i="2" s="1"/>
  <c r="V5652" i="2"/>
  <c r="V5653" i="2"/>
  <c r="V5654" i="2"/>
  <c r="V5655" i="2"/>
  <c r="V5656" i="2"/>
  <c r="V5657" i="2"/>
  <c r="V5658" i="2"/>
  <c r="X5658" i="2" s="1"/>
  <c r="V5659" i="2"/>
  <c r="V5660" i="2"/>
  <c r="V5661" i="2"/>
  <c r="V5662" i="2"/>
  <c r="V5663" i="2"/>
  <c r="V5664" i="2"/>
  <c r="V5665" i="2"/>
  <c r="V5666" i="2"/>
  <c r="V5667" i="2"/>
  <c r="X5667" i="2" s="1"/>
  <c r="V5668" i="2"/>
  <c r="V5669" i="2"/>
  <c r="V5670" i="2"/>
  <c r="V5671" i="2"/>
  <c r="V5672" i="2"/>
  <c r="V5673" i="2"/>
  <c r="V5674" i="2"/>
  <c r="X5674" i="2" s="1"/>
  <c r="V5675" i="2"/>
  <c r="V5676" i="2"/>
  <c r="V5677" i="2"/>
  <c r="V5678" i="2"/>
  <c r="V5679" i="2"/>
  <c r="V5680" i="2"/>
  <c r="V5681" i="2"/>
  <c r="X5681" i="2" s="1"/>
  <c r="V5682" i="2"/>
  <c r="V5683" i="2"/>
  <c r="V5684" i="2"/>
  <c r="V5685" i="2"/>
  <c r="V5686" i="2"/>
  <c r="V5687" i="2"/>
  <c r="V5688" i="2"/>
  <c r="V5689" i="2"/>
  <c r="V5690" i="2"/>
  <c r="X5690" i="2" s="1"/>
  <c r="V5691" i="2"/>
  <c r="V5692" i="2"/>
  <c r="V5693" i="2"/>
  <c r="V5694" i="2"/>
  <c r="V5695" i="2"/>
  <c r="V5696" i="2"/>
  <c r="V5697" i="2"/>
  <c r="X5697" i="2" s="1"/>
  <c r="V5698" i="2"/>
  <c r="V5699" i="2"/>
  <c r="X5699" i="2" s="1"/>
  <c r="V5700" i="2"/>
  <c r="V5701" i="2"/>
  <c r="V5702" i="2"/>
  <c r="V5703" i="2"/>
  <c r="V5704" i="2"/>
  <c r="V5705" i="2"/>
  <c r="V5706" i="2"/>
  <c r="V5707" i="2"/>
  <c r="V5708" i="2"/>
  <c r="V5709" i="2"/>
  <c r="V5710" i="2"/>
  <c r="V5711" i="2"/>
  <c r="V5712" i="2"/>
  <c r="V5713" i="2"/>
  <c r="X5713" i="2" s="1"/>
  <c r="V5714" i="2"/>
  <c r="V5715" i="2"/>
  <c r="X5715" i="2" s="1"/>
  <c r="V5716" i="2"/>
  <c r="V5717" i="2"/>
  <c r="V5718" i="2"/>
  <c r="V5719" i="2"/>
  <c r="V5720" i="2"/>
  <c r="V5721" i="2"/>
  <c r="V5722" i="2"/>
  <c r="X5722" i="2" s="1"/>
  <c r="V5723" i="2"/>
  <c r="V5724" i="2"/>
  <c r="V5725" i="2"/>
  <c r="V5726" i="2"/>
  <c r="V5727" i="2"/>
  <c r="V5728" i="2"/>
  <c r="V5729" i="2"/>
  <c r="V5730" i="2"/>
  <c r="V5731" i="2"/>
  <c r="X5731" i="2" s="1"/>
  <c r="V5732" i="2"/>
  <c r="V5733" i="2"/>
  <c r="V5734" i="2"/>
  <c r="V5735" i="2"/>
  <c r="V5736" i="2"/>
  <c r="V5737" i="2"/>
  <c r="V5738" i="2"/>
  <c r="X5738" i="2" s="1"/>
  <c r="V5739" i="2"/>
  <c r="V5740" i="2"/>
  <c r="V5741" i="2"/>
  <c r="V5742" i="2"/>
  <c r="V5743" i="2"/>
  <c r="V5744" i="2"/>
  <c r="V5745" i="2"/>
  <c r="X5745" i="2" s="1"/>
  <c r="V5746" i="2"/>
  <c r="V5747" i="2"/>
  <c r="V5748" i="2"/>
  <c r="V5749" i="2"/>
  <c r="V5750" i="2"/>
  <c r="V5751" i="2"/>
  <c r="V5752" i="2"/>
  <c r="V5753" i="2"/>
  <c r="V5754" i="2"/>
  <c r="X5754" i="2" s="1"/>
  <c r="V5755" i="2"/>
  <c r="V5756" i="2"/>
  <c r="V5757" i="2"/>
  <c r="V5758" i="2"/>
  <c r="V5759" i="2"/>
  <c r="V5760" i="2"/>
  <c r="V5761" i="2"/>
  <c r="X5761" i="2" s="1"/>
  <c r="V5762" i="2"/>
  <c r="V5763" i="2"/>
  <c r="X5763" i="2" s="1"/>
  <c r="V5764" i="2"/>
  <c r="V5765" i="2"/>
  <c r="V5766" i="2"/>
  <c r="V5767" i="2"/>
  <c r="V5768" i="2"/>
  <c r="V5769" i="2"/>
  <c r="V5770" i="2"/>
  <c r="V5771" i="2"/>
  <c r="V5772" i="2"/>
  <c r="V5773" i="2"/>
  <c r="V5774" i="2"/>
  <c r="V5775" i="2"/>
  <c r="V5776" i="2"/>
  <c r="V5777" i="2"/>
  <c r="X5777" i="2" s="1"/>
  <c r="V5778" i="2"/>
  <c r="V5779" i="2"/>
  <c r="X5779" i="2" s="1"/>
  <c r="V5780" i="2"/>
  <c r="V5781" i="2"/>
  <c r="V5782" i="2"/>
  <c r="V5783" i="2"/>
  <c r="V5784" i="2"/>
  <c r="V5785" i="2"/>
  <c r="X5785" i="2" s="1"/>
  <c r="V5786" i="2"/>
  <c r="V5787" i="2"/>
  <c r="X5787" i="2" s="1"/>
  <c r="V5788" i="2"/>
  <c r="V5789" i="2"/>
  <c r="V5790" i="2"/>
  <c r="X5790" i="2" s="1"/>
  <c r="V5791" i="2"/>
  <c r="V5792" i="2"/>
  <c r="V5793" i="2"/>
  <c r="X5793" i="2" s="1"/>
  <c r="V5794" i="2"/>
  <c r="V5795" i="2"/>
  <c r="V5796" i="2"/>
  <c r="V5797" i="2"/>
  <c r="V5798" i="2"/>
  <c r="V5799" i="2"/>
  <c r="V5800" i="2"/>
  <c r="V5801" i="2"/>
  <c r="V5802" i="2"/>
  <c r="X5802" i="2" s="1"/>
  <c r="V5803" i="2"/>
  <c r="V5804" i="2"/>
  <c r="V5805" i="2"/>
  <c r="V5806" i="2"/>
  <c r="V5807" i="2"/>
  <c r="V5808" i="2"/>
  <c r="V5809" i="2"/>
  <c r="X5809" i="2" s="1"/>
  <c r="V5810" i="2"/>
  <c r="V5811" i="2"/>
  <c r="X5811" i="2" s="1"/>
  <c r="V5812" i="2"/>
  <c r="V5813" i="2"/>
  <c r="V5814" i="2"/>
  <c r="V5815" i="2"/>
  <c r="V5816" i="2"/>
  <c r="V5817" i="2"/>
  <c r="V5818" i="2"/>
  <c r="V5819" i="2"/>
  <c r="V5820" i="2"/>
  <c r="V5821" i="2"/>
  <c r="V5822" i="2"/>
  <c r="V5823" i="2"/>
  <c r="V5824" i="2"/>
  <c r="V5825" i="2"/>
  <c r="X5825" i="2" s="1"/>
  <c r="V5826" i="2"/>
  <c r="V5827" i="2"/>
  <c r="X5827" i="2" s="1"/>
  <c r="V5828" i="2"/>
  <c r="V5829" i="2"/>
  <c r="V5830" i="2"/>
  <c r="V5831" i="2"/>
  <c r="V5832" i="2"/>
  <c r="V5833" i="2"/>
  <c r="V5834" i="2"/>
  <c r="X5834" i="2" s="1"/>
  <c r="V5835" i="2"/>
  <c r="V5836" i="2"/>
  <c r="V5837" i="2"/>
  <c r="V5838" i="2"/>
  <c r="V5839" i="2"/>
  <c r="V5840" i="2"/>
  <c r="V5841" i="2"/>
  <c r="V5842" i="2"/>
  <c r="V5843" i="2"/>
  <c r="X5843" i="2" s="1"/>
  <c r="V5844" i="2"/>
  <c r="V5845" i="2"/>
  <c r="V5846" i="2"/>
  <c r="X5846" i="2" s="1"/>
  <c r="V5847" i="2"/>
  <c r="V5848" i="2"/>
  <c r="V5849" i="2"/>
  <c r="X5849" i="2" s="1"/>
  <c r="V5850" i="2"/>
  <c r="V5851" i="2"/>
  <c r="X5851" i="2" s="1"/>
  <c r="V5852" i="2"/>
  <c r="V5853" i="2"/>
  <c r="V5854" i="2"/>
  <c r="V5855" i="2"/>
  <c r="V5856" i="2"/>
  <c r="V5857" i="2"/>
  <c r="X5857" i="2" s="1"/>
  <c r="V5858" i="2"/>
  <c r="V5859" i="2"/>
  <c r="X5859" i="2" s="1"/>
  <c r="V5860" i="2"/>
  <c r="V5861" i="2"/>
  <c r="V5862" i="2"/>
  <c r="X5862" i="2" s="1"/>
  <c r="V5863" i="2"/>
  <c r="V5864" i="2"/>
  <c r="V5865" i="2"/>
  <c r="X5865" i="2" s="1"/>
  <c r="V5866" i="2"/>
  <c r="V5867" i="2"/>
  <c r="V5868" i="2"/>
  <c r="V5869" i="2"/>
  <c r="V5870" i="2"/>
  <c r="V5871" i="2"/>
  <c r="V5872" i="2"/>
  <c r="V5873" i="2"/>
  <c r="V5874" i="2"/>
  <c r="X5874" i="2" s="1"/>
  <c r="V5875" i="2"/>
  <c r="V5876" i="2"/>
  <c r="V5877" i="2"/>
  <c r="V5878" i="2"/>
  <c r="V5879" i="2"/>
  <c r="V5880" i="2"/>
  <c r="V5881" i="2"/>
  <c r="X5881" i="2" s="1"/>
  <c r="V5882" i="2"/>
  <c r="V5883" i="2"/>
  <c r="X5883" i="2" s="1"/>
  <c r="V5884" i="2"/>
  <c r="V5885" i="2"/>
  <c r="V5886" i="2"/>
  <c r="V5887" i="2"/>
  <c r="V5888" i="2"/>
  <c r="V5889" i="2"/>
  <c r="V5890" i="2"/>
  <c r="V5891" i="2"/>
  <c r="V5892" i="2"/>
  <c r="V5893" i="2"/>
  <c r="V5894" i="2"/>
  <c r="V5895" i="2"/>
  <c r="V5896" i="2"/>
  <c r="V5897" i="2"/>
  <c r="X5897" i="2" s="1"/>
  <c r="V5898" i="2"/>
  <c r="V5899" i="2"/>
  <c r="X5899" i="2" s="1"/>
  <c r="V5900" i="2"/>
  <c r="V5901" i="2"/>
  <c r="V5902" i="2"/>
  <c r="V5903" i="2"/>
  <c r="V5904" i="2"/>
  <c r="V5905" i="2"/>
  <c r="V5906" i="2"/>
  <c r="X5906" i="2" s="1"/>
  <c r="V5907" i="2"/>
  <c r="V5908" i="2"/>
  <c r="V5909" i="2"/>
  <c r="V5910" i="2"/>
  <c r="V5911" i="2"/>
  <c r="V5912" i="2"/>
  <c r="V5913" i="2"/>
  <c r="V5914" i="2"/>
  <c r="V5915" i="2"/>
  <c r="V5916" i="2"/>
  <c r="V5917" i="2"/>
  <c r="V5918" i="2"/>
  <c r="V5919" i="2"/>
  <c r="V5920" i="2"/>
  <c r="V5921" i="2"/>
  <c r="V5922" i="2"/>
  <c r="V5923" i="2"/>
  <c r="V5924" i="2"/>
  <c r="V5925" i="2"/>
  <c r="V5926" i="2"/>
  <c r="V5927" i="2"/>
  <c r="V5928" i="2"/>
  <c r="V5929" i="2"/>
  <c r="V5930" i="2"/>
  <c r="V5931" i="2"/>
  <c r="V5932" i="2"/>
  <c r="V5933" i="2"/>
  <c r="X5933" i="2" s="1"/>
  <c r="V5934" i="2"/>
  <c r="V5935" i="2"/>
  <c r="V5936" i="2"/>
  <c r="V5937" i="2"/>
  <c r="X5937" i="2" s="1"/>
  <c r="V5938" i="2"/>
  <c r="V5939" i="2"/>
  <c r="V5940" i="2"/>
  <c r="V5941" i="2"/>
  <c r="V5942" i="2"/>
  <c r="V5943" i="2"/>
  <c r="X5943" i="2" s="1"/>
  <c r="V5944" i="2"/>
  <c r="V5945" i="2"/>
  <c r="V5946" i="2"/>
  <c r="X5946" i="2" s="1"/>
  <c r="V5947" i="2"/>
  <c r="V5948" i="2"/>
  <c r="V5949" i="2"/>
  <c r="V5950" i="2"/>
  <c r="V5951" i="2"/>
  <c r="V5952" i="2"/>
  <c r="V5953" i="2"/>
  <c r="V5954" i="2"/>
  <c r="V5955" i="2"/>
  <c r="V5956" i="2"/>
  <c r="V5957" i="2"/>
  <c r="V5958" i="2"/>
  <c r="V5959" i="2"/>
  <c r="V5960" i="2"/>
  <c r="V5961" i="2"/>
  <c r="V5962" i="2"/>
  <c r="V5963" i="2"/>
  <c r="V5964" i="2"/>
  <c r="V5965" i="2"/>
  <c r="V5966" i="2"/>
  <c r="V5967" i="2"/>
  <c r="X5967" i="2" s="1"/>
  <c r="V5968" i="2"/>
  <c r="V5969" i="2"/>
  <c r="V5970" i="2"/>
  <c r="V5971" i="2"/>
  <c r="X5971" i="2" s="1"/>
  <c r="V5972" i="2"/>
  <c r="V5973" i="2"/>
  <c r="V5974" i="2"/>
  <c r="X5974" i="2" s="1"/>
  <c r="V5975" i="2"/>
  <c r="V5976" i="2"/>
  <c r="V5977" i="2"/>
  <c r="V5978" i="2"/>
  <c r="V5979" i="2"/>
  <c r="X5979" i="2" s="1"/>
  <c r="V5980" i="2"/>
  <c r="V5981" i="2"/>
  <c r="V5982" i="2"/>
  <c r="X5982" i="2" s="1"/>
  <c r="V5983" i="2"/>
  <c r="V5984" i="2"/>
  <c r="V5985" i="2"/>
  <c r="V5986" i="2"/>
  <c r="X5986" i="2" s="1"/>
  <c r="V5987" i="2"/>
  <c r="V5988" i="2"/>
  <c r="V5989" i="2"/>
  <c r="V5990" i="2"/>
  <c r="V5991" i="2"/>
  <c r="V5992" i="2"/>
  <c r="V5993" i="2"/>
  <c r="V5994" i="2"/>
  <c r="V5995" i="2"/>
  <c r="V5996" i="2"/>
  <c r="V5997" i="2"/>
  <c r="X5997" i="2" s="1"/>
  <c r="V5998" i="2"/>
  <c r="V5999" i="2"/>
  <c r="V6000" i="2"/>
  <c r="V6001" i="2"/>
  <c r="V6002" i="2"/>
  <c r="V6003" i="2"/>
  <c r="V6004" i="2"/>
  <c r="V6005" i="2"/>
  <c r="V6006" i="2"/>
  <c r="V6007" i="2"/>
  <c r="V6008" i="2"/>
  <c r="V6009" i="2"/>
  <c r="V6010" i="2"/>
  <c r="V6011" i="2"/>
  <c r="V6012" i="2"/>
  <c r="V6013" i="2"/>
  <c r="X6013" i="2" s="1"/>
  <c r="V6014" i="2"/>
  <c r="V6015" i="2"/>
  <c r="V6016" i="2"/>
  <c r="V6017" i="2"/>
  <c r="V6018" i="2"/>
  <c r="V6019" i="2"/>
  <c r="V6020" i="2"/>
  <c r="V6021" i="2"/>
  <c r="V6022" i="2"/>
  <c r="V6023" i="2"/>
  <c r="V6024" i="2"/>
  <c r="V6025" i="2"/>
  <c r="V6026" i="2"/>
  <c r="X6026" i="2" s="1"/>
  <c r="V6027" i="2"/>
  <c r="X6027" i="2" s="1"/>
  <c r="V6028" i="2"/>
  <c r="V6029" i="2"/>
  <c r="V6030" i="2"/>
  <c r="V6031" i="2"/>
  <c r="V6032" i="2"/>
  <c r="V6033" i="2"/>
  <c r="X6033" i="2" s="1"/>
  <c r="V6034" i="2"/>
  <c r="V6035" i="2"/>
  <c r="V6036" i="2"/>
  <c r="V6037" i="2"/>
  <c r="V6038" i="2"/>
  <c r="V6039" i="2"/>
  <c r="V6040" i="2"/>
  <c r="V6041" i="2"/>
  <c r="V6042" i="2"/>
  <c r="X6042" i="2" s="1"/>
  <c r="V6043" i="2"/>
  <c r="X6043" i="2" s="1"/>
  <c r="V6044" i="2"/>
  <c r="V6045" i="2"/>
  <c r="V6046" i="2"/>
  <c r="V6047" i="2"/>
  <c r="V6048" i="2"/>
  <c r="V6049" i="2"/>
  <c r="X6049" i="2" s="1"/>
  <c r="V6050" i="2"/>
  <c r="V6051" i="2"/>
  <c r="V6052" i="2"/>
  <c r="V6053" i="2"/>
  <c r="V6054" i="2"/>
  <c r="V6055" i="2"/>
  <c r="V6056" i="2"/>
  <c r="V6057" i="2"/>
  <c r="V6058" i="2"/>
  <c r="V6059" i="2"/>
  <c r="X6059" i="2" s="1"/>
  <c r="V6060" i="2"/>
  <c r="V6061" i="2"/>
  <c r="V6062" i="2"/>
  <c r="V6063" i="2"/>
  <c r="V6064" i="2"/>
  <c r="V6065" i="2"/>
  <c r="X6065" i="2" s="1"/>
  <c r="V6066" i="2"/>
  <c r="V6067" i="2"/>
  <c r="V6068" i="2"/>
  <c r="V6069" i="2"/>
  <c r="V6070" i="2"/>
  <c r="V6071" i="2"/>
  <c r="V6072" i="2"/>
  <c r="V6073" i="2"/>
  <c r="V6074" i="2"/>
  <c r="X6074" i="2" s="1"/>
  <c r="V6075" i="2"/>
  <c r="V6076" i="2"/>
  <c r="V6077" i="2"/>
  <c r="V6078" i="2"/>
  <c r="V6079" i="2"/>
  <c r="V6080" i="2"/>
  <c r="V6081" i="2"/>
  <c r="V6082" i="2"/>
  <c r="V6083" i="2"/>
  <c r="V6084" i="2"/>
  <c r="V6085" i="2"/>
  <c r="V6086" i="2"/>
  <c r="V6087" i="2"/>
  <c r="V6088" i="2"/>
  <c r="V6089" i="2"/>
  <c r="V6090" i="2"/>
  <c r="X6090" i="2" s="1"/>
  <c r="V6091" i="2"/>
  <c r="X6091" i="2" s="1"/>
  <c r="V6092" i="2"/>
  <c r="V6093" i="2"/>
  <c r="V6094" i="2"/>
  <c r="V6095" i="2"/>
  <c r="V6096" i="2"/>
  <c r="V6097" i="2"/>
  <c r="X6097" i="2" s="1"/>
  <c r="V6098" i="2"/>
  <c r="V6099" i="2"/>
  <c r="V6100" i="2"/>
  <c r="V6101" i="2"/>
  <c r="V6102" i="2"/>
  <c r="V6103" i="2"/>
  <c r="V6104" i="2"/>
  <c r="V6105" i="2"/>
  <c r="V6106" i="2"/>
  <c r="X6106" i="2" s="1"/>
  <c r="V6107" i="2"/>
  <c r="X6107" i="2" s="1"/>
  <c r="V6108" i="2"/>
  <c r="V6109" i="2"/>
  <c r="V6110" i="2"/>
  <c r="V6111" i="2"/>
  <c r="V6112" i="2"/>
  <c r="V6113" i="2"/>
  <c r="X6113" i="2" s="1"/>
  <c r="V6114" i="2"/>
  <c r="V6115" i="2"/>
  <c r="V6116" i="2"/>
  <c r="V6117" i="2"/>
  <c r="V6118" i="2"/>
  <c r="V6119" i="2"/>
  <c r="V6120" i="2"/>
  <c r="V6121" i="2"/>
  <c r="V6122" i="2"/>
  <c r="X6122" i="2" s="1"/>
  <c r="V6123" i="2"/>
  <c r="X6123" i="2" s="1"/>
  <c r="V6124" i="2"/>
  <c r="V6125" i="2"/>
  <c r="V6126" i="2"/>
  <c r="V6127" i="2"/>
  <c r="V6128" i="2"/>
  <c r="V6129" i="2"/>
  <c r="X6129" i="2" s="1"/>
  <c r="V6130" i="2"/>
  <c r="V6131" i="2"/>
  <c r="V6132" i="2"/>
  <c r="V6133" i="2"/>
  <c r="V6134" i="2"/>
  <c r="V6135" i="2"/>
  <c r="V6136" i="2"/>
  <c r="V6137" i="2"/>
  <c r="V6138" i="2"/>
  <c r="X6138" i="2" s="1"/>
  <c r="V6139" i="2"/>
  <c r="V6140" i="2"/>
  <c r="V6141" i="2"/>
  <c r="V6142" i="2"/>
  <c r="V6143" i="2"/>
  <c r="V6144" i="2"/>
  <c r="V6145" i="2"/>
  <c r="X6145" i="2" s="1"/>
  <c r="V6146" i="2"/>
  <c r="V6147" i="2"/>
  <c r="V6148" i="2"/>
  <c r="V6149" i="2"/>
  <c r="V6150" i="2"/>
  <c r="V6151" i="2"/>
  <c r="V6152" i="2"/>
  <c r="V6153" i="2"/>
  <c r="V6154" i="2"/>
  <c r="X6154" i="2" s="1"/>
  <c r="V6155" i="2"/>
  <c r="X6155" i="2" s="1"/>
  <c r="V6156" i="2"/>
  <c r="V6157" i="2"/>
  <c r="V6158" i="2"/>
  <c r="V6159" i="2"/>
  <c r="V6160" i="2"/>
  <c r="V6161" i="2"/>
  <c r="X6161" i="2" s="1"/>
  <c r="V6162" i="2"/>
  <c r="V6163" i="2"/>
  <c r="V6164" i="2"/>
  <c r="V6165" i="2"/>
  <c r="V6166" i="2"/>
  <c r="V6167" i="2"/>
  <c r="V6168" i="2"/>
  <c r="X6168" i="2" s="1"/>
  <c r="V6169" i="2"/>
  <c r="V6170" i="2"/>
  <c r="X6170" i="2" s="1"/>
  <c r="V6171" i="2"/>
  <c r="X6171" i="2" s="1"/>
  <c r="V6172" i="2"/>
  <c r="V6173" i="2"/>
  <c r="V6174" i="2"/>
  <c r="V6175" i="2"/>
  <c r="V6176" i="2"/>
  <c r="V6177" i="2"/>
  <c r="X6177" i="2" s="1"/>
  <c r="V6178" i="2"/>
  <c r="V6179" i="2"/>
  <c r="V6180" i="2"/>
  <c r="V6181" i="2"/>
  <c r="V6182" i="2"/>
  <c r="V6183" i="2"/>
  <c r="V6184" i="2"/>
  <c r="V6185" i="2"/>
  <c r="V6186" i="2"/>
  <c r="V6187" i="2"/>
  <c r="V6188" i="2"/>
  <c r="V6189" i="2"/>
  <c r="V6190" i="2"/>
  <c r="V6191" i="2"/>
  <c r="V6192" i="2"/>
  <c r="V6193" i="2"/>
  <c r="X6193" i="2" s="1"/>
  <c r="V6194" i="2"/>
  <c r="V6195" i="2"/>
  <c r="V6196" i="2"/>
  <c r="V6197" i="2"/>
  <c r="V6198" i="2"/>
  <c r="V6199" i="2"/>
  <c r="V6200" i="2"/>
  <c r="V6201" i="2"/>
  <c r="V6202" i="2"/>
  <c r="X6202" i="2" s="1"/>
  <c r="V6203" i="2"/>
  <c r="V6204" i="2"/>
  <c r="V6205" i="2"/>
  <c r="V6206" i="2"/>
  <c r="V6207" i="2"/>
  <c r="V6208" i="2"/>
  <c r="V6209" i="2"/>
  <c r="V6210" i="2"/>
  <c r="V6211" i="2"/>
  <c r="V6212" i="2"/>
  <c r="V6213" i="2"/>
  <c r="V6214" i="2"/>
  <c r="V6215" i="2"/>
  <c r="V6216" i="2"/>
  <c r="V6217" i="2"/>
  <c r="V6218" i="2"/>
  <c r="X6218" i="2" s="1"/>
  <c r="V6219" i="2"/>
  <c r="V6220" i="2"/>
  <c r="V6221" i="2"/>
  <c r="V6222" i="2"/>
  <c r="V6223" i="2"/>
  <c r="V6224" i="2"/>
  <c r="V6225" i="2"/>
  <c r="X6225" i="2" s="1"/>
  <c r="V6226" i="2"/>
  <c r="V6227" i="2"/>
  <c r="V6228" i="2"/>
  <c r="V6229" i="2"/>
  <c r="V6230" i="2"/>
  <c r="V6231" i="2"/>
  <c r="V6232" i="2"/>
  <c r="V6233" i="2"/>
  <c r="V6234" i="2"/>
  <c r="X6234" i="2" s="1"/>
  <c r="V6235" i="2"/>
  <c r="V6236" i="2"/>
  <c r="V6237" i="2"/>
  <c r="V6238" i="2"/>
  <c r="V6239" i="2"/>
  <c r="V6240" i="2"/>
  <c r="V6241" i="2"/>
  <c r="X6241" i="2" s="1"/>
  <c r="V6242" i="2"/>
  <c r="V6243" i="2"/>
  <c r="V6244" i="2"/>
  <c r="V6245" i="2"/>
  <c r="V6246" i="2"/>
  <c r="V6247" i="2"/>
  <c r="V6248" i="2"/>
  <c r="V6249" i="2"/>
  <c r="V6250" i="2"/>
  <c r="X6250" i="2" s="1"/>
  <c r="V6251" i="2"/>
  <c r="V6252" i="2"/>
  <c r="V6253" i="2"/>
  <c r="V6254" i="2"/>
  <c r="V6255" i="2"/>
  <c r="V6256" i="2"/>
  <c r="V6257" i="2"/>
  <c r="X6257" i="2" s="1"/>
  <c r="V6258" i="2"/>
  <c r="V6259" i="2"/>
  <c r="V6260" i="2"/>
  <c r="V6261" i="2"/>
  <c r="V6262" i="2"/>
  <c r="V6263" i="2"/>
  <c r="V6264" i="2"/>
  <c r="V6265" i="2"/>
  <c r="V6266" i="2"/>
  <c r="X6266" i="2" s="1"/>
  <c r="V6267" i="2"/>
  <c r="V6268" i="2"/>
  <c r="V6269" i="2"/>
  <c r="V6270" i="2"/>
  <c r="V6271" i="2"/>
  <c r="V6272" i="2"/>
  <c r="V6273" i="2"/>
  <c r="V6274" i="2"/>
  <c r="V6275" i="2"/>
  <c r="V6276" i="2"/>
  <c r="V6277" i="2"/>
  <c r="V6278" i="2"/>
  <c r="V6279" i="2"/>
  <c r="V6280" i="2"/>
  <c r="V6281" i="2"/>
  <c r="V6282" i="2"/>
  <c r="X6282" i="2" s="1"/>
  <c r="V6283" i="2"/>
  <c r="V6284" i="2"/>
  <c r="V6285" i="2"/>
  <c r="V6286" i="2"/>
  <c r="V6287" i="2"/>
  <c r="V6288" i="2"/>
  <c r="V6289" i="2"/>
  <c r="X6289" i="2" s="1"/>
  <c r="V6290" i="2"/>
  <c r="V6291" i="2"/>
  <c r="V6292" i="2"/>
  <c r="V6293" i="2"/>
  <c r="V6294" i="2"/>
  <c r="V6295" i="2"/>
  <c r="V6296" i="2"/>
  <c r="V6297" i="2"/>
  <c r="V6298" i="2"/>
  <c r="X6298" i="2" s="1"/>
  <c r="V6299" i="2"/>
  <c r="V6300" i="2"/>
  <c r="V6301" i="2"/>
  <c r="V6302" i="2"/>
  <c r="V6303" i="2"/>
  <c r="V6304" i="2"/>
  <c r="V6305" i="2"/>
  <c r="X6305" i="2" s="1"/>
  <c r="V6306" i="2"/>
  <c r="V6307" i="2"/>
  <c r="V6308" i="2"/>
  <c r="V6309" i="2"/>
  <c r="V6310" i="2"/>
  <c r="V6311" i="2"/>
  <c r="V6312" i="2"/>
  <c r="V6313" i="2"/>
  <c r="V6314" i="2"/>
  <c r="X6314" i="2" s="1"/>
  <c r="V6315" i="2"/>
  <c r="V6316" i="2"/>
  <c r="V6317" i="2"/>
  <c r="V6318" i="2"/>
  <c r="V6319" i="2"/>
  <c r="V6320" i="2"/>
  <c r="V6321" i="2"/>
  <c r="X6321" i="2" s="1"/>
  <c r="V6322" i="2"/>
  <c r="V6323" i="2"/>
  <c r="V6324" i="2"/>
  <c r="V6325" i="2"/>
  <c r="V6326" i="2"/>
  <c r="V6327" i="2"/>
  <c r="V6328" i="2"/>
  <c r="V6329" i="2"/>
  <c r="V6330" i="2"/>
  <c r="X6330" i="2" s="1"/>
  <c r="V6331" i="2"/>
  <c r="V6332" i="2"/>
  <c r="V6333" i="2"/>
  <c r="V6334" i="2"/>
  <c r="V6335" i="2"/>
  <c r="V6336" i="2"/>
  <c r="V6337" i="2"/>
  <c r="V6338" i="2"/>
  <c r="V6339" i="2"/>
  <c r="V6340" i="2"/>
  <c r="V6341" i="2"/>
  <c r="V6342" i="2"/>
  <c r="V6343" i="2"/>
  <c r="V6344" i="2"/>
  <c r="V6345" i="2"/>
  <c r="V6346" i="2"/>
  <c r="X6346" i="2" s="1"/>
  <c r="V6347" i="2"/>
  <c r="V6348" i="2"/>
  <c r="V6349" i="2"/>
  <c r="V6350" i="2"/>
  <c r="V6351" i="2"/>
  <c r="V6352" i="2"/>
  <c r="V6353" i="2"/>
  <c r="X6353" i="2" s="1"/>
  <c r="V6354" i="2"/>
  <c r="V6355" i="2"/>
  <c r="V6356" i="2"/>
  <c r="V6357" i="2"/>
  <c r="V6358" i="2"/>
  <c r="V6359" i="2"/>
  <c r="V6360" i="2"/>
  <c r="V6361" i="2"/>
  <c r="V6362" i="2"/>
  <c r="X6362" i="2" s="1"/>
  <c r="V6363" i="2"/>
  <c r="V6364" i="2"/>
  <c r="V6365" i="2"/>
  <c r="V6366" i="2"/>
  <c r="V6367" i="2"/>
  <c r="U1042" i="2"/>
  <c r="U1043" i="2"/>
  <c r="U1044" i="2"/>
  <c r="U1045" i="2"/>
  <c r="U1046" i="2"/>
  <c r="U1047" i="2"/>
  <c r="U1048" i="2"/>
  <c r="U1049" i="2"/>
  <c r="U1050" i="2"/>
  <c r="U1051" i="2"/>
  <c r="U1052" i="2"/>
  <c r="U1053" i="2"/>
  <c r="U1054" i="2"/>
  <c r="U1055" i="2"/>
  <c r="U1056" i="2"/>
  <c r="U1057" i="2"/>
  <c r="U1058" i="2"/>
  <c r="U1059" i="2"/>
  <c r="U1060" i="2"/>
  <c r="U1061" i="2"/>
  <c r="U1062" i="2"/>
  <c r="U1063" i="2"/>
  <c r="U1064" i="2"/>
  <c r="U1065" i="2"/>
  <c r="U1066" i="2"/>
  <c r="U1067" i="2"/>
  <c r="U1068" i="2"/>
  <c r="U1069" i="2"/>
  <c r="U1070" i="2"/>
  <c r="U1071" i="2"/>
  <c r="U1072" i="2"/>
  <c r="U1073" i="2"/>
  <c r="U1074" i="2"/>
  <c r="U1075" i="2"/>
  <c r="U1076" i="2"/>
  <c r="U1077" i="2"/>
  <c r="U1078" i="2"/>
  <c r="U1079" i="2"/>
  <c r="U1080" i="2"/>
  <c r="U1081" i="2"/>
  <c r="U1082" i="2"/>
  <c r="U1083" i="2"/>
  <c r="U1084" i="2"/>
  <c r="U1085" i="2"/>
  <c r="U1086" i="2"/>
  <c r="U1087" i="2"/>
  <c r="U1088" i="2"/>
  <c r="U1089" i="2"/>
  <c r="U1090" i="2"/>
  <c r="U1091" i="2"/>
  <c r="U1092" i="2"/>
  <c r="U1093" i="2"/>
  <c r="U1094" i="2"/>
  <c r="U1095" i="2"/>
  <c r="U1096" i="2"/>
  <c r="U1097" i="2"/>
  <c r="U1098" i="2"/>
  <c r="U1099" i="2"/>
  <c r="U1100" i="2"/>
  <c r="U1101" i="2"/>
  <c r="U1102" i="2"/>
  <c r="U1103" i="2"/>
  <c r="U1104" i="2"/>
  <c r="U1105" i="2"/>
  <c r="U1106" i="2"/>
  <c r="U1107" i="2"/>
  <c r="U1108" i="2"/>
  <c r="U1109" i="2"/>
  <c r="U1110" i="2"/>
  <c r="U1111" i="2"/>
  <c r="U1112" i="2"/>
  <c r="U1113" i="2"/>
  <c r="U1114" i="2"/>
  <c r="U1115" i="2"/>
  <c r="U1116" i="2"/>
  <c r="U1117" i="2"/>
  <c r="U1118" i="2"/>
  <c r="U1119" i="2"/>
  <c r="U1120" i="2"/>
  <c r="U1121" i="2"/>
  <c r="U1122" i="2"/>
  <c r="U1123" i="2"/>
  <c r="U1124" i="2"/>
  <c r="U1125" i="2"/>
  <c r="U1126" i="2"/>
  <c r="U1127" i="2"/>
  <c r="U1128" i="2"/>
  <c r="U1129" i="2"/>
  <c r="U1130" i="2"/>
  <c r="U1131" i="2"/>
  <c r="U1132" i="2"/>
  <c r="U1133" i="2"/>
  <c r="U1134" i="2"/>
  <c r="U1135" i="2"/>
  <c r="U1136" i="2"/>
  <c r="U1137" i="2"/>
  <c r="U1138" i="2"/>
  <c r="U1139" i="2"/>
  <c r="U1140" i="2"/>
  <c r="U1141" i="2"/>
  <c r="U1142" i="2"/>
  <c r="U1143" i="2"/>
  <c r="U1144" i="2"/>
  <c r="U1145" i="2"/>
  <c r="U1146" i="2"/>
  <c r="U1147" i="2"/>
  <c r="U1148" i="2"/>
  <c r="U1149" i="2"/>
  <c r="U1150" i="2"/>
  <c r="U1151" i="2"/>
  <c r="U1152" i="2"/>
  <c r="U1153" i="2"/>
  <c r="U1154" i="2"/>
  <c r="U1155" i="2"/>
  <c r="U1156" i="2"/>
  <c r="U1157" i="2"/>
  <c r="U1158" i="2"/>
  <c r="U1159" i="2"/>
  <c r="U1160" i="2"/>
  <c r="U1161" i="2"/>
  <c r="U1162" i="2"/>
  <c r="U1163" i="2"/>
  <c r="U1164" i="2"/>
  <c r="U1165" i="2"/>
  <c r="U1166" i="2"/>
  <c r="U1167" i="2"/>
  <c r="U1168" i="2"/>
  <c r="U1169" i="2"/>
  <c r="U1170" i="2"/>
  <c r="U1171" i="2"/>
  <c r="U1172" i="2"/>
  <c r="U1173" i="2"/>
  <c r="U1174" i="2"/>
  <c r="U1175" i="2"/>
  <c r="U1176" i="2"/>
  <c r="U1177" i="2"/>
  <c r="U1178" i="2"/>
  <c r="U1179" i="2"/>
  <c r="U1180" i="2"/>
  <c r="U1181" i="2"/>
  <c r="U1182" i="2"/>
  <c r="U1183" i="2"/>
  <c r="U1184" i="2"/>
  <c r="U1185" i="2"/>
  <c r="U1186" i="2"/>
  <c r="U1187" i="2"/>
  <c r="U1188" i="2"/>
  <c r="U1189" i="2"/>
  <c r="U1190" i="2"/>
  <c r="U1191" i="2"/>
  <c r="U1192" i="2"/>
  <c r="U1193" i="2"/>
  <c r="U1194" i="2"/>
  <c r="U1195" i="2"/>
  <c r="U1196" i="2"/>
  <c r="U1197" i="2"/>
  <c r="U1198" i="2"/>
  <c r="U1199" i="2"/>
  <c r="U1200" i="2"/>
  <c r="U1201" i="2"/>
  <c r="U1202" i="2"/>
  <c r="U1203" i="2"/>
  <c r="U1204" i="2"/>
  <c r="U1205" i="2"/>
  <c r="U1206" i="2"/>
  <c r="U1207" i="2"/>
  <c r="U1208" i="2"/>
  <c r="U1209" i="2"/>
  <c r="U1210" i="2"/>
  <c r="U1211" i="2"/>
  <c r="U1212" i="2"/>
  <c r="U1213" i="2"/>
  <c r="U1214" i="2"/>
  <c r="U1215" i="2"/>
  <c r="U1216" i="2"/>
  <c r="U1217" i="2"/>
  <c r="U1218" i="2"/>
  <c r="U1219" i="2"/>
  <c r="U1220" i="2"/>
  <c r="U1221" i="2"/>
  <c r="U1222" i="2"/>
  <c r="U1223" i="2"/>
  <c r="U1224" i="2"/>
  <c r="U1225" i="2"/>
  <c r="U1226" i="2"/>
  <c r="U1227" i="2"/>
  <c r="U1228" i="2"/>
  <c r="U1229" i="2"/>
  <c r="U1230" i="2"/>
  <c r="U1231" i="2"/>
  <c r="U1232" i="2"/>
  <c r="U1233" i="2"/>
  <c r="U1234" i="2"/>
  <c r="U1235" i="2"/>
  <c r="U1236" i="2"/>
  <c r="U1237" i="2"/>
  <c r="U1238" i="2"/>
  <c r="U1239" i="2"/>
  <c r="U1240" i="2"/>
  <c r="U1241" i="2"/>
  <c r="U1242" i="2"/>
  <c r="U1243" i="2"/>
  <c r="U1244" i="2"/>
  <c r="U1245" i="2"/>
  <c r="U1246" i="2"/>
  <c r="U1247" i="2"/>
  <c r="U1248" i="2"/>
  <c r="U1249" i="2"/>
  <c r="U1250" i="2"/>
  <c r="U1251" i="2"/>
  <c r="U1252" i="2"/>
  <c r="U1253" i="2"/>
  <c r="U1254" i="2"/>
  <c r="U1255" i="2"/>
  <c r="U1256" i="2"/>
  <c r="U1257" i="2"/>
  <c r="U1258" i="2"/>
  <c r="U1259" i="2"/>
  <c r="U1260" i="2"/>
  <c r="U1261" i="2"/>
  <c r="U1262" i="2"/>
  <c r="U1263" i="2"/>
  <c r="U1264" i="2"/>
  <c r="U1265" i="2"/>
  <c r="U1266" i="2"/>
  <c r="U1267" i="2"/>
  <c r="U1268" i="2"/>
  <c r="U1269" i="2"/>
  <c r="U1270" i="2"/>
  <c r="U1271" i="2"/>
  <c r="U1272" i="2"/>
  <c r="U1273" i="2"/>
  <c r="U1274" i="2"/>
  <c r="U1275" i="2"/>
  <c r="U1276" i="2"/>
  <c r="U1277" i="2"/>
  <c r="U1278" i="2"/>
  <c r="U1279" i="2"/>
  <c r="U1280" i="2"/>
  <c r="U1281" i="2"/>
  <c r="U1282" i="2"/>
  <c r="U1283" i="2"/>
  <c r="U1284" i="2"/>
  <c r="U1285" i="2"/>
  <c r="U1286" i="2"/>
  <c r="U1287" i="2"/>
  <c r="U1288" i="2"/>
  <c r="U1289" i="2"/>
  <c r="U1290" i="2"/>
  <c r="U1291" i="2"/>
  <c r="U1292" i="2"/>
  <c r="U1293" i="2"/>
  <c r="U1294" i="2"/>
  <c r="U1295" i="2"/>
  <c r="U1296" i="2"/>
  <c r="U1297" i="2"/>
  <c r="U1298" i="2"/>
  <c r="U1299" i="2"/>
  <c r="U1300" i="2"/>
  <c r="U1301" i="2"/>
  <c r="U1302" i="2"/>
  <c r="U1303" i="2"/>
  <c r="U1304" i="2"/>
  <c r="U1305" i="2"/>
  <c r="U1306" i="2"/>
  <c r="U1307" i="2"/>
  <c r="U1308" i="2"/>
  <c r="U1309" i="2"/>
  <c r="U1310" i="2"/>
  <c r="U1311" i="2"/>
  <c r="U1312" i="2"/>
  <c r="U1313" i="2"/>
  <c r="U1314" i="2"/>
  <c r="U1315" i="2"/>
  <c r="U1316" i="2"/>
  <c r="U1317" i="2"/>
  <c r="U1318" i="2"/>
  <c r="U1319" i="2"/>
  <c r="U1320" i="2"/>
  <c r="U1321" i="2"/>
  <c r="U1322" i="2"/>
  <c r="U1323" i="2"/>
  <c r="U1324" i="2"/>
  <c r="U1325" i="2"/>
  <c r="U1326" i="2"/>
  <c r="U1327" i="2"/>
  <c r="U1328" i="2"/>
  <c r="U1329" i="2"/>
  <c r="U1330" i="2"/>
  <c r="U1331" i="2"/>
  <c r="U1332" i="2"/>
  <c r="U1333" i="2"/>
  <c r="U1334" i="2"/>
  <c r="U1335" i="2"/>
  <c r="U1336" i="2"/>
  <c r="U1337" i="2"/>
  <c r="U1338" i="2"/>
  <c r="U1339" i="2"/>
  <c r="U1340" i="2"/>
  <c r="U1341" i="2"/>
  <c r="U1342" i="2"/>
  <c r="U1343" i="2"/>
  <c r="U1344" i="2"/>
  <c r="U1345" i="2"/>
  <c r="U1346" i="2"/>
  <c r="U1347" i="2"/>
  <c r="U1348" i="2"/>
  <c r="U1349" i="2"/>
  <c r="U1350" i="2"/>
  <c r="U1351" i="2"/>
  <c r="U1352" i="2"/>
  <c r="U1353" i="2"/>
  <c r="U1354" i="2"/>
  <c r="U1355" i="2"/>
  <c r="U1356" i="2"/>
  <c r="U1357" i="2"/>
  <c r="U1358" i="2"/>
  <c r="U1359" i="2"/>
  <c r="U1360" i="2"/>
  <c r="U1361" i="2"/>
  <c r="U1362" i="2"/>
  <c r="U1363" i="2"/>
  <c r="U1364" i="2"/>
  <c r="U1365" i="2"/>
  <c r="U1366" i="2"/>
  <c r="U1367" i="2"/>
  <c r="U1368" i="2"/>
  <c r="U1369" i="2"/>
  <c r="U1370" i="2"/>
  <c r="U1371" i="2"/>
  <c r="U1372" i="2"/>
  <c r="U1373" i="2"/>
  <c r="U1374" i="2"/>
  <c r="U1375" i="2"/>
  <c r="U1376" i="2"/>
  <c r="U1377" i="2"/>
  <c r="U1378" i="2"/>
  <c r="U1379" i="2"/>
  <c r="U1380" i="2"/>
  <c r="U1381" i="2"/>
  <c r="U1382" i="2"/>
  <c r="U1383" i="2"/>
  <c r="U1384" i="2"/>
  <c r="U1385" i="2"/>
  <c r="U1386" i="2"/>
  <c r="U1387" i="2"/>
  <c r="U1388" i="2"/>
  <c r="U1389" i="2"/>
  <c r="U1390" i="2"/>
  <c r="U1391" i="2"/>
  <c r="U1392" i="2"/>
  <c r="U1393" i="2"/>
  <c r="U1394" i="2"/>
  <c r="U1395" i="2"/>
  <c r="U1396" i="2"/>
  <c r="U1397" i="2"/>
  <c r="U1398" i="2"/>
  <c r="U1399" i="2"/>
  <c r="U1400" i="2"/>
  <c r="U1401" i="2"/>
  <c r="U1402" i="2"/>
  <c r="U1403" i="2"/>
  <c r="U1404" i="2"/>
  <c r="U1405" i="2"/>
  <c r="U1406" i="2"/>
  <c r="U1407" i="2"/>
  <c r="U1408" i="2"/>
  <c r="U1409" i="2"/>
  <c r="U1410" i="2"/>
  <c r="U1411" i="2"/>
  <c r="U1412" i="2"/>
  <c r="U1413" i="2"/>
  <c r="U1414" i="2"/>
  <c r="U1415" i="2"/>
  <c r="U1416" i="2"/>
  <c r="U1417" i="2"/>
  <c r="U1418" i="2"/>
  <c r="U1419" i="2"/>
  <c r="U1420" i="2"/>
  <c r="U1421" i="2"/>
  <c r="U1422" i="2"/>
  <c r="U1423" i="2"/>
  <c r="U1424" i="2"/>
  <c r="U1425" i="2"/>
  <c r="U1426" i="2"/>
  <c r="U1427" i="2"/>
  <c r="U1428" i="2"/>
  <c r="U1429" i="2"/>
  <c r="U1430" i="2"/>
  <c r="U1431" i="2"/>
  <c r="U1432" i="2"/>
  <c r="U1433" i="2"/>
  <c r="U1434" i="2"/>
  <c r="U1435" i="2"/>
  <c r="U1436" i="2"/>
  <c r="U1437" i="2"/>
  <c r="U1438" i="2"/>
  <c r="U1439" i="2"/>
  <c r="U1440" i="2"/>
  <c r="U1441" i="2"/>
  <c r="U1442" i="2"/>
  <c r="U1443" i="2"/>
  <c r="U1444" i="2"/>
  <c r="U1445" i="2"/>
  <c r="U1446" i="2"/>
  <c r="U1447" i="2"/>
  <c r="U1448" i="2"/>
  <c r="U1449" i="2"/>
  <c r="U1450" i="2"/>
  <c r="U1451" i="2"/>
  <c r="U1452" i="2"/>
  <c r="U1453" i="2"/>
  <c r="U1454" i="2"/>
  <c r="U1455" i="2"/>
  <c r="U1456" i="2"/>
  <c r="U1457" i="2"/>
  <c r="U1458" i="2"/>
  <c r="U1459" i="2"/>
  <c r="U1460" i="2"/>
  <c r="U1461" i="2"/>
  <c r="U1462" i="2"/>
  <c r="U1463" i="2"/>
  <c r="U1464" i="2"/>
  <c r="U1465" i="2"/>
  <c r="U1466" i="2"/>
  <c r="U1467" i="2"/>
  <c r="U1468" i="2"/>
  <c r="U1469" i="2"/>
  <c r="U1470" i="2"/>
  <c r="U1471" i="2"/>
  <c r="U1472" i="2"/>
  <c r="U1473" i="2"/>
  <c r="U1474" i="2"/>
  <c r="U1475" i="2"/>
  <c r="U1476" i="2"/>
  <c r="U1477" i="2"/>
  <c r="U1478" i="2"/>
  <c r="U1479" i="2"/>
  <c r="U1480" i="2"/>
  <c r="U1481" i="2"/>
  <c r="U1482" i="2"/>
  <c r="U1483" i="2"/>
  <c r="U1484" i="2"/>
  <c r="U1485" i="2"/>
  <c r="U1486" i="2"/>
  <c r="U1487" i="2"/>
  <c r="U1488" i="2"/>
  <c r="U1489" i="2"/>
  <c r="U1490" i="2"/>
  <c r="U1491" i="2"/>
  <c r="U1492" i="2"/>
  <c r="U1493" i="2"/>
  <c r="U1494" i="2"/>
  <c r="U1495" i="2"/>
  <c r="U1496" i="2"/>
  <c r="U1497" i="2"/>
  <c r="U1498" i="2"/>
  <c r="U1499" i="2"/>
  <c r="U1500" i="2"/>
  <c r="U1501" i="2"/>
  <c r="U1502" i="2"/>
  <c r="U1503" i="2"/>
  <c r="U1504" i="2"/>
  <c r="U1505" i="2"/>
  <c r="U1506" i="2"/>
  <c r="U1507" i="2"/>
  <c r="U1508" i="2"/>
  <c r="U1509" i="2"/>
  <c r="U1510" i="2"/>
  <c r="U1511" i="2"/>
  <c r="U1512" i="2"/>
  <c r="U1513" i="2"/>
  <c r="U1514" i="2"/>
  <c r="U1515" i="2"/>
  <c r="U1516" i="2"/>
  <c r="U1517" i="2"/>
  <c r="U1518" i="2"/>
  <c r="U1519" i="2"/>
  <c r="U1520" i="2"/>
  <c r="U1521" i="2"/>
  <c r="U1522" i="2"/>
  <c r="U1523" i="2"/>
  <c r="U1524" i="2"/>
  <c r="U1525" i="2"/>
  <c r="U1526" i="2"/>
  <c r="U1527" i="2"/>
  <c r="U1528" i="2"/>
  <c r="U1529" i="2"/>
  <c r="U1530" i="2"/>
  <c r="U1531" i="2"/>
  <c r="U1532" i="2"/>
  <c r="U1533" i="2"/>
  <c r="U1534" i="2"/>
  <c r="U1535" i="2"/>
  <c r="U1536" i="2"/>
  <c r="U1537" i="2"/>
  <c r="U1538" i="2"/>
  <c r="U1539" i="2"/>
  <c r="U1540" i="2"/>
  <c r="U1541" i="2"/>
  <c r="U1542" i="2"/>
  <c r="U1543" i="2"/>
  <c r="U1544" i="2"/>
  <c r="U1545" i="2"/>
  <c r="U1546" i="2"/>
  <c r="U1547" i="2"/>
  <c r="U1548" i="2"/>
  <c r="U1549" i="2"/>
  <c r="U1550" i="2"/>
  <c r="U1551" i="2"/>
  <c r="U1552" i="2"/>
  <c r="U1553" i="2"/>
  <c r="U1554" i="2"/>
  <c r="U1555" i="2"/>
  <c r="U1556" i="2"/>
  <c r="U1557" i="2"/>
  <c r="U1558" i="2"/>
  <c r="U1559" i="2"/>
  <c r="U1560" i="2"/>
  <c r="U1561" i="2"/>
  <c r="U1562" i="2"/>
  <c r="U1563" i="2"/>
  <c r="U1564" i="2"/>
  <c r="U1565" i="2"/>
  <c r="U1566" i="2"/>
  <c r="U1567" i="2"/>
  <c r="U1568" i="2"/>
  <c r="U1569" i="2"/>
  <c r="U1570" i="2"/>
  <c r="U1571" i="2"/>
  <c r="U1572" i="2"/>
  <c r="U1573" i="2"/>
  <c r="U1574" i="2"/>
  <c r="U1575" i="2"/>
  <c r="U1576" i="2"/>
  <c r="U1577" i="2"/>
  <c r="U1578" i="2"/>
  <c r="U1579" i="2"/>
  <c r="U1580" i="2"/>
  <c r="U1581" i="2"/>
  <c r="U1582" i="2"/>
  <c r="U1583" i="2"/>
  <c r="U1584" i="2"/>
  <c r="U1585" i="2"/>
  <c r="U1586" i="2"/>
  <c r="U1587" i="2"/>
  <c r="U1588" i="2"/>
  <c r="U1589" i="2"/>
  <c r="U1590" i="2"/>
  <c r="U1591" i="2"/>
  <c r="U1592" i="2"/>
  <c r="U1593" i="2"/>
  <c r="U1594" i="2"/>
  <c r="U1595" i="2"/>
  <c r="U1596" i="2"/>
  <c r="U1597" i="2"/>
  <c r="U1598" i="2"/>
  <c r="U1599" i="2"/>
  <c r="U1600" i="2"/>
  <c r="U1601" i="2"/>
  <c r="U1602" i="2"/>
  <c r="U1603" i="2"/>
  <c r="U1604" i="2"/>
  <c r="U1605" i="2"/>
  <c r="U1606" i="2"/>
  <c r="U1607" i="2"/>
  <c r="U1608" i="2"/>
  <c r="U1609" i="2"/>
  <c r="U1610" i="2"/>
  <c r="U1611" i="2"/>
  <c r="U1612" i="2"/>
  <c r="U1613" i="2"/>
  <c r="U1614" i="2"/>
  <c r="U1615" i="2"/>
  <c r="U1616" i="2"/>
  <c r="U1617" i="2"/>
  <c r="U1618" i="2"/>
  <c r="U1619" i="2"/>
  <c r="U1620" i="2"/>
  <c r="U1621" i="2"/>
  <c r="U1622" i="2"/>
  <c r="U1623" i="2"/>
  <c r="U1624" i="2"/>
  <c r="U1625" i="2"/>
  <c r="U1626" i="2"/>
  <c r="U1627" i="2"/>
  <c r="U1628" i="2"/>
  <c r="U1629" i="2"/>
  <c r="U1630" i="2"/>
  <c r="U1631" i="2"/>
  <c r="U1632" i="2"/>
  <c r="U1633" i="2"/>
  <c r="U1634" i="2"/>
  <c r="U1635" i="2"/>
  <c r="U1636" i="2"/>
  <c r="U1637" i="2"/>
  <c r="U1638" i="2"/>
  <c r="U1639" i="2"/>
  <c r="U1640" i="2"/>
  <c r="U1641" i="2"/>
  <c r="U1642" i="2"/>
  <c r="U1643" i="2"/>
  <c r="U1644" i="2"/>
  <c r="U1645" i="2"/>
  <c r="U1646" i="2"/>
  <c r="U1647" i="2"/>
  <c r="U1648" i="2"/>
  <c r="U1649" i="2"/>
  <c r="U1650" i="2"/>
  <c r="U1651" i="2"/>
  <c r="U1652" i="2"/>
  <c r="U1653" i="2"/>
  <c r="U1654" i="2"/>
  <c r="U1655" i="2"/>
  <c r="U1656" i="2"/>
  <c r="U1657" i="2"/>
  <c r="U1658" i="2"/>
  <c r="U1659" i="2"/>
  <c r="U1660" i="2"/>
  <c r="U1661" i="2"/>
  <c r="U1662" i="2"/>
  <c r="U1663" i="2"/>
  <c r="U1664" i="2"/>
  <c r="U1665" i="2"/>
  <c r="U1666" i="2"/>
  <c r="U1667" i="2"/>
  <c r="U1668" i="2"/>
  <c r="U1669" i="2"/>
  <c r="U1670" i="2"/>
  <c r="U1671" i="2"/>
  <c r="U1672" i="2"/>
  <c r="U1673" i="2"/>
  <c r="U1674" i="2"/>
  <c r="U1675" i="2"/>
  <c r="U1676" i="2"/>
  <c r="U1677" i="2"/>
  <c r="U1678" i="2"/>
  <c r="U1679" i="2"/>
  <c r="U1680" i="2"/>
  <c r="U1681" i="2"/>
  <c r="U1682" i="2"/>
  <c r="U1683" i="2"/>
  <c r="U1684" i="2"/>
  <c r="U1685" i="2"/>
  <c r="U1686" i="2"/>
  <c r="U1687" i="2"/>
  <c r="U1688" i="2"/>
  <c r="U1689" i="2"/>
  <c r="U1690" i="2"/>
  <c r="U1691" i="2"/>
  <c r="U1692" i="2"/>
  <c r="U1693" i="2"/>
  <c r="U1694" i="2"/>
  <c r="U1695" i="2"/>
  <c r="U1696" i="2"/>
  <c r="U1697" i="2"/>
  <c r="U1698" i="2"/>
  <c r="U1699" i="2"/>
  <c r="U1700" i="2"/>
  <c r="U1701" i="2"/>
  <c r="U1702" i="2"/>
  <c r="U1703" i="2"/>
  <c r="U1704" i="2"/>
  <c r="U1705" i="2"/>
  <c r="U1706" i="2"/>
  <c r="U1707" i="2"/>
  <c r="U1708" i="2"/>
  <c r="U1709" i="2"/>
  <c r="U1710" i="2"/>
  <c r="U1711" i="2"/>
  <c r="U1712" i="2"/>
  <c r="U1713" i="2"/>
  <c r="U1714" i="2"/>
  <c r="U1715" i="2"/>
  <c r="U1716" i="2"/>
  <c r="U1717" i="2"/>
  <c r="U1718" i="2"/>
  <c r="U1719" i="2"/>
  <c r="U1720" i="2"/>
  <c r="U1721" i="2"/>
  <c r="U1722" i="2"/>
  <c r="U1723" i="2"/>
  <c r="U1724" i="2"/>
  <c r="U1725" i="2"/>
  <c r="U1726" i="2"/>
  <c r="U1727" i="2"/>
  <c r="U1728" i="2"/>
  <c r="U1729" i="2"/>
  <c r="U1730" i="2"/>
  <c r="U1731" i="2"/>
  <c r="U1732" i="2"/>
  <c r="U1733" i="2"/>
  <c r="U1734" i="2"/>
  <c r="U1735" i="2"/>
  <c r="U1736" i="2"/>
  <c r="U1737" i="2"/>
  <c r="U1738" i="2"/>
  <c r="U1739" i="2"/>
  <c r="U1740" i="2"/>
  <c r="U1741" i="2"/>
  <c r="U1742" i="2"/>
  <c r="U1743" i="2"/>
  <c r="U1744" i="2"/>
  <c r="U1745" i="2"/>
  <c r="U1746" i="2"/>
  <c r="U1747" i="2"/>
  <c r="U1748" i="2"/>
  <c r="U1749" i="2"/>
  <c r="U1750" i="2"/>
  <c r="U1751" i="2"/>
  <c r="U1752" i="2"/>
  <c r="U1753" i="2"/>
  <c r="U1754" i="2"/>
  <c r="U1755" i="2"/>
  <c r="U1756" i="2"/>
  <c r="U1757" i="2"/>
  <c r="U1758" i="2"/>
  <c r="U1759" i="2"/>
  <c r="U1760" i="2"/>
  <c r="U1761" i="2"/>
  <c r="U1762" i="2"/>
  <c r="U1763" i="2"/>
  <c r="U1764" i="2"/>
  <c r="U1765" i="2"/>
  <c r="U1766" i="2"/>
  <c r="U1767" i="2"/>
  <c r="U1768" i="2"/>
  <c r="U1769" i="2"/>
  <c r="U1770" i="2"/>
  <c r="U1771" i="2"/>
  <c r="U1772" i="2"/>
  <c r="U1773" i="2"/>
  <c r="U1774" i="2"/>
  <c r="U1775" i="2"/>
  <c r="U1776" i="2"/>
  <c r="U1777" i="2"/>
  <c r="U1778" i="2"/>
  <c r="U1779" i="2"/>
  <c r="U1780" i="2"/>
  <c r="U1781" i="2"/>
  <c r="U1782" i="2"/>
  <c r="U1783" i="2"/>
  <c r="U1784" i="2"/>
  <c r="U1785" i="2"/>
  <c r="U1786" i="2"/>
  <c r="U1787" i="2"/>
  <c r="U1788" i="2"/>
  <c r="U1789" i="2"/>
  <c r="U1790" i="2"/>
  <c r="U1791" i="2"/>
  <c r="U1792" i="2"/>
  <c r="U1793" i="2"/>
  <c r="U1794" i="2"/>
  <c r="U1795" i="2"/>
  <c r="U1796" i="2"/>
  <c r="U1797" i="2"/>
  <c r="U1798" i="2"/>
  <c r="U1799" i="2"/>
  <c r="U1800" i="2"/>
  <c r="U1801" i="2"/>
  <c r="U1802" i="2"/>
  <c r="U1803" i="2"/>
  <c r="U1804" i="2"/>
  <c r="U1805" i="2"/>
  <c r="U1806" i="2"/>
  <c r="U1807" i="2"/>
  <c r="U1808" i="2"/>
  <c r="U1809" i="2"/>
  <c r="U1810" i="2"/>
  <c r="U1811" i="2"/>
  <c r="U1812" i="2"/>
  <c r="U1813" i="2"/>
  <c r="U1814" i="2"/>
  <c r="U1815" i="2"/>
  <c r="U1816" i="2"/>
  <c r="U1817" i="2"/>
  <c r="U1818" i="2"/>
  <c r="U1819" i="2"/>
  <c r="U1820" i="2"/>
  <c r="U1821" i="2"/>
  <c r="U1822" i="2"/>
  <c r="U1823" i="2"/>
  <c r="U1824" i="2"/>
  <c r="U1825" i="2"/>
  <c r="U1826" i="2"/>
  <c r="U1827" i="2"/>
  <c r="U1828" i="2"/>
  <c r="U1829" i="2"/>
  <c r="U1830" i="2"/>
  <c r="U1831" i="2"/>
  <c r="U1832" i="2"/>
  <c r="U1833" i="2"/>
  <c r="U1834" i="2"/>
  <c r="U1835" i="2"/>
  <c r="U1836" i="2"/>
  <c r="U1837" i="2"/>
  <c r="U1838" i="2"/>
  <c r="U1839" i="2"/>
  <c r="U1840" i="2"/>
  <c r="U1841" i="2"/>
  <c r="U1842" i="2"/>
  <c r="U1843" i="2"/>
  <c r="U1844" i="2"/>
  <c r="U1845" i="2"/>
  <c r="U1846" i="2"/>
  <c r="U1847" i="2"/>
  <c r="U1848" i="2"/>
  <c r="U1849" i="2"/>
  <c r="U1850" i="2"/>
  <c r="U1851" i="2"/>
  <c r="U1852" i="2"/>
  <c r="U1853" i="2"/>
  <c r="U1854" i="2"/>
  <c r="U1855" i="2"/>
  <c r="U1856" i="2"/>
  <c r="U1857" i="2"/>
  <c r="U1858" i="2"/>
  <c r="U1859" i="2"/>
  <c r="U1860" i="2"/>
  <c r="U1861" i="2"/>
  <c r="U1862" i="2"/>
  <c r="U1863" i="2"/>
  <c r="U1864" i="2"/>
  <c r="U1865" i="2"/>
  <c r="U1866" i="2"/>
  <c r="U1867" i="2"/>
  <c r="U1868" i="2"/>
  <c r="U1869" i="2"/>
  <c r="U1870" i="2"/>
  <c r="U1871" i="2"/>
  <c r="U1872" i="2"/>
  <c r="U1873" i="2"/>
  <c r="U1874" i="2"/>
  <c r="U1875" i="2"/>
  <c r="U1876" i="2"/>
  <c r="U1877" i="2"/>
  <c r="U1878" i="2"/>
  <c r="U1879" i="2"/>
  <c r="U1880" i="2"/>
  <c r="U1881" i="2"/>
  <c r="U1882" i="2"/>
  <c r="U1883" i="2"/>
  <c r="U1884" i="2"/>
  <c r="U1885" i="2"/>
  <c r="U1886" i="2"/>
  <c r="U1887" i="2"/>
  <c r="U1888" i="2"/>
  <c r="U1889" i="2"/>
  <c r="U1890" i="2"/>
  <c r="U1891" i="2"/>
  <c r="U1892" i="2"/>
  <c r="U1893" i="2"/>
  <c r="U1894" i="2"/>
  <c r="U1895" i="2"/>
  <c r="U1896" i="2"/>
  <c r="U1897" i="2"/>
  <c r="U1898" i="2"/>
  <c r="U1899" i="2"/>
  <c r="U1900" i="2"/>
  <c r="U1901" i="2"/>
  <c r="U1902" i="2"/>
  <c r="U1903" i="2"/>
  <c r="U1904" i="2"/>
  <c r="U1905" i="2"/>
  <c r="U1906" i="2"/>
  <c r="U1907" i="2"/>
  <c r="U1908" i="2"/>
  <c r="U1909" i="2"/>
  <c r="U1910" i="2"/>
  <c r="U1911" i="2"/>
  <c r="U1912" i="2"/>
  <c r="U1913" i="2"/>
  <c r="U1914" i="2"/>
  <c r="U1915" i="2"/>
  <c r="U1916" i="2"/>
  <c r="U1917" i="2"/>
  <c r="U1918" i="2"/>
  <c r="U1919" i="2"/>
  <c r="U1920" i="2"/>
  <c r="U1921" i="2"/>
  <c r="U1922" i="2"/>
  <c r="U1923" i="2"/>
  <c r="U1924" i="2"/>
  <c r="U1925" i="2"/>
  <c r="U1926" i="2"/>
  <c r="U1927" i="2"/>
  <c r="U1928" i="2"/>
  <c r="U1929" i="2"/>
  <c r="U1930" i="2"/>
  <c r="U1931" i="2"/>
  <c r="U1932" i="2"/>
  <c r="U1933" i="2"/>
  <c r="U1934" i="2"/>
  <c r="U1935" i="2"/>
  <c r="U1936" i="2"/>
  <c r="U1937" i="2"/>
  <c r="U1938" i="2"/>
  <c r="U1939" i="2"/>
  <c r="U1940" i="2"/>
  <c r="U1941" i="2"/>
  <c r="U1942" i="2"/>
  <c r="U1943" i="2"/>
  <c r="U1944" i="2"/>
  <c r="U1945" i="2"/>
  <c r="U1946" i="2"/>
  <c r="U1947" i="2"/>
  <c r="U1948" i="2"/>
  <c r="U1949" i="2"/>
  <c r="U1950" i="2"/>
  <c r="U1951" i="2"/>
  <c r="U1952" i="2"/>
  <c r="U1953" i="2"/>
  <c r="U1954" i="2"/>
  <c r="U1955" i="2"/>
  <c r="U1956" i="2"/>
  <c r="U1957" i="2"/>
  <c r="U1958" i="2"/>
  <c r="U1959" i="2"/>
  <c r="U1960" i="2"/>
  <c r="U1961" i="2"/>
  <c r="U1962" i="2"/>
  <c r="U1963" i="2"/>
  <c r="U1964" i="2"/>
  <c r="U1965" i="2"/>
  <c r="U1966" i="2"/>
  <c r="U1967" i="2"/>
  <c r="U1968" i="2"/>
  <c r="U1969" i="2"/>
  <c r="U1970" i="2"/>
  <c r="U1971" i="2"/>
  <c r="U1972" i="2"/>
  <c r="U1973" i="2"/>
  <c r="U1974" i="2"/>
  <c r="U1975" i="2"/>
  <c r="U1976" i="2"/>
  <c r="U1977" i="2"/>
  <c r="U1978" i="2"/>
  <c r="U1979" i="2"/>
  <c r="U1980" i="2"/>
  <c r="U1981" i="2"/>
  <c r="U1982" i="2"/>
  <c r="U1983" i="2"/>
  <c r="U1984" i="2"/>
  <c r="U1985" i="2"/>
  <c r="U1986" i="2"/>
  <c r="U1987" i="2"/>
  <c r="U1988" i="2"/>
  <c r="U1989" i="2"/>
  <c r="U1990" i="2"/>
  <c r="U1991" i="2"/>
  <c r="U1992" i="2"/>
  <c r="U1993" i="2"/>
  <c r="U1994" i="2"/>
  <c r="U1995" i="2"/>
  <c r="U1996" i="2"/>
  <c r="U1997" i="2"/>
  <c r="U1998" i="2"/>
  <c r="U1999" i="2"/>
  <c r="U2000" i="2"/>
  <c r="U2001" i="2"/>
  <c r="U2002" i="2"/>
  <c r="U2003" i="2"/>
  <c r="U2004" i="2"/>
  <c r="U2005" i="2"/>
  <c r="U2006" i="2"/>
  <c r="U2007" i="2"/>
  <c r="U2008" i="2"/>
  <c r="U2009" i="2"/>
  <c r="U2010" i="2"/>
  <c r="U2011" i="2"/>
  <c r="U2012" i="2"/>
  <c r="U2013" i="2"/>
  <c r="U2014" i="2"/>
  <c r="U2015" i="2"/>
  <c r="U2016" i="2"/>
  <c r="U2017" i="2"/>
  <c r="U2018" i="2"/>
  <c r="U2019" i="2"/>
  <c r="U2020" i="2"/>
  <c r="U2021" i="2"/>
  <c r="U2022" i="2"/>
  <c r="U2023" i="2"/>
  <c r="U2024" i="2"/>
  <c r="U2025" i="2"/>
  <c r="U2026" i="2"/>
  <c r="U2027" i="2"/>
  <c r="U2028" i="2"/>
  <c r="U2029" i="2"/>
  <c r="U2030" i="2"/>
  <c r="U2031" i="2"/>
  <c r="U2032" i="2"/>
  <c r="U2033" i="2"/>
  <c r="U2034" i="2"/>
  <c r="U2035" i="2"/>
  <c r="U2036" i="2"/>
  <c r="U2037" i="2"/>
  <c r="U2038" i="2"/>
  <c r="U2039" i="2"/>
  <c r="U2040" i="2"/>
  <c r="U2041" i="2"/>
  <c r="U2042" i="2"/>
  <c r="U2043" i="2"/>
  <c r="U2044" i="2"/>
  <c r="U2045" i="2"/>
  <c r="U2046" i="2"/>
  <c r="U2047" i="2"/>
  <c r="U2048" i="2"/>
  <c r="U2049" i="2"/>
  <c r="U2050" i="2"/>
  <c r="U2051" i="2"/>
  <c r="U2052" i="2"/>
  <c r="U2053" i="2"/>
  <c r="U2054" i="2"/>
  <c r="U2055" i="2"/>
  <c r="U2056" i="2"/>
  <c r="U2057" i="2"/>
  <c r="U2058" i="2"/>
  <c r="U2059" i="2"/>
  <c r="U2060" i="2"/>
  <c r="U2061" i="2"/>
  <c r="U2062" i="2"/>
  <c r="U2063" i="2"/>
  <c r="U2064" i="2"/>
  <c r="U2065" i="2"/>
  <c r="U2066" i="2"/>
  <c r="U2067" i="2"/>
  <c r="U2068" i="2"/>
  <c r="U2069" i="2"/>
  <c r="U2070" i="2"/>
  <c r="U2071" i="2"/>
  <c r="U2072" i="2"/>
  <c r="U2073" i="2"/>
  <c r="U2074" i="2"/>
  <c r="U2075" i="2"/>
  <c r="U2076" i="2"/>
  <c r="U2077" i="2"/>
  <c r="U2078" i="2"/>
  <c r="U2079" i="2"/>
  <c r="U2080" i="2"/>
  <c r="U2081" i="2"/>
  <c r="U2082" i="2"/>
  <c r="U2083" i="2"/>
  <c r="U2084" i="2"/>
  <c r="U2085" i="2"/>
  <c r="U2086" i="2"/>
  <c r="U2087" i="2"/>
  <c r="U2088" i="2"/>
  <c r="U2089" i="2"/>
  <c r="U2090" i="2"/>
  <c r="U2091" i="2"/>
  <c r="U2092" i="2"/>
  <c r="U2093" i="2"/>
  <c r="U2094" i="2"/>
  <c r="U2095" i="2"/>
  <c r="U2096" i="2"/>
  <c r="U2097" i="2"/>
  <c r="U2098" i="2"/>
  <c r="U2099" i="2"/>
  <c r="U2100" i="2"/>
  <c r="U2101" i="2"/>
  <c r="U2102" i="2"/>
  <c r="U2103" i="2"/>
  <c r="U2104" i="2"/>
  <c r="U2105" i="2"/>
  <c r="U2106" i="2"/>
  <c r="U2107" i="2"/>
  <c r="U2108" i="2"/>
  <c r="U2109" i="2"/>
  <c r="U2110" i="2"/>
  <c r="U2111" i="2"/>
  <c r="U2112" i="2"/>
  <c r="U2113" i="2"/>
  <c r="U2114" i="2"/>
  <c r="U2115" i="2"/>
  <c r="U2116" i="2"/>
  <c r="U2117" i="2"/>
  <c r="U2118" i="2"/>
  <c r="U2119" i="2"/>
  <c r="U2120" i="2"/>
  <c r="U2121" i="2"/>
  <c r="U2122" i="2"/>
  <c r="U2123" i="2"/>
  <c r="U2124" i="2"/>
  <c r="U2125" i="2"/>
  <c r="U2126" i="2"/>
  <c r="U2127" i="2"/>
  <c r="U2128" i="2"/>
  <c r="U2129" i="2"/>
  <c r="U2130" i="2"/>
  <c r="U2131" i="2"/>
  <c r="U2132" i="2"/>
  <c r="U2133" i="2"/>
  <c r="U2134" i="2"/>
  <c r="U2135" i="2"/>
  <c r="U2136" i="2"/>
  <c r="U2137" i="2"/>
  <c r="U2138" i="2"/>
  <c r="U2139" i="2"/>
  <c r="U2140" i="2"/>
  <c r="U2141" i="2"/>
  <c r="U2142" i="2"/>
  <c r="U2143" i="2"/>
  <c r="U2144" i="2"/>
  <c r="U2145" i="2"/>
  <c r="U2146" i="2"/>
  <c r="U2147" i="2"/>
  <c r="U2148" i="2"/>
  <c r="U2149" i="2"/>
  <c r="U2150" i="2"/>
  <c r="U2151" i="2"/>
  <c r="U2152" i="2"/>
  <c r="U2153" i="2"/>
  <c r="U2154" i="2"/>
  <c r="U2155" i="2"/>
  <c r="U2156" i="2"/>
  <c r="U2157" i="2"/>
  <c r="U2158" i="2"/>
  <c r="U2159" i="2"/>
  <c r="U2160" i="2"/>
  <c r="U2161" i="2"/>
  <c r="U2162" i="2"/>
  <c r="U2163" i="2"/>
  <c r="U2164" i="2"/>
  <c r="U2165" i="2"/>
  <c r="U2166" i="2"/>
  <c r="U2167" i="2"/>
  <c r="U2168" i="2"/>
  <c r="U2169" i="2"/>
  <c r="U2170" i="2"/>
  <c r="U2171" i="2"/>
  <c r="U2172" i="2"/>
  <c r="U2173" i="2"/>
  <c r="U2174" i="2"/>
  <c r="U2175" i="2"/>
  <c r="U2176" i="2"/>
  <c r="U2177" i="2"/>
  <c r="U2178" i="2"/>
  <c r="U2179" i="2"/>
  <c r="U2180" i="2"/>
  <c r="U2181" i="2"/>
  <c r="U2182" i="2"/>
  <c r="U2183" i="2"/>
  <c r="U2184" i="2"/>
  <c r="U2185" i="2"/>
  <c r="U2186" i="2"/>
  <c r="U2187" i="2"/>
  <c r="U2188" i="2"/>
  <c r="U2189" i="2"/>
  <c r="U2190" i="2"/>
  <c r="U2191" i="2"/>
  <c r="U2192" i="2"/>
  <c r="U2193" i="2"/>
  <c r="U2194" i="2"/>
  <c r="U2195" i="2"/>
  <c r="U2196" i="2"/>
  <c r="U2197" i="2"/>
  <c r="U2198" i="2"/>
  <c r="U2199" i="2"/>
  <c r="U2200" i="2"/>
  <c r="U2201" i="2"/>
  <c r="U2202" i="2"/>
  <c r="U2203" i="2"/>
  <c r="U2204" i="2"/>
  <c r="U2205" i="2"/>
  <c r="U2206" i="2"/>
  <c r="U2207" i="2"/>
  <c r="U2208" i="2"/>
  <c r="U2209" i="2"/>
  <c r="U2210" i="2"/>
  <c r="U2211" i="2"/>
  <c r="U2212" i="2"/>
  <c r="U2213" i="2"/>
  <c r="U2214" i="2"/>
  <c r="U2215" i="2"/>
  <c r="U2216" i="2"/>
  <c r="U2217" i="2"/>
  <c r="U2218" i="2"/>
  <c r="U2219" i="2"/>
  <c r="U2220" i="2"/>
  <c r="U2221" i="2"/>
  <c r="U2222" i="2"/>
  <c r="U2223" i="2"/>
  <c r="U2224" i="2"/>
  <c r="U2225" i="2"/>
  <c r="U2226" i="2"/>
  <c r="U2227" i="2"/>
  <c r="U2228" i="2"/>
  <c r="U2229" i="2"/>
  <c r="U2230" i="2"/>
  <c r="U2231" i="2"/>
  <c r="U2232" i="2"/>
  <c r="U2233" i="2"/>
  <c r="U2234" i="2"/>
  <c r="U2235" i="2"/>
  <c r="U2236" i="2"/>
  <c r="U2237" i="2"/>
  <c r="U2238" i="2"/>
  <c r="U2239" i="2"/>
  <c r="U2240" i="2"/>
  <c r="U2241" i="2"/>
  <c r="U2242" i="2"/>
  <c r="U2243" i="2"/>
  <c r="U2244" i="2"/>
  <c r="U2245" i="2"/>
  <c r="U2246" i="2"/>
  <c r="U2247" i="2"/>
  <c r="U2248" i="2"/>
  <c r="U2249" i="2"/>
  <c r="U2250" i="2"/>
  <c r="U2251" i="2"/>
  <c r="U2252" i="2"/>
  <c r="U2253" i="2"/>
  <c r="U2254" i="2"/>
  <c r="U2255" i="2"/>
  <c r="U2256" i="2"/>
  <c r="U2257" i="2"/>
  <c r="U2258" i="2"/>
  <c r="U2259" i="2"/>
  <c r="U2260" i="2"/>
  <c r="U2261" i="2"/>
  <c r="U2262" i="2"/>
  <c r="U2263" i="2"/>
  <c r="U2264" i="2"/>
  <c r="U2265" i="2"/>
  <c r="U2266" i="2"/>
  <c r="U2267" i="2"/>
  <c r="U2268" i="2"/>
  <c r="U2269" i="2"/>
  <c r="U2270" i="2"/>
  <c r="U2271" i="2"/>
  <c r="U2272" i="2"/>
  <c r="U2273" i="2"/>
  <c r="U2274" i="2"/>
  <c r="U2275" i="2"/>
  <c r="U2276" i="2"/>
  <c r="U2277" i="2"/>
  <c r="U2278" i="2"/>
  <c r="U2279" i="2"/>
  <c r="U2280" i="2"/>
  <c r="U2281" i="2"/>
  <c r="U2282" i="2"/>
  <c r="U2283" i="2"/>
  <c r="U2284" i="2"/>
  <c r="U2285" i="2"/>
  <c r="U2286" i="2"/>
  <c r="U2287" i="2"/>
  <c r="U2288" i="2"/>
  <c r="U2289" i="2"/>
  <c r="U2290" i="2"/>
  <c r="U2291" i="2"/>
  <c r="U2292" i="2"/>
  <c r="U2293" i="2"/>
  <c r="U2294" i="2"/>
  <c r="U2295" i="2"/>
  <c r="U2296" i="2"/>
  <c r="U2297" i="2"/>
  <c r="U2298" i="2"/>
  <c r="U2299" i="2"/>
  <c r="U2300" i="2"/>
  <c r="U2301" i="2"/>
  <c r="U2302" i="2"/>
  <c r="U2303" i="2"/>
  <c r="U2304" i="2"/>
  <c r="U2305" i="2"/>
  <c r="U2306" i="2"/>
  <c r="U2307" i="2"/>
  <c r="U2308" i="2"/>
  <c r="U2309" i="2"/>
  <c r="U2310" i="2"/>
  <c r="U2311" i="2"/>
  <c r="U2312" i="2"/>
  <c r="U2313" i="2"/>
  <c r="U2314" i="2"/>
  <c r="U2315" i="2"/>
  <c r="U2316" i="2"/>
  <c r="U2317" i="2"/>
  <c r="U2318" i="2"/>
  <c r="U2319" i="2"/>
  <c r="U2320" i="2"/>
  <c r="U2321" i="2"/>
  <c r="U2322" i="2"/>
  <c r="U2323" i="2"/>
  <c r="U2324" i="2"/>
  <c r="U2325" i="2"/>
  <c r="U2326" i="2"/>
  <c r="U2327" i="2"/>
  <c r="U2328" i="2"/>
  <c r="U2329" i="2"/>
  <c r="U2330" i="2"/>
  <c r="U2331" i="2"/>
  <c r="U2332" i="2"/>
  <c r="U2333" i="2"/>
  <c r="U2334" i="2"/>
  <c r="U2335" i="2"/>
  <c r="U2336" i="2"/>
  <c r="U2337" i="2"/>
  <c r="U2338" i="2"/>
  <c r="U2339" i="2"/>
  <c r="U2340" i="2"/>
  <c r="U2341" i="2"/>
  <c r="U2342" i="2"/>
  <c r="U2343" i="2"/>
  <c r="U2344" i="2"/>
  <c r="U2345" i="2"/>
  <c r="U2346" i="2"/>
  <c r="U2347" i="2"/>
  <c r="U2348" i="2"/>
  <c r="U2349" i="2"/>
  <c r="U2350" i="2"/>
  <c r="U2351" i="2"/>
  <c r="U2352" i="2"/>
  <c r="U2353" i="2"/>
  <c r="U2354" i="2"/>
  <c r="U2355" i="2"/>
  <c r="U2356" i="2"/>
  <c r="U2357" i="2"/>
  <c r="U2358" i="2"/>
  <c r="U2359" i="2"/>
  <c r="U2360" i="2"/>
  <c r="U2361" i="2"/>
  <c r="U2362" i="2"/>
  <c r="U2363" i="2"/>
  <c r="U2364" i="2"/>
  <c r="U2365" i="2"/>
  <c r="U2366" i="2"/>
  <c r="U2367" i="2"/>
  <c r="U2368" i="2"/>
  <c r="U2369" i="2"/>
  <c r="U2370" i="2"/>
  <c r="U2371" i="2"/>
  <c r="U2372" i="2"/>
  <c r="U2373" i="2"/>
  <c r="U2374" i="2"/>
  <c r="U2375" i="2"/>
  <c r="U2376" i="2"/>
  <c r="U2377" i="2"/>
  <c r="U2378" i="2"/>
  <c r="U2379" i="2"/>
  <c r="U2380" i="2"/>
  <c r="U2381" i="2"/>
  <c r="U2382" i="2"/>
  <c r="U2383" i="2"/>
  <c r="U2384" i="2"/>
  <c r="U2385" i="2"/>
  <c r="U2386" i="2"/>
  <c r="U2387" i="2"/>
  <c r="U2388" i="2"/>
  <c r="U2389" i="2"/>
  <c r="U2390" i="2"/>
  <c r="U2391" i="2"/>
  <c r="U2392" i="2"/>
  <c r="U2393" i="2"/>
  <c r="U2394" i="2"/>
  <c r="U2395" i="2"/>
  <c r="U2396" i="2"/>
  <c r="U2397" i="2"/>
  <c r="U2398" i="2"/>
  <c r="U2399" i="2"/>
  <c r="U2400" i="2"/>
  <c r="U2401" i="2"/>
  <c r="U2402" i="2"/>
  <c r="U2403" i="2"/>
  <c r="U2404" i="2"/>
  <c r="U2405" i="2"/>
  <c r="U2406" i="2"/>
  <c r="U2407" i="2"/>
  <c r="U2408" i="2"/>
  <c r="U2409" i="2"/>
  <c r="U2410" i="2"/>
  <c r="U2411" i="2"/>
  <c r="U2412" i="2"/>
  <c r="U2413" i="2"/>
  <c r="U2414" i="2"/>
  <c r="U2415" i="2"/>
  <c r="U2416" i="2"/>
  <c r="U2417" i="2"/>
  <c r="U2418" i="2"/>
  <c r="U2419" i="2"/>
  <c r="U2420" i="2"/>
  <c r="U2421" i="2"/>
  <c r="U2422" i="2"/>
  <c r="U2423" i="2"/>
  <c r="U2424" i="2"/>
  <c r="U2425" i="2"/>
  <c r="U2426" i="2"/>
  <c r="U2427" i="2"/>
  <c r="U2428" i="2"/>
  <c r="U2429" i="2"/>
  <c r="U2430" i="2"/>
  <c r="U2431" i="2"/>
  <c r="U2432" i="2"/>
  <c r="U2433" i="2"/>
  <c r="U2434" i="2"/>
  <c r="U2435" i="2"/>
  <c r="U2436" i="2"/>
  <c r="U2437" i="2"/>
  <c r="U2438" i="2"/>
  <c r="U2439" i="2"/>
  <c r="U2440" i="2"/>
  <c r="U2441" i="2"/>
  <c r="U2442" i="2"/>
  <c r="U2443" i="2"/>
  <c r="U2444" i="2"/>
  <c r="U2445" i="2"/>
  <c r="U2446" i="2"/>
  <c r="U2447" i="2"/>
  <c r="U2448" i="2"/>
  <c r="U2449" i="2"/>
  <c r="U2450" i="2"/>
  <c r="U2451" i="2"/>
  <c r="U2452" i="2"/>
  <c r="U2453" i="2"/>
  <c r="U2454" i="2"/>
  <c r="U2455" i="2"/>
  <c r="U2456" i="2"/>
  <c r="U2457" i="2"/>
  <c r="U2458" i="2"/>
  <c r="U2459" i="2"/>
  <c r="U2460" i="2"/>
  <c r="U2461" i="2"/>
  <c r="U2462" i="2"/>
  <c r="U2463" i="2"/>
  <c r="U2464" i="2"/>
  <c r="U2465" i="2"/>
  <c r="U2466" i="2"/>
  <c r="U2467" i="2"/>
  <c r="U2468" i="2"/>
  <c r="U2469" i="2"/>
  <c r="U2470" i="2"/>
  <c r="U2471" i="2"/>
  <c r="U2472" i="2"/>
  <c r="U2473" i="2"/>
  <c r="U2474" i="2"/>
  <c r="U2475" i="2"/>
  <c r="U2476" i="2"/>
  <c r="U2477" i="2"/>
  <c r="U2478" i="2"/>
  <c r="U2479" i="2"/>
  <c r="U2480" i="2"/>
  <c r="U2481" i="2"/>
  <c r="U2482" i="2"/>
  <c r="U2483" i="2"/>
  <c r="U2484" i="2"/>
  <c r="U2485" i="2"/>
  <c r="U2486" i="2"/>
  <c r="U2487" i="2"/>
  <c r="U2488" i="2"/>
  <c r="U2489" i="2"/>
  <c r="U2490" i="2"/>
  <c r="U2491" i="2"/>
  <c r="U2492" i="2"/>
  <c r="U2493" i="2"/>
  <c r="U2494" i="2"/>
  <c r="U2495" i="2"/>
  <c r="U2496" i="2"/>
  <c r="U2497" i="2"/>
  <c r="U2498" i="2"/>
  <c r="U2499" i="2"/>
  <c r="U2500" i="2"/>
  <c r="U2501" i="2"/>
  <c r="U2502" i="2"/>
  <c r="U2503" i="2"/>
  <c r="U2504" i="2"/>
  <c r="U2505" i="2"/>
  <c r="U2506" i="2"/>
  <c r="U2507" i="2"/>
  <c r="U2508" i="2"/>
  <c r="U2509" i="2"/>
  <c r="U2510" i="2"/>
  <c r="U2511" i="2"/>
  <c r="U2512" i="2"/>
  <c r="U2513" i="2"/>
  <c r="U2514" i="2"/>
  <c r="U2515" i="2"/>
  <c r="U2516" i="2"/>
  <c r="U2517" i="2"/>
  <c r="U2518" i="2"/>
  <c r="U2519" i="2"/>
  <c r="U2520" i="2"/>
  <c r="U2521" i="2"/>
  <c r="U2522" i="2"/>
  <c r="U2523" i="2"/>
  <c r="U2524" i="2"/>
  <c r="U2525" i="2"/>
  <c r="U2526" i="2"/>
  <c r="U2527" i="2"/>
  <c r="U2528" i="2"/>
  <c r="U2529" i="2"/>
  <c r="U2530" i="2"/>
  <c r="U2531" i="2"/>
  <c r="U2532" i="2"/>
  <c r="U2533" i="2"/>
  <c r="U2534" i="2"/>
  <c r="U2535" i="2"/>
  <c r="U2536" i="2"/>
  <c r="U2537" i="2"/>
  <c r="U2538" i="2"/>
  <c r="U2539" i="2"/>
  <c r="U2540" i="2"/>
  <c r="U2541" i="2"/>
  <c r="U2542" i="2"/>
  <c r="U2543" i="2"/>
  <c r="U2544" i="2"/>
  <c r="U2545" i="2"/>
  <c r="U2546" i="2"/>
  <c r="U2547" i="2"/>
  <c r="U2548" i="2"/>
  <c r="U2549" i="2"/>
  <c r="U2550" i="2"/>
  <c r="U2551" i="2"/>
  <c r="U2552" i="2"/>
  <c r="U2553" i="2"/>
  <c r="U2554" i="2"/>
  <c r="U2555" i="2"/>
  <c r="U2556" i="2"/>
  <c r="U2557" i="2"/>
  <c r="U2558" i="2"/>
  <c r="U2559" i="2"/>
  <c r="U2560" i="2"/>
  <c r="U2561" i="2"/>
  <c r="U2562" i="2"/>
  <c r="U2563" i="2"/>
  <c r="U2564" i="2"/>
  <c r="U2565" i="2"/>
  <c r="U2566" i="2"/>
  <c r="U2567" i="2"/>
  <c r="U2568" i="2"/>
  <c r="U2569" i="2"/>
  <c r="U2570" i="2"/>
  <c r="U2571" i="2"/>
  <c r="U2572" i="2"/>
  <c r="U2573" i="2"/>
  <c r="U2574" i="2"/>
  <c r="U2575" i="2"/>
  <c r="U2576" i="2"/>
  <c r="U2577" i="2"/>
  <c r="U2578" i="2"/>
  <c r="U2579" i="2"/>
  <c r="U2580" i="2"/>
  <c r="U2581" i="2"/>
  <c r="U2582" i="2"/>
  <c r="U2583" i="2"/>
  <c r="U2584" i="2"/>
  <c r="U2585" i="2"/>
  <c r="U2586" i="2"/>
  <c r="U2587" i="2"/>
  <c r="U2588" i="2"/>
  <c r="U2589" i="2"/>
  <c r="U2590" i="2"/>
  <c r="U2591" i="2"/>
  <c r="U2592" i="2"/>
  <c r="U2593" i="2"/>
  <c r="U2594" i="2"/>
  <c r="U2595" i="2"/>
  <c r="U2596" i="2"/>
  <c r="U2597" i="2"/>
  <c r="U2598" i="2"/>
  <c r="U2599" i="2"/>
  <c r="U2600" i="2"/>
  <c r="U2601" i="2"/>
  <c r="U2602" i="2"/>
  <c r="U2603" i="2"/>
  <c r="U2604" i="2"/>
  <c r="U2605" i="2"/>
  <c r="U2606" i="2"/>
  <c r="U2607" i="2"/>
  <c r="U2608" i="2"/>
  <c r="U2609" i="2"/>
  <c r="U2610" i="2"/>
  <c r="U2611" i="2"/>
  <c r="U2612" i="2"/>
  <c r="U2613" i="2"/>
  <c r="U2614" i="2"/>
  <c r="U2615" i="2"/>
  <c r="U2616" i="2"/>
  <c r="U2617" i="2"/>
  <c r="U2618" i="2"/>
  <c r="U2619" i="2"/>
  <c r="U2620" i="2"/>
  <c r="U2621" i="2"/>
  <c r="U2622" i="2"/>
  <c r="U2623" i="2"/>
  <c r="U2624" i="2"/>
  <c r="U2625" i="2"/>
  <c r="U2626" i="2"/>
  <c r="U2627" i="2"/>
  <c r="U2628" i="2"/>
  <c r="U2629" i="2"/>
  <c r="U2630" i="2"/>
  <c r="U2631" i="2"/>
  <c r="U2632" i="2"/>
  <c r="U2633" i="2"/>
  <c r="U2634" i="2"/>
  <c r="U2635" i="2"/>
  <c r="U2636" i="2"/>
  <c r="U2637" i="2"/>
  <c r="U2638" i="2"/>
  <c r="U2639" i="2"/>
  <c r="U2640" i="2"/>
  <c r="U2641" i="2"/>
  <c r="U2642" i="2"/>
  <c r="U2643" i="2"/>
  <c r="U2644" i="2"/>
  <c r="U2645" i="2"/>
  <c r="U2646" i="2"/>
  <c r="U2647" i="2"/>
  <c r="U2648" i="2"/>
  <c r="U2649" i="2"/>
  <c r="U2650" i="2"/>
  <c r="U2651" i="2"/>
  <c r="U2652" i="2"/>
  <c r="U2653" i="2"/>
  <c r="U2654" i="2"/>
  <c r="U2655" i="2"/>
  <c r="U2656" i="2"/>
  <c r="U2657" i="2"/>
  <c r="U2658" i="2"/>
  <c r="U2659" i="2"/>
  <c r="U2660" i="2"/>
  <c r="U2661" i="2"/>
  <c r="U2662" i="2"/>
  <c r="U2663" i="2"/>
  <c r="U2664" i="2"/>
  <c r="U2665" i="2"/>
  <c r="U2666" i="2"/>
  <c r="U2667" i="2"/>
  <c r="U2668" i="2"/>
  <c r="U2669" i="2"/>
  <c r="U2670" i="2"/>
  <c r="U2671" i="2"/>
  <c r="U2672" i="2"/>
  <c r="U2673" i="2"/>
  <c r="U2674" i="2"/>
  <c r="U2675" i="2"/>
  <c r="U2676" i="2"/>
  <c r="U2677" i="2"/>
  <c r="U2678" i="2"/>
  <c r="U2679" i="2"/>
  <c r="U2680" i="2"/>
  <c r="U2681" i="2"/>
  <c r="U2682" i="2"/>
  <c r="U2683" i="2"/>
  <c r="U2684" i="2"/>
  <c r="U2685" i="2"/>
  <c r="U2686" i="2"/>
  <c r="U2687" i="2"/>
  <c r="U2688" i="2"/>
  <c r="U2689" i="2"/>
  <c r="U2690" i="2"/>
  <c r="U2691" i="2"/>
  <c r="U2692" i="2"/>
  <c r="U2693" i="2"/>
  <c r="U2694" i="2"/>
  <c r="U2695" i="2"/>
  <c r="U2696" i="2"/>
  <c r="U2697" i="2"/>
  <c r="U2698" i="2"/>
  <c r="U2699" i="2"/>
  <c r="U2700" i="2"/>
  <c r="U2701" i="2"/>
  <c r="U2702" i="2"/>
  <c r="U2703" i="2"/>
  <c r="U2704" i="2"/>
  <c r="U2705" i="2"/>
  <c r="U2706" i="2"/>
  <c r="U2707" i="2"/>
  <c r="U2708" i="2"/>
  <c r="U2709" i="2"/>
  <c r="U2710" i="2"/>
  <c r="U2711" i="2"/>
  <c r="U2712" i="2"/>
  <c r="U2713" i="2"/>
  <c r="U2714" i="2"/>
  <c r="U2715" i="2"/>
  <c r="U2716" i="2"/>
  <c r="U2717" i="2"/>
  <c r="U2718" i="2"/>
  <c r="U2719" i="2"/>
  <c r="U2720" i="2"/>
  <c r="U2721" i="2"/>
  <c r="U2722" i="2"/>
  <c r="U2723" i="2"/>
  <c r="U2724" i="2"/>
  <c r="U2725" i="2"/>
  <c r="U2726" i="2"/>
  <c r="U2727" i="2"/>
  <c r="U2728" i="2"/>
  <c r="U2729" i="2"/>
  <c r="U2730" i="2"/>
  <c r="U2731" i="2"/>
  <c r="U2732" i="2"/>
  <c r="U2733" i="2"/>
  <c r="U2734" i="2"/>
  <c r="U2735" i="2"/>
  <c r="U2736" i="2"/>
  <c r="U2737" i="2"/>
  <c r="U2738" i="2"/>
  <c r="U2739" i="2"/>
  <c r="U2740" i="2"/>
  <c r="U2741" i="2"/>
  <c r="U2742" i="2"/>
  <c r="U2743" i="2"/>
  <c r="U2744" i="2"/>
  <c r="U2745" i="2"/>
  <c r="U2746" i="2"/>
  <c r="U2747" i="2"/>
  <c r="U2748" i="2"/>
  <c r="U2749" i="2"/>
  <c r="U2750" i="2"/>
  <c r="U2751" i="2"/>
  <c r="U2752" i="2"/>
  <c r="U2753" i="2"/>
  <c r="U2754" i="2"/>
  <c r="U2755" i="2"/>
  <c r="U2756" i="2"/>
  <c r="U2757" i="2"/>
  <c r="U2758" i="2"/>
  <c r="U2759" i="2"/>
  <c r="U2760" i="2"/>
  <c r="U2761" i="2"/>
  <c r="U2762" i="2"/>
  <c r="U2763" i="2"/>
  <c r="U2764" i="2"/>
  <c r="U2765" i="2"/>
  <c r="U2766" i="2"/>
  <c r="U2767" i="2"/>
  <c r="U2768" i="2"/>
  <c r="U2769" i="2"/>
  <c r="U2770" i="2"/>
  <c r="U2771" i="2"/>
  <c r="U2772" i="2"/>
  <c r="U2773" i="2"/>
  <c r="U2774" i="2"/>
  <c r="U2775" i="2"/>
  <c r="U2776" i="2"/>
  <c r="U2777" i="2"/>
  <c r="U2778" i="2"/>
  <c r="U2779" i="2"/>
  <c r="U2780" i="2"/>
  <c r="U2781" i="2"/>
  <c r="U2782" i="2"/>
  <c r="U2783" i="2"/>
  <c r="U2784" i="2"/>
  <c r="U2785" i="2"/>
  <c r="U2786" i="2"/>
  <c r="U2787" i="2"/>
  <c r="U2788" i="2"/>
  <c r="U2789" i="2"/>
  <c r="U2790" i="2"/>
  <c r="U2791" i="2"/>
  <c r="U2792" i="2"/>
  <c r="U2793" i="2"/>
  <c r="U2794" i="2"/>
  <c r="U2795" i="2"/>
  <c r="U2796" i="2"/>
  <c r="U2797" i="2"/>
  <c r="U2798" i="2"/>
  <c r="U2799" i="2"/>
  <c r="U2800" i="2"/>
  <c r="U2801" i="2"/>
  <c r="U2802" i="2"/>
  <c r="U2803" i="2"/>
  <c r="U2804" i="2"/>
  <c r="U2805" i="2"/>
  <c r="U2806" i="2"/>
  <c r="U2807" i="2"/>
  <c r="U2808" i="2"/>
  <c r="U2809" i="2"/>
  <c r="U2810" i="2"/>
  <c r="U2811" i="2"/>
  <c r="U2812" i="2"/>
  <c r="U2813" i="2"/>
  <c r="U2814" i="2"/>
  <c r="U2815" i="2"/>
  <c r="U2816" i="2"/>
  <c r="U2817" i="2"/>
  <c r="U2818" i="2"/>
  <c r="U2819" i="2"/>
  <c r="U2820" i="2"/>
  <c r="U2821" i="2"/>
  <c r="U2822" i="2"/>
  <c r="U2823" i="2"/>
  <c r="U2824" i="2"/>
  <c r="U2825" i="2"/>
  <c r="U2826" i="2"/>
  <c r="U2827" i="2"/>
  <c r="U2828" i="2"/>
  <c r="U2829" i="2"/>
  <c r="U2830" i="2"/>
  <c r="U2831" i="2"/>
  <c r="U2832" i="2"/>
  <c r="U2833" i="2"/>
  <c r="U2834" i="2"/>
  <c r="U2835" i="2"/>
  <c r="U2836" i="2"/>
  <c r="U2837" i="2"/>
  <c r="U2838" i="2"/>
  <c r="U2839" i="2"/>
  <c r="U2840" i="2"/>
  <c r="U2841" i="2"/>
  <c r="U2842" i="2"/>
  <c r="U2843" i="2"/>
  <c r="U2844" i="2"/>
  <c r="U2845" i="2"/>
  <c r="U2846" i="2"/>
  <c r="U2847" i="2"/>
  <c r="U2848" i="2"/>
  <c r="U2849" i="2"/>
  <c r="U2850" i="2"/>
  <c r="U2851" i="2"/>
  <c r="U2852" i="2"/>
  <c r="U2853" i="2"/>
  <c r="U2854" i="2"/>
  <c r="U2855" i="2"/>
  <c r="U2856" i="2"/>
  <c r="U2857" i="2"/>
  <c r="U2858" i="2"/>
  <c r="U2859" i="2"/>
  <c r="U2860" i="2"/>
  <c r="U2861" i="2"/>
  <c r="U2862" i="2"/>
  <c r="U2863" i="2"/>
  <c r="U2864" i="2"/>
  <c r="U2865" i="2"/>
  <c r="U2866" i="2"/>
  <c r="U2867" i="2"/>
  <c r="U2868" i="2"/>
  <c r="U2869" i="2"/>
  <c r="U2870" i="2"/>
  <c r="U2871" i="2"/>
  <c r="U2872" i="2"/>
  <c r="U2873" i="2"/>
  <c r="U2874" i="2"/>
  <c r="U2875" i="2"/>
  <c r="U2876" i="2"/>
  <c r="U2877" i="2"/>
  <c r="U2878" i="2"/>
  <c r="U2879" i="2"/>
  <c r="U2880" i="2"/>
  <c r="U2881" i="2"/>
  <c r="U2882" i="2"/>
  <c r="U2883" i="2"/>
  <c r="U2884" i="2"/>
  <c r="U2885" i="2"/>
  <c r="U2886" i="2"/>
  <c r="U2887" i="2"/>
  <c r="U2888" i="2"/>
  <c r="U2889" i="2"/>
  <c r="U2890" i="2"/>
  <c r="U2891" i="2"/>
  <c r="U2892" i="2"/>
  <c r="U2893" i="2"/>
  <c r="U2894" i="2"/>
  <c r="U2895" i="2"/>
  <c r="U2896" i="2"/>
  <c r="U2897" i="2"/>
  <c r="U2898" i="2"/>
  <c r="U2899" i="2"/>
  <c r="U2900" i="2"/>
  <c r="U2901" i="2"/>
  <c r="U2902" i="2"/>
  <c r="U2903" i="2"/>
  <c r="U2904" i="2"/>
  <c r="U2905" i="2"/>
  <c r="U2906" i="2"/>
  <c r="U2907" i="2"/>
  <c r="U2908" i="2"/>
  <c r="U2909" i="2"/>
  <c r="U2910" i="2"/>
  <c r="U2911" i="2"/>
  <c r="U2912" i="2"/>
  <c r="U2913" i="2"/>
  <c r="U2914" i="2"/>
  <c r="U2915" i="2"/>
  <c r="U2916" i="2"/>
  <c r="U2917" i="2"/>
  <c r="U2918" i="2"/>
  <c r="U2919" i="2"/>
  <c r="U2920" i="2"/>
  <c r="U2921" i="2"/>
  <c r="U2922" i="2"/>
  <c r="U2923" i="2"/>
  <c r="U2924" i="2"/>
  <c r="U2925" i="2"/>
  <c r="U2926" i="2"/>
  <c r="U2927" i="2"/>
  <c r="U2928" i="2"/>
  <c r="U2929" i="2"/>
  <c r="U2930" i="2"/>
  <c r="U2931" i="2"/>
  <c r="U2932" i="2"/>
  <c r="U2933" i="2"/>
  <c r="U2934" i="2"/>
  <c r="U2935" i="2"/>
  <c r="U2936" i="2"/>
  <c r="U2937" i="2"/>
  <c r="U2938" i="2"/>
  <c r="U2939" i="2"/>
  <c r="U2940" i="2"/>
  <c r="U2941" i="2"/>
  <c r="U2942" i="2"/>
  <c r="U2943" i="2"/>
  <c r="U2944" i="2"/>
  <c r="U2945" i="2"/>
  <c r="U2946" i="2"/>
  <c r="U2947" i="2"/>
  <c r="U2948" i="2"/>
  <c r="U2949" i="2"/>
  <c r="U2950" i="2"/>
  <c r="U2951" i="2"/>
  <c r="U2952" i="2"/>
  <c r="U2953" i="2"/>
  <c r="U2954" i="2"/>
  <c r="U2955" i="2"/>
  <c r="U2956" i="2"/>
  <c r="U2957" i="2"/>
  <c r="U2958" i="2"/>
  <c r="U2959" i="2"/>
  <c r="U2960" i="2"/>
  <c r="U2961" i="2"/>
  <c r="U2962" i="2"/>
  <c r="U2963" i="2"/>
  <c r="U2964" i="2"/>
  <c r="U2965" i="2"/>
  <c r="U2966" i="2"/>
  <c r="U2967" i="2"/>
  <c r="U2968" i="2"/>
  <c r="U2969" i="2"/>
  <c r="U2970" i="2"/>
  <c r="U2971" i="2"/>
  <c r="U2972" i="2"/>
  <c r="U2973" i="2"/>
  <c r="U2974" i="2"/>
  <c r="U2975" i="2"/>
  <c r="U2976" i="2"/>
  <c r="U2977" i="2"/>
  <c r="U2978" i="2"/>
  <c r="U2979" i="2"/>
  <c r="U2980" i="2"/>
  <c r="U2981" i="2"/>
  <c r="U2982" i="2"/>
  <c r="U2983" i="2"/>
  <c r="U2984" i="2"/>
  <c r="U2985" i="2"/>
  <c r="U2986" i="2"/>
  <c r="U2987" i="2"/>
  <c r="U2988" i="2"/>
  <c r="U2989" i="2"/>
  <c r="U2990" i="2"/>
  <c r="U2991" i="2"/>
  <c r="U2992" i="2"/>
  <c r="U2993" i="2"/>
  <c r="U2994" i="2"/>
  <c r="U2995" i="2"/>
  <c r="U2996" i="2"/>
  <c r="U2997" i="2"/>
  <c r="U2998" i="2"/>
  <c r="U2999" i="2"/>
  <c r="U3000" i="2"/>
  <c r="U3001" i="2"/>
  <c r="U3002" i="2"/>
  <c r="U3003" i="2"/>
  <c r="U3004" i="2"/>
  <c r="U3005" i="2"/>
  <c r="U3006" i="2"/>
  <c r="U3007" i="2"/>
  <c r="U3008" i="2"/>
  <c r="U3009" i="2"/>
  <c r="U3010" i="2"/>
  <c r="U3011" i="2"/>
  <c r="U3012" i="2"/>
  <c r="U3013" i="2"/>
  <c r="U3014" i="2"/>
  <c r="U3015" i="2"/>
  <c r="U3016" i="2"/>
  <c r="U3017" i="2"/>
  <c r="U3018" i="2"/>
  <c r="U3019" i="2"/>
  <c r="U3020" i="2"/>
  <c r="U3021" i="2"/>
  <c r="U3022" i="2"/>
  <c r="U3023" i="2"/>
  <c r="U3024" i="2"/>
  <c r="U3025" i="2"/>
  <c r="U3026" i="2"/>
  <c r="U3027" i="2"/>
  <c r="U3028" i="2"/>
  <c r="U3029" i="2"/>
  <c r="U3030" i="2"/>
  <c r="U3031" i="2"/>
  <c r="U3032" i="2"/>
  <c r="U3033" i="2"/>
  <c r="U3034" i="2"/>
  <c r="U3035" i="2"/>
  <c r="U3036" i="2"/>
  <c r="U3037" i="2"/>
  <c r="U3038" i="2"/>
  <c r="U3039" i="2"/>
  <c r="U3040" i="2"/>
  <c r="U3041" i="2"/>
  <c r="U3042" i="2"/>
  <c r="U3043" i="2"/>
  <c r="U3044" i="2"/>
  <c r="U3045" i="2"/>
  <c r="U3046" i="2"/>
  <c r="U3047" i="2"/>
  <c r="U3048" i="2"/>
  <c r="U3049" i="2"/>
  <c r="U3050" i="2"/>
  <c r="U3051" i="2"/>
  <c r="U3052" i="2"/>
  <c r="U3053" i="2"/>
  <c r="U3054" i="2"/>
  <c r="U3055" i="2"/>
  <c r="U3056" i="2"/>
  <c r="U3057" i="2"/>
  <c r="U3058" i="2"/>
  <c r="U3059" i="2"/>
  <c r="U3060" i="2"/>
  <c r="U3061" i="2"/>
  <c r="U3062" i="2"/>
  <c r="U3063" i="2"/>
  <c r="U3064" i="2"/>
  <c r="U3065" i="2"/>
  <c r="U3066" i="2"/>
  <c r="U3067" i="2"/>
  <c r="U3068" i="2"/>
  <c r="U3069" i="2"/>
  <c r="U3070" i="2"/>
  <c r="U3071" i="2"/>
  <c r="U3072" i="2"/>
  <c r="U3073" i="2"/>
  <c r="U3074" i="2"/>
  <c r="U3075" i="2"/>
  <c r="U3076" i="2"/>
  <c r="U3077" i="2"/>
  <c r="U3078" i="2"/>
  <c r="U3079" i="2"/>
  <c r="U3080" i="2"/>
  <c r="U3081" i="2"/>
  <c r="U3082" i="2"/>
  <c r="U3083" i="2"/>
  <c r="U3084" i="2"/>
  <c r="U3085" i="2"/>
  <c r="U3086" i="2"/>
  <c r="U3087" i="2"/>
  <c r="U3088" i="2"/>
  <c r="U3089" i="2"/>
  <c r="U3090" i="2"/>
  <c r="U3091" i="2"/>
  <c r="U3092" i="2"/>
  <c r="U3093" i="2"/>
  <c r="U3094" i="2"/>
  <c r="U3095" i="2"/>
  <c r="U3096" i="2"/>
  <c r="U3097" i="2"/>
  <c r="U3098" i="2"/>
  <c r="U3099" i="2"/>
  <c r="U3100" i="2"/>
  <c r="U3101" i="2"/>
  <c r="U3102" i="2"/>
  <c r="U3103" i="2"/>
  <c r="U3104" i="2"/>
  <c r="U3105" i="2"/>
  <c r="U3106" i="2"/>
  <c r="U3107" i="2"/>
  <c r="U3108" i="2"/>
  <c r="U3109" i="2"/>
  <c r="U3110" i="2"/>
  <c r="U3111" i="2"/>
  <c r="U3112" i="2"/>
  <c r="U3113" i="2"/>
  <c r="U3114" i="2"/>
  <c r="U3115" i="2"/>
  <c r="U3116" i="2"/>
  <c r="U3117" i="2"/>
  <c r="U3118" i="2"/>
  <c r="U3119" i="2"/>
  <c r="U3120" i="2"/>
  <c r="U3121" i="2"/>
  <c r="U3122" i="2"/>
  <c r="U3123" i="2"/>
  <c r="U3124" i="2"/>
  <c r="U3125" i="2"/>
  <c r="U3126" i="2"/>
  <c r="U3127" i="2"/>
  <c r="U3128" i="2"/>
  <c r="U3129" i="2"/>
  <c r="U3130" i="2"/>
  <c r="U3131" i="2"/>
  <c r="U3132" i="2"/>
  <c r="U3133" i="2"/>
  <c r="U3134" i="2"/>
  <c r="U3135" i="2"/>
  <c r="U3136" i="2"/>
  <c r="U3137" i="2"/>
  <c r="U3138" i="2"/>
  <c r="U3139" i="2"/>
  <c r="U3140" i="2"/>
  <c r="U3141" i="2"/>
  <c r="U3142" i="2"/>
  <c r="U3143" i="2"/>
  <c r="U3144" i="2"/>
  <c r="U3145" i="2"/>
  <c r="U3146" i="2"/>
  <c r="U3147" i="2"/>
  <c r="U3148" i="2"/>
  <c r="U3149" i="2"/>
  <c r="U3150" i="2"/>
  <c r="U3151" i="2"/>
  <c r="U3152" i="2"/>
  <c r="U3153" i="2"/>
  <c r="U3154" i="2"/>
  <c r="U3155" i="2"/>
  <c r="U3156" i="2"/>
  <c r="U3157" i="2"/>
  <c r="U3158" i="2"/>
  <c r="U3159" i="2"/>
  <c r="U3160" i="2"/>
  <c r="U3161" i="2"/>
  <c r="U3162" i="2"/>
  <c r="U3163" i="2"/>
  <c r="U3164" i="2"/>
  <c r="U3165" i="2"/>
  <c r="U3166" i="2"/>
  <c r="U3167" i="2"/>
  <c r="U3168" i="2"/>
  <c r="U3169" i="2"/>
  <c r="U3170" i="2"/>
  <c r="U3171" i="2"/>
  <c r="U3172" i="2"/>
  <c r="U3173" i="2"/>
  <c r="U3174" i="2"/>
  <c r="U3175" i="2"/>
  <c r="U3176" i="2"/>
  <c r="U3177" i="2"/>
  <c r="U3178" i="2"/>
  <c r="U3179" i="2"/>
  <c r="U3180" i="2"/>
  <c r="U3181" i="2"/>
  <c r="U3182" i="2"/>
  <c r="U3183" i="2"/>
  <c r="U3184" i="2"/>
  <c r="U3185" i="2"/>
  <c r="U3186" i="2"/>
  <c r="U3187" i="2"/>
  <c r="U3188" i="2"/>
  <c r="U3189" i="2"/>
  <c r="U3190" i="2"/>
  <c r="U3191" i="2"/>
  <c r="U3192" i="2"/>
  <c r="U3193" i="2"/>
  <c r="U3194" i="2"/>
  <c r="U3195" i="2"/>
  <c r="U3196" i="2"/>
  <c r="U3197" i="2"/>
  <c r="U3198" i="2"/>
  <c r="U3199" i="2"/>
  <c r="U3200" i="2"/>
  <c r="U3201" i="2"/>
  <c r="U3202" i="2"/>
  <c r="U3203" i="2"/>
  <c r="U3204" i="2"/>
  <c r="U3205" i="2"/>
  <c r="U3206" i="2"/>
  <c r="U3207" i="2"/>
  <c r="U3208" i="2"/>
  <c r="U3209" i="2"/>
  <c r="U3210" i="2"/>
  <c r="U3211" i="2"/>
  <c r="U3212" i="2"/>
  <c r="U3213" i="2"/>
  <c r="U3214" i="2"/>
  <c r="U3215" i="2"/>
  <c r="U3216" i="2"/>
  <c r="U3217" i="2"/>
  <c r="U3218" i="2"/>
  <c r="U3219" i="2"/>
  <c r="U3220" i="2"/>
  <c r="U3221" i="2"/>
  <c r="U3222" i="2"/>
  <c r="U3223" i="2"/>
  <c r="U3224" i="2"/>
  <c r="U3225" i="2"/>
  <c r="U3226" i="2"/>
  <c r="U3227" i="2"/>
  <c r="U3228" i="2"/>
  <c r="U3229" i="2"/>
  <c r="U3230" i="2"/>
  <c r="U3231" i="2"/>
  <c r="U3232" i="2"/>
  <c r="U3233" i="2"/>
  <c r="U3234" i="2"/>
  <c r="U3235" i="2"/>
  <c r="U3236" i="2"/>
  <c r="U3237" i="2"/>
  <c r="U3238" i="2"/>
  <c r="U3239" i="2"/>
  <c r="U3240" i="2"/>
  <c r="U3241" i="2"/>
  <c r="U3242" i="2"/>
  <c r="U3243" i="2"/>
  <c r="U3244" i="2"/>
  <c r="U3245" i="2"/>
  <c r="U3246" i="2"/>
  <c r="U3247" i="2"/>
  <c r="U3248" i="2"/>
  <c r="U3249" i="2"/>
  <c r="U3250" i="2"/>
  <c r="U3251" i="2"/>
  <c r="U3252" i="2"/>
  <c r="U3253" i="2"/>
  <c r="U3254" i="2"/>
  <c r="U3255" i="2"/>
  <c r="U3256" i="2"/>
  <c r="U3257" i="2"/>
  <c r="U3258" i="2"/>
  <c r="U3259" i="2"/>
  <c r="U3260" i="2"/>
  <c r="U3261" i="2"/>
  <c r="U3262" i="2"/>
  <c r="U3263" i="2"/>
  <c r="U3264" i="2"/>
  <c r="U3265" i="2"/>
  <c r="U3266" i="2"/>
  <c r="U3267" i="2"/>
  <c r="U3268" i="2"/>
  <c r="U3269" i="2"/>
  <c r="U3270" i="2"/>
  <c r="U3271" i="2"/>
  <c r="U3272" i="2"/>
  <c r="U3273" i="2"/>
  <c r="U3274" i="2"/>
  <c r="U3275" i="2"/>
  <c r="U3276" i="2"/>
  <c r="U3277" i="2"/>
  <c r="U3278" i="2"/>
  <c r="U3279" i="2"/>
  <c r="U3280" i="2"/>
  <c r="U3281" i="2"/>
  <c r="U3282" i="2"/>
  <c r="U3283" i="2"/>
  <c r="U3284" i="2"/>
  <c r="U3285" i="2"/>
  <c r="U3286" i="2"/>
  <c r="U3287" i="2"/>
  <c r="U3288" i="2"/>
  <c r="U3289" i="2"/>
  <c r="U3290" i="2"/>
  <c r="U3291" i="2"/>
  <c r="U3292" i="2"/>
  <c r="U3293" i="2"/>
  <c r="U3294" i="2"/>
  <c r="U3295" i="2"/>
  <c r="U3296" i="2"/>
  <c r="U3297" i="2"/>
  <c r="U3298" i="2"/>
  <c r="U3299" i="2"/>
  <c r="U3300" i="2"/>
  <c r="U3301" i="2"/>
  <c r="U3302" i="2"/>
  <c r="U3303" i="2"/>
  <c r="U3304" i="2"/>
  <c r="U3305" i="2"/>
  <c r="U3306" i="2"/>
  <c r="U3307" i="2"/>
  <c r="U3308" i="2"/>
  <c r="U3309" i="2"/>
  <c r="U3310" i="2"/>
  <c r="U3311" i="2"/>
  <c r="U3312" i="2"/>
  <c r="U3313" i="2"/>
  <c r="U3314" i="2"/>
  <c r="U3315" i="2"/>
  <c r="U3316" i="2"/>
  <c r="U3317" i="2"/>
  <c r="U3318" i="2"/>
  <c r="U3319" i="2"/>
  <c r="U3320" i="2"/>
  <c r="U3321" i="2"/>
  <c r="U3322" i="2"/>
  <c r="U3323" i="2"/>
  <c r="U3324" i="2"/>
  <c r="U3325" i="2"/>
  <c r="U3326" i="2"/>
  <c r="U3327" i="2"/>
  <c r="U3328" i="2"/>
  <c r="U3329" i="2"/>
  <c r="U3330" i="2"/>
  <c r="U3331" i="2"/>
  <c r="U3332" i="2"/>
  <c r="U3333" i="2"/>
  <c r="U3334" i="2"/>
  <c r="U3335" i="2"/>
  <c r="U3336" i="2"/>
  <c r="U3337" i="2"/>
  <c r="U3338" i="2"/>
  <c r="U3339" i="2"/>
  <c r="U3340" i="2"/>
  <c r="U3341" i="2"/>
  <c r="U3342" i="2"/>
  <c r="U3343" i="2"/>
  <c r="U3344" i="2"/>
  <c r="U3345" i="2"/>
  <c r="U3346" i="2"/>
  <c r="U3347" i="2"/>
  <c r="U3348" i="2"/>
  <c r="U3349" i="2"/>
  <c r="U3350" i="2"/>
  <c r="U3351" i="2"/>
  <c r="U3352" i="2"/>
  <c r="U3353" i="2"/>
  <c r="U3354" i="2"/>
  <c r="U3355" i="2"/>
  <c r="U3356" i="2"/>
  <c r="U3357" i="2"/>
  <c r="U3358" i="2"/>
  <c r="U3359" i="2"/>
  <c r="U3360" i="2"/>
  <c r="U3361" i="2"/>
  <c r="U3362" i="2"/>
  <c r="U3363" i="2"/>
  <c r="U3364" i="2"/>
  <c r="U3365" i="2"/>
  <c r="U3366" i="2"/>
  <c r="U3367" i="2"/>
  <c r="U3368" i="2"/>
  <c r="U3369" i="2"/>
  <c r="U3370" i="2"/>
  <c r="U3371" i="2"/>
  <c r="U3372" i="2"/>
  <c r="U3373" i="2"/>
  <c r="U3374" i="2"/>
  <c r="U3375" i="2"/>
  <c r="U3376" i="2"/>
  <c r="U3377" i="2"/>
  <c r="U3378" i="2"/>
  <c r="U3379" i="2"/>
  <c r="U3380" i="2"/>
  <c r="U3381" i="2"/>
  <c r="U3382" i="2"/>
  <c r="U3383" i="2"/>
  <c r="U3384" i="2"/>
  <c r="U3385" i="2"/>
  <c r="U3386" i="2"/>
  <c r="U3387" i="2"/>
  <c r="U3388" i="2"/>
  <c r="U3389" i="2"/>
  <c r="U3390" i="2"/>
  <c r="U3391" i="2"/>
  <c r="U3392" i="2"/>
  <c r="U3393" i="2"/>
  <c r="U3394" i="2"/>
  <c r="U3395" i="2"/>
  <c r="U3396" i="2"/>
  <c r="U3397" i="2"/>
  <c r="U3398" i="2"/>
  <c r="U3399" i="2"/>
  <c r="U3400" i="2"/>
  <c r="U3401" i="2"/>
  <c r="U3402" i="2"/>
  <c r="U3403" i="2"/>
  <c r="U3404" i="2"/>
  <c r="U3405" i="2"/>
  <c r="U3406" i="2"/>
  <c r="U3407" i="2"/>
  <c r="U3408" i="2"/>
  <c r="U3409" i="2"/>
  <c r="U3410" i="2"/>
  <c r="U3411" i="2"/>
  <c r="U3412" i="2"/>
  <c r="U3413" i="2"/>
  <c r="U3414" i="2"/>
  <c r="U3415" i="2"/>
  <c r="U3416" i="2"/>
  <c r="U3417" i="2"/>
  <c r="U3418" i="2"/>
  <c r="U3419" i="2"/>
  <c r="U3420" i="2"/>
  <c r="U3421" i="2"/>
  <c r="U3422" i="2"/>
  <c r="U3423" i="2"/>
  <c r="U3424" i="2"/>
  <c r="U3425" i="2"/>
  <c r="U3426" i="2"/>
  <c r="U3427" i="2"/>
  <c r="U3428" i="2"/>
  <c r="U3429" i="2"/>
  <c r="U3430" i="2"/>
  <c r="U3431" i="2"/>
  <c r="U3432" i="2"/>
  <c r="U3433" i="2"/>
  <c r="U3434" i="2"/>
  <c r="U3435" i="2"/>
  <c r="U3436" i="2"/>
  <c r="U3437" i="2"/>
  <c r="U3438" i="2"/>
  <c r="U3439" i="2"/>
  <c r="U3440" i="2"/>
  <c r="U3441" i="2"/>
  <c r="U3442" i="2"/>
  <c r="U3443" i="2"/>
  <c r="U3444" i="2"/>
  <c r="U3445" i="2"/>
  <c r="U3446" i="2"/>
  <c r="U3447" i="2"/>
  <c r="U3448" i="2"/>
  <c r="U3449" i="2"/>
  <c r="U3450" i="2"/>
  <c r="U3451" i="2"/>
  <c r="U3452" i="2"/>
  <c r="U3453" i="2"/>
  <c r="U3454" i="2"/>
  <c r="U3455" i="2"/>
  <c r="U3456" i="2"/>
  <c r="U3457" i="2"/>
  <c r="U3458" i="2"/>
  <c r="U3459" i="2"/>
  <c r="U3460" i="2"/>
  <c r="U3461" i="2"/>
  <c r="U3462" i="2"/>
  <c r="U3463" i="2"/>
  <c r="U3464" i="2"/>
  <c r="U3465" i="2"/>
  <c r="U3466" i="2"/>
  <c r="U3467" i="2"/>
  <c r="U3468" i="2"/>
  <c r="U3469" i="2"/>
  <c r="U3470" i="2"/>
  <c r="U3471" i="2"/>
  <c r="U3472" i="2"/>
  <c r="U3473" i="2"/>
  <c r="U3474" i="2"/>
  <c r="U3475" i="2"/>
  <c r="U3476" i="2"/>
  <c r="U3477" i="2"/>
  <c r="U3478" i="2"/>
  <c r="U3479" i="2"/>
  <c r="U3480" i="2"/>
  <c r="U3481" i="2"/>
  <c r="U3482" i="2"/>
  <c r="U3483" i="2"/>
  <c r="U3484" i="2"/>
  <c r="U3485" i="2"/>
  <c r="U3486" i="2"/>
  <c r="U3487" i="2"/>
  <c r="U3488" i="2"/>
  <c r="U3489" i="2"/>
  <c r="U3490" i="2"/>
  <c r="U3491" i="2"/>
  <c r="U3492" i="2"/>
  <c r="U3493" i="2"/>
  <c r="U3494" i="2"/>
  <c r="U3495" i="2"/>
  <c r="U3496" i="2"/>
  <c r="U3497" i="2"/>
  <c r="U3498" i="2"/>
  <c r="U3499" i="2"/>
  <c r="U3500" i="2"/>
  <c r="U3501" i="2"/>
  <c r="U3502" i="2"/>
  <c r="U3503" i="2"/>
  <c r="U3504" i="2"/>
  <c r="U3505" i="2"/>
  <c r="U3506" i="2"/>
  <c r="U3507" i="2"/>
  <c r="U3508" i="2"/>
  <c r="U3509" i="2"/>
  <c r="U3510" i="2"/>
  <c r="U3511" i="2"/>
  <c r="U3512" i="2"/>
  <c r="U3513" i="2"/>
  <c r="U3514" i="2"/>
  <c r="U3515" i="2"/>
  <c r="U3516" i="2"/>
  <c r="U3517" i="2"/>
  <c r="U3518" i="2"/>
  <c r="U3519" i="2"/>
  <c r="U3520" i="2"/>
  <c r="U3521" i="2"/>
  <c r="U3522" i="2"/>
  <c r="U3523" i="2"/>
  <c r="U3524" i="2"/>
  <c r="U3525" i="2"/>
  <c r="U3526" i="2"/>
  <c r="U3527" i="2"/>
  <c r="U3528" i="2"/>
  <c r="U3529" i="2"/>
  <c r="U3530" i="2"/>
  <c r="U3531" i="2"/>
  <c r="U3532" i="2"/>
  <c r="U3533" i="2"/>
  <c r="U3534" i="2"/>
  <c r="U3535" i="2"/>
  <c r="U3536" i="2"/>
  <c r="U3537" i="2"/>
  <c r="U3538" i="2"/>
  <c r="U3539" i="2"/>
  <c r="U3540" i="2"/>
  <c r="U3541" i="2"/>
  <c r="U3542" i="2"/>
  <c r="U3543" i="2"/>
  <c r="U3544" i="2"/>
  <c r="U3545" i="2"/>
  <c r="U3546" i="2"/>
  <c r="U3547" i="2"/>
  <c r="U3548" i="2"/>
  <c r="U3549" i="2"/>
  <c r="U3550" i="2"/>
  <c r="U3551" i="2"/>
  <c r="U3552" i="2"/>
  <c r="U3553" i="2"/>
  <c r="U3554" i="2"/>
  <c r="U3555" i="2"/>
  <c r="U3556" i="2"/>
  <c r="U3557" i="2"/>
  <c r="U3558" i="2"/>
  <c r="U3559" i="2"/>
  <c r="U3560" i="2"/>
  <c r="U3561" i="2"/>
  <c r="U3562" i="2"/>
  <c r="U3563" i="2"/>
  <c r="U3564" i="2"/>
  <c r="U3565" i="2"/>
  <c r="U3566" i="2"/>
  <c r="U3567" i="2"/>
  <c r="U3568" i="2"/>
  <c r="U3569" i="2"/>
  <c r="U3570" i="2"/>
  <c r="U3571" i="2"/>
  <c r="U3572" i="2"/>
  <c r="U3573" i="2"/>
  <c r="U3574" i="2"/>
  <c r="U3575" i="2"/>
  <c r="U3576" i="2"/>
  <c r="U3577" i="2"/>
  <c r="U3578" i="2"/>
  <c r="U3579" i="2"/>
  <c r="U3580" i="2"/>
  <c r="U3581" i="2"/>
  <c r="U3582" i="2"/>
  <c r="U3583" i="2"/>
  <c r="U3584" i="2"/>
  <c r="U3585" i="2"/>
  <c r="U3586" i="2"/>
  <c r="U3587" i="2"/>
  <c r="U3588" i="2"/>
  <c r="U3589" i="2"/>
  <c r="U3590" i="2"/>
  <c r="U3591" i="2"/>
  <c r="U3592" i="2"/>
  <c r="U3593" i="2"/>
  <c r="U3594" i="2"/>
  <c r="U3595" i="2"/>
  <c r="U3596" i="2"/>
  <c r="U3597" i="2"/>
  <c r="U3598" i="2"/>
  <c r="U3599" i="2"/>
  <c r="U3600" i="2"/>
  <c r="U3601" i="2"/>
  <c r="U3602" i="2"/>
  <c r="U3603" i="2"/>
  <c r="U3604" i="2"/>
  <c r="U3605" i="2"/>
  <c r="U3606" i="2"/>
  <c r="U3607" i="2"/>
  <c r="U3608" i="2"/>
  <c r="U3609" i="2"/>
  <c r="U3610" i="2"/>
  <c r="U3611" i="2"/>
  <c r="U3612" i="2"/>
  <c r="U3613" i="2"/>
  <c r="U3614" i="2"/>
  <c r="U3615" i="2"/>
  <c r="U3616" i="2"/>
  <c r="U3617" i="2"/>
  <c r="U3618" i="2"/>
  <c r="U3619" i="2"/>
  <c r="U3620" i="2"/>
  <c r="U3621" i="2"/>
  <c r="U3622" i="2"/>
  <c r="U3623" i="2"/>
  <c r="U3624" i="2"/>
  <c r="U3625" i="2"/>
  <c r="U3626" i="2"/>
  <c r="U3627" i="2"/>
  <c r="U3628" i="2"/>
  <c r="U3629" i="2"/>
  <c r="U3630" i="2"/>
  <c r="U3631" i="2"/>
  <c r="U3632" i="2"/>
  <c r="U3633" i="2"/>
  <c r="U3634" i="2"/>
  <c r="U3635" i="2"/>
  <c r="U3636" i="2"/>
  <c r="U3637" i="2"/>
  <c r="U3638" i="2"/>
  <c r="U3639" i="2"/>
  <c r="U3640" i="2"/>
  <c r="U3641" i="2"/>
  <c r="U3642" i="2"/>
  <c r="U3643" i="2"/>
  <c r="U3644" i="2"/>
  <c r="U3645" i="2"/>
  <c r="U3646" i="2"/>
  <c r="U3647" i="2"/>
  <c r="U3648" i="2"/>
  <c r="U3649" i="2"/>
  <c r="U3650" i="2"/>
  <c r="U3651" i="2"/>
  <c r="U3652" i="2"/>
  <c r="U3653" i="2"/>
  <c r="U3654" i="2"/>
  <c r="U3655" i="2"/>
  <c r="U3656" i="2"/>
  <c r="U3657" i="2"/>
  <c r="U3658" i="2"/>
  <c r="U3659" i="2"/>
  <c r="U3660" i="2"/>
  <c r="U3661" i="2"/>
  <c r="U3662" i="2"/>
  <c r="U3663" i="2"/>
  <c r="U3664" i="2"/>
  <c r="U3665" i="2"/>
  <c r="U3666" i="2"/>
  <c r="U3667" i="2"/>
  <c r="U3668" i="2"/>
  <c r="U3669" i="2"/>
  <c r="U3670" i="2"/>
  <c r="U3671" i="2"/>
  <c r="U3672" i="2"/>
  <c r="U3673" i="2"/>
  <c r="U3674" i="2"/>
  <c r="U3675" i="2"/>
  <c r="U3676" i="2"/>
  <c r="U3677" i="2"/>
  <c r="U3678" i="2"/>
  <c r="U3679" i="2"/>
  <c r="U3680" i="2"/>
  <c r="U3681" i="2"/>
  <c r="U3682" i="2"/>
  <c r="U3683" i="2"/>
  <c r="U3684" i="2"/>
  <c r="U3685" i="2"/>
  <c r="U3686" i="2"/>
  <c r="U3687" i="2"/>
  <c r="U3688" i="2"/>
  <c r="U3689" i="2"/>
  <c r="U3690" i="2"/>
  <c r="U3691" i="2"/>
  <c r="U3692" i="2"/>
  <c r="U3693" i="2"/>
  <c r="U3694" i="2"/>
  <c r="U3695" i="2"/>
  <c r="U3696" i="2"/>
  <c r="U3697" i="2"/>
  <c r="U3698" i="2"/>
  <c r="U3699" i="2"/>
  <c r="U3700" i="2"/>
  <c r="U3701" i="2"/>
  <c r="U3702" i="2"/>
  <c r="U3703" i="2"/>
  <c r="U3704" i="2"/>
  <c r="U3705" i="2"/>
  <c r="U3706" i="2"/>
  <c r="U3707" i="2"/>
  <c r="U3708" i="2"/>
  <c r="U3709" i="2"/>
  <c r="U3710" i="2"/>
  <c r="U3711" i="2"/>
  <c r="U3712" i="2"/>
  <c r="U3713" i="2"/>
  <c r="U3714" i="2"/>
  <c r="U3715" i="2"/>
  <c r="U3716" i="2"/>
  <c r="U3717" i="2"/>
  <c r="U3718" i="2"/>
  <c r="U3719" i="2"/>
  <c r="U3720" i="2"/>
  <c r="U3721" i="2"/>
  <c r="U3722" i="2"/>
  <c r="U3723" i="2"/>
  <c r="U3724" i="2"/>
  <c r="U3725" i="2"/>
  <c r="U3726" i="2"/>
  <c r="U3727" i="2"/>
  <c r="U3728" i="2"/>
  <c r="U3729" i="2"/>
  <c r="U3730" i="2"/>
  <c r="U3731" i="2"/>
  <c r="U3732" i="2"/>
  <c r="U3733" i="2"/>
  <c r="U3734" i="2"/>
  <c r="U3735" i="2"/>
  <c r="U3736" i="2"/>
  <c r="U3737" i="2"/>
  <c r="U3738" i="2"/>
  <c r="U3739" i="2"/>
  <c r="U3740" i="2"/>
  <c r="U3741" i="2"/>
  <c r="U3742" i="2"/>
  <c r="U3743" i="2"/>
  <c r="U3744" i="2"/>
  <c r="U3745" i="2"/>
  <c r="U3746" i="2"/>
  <c r="U3747" i="2"/>
  <c r="U3748" i="2"/>
  <c r="U3749" i="2"/>
  <c r="U3750" i="2"/>
  <c r="U3751" i="2"/>
  <c r="U3752" i="2"/>
  <c r="U3753" i="2"/>
  <c r="U3754" i="2"/>
  <c r="U3755" i="2"/>
  <c r="U3756" i="2"/>
  <c r="U3757" i="2"/>
  <c r="U3758" i="2"/>
  <c r="U3759" i="2"/>
  <c r="U3760" i="2"/>
  <c r="U3761" i="2"/>
  <c r="U3762" i="2"/>
  <c r="U3763" i="2"/>
  <c r="U3764" i="2"/>
  <c r="U3765" i="2"/>
  <c r="U3766" i="2"/>
  <c r="U3767" i="2"/>
  <c r="U3768" i="2"/>
  <c r="U3769" i="2"/>
  <c r="U3770" i="2"/>
  <c r="U3771" i="2"/>
  <c r="U3772" i="2"/>
  <c r="U3773" i="2"/>
  <c r="U3774" i="2"/>
  <c r="U3775" i="2"/>
  <c r="U3776" i="2"/>
  <c r="U3777" i="2"/>
  <c r="U3778" i="2"/>
  <c r="U3779" i="2"/>
  <c r="U3780" i="2"/>
  <c r="U3781" i="2"/>
  <c r="U3782" i="2"/>
  <c r="U3783" i="2"/>
  <c r="U3784" i="2"/>
  <c r="U3785" i="2"/>
  <c r="U3786" i="2"/>
  <c r="U3787" i="2"/>
  <c r="U3788" i="2"/>
  <c r="U3789" i="2"/>
  <c r="U3790" i="2"/>
  <c r="U3791" i="2"/>
  <c r="U3792" i="2"/>
  <c r="U3793" i="2"/>
  <c r="U3794" i="2"/>
  <c r="U3795" i="2"/>
  <c r="U3796" i="2"/>
  <c r="U3797" i="2"/>
  <c r="U3798" i="2"/>
  <c r="U3799" i="2"/>
  <c r="U3800" i="2"/>
  <c r="U3801" i="2"/>
  <c r="U3802" i="2"/>
  <c r="U3803" i="2"/>
  <c r="U3804" i="2"/>
  <c r="U3805" i="2"/>
  <c r="U3806" i="2"/>
  <c r="U3807" i="2"/>
  <c r="U3808" i="2"/>
  <c r="U3809" i="2"/>
  <c r="U3810" i="2"/>
  <c r="U3811" i="2"/>
  <c r="U3812" i="2"/>
  <c r="U3813" i="2"/>
  <c r="U3814" i="2"/>
  <c r="U3815" i="2"/>
  <c r="U3816" i="2"/>
  <c r="U3817" i="2"/>
  <c r="U3818" i="2"/>
  <c r="U3819" i="2"/>
  <c r="U3820" i="2"/>
  <c r="U3821" i="2"/>
  <c r="U3822" i="2"/>
  <c r="U3823" i="2"/>
  <c r="U3824" i="2"/>
  <c r="U3825" i="2"/>
  <c r="U3826" i="2"/>
  <c r="U3827" i="2"/>
  <c r="U3828" i="2"/>
  <c r="U3829" i="2"/>
  <c r="U3830" i="2"/>
  <c r="U3831" i="2"/>
  <c r="U3832" i="2"/>
  <c r="U3833" i="2"/>
  <c r="U3834" i="2"/>
  <c r="U3835" i="2"/>
  <c r="U3836" i="2"/>
  <c r="U3837" i="2"/>
  <c r="U3838" i="2"/>
  <c r="U3839" i="2"/>
  <c r="U3840" i="2"/>
  <c r="U3841" i="2"/>
  <c r="U3842" i="2"/>
  <c r="U3843" i="2"/>
  <c r="U3844" i="2"/>
  <c r="U3845" i="2"/>
  <c r="U3846" i="2"/>
  <c r="U3847" i="2"/>
  <c r="U3848" i="2"/>
  <c r="U3849" i="2"/>
  <c r="U3850" i="2"/>
  <c r="U3851" i="2"/>
  <c r="U3852" i="2"/>
  <c r="U3853" i="2"/>
  <c r="U3854" i="2"/>
  <c r="U3855" i="2"/>
  <c r="U3856" i="2"/>
  <c r="U3857" i="2"/>
  <c r="U3858" i="2"/>
  <c r="U3859" i="2"/>
  <c r="U3860" i="2"/>
  <c r="U3861" i="2"/>
  <c r="U3862" i="2"/>
  <c r="U3863" i="2"/>
  <c r="U3864" i="2"/>
  <c r="U3865" i="2"/>
  <c r="U3866" i="2"/>
  <c r="U3867" i="2"/>
  <c r="U3868" i="2"/>
  <c r="U3869" i="2"/>
  <c r="U3870" i="2"/>
  <c r="U3871" i="2"/>
  <c r="U3872" i="2"/>
  <c r="U3873" i="2"/>
  <c r="U3874" i="2"/>
  <c r="U3875" i="2"/>
  <c r="U3876" i="2"/>
  <c r="U3877" i="2"/>
  <c r="U3878" i="2"/>
  <c r="U3879" i="2"/>
  <c r="U3880" i="2"/>
  <c r="U3881" i="2"/>
  <c r="U3882" i="2"/>
  <c r="U3883" i="2"/>
  <c r="U3884" i="2"/>
  <c r="U3885" i="2"/>
  <c r="U3886" i="2"/>
  <c r="U3887" i="2"/>
  <c r="U3888" i="2"/>
  <c r="U3889" i="2"/>
  <c r="U3890" i="2"/>
  <c r="U3891" i="2"/>
  <c r="U3892" i="2"/>
  <c r="U3893" i="2"/>
  <c r="U3894" i="2"/>
  <c r="U3895" i="2"/>
  <c r="U3896" i="2"/>
  <c r="U3897" i="2"/>
  <c r="U3898" i="2"/>
  <c r="U3899" i="2"/>
  <c r="U3900" i="2"/>
  <c r="U3901" i="2"/>
  <c r="U3902" i="2"/>
  <c r="U3903" i="2"/>
  <c r="U3904" i="2"/>
  <c r="U3905" i="2"/>
  <c r="U3906" i="2"/>
  <c r="U3907" i="2"/>
  <c r="U3908" i="2"/>
  <c r="U3909" i="2"/>
  <c r="U3910" i="2"/>
  <c r="U3911" i="2"/>
  <c r="U3912" i="2"/>
  <c r="U3913" i="2"/>
  <c r="U3914" i="2"/>
  <c r="U3915" i="2"/>
  <c r="U3916" i="2"/>
  <c r="U3917" i="2"/>
  <c r="U3918" i="2"/>
  <c r="U3919" i="2"/>
  <c r="U3920" i="2"/>
  <c r="U3921" i="2"/>
  <c r="U3922" i="2"/>
  <c r="U3923" i="2"/>
  <c r="U3924" i="2"/>
  <c r="U3925" i="2"/>
  <c r="U3926" i="2"/>
  <c r="U3927" i="2"/>
  <c r="U3928" i="2"/>
  <c r="U3929" i="2"/>
  <c r="U3930" i="2"/>
  <c r="U3931" i="2"/>
  <c r="U3932" i="2"/>
  <c r="U3933" i="2"/>
  <c r="U3934" i="2"/>
  <c r="U3935" i="2"/>
  <c r="U3936" i="2"/>
  <c r="U3937" i="2"/>
  <c r="U3938" i="2"/>
  <c r="U3939" i="2"/>
  <c r="U3940" i="2"/>
  <c r="U3941" i="2"/>
  <c r="U3942" i="2"/>
  <c r="U3943" i="2"/>
  <c r="U3944" i="2"/>
  <c r="U3945" i="2"/>
  <c r="U3946" i="2"/>
  <c r="U3947" i="2"/>
  <c r="U3948" i="2"/>
  <c r="U3949" i="2"/>
  <c r="U3950" i="2"/>
  <c r="U3951" i="2"/>
  <c r="U3952" i="2"/>
  <c r="U3953" i="2"/>
  <c r="U3954" i="2"/>
  <c r="U3955" i="2"/>
  <c r="U3956" i="2"/>
  <c r="U3957" i="2"/>
  <c r="U3958" i="2"/>
  <c r="U3959" i="2"/>
  <c r="U3960" i="2"/>
  <c r="U3961" i="2"/>
  <c r="U3962" i="2"/>
  <c r="U3963" i="2"/>
  <c r="U3964" i="2"/>
  <c r="U3965" i="2"/>
  <c r="U3966" i="2"/>
  <c r="U3967" i="2"/>
  <c r="U3968" i="2"/>
  <c r="U3969" i="2"/>
  <c r="U3970" i="2"/>
  <c r="U3971" i="2"/>
  <c r="U3972" i="2"/>
  <c r="U3973" i="2"/>
  <c r="U3974" i="2"/>
  <c r="U3975" i="2"/>
  <c r="U3976" i="2"/>
  <c r="U3977" i="2"/>
  <c r="U3978" i="2"/>
  <c r="U3979" i="2"/>
  <c r="U3980" i="2"/>
  <c r="U3981" i="2"/>
  <c r="U3982" i="2"/>
  <c r="U3983" i="2"/>
  <c r="U3984" i="2"/>
  <c r="U3985" i="2"/>
  <c r="U3986" i="2"/>
  <c r="U3987" i="2"/>
  <c r="U3988" i="2"/>
  <c r="U3989" i="2"/>
  <c r="U3990" i="2"/>
  <c r="U3991" i="2"/>
  <c r="U3992" i="2"/>
  <c r="U3993" i="2"/>
  <c r="U3994" i="2"/>
  <c r="U3995" i="2"/>
  <c r="U3996" i="2"/>
  <c r="U3997" i="2"/>
  <c r="U3998" i="2"/>
  <c r="U3999" i="2"/>
  <c r="U4000" i="2"/>
  <c r="U4001" i="2"/>
  <c r="U4002" i="2"/>
  <c r="U4003" i="2"/>
  <c r="U4004" i="2"/>
  <c r="U4005" i="2"/>
  <c r="U4006" i="2"/>
  <c r="U4007" i="2"/>
  <c r="U4008" i="2"/>
  <c r="U4009" i="2"/>
  <c r="U4010" i="2"/>
  <c r="U4011" i="2"/>
  <c r="U4012" i="2"/>
  <c r="U4013" i="2"/>
  <c r="U4014" i="2"/>
  <c r="U4015" i="2"/>
  <c r="U4016" i="2"/>
  <c r="U4017" i="2"/>
  <c r="U4018" i="2"/>
  <c r="U4019" i="2"/>
  <c r="U4020" i="2"/>
  <c r="U4021" i="2"/>
  <c r="U4022" i="2"/>
  <c r="U4023" i="2"/>
  <c r="U4024" i="2"/>
  <c r="U4025" i="2"/>
  <c r="U4026" i="2"/>
  <c r="U4027" i="2"/>
  <c r="U4028" i="2"/>
  <c r="U4029" i="2"/>
  <c r="U4030" i="2"/>
  <c r="U4031" i="2"/>
  <c r="U4032" i="2"/>
  <c r="U4033" i="2"/>
  <c r="U4034" i="2"/>
  <c r="U4035" i="2"/>
  <c r="U4036" i="2"/>
  <c r="U4037" i="2"/>
  <c r="U4038" i="2"/>
  <c r="U4039" i="2"/>
  <c r="U4040" i="2"/>
  <c r="U4041" i="2"/>
  <c r="U4042" i="2"/>
  <c r="U4043" i="2"/>
  <c r="U4044" i="2"/>
  <c r="U4045" i="2"/>
  <c r="U4046" i="2"/>
  <c r="U4047" i="2"/>
  <c r="U4048" i="2"/>
  <c r="U4049" i="2"/>
  <c r="U4050" i="2"/>
  <c r="U4051" i="2"/>
  <c r="U4052" i="2"/>
  <c r="U4053" i="2"/>
  <c r="U4054" i="2"/>
  <c r="U4055" i="2"/>
  <c r="U4056" i="2"/>
  <c r="U4057" i="2"/>
  <c r="U4058" i="2"/>
  <c r="U4059" i="2"/>
  <c r="U4060" i="2"/>
  <c r="U4061" i="2"/>
  <c r="U4062" i="2"/>
  <c r="U4063" i="2"/>
  <c r="U4064" i="2"/>
  <c r="U4065" i="2"/>
  <c r="U4066" i="2"/>
  <c r="U4067" i="2"/>
  <c r="U4068" i="2"/>
  <c r="U4069" i="2"/>
  <c r="U4070" i="2"/>
  <c r="U4071" i="2"/>
  <c r="U4072" i="2"/>
  <c r="U4073" i="2"/>
  <c r="U4074" i="2"/>
  <c r="U4075" i="2"/>
  <c r="U4076" i="2"/>
  <c r="U4077" i="2"/>
  <c r="U4078" i="2"/>
  <c r="U4079" i="2"/>
  <c r="U4080" i="2"/>
  <c r="U4081" i="2"/>
  <c r="U4082" i="2"/>
  <c r="U4083" i="2"/>
  <c r="U4084" i="2"/>
  <c r="U4085" i="2"/>
  <c r="U4086" i="2"/>
  <c r="U4087" i="2"/>
  <c r="U4088" i="2"/>
  <c r="U4089" i="2"/>
  <c r="U4090" i="2"/>
  <c r="U4091" i="2"/>
  <c r="U4092" i="2"/>
  <c r="U4093" i="2"/>
  <c r="U4094" i="2"/>
  <c r="U4095" i="2"/>
  <c r="U4096" i="2"/>
  <c r="U4097" i="2"/>
  <c r="U4098" i="2"/>
  <c r="U4099" i="2"/>
  <c r="U4100" i="2"/>
  <c r="U4101" i="2"/>
  <c r="U4102" i="2"/>
  <c r="U4103" i="2"/>
  <c r="U4104" i="2"/>
  <c r="U4105" i="2"/>
  <c r="U4106" i="2"/>
  <c r="U4107" i="2"/>
  <c r="U4108" i="2"/>
  <c r="U4109" i="2"/>
  <c r="U4110" i="2"/>
  <c r="U4111" i="2"/>
  <c r="U4112" i="2"/>
  <c r="U4113" i="2"/>
  <c r="U4114" i="2"/>
  <c r="U4115" i="2"/>
  <c r="U4116" i="2"/>
  <c r="U4117" i="2"/>
  <c r="U4118" i="2"/>
  <c r="U4119" i="2"/>
  <c r="U4120" i="2"/>
  <c r="U4121" i="2"/>
  <c r="U4122" i="2"/>
  <c r="U4123" i="2"/>
  <c r="U4124" i="2"/>
  <c r="U4125" i="2"/>
  <c r="U4126" i="2"/>
  <c r="U4127" i="2"/>
  <c r="U4128" i="2"/>
  <c r="U4129" i="2"/>
  <c r="U4130" i="2"/>
  <c r="U4131" i="2"/>
  <c r="U4132" i="2"/>
  <c r="U4133" i="2"/>
  <c r="U4134" i="2"/>
  <c r="U4135" i="2"/>
  <c r="U4136" i="2"/>
  <c r="U4137" i="2"/>
  <c r="U4138" i="2"/>
  <c r="U4139" i="2"/>
  <c r="U4140" i="2"/>
  <c r="U4141" i="2"/>
  <c r="U4142" i="2"/>
  <c r="U4143" i="2"/>
  <c r="U4144" i="2"/>
  <c r="U4145" i="2"/>
  <c r="U4146" i="2"/>
  <c r="U4147" i="2"/>
  <c r="U4148" i="2"/>
  <c r="U4149" i="2"/>
  <c r="U4150" i="2"/>
  <c r="U4151" i="2"/>
  <c r="U4152" i="2"/>
  <c r="U4153" i="2"/>
  <c r="U4154" i="2"/>
  <c r="U4155" i="2"/>
  <c r="U4156" i="2"/>
  <c r="U4157" i="2"/>
  <c r="U4158" i="2"/>
  <c r="U4159" i="2"/>
  <c r="U4160" i="2"/>
  <c r="U4161" i="2"/>
  <c r="U4162" i="2"/>
  <c r="U4163" i="2"/>
  <c r="U4164" i="2"/>
  <c r="U4165" i="2"/>
  <c r="U4166" i="2"/>
  <c r="U4167" i="2"/>
  <c r="U4168" i="2"/>
  <c r="U4169" i="2"/>
  <c r="U4170" i="2"/>
  <c r="U4171" i="2"/>
  <c r="U4172" i="2"/>
  <c r="U4173" i="2"/>
  <c r="U4174" i="2"/>
  <c r="U4175" i="2"/>
  <c r="U4176" i="2"/>
  <c r="U4177" i="2"/>
  <c r="U4178" i="2"/>
  <c r="U4179" i="2"/>
  <c r="U4180" i="2"/>
  <c r="U4181" i="2"/>
  <c r="U4182" i="2"/>
  <c r="U4183" i="2"/>
  <c r="U4184" i="2"/>
  <c r="U4185" i="2"/>
  <c r="U4186" i="2"/>
  <c r="U4187" i="2"/>
  <c r="U4188" i="2"/>
  <c r="U4189" i="2"/>
  <c r="U4190" i="2"/>
  <c r="U4191" i="2"/>
  <c r="U4192" i="2"/>
  <c r="U4193" i="2"/>
  <c r="U4194" i="2"/>
  <c r="U4195" i="2"/>
  <c r="U4196" i="2"/>
  <c r="U4197" i="2"/>
  <c r="U4198" i="2"/>
  <c r="U4199" i="2"/>
  <c r="U4200" i="2"/>
  <c r="U4201" i="2"/>
  <c r="U4202" i="2"/>
  <c r="U4203" i="2"/>
  <c r="U4204" i="2"/>
  <c r="U4205" i="2"/>
  <c r="U4206" i="2"/>
  <c r="U4207" i="2"/>
  <c r="U4208" i="2"/>
  <c r="U4209" i="2"/>
  <c r="U4210" i="2"/>
  <c r="U4211" i="2"/>
  <c r="U4212" i="2"/>
  <c r="U4213" i="2"/>
  <c r="U4214" i="2"/>
  <c r="U4215" i="2"/>
  <c r="U4216" i="2"/>
  <c r="U4217" i="2"/>
  <c r="U4218" i="2"/>
  <c r="U4219" i="2"/>
  <c r="U4220" i="2"/>
  <c r="U4221" i="2"/>
  <c r="U4222" i="2"/>
  <c r="U4223" i="2"/>
  <c r="U4224" i="2"/>
  <c r="U4225" i="2"/>
  <c r="U4226" i="2"/>
  <c r="U4227" i="2"/>
  <c r="U4228" i="2"/>
  <c r="U4229" i="2"/>
  <c r="U4230" i="2"/>
  <c r="U4231" i="2"/>
  <c r="U4232" i="2"/>
  <c r="U4233" i="2"/>
  <c r="U4234" i="2"/>
  <c r="U4235" i="2"/>
  <c r="U4236" i="2"/>
  <c r="U4237" i="2"/>
  <c r="U4238" i="2"/>
  <c r="U4239" i="2"/>
  <c r="U4240" i="2"/>
  <c r="U4241" i="2"/>
  <c r="U4242" i="2"/>
  <c r="U4243" i="2"/>
  <c r="U4244" i="2"/>
  <c r="U4245" i="2"/>
  <c r="U4246" i="2"/>
  <c r="U4247" i="2"/>
  <c r="U4248" i="2"/>
  <c r="U4249" i="2"/>
  <c r="U4250" i="2"/>
  <c r="U4251" i="2"/>
  <c r="U4252" i="2"/>
  <c r="U4253" i="2"/>
  <c r="U4254" i="2"/>
  <c r="U4255" i="2"/>
  <c r="U4256" i="2"/>
  <c r="U4257" i="2"/>
  <c r="U4258" i="2"/>
  <c r="U4259" i="2"/>
  <c r="U4260" i="2"/>
  <c r="U4261" i="2"/>
  <c r="U4262" i="2"/>
  <c r="U4263" i="2"/>
  <c r="U4264" i="2"/>
  <c r="U4265" i="2"/>
  <c r="U4266" i="2"/>
  <c r="U4267" i="2"/>
  <c r="U4268" i="2"/>
  <c r="U4269" i="2"/>
  <c r="U4270" i="2"/>
  <c r="U4271" i="2"/>
  <c r="U4272" i="2"/>
  <c r="U4273" i="2"/>
  <c r="U4274" i="2"/>
  <c r="U4275" i="2"/>
  <c r="U4276" i="2"/>
  <c r="U4277" i="2"/>
  <c r="U4278" i="2"/>
  <c r="U4279" i="2"/>
  <c r="U4280" i="2"/>
  <c r="U4281" i="2"/>
  <c r="U4282" i="2"/>
  <c r="U4283" i="2"/>
  <c r="U4284" i="2"/>
  <c r="U4285" i="2"/>
  <c r="U4286" i="2"/>
  <c r="U4287" i="2"/>
  <c r="U4288" i="2"/>
  <c r="U4289" i="2"/>
  <c r="U4290" i="2"/>
  <c r="U4291" i="2"/>
  <c r="U4292" i="2"/>
  <c r="U4293" i="2"/>
  <c r="U4294" i="2"/>
  <c r="U4295" i="2"/>
  <c r="U4296" i="2"/>
  <c r="U4297" i="2"/>
  <c r="U4298" i="2"/>
  <c r="U4299" i="2"/>
  <c r="U4300" i="2"/>
  <c r="U4301" i="2"/>
  <c r="U4302" i="2"/>
  <c r="U4303" i="2"/>
  <c r="U4304" i="2"/>
  <c r="U4305" i="2"/>
  <c r="U4306" i="2"/>
  <c r="U4307" i="2"/>
  <c r="U4308" i="2"/>
  <c r="U4309" i="2"/>
  <c r="U4310" i="2"/>
  <c r="U4311" i="2"/>
  <c r="U4312" i="2"/>
  <c r="U4313" i="2"/>
  <c r="U4314" i="2"/>
  <c r="U4315" i="2"/>
  <c r="U4316" i="2"/>
  <c r="U4317" i="2"/>
  <c r="U4318" i="2"/>
  <c r="U4319" i="2"/>
  <c r="U4320" i="2"/>
  <c r="U4321" i="2"/>
  <c r="U4322" i="2"/>
  <c r="U4323" i="2"/>
  <c r="U4324" i="2"/>
  <c r="U4325" i="2"/>
  <c r="U4326" i="2"/>
  <c r="U4327" i="2"/>
  <c r="U4328" i="2"/>
  <c r="U4329" i="2"/>
  <c r="U4330" i="2"/>
  <c r="U4331" i="2"/>
  <c r="U4332" i="2"/>
  <c r="U4333" i="2"/>
  <c r="U4334" i="2"/>
  <c r="U4335" i="2"/>
  <c r="U4336" i="2"/>
  <c r="U4337" i="2"/>
  <c r="U4338" i="2"/>
  <c r="U4339" i="2"/>
  <c r="U4340" i="2"/>
  <c r="U4341" i="2"/>
  <c r="U4342" i="2"/>
  <c r="U4343" i="2"/>
  <c r="U4344" i="2"/>
  <c r="U4345" i="2"/>
  <c r="U4346" i="2"/>
  <c r="U4347" i="2"/>
  <c r="U4348" i="2"/>
  <c r="U4349" i="2"/>
  <c r="U4350" i="2"/>
  <c r="U4351" i="2"/>
  <c r="U4352" i="2"/>
  <c r="U4353" i="2"/>
  <c r="U4354" i="2"/>
  <c r="U4355" i="2"/>
  <c r="U4356" i="2"/>
  <c r="U4357" i="2"/>
  <c r="U4358" i="2"/>
  <c r="U4359" i="2"/>
  <c r="U4360" i="2"/>
  <c r="U4361" i="2"/>
  <c r="U4362" i="2"/>
  <c r="U4363" i="2"/>
  <c r="U4364" i="2"/>
  <c r="U4365" i="2"/>
  <c r="U4366" i="2"/>
  <c r="U4367" i="2"/>
  <c r="U4368" i="2"/>
  <c r="U4369" i="2"/>
  <c r="U4370" i="2"/>
  <c r="U4371" i="2"/>
  <c r="U4372" i="2"/>
  <c r="U4373" i="2"/>
  <c r="U4374" i="2"/>
  <c r="U4375" i="2"/>
  <c r="U4376" i="2"/>
  <c r="U4377" i="2"/>
  <c r="U4378" i="2"/>
  <c r="U4379" i="2"/>
  <c r="U4380" i="2"/>
  <c r="U4381" i="2"/>
  <c r="U4382" i="2"/>
  <c r="U4383" i="2"/>
  <c r="U4384" i="2"/>
  <c r="U4385" i="2"/>
  <c r="U4386" i="2"/>
  <c r="U4387" i="2"/>
  <c r="U4388" i="2"/>
  <c r="U4389" i="2"/>
  <c r="U4390" i="2"/>
  <c r="U4391" i="2"/>
  <c r="U4392" i="2"/>
  <c r="U4393" i="2"/>
  <c r="U4394" i="2"/>
  <c r="U4395" i="2"/>
  <c r="U4396" i="2"/>
  <c r="U4397" i="2"/>
  <c r="U4398" i="2"/>
  <c r="U4399" i="2"/>
  <c r="U4400" i="2"/>
  <c r="U4401" i="2"/>
  <c r="U4402" i="2"/>
  <c r="U4403" i="2"/>
  <c r="U4404" i="2"/>
  <c r="U4405" i="2"/>
  <c r="U4406" i="2"/>
  <c r="U4407" i="2"/>
  <c r="U4408" i="2"/>
  <c r="U4409" i="2"/>
  <c r="U4410" i="2"/>
  <c r="U4411" i="2"/>
  <c r="U4412" i="2"/>
  <c r="U4413" i="2"/>
  <c r="U4414" i="2"/>
  <c r="U4415" i="2"/>
  <c r="U4416" i="2"/>
  <c r="U4417" i="2"/>
  <c r="U4418" i="2"/>
  <c r="U4419" i="2"/>
  <c r="U4420" i="2"/>
  <c r="U4421" i="2"/>
  <c r="U4422" i="2"/>
  <c r="U4423" i="2"/>
  <c r="U4424" i="2"/>
  <c r="U4425" i="2"/>
  <c r="U4426" i="2"/>
  <c r="U4427" i="2"/>
  <c r="U4428" i="2"/>
  <c r="U4429" i="2"/>
  <c r="U4430" i="2"/>
  <c r="U4431" i="2"/>
  <c r="U4432" i="2"/>
  <c r="U4433" i="2"/>
  <c r="U4434" i="2"/>
  <c r="U4435" i="2"/>
  <c r="U4436" i="2"/>
  <c r="U4437" i="2"/>
  <c r="U4438" i="2"/>
  <c r="U4439" i="2"/>
  <c r="U4440" i="2"/>
  <c r="U4441" i="2"/>
  <c r="U4442" i="2"/>
  <c r="U4443" i="2"/>
  <c r="U4444" i="2"/>
  <c r="U4445" i="2"/>
  <c r="U4446" i="2"/>
  <c r="U4447" i="2"/>
  <c r="U4448" i="2"/>
  <c r="U4449" i="2"/>
  <c r="U4450" i="2"/>
  <c r="U4451" i="2"/>
  <c r="U4452" i="2"/>
  <c r="U4453" i="2"/>
  <c r="U4454" i="2"/>
  <c r="U4455" i="2"/>
  <c r="U4456" i="2"/>
  <c r="U4457" i="2"/>
  <c r="U4458" i="2"/>
  <c r="U4459" i="2"/>
  <c r="U4460" i="2"/>
  <c r="U4461" i="2"/>
  <c r="U4462" i="2"/>
  <c r="U4463" i="2"/>
  <c r="U4464" i="2"/>
  <c r="U4465" i="2"/>
  <c r="U4466" i="2"/>
  <c r="U4467" i="2"/>
  <c r="U4468" i="2"/>
  <c r="U4469" i="2"/>
  <c r="U4470" i="2"/>
  <c r="U4471" i="2"/>
  <c r="U4472" i="2"/>
  <c r="U4473" i="2"/>
  <c r="U4474" i="2"/>
  <c r="U4475" i="2"/>
  <c r="U4476" i="2"/>
  <c r="U4477" i="2"/>
  <c r="U4478" i="2"/>
  <c r="U4479" i="2"/>
  <c r="U4480" i="2"/>
  <c r="U4481" i="2"/>
  <c r="U4482" i="2"/>
  <c r="U4483" i="2"/>
  <c r="U4484" i="2"/>
  <c r="U4485" i="2"/>
  <c r="U4486" i="2"/>
  <c r="U4487" i="2"/>
  <c r="U4488" i="2"/>
  <c r="U4489" i="2"/>
  <c r="U4490" i="2"/>
  <c r="U4491" i="2"/>
  <c r="U4492" i="2"/>
  <c r="U4493" i="2"/>
  <c r="U4494" i="2"/>
  <c r="U4495" i="2"/>
  <c r="U4496" i="2"/>
  <c r="U4497" i="2"/>
  <c r="U4498" i="2"/>
  <c r="U4499" i="2"/>
  <c r="U4500" i="2"/>
  <c r="U4501" i="2"/>
  <c r="U4502" i="2"/>
  <c r="U4503" i="2"/>
  <c r="U4504" i="2"/>
  <c r="U4505" i="2"/>
  <c r="U4506" i="2"/>
  <c r="U4507" i="2"/>
  <c r="U4508" i="2"/>
  <c r="U4509" i="2"/>
  <c r="U4510" i="2"/>
  <c r="U4511" i="2"/>
  <c r="U4512" i="2"/>
  <c r="U4513" i="2"/>
  <c r="U4514" i="2"/>
  <c r="U4515" i="2"/>
  <c r="U4516" i="2"/>
  <c r="U4517" i="2"/>
  <c r="U4518" i="2"/>
  <c r="U4519" i="2"/>
  <c r="U4520" i="2"/>
  <c r="U4521" i="2"/>
  <c r="U4522" i="2"/>
  <c r="U4523" i="2"/>
  <c r="U4524" i="2"/>
  <c r="U4525" i="2"/>
  <c r="U4526" i="2"/>
  <c r="U4527" i="2"/>
  <c r="U4528" i="2"/>
  <c r="U4529" i="2"/>
  <c r="U4530" i="2"/>
  <c r="U4531" i="2"/>
  <c r="U4532" i="2"/>
  <c r="U4533" i="2"/>
  <c r="U4534" i="2"/>
  <c r="U4535" i="2"/>
  <c r="U4536" i="2"/>
  <c r="U4537" i="2"/>
  <c r="U4538" i="2"/>
  <c r="U4539" i="2"/>
  <c r="U4540" i="2"/>
  <c r="U4541" i="2"/>
  <c r="U4542" i="2"/>
  <c r="U4543" i="2"/>
  <c r="U4544" i="2"/>
  <c r="U4545" i="2"/>
  <c r="U4546" i="2"/>
  <c r="U4547" i="2"/>
  <c r="U4548" i="2"/>
  <c r="U4549" i="2"/>
  <c r="U4550" i="2"/>
  <c r="U4551" i="2"/>
  <c r="U4552" i="2"/>
  <c r="U4553" i="2"/>
  <c r="U4554" i="2"/>
  <c r="U4555" i="2"/>
  <c r="U4556" i="2"/>
  <c r="U4557" i="2"/>
  <c r="U4558" i="2"/>
  <c r="U4559" i="2"/>
  <c r="U4560" i="2"/>
  <c r="U4561" i="2"/>
  <c r="U4562" i="2"/>
  <c r="U4563" i="2"/>
  <c r="U4564" i="2"/>
  <c r="U4565" i="2"/>
  <c r="U4566" i="2"/>
  <c r="U4567" i="2"/>
  <c r="U4568" i="2"/>
  <c r="U4569" i="2"/>
  <c r="U4570" i="2"/>
  <c r="U4571" i="2"/>
  <c r="U4572" i="2"/>
  <c r="U4573" i="2"/>
  <c r="U4574" i="2"/>
  <c r="U4575" i="2"/>
  <c r="U4576" i="2"/>
  <c r="U4577" i="2"/>
  <c r="U4578" i="2"/>
  <c r="U4579" i="2"/>
  <c r="U4580" i="2"/>
  <c r="U4581" i="2"/>
  <c r="U4582" i="2"/>
  <c r="U4583" i="2"/>
  <c r="U4584" i="2"/>
  <c r="U4585" i="2"/>
  <c r="U4586" i="2"/>
  <c r="U4587" i="2"/>
  <c r="U4588" i="2"/>
  <c r="U4589" i="2"/>
  <c r="U4590" i="2"/>
  <c r="U4591" i="2"/>
  <c r="U4592" i="2"/>
  <c r="U4593" i="2"/>
  <c r="U4594" i="2"/>
  <c r="U4595" i="2"/>
  <c r="U4596" i="2"/>
  <c r="U4597" i="2"/>
  <c r="U4598" i="2"/>
  <c r="U4599" i="2"/>
  <c r="U4600" i="2"/>
  <c r="U4601" i="2"/>
  <c r="U4602" i="2"/>
  <c r="U4603" i="2"/>
  <c r="U4604" i="2"/>
  <c r="U4605" i="2"/>
  <c r="U4606" i="2"/>
  <c r="U4607" i="2"/>
  <c r="U4608" i="2"/>
  <c r="U4609" i="2"/>
  <c r="U4610" i="2"/>
  <c r="U4611" i="2"/>
  <c r="U4612" i="2"/>
  <c r="U4613" i="2"/>
  <c r="U4614" i="2"/>
  <c r="U4615" i="2"/>
  <c r="U4616" i="2"/>
  <c r="U4617" i="2"/>
  <c r="U4618" i="2"/>
  <c r="U4619" i="2"/>
  <c r="U4620" i="2"/>
  <c r="U4621" i="2"/>
  <c r="U4622" i="2"/>
  <c r="U4623" i="2"/>
  <c r="U4624" i="2"/>
  <c r="U4625" i="2"/>
  <c r="U4626" i="2"/>
  <c r="U4627" i="2"/>
  <c r="U4628" i="2"/>
  <c r="U4629" i="2"/>
  <c r="U4630" i="2"/>
  <c r="U4631" i="2"/>
  <c r="U4632" i="2"/>
  <c r="U4633" i="2"/>
  <c r="U4634" i="2"/>
  <c r="U4635" i="2"/>
  <c r="U4636" i="2"/>
  <c r="U4637" i="2"/>
  <c r="U4638" i="2"/>
  <c r="U4639" i="2"/>
  <c r="U4640" i="2"/>
  <c r="U4641" i="2"/>
  <c r="U4642" i="2"/>
  <c r="U4643" i="2"/>
  <c r="U4644" i="2"/>
  <c r="U4645" i="2"/>
  <c r="U4646" i="2"/>
  <c r="U4647" i="2"/>
  <c r="U4648" i="2"/>
  <c r="U4649" i="2"/>
  <c r="U4650" i="2"/>
  <c r="U4651" i="2"/>
  <c r="U4652" i="2"/>
  <c r="U4653" i="2"/>
  <c r="U4654" i="2"/>
  <c r="U4655" i="2"/>
  <c r="U4656" i="2"/>
  <c r="U4657" i="2"/>
  <c r="U4658" i="2"/>
  <c r="U4659" i="2"/>
  <c r="U4660" i="2"/>
  <c r="U4661" i="2"/>
  <c r="U4662" i="2"/>
  <c r="U4663" i="2"/>
  <c r="U4664" i="2"/>
  <c r="U4665" i="2"/>
  <c r="U4666" i="2"/>
  <c r="U4667" i="2"/>
  <c r="U4668" i="2"/>
  <c r="U4669" i="2"/>
  <c r="U4670" i="2"/>
  <c r="U4671" i="2"/>
  <c r="U4672" i="2"/>
  <c r="U4673" i="2"/>
  <c r="U4674" i="2"/>
  <c r="U4675" i="2"/>
  <c r="U4676" i="2"/>
  <c r="U4677" i="2"/>
  <c r="U4678" i="2"/>
  <c r="U4679" i="2"/>
  <c r="U4680" i="2"/>
  <c r="U4681" i="2"/>
  <c r="U4682" i="2"/>
  <c r="U4683" i="2"/>
  <c r="U4684" i="2"/>
  <c r="U4685" i="2"/>
  <c r="U4686" i="2"/>
  <c r="U4687" i="2"/>
  <c r="U4688" i="2"/>
  <c r="U4689" i="2"/>
  <c r="U4690" i="2"/>
  <c r="U4691" i="2"/>
  <c r="U4692" i="2"/>
  <c r="U4693" i="2"/>
  <c r="U4694" i="2"/>
  <c r="U4695" i="2"/>
  <c r="U4696" i="2"/>
  <c r="U4697" i="2"/>
  <c r="U4698" i="2"/>
  <c r="U4699" i="2"/>
  <c r="U4700" i="2"/>
  <c r="U4701" i="2"/>
  <c r="U4702" i="2"/>
  <c r="U4703" i="2"/>
  <c r="U4704" i="2"/>
  <c r="U4705" i="2"/>
  <c r="U4706" i="2"/>
  <c r="U4707" i="2"/>
  <c r="U4708" i="2"/>
  <c r="U4709" i="2"/>
  <c r="U4710" i="2"/>
  <c r="U4711" i="2"/>
  <c r="U4712" i="2"/>
  <c r="U4713" i="2"/>
  <c r="U4714" i="2"/>
  <c r="U4715" i="2"/>
  <c r="U4716" i="2"/>
  <c r="U4717" i="2"/>
  <c r="U4718" i="2"/>
  <c r="U4719" i="2"/>
  <c r="U4720" i="2"/>
  <c r="U4721" i="2"/>
  <c r="U4722" i="2"/>
  <c r="U4723" i="2"/>
  <c r="U4724" i="2"/>
  <c r="U4725" i="2"/>
  <c r="U4726" i="2"/>
  <c r="U4727" i="2"/>
  <c r="U4728" i="2"/>
  <c r="U4729" i="2"/>
  <c r="U4730" i="2"/>
  <c r="U4731" i="2"/>
  <c r="U4732" i="2"/>
  <c r="U4733" i="2"/>
  <c r="U4734" i="2"/>
  <c r="U4735" i="2"/>
  <c r="U4736" i="2"/>
  <c r="U4737" i="2"/>
  <c r="U4738" i="2"/>
  <c r="U4739" i="2"/>
  <c r="U4740" i="2"/>
  <c r="U4741" i="2"/>
  <c r="U4742" i="2"/>
  <c r="U4743" i="2"/>
  <c r="U4744" i="2"/>
  <c r="U4745" i="2"/>
  <c r="U4746" i="2"/>
  <c r="U4747" i="2"/>
  <c r="U4748" i="2"/>
  <c r="U4749" i="2"/>
  <c r="U4750" i="2"/>
  <c r="U4751" i="2"/>
  <c r="U4752" i="2"/>
  <c r="U4753" i="2"/>
  <c r="U4754" i="2"/>
  <c r="U4755" i="2"/>
  <c r="U4756" i="2"/>
  <c r="U4757" i="2"/>
  <c r="U4758" i="2"/>
  <c r="U4759" i="2"/>
  <c r="U4760" i="2"/>
  <c r="U4761" i="2"/>
  <c r="U4762" i="2"/>
  <c r="U4763" i="2"/>
  <c r="U4764" i="2"/>
  <c r="U4765" i="2"/>
  <c r="U4766" i="2"/>
  <c r="U4767" i="2"/>
  <c r="U4768" i="2"/>
  <c r="U4769" i="2"/>
  <c r="U4770" i="2"/>
  <c r="U4771" i="2"/>
  <c r="U4772" i="2"/>
  <c r="U4773" i="2"/>
  <c r="U4774" i="2"/>
  <c r="U4775" i="2"/>
  <c r="U4776" i="2"/>
  <c r="U4777" i="2"/>
  <c r="U4778" i="2"/>
  <c r="U4779" i="2"/>
  <c r="U4780" i="2"/>
  <c r="U4781" i="2"/>
  <c r="U4782" i="2"/>
  <c r="U4783" i="2"/>
  <c r="U4784" i="2"/>
  <c r="U4785" i="2"/>
  <c r="U4786" i="2"/>
  <c r="U4787" i="2"/>
  <c r="U4788" i="2"/>
  <c r="U4789" i="2"/>
  <c r="U4790" i="2"/>
  <c r="U4791" i="2"/>
  <c r="U4792" i="2"/>
  <c r="U4793" i="2"/>
  <c r="U4794" i="2"/>
  <c r="U4795" i="2"/>
  <c r="U4796" i="2"/>
  <c r="U4797" i="2"/>
  <c r="U4798" i="2"/>
  <c r="U4799" i="2"/>
  <c r="U4800" i="2"/>
  <c r="U4801" i="2"/>
  <c r="U4802" i="2"/>
  <c r="U4803" i="2"/>
  <c r="U4804" i="2"/>
  <c r="U4805" i="2"/>
  <c r="U4806" i="2"/>
  <c r="U4807" i="2"/>
  <c r="U4808" i="2"/>
  <c r="U4809" i="2"/>
  <c r="U4810" i="2"/>
  <c r="U4811" i="2"/>
  <c r="U4812" i="2"/>
  <c r="U4813" i="2"/>
  <c r="U4814" i="2"/>
  <c r="U4815" i="2"/>
  <c r="U4816" i="2"/>
  <c r="U4817" i="2"/>
  <c r="U4818" i="2"/>
  <c r="U4819" i="2"/>
  <c r="U4820" i="2"/>
  <c r="U4821" i="2"/>
  <c r="U4822" i="2"/>
  <c r="U4823" i="2"/>
  <c r="U4824" i="2"/>
  <c r="U4825" i="2"/>
  <c r="U4826" i="2"/>
  <c r="U4827" i="2"/>
  <c r="U4828" i="2"/>
  <c r="U4829" i="2"/>
  <c r="U4830" i="2"/>
  <c r="U4831" i="2"/>
  <c r="U4832" i="2"/>
  <c r="U4833" i="2"/>
  <c r="U4834" i="2"/>
  <c r="U4835" i="2"/>
  <c r="U4836" i="2"/>
  <c r="U4837" i="2"/>
  <c r="U4838" i="2"/>
  <c r="U4839" i="2"/>
  <c r="U4840" i="2"/>
  <c r="U4841" i="2"/>
  <c r="U4842" i="2"/>
  <c r="U4843" i="2"/>
  <c r="U4844" i="2"/>
  <c r="U4845" i="2"/>
  <c r="U4846" i="2"/>
  <c r="U4847" i="2"/>
  <c r="U4848" i="2"/>
  <c r="U4849" i="2"/>
  <c r="U4850" i="2"/>
  <c r="U4851" i="2"/>
  <c r="U4852" i="2"/>
  <c r="U4853" i="2"/>
  <c r="U4854" i="2"/>
  <c r="U4855" i="2"/>
  <c r="U4856" i="2"/>
  <c r="U4857" i="2"/>
  <c r="U4858" i="2"/>
  <c r="U4859" i="2"/>
  <c r="U4860" i="2"/>
  <c r="U4861" i="2"/>
  <c r="U4862" i="2"/>
  <c r="U4863" i="2"/>
  <c r="U4864" i="2"/>
  <c r="U4865" i="2"/>
  <c r="U4866" i="2"/>
  <c r="U4867" i="2"/>
  <c r="U4868" i="2"/>
  <c r="U4869" i="2"/>
  <c r="U4870" i="2"/>
  <c r="U4871" i="2"/>
  <c r="U4872" i="2"/>
  <c r="U4873" i="2"/>
  <c r="U4874" i="2"/>
  <c r="U4875" i="2"/>
  <c r="U4876" i="2"/>
  <c r="U4877" i="2"/>
  <c r="U4878" i="2"/>
  <c r="U4879" i="2"/>
  <c r="U4880" i="2"/>
  <c r="U4881" i="2"/>
  <c r="U4882" i="2"/>
  <c r="U4883" i="2"/>
  <c r="U4884" i="2"/>
  <c r="U4885" i="2"/>
  <c r="U4886" i="2"/>
  <c r="U4887" i="2"/>
  <c r="U4888" i="2"/>
  <c r="U4889" i="2"/>
  <c r="U4890" i="2"/>
  <c r="U4891" i="2"/>
  <c r="U4892" i="2"/>
  <c r="U4893" i="2"/>
  <c r="U4894" i="2"/>
  <c r="U4895" i="2"/>
  <c r="U4896" i="2"/>
  <c r="U4897" i="2"/>
  <c r="U4898" i="2"/>
  <c r="U4899" i="2"/>
  <c r="U4900" i="2"/>
  <c r="U4901" i="2"/>
  <c r="U4902" i="2"/>
  <c r="U4903" i="2"/>
  <c r="U4904" i="2"/>
  <c r="U4905" i="2"/>
  <c r="U4906" i="2"/>
  <c r="U4907" i="2"/>
  <c r="U4908" i="2"/>
  <c r="U4909" i="2"/>
  <c r="U4910" i="2"/>
  <c r="U4911" i="2"/>
  <c r="U4912" i="2"/>
  <c r="U4913" i="2"/>
  <c r="U4914" i="2"/>
  <c r="U4915" i="2"/>
  <c r="U4916" i="2"/>
  <c r="U4917" i="2"/>
  <c r="U4918" i="2"/>
  <c r="U4919" i="2"/>
  <c r="U4920" i="2"/>
  <c r="U4921" i="2"/>
  <c r="U4922" i="2"/>
  <c r="U4923" i="2"/>
  <c r="U4924" i="2"/>
  <c r="U4925" i="2"/>
  <c r="U4926" i="2"/>
  <c r="U4927" i="2"/>
  <c r="U4928" i="2"/>
  <c r="U4929" i="2"/>
  <c r="U4930" i="2"/>
  <c r="U4931" i="2"/>
  <c r="U4932" i="2"/>
  <c r="U4933" i="2"/>
  <c r="U4934" i="2"/>
  <c r="U4935" i="2"/>
  <c r="U4936" i="2"/>
  <c r="U4937" i="2"/>
  <c r="U4938" i="2"/>
  <c r="U4939" i="2"/>
  <c r="U4940" i="2"/>
  <c r="U4941" i="2"/>
  <c r="U4942" i="2"/>
  <c r="U4943" i="2"/>
  <c r="U4944" i="2"/>
  <c r="U4945" i="2"/>
  <c r="U4946" i="2"/>
  <c r="U4947" i="2"/>
  <c r="U4948" i="2"/>
  <c r="U4949" i="2"/>
  <c r="U4950" i="2"/>
  <c r="U4951" i="2"/>
  <c r="U4952" i="2"/>
  <c r="U4953" i="2"/>
  <c r="U4954" i="2"/>
  <c r="U4955" i="2"/>
  <c r="U4956" i="2"/>
  <c r="U4957" i="2"/>
  <c r="U4958" i="2"/>
  <c r="U4959" i="2"/>
  <c r="U4960" i="2"/>
  <c r="U4961" i="2"/>
  <c r="U4962" i="2"/>
  <c r="U4963" i="2"/>
  <c r="U4964" i="2"/>
  <c r="U4965" i="2"/>
  <c r="U4966" i="2"/>
  <c r="U4967" i="2"/>
  <c r="U4968" i="2"/>
  <c r="U4969" i="2"/>
  <c r="U4970" i="2"/>
  <c r="U4971" i="2"/>
  <c r="U4972" i="2"/>
  <c r="U4973" i="2"/>
  <c r="U4974" i="2"/>
  <c r="U4975" i="2"/>
  <c r="U4976" i="2"/>
  <c r="U4977" i="2"/>
  <c r="U4978" i="2"/>
  <c r="U4979" i="2"/>
  <c r="U4980" i="2"/>
  <c r="U4981" i="2"/>
  <c r="U4982" i="2"/>
  <c r="U4983" i="2"/>
  <c r="U4984" i="2"/>
  <c r="U4985" i="2"/>
  <c r="U4986" i="2"/>
  <c r="U4987" i="2"/>
  <c r="U4988" i="2"/>
  <c r="U4989" i="2"/>
  <c r="U4990" i="2"/>
  <c r="U4991" i="2"/>
  <c r="U4992" i="2"/>
  <c r="U4993" i="2"/>
  <c r="U4994" i="2"/>
  <c r="U4995" i="2"/>
  <c r="U4996" i="2"/>
  <c r="U4997" i="2"/>
  <c r="U4998" i="2"/>
  <c r="U4999" i="2"/>
  <c r="U5000" i="2"/>
  <c r="U5001" i="2"/>
  <c r="U5002" i="2"/>
  <c r="U5003" i="2"/>
  <c r="U5004" i="2"/>
  <c r="U5005" i="2"/>
  <c r="U5006" i="2"/>
  <c r="U5007" i="2"/>
  <c r="U5008" i="2"/>
  <c r="U5009" i="2"/>
  <c r="U5010" i="2"/>
  <c r="U5011" i="2"/>
  <c r="U5012" i="2"/>
  <c r="U5013" i="2"/>
  <c r="U5014" i="2"/>
  <c r="U5015" i="2"/>
  <c r="U5016" i="2"/>
  <c r="U5017" i="2"/>
  <c r="U5018" i="2"/>
  <c r="U5019" i="2"/>
  <c r="U5020" i="2"/>
  <c r="U5021" i="2"/>
  <c r="U5022" i="2"/>
  <c r="U5023" i="2"/>
  <c r="U5024" i="2"/>
  <c r="U5025" i="2"/>
  <c r="U5026" i="2"/>
  <c r="U5027" i="2"/>
  <c r="U5028" i="2"/>
  <c r="U5029" i="2"/>
  <c r="U5030" i="2"/>
  <c r="U5031" i="2"/>
  <c r="U5032" i="2"/>
  <c r="U5033" i="2"/>
  <c r="U5034" i="2"/>
  <c r="U5035" i="2"/>
  <c r="U5036" i="2"/>
  <c r="U5037" i="2"/>
  <c r="U5038" i="2"/>
  <c r="U5039" i="2"/>
  <c r="U5040" i="2"/>
  <c r="U5041" i="2"/>
  <c r="U5042" i="2"/>
  <c r="U5043" i="2"/>
  <c r="U5044" i="2"/>
  <c r="U5045" i="2"/>
  <c r="U5046" i="2"/>
  <c r="U5047" i="2"/>
  <c r="U5048" i="2"/>
  <c r="U5049" i="2"/>
  <c r="U5050" i="2"/>
  <c r="U5051" i="2"/>
  <c r="U5052" i="2"/>
  <c r="U5053" i="2"/>
  <c r="U5054" i="2"/>
  <c r="U5055" i="2"/>
  <c r="U5056" i="2"/>
  <c r="U5057" i="2"/>
  <c r="U5058" i="2"/>
  <c r="U5059" i="2"/>
  <c r="U5060" i="2"/>
  <c r="U5061" i="2"/>
  <c r="U5062" i="2"/>
  <c r="U5063" i="2"/>
  <c r="U5064" i="2"/>
  <c r="U5065" i="2"/>
  <c r="U5066" i="2"/>
  <c r="U5067" i="2"/>
  <c r="U5068" i="2"/>
  <c r="U5069" i="2"/>
  <c r="U5070" i="2"/>
  <c r="U5071" i="2"/>
  <c r="U5072" i="2"/>
  <c r="U5073" i="2"/>
  <c r="U5074" i="2"/>
  <c r="U5075" i="2"/>
  <c r="U5076" i="2"/>
  <c r="U5077" i="2"/>
  <c r="U5078" i="2"/>
  <c r="U5079" i="2"/>
  <c r="U5080" i="2"/>
  <c r="U5081" i="2"/>
  <c r="U5082" i="2"/>
  <c r="U5083" i="2"/>
  <c r="U5084" i="2"/>
  <c r="U5085" i="2"/>
  <c r="U5086" i="2"/>
  <c r="U5087" i="2"/>
  <c r="U5088" i="2"/>
  <c r="U5089" i="2"/>
  <c r="U5090" i="2"/>
  <c r="U5091" i="2"/>
  <c r="U5092" i="2"/>
  <c r="U5093" i="2"/>
  <c r="U5094" i="2"/>
  <c r="U5095" i="2"/>
  <c r="U5096" i="2"/>
  <c r="U5097" i="2"/>
  <c r="U5098" i="2"/>
  <c r="U5099" i="2"/>
  <c r="U5100" i="2"/>
  <c r="U5101" i="2"/>
  <c r="U5102" i="2"/>
  <c r="U5103" i="2"/>
  <c r="U5104" i="2"/>
  <c r="U5105" i="2"/>
  <c r="U5106" i="2"/>
  <c r="U5107" i="2"/>
  <c r="U5108" i="2"/>
  <c r="U5109" i="2"/>
  <c r="U5110" i="2"/>
  <c r="U5111" i="2"/>
  <c r="U5112" i="2"/>
  <c r="U5113" i="2"/>
  <c r="U5114" i="2"/>
  <c r="U5115" i="2"/>
  <c r="U5116" i="2"/>
  <c r="U5117" i="2"/>
  <c r="U5118" i="2"/>
  <c r="U5119" i="2"/>
  <c r="U5120" i="2"/>
  <c r="U5121" i="2"/>
  <c r="U5122" i="2"/>
  <c r="U5123" i="2"/>
  <c r="U5124" i="2"/>
  <c r="U5125" i="2"/>
  <c r="U5126" i="2"/>
  <c r="U5127" i="2"/>
  <c r="U5128" i="2"/>
  <c r="U5129" i="2"/>
  <c r="U5130" i="2"/>
  <c r="U5131" i="2"/>
  <c r="U5132" i="2"/>
  <c r="U5133" i="2"/>
  <c r="U5134" i="2"/>
  <c r="U5135" i="2"/>
  <c r="U5136" i="2"/>
  <c r="U5137" i="2"/>
  <c r="U5138" i="2"/>
  <c r="U5139" i="2"/>
  <c r="U5140" i="2"/>
  <c r="U5141" i="2"/>
  <c r="U5142" i="2"/>
  <c r="U5143" i="2"/>
  <c r="U5144" i="2"/>
  <c r="U5145" i="2"/>
  <c r="U5146" i="2"/>
  <c r="U5147" i="2"/>
  <c r="U5148" i="2"/>
  <c r="U5149" i="2"/>
  <c r="U5150" i="2"/>
  <c r="U5151" i="2"/>
  <c r="U5152" i="2"/>
  <c r="U5153" i="2"/>
  <c r="U5154" i="2"/>
  <c r="U5155" i="2"/>
  <c r="U5156" i="2"/>
  <c r="U5157" i="2"/>
  <c r="U5158" i="2"/>
  <c r="U5159" i="2"/>
  <c r="U5160" i="2"/>
  <c r="U5161" i="2"/>
  <c r="U5162" i="2"/>
  <c r="U5163" i="2"/>
  <c r="U5164" i="2"/>
  <c r="U5165" i="2"/>
  <c r="U5166" i="2"/>
  <c r="U5167" i="2"/>
  <c r="U5168" i="2"/>
  <c r="U5169" i="2"/>
  <c r="U5170" i="2"/>
  <c r="U5171" i="2"/>
  <c r="U5172" i="2"/>
  <c r="U5173" i="2"/>
  <c r="U5174" i="2"/>
  <c r="U5175" i="2"/>
  <c r="U5176" i="2"/>
  <c r="U5177" i="2"/>
  <c r="U5178" i="2"/>
  <c r="U5179" i="2"/>
  <c r="U5180" i="2"/>
  <c r="U5181" i="2"/>
  <c r="U5182" i="2"/>
  <c r="U5183" i="2"/>
  <c r="U5184" i="2"/>
  <c r="U5185" i="2"/>
  <c r="U5186" i="2"/>
  <c r="U5187" i="2"/>
  <c r="U5188" i="2"/>
  <c r="U5189" i="2"/>
  <c r="U5190" i="2"/>
  <c r="U5191" i="2"/>
  <c r="U5192" i="2"/>
  <c r="U5193" i="2"/>
  <c r="U5194" i="2"/>
  <c r="U5195" i="2"/>
  <c r="U5196" i="2"/>
  <c r="U5197" i="2"/>
  <c r="U5198" i="2"/>
  <c r="U5199" i="2"/>
  <c r="U5200" i="2"/>
  <c r="U5201" i="2"/>
  <c r="U5202" i="2"/>
  <c r="U5203" i="2"/>
  <c r="U5204" i="2"/>
  <c r="U5205" i="2"/>
  <c r="U5206" i="2"/>
  <c r="U5207" i="2"/>
  <c r="U5208" i="2"/>
  <c r="U5209" i="2"/>
  <c r="U5210" i="2"/>
  <c r="U5211" i="2"/>
  <c r="U5212" i="2"/>
  <c r="U5213" i="2"/>
  <c r="U5214" i="2"/>
  <c r="U5215" i="2"/>
  <c r="U5216" i="2"/>
  <c r="U5217" i="2"/>
  <c r="U5218" i="2"/>
  <c r="U5219" i="2"/>
  <c r="U5220" i="2"/>
  <c r="U5221" i="2"/>
  <c r="U5222" i="2"/>
  <c r="U5223" i="2"/>
  <c r="U5224" i="2"/>
  <c r="U5225" i="2"/>
  <c r="U5226" i="2"/>
  <c r="U5227" i="2"/>
  <c r="U5228" i="2"/>
  <c r="U5229" i="2"/>
  <c r="U5230" i="2"/>
  <c r="U5231" i="2"/>
  <c r="U5232" i="2"/>
  <c r="U5233" i="2"/>
  <c r="U5234" i="2"/>
  <c r="U5235" i="2"/>
  <c r="U5236" i="2"/>
  <c r="U5237" i="2"/>
  <c r="U5238" i="2"/>
  <c r="U5239" i="2"/>
  <c r="U5240" i="2"/>
  <c r="U5241" i="2"/>
  <c r="U5242" i="2"/>
  <c r="U5243" i="2"/>
  <c r="U5244" i="2"/>
  <c r="U5245" i="2"/>
  <c r="U5246" i="2"/>
  <c r="U5247" i="2"/>
  <c r="U5248" i="2"/>
  <c r="U5249" i="2"/>
  <c r="U5250" i="2"/>
  <c r="U5251" i="2"/>
  <c r="U5252" i="2"/>
  <c r="U5253" i="2"/>
  <c r="U5254" i="2"/>
  <c r="U5255" i="2"/>
  <c r="U5256" i="2"/>
  <c r="U5257" i="2"/>
  <c r="U5258" i="2"/>
  <c r="U5259" i="2"/>
  <c r="U5260" i="2"/>
  <c r="U5261" i="2"/>
  <c r="U5262" i="2"/>
  <c r="U5263" i="2"/>
  <c r="U5264" i="2"/>
  <c r="U5265" i="2"/>
  <c r="U5266" i="2"/>
  <c r="U5267" i="2"/>
  <c r="U5268" i="2"/>
  <c r="U5269" i="2"/>
  <c r="U5270" i="2"/>
  <c r="U5271" i="2"/>
  <c r="U5272" i="2"/>
  <c r="U5273" i="2"/>
  <c r="U5274" i="2"/>
  <c r="U5275" i="2"/>
  <c r="U5276" i="2"/>
  <c r="U5277" i="2"/>
  <c r="U5278" i="2"/>
  <c r="U5279" i="2"/>
  <c r="U5280" i="2"/>
  <c r="U5281" i="2"/>
  <c r="U5282" i="2"/>
  <c r="U5283" i="2"/>
  <c r="U5284" i="2"/>
  <c r="U5285" i="2"/>
  <c r="U5286" i="2"/>
  <c r="U5287" i="2"/>
  <c r="U5288" i="2"/>
  <c r="U5289" i="2"/>
  <c r="U5290" i="2"/>
  <c r="U5291" i="2"/>
  <c r="U5292" i="2"/>
  <c r="U5293" i="2"/>
  <c r="U5294" i="2"/>
  <c r="U5295" i="2"/>
  <c r="U5296" i="2"/>
  <c r="U5297" i="2"/>
  <c r="U5298" i="2"/>
  <c r="U5299" i="2"/>
  <c r="U5300" i="2"/>
  <c r="U5301" i="2"/>
  <c r="U5302" i="2"/>
  <c r="U5303" i="2"/>
  <c r="U5304" i="2"/>
  <c r="U5305" i="2"/>
  <c r="U5306" i="2"/>
  <c r="U5307" i="2"/>
  <c r="U5308" i="2"/>
  <c r="U5309" i="2"/>
  <c r="U5310" i="2"/>
  <c r="U5311" i="2"/>
  <c r="U5312" i="2"/>
  <c r="U5313" i="2"/>
  <c r="U5314" i="2"/>
  <c r="U5315" i="2"/>
  <c r="U5316" i="2"/>
  <c r="U5317" i="2"/>
  <c r="U5318" i="2"/>
  <c r="U5319" i="2"/>
  <c r="U5320" i="2"/>
  <c r="U5321" i="2"/>
  <c r="U5322" i="2"/>
  <c r="U5323" i="2"/>
  <c r="U5324" i="2"/>
  <c r="U5325" i="2"/>
  <c r="U5326" i="2"/>
  <c r="U5327" i="2"/>
  <c r="U5328" i="2"/>
  <c r="U5329" i="2"/>
  <c r="U5330" i="2"/>
  <c r="U5331" i="2"/>
  <c r="U5332" i="2"/>
  <c r="U5333" i="2"/>
  <c r="U5334" i="2"/>
  <c r="U5335" i="2"/>
  <c r="U5336" i="2"/>
  <c r="U5337" i="2"/>
  <c r="U5338" i="2"/>
  <c r="U5339" i="2"/>
  <c r="U5340" i="2"/>
  <c r="U5341" i="2"/>
  <c r="U5342" i="2"/>
  <c r="U5343" i="2"/>
  <c r="U5344" i="2"/>
  <c r="U5345" i="2"/>
  <c r="U5346" i="2"/>
  <c r="U5347" i="2"/>
  <c r="U5348" i="2"/>
  <c r="U5349" i="2"/>
  <c r="U5350" i="2"/>
  <c r="U5351" i="2"/>
  <c r="U5352" i="2"/>
  <c r="U5353" i="2"/>
  <c r="U5354" i="2"/>
  <c r="U5355" i="2"/>
  <c r="U5356" i="2"/>
  <c r="U5357" i="2"/>
  <c r="U5358" i="2"/>
  <c r="U5359" i="2"/>
  <c r="U5360" i="2"/>
  <c r="U5361" i="2"/>
  <c r="U5362" i="2"/>
  <c r="U5363" i="2"/>
  <c r="U5364" i="2"/>
  <c r="U5365" i="2"/>
  <c r="U5366" i="2"/>
  <c r="U5367" i="2"/>
  <c r="U5368" i="2"/>
  <c r="U5369" i="2"/>
  <c r="U5370" i="2"/>
  <c r="U5371" i="2"/>
  <c r="U5372" i="2"/>
  <c r="U5373" i="2"/>
  <c r="U5374" i="2"/>
  <c r="U5375" i="2"/>
  <c r="U5376" i="2"/>
  <c r="U5377" i="2"/>
  <c r="U5378" i="2"/>
  <c r="U5379" i="2"/>
  <c r="U5380" i="2"/>
  <c r="U5381" i="2"/>
  <c r="U5382" i="2"/>
  <c r="U5383" i="2"/>
  <c r="U5384" i="2"/>
  <c r="U5385" i="2"/>
  <c r="U5386" i="2"/>
  <c r="U5387" i="2"/>
  <c r="U5388" i="2"/>
  <c r="U5389" i="2"/>
  <c r="U5390" i="2"/>
  <c r="U5391" i="2"/>
  <c r="U5392" i="2"/>
  <c r="U5393" i="2"/>
  <c r="U5394" i="2"/>
  <c r="U5395" i="2"/>
  <c r="U5396" i="2"/>
  <c r="U5397" i="2"/>
  <c r="U5398" i="2"/>
  <c r="U5399" i="2"/>
  <c r="U5400" i="2"/>
  <c r="U5401" i="2"/>
  <c r="U5402" i="2"/>
  <c r="U5403" i="2"/>
  <c r="U5404" i="2"/>
  <c r="U5405" i="2"/>
  <c r="U5406" i="2"/>
  <c r="U5407" i="2"/>
  <c r="U5408" i="2"/>
  <c r="U5409" i="2"/>
  <c r="U5410" i="2"/>
  <c r="U5411" i="2"/>
  <c r="U5412" i="2"/>
  <c r="U5413" i="2"/>
  <c r="U5414" i="2"/>
  <c r="U5415" i="2"/>
  <c r="U5416" i="2"/>
  <c r="U5417" i="2"/>
  <c r="U5418" i="2"/>
  <c r="U5419" i="2"/>
  <c r="U5420" i="2"/>
  <c r="U5421" i="2"/>
  <c r="U5422" i="2"/>
  <c r="U5423" i="2"/>
  <c r="U5424" i="2"/>
  <c r="U5425" i="2"/>
  <c r="U5426" i="2"/>
  <c r="U5427" i="2"/>
  <c r="U5428" i="2"/>
  <c r="U5429" i="2"/>
  <c r="U5430" i="2"/>
  <c r="U5431" i="2"/>
  <c r="U5432" i="2"/>
  <c r="U5433" i="2"/>
  <c r="U5434" i="2"/>
  <c r="U5435" i="2"/>
  <c r="U5436" i="2"/>
  <c r="U5437" i="2"/>
  <c r="U5438" i="2"/>
  <c r="U5439" i="2"/>
  <c r="U5440" i="2"/>
  <c r="U5441" i="2"/>
  <c r="U5442" i="2"/>
  <c r="U5443" i="2"/>
  <c r="U5444" i="2"/>
  <c r="U5445" i="2"/>
  <c r="U5446" i="2"/>
  <c r="U5447" i="2"/>
  <c r="U5448" i="2"/>
  <c r="U5449" i="2"/>
  <c r="U5450" i="2"/>
  <c r="U5451" i="2"/>
  <c r="U5452" i="2"/>
  <c r="U5453" i="2"/>
  <c r="U5454" i="2"/>
  <c r="U5455" i="2"/>
  <c r="U5456" i="2"/>
  <c r="U5457" i="2"/>
  <c r="U5458" i="2"/>
  <c r="U5459" i="2"/>
  <c r="U5460" i="2"/>
  <c r="U5461" i="2"/>
  <c r="U5462" i="2"/>
  <c r="U5463" i="2"/>
  <c r="U5464" i="2"/>
  <c r="U5465" i="2"/>
  <c r="U5466" i="2"/>
  <c r="U5467" i="2"/>
  <c r="U5468" i="2"/>
  <c r="U5469" i="2"/>
  <c r="U5470" i="2"/>
  <c r="U5471" i="2"/>
  <c r="U5472" i="2"/>
  <c r="U5473" i="2"/>
  <c r="U5474" i="2"/>
  <c r="U5475" i="2"/>
  <c r="U5476" i="2"/>
  <c r="U5477" i="2"/>
  <c r="U5478" i="2"/>
  <c r="U5479" i="2"/>
  <c r="U5480" i="2"/>
  <c r="U5481" i="2"/>
  <c r="U5482" i="2"/>
  <c r="U5483" i="2"/>
  <c r="U5484" i="2"/>
  <c r="U5485" i="2"/>
  <c r="U5486" i="2"/>
  <c r="U5487" i="2"/>
  <c r="U5488" i="2"/>
  <c r="U5489" i="2"/>
  <c r="U5490" i="2"/>
  <c r="U5491" i="2"/>
  <c r="U5492" i="2"/>
  <c r="U5493" i="2"/>
  <c r="U5494" i="2"/>
  <c r="U5495" i="2"/>
  <c r="U5496" i="2"/>
  <c r="U5497" i="2"/>
  <c r="U5498" i="2"/>
  <c r="U5499" i="2"/>
  <c r="U5500" i="2"/>
  <c r="U5501" i="2"/>
  <c r="U5502" i="2"/>
  <c r="U5503" i="2"/>
  <c r="U5504" i="2"/>
  <c r="U5505" i="2"/>
  <c r="U5506" i="2"/>
  <c r="U5507" i="2"/>
  <c r="U5508" i="2"/>
  <c r="U5509" i="2"/>
  <c r="U5510" i="2"/>
  <c r="U5511" i="2"/>
  <c r="U5512" i="2"/>
  <c r="U5513" i="2"/>
  <c r="U5514" i="2"/>
  <c r="U5515" i="2"/>
  <c r="U5516" i="2"/>
  <c r="U5517" i="2"/>
  <c r="U5518" i="2"/>
  <c r="U5519" i="2"/>
  <c r="U5520" i="2"/>
  <c r="U5521" i="2"/>
  <c r="U5522" i="2"/>
  <c r="U5523" i="2"/>
  <c r="U5524" i="2"/>
  <c r="U5525" i="2"/>
  <c r="U5526" i="2"/>
  <c r="U5527" i="2"/>
  <c r="U5528" i="2"/>
  <c r="U5529" i="2"/>
  <c r="U5530" i="2"/>
  <c r="U5531" i="2"/>
  <c r="U5532" i="2"/>
  <c r="U5533" i="2"/>
  <c r="U5534" i="2"/>
  <c r="U5535" i="2"/>
  <c r="U5536" i="2"/>
  <c r="U5537" i="2"/>
  <c r="U5538" i="2"/>
  <c r="U5539" i="2"/>
  <c r="U5540" i="2"/>
  <c r="U5541" i="2"/>
  <c r="U5542" i="2"/>
  <c r="U5543" i="2"/>
  <c r="U5544" i="2"/>
  <c r="U5545" i="2"/>
  <c r="U5546" i="2"/>
  <c r="U5547" i="2"/>
  <c r="U5548" i="2"/>
  <c r="U5549" i="2"/>
  <c r="U5550" i="2"/>
  <c r="U5551" i="2"/>
  <c r="U5552" i="2"/>
  <c r="U5553" i="2"/>
  <c r="U5554" i="2"/>
  <c r="U5555" i="2"/>
  <c r="U5556" i="2"/>
  <c r="U5557" i="2"/>
  <c r="U5558" i="2"/>
  <c r="U5559" i="2"/>
  <c r="U5560" i="2"/>
  <c r="U5561" i="2"/>
  <c r="U5562" i="2"/>
  <c r="U5563" i="2"/>
  <c r="U5564" i="2"/>
  <c r="U5565" i="2"/>
  <c r="U5566" i="2"/>
  <c r="U5567" i="2"/>
  <c r="U5568" i="2"/>
  <c r="U5569" i="2"/>
  <c r="U5570" i="2"/>
  <c r="U5571" i="2"/>
  <c r="U5572" i="2"/>
  <c r="U5573" i="2"/>
  <c r="U5574" i="2"/>
  <c r="U5575" i="2"/>
  <c r="U5576" i="2"/>
  <c r="U5577" i="2"/>
  <c r="U5578" i="2"/>
  <c r="U5579" i="2"/>
  <c r="U5580" i="2"/>
  <c r="U5581" i="2"/>
  <c r="U5582" i="2"/>
  <c r="U5583" i="2"/>
  <c r="U5584" i="2"/>
  <c r="U5585" i="2"/>
  <c r="U5586" i="2"/>
  <c r="U5587" i="2"/>
  <c r="U5588" i="2"/>
  <c r="U5589" i="2"/>
  <c r="U5590" i="2"/>
  <c r="U5591" i="2"/>
  <c r="U5592" i="2"/>
  <c r="U5593" i="2"/>
  <c r="U5594" i="2"/>
  <c r="U5595" i="2"/>
  <c r="U5596" i="2"/>
  <c r="U5597" i="2"/>
  <c r="U5598" i="2"/>
  <c r="U5599" i="2"/>
  <c r="U5600" i="2"/>
  <c r="U5601" i="2"/>
  <c r="U5602" i="2"/>
  <c r="U5603" i="2"/>
  <c r="U5604" i="2"/>
  <c r="U5605" i="2"/>
  <c r="U5606" i="2"/>
  <c r="U5607" i="2"/>
  <c r="U5608" i="2"/>
  <c r="U5609" i="2"/>
  <c r="U5610" i="2"/>
  <c r="U5611" i="2"/>
  <c r="U5612" i="2"/>
  <c r="U5613" i="2"/>
  <c r="U5614" i="2"/>
  <c r="U5615" i="2"/>
  <c r="U5616" i="2"/>
  <c r="U5617" i="2"/>
  <c r="U5618" i="2"/>
  <c r="U5619" i="2"/>
  <c r="U5620" i="2"/>
  <c r="U5621" i="2"/>
  <c r="U5622" i="2"/>
  <c r="U5623" i="2"/>
  <c r="U5624" i="2"/>
  <c r="U5625" i="2"/>
  <c r="U5626" i="2"/>
  <c r="U5627" i="2"/>
  <c r="U5628" i="2"/>
  <c r="U5629" i="2"/>
  <c r="U5630" i="2"/>
  <c r="U5631" i="2"/>
  <c r="U5632" i="2"/>
  <c r="U5633" i="2"/>
  <c r="U5634" i="2"/>
  <c r="U5635" i="2"/>
  <c r="U5636" i="2"/>
  <c r="U5637" i="2"/>
  <c r="U5638" i="2"/>
  <c r="U5639" i="2"/>
  <c r="U5640" i="2"/>
  <c r="U5641" i="2"/>
  <c r="U5642" i="2"/>
  <c r="U5643" i="2"/>
  <c r="U5644" i="2"/>
  <c r="U5645" i="2"/>
  <c r="U5646" i="2"/>
  <c r="U5647" i="2"/>
  <c r="U5648" i="2"/>
  <c r="U5649" i="2"/>
  <c r="U5650" i="2"/>
  <c r="U5651" i="2"/>
  <c r="U5652" i="2"/>
  <c r="U5653" i="2"/>
  <c r="U5654" i="2"/>
  <c r="U5655" i="2"/>
  <c r="U5656" i="2"/>
  <c r="U5657" i="2"/>
  <c r="U5658" i="2"/>
  <c r="U5659" i="2"/>
  <c r="U5660" i="2"/>
  <c r="U5661" i="2"/>
  <c r="U5662" i="2"/>
  <c r="U5663" i="2"/>
  <c r="U5664" i="2"/>
  <c r="U5665" i="2"/>
  <c r="U5666" i="2"/>
  <c r="U5667" i="2"/>
  <c r="U5668" i="2"/>
  <c r="U5669" i="2"/>
  <c r="U5670" i="2"/>
  <c r="U5671" i="2"/>
  <c r="U5672" i="2"/>
  <c r="U5673" i="2"/>
  <c r="U5674" i="2"/>
  <c r="U5675" i="2"/>
  <c r="U5676" i="2"/>
  <c r="U5677" i="2"/>
  <c r="U5678" i="2"/>
  <c r="U5679" i="2"/>
  <c r="U5680" i="2"/>
  <c r="U5681" i="2"/>
  <c r="U5682" i="2"/>
  <c r="U5683" i="2"/>
  <c r="U5684" i="2"/>
  <c r="U5685" i="2"/>
  <c r="U5686" i="2"/>
  <c r="U5687" i="2"/>
  <c r="U5688" i="2"/>
  <c r="U5689" i="2"/>
  <c r="U5690" i="2"/>
  <c r="U5691" i="2"/>
  <c r="U5692" i="2"/>
  <c r="U5693" i="2"/>
  <c r="U5694" i="2"/>
  <c r="U5695" i="2"/>
  <c r="U5696" i="2"/>
  <c r="U5697" i="2"/>
  <c r="U5698" i="2"/>
  <c r="U5699" i="2"/>
  <c r="U5700" i="2"/>
  <c r="U5701" i="2"/>
  <c r="U5702" i="2"/>
  <c r="U5703" i="2"/>
  <c r="U5704" i="2"/>
  <c r="U5705" i="2"/>
  <c r="U5706" i="2"/>
  <c r="U5707" i="2"/>
  <c r="U5708" i="2"/>
  <c r="U5709" i="2"/>
  <c r="U5710" i="2"/>
  <c r="U5711" i="2"/>
  <c r="U5712" i="2"/>
  <c r="U5713" i="2"/>
  <c r="U5714" i="2"/>
  <c r="U5715" i="2"/>
  <c r="U5716" i="2"/>
  <c r="U5717" i="2"/>
  <c r="U5718" i="2"/>
  <c r="U5719" i="2"/>
  <c r="U5720" i="2"/>
  <c r="U5721" i="2"/>
  <c r="U5722" i="2"/>
  <c r="U5723" i="2"/>
  <c r="U5724" i="2"/>
  <c r="U5725" i="2"/>
  <c r="U5726" i="2"/>
  <c r="U5727" i="2"/>
  <c r="U5728" i="2"/>
  <c r="U5729" i="2"/>
  <c r="U5730" i="2"/>
  <c r="U5731" i="2"/>
  <c r="U5732" i="2"/>
  <c r="U5733" i="2"/>
  <c r="U5734" i="2"/>
  <c r="U5735" i="2"/>
  <c r="U5736" i="2"/>
  <c r="U5737" i="2"/>
  <c r="U5738" i="2"/>
  <c r="U5739" i="2"/>
  <c r="U5740" i="2"/>
  <c r="U5741" i="2"/>
  <c r="U5742" i="2"/>
  <c r="U5743" i="2"/>
  <c r="U5744" i="2"/>
  <c r="U5745" i="2"/>
  <c r="U5746" i="2"/>
  <c r="U5747" i="2"/>
  <c r="U5748" i="2"/>
  <c r="U5749" i="2"/>
  <c r="U5750" i="2"/>
  <c r="U5751" i="2"/>
  <c r="U5752" i="2"/>
  <c r="U5753" i="2"/>
  <c r="U5754" i="2"/>
  <c r="U5755" i="2"/>
  <c r="U5756" i="2"/>
  <c r="U5757" i="2"/>
  <c r="U5758" i="2"/>
  <c r="U5759" i="2"/>
  <c r="U5760" i="2"/>
  <c r="U5761" i="2"/>
  <c r="U5762" i="2"/>
  <c r="U5763" i="2"/>
  <c r="U5764" i="2"/>
  <c r="U5765" i="2"/>
  <c r="U5766" i="2"/>
  <c r="U5767" i="2"/>
  <c r="U5768" i="2"/>
  <c r="U5769" i="2"/>
  <c r="U5770" i="2"/>
  <c r="U5771" i="2"/>
  <c r="U5772" i="2"/>
  <c r="U5773" i="2"/>
  <c r="U5774" i="2"/>
  <c r="U5775" i="2"/>
  <c r="U5776" i="2"/>
  <c r="U5777" i="2"/>
  <c r="U5778" i="2"/>
  <c r="U5779" i="2"/>
  <c r="U5780" i="2"/>
  <c r="U5781" i="2"/>
  <c r="U5782" i="2"/>
  <c r="U5783" i="2"/>
  <c r="U5784" i="2"/>
  <c r="U5785" i="2"/>
  <c r="U5786" i="2"/>
  <c r="U5787" i="2"/>
  <c r="U5788" i="2"/>
  <c r="U5789" i="2"/>
  <c r="U5790" i="2"/>
  <c r="U5791" i="2"/>
  <c r="U5792" i="2"/>
  <c r="U5793" i="2"/>
  <c r="U5794" i="2"/>
  <c r="U5795" i="2"/>
  <c r="U5796" i="2"/>
  <c r="U5797" i="2"/>
  <c r="U5798" i="2"/>
  <c r="U5799" i="2"/>
  <c r="U5800" i="2"/>
  <c r="U5801" i="2"/>
  <c r="U5802" i="2"/>
  <c r="U5803" i="2"/>
  <c r="U5804" i="2"/>
  <c r="U5805" i="2"/>
  <c r="U5806" i="2"/>
  <c r="U5807" i="2"/>
  <c r="U5808" i="2"/>
  <c r="U5809" i="2"/>
  <c r="U5810" i="2"/>
  <c r="U5811" i="2"/>
  <c r="U5812" i="2"/>
  <c r="U5813" i="2"/>
  <c r="U5814" i="2"/>
  <c r="U5815" i="2"/>
  <c r="U5816" i="2"/>
  <c r="U5817" i="2"/>
  <c r="U5818" i="2"/>
  <c r="U5819" i="2"/>
  <c r="U5820" i="2"/>
  <c r="U5821" i="2"/>
  <c r="U5822" i="2"/>
  <c r="U5823" i="2"/>
  <c r="U5824" i="2"/>
  <c r="U5825" i="2"/>
  <c r="U5826" i="2"/>
  <c r="U5827" i="2"/>
  <c r="U5828" i="2"/>
  <c r="U5829" i="2"/>
  <c r="U5830" i="2"/>
  <c r="U5831" i="2"/>
  <c r="U5832" i="2"/>
  <c r="U5833" i="2"/>
  <c r="U5834" i="2"/>
  <c r="U5835" i="2"/>
  <c r="U5836" i="2"/>
  <c r="U5837" i="2"/>
  <c r="U5838" i="2"/>
  <c r="U5839" i="2"/>
  <c r="U5840" i="2"/>
  <c r="U5841" i="2"/>
  <c r="U5842" i="2"/>
  <c r="U5843" i="2"/>
  <c r="U5844" i="2"/>
  <c r="U5845" i="2"/>
  <c r="U5846" i="2"/>
  <c r="U5847" i="2"/>
  <c r="U5848" i="2"/>
  <c r="U5849" i="2"/>
  <c r="U5850" i="2"/>
  <c r="U5851" i="2"/>
  <c r="U5852" i="2"/>
  <c r="U5853" i="2"/>
  <c r="U5854" i="2"/>
  <c r="U5855" i="2"/>
  <c r="U5856" i="2"/>
  <c r="U5857" i="2"/>
  <c r="U5858" i="2"/>
  <c r="U5859" i="2"/>
  <c r="U5860" i="2"/>
  <c r="U5861" i="2"/>
  <c r="U5862" i="2"/>
  <c r="U5863" i="2"/>
  <c r="U5864" i="2"/>
  <c r="U5865" i="2"/>
  <c r="U5866" i="2"/>
  <c r="U5867" i="2"/>
  <c r="U5868" i="2"/>
  <c r="U5869" i="2"/>
  <c r="U5870" i="2"/>
  <c r="U5871" i="2"/>
  <c r="U5872" i="2"/>
  <c r="U5873" i="2"/>
  <c r="U5874" i="2"/>
  <c r="U5875" i="2"/>
  <c r="U5876" i="2"/>
  <c r="U5877" i="2"/>
  <c r="U5878" i="2"/>
  <c r="U5879" i="2"/>
  <c r="U5880" i="2"/>
  <c r="U5881" i="2"/>
  <c r="U5882" i="2"/>
  <c r="U5883" i="2"/>
  <c r="U5884" i="2"/>
  <c r="U5885" i="2"/>
  <c r="U5886" i="2"/>
  <c r="U5887" i="2"/>
  <c r="U5888" i="2"/>
  <c r="U5889" i="2"/>
  <c r="U5890" i="2"/>
  <c r="U5891" i="2"/>
  <c r="U5892" i="2"/>
  <c r="U5893" i="2"/>
  <c r="U5894" i="2"/>
  <c r="U5895" i="2"/>
  <c r="U5896" i="2"/>
  <c r="U5897" i="2"/>
  <c r="U5898" i="2"/>
  <c r="U5899" i="2"/>
  <c r="U5900" i="2"/>
  <c r="U5901" i="2"/>
  <c r="U5902" i="2"/>
  <c r="U5903" i="2"/>
  <c r="U5904" i="2"/>
  <c r="U5905" i="2"/>
  <c r="U5906" i="2"/>
  <c r="U5907" i="2"/>
  <c r="U5908" i="2"/>
  <c r="U5909" i="2"/>
  <c r="U5910" i="2"/>
  <c r="U5911" i="2"/>
  <c r="U5912" i="2"/>
  <c r="U5913" i="2"/>
  <c r="U5914" i="2"/>
  <c r="U5915" i="2"/>
  <c r="U5916" i="2"/>
  <c r="U5917" i="2"/>
  <c r="U5918" i="2"/>
  <c r="U5919" i="2"/>
  <c r="U5920" i="2"/>
  <c r="U5921" i="2"/>
  <c r="U5922" i="2"/>
  <c r="U5923" i="2"/>
  <c r="U5924" i="2"/>
  <c r="U5925" i="2"/>
  <c r="U5926" i="2"/>
  <c r="U5927" i="2"/>
  <c r="U5928" i="2"/>
  <c r="U5929" i="2"/>
  <c r="U5930" i="2"/>
  <c r="U5931" i="2"/>
  <c r="U5932" i="2"/>
  <c r="U5933" i="2"/>
  <c r="U5934" i="2"/>
  <c r="U5935" i="2"/>
  <c r="U5936" i="2"/>
  <c r="U5937" i="2"/>
  <c r="U5938" i="2"/>
  <c r="U5939" i="2"/>
  <c r="U5940" i="2"/>
  <c r="U5941" i="2"/>
  <c r="U5942" i="2"/>
  <c r="U5943" i="2"/>
  <c r="U5944" i="2"/>
  <c r="U5945" i="2"/>
  <c r="U5946" i="2"/>
  <c r="U5947" i="2"/>
  <c r="U5948" i="2"/>
  <c r="U5949" i="2"/>
  <c r="U5950" i="2"/>
  <c r="U5951" i="2"/>
  <c r="U5952" i="2"/>
  <c r="U5953" i="2"/>
  <c r="U5954" i="2"/>
  <c r="U5955" i="2"/>
  <c r="U5956" i="2"/>
  <c r="U5957" i="2"/>
  <c r="U5958" i="2"/>
  <c r="U5959" i="2"/>
  <c r="U5960" i="2"/>
  <c r="U5961" i="2"/>
  <c r="U5962" i="2"/>
  <c r="U5963" i="2"/>
  <c r="U5964" i="2"/>
  <c r="U5965" i="2"/>
  <c r="U5966" i="2"/>
  <c r="U5967" i="2"/>
  <c r="U5968" i="2"/>
  <c r="U5969" i="2"/>
  <c r="U5970" i="2"/>
  <c r="U5971" i="2"/>
  <c r="U5972" i="2"/>
  <c r="U5973" i="2"/>
  <c r="U5974" i="2"/>
  <c r="U5975" i="2"/>
  <c r="U5976" i="2"/>
  <c r="U5977" i="2"/>
  <c r="U5978" i="2"/>
  <c r="U5979" i="2"/>
  <c r="U5980" i="2"/>
  <c r="U5981" i="2"/>
  <c r="U5982" i="2"/>
  <c r="U5983" i="2"/>
  <c r="U5984" i="2"/>
  <c r="U5985" i="2"/>
  <c r="U5986" i="2"/>
  <c r="U5987" i="2"/>
  <c r="U5988" i="2"/>
  <c r="U5989" i="2"/>
  <c r="U5990" i="2"/>
  <c r="U5991" i="2"/>
  <c r="U5992" i="2"/>
  <c r="U5993" i="2"/>
  <c r="U5994" i="2"/>
  <c r="U5995" i="2"/>
  <c r="U5996" i="2"/>
  <c r="U5997" i="2"/>
  <c r="U5998" i="2"/>
  <c r="U5999" i="2"/>
  <c r="U6000" i="2"/>
  <c r="U6001" i="2"/>
  <c r="U6002" i="2"/>
  <c r="U6003" i="2"/>
  <c r="U6004" i="2"/>
  <c r="U6005" i="2"/>
  <c r="U6006" i="2"/>
  <c r="U6007" i="2"/>
  <c r="U6008" i="2"/>
  <c r="U6009" i="2"/>
  <c r="U6010" i="2"/>
  <c r="U6011" i="2"/>
  <c r="U6012" i="2"/>
  <c r="U6013" i="2"/>
  <c r="U6014" i="2"/>
  <c r="U6015" i="2"/>
  <c r="U6016" i="2"/>
  <c r="U6017" i="2"/>
  <c r="U6018" i="2"/>
  <c r="U6019" i="2"/>
  <c r="U6020" i="2"/>
  <c r="U6021" i="2"/>
  <c r="U6022" i="2"/>
  <c r="U6023" i="2"/>
  <c r="U6024" i="2"/>
  <c r="U6025" i="2"/>
  <c r="U6026" i="2"/>
  <c r="U6027" i="2"/>
  <c r="U6028" i="2"/>
  <c r="U6029" i="2"/>
  <c r="U6030" i="2"/>
  <c r="U6031" i="2"/>
  <c r="U6032" i="2"/>
  <c r="U6033" i="2"/>
  <c r="U6034" i="2"/>
  <c r="U6035" i="2"/>
  <c r="U6036" i="2"/>
  <c r="U6037" i="2"/>
  <c r="U6038" i="2"/>
  <c r="U6039" i="2"/>
  <c r="U6040" i="2"/>
  <c r="U6041" i="2"/>
  <c r="U6042" i="2"/>
  <c r="U6043" i="2"/>
  <c r="U6044" i="2"/>
  <c r="U6045" i="2"/>
  <c r="U6046" i="2"/>
  <c r="U6047" i="2"/>
  <c r="U6048" i="2"/>
  <c r="U6049" i="2"/>
  <c r="U6050" i="2"/>
  <c r="U6051" i="2"/>
  <c r="U6052" i="2"/>
  <c r="U6053" i="2"/>
  <c r="U6054" i="2"/>
  <c r="U6055" i="2"/>
  <c r="U6056" i="2"/>
  <c r="U6057" i="2"/>
  <c r="U6058" i="2"/>
  <c r="U6059" i="2"/>
  <c r="U6060" i="2"/>
  <c r="U6061" i="2"/>
  <c r="U6062" i="2"/>
  <c r="U6063" i="2"/>
  <c r="U6064" i="2"/>
  <c r="U6065" i="2"/>
  <c r="U6066" i="2"/>
  <c r="U6067" i="2"/>
  <c r="U6068" i="2"/>
  <c r="U6069" i="2"/>
  <c r="U6070" i="2"/>
  <c r="U6071" i="2"/>
  <c r="U6072" i="2"/>
  <c r="U6073" i="2"/>
  <c r="U6074" i="2"/>
  <c r="U6075" i="2"/>
  <c r="U6076" i="2"/>
  <c r="U6077" i="2"/>
  <c r="U6078" i="2"/>
  <c r="U6079" i="2"/>
  <c r="U6080" i="2"/>
  <c r="U6081" i="2"/>
  <c r="U6082" i="2"/>
  <c r="U6083" i="2"/>
  <c r="U6084" i="2"/>
  <c r="U6085" i="2"/>
  <c r="U6086" i="2"/>
  <c r="U6087" i="2"/>
  <c r="U6088" i="2"/>
  <c r="U6089" i="2"/>
  <c r="U6090" i="2"/>
  <c r="U6091" i="2"/>
  <c r="U6092" i="2"/>
  <c r="U6093" i="2"/>
  <c r="U6094" i="2"/>
  <c r="U6095" i="2"/>
  <c r="U6096" i="2"/>
  <c r="U6097" i="2"/>
  <c r="U6098" i="2"/>
  <c r="U6099" i="2"/>
  <c r="U6100" i="2"/>
  <c r="U6101" i="2"/>
  <c r="U6102" i="2"/>
  <c r="U6103" i="2"/>
  <c r="U6104" i="2"/>
  <c r="U6105" i="2"/>
  <c r="U6106" i="2"/>
  <c r="U6107" i="2"/>
  <c r="U6108" i="2"/>
  <c r="U6109" i="2"/>
  <c r="U6110" i="2"/>
  <c r="U6111" i="2"/>
  <c r="U6112" i="2"/>
  <c r="U6113" i="2"/>
  <c r="U6114" i="2"/>
  <c r="U6115" i="2"/>
  <c r="U6116" i="2"/>
  <c r="U6117" i="2"/>
  <c r="U6118" i="2"/>
  <c r="U6119" i="2"/>
  <c r="U6120" i="2"/>
  <c r="U6121" i="2"/>
  <c r="U6122" i="2"/>
  <c r="U6123" i="2"/>
  <c r="U6124" i="2"/>
  <c r="U6125" i="2"/>
  <c r="U6126" i="2"/>
  <c r="U6127" i="2"/>
  <c r="U6128" i="2"/>
  <c r="U6129" i="2"/>
  <c r="U6130" i="2"/>
  <c r="U6131" i="2"/>
  <c r="U6132" i="2"/>
  <c r="U6133" i="2"/>
  <c r="U6134" i="2"/>
  <c r="U6135" i="2"/>
  <c r="U6136" i="2"/>
  <c r="U6137" i="2"/>
  <c r="U6138" i="2"/>
  <c r="U6139" i="2"/>
  <c r="U6140" i="2"/>
  <c r="U6141" i="2"/>
  <c r="U6142" i="2"/>
  <c r="U6143" i="2"/>
  <c r="U6144" i="2"/>
  <c r="U6145" i="2"/>
  <c r="U6146" i="2"/>
  <c r="U6147" i="2"/>
  <c r="U6148" i="2"/>
  <c r="U6149" i="2"/>
  <c r="U6150" i="2"/>
  <c r="U6151" i="2"/>
  <c r="U6152" i="2"/>
  <c r="U6153" i="2"/>
  <c r="U6154" i="2"/>
  <c r="U6155" i="2"/>
  <c r="U6156" i="2"/>
  <c r="U6157" i="2"/>
  <c r="U6158" i="2"/>
  <c r="U6159" i="2"/>
  <c r="U6160" i="2"/>
  <c r="U6161" i="2"/>
  <c r="U6162" i="2"/>
  <c r="U6163" i="2"/>
  <c r="U6164" i="2"/>
  <c r="U6165" i="2"/>
  <c r="U6166" i="2"/>
  <c r="U6167" i="2"/>
  <c r="U6168" i="2"/>
  <c r="U6169" i="2"/>
  <c r="U6170" i="2"/>
  <c r="U6171" i="2"/>
  <c r="U6172" i="2"/>
  <c r="U6173" i="2"/>
  <c r="U6174" i="2"/>
  <c r="U6175" i="2"/>
  <c r="U6176" i="2"/>
  <c r="U6177" i="2"/>
  <c r="U6178" i="2"/>
  <c r="U6179" i="2"/>
  <c r="U6180" i="2"/>
  <c r="U6181" i="2"/>
  <c r="U6182" i="2"/>
  <c r="U6183" i="2"/>
  <c r="U6184" i="2"/>
  <c r="U6185" i="2"/>
  <c r="U6186" i="2"/>
  <c r="U6187" i="2"/>
  <c r="U6188" i="2"/>
  <c r="U6189" i="2"/>
  <c r="U6190" i="2"/>
  <c r="U6191" i="2"/>
  <c r="U6192" i="2"/>
  <c r="U6193" i="2"/>
  <c r="U6194" i="2"/>
  <c r="U6195" i="2"/>
  <c r="U6196" i="2"/>
  <c r="U6197" i="2"/>
  <c r="U6198" i="2"/>
  <c r="U6199" i="2"/>
  <c r="U6200" i="2"/>
  <c r="U6201" i="2"/>
  <c r="U6202" i="2"/>
  <c r="U6203" i="2"/>
  <c r="U6204" i="2"/>
  <c r="U6205" i="2"/>
  <c r="U6206" i="2"/>
  <c r="U6207" i="2"/>
  <c r="U6208" i="2"/>
  <c r="U6209" i="2"/>
  <c r="U6210" i="2"/>
  <c r="U6211" i="2"/>
  <c r="U6212" i="2"/>
  <c r="U6213" i="2"/>
  <c r="U6214" i="2"/>
  <c r="U6215" i="2"/>
  <c r="U6216" i="2"/>
  <c r="U6217" i="2"/>
  <c r="U6218" i="2"/>
  <c r="U6219" i="2"/>
  <c r="U6220" i="2"/>
  <c r="U6221" i="2"/>
  <c r="U6222" i="2"/>
  <c r="U6223" i="2"/>
  <c r="U6224" i="2"/>
  <c r="U6225" i="2"/>
  <c r="U6226" i="2"/>
  <c r="U6227" i="2"/>
  <c r="U6228" i="2"/>
  <c r="U6229" i="2"/>
  <c r="U6230" i="2"/>
  <c r="U6231" i="2"/>
  <c r="U6232" i="2"/>
  <c r="U6233" i="2"/>
  <c r="U6234" i="2"/>
  <c r="U6235" i="2"/>
  <c r="U6236" i="2"/>
  <c r="U6237" i="2"/>
  <c r="U6238" i="2"/>
  <c r="U6239" i="2"/>
  <c r="U6240" i="2"/>
  <c r="U6241" i="2"/>
  <c r="U6242" i="2"/>
  <c r="U6243" i="2"/>
  <c r="U6244" i="2"/>
  <c r="U6245" i="2"/>
  <c r="U6246" i="2"/>
  <c r="U6247" i="2"/>
  <c r="U6248" i="2"/>
  <c r="U6249" i="2"/>
  <c r="U6250" i="2"/>
  <c r="U6251" i="2"/>
  <c r="U6252" i="2"/>
  <c r="U6253" i="2"/>
  <c r="U6254" i="2"/>
  <c r="U6255" i="2"/>
  <c r="U6256" i="2"/>
  <c r="U6257" i="2"/>
  <c r="U6258" i="2"/>
  <c r="U6259" i="2"/>
  <c r="U6260" i="2"/>
  <c r="U6261" i="2"/>
  <c r="U6262" i="2"/>
  <c r="U6263" i="2"/>
  <c r="U6264" i="2"/>
  <c r="U6265" i="2"/>
  <c r="U6266" i="2"/>
  <c r="U6267" i="2"/>
  <c r="U6268" i="2"/>
  <c r="U6269" i="2"/>
  <c r="U6270" i="2"/>
  <c r="U6271" i="2"/>
  <c r="U6272" i="2"/>
  <c r="U6273" i="2"/>
  <c r="U6274" i="2"/>
  <c r="U6275" i="2"/>
  <c r="U6276" i="2"/>
  <c r="U6277" i="2"/>
  <c r="U6278" i="2"/>
  <c r="U6279" i="2"/>
  <c r="U6280" i="2"/>
  <c r="U6281" i="2"/>
  <c r="U6282" i="2"/>
  <c r="U6283" i="2"/>
  <c r="U6284" i="2"/>
  <c r="U6285" i="2"/>
  <c r="U6286" i="2"/>
  <c r="U6287" i="2"/>
  <c r="U6288" i="2"/>
  <c r="U6289" i="2"/>
  <c r="U6290" i="2"/>
  <c r="U6291" i="2"/>
  <c r="U6292" i="2"/>
  <c r="U6293" i="2"/>
  <c r="U6294" i="2"/>
  <c r="U6295" i="2"/>
  <c r="U6296" i="2"/>
  <c r="U6297" i="2"/>
  <c r="U6298" i="2"/>
  <c r="U6299" i="2"/>
  <c r="U6300" i="2"/>
  <c r="U6301" i="2"/>
  <c r="U6302" i="2"/>
  <c r="U6303" i="2"/>
  <c r="U6304" i="2"/>
  <c r="U6305" i="2"/>
  <c r="U6306" i="2"/>
  <c r="U6307" i="2"/>
  <c r="U6308" i="2"/>
  <c r="U6309" i="2"/>
  <c r="U6310" i="2"/>
  <c r="U6311" i="2"/>
  <c r="U6312" i="2"/>
  <c r="U6313" i="2"/>
  <c r="U6314" i="2"/>
  <c r="U6315" i="2"/>
  <c r="U6316" i="2"/>
  <c r="U6317" i="2"/>
  <c r="U6318" i="2"/>
  <c r="U6319" i="2"/>
  <c r="U6320" i="2"/>
  <c r="U6321" i="2"/>
  <c r="U6322" i="2"/>
  <c r="U6323" i="2"/>
  <c r="U6324" i="2"/>
  <c r="U6325" i="2"/>
  <c r="U6326" i="2"/>
  <c r="U6327" i="2"/>
  <c r="U6328" i="2"/>
  <c r="U6329" i="2"/>
  <c r="U6330" i="2"/>
  <c r="U6331" i="2"/>
  <c r="U6332" i="2"/>
  <c r="U6333" i="2"/>
  <c r="U6334" i="2"/>
  <c r="U6335" i="2"/>
  <c r="U6336" i="2"/>
  <c r="U6337" i="2"/>
  <c r="U6338" i="2"/>
  <c r="U6339" i="2"/>
  <c r="U6340" i="2"/>
  <c r="U6341" i="2"/>
  <c r="U6342" i="2"/>
  <c r="U6343" i="2"/>
  <c r="U6344" i="2"/>
  <c r="U6345" i="2"/>
  <c r="U6346" i="2"/>
  <c r="U6347" i="2"/>
  <c r="U6348" i="2"/>
  <c r="U6349" i="2"/>
  <c r="U6350" i="2"/>
  <c r="U6351" i="2"/>
  <c r="U6352" i="2"/>
  <c r="U6353" i="2"/>
  <c r="U6354" i="2"/>
  <c r="U6355" i="2"/>
  <c r="U6356" i="2"/>
  <c r="U6357" i="2"/>
  <c r="U6358" i="2"/>
  <c r="U6359" i="2"/>
  <c r="U6360" i="2"/>
  <c r="U6361" i="2"/>
  <c r="U6362" i="2"/>
  <c r="U6363" i="2"/>
  <c r="U6364" i="2"/>
  <c r="U6365" i="2"/>
  <c r="U6366" i="2"/>
  <c r="U6367" i="2"/>
  <c r="U5" i="2"/>
  <c r="U6" i="2"/>
  <c r="U7" i="2"/>
  <c r="U8" i="2"/>
  <c r="U9" i="2"/>
  <c r="U10" i="2"/>
  <c r="U11" i="2"/>
  <c r="U12" i="2"/>
  <c r="U13" i="2"/>
  <c r="U14" i="2"/>
  <c r="U15" i="2"/>
  <c r="U16" i="2"/>
  <c r="U17" i="2"/>
  <c r="U18" i="2"/>
  <c r="U19" i="2"/>
  <c r="U20" i="2"/>
  <c r="U21" i="2"/>
  <c r="U22" i="2"/>
  <c r="U23" i="2"/>
  <c r="U24" i="2"/>
  <c r="U25" i="2"/>
  <c r="U26" i="2"/>
  <c r="U27" i="2"/>
  <c r="U28" i="2"/>
  <c r="U29" i="2"/>
  <c r="U30" i="2"/>
  <c r="U31" i="2"/>
  <c r="U32" i="2"/>
  <c r="U33" i="2"/>
  <c r="U34" i="2"/>
  <c r="U35" i="2"/>
  <c r="U36" i="2"/>
  <c r="U37" i="2"/>
  <c r="U38" i="2"/>
  <c r="U39" i="2"/>
  <c r="U40" i="2"/>
  <c r="U41" i="2"/>
  <c r="U42" i="2"/>
  <c r="U43" i="2"/>
  <c r="U44" i="2"/>
  <c r="U45" i="2"/>
  <c r="U46" i="2"/>
  <c r="U47" i="2"/>
  <c r="U48" i="2"/>
  <c r="U49" i="2"/>
  <c r="U50" i="2"/>
  <c r="U51" i="2"/>
  <c r="U52" i="2"/>
  <c r="U53" i="2"/>
  <c r="U54" i="2"/>
  <c r="U55" i="2"/>
  <c r="U56" i="2"/>
  <c r="U57" i="2"/>
  <c r="U58" i="2"/>
  <c r="U59" i="2"/>
  <c r="U60" i="2"/>
  <c r="U61" i="2"/>
  <c r="U62" i="2"/>
  <c r="U63" i="2"/>
  <c r="U64" i="2"/>
  <c r="U65" i="2"/>
  <c r="U66" i="2"/>
  <c r="U67" i="2"/>
  <c r="U68" i="2"/>
  <c r="U69" i="2"/>
  <c r="U70" i="2"/>
  <c r="U71" i="2"/>
  <c r="U72" i="2"/>
  <c r="U73" i="2"/>
  <c r="U74" i="2"/>
  <c r="U75" i="2"/>
  <c r="U76" i="2"/>
  <c r="U77" i="2"/>
  <c r="U78" i="2"/>
  <c r="U79" i="2"/>
  <c r="U80" i="2"/>
  <c r="U81" i="2"/>
  <c r="U82" i="2"/>
  <c r="U83" i="2"/>
  <c r="U84" i="2"/>
  <c r="U85" i="2"/>
  <c r="U86" i="2"/>
  <c r="U87" i="2"/>
  <c r="U88" i="2"/>
  <c r="U89" i="2"/>
  <c r="U90" i="2"/>
  <c r="U91" i="2"/>
  <c r="U92" i="2"/>
  <c r="U93" i="2"/>
  <c r="U94" i="2"/>
  <c r="U95" i="2"/>
  <c r="U96" i="2"/>
  <c r="U97" i="2"/>
  <c r="U98" i="2"/>
  <c r="U99" i="2"/>
  <c r="U100" i="2"/>
  <c r="U101" i="2"/>
  <c r="U102" i="2"/>
  <c r="U103" i="2"/>
  <c r="U104" i="2"/>
  <c r="U105" i="2"/>
  <c r="U106" i="2"/>
  <c r="U107" i="2"/>
  <c r="U108" i="2"/>
  <c r="U109" i="2"/>
  <c r="U110" i="2"/>
  <c r="U111" i="2"/>
  <c r="U112" i="2"/>
  <c r="U113" i="2"/>
  <c r="U114" i="2"/>
  <c r="U115" i="2"/>
  <c r="U116" i="2"/>
  <c r="U117" i="2"/>
  <c r="U118" i="2"/>
  <c r="U119" i="2"/>
  <c r="U120" i="2"/>
  <c r="U121" i="2"/>
  <c r="U122" i="2"/>
  <c r="U123" i="2"/>
  <c r="U124" i="2"/>
  <c r="U125" i="2"/>
  <c r="U126" i="2"/>
  <c r="U127" i="2"/>
  <c r="U128" i="2"/>
  <c r="U129" i="2"/>
  <c r="U130" i="2"/>
  <c r="U131" i="2"/>
  <c r="U132" i="2"/>
  <c r="U133" i="2"/>
  <c r="U134" i="2"/>
  <c r="U135" i="2"/>
  <c r="U136" i="2"/>
  <c r="U137" i="2"/>
  <c r="U138" i="2"/>
  <c r="U139" i="2"/>
  <c r="U140" i="2"/>
  <c r="U141" i="2"/>
  <c r="U142" i="2"/>
  <c r="U143" i="2"/>
  <c r="U144" i="2"/>
  <c r="U145" i="2"/>
  <c r="U146" i="2"/>
  <c r="U147" i="2"/>
  <c r="U148" i="2"/>
  <c r="U149" i="2"/>
  <c r="U150" i="2"/>
  <c r="U151" i="2"/>
  <c r="U152" i="2"/>
  <c r="U153" i="2"/>
  <c r="U154" i="2"/>
  <c r="U155" i="2"/>
  <c r="U156" i="2"/>
  <c r="U157" i="2"/>
  <c r="U158" i="2"/>
  <c r="U159" i="2"/>
  <c r="U160" i="2"/>
  <c r="U161" i="2"/>
  <c r="U162" i="2"/>
  <c r="U163" i="2"/>
  <c r="U164" i="2"/>
  <c r="U165" i="2"/>
  <c r="U166" i="2"/>
  <c r="U167" i="2"/>
  <c r="U168" i="2"/>
  <c r="U169" i="2"/>
  <c r="U170" i="2"/>
  <c r="U171" i="2"/>
  <c r="U172" i="2"/>
  <c r="U173" i="2"/>
  <c r="U174" i="2"/>
  <c r="U175" i="2"/>
  <c r="U176" i="2"/>
  <c r="U177" i="2"/>
  <c r="U178" i="2"/>
  <c r="U179" i="2"/>
  <c r="U180" i="2"/>
  <c r="U181" i="2"/>
  <c r="U182" i="2"/>
  <c r="U183" i="2"/>
  <c r="U184" i="2"/>
  <c r="U185" i="2"/>
  <c r="U186" i="2"/>
  <c r="U187" i="2"/>
  <c r="U188" i="2"/>
  <c r="U189" i="2"/>
  <c r="U190" i="2"/>
  <c r="U191" i="2"/>
  <c r="U192" i="2"/>
  <c r="U193" i="2"/>
  <c r="U194" i="2"/>
  <c r="U195" i="2"/>
  <c r="U196" i="2"/>
  <c r="U197" i="2"/>
  <c r="U198" i="2"/>
  <c r="U199" i="2"/>
  <c r="U200" i="2"/>
  <c r="U201" i="2"/>
  <c r="U202" i="2"/>
  <c r="U203" i="2"/>
  <c r="U204" i="2"/>
  <c r="U205" i="2"/>
  <c r="U206" i="2"/>
  <c r="U207" i="2"/>
  <c r="U208" i="2"/>
  <c r="U209" i="2"/>
  <c r="U210" i="2"/>
  <c r="U211" i="2"/>
  <c r="U212" i="2"/>
  <c r="U213" i="2"/>
  <c r="U214" i="2"/>
  <c r="U215" i="2"/>
  <c r="U216" i="2"/>
  <c r="U217" i="2"/>
  <c r="U218" i="2"/>
  <c r="U219" i="2"/>
  <c r="U220" i="2"/>
  <c r="U221" i="2"/>
  <c r="U222" i="2"/>
  <c r="U223" i="2"/>
  <c r="U224" i="2"/>
  <c r="U225" i="2"/>
  <c r="U226" i="2"/>
  <c r="U227" i="2"/>
  <c r="U228" i="2"/>
  <c r="U229" i="2"/>
  <c r="U230" i="2"/>
  <c r="U231" i="2"/>
  <c r="U232" i="2"/>
  <c r="U233" i="2"/>
  <c r="U234" i="2"/>
  <c r="U235" i="2"/>
  <c r="U236" i="2"/>
  <c r="U237" i="2"/>
  <c r="U238" i="2"/>
  <c r="U239" i="2"/>
  <c r="U240" i="2"/>
  <c r="U241" i="2"/>
  <c r="U242" i="2"/>
  <c r="U243" i="2"/>
  <c r="U244" i="2"/>
  <c r="U245" i="2"/>
  <c r="U246" i="2"/>
  <c r="U247" i="2"/>
  <c r="U248" i="2"/>
  <c r="U249" i="2"/>
  <c r="U250" i="2"/>
  <c r="U251" i="2"/>
  <c r="U252" i="2"/>
  <c r="U253" i="2"/>
  <c r="U254" i="2"/>
  <c r="U255" i="2"/>
  <c r="U256" i="2"/>
  <c r="U257" i="2"/>
  <c r="U258" i="2"/>
  <c r="U259" i="2"/>
  <c r="U260" i="2"/>
  <c r="U261" i="2"/>
  <c r="U262" i="2"/>
  <c r="U263" i="2"/>
  <c r="U264" i="2"/>
  <c r="U265" i="2"/>
  <c r="U266" i="2"/>
  <c r="U267" i="2"/>
  <c r="U268" i="2"/>
  <c r="U269" i="2"/>
  <c r="U270" i="2"/>
  <c r="U271" i="2"/>
  <c r="U272" i="2"/>
  <c r="U273" i="2"/>
  <c r="U274" i="2"/>
  <c r="U275" i="2"/>
  <c r="U276" i="2"/>
  <c r="U277" i="2"/>
  <c r="U278" i="2"/>
  <c r="U279" i="2"/>
  <c r="U280" i="2"/>
  <c r="U281" i="2"/>
  <c r="U282" i="2"/>
  <c r="U283" i="2"/>
  <c r="U284" i="2"/>
  <c r="U285" i="2"/>
  <c r="U286" i="2"/>
  <c r="U287" i="2"/>
  <c r="U288" i="2"/>
  <c r="U289" i="2"/>
  <c r="U290" i="2"/>
  <c r="U291" i="2"/>
  <c r="U292" i="2"/>
  <c r="U293" i="2"/>
  <c r="U294" i="2"/>
  <c r="U295" i="2"/>
  <c r="U296" i="2"/>
  <c r="U297" i="2"/>
  <c r="U298" i="2"/>
  <c r="U299" i="2"/>
  <c r="U300" i="2"/>
  <c r="U301" i="2"/>
  <c r="U302" i="2"/>
  <c r="U303" i="2"/>
  <c r="U304" i="2"/>
  <c r="U305" i="2"/>
  <c r="U306" i="2"/>
  <c r="U307" i="2"/>
  <c r="U308" i="2"/>
  <c r="U309" i="2"/>
  <c r="U310" i="2"/>
  <c r="U311" i="2"/>
  <c r="U312" i="2"/>
  <c r="U313" i="2"/>
  <c r="U314" i="2"/>
  <c r="U315" i="2"/>
  <c r="U316" i="2"/>
  <c r="U317" i="2"/>
  <c r="U318" i="2"/>
  <c r="U319" i="2"/>
  <c r="U320" i="2"/>
  <c r="U321" i="2"/>
  <c r="U322" i="2"/>
  <c r="U323" i="2"/>
  <c r="U324" i="2"/>
  <c r="U325" i="2"/>
  <c r="U326" i="2"/>
  <c r="U327" i="2"/>
  <c r="U328" i="2"/>
  <c r="U329" i="2"/>
  <c r="U330" i="2"/>
  <c r="U331" i="2"/>
  <c r="U332" i="2"/>
  <c r="U333" i="2"/>
  <c r="U334" i="2"/>
  <c r="U335" i="2"/>
  <c r="U336" i="2"/>
  <c r="U337" i="2"/>
  <c r="U338" i="2"/>
  <c r="U339" i="2"/>
  <c r="U340" i="2"/>
  <c r="U341" i="2"/>
  <c r="U342" i="2"/>
  <c r="U343" i="2"/>
  <c r="U344" i="2"/>
  <c r="U345" i="2"/>
  <c r="U346" i="2"/>
  <c r="U347" i="2"/>
  <c r="U348" i="2"/>
  <c r="U349" i="2"/>
  <c r="U350" i="2"/>
  <c r="U351" i="2"/>
  <c r="U352" i="2"/>
  <c r="U353" i="2"/>
  <c r="U354" i="2"/>
  <c r="U355" i="2"/>
  <c r="U356" i="2"/>
  <c r="U357" i="2"/>
  <c r="U358" i="2"/>
  <c r="U359" i="2"/>
  <c r="U360" i="2"/>
  <c r="U361" i="2"/>
  <c r="U362" i="2"/>
  <c r="U363" i="2"/>
  <c r="U364" i="2"/>
  <c r="U365" i="2"/>
  <c r="U366" i="2"/>
  <c r="U367" i="2"/>
  <c r="U368" i="2"/>
  <c r="U369" i="2"/>
  <c r="U370" i="2"/>
  <c r="U371" i="2"/>
  <c r="U372" i="2"/>
  <c r="U373" i="2"/>
  <c r="U374" i="2"/>
  <c r="U375" i="2"/>
  <c r="U376" i="2"/>
  <c r="U377" i="2"/>
  <c r="U378" i="2"/>
  <c r="U379" i="2"/>
  <c r="U380" i="2"/>
  <c r="U381" i="2"/>
  <c r="U382" i="2"/>
  <c r="U383" i="2"/>
  <c r="U384" i="2"/>
  <c r="U385" i="2"/>
  <c r="U386" i="2"/>
  <c r="U387" i="2"/>
  <c r="U388" i="2"/>
  <c r="U389" i="2"/>
  <c r="U390" i="2"/>
  <c r="U391" i="2"/>
  <c r="U392" i="2"/>
  <c r="U393" i="2"/>
  <c r="U394" i="2"/>
  <c r="U395" i="2"/>
  <c r="U396" i="2"/>
  <c r="U397" i="2"/>
  <c r="U398" i="2"/>
  <c r="U399" i="2"/>
  <c r="U400" i="2"/>
  <c r="U401" i="2"/>
  <c r="U402" i="2"/>
  <c r="U403" i="2"/>
  <c r="U404" i="2"/>
  <c r="U405" i="2"/>
  <c r="U406" i="2"/>
  <c r="U407" i="2"/>
  <c r="U408" i="2"/>
  <c r="U409" i="2"/>
  <c r="U410" i="2"/>
  <c r="U411" i="2"/>
  <c r="U412" i="2"/>
  <c r="U413" i="2"/>
  <c r="U414" i="2"/>
  <c r="U415" i="2"/>
  <c r="U416" i="2"/>
  <c r="U417" i="2"/>
  <c r="U418" i="2"/>
  <c r="U419" i="2"/>
  <c r="U420" i="2"/>
  <c r="U421" i="2"/>
  <c r="U422" i="2"/>
  <c r="U423" i="2"/>
  <c r="U424" i="2"/>
  <c r="U425" i="2"/>
  <c r="U426" i="2"/>
  <c r="U427" i="2"/>
  <c r="U428" i="2"/>
  <c r="U429" i="2"/>
  <c r="U430" i="2"/>
  <c r="U431" i="2"/>
  <c r="U432" i="2"/>
  <c r="U433" i="2"/>
  <c r="U434" i="2"/>
  <c r="U435" i="2"/>
  <c r="U436" i="2"/>
  <c r="U437" i="2"/>
  <c r="U438" i="2"/>
  <c r="U439" i="2"/>
  <c r="U440" i="2"/>
  <c r="U441" i="2"/>
  <c r="U442" i="2"/>
  <c r="U443" i="2"/>
  <c r="U444" i="2"/>
  <c r="U445" i="2"/>
  <c r="U446" i="2"/>
  <c r="U447" i="2"/>
  <c r="U448" i="2"/>
  <c r="U449" i="2"/>
  <c r="U450" i="2"/>
  <c r="U451" i="2"/>
  <c r="U452" i="2"/>
  <c r="U453" i="2"/>
  <c r="U454" i="2"/>
  <c r="U455" i="2"/>
  <c r="U456" i="2"/>
  <c r="U457" i="2"/>
  <c r="U458" i="2"/>
  <c r="U459" i="2"/>
  <c r="U460" i="2"/>
  <c r="U461" i="2"/>
  <c r="U462" i="2"/>
  <c r="U463" i="2"/>
  <c r="U464" i="2"/>
  <c r="U465" i="2"/>
  <c r="U466" i="2"/>
  <c r="U467" i="2"/>
  <c r="U468" i="2"/>
  <c r="U469" i="2"/>
  <c r="U470" i="2"/>
  <c r="U471" i="2"/>
  <c r="U472" i="2"/>
  <c r="U473" i="2"/>
  <c r="U474" i="2"/>
  <c r="U475" i="2"/>
  <c r="U476" i="2"/>
  <c r="U477" i="2"/>
  <c r="U478" i="2"/>
  <c r="U479" i="2"/>
  <c r="U480" i="2"/>
  <c r="U481" i="2"/>
  <c r="U482" i="2"/>
  <c r="U483" i="2"/>
  <c r="U484" i="2"/>
  <c r="U485" i="2"/>
  <c r="U486" i="2"/>
  <c r="U487" i="2"/>
  <c r="U488" i="2"/>
  <c r="U489" i="2"/>
  <c r="U490" i="2"/>
  <c r="U491" i="2"/>
  <c r="U492" i="2"/>
  <c r="U493" i="2"/>
  <c r="U494" i="2"/>
  <c r="U495" i="2"/>
  <c r="U496" i="2"/>
  <c r="U497" i="2"/>
  <c r="U498" i="2"/>
  <c r="U499" i="2"/>
  <c r="U500" i="2"/>
  <c r="U501" i="2"/>
  <c r="U502" i="2"/>
  <c r="U503" i="2"/>
  <c r="U504" i="2"/>
  <c r="U505" i="2"/>
  <c r="U506" i="2"/>
  <c r="U507" i="2"/>
  <c r="U508" i="2"/>
  <c r="U509" i="2"/>
  <c r="U510" i="2"/>
  <c r="U511" i="2"/>
  <c r="U512" i="2"/>
  <c r="U513" i="2"/>
  <c r="U514" i="2"/>
  <c r="U515" i="2"/>
  <c r="U516" i="2"/>
  <c r="U517" i="2"/>
  <c r="U518" i="2"/>
  <c r="U519" i="2"/>
  <c r="U520" i="2"/>
  <c r="U521" i="2"/>
  <c r="U522" i="2"/>
  <c r="U523" i="2"/>
  <c r="U524" i="2"/>
  <c r="U525" i="2"/>
  <c r="U526" i="2"/>
  <c r="U527" i="2"/>
  <c r="U528" i="2"/>
  <c r="U529" i="2"/>
  <c r="U530" i="2"/>
  <c r="U531" i="2"/>
  <c r="U532" i="2"/>
  <c r="U533" i="2"/>
  <c r="U534" i="2"/>
  <c r="U535" i="2"/>
  <c r="U536" i="2"/>
  <c r="U537" i="2"/>
  <c r="U538" i="2"/>
  <c r="U539" i="2"/>
  <c r="U540" i="2"/>
  <c r="U541" i="2"/>
  <c r="U542" i="2"/>
  <c r="U543" i="2"/>
  <c r="U544" i="2"/>
  <c r="U545" i="2"/>
  <c r="U546" i="2"/>
  <c r="U547" i="2"/>
  <c r="U548" i="2"/>
  <c r="U549" i="2"/>
  <c r="U550" i="2"/>
  <c r="U551" i="2"/>
  <c r="U552" i="2"/>
  <c r="U553" i="2"/>
  <c r="U554" i="2"/>
  <c r="U555" i="2"/>
  <c r="U556" i="2"/>
  <c r="U557" i="2"/>
  <c r="U558" i="2"/>
  <c r="U559" i="2"/>
  <c r="U560" i="2"/>
  <c r="U561" i="2"/>
  <c r="U562" i="2"/>
  <c r="U563" i="2"/>
  <c r="U564" i="2"/>
  <c r="U565" i="2"/>
  <c r="U566" i="2"/>
  <c r="U567" i="2"/>
  <c r="U568" i="2"/>
  <c r="U569" i="2"/>
  <c r="U570" i="2"/>
  <c r="U571" i="2"/>
  <c r="U572" i="2"/>
  <c r="U573" i="2"/>
  <c r="U574" i="2"/>
  <c r="U575" i="2"/>
  <c r="U576" i="2"/>
  <c r="U577" i="2"/>
  <c r="U578" i="2"/>
  <c r="U579" i="2"/>
  <c r="U580" i="2"/>
  <c r="U581" i="2"/>
  <c r="U582" i="2"/>
  <c r="U583" i="2"/>
  <c r="U584" i="2"/>
  <c r="U585" i="2"/>
  <c r="U586" i="2"/>
  <c r="U587" i="2"/>
  <c r="U588" i="2"/>
  <c r="U589" i="2"/>
  <c r="U590" i="2"/>
  <c r="U591" i="2"/>
  <c r="U592" i="2"/>
  <c r="U593" i="2"/>
  <c r="U594" i="2"/>
  <c r="U595" i="2"/>
  <c r="U596" i="2"/>
  <c r="U597" i="2"/>
  <c r="U598" i="2"/>
  <c r="U599" i="2"/>
  <c r="U600" i="2"/>
  <c r="U601" i="2"/>
  <c r="U602" i="2"/>
  <c r="U603" i="2"/>
  <c r="U604" i="2"/>
  <c r="U605" i="2"/>
  <c r="U606" i="2"/>
  <c r="U607" i="2"/>
  <c r="U608" i="2"/>
  <c r="U609" i="2"/>
  <c r="U610" i="2"/>
  <c r="U611" i="2"/>
  <c r="U612" i="2"/>
  <c r="U613" i="2"/>
  <c r="U614" i="2"/>
  <c r="U615" i="2"/>
  <c r="U616" i="2"/>
  <c r="U617" i="2"/>
  <c r="U618" i="2"/>
  <c r="U619" i="2"/>
  <c r="U620" i="2"/>
  <c r="U621" i="2"/>
  <c r="U622" i="2"/>
  <c r="U623" i="2"/>
  <c r="U624" i="2"/>
  <c r="U625" i="2"/>
  <c r="U626" i="2"/>
  <c r="U627" i="2"/>
  <c r="U628" i="2"/>
  <c r="U629" i="2"/>
  <c r="U630" i="2"/>
  <c r="U631" i="2"/>
  <c r="U632" i="2"/>
  <c r="U633" i="2"/>
  <c r="U634" i="2"/>
  <c r="U635" i="2"/>
  <c r="U636" i="2"/>
  <c r="U637" i="2"/>
  <c r="U638" i="2"/>
  <c r="U639" i="2"/>
  <c r="U640" i="2"/>
  <c r="U641" i="2"/>
  <c r="U642" i="2"/>
  <c r="U643" i="2"/>
  <c r="U644" i="2"/>
  <c r="U645" i="2"/>
  <c r="U646" i="2"/>
  <c r="U647" i="2"/>
  <c r="U648" i="2"/>
  <c r="U649" i="2"/>
  <c r="U650" i="2"/>
  <c r="U651" i="2"/>
  <c r="U652" i="2"/>
  <c r="U653" i="2"/>
  <c r="U654" i="2"/>
  <c r="U655" i="2"/>
  <c r="U656" i="2"/>
  <c r="U657" i="2"/>
  <c r="U658" i="2"/>
  <c r="U659" i="2"/>
  <c r="U660" i="2"/>
  <c r="U661" i="2"/>
  <c r="U662" i="2"/>
  <c r="U663" i="2"/>
  <c r="U664" i="2"/>
  <c r="U665" i="2"/>
  <c r="U666" i="2"/>
  <c r="U667" i="2"/>
  <c r="U668" i="2"/>
  <c r="U669" i="2"/>
  <c r="U670" i="2"/>
  <c r="U671" i="2"/>
  <c r="U672" i="2"/>
  <c r="U673" i="2"/>
  <c r="U674" i="2"/>
  <c r="U675" i="2"/>
  <c r="U676" i="2"/>
  <c r="U677" i="2"/>
  <c r="U678" i="2"/>
  <c r="U679" i="2"/>
  <c r="U680" i="2"/>
  <c r="U681" i="2"/>
  <c r="U682" i="2"/>
  <c r="U683" i="2"/>
  <c r="U684" i="2"/>
  <c r="U685" i="2"/>
  <c r="U686" i="2"/>
  <c r="U687" i="2"/>
  <c r="U688" i="2"/>
  <c r="U689" i="2"/>
  <c r="U690" i="2"/>
  <c r="U691" i="2"/>
  <c r="U692" i="2"/>
  <c r="U693" i="2"/>
  <c r="U694" i="2"/>
  <c r="U695" i="2"/>
  <c r="U696" i="2"/>
  <c r="U697" i="2"/>
  <c r="U698" i="2"/>
  <c r="U699" i="2"/>
  <c r="U700" i="2"/>
  <c r="U701" i="2"/>
  <c r="U702" i="2"/>
  <c r="U703" i="2"/>
  <c r="U704" i="2"/>
  <c r="U705" i="2"/>
  <c r="U706" i="2"/>
  <c r="U707" i="2"/>
  <c r="U708" i="2"/>
  <c r="U709" i="2"/>
  <c r="U710" i="2"/>
  <c r="U711" i="2"/>
  <c r="U712" i="2"/>
  <c r="U713" i="2"/>
  <c r="U714" i="2"/>
  <c r="U715" i="2"/>
  <c r="U716" i="2"/>
  <c r="U717" i="2"/>
  <c r="U718" i="2"/>
  <c r="U719" i="2"/>
  <c r="U720" i="2"/>
  <c r="U721" i="2"/>
  <c r="U722" i="2"/>
  <c r="U723" i="2"/>
  <c r="U724" i="2"/>
  <c r="U725" i="2"/>
  <c r="U726" i="2"/>
  <c r="U727" i="2"/>
  <c r="U728" i="2"/>
  <c r="U729" i="2"/>
  <c r="U730" i="2"/>
  <c r="U731" i="2"/>
  <c r="U732" i="2"/>
  <c r="U733" i="2"/>
  <c r="U734" i="2"/>
  <c r="U735" i="2"/>
  <c r="U736" i="2"/>
  <c r="U737" i="2"/>
  <c r="U738" i="2"/>
  <c r="U739" i="2"/>
  <c r="U740" i="2"/>
  <c r="U741" i="2"/>
  <c r="U742" i="2"/>
  <c r="U743" i="2"/>
  <c r="U744" i="2"/>
  <c r="U745" i="2"/>
  <c r="U746" i="2"/>
  <c r="U747" i="2"/>
  <c r="U748" i="2"/>
  <c r="U749" i="2"/>
  <c r="U750" i="2"/>
  <c r="U751" i="2"/>
  <c r="U752" i="2"/>
  <c r="U753" i="2"/>
  <c r="U754" i="2"/>
  <c r="U755" i="2"/>
  <c r="U756" i="2"/>
  <c r="U757" i="2"/>
  <c r="U758" i="2"/>
  <c r="U759" i="2"/>
  <c r="U760" i="2"/>
  <c r="U761" i="2"/>
  <c r="U762" i="2"/>
  <c r="U763" i="2"/>
  <c r="U764" i="2"/>
  <c r="U765" i="2"/>
  <c r="U766" i="2"/>
  <c r="U767" i="2"/>
  <c r="U768" i="2"/>
  <c r="U769" i="2"/>
  <c r="U770" i="2"/>
  <c r="U771" i="2"/>
  <c r="U772" i="2"/>
  <c r="U773" i="2"/>
  <c r="U774" i="2"/>
  <c r="U775" i="2"/>
  <c r="U776" i="2"/>
  <c r="U777" i="2"/>
  <c r="U778" i="2"/>
  <c r="U779" i="2"/>
  <c r="U780" i="2"/>
  <c r="U781" i="2"/>
  <c r="U782" i="2"/>
  <c r="U783" i="2"/>
  <c r="U784" i="2"/>
  <c r="U785" i="2"/>
  <c r="U786" i="2"/>
  <c r="U787" i="2"/>
  <c r="U788" i="2"/>
  <c r="U789" i="2"/>
  <c r="U790" i="2"/>
  <c r="U791" i="2"/>
  <c r="U792" i="2"/>
  <c r="U793" i="2"/>
  <c r="U794" i="2"/>
  <c r="U795" i="2"/>
  <c r="U796" i="2"/>
  <c r="U797" i="2"/>
  <c r="U798" i="2"/>
  <c r="U799" i="2"/>
  <c r="U800" i="2"/>
  <c r="U801" i="2"/>
  <c r="U802" i="2"/>
  <c r="U803" i="2"/>
  <c r="U804" i="2"/>
  <c r="U805" i="2"/>
  <c r="U806" i="2"/>
  <c r="U807" i="2"/>
  <c r="U808" i="2"/>
  <c r="U809" i="2"/>
  <c r="U810" i="2"/>
  <c r="U811" i="2"/>
  <c r="U812" i="2"/>
  <c r="U813" i="2"/>
  <c r="U814" i="2"/>
  <c r="U815" i="2"/>
  <c r="U816" i="2"/>
  <c r="U817" i="2"/>
  <c r="U818" i="2"/>
  <c r="U819" i="2"/>
  <c r="U820" i="2"/>
  <c r="U821" i="2"/>
  <c r="U822" i="2"/>
  <c r="U823" i="2"/>
  <c r="U824" i="2"/>
  <c r="U825" i="2"/>
  <c r="U826" i="2"/>
  <c r="U827" i="2"/>
  <c r="U828" i="2"/>
  <c r="U829" i="2"/>
  <c r="U830" i="2"/>
  <c r="U831" i="2"/>
  <c r="U832" i="2"/>
  <c r="U833" i="2"/>
  <c r="U834" i="2"/>
  <c r="U835" i="2"/>
  <c r="U836" i="2"/>
  <c r="U837" i="2"/>
  <c r="U838" i="2"/>
  <c r="U839" i="2"/>
  <c r="U840" i="2"/>
  <c r="U841" i="2"/>
  <c r="U842" i="2"/>
  <c r="U843" i="2"/>
  <c r="U844" i="2"/>
  <c r="U845" i="2"/>
  <c r="U846" i="2"/>
  <c r="U847" i="2"/>
  <c r="U848" i="2"/>
  <c r="U849" i="2"/>
  <c r="U850" i="2"/>
  <c r="U851" i="2"/>
  <c r="U852" i="2"/>
  <c r="U853" i="2"/>
  <c r="U854" i="2"/>
  <c r="U855" i="2"/>
  <c r="U856" i="2"/>
  <c r="U857" i="2"/>
  <c r="U858" i="2"/>
  <c r="U859" i="2"/>
  <c r="U860" i="2"/>
  <c r="U861" i="2"/>
  <c r="U862" i="2"/>
  <c r="U863" i="2"/>
  <c r="U864" i="2"/>
  <c r="U865" i="2"/>
  <c r="U866" i="2"/>
  <c r="U867" i="2"/>
  <c r="U868" i="2"/>
  <c r="U869" i="2"/>
  <c r="U870" i="2"/>
  <c r="U871" i="2"/>
  <c r="U872" i="2"/>
  <c r="U873" i="2"/>
  <c r="U874" i="2"/>
  <c r="U875" i="2"/>
  <c r="U876" i="2"/>
  <c r="U877" i="2"/>
  <c r="U878" i="2"/>
  <c r="U879" i="2"/>
  <c r="U880" i="2"/>
  <c r="U881" i="2"/>
  <c r="U882" i="2"/>
  <c r="U883" i="2"/>
  <c r="U884" i="2"/>
  <c r="U885" i="2"/>
  <c r="U886" i="2"/>
  <c r="U887" i="2"/>
  <c r="U888" i="2"/>
  <c r="U889" i="2"/>
  <c r="U890" i="2"/>
  <c r="U891" i="2"/>
  <c r="U892" i="2"/>
  <c r="U893" i="2"/>
  <c r="U894" i="2"/>
  <c r="U895" i="2"/>
  <c r="U896" i="2"/>
  <c r="U897" i="2"/>
  <c r="U898" i="2"/>
  <c r="U899" i="2"/>
  <c r="U900" i="2"/>
  <c r="U901" i="2"/>
  <c r="U902" i="2"/>
  <c r="U903" i="2"/>
  <c r="U904" i="2"/>
  <c r="U905" i="2"/>
  <c r="U906" i="2"/>
  <c r="U907" i="2"/>
  <c r="U908" i="2"/>
  <c r="U909" i="2"/>
  <c r="U910" i="2"/>
  <c r="U911" i="2"/>
  <c r="U912" i="2"/>
  <c r="U913" i="2"/>
  <c r="U914" i="2"/>
  <c r="U915" i="2"/>
  <c r="U916" i="2"/>
  <c r="U917" i="2"/>
  <c r="U918" i="2"/>
  <c r="U919" i="2"/>
  <c r="U920" i="2"/>
  <c r="U921" i="2"/>
  <c r="U922" i="2"/>
  <c r="U923" i="2"/>
  <c r="U924" i="2"/>
  <c r="U925" i="2"/>
  <c r="U926" i="2"/>
  <c r="U927" i="2"/>
  <c r="U928" i="2"/>
  <c r="U929" i="2"/>
  <c r="U930" i="2"/>
  <c r="U931" i="2"/>
  <c r="U932" i="2"/>
  <c r="U933" i="2"/>
  <c r="U934" i="2"/>
  <c r="U935" i="2"/>
  <c r="U936" i="2"/>
  <c r="U937" i="2"/>
  <c r="U938" i="2"/>
  <c r="U939" i="2"/>
  <c r="U940" i="2"/>
  <c r="U941" i="2"/>
  <c r="U942" i="2"/>
  <c r="U943" i="2"/>
  <c r="U944" i="2"/>
  <c r="U945" i="2"/>
  <c r="U946" i="2"/>
  <c r="U947" i="2"/>
  <c r="U948" i="2"/>
  <c r="U949" i="2"/>
  <c r="U950" i="2"/>
  <c r="U951" i="2"/>
  <c r="U952" i="2"/>
  <c r="U953" i="2"/>
  <c r="U954" i="2"/>
  <c r="U955" i="2"/>
  <c r="U956" i="2"/>
  <c r="U957" i="2"/>
  <c r="U958" i="2"/>
  <c r="U959" i="2"/>
  <c r="U960" i="2"/>
  <c r="U961" i="2"/>
  <c r="U962" i="2"/>
  <c r="U963" i="2"/>
  <c r="U964" i="2"/>
  <c r="U965" i="2"/>
  <c r="U966" i="2"/>
  <c r="U967" i="2"/>
  <c r="U968" i="2"/>
  <c r="U969" i="2"/>
  <c r="U970" i="2"/>
  <c r="U971" i="2"/>
  <c r="U972" i="2"/>
  <c r="U973" i="2"/>
  <c r="U974" i="2"/>
  <c r="U975" i="2"/>
  <c r="U976" i="2"/>
  <c r="U977" i="2"/>
  <c r="U978" i="2"/>
  <c r="U979" i="2"/>
  <c r="U980" i="2"/>
  <c r="U981" i="2"/>
  <c r="U982" i="2"/>
  <c r="U983" i="2"/>
  <c r="U984" i="2"/>
  <c r="U985" i="2"/>
  <c r="U986" i="2"/>
  <c r="U987" i="2"/>
  <c r="U988" i="2"/>
  <c r="U989" i="2"/>
  <c r="U990" i="2"/>
  <c r="U991" i="2"/>
  <c r="U992" i="2"/>
  <c r="U993" i="2"/>
  <c r="U994" i="2"/>
  <c r="U995" i="2"/>
  <c r="U996" i="2"/>
  <c r="U997" i="2"/>
  <c r="U998" i="2"/>
  <c r="U999" i="2"/>
  <c r="U1000" i="2"/>
  <c r="U1001" i="2"/>
  <c r="U1002" i="2"/>
  <c r="U1003" i="2"/>
  <c r="U1004" i="2"/>
  <c r="U1005" i="2"/>
  <c r="U1006" i="2"/>
  <c r="U1007" i="2"/>
  <c r="U1008" i="2"/>
  <c r="U1009" i="2"/>
  <c r="U1010" i="2"/>
  <c r="U1011" i="2"/>
  <c r="U1012" i="2"/>
  <c r="U1013" i="2"/>
  <c r="U1014" i="2"/>
  <c r="U1015" i="2"/>
  <c r="U1016" i="2"/>
  <c r="U1017" i="2"/>
  <c r="U1018" i="2"/>
  <c r="U1019" i="2"/>
  <c r="U1020" i="2"/>
  <c r="U1021" i="2"/>
  <c r="U1022" i="2"/>
  <c r="U1023" i="2"/>
  <c r="U1024" i="2"/>
  <c r="U1025" i="2"/>
  <c r="U1026" i="2"/>
  <c r="U1027" i="2"/>
  <c r="U1028" i="2"/>
  <c r="U1029" i="2"/>
  <c r="U1030" i="2"/>
  <c r="U1031" i="2"/>
  <c r="U1032" i="2"/>
  <c r="U1033" i="2"/>
  <c r="U1034" i="2"/>
  <c r="U1035" i="2"/>
  <c r="U1036" i="2"/>
  <c r="U1037" i="2"/>
  <c r="U1038" i="2"/>
  <c r="U1039" i="2"/>
  <c r="U1040" i="2"/>
  <c r="U1041" i="2"/>
  <c r="U4" i="2"/>
  <c r="F1042" i="2"/>
  <c r="F1043" i="2"/>
  <c r="F1044" i="2"/>
  <c r="F1045" i="2"/>
  <c r="F1046" i="2"/>
  <c r="F1047" i="2"/>
  <c r="F1048" i="2"/>
  <c r="F1049" i="2"/>
  <c r="F1050" i="2"/>
  <c r="F1051" i="2"/>
  <c r="F1052" i="2"/>
  <c r="F1053" i="2"/>
  <c r="F1054" i="2"/>
  <c r="F1055" i="2"/>
  <c r="F1056" i="2"/>
  <c r="F1057" i="2"/>
  <c r="F1058" i="2"/>
  <c r="F1059" i="2"/>
  <c r="F1060" i="2"/>
  <c r="F1061" i="2"/>
  <c r="F1062" i="2"/>
  <c r="F1063" i="2"/>
  <c r="F1064" i="2"/>
  <c r="F1065" i="2"/>
  <c r="F1066" i="2"/>
  <c r="F1067" i="2"/>
  <c r="F1068" i="2"/>
  <c r="F1069" i="2"/>
  <c r="F1070" i="2"/>
  <c r="F1071" i="2"/>
  <c r="F1072" i="2"/>
  <c r="F1073" i="2"/>
  <c r="F1074" i="2"/>
  <c r="F1075" i="2"/>
  <c r="F1076" i="2"/>
  <c r="F1077" i="2"/>
  <c r="F1078" i="2"/>
  <c r="F1079" i="2"/>
  <c r="F1080" i="2"/>
  <c r="F1081" i="2"/>
  <c r="F1082" i="2"/>
  <c r="F1083" i="2"/>
  <c r="F1084" i="2"/>
  <c r="F1085" i="2"/>
  <c r="F1086" i="2"/>
  <c r="F1087" i="2"/>
  <c r="F1088" i="2"/>
  <c r="F1089" i="2"/>
  <c r="F1090" i="2"/>
  <c r="F1091" i="2"/>
  <c r="F1092" i="2"/>
  <c r="F1093" i="2"/>
  <c r="F1094" i="2"/>
  <c r="F1095" i="2"/>
  <c r="F1096" i="2"/>
  <c r="F1097" i="2"/>
  <c r="F1098" i="2"/>
  <c r="F1099" i="2"/>
  <c r="F1100" i="2"/>
  <c r="F1101" i="2"/>
  <c r="F1102" i="2"/>
  <c r="F1103" i="2"/>
  <c r="F1104" i="2"/>
  <c r="F1105" i="2"/>
  <c r="F1106" i="2"/>
  <c r="F1107" i="2"/>
  <c r="F1108" i="2"/>
  <c r="F1109" i="2"/>
  <c r="F1110" i="2"/>
  <c r="F1111" i="2"/>
  <c r="F1112" i="2"/>
  <c r="F1113" i="2"/>
  <c r="F1114" i="2"/>
  <c r="F1115" i="2"/>
  <c r="F1116" i="2"/>
  <c r="F1117" i="2"/>
  <c r="F1118" i="2"/>
  <c r="F1119" i="2"/>
  <c r="F1120" i="2"/>
  <c r="F1121" i="2"/>
  <c r="F1122" i="2"/>
  <c r="F1123" i="2"/>
  <c r="F1124" i="2"/>
  <c r="F1125" i="2"/>
  <c r="F1126" i="2"/>
  <c r="F1127" i="2"/>
  <c r="F1128" i="2"/>
  <c r="F1129" i="2"/>
  <c r="F1130" i="2"/>
  <c r="F1131" i="2"/>
  <c r="F1132" i="2"/>
  <c r="F1133" i="2"/>
  <c r="F1134" i="2"/>
  <c r="F1135" i="2"/>
  <c r="F1136" i="2"/>
  <c r="F1137" i="2"/>
  <c r="F1138" i="2"/>
  <c r="F1139" i="2"/>
  <c r="F1140" i="2"/>
  <c r="F1141" i="2"/>
  <c r="F1142" i="2"/>
  <c r="F1143" i="2"/>
  <c r="F1144" i="2"/>
  <c r="F1145" i="2"/>
  <c r="F1146" i="2"/>
  <c r="F1147" i="2"/>
  <c r="F1148" i="2"/>
  <c r="F1149" i="2"/>
  <c r="F1150" i="2"/>
  <c r="F1151" i="2"/>
  <c r="F1152" i="2"/>
  <c r="F1153" i="2"/>
  <c r="F1154" i="2"/>
  <c r="F1155" i="2"/>
  <c r="F1156" i="2"/>
  <c r="F1157" i="2"/>
  <c r="F1158" i="2"/>
  <c r="F1159" i="2"/>
  <c r="F1160" i="2"/>
  <c r="F1161" i="2"/>
  <c r="F1162" i="2"/>
  <c r="F1163" i="2"/>
  <c r="F1164" i="2"/>
  <c r="F1165" i="2"/>
  <c r="F1166" i="2"/>
  <c r="F1167" i="2"/>
  <c r="F1168" i="2"/>
  <c r="F1169" i="2"/>
  <c r="F1170" i="2"/>
  <c r="F1171" i="2"/>
  <c r="F1172" i="2"/>
  <c r="F1173" i="2"/>
  <c r="F1174" i="2"/>
  <c r="F1175" i="2"/>
  <c r="F1176" i="2"/>
  <c r="F1177" i="2"/>
  <c r="F1178" i="2"/>
  <c r="F1179" i="2"/>
  <c r="F1180" i="2"/>
  <c r="F1181" i="2"/>
  <c r="F1182" i="2"/>
  <c r="F1183" i="2"/>
  <c r="F1184" i="2"/>
  <c r="F1185" i="2"/>
  <c r="F1186" i="2"/>
  <c r="F1187" i="2"/>
  <c r="F1188" i="2"/>
  <c r="F1189" i="2"/>
  <c r="F1190" i="2"/>
  <c r="F1191" i="2"/>
  <c r="F1192" i="2"/>
  <c r="F1193" i="2"/>
  <c r="F1194" i="2"/>
  <c r="F1195" i="2"/>
  <c r="F1196" i="2"/>
  <c r="F1197" i="2"/>
  <c r="F1198" i="2"/>
  <c r="F1199" i="2"/>
  <c r="F1200" i="2"/>
  <c r="F1201" i="2"/>
  <c r="F1202" i="2"/>
  <c r="F1203" i="2"/>
  <c r="F1204" i="2"/>
  <c r="F1205" i="2"/>
  <c r="F1206" i="2"/>
  <c r="F1207" i="2"/>
  <c r="F1208" i="2"/>
  <c r="F1209" i="2"/>
  <c r="F1210" i="2"/>
  <c r="F1211" i="2"/>
  <c r="F1212" i="2"/>
  <c r="F1213" i="2"/>
  <c r="F1214" i="2"/>
  <c r="F1215" i="2"/>
  <c r="F1216" i="2"/>
  <c r="F1217" i="2"/>
  <c r="F1218" i="2"/>
  <c r="F1219" i="2"/>
  <c r="F1220" i="2"/>
  <c r="F1221" i="2"/>
  <c r="F1222" i="2"/>
  <c r="F1223" i="2"/>
  <c r="F1224" i="2"/>
  <c r="F1225" i="2"/>
  <c r="F1226" i="2"/>
  <c r="F1227" i="2"/>
  <c r="F1228" i="2"/>
  <c r="F1229" i="2"/>
  <c r="F1230" i="2"/>
  <c r="F1231" i="2"/>
  <c r="F1232" i="2"/>
  <c r="F1233" i="2"/>
  <c r="F1234" i="2"/>
  <c r="F1235" i="2"/>
  <c r="F1236" i="2"/>
  <c r="F1237" i="2"/>
  <c r="F1238" i="2"/>
  <c r="F1239" i="2"/>
  <c r="F1240" i="2"/>
  <c r="F1241" i="2"/>
  <c r="F1242" i="2"/>
  <c r="F1243" i="2"/>
  <c r="F1244" i="2"/>
  <c r="F1245" i="2"/>
  <c r="F1246" i="2"/>
  <c r="F1247" i="2"/>
  <c r="F1248" i="2"/>
  <c r="F1249" i="2"/>
  <c r="F1250" i="2"/>
  <c r="F1251" i="2"/>
  <c r="F1252" i="2"/>
  <c r="F1253" i="2"/>
  <c r="F1254" i="2"/>
  <c r="F1255" i="2"/>
  <c r="F1256" i="2"/>
  <c r="F1257" i="2"/>
  <c r="F1258" i="2"/>
  <c r="F1259" i="2"/>
  <c r="F1260" i="2"/>
  <c r="F1261" i="2"/>
  <c r="F1262" i="2"/>
  <c r="F1263" i="2"/>
  <c r="F1264" i="2"/>
  <c r="F1265" i="2"/>
  <c r="F1266" i="2"/>
  <c r="F1267" i="2"/>
  <c r="F1268" i="2"/>
  <c r="F1269" i="2"/>
  <c r="F1270" i="2"/>
  <c r="F1271" i="2"/>
  <c r="F1272" i="2"/>
  <c r="F1273" i="2"/>
  <c r="F1274" i="2"/>
  <c r="F1275" i="2"/>
  <c r="F1276" i="2"/>
  <c r="F1277" i="2"/>
  <c r="F1278" i="2"/>
  <c r="F1279" i="2"/>
  <c r="F1280" i="2"/>
  <c r="F1281" i="2"/>
  <c r="F1282" i="2"/>
  <c r="F1283" i="2"/>
  <c r="F1284" i="2"/>
  <c r="F1285" i="2"/>
  <c r="F1286" i="2"/>
  <c r="F1287" i="2"/>
  <c r="F1288" i="2"/>
  <c r="F1289" i="2"/>
  <c r="F1290" i="2"/>
  <c r="F1291" i="2"/>
  <c r="F1292" i="2"/>
  <c r="F1293" i="2"/>
  <c r="F1294" i="2"/>
  <c r="F1295" i="2"/>
  <c r="F1296" i="2"/>
  <c r="F1297" i="2"/>
  <c r="F1298" i="2"/>
  <c r="F1299" i="2"/>
  <c r="F1300" i="2"/>
  <c r="F1301" i="2"/>
  <c r="F1302" i="2"/>
  <c r="F1303" i="2"/>
  <c r="F1304" i="2"/>
  <c r="F1305" i="2"/>
  <c r="F1306" i="2"/>
  <c r="F1307" i="2"/>
  <c r="F1308" i="2"/>
  <c r="F1309" i="2"/>
  <c r="F1310" i="2"/>
  <c r="F1311" i="2"/>
  <c r="F1312" i="2"/>
  <c r="F1313" i="2"/>
  <c r="F1314" i="2"/>
  <c r="F1315" i="2"/>
  <c r="F1316" i="2"/>
  <c r="F1317" i="2"/>
  <c r="F1318" i="2"/>
  <c r="F1319" i="2"/>
  <c r="F1320" i="2"/>
  <c r="F1321" i="2"/>
  <c r="F1322" i="2"/>
  <c r="F1323" i="2"/>
  <c r="F1324" i="2"/>
  <c r="F1325" i="2"/>
  <c r="F1326" i="2"/>
  <c r="F1327" i="2"/>
  <c r="F1328" i="2"/>
  <c r="F1329" i="2"/>
  <c r="F1330" i="2"/>
  <c r="F1331" i="2"/>
  <c r="F1332" i="2"/>
  <c r="F1333" i="2"/>
  <c r="F1334" i="2"/>
  <c r="F1335" i="2"/>
  <c r="F1336" i="2"/>
  <c r="F1337" i="2"/>
  <c r="F1338" i="2"/>
  <c r="F1339" i="2"/>
  <c r="F1340" i="2"/>
  <c r="F1341" i="2"/>
  <c r="F1342" i="2"/>
  <c r="F1343" i="2"/>
  <c r="F1344" i="2"/>
  <c r="F1345" i="2"/>
  <c r="F1346" i="2"/>
  <c r="F1347" i="2"/>
  <c r="F1348" i="2"/>
  <c r="F1349" i="2"/>
  <c r="F1350" i="2"/>
  <c r="F1351" i="2"/>
  <c r="F1352" i="2"/>
  <c r="F1353" i="2"/>
  <c r="F1354" i="2"/>
  <c r="F1355" i="2"/>
  <c r="F1356" i="2"/>
  <c r="F1357" i="2"/>
  <c r="F1358" i="2"/>
  <c r="F1359" i="2"/>
  <c r="F1360" i="2"/>
  <c r="F1361" i="2"/>
  <c r="F1362" i="2"/>
  <c r="F1363" i="2"/>
  <c r="F1364" i="2"/>
  <c r="F1365" i="2"/>
  <c r="F1366" i="2"/>
  <c r="F1367" i="2"/>
  <c r="F1368" i="2"/>
  <c r="F1369" i="2"/>
  <c r="F1370" i="2"/>
  <c r="F1371" i="2"/>
  <c r="F1372" i="2"/>
  <c r="F1373" i="2"/>
  <c r="F1374" i="2"/>
  <c r="F1375" i="2"/>
  <c r="F1376" i="2"/>
  <c r="F1377" i="2"/>
  <c r="F1378" i="2"/>
  <c r="F1379" i="2"/>
  <c r="F1380" i="2"/>
  <c r="F1381" i="2"/>
  <c r="F1382" i="2"/>
  <c r="F1383" i="2"/>
  <c r="F1384" i="2"/>
  <c r="F1385" i="2"/>
  <c r="F1386" i="2"/>
  <c r="F1387" i="2"/>
  <c r="F1388" i="2"/>
  <c r="F1389" i="2"/>
  <c r="F1390" i="2"/>
  <c r="F1391" i="2"/>
  <c r="F1392" i="2"/>
  <c r="F1393" i="2"/>
  <c r="F1394" i="2"/>
  <c r="F1395" i="2"/>
  <c r="F1396" i="2"/>
  <c r="F1397" i="2"/>
  <c r="F1398" i="2"/>
  <c r="F1399" i="2"/>
  <c r="F1400" i="2"/>
  <c r="F1401" i="2"/>
  <c r="F1402" i="2"/>
  <c r="F1403" i="2"/>
  <c r="F1404" i="2"/>
  <c r="F1405" i="2"/>
  <c r="F1406" i="2"/>
  <c r="F1407" i="2"/>
  <c r="F1408" i="2"/>
  <c r="F1409" i="2"/>
  <c r="F1410" i="2"/>
  <c r="F1411" i="2"/>
  <c r="F1412" i="2"/>
  <c r="F1413" i="2"/>
  <c r="F1414" i="2"/>
  <c r="F1415" i="2"/>
  <c r="F1416" i="2"/>
  <c r="F1417" i="2"/>
  <c r="F1418" i="2"/>
  <c r="F1419" i="2"/>
  <c r="F1420" i="2"/>
  <c r="F1421" i="2"/>
  <c r="F1422" i="2"/>
  <c r="F1423" i="2"/>
  <c r="F1424" i="2"/>
  <c r="F1425" i="2"/>
  <c r="F1426" i="2"/>
  <c r="F1427" i="2"/>
  <c r="F1428" i="2"/>
  <c r="F1429" i="2"/>
  <c r="F1430" i="2"/>
  <c r="F1431" i="2"/>
  <c r="F1432" i="2"/>
  <c r="F1433" i="2"/>
  <c r="F1434" i="2"/>
  <c r="F1435" i="2"/>
  <c r="F1436" i="2"/>
  <c r="F1437" i="2"/>
  <c r="F1438" i="2"/>
  <c r="F1439" i="2"/>
  <c r="F1440" i="2"/>
  <c r="F1441" i="2"/>
  <c r="F1442" i="2"/>
  <c r="F1443" i="2"/>
  <c r="F1444" i="2"/>
  <c r="F1445" i="2"/>
  <c r="F1446" i="2"/>
  <c r="F1447" i="2"/>
  <c r="F1448" i="2"/>
  <c r="F1449" i="2"/>
  <c r="F1450" i="2"/>
  <c r="F1451" i="2"/>
  <c r="F1452" i="2"/>
  <c r="F1453" i="2"/>
  <c r="F1454" i="2"/>
  <c r="F1455" i="2"/>
  <c r="F1456" i="2"/>
  <c r="F1457" i="2"/>
  <c r="F1458" i="2"/>
  <c r="F1459" i="2"/>
  <c r="F1460" i="2"/>
  <c r="F1461" i="2"/>
  <c r="F1462" i="2"/>
  <c r="F1463" i="2"/>
  <c r="F1464" i="2"/>
  <c r="F1465" i="2"/>
  <c r="F1466" i="2"/>
  <c r="F1467" i="2"/>
  <c r="F1468" i="2"/>
  <c r="F1469" i="2"/>
  <c r="F1470" i="2"/>
  <c r="F1471" i="2"/>
  <c r="F1472" i="2"/>
  <c r="F1473" i="2"/>
  <c r="F1474" i="2"/>
  <c r="F1475" i="2"/>
  <c r="F1476" i="2"/>
  <c r="F1477" i="2"/>
  <c r="F1478" i="2"/>
  <c r="F1479" i="2"/>
  <c r="F1480" i="2"/>
  <c r="F1481" i="2"/>
  <c r="F1482" i="2"/>
  <c r="F1483" i="2"/>
  <c r="F1484" i="2"/>
  <c r="F1485" i="2"/>
  <c r="F1486" i="2"/>
  <c r="F1487" i="2"/>
  <c r="F1488" i="2"/>
  <c r="F1489" i="2"/>
  <c r="F1490" i="2"/>
  <c r="F1491" i="2"/>
  <c r="F1492" i="2"/>
  <c r="F1493" i="2"/>
  <c r="F1494" i="2"/>
  <c r="F1495" i="2"/>
  <c r="F1496" i="2"/>
  <c r="F1497" i="2"/>
  <c r="F1498" i="2"/>
  <c r="F1499" i="2"/>
  <c r="F1500" i="2"/>
  <c r="F1501" i="2"/>
  <c r="F1502" i="2"/>
  <c r="F1503" i="2"/>
  <c r="F1504" i="2"/>
  <c r="F1505" i="2"/>
  <c r="F1506" i="2"/>
  <c r="F1507" i="2"/>
  <c r="F1508" i="2"/>
  <c r="F1509" i="2"/>
  <c r="F1510" i="2"/>
  <c r="F1511" i="2"/>
  <c r="F1512" i="2"/>
  <c r="F1513" i="2"/>
  <c r="F1514" i="2"/>
  <c r="F1515" i="2"/>
  <c r="F1516" i="2"/>
  <c r="F1517" i="2"/>
  <c r="F1518" i="2"/>
  <c r="F1519" i="2"/>
  <c r="F1520" i="2"/>
  <c r="F1521" i="2"/>
  <c r="F1522" i="2"/>
  <c r="F1523" i="2"/>
  <c r="F1524" i="2"/>
  <c r="F1525" i="2"/>
  <c r="F1526" i="2"/>
  <c r="F1527" i="2"/>
  <c r="F1528" i="2"/>
  <c r="F1529" i="2"/>
  <c r="F1530" i="2"/>
  <c r="F1531" i="2"/>
  <c r="F1532" i="2"/>
  <c r="F1533" i="2"/>
  <c r="F1534" i="2"/>
  <c r="F1535" i="2"/>
  <c r="F1536" i="2"/>
  <c r="F1537" i="2"/>
  <c r="F1538" i="2"/>
  <c r="F1539" i="2"/>
  <c r="F1540" i="2"/>
  <c r="F1541" i="2"/>
  <c r="F1542" i="2"/>
  <c r="F1543" i="2"/>
  <c r="F1544" i="2"/>
  <c r="F1545" i="2"/>
  <c r="F1546" i="2"/>
  <c r="F1547" i="2"/>
  <c r="F1548" i="2"/>
  <c r="F1549" i="2"/>
  <c r="F1550" i="2"/>
  <c r="F1551" i="2"/>
  <c r="F1552" i="2"/>
  <c r="F1553" i="2"/>
  <c r="F1554" i="2"/>
  <c r="F1555" i="2"/>
  <c r="F1556" i="2"/>
  <c r="F1557" i="2"/>
  <c r="F1558" i="2"/>
  <c r="F1559" i="2"/>
  <c r="F1560" i="2"/>
  <c r="F1561" i="2"/>
  <c r="F1562" i="2"/>
  <c r="F1563" i="2"/>
  <c r="F1564" i="2"/>
  <c r="F1565" i="2"/>
  <c r="F1566" i="2"/>
  <c r="F1567" i="2"/>
  <c r="F1568" i="2"/>
  <c r="F1569" i="2"/>
  <c r="F1570" i="2"/>
  <c r="F1571" i="2"/>
  <c r="F1572" i="2"/>
  <c r="F1573" i="2"/>
  <c r="F1574" i="2"/>
  <c r="F1575" i="2"/>
  <c r="F1576" i="2"/>
  <c r="F1577" i="2"/>
  <c r="F1578" i="2"/>
  <c r="F1579" i="2"/>
  <c r="F1580" i="2"/>
  <c r="F1581" i="2"/>
  <c r="F1582" i="2"/>
  <c r="F1583" i="2"/>
  <c r="F1584" i="2"/>
  <c r="F1585" i="2"/>
  <c r="F1586" i="2"/>
  <c r="F1587" i="2"/>
  <c r="F1588" i="2"/>
  <c r="F1589" i="2"/>
  <c r="F1590" i="2"/>
  <c r="F1591" i="2"/>
  <c r="F1592" i="2"/>
  <c r="F1593" i="2"/>
  <c r="F1594" i="2"/>
  <c r="F1595" i="2"/>
  <c r="F1596" i="2"/>
  <c r="F1597" i="2"/>
  <c r="F1598" i="2"/>
  <c r="F1599" i="2"/>
  <c r="F1600" i="2"/>
  <c r="F1601" i="2"/>
  <c r="F1602" i="2"/>
  <c r="F1603" i="2"/>
  <c r="F1604" i="2"/>
  <c r="F1605" i="2"/>
  <c r="F1606" i="2"/>
  <c r="F1607" i="2"/>
  <c r="F1608" i="2"/>
  <c r="F1609" i="2"/>
  <c r="F1610" i="2"/>
  <c r="F1611" i="2"/>
  <c r="F1612" i="2"/>
  <c r="F1613" i="2"/>
  <c r="F1614" i="2"/>
  <c r="F1615" i="2"/>
  <c r="F1616" i="2"/>
  <c r="F1617" i="2"/>
  <c r="F1618" i="2"/>
  <c r="F1619" i="2"/>
  <c r="F1620" i="2"/>
  <c r="F1621" i="2"/>
  <c r="F1622" i="2"/>
  <c r="F1623" i="2"/>
  <c r="F1624" i="2"/>
  <c r="F1625" i="2"/>
  <c r="F1626" i="2"/>
  <c r="F1627" i="2"/>
  <c r="F1628" i="2"/>
  <c r="F1629" i="2"/>
  <c r="F1630" i="2"/>
  <c r="F1631" i="2"/>
  <c r="F1632" i="2"/>
  <c r="F1633" i="2"/>
  <c r="F1634" i="2"/>
  <c r="F1635" i="2"/>
  <c r="F1636" i="2"/>
  <c r="F1637" i="2"/>
  <c r="F1638" i="2"/>
  <c r="F1639" i="2"/>
  <c r="F1640" i="2"/>
  <c r="F1641" i="2"/>
  <c r="F1642" i="2"/>
  <c r="F1643" i="2"/>
  <c r="F1644" i="2"/>
  <c r="F1645" i="2"/>
  <c r="F1646" i="2"/>
  <c r="F1647" i="2"/>
  <c r="F1648" i="2"/>
  <c r="F1649" i="2"/>
  <c r="F1650" i="2"/>
  <c r="F1651" i="2"/>
  <c r="F1652" i="2"/>
  <c r="F1653" i="2"/>
  <c r="F1654" i="2"/>
  <c r="F1655" i="2"/>
  <c r="F1656" i="2"/>
  <c r="F1657" i="2"/>
  <c r="F1658" i="2"/>
  <c r="F1659" i="2"/>
  <c r="F1660" i="2"/>
  <c r="F1661" i="2"/>
  <c r="F1662" i="2"/>
  <c r="F1663" i="2"/>
  <c r="F1664" i="2"/>
  <c r="F1665" i="2"/>
  <c r="F1666" i="2"/>
  <c r="F1667" i="2"/>
  <c r="F1668" i="2"/>
  <c r="F1669" i="2"/>
  <c r="F1670" i="2"/>
  <c r="F1671" i="2"/>
  <c r="F1672" i="2"/>
  <c r="F1673" i="2"/>
  <c r="F1674" i="2"/>
  <c r="F1675" i="2"/>
  <c r="F1676" i="2"/>
  <c r="F1677" i="2"/>
  <c r="F1678" i="2"/>
  <c r="F1679" i="2"/>
  <c r="F1680" i="2"/>
  <c r="F1681" i="2"/>
  <c r="F1682" i="2"/>
  <c r="F1683" i="2"/>
  <c r="F1684" i="2"/>
  <c r="F1685" i="2"/>
  <c r="F1686" i="2"/>
  <c r="F1687" i="2"/>
  <c r="F1688" i="2"/>
  <c r="F1689" i="2"/>
  <c r="F1690" i="2"/>
  <c r="F1691" i="2"/>
  <c r="F1692" i="2"/>
  <c r="F1693" i="2"/>
  <c r="F1694" i="2"/>
  <c r="F1695" i="2"/>
  <c r="F1696" i="2"/>
  <c r="F1697" i="2"/>
  <c r="F1698" i="2"/>
  <c r="F1699" i="2"/>
  <c r="F1700" i="2"/>
  <c r="F1701" i="2"/>
  <c r="F1702" i="2"/>
  <c r="F1703" i="2"/>
  <c r="F1704" i="2"/>
  <c r="F1705" i="2"/>
  <c r="F1706" i="2"/>
  <c r="F1707" i="2"/>
  <c r="F1708" i="2"/>
  <c r="F1709" i="2"/>
  <c r="F1710" i="2"/>
  <c r="F1711" i="2"/>
  <c r="F1712" i="2"/>
  <c r="F1713" i="2"/>
  <c r="F1714" i="2"/>
  <c r="F1715" i="2"/>
  <c r="F1716" i="2"/>
  <c r="F1717" i="2"/>
  <c r="F1718" i="2"/>
  <c r="F1719" i="2"/>
  <c r="F1720" i="2"/>
  <c r="F1721" i="2"/>
  <c r="F1722" i="2"/>
  <c r="F1723" i="2"/>
  <c r="F1724" i="2"/>
  <c r="F1725" i="2"/>
  <c r="F1726" i="2"/>
  <c r="F1727" i="2"/>
  <c r="F1728" i="2"/>
  <c r="F1729" i="2"/>
  <c r="F1730" i="2"/>
  <c r="F1731" i="2"/>
  <c r="F1732" i="2"/>
  <c r="F1733" i="2"/>
  <c r="F1734" i="2"/>
  <c r="F1735" i="2"/>
  <c r="F1736" i="2"/>
  <c r="F1737" i="2"/>
  <c r="F1738" i="2"/>
  <c r="F1739" i="2"/>
  <c r="F1740" i="2"/>
  <c r="F1741" i="2"/>
  <c r="F1742" i="2"/>
  <c r="F1743" i="2"/>
  <c r="F1744" i="2"/>
  <c r="F1745" i="2"/>
  <c r="F1746" i="2"/>
  <c r="F1747" i="2"/>
  <c r="F1748" i="2"/>
  <c r="F1749" i="2"/>
  <c r="F1750" i="2"/>
  <c r="F1751" i="2"/>
  <c r="F1752" i="2"/>
  <c r="F1753" i="2"/>
  <c r="F1754" i="2"/>
  <c r="F1755" i="2"/>
  <c r="F1756" i="2"/>
  <c r="F1757" i="2"/>
  <c r="F1758" i="2"/>
  <c r="F1759" i="2"/>
  <c r="F1760" i="2"/>
  <c r="F1761" i="2"/>
  <c r="F1762" i="2"/>
  <c r="F1763" i="2"/>
  <c r="F1764" i="2"/>
  <c r="F1765" i="2"/>
  <c r="F1766" i="2"/>
  <c r="F1767" i="2"/>
  <c r="F1768" i="2"/>
  <c r="F1769" i="2"/>
  <c r="F1770" i="2"/>
  <c r="F1771" i="2"/>
  <c r="F1772" i="2"/>
  <c r="F1773" i="2"/>
  <c r="F1774" i="2"/>
  <c r="F1775" i="2"/>
  <c r="F1776" i="2"/>
  <c r="F1777" i="2"/>
  <c r="F1778" i="2"/>
  <c r="F1779" i="2"/>
  <c r="F1780" i="2"/>
  <c r="F1781" i="2"/>
  <c r="F1782" i="2"/>
  <c r="F1783" i="2"/>
  <c r="F1784" i="2"/>
  <c r="F1785" i="2"/>
  <c r="F1786" i="2"/>
  <c r="F1787" i="2"/>
  <c r="F1788" i="2"/>
  <c r="F1789" i="2"/>
  <c r="F1790" i="2"/>
  <c r="F1791" i="2"/>
  <c r="F1792" i="2"/>
  <c r="F1793" i="2"/>
  <c r="F1794" i="2"/>
  <c r="F1795" i="2"/>
  <c r="F1796" i="2"/>
  <c r="F1797" i="2"/>
  <c r="F1798" i="2"/>
  <c r="F1799" i="2"/>
  <c r="F1800" i="2"/>
  <c r="F1801" i="2"/>
  <c r="F1802" i="2"/>
  <c r="F1803" i="2"/>
  <c r="F1804" i="2"/>
  <c r="F1805" i="2"/>
  <c r="F1806" i="2"/>
  <c r="F1807" i="2"/>
  <c r="F1808" i="2"/>
  <c r="F1809" i="2"/>
  <c r="F1810" i="2"/>
  <c r="F1811" i="2"/>
  <c r="F1812" i="2"/>
  <c r="F1813" i="2"/>
  <c r="F1814" i="2"/>
  <c r="F1815" i="2"/>
  <c r="F1816" i="2"/>
  <c r="F1817" i="2"/>
  <c r="F1818" i="2"/>
  <c r="F1819" i="2"/>
  <c r="F1820" i="2"/>
  <c r="F1821" i="2"/>
  <c r="F1822" i="2"/>
  <c r="F1823" i="2"/>
  <c r="F1824" i="2"/>
  <c r="F1825" i="2"/>
  <c r="F1826" i="2"/>
  <c r="F1827" i="2"/>
  <c r="F1828" i="2"/>
  <c r="F1829" i="2"/>
  <c r="F1830" i="2"/>
  <c r="F1831" i="2"/>
  <c r="F1832" i="2"/>
  <c r="F1833" i="2"/>
  <c r="F1834" i="2"/>
  <c r="F1835" i="2"/>
  <c r="F1836" i="2"/>
  <c r="F1837" i="2"/>
  <c r="F1838" i="2"/>
  <c r="F1839" i="2"/>
  <c r="F1840" i="2"/>
  <c r="F1841" i="2"/>
  <c r="F1842" i="2"/>
  <c r="F1843" i="2"/>
  <c r="F1844" i="2"/>
  <c r="F1845" i="2"/>
  <c r="F1846" i="2"/>
  <c r="F1847" i="2"/>
  <c r="F1848" i="2"/>
  <c r="F1849" i="2"/>
  <c r="F1850" i="2"/>
  <c r="F1851" i="2"/>
  <c r="F1852" i="2"/>
  <c r="F1853" i="2"/>
  <c r="F1854" i="2"/>
  <c r="F1855" i="2"/>
  <c r="F1856" i="2"/>
  <c r="F1857" i="2"/>
  <c r="F1858" i="2"/>
  <c r="F1859" i="2"/>
  <c r="F1860" i="2"/>
  <c r="F1861" i="2"/>
  <c r="F1862" i="2"/>
  <c r="F1863" i="2"/>
  <c r="F1864" i="2"/>
  <c r="F1865" i="2"/>
  <c r="F1866" i="2"/>
  <c r="F1867" i="2"/>
  <c r="F1868" i="2"/>
  <c r="F1869" i="2"/>
  <c r="F1870" i="2"/>
  <c r="F1871" i="2"/>
  <c r="F1872" i="2"/>
  <c r="F1873" i="2"/>
  <c r="F1874" i="2"/>
  <c r="F1875" i="2"/>
  <c r="F1876" i="2"/>
  <c r="F1877" i="2"/>
  <c r="F1878" i="2"/>
  <c r="F1879" i="2"/>
  <c r="F1880" i="2"/>
  <c r="F1881" i="2"/>
  <c r="F1882" i="2"/>
  <c r="F1883" i="2"/>
  <c r="F1884" i="2"/>
  <c r="F1885" i="2"/>
  <c r="F1886" i="2"/>
  <c r="F1887" i="2"/>
  <c r="F1888" i="2"/>
  <c r="F1889" i="2"/>
  <c r="F1890" i="2"/>
  <c r="F1891" i="2"/>
  <c r="F1892" i="2"/>
  <c r="F1893" i="2"/>
  <c r="F1894" i="2"/>
  <c r="F1895" i="2"/>
  <c r="F1896" i="2"/>
  <c r="F1897" i="2"/>
  <c r="F1898" i="2"/>
  <c r="F1899" i="2"/>
  <c r="F1900" i="2"/>
  <c r="F1901" i="2"/>
  <c r="F1902" i="2"/>
  <c r="F1903" i="2"/>
  <c r="F1904" i="2"/>
  <c r="F1905" i="2"/>
  <c r="F1906" i="2"/>
  <c r="F1907" i="2"/>
  <c r="F1908" i="2"/>
  <c r="F1909" i="2"/>
  <c r="F1910" i="2"/>
  <c r="F1911" i="2"/>
  <c r="F1912" i="2"/>
  <c r="F1913" i="2"/>
  <c r="F1914" i="2"/>
  <c r="F1915" i="2"/>
  <c r="F1916" i="2"/>
  <c r="F1917" i="2"/>
  <c r="F1918" i="2"/>
  <c r="F1919" i="2"/>
  <c r="F1920" i="2"/>
  <c r="F1921" i="2"/>
  <c r="F1922" i="2"/>
  <c r="F1923" i="2"/>
  <c r="F1924" i="2"/>
  <c r="F1925" i="2"/>
  <c r="F1926" i="2"/>
  <c r="F1927" i="2"/>
  <c r="F1928" i="2"/>
  <c r="F1929" i="2"/>
  <c r="F1930" i="2"/>
  <c r="F1931" i="2"/>
  <c r="F1932" i="2"/>
  <c r="F1933" i="2"/>
  <c r="F1934" i="2"/>
  <c r="F1935" i="2"/>
  <c r="F1936" i="2"/>
  <c r="F1937" i="2"/>
  <c r="F1938" i="2"/>
  <c r="F1939" i="2"/>
  <c r="F1940" i="2"/>
  <c r="F1941" i="2"/>
  <c r="F1942" i="2"/>
  <c r="F1943" i="2"/>
  <c r="F1944" i="2"/>
  <c r="F1945" i="2"/>
  <c r="F1946" i="2"/>
  <c r="F1947" i="2"/>
  <c r="F1948" i="2"/>
  <c r="F1949" i="2"/>
  <c r="F1950" i="2"/>
  <c r="F1951" i="2"/>
  <c r="F1952" i="2"/>
  <c r="F1953" i="2"/>
  <c r="F1954" i="2"/>
  <c r="F1955" i="2"/>
  <c r="F1956" i="2"/>
  <c r="F1957" i="2"/>
  <c r="F1958" i="2"/>
  <c r="F1959" i="2"/>
  <c r="F1960" i="2"/>
  <c r="F1961" i="2"/>
  <c r="F1962" i="2"/>
  <c r="F1963" i="2"/>
  <c r="F1964" i="2"/>
  <c r="F1965" i="2"/>
  <c r="F1966" i="2"/>
  <c r="F1967" i="2"/>
  <c r="F1968" i="2"/>
  <c r="F1969" i="2"/>
  <c r="F1970" i="2"/>
  <c r="F1971" i="2"/>
  <c r="F1972" i="2"/>
  <c r="F1973" i="2"/>
  <c r="F1974" i="2"/>
  <c r="F1975" i="2"/>
  <c r="F1976" i="2"/>
  <c r="F1977" i="2"/>
  <c r="F1978" i="2"/>
  <c r="F1979" i="2"/>
  <c r="F1980" i="2"/>
  <c r="F1981" i="2"/>
  <c r="F1982" i="2"/>
  <c r="F1983" i="2"/>
  <c r="F1984" i="2"/>
  <c r="F1985" i="2"/>
  <c r="F1986" i="2"/>
  <c r="F1987" i="2"/>
  <c r="F1988" i="2"/>
  <c r="F1989" i="2"/>
  <c r="F1990" i="2"/>
  <c r="F1991" i="2"/>
  <c r="F1992" i="2"/>
  <c r="F1993" i="2"/>
  <c r="F1994" i="2"/>
  <c r="F1995" i="2"/>
  <c r="F1996" i="2"/>
  <c r="F1997" i="2"/>
  <c r="F1998" i="2"/>
  <c r="F1999" i="2"/>
  <c r="F2000" i="2"/>
  <c r="F2001" i="2"/>
  <c r="F2002" i="2"/>
  <c r="F2003" i="2"/>
  <c r="F2004" i="2"/>
  <c r="F2005" i="2"/>
  <c r="F2006" i="2"/>
  <c r="F2007" i="2"/>
  <c r="F2008" i="2"/>
  <c r="F2009" i="2"/>
  <c r="F2010" i="2"/>
  <c r="F2011" i="2"/>
  <c r="F2012" i="2"/>
  <c r="F2013" i="2"/>
  <c r="F2014" i="2"/>
  <c r="F2015" i="2"/>
  <c r="F2016" i="2"/>
  <c r="F2017" i="2"/>
  <c r="F2018" i="2"/>
  <c r="F2019" i="2"/>
  <c r="F2020" i="2"/>
  <c r="F2021" i="2"/>
  <c r="F2022" i="2"/>
  <c r="F2023" i="2"/>
  <c r="F2024" i="2"/>
  <c r="F2025" i="2"/>
  <c r="F2026" i="2"/>
  <c r="F2027" i="2"/>
  <c r="F2028" i="2"/>
  <c r="F2029" i="2"/>
  <c r="F2030" i="2"/>
  <c r="F2031" i="2"/>
  <c r="F2032" i="2"/>
  <c r="F2033" i="2"/>
  <c r="F2034" i="2"/>
  <c r="F2035" i="2"/>
  <c r="F2036" i="2"/>
  <c r="F2037" i="2"/>
  <c r="F2038" i="2"/>
  <c r="F2039" i="2"/>
  <c r="F2040" i="2"/>
  <c r="F2041" i="2"/>
  <c r="F2042" i="2"/>
  <c r="F2043" i="2"/>
  <c r="F2044" i="2"/>
  <c r="F2045" i="2"/>
  <c r="F2046" i="2"/>
  <c r="F2047" i="2"/>
  <c r="F2048" i="2"/>
  <c r="F2049" i="2"/>
  <c r="F2050" i="2"/>
  <c r="F2051" i="2"/>
  <c r="F2052" i="2"/>
  <c r="F2053" i="2"/>
  <c r="F2054" i="2"/>
  <c r="F2055" i="2"/>
  <c r="F2056" i="2"/>
  <c r="F2057" i="2"/>
  <c r="F2058" i="2"/>
  <c r="F2059" i="2"/>
  <c r="F2060" i="2"/>
  <c r="F2061" i="2"/>
  <c r="F2062" i="2"/>
  <c r="F2063" i="2"/>
  <c r="F2064" i="2"/>
  <c r="F2065" i="2"/>
  <c r="F2066" i="2"/>
  <c r="F2067" i="2"/>
  <c r="F2068" i="2"/>
  <c r="F2069" i="2"/>
  <c r="F2070" i="2"/>
  <c r="F2071" i="2"/>
  <c r="F2072" i="2"/>
  <c r="F2073" i="2"/>
  <c r="F2074" i="2"/>
  <c r="F2075" i="2"/>
  <c r="F2076" i="2"/>
  <c r="F2077" i="2"/>
  <c r="F2078" i="2"/>
  <c r="F2079" i="2"/>
  <c r="F2080" i="2"/>
  <c r="F2081" i="2"/>
  <c r="F2082" i="2"/>
  <c r="F2083" i="2"/>
  <c r="F2084" i="2"/>
  <c r="F2085" i="2"/>
  <c r="F2086" i="2"/>
  <c r="F2087" i="2"/>
  <c r="F2088" i="2"/>
  <c r="F2089" i="2"/>
  <c r="F2090" i="2"/>
  <c r="F2091" i="2"/>
  <c r="F2092" i="2"/>
  <c r="F2093" i="2"/>
  <c r="F2094" i="2"/>
  <c r="F2095" i="2"/>
  <c r="F2096" i="2"/>
  <c r="F2097" i="2"/>
  <c r="F2098" i="2"/>
  <c r="F2099" i="2"/>
  <c r="F2100" i="2"/>
  <c r="F2101" i="2"/>
  <c r="F2102" i="2"/>
  <c r="F2103" i="2"/>
  <c r="F2104" i="2"/>
  <c r="F2105" i="2"/>
  <c r="F2106" i="2"/>
  <c r="F2107" i="2"/>
  <c r="F2108" i="2"/>
  <c r="F2109" i="2"/>
  <c r="F2110" i="2"/>
  <c r="F2111" i="2"/>
  <c r="F2112" i="2"/>
  <c r="F2113" i="2"/>
  <c r="F2114" i="2"/>
  <c r="F2115" i="2"/>
  <c r="F2116" i="2"/>
  <c r="F2117" i="2"/>
  <c r="F2118" i="2"/>
  <c r="F2119" i="2"/>
  <c r="F2120" i="2"/>
  <c r="F2121" i="2"/>
  <c r="F2122" i="2"/>
  <c r="F2123" i="2"/>
  <c r="F2124" i="2"/>
  <c r="F2125" i="2"/>
  <c r="F2126" i="2"/>
  <c r="F2127" i="2"/>
  <c r="F2128" i="2"/>
  <c r="F2129" i="2"/>
  <c r="F2130" i="2"/>
  <c r="F2131" i="2"/>
  <c r="F2132" i="2"/>
  <c r="F2133" i="2"/>
  <c r="F2134" i="2"/>
  <c r="F2135" i="2"/>
  <c r="F2136" i="2"/>
  <c r="F2137" i="2"/>
  <c r="F2138" i="2"/>
  <c r="F2139" i="2"/>
  <c r="F2140" i="2"/>
  <c r="F2141" i="2"/>
  <c r="F2142" i="2"/>
  <c r="F2143" i="2"/>
  <c r="F2144" i="2"/>
  <c r="F2145" i="2"/>
  <c r="F2146" i="2"/>
  <c r="F2147" i="2"/>
  <c r="F2148" i="2"/>
  <c r="F2149" i="2"/>
  <c r="F2150" i="2"/>
  <c r="F2151" i="2"/>
  <c r="F2152" i="2"/>
  <c r="F2153" i="2"/>
  <c r="F2154" i="2"/>
  <c r="F2155" i="2"/>
  <c r="F2156" i="2"/>
  <c r="F2157" i="2"/>
  <c r="F2158" i="2"/>
  <c r="F2159" i="2"/>
  <c r="F2160" i="2"/>
  <c r="F2161" i="2"/>
  <c r="F2162" i="2"/>
  <c r="F2163" i="2"/>
  <c r="F2164" i="2"/>
  <c r="F2165" i="2"/>
  <c r="F2166" i="2"/>
  <c r="F2167" i="2"/>
  <c r="F2168" i="2"/>
  <c r="F2169" i="2"/>
  <c r="F2170" i="2"/>
  <c r="F2171" i="2"/>
  <c r="F2172" i="2"/>
  <c r="F2173" i="2"/>
  <c r="F2174" i="2"/>
  <c r="F2175" i="2"/>
  <c r="F2176" i="2"/>
  <c r="F2177" i="2"/>
  <c r="F2178" i="2"/>
  <c r="F2179" i="2"/>
  <c r="F2180" i="2"/>
  <c r="F2181" i="2"/>
  <c r="F2182" i="2"/>
  <c r="F2183" i="2"/>
  <c r="F2184" i="2"/>
  <c r="F2185" i="2"/>
  <c r="F2186" i="2"/>
  <c r="F2187" i="2"/>
  <c r="F2188" i="2"/>
  <c r="F2189" i="2"/>
  <c r="F2190" i="2"/>
  <c r="F2191" i="2"/>
  <c r="F2192" i="2"/>
  <c r="F2193" i="2"/>
  <c r="F2194" i="2"/>
  <c r="F2195" i="2"/>
  <c r="F2196" i="2"/>
  <c r="F2197" i="2"/>
  <c r="F2198" i="2"/>
  <c r="F2199" i="2"/>
  <c r="F2200" i="2"/>
  <c r="F2201" i="2"/>
  <c r="F2202" i="2"/>
  <c r="F2203" i="2"/>
  <c r="F2204" i="2"/>
  <c r="F2205" i="2"/>
  <c r="F2206" i="2"/>
  <c r="F2207" i="2"/>
  <c r="F2208" i="2"/>
  <c r="F2209" i="2"/>
  <c r="F2210" i="2"/>
  <c r="F2211" i="2"/>
  <c r="F2212" i="2"/>
  <c r="F2213" i="2"/>
  <c r="F2214" i="2"/>
  <c r="F2215" i="2"/>
  <c r="F2216" i="2"/>
  <c r="F2217" i="2"/>
  <c r="F2218" i="2"/>
  <c r="F2219" i="2"/>
  <c r="F2220" i="2"/>
  <c r="F2221" i="2"/>
  <c r="F2222" i="2"/>
  <c r="F2223" i="2"/>
  <c r="F2224" i="2"/>
  <c r="F2225" i="2"/>
  <c r="F2226" i="2"/>
  <c r="F2227" i="2"/>
  <c r="F2228" i="2"/>
  <c r="F2229" i="2"/>
  <c r="F2230" i="2"/>
  <c r="F2231" i="2"/>
  <c r="F2232" i="2"/>
  <c r="F2233" i="2"/>
  <c r="F2234" i="2"/>
  <c r="F2235" i="2"/>
  <c r="F2236" i="2"/>
  <c r="F2237" i="2"/>
  <c r="F2238" i="2"/>
  <c r="F2239" i="2"/>
  <c r="F2240" i="2"/>
  <c r="F2241" i="2"/>
  <c r="F2242" i="2"/>
  <c r="F2243" i="2"/>
  <c r="F2244" i="2"/>
  <c r="F2245" i="2"/>
  <c r="F2246" i="2"/>
  <c r="F2247" i="2"/>
  <c r="F2248" i="2"/>
  <c r="F2249" i="2"/>
  <c r="F2250" i="2"/>
  <c r="F2251" i="2"/>
  <c r="F2252" i="2"/>
  <c r="F2253" i="2"/>
  <c r="F2254" i="2"/>
  <c r="F2255" i="2"/>
  <c r="F2256" i="2"/>
  <c r="F2257" i="2"/>
  <c r="F2258" i="2"/>
  <c r="F2259" i="2"/>
  <c r="F2260" i="2"/>
  <c r="F2261" i="2"/>
  <c r="F2262" i="2"/>
  <c r="F2263" i="2"/>
  <c r="F2264" i="2"/>
  <c r="F2265" i="2"/>
  <c r="F2266" i="2"/>
  <c r="F2267" i="2"/>
  <c r="F2268" i="2"/>
  <c r="F2269" i="2"/>
  <c r="F2270" i="2"/>
  <c r="F2271" i="2"/>
  <c r="F2272" i="2"/>
  <c r="F2273" i="2"/>
  <c r="F2274" i="2"/>
  <c r="F2275" i="2"/>
  <c r="F2276" i="2"/>
  <c r="F2277" i="2"/>
  <c r="F2278" i="2"/>
  <c r="F2279" i="2"/>
  <c r="F2280" i="2"/>
  <c r="F2281" i="2"/>
  <c r="F2282" i="2"/>
  <c r="F2283" i="2"/>
  <c r="F2284" i="2"/>
  <c r="F2285" i="2"/>
  <c r="F2286" i="2"/>
  <c r="F2287" i="2"/>
  <c r="F2288" i="2"/>
  <c r="F2289" i="2"/>
  <c r="F2290" i="2"/>
  <c r="F2291" i="2"/>
  <c r="F2292" i="2"/>
  <c r="F2293" i="2"/>
  <c r="F2294" i="2"/>
  <c r="F2295" i="2"/>
  <c r="F2296" i="2"/>
  <c r="F2297" i="2"/>
  <c r="F2298" i="2"/>
  <c r="F2299" i="2"/>
  <c r="F2300" i="2"/>
  <c r="F2301" i="2"/>
  <c r="F2302" i="2"/>
  <c r="F2303" i="2"/>
  <c r="F2304" i="2"/>
  <c r="F2305" i="2"/>
  <c r="F2306" i="2"/>
  <c r="F2307" i="2"/>
  <c r="F2308" i="2"/>
  <c r="F2309" i="2"/>
  <c r="F2310" i="2"/>
  <c r="F2311" i="2"/>
  <c r="F2312" i="2"/>
  <c r="F2313" i="2"/>
  <c r="F2314" i="2"/>
  <c r="F2315" i="2"/>
  <c r="F2316" i="2"/>
  <c r="F2317" i="2"/>
  <c r="F2318" i="2"/>
  <c r="F2319" i="2"/>
  <c r="F2320" i="2"/>
  <c r="F2321" i="2"/>
  <c r="F2322" i="2"/>
  <c r="F2323" i="2"/>
  <c r="F2324" i="2"/>
  <c r="F2325" i="2"/>
  <c r="F2326" i="2"/>
  <c r="F2327" i="2"/>
  <c r="F2328" i="2"/>
  <c r="F2329" i="2"/>
  <c r="F2330" i="2"/>
  <c r="F2331" i="2"/>
  <c r="F2332" i="2"/>
  <c r="F2333" i="2"/>
  <c r="F2334" i="2"/>
  <c r="F2335" i="2"/>
  <c r="F2336" i="2"/>
  <c r="F2337" i="2"/>
  <c r="F2338" i="2"/>
  <c r="F2339" i="2"/>
  <c r="F2340" i="2"/>
  <c r="F2341" i="2"/>
  <c r="F2342" i="2"/>
  <c r="F2343" i="2"/>
  <c r="F2344" i="2"/>
  <c r="F2345" i="2"/>
  <c r="F2346" i="2"/>
  <c r="F2347" i="2"/>
  <c r="F2348" i="2"/>
  <c r="F2349" i="2"/>
  <c r="F2350" i="2"/>
  <c r="F2351" i="2"/>
  <c r="F2352" i="2"/>
  <c r="F2353" i="2"/>
  <c r="F2354" i="2"/>
  <c r="F2355" i="2"/>
  <c r="F2356" i="2"/>
  <c r="F2357" i="2"/>
  <c r="F2358" i="2"/>
  <c r="F2359" i="2"/>
  <c r="F2360" i="2"/>
  <c r="F2361" i="2"/>
  <c r="F2362" i="2"/>
  <c r="F2363" i="2"/>
  <c r="F2364" i="2"/>
  <c r="F2365" i="2"/>
  <c r="F2366" i="2"/>
  <c r="F2367" i="2"/>
  <c r="F2368" i="2"/>
  <c r="F2369" i="2"/>
  <c r="F2370" i="2"/>
  <c r="F2371" i="2"/>
  <c r="F2372" i="2"/>
  <c r="F2373" i="2"/>
  <c r="F2374" i="2"/>
  <c r="F2375" i="2"/>
  <c r="F2376" i="2"/>
  <c r="F2377" i="2"/>
  <c r="F2378" i="2"/>
  <c r="F2379" i="2"/>
  <c r="F2380" i="2"/>
  <c r="F2381" i="2"/>
  <c r="F2382" i="2"/>
  <c r="F2383" i="2"/>
  <c r="F2384" i="2"/>
  <c r="F2385" i="2"/>
  <c r="F2386" i="2"/>
  <c r="F2387" i="2"/>
  <c r="F2388" i="2"/>
  <c r="F2389" i="2"/>
  <c r="F2390" i="2"/>
  <c r="F2391" i="2"/>
  <c r="F2392" i="2"/>
  <c r="F2393" i="2"/>
  <c r="F2394" i="2"/>
  <c r="F2395" i="2"/>
  <c r="F2396" i="2"/>
  <c r="F2397" i="2"/>
  <c r="F2398" i="2"/>
  <c r="F2399" i="2"/>
  <c r="F2400" i="2"/>
  <c r="F2401" i="2"/>
  <c r="F2402" i="2"/>
  <c r="F2403" i="2"/>
  <c r="F2404" i="2"/>
  <c r="F2405" i="2"/>
  <c r="F2406" i="2"/>
  <c r="F2407" i="2"/>
  <c r="F2408" i="2"/>
  <c r="F2409" i="2"/>
  <c r="F2410" i="2"/>
  <c r="F2411" i="2"/>
  <c r="F2412" i="2"/>
  <c r="F2413" i="2"/>
  <c r="F2414" i="2"/>
  <c r="F2415" i="2"/>
  <c r="F2416" i="2"/>
  <c r="F2417" i="2"/>
  <c r="F2418" i="2"/>
  <c r="F2419" i="2"/>
  <c r="F2420" i="2"/>
  <c r="F2421" i="2"/>
  <c r="F2422" i="2"/>
  <c r="F2423" i="2"/>
  <c r="F2424" i="2"/>
  <c r="F2425" i="2"/>
  <c r="F2426" i="2"/>
  <c r="F2427" i="2"/>
  <c r="F2428" i="2"/>
  <c r="F2429" i="2"/>
  <c r="F2430" i="2"/>
  <c r="F2431" i="2"/>
  <c r="F2432" i="2"/>
  <c r="F2433" i="2"/>
  <c r="F2434" i="2"/>
  <c r="F2435" i="2"/>
  <c r="F2436" i="2"/>
  <c r="F2437" i="2"/>
  <c r="F2438" i="2"/>
  <c r="F2439" i="2"/>
  <c r="F2440" i="2"/>
  <c r="F2441" i="2"/>
  <c r="F2442" i="2"/>
  <c r="F2443" i="2"/>
  <c r="F2444" i="2"/>
  <c r="F2445" i="2"/>
  <c r="F2446" i="2"/>
  <c r="F2447" i="2"/>
  <c r="F2448" i="2"/>
  <c r="F2449" i="2"/>
  <c r="F2450" i="2"/>
  <c r="F2451" i="2"/>
  <c r="F2452" i="2"/>
  <c r="F2453" i="2"/>
  <c r="F2454" i="2"/>
  <c r="F2455" i="2"/>
  <c r="F2456" i="2"/>
  <c r="F2457" i="2"/>
  <c r="F2458" i="2"/>
  <c r="F2459" i="2"/>
  <c r="F2460" i="2"/>
  <c r="F2461" i="2"/>
  <c r="F2462" i="2"/>
  <c r="F2463" i="2"/>
  <c r="F2464" i="2"/>
  <c r="F2465" i="2"/>
  <c r="F2466" i="2"/>
  <c r="F2467" i="2"/>
  <c r="F2468" i="2"/>
  <c r="F2469" i="2"/>
  <c r="F2470" i="2"/>
  <c r="F2471" i="2"/>
  <c r="F2472" i="2"/>
  <c r="F2473" i="2"/>
  <c r="F2474" i="2"/>
  <c r="F2475" i="2"/>
  <c r="F2476" i="2"/>
  <c r="F2477" i="2"/>
  <c r="F2478" i="2"/>
  <c r="F2479" i="2"/>
  <c r="F2480" i="2"/>
  <c r="F2481" i="2"/>
  <c r="F2482" i="2"/>
  <c r="F2483" i="2"/>
  <c r="F2484" i="2"/>
  <c r="F2485" i="2"/>
  <c r="F2486" i="2"/>
  <c r="F2487" i="2"/>
  <c r="F2488" i="2"/>
  <c r="F2489" i="2"/>
  <c r="F2490" i="2"/>
  <c r="F2491" i="2"/>
  <c r="F2492" i="2"/>
  <c r="F2493" i="2"/>
  <c r="F2494" i="2"/>
  <c r="F2495" i="2"/>
  <c r="F2496" i="2"/>
  <c r="F2497" i="2"/>
  <c r="F2498" i="2"/>
  <c r="F2499" i="2"/>
  <c r="F2500" i="2"/>
  <c r="F2501" i="2"/>
  <c r="F2502" i="2"/>
  <c r="F2503" i="2"/>
  <c r="F2504" i="2"/>
  <c r="F2505" i="2"/>
  <c r="F2506" i="2"/>
  <c r="F2507" i="2"/>
  <c r="F2508" i="2"/>
  <c r="F2509" i="2"/>
  <c r="F2510" i="2"/>
  <c r="F2511" i="2"/>
  <c r="F2512" i="2"/>
  <c r="F2513" i="2"/>
  <c r="F2514" i="2"/>
  <c r="F2515" i="2"/>
  <c r="F2516" i="2"/>
  <c r="F2517" i="2"/>
  <c r="F2518" i="2"/>
  <c r="F2519" i="2"/>
  <c r="F2520" i="2"/>
  <c r="F2521" i="2"/>
  <c r="F2522" i="2"/>
  <c r="F2523" i="2"/>
  <c r="F2524" i="2"/>
  <c r="F2525" i="2"/>
  <c r="F2526" i="2"/>
  <c r="F2527" i="2"/>
  <c r="F2528" i="2"/>
  <c r="F2529" i="2"/>
  <c r="F2530" i="2"/>
  <c r="F2531" i="2"/>
  <c r="F2532" i="2"/>
  <c r="F2533" i="2"/>
  <c r="F2534" i="2"/>
  <c r="F2535" i="2"/>
  <c r="F2536" i="2"/>
  <c r="F2537" i="2"/>
  <c r="F2538" i="2"/>
  <c r="F2539" i="2"/>
  <c r="F2540" i="2"/>
  <c r="F2541" i="2"/>
  <c r="F2542" i="2"/>
  <c r="F2543" i="2"/>
  <c r="F2544" i="2"/>
  <c r="F2545" i="2"/>
  <c r="F2546" i="2"/>
  <c r="F2547" i="2"/>
  <c r="F2548" i="2"/>
  <c r="F2549" i="2"/>
  <c r="F2550" i="2"/>
  <c r="F2551" i="2"/>
  <c r="F2552" i="2"/>
  <c r="F2553" i="2"/>
  <c r="F2554" i="2"/>
  <c r="F2555" i="2"/>
  <c r="F2556" i="2"/>
  <c r="F2557" i="2"/>
  <c r="F2558" i="2"/>
  <c r="F2559" i="2"/>
  <c r="F2560" i="2"/>
  <c r="F2561" i="2"/>
  <c r="F2562" i="2"/>
  <c r="F2563" i="2"/>
  <c r="F2564" i="2"/>
  <c r="F2565" i="2"/>
  <c r="F2566" i="2"/>
  <c r="F2567" i="2"/>
  <c r="F2568" i="2"/>
  <c r="F2569" i="2"/>
  <c r="F2570" i="2"/>
  <c r="F2571" i="2"/>
  <c r="F2572" i="2"/>
  <c r="F2573" i="2"/>
  <c r="F2574" i="2"/>
  <c r="F2575" i="2"/>
  <c r="F2576" i="2"/>
  <c r="F2577" i="2"/>
  <c r="F2578" i="2"/>
  <c r="F2579" i="2"/>
  <c r="F2580" i="2"/>
  <c r="F2581" i="2"/>
  <c r="F2582" i="2"/>
  <c r="F2583" i="2"/>
  <c r="F2584" i="2"/>
  <c r="F2585" i="2"/>
  <c r="F2586" i="2"/>
  <c r="F2587" i="2"/>
  <c r="F2588" i="2"/>
  <c r="F2589" i="2"/>
  <c r="F2590" i="2"/>
  <c r="F2591" i="2"/>
  <c r="F2592" i="2"/>
  <c r="F2593" i="2"/>
  <c r="F2594" i="2"/>
  <c r="F2595" i="2"/>
  <c r="F2596" i="2"/>
  <c r="F2597" i="2"/>
  <c r="F2598" i="2"/>
  <c r="F2599" i="2"/>
  <c r="F2600" i="2"/>
  <c r="F2601" i="2"/>
  <c r="F2602" i="2"/>
  <c r="F2603" i="2"/>
  <c r="F2604" i="2"/>
  <c r="F2605" i="2"/>
  <c r="F2606" i="2"/>
  <c r="F2607" i="2"/>
  <c r="F2608" i="2"/>
  <c r="F2609" i="2"/>
  <c r="F2610" i="2"/>
  <c r="F2611" i="2"/>
  <c r="F2612" i="2"/>
  <c r="F2613" i="2"/>
  <c r="F2614" i="2"/>
  <c r="F2615" i="2"/>
  <c r="F2616" i="2"/>
  <c r="F2617" i="2"/>
  <c r="F2618" i="2"/>
  <c r="F2619" i="2"/>
  <c r="F2620" i="2"/>
  <c r="F2621" i="2"/>
  <c r="F2622" i="2"/>
  <c r="F2623" i="2"/>
  <c r="F2624" i="2"/>
  <c r="F2625" i="2"/>
  <c r="F2626" i="2"/>
  <c r="F2627" i="2"/>
  <c r="F2628" i="2"/>
  <c r="F2629" i="2"/>
  <c r="F2630" i="2"/>
  <c r="F2631" i="2"/>
  <c r="F2632" i="2"/>
  <c r="F2633" i="2"/>
  <c r="F2634" i="2"/>
  <c r="F2635" i="2"/>
  <c r="F2636" i="2"/>
  <c r="F2637" i="2"/>
  <c r="F2638" i="2"/>
  <c r="F2639" i="2"/>
  <c r="F2640" i="2"/>
  <c r="F2641" i="2"/>
  <c r="F2642" i="2"/>
  <c r="F2643" i="2"/>
  <c r="F2644" i="2"/>
  <c r="F2645" i="2"/>
  <c r="F2646" i="2"/>
  <c r="F2647" i="2"/>
  <c r="F2648" i="2"/>
  <c r="F2649" i="2"/>
  <c r="F2650" i="2"/>
  <c r="F2651" i="2"/>
  <c r="F2652" i="2"/>
  <c r="F2653" i="2"/>
  <c r="F2654" i="2"/>
  <c r="F2655" i="2"/>
  <c r="F2656" i="2"/>
  <c r="F2657" i="2"/>
  <c r="F2658" i="2"/>
  <c r="F2659" i="2"/>
  <c r="F2660" i="2"/>
  <c r="F2661" i="2"/>
  <c r="F2662" i="2"/>
  <c r="F2663" i="2"/>
  <c r="F2664" i="2"/>
  <c r="F2665" i="2"/>
  <c r="F2666" i="2"/>
  <c r="F2667" i="2"/>
  <c r="F2668" i="2"/>
  <c r="F2669" i="2"/>
  <c r="F2670" i="2"/>
  <c r="F2671" i="2"/>
  <c r="F2672" i="2"/>
  <c r="F2673" i="2"/>
  <c r="F2674" i="2"/>
  <c r="F2675" i="2"/>
  <c r="F2676" i="2"/>
  <c r="F2677" i="2"/>
  <c r="F2678" i="2"/>
  <c r="F2679" i="2"/>
  <c r="F2680" i="2"/>
  <c r="F2681" i="2"/>
  <c r="F2682" i="2"/>
  <c r="F2683" i="2"/>
  <c r="F2684" i="2"/>
  <c r="F2685" i="2"/>
  <c r="F2686" i="2"/>
  <c r="F2687" i="2"/>
  <c r="F2688" i="2"/>
  <c r="F2689" i="2"/>
  <c r="F2690" i="2"/>
  <c r="F2691" i="2"/>
  <c r="F2692" i="2"/>
  <c r="F2693" i="2"/>
  <c r="F2694" i="2"/>
  <c r="F2695" i="2"/>
  <c r="F2696" i="2"/>
  <c r="F2697" i="2"/>
  <c r="F2698" i="2"/>
  <c r="F2699" i="2"/>
  <c r="F2700" i="2"/>
  <c r="F2701" i="2"/>
  <c r="F2702" i="2"/>
  <c r="F2703" i="2"/>
  <c r="F2704" i="2"/>
  <c r="F2705" i="2"/>
  <c r="F2706" i="2"/>
  <c r="F2707" i="2"/>
  <c r="F2708" i="2"/>
  <c r="F2709" i="2"/>
  <c r="F2710" i="2"/>
  <c r="F2711" i="2"/>
  <c r="F2712" i="2"/>
  <c r="F2713" i="2"/>
  <c r="F2714" i="2"/>
  <c r="F2715" i="2"/>
  <c r="F2716" i="2"/>
  <c r="F2717" i="2"/>
  <c r="F2718" i="2"/>
  <c r="F2719" i="2"/>
  <c r="F2720" i="2"/>
  <c r="F2721" i="2"/>
  <c r="F2722" i="2"/>
  <c r="F2723" i="2"/>
  <c r="F2724" i="2"/>
  <c r="F2725" i="2"/>
  <c r="F2726" i="2"/>
  <c r="F2727" i="2"/>
  <c r="F2728" i="2"/>
  <c r="F2729" i="2"/>
  <c r="F2730" i="2"/>
  <c r="F2731" i="2"/>
  <c r="F2732" i="2"/>
  <c r="F2733" i="2"/>
  <c r="F2734" i="2"/>
  <c r="F2735" i="2"/>
  <c r="F2736" i="2"/>
  <c r="F2737" i="2"/>
  <c r="F2738" i="2"/>
  <c r="F2739" i="2"/>
  <c r="F2740" i="2"/>
  <c r="F2741" i="2"/>
  <c r="F2742" i="2"/>
  <c r="F2743" i="2"/>
  <c r="F2744" i="2"/>
  <c r="F2745" i="2"/>
  <c r="F2746" i="2"/>
  <c r="F2747" i="2"/>
  <c r="F2748" i="2"/>
  <c r="F2749" i="2"/>
  <c r="F2750" i="2"/>
  <c r="F2751" i="2"/>
  <c r="F2752" i="2"/>
  <c r="F2753" i="2"/>
  <c r="F2754" i="2"/>
  <c r="F2755" i="2"/>
  <c r="F2756" i="2"/>
  <c r="F2757" i="2"/>
  <c r="F2758" i="2"/>
  <c r="F2759" i="2"/>
  <c r="F2760" i="2"/>
  <c r="F2761" i="2"/>
  <c r="F2762" i="2"/>
  <c r="F2763" i="2"/>
  <c r="F2764" i="2"/>
  <c r="F2765" i="2"/>
  <c r="F2766" i="2"/>
  <c r="F2767" i="2"/>
  <c r="F2768" i="2"/>
  <c r="F2769" i="2"/>
  <c r="F2770" i="2"/>
  <c r="F2771" i="2"/>
  <c r="F2772" i="2"/>
  <c r="F2773" i="2"/>
  <c r="F2774" i="2"/>
  <c r="F2775" i="2"/>
  <c r="F2776" i="2"/>
  <c r="F2777" i="2"/>
  <c r="F2778" i="2"/>
  <c r="F2779" i="2"/>
  <c r="F2780" i="2"/>
  <c r="F2781" i="2"/>
  <c r="F2782" i="2"/>
  <c r="F2783" i="2"/>
  <c r="F2784" i="2"/>
  <c r="F2785" i="2"/>
  <c r="F2786" i="2"/>
  <c r="F2787" i="2"/>
  <c r="F2788" i="2"/>
  <c r="F2789" i="2"/>
  <c r="F2790" i="2"/>
  <c r="F2791" i="2"/>
  <c r="F2792" i="2"/>
  <c r="F2793" i="2"/>
  <c r="F2794" i="2"/>
  <c r="F2795" i="2"/>
  <c r="F2796" i="2"/>
  <c r="F2797" i="2"/>
  <c r="F2798" i="2"/>
  <c r="F2799" i="2"/>
  <c r="F2800" i="2"/>
  <c r="F2801" i="2"/>
  <c r="F2802" i="2"/>
  <c r="F2803" i="2"/>
  <c r="F2804" i="2"/>
  <c r="F2805" i="2"/>
  <c r="F2806" i="2"/>
  <c r="F2807" i="2"/>
  <c r="F2808" i="2"/>
  <c r="F2809" i="2"/>
  <c r="F2810" i="2"/>
  <c r="F2811" i="2"/>
  <c r="F2812" i="2"/>
  <c r="F2813" i="2"/>
  <c r="F2814" i="2"/>
  <c r="F2815" i="2"/>
  <c r="F2816" i="2"/>
  <c r="F2817" i="2"/>
  <c r="F2818" i="2"/>
  <c r="F2819" i="2"/>
  <c r="F2820" i="2"/>
  <c r="F2821" i="2"/>
  <c r="F2822" i="2"/>
  <c r="F2823" i="2"/>
  <c r="F2824" i="2"/>
  <c r="F2825" i="2"/>
  <c r="F2826" i="2"/>
  <c r="F2827" i="2"/>
  <c r="F2828" i="2"/>
  <c r="F2829" i="2"/>
  <c r="F2830" i="2"/>
  <c r="F2831" i="2"/>
  <c r="F2832" i="2"/>
  <c r="F2833" i="2"/>
  <c r="F2834" i="2"/>
  <c r="F2835" i="2"/>
  <c r="F2836" i="2"/>
  <c r="F2837" i="2"/>
  <c r="F2838" i="2"/>
  <c r="F2839" i="2"/>
  <c r="F2840" i="2"/>
  <c r="F2841" i="2"/>
  <c r="F2842" i="2"/>
  <c r="F2843" i="2"/>
  <c r="F2844" i="2"/>
  <c r="F2845" i="2"/>
  <c r="F2846" i="2"/>
  <c r="F2847" i="2"/>
  <c r="F2848" i="2"/>
  <c r="F2849" i="2"/>
  <c r="F2850" i="2"/>
  <c r="F2851" i="2"/>
  <c r="F2852" i="2"/>
  <c r="F2853" i="2"/>
  <c r="F2854" i="2"/>
  <c r="F2855" i="2"/>
  <c r="F2856" i="2"/>
  <c r="F2857" i="2"/>
  <c r="F2858" i="2"/>
  <c r="F2859" i="2"/>
  <c r="F2860" i="2"/>
  <c r="F2861" i="2"/>
  <c r="F2862" i="2"/>
  <c r="F2863" i="2"/>
  <c r="F2864" i="2"/>
  <c r="F2865" i="2"/>
  <c r="F2866" i="2"/>
  <c r="F2867" i="2"/>
  <c r="F2868" i="2"/>
  <c r="F2869" i="2"/>
  <c r="F2870" i="2"/>
  <c r="F2871" i="2"/>
  <c r="F2872" i="2"/>
  <c r="F2873" i="2"/>
  <c r="F2874" i="2"/>
  <c r="F2875" i="2"/>
  <c r="F2876" i="2"/>
  <c r="F2877" i="2"/>
  <c r="F2878" i="2"/>
  <c r="F2879" i="2"/>
  <c r="F2880" i="2"/>
  <c r="F2881" i="2"/>
  <c r="F2882" i="2"/>
  <c r="F2883" i="2"/>
  <c r="F2884" i="2"/>
  <c r="F2885" i="2"/>
  <c r="F2886" i="2"/>
  <c r="F2887" i="2"/>
  <c r="F2888" i="2"/>
  <c r="F2889" i="2"/>
  <c r="F2890" i="2"/>
  <c r="F2891" i="2"/>
  <c r="F2892" i="2"/>
  <c r="F2893" i="2"/>
  <c r="F2894" i="2"/>
  <c r="F2895" i="2"/>
  <c r="F2896" i="2"/>
  <c r="F2897" i="2"/>
  <c r="F2898" i="2"/>
  <c r="F2899" i="2"/>
  <c r="F2900" i="2"/>
  <c r="F2901" i="2"/>
  <c r="F2902" i="2"/>
  <c r="F2903" i="2"/>
  <c r="F2904" i="2"/>
  <c r="F2905" i="2"/>
  <c r="F2906" i="2"/>
  <c r="F2907" i="2"/>
  <c r="F2908" i="2"/>
  <c r="F2909" i="2"/>
  <c r="F2910" i="2"/>
  <c r="F2911" i="2"/>
  <c r="F2912" i="2"/>
  <c r="F2913" i="2"/>
  <c r="F2914" i="2"/>
  <c r="F2915" i="2"/>
  <c r="F2916" i="2"/>
  <c r="F2917" i="2"/>
  <c r="F2918" i="2"/>
  <c r="F2919" i="2"/>
  <c r="F2920" i="2"/>
  <c r="F2921" i="2"/>
  <c r="F2922" i="2"/>
  <c r="F2923" i="2"/>
  <c r="F2924" i="2"/>
  <c r="F2925" i="2"/>
  <c r="F2926" i="2"/>
  <c r="F2927" i="2"/>
  <c r="F2928" i="2"/>
  <c r="F2929" i="2"/>
  <c r="F2930" i="2"/>
  <c r="F2931" i="2"/>
  <c r="F2932" i="2"/>
  <c r="F2933" i="2"/>
  <c r="F2934" i="2"/>
  <c r="F2935" i="2"/>
  <c r="F2936" i="2"/>
  <c r="F2937" i="2"/>
  <c r="F2938" i="2"/>
  <c r="F2939" i="2"/>
  <c r="F2940" i="2"/>
  <c r="F2941" i="2"/>
  <c r="F2942" i="2"/>
  <c r="F2943" i="2"/>
  <c r="F2944" i="2"/>
  <c r="F2945" i="2"/>
  <c r="F2946" i="2"/>
  <c r="F2947" i="2"/>
  <c r="F2948" i="2"/>
  <c r="F2949" i="2"/>
  <c r="F2950" i="2"/>
  <c r="F2951" i="2"/>
  <c r="F2952" i="2"/>
  <c r="F2953" i="2"/>
  <c r="F2954" i="2"/>
  <c r="F2955" i="2"/>
  <c r="F2956" i="2"/>
  <c r="F2957" i="2"/>
  <c r="F2958" i="2"/>
  <c r="F2959" i="2"/>
  <c r="F2960" i="2"/>
  <c r="F2961" i="2"/>
  <c r="F2962" i="2"/>
  <c r="F2963" i="2"/>
  <c r="F2964" i="2"/>
  <c r="F2965" i="2"/>
  <c r="F2966" i="2"/>
  <c r="F2967" i="2"/>
  <c r="F2968" i="2"/>
  <c r="F2969" i="2"/>
  <c r="F2970" i="2"/>
  <c r="F2971" i="2"/>
  <c r="F2972" i="2"/>
  <c r="F2973" i="2"/>
  <c r="F2974" i="2"/>
  <c r="F2975" i="2"/>
  <c r="F2976" i="2"/>
  <c r="F2977" i="2"/>
  <c r="F2978" i="2"/>
  <c r="F2979" i="2"/>
  <c r="F2980" i="2"/>
  <c r="F2981" i="2"/>
  <c r="F2982" i="2"/>
  <c r="F2983" i="2"/>
  <c r="F2984" i="2"/>
  <c r="F2985" i="2"/>
  <c r="F2986" i="2"/>
  <c r="F2987" i="2"/>
  <c r="F2988" i="2"/>
  <c r="F2989" i="2"/>
  <c r="F2990" i="2"/>
  <c r="F2991" i="2"/>
  <c r="F2992" i="2"/>
  <c r="F2993" i="2"/>
  <c r="F2994" i="2"/>
  <c r="F2995" i="2"/>
  <c r="F2996" i="2"/>
  <c r="F2997" i="2"/>
  <c r="F2998" i="2"/>
  <c r="F2999" i="2"/>
  <c r="F3000" i="2"/>
  <c r="F3001" i="2"/>
  <c r="F3002" i="2"/>
  <c r="F3003" i="2"/>
  <c r="F3004" i="2"/>
  <c r="F3005" i="2"/>
  <c r="F3006" i="2"/>
  <c r="F3007" i="2"/>
  <c r="F3008" i="2"/>
  <c r="F3009" i="2"/>
  <c r="F3010" i="2"/>
  <c r="F3011" i="2"/>
  <c r="F3012" i="2"/>
  <c r="F3013" i="2"/>
  <c r="F3014" i="2"/>
  <c r="F3015" i="2"/>
  <c r="F3016" i="2"/>
  <c r="F3017" i="2"/>
  <c r="F3018" i="2"/>
  <c r="F3019" i="2"/>
  <c r="F3020" i="2"/>
  <c r="F3021" i="2"/>
  <c r="F3022" i="2"/>
  <c r="F3023" i="2"/>
  <c r="F3024" i="2"/>
  <c r="F3025" i="2"/>
  <c r="F3026" i="2"/>
  <c r="F3027" i="2"/>
  <c r="F3028" i="2"/>
  <c r="F3029" i="2"/>
  <c r="F3030" i="2"/>
  <c r="F3031" i="2"/>
  <c r="F3032" i="2"/>
  <c r="F3033" i="2"/>
  <c r="F3034" i="2"/>
  <c r="F3035" i="2"/>
  <c r="F3036" i="2"/>
  <c r="F3037" i="2"/>
  <c r="F3038" i="2"/>
  <c r="F3039" i="2"/>
  <c r="F3040" i="2"/>
  <c r="F3041" i="2"/>
  <c r="F3042" i="2"/>
  <c r="F3043" i="2"/>
  <c r="F3044" i="2"/>
  <c r="F3045" i="2"/>
  <c r="F3046" i="2"/>
  <c r="F3047" i="2"/>
  <c r="F3048" i="2"/>
  <c r="F3049" i="2"/>
  <c r="F3050" i="2"/>
  <c r="F3051" i="2"/>
  <c r="F3052" i="2"/>
  <c r="F3053" i="2"/>
  <c r="F3054" i="2"/>
  <c r="F3055" i="2"/>
  <c r="F3056" i="2"/>
  <c r="F3057" i="2"/>
  <c r="F3058" i="2"/>
  <c r="F3059" i="2"/>
  <c r="F3060" i="2"/>
  <c r="F3061" i="2"/>
  <c r="F3062" i="2"/>
  <c r="F3063" i="2"/>
  <c r="F3064" i="2"/>
  <c r="F3065" i="2"/>
  <c r="F3066" i="2"/>
  <c r="F3067" i="2"/>
  <c r="F3068" i="2"/>
  <c r="F3069" i="2"/>
  <c r="F3070" i="2"/>
  <c r="F3071" i="2"/>
  <c r="F3072" i="2"/>
  <c r="F3073" i="2"/>
  <c r="F3074" i="2"/>
  <c r="F3075" i="2"/>
  <c r="F3076" i="2"/>
  <c r="F3077" i="2"/>
  <c r="F3078" i="2"/>
  <c r="F3079" i="2"/>
  <c r="F3080" i="2"/>
  <c r="F3081" i="2"/>
  <c r="F3082" i="2"/>
  <c r="F3083" i="2"/>
  <c r="F3084" i="2"/>
  <c r="F3085" i="2"/>
  <c r="F3086" i="2"/>
  <c r="F3087" i="2"/>
  <c r="F3088" i="2"/>
  <c r="F3089" i="2"/>
  <c r="F3090" i="2"/>
  <c r="F3091" i="2"/>
  <c r="F3092" i="2"/>
  <c r="F3093" i="2"/>
  <c r="F3094" i="2"/>
  <c r="F3095" i="2"/>
  <c r="F3096" i="2"/>
  <c r="F3097" i="2"/>
  <c r="F3098" i="2"/>
  <c r="F3099" i="2"/>
  <c r="F3100" i="2"/>
  <c r="F3101" i="2"/>
  <c r="F3102" i="2"/>
  <c r="F3103" i="2"/>
  <c r="F3104" i="2"/>
  <c r="F3105" i="2"/>
  <c r="F3106" i="2"/>
  <c r="F3107" i="2"/>
  <c r="F3108" i="2"/>
  <c r="F3109" i="2"/>
  <c r="F3110" i="2"/>
  <c r="F3111" i="2"/>
  <c r="F3112" i="2"/>
  <c r="F3113" i="2"/>
  <c r="F3114" i="2"/>
  <c r="F3115" i="2"/>
  <c r="F3116" i="2"/>
  <c r="F3117" i="2"/>
  <c r="F3118" i="2"/>
  <c r="F3119" i="2"/>
  <c r="F3120" i="2"/>
  <c r="F3121" i="2"/>
  <c r="F3122" i="2"/>
  <c r="F3123" i="2"/>
  <c r="F3124" i="2"/>
  <c r="F3125" i="2"/>
  <c r="F3126" i="2"/>
  <c r="F3127" i="2"/>
  <c r="F3128" i="2"/>
  <c r="F3129" i="2"/>
  <c r="F3130" i="2"/>
  <c r="F3131" i="2"/>
  <c r="F3132" i="2"/>
  <c r="F3133" i="2"/>
  <c r="F3134" i="2"/>
  <c r="F3135" i="2"/>
  <c r="F3136" i="2"/>
  <c r="F3137" i="2"/>
  <c r="F3138" i="2"/>
  <c r="F3139" i="2"/>
  <c r="F3140" i="2"/>
  <c r="F3141" i="2"/>
  <c r="F3142" i="2"/>
  <c r="F3143" i="2"/>
  <c r="F3144" i="2"/>
  <c r="F3145" i="2"/>
  <c r="F3146" i="2"/>
  <c r="F3147" i="2"/>
  <c r="F3148" i="2"/>
  <c r="F3149" i="2"/>
  <c r="F3150" i="2"/>
  <c r="F3151" i="2"/>
  <c r="F3152" i="2"/>
  <c r="F3153" i="2"/>
  <c r="F3154" i="2"/>
  <c r="F3155" i="2"/>
  <c r="F3156" i="2"/>
  <c r="F3157" i="2"/>
  <c r="F3158" i="2"/>
  <c r="F3159" i="2"/>
  <c r="F3160" i="2"/>
  <c r="F3161" i="2"/>
  <c r="F3162" i="2"/>
  <c r="F3163" i="2"/>
  <c r="F3164" i="2"/>
  <c r="F3165" i="2"/>
  <c r="F3166" i="2"/>
  <c r="F3167" i="2"/>
  <c r="F3168" i="2"/>
  <c r="F3169" i="2"/>
  <c r="F3170" i="2"/>
  <c r="F3171" i="2"/>
  <c r="F3172" i="2"/>
  <c r="F3173" i="2"/>
  <c r="F3174" i="2"/>
  <c r="F3175" i="2"/>
  <c r="F3176" i="2"/>
  <c r="F3177" i="2"/>
  <c r="F3178" i="2"/>
  <c r="F3179" i="2"/>
  <c r="F3180" i="2"/>
  <c r="F3181" i="2"/>
  <c r="F3182" i="2"/>
  <c r="F3183" i="2"/>
  <c r="F3184" i="2"/>
  <c r="F3185" i="2"/>
  <c r="F3186" i="2"/>
  <c r="F3187" i="2"/>
  <c r="F3188" i="2"/>
  <c r="F3189" i="2"/>
  <c r="F3190" i="2"/>
  <c r="F3191" i="2"/>
  <c r="F3192" i="2"/>
  <c r="F3193" i="2"/>
  <c r="F3194" i="2"/>
  <c r="F3195" i="2"/>
  <c r="F3196" i="2"/>
  <c r="F3197" i="2"/>
  <c r="F3198" i="2"/>
  <c r="F3199" i="2"/>
  <c r="F3200" i="2"/>
  <c r="F3201" i="2"/>
  <c r="F3202" i="2"/>
  <c r="F3203" i="2"/>
  <c r="F3204" i="2"/>
  <c r="F3205" i="2"/>
  <c r="F3206" i="2"/>
  <c r="F3207" i="2"/>
  <c r="F3208" i="2"/>
  <c r="F3209" i="2"/>
  <c r="F3210" i="2"/>
  <c r="F3211" i="2"/>
  <c r="F3212" i="2"/>
  <c r="F3213" i="2"/>
  <c r="F3214" i="2"/>
  <c r="F3215" i="2"/>
  <c r="F3216" i="2"/>
  <c r="F3217" i="2"/>
  <c r="F3218" i="2"/>
  <c r="F3219" i="2"/>
  <c r="F3220" i="2"/>
  <c r="F3221" i="2"/>
  <c r="F3222" i="2"/>
  <c r="F3223" i="2"/>
  <c r="F3224" i="2"/>
  <c r="F3225" i="2"/>
  <c r="F3226" i="2"/>
  <c r="F3227" i="2"/>
  <c r="F3228" i="2"/>
  <c r="F3229" i="2"/>
  <c r="F3230" i="2"/>
  <c r="F3231" i="2"/>
  <c r="F3232" i="2"/>
  <c r="F3233" i="2"/>
  <c r="F3234" i="2"/>
  <c r="F3235" i="2"/>
  <c r="F3236" i="2"/>
  <c r="F3237" i="2"/>
  <c r="F3238" i="2"/>
  <c r="F3239" i="2"/>
  <c r="F3240" i="2"/>
  <c r="F3241" i="2"/>
  <c r="F3242" i="2"/>
  <c r="F3243" i="2"/>
  <c r="F3244" i="2"/>
  <c r="F3245" i="2"/>
  <c r="F3246" i="2"/>
  <c r="F3247" i="2"/>
  <c r="F3248" i="2"/>
  <c r="F3249" i="2"/>
  <c r="F3250" i="2"/>
  <c r="F3251" i="2"/>
  <c r="F3252" i="2"/>
  <c r="F3253" i="2"/>
  <c r="F3254" i="2"/>
  <c r="F3255" i="2"/>
  <c r="F3256" i="2"/>
  <c r="F3257" i="2"/>
  <c r="F3258" i="2"/>
  <c r="F3259" i="2"/>
  <c r="F3260" i="2"/>
  <c r="F3261" i="2"/>
  <c r="F3262" i="2"/>
  <c r="F3263" i="2"/>
  <c r="F3264" i="2"/>
  <c r="F3265" i="2"/>
  <c r="F3266" i="2"/>
  <c r="F3267" i="2"/>
  <c r="F3268" i="2"/>
  <c r="F3269" i="2"/>
  <c r="F3270" i="2"/>
  <c r="F3271" i="2"/>
  <c r="F3272" i="2"/>
  <c r="F3273" i="2"/>
  <c r="F3274" i="2"/>
  <c r="F3275" i="2"/>
  <c r="F3276" i="2"/>
  <c r="F3277" i="2"/>
  <c r="F3278" i="2"/>
  <c r="F3279" i="2"/>
  <c r="F3280" i="2"/>
  <c r="F3281" i="2"/>
  <c r="F3282" i="2"/>
  <c r="F3283" i="2"/>
  <c r="F3284" i="2"/>
  <c r="F3285" i="2"/>
  <c r="F3286" i="2"/>
  <c r="F3287" i="2"/>
  <c r="F3288" i="2"/>
  <c r="F3289" i="2"/>
  <c r="F3290" i="2"/>
  <c r="F3291" i="2"/>
  <c r="F3292" i="2"/>
  <c r="F3293" i="2"/>
  <c r="F3294" i="2"/>
  <c r="F3295" i="2"/>
  <c r="F3296" i="2"/>
  <c r="F3297" i="2"/>
  <c r="F3298" i="2"/>
  <c r="F3299" i="2"/>
  <c r="F3300" i="2"/>
  <c r="F3301" i="2"/>
  <c r="F3302" i="2"/>
  <c r="F3303" i="2"/>
  <c r="F3304" i="2"/>
  <c r="F3305" i="2"/>
  <c r="F3306" i="2"/>
  <c r="F3307" i="2"/>
  <c r="F3308" i="2"/>
  <c r="F3309" i="2"/>
  <c r="F3310" i="2"/>
  <c r="F3311" i="2"/>
  <c r="F3312" i="2"/>
  <c r="F3313" i="2"/>
  <c r="F3314" i="2"/>
  <c r="F3315" i="2"/>
  <c r="F3316" i="2"/>
  <c r="F3317" i="2"/>
  <c r="F3318" i="2"/>
  <c r="F3319" i="2"/>
  <c r="F3320" i="2"/>
  <c r="F3321" i="2"/>
  <c r="F3322" i="2"/>
  <c r="F3323" i="2"/>
  <c r="F3324" i="2"/>
  <c r="F3325" i="2"/>
  <c r="F3326" i="2"/>
  <c r="F3327" i="2"/>
  <c r="F3328" i="2"/>
  <c r="F3329" i="2"/>
  <c r="F3330" i="2"/>
  <c r="F3331" i="2"/>
  <c r="F3332" i="2"/>
  <c r="F3333" i="2"/>
  <c r="F3334" i="2"/>
  <c r="F3335" i="2"/>
  <c r="F3336" i="2"/>
  <c r="F3337" i="2"/>
  <c r="F3338" i="2"/>
  <c r="F3339" i="2"/>
  <c r="F3340" i="2"/>
  <c r="F3341" i="2"/>
  <c r="F3342" i="2"/>
  <c r="F3343" i="2"/>
  <c r="F3344" i="2"/>
  <c r="F3345" i="2"/>
  <c r="F3346" i="2"/>
  <c r="F3347" i="2"/>
  <c r="F3348" i="2"/>
  <c r="F3349" i="2"/>
  <c r="F3350" i="2"/>
  <c r="F3351" i="2"/>
  <c r="F3352" i="2"/>
  <c r="F3353" i="2"/>
  <c r="F3354" i="2"/>
  <c r="F3355" i="2"/>
  <c r="F3356" i="2"/>
  <c r="F3357" i="2"/>
  <c r="F3358" i="2"/>
  <c r="F3359" i="2"/>
  <c r="F3360" i="2"/>
  <c r="F3361" i="2"/>
  <c r="F3362" i="2"/>
  <c r="F3363" i="2"/>
  <c r="F3364" i="2"/>
  <c r="F3365" i="2"/>
  <c r="F3366" i="2"/>
  <c r="F3367" i="2"/>
  <c r="F3368" i="2"/>
  <c r="F3369" i="2"/>
  <c r="F3370" i="2"/>
  <c r="F3371" i="2"/>
  <c r="F3372" i="2"/>
  <c r="F3373" i="2"/>
  <c r="F3374" i="2"/>
  <c r="F3375" i="2"/>
  <c r="F3376" i="2"/>
  <c r="F3377" i="2"/>
  <c r="F3378" i="2"/>
  <c r="F3379" i="2"/>
  <c r="F3380" i="2"/>
  <c r="F3381" i="2"/>
  <c r="F3382" i="2"/>
  <c r="F3383" i="2"/>
  <c r="F3384" i="2"/>
  <c r="F3385" i="2"/>
  <c r="F3386" i="2"/>
  <c r="F3387" i="2"/>
  <c r="F3388" i="2"/>
  <c r="F3389" i="2"/>
  <c r="F3390" i="2"/>
  <c r="F3391" i="2"/>
  <c r="F3392" i="2"/>
  <c r="F3393" i="2"/>
  <c r="F3394" i="2"/>
  <c r="F3395" i="2"/>
  <c r="F3396" i="2"/>
  <c r="F3397" i="2"/>
  <c r="F3398" i="2"/>
  <c r="F3399" i="2"/>
  <c r="F3400" i="2"/>
  <c r="F3401" i="2"/>
  <c r="F3402" i="2"/>
  <c r="F3403" i="2"/>
  <c r="F3404" i="2"/>
  <c r="F3405" i="2"/>
  <c r="F3406" i="2"/>
  <c r="F3407" i="2"/>
  <c r="F3408" i="2"/>
  <c r="F3409" i="2"/>
  <c r="F3410" i="2"/>
  <c r="F3411" i="2"/>
  <c r="F3412" i="2"/>
  <c r="F3413" i="2"/>
  <c r="F3414" i="2"/>
  <c r="F3415" i="2"/>
  <c r="F3416" i="2"/>
  <c r="F3417" i="2"/>
  <c r="F3418" i="2"/>
  <c r="F3419" i="2"/>
  <c r="F3420" i="2"/>
  <c r="F3421" i="2"/>
  <c r="F3422" i="2"/>
  <c r="F3423" i="2"/>
  <c r="F3424" i="2"/>
  <c r="F3425" i="2"/>
  <c r="F3426" i="2"/>
  <c r="F3427" i="2"/>
  <c r="F3428" i="2"/>
  <c r="F3429" i="2"/>
  <c r="F3430" i="2"/>
  <c r="F3431" i="2"/>
  <c r="F3432" i="2"/>
  <c r="F3433" i="2"/>
  <c r="F3434" i="2"/>
  <c r="F3435" i="2"/>
  <c r="F3436" i="2"/>
  <c r="F3437" i="2"/>
  <c r="F3438" i="2"/>
  <c r="F3439" i="2"/>
  <c r="F3440" i="2"/>
  <c r="F3441" i="2"/>
  <c r="F3442" i="2"/>
  <c r="F3443" i="2"/>
  <c r="F3444" i="2"/>
  <c r="F3445" i="2"/>
  <c r="F3446" i="2"/>
  <c r="F3447" i="2"/>
  <c r="F3448" i="2"/>
  <c r="F3449" i="2"/>
  <c r="F3450" i="2"/>
  <c r="F3451" i="2"/>
  <c r="F3452" i="2"/>
  <c r="F3453" i="2"/>
  <c r="F3454" i="2"/>
  <c r="F3455" i="2"/>
  <c r="F3456" i="2"/>
  <c r="F3457" i="2"/>
  <c r="F3458" i="2"/>
  <c r="F3459" i="2"/>
  <c r="F3460" i="2"/>
  <c r="F3461" i="2"/>
  <c r="F3462" i="2"/>
  <c r="F3463" i="2"/>
  <c r="F3464" i="2"/>
  <c r="F3465" i="2"/>
  <c r="F3466" i="2"/>
  <c r="F3467" i="2"/>
  <c r="F3468" i="2"/>
  <c r="F3469" i="2"/>
  <c r="F3470" i="2"/>
  <c r="F3471" i="2"/>
  <c r="F3472" i="2"/>
  <c r="F3473" i="2"/>
  <c r="F3474" i="2"/>
  <c r="F3475" i="2"/>
  <c r="F3476" i="2"/>
  <c r="F3477" i="2"/>
  <c r="F3478" i="2"/>
  <c r="F3479" i="2"/>
  <c r="F3480" i="2"/>
  <c r="F3481" i="2"/>
  <c r="F3482" i="2"/>
  <c r="F3483" i="2"/>
  <c r="F3484" i="2"/>
  <c r="F3485" i="2"/>
  <c r="F3486" i="2"/>
  <c r="F3487" i="2"/>
  <c r="F3488" i="2"/>
  <c r="F3489" i="2"/>
  <c r="F3490" i="2"/>
  <c r="F3491" i="2"/>
  <c r="F3492" i="2"/>
  <c r="F3493" i="2"/>
  <c r="F3494" i="2"/>
  <c r="F3495" i="2"/>
  <c r="F3496" i="2"/>
  <c r="F3497" i="2"/>
  <c r="F3498" i="2"/>
  <c r="F3499" i="2"/>
  <c r="F3500" i="2"/>
  <c r="F3501" i="2"/>
  <c r="F3502" i="2"/>
  <c r="F3503" i="2"/>
  <c r="F3504" i="2"/>
  <c r="F3505" i="2"/>
  <c r="F3506" i="2"/>
  <c r="F3507" i="2"/>
  <c r="F3508" i="2"/>
  <c r="F3509" i="2"/>
  <c r="F3510" i="2"/>
  <c r="F3511" i="2"/>
  <c r="F3512" i="2"/>
  <c r="F3513" i="2"/>
  <c r="F3514" i="2"/>
  <c r="F3515" i="2"/>
  <c r="F3516" i="2"/>
  <c r="F3517" i="2"/>
  <c r="F3518" i="2"/>
  <c r="F3519" i="2"/>
  <c r="F3520" i="2"/>
  <c r="F3521" i="2"/>
  <c r="F3522" i="2"/>
  <c r="F3523" i="2"/>
  <c r="F3524" i="2"/>
  <c r="F3525" i="2"/>
  <c r="F3526" i="2"/>
  <c r="F3527" i="2"/>
  <c r="F3528" i="2"/>
  <c r="F3529" i="2"/>
  <c r="F3530" i="2"/>
  <c r="F3531" i="2"/>
  <c r="F3532" i="2"/>
  <c r="F3533" i="2"/>
  <c r="F3534" i="2"/>
  <c r="F3535" i="2"/>
  <c r="F3536" i="2"/>
  <c r="F3537" i="2"/>
  <c r="F3538" i="2"/>
  <c r="F3539" i="2"/>
  <c r="F3540" i="2"/>
  <c r="F3541" i="2"/>
  <c r="F3542" i="2"/>
  <c r="F3543" i="2"/>
  <c r="F3544" i="2"/>
  <c r="F3545" i="2"/>
  <c r="F3546" i="2"/>
  <c r="F3547" i="2"/>
  <c r="F3548" i="2"/>
  <c r="F3549" i="2"/>
  <c r="F3550" i="2"/>
  <c r="F3551" i="2"/>
  <c r="F3552" i="2"/>
  <c r="F3553" i="2"/>
  <c r="F3554" i="2"/>
  <c r="F3555" i="2"/>
  <c r="F3556" i="2"/>
  <c r="F3557" i="2"/>
  <c r="F3558" i="2"/>
  <c r="F3559" i="2"/>
  <c r="F3560" i="2"/>
  <c r="F3561" i="2"/>
  <c r="F3562" i="2"/>
  <c r="F3563" i="2"/>
  <c r="F3564" i="2"/>
  <c r="F3565" i="2"/>
  <c r="F3566" i="2"/>
  <c r="F3567" i="2"/>
  <c r="F3568" i="2"/>
  <c r="F3569" i="2"/>
  <c r="F3570" i="2"/>
  <c r="F3571" i="2"/>
  <c r="F3572" i="2"/>
  <c r="F3573" i="2"/>
  <c r="F3574" i="2"/>
  <c r="F3575" i="2"/>
  <c r="F3576" i="2"/>
  <c r="F3577" i="2"/>
  <c r="F3578" i="2"/>
  <c r="F3579" i="2"/>
  <c r="F3580" i="2"/>
  <c r="F3581" i="2"/>
  <c r="F3582" i="2"/>
  <c r="F3583" i="2"/>
  <c r="F3584" i="2"/>
  <c r="F3585" i="2"/>
  <c r="F3586" i="2"/>
  <c r="F3587" i="2"/>
  <c r="F3588" i="2"/>
  <c r="F3589" i="2"/>
  <c r="F3590" i="2"/>
  <c r="F3591" i="2"/>
  <c r="F3592" i="2"/>
  <c r="F3593" i="2"/>
  <c r="F3594" i="2"/>
  <c r="F3595" i="2"/>
  <c r="F3596" i="2"/>
  <c r="F3597" i="2"/>
  <c r="F3598" i="2"/>
  <c r="F3599" i="2"/>
  <c r="F3600" i="2"/>
  <c r="F3601" i="2"/>
  <c r="F3602" i="2"/>
  <c r="F3603" i="2"/>
  <c r="F3604" i="2"/>
  <c r="F3605" i="2"/>
  <c r="F3606" i="2"/>
  <c r="F3607" i="2"/>
  <c r="F3608" i="2"/>
  <c r="F3609" i="2"/>
  <c r="F3610" i="2"/>
  <c r="F3611" i="2"/>
  <c r="F3612" i="2"/>
  <c r="F3613" i="2"/>
  <c r="F3614" i="2"/>
  <c r="F3615" i="2"/>
  <c r="F3616" i="2"/>
  <c r="F3617" i="2"/>
  <c r="F3618" i="2"/>
  <c r="F3619" i="2"/>
  <c r="F3620" i="2"/>
  <c r="F3621" i="2"/>
  <c r="F3622" i="2"/>
  <c r="F3623" i="2"/>
  <c r="F3624" i="2"/>
  <c r="F3625" i="2"/>
  <c r="F3626" i="2"/>
  <c r="F3627" i="2"/>
  <c r="F3628" i="2"/>
  <c r="F3629" i="2"/>
  <c r="F3630" i="2"/>
  <c r="F3631" i="2"/>
  <c r="F3632" i="2"/>
  <c r="F3633" i="2"/>
  <c r="F3634" i="2"/>
  <c r="F3635" i="2"/>
  <c r="F3636" i="2"/>
  <c r="F3637" i="2"/>
  <c r="F3638" i="2"/>
  <c r="F3639" i="2"/>
  <c r="F3640" i="2"/>
  <c r="F3641" i="2"/>
  <c r="F3642" i="2"/>
  <c r="F3643" i="2"/>
  <c r="F3644" i="2"/>
  <c r="F3645" i="2"/>
  <c r="F3646" i="2"/>
  <c r="F3647" i="2"/>
  <c r="F3648" i="2"/>
  <c r="F3649" i="2"/>
  <c r="F3650" i="2"/>
  <c r="F3651" i="2"/>
  <c r="F3652" i="2"/>
  <c r="F3653" i="2"/>
  <c r="F3654" i="2"/>
  <c r="F3655" i="2"/>
  <c r="F3656" i="2"/>
  <c r="F3657" i="2"/>
  <c r="F3658" i="2"/>
  <c r="F3659" i="2"/>
  <c r="F3660" i="2"/>
  <c r="F3661" i="2"/>
  <c r="F3662" i="2"/>
  <c r="F3663" i="2"/>
  <c r="F3664" i="2"/>
  <c r="F3665" i="2"/>
  <c r="F3666" i="2"/>
  <c r="F3667" i="2"/>
  <c r="F3668" i="2"/>
  <c r="F3669" i="2"/>
  <c r="F3670" i="2"/>
  <c r="F3671" i="2"/>
  <c r="F3672" i="2"/>
  <c r="F3673" i="2"/>
  <c r="F3674" i="2"/>
  <c r="F3675" i="2"/>
  <c r="F3676" i="2"/>
  <c r="F3677" i="2"/>
  <c r="F3678" i="2"/>
  <c r="F3679" i="2"/>
  <c r="F3680" i="2"/>
  <c r="F3681" i="2"/>
  <c r="F3682" i="2"/>
  <c r="F3683" i="2"/>
  <c r="F3684" i="2"/>
  <c r="F3685" i="2"/>
  <c r="F3686" i="2"/>
  <c r="F3687" i="2"/>
  <c r="F3688" i="2"/>
  <c r="F3689" i="2"/>
  <c r="F3690" i="2"/>
  <c r="F3691" i="2"/>
  <c r="F3692" i="2"/>
  <c r="F3693" i="2"/>
  <c r="F3694" i="2"/>
  <c r="F3695" i="2"/>
  <c r="F3696" i="2"/>
  <c r="F3697" i="2"/>
  <c r="F3698" i="2"/>
  <c r="F3699" i="2"/>
  <c r="F3700" i="2"/>
  <c r="F3701" i="2"/>
  <c r="F3702" i="2"/>
  <c r="F3703" i="2"/>
  <c r="F3704" i="2"/>
  <c r="F3705" i="2"/>
  <c r="F3706" i="2"/>
  <c r="F3707" i="2"/>
  <c r="F3708" i="2"/>
  <c r="F3709" i="2"/>
  <c r="F3710" i="2"/>
  <c r="F3711" i="2"/>
  <c r="F3712" i="2"/>
  <c r="F3713" i="2"/>
  <c r="F3714" i="2"/>
  <c r="F3715" i="2"/>
  <c r="F3716" i="2"/>
  <c r="F3717" i="2"/>
  <c r="F3718" i="2"/>
  <c r="F3719" i="2"/>
  <c r="F3720" i="2"/>
  <c r="F3721" i="2"/>
  <c r="F3722" i="2"/>
  <c r="F3723" i="2"/>
  <c r="F3724" i="2"/>
  <c r="F3725" i="2"/>
  <c r="F3726" i="2"/>
  <c r="F3727" i="2"/>
  <c r="F3728" i="2"/>
  <c r="F3729" i="2"/>
  <c r="F3730" i="2"/>
  <c r="F3731" i="2"/>
  <c r="F3732" i="2"/>
  <c r="F3733" i="2"/>
  <c r="F3734" i="2"/>
  <c r="F3735" i="2"/>
  <c r="F3736" i="2"/>
  <c r="F3737" i="2"/>
  <c r="F3738" i="2"/>
  <c r="F3739" i="2"/>
  <c r="F3740" i="2"/>
  <c r="F3741" i="2"/>
  <c r="F3742" i="2"/>
  <c r="F3743" i="2"/>
  <c r="F3744" i="2"/>
  <c r="F3745" i="2"/>
  <c r="F3746" i="2"/>
  <c r="F3747" i="2"/>
  <c r="F3748" i="2"/>
  <c r="F3749" i="2"/>
  <c r="F3750" i="2"/>
  <c r="F3751" i="2"/>
  <c r="F3752" i="2"/>
  <c r="F3753" i="2"/>
  <c r="F3754" i="2"/>
  <c r="F3755" i="2"/>
  <c r="F3756" i="2"/>
  <c r="F3757" i="2"/>
  <c r="F3758" i="2"/>
  <c r="F3759" i="2"/>
  <c r="F3760" i="2"/>
  <c r="F3761" i="2"/>
  <c r="F3762" i="2"/>
  <c r="F3763" i="2"/>
  <c r="F3764" i="2"/>
  <c r="F3765" i="2"/>
  <c r="F3766" i="2"/>
  <c r="F3767" i="2"/>
  <c r="F3768" i="2"/>
  <c r="F3769" i="2"/>
  <c r="F3770" i="2"/>
  <c r="F3771" i="2"/>
  <c r="F3772" i="2"/>
  <c r="F3773" i="2"/>
  <c r="F3774" i="2"/>
  <c r="F3775" i="2"/>
  <c r="F3776" i="2"/>
  <c r="F3777" i="2"/>
  <c r="F3778" i="2"/>
  <c r="F3779" i="2"/>
  <c r="F3780" i="2"/>
  <c r="F3781" i="2"/>
  <c r="F3782" i="2"/>
  <c r="F3783" i="2"/>
  <c r="F3784" i="2"/>
  <c r="F3785" i="2"/>
  <c r="F3786" i="2"/>
  <c r="F3787" i="2"/>
  <c r="F3788" i="2"/>
  <c r="F3789" i="2"/>
  <c r="F3790" i="2"/>
  <c r="F3791" i="2"/>
  <c r="F3792" i="2"/>
  <c r="F3793" i="2"/>
  <c r="F3794" i="2"/>
  <c r="F3795" i="2"/>
  <c r="F3796" i="2"/>
  <c r="F3797" i="2"/>
  <c r="F3798" i="2"/>
  <c r="F3799" i="2"/>
  <c r="F3800" i="2"/>
  <c r="F3801" i="2"/>
  <c r="F3802" i="2"/>
  <c r="F3803" i="2"/>
  <c r="F3804" i="2"/>
  <c r="F3805" i="2"/>
  <c r="F3806" i="2"/>
  <c r="F3807" i="2"/>
  <c r="F3808" i="2"/>
  <c r="F3809" i="2"/>
  <c r="F3810" i="2"/>
  <c r="F3811" i="2"/>
  <c r="F3812" i="2"/>
  <c r="F3813" i="2"/>
  <c r="F3814" i="2"/>
  <c r="F3815" i="2"/>
  <c r="F3816" i="2"/>
  <c r="F3817" i="2"/>
  <c r="F3818" i="2"/>
  <c r="F3819" i="2"/>
  <c r="F3820" i="2"/>
  <c r="F3821" i="2"/>
  <c r="F3822" i="2"/>
  <c r="F3823" i="2"/>
  <c r="F3824" i="2"/>
  <c r="F3825" i="2"/>
  <c r="F3826" i="2"/>
  <c r="F3827" i="2"/>
  <c r="F3828" i="2"/>
  <c r="F3829" i="2"/>
  <c r="F3830" i="2"/>
  <c r="F3831" i="2"/>
  <c r="F3832" i="2"/>
  <c r="F3833" i="2"/>
  <c r="F3834" i="2"/>
  <c r="F3835" i="2"/>
  <c r="F3836" i="2"/>
  <c r="F3837" i="2"/>
  <c r="F3838" i="2"/>
  <c r="F3839" i="2"/>
  <c r="F3840" i="2"/>
  <c r="F3841" i="2"/>
  <c r="F3842" i="2"/>
  <c r="F3843" i="2"/>
  <c r="F3844" i="2"/>
  <c r="F3845" i="2"/>
  <c r="F3846" i="2"/>
  <c r="F3847" i="2"/>
  <c r="F3848" i="2"/>
  <c r="F3849" i="2"/>
  <c r="F3850" i="2"/>
  <c r="F3851" i="2"/>
  <c r="F3852" i="2"/>
  <c r="F3853" i="2"/>
  <c r="F3854" i="2"/>
  <c r="F3855" i="2"/>
  <c r="F3856" i="2"/>
  <c r="F3857" i="2"/>
  <c r="F3858" i="2"/>
  <c r="F3859" i="2"/>
  <c r="F3860" i="2"/>
  <c r="F3861" i="2"/>
  <c r="F3862" i="2"/>
  <c r="F3863" i="2"/>
  <c r="F3864" i="2"/>
  <c r="F3865" i="2"/>
  <c r="F3866" i="2"/>
  <c r="F3867" i="2"/>
  <c r="F3868" i="2"/>
  <c r="F3869" i="2"/>
  <c r="F3870" i="2"/>
  <c r="F3871" i="2"/>
  <c r="F3872" i="2"/>
  <c r="F3873" i="2"/>
  <c r="F3874" i="2"/>
  <c r="F3875" i="2"/>
  <c r="F3876" i="2"/>
  <c r="F3877" i="2"/>
  <c r="F3878" i="2"/>
  <c r="F3879" i="2"/>
  <c r="F3880" i="2"/>
  <c r="F3881" i="2"/>
  <c r="F3882" i="2"/>
  <c r="F3883" i="2"/>
  <c r="F3884" i="2"/>
  <c r="F3885" i="2"/>
  <c r="F3886" i="2"/>
  <c r="F3887" i="2"/>
  <c r="F3888" i="2"/>
  <c r="F3889" i="2"/>
  <c r="F3890" i="2"/>
  <c r="F3891" i="2"/>
  <c r="F3892" i="2"/>
  <c r="F3893" i="2"/>
  <c r="F3894" i="2"/>
  <c r="F3895" i="2"/>
  <c r="F3896" i="2"/>
  <c r="F3897" i="2"/>
  <c r="F3898" i="2"/>
  <c r="F3899" i="2"/>
  <c r="F3900" i="2"/>
  <c r="F3901" i="2"/>
  <c r="F3902" i="2"/>
  <c r="F3903" i="2"/>
  <c r="F3904" i="2"/>
  <c r="F3905" i="2"/>
  <c r="F3906" i="2"/>
  <c r="F3907" i="2"/>
  <c r="F3908" i="2"/>
  <c r="F3909" i="2"/>
  <c r="F3910" i="2"/>
  <c r="F3911" i="2"/>
  <c r="F3912" i="2"/>
  <c r="F3913" i="2"/>
  <c r="F3914" i="2"/>
  <c r="F3915" i="2"/>
  <c r="F3916" i="2"/>
  <c r="F3917" i="2"/>
  <c r="F3918" i="2"/>
  <c r="F3919" i="2"/>
  <c r="F3920" i="2"/>
  <c r="F3921" i="2"/>
  <c r="F3922" i="2"/>
  <c r="F3923" i="2"/>
  <c r="F3924" i="2"/>
  <c r="F3925" i="2"/>
  <c r="F3926" i="2"/>
  <c r="F3927" i="2"/>
  <c r="F3928" i="2"/>
  <c r="F3929" i="2"/>
  <c r="F3930" i="2"/>
  <c r="F3931" i="2"/>
  <c r="F3932" i="2"/>
  <c r="F3933" i="2"/>
  <c r="F3934" i="2"/>
  <c r="F3935" i="2"/>
  <c r="F3936" i="2"/>
  <c r="F3937" i="2"/>
  <c r="F3938" i="2"/>
  <c r="F3939" i="2"/>
  <c r="F3940" i="2"/>
  <c r="F3941" i="2"/>
  <c r="F3942" i="2"/>
  <c r="F3943" i="2"/>
  <c r="F3944" i="2"/>
  <c r="F3945" i="2"/>
  <c r="F3946" i="2"/>
  <c r="F3947" i="2"/>
  <c r="F3948" i="2"/>
  <c r="F3949" i="2"/>
  <c r="F3950" i="2"/>
  <c r="F3951" i="2"/>
  <c r="F3952" i="2"/>
  <c r="F3953" i="2"/>
  <c r="F3954" i="2"/>
  <c r="F3955" i="2"/>
  <c r="F3956" i="2"/>
  <c r="F3957" i="2"/>
  <c r="F3958" i="2"/>
  <c r="F3959" i="2"/>
  <c r="F3960" i="2"/>
  <c r="F3961" i="2"/>
  <c r="F3962" i="2"/>
  <c r="F3963" i="2"/>
  <c r="F3964" i="2"/>
  <c r="F3965" i="2"/>
  <c r="F3966" i="2"/>
  <c r="F3967" i="2"/>
  <c r="F3968" i="2"/>
  <c r="F3969" i="2"/>
  <c r="F3970" i="2"/>
  <c r="F3971" i="2"/>
  <c r="F3972" i="2"/>
  <c r="F3973" i="2"/>
  <c r="F3974" i="2"/>
  <c r="F3975" i="2"/>
  <c r="F3976" i="2"/>
  <c r="F3977" i="2"/>
  <c r="F3978" i="2"/>
  <c r="F3979" i="2"/>
  <c r="F3980" i="2"/>
  <c r="F3981" i="2"/>
  <c r="F3982" i="2"/>
  <c r="F3983" i="2"/>
  <c r="F3984" i="2"/>
  <c r="F3985" i="2"/>
  <c r="F3986" i="2"/>
  <c r="F3987" i="2"/>
  <c r="F3988" i="2"/>
  <c r="F3989" i="2"/>
  <c r="F3990" i="2"/>
  <c r="F3991" i="2"/>
  <c r="F3992" i="2"/>
  <c r="F3993" i="2"/>
  <c r="F3994" i="2"/>
  <c r="F3995" i="2"/>
  <c r="F3996" i="2"/>
  <c r="F3997" i="2"/>
  <c r="F3998" i="2"/>
  <c r="F3999" i="2"/>
  <c r="F4000" i="2"/>
  <c r="F4001" i="2"/>
  <c r="F4002" i="2"/>
  <c r="F4003" i="2"/>
  <c r="F4004" i="2"/>
  <c r="F4005" i="2"/>
  <c r="F4006" i="2"/>
  <c r="F4007" i="2"/>
  <c r="F4008" i="2"/>
  <c r="F4009" i="2"/>
  <c r="F4010" i="2"/>
  <c r="F4011" i="2"/>
  <c r="F4012" i="2"/>
  <c r="F4013" i="2"/>
  <c r="F4014" i="2"/>
  <c r="F4015" i="2"/>
  <c r="F4016" i="2"/>
  <c r="F4017" i="2"/>
  <c r="F4018" i="2"/>
  <c r="F4019" i="2"/>
  <c r="F4020" i="2"/>
  <c r="F4021" i="2"/>
  <c r="F4022" i="2"/>
  <c r="F4023" i="2"/>
  <c r="F4024" i="2"/>
  <c r="F4025" i="2"/>
  <c r="F4026" i="2"/>
  <c r="F4027" i="2"/>
  <c r="F4028" i="2"/>
  <c r="F4029" i="2"/>
  <c r="F4030" i="2"/>
  <c r="F4031" i="2"/>
  <c r="F4032" i="2"/>
  <c r="F4033" i="2"/>
  <c r="F4034" i="2"/>
  <c r="F4035" i="2"/>
  <c r="F4036" i="2"/>
  <c r="F4037" i="2"/>
  <c r="F4038" i="2"/>
  <c r="F4039" i="2"/>
  <c r="F4040" i="2"/>
  <c r="F4041" i="2"/>
  <c r="F4042" i="2"/>
  <c r="F4043" i="2"/>
  <c r="F4044" i="2"/>
  <c r="F4045" i="2"/>
  <c r="F4046" i="2"/>
  <c r="F4047" i="2"/>
  <c r="F4048" i="2"/>
  <c r="F4049" i="2"/>
  <c r="F4050" i="2"/>
  <c r="F4051" i="2"/>
  <c r="F4052" i="2"/>
  <c r="F4053" i="2"/>
  <c r="F4054" i="2"/>
  <c r="F4055" i="2"/>
  <c r="F4056" i="2"/>
  <c r="F4057" i="2"/>
  <c r="F4058" i="2"/>
  <c r="F4059" i="2"/>
  <c r="F4060" i="2"/>
  <c r="F4061" i="2"/>
  <c r="F4062" i="2"/>
  <c r="F4063" i="2"/>
  <c r="F4064" i="2"/>
  <c r="F4065" i="2"/>
  <c r="F4066" i="2"/>
  <c r="F4067" i="2"/>
  <c r="F4068" i="2"/>
  <c r="F4069" i="2"/>
  <c r="F4070" i="2"/>
  <c r="F4071" i="2"/>
  <c r="F4072" i="2"/>
  <c r="F4073" i="2"/>
  <c r="F4074" i="2"/>
  <c r="F4075" i="2"/>
  <c r="F4076" i="2"/>
  <c r="F4077" i="2"/>
  <c r="F4078" i="2"/>
  <c r="F4079" i="2"/>
  <c r="F4080" i="2"/>
  <c r="F4081" i="2"/>
  <c r="F4082" i="2"/>
  <c r="F4083" i="2"/>
  <c r="F4084" i="2"/>
  <c r="F4085" i="2"/>
  <c r="F4086" i="2"/>
  <c r="F4087" i="2"/>
  <c r="F4088" i="2"/>
  <c r="F4089" i="2"/>
  <c r="F4090" i="2"/>
  <c r="F4091" i="2"/>
  <c r="F4092" i="2"/>
  <c r="F4093" i="2"/>
  <c r="F4094" i="2"/>
  <c r="F4095" i="2"/>
  <c r="F4096" i="2"/>
  <c r="F4097" i="2"/>
  <c r="F4098" i="2"/>
  <c r="F4099" i="2"/>
  <c r="F4100" i="2"/>
  <c r="F4101" i="2"/>
  <c r="F4102" i="2"/>
  <c r="F4103" i="2"/>
  <c r="F4104" i="2"/>
  <c r="F4105" i="2"/>
  <c r="F4106" i="2"/>
  <c r="F4107" i="2"/>
  <c r="F4108" i="2"/>
  <c r="F4109" i="2"/>
  <c r="F4110" i="2"/>
  <c r="F4111" i="2"/>
  <c r="F4112" i="2"/>
  <c r="F4113" i="2"/>
  <c r="F4114" i="2"/>
  <c r="F4115" i="2"/>
  <c r="F4116" i="2"/>
  <c r="F4117" i="2"/>
  <c r="F4118" i="2"/>
  <c r="F4119" i="2"/>
  <c r="F4120" i="2"/>
  <c r="F4121" i="2"/>
  <c r="F4122" i="2"/>
  <c r="F4123" i="2"/>
  <c r="F4124" i="2"/>
  <c r="F4125" i="2"/>
  <c r="F4126" i="2"/>
  <c r="F4127" i="2"/>
  <c r="F4128" i="2"/>
  <c r="F4129" i="2"/>
  <c r="F4130" i="2"/>
  <c r="F4131" i="2"/>
  <c r="F4132" i="2"/>
  <c r="F4133" i="2"/>
  <c r="F4134" i="2"/>
  <c r="F4135" i="2"/>
  <c r="F4136" i="2"/>
  <c r="F4137" i="2"/>
  <c r="F4138" i="2"/>
  <c r="F4139" i="2"/>
  <c r="F4140" i="2"/>
  <c r="F4141" i="2"/>
  <c r="F4142" i="2"/>
  <c r="F4143" i="2"/>
  <c r="F4144" i="2"/>
  <c r="F4145" i="2"/>
  <c r="F4146" i="2"/>
  <c r="F4147" i="2"/>
  <c r="F4148" i="2"/>
  <c r="F4149" i="2"/>
  <c r="F4150" i="2"/>
  <c r="F4151" i="2"/>
  <c r="F4152" i="2"/>
  <c r="F4153" i="2"/>
  <c r="F4154" i="2"/>
  <c r="F4155" i="2"/>
  <c r="F4156" i="2"/>
  <c r="F4157" i="2"/>
  <c r="F4158" i="2"/>
  <c r="F4159" i="2"/>
  <c r="F4160" i="2"/>
  <c r="F4161" i="2"/>
  <c r="F4162" i="2"/>
  <c r="F4163" i="2"/>
  <c r="F4164" i="2"/>
  <c r="F4165" i="2"/>
  <c r="F4166" i="2"/>
  <c r="F4167" i="2"/>
  <c r="F4168" i="2"/>
  <c r="F4169" i="2"/>
  <c r="F4170" i="2"/>
  <c r="F4171" i="2"/>
  <c r="F4172" i="2"/>
  <c r="F4173" i="2"/>
  <c r="F4174" i="2"/>
  <c r="F4175" i="2"/>
  <c r="F4176" i="2"/>
  <c r="F4177" i="2"/>
  <c r="F4178" i="2"/>
  <c r="F4179" i="2"/>
  <c r="F4180" i="2"/>
  <c r="F4181" i="2"/>
  <c r="F4182" i="2"/>
  <c r="F4183" i="2"/>
  <c r="F4184" i="2"/>
  <c r="F4185" i="2"/>
  <c r="F4186" i="2"/>
  <c r="F4187" i="2"/>
  <c r="F4188" i="2"/>
  <c r="F4189" i="2"/>
  <c r="F4190" i="2"/>
  <c r="F4191" i="2"/>
  <c r="F4192" i="2"/>
  <c r="F4193" i="2"/>
  <c r="F4194" i="2"/>
  <c r="F4195" i="2"/>
  <c r="F4196" i="2"/>
  <c r="F4197" i="2"/>
  <c r="F4198" i="2"/>
  <c r="F4199" i="2"/>
  <c r="F4200" i="2"/>
  <c r="F4201" i="2"/>
  <c r="F4202" i="2"/>
  <c r="F4203" i="2"/>
  <c r="F4204" i="2"/>
  <c r="F4205" i="2"/>
  <c r="F4206" i="2"/>
  <c r="F4207" i="2"/>
  <c r="F4208" i="2"/>
  <c r="F4209" i="2"/>
  <c r="F4210" i="2"/>
  <c r="F4211" i="2"/>
  <c r="F4212" i="2"/>
  <c r="F4213" i="2"/>
  <c r="F4214" i="2"/>
  <c r="F4215" i="2"/>
  <c r="F4216" i="2"/>
  <c r="F4217" i="2"/>
  <c r="F4218" i="2"/>
  <c r="F4219" i="2"/>
  <c r="F4220" i="2"/>
  <c r="F4221" i="2"/>
  <c r="F4222" i="2"/>
  <c r="F4223" i="2"/>
  <c r="F4224" i="2"/>
  <c r="F4225" i="2"/>
  <c r="F4226" i="2"/>
  <c r="F4227" i="2"/>
  <c r="F4228" i="2"/>
  <c r="F4229" i="2"/>
  <c r="F4230" i="2"/>
  <c r="F4231" i="2"/>
  <c r="F4232" i="2"/>
  <c r="F4233" i="2"/>
  <c r="F4234" i="2"/>
  <c r="F4235" i="2"/>
  <c r="F4236" i="2"/>
  <c r="F4237" i="2"/>
  <c r="F4238" i="2"/>
  <c r="F4239" i="2"/>
  <c r="F4240" i="2"/>
  <c r="F4241" i="2"/>
  <c r="F4242" i="2"/>
  <c r="F4243" i="2"/>
  <c r="F4244" i="2"/>
  <c r="F4245" i="2"/>
  <c r="F4246" i="2"/>
  <c r="F4247" i="2"/>
  <c r="F4248" i="2"/>
  <c r="F4249" i="2"/>
  <c r="F4250" i="2"/>
  <c r="F4251" i="2"/>
  <c r="F4252" i="2"/>
  <c r="F4253" i="2"/>
  <c r="F4254" i="2"/>
  <c r="F4255" i="2"/>
  <c r="F4256" i="2"/>
  <c r="F4257" i="2"/>
  <c r="F4258" i="2"/>
  <c r="F4259" i="2"/>
  <c r="F4260" i="2"/>
  <c r="F4261" i="2"/>
  <c r="F4262" i="2"/>
  <c r="F4263" i="2"/>
  <c r="F4264" i="2"/>
  <c r="F4265" i="2"/>
  <c r="F4266" i="2"/>
  <c r="F4267" i="2"/>
  <c r="F4268" i="2"/>
  <c r="F4269" i="2"/>
  <c r="F4270" i="2"/>
  <c r="F4271" i="2"/>
  <c r="F4272" i="2"/>
  <c r="F4273" i="2"/>
  <c r="F4274" i="2"/>
  <c r="F4275" i="2"/>
  <c r="F4276" i="2"/>
  <c r="F4277" i="2"/>
  <c r="F4278" i="2"/>
  <c r="F4279" i="2"/>
  <c r="F4280" i="2"/>
  <c r="F4281" i="2"/>
  <c r="F4282" i="2"/>
  <c r="F4283" i="2"/>
  <c r="F4284" i="2"/>
  <c r="F4285" i="2"/>
  <c r="F4286" i="2"/>
  <c r="F4287" i="2"/>
  <c r="F4288" i="2"/>
  <c r="F4289" i="2"/>
  <c r="F4290" i="2"/>
  <c r="F4291" i="2"/>
  <c r="F4292" i="2"/>
  <c r="F4293" i="2"/>
  <c r="F4294" i="2"/>
  <c r="F4295" i="2"/>
  <c r="F4296" i="2"/>
  <c r="F4297" i="2"/>
  <c r="F4298" i="2"/>
  <c r="F4299" i="2"/>
  <c r="F4300" i="2"/>
  <c r="F4301" i="2"/>
  <c r="F4302" i="2"/>
  <c r="F4303" i="2"/>
  <c r="F4304" i="2"/>
  <c r="F4305" i="2"/>
  <c r="F4306" i="2"/>
  <c r="F4307" i="2"/>
  <c r="F4308" i="2"/>
  <c r="F4309" i="2"/>
  <c r="F4310" i="2"/>
  <c r="F4311" i="2"/>
  <c r="F4312" i="2"/>
  <c r="F4313" i="2"/>
  <c r="F4314" i="2"/>
  <c r="F4315" i="2"/>
  <c r="F4316" i="2"/>
  <c r="F4317" i="2"/>
  <c r="F4318" i="2"/>
  <c r="F4319" i="2"/>
  <c r="F4320" i="2"/>
  <c r="F4321" i="2"/>
  <c r="F4322" i="2"/>
  <c r="F4323" i="2"/>
  <c r="F4324" i="2"/>
  <c r="F4325" i="2"/>
  <c r="F4326" i="2"/>
  <c r="F4327" i="2"/>
  <c r="F4328" i="2"/>
  <c r="F4329" i="2"/>
  <c r="F4330" i="2"/>
  <c r="F4331" i="2"/>
  <c r="F4332" i="2"/>
  <c r="F4333" i="2"/>
  <c r="F4334" i="2"/>
  <c r="F4335" i="2"/>
  <c r="F4336" i="2"/>
  <c r="F4337" i="2"/>
  <c r="F4338" i="2"/>
  <c r="F4339" i="2"/>
  <c r="F4340" i="2"/>
  <c r="F4341" i="2"/>
  <c r="F4342" i="2"/>
  <c r="F4343" i="2"/>
  <c r="F4344" i="2"/>
  <c r="F4345" i="2"/>
  <c r="F4346" i="2"/>
  <c r="F4347" i="2"/>
  <c r="F4348" i="2"/>
  <c r="F4349" i="2"/>
  <c r="F4350" i="2"/>
  <c r="F4351" i="2"/>
  <c r="F4352" i="2"/>
  <c r="F4353" i="2"/>
  <c r="F4354" i="2"/>
  <c r="F4355" i="2"/>
  <c r="F4356" i="2"/>
  <c r="F4357" i="2"/>
  <c r="F4358" i="2"/>
  <c r="F4359" i="2"/>
  <c r="F4360" i="2"/>
  <c r="F4361" i="2"/>
  <c r="F4362" i="2"/>
  <c r="F4363" i="2"/>
  <c r="F4364" i="2"/>
  <c r="F4365" i="2"/>
  <c r="F4366" i="2"/>
  <c r="F4367" i="2"/>
  <c r="F4368" i="2"/>
  <c r="F4369" i="2"/>
  <c r="F4370" i="2"/>
  <c r="F4371" i="2"/>
  <c r="F4372" i="2"/>
  <c r="F4373" i="2"/>
  <c r="F4374" i="2"/>
  <c r="F4375" i="2"/>
  <c r="F4376" i="2"/>
  <c r="F4377" i="2"/>
  <c r="F4378" i="2"/>
  <c r="F4379" i="2"/>
  <c r="F4380" i="2"/>
  <c r="F4381" i="2"/>
  <c r="F4382" i="2"/>
  <c r="F4383" i="2"/>
  <c r="F4384" i="2"/>
  <c r="F4385" i="2"/>
  <c r="F4386" i="2"/>
  <c r="F4387" i="2"/>
  <c r="F4388" i="2"/>
  <c r="F4389" i="2"/>
  <c r="F4390" i="2"/>
  <c r="F4391" i="2"/>
  <c r="F4392" i="2"/>
  <c r="F4393" i="2"/>
  <c r="F4394" i="2"/>
  <c r="F4395" i="2"/>
  <c r="F4396" i="2"/>
  <c r="F4397" i="2"/>
  <c r="F4398" i="2"/>
  <c r="F4399" i="2"/>
  <c r="F4400" i="2"/>
  <c r="F4401" i="2"/>
  <c r="F4402" i="2"/>
  <c r="F4403" i="2"/>
  <c r="F4404" i="2"/>
  <c r="F4405" i="2"/>
  <c r="F4406" i="2"/>
  <c r="F4407" i="2"/>
  <c r="F4408" i="2"/>
  <c r="F4409" i="2"/>
  <c r="F4410" i="2"/>
  <c r="F4411" i="2"/>
  <c r="F4412" i="2"/>
  <c r="F4413" i="2"/>
  <c r="F4414" i="2"/>
  <c r="F4415" i="2"/>
  <c r="F4416" i="2"/>
  <c r="F4417" i="2"/>
  <c r="F4418" i="2"/>
  <c r="F4419" i="2"/>
  <c r="F4420" i="2"/>
  <c r="F4421" i="2"/>
  <c r="F4422" i="2"/>
  <c r="F4423" i="2"/>
  <c r="F4424" i="2"/>
  <c r="F4425" i="2"/>
  <c r="F4426" i="2"/>
  <c r="F4427" i="2"/>
  <c r="F4428" i="2"/>
  <c r="F4429" i="2"/>
  <c r="F4430" i="2"/>
  <c r="F4431" i="2"/>
  <c r="F4432" i="2"/>
  <c r="F4433" i="2"/>
  <c r="F4434" i="2"/>
  <c r="F4435" i="2"/>
  <c r="F4436" i="2"/>
  <c r="F4437" i="2"/>
  <c r="F4438" i="2"/>
  <c r="F4439" i="2"/>
  <c r="F4440" i="2"/>
  <c r="F4441" i="2"/>
  <c r="F4442" i="2"/>
  <c r="F4443" i="2"/>
  <c r="F4444" i="2"/>
  <c r="F4445" i="2"/>
  <c r="F4446" i="2"/>
  <c r="F4447" i="2"/>
  <c r="F4448" i="2"/>
  <c r="F4449" i="2"/>
  <c r="F4450" i="2"/>
  <c r="F4451" i="2"/>
  <c r="F4452" i="2"/>
  <c r="F4453" i="2"/>
  <c r="F4454" i="2"/>
  <c r="F4455" i="2"/>
  <c r="F4456" i="2"/>
  <c r="F4457" i="2"/>
  <c r="F4458" i="2"/>
  <c r="F4459" i="2"/>
  <c r="F4460" i="2"/>
  <c r="F4461" i="2"/>
  <c r="F4462" i="2"/>
  <c r="F4463" i="2"/>
  <c r="F4464" i="2"/>
  <c r="F4465" i="2"/>
  <c r="F4466" i="2"/>
  <c r="F4467" i="2"/>
  <c r="F4468" i="2"/>
  <c r="F4469" i="2"/>
  <c r="F4470" i="2"/>
  <c r="F4471" i="2"/>
  <c r="F4472" i="2"/>
  <c r="F4473" i="2"/>
  <c r="F4474" i="2"/>
  <c r="F4475" i="2"/>
  <c r="F4476" i="2"/>
  <c r="F4477" i="2"/>
  <c r="F4478" i="2"/>
  <c r="F4479" i="2"/>
  <c r="F4480" i="2"/>
  <c r="F4481" i="2"/>
  <c r="F4482" i="2"/>
  <c r="F4483" i="2"/>
  <c r="F4484" i="2"/>
  <c r="F4485" i="2"/>
  <c r="F4486" i="2"/>
  <c r="F4487" i="2"/>
  <c r="F4488" i="2"/>
  <c r="F4489" i="2"/>
  <c r="F4490" i="2"/>
  <c r="F4491" i="2"/>
  <c r="F4492" i="2"/>
  <c r="F4493" i="2"/>
  <c r="F4494" i="2"/>
  <c r="F4495" i="2"/>
  <c r="F4496" i="2"/>
  <c r="F4497" i="2"/>
  <c r="F4498" i="2"/>
  <c r="F4499" i="2"/>
  <c r="F4500" i="2"/>
  <c r="F4501" i="2"/>
  <c r="F4502" i="2"/>
  <c r="F4503" i="2"/>
  <c r="F4504" i="2"/>
  <c r="F4505" i="2"/>
  <c r="F4506" i="2"/>
  <c r="F4507" i="2"/>
  <c r="F4508" i="2"/>
  <c r="F4509" i="2"/>
  <c r="F4510" i="2"/>
  <c r="F4511" i="2"/>
  <c r="F4512" i="2"/>
  <c r="F4513" i="2"/>
  <c r="F4514" i="2"/>
  <c r="F4515" i="2"/>
  <c r="F4516" i="2"/>
  <c r="F4517" i="2"/>
  <c r="F4518" i="2"/>
  <c r="F4519" i="2"/>
  <c r="F4520" i="2"/>
  <c r="F4521" i="2"/>
  <c r="F4522" i="2"/>
  <c r="F4523" i="2"/>
  <c r="F4524" i="2"/>
  <c r="F4525" i="2"/>
  <c r="F4526" i="2"/>
  <c r="F4527" i="2"/>
  <c r="F4528" i="2"/>
  <c r="F4529" i="2"/>
  <c r="F4530" i="2"/>
  <c r="F4531" i="2"/>
  <c r="F4532" i="2"/>
  <c r="F4533" i="2"/>
  <c r="F4534" i="2"/>
  <c r="F4535" i="2"/>
  <c r="F4536" i="2"/>
  <c r="F4537" i="2"/>
  <c r="F4538" i="2"/>
  <c r="F4539" i="2"/>
  <c r="F4540" i="2"/>
  <c r="F4541" i="2"/>
  <c r="F4542" i="2"/>
  <c r="F4543" i="2"/>
  <c r="F4544" i="2"/>
  <c r="F4545" i="2"/>
  <c r="F4546" i="2"/>
  <c r="F4547" i="2"/>
  <c r="F4548" i="2"/>
  <c r="F4549" i="2"/>
  <c r="F4550" i="2"/>
  <c r="F4551" i="2"/>
  <c r="F4552" i="2"/>
  <c r="F4553" i="2"/>
  <c r="F4554" i="2"/>
  <c r="F4555" i="2"/>
  <c r="F4556" i="2"/>
  <c r="F4557" i="2"/>
  <c r="F4558" i="2"/>
  <c r="F4559" i="2"/>
  <c r="F4560" i="2"/>
  <c r="F4561" i="2"/>
  <c r="F4562" i="2"/>
  <c r="F4563" i="2"/>
  <c r="F4564" i="2"/>
  <c r="F4565" i="2"/>
  <c r="F4566" i="2"/>
  <c r="F4567" i="2"/>
  <c r="F4568" i="2"/>
  <c r="F4569" i="2"/>
  <c r="F4570" i="2"/>
  <c r="F4571" i="2"/>
  <c r="F4572" i="2"/>
  <c r="F4573" i="2"/>
  <c r="F4574" i="2"/>
  <c r="F4575" i="2"/>
  <c r="F4576" i="2"/>
  <c r="F4577" i="2"/>
  <c r="F4578" i="2"/>
  <c r="F4579" i="2"/>
  <c r="F4580" i="2"/>
  <c r="F4581" i="2"/>
  <c r="F4582" i="2"/>
  <c r="F4583" i="2"/>
  <c r="F4584" i="2"/>
  <c r="F4585" i="2"/>
  <c r="F4586" i="2"/>
  <c r="F4587" i="2"/>
  <c r="F4588" i="2"/>
  <c r="F4589" i="2"/>
  <c r="F4590" i="2"/>
  <c r="F4591" i="2"/>
  <c r="F4592" i="2"/>
  <c r="F4593" i="2"/>
  <c r="F4594" i="2"/>
  <c r="F4595" i="2"/>
  <c r="F4596" i="2"/>
  <c r="F4597" i="2"/>
  <c r="F4598" i="2"/>
  <c r="F4599" i="2"/>
  <c r="F4600" i="2"/>
  <c r="F4601" i="2"/>
  <c r="F4602" i="2"/>
  <c r="F4603" i="2"/>
  <c r="F4604" i="2"/>
  <c r="F4605" i="2"/>
  <c r="F4606" i="2"/>
  <c r="F4607" i="2"/>
  <c r="F4608" i="2"/>
  <c r="F4609" i="2"/>
  <c r="F4610" i="2"/>
  <c r="F4611" i="2"/>
  <c r="F4612" i="2"/>
  <c r="F4613" i="2"/>
  <c r="F4614" i="2"/>
  <c r="F4615" i="2"/>
  <c r="F4616" i="2"/>
  <c r="F4617" i="2"/>
  <c r="F4618" i="2"/>
  <c r="F4619" i="2"/>
  <c r="F4620" i="2"/>
  <c r="F4621" i="2"/>
  <c r="F4622" i="2"/>
  <c r="F4623" i="2"/>
  <c r="F4624" i="2"/>
  <c r="F4625" i="2"/>
  <c r="F4626" i="2"/>
  <c r="F4627" i="2"/>
  <c r="F4628" i="2"/>
  <c r="F4629" i="2"/>
  <c r="F4630" i="2"/>
  <c r="F4631" i="2"/>
  <c r="F4632" i="2"/>
  <c r="F4633" i="2"/>
  <c r="F4634" i="2"/>
  <c r="F4635" i="2"/>
  <c r="F4636" i="2"/>
  <c r="F4637" i="2"/>
  <c r="F4638" i="2"/>
  <c r="F4639" i="2"/>
  <c r="F4640" i="2"/>
  <c r="F4641" i="2"/>
  <c r="F4642" i="2"/>
  <c r="F4643" i="2"/>
  <c r="F4644" i="2"/>
  <c r="F4645" i="2"/>
  <c r="F4646" i="2"/>
  <c r="F4647" i="2"/>
  <c r="F4648" i="2"/>
  <c r="F4649" i="2"/>
  <c r="F4650" i="2"/>
  <c r="F4651" i="2"/>
  <c r="F4652" i="2"/>
  <c r="F4653" i="2"/>
  <c r="F4654" i="2"/>
  <c r="F4655" i="2"/>
  <c r="F4656" i="2"/>
  <c r="F4657" i="2"/>
  <c r="F4658" i="2"/>
  <c r="F4659" i="2"/>
  <c r="F4660" i="2"/>
  <c r="F4661" i="2"/>
  <c r="F4662" i="2"/>
  <c r="F4663" i="2"/>
  <c r="F4664" i="2"/>
  <c r="F4665" i="2"/>
  <c r="F4666" i="2"/>
  <c r="F4667" i="2"/>
  <c r="F4668" i="2"/>
  <c r="F4669" i="2"/>
  <c r="F4670" i="2"/>
  <c r="F4671" i="2"/>
  <c r="F4672" i="2"/>
  <c r="F4673" i="2"/>
  <c r="F4674" i="2"/>
  <c r="F4675" i="2"/>
  <c r="F4676" i="2"/>
  <c r="F4677" i="2"/>
  <c r="F4678" i="2"/>
  <c r="F4679" i="2"/>
  <c r="F4680" i="2"/>
  <c r="F4681" i="2"/>
  <c r="F4682" i="2"/>
  <c r="F4683" i="2"/>
  <c r="F4684" i="2"/>
  <c r="F4685" i="2"/>
  <c r="F4686" i="2"/>
  <c r="F4687" i="2"/>
  <c r="F4688" i="2"/>
  <c r="F4689" i="2"/>
  <c r="F4690" i="2"/>
  <c r="F4691" i="2"/>
  <c r="F4692" i="2"/>
  <c r="F4693" i="2"/>
  <c r="F4694" i="2"/>
  <c r="F4695" i="2"/>
  <c r="F4696" i="2"/>
  <c r="F4697" i="2"/>
  <c r="F4698" i="2"/>
  <c r="F4699" i="2"/>
  <c r="F4700" i="2"/>
  <c r="F4701" i="2"/>
  <c r="F4702" i="2"/>
  <c r="F4703" i="2"/>
  <c r="F4704" i="2"/>
  <c r="F4705" i="2"/>
  <c r="F4706" i="2"/>
  <c r="F4707" i="2"/>
  <c r="F4708" i="2"/>
  <c r="F4709" i="2"/>
  <c r="F4710" i="2"/>
  <c r="F4711" i="2"/>
  <c r="F4712" i="2"/>
  <c r="F4713" i="2"/>
  <c r="F4714" i="2"/>
  <c r="F4715" i="2"/>
  <c r="F4716" i="2"/>
  <c r="F4717" i="2"/>
  <c r="F4718" i="2"/>
  <c r="F4719" i="2"/>
  <c r="F4720" i="2"/>
  <c r="F4721" i="2"/>
  <c r="F4722" i="2"/>
  <c r="F4723" i="2"/>
  <c r="F4724" i="2"/>
  <c r="F4725" i="2"/>
  <c r="F4726" i="2"/>
  <c r="F4727" i="2"/>
  <c r="F4728" i="2"/>
  <c r="F4729" i="2"/>
  <c r="F4730" i="2"/>
  <c r="F4731" i="2"/>
  <c r="F4732" i="2"/>
  <c r="F4733" i="2"/>
  <c r="F4734" i="2"/>
  <c r="F4735" i="2"/>
  <c r="F4736" i="2"/>
  <c r="F4737" i="2"/>
  <c r="F4738" i="2"/>
  <c r="F4739" i="2"/>
  <c r="F4740" i="2"/>
  <c r="F4741" i="2"/>
  <c r="F4742" i="2"/>
  <c r="F4743" i="2"/>
  <c r="F4744" i="2"/>
  <c r="F4745" i="2"/>
  <c r="F4746" i="2"/>
  <c r="F4747" i="2"/>
  <c r="F4748" i="2"/>
  <c r="F4749" i="2"/>
  <c r="F4750" i="2"/>
  <c r="F4751" i="2"/>
  <c r="F4752" i="2"/>
  <c r="F4753" i="2"/>
  <c r="F4754" i="2"/>
  <c r="F4755" i="2"/>
  <c r="F4756" i="2"/>
  <c r="F4757" i="2"/>
  <c r="F4758" i="2"/>
  <c r="F4759" i="2"/>
  <c r="F4760" i="2"/>
  <c r="F4761" i="2"/>
  <c r="F4762" i="2"/>
  <c r="F4763" i="2"/>
  <c r="F4764" i="2"/>
  <c r="F4765" i="2"/>
  <c r="F4766" i="2"/>
  <c r="F4767" i="2"/>
  <c r="F4768" i="2"/>
  <c r="F4769" i="2"/>
  <c r="F4770" i="2"/>
  <c r="F4771" i="2"/>
  <c r="F4772" i="2"/>
  <c r="F4773" i="2"/>
  <c r="F4774" i="2"/>
  <c r="F4775" i="2"/>
  <c r="F4776" i="2"/>
  <c r="F4777" i="2"/>
  <c r="F4778" i="2"/>
  <c r="F4779" i="2"/>
  <c r="F4780" i="2"/>
  <c r="F4781" i="2"/>
  <c r="F4782" i="2"/>
  <c r="F4783" i="2"/>
  <c r="F4784" i="2"/>
  <c r="F4785" i="2"/>
  <c r="F4786" i="2"/>
  <c r="F4787" i="2"/>
  <c r="F4788" i="2"/>
  <c r="F4789" i="2"/>
  <c r="F4790" i="2"/>
  <c r="F4791" i="2"/>
  <c r="F4792" i="2"/>
  <c r="F4793" i="2"/>
  <c r="F4794" i="2"/>
  <c r="F4795" i="2"/>
  <c r="F4796" i="2"/>
  <c r="F4797" i="2"/>
  <c r="F4798" i="2"/>
  <c r="F4799" i="2"/>
  <c r="F4800" i="2"/>
  <c r="F4801" i="2"/>
  <c r="F4802" i="2"/>
  <c r="F4803" i="2"/>
  <c r="F4804" i="2"/>
  <c r="F4805" i="2"/>
  <c r="F4806" i="2"/>
  <c r="F4807" i="2"/>
  <c r="F4808" i="2"/>
  <c r="F4809" i="2"/>
  <c r="F4810" i="2"/>
  <c r="F4811" i="2"/>
  <c r="F4812" i="2"/>
  <c r="F4813" i="2"/>
  <c r="F4814" i="2"/>
  <c r="F4815" i="2"/>
  <c r="F4816" i="2"/>
  <c r="F4817" i="2"/>
  <c r="F4818" i="2"/>
  <c r="F4819" i="2"/>
  <c r="F4820" i="2"/>
  <c r="F4821" i="2"/>
  <c r="F4822" i="2"/>
  <c r="F4823" i="2"/>
  <c r="F4824" i="2"/>
  <c r="F4825" i="2"/>
  <c r="F4826" i="2"/>
  <c r="F4827" i="2"/>
  <c r="F4828" i="2"/>
  <c r="F4829" i="2"/>
  <c r="F4830" i="2"/>
  <c r="F4831" i="2"/>
  <c r="F4832" i="2"/>
  <c r="F4833" i="2"/>
  <c r="F4834" i="2"/>
  <c r="F4835" i="2"/>
  <c r="F4836" i="2"/>
  <c r="F4837" i="2"/>
  <c r="F4838" i="2"/>
  <c r="F4839" i="2"/>
  <c r="F4840" i="2"/>
  <c r="F4841" i="2"/>
  <c r="F4842" i="2"/>
  <c r="F4843" i="2"/>
  <c r="F4844" i="2"/>
  <c r="F4845" i="2"/>
  <c r="F4846" i="2"/>
  <c r="F4847" i="2"/>
  <c r="F4848" i="2"/>
  <c r="F4849" i="2"/>
  <c r="F4850" i="2"/>
  <c r="F4851" i="2"/>
  <c r="F4852" i="2"/>
  <c r="F4853" i="2"/>
  <c r="F4854" i="2"/>
  <c r="F4855" i="2"/>
  <c r="F4856" i="2"/>
  <c r="F4857" i="2"/>
  <c r="F4858" i="2"/>
  <c r="F4859" i="2"/>
  <c r="F4860" i="2"/>
  <c r="F4861" i="2"/>
  <c r="F4862" i="2"/>
  <c r="F4863" i="2"/>
  <c r="F4864" i="2"/>
  <c r="F4865" i="2"/>
  <c r="F4866" i="2"/>
  <c r="F4867" i="2"/>
  <c r="F4868" i="2"/>
  <c r="F4869" i="2"/>
  <c r="F4870" i="2"/>
  <c r="F4871" i="2"/>
  <c r="F4872" i="2"/>
  <c r="F4873" i="2"/>
  <c r="F4874" i="2"/>
  <c r="F4875" i="2"/>
  <c r="F4876" i="2"/>
  <c r="F4877" i="2"/>
  <c r="F4878" i="2"/>
  <c r="F4879" i="2"/>
  <c r="F4880" i="2"/>
  <c r="F4881" i="2"/>
  <c r="F4882" i="2"/>
  <c r="F4883" i="2"/>
  <c r="F4884" i="2"/>
  <c r="F4885" i="2"/>
  <c r="F4886" i="2"/>
  <c r="F4887" i="2"/>
  <c r="F4888" i="2"/>
  <c r="F4889" i="2"/>
  <c r="F4890" i="2"/>
  <c r="F4891" i="2"/>
  <c r="F4892" i="2"/>
  <c r="F4893" i="2"/>
  <c r="F4894" i="2"/>
  <c r="F4895" i="2"/>
  <c r="F4896" i="2"/>
  <c r="F4897" i="2"/>
  <c r="F4898" i="2"/>
  <c r="F4899" i="2"/>
  <c r="F4900" i="2"/>
  <c r="F4901" i="2"/>
  <c r="F4902" i="2"/>
  <c r="F4903" i="2"/>
  <c r="F4904" i="2"/>
  <c r="F4905" i="2"/>
  <c r="F4906" i="2"/>
  <c r="F4907" i="2"/>
  <c r="F4908" i="2"/>
  <c r="F4909" i="2"/>
  <c r="F4910" i="2"/>
  <c r="F4911" i="2"/>
  <c r="F4912" i="2"/>
  <c r="F4913" i="2"/>
  <c r="F4914" i="2"/>
  <c r="F4915" i="2"/>
  <c r="F4916" i="2"/>
  <c r="F4917" i="2"/>
  <c r="F4918" i="2"/>
  <c r="F4919" i="2"/>
  <c r="F4920" i="2"/>
  <c r="F4921" i="2"/>
  <c r="F4922" i="2"/>
  <c r="F4923" i="2"/>
  <c r="F4924" i="2"/>
  <c r="F4925" i="2"/>
  <c r="F4926" i="2"/>
  <c r="F4927" i="2"/>
  <c r="F4928" i="2"/>
  <c r="F4929" i="2"/>
  <c r="F4930" i="2"/>
  <c r="F4931" i="2"/>
  <c r="F4932" i="2"/>
  <c r="F4933" i="2"/>
  <c r="F4934" i="2"/>
  <c r="F4935" i="2"/>
  <c r="F4936" i="2"/>
  <c r="F4937" i="2"/>
  <c r="F4938" i="2"/>
  <c r="F4939" i="2"/>
  <c r="F4940" i="2"/>
  <c r="F4941" i="2"/>
  <c r="F4942" i="2"/>
  <c r="F4943" i="2"/>
  <c r="F4944" i="2"/>
  <c r="F4945" i="2"/>
  <c r="F4946" i="2"/>
  <c r="F4947" i="2"/>
  <c r="F4948" i="2"/>
  <c r="F4949" i="2"/>
  <c r="F4950" i="2"/>
  <c r="F4951" i="2"/>
  <c r="F4952" i="2"/>
  <c r="F4953" i="2"/>
  <c r="F4954" i="2"/>
  <c r="F4955" i="2"/>
  <c r="F4956" i="2"/>
  <c r="F4957" i="2"/>
  <c r="F4958" i="2"/>
  <c r="F4959" i="2"/>
  <c r="F4960" i="2"/>
  <c r="F4961" i="2"/>
  <c r="F4962" i="2"/>
  <c r="F4963" i="2"/>
  <c r="F4964" i="2"/>
  <c r="F4965" i="2"/>
  <c r="F4966" i="2"/>
  <c r="F4967" i="2"/>
  <c r="F4968" i="2"/>
  <c r="F4969" i="2"/>
  <c r="F4970" i="2"/>
  <c r="F4971" i="2"/>
  <c r="F4972" i="2"/>
  <c r="F4973" i="2"/>
  <c r="F4974" i="2"/>
  <c r="F4975" i="2"/>
  <c r="F4976" i="2"/>
  <c r="F4977" i="2"/>
  <c r="F4978" i="2"/>
  <c r="F4979" i="2"/>
  <c r="F4980" i="2"/>
  <c r="F4981" i="2"/>
  <c r="F4982" i="2"/>
  <c r="F4983" i="2"/>
  <c r="F4984" i="2"/>
  <c r="F4985" i="2"/>
  <c r="F4986" i="2"/>
  <c r="F4987" i="2"/>
  <c r="F4988" i="2"/>
  <c r="F4989" i="2"/>
  <c r="F4990" i="2"/>
  <c r="F4991" i="2"/>
  <c r="F4992" i="2"/>
  <c r="F4993" i="2"/>
  <c r="F4994" i="2"/>
  <c r="F4995" i="2"/>
  <c r="F4996" i="2"/>
  <c r="F4997" i="2"/>
  <c r="F4998" i="2"/>
  <c r="F4999" i="2"/>
  <c r="F5000" i="2"/>
  <c r="F5001" i="2"/>
  <c r="F5002" i="2"/>
  <c r="F5003" i="2"/>
  <c r="F5004" i="2"/>
  <c r="F5005" i="2"/>
  <c r="F5006" i="2"/>
  <c r="F5007" i="2"/>
  <c r="F5008" i="2"/>
  <c r="F5009" i="2"/>
  <c r="F5010" i="2"/>
  <c r="F5011" i="2"/>
  <c r="F5012" i="2"/>
  <c r="F5013" i="2"/>
  <c r="F5014" i="2"/>
  <c r="F5015" i="2"/>
  <c r="F5016" i="2"/>
  <c r="F5017" i="2"/>
  <c r="F5018" i="2"/>
  <c r="F5019" i="2"/>
  <c r="F5020" i="2"/>
  <c r="F5021" i="2"/>
  <c r="F5022" i="2"/>
  <c r="F5023" i="2"/>
  <c r="F5024" i="2"/>
  <c r="F5025" i="2"/>
  <c r="F5026" i="2"/>
  <c r="F5027" i="2"/>
  <c r="F5028" i="2"/>
  <c r="F5029" i="2"/>
  <c r="F5030" i="2"/>
  <c r="F5031" i="2"/>
  <c r="F5032" i="2"/>
  <c r="F5033" i="2"/>
  <c r="F5034" i="2"/>
  <c r="F5035" i="2"/>
  <c r="F5036" i="2"/>
  <c r="F5037" i="2"/>
  <c r="F5038" i="2"/>
  <c r="F5039" i="2"/>
  <c r="F5040" i="2"/>
  <c r="F5041" i="2"/>
  <c r="F5042" i="2"/>
  <c r="F5043" i="2"/>
  <c r="F5044" i="2"/>
  <c r="F5045" i="2"/>
  <c r="F5046" i="2"/>
  <c r="F5047" i="2"/>
  <c r="F5048" i="2"/>
  <c r="F5049" i="2"/>
  <c r="F5050" i="2"/>
  <c r="F5051" i="2"/>
  <c r="F5052" i="2"/>
  <c r="F5053" i="2"/>
  <c r="F5054" i="2"/>
  <c r="F5055" i="2"/>
  <c r="F5056" i="2"/>
  <c r="F5057" i="2"/>
  <c r="F5058" i="2"/>
  <c r="F5059" i="2"/>
  <c r="F5060" i="2"/>
  <c r="F5061" i="2"/>
  <c r="F5062" i="2"/>
  <c r="F5063" i="2"/>
  <c r="F5064" i="2"/>
  <c r="F5065" i="2"/>
  <c r="F5066" i="2"/>
  <c r="F5067" i="2"/>
  <c r="F5068" i="2"/>
  <c r="F5069" i="2"/>
  <c r="F5070" i="2"/>
  <c r="F5071" i="2"/>
  <c r="F5072" i="2"/>
  <c r="F5073" i="2"/>
  <c r="F5074" i="2"/>
  <c r="F5075" i="2"/>
  <c r="F5076" i="2"/>
  <c r="F5077" i="2"/>
  <c r="F5078" i="2"/>
  <c r="F5079" i="2"/>
  <c r="F5080" i="2"/>
  <c r="F5081" i="2"/>
  <c r="F5082" i="2"/>
  <c r="F5083" i="2"/>
  <c r="F5084" i="2"/>
  <c r="F5085" i="2"/>
  <c r="F5086" i="2"/>
  <c r="F5087" i="2"/>
  <c r="F5088" i="2"/>
  <c r="F5089" i="2"/>
  <c r="F5090" i="2"/>
  <c r="F5091" i="2"/>
  <c r="F5092" i="2"/>
  <c r="F5093" i="2"/>
  <c r="F5094" i="2"/>
  <c r="F5095" i="2"/>
  <c r="F5096" i="2"/>
  <c r="F5097" i="2"/>
  <c r="F5098" i="2"/>
  <c r="F5099" i="2"/>
  <c r="F5100" i="2"/>
  <c r="F5101" i="2"/>
  <c r="F5102" i="2"/>
  <c r="F5103" i="2"/>
  <c r="F5104" i="2"/>
  <c r="F5105" i="2"/>
  <c r="F5106" i="2"/>
  <c r="F5107" i="2"/>
  <c r="F5108" i="2"/>
  <c r="F5109" i="2"/>
  <c r="F5110" i="2"/>
  <c r="F5111" i="2"/>
  <c r="F5112" i="2"/>
  <c r="F5113" i="2"/>
  <c r="F5114" i="2"/>
  <c r="F5115" i="2"/>
  <c r="F5116" i="2"/>
  <c r="F5117" i="2"/>
  <c r="F5118" i="2"/>
  <c r="F5119" i="2"/>
  <c r="F5120" i="2"/>
  <c r="F5121" i="2"/>
  <c r="F5122" i="2"/>
  <c r="F5123" i="2"/>
  <c r="F5124" i="2"/>
  <c r="F5125" i="2"/>
  <c r="F5126" i="2"/>
  <c r="F5127" i="2"/>
  <c r="F5128" i="2"/>
  <c r="F5129" i="2"/>
  <c r="F5130" i="2"/>
  <c r="F5131" i="2"/>
  <c r="F5132" i="2"/>
  <c r="F5133" i="2"/>
  <c r="F5134" i="2"/>
  <c r="F5135" i="2"/>
  <c r="F5136" i="2"/>
  <c r="F5137" i="2"/>
  <c r="F5138" i="2"/>
  <c r="F5139" i="2"/>
  <c r="F5140" i="2"/>
  <c r="F5141" i="2"/>
  <c r="F5142" i="2"/>
  <c r="F5143" i="2"/>
  <c r="F5144" i="2"/>
  <c r="F5145" i="2"/>
  <c r="F5146" i="2"/>
  <c r="F5147" i="2"/>
  <c r="F5148" i="2"/>
  <c r="F5149" i="2"/>
  <c r="F5150" i="2"/>
  <c r="F5151" i="2"/>
  <c r="F5152" i="2"/>
  <c r="F5153" i="2"/>
  <c r="F5154" i="2"/>
  <c r="F5155" i="2"/>
  <c r="F5156" i="2"/>
  <c r="F5157" i="2"/>
  <c r="F5158" i="2"/>
  <c r="F5159" i="2"/>
  <c r="F5160" i="2"/>
  <c r="F5161" i="2"/>
  <c r="F5162" i="2"/>
  <c r="F5163" i="2"/>
  <c r="F5164" i="2"/>
  <c r="F5165" i="2"/>
  <c r="F5166" i="2"/>
  <c r="F5167" i="2"/>
  <c r="F5168" i="2"/>
  <c r="F5169" i="2"/>
  <c r="F5170" i="2"/>
  <c r="F5171" i="2"/>
  <c r="F5172" i="2"/>
  <c r="F5173" i="2"/>
  <c r="F5174" i="2"/>
  <c r="F5175" i="2"/>
  <c r="F5176" i="2"/>
  <c r="F5177" i="2"/>
  <c r="F5178" i="2"/>
  <c r="F5179" i="2"/>
  <c r="F5180" i="2"/>
  <c r="F5181" i="2"/>
  <c r="F5182" i="2"/>
  <c r="F5183" i="2"/>
  <c r="F5184" i="2"/>
  <c r="F5185" i="2"/>
  <c r="F5186" i="2"/>
  <c r="F5187" i="2"/>
  <c r="F5188" i="2"/>
  <c r="F5189" i="2"/>
  <c r="F5190" i="2"/>
  <c r="F5191" i="2"/>
  <c r="F5192" i="2"/>
  <c r="F5193" i="2"/>
  <c r="F5194" i="2"/>
  <c r="F5195" i="2"/>
  <c r="F5196" i="2"/>
  <c r="F5197" i="2"/>
  <c r="F5198" i="2"/>
  <c r="F5199" i="2"/>
  <c r="F5200" i="2"/>
  <c r="F5201" i="2"/>
  <c r="F5202" i="2"/>
  <c r="F5203" i="2"/>
  <c r="F5204" i="2"/>
  <c r="F5205" i="2"/>
  <c r="F5206" i="2"/>
  <c r="F5207" i="2"/>
  <c r="F5208" i="2"/>
  <c r="F5209" i="2"/>
  <c r="F5210" i="2"/>
  <c r="F5211" i="2"/>
  <c r="F5212" i="2"/>
  <c r="F5213" i="2"/>
  <c r="F5214" i="2"/>
  <c r="F5215" i="2"/>
  <c r="F5216" i="2"/>
  <c r="F5217" i="2"/>
  <c r="F5218" i="2"/>
  <c r="F5219" i="2"/>
  <c r="F5220" i="2"/>
  <c r="F5221" i="2"/>
  <c r="F5222" i="2"/>
  <c r="F5223" i="2"/>
  <c r="F5224" i="2"/>
  <c r="F5225" i="2"/>
  <c r="F5226" i="2"/>
  <c r="F5227" i="2"/>
  <c r="F5228" i="2"/>
  <c r="F5229" i="2"/>
  <c r="F5230" i="2"/>
  <c r="F5231" i="2"/>
  <c r="F5232" i="2"/>
  <c r="F5233" i="2"/>
  <c r="F5234" i="2"/>
  <c r="F5235" i="2"/>
  <c r="F5236" i="2"/>
  <c r="F5237" i="2"/>
  <c r="F5238" i="2"/>
  <c r="F5239" i="2"/>
  <c r="F5240" i="2"/>
  <c r="F5241" i="2"/>
  <c r="F5242" i="2"/>
  <c r="F5243" i="2"/>
  <c r="F5244" i="2"/>
  <c r="F5245" i="2"/>
  <c r="F5246" i="2"/>
  <c r="F5247" i="2"/>
  <c r="F5248" i="2"/>
  <c r="F5249" i="2"/>
  <c r="F5250" i="2"/>
  <c r="F5251" i="2"/>
  <c r="F5252" i="2"/>
  <c r="F5253" i="2"/>
  <c r="F5254" i="2"/>
  <c r="F5255" i="2"/>
  <c r="F5256" i="2"/>
  <c r="F5257" i="2"/>
  <c r="F5258" i="2"/>
  <c r="F5259" i="2"/>
  <c r="F5260" i="2"/>
  <c r="F5261" i="2"/>
  <c r="F5262" i="2"/>
  <c r="F5263" i="2"/>
  <c r="F5264" i="2"/>
  <c r="F5265" i="2"/>
  <c r="F5266" i="2"/>
  <c r="F5267" i="2"/>
  <c r="F5268" i="2"/>
  <c r="F5269" i="2"/>
  <c r="F5270" i="2"/>
  <c r="F5271" i="2"/>
  <c r="F5272" i="2"/>
  <c r="F5273" i="2"/>
  <c r="F5274" i="2"/>
  <c r="F5275" i="2"/>
  <c r="F5276" i="2"/>
  <c r="F5277" i="2"/>
  <c r="F5278" i="2"/>
  <c r="F5279" i="2"/>
  <c r="F5280" i="2"/>
  <c r="F5281" i="2"/>
  <c r="F5282" i="2"/>
  <c r="F5283" i="2"/>
  <c r="F5284" i="2"/>
  <c r="F5285" i="2"/>
  <c r="F5286" i="2"/>
  <c r="F5287" i="2"/>
  <c r="F5288" i="2"/>
  <c r="F5289" i="2"/>
  <c r="F5290" i="2"/>
  <c r="F5291" i="2"/>
  <c r="F5292" i="2"/>
  <c r="F5293" i="2"/>
  <c r="F5294" i="2"/>
  <c r="F5295" i="2"/>
  <c r="F5296" i="2"/>
  <c r="F5297" i="2"/>
  <c r="F5298" i="2"/>
  <c r="F5299" i="2"/>
  <c r="F5300" i="2"/>
  <c r="F5301" i="2"/>
  <c r="F5302" i="2"/>
  <c r="F5303" i="2"/>
  <c r="F5304" i="2"/>
  <c r="F5305" i="2"/>
  <c r="F5306" i="2"/>
  <c r="F5307" i="2"/>
  <c r="F5308" i="2"/>
  <c r="F5309" i="2"/>
  <c r="F5310" i="2"/>
  <c r="F5311" i="2"/>
  <c r="F5312" i="2"/>
  <c r="F5313" i="2"/>
  <c r="F5314" i="2"/>
  <c r="F5315" i="2"/>
  <c r="F5316" i="2"/>
  <c r="F5317" i="2"/>
  <c r="F5318" i="2"/>
  <c r="F5319" i="2"/>
  <c r="F5320" i="2"/>
  <c r="F5321" i="2"/>
  <c r="F5322" i="2"/>
  <c r="F5323" i="2"/>
  <c r="F5324" i="2"/>
  <c r="F5325" i="2"/>
  <c r="F5326" i="2"/>
  <c r="F5327" i="2"/>
  <c r="F5328" i="2"/>
  <c r="F5329" i="2"/>
  <c r="F5330" i="2"/>
  <c r="F5331" i="2"/>
  <c r="F5332" i="2"/>
  <c r="F5333" i="2"/>
  <c r="F5334" i="2"/>
  <c r="F5335" i="2"/>
  <c r="F5336" i="2"/>
  <c r="F5337" i="2"/>
  <c r="F5338" i="2"/>
  <c r="F5339" i="2"/>
  <c r="F5340" i="2"/>
  <c r="F5341" i="2"/>
  <c r="F5342" i="2"/>
  <c r="F5343" i="2"/>
  <c r="F5344" i="2"/>
  <c r="F5345" i="2"/>
  <c r="F5346" i="2"/>
  <c r="F5347" i="2"/>
  <c r="F5348" i="2"/>
  <c r="F5349" i="2"/>
  <c r="F5350" i="2"/>
  <c r="F5351" i="2"/>
  <c r="F5352" i="2"/>
  <c r="F5353" i="2"/>
  <c r="F5354" i="2"/>
  <c r="F5355" i="2"/>
  <c r="F5356" i="2"/>
  <c r="F5357" i="2"/>
  <c r="F5358" i="2"/>
  <c r="F5359" i="2"/>
  <c r="F5360" i="2"/>
  <c r="F5361" i="2"/>
  <c r="F5362" i="2"/>
  <c r="F5363" i="2"/>
  <c r="F5364" i="2"/>
  <c r="F5365" i="2"/>
  <c r="F5366" i="2"/>
  <c r="F5367" i="2"/>
  <c r="F5368" i="2"/>
  <c r="F5369" i="2"/>
  <c r="F5370" i="2"/>
  <c r="F5371" i="2"/>
  <c r="F5372" i="2"/>
  <c r="F5373" i="2"/>
  <c r="F5374" i="2"/>
  <c r="F5375" i="2"/>
  <c r="F5376" i="2"/>
  <c r="F5377" i="2"/>
  <c r="F5378" i="2"/>
  <c r="F5379" i="2"/>
  <c r="F5380" i="2"/>
  <c r="F5381" i="2"/>
  <c r="F5382" i="2"/>
  <c r="F5383" i="2"/>
  <c r="F5384" i="2"/>
  <c r="F5385" i="2"/>
  <c r="F5386" i="2"/>
  <c r="F5387" i="2"/>
  <c r="F5388" i="2"/>
  <c r="F5389" i="2"/>
  <c r="F5390" i="2"/>
  <c r="F5391" i="2"/>
  <c r="F5392" i="2"/>
  <c r="F5393" i="2"/>
  <c r="F5394" i="2"/>
  <c r="F5395" i="2"/>
  <c r="F5396" i="2"/>
  <c r="F5397" i="2"/>
  <c r="F5398" i="2"/>
  <c r="F5399" i="2"/>
  <c r="F5400" i="2"/>
  <c r="F5401" i="2"/>
  <c r="F5402" i="2"/>
  <c r="F5403" i="2"/>
  <c r="F5404" i="2"/>
  <c r="F5405" i="2"/>
  <c r="F5406" i="2"/>
  <c r="F5407" i="2"/>
  <c r="F5408" i="2"/>
  <c r="F5409" i="2"/>
  <c r="F5410" i="2"/>
  <c r="F5411" i="2"/>
  <c r="F5412" i="2"/>
  <c r="F5413" i="2"/>
  <c r="F5414" i="2"/>
  <c r="F5415" i="2"/>
  <c r="F5416" i="2"/>
  <c r="F5417" i="2"/>
  <c r="F5418" i="2"/>
  <c r="F5419" i="2"/>
  <c r="F5420" i="2"/>
  <c r="F5421" i="2"/>
  <c r="F5422" i="2"/>
  <c r="F5423" i="2"/>
  <c r="F5424" i="2"/>
  <c r="F5425" i="2"/>
  <c r="F5426" i="2"/>
  <c r="F5427" i="2"/>
  <c r="F5428" i="2"/>
  <c r="F5429" i="2"/>
  <c r="F5430" i="2"/>
  <c r="F5431" i="2"/>
  <c r="F5432" i="2"/>
  <c r="F5433" i="2"/>
  <c r="F5434" i="2"/>
  <c r="F5435" i="2"/>
  <c r="F5436" i="2"/>
  <c r="F5437" i="2"/>
  <c r="F5438" i="2"/>
  <c r="F5439" i="2"/>
  <c r="F5440" i="2"/>
  <c r="F5441" i="2"/>
  <c r="F5442" i="2"/>
  <c r="F5443" i="2"/>
  <c r="F5444" i="2"/>
  <c r="F5445" i="2"/>
  <c r="F5446" i="2"/>
  <c r="F5447" i="2"/>
  <c r="F5448" i="2"/>
  <c r="F5449" i="2"/>
  <c r="F5450" i="2"/>
  <c r="F5451" i="2"/>
  <c r="F5452" i="2"/>
  <c r="F5453" i="2"/>
  <c r="F5454" i="2"/>
  <c r="F5455" i="2"/>
  <c r="F5456" i="2"/>
  <c r="F5457" i="2"/>
  <c r="F5458" i="2"/>
  <c r="F5459" i="2"/>
  <c r="F5460" i="2"/>
  <c r="F5461" i="2"/>
  <c r="F5462" i="2"/>
  <c r="F5463" i="2"/>
  <c r="F5464" i="2"/>
  <c r="F5465" i="2"/>
  <c r="F5466" i="2"/>
  <c r="F5467" i="2"/>
  <c r="F5468" i="2"/>
  <c r="F5469" i="2"/>
  <c r="F5470" i="2"/>
  <c r="F5471" i="2"/>
  <c r="F5472" i="2"/>
  <c r="F5473" i="2"/>
  <c r="F5474" i="2"/>
  <c r="F5475" i="2"/>
  <c r="F5476" i="2"/>
  <c r="F5477" i="2"/>
  <c r="F5478" i="2"/>
  <c r="F5479" i="2"/>
  <c r="F5480" i="2"/>
  <c r="F5481" i="2"/>
  <c r="F5482" i="2"/>
  <c r="F5483" i="2"/>
  <c r="F5484" i="2"/>
  <c r="F5485" i="2"/>
  <c r="F5486" i="2"/>
  <c r="F5487" i="2"/>
  <c r="F5488" i="2"/>
  <c r="F5489" i="2"/>
  <c r="F5490" i="2"/>
  <c r="F5491" i="2"/>
  <c r="F5492" i="2"/>
  <c r="F5493" i="2"/>
  <c r="F5494" i="2"/>
  <c r="F5495" i="2"/>
  <c r="F5496" i="2"/>
  <c r="F5497" i="2"/>
  <c r="F5498" i="2"/>
  <c r="F5499" i="2"/>
  <c r="F5500" i="2"/>
  <c r="F5501" i="2"/>
  <c r="F5502" i="2"/>
  <c r="F5503" i="2"/>
  <c r="F5504" i="2"/>
  <c r="F5505" i="2"/>
  <c r="F5506" i="2"/>
  <c r="F5507" i="2"/>
  <c r="F5508" i="2"/>
  <c r="F5509" i="2"/>
  <c r="F5510" i="2"/>
  <c r="F5511" i="2"/>
  <c r="F5512" i="2"/>
  <c r="F5513" i="2"/>
  <c r="F5514" i="2"/>
  <c r="F5515" i="2"/>
  <c r="F5516" i="2"/>
  <c r="F5517" i="2"/>
  <c r="F5518" i="2"/>
  <c r="F5519" i="2"/>
  <c r="F5520" i="2"/>
  <c r="F5521" i="2"/>
  <c r="F5522" i="2"/>
  <c r="F5523" i="2"/>
  <c r="F5524" i="2"/>
  <c r="F5525" i="2"/>
  <c r="F5526" i="2"/>
  <c r="F5527" i="2"/>
  <c r="F5528" i="2"/>
  <c r="F5529" i="2"/>
  <c r="F5530" i="2"/>
  <c r="F5531" i="2"/>
  <c r="F5532" i="2"/>
  <c r="F5533" i="2"/>
  <c r="F5534" i="2"/>
  <c r="F5535" i="2"/>
  <c r="F5536" i="2"/>
  <c r="F5537" i="2"/>
  <c r="F5538" i="2"/>
  <c r="F5539" i="2"/>
  <c r="F5540" i="2"/>
  <c r="F5541" i="2"/>
  <c r="F5542" i="2"/>
  <c r="F5543" i="2"/>
  <c r="F5544" i="2"/>
  <c r="F5545" i="2"/>
  <c r="F5546" i="2"/>
  <c r="F5547" i="2"/>
  <c r="F5548" i="2"/>
  <c r="F5549" i="2"/>
  <c r="F5550" i="2"/>
  <c r="F5551" i="2"/>
  <c r="F5552" i="2"/>
  <c r="F5553" i="2"/>
  <c r="F5554" i="2"/>
  <c r="F5555" i="2"/>
  <c r="F5556" i="2"/>
  <c r="F5557" i="2"/>
  <c r="F5558" i="2"/>
  <c r="F5559" i="2"/>
  <c r="F5560" i="2"/>
  <c r="F5561" i="2"/>
  <c r="F5562" i="2"/>
  <c r="F5563" i="2"/>
  <c r="F5564" i="2"/>
  <c r="F5565" i="2"/>
  <c r="F5566" i="2"/>
  <c r="F5567" i="2"/>
  <c r="F5568" i="2"/>
  <c r="F5569" i="2"/>
  <c r="F5570" i="2"/>
  <c r="F5571" i="2"/>
  <c r="F5572" i="2"/>
  <c r="F5573" i="2"/>
  <c r="F5574" i="2"/>
  <c r="F5575" i="2"/>
  <c r="F5576" i="2"/>
  <c r="F5577" i="2"/>
  <c r="F5578" i="2"/>
  <c r="F5579" i="2"/>
  <c r="F5580" i="2"/>
  <c r="F5581" i="2"/>
  <c r="F5582" i="2"/>
  <c r="F5583" i="2"/>
  <c r="F5584" i="2"/>
  <c r="F5585" i="2"/>
  <c r="F5586" i="2"/>
  <c r="F5587" i="2"/>
  <c r="F5588" i="2"/>
  <c r="F5589" i="2"/>
  <c r="F5590" i="2"/>
  <c r="F5591" i="2"/>
  <c r="F5592" i="2"/>
  <c r="F5593" i="2"/>
  <c r="F5594" i="2"/>
  <c r="F5595" i="2"/>
  <c r="F5596" i="2"/>
  <c r="F5597" i="2"/>
  <c r="F5598" i="2"/>
  <c r="F5599" i="2"/>
  <c r="F5600" i="2"/>
  <c r="F5601" i="2"/>
  <c r="F5602" i="2"/>
  <c r="F5603" i="2"/>
  <c r="F5604" i="2"/>
  <c r="F5605" i="2"/>
  <c r="F5606" i="2"/>
  <c r="F5607" i="2"/>
  <c r="F5608" i="2"/>
  <c r="F5609" i="2"/>
  <c r="F5610" i="2"/>
  <c r="F5611" i="2"/>
  <c r="F5612" i="2"/>
  <c r="F5613" i="2"/>
  <c r="F5614" i="2"/>
  <c r="F5615" i="2"/>
  <c r="F5616" i="2"/>
  <c r="F5617" i="2"/>
  <c r="F5618" i="2"/>
  <c r="F5619" i="2"/>
  <c r="F5620" i="2"/>
  <c r="F5621" i="2"/>
  <c r="F5622" i="2"/>
  <c r="F5623" i="2"/>
  <c r="F5624" i="2"/>
  <c r="F5625" i="2"/>
  <c r="F5626" i="2"/>
  <c r="F5627" i="2"/>
  <c r="F5628" i="2"/>
  <c r="F5629" i="2"/>
  <c r="F5630" i="2"/>
  <c r="F5631" i="2"/>
  <c r="F5632" i="2"/>
  <c r="F5633" i="2"/>
  <c r="F5634" i="2"/>
  <c r="F5635" i="2"/>
  <c r="F5636" i="2"/>
  <c r="F5637" i="2"/>
  <c r="F5638" i="2"/>
  <c r="F5639" i="2"/>
  <c r="F5640" i="2"/>
  <c r="F5641" i="2"/>
  <c r="F5642" i="2"/>
  <c r="F5643" i="2"/>
  <c r="F5644" i="2"/>
  <c r="F5645" i="2"/>
  <c r="F5646" i="2"/>
  <c r="F5647" i="2"/>
  <c r="F5648" i="2"/>
  <c r="F5649" i="2"/>
  <c r="F5650" i="2"/>
  <c r="F5651" i="2"/>
  <c r="F5652" i="2"/>
  <c r="F5653" i="2"/>
  <c r="F5654" i="2"/>
  <c r="F5655" i="2"/>
  <c r="F5656" i="2"/>
  <c r="F5657" i="2"/>
  <c r="F5658" i="2"/>
  <c r="F5659" i="2"/>
  <c r="F5660" i="2"/>
  <c r="F5661" i="2"/>
  <c r="F5662" i="2"/>
  <c r="F5663" i="2"/>
  <c r="F5664" i="2"/>
  <c r="F5665" i="2"/>
  <c r="F5666" i="2"/>
  <c r="F5667" i="2"/>
  <c r="F5668" i="2"/>
  <c r="F5669" i="2"/>
  <c r="F5670" i="2"/>
  <c r="F5671" i="2"/>
  <c r="F5672" i="2"/>
  <c r="F5673" i="2"/>
  <c r="F5674" i="2"/>
  <c r="F5675" i="2"/>
  <c r="F5676" i="2"/>
  <c r="F5677" i="2"/>
  <c r="F5678" i="2"/>
  <c r="F5679" i="2"/>
  <c r="F5680" i="2"/>
  <c r="F5681" i="2"/>
  <c r="F5682" i="2"/>
  <c r="F5683" i="2"/>
  <c r="F5684" i="2"/>
  <c r="F5685" i="2"/>
  <c r="F5686" i="2"/>
  <c r="F5687" i="2"/>
  <c r="F5688" i="2"/>
  <c r="F5689" i="2"/>
  <c r="F5690" i="2"/>
  <c r="F5691" i="2"/>
  <c r="F5692" i="2"/>
  <c r="F5693" i="2"/>
  <c r="F5694" i="2"/>
  <c r="F5695" i="2"/>
  <c r="F5696" i="2"/>
  <c r="F5697" i="2"/>
  <c r="F5698" i="2"/>
  <c r="F5699" i="2"/>
  <c r="F5700" i="2"/>
  <c r="F5701" i="2"/>
  <c r="F5702" i="2"/>
  <c r="F5703" i="2"/>
  <c r="F5704" i="2"/>
  <c r="F5705" i="2"/>
  <c r="F5706" i="2"/>
  <c r="F5707" i="2"/>
  <c r="F5708" i="2"/>
  <c r="F5709" i="2"/>
  <c r="F5710" i="2"/>
  <c r="F5711" i="2"/>
  <c r="F5712" i="2"/>
  <c r="F5713" i="2"/>
  <c r="F5714" i="2"/>
  <c r="F5715" i="2"/>
  <c r="F5716" i="2"/>
  <c r="F5717" i="2"/>
  <c r="F5718" i="2"/>
  <c r="F5719" i="2"/>
  <c r="F5720" i="2"/>
  <c r="F5721" i="2"/>
  <c r="F5722" i="2"/>
  <c r="F5723" i="2"/>
  <c r="F5724" i="2"/>
  <c r="F5725" i="2"/>
  <c r="F5726" i="2"/>
  <c r="F5727" i="2"/>
  <c r="F5728" i="2"/>
  <c r="F5729" i="2"/>
  <c r="F5730" i="2"/>
  <c r="F5731" i="2"/>
  <c r="F5732" i="2"/>
  <c r="F5733" i="2"/>
  <c r="F5734" i="2"/>
  <c r="F5735" i="2"/>
  <c r="F5736" i="2"/>
  <c r="F5737" i="2"/>
  <c r="F5738" i="2"/>
  <c r="F5739" i="2"/>
  <c r="F5740" i="2"/>
  <c r="F5741" i="2"/>
  <c r="F5742" i="2"/>
  <c r="F5743" i="2"/>
  <c r="F5744" i="2"/>
  <c r="F5745" i="2"/>
  <c r="F5746" i="2"/>
  <c r="F5747" i="2"/>
  <c r="F5748" i="2"/>
  <c r="F5749" i="2"/>
  <c r="F5750" i="2"/>
  <c r="F5751" i="2"/>
  <c r="F5752" i="2"/>
  <c r="F5753" i="2"/>
  <c r="F5754" i="2"/>
  <c r="F5755" i="2"/>
  <c r="F5756" i="2"/>
  <c r="F5757" i="2"/>
  <c r="F5758" i="2"/>
  <c r="F5759" i="2"/>
  <c r="F5760" i="2"/>
  <c r="F5761" i="2"/>
  <c r="F5762" i="2"/>
  <c r="F5763" i="2"/>
  <c r="F5764" i="2"/>
  <c r="F5765" i="2"/>
  <c r="F5766" i="2"/>
  <c r="F5767" i="2"/>
  <c r="F5768" i="2"/>
  <c r="F5769" i="2"/>
  <c r="F5770" i="2"/>
  <c r="F5771" i="2"/>
  <c r="F5772" i="2"/>
  <c r="F5773" i="2"/>
  <c r="F5774" i="2"/>
  <c r="F5775" i="2"/>
  <c r="F5776" i="2"/>
  <c r="F5777" i="2"/>
  <c r="F5778" i="2"/>
  <c r="F5779" i="2"/>
  <c r="F5780" i="2"/>
  <c r="F5781" i="2"/>
  <c r="F5782" i="2"/>
  <c r="F5783" i="2"/>
  <c r="F5784" i="2"/>
  <c r="F5785" i="2"/>
  <c r="F5786" i="2"/>
  <c r="F5787" i="2"/>
  <c r="F5788" i="2"/>
  <c r="F5789" i="2"/>
  <c r="F5790" i="2"/>
  <c r="F5791" i="2"/>
  <c r="F5792" i="2"/>
  <c r="F5793" i="2"/>
  <c r="F5794" i="2"/>
  <c r="F5795" i="2"/>
  <c r="F5796" i="2"/>
  <c r="F5797" i="2"/>
  <c r="F5798" i="2"/>
  <c r="F5799" i="2"/>
  <c r="F5800" i="2"/>
  <c r="F5801" i="2"/>
  <c r="F5802" i="2"/>
  <c r="F5803" i="2"/>
  <c r="F5804" i="2"/>
  <c r="F5805" i="2"/>
  <c r="F5806" i="2"/>
  <c r="F5807" i="2"/>
  <c r="F5808" i="2"/>
  <c r="F5809" i="2"/>
  <c r="F5810" i="2"/>
  <c r="F5811" i="2"/>
  <c r="F5812" i="2"/>
  <c r="F5813" i="2"/>
  <c r="F5814" i="2"/>
  <c r="F5815" i="2"/>
  <c r="F5816" i="2"/>
  <c r="F5817" i="2"/>
  <c r="F5818" i="2"/>
  <c r="F5819" i="2"/>
  <c r="F5820" i="2"/>
  <c r="F5821" i="2"/>
  <c r="F5822" i="2"/>
  <c r="F5823" i="2"/>
  <c r="F5824" i="2"/>
  <c r="F5825" i="2"/>
  <c r="F5826" i="2"/>
  <c r="F5827" i="2"/>
  <c r="F5828" i="2"/>
  <c r="F5829" i="2"/>
  <c r="F5830" i="2"/>
  <c r="F5831" i="2"/>
  <c r="F5832" i="2"/>
  <c r="F5833" i="2"/>
  <c r="F5834" i="2"/>
  <c r="F5835" i="2"/>
  <c r="F5836" i="2"/>
  <c r="F5837" i="2"/>
  <c r="F5838" i="2"/>
  <c r="F5839" i="2"/>
  <c r="F5840" i="2"/>
  <c r="F5841" i="2"/>
  <c r="F5842" i="2"/>
  <c r="F5843" i="2"/>
  <c r="F5844" i="2"/>
  <c r="F5845" i="2"/>
  <c r="F5846" i="2"/>
  <c r="F5847" i="2"/>
  <c r="F5848" i="2"/>
  <c r="F5849" i="2"/>
  <c r="F5850" i="2"/>
  <c r="F5851" i="2"/>
  <c r="F5852" i="2"/>
  <c r="F5853" i="2"/>
  <c r="F5854" i="2"/>
  <c r="F5855" i="2"/>
  <c r="F5856" i="2"/>
  <c r="F5857" i="2"/>
  <c r="F5858" i="2"/>
  <c r="F5859" i="2"/>
  <c r="F5860" i="2"/>
  <c r="F5861" i="2"/>
  <c r="F5862" i="2"/>
  <c r="F5863" i="2"/>
  <c r="F5864" i="2"/>
  <c r="F5865" i="2"/>
  <c r="F5866" i="2"/>
  <c r="F5867" i="2"/>
  <c r="F5868" i="2"/>
  <c r="F5869" i="2"/>
  <c r="F5870" i="2"/>
  <c r="F5871" i="2"/>
  <c r="F5872" i="2"/>
  <c r="F5873" i="2"/>
  <c r="F5874" i="2"/>
  <c r="F5875" i="2"/>
  <c r="F5876" i="2"/>
  <c r="F5877" i="2"/>
  <c r="F5878" i="2"/>
  <c r="F5879" i="2"/>
  <c r="F5880" i="2"/>
  <c r="F5881" i="2"/>
  <c r="F5882" i="2"/>
  <c r="F5883" i="2"/>
  <c r="F5884" i="2"/>
  <c r="F5885" i="2"/>
  <c r="F5886" i="2"/>
  <c r="F5887" i="2"/>
  <c r="F5888" i="2"/>
  <c r="F5889" i="2"/>
  <c r="F5890" i="2"/>
  <c r="F5891" i="2"/>
  <c r="F5892" i="2"/>
  <c r="F5893" i="2"/>
  <c r="F5894" i="2"/>
  <c r="F5895" i="2"/>
  <c r="F5896" i="2"/>
  <c r="F5897" i="2"/>
  <c r="F5898" i="2"/>
  <c r="F5899" i="2"/>
  <c r="F5900" i="2"/>
  <c r="F5901" i="2"/>
  <c r="F5902" i="2"/>
  <c r="F5903" i="2"/>
  <c r="F5904" i="2"/>
  <c r="F5905" i="2"/>
  <c r="F5906" i="2"/>
  <c r="F5907" i="2"/>
  <c r="F5908" i="2"/>
  <c r="F5909" i="2"/>
  <c r="F5910" i="2"/>
  <c r="F5911" i="2"/>
  <c r="F5912" i="2"/>
  <c r="F5913" i="2"/>
  <c r="F5914" i="2"/>
  <c r="F5915" i="2"/>
  <c r="F5916" i="2"/>
  <c r="F5917" i="2"/>
  <c r="F5918" i="2"/>
  <c r="F5919" i="2"/>
  <c r="F5920" i="2"/>
  <c r="F5921" i="2"/>
  <c r="F5922" i="2"/>
  <c r="F5923" i="2"/>
  <c r="F5924" i="2"/>
  <c r="F5925" i="2"/>
  <c r="F5926" i="2"/>
  <c r="F5927" i="2"/>
  <c r="F5928" i="2"/>
  <c r="F5929" i="2"/>
  <c r="F5930" i="2"/>
  <c r="F5931" i="2"/>
  <c r="F5932" i="2"/>
  <c r="F5933" i="2"/>
  <c r="F5934" i="2"/>
  <c r="F5935" i="2"/>
  <c r="F5936" i="2"/>
  <c r="F5937" i="2"/>
  <c r="F5938" i="2"/>
  <c r="F5939" i="2"/>
  <c r="F5940" i="2"/>
  <c r="F5941" i="2"/>
  <c r="F5942" i="2"/>
  <c r="F5943" i="2"/>
  <c r="F5944" i="2"/>
  <c r="F5945" i="2"/>
  <c r="F5946" i="2"/>
  <c r="F5947" i="2"/>
  <c r="F5948" i="2"/>
  <c r="F5949" i="2"/>
  <c r="F5950" i="2"/>
  <c r="F5951" i="2"/>
  <c r="F5952" i="2"/>
  <c r="F5953" i="2"/>
  <c r="F5954" i="2"/>
  <c r="F5955" i="2"/>
  <c r="F5956" i="2"/>
  <c r="F5957" i="2"/>
  <c r="F5958" i="2"/>
  <c r="F5959" i="2"/>
  <c r="F5960" i="2"/>
  <c r="F5961" i="2"/>
  <c r="F5962" i="2"/>
  <c r="F5963" i="2"/>
  <c r="F5964" i="2"/>
  <c r="F5965" i="2"/>
  <c r="F5966" i="2"/>
  <c r="F5967" i="2"/>
  <c r="F5968" i="2"/>
  <c r="F5969" i="2"/>
  <c r="F5970" i="2"/>
  <c r="F5971" i="2"/>
  <c r="F5972" i="2"/>
  <c r="F5973" i="2"/>
  <c r="F5974" i="2"/>
  <c r="F5975" i="2"/>
  <c r="F5976" i="2"/>
  <c r="F5977" i="2"/>
  <c r="F5978" i="2"/>
  <c r="F5979" i="2"/>
  <c r="F5980" i="2"/>
  <c r="F5981" i="2"/>
  <c r="F5982" i="2"/>
  <c r="F5983" i="2"/>
  <c r="F5984" i="2"/>
  <c r="F5985" i="2"/>
  <c r="F5986" i="2"/>
  <c r="F5987" i="2"/>
  <c r="F5988" i="2"/>
  <c r="F5989" i="2"/>
  <c r="F5990" i="2"/>
  <c r="F5991" i="2"/>
  <c r="F5992" i="2"/>
  <c r="F5993" i="2"/>
  <c r="F5994" i="2"/>
  <c r="F5995" i="2"/>
  <c r="F5996" i="2"/>
  <c r="F5997" i="2"/>
  <c r="F5998" i="2"/>
  <c r="F5999" i="2"/>
  <c r="F6000" i="2"/>
  <c r="F6001" i="2"/>
  <c r="F6002" i="2"/>
  <c r="F6003" i="2"/>
  <c r="F6004" i="2"/>
  <c r="F6005" i="2"/>
  <c r="F6006" i="2"/>
  <c r="F6007" i="2"/>
  <c r="F6008" i="2"/>
  <c r="F6009" i="2"/>
  <c r="F6010" i="2"/>
  <c r="F6011" i="2"/>
  <c r="F6012" i="2"/>
  <c r="F6013" i="2"/>
  <c r="F6014" i="2"/>
  <c r="F6015" i="2"/>
  <c r="F6016" i="2"/>
  <c r="F6017" i="2"/>
  <c r="F6018" i="2"/>
  <c r="F6019" i="2"/>
  <c r="F6020" i="2"/>
  <c r="F6021" i="2"/>
  <c r="F6022" i="2"/>
  <c r="F6023" i="2"/>
  <c r="F6024" i="2"/>
  <c r="F6025" i="2"/>
  <c r="F6026" i="2"/>
  <c r="F6027" i="2"/>
  <c r="F6028" i="2"/>
  <c r="F6029" i="2"/>
  <c r="F6030" i="2"/>
  <c r="F6031" i="2"/>
  <c r="F6032" i="2"/>
  <c r="F6033" i="2"/>
  <c r="F6034" i="2"/>
  <c r="F6035" i="2"/>
  <c r="F6036" i="2"/>
  <c r="F6037" i="2"/>
  <c r="F6038" i="2"/>
  <c r="F6039" i="2"/>
  <c r="F6040" i="2"/>
  <c r="F6041" i="2"/>
  <c r="F6042" i="2"/>
  <c r="F6043" i="2"/>
  <c r="F6044" i="2"/>
  <c r="F6045" i="2"/>
  <c r="F6046" i="2"/>
  <c r="F6047" i="2"/>
  <c r="F6048" i="2"/>
  <c r="F6049" i="2"/>
  <c r="F6050" i="2"/>
  <c r="F6051" i="2"/>
  <c r="F6052" i="2"/>
  <c r="F6053" i="2"/>
  <c r="F6054" i="2"/>
  <c r="F6055" i="2"/>
  <c r="F6056" i="2"/>
  <c r="F6057" i="2"/>
  <c r="F6058" i="2"/>
  <c r="F6059" i="2"/>
  <c r="F6060" i="2"/>
  <c r="F6061" i="2"/>
  <c r="F6062" i="2"/>
  <c r="F6063" i="2"/>
  <c r="F6064" i="2"/>
  <c r="F6065" i="2"/>
  <c r="F6066" i="2"/>
  <c r="F6067" i="2"/>
  <c r="F6068" i="2"/>
  <c r="F6069" i="2"/>
  <c r="F6070" i="2"/>
  <c r="F6071" i="2"/>
  <c r="F6072" i="2"/>
  <c r="F6073" i="2"/>
  <c r="F6074" i="2"/>
  <c r="F6075" i="2"/>
  <c r="F6076" i="2"/>
  <c r="F6077" i="2"/>
  <c r="F6078" i="2"/>
  <c r="F6079" i="2"/>
  <c r="F6080" i="2"/>
  <c r="F6081" i="2"/>
  <c r="F6082" i="2"/>
  <c r="F6083" i="2"/>
  <c r="F6084" i="2"/>
  <c r="F6085" i="2"/>
  <c r="F6086" i="2"/>
  <c r="F6087" i="2"/>
  <c r="F6088" i="2"/>
  <c r="F6089" i="2"/>
  <c r="F6090" i="2"/>
  <c r="F6091" i="2"/>
  <c r="F6092" i="2"/>
  <c r="F6093" i="2"/>
  <c r="F6094" i="2"/>
  <c r="F6095" i="2"/>
  <c r="F6096" i="2"/>
  <c r="F6097" i="2"/>
  <c r="F6098" i="2"/>
  <c r="F6099" i="2"/>
  <c r="F6100" i="2"/>
  <c r="F6101" i="2"/>
  <c r="F6102" i="2"/>
  <c r="F6103" i="2"/>
  <c r="F6104" i="2"/>
  <c r="F6105" i="2"/>
  <c r="F6106" i="2"/>
  <c r="F6107" i="2"/>
  <c r="F6108" i="2"/>
  <c r="F6109" i="2"/>
  <c r="F6110" i="2"/>
  <c r="F6111" i="2"/>
  <c r="F6112" i="2"/>
  <c r="F6113" i="2"/>
  <c r="F6114" i="2"/>
  <c r="F6115" i="2"/>
  <c r="F6116" i="2"/>
  <c r="F6117" i="2"/>
  <c r="F6118" i="2"/>
  <c r="F6119" i="2"/>
  <c r="F6120" i="2"/>
  <c r="F6121" i="2"/>
  <c r="F6122" i="2"/>
  <c r="F6123" i="2"/>
  <c r="F6124" i="2"/>
  <c r="F6125" i="2"/>
  <c r="F6126" i="2"/>
  <c r="F6127" i="2"/>
  <c r="F6128" i="2"/>
  <c r="F6129" i="2"/>
  <c r="F6130" i="2"/>
  <c r="F6131" i="2"/>
  <c r="F6132" i="2"/>
  <c r="F6133" i="2"/>
  <c r="F6134" i="2"/>
  <c r="F6135" i="2"/>
  <c r="F6136" i="2"/>
  <c r="F6137" i="2"/>
  <c r="F6138" i="2"/>
  <c r="F6139" i="2"/>
  <c r="F6140" i="2"/>
  <c r="F6141" i="2"/>
  <c r="F6142" i="2"/>
  <c r="F6143" i="2"/>
  <c r="F6144" i="2"/>
  <c r="F6145" i="2"/>
  <c r="F6146" i="2"/>
  <c r="F6147" i="2"/>
  <c r="F6148" i="2"/>
  <c r="F6149" i="2"/>
  <c r="F6150" i="2"/>
  <c r="F6151" i="2"/>
  <c r="F6152" i="2"/>
  <c r="F6153" i="2"/>
  <c r="F6154" i="2"/>
  <c r="F6155" i="2"/>
  <c r="F6156" i="2"/>
  <c r="F6157" i="2"/>
  <c r="F6158" i="2"/>
  <c r="F6159" i="2"/>
  <c r="F6160" i="2"/>
  <c r="F6161" i="2"/>
  <c r="F6162" i="2"/>
  <c r="F6163" i="2"/>
  <c r="F6164" i="2"/>
  <c r="F6165" i="2"/>
  <c r="F6166" i="2"/>
  <c r="F6167" i="2"/>
  <c r="F6168" i="2"/>
  <c r="F6169" i="2"/>
  <c r="F6170" i="2"/>
  <c r="F6171" i="2"/>
  <c r="F6172" i="2"/>
  <c r="F6173" i="2"/>
  <c r="F6174" i="2"/>
  <c r="F6175" i="2"/>
  <c r="F6176" i="2"/>
  <c r="F6177" i="2"/>
  <c r="F6178" i="2"/>
  <c r="F6179" i="2"/>
  <c r="F6180" i="2"/>
  <c r="F6181" i="2"/>
  <c r="F6182" i="2"/>
  <c r="F6183" i="2"/>
  <c r="F6184" i="2"/>
  <c r="F6185" i="2"/>
  <c r="F6186" i="2"/>
  <c r="F6187" i="2"/>
  <c r="F6188" i="2"/>
  <c r="F6189" i="2"/>
  <c r="F6190" i="2"/>
  <c r="F6191" i="2"/>
  <c r="F6192" i="2"/>
  <c r="F6193" i="2"/>
  <c r="F6194" i="2"/>
  <c r="F6195" i="2"/>
  <c r="F6196" i="2"/>
  <c r="F6197" i="2"/>
  <c r="F6198" i="2"/>
  <c r="F6199" i="2"/>
  <c r="F6200" i="2"/>
  <c r="F6201" i="2"/>
  <c r="F6202" i="2"/>
  <c r="F6203" i="2"/>
  <c r="F6204" i="2"/>
  <c r="F6205" i="2"/>
  <c r="F6206" i="2"/>
  <c r="F6207" i="2"/>
  <c r="F6208" i="2"/>
  <c r="F6209" i="2"/>
  <c r="F6210" i="2"/>
  <c r="F6211" i="2"/>
  <c r="F6212" i="2"/>
  <c r="F6213" i="2"/>
  <c r="F6214" i="2"/>
  <c r="F6215" i="2"/>
  <c r="F6216" i="2"/>
  <c r="F6217" i="2"/>
  <c r="F6218" i="2"/>
  <c r="F6219" i="2"/>
  <c r="F6220" i="2"/>
  <c r="F6221" i="2"/>
  <c r="F6222" i="2"/>
  <c r="F6223" i="2"/>
  <c r="F6224" i="2"/>
  <c r="F6225" i="2"/>
  <c r="F6226" i="2"/>
  <c r="F6227" i="2"/>
  <c r="F6228" i="2"/>
  <c r="F6229" i="2"/>
  <c r="F6230" i="2"/>
  <c r="F6231" i="2"/>
  <c r="F6232" i="2"/>
  <c r="F6233" i="2"/>
  <c r="F6234" i="2"/>
  <c r="F6235" i="2"/>
  <c r="F6236" i="2"/>
  <c r="F6237" i="2"/>
  <c r="F6238" i="2"/>
  <c r="F6239" i="2"/>
  <c r="F6240" i="2"/>
  <c r="F6241" i="2"/>
  <c r="F6242" i="2"/>
  <c r="F6243" i="2"/>
  <c r="F6244" i="2"/>
  <c r="F6245" i="2"/>
  <c r="F6246" i="2"/>
  <c r="F6247" i="2"/>
  <c r="F6248" i="2"/>
  <c r="F6249" i="2"/>
  <c r="F6250" i="2"/>
  <c r="F6251" i="2"/>
  <c r="F6252" i="2"/>
  <c r="F6253" i="2"/>
  <c r="F6254" i="2"/>
  <c r="F6255" i="2"/>
  <c r="F6256" i="2"/>
  <c r="F6257" i="2"/>
  <c r="F6258" i="2"/>
  <c r="F6259" i="2"/>
  <c r="F6260" i="2"/>
  <c r="F6261" i="2"/>
  <c r="F6262" i="2"/>
  <c r="F6263" i="2"/>
  <c r="F6264" i="2"/>
  <c r="F6265" i="2"/>
  <c r="F6266" i="2"/>
  <c r="F6267" i="2"/>
  <c r="F6268" i="2"/>
  <c r="F6269" i="2"/>
  <c r="F6270" i="2"/>
  <c r="F6271" i="2"/>
  <c r="F6272" i="2"/>
  <c r="F6273" i="2"/>
  <c r="F6274" i="2"/>
  <c r="F6275" i="2"/>
  <c r="F6276" i="2"/>
  <c r="F6277" i="2"/>
  <c r="F6278" i="2"/>
  <c r="F6279" i="2"/>
  <c r="F6280" i="2"/>
  <c r="F6281" i="2"/>
  <c r="F6282" i="2"/>
  <c r="F6283" i="2"/>
  <c r="F6284" i="2"/>
  <c r="F6285" i="2"/>
  <c r="F6286" i="2"/>
  <c r="F6287" i="2"/>
  <c r="F6288" i="2"/>
  <c r="F6289" i="2"/>
  <c r="F6290" i="2"/>
  <c r="F6291" i="2"/>
  <c r="F6292" i="2"/>
  <c r="F6293" i="2"/>
  <c r="F6294" i="2"/>
  <c r="F6295" i="2"/>
  <c r="F6296" i="2"/>
  <c r="F6297" i="2"/>
  <c r="F6298" i="2"/>
  <c r="F6299" i="2"/>
  <c r="F6300" i="2"/>
  <c r="F6301" i="2"/>
  <c r="F6302" i="2"/>
  <c r="F6303" i="2"/>
  <c r="F6304" i="2"/>
  <c r="F6305" i="2"/>
  <c r="F6306" i="2"/>
  <c r="F6307" i="2"/>
  <c r="F6308" i="2"/>
  <c r="F6309" i="2"/>
  <c r="F6310" i="2"/>
  <c r="F6311" i="2"/>
  <c r="F6312" i="2"/>
  <c r="F6313" i="2"/>
  <c r="F6314" i="2"/>
  <c r="F6315" i="2"/>
  <c r="F6316" i="2"/>
  <c r="F6317" i="2"/>
  <c r="F6318" i="2"/>
  <c r="F6319" i="2"/>
  <c r="F6320" i="2"/>
  <c r="F6321" i="2"/>
  <c r="F6322" i="2"/>
  <c r="F6323" i="2"/>
  <c r="F6324" i="2"/>
  <c r="F6325" i="2"/>
  <c r="F6326" i="2"/>
  <c r="F6327" i="2"/>
  <c r="F6328" i="2"/>
  <c r="F6329" i="2"/>
  <c r="F6330" i="2"/>
  <c r="F6331" i="2"/>
  <c r="F6332" i="2"/>
  <c r="F6333" i="2"/>
  <c r="F6334" i="2"/>
  <c r="F6335" i="2"/>
  <c r="F6336" i="2"/>
  <c r="F6337" i="2"/>
  <c r="F6338" i="2"/>
  <c r="F6339" i="2"/>
  <c r="F6340" i="2"/>
  <c r="F6341" i="2"/>
  <c r="F6342" i="2"/>
  <c r="F6343" i="2"/>
  <c r="F6344" i="2"/>
  <c r="F6345" i="2"/>
  <c r="F6346" i="2"/>
  <c r="F6347" i="2"/>
  <c r="F6348" i="2"/>
  <c r="F6349" i="2"/>
  <c r="F6350" i="2"/>
  <c r="F6351" i="2"/>
  <c r="F6352" i="2"/>
  <c r="F6353" i="2"/>
  <c r="F6354" i="2"/>
  <c r="F6355" i="2"/>
  <c r="F6356" i="2"/>
  <c r="F6357" i="2"/>
  <c r="F6358" i="2"/>
  <c r="F6359" i="2"/>
  <c r="F6360" i="2"/>
  <c r="F6361" i="2"/>
  <c r="F6362" i="2"/>
  <c r="F6363" i="2"/>
  <c r="F6364" i="2"/>
  <c r="F6365" i="2"/>
  <c r="F6366" i="2"/>
  <c r="F6367" i="2"/>
  <c r="F5" i="2"/>
  <c r="F6" i="2"/>
  <c r="F7" i="2"/>
  <c r="F8" i="2"/>
  <c r="F9" i="2"/>
  <c r="F10" i="2"/>
  <c r="F11" i="2"/>
  <c r="F12" i="2"/>
  <c r="F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09" i="2"/>
  <c r="F110" i="2"/>
  <c r="F111" i="2"/>
  <c r="F112" i="2"/>
  <c r="F113" i="2"/>
  <c r="F114" i="2"/>
  <c r="F115" i="2"/>
  <c r="F116" i="2"/>
  <c r="F117" i="2"/>
  <c r="F118" i="2"/>
  <c r="F119" i="2"/>
  <c r="F120" i="2"/>
  <c r="F121" i="2"/>
  <c r="F122" i="2"/>
  <c r="F123" i="2"/>
  <c r="F124" i="2"/>
  <c r="F125" i="2"/>
  <c r="F126" i="2"/>
  <c r="F127" i="2"/>
  <c r="F128" i="2"/>
  <c r="F129" i="2"/>
  <c r="F130" i="2"/>
  <c r="F131" i="2"/>
  <c r="F132" i="2"/>
  <c r="F133" i="2"/>
  <c r="F134" i="2"/>
  <c r="F135" i="2"/>
  <c r="F136" i="2"/>
  <c r="F137" i="2"/>
  <c r="F138" i="2"/>
  <c r="F139" i="2"/>
  <c r="F140" i="2"/>
  <c r="F141" i="2"/>
  <c r="F142" i="2"/>
  <c r="F143" i="2"/>
  <c r="F144" i="2"/>
  <c r="F145" i="2"/>
  <c r="F146" i="2"/>
  <c r="F147" i="2"/>
  <c r="F148" i="2"/>
  <c r="F149" i="2"/>
  <c r="F150" i="2"/>
  <c r="F151" i="2"/>
  <c r="F152" i="2"/>
  <c r="F153" i="2"/>
  <c r="F154" i="2"/>
  <c r="F155" i="2"/>
  <c r="F156" i="2"/>
  <c r="F157" i="2"/>
  <c r="F158" i="2"/>
  <c r="F159" i="2"/>
  <c r="F160" i="2"/>
  <c r="F161" i="2"/>
  <c r="F162" i="2"/>
  <c r="F163" i="2"/>
  <c r="F164" i="2"/>
  <c r="F165" i="2"/>
  <c r="F166" i="2"/>
  <c r="F167" i="2"/>
  <c r="F168" i="2"/>
  <c r="F169" i="2"/>
  <c r="F170" i="2"/>
  <c r="F171" i="2"/>
  <c r="F172" i="2"/>
  <c r="F173" i="2"/>
  <c r="F174" i="2"/>
  <c r="F175" i="2"/>
  <c r="F176" i="2"/>
  <c r="F177" i="2"/>
  <c r="F178" i="2"/>
  <c r="F179" i="2"/>
  <c r="F180" i="2"/>
  <c r="F181" i="2"/>
  <c r="F182" i="2"/>
  <c r="F183" i="2"/>
  <c r="F184" i="2"/>
  <c r="F185" i="2"/>
  <c r="F186" i="2"/>
  <c r="F187" i="2"/>
  <c r="F188" i="2"/>
  <c r="F189" i="2"/>
  <c r="F190" i="2"/>
  <c r="F191" i="2"/>
  <c r="F192" i="2"/>
  <c r="F193" i="2"/>
  <c r="F194" i="2"/>
  <c r="F195" i="2"/>
  <c r="F196" i="2"/>
  <c r="F197" i="2"/>
  <c r="F198" i="2"/>
  <c r="F199" i="2"/>
  <c r="F200" i="2"/>
  <c r="F201" i="2"/>
  <c r="F202" i="2"/>
  <c r="F203" i="2"/>
  <c r="F204" i="2"/>
  <c r="F205" i="2"/>
  <c r="F206" i="2"/>
  <c r="F207" i="2"/>
  <c r="F208" i="2"/>
  <c r="F209" i="2"/>
  <c r="F210" i="2"/>
  <c r="F211" i="2"/>
  <c r="F212" i="2"/>
  <c r="F213" i="2"/>
  <c r="F214" i="2"/>
  <c r="F215" i="2"/>
  <c r="F216" i="2"/>
  <c r="F217" i="2"/>
  <c r="F218" i="2"/>
  <c r="F219" i="2"/>
  <c r="F220" i="2"/>
  <c r="F221" i="2"/>
  <c r="F222" i="2"/>
  <c r="F223" i="2"/>
  <c r="F224" i="2"/>
  <c r="F225" i="2"/>
  <c r="F226" i="2"/>
  <c r="F227" i="2"/>
  <c r="F228" i="2"/>
  <c r="F229" i="2"/>
  <c r="F230" i="2"/>
  <c r="F231" i="2"/>
  <c r="F232" i="2"/>
  <c r="F233" i="2"/>
  <c r="F234" i="2"/>
  <c r="F235" i="2"/>
  <c r="F236" i="2"/>
  <c r="F237" i="2"/>
  <c r="F238" i="2"/>
  <c r="F239" i="2"/>
  <c r="F240" i="2"/>
  <c r="F241" i="2"/>
  <c r="F242" i="2"/>
  <c r="F243" i="2"/>
  <c r="F244" i="2"/>
  <c r="F245" i="2"/>
  <c r="F246" i="2"/>
  <c r="F247" i="2"/>
  <c r="F248" i="2"/>
  <c r="F249" i="2"/>
  <c r="F250" i="2"/>
  <c r="F251" i="2"/>
  <c r="F252" i="2"/>
  <c r="F253" i="2"/>
  <c r="F254" i="2"/>
  <c r="F255" i="2"/>
  <c r="F256" i="2"/>
  <c r="F257" i="2"/>
  <c r="F258" i="2"/>
  <c r="F259" i="2"/>
  <c r="F260" i="2"/>
  <c r="F261" i="2"/>
  <c r="F262" i="2"/>
  <c r="F263" i="2"/>
  <c r="F264" i="2"/>
  <c r="F265" i="2"/>
  <c r="F266" i="2"/>
  <c r="F267" i="2"/>
  <c r="F268" i="2"/>
  <c r="F269" i="2"/>
  <c r="F270" i="2"/>
  <c r="F271" i="2"/>
  <c r="F272" i="2"/>
  <c r="F273" i="2"/>
  <c r="F274" i="2"/>
  <c r="F275" i="2"/>
  <c r="F276" i="2"/>
  <c r="F277" i="2"/>
  <c r="F278" i="2"/>
  <c r="F279" i="2"/>
  <c r="F280" i="2"/>
  <c r="F281" i="2"/>
  <c r="F282" i="2"/>
  <c r="F283" i="2"/>
  <c r="F284" i="2"/>
  <c r="F285" i="2"/>
  <c r="F286" i="2"/>
  <c r="F287" i="2"/>
  <c r="F288" i="2"/>
  <c r="F289" i="2"/>
  <c r="F290" i="2"/>
  <c r="F291" i="2"/>
  <c r="F292" i="2"/>
  <c r="F293" i="2"/>
  <c r="F294" i="2"/>
  <c r="F295" i="2"/>
  <c r="F296" i="2"/>
  <c r="F297" i="2"/>
  <c r="F298" i="2"/>
  <c r="F299" i="2"/>
  <c r="F300" i="2"/>
  <c r="F301" i="2"/>
  <c r="F302" i="2"/>
  <c r="F303" i="2"/>
  <c r="F304" i="2"/>
  <c r="F305" i="2"/>
  <c r="F306" i="2"/>
  <c r="F307" i="2"/>
  <c r="F308" i="2"/>
  <c r="F309" i="2"/>
  <c r="F310" i="2"/>
  <c r="F311" i="2"/>
  <c r="F312" i="2"/>
  <c r="F313" i="2"/>
  <c r="F314" i="2"/>
  <c r="F315" i="2"/>
  <c r="F316" i="2"/>
  <c r="F317" i="2"/>
  <c r="F318" i="2"/>
  <c r="F319" i="2"/>
  <c r="F320" i="2"/>
  <c r="F321" i="2"/>
  <c r="F322" i="2"/>
  <c r="F323" i="2"/>
  <c r="F324" i="2"/>
  <c r="F325" i="2"/>
  <c r="F326" i="2"/>
  <c r="F327" i="2"/>
  <c r="F328" i="2"/>
  <c r="F329" i="2"/>
  <c r="F330" i="2"/>
  <c r="F331" i="2"/>
  <c r="F332" i="2"/>
  <c r="F333" i="2"/>
  <c r="F334" i="2"/>
  <c r="F335" i="2"/>
  <c r="F336" i="2"/>
  <c r="F337" i="2"/>
  <c r="F338" i="2"/>
  <c r="F339" i="2"/>
  <c r="F340" i="2"/>
  <c r="F341" i="2"/>
  <c r="F342" i="2"/>
  <c r="F343" i="2"/>
  <c r="F344" i="2"/>
  <c r="F345" i="2"/>
  <c r="F346" i="2"/>
  <c r="F347" i="2"/>
  <c r="F348" i="2"/>
  <c r="F349" i="2"/>
  <c r="F350" i="2"/>
  <c r="F351" i="2"/>
  <c r="F352" i="2"/>
  <c r="F353" i="2"/>
  <c r="F354" i="2"/>
  <c r="F355" i="2"/>
  <c r="F356" i="2"/>
  <c r="F357" i="2"/>
  <c r="F358" i="2"/>
  <c r="F359" i="2"/>
  <c r="F360" i="2"/>
  <c r="F361" i="2"/>
  <c r="F362" i="2"/>
  <c r="F363" i="2"/>
  <c r="F364" i="2"/>
  <c r="F365" i="2"/>
  <c r="F366" i="2"/>
  <c r="F367" i="2"/>
  <c r="F368" i="2"/>
  <c r="F369" i="2"/>
  <c r="F370" i="2"/>
  <c r="F371" i="2"/>
  <c r="F372" i="2"/>
  <c r="F373" i="2"/>
  <c r="F374" i="2"/>
  <c r="F375" i="2"/>
  <c r="F376" i="2"/>
  <c r="F377" i="2"/>
  <c r="F378" i="2"/>
  <c r="F379" i="2"/>
  <c r="F380" i="2"/>
  <c r="F381" i="2"/>
  <c r="F382" i="2"/>
  <c r="F383" i="2"/>
  <c r="F384" i="2"/>
  <c r="F385" i="2"/>
  <c r="F386" i="2"/>
  <c r="F387" i="2"/>
  <c r="F388" i="2"/>
  <c r="F389" i="2"/>
  <c r="F390" i="2"/>
  <c r="F391" i="2"/>
  <c r="F392" i="2"/>
  <c r="F393" i="2"/>
  <c r="F394" i="2"/>
  <c r="F395" i="2"/>
  <c r="F396" i="2"/>
  <c r="F397" i="2"/>
  <c r="F398" i="2"/>
  <c r="F399" i="2"/>
  <c r="F400" i="2"/>
  <c r="F401" i="2"/>
  <c r="F402" i="2"/>
  <c r="F403" i="2"/>
  <c r="F404" i="2"/>
  <c r="F405" i="2"/>
  <c r="F406" i="2"/>
  <c r="F407" i="2"/>
  <c r="F408" i="2"/>
  <c r="F409" i="2"/>
  <c r="F410" i="2"/>
  <c r="F411" i="2"/>
  <c r="F412" i="2"/>
  <c r="F413" i="2"/>
  <c r="F414" i="2"/>
  <c r="F415" i="2"/>
  <c r="F416" i="2"/>
  <c r="F417" i="2"/>
  <c r="F418" i="2"/>
  <c r="F419" i="2"/>
  <c r="F420" i="2"/>
  <c r="F421" i="2"/>
  <c r="F422" i="2"/>
  <c r="F423" i="2"/>
  <c r="F424" i="2"/>
  <c r="F425" i="2"/>
  <c r="F426" i="2"/>
  <c r="F427" i="2"/>
  <c r="F428" i="2"/>
  <c r="F429" i="2"/>
  <c r="F430" i="2"/>
  <c r="F431" i="2"/>
  <c r="F432" i="2"/>
  <c r="F433" i="2"/>
  <c r="F434" i="2"/>
  <c r="F435" i="2"/>
  <c r="F436" i="2"/>
  <c r="F437" i="2"/>
  <c r="F438" i="2"/>
  <c r="F439" i="2"/>
  <c r="F440" i="2"/>
  <c r="F441" i="2"/>
  <c r="F442" i="2"/>
  <c r="F443" i="2"/>
  <c r="F444" i="2"/>
  <c r="F445" i="2"/>
  <c r="F446" i="2"/>
  <c r="F447" i="2"/>
  <c r="F448" i="2"/>
  <c r="F449" i="2"/>
  <c r="F450" i="2"/>
  <c r="F451" i="2"/>
  <c r="F452" i="2"/>
  <c r="F453" i="2"/>
  <c r="F454" i="2"/>
  <c r="F455" i="2"/>
  <c r="F456" i="2"/>
  <c r="F457" i="2"/>
  <c r="F458" i="2"/>
  <c r="F459" i="2"/>
  <c r="F460" i="2"/>
  <c r="F461" i="2"/>
  <c r="F462" i="2"/>
  <c r="F463" i="2"/>
  <c r="F464" i="2"/>
  <c r="F465" i="2"/>
  <c r="F466" i="2"/>
  <c r="F467" i="2"/>
  <c r="F468" i="2"/>
  <c r="F469" i="2"/>
  <c r="F470" i="2"/>
  <c r="F471" i="2"/>
  <c r="F472" i="2"/>
  <c r="F473" i="2"/>
  <c r="F474" i="2"/>
  <c r="F475" i="2"/>
  <c r="F476" i="2"/>
  <c r="F477" i="2"/>
  <c r="F478" i="2"/>
  <c r="F479" i="2"/>
  <c r="F480" i="2"/>
  <c r="F481" i="2"/>
  <c r="F482" i="2"/>
  <c r="F483" i="2"/>
  <c r="F484" i="2"/>
  <c r="F485" i="2"/>
  <c r="F486" i="2"/>
  <c r="F487" i="2"/>
  <c r="F488" i="2"/>
  <c r="F489" i="2"/>
  <c r="F490" i="2"/>
  <c r="F491" i="2"/>
  <c r="F492" i="2"/>
  <c r="F493" i="2"/>
  <c r="F494" i="2"/>
  <c r="F495" i="2"/>
  <c r="F496" i="2"/>
  <c r="F497" i="2"/>
  <c r="F498" i="2"/>
  <c r="F499" i="2"/>
  <c r="F500" i="2"/>
  <c r="F501" i="2"/>
  <c r="F502" i="2"/>
  <c r="F503" i="2"/>
  <c r="F504" i="2"/>
  <c r="F505" i="2"/>
  <c r="F506" i="2"/>
  <c r="F507" i="2"/>
  <c r="F508" i="2"/>
  <c r="F509" i="2"/>
  <c r="F510" i="2"/>
  <c r="F511" i="2"/>
  <c r="F512" i="2"/>
  <c r="F513" i="2"/>
  <c r="F514" i="2"/>
  <c r="F515" i="2"/>
  <c r="F516" i="2"/>
  <c r="F517" i="2"/>
  <c r="F518" i="2"/>
  <c r="F519" i="2"/>
  <c r="F520" i="2"/>
  <c r="F521" i="2"/>
  <c r="F522" i="2"/>
  <c r="F523" i="2"/>
  <c r="F524" i="2"/>
  <c r="F525" i="2"/>
  <c r="F526" i="2"/>
  <c r="F527" i="2"/>
  <c r="F528" i="2"/>
  <c r="F529" i="2"/>
  <c r="F530" i="2"/>
  <c r="F531" i="2"/>
  <c r="F532" i="2"/>
  <c r="F533" i="2"/>
  <c r="F534" i="2"/>
  <c r="F535" i="2"/>
  <c r="F536" i="2"/>
  <c r="F537" i="2"/>
  <c r="F538" i="2"/>
  <c r="F539" i="2"/>
  <c r="F540" i="2"/>
  <c r="F541" i="2"/>
  <c r="F542" i="2"/>
  <c r="F543" i="2"/>
  <c r="F544" i="2"/>
  <c r="F545" i="2"/>
  <c r="F546" i="2"/>
  <c r="F547" i="2"/>
  <c r="F548" i="2"/>
  <c r="F549" i="2"/>
  <c r="F550" i="2"/>
  <c r="F551" i="2"/>
  <c r="F552" i="2"/>
  <c r="F553" i="2"/>
  <c r="F554" i="2"/>
  <c r="F555" i="2"/>
  <c r="F556" i="2"/>
  <c r="F557" i="2"/>
  <c r="F558" i="2"/>
  <c r="F559" i="2"/>
  <c r="F560" i="2"/>
  <c r="F561" i="2"/>
  <c r="F562" i="2"/>
  <c r="F563" i="2"/>
  <c r="F564" i="2"/>
  <c r="F565" i="2"/>
  <c r="F566" i="2"/>
  <c r="F567" i="2"/>
  <c r="F568" i="2"/>
  <c r="F569" i="2"/>
  <c r="F570" i="2"/>
  <c r="F571" i="2"/>
  <c r="F572" i="2"/>
  <c r="F573" i="2"/>
  <c r="F574" i="2"/>
  <c r="F575" i="2"/>
  <c r="F576" i="2"/>
  <c r="F577" i="2"/>
  <c r="F578" i="2"/>
  <c r="F579" i="2"/>
  <c r="F580" i="2"/>
  <c r="F581" i="2"/>
  <c r="F582" i="2"/>
  <c r="F583" i="2"/>
  <c r="F584" i="2"/>
  <c r="F585" i="2"/>
  <c r="F586" i="2"/>
  <c r="F587" i="2"/>
  <c r="F588" i="2"/>
  <c r="F589" i="2"/>
  <c r="F590" i="2"/>
  <c r="F591" i="2"/>
  <c r="F592" i="2"/>
  <c r="F593" i="2"/>
  <c r="F594" i="2"/>
  <c r="F595" i="2"/>
  <c r="F596" i="2"/>
  <c r="F597" i="2"/>
  <c r="F598" i="2"/>
  <c r="F599" i="2"/>
  <c r="F600" i="2"/>
  <c r="F601" i="2"/>
  <c r="F602" i="2"/>
  <c r="F603" i="2"/>
  <c r="F604" i="2"/>
  <c r="F605" i="2"/>
  <c r="F606" i="2"/>
  <c r="F607" i="2"/>
  <c r="F608" i="2"/>
  <c r="F609" i="2"/>
  <c r="F610" i="2"/>
  <c r="F611" i="2"/>
  <c r="F612" i="2"/>
  <c r="F613" i="2"/>
  <c r="F614" i="2"/>
  <c r="F615" i="2"/>
  <c r="F616" i="2"/>
  <c r="F617" i="2"/>
  <c r="F618" i="2"/>
  <c r="F619" i="2"/>
  <c r="F620" i="2"/>
  <c r="F621" i="2"/>
  <c r="F622" i="2"/>
  <c r="F623" i="2"/>
  <c r="F624" i="2"/>
  <c r="F625" i="2"/>
  <c r="F626" i="2"/>
  <c r="F627" i="2"/>
  <c r="F628" i="2"/>
  <c r="F629" i="2"/>
  <c r="F630" i="2"/>
  <c r="F631" i="2"/>
  <c r="F632" i="2"/>
  <c r="F633" i="2"/>
  <c r="F634" i="2"/>
  <c r="F635" i="2"/>
  <c r="F636" i="2"/>
  <c r="F637" i="2"/>
  <c r="F638" i="2"/>
  <c r="F639" i="2"/>
  <c r="F640" i="2"/>
  <c r="F641" i="2"/>
  <c r="F642" i="2"/>
  <c r="F643" i="2"/>
  <c r="F644" i="2"/>
  <c r="F645" i="2"/>
  <c r="F646" i="2"/>
  <c r="F647" i="2"/>
  <c r="F648" i="2"/>
  <c r="F649" i="2"/>
  <c r="F650" i="2"/>
  <c r="F651" i="2"/>
  <c r="F652" i="2"/>
  <c r="F653" i="2"/>
  <c r="F654" i="2"/>
  <c r="F655" i="2"/>
  <c r="F656" i="2"/>
  <c r="F657" i="2"/>
  <c r="F658" i="2"/>
  <c r="F659" i="2"/>
  <c r="F660" i="2"/>
  <c r="F661" i="2"/>
  <c r="F662" i="2"/>
  <c r="F663" i="2"/>
  <c r="F664" i="2"/>
  <c r="F665" i="2"/>
  <c r="F666" i="2"/>
  <c r="F667" i="2"/>
  <c r="F668" i="2"/>
  <c r="F669" i="2"/>
  <c r="F670" i="2"/>
  <c r="F671" i="2"/>
  <c r="F672" i="2"/>
  <c r="F673" i="2"/>
  <c r="F674" i="2"/>
  <c r="F675" i="2"/>
  <c r="F676" i="2"/>
  <c r="F677" i="2"/>
  <c r="F678" i="2"/>
  <c r="F679" i="2"/>
  <c r="F680" i="2"/>
  <c r="F681" i="2"/>
  <c r="F682" i="2"/>
  <c r="F683" i="2"/>
  <c r="F684" i="2"/>
  <c r="F685" i="2"/>
  <c r="F686" i="2"/>
  <c r="F687" i="2"/>
  <c r="F688" i="2"/>
  <c r="F689" i="2"/>
  <c r="F690" i="2"/>
  <c r="F691" i="2"/>
  <c r="F692" i="2"/>
  <c r="F693" i="2"/>
  <c r="F694" i="2"/>
  <c r="F695" i="2"/>
  <c r="F696" i="2"/>
  <c r="F697" i="2"/>
  <c r="F698" i="2"/>
  <c r="F699" i="2"/>
  <c r="F700" i="2"/>
  <c r="F701" i="2"/>
  <c r="F702" i="2"/>
  <c r="F703" i="2"/>
  <c r="F704" i="2"/>
  <c r="F705" i="2"/>
  <c r="F706" i="2"/>
  <c r="F707" i="2"/>
  <c r="F708" i="2"/>
  <c r="F709" i="2"/>
  <c r="F710" i="2"/>
  <c r="F711" i="2"/>
  <c r="F712" i="2"/>
  <c r="F713" i="2"/>
  <c r="F714" i="2"/>
  <c r="F715" i="2"/>
  <c r="F716" i="2"/>
  <c r="F717" i="2"/>
  <c r="F718" i="2"/>
  <c r="F719" i="2"/>
  <c r="F720" i="2"/>
  <c r="F721" i="2"/>
  <c r="F722" i="2"/>
  <c r="F723" i="2"/>
  <c r="F724" i="2"/>
  <c r="F725" i="2"/>
  <c r="F726" i="2"/>
  <c r="F727" i="2"/>
  <c r="F728" i="2"/>
  <c r="F729" i="2"/>
  <c r="F730" i="2"/>
  <c r="F731" i="2"/>
  <c r="F732" i="2"/>
  <c r="F733" i="2"/>
  <c r="F734" i="2"/>
  <c r="F735" i="2"/>
  <c r="F736" i="2"/>
  <c r="F737" i="2"/>
  <c r="F738" i="2"/>
  <c r="F739" i="2"/>
  <c r="F740" i="2"/>
  <c r="F741" i="2"/>
  <c r="F742" i="2"/>
  <c r="F743" i="2"/>
  <c r="F744" i="2"/>
  <c r="F745" i="2"/>
  <c r="F746" i="2"/>
  <c r="F747" i="2"/>
  <c r="F748" i="2"/>
  <c r="F749" i="2"/>
  <c r="F750" i="2"/>
  <c r="F751" i="2"/>
  <c r="F752" i="2"/>
  <c r="F753" i="2"/>
  <c r="F754" i="2"/>
  <c r="F755" i="2"/>
  <c r="F756" i="2"/>
  <c r="F757" i="2"/>
  <c r="F758" i="2"/>
  <c r="F759" i="2"/>
  <c r="F760" i="2"/>
  <c r="F761" i="2"/>
  <c r="F762" i="2"/>
  <c r="F763" i="2"/>
  <c r="F764" i="2"/>
  <c r="F765" i="2"/>
  <c r="F766" i="2"/>
  <c r="F767" i="2"/>
  <c r="F768" i="2"/>
  <c r="F769" i="2"/>
  <c r="F770" i="2"/>
  <c r="F771" i="2"/>
  <c r="F772" i="2"/>
  <c r="F773" i="2"/>
  <c r="F774" i="2"/>
  <c r="F775" i="2"/>
  <c r="F776" i="2"/>
  <c r="F777" i="2"/>
  <c r="F778" i="2"/>
  <c r="F779" i="2"/>
  <c r="F780" i="2"/>
  <c r="F781" i="2"/>
  <c r="F782" i="2"/>
  <c r="F783" i="2"/>
  <c r="F784" i="2"/>
  <c r="F785" i="2"/>
  <c r="F786" i="2"/>
  <c r="F787" i="2"/>
  <c r="F788" i="2"/>
  <c r="F789" i="2"/>
  <c r="F790" i="2"/>
  <c r="F791" i="2"/>
  <c r="F792" i="2"/>
  <c r="F793" i="2"/>
  <c r="F794" i="2"/>
  <c r="F795" i="2"/>
  <c r="F796" i="2"/>
  <c r="F797" i="2"/>
  <c r="F798" i="2"/>
  <c r="F799" i="2"/>
  <c r="F800" i="2"/>
  <c r="F801" i="2"/>
  <c r="F802" i="2"/>
  <c r="F803" i="2"/>
  <c r="F804" i="2"/>
  <c r="F805" i="2"/>
  <c r="F806" i="2"/>
  <c r="F807" i="2"/>
  <c r="F808" i="2"/>
  <c r="F809" i="2"/>
  <c r="F810" i="2"/>
  <c r="F811" i="2"/>
  <c r="F812" i="2"/>
  <c r="F813" i="2"/>
  <c r="F814" i="2"/>
  <c r="F815" i="2"/>
  <c r="F816" i="2"/>
  <c r="F817" i="2"/>
  <c r="F818" i="2"/>
  <c r="F819" i="2"/>
  <c r="F820" i="2"/>
  <c r="F821" i="2"/>
  <c r="F822" i="2"/>
  <c r="F823" i="2"/>
  <c r="F824" i="2"/>
  <c r="F825" i="2"/>
  <c r="F826" i="2"/>
  <c r="F827" i="2"/>
  <c r="F828" i="2"/>
  <c r="F829" i="2"/>
  <c r="F830" i="2"/>
  <c r="F831" i="2"/>
  <c r="F832" i="2"/>
  <c r="F833" i="2"/>
  <c r="F834" i="2"/>
  <c r="F835" i="2"/>
  <c r="F836" i="2"/>
  <c r="F837" i="2"/>
  <c r="F838" i="2"/>
  <c r="F839" i="2"/>
  <c r="F840" i="2"/>
  <c r="F841" i="2"/>
  <c r="F842" i="2"/>
  <c r="F843" i="2"/>
  <c r="F844" i="2"/>
  <c r="F845" i="2"/>
  <c r="F846" i="2"/>
  <c r="F847" i="2"/>
  <c r="F848" i="2"/>
  <c r="F849" i="2"/>
  <c r="F850" i="2"/>
  <c r="F851" i="2"/>
  <c r="F852" i="2"/>
  <c r="F853" i="2"/>
  <c r="F854" i="2"/>
  <c r="F855" i="2"/>
  <c r="F856" i="2"/>
  <c r="F857" i="2"/>
  <c r="F858" i="2"/>
  <c r="F859" i="2"/>
  <c r="F860" i="2"/>
  <c r="F861" i="2"/>
  <c r="F862" i="2"/>
  <c r="F863" i="2"/>
  <c r="F864" i="2"/>
  <c r="F865" i="2"/>
  <c r="F866" i="2"/>
  <c r="F867" i="2"/>
  <c r="F868" i="2"/>
  <c r="F869" i="2"/>
  <c r="F870" i="2"/>
  <c r="F871" i="2"/>
  <c r="F872" i="2"/>
  <c r="F873" i="2"/>
  <c r="F874" i="2"/>
  <c r="F875" i="2"/>
  <c r="F876" i="2"/>
  <c r="F877" i="2"/>
  <c r="F878" i="2"/>
  <c r="F879" i="2"/>
  <c r="F880" i="2"/>
  <c r="F881" i="2"/>
  <c r="F882" i="2"/>
  <c r="F883" i="2"/>
  <c r="F884" i="2"/>
  <c r="F885" i="2"/>
  <c r="F886" i="2"/>
  <c r="F887" i="2"/>
  <c r="F888" i="2"/>
  <c r="F889" i="2"/>
  <c r="F890" i="2"/>
  <c r="F891" i="2"/>
  <c r="F892" i="2"/>
  <c r="F893" i="2"/>
  <c r="F894" i="2"/>
  <c r="F895" i="2"/>
  <c r="F896" i="2"/>
  <c r="F897" i="2"/>
  <c r="F898" i="2"/>
  <c r="F899" i="2"/>
  <c r="F900" i="2"/>
  <c r="F901" i="2"/>
  <c r="F902" i="2"/>
  <c r="F903" i="2"/>
  <c r="F904" i="2"/>
  <c r="F905" i="2"/>
  <c r="F906" i="2"/>
  <c r="F907" i="2"/>
  <c r="F908" i="2"/>
  <c r="F909" i="2"/>
  <c r="F910" i="2"/>
  <c r="F911" i="2"/>
  <c r="F912" i="2"/>
  <c r="F913" i="2"/>
  <c r="F914" i="2"/>
  <c r="F915" i="2"/>
  <c r="F916" i="2"/>
  <c r="F917" i="2"/>
  <c r="F918" i="2"/>
  <c r="F919" i="2"/>
  <c r="F920" i="2"/>
  <c r="F921" i="2"/>
  <c r="F922" i="2"/>
  <c r="F923" i="2"/>
  <c r="F924" i="2"/>
  <c r="F925" i="2"/>
  <c r="F926" i="2"/>
  <c r="F927" i="2"/>
  <c r="F928" i="2"/>
  <c r="F929" i="2"/>
  <c r="F930" i="2"/>
  <c r="F931" i="2"/>
  <c r="F932" i="2"/>
  <c r="F933" i="2"/>
  <c r="F934" i="2"/>
  <c r="F935" i="2"/>
  <c r="F936" i="2"/>
  <c r="F937" i="2"/>
  <c r="F938" i="2"/>
  <c r="F939" i="2"/>
  <c r="F940" i="2"/>
  <c r="F941" i="2"/>
  <c r="F942" i="2"/>
  <c r="F943" i="2"/>
  <c r="F944" i="2"/>
  <c r="F945" i="2"/>
  <c r="F946" i="2"/>
  <c r="F947" i="2"/>
  <c r="F948" i="2"/>
  <c r="F949" i="2"/>
  <c r="F950" i="2"/>
  <c r="F951" i="2"/>
  <c r="F952" i="2"/>
  <c r="F953" i="2"/>
  <c r="F954" i="2"/>
  <c r="F955" i="2"/>
  <c r="F956" i="2"/>
  <c r="F957" i="2"/>
  <c r="F958" i="2"/>
  <c r="F959" i="2"/>
  <c r="F960" i="2"/>
  <c r="F961" i="2"/>
  <c r="F962" i="2"/>
  <c r="F963" i="2"/>
  <c r="F964" i="2"/>
  <c r="F965" i="2"/>
  <c r="F966" i="2"/>
  <c r="F967" i="2"/>
  <c r="F968" i="2"/>
  <c r="F969" i="2"/>
  <c r="F970" i="2"/>
  <c r="F971" i="2"/>
  <c r="F972" i="2"/>
  <c r="F973" i="2"/>
  <c r="F974" i="2"/>
  <c r="F975" i="2"/>
  <c r="F976" i="2"/>
  <c r="F977" i="2"/>
  <c r="F978" i="2"/>
  <c r="F979" i="2"/>
  <c r="F980" i="2"/>
  <c r="F981" i="2"/>
  <c r="F982" i="2"/>
  <c r="F983" i="2"/>
  <c r="F984" i="2"/>
  <c r="F985" i="2"/>
  <c r="F986" i="2"/>
  <c r="F987" i="2"/>
  <c r="F988" i="2"/>
  <c r="F989" i="2"/>
  <c r="F990" i="2"/>
  <c r="F991" i="2"/>
  <c r="F992" i="2"/>
  <c r="F993" i="2"/>
  <c r="F994" i="2"/>
  <c r="F995" i="2"/>
  <c r="F996" i="2"/>
  <c r="F997" i="2"/>
  <c r="F998" i="2"/>
  <c r="F999" i="2"/>
  <c r="F1000" i="2"/>
  <c r="F1001" i="2"/>
  <c r="F1002" i="2"/>
  <c r="F1003" i="2"/>
  <c r="F1004" i="2"/>
  <c r="F1005" i="2"/>
  <c r="F1006" i="2"/>
  <c r="F1007" i="2"/>
  <c r="F1008" i="2"/>
  <c r="F1009" i="2"/>
  <c r="F1010" i="2"/>
  <c r="F1011" i="2"/>
  <c r="F1012" i="2"/>
  <c r="F1013" i="2"/>
  <c r="F1014" i="2"/>
  <c r="F1015" i="2"/>
  <c r="F1016" i="2"/>
  <c r="F1017" i="2"/>
  <c r="F1018" i="2"/>
  <c r="F1019" i="2"/>
  <c r="F1020" i="2"/>
  <c r="F1021" i="2"/>
  <c r="F1022" i="2"/>
  <c r="F1023" i="2"/>
  <c r="F1024" i="2"/>
  <c r="F1025" i="2"/>
  <c r="F1026" i="2"/>
  <c r="F1027" i="2"/>
  <c r="F1028" i="2"/>
  <c r="F1029" i="2"/>
  <c r="F1030" i="2"/>
  <c r="F1031" i="2"/>
  <c r="F1032" i="2"/>
  <c r="F1033" i="2"/>
  <c r="F1034" i="2"/>
  <c r="F1035" i="2"/>
  <c r="F1036" i="2"/>
  <c r="F1037" i="2"/>
  <c r="F1038" i="2"/>
  <c r="F1039" i="2"/>
  <c r="F1040" i="2"/>
  <c r="F1041" i="2"/>
  <c r="X5829" i="2" l="1"/>
  <c r="X6191" i="2"/>
  <c r="X4994" i="2"/>
  <c r="X6007" i="2"/>
  <c r="X4726" i="2"/>
  <c r="X5094" i="2"/>
  <c r="X4334" i="2"/>
  <c r="X1799" i="2"/>
  <c r="X6186" i="2"/>
  <c r="X6174" i="2"/>
  <c r="X5782" i="2"/>
  <c r="X5642" i="2"/>
  <c r="X5630" i="2"/>
  <c r="X5298" i="2"/>
  <c r="X5286" i="2"/>
  <c r="X5246" i="2"/>
  <c r="X6273" i="2"/>
  <c r="X6261" i="2"/>
  <c r="X6133" i="2"/>
  <c r="X5977" i="2"/>
  <c r="X5953" i="2"/>
  <c r="X5577" i="2"/>
  <c r="X5565" i="2"/>
  <c r="X5513" i="2"/>
  <c r="X5501" i="2"/>
  <c r="X5449" i="2"/>
  <c r="X5437" i="2"/>
  <c r="X5385" i="2"/>
  <c r="X5373" i="2"/>
  <c r="X5321" i="2"/>
  <c r="X5309" i="2"/>
  <c r="X5257" i="2"/>
  <c r="X5253" i="2"/>
  <c r="X5173" i="2"/>
  <c r="X5161" i="2"/>
  <c r="X4777" i="2"/>
  <c r="X4701" i="2"/>
  <c r="X4621" i="2"/>
  <c r="X4309" i="2"/>
  <c r="X4257" i="2"/>
  <c r="X4033" i="2"/>
  <c r="X2369" i="2"/>
  <c r="X2357" i="2"/>
  <c r="X5929" i="2"/>
  <c r="X6302" i="2"/>
  <c r="X6238" i="2"/>
  <c r="X6110" i="2"/>
  <c r="X6058" i="2"/>
  <c r="X6046" i="2"/>
  <c r="X5890" i="2"/>
  <c r="X5854" i="2"/>
  <c r="X5818" i="2"/>
  <c r="X5806" i="2"/>
  <c r="X5770" i="2"/>
  <c r="X5758" i="2"/>
  <c r="X5706" i="2"/>
  <c r="X5694" i="2"/>
  <c r="X5554" i="2"/>
  <c r="X5542" i="2"/>
  <c r="X5490" i="2"/>
  <c r="X5478" i="2"/>
  <c r="X5426" i="2"/>
  <c r="X5414" i="2"/>
  <c r="X5362" i="2"/>
  <c r="X6337" i="2"/>
  <c r="X6325" i="2"/>
  <c r="X6209" i="2"/>
  <c r="X6197" i="2"/>
  <c r="X6331" i="2"/>
  <c r="X6139" i="2"/>
  <c r="X6127" i="2"/>
  <c r="X6075" i="2"/>
  <c r="X6063" i="2"/>
  <c r="X5995" i="2"/>
  <c r="X5983" i="2"/>
  <c r="X5959" i="2"/>
  <c r="X5867" i="2"/>
  <c r="X5795" i="2"/>
  <c r="X5747" i="2"/>
  <c r="X5735" i="2"/>
  <c r="X5683" i="2"/>
  <c r="X5671" i="2"/>
  <c r="X5619" i="2"/>
  <c r="X5607" i="2"/>
  <c r="X5595" i="2"/>
  <c r="X5583" i="2"/>
  <c r="X5531" i="2"/>
  <c r="X5519" i="2"/>
  <c r="X5467" i="2"/>
  <c r="X5455" i="2"/>
  <c r="X5403" i="2"/>
  <c r="X5391" i="2"/>
  <c r="X5339" i="2"/>
  <c r="X5327" i="2"/>
  <c r="X5275" i="2"/>
  <c r="X5263" i="2"/>
  <c r="X5219" i="2"/>
  <c r="X5207" i="2"/>
  <c r="X5155" i="2"/>
  <c r="X5143" i="2"/>
  <c r="X4971" i="2"/>
  <c r="X4751" i="2"/>
  <c r="X4647" i="2"/>
  <c r="X4451" i="2"/>
  <c r="X4175" i="2"/>
  <c r="X3999" i="2"/>
  <c r="X6069" i="2"/>
  <c r="X5878" i="2"/>
  <c r="X5350" i="2"/>
  <c r="X6081" i="2"/>
  <c r="X5941" i="2"/>
  <c r="X5913" i="2"/>
  <c r="X5901" i="2"/>
  <c r="X5841" i="2"/>
  <c r="X5729" i="2"/>
  <c r="X5717" i="2"/>
  <c r="X5665" i="2"/>
  <c r="X5653" i="2"/>
  <c r="X5241" i="2"/>
  <c r="X5237" i="2"/>
  <c r="X5225" i="2"/>
  <c r="X4849" i="2"/>
  <c r="X4573" i="2"/>
  <c r="X4525" i="2"/>
  <c r="X4357" i="2"/>
  <c r="X4201" i="2"/>
  <c r="X4045" i="2"/>
  <c r="X3917" i="2"/>
  <c r="X3905" i="2"/>
  <c r="X3749" i="2"/>
  <c r="X3697" i="2"/>
  <c r="X2521" i="2"/>
  <c r="X2509" i="2"/>
  <c r="X1869" i="2"/>
  <c r="X6366" i="2"/>
  <c r="X5178" i="2"/>
  <c r="X1927" i="2"/>
  <c r="X3882" i="2"/>
  <c r="X3606" i="2"/>
  <c r="X3859" i="2"/>
  <c r="X4802" i="2"/>
  <c r="X3682" i="2"/>
  <c r="X1483" i="2"/>
  <c r="X6367" i="2"/>
  <c r="X6363" i="2"/>
  <c r="X6359" i="2"/>
  <c r="X6355" i="2"/>
  <c r="X6351" i="2"/>
  <c r="X6347" i="2"/>
  <c r="X6343" i="2"/>
  <c r="X6339" i="2"/>
  <c r="X6335" i="2"/>
  <c r="X6327" i="2"/>
  <c r="X6323" i="2"/>
  <c r="X6319" i="2"/>
  <c r="X6315" i="2"/>
  <c r="X6311" i="2"/>
  <c r="X6307" i="2"/>
  <c r="X6303" i="2"/>
  <c r="X6299" i="2"/>
  <c r="X6295" i="2"/>
  <c r="X6291" i="2"/>
  <c r="X6287" i="2"/>
  <c r="X6283" i="2"/>
  <c r="X6279" i="2"/>
  <c r="X6275" i="2"/>
  <c r="X6271" i="2"/>
  <c r="X6267" i="2"/>
  <c r="X6263" i="2"/>
  <c r="X6259" i="2"/>
  <c r="X6255" i="2"/>
  <c r="X6251" i="2"/>
  <c r="X6247" i="2"/>
  <c r="X6243" i="2"/>
  <c r="X6239" i="2"/>
  <c r="X6235" i="2"/>
  <c r="X6231" i="2"/>
  <c r="X6227" i="2"/>
  <c r="X6223" i="2"/>
  <c r="X6219" i="2"/>
  <c r="X6215" i="2"/>
  <c r="X6211" i="2"/>
  <c r="X6207" i="2"/>
  <c r="X6203" i="2"/>
  <c r="X6199" i="2"/>
  <c r="X6195" i="2"/>
  <c r="X6187" i="2"/>
  <c r="X6183" i="2"/>
  <c r="X6179" i="2"/>
  <c r="X6028" i="2"/>
  <c r="X6284" i="2"/>
  <c r="X6364" i="2"/>
  <c r="X6360" i="2"/>
  <c r="X6356" i="2"/>
  <c r="X6352" i="2"/>
  <c r="X6348" i="2"/>
  <c r="X6344" i="2"/>
  <c r="X6340" i="2"/>
  <c r="X6336" i="2"/>
  <c r="X6332" i="2"/>
  <c r="X6328" i="2"/>
  <c r="X6324" i="2"/>
  <c r="X6320" i="2"/>
  <c r="X6316" i="2"/>
  <c r="X6312" i="2"/>
  <c r="X6308" i="2"/>
  <c r="X6304" i="2"/>
  <c r="X6300" i="2"/>
  <c r="X6296" i="2"/>
  <c r="X6292" i="2"/>
  <c r="X6288" i="2"/>
  <c r="X6280" i="2"/>
  <c r="X6276" i="2"/>
  <c r="X6272" i="2"/>
  <c r="X6268" i="2"/>
  <c r="X6264" i="2"/>
  <c r="X6260" i="2"/>
  <c r="X6256" i="2"/>
  <c r="X6252" i="2"/>
  <c r="X6248" i="2"/>
  <c r="X6244" i="2"/>
  <c r="X6240" i="2"/>
  <c r="X6236" i="2"/>
  <c r="X6232" i="2"/>
  <c r="X6228" i="2"/>
  <c r="X6224" i="2"/>
  <c r="X6220" i="2"/>
  <c r="X6216" i="2"/>
  <c r="X6212" i="2"/>
  <c r="X6208" i="2"/>
  <c r="X6204" i="2"/>
  <c r="X6200" i="2"/>
  <c r="X6196" i="2"/>
  <c r="X6192" i="2"/>
  <c r="X6188" i="2"/>
  <c r="X6184" i="2"/>
  <c r="X6180" i="2"/>
  <c r="X6176" i="2"/>
  <c r="X6172" i="2"/>
  <c r="X6164" i="2"/>
  <c r="X6160" i="2"/>
  <c r="X6156" i="2"/>
  <c r="X6152" i="2"/>
  <c r="X6148" i="2"/>
  <c r="X6144" i="2"/>
  <c r="X6140" i="2"/>
  <c r="X6136" i="2"/>
  <c r="X6132" i="2"/>
  <c r="X6128" i="2"/>
  <c r="X6124" i="2"/>
  <c r="X6120" i="2"/>
  <c r="X6116" i="2"/>
  <c r="X6112" i="2"/>
  <c r="X6108" i="2"/>
  <c r="X6104" i="2"/>
  <c r="X6100" i="2"/>
  <c r="X6096" i="2"/>
  <c r="X6092" i="2"/>
  <c r="X6088" i="2"/>
  <c r="X6084" i="2"/>
  <c r="X6080" i="2"/>
  <c r="X6076" i="2"/>
  <c r="X6072" i="2"/>
  <c r="X6068" i="2"/>
  <c r="X6064" i="2"/>
  <c r="X6060" i="2"/>
  <c r="X6056" i="2"/>
  <c r="X6052" i="2"/>
  <c r="X6048" i="2"/>
  <c r="X6044" i="2"/>
  <c r="X6040" i="2"/>
  <c r="X6036" i="2"/>
  <c r="X6032" i="2"/>
  <c r="X6024" i="2"/>
  <c r="X6020" i="2"/>
  <c r="X6016" i="2"/>
  <c r="X6012" i="2"/>
  <c r="X6008" i="2"/>
  <c r="X6004" i="2"/>
  <c r="X6000" i="2"/>
  <c r="X5996" i="2"/>
  <c r="X5992" i="2"/>
  <c r="X5988" i="2"/>
  <c r="X5984" i="2"/>
  <c r="X5980" i="2"/>
  <c r="X5976" i="2"/>
  <c r="X5972" i="2"/>
  <c r="X5968" i="2"/>
  <c r="X5964" i="2"/>
  <c r="X5960" i="2"/>
  <c r="X5956" i="2"/>
  <c r="X5952" i="2"/>
  <c r="X5948" i="2"/>
  <c r="X5944" i="2"/>
  <c r="X5940" i="2"/>
  <c r="X5936" i="2"/>
  <c r="X5932" i="2"/>
  <c r="X5928" i="2"/>
  <c r="X5924" i="2"/>
  <c r="X5920" i="2"/>
  <c r="X5916" i="2"/>
  <c r="X5912" i="2"/>
  <c r="X5908" i="2"/>
  <c r="X5904" i="2"/>
  <c r="X5900" i="2"/>
  <c r="X5896" i="2"/>
  <c r="X5892" i="2"/>
  <c r="X5888" i="2"/>
  <c r="X5884" i="2"/>
  <c r="X5880" i="2"/>
  <c r="X5876" i="2"/>
  <c r="X5872" i="2"/>
  <c r="X5868" i="2"/>
  <c r="X5864" i="2"/>
  <c r="X5860" i="2"/>
  <c r="X5856" i="2"/>
  <c r="X5852" i="2"/>
  <c r="X5848" i="2"/>
  <c r="X5844" i="2"/>
  <c r="X5840" i="2"/>
  <c r="X5836" i="2"/>
  <c r="X5832" i="2"/>
  <c r="X5828" i="2"/>
  <c r="X5824" i="2"/>
  <c r="X5820" i="2"/>
  <c r="X5816" i="2"/>
  <c r="X5812" i="2"/>
  <c r="X5808" i="2"/>
  <c r="X5804" i="2"/>
  <c r="X5800" i="2"/>
  <c r="X5796" i="2"/>
  <c r="X5792" i="2"/>
  <c r="X5788" i="2"/>
  <c r="X5784" i="2"/>
  <c r="X5780" i="2"/>
  <c r="X5776" i="2"/>
  <c r="X5772" i="2"/>
  <c r="X5768" i="2"/>
  <c r="X5764" i="2"/>
  <c r="X5760" i="2"/>
  <c r="X5756" i="2"/>
  <c r="X5752" i="2"/>
  <c r="X5748" i="2"/>
  <c r="X5744" i="2"/>
  <c r="X5740" i="2"/>
  <c r="X5736" i="2"/>
  <c r="X5732" i="2"/>
  <c r="X5728" i="2"/>
  <c r="X5724" i="2"/>
  <c r="X5720" i="2"/>
  <c r="X5716" i="2"/>
  <c r="X5712" i="2"/>
  <c r="X5708" i="2"/>
  <c r="X5704" i="2"/>
  <c r="X5700" i="2"/>
  <c r="X5696" i="2"/>
  <c r="X5692" i="2"/>
  <c r="X5688" i="2"/>
  <c r="X5684" i="2"/>
  <c r="X5680" i="2"/>
  <c r="X5676" i="2"/>
  <c r="X5672" i="2"/>
  <c r="X5668" i="2"/>
  <c r="X5664" i="2"/>
  <c r="X5660" i="2"/>
  <c r="X5656" i="2"/>
  <c r="X5652" i="2"/>
  <c r="X5648" i="2"/>
  <c r="X5644" i="2"/>
  <c r="X5640" i="2"/>
  <c r="X5636" i="2"/>
  <c r="X5632" i="2"/>
  <c r="X5628" i="2"/>
  <c r="X5624" i="2"/>
  <c r="X5620" i="2"/>
  <c r="X5616" i="2"/>
  <c r="X5612" i="2"/>
  <c r="X5608" i="2"/>
  <c r="X5604" i="2"/>
  <c r="X5600" i="2"/>
  <c r="X5596" i="2"/>
  <c r="X5592" i="2"/>
  <c r="X5588" i="2"/>
  <c r="X5584" i="2"/>
  <c r="X5580" i="2"/>
  <c r="X5576" i="2"/>
  <c r="X5572" i="2"/>
  <c r="X5568" i="2"/>
  <c r="X5564" i="2"/>
  <c r="X5560" i="2"/>
  <c r="X5556" i="2"/>
  <c r="X5552" i="2"/>
  <c r="X5548" i="2"/>
  <c r="X5544" i="2"/>
  <c r="X5540" i="2"/>
  <c r="X5536" i="2"/>
  <c r="X5532" i="2"/>
  <c r="X5528" i="2"/>
  <c r="X5524" i="2"/>
  <c r="X5520" i="2"/>
  <c r="X5516" i="2"/>
  <c r="X5512" i="2"/>
  <c r="X5508" i="2"/>
  <c r="X5504" i="2"/>
  <c r="X5500" i="2"/>
  <c r="X5496" i="2"/>
  <c r="X5492" i="2"/>
  <c r="X5488" i="2"/>
  <c r="X5484" i="2"/>
  <c r="X5480" i="2"/>
  <c r="X5476" i="2"/>
  <c r="X5472" i="2"/>
  <c r="X5468" i="2"/>
  <c r="X5464" i="2"/>
  <c r="X5460" i="2"/>
  <c r="X5456" i="2"/>
  <c r="X5452" i="2"/>
  <c r="X5448" i="2"/>
  <c r="X5444" i="2"/>
  <c r="X5440" i="2"/>
  <c r="X5436" i="2"/>
  <c r="X5432" i="2"/>
  <c r="X5428" i="2"/>
  <c r="X5424" i="2"/>
  <c r="X5420" i="2"/>
  <c r="X5416" i="2"/>
  <c r="X5412" i="2"/>
  <c r="X5408" i="2"/>
  <c r="X5404" i="2"/>
  <c r="X5400" i="2"/>
  <c r="X5396" i="2"/>
  <c r="X5392" i="2"/>
  <c r="X5388" i="2"/>
  <c r="X5384" i="2"/>
  <c r="X5380" i="2"/>
  <c r="X5376" i="2"/>
  <c r="X5372" i="2"/>
  <c r="X5368" i="2"/>
  <c r="X5364" i="2"/>
  <c r="X5360" i="2"/>
  <c r="X5356" i="2"/>
  <c r="X5352" i="2"/>
  <c r="X5348" i="2"/>
  <c r="X5344" i="2"/>
  <c r="X5340" i="2"/>
  <c r="X5336" i="2"/>
  <c r="X5332" i="2"/>
  <c r="X5328" i="2"/>
  <c r="X5324" i="2"/>
  <c r="X5320" i="2"/>
  <c r="X5316" i="2"/>
  <c r="X5312" i="2"/>
  <c r="X5308" i="2"/>
  <c r="X5304" i="2"/>
  <c r="X5300" i="2"/>
  <c r="X5296" i="2"/>
  <c r="X5292" i="2"/>
  <c r="X5288" i="2"/>
  <c r="X5284" i="2"/>
  <c r="X5280" i="2"/>
  <c r="X5276" i="2"/>
  <c r="X5272" i="2"/>
  <c r="X5268" i="2"/>
  <c r="X5264" i="2"/>
  <c r="X5260" i="2"/>
  <c r="X5256" i="2"/>
  <c r="X5252" i="2"/>
  <c r="X5248" i="2"/>
  <c r="X5244" i="2"/>
  <c r="X5240" i="2"/>
  <c r="X5236" i="2"/>
  <c r="X5232" i="2"/>
  <c r="X5228" i="2"/>
  <c r="X5224" i="2"/>
  <c r="X5220" i="2"/>
  <c r="X5216" i="2"/>
  <c r="X5212" i="2"/>
  <c r="X5208" i="2"/>
  <c r="X5204" i="2"/>
  <c r="X5200" i="2"/>
  <c r="X5196" i="2"/>
  <c r="X5192" i="2"/>
  <c r="X5188" i="2"/>
  <c r="X5184" i="2"/>
  <c r="X5180" i="2"/>
  <c r="X5176" i="2"/>
  <c r="X5172" i="2"/>
  <c r="X5168" i="2"/>
  <c r="X5164" i="2"/>
  <c r="X5160" i="2"/>
  <c r="X5156" i="2"/>
  <c r="X5152" i="2"/>
  <c r="X5148" i="2"/>
  <c r="X5144" i="2"/>
  <c r="X5140" i="2"/>
  <c r="X5136" i="2"/>
  <c r="X5132" i="2"/>
  <c r="X5128" i="2"/>
  <c r="X5124" i="2"/>
  <c r="X5120" i="2"/>
  <c r="X5116" i="2"/>
  <c r="X5112" i="2"/>
  <c r="X5108" i="2"/>
  <c r="X5104" i="2"/>
  <c r="X5100" i="2"/>
  <c r="X5096" i="2"/>
  <c r="X5092" i="2"/>
  <c r="X5088" i="2"/>
  <c r="X5084" i="2"/>
  <c r="X5080" i="2"/>
  <c r="X5076" i="2"/>
  <c r="X5072" i="2"/>
  <c r="X5068" i="2"/>
  <c r="X5064" i="2"/>
  <c r="X5060" i="2"/>
  <c r="X5056" i="2"/>
  <c r="X5052" i="2"/>
  <c r="X5048" i="2"/>
  <c r="X5044" i="2"/>
  <c r="X5040" i="2"/>
  <c r="X5036" i="2"/>
  <c r="X5032" i="2"/>
  <c r="X5028" i="2"/>
  <c r="X5024" i="2"/>
  <c r="X5020" i="2"/>
  <c r="X5016" i="2"/>
  <c r="X5012" i="2"/>
  <c r="X5008" i="2"/>
  <c r="X5004" i="2"/>
  <c r="X5000" i="2"/>
  <c r="X4996" i="2"/>
  <c r="X4992" i="2"/>
  <c r="X4988" i="2"/>
  <c r="X4984" i="2"/>
  <c r="X4980" i="2"/>
  <c r="X4976" i="2"/>
  <c r="X4972" i="2"/>
  <c r="X4968" i="2"/>
  <c r="X4964" i="2"/>
  <c r="X4960" i="2"/>
  <c r="X4956" i="2"/>
  <c r="X4952" i="2"/>
  <c r="X4948" i="2"/>
  <c r="X4944" i="2"/>
  <c r="X4940" i="2"/>
  <c r="X4936" i="2"/>
  <c r="X4932" i="2"/>
  <c r="X4928" i="2"/>
  <c r="X4924" i="2"/>
  <c r="X4920" i="2"/>
  <c r="X4916" i="2"/>
  <c r="X4912" i="2"/>
  <c r="X4908" i="2"/>
  <c r="X4904" i="2"/>
  <c r="X4900" i="2"/>
  <c r="X4896" i="2"/>
  <c r="X4892" i="2"/>
  <c r="X4888" i="2"/>
  <c r="X4884" i="2"/>
  <c r="X4880" i="2"/>
  <c r="X4876" i="2"/>
  <c r="X4872" i="2"/>
  <c r="X4868" i="2"/>
  <c r="X4864" i="2"/>
  <c r="X4860" i="2"/>
  <c r="X4856" i="2"/>
  <c r="X4852" i="2"/>
  <c r="X4848" i="2"/>
  <c r="X4844" i="2"/>
  <c r="X4840" i="2"/>
  <c r="X4836" i="2"/>
  <c r="X4832" i="2"/>
  <c r="X4828" i="2"/>
  <c r="X4824" i="2"/>
  <c r="X4820" i="2"/>
  <c r="X4816" i="2"/>
  <c r="X4812" i="2"/>
  <c r="X4808" i="2"/>
  <c r="X4804" i="2"/>
  <c r="X4800" i="2"/>
  <c r="X4796" i="2"/>
  <c r="X4792" i="2"/>
  <c r="X4788" i="2"/>
  <c r="X4784" i="2"/>
  <c r="X4780" i="2"/>
  <c r="X4776" i="2"/>
  <c r="X4772" i="2"/>
  <c r="X4768" i="2"/>
  <c r="X4764" i="2"/>
  <c r="X4760" i="2"/>
  <c r="X4756" i="2"/>
  <c r="X4752" i="2"/>
  <c r="X4748" i="2"/>
  <c r="X4744" i="2"/>
  <c r="X4740" i="2"/>
  <c r="X4736" i="2"/>
  <c r="X4732" i="2"/>
  <c r="X4728" i="2"/>
  <c r="X4724" i="2"/>
  <c r="X4720" i="2"/>
  <c r="X4716" i="2"/>
  <c r="X4712" i="2"/>
  <c r="X4708" i="2"/>
  <c r="X4704" i="2"/>
  <c r="X4700" i="2"/>
  <c r="X4696" i="2"/>
  <c r="X4692" i="2"/>
  <c r="X4688" i="2"/>
  <c r="X4684" i="2"/>
  <c r="X4680" i="2"/>
  <c r="X4676" i="2"/>
  <c r="X4672" i="2"/>
  <c r="X4668" i="2"/>
  <c r="X4664" i="2"/>
  <c r="X4660" i="2"/>
  <c r="X4656" i="2"/>
  <c r="X4652" i="2"/>
  <c r="X4648" i="2"/>
  <c r="X4644" i="2"/>
  <c r="X4640" i="2"/>
  <c r="X4636" i="2"/>
  <c r="X4632" i="2"/>
  <c r="X4628" i="2"/>
  <c r="X4624" i="2"/>
  <c r="X4620" i="2"/>
  <c r="X4616" i="2"/>
  <c r="X4612" i="2"/>
  <c r="X4608" i="2"/>
  <c r="X4604" i="2"/>
  <c r="X4600" i="2"/>
  <c r="X4596" i="2"/>
  <c r="X4592" i="2"/>
  <c r="X4588" i="2"/>
  <c r="X4584" i="2"/>
  <c r="X4580" i="2"/>
  <c r="X4576" i="2"/>
  <c r="X4572" i="2"/>
  <c r="X4568" i="2"/>
  <c r="X4564" i="2"/>
  <c r="X4560" i="2"/>
  <c r="X4556" i="2"/>
  <c r="X4552" i="2"/>
  <c r="X4548" i="2"/>
  <c r="X4544" i="2"/>
  <c r="X4540" i="2"/>
  <c r="X4536" i="2"/>
  <c r="X4532" i="2"/>
  <c r="X4528" i="2"/>
  <c r="X4524" i="2"/>
  <c r="X4520" i="2"/>
  <c r="X4516" i="2"/>
  <c r="X4512" i="2"/>
  <c r="X4508" i="2"/>
  <c r="X4504" i="2"/>
  <c r="X4500" i="2"/>
  <c r="X4496" i="2"/>
  <c r="X4492" i="2"/>
  <c r="X4488" i="2"/>
  <c r="X4484" i="2"/>
  <c r="X4480" i="2"/>
  <c r="X4476" i="2"/>
  <c r="X4472" i="2"/>
  <c r="X4468" i="2"/>
  <c r="X4464" i="2"/>
  <c r="X4460" i="2"/>
  <c r="X4456" i="2"/>
  <c r="X4452" i="2"/>
  <c r="X4448" i="2"/>
  <c r="X4444" i="2"/>
  <c r="X4440" i="2"/>
  <c r="X4436" i="2"/>
  <c r="X4432" i="2"/>
  <c r="X4428" i="2"/>
  <c r="X4424" i="2"/>
  <c r="X4420" i="2"/>
  <c r="X4416" i="2"/>
  <c r="X4412" i="2"/>
  <c r="X4408" i="2"/>
  <c r="X4404" i="2"/>
  <c r="X4400" i="2"/>
  <c r="X4396" i="2"/>
  <c r="X4392" i="2"/>
  <c r="X4388" i="2"/>
  <c r="X4384" i="2"/>
  <c r="X4380" i="2"/>
  <c r="X4376" i="2"/>
  <c r="X4372" i="2"/>
  <c r="X4368" i="2"/>
  <c r="X4364" i="2"/>
  <c r="X4360" i="2"/>
  <c r="X4356" i="2"/>
  <c r="X4352" i="2"/>
  <c r="X4348" i="2"/>
  <c r="X4344" i="2"/>
  <c r="X4340" i="2"/>
  <c r="X4336" i="2"/>
  <c r="X4332" i="2"/>
  <c r="X4328" i="2"/>
  <c r="X4324" i="2"/>
  <c r="X4320" i="2"/>
  <c r="X4316" i="2"/>
  <c r="X4312" i="2"/>
  <c r="X4308" i="2"/>
  <c r="X4304" i="2"/>
  <c r="X4300" i="2"/>
  <c r="X4296" i="2"/>
  <c r="X4292" i="2"/>
  <c r="X4288" i="2"/>
  <c r="X4284" i="2"/>
  <c r="X4280" i="2"/>
  <c r="X4276" i="2"/>
  <c r="X4272" i="2"/>
  <c r="X4268" i="2"/>
  <c r="X4264" i="2"/>
  <c r="X4260" i="2"/>
  <c r="X4256" i="2"/>
  <c r="X4252" i="2"/>
  <c r="X4248" i="2"/>
  <c r="X4244" i="2"/>
  <c r="X4240" i="2"/>
  <c r="X4236" i="2"/>
  <c r="X4232" i="2"/>
  <c r="X4228" i="2"/>
  <c r="X4224" i="2"/>
  <c r="X4220" i="2"/>
  <c r="X4216" i="2"/>
  <c r="X4212" i="2"/>
  <c r="X4208" i="2"/>
  <c r="X4204" i="2"/>
  <c r="X4200" i="2"/>
  <c r="X4196" i="2"/>
  <c r="X4192" i="2"/>
  <c r="X4188" i="2"/>
  <c r="X4184" i="2"/>
  <c r="X4180" i="2"/>
  <c r="X4176" i="2"/>
  <c r="X4172" i="2"/>
  <c r="X4168" i="2"/>
  <c r="X4164" i="2"/>
  <c r="X4160" i="2"/>
  <c r="X4156" i="2"/>
  <c r="X4152" i="2"/>
  <c r="X4148" i="2"/>
  <c r="X4144" i="2"/>
  <c r="X4140" i="2"/>
  <c r="X4136" i="2"/>
  <c r="X4132" i="2"/>
  <c r="X4128" i="2"/>
  <c r="X4124" i="2"/>
  <c r="X4120" i="2"/>
  <c r="X4116" i="2"/>
  <c r="X4112" i="2"/>
  <c r="X4108" i="2"/>
  <c r="X4104" i="2"/>
  <c r="X4100" i="2"/>
  <c r="X4096" i="2"/>
  <c r="X4092" i="2"/>
  <c r="X4088" i="2"/>
  <c r="X4084" i="2"/>
  <c r="X4080" i="2"/>
  <c r="X4076" i="2"/>
  <c r="X4072" i="2"/>
  <c r="X4068" i="2"/>
  <c r="X4064" i="2"/>
  <c r="X4060" i="2"/>
  <c r="X4056" i="2"/>
  <c r="X4052" i="2"/>
  <c r="X4048" i="2"/>
  <c r="X4044" i="2"/>
  <c r="X4040" i="2"/>
  <c r="X4036" i="2"/>
  <c r="X4032" i="2"/>
  <c r="X4028" i="2"/>
  <c r="X4024" i="2"/>
  <c r="X4020" i="2"/>
  <c r="X4016" i="2"/>
  <c r="X4012" i="2"/>
  <c r="X4008" i="2"/>
  <c r="X4004" i="2"/>
  <c r="X4000" i="2"/>
  <c r="X3996" i="2"/>
  <c r="X3992" i="2"/>
  <c r="X3988" i="2"/>
  <c r="X3984" i="2"/>
  <c r="X3980" i="2"/>
  <c r="X3976" i="2"/>
  <c r="X3972" i="2"/>
  <c r="X3968" i="2"/>
  <c r="X3964" i="2"/>
  <c r="X3960" i="2"/>
  <c r="X3956" i="2"/>
  <c r="X3952" i="2"/>
  <c r="X3948" i="2"/>
  <c r="X3944" i="2"/>
  <c r="X3940" i="2"/>
  <c r="X3936" i="2"/>
  <c r="X3932" i="2"/>
  <c r="X3928" i="2"/>
  <c r="X3924" i="2"/>
  <c r="X3920" i="2"/>
  <c r="X3916" i="2"/>
  <c r="X3912" i="2"/>
  <c r="X3908" i="2"/>
  <c r="X3904" i="2"/>
  <c r="X3900" i="2"/>
  <c r="X3896" i="2"/>
  <c r="X3892" i="2"/>
  <c r="X3888" i="2"/>
  <c r="X3884" i="2"/>
  <c r="X3880" i="2"/>
  <c r="X3876" i="2"/>
  <c r="X3872" i="2"/>
  <c r="X3868" i="2"/>
  <c r="X3864" i="2"/>
  <c r="X3860" i="2"/>
  <c r="X3856" i="2"/>
  <c r="X3852" i="2"/>
  <c r="X3848" i="2"/>
  <c r="X3844" i="2"/>
  <c r="X3840" i="2"/>
  <c r="X3836" i="2"/>
  <c r="X3832" i="2"/>
  <c r="X3828" i="2"/>
  <c r="X3824" i="2"/>
  <c r="X3820" i="2"/>
  <c r="X3816" i="2"/>
  <c r="X3812" i="2"/>
  <c r="X3808" i="2"/>
  <c r="X3804" i="2"/>
  <c r="X3800" i="2"/>
  <c r="X3796" i="2"/>
  <c r="X3792" i="2"/>
  <c r="X3788" i="2"/>
  <c r="X3784" i="2"/>
  <c r="X3780" i="2"/>
  <c r="X3776" i="2"/>
  <c r="X3772" i="2"/>
  <c r="X3768" i="2"/>
  <c r="X3764" i="2"/>
  <c r="X3760" i="2"/>
  <c r="X3756" i="2"/>
  <c r="X3752" i="2"/>
  <c r="X3748" i="2"/>
  <c r="X3744" i="2"/>
  <c r="X3740" i="2"/>
  <c r="X3736" i="2"/>
  <c r="X3732" i="2"/>
  <c r="X3728" i="2"/>
  <c r="X3724" i="2"/>
  <c r="X3720" i="2"/>
  <c r="X3716" i="2"/>
  <c r="X3712" i="2"/>
  <c r="X3708" i="2"/>
  <c r="X3704" i="2"/>
  <c r="X3700" i="2"/>
  <c r="X3696" i="2"/>
  <c r="X3692" i="2"/>
  <c r="X3688" i="2"/>
  <c r="X3684" i="2"/>
  <c r="X3680" i="2"/>
  <c r="X3676" i="2"/>
  <c r="X3672" i="2"/>
  <c r="X3668" i="2"/>
  <c r="X3664" i="2"/>
  <c r="X3660" i="2"/>
  <c r="X3656" i="2"/>
  <c r="X3652" i="2"/>
  <c r="X3648" i="2"/>
  <c r="X3644" i="2"/>
  <c r="X3640" i="2"/>
  <c r="X3636" i="2"/>
  <c r="X3632" i="2"/>
  <c r="X3628" i="2"/>
  <c r="X3624" i="2"/>
  <c r="X3620" i="2"/>
  <c r="X3616" i="2"/>
  <c r="X3612" i="2"/>
  <c r="X3608" i="2"/>
  <c r="X3604" i="2"/>
  <c r="X3600" i="2"/>
  <c r="X3596" i="2"/>
  <c r="X3592" i="2"/>
  <c r="X3588" i="2"/>
  <c r="X3584" i="2"/>
  <c r="X3580" i="2"/>
  <c r="X3576" i="2"/>
  <c r="X3572" i="2"/>
  <c r="X3568" i="2"/>
  <c r="X3564" i="2"/>
  <c r="X3560" i="2"/>
  <c r="X3556" i="2"/>
  <c r="X3552" i="2"/>
  <c r="X3548" i="2"/>
  <c r="X3544" i="2"/>
  <c r="X3540" i="2"/>
  <c r="X3536" i="2"/>
  <c r="X3532" i="2"/>
  <c r="X3528" i="2"/>
  <c r="X3524" i="2"/>
  <c r="X3520" i="2"/>
  <c r="X3516" i="2"/>
  <c r="X3512" i="2"/>
  <c r="X3508" i="2"/>
  <c r="X3504" i="2"/>
  <c r="X3500" i="2"/>
  <c r="X3496" i="2"/>
  <c r="X3492" i="2"/>
  <c r="X3488" i="2"/>
  <c r="X3484" i="2"/>
  <c r="X3480" i="2"/>
  <c r="X3476" i="2"/>
  <c r="X3472" i="2"/>
  <c r="X3468" i="2"/>
  <c r="X3464" i="2"/>
  <c r="X3460" i="2"/>
  <c r="X3456" i="2"/>
  <c r="X3452" i="2"/>
  <c r="X3448" i="2"/>
  <c r="X3444" i="2"/>
  <c r="X3440" i="2"/>
  <c r="X3436" i="2"/>
  <c r="X3432" i="2"/>
  <c r="X3428" i="2"/>
  <c r="X3424" i="2"/>
  <c r="X3420" i="2"/>
  <c r="X3416" i="2"/>
  <c r="X3412" i="2"/>
  <c r="X3408" i="2"/>
  <c r="X3404" i="2"/>
  <c r="X3400" i="2"/>
  <c r="X3396" i="2"/>
  <c r="X3392" i="2"/>
  <c r="X3388" i="2"/>
  <c r="X3384" i="2"/>
  <c r="X3380" i="2"/>
  <c r="X3376" i="2"/>
  <c r="X3372" i="2"/>
  <c r="X3368" i="2"/>
  <c r="X3364" i="2"/>
  <c r="X3360" i="2"/>
  <c r="X3356" i="2"/>
  <c r="X3352" i="2"/>
  <c r="X3348" i="2"/>
  <c r="X3344" i="2"/>
  <c r="X3340" i="2"/>
  <c r="X3336" i="2"/>
  <c r="X3332" i="2"/>
  <c r="X3328" i="2"/>
  <c r="X3324" i="2"/>
  <c r="X3320" i="2"/>
  <c r="X3316" i="2"/>
  <c r="X3312" i="2"/>
  <c r="X3308" i="2"/>
  <c r="X3304" i="2"/>
  <c r="X3300" i="2"/>
  <c r="X3296" i="2"/>
  <c r="X3292" i="2"/>
  <c r="X3288" i="2"/>
  <c r="X3284" i="2"/>
  <c r="X3280" i="2"/>
  <c r="X3276" i="2"/>
  <c r="X3272" i="2"/>
  <c r="X3268" i="2"/>
  <c r="X3264" i="2"/>
  <c r="X3260" i="2"/>
  <c r="X3256" i="2"/>
  <c r="X3252" i="2"/>
  <c r="X3248" i="2"/>
  <c r="X3244" i="2"/>
  <c r="X3240" i="2"/>
  <c r="X3236" i="2"/>
  <c r="X3232" i="2"/>
  <c r="X3228" i="2"/>
  <c r="X3224" i="2"/>
  <c r="X3220" i="2"/>
  <c r="X3216" i="2"/>
  <c r="X3212" i="2"/>
  <c r="X3208" i="2"/>
  <c r="X3204" i="2"/>
  <c r="X3200" i="2"/>
  <c r="X3196" i="2"/>
  <c r="X3192" i="2"/>
  <c r="X3188" i="2"/>
  <c r="X3184" i="2"/>
  <c r="X3180" i="2"/>
  <c r="X3176" i="2"/>
  <c r="X3172" i="2"/>
  <c r="X3168" i="2"/>
  <c r="X3164" i="2"/>
  <c r="X3160" i="2"/>
  <c r="X3156" i="2"/>
  <c r="X3152" i="2"/>
  <c r="X3148" i="2"/>
  <c r="X3144" i="2"/>
  <c r="X3140" i="2"/>
  <c r="X3136" i="2"/>
  <c r="X3132" i="2"/>
  <c r="X3128" i="2"/>
  <c r="X3124" i="2"/>
  <c r="X3120" i="2"/>
  <c r="X3116" i="2"/>
  <c r="X3112" i="2"/>
  <c r="X3108" i="2"/>
  <c r="X3104" i="2"/>
  <c r="X3100" i="2"/>
  <c r="X3096" i="2"/>
  <c r="X3092" i="2"/>
  <c r="X3088" i="2"/>
  <c r="X3084" i="2"/>
  <c r="X3080" i="2"/>
  <c r="X3076" i="2"/>
  <c r="X3072" i="2"/>
  <c r="X3068" i="2"/>
  <c r="X3064" i="2"/>
  <c r="X3060" i="2"/>
  <c r="X3056" i="2"/>
  <c r="X3052" i="2"/>
  <c r="X3048" i="2"/>
  <c r="X3044" i="2"/>
  <c r="X3040" i="2"/>
  <c r="X3036" i="2"/>
  <c r="X3032" i="2"/>
  <c r="X3028" i="2"/>
  <c r="X3024" i="2"/>
  <c r="X3020" i="2"/>
  <c r="X3016" i="2"/>
  <c r="X3012" i="2"/>
  <c r="X3008" i="2"/>
  <c r="X3004" i="2"/>
  <c r="X3000" i="2"/>
  <c r="X2996" i="2"/>
  <c r="X2992" i="2"/>
  <c r="X2988" i="2"/>
  <c r="X2984" i="2"/>
  <c r="X2980" i="2"/>
  <c r="X2976" i="2"/>
  <c r="X2972" i="2"/>
  <c r="X2968" i="2"/>
  <c r="X2964" i="2"/>
  <c r="X2960" i="2"/>
  <c r="X2956" i="2"/>
  <c r="X2952" i="2"/>
  <c r="X2948" i="2"/>
  <c r="X2944" i="2"/>
  <c r="X2940" i="2"/>
  <c r="X2936" i="2"/>
  <c r="X2932" i="2"/>
  <c r="X2928" i="2"/>
  <c r="X2924" i="2"/>
  <c r="X2920" i="2"/>
  <c r="X2916" i="2"/>
  <c r="X2912" i="2"/>
  <c r="X2908" i="2"/>
  <c r="X2904" i="2"/>
  <c r="X2900" i="2"/>
  <c r="X2896" i="2"/>
  <c r="X2892" i="2"/>
  <c r="X2888" i="2"/>
  <c r="X2884" i="2"/>
  <c r="X2880" i="2"/>
  <c r="X2876" i="2"/>
  <c r="X2872" i="2"/>
  <c r="X2868" i="2"/>
  <c r="X2864" i="2"/>
  <c r="X2860" i="2"/>
  <c r="X2856" i="2"/>
  <c r="X2852" i="2"/>
  <c r="X2848" i="2"/>
  <c r="X2844" i="2"/>
  <c r="X2840" i="2"/>
  <c r="X2836" i="2"/>
  <c r="X2832" i="2"/>
  <c r="X2828" i="2"/>
  <c r="X2824" i="2"/>
  <c r="X2820" i="2"/>
  <c r="X2816" i="2"/>
  <c r="X2812" i="2"/>
  <c r="X2808" i="2"/>
  <c r="X2804" i="2"/>
  <c r="X2800" i="2"/>
  <c r="X2796" i="2"/>
  <c r="X2792" i="2"/>
  <c r="X2788" i="2"/>
  <c r="X2784" i="2"/>
  <c r="X2780" i="2"/>
  <c r="X2776" i="2"/>
  <c r="X2772" i="2"/>
  <c r="X2768" i="2"/>
  <c r="X2764" i="2"/>
  <c r="X2760" i="2"/>
  <c r="X2756" i="2"/>
  <c r="X2752" i="2"/>
  <c r="X2748" i="2"/>
  <c r="X2744" i="2"/>
  <c r="X2740" i="2"/>
  <c r="X2736" i="2"/>
  <c r="X2732" i="2"/>
  <c r="X2728" i="2"/>
  <c r="X2724" i="2"/>
  <c r="X2720" i="2"/>
  <c r="X2716" i="2"/>
  <c r="X2712" i="2"/>
  <c r="X2708" i="2"/>
  <c r="X2704" i="2"/>
  <c r="X2700" i="2"/>
  <c r="X2696" i="2"/>
  <c r="X2692" i="2"/>
  <c r="X2688" i="2"/>
  <c r="X2684" i="2"/>
  <c r="X2680" i="2"/>
  <c r="X2676" i="2"/>
  <c r="X2672" i="2"/>
  <c r="X2668" i="2"/>
  <c r="X2664" i="2"/>
  <c r="X2660" i="2"/>
  <c r="X2656" i="2"/>
  <c r="X2652" i="2"/>
  <c r="X2648" i="2"/>
  <c r="X2644" i="2"/>
  <c r="X2640" i="2"/>
  <c r="X2636" i="2"/>
  <c r="X2632" i="2"/>
  <c r="X2628" i="2"/>
  <c r="X2624" i="2"/>
  <c r="X2620" i="2"/>
  <c r="X2616" i="2"/>
  <c r="X2612" i="2"/>
  <c r="X2608" i="2"/>
  <c r="X2604" i="2"/>
  <c r="X2600" i="2"/>
  <c r="X2596" i="2"/>
  <c r="X2592" i="2"/>
  <c r="X2588" i="2"/>
  <c r="X2584" i="2"/>
  <c r="X2580" i="2"/>
  <c r="X2576" i="2"/>
  <c r="X2572" i="2"/>
  <c r="X2568" i="2"/>
  <c r="X2564" i="2"/>
  <c r="X2560" i="2"/>
  <c r="X2556" i="2"/>
  <c r="X2552" i="2"/>
  <c r="X2548" i="2"/>
  <c r="X2544" i="2"/>
  <c r="X2540" i="2"/>
  <c r="X2536" i="2"/>
  <c r="X2532" i="2"/>
  <c r="X2528" i="2"/>
  <c r="X2524" i="2"/>
  <c r="X2520" i="2"/>
  <c r="X2516" i="2"/>
  <c r="X2512" i="2"/>
  <c r="X2508" i="2"/>
  <c r="X2504" i="2"/>
  <c r="X2500" i="2"/>
  <c r="X2496" i="2"/>
  <c r="X2492" i="2"/>
  <c r="X2488" i="2"/>
  <c r="X2484" i="2"/>
  <c r="X2480" i="2"/>
  <c r="X2476" i="2"/>
  <c r="X2472" i="2"/>
  <c r="X2468" i="2"/>
  <c r="X2464" i="2"/>
  <c r="X2460" i="2"/>
  <c r="X2456" i="2"/>
  <c r="X2452" i="2"/>
  <c r="X2448" i="2"/>
  <c r="X2444" i="2"/>
  <c r="X2440" i="2"/>
  <c r="X2436" i="2"/>
  <c r="X2432" i="2"/>
  <c r="X2428" i="2"/>
  <c r="X2424" i="2"/>
  <c r="X2420" i="2"/>
  <c r="X2416" i="2"/>
  <c r="X2412" i="2"/>
  <c r="X2408" i="2"/>
  <c r="X2404" i="2"/>
  <c r="X2400" i="2"/>
  <c r="X2396" i="2"/>
  <c r="X2392" i="2"/>
  <c r="X2388" i="2"/>
  <c r="X2384" i="2"/>
  <c r="X2380" i="2"/>
  <c r="X2376" i="2"/>
  <c r="X2372" i="2"/>
  <c r="X2368" i="2"/>
  <c r="X2364" i="2"/>
  <c r="X2360" i="2"/>
  <c r="X2356" i="2"/>
  <c r="X2352" i="2"/>
  <c r="X2348" i="2"/>
  <c r="X2344" i="2"/>
  <c r="X2340" i="2"/>
  <c r="X2336" i="2"/>
  <c r="X2332" i="2"/>
  <c r="X2328" i="2"/>
  <c r="X2324" i="2"/>
  <c r="X2320" i="2"/>
  <c r="X2316" i="2"/>
  <c r="X2312" i="2"/>
  <c r="X2308" i="2"/>
  <c r="X2304" i="2"/>
  <c r="X2300" i="2"/>
  <c r="X2296" i="2"/>
  <c r="X2292" i="2"/>
  <c r="X2288" i="2"/>
  <c r="X2284" i="2"/>
  <c r="X2280" i="2"/>
  <c r="X2276" i="2"/>
  <c r="X2272" i="2"/>
  <c r="X2268" i="2"/>
  <c r="X2264" i="2"/>
  <c r="X2260" i="2"/>
  <c r="X2256" i="2"/>
  <c r="X2252" i="2"/>
  <c r="X2248" i="2"/>
  <c r="X2244" i="2"/>
  <c r="X2240" i="2"/>
  <c r="X2236" i="2"/>
  <c r="X2232" i="2"/>
  <c r="X2228" i="2"/>
  <c r="X2224" i="2"/>
  <c r="X2220" i="2"/>
  <c r="X2216" i="2"/>
  <c r="X2212" i="2"/>
  <c r="X2208" i="2"/>
  <c r="X2204" i="2"/>
  <c r="X2200" i="2"/>
  <c r="X2196" i="2"/>
  <c r="X2192" i="2"/>
  <c r="X2188" i="2"/>
  <c r="X2184" i="2"/>
  <c r="X2180" i="2"/>
  <c r="X2176" i="2"/>
  <c r="X2172" i="2"/>
  <c r="X2168" i="2"/>
  <c r="X2164" i="2"/>
  <c r="X2160" i="2"/>
  <c r="X2156" i="2"/>
  <c r="X2152" i="2"/>
  <c r="X2148" i="2"/>
  <c r="X2144" i="2"/>
  <c r="X2140" i="2"/>
  <c r="X2136" i="2"/>
  <c r="X2132" i="2"/>
  <c r="X2128" i="2"/>
  <c r="X2124" i="2"/>
  <c r="X2120" i="2"/>
  <c r="X2116" i="2"/>
  <c r="X2112" i="2"/>
  <c r="X2108" i="2"/>
  <c r="X2104" i="2"/>
  <c r="X2100" i="2"/>
  <c r="X2096" i="2"/>
  <c r="X2092" i="2"/>
  <c r="X2088" i="2"/>
  <c r="X2084" i="2"/>
  <c r="X2080" i="2"/>
  <c r="X2076" i="2"/>
  <c r="X2072" i="2"/>
  <c r="X2068" i="2"/>
  <c r="X2064" i="2"/>
  <c r="X2060" i="2"/>
  <c r="X2056" i="2"/>
  <c r="X2052" i="2"/>
  <c r="X2048" i="2"/>
  <c r="X2044" i="2"/>
  <c r="X2040" i="2"/>
  <c r="X2036" i="2"/>
  <c r="X2032" i="2"/>
  <c r="X2028" i="2"/>
  <c r="X2024" i="2"/>
  <c r="X2020" i="2"/>
  <c r="X2016" i="2"/>
  <c r="X2012" i="2"/>
  <c r="X2008" i="2"/>
  <c r="X2004" i="2"/>
  <c r="X2000" i="2"/>
  <c r="X1996" i="2"/>
  <c r="X1992" i="2"/>
  <c r="X1988" i="2"/>
  <c r="X1984" i="2"/>
  <c r="X1980" i="2"/>
  <c r="X1976" i="2"/>
  <c r="X1972" i="2"/>
  <c r="X1968" i="2"/>
  <c r="X1964" i="2"/>
  <c r="X1960" i="2"/>
  <c r="X1956" i="2"/>
  <c r="X1952" i="2"/>
  <c r="X1948" i="2"/>
  <c r="X1944" i="2"/>
  <c r="X1940" i="2"/>
  <c r="X1936" i="2"/>
  <c r="X1932" i="2"/>
  <c r="X1928" i="2"/>
  <c r="X1924" i="2"/>
  <c r="X1920" i="2"/>
  <c r="X1916" i="2"/>
  <c r="X1912" i="2"/>
  <c r="X1908" i="2"/>
  <c r="X1904" i="2"/>
  <c r="X1900" i="2"/>
  <c r="X1896" i="2"/>
  <c r="X1892" i="2"/>
  <c r="X1888" i="2"/>
  <c r="X1884" i="2"/>
  <c r="X1880" i="2"/>
  <c r="X1876" i="2"/>
  <c r="X1872" i="2"/>
  <c r="X1868" i="2"/>
  <c r="X1864" i="2"/>
  <c r="X1860" i="2"/>
  <c r="X1856" i="2"/>
  <c r="X1852" i="2"/>
  <c r="X1848" i="2"/>
  <c r="X1844" i="2"/>
  <c r="X1840" i="2"/>
  <c r="X1836" i="2"/>
  <c r="X1832" i="2"/>
  <c r="X1828" i="2"/>
  <c r="X1824" i="2"/>
  <c r="X1820" i="2"/>
  <c r="X1816" i="2"/>
  <c r="X1812" i="2"/>
  <c r="X1808" i="2"/>
  <c r="X1804" i="2"/>
  <c r="X1800" i="2"/>
  <c r="X1796" i="2"/>
  <c r="X1792" i="2"/>
  <c r="X1788" i="2"/>
  <c r="X1784" i="2"/>
  <c r="X1780" i="2"/>
  <c r="X1776" i="2"/>
  <c r="X1772" i="2"/>
  <c r="X1768" i="2"/>
  <c r="X1764" i="2"/>
  <c r="X1760" i="2"/>
  <c r="X1756" i="2"/>
  <c r="X1752" i="2"/>
  <c r="X1748" i="2"/>
  <c r="X1744" i="2"/>
  <c r="X1740" i="2"/>
  <c r="X1736" i="2"/>
  <c r="X1732" i="2"/>
  <c r="X1728" i="2"/>
  <c r="X1724" i="2"/>
  <c r="X1720" i="2"/>
  <c r="X1716" i="2"/>
  <c r="X1712" i="2"/>
  <c r="X1708" i="2"/>
  <c r="X1704" i="2"/>
  <c r="X1700" i="2"/>
  <c r="X1696" i="2"/>
  <c r="X1692" i="2"/>
  <c r="X1688" i="2"/>
  <c r="X1684" i="2"/>
  <c r="X1680" i="2"/>
  <c r="X1676" i="2"/>
  <c r="X1672" i="2"/>
  <c r="X1668" i="2"/>
  <c r="X1664" i="2"/>
  <c r="X1660" i="2"/>
  <c r="X1656" i="2"/>
  <c r="X1652" i="2"/>
  <c r="X1648" i="2"/>
  <c r="X1644" i="2"/>
  <c r="X1640" i="2"/>
  <c r="X1636" i="2"/>
  <c r="X1632" i="2"/>
  <c r="X1628" i="2"/>
  <c r="X1624" i="2"/>
  <c r="X1620" i="2"/>
  <c r="X1616" i="2"/>
  <c r="X1612" i="2"/>
  <c r="X1608" i="2"/>
  <c r="X1604" i="2"/>
  <c r="X1600" i="2"/>
  <c r="X1596" i="2"/>
  <c r="X1592" i="2"/>
  <c r="X1588" i="2"/>
  <c r="X1584" i="2"/>
  <c r="X1580" i="2"/>
  <c r="X1576" i="2"/>
  <c r="X1572" i="2"/>
  <c r="X1568" i="2"/>
  <c r="X1564" i="2"/>
  <c r="X1560" i="2"/>
  <c r="X1556" i="2"/>
  <c r="X1552" i="2"/>
  <c r="X1548" i="2"/>
  <c r="X1544" i="2"/>
  <c r="X1540" i="2"/>
  <c r="X1536" i="2"/>
  <c r="X1532" i="2"/>
  <c r="X1528" i="2"/>
  <c r="X1524" i="2"/>
  <c r="X1520" i="2"/>
  <c r="X1516" i="2"/>
  <c r="X1512" i="2"/>
  <c r="X1508" i="2"/>
  <c r="X1504" i="2"/>
  <c r="X1500" i="2"/>
  <c r="X1496" i="2"/>
  <c r="X1492" i="2"/>
  <c r="X1488" i="2"/>
  <c r="X1484" i="2"/>
  <c r="X1480" i="2"/>
  <c r="X1476" i="2"/>
  <c r="X1472" i="2"/>
  <c r="X1468" i="2"/>
  <c r="X1464" i="2"/>
  <c r="X1460" i="2"/>
  <c r="X1456" i="2"/>
  <c r="X1452" i="2"/>
  <c r="X1448" i="2"/>
  <c r="X1444" i="2"/>
  <c r="X1440" i="2"/>
  <c r="X1436" i="2"/>
  <c r="X1432" i="2"/>
  <c r="X1428" i="2"/>
  <c r="X1424" i="2"/>
  <c r="X1420" i="2"/>
  <c r="X1416" i="2"/>
  <c r="X1412" i="2"/>
  <c r="X1408" i="2"/>
  <c r="X1404" i="2"/>
  <c r="X1400" i="2"/>
  <c r="X1396" i="2"/>
  <c r="X1392" i="2"/>
  <c r="X1388" i="2"/>
  <c r="X1384" i="2"/>
  <c r="X1380" i="2"/>
  <c r="X1376" i="2"/>
  <c r="X1372" i="2"/>
  <c r="X1368" i="2"/>
  <c r="X1364" i="2"/>
  <c r="X1360" i="2"/>
  <c r="X1356" i="2"/>
  <c r="X1352" i="2"/>
  <c r="X1348" i="2"/>
  <c r="X1344" i="2"/>
  <c r="X1340" i="2"/>
  <c r="X1336" i="2"/>
  <c r="X1332" i="2"/>
  <c r="X1328" i="2"/>
  <c r="X1324" i="2"/>
  <c r="X1320" i="2"/>
  <c r="X1316" i="2"/>
  <c r="X1312" i="2"/>
  <c r="X1308" i="2"/>
  <c r="X1304" i="2"/>
  <c r="X1300" i="2"/>
  <c r="X1296" i="2"/>
  <c r="X1292" i="2"/>
  <c r="X1288" i="2"/>
  <c r="X1284" i="2"/>
  <c r="X1280" i="2"/>
  <c r="X1276" i="2"/>
  <c r="X1272" i="2"/>
  <c r="X1268" i="2"/>
  <c r="X1264" i="2"/>
  <c r="X1260" i="2"/>
  <c r="X1256" i="2"/>
  <c r="X1252" i="2"/>
  <c r="X1248" i="2"/>
  <c r="X1244" i="2"/>
  <c r="X1240" i="2"/>
  <c r="X1236" i="2"/>
  <c r="X1232" i="2"/>
  <c r="X1228" i="2"/>
  <c r="X1224" i="2"/>
  <c r="X1220" i="2"/>
  <c r="X1216" i="2"/>
  <c r="X1212" i="2"/>
  <c r="X1208" i="2"/>
  <c r="X1204" i="2"/>
  <c r="X1200" i="2"/>
  <c r="X1196" i="2"/>
  <c r="X1192" i="2"/>
  <c r="X1188" i="2"/>
  <c r="X1184" i="2"/>
  <c r="X1180" i="2"/>
  <c r="X1176" i="2"/>
  <c r="X1172" i="2"/>
  <c r="X1168" i="2"/>
  <c r="X1164" i="2"/>
  <c r="X1160" i="2"/>
  <c r="X1156" i="2"/>
  <c r="X1152" i="2"/>
  <c r="X1148" i="2"/>
  <c r="X1144" i="2"/>
  <c r="X1140" i="2"/>
  <c r="X1136" i="2"/>
  <c r="X1132" i="2"/>
  <c r="X1128" i="2"/>
  <c r="X1124" i="2"/>
  <c r="X1120" i="2"/>
  <c r="X1116" i="2"/>
  <c r="X1112" i="2"/>
  <c r="X1108" i="2"/>
  <c r="X1104" i="2"/>
  <c r="X1100" i="2"/>
  <c r="X1096" i="2"/>
  <c r="X1092" i="2"/>
  <c r="X1088" i="2"/>
  <c r="X1084" i="2"/>
  <c r="X1080" i="2"/>
  <c r="X1076" i="2"/>
  <c r="X1072" i="2"/>
  <c r="X1068" i="2"/>
  <c r="X1064" i="2"/>
  <c r="X1060" i="2"/>
  <c r="X1056" i="2"/>
  <c r="X1052" i="2"/>
  <c r="X1048" i="2"/>
  <c r="X1044" i="2"/>
  <c r="X6010" i="2"/>
  <c r="X5978" i="2"/>
  <c r="X5970" i="2"/>
  <c r="X5966" i="2"/>
  <c r="X5958" i="2"/>
  <c r="X5954" i="2"/>
  <c r="X5950" i="2"/>
  <c r="X5850" i="2"/>
  <c r="X5842" i="2"/>
  <c r="X5830" i="2"/>
  <c r="X5814" i="2"/>
  <c r="X5766" i="2"/>
  <c r="X5718" i="2"/>
  <c r="X5714" i="2"/>
  <c r="X5702" i="2"/>
  <c r="X5698" i="2"/>
  <c r="X5686" i="2"/>
  <c r="X5682" i="2"/>
  <c r="X5670" i="2"/>
  <c r="X5666" i="2"/>
  <c r="X5654" i="2"/>
  <c r="X5650" i="2"/>
  <c r="X5638" i="2"/>
  <c r="X5634" i="2"/>
  <c r="X5622" i="2"/>
  <c r="X5618" i="2"/>
  <c r="X5606" i="2"/>
  <c r="X5598" i="2"/>
  <c r="X5594" i="2"/>
  <c r="X5582" i="2"/>
  <c r="X5578" i="2"/>
  <c r="X5566" i="2"/>
  <c r="X5562" i="2"/>
  <c r="X5550" i="2"/>
  <c r="X5546" i="2"/>
  <c r="X5534" i="2"/>
  <c r="X5530" i="2"/>
  <c r="X5518" i="2"/>
  <c r="X5514" i="2"/>
  <c r="X5502" i="2"/>
  <c r="X5498" i="2"/>
  <c r="X5486" i="2"/>
  <c r="X5482" i="2"/>
  <c r="X5470" i="2"/>
  <c r="X5466" i="2"/>
  <c r="X5454" i="2"/>
  <c r="X5450" i="2"/>
  <c r="X5438" i="2"/>
  <c r="X5434" i="2"/>
  <c r="X5422" i="2"/>
  <c r="X5418" i="2"/>
  <c r="X5406" i="2"/>
  <c r="X5402" i="2"/>
  <c r="X5390" i="2"/>
  <c r="X5386" i="2"/>
  <c r="X5374" i="2"/>
  <c r="X5370" i="2"/>
  <c r="X5358" i="2"/>
  <c r="X5354" i="2"/>
  <c r="X5342" i="2"/>
  <c r="X5338" i="2"/>
  <c r="X5326" i="2"/>
  <c r="X5322" i="2"/>
  <c r="X5310" i="2"/>
  <c r="X5306" i="2"/>
  <c r="X5294" i="2"/>
  <c r="X5290" i="2"/>
  <c r="X5278" i="2"/>
  <c r="X5274" i="2"/>
  <c r="X5262" i="2"/>
  <c r="X5258" i="2"/>
  <c r="X5250" i="2"/>
  <c r="X5242" i="2"/>
  <c r="X5234" i="2"/>
  <c r="X5230" i="2"/>
  <c r="X5218" i="2"/>
  <c r="X5214" i="2"/>
  <c r="X5202" i="2"/>
  <c r="X5198" i="2"/>
  <c r="X5186" i="2"/>
  <c r="X5182" i="2"/>
  <c r="X5170" i="2"/>
  <c r="X5166" i="2"/>
  <c r="X5154" i="2"/>
  <c r="X5150" i="2"/>
  <c r="X5138" i="2"/>
  <c r="X5134" i="2"/>
  <c r="X5126" i="2"/>
  <c r="X5122" i="2"/>
  <c r="X5118" i="2"/>
  <c r="X5114" i="2"/>
  <c r="X5110" i="2"/>
  <c r="X5090" i="2"/>
  <c r="X5086" i="2"/>
  <c r="X5082" i="2"/>
  <c r="X5078" i="2"/>
  <c r="X5074" i="2"/>
  <c r="X5070" i="2"/>
  <c r="X5066" i="2"/>
  <c r="X5062" i="2"/>
  <c r="X5034" i="2"/>
  <c r="X5030" i="2"/>
  <c r="X5026" i="2"/>
  <c r="X5022" i="2"/>
  <c r="X5018" i="2"/>
  <c r="X5014" i="2"/>
  <c r="X5010" i="2"/>
  <c r="X5002" i="2"/>
  <c r="X4998" i="2"/>
  <c r="X4990" i="2"/>
  <c r="X4986" i="2"/>
  <c r="X4982" i="2"/>
  <c r="X4978" i="2"/>
  <c r="X4974" i="2"/>
  <c r="X4970" i="2"/>
  <c r="X4966" i="2"/>
  <c r="X4962" i="2"/>
  <c r="X4958" i="2"/>
  <c r="X4954" i="2"/>
  <c r="X4950" i="2"/>
  <c r="X4946" i="2"/>
  <c r="X4938" i="2"/>
  <c r="X4934" i="2"/>
  <c r="X4930" i="2"/>
  <c r="X4926" i="2"/>
  <c r="X4922" i="2"/>
  <c r="X4918" i="2"/>
  <c r="X4914" i="2"/>
  <c r="X4910" i="2"/>
  <c r="X4906" i="2"/>
  <c r="X4902" i="2"/>
  <c r="X4898" i="2"/>
  <c r="X4894" i="2"/>
  <c r="X4890" i="2"/>
  <c r="X4886" i="2"/>
  <c r="X4882" i="2"/>
  <c r="X4874" i="2"/>
  <c r="X4870" i="2"/>
  <c r="X4862" i="2"/>
  <c r="X4858" i="2"/>
  <c r="X4854" i="2"/>
  <c r="X4850" i="2"/>
  <c r="X4846" i="2"/>
  <c r="X4842" i="2"/>
  <c r="X4838" i="2"/>
  <c r="X4834" i="2"/>
  <c r="X4830" i="2"/>
  <c r="X4826" i="2"/>
  <c r="X4822" i="2"/>
  <c r="X4818" i="2"/>
  <c r="X4810" i="2"/>
  <c r="X4806" i="2"/>
  <c r="X4798" i="2"/>
  <c r="X4794" i="2"/>
  <c r="X4786" i="2"/>
  <c r="X4782" i="2"/>
  <c r="X4778" i="2"/>
  <c r="X4774" i="2"/>
  <c r="X4770" i="2"/>
  <c r="X4766" i="2"/>
  <c r="X4762" i="2"/>
  <c r="X4758" i="2"/>
  <c r="X4754" i="2"/>
  <c r="X4750" i="2"/>
  <c r="X4746" i="2"/>
  <c r="X4742" i="2"/>
  <c r="X4734" i="2"/>
  <c r="X4730" i="2"/>
  <c r="X4722" i="2"/>
  <c r="X4718" i="2"/>
  <c r="X4710" i="2"/>
  <c r="X4706" i="2"/>
  <c r="X4702" i="2"/>
  <c r="X4698" i="2"/>
  <c r="X4694" i="2"/>
  <c r="X4690" i="2"/>
  <c r="X4686" i="2"/>
  <c r="X4682" i="2"/>
  <c r="X4678" i="2"/>
  <c r="X4674" i="2"/>
  <c r="X4670" i="2"/>
  <c r="X4666" i="2"/>
  <c r="X4658" i="2"/>
  <c r="X4654" i="2"/>
  <c r="X4650" i="2"/>
  <c r="X4646" i="2"/>
  <c r="X4642" i="2"/>
  <c r="X4638" i="2"/>
  <c r="X4634" i="2"/>
  <c r="X4630" i="2"/>
  <c r="X4626" i="2"/>
  <c r="X4622" i="2"/>
  <c r="X4618" i="2"/>
  <c r="X4614" i="2"/>
  <c r="X4610" i="2"/>
  <c r="X4606" i="2"/>
  <c r="X4602" i="2"/>
  <c r="X4594" i="2"/>
  <c r="X4590" i="2"/>
  <c r="X4582" i="2"/>
  <c r="X4578" i="2"/>
  <c r="X4574" i="2"/>
  <c r="X4570" i="2"/>
  <c r="X4566" i="2"/>
  <c r="X4562" i="2"/>
  <c r="X4558" i="2"/>
  <c r="X4550" i="2"/>
  <c r="X4546" i="2"/>
  <c r="X4542" i="2"/>
  <c r="X4538" i="2"/>
  <c r="X4534" i="2"/>
  <c r="X4530" i="2"/>
  <c r="X4526" i="2"/>
  <c r="X4522" i="2"/>
  <c r="X4518" i="2"/>
  <c r="X4514" i="2"/>
  <c r="X4510" i="2"/>
  <c r="X4506" i="2"/>
  <c r="X4498" i="2"/>
  <c r="X4494" i="2"/>
  <c r="X4490" i="2"/>
  <c r="X4486" i="2"/>
  <c r="X4482" i="2"/>
  <c r="X4478" i="2"/>
  <c r="X4474" i="2"/>
  <c r="X4466" i="2"/>
  <c r="X4462" i="2"/>
  <c r="X4458" i="2"/>
  <c r="X4454" i="2"/>
  <c r="X4450" i="2"/>
  <c r="X4446" i="2"/>
  <c r="X4442" i="2"/>
  <c r="X4438" i="2"/>
  <c r="X4434" i="2"/>
  <c r="X4430" i="2"/>
  <c r="X4426" i="2"/>
  <c r="X4422" i="2"/>
  <c r="X4418" i="2"/>
  <c r="X4414" i="2"/>
  <c r="X4406" i="2"/>
  <c r="X4402" i="2"/>
  <c r="X4394" i="2"/>
  <c r="X4390" i="2"/>
  <c r="X4386" i="2"/>
  <c r="X4382" i="2"/>
  <c r="X4378" i="2"/>
  <c r="X4374" i="2"/>
  <c r="X4370" i="2"/>
  <c r="X4366" i="2"/>
  <c r="X4362" i="2"/>
  <c r="X4358" i="2"/>
  <c r="X4354" i="2"/>
  <c r="X4350" i="2"/>
  <c r="X4342" i="2"/>
  <c r="X4338" i="2"/>
  <c r="X4330" i="2"/>
  <c r="X4326" i="2"/>
  <c r="X4322" i="2"/>
  <c r="X4318" i="2"/>
  <c r="X4314" i="2"/>
  <c r="X4310" i="2"/>
  <c r="X4306" i="2"/>
  <c r="X4302" i="2"/>
  <c r="X4298" i="2"/>
  <c r="X4294" i="2"/>
  <c r="X4290" i="2"/>
  <c r="X4286" i="2"/>
  <c r="X4282" i="2"/>
  <c r="X4274" i="2"/>
  <c r="X4270" i="2"/>
  <c r="X4266" i="2"/>
  <c r="X4262" i="2"/>
  <c r="X4258" i="2"/>
  <c r="X4254" i="2"/>
  <c r="X4246" i="2"/>
  <c r="X4242" i="2"/>
  <c r="X4238" i="2"/>
  <c r="X4234" i="2"/>
  <c r="X4226" i="2"/>
  <c r="X4218" i="2"/>
  <c r="X4214" i="2"/>
  <c r="X4210" i="2"/>
  <c r="X4206" i="2"/>
  <c r="X4202" i="2"/>
  <c r="X4198" i="2"/>
  <c r="X4194" i="2"/>
  <c r="X4190" i="2"/>
  <c r="X4186" i="2"/>
  <c r="X4178" i="2"/>
  <c r="X4174" i="2"/>
  <c r="X4170" i="2"/>
  <c r="X4166" i="2"/>
  <c r="X4162" i="2"/>
  <c r="X4158" i="2"/>
  <c r="X4154" i="2"/>
  <c r="X4150" i="2"/>
  <c r="X4142" i="2"/>
  <c r="X4134" i="2"/>
  <c r="X4126" i="2"/>
  <c r="X4122" i="2"/>
  <c r="X4118" i="2"/>
  <c r="X4114" i="2"/>
  <c r="X4106" i="2"/>
  <c r="X4102" i="2"/>
  <c r="X4098" i="2"/>
  <c r="X4094" i="2"/>
  <c r="X4090" i="2"/>
  <c r="X4082" i="2"/>
  <c r="X4078" i="2"/>
  <c r="X4070" i="2"/>
  <c r="X4066" i="2"/>
  <c r="X4062" i="2"/>
  <c r="X4058" i="2"/>
  <c r="X4054" i="2"/>
  <c r="X4050" i="2"/>
  <c r="X4046" i="2"/>
  <c r="X4042" i="2"/>
  <c r="X4038" i="2"/>
  <c r="X4034" i="2"/>
  <c r="X4030" i="2"/>
  <c r="X4026" i="2"/>
  <c r="X4018" i="2"/>
  <c r="X4014" i="2"/>
  <c r="X4006" i="2"/>
  <c r="X4002" i="2"/>
  <c r="X3998" i="2"/>
  <c r="X3994" i="2"/>
  <c r="X3990" i="2"/>
  <c r="X3986" i="2"/>
  <c r="X3982" i="2"/>
  <c r="X3978" i="2"/>
  <c r="X3974" i="2"/>
  <c r="X3970" i="2"/>
  <c r="X3966" i="2"/>
  <c r="X3962" i="2"/>
  <c r="X3954" i="2"/>
  <c r="X3950" i="2"/>
  <c r="X3942" i="2"/>
  <c r="X3938" i="2"/>
  <c r="X3934" i="2"/>
  <c r="X3930" i="2"/>
  <c r="X3926" i="2"/>
  <c r="X3922" i="2"/>
  <c r="X3918" i="2"/>
  <c r="X3914" i="2"/>
  <c r="X3910" i="2"/>
  <c r="X3906" i="2"/>
  <c r="X3902" i="2"/>
  <c r="X3898" i="2"/>
  <c r="X3890" i="2"/>
  <c r="X3886" i="2"/>
  <c r="X3878" i="2"/>
  <c r="X3874" i="2"/>
  <c r="X3870" i="2"/>
  <c r="X3866" i="2"/>
  <c r="X3862" i="2"/>
  <c r="X3858" i="2"/>
  <c r="X3854" i="2"/>
  <c r="X3850" i="2"/>
  <c r="X3846" i="2"/>
  <c r="X3842" i="2"/>
  <c r="X3838" i="2"/>
  <c r="X3834" i="2"/>
  <c r="X3826" i="2"/>
  <c r="X3822" i="2"/>
  <c r="X3814" i="2"/>
  <c r="X3810" i="2"/>
  <c r="X3806" i="2"/>
  <c r="X3802" i="2"/>
  <c r="X3798" i="2"/>
  <c r="X3790" i="2"/>
  <c r="X3786" i="2"/>
  <c r="X3782" i="2"/>
  <c r="X3778" i="2"/>
  <c r="X3774" i="2"/>
  <c r="X3770" i="2"/>
  <c r="X3766" i="2"/>
  <c r="X3758" i="2"/>
  <c r="X3754" i="2"/>
  <c r="X3750" i="2"/>
  <c r="X3746" i="2"/>
  <c r="X3742" i="2"/>
  <c r="X3738" i="2"/>
  <c r="X3734" i="2"/>
  <c r="X3726" i="2"/>
  <c r="X3722" i="2"/>
  <c r="X3718" i="2"/>
  <c r="X3714" i="2"/>
  <c r="X3710" i="2"/>
  <c r="X3706" i="2"/>
  <c r="X3702" i="2"/>
  <c r="X3698" i="2"/>
  <c r="X3694" i="2"/>
  <c r="X3686" i="2"/>
  <c r="X3678" i="2"/>
  <c r="X3670" i="2"/>
  <c r="X3666" i="2"/>
  <c r="X3662" i="2"/>
  <c r="X3658" i="2"/>
  <c r="X3654" i="2"/>
  <c r="X3650" i="2"/>
  <c r="X3646" i="2"/>
  <c r="X3642" i="2"/>
  <c r="X3638" i="2"/>
  <c r="X3630" i="2"/>
  <c r="X3626" i="2"/>
  <c r="X3618" i="2"/>
  <c r="X3610" i="2"/>
  <c r="X3602" i="2"/>
  <c r="X3598" i="2"/>
  <c r="X3594" i="2"/>
  <c r="X3590" i="2"/>
  <c r="X3586" i="2"/>
  <c r="X3582" i="2"/>
  <c r="X3578" i="2"/>
  <c r="X3574" i="2"/>
  <c r="X3570" i="2"/>
  <c r="X3562" i="2"/>
  <c r="X3558" i="2"/>
  <c r="X3554" i="2"/>
  <c r="X3550" i="2"/>
  <c r="X3546" i="2"/>
  <c r="X3542" i="2"/>
  <c r="X3538" i="2"/>
  <c r="X3534" i="2"/>
  <c r="X3530" i="2"/>
  <c r="X3526" i="2"/>
  <c r="X3522" i="2"/>
  <c r="X3518" i="2"/>
  <c r="X3514" i="2"/>
  <c r="X3510" i="2"/>
  <c r="X3506" i="2"/>
  <c r="X3502" i="2"/>
  <c r="X3498" i="2"/>
  <c r="X3494" i="2"/>
  <c r="X3490" i="2"/>
  <c r="X3486" i="2"/>
  <c r="X3482" i="2"/>
  <c r="X3478" i="2"/>
  <c r="X3474" i="2"/>
  <c r="X3470" i="2"/>
  <c r="X3466" i="2"/>
  <c r="X3462" i="2"/>
  <c r="X3458" i="2"/>
  <c r="X3454" i="2"/>
  <c r="X3450" i="2"/>
  <c r="X3446" i="2"/>
  <c r="X3442" i="2"/>
  <c r="X3438" i="2"/>
  <c r="X3434" i="2"/>
  <c r="X3430" i="2"/>
  <c r="X3426" i="2"/>
  <c r="X3422" i="2"/>
  <c r="X3418" i="2"/>
  <c r="X3414" i="2"/>
  <c r="X3410" i="2"/>
  <c r="X3406" i="2"/>
  <c r="X3402" i="2"/>
  <c r="X3398" i="2"/>
  <c r="X3394" i="2"/>
  <c r="X3390" i="2"/>
  <c r="X3386" i="2"/>
  <c r="X3382" i="2"/>
  <c r="X3378" i="2"/>
  <c r="X3374" i="2"/>
  <c r="X3370" i="2"/>
  <c r="X3366" i="2"/>
  <c r="X3362" i="2"/>
  <c r="X3358" i="2"/>
  <c r="X3354" i="2"/>
  <c r="X3350" i="2"/>
  <c r="X3346" i="2"/>
  <c r="X3342" i="2"/>
  <c r="X3338" i="2"/>
  <c r="X3334" i="2"/>
  <c r="X3330" i="2"/>
  <c r="X3326" i="2"/>
  <c r="X3322" i="2"/>
  <c r="X3318" i="2"/>
  <c r="X3314" i="2"/>
  <c r="X3310" i="2"/>
  <c r="X3306" i="2"/>
  <c r="X3302" i="2"/>
  <c r="X3298" i="2"/>
  <c r="X3294" i="2"/>
  <c r="X3290" i="2"/>
  <c r="X3286" i="2"/>
  <c r="X3282" i="2"/>
  <c r="X3278" i="2"/>
  <c r="X3274" i="2"/>
  <c r="X3270" i="2"/>
  <c r="X3266" i="2"/>
  <c r="X3262" i="2"/>
  <c r="X3258" i="2"/>
  <c r="X3254" i="2"/>
  <c r="X3250" i="2"/>
  <c r="X3246" i="2"/>
  <c r="X3242" i="2"/>
  <c r="X3238" i="2"/>
  <c r="X3234" i="2"/>
  <c r="X3230" i="2"/>
  <c r="X3226" i="2"/>
  <c r="X3222" i="2"/>
  <c r="X3218" i="2"/>
  <c r="X3214" i="2"/>
  <c r="X3210" i="2"/>
  <c r="X3206" i="2"/>
  <c r="X3202" i="2"/>
  <c r="X3198" i="2"/>
  <c r="X3194" i="2"/>
  <c r="X3190" i="2"/>
  <c r="X3186" i="2"/>
  <c r="X3182" i="2"/>
  <c r="X3178" i="2"/>
  <c r="X3174" i="2"/>
  <c r="X3170" i="2"/>
  <c r="X3166" i="2"/>
  <c r="X3162" i="2"/>
  <c r="X3158" i="2"/>
  <c r="X3154" i="2"/>
  <c r="X3150" i="2"/>
  <c r="X3146" i="2"/>
  <c r="X3142" i="2"/>
  <c r="X3138" i="2"/>
  <c r="X3134" i="2"/>
  <c r="X3130" i="2"/>
  <c r="X3126" i="2"/>
  <c r="X3122" i="2"/>
  <c r="X3118" i="2"/>
  <c r="X3114" i="2"/>
  <c r="X3110" i="2"/>
  <c r="X3106" i="2"/>
  <c r="X3102" i="2"/>
  <c r="X3098" i="2"/>
  <c r="X3094" i="2"/>
  <c r="X3090" i="2"/>
  <c r="X3086" i="2"/>
  <c r="X3082" i="2"/>
  <c r="X3078" i="2"/>
  <c r="X3074" i="2"/>
  <c r="X3070" i="2"/>
  <c r="X3066" i="2"/>
  <c r="X3062" i="2"/>
  <c r="X3058" i="2"/>
  <c r="X3054" i="2"/>
  <c r="X3050" i="2"/>
  <c r="X3046" i="2"/>
  <c r="X3042" i="2"/>
  <c r="X3038" i="2"/>
  <c r="X3034" i="2"/>
  <c r="X3030" i="2"/>
  <c r="X3026" i="2"/>
  <c r="X3022" i="2"/>
  <c r="X3018" i="2"/>
  <c r="X3014" i="2"/>
  <c r="X3010" i="2"/>
  <c r="X3006" i="2"/>
  <c r="X3002" i="2"/>
  <c r="X2998" i="2"/>
  <c r="X2994" i="2"/>
  <c r="X2990" i="2"/>
  <c r="X2986" i="2"/>
  <c r="X2982" i="2"/>
  <c r="X2978" i="2"/>
  <c r="X2974" i="2"/>
  <c r="X2970" i="2"/>
  <c r="X2966" i="2"/>
  <c r="X2962" i="2"/>
  <c r="X2958" i="2"/>
  <c r="X2954" i="2"/>
  <c r="X2950" i="2"/>
  <c r="X2946" i="2"/>
  <c r="X2942" i="2"/>
  <c r="X2938" i="2"/>
  <c r="X2934" i="2"/>
  <c r="X2930" i="2"/>
  <c r="X2926" i="2"/>
  <c r="X2922" i="2"/>
  <c r="X2918" i="2"/>
  <c r="X2914" i="2"/>
  <c r="X2910" i="2"/>
  <c r="X2906" i="2"/>
  <c r="X2902" i="2"/>
  <c r="X2898" i="2"/>
  <c r="X2894" i="2"/>
  <c r="X2890" i="2"/>
  <c r="X2886" i="2"/>
  <c r="X2882" i="2"/>
  <c r="X2878" i="2"/>
  <c r="X2874" i="2"/>
  <c r="X2870" i="2"/>
  <c r="X2866" i="2"/>
  <c r="X2862" i="2"/>
  <c r="X2858" i="2"/>
  <c r="X2854" i="2"/>
  <c r="X2850" i="2"/>
  <c r="X2846" i="2"/>
  <c r="X2842" i="2"/>
  <c r="X2838" i="2"/>
  <c r="X2834" i="2"/>
  <c r="X2830" i="2"/>
  <c r="X2826" i="2"/>
  <c r="X2822" i="2"/>
  <c r="X2818" i="2"/>
  <c r="X2814" i="2"/>
  <c r="X2810" i="2"/>
  <c r="X2806" i="2"/>
  <c r="X2802" i="2"/>
  <c r="X2798" i="2"/>
  <c r="X2794" i="2"/>
  <c r="X2790" i="2"/>
  <c r="X2786" i="2"/>
  <c r="X2782" i="2"/>
  <c r="X2778" i="2"/>
  <c r="X2774" i="2"/>
  <c r="X2770" i="2"/>
  <c r="X2766" i="2"/>
  <c r="X2762" i="2"/>
  <c r="X2758" i="2"/>
  <c r="X2754" i="2"/>
  <c r="X2750" i="2"/>
  <c r="X2746" i="2"/>
  <c r="X2742" i="2"/>
  <c r="X2738" i="2"/>
  <c r="X2734" i="2"/>
  <c r="X2730" i="2"/>
  <c r="X2726" i="2"/>
  <c r="X2722" i="2"/>
  <c r="X2718" i="2"/>
  <c r="X2714" i="2"/>
  <c r="X2710" i="2"/>
  <c r="X2706" i="2"/>
  <c r="X2702" i="2"/>
  <c r="X2698" i="2"/>
  <c r="X2694" i="2"/>
  <c r="X2690" i="2"/>
  <c r="X2686" i="2"/>
  <c r="X2682" i="2"/>
  <c r="X2678" i="2"/>
  <c r="X2674" i="2"/>
  <c r="X2670" i="2"/>
  <c r="X2666" i="2"/>
  <c r="X2662" i="2"/>
  <c r="X2658" i="2"/>
  <c r="X2654" i="2"/>
  <c r="X2650" i="2"/>
  <c r="X2646" i="2"/>
  <c r="X2642" i="2"/>
  <c r="X2638" i="2"/>
  <c r="X2634" i="2"/>
  <c r="X2630" i="2"/>
  <c r="X2626" i="2"/>
  <c r="X2622" i="2"/>
  <c r="X2618" i="2"/>
  <c r="X2614" i="2"/>
  <c r="X2610" i="2"/>
  <c r="X2606" i="2"/>
  <c r="X2602" i="2"/>
  <c r="X2598" i="2"/>
  <c r="X2594" i="2"/>
  <c r="X2590" i="2"/>
  <c r="X2586" i="2"/>
  <c r="X2582" i="2"/>
  <c r="X2578" i="2"/>
  <c r="X2574" i="2"/>
  <c r="X2570" i="2"/>
  <c r="X2566" i="2"/>
  <c r="X2562" i="2"/>
  <c r="X2558" i="2"/>
  <c r="X2554" i="2"/>
  <c r="X2550" i="2"/>
  <c r="X2546" i="2"/>
  <c r="X2542" i="2"/>
  <c r="X2538" i="2"/>
  <c r="X2534" i="2"/>
  <c r="X2530" i="2"/>
  <c r="X2526" i="2"/>
  <c r="X2522" i="2"/>
  <c r="X2518" i="2"/>
  <c r="X2514" i="2"/>
  <c r="X2510" i="2"/>
  <c r="X2506" i="2"/>
  <c r="X2502" i="2"/>
  <c r="X2498" i="2"/>
  <c r="X2494" i="2"/>
  <c r="X2490" i="2"/>
  <c r="X2486" i="2"/>
  <c r="X2482" i="2"/>
  <c r="X2478" i="2"/>
  <c r="X2474" i="2"/>
  <c r="X2470" i="2"/>
  <c r="X2466" i="2"/>
  <c r="X2462" i="2"/>
  <c r="X2458" i="2"/>
  <c r="X2454" i="2"/>
  <c r="X2450" i="2"/>
  <c r="X2446" i="2"/>
  <c r="X2442" i="2"/>
  <c r="X2438" i="2"/>
  <c r="X2434" i="2"/>
  <c r="X2430" i="2"/>
  <c r="X2426" i="2"/>
  <c r="X2422" i="2"/>
  <c r="X2418" i="2"/>
  <c r="X2414" i="2"/>
  <c r="X2410" i="2"/>
  <c r="X2406" i="2"/>
  <c r="X2402" i="2"/>
  <c r="X2398" i="2"/>
  <c r="X2394" i="2"/>
  <c r="X2390" i="2"/>
  <c r="X2386" i="2"/>
  <c r="X2382" i="2"/>
  <c r="X2378" i="2"/>
  <c r="X2374" i="2"/>
  <c r="X2370" i="2"/>
  <c r="X2366" i="2"/>
  <c r="X2362" i="2"/>
  <c r="X2358" i="2"/>
  <c r="X2354" i="2"/>
  <c r="X2350" i="2"/>
  <c r="X2346" i="2"/>
  <c r="X2342" i="2"/>
  <c r="X2338" i="2"/>
  <c r="X2334" i="2"/>
  <c r="X2330" i="2"/>
  <c r="X2326" i="2"/>
  <c r="X2322" i="2"/>
  <c r="X2318" i="2"/>
  <c r="X2314" i="2"/>
  <c r="X2310" i="2"/>
  <c r="X2306" i="2"/>
  <c r="X2302" i="2"/>
  <c r="X2298" i="2"/>
  <c r="X2294" i="2"/>
  <c r="X2290" i="2"/>
  <c r="X2286" i="2"/>
  <c r="X2282" i="2"/>
  <c r="X2278" i="2"/>
  <c r="X2274" i="2"/>
  <c r="X2270" i="2"/>
  <c r="X2266" i="2"/>
  <c r="X2262" i="2"/>
  <c r="X2258" i="2"/>
  <c r="X2254" i="2"/>
  <c r="X2250" i="2"/>
  <c r="X2246" i="2"/>
  <c r="X2242" i="2"/>
  <c r="X2238" i="2"/>
  <c r="X2234" i="2"/>
  <c r="X2230" i="2"/>
  <c r="X2226" i="2"/>
  <c r="X2222" i="2"/>
  <c r="X2218" i="2"/>
  <c r="X2214" i="2"/>
  <c r="X2210" i="2"/>
  <c r="X2206" i="2"/>
  <c r="X2202" i="2"/>
  <c r="X2198" i="2"/>
  <c r="X2194" i="2"/>
  <c r="X2190" i="2"/>
  <c r="X2186" i="2"/>
  <c r="X2182" i="2"/>
  <c r="X6357" i="2"/>
  <c r="X6334" i="2"/>
  <c r="X6293" i="2"/>
  <c r="X6270" i="2"/>
  <c r="X6229" i="2"/>
  <c r="X6206" i="2"/>
  <c r="X6165" i="2"/>
  <c r="X6159" i="2"/>
  <c r="X6142" i="2"/>
  <c r="X6101" i="2"/>
  <c r="X6095" i="2"/>
  <c r="X6078" i="2"/>
  <c r="X6037" i="2"/>
  <c r="X6031" i="2"/>
  <c r="X6014" i="2"/>
  <c r="X5998" i="2"/>
  <c r="X5962" i="2"/>
  <c r="X5938" i="2"/>
  <c r="X5926" i="2"/>
  <c r="X5910" i="2"/>
  <c r="X5887" i="2"/>
  <c r="X5869" i="2"/>
  <c r="X5838" i="2"/>
  <c r="X5815" i="2"/>
  <c r="X5797" i="2"/>
  <c r="X5767" i="2"/>
  <c r="X5749" i="2"/>
  <c r="X5726" i="2"/>
  <c r="X5703" i="2"/>
  <c r="X5685" i="2"/>
  <c r="X5662" i="2"/>
  <c r="X5639" i="2"/>
  <c r="X5621" i="2"/>
  <c r="X5597" i="2"/>
  <c r="X5574" i="2"/>
  <c r="X5551" i="2"/>
  <c r="X5533" i="2"/>
  <c r="X5510" i="2"/>
  <c r="X5487" i="2"/>
  <c r="X5469" i="2"/>
  <c r="X5446" i="2"/>
  <c r="X5423" i="2"/>
  <c r="X5405" i="2"/>
  <c r="X5382" i="2"/>
  <c r="X5359" i="2"/>
  <c r="X5341" i="2"/>
  <c r="X5318" i="2"/>
  <c r="X5295" i="2"/>
  <c r="X5277" i="2"/>
  <c r="X5255" i="2"/>
  <c r="X5239" i="2"/>
  <c r="X5210" i="2"/>
  <c r="X5193" i="2"/>
  <c r="X5175" i="2"/>
  <c r="X5146" i="2"/>
  <c r="X5129" i="2"/>
  <c r="X5089" i="2"/>
  <c r="X5042" i="2"/>
  <c r="X4959" i="2"/>
  <c r="X4907" i="2"/>
  <c r="X4837" i="2"/>
  <c r="X4738" i="2"/>
  <c r="X4662" i="2"/>
  <c r="X4609" i="2"/>
  <c r="X4513" i="2"/>
  <c r="X4489" i="2"/>
  <c r="X4439" i="2"/>
  <c r="X4271" i="2"/>
  <c r="X4010" i="2"/>
  <c r="X3987" i="2"/>
  <c r="X6358" i="2"/>
  <c r="X6354" i="2"/>
  <c r="X6342" i="2"/>
  <c r="X6338" i="2"/>
  <c r="X6326" i="2"/>
  <c r="X6322" i="2"/>
  <c r="X6310" i="2"/>
  <c r="X6306" i="2"/>
  <c r="X6294" i="2"/>
  <c r="X6290" i="2"/>
  <c r="X6278" i="2"/>
  <c r="X6274" i="2"/>
  <c r="X6262" i="2"/>
  <c r="X6258" i="2"/>
  <c r="X6246" i="2"/>
  <c r="X6242" i="2"/>
  <c r="X6230" i="2"/>
  <c r="X6226" i="2"/>
  <c r="X6214" i="2"/>
  <c r="X6210" i="2"/>
  <c r="X6198" i="2"/>
  <c r="X6194" i="2"/>
  <c r="X6182" i="2"/>
  <c r="X6178" i="2"/>
  <c r="X6166" i="2"/>
  <c r="X6162" i="2"/>
  <c r="X6150" i="2"/>
  <c r="X6146" i="2"/>
  <c r="X6134" i="2"/>
  <c r="X6130" i="2"/>
  <c r="X6118" i="2"/>
  <c r="X6114" i="2"/>
  <c r="X6102" i="2"/>
  <c r="X6098" i="2"/>
  <c r="X6086" i="2"/>
  <c r="X6082" i="2"/>
  <c r="X6070" i="2"/>
  <c r="X6066" i="2"/>
  <c r="X6054" i="2"/>
  <c r="X6050" i="2"/>
  <c r="X6038" i="2"/>
  <c r="X6034" i="2"/>
  <c r="X6022" i="2"/>
  <c r="X6006" i="2"/>
  <c r="X5994" i="2"/>
  <c r="X5942" i="2"/>
  <c r="X5930" i="2"/>
  <c r="X5918" i="2"/>
  <c r="X5914" i="2"/>
  <c r="X5902" i="2"/>
  <c r="X5898" i="2"/>
  <c r="X5886" i="2"/>
  <c r="X5882" i="2"/>
  <c r="X5870" i="2"/>
  <c r="X5866" i="2"/>
  <c r="W5866" i="2"/>
  <c r="Y5866" i="2" s="1"/>
  <c r="X5858" i="2"/>
  <c r="X5826" i="2"/>
  <c r="X5810" i="2"/>
  <c r="X5798" i="2"/>
  <c r="X5794" i="2"/>
  <c r="X5786" i="2"/>
  <c r="X5778" i="2"/>
  <c r="X5762" i="2"/>
  <c r="X5750" i="2"/>
  <c r="X5746" i="2"/>
  <c r="X5734" i="2"/>
  <c r="X5730" i="2"/>
  <c r="X6365" i="2"/>
  <c r="X6361" i="2"/>
  <c r="X6349" i="2"/>
  <c r="X6345" i="2"/>
  <c r="X6333" i="2"/>
  <c r="X6329" i="2"/>
  <c r="X6317" i="2"/>
  <c r="X6313" i="2"/>
  <c r="X6301" i="2"/>
  <c r="X6297" i="2"/>
  <c r="X6285" i="2"/>
  <c r="X6281" i="2"/>
  <c r="X6269" i="2"/>
  <c r="X6265" i="2"/>
  <c r="X6253" i="2"/>
  <c r="X6249" i="2"/>
  <c r="X6237" i="2"/>
  <c r="X6233" i="2"/>
  <c r="X6221" i="2"/>
  <c r="X6217" i="2"/>
  <c r="X6205" i="2"/>
  <c r="X6201" i="2"/>
  <c r="X6189" i="2"/>
  <c r="X6185" i="2"/>
  <c r="X6173" i="2"/>
  <c r="X6169" i="2"/>
  <c r="X6157" i="2"/>
  <c r="X6153" i="2"/>
  <c r="X6141" i="2"/>
  <c r="X6137" i="2"/>
  <c r="X6125" i="2"/>
  <c r="X6121" i="2"/>
  <c r="X6109" i="2"/>
  <c r="X6105" i="2"/>
  <c r="X6093" i="2"/>
  <c r="X6089" i="2"/>
  <c r="X6077" i="2"/>
  <c r="X6073" i="2"/>
  <c r="X6061" i="2"/>
  <c r="X6057" i="2"/>
  <c r="X6045" i="2"/>
  <c r="X6041" i="2"/>
  <c r="X6029" i="2"/>
  <c r="X6025" i="2"/>
  <c r="X6017" i="2"/>
  <c r="X6009" i="2"/>
  <c r="X6001" i="2"/>
  <c r="X5989" i="2"/>
  <c r="X5985" i="2"/>
  <c r="X5981" i="2"/>
  <c r="X5973" i="2"/>
  <c r="X5969" i="2"/>
  <c r="X5965" i="2"/>
  <c r="X5961" i="2"/>
  <c r="X5945" i="2"/>
  <c r="X5925" i="2"/>
  <c r="X5921" i="2"/>
  <c r="X5909" i="2"/>
  <c r="X5905" i="2"/>
  <c r="X5893" i="2"/>
  <c r="X5889" i="2"/>
  <c r="X5877" i="2"/>
  <c r="X5873" i="2"/>
  <c r="X5861" i="2"/>
  <c r="X5853" i="2"/>
  <c r="X5845" i="2"/>
  <c r="X5837" i="2"/>
  <c r="X5833" i="2"/>
  <c r="X5821" i="2"/>
  <c r="X5817" i="2"/>
  <c r="X5805" i="2"/>
  <c r="X5801" i="2"/>
  <c r="X5789" i="2"/>
  <c r="X5781" i="2"/>
  <c r="X5773" i="2"/>
  <c r="X5769" i="2"/>
  <c r="X5757" i="2"/>
  <c r="X5753" i="2"/>
  <c r="X5741" i="2"/>
  <c r="X5737" i="2"/>
  <c r="X5725" i="2"/>
  <c r="X5721" i="2"/>
  <c r="X5709" i="2"/>
  <c r="X5705" i="2"/>
  <c r="X5693" i="2"/>
  <c r="X5689" i="2"/>
  <c r="X5677" i="2"/>
  <c r="X5673" i="2"/>
  <c r="X5661" i="2"/>
  <c r="X5657" i="2"/>
  <c r="X5645" i="2"/>
  <c r="X5641" i="2"/>
  <c r="X5629" i="2"/>
  <c r="X5625" i="2"/>
  <c r="X5613" i="2"/>
  <c r="X5609" i="2"/>
  <c r="X5601" i="2"/>
  <c r="X5589" i="2"/>
  <c r="X5585" i="2"/>
  <c r="X5573" i="2"/>
  <c r="X5569" i="2"/>
  <c r="X5557" i="2"/>
  <c r="X5553" i="2"/>
  <c r="X5541" i="2"/>
  <c r="X5537" i="2"/>
  <c r="X5525" i="2"/>
  <c r="X5521" i="2"/>
  <c r="X5509" i="2"/>
  <c r="X5505" i="2"/>
  <c r="X5493" i="2"/>
  <c r="X5489" i="2"/>
  <c r="X5477" i="2"/>
  <c r="X5473" i="2"/>
  <c r="X5461" i="2"/>
  <c r="X5457" i="2"/>
  <c r="X5445" i="2"/>
  <c r="X5441" i="2"/>
  <c r="X5429" i="2"/>
  <c r="X5425" i="2"/>
  <c r="X5413" i="2"/>
  <c r="X5409" i="2"/>
  <c r="X5397" i="2"/>
  <c r="X5393" i="2"/>
  <c r="X5381" i="2"/>
  <c r="X5377" i="2"/>
  <c r="X5365" i="2"/>
  <c r="X5361" i="2"/>
  <c r="X5349" i="2"/>
  <c r="X5345" i="2"/>
  <c r="X5333" i="2"/>
  <c r="X5329" i="2"/>
  <c r="X5317" i="2"/>
  <c r="X5313" i="2"/>
  <c r="X5301" i="2"/>
  <c r="X5297" i="2"/>
  <c r="X5285" i="2"/>
  <c r="X5281" i="2"/>
  <c r="X5269" i="2"/>
  <c r="X5265" i="2"/>
  <c r="X5249" i="2"/>
  <c r="X5233" i="2"/>
  <c r="X5229" i="2"/>
  <c r="X5217" i="2"/>
  <c r="X5213" i="2"/>
  <c r="X5201" i="2"/>
  <c r="X5197" i="2"/>
  <c r="X5185" i="2"/>
  <c r="X5181" i="2"/>
  <c r="X5169" i="2"/>
  <c r="X5165" i="2"/>
  <c r="X5153" i="2"/>
  <c r="X5149" i="2"/>
  <c r="X5137" i="2"/>
  <c r="X5133" i="2"/>
  <c r="X5125" i="2"/>
  <c r="X5121" i="2"/>
  <c r="X5117" i="2"/>
  <c r="X5113" i="2"/>
  <c r="X5109" i="2"/>
  <c r="X5105" i="2"/>
  <c r="X5101" i="2"/>
  <c r="X5097" i="2"/>
  <c r="X5093" i="2"/>
  <c r="X5081" i="2"/>
  <c r="X5077" i="2"/>
  <c r="X5073" i="2"/>
  <c r="X5069" i="2"/>
  <c r="X5065" i="2"/>
  <c r="X5061" i="2"/>
  <c r="X5057" i="2"/>
  <c r="X5053" i="2"/>
  <c r="X5049" i="2"/>
  <c r="X5045" i="2"/>
  <c r="X5041" i="2"/>
  <c r="X5037" i="2"/>
  <c r="X5033" i="2"/>
  <c r="X5029" i="2"/>
  <c r="X5025" i="2"/>
  <c r="X5021" i="2"/>
  <c r="X5017" i="2"/>
  <c r="X5013" i="2"/>
  <c r="X5009" i="2"/>
  <c r="X5005" i="2"/>
  <c r="X5001" i="2"/>
  <c r="X4997" i="2"/>
  <c r="X4993" i="2"/>
  <c r="X4985" i="2"/>
  <c r="X4981" i="2"/>
  <c r="X4973" i="2"/>
  <c r="X4969" i="2"/>
  <c r="X4965" i="2"/>
  <c r="X4961" i="2"/>
  <c r="X4957" i="2"/>
  <c r="X4953" i="2"/>
  <c r="X4949" i="2"/>
  <c r="X4945" i="2"/>
  <c r="X4941" i="2"/>
  <c r="X4937" i="2"/>
  <c r="X4933" i="2"/>
  <c r="X4929" i="2"/>
  <c r="X4925" i="2"/>
  <c r="X4921" i="2"/>
  <c r="X4917" i="2"/>
  <c r="X4909" i="2"/>
  <c r="X4905" i="2"/>
  <c r="X4897" i="2"/>
  <c r="X4893" i="2"/>
  <c r="X4889" i="2"/>
  <c r="X4885" i="2"/>
  <c r="X4881" i="2"/>
  <c r="X4877" i="2"/>
  <c r="X4873" i="2"/>
  <c r="X4869" i="2"/>
  <c r="X4865" i="2"/>
  <c r="X4861" i="2"/>
  <c r="X4857" i="2"/>
  <c r="X4853" i="2"/>
  <c r="X4845" i="2"/>
  <c r="X4841" i="2"/>
  <c r="X4833" i="2"/>
  <c r="X4829" i="2"/>
  <c r="X4825" i="2"/>
  <c r="X4821" i="2"/>
  <c r="X4817" i="2"/>
  <c r="X4813" i="2"/>
  <c r="X4809" i="2"/>
  <c r="X4805" i="2"/>
  <c r="X4801" i="2"/>
  <c r="X4797" i="2"/>
  <c r="X4793" i="2"/>
  <c r="X4789" i="2"/>
  <c r="X4785" i="2"/>
  <c r="X4781" i="2"/>
  <c r="X4773" i="2"/>
  <c r="X4769" i="2"/>
  <c r="X4765" i="2"/>
  <c r="X4761" i="2"/>
  <c r="X4753" i="2"/>
  <c r="X4749" i="2"/>
  <c r="X4741" i="2"/>
  <c r="X4737" i="2"/>
  <c r="X4733" i="2"/>
  <c r="X4729" i="2"/>
  <c r="X4725" i="2"/>
  <c r="X4721" i="2"/>
  <c r="X4717" i="2"/>
  <c r="X4713" i="2"/>
  <c r="X4709" i="2"/>
  <c r="X4705" i="2"/>
  <c r="X4697" i="2"/>
  <c r="X4693" i="2"/>
  <c r="X4689" i="2"/>
  <c r="X4685" i="2"/>
  <c r="X4681" i="2"/>
  <c r="X4677" i="2"/>
  <c r="X4673" i="2"/>
  <c r="X4665" i="2"/>
  <c r="X4661" i="2"/>
  <c r="X4657" i="2"/>
  <c r="X4653" i="2"/>
  <c r="X4649" i="2"/>
  <c r="X4645" i="2"/>
  <c r="X4641" i="2"/>
  <c r="X4637" i="2"/>
  <c r="X4629" i="2"/>
  <c r="X4625" i="2"/>
  <c r="X4617" i="2"/>
  <c r="X4613" i="2"/>
  <c r="X4605" i="2"/>
  <c r="X4601" i="2"/>
  <c r="X4597" i="2"/>
  <c r="X4593" i="2"/>
  <c r="X4589" i="2"/>
  <c r="X4585" i="2"/>
  <c r="X4581" i="2"/>
  <c r="X4577" i="2"/>
  <c r="X4569" i="2"/>
  <c r="X4565" i="2"/>
  <c r="X4561" i="2"/>
  <c r="X4557" i="2"/>
  <c r="X4553" i="2"/>
  <c r="X4549" i="2"/>
  <c r="X4545" i="2"/>
  <c r="X4541" i="2"/>
  <c r="X4537" i="2"/>
  <c r="X4533" i="2"/>
  <c r="X4529" i="2"/>
  <c r="X4521" i="2"/>
  <c r="X4517" i="2"/>
  <c r="X4509" i="2"/>
  <c r="X4505" i="2"/>
  <c r="X4501" i="2"/>
  <c r="X4497" i="2"/>
  <c r="X4493" i="2"/>
  <c r="X4485" i="2"/>
  <c r="X4481" i="2"/>
  <c r="X4477" i="2"/>
  <c r="X4473" i="2"/>
  <c r="X4469" i="2"/>
  <c r="X4465" i="2"/>
  <c r="X4461" i="2"/>
  <c r="X4453" i="2"/>
  <c r="X4449" i="2"/>
  <c r="X4445" i="2"/>
  <c r="X4441" i="2"/>
  <c r="X4437" i="2"/>
  <c r="X4429" i="2"/>
  <c r="X4425" i="2"/>
  <c r="X4417" i="2"/>
  <c r="X4413" i="2"/>
  <c r="X4409" i="2"/>
  <c r="X4405" i="2"/>
  <c r="X4401" i="2"/>
  <c r="X4397" i="2"/>
  <c r="X4393" i="2"/>
  <c r="X4389" i="2"/>
  <c r="X4385" i="2"/>
  <c r="X4381" i="2"/>
  <c r="X4377" i="2"/>
  <c r="X4373" i="2"/>
  <c r="X4365" i="2"/>
  <c r="X4361" i="2"/>
  <c r="X4353" i="2"/>
  <c r="X4349" i="2"/>
  <c r="X4345" i="2"/>
  <c r="X4341" i="2"/>
  <c r="X4337" i="2"/>
  <c r="X4333" i="2"/>
  <c r="X4329" i="2"/>
  <c r="X4325" i="2"/>
  <c r="X4317" i="2"/>
  <c r="X4313" i="2"/>
  <c r="X4305" i="2"/>
  <c r="X4301" i="2"/>
  <c r="X4297" i="2"/>
  <c r="X4293" i="2"/>
  <c r="X4289" i="2"/>
  <c r="X4285" i="2"/>
  <c r="X4281" i="2"/>
  <c r="X4277" i="2"/>
  <c r="X4273" i="2"/>
  <c r="X4269" i="2"/>
  <c r="X4265" i="2"/>
  <c r="X4261" i="2"/>
  <c r="X4253" i="2"/>
  <c r="X4249" i="2"/>
  <c r="X4245" i="2"/>
  <c r="X4241" i="2"/>
  <c r="X4233" i="2"/>
  <c r="X4229" i="2"/>
  <c r="X4225" i="2"/>
  <c r="X4221" i="2"/>
  <c r="X4217" i="2"/>
  <c r="X4213" i="2"/>
  <c r="X4209" i="2"/>
  <c r="X4205" i="2"/>
  <c r="X4197" i="2"/>
  <c r="X4193" i="2"/>
  <c r="X4185" i="2"/>
  <c r="X4181" i="2"/>
  <c r="X4177" i="2"/>
  <c r="X4173" i="2"/>
  <c r="X4169" i="2"/>
  <c r="X4165" i="2"/>
  <c r="X4161" i="2"/>
  <c r="X4157" i="2"/>
  <c r="X4149" i="2"/>
  <c r="X4145" i="2"/>
  <c r="X4141" i="2"/>
  <c r="X4137" i="2"/>
  <c r="X4133" i="2"/>
  <c r="X4129" i="2"/>
  <c r="X4125" i="2"/>
  <c r="X4121" i="2"/>
  <c r="X4117" i="2"/>
  <c r="X4113" i="2"/>
  <c r="X4109" i="2"/>
  <c r="X4105" i="2"/>
  <c r="X4101" i="2"/>
  <c r="X4093" i="2"/>
  <c r="X4089" i="2"/>
  <c r="X4085" i="2"/>
  <c r="X4081" i="2"/>
  <c r="X4077" i="2"/>
  <c r="X4073" i="2"/>
  <c r="X4069" i="2"/>
  <c r="X4065" i="2"/>
  <c r="X4061" i="2"/>
  <c r="X4057" i="2"/>
  <c r="X4053" i="2"/>
  <c r="X4049" i="2"/>
  <c r="X4041" i="2"/>
  <c r="X4037" i="2"/>
  <c r="X4029" i="2"/>
  <c r="X4025" i="2"/>
  <c r="X4021" i="2"/>
  <c r="X4017" i="2"/>
  <c r="X4013" i="2"/>
  <c r="X4009" i="2"/>
  <c r="X4005" i="2"/>
  <c r="X4001" i="2"/>
  <c r="X3997" i="2"/>
  <c r="X3993" i="2"/>
  <c r="X3989" i="2"/>
  <c r="X3985" i="2"/>
  <c r="X3977" i="2"/>
  <c r="X3973" i="2"/>
  <c r="X3965" i="2"/>
  <c r="X3961" i="2"/>
  <c r="X3957" i="2"/>
  <c r="X3953" i="2"/>
  <c r="X3949" i="2"/>
  <c r="X3945" i="2"/>
  <c r="X3941" i="2"/>
  <c r="X3937" i="2"/>
  <c r="X3933" i="2"/>
  <c r="X3929" i="2"/>
  <c r="X3925" i="2"/>
  <c r="X3921" i="2"/>
  <c r="X3913" i="2"/>
  <c r="X3909" i="2"/>
  <c r="X3901" i="2"/>
  <c r="X3897" i="2"/>
  <c r="X3893" i="2"/>
  <c r="X3889" i="2"/>
  <c r="X3885" i="2"/>
  <c r="X3881" i="2"/>
  <c r="X3877" i="2"/>
  <c r="X3873" i="2"/>
  <c r="X3869" i="2"/>
  <c r="X3865" i="2"/>
  <c r="X3861" i="2"/>
  <c r="X3857" i="2"/>
  <c r="X3849" i="2"/>
  <c r="X3845" i="2"/>
  <c r="X3837" i="2"/>
  <c r="X3833" i="2"/>
  <c r="X3829" i="2"/>
  <c r="X3825" i="2"/>
  <c r="X3821" i="2"/>
  <c r="X3817" i="2"/>
  <c r="X3813" i="2"/>
  <c r="X3809" i="2"/>
  <c r="X3805" i="2"/>
  <c r="X3801" i="2"/>
  <c r="X3797" i="2"/>
  <c r="X3793" i="2"/>
  <c r="X3789" i="2"/>
  <c r="X3785" i="2"/>
  <c r="X3777" i="2"/>
  <c r="X3773" i="2"/>
  <c r="X3769" i="2"/>
  <c r="X3765" i="2"/>
  <c r="X3761" i="2"/>
  <c r="X3757" i="2"/>
  <c r="X3753" i="2"/>
  <c r="X3745" i="2"/>
  <c r="X3741" i="2"/>
  <c r="X3737" i="2"/>
  <c r="X3733" i="2"/>
  <c r="X3729" i="2"/>
  <c r="X3725" i="2"/>
  <c r="X3721" i="2"/>
  <c r="X3713" i="2"/>
  <c r="X3709" i="2"/>
  <c r="X3705" i="2"/>
  <c r="X3701" i="2"/>
  <c r="X3693" i="2"/>
  <c r="X3689" i="2"/>
  <c r="X3685" i="2"/>
  <c r="X3681" i="2"/>
  <c r="X3677" i="2"/>
  <c r="X3673" i="2"/>
  <c r="X3669" i="2"/>
  <c r="X3665" i="2"/>
  <c r="X3661" i="2"/>
  <c r="X3657" i="2"/>
  <c r="X3653" i="2"/>
  <c r="X3649" i="2"/>
  <c r="X3645" i="2"/>
  <c r="X3641" i="2"/>
  <c r="X3637" i="2"/>
  <c r="X3633" i="2"/>
  <c r="X3629" i="2"/>
  <c r="X3625" i="2"/>
  <c r="X3621" i="2"/>
  <c r="X3617" i="2"/>
  <c r="X3613" i="2"/>
  <c r="X3609" i="2"/>
  <c r="X3605" i="2"/>
  <c r="X3601" i="2"/>
  <c r="X3597" i="2"/>
  <c r="X3593" i="2"/>
  <c r="X3589" i="2"/>
  <c r="X3585" i="2"/>
  <c r="X3581" i="2"/>
  <c r="X3577" i="2"/>
  <c r="X3573" i="2"/>
  <c r="X3569" i="2"/>
  <c r="X3565" i="2"/>
  <c r="X3561" i="2"/>
  <c r="X3557" i="2"/>
  <c r="X3553" i="2"/>
  <c r="X3545" i="2"/>
  <c r="X3541" i="2"/>
  <c r="X3537" i="2"/>
  <c r="X3533" i="2"/>
  <c r="X3529" i="2"/>
  <c r="X3525" i="2"/>
  <c r="X3521" i="2"/>
  <c r="X3517" i="2"/>
  <c r="X3513" i="2"/>
  <c r="X3509" i="2"/>
  <c r="X3505" i="2"/>
  <c r="X3501" i="2"/>
  <c r="X3497" i="2"/>
  <c r="X3493" i="2"/>
  <c r="X3489" i="2"/>
  <c r="X3485" i="2"/>
  <c r="X3481" i="2"/>
  <c r="X3477" i="2"/>
  <c r="X3473" i="2"/>
  <c r="X3469" i="2"/>
  <c r="X3465" i="2"/>
  <c r="X3461" i="2"/>
  <c r="X3457" i="2"/>
  <c r="X3453" i="2"/>
  <c r="X3449" i="2"/>
  <c r="X3445" i="2"/>
  <c r="X3441" i="2"/>
  <c r="X3437" i="2"/>
  <c r="X3433" i="2"/>
  <c r="X3429" i="2"/>
  <c r="X3425" i="2"/>
  <c r="X3421" i="2"/>
  <c r="X3417" i="2"/>
  <c r="X3413" i="2"/>
  <c r="X3409" i="2"/>
  <c r="X3405" i="2"/>
  <c r="X3401" i="2"/>
  <c r="X3397" i="2"/>
  <c r="X3393" i="2"/>
  <c r="X3389" i="2"/>
  <c r="X3385" i="2"/>
  <c r="X3381" i="2"/>
  <c r="X3377" i="2"/>
  <c r="X3373" i="2"/>
  <c r="X3369" i="2"/>
  <c r="X3365" i="2"/>
  <c r="X3361" i="2"/>
  <c r="X3357" i="2"/>
  <c r="X3353" i="2"/>
  <c r="X3349" i="2"/>
  <c r="X3345" i="2"/>
  <c r="X3341" i="2"/>
  <c r="X3337" i="2"/>
  <c r="X3333" i="2"/>
  <c r="X3329" i="2"/>
  <c r="X3325" i="2"/>
  <c r="X3321" i="2"/>
  <c r="X3317" i="2"/>
  <c r="X3313" i="2"/>
  <c r="X3309" i="2"/>
  <c r="X3305" i="2"/>
  <c r="X3301" i="2"/>
  <c r="X3297" i="2"/>
  <c r="X3293" i="2"/>
  <c r="X3289" i="2"/>
  <c r="X3285" i="2"/>
  <c r="X3281" i="2"/>
  <c r="X3277" i="2"/>
  <c r="X3273" i="2"/>
  <c r="X3269" i="2"/>
  <c r="X3265" i="2"/>
  <c r="X3261" i="2"/>
  <c r="X3257" i="2"/>
  <c r="X3253" i="2"/>
  <c r="X3249" i="2"/>
  <c r="X3245" i="2"/>
  <c r="X3241" i="2"/>
  <c r="X3237" i="2"/>
  <c r="X3233" i="2"/>
  <c r="X3229" i="2"/>
  <c r="X3225" i="2"/>
  <c r="X3221" i="2"/>
  <c r="X3217" i="2"/>
  <c r="X3213" i="2"/>
  <c r="X3209" i="2"/>
  <c r="X3205" i="2"/>
  <c r="X3201" i="2"/>
  <c r="X3197" i="2"/>
  <c r="X3193" i="2"/>
  <c r="X3189" i="2"/>
  <c r="X3185" i="2"/>
  <c r="X3181" i="2"/>
  <c r="X3177" i="2"/>
  <c r="X3173" i="2"/>
  <c r="X3169" i="2"/>
  <c r="X3165" i="2"/>
  <c r="X3161" i="2"/>
  <c r="X3157" i="2"/>
  <c r="X3153" i="2"/>
  <c r="X3149" i="2"/>
  <c r="X3145" i="2"/>
  <c r="X3141" i="2"/>
  <c r="X3137" i="2"/>
  <c r="X3133" i="2"/>
  <c r="X3129" i="2"/>
  <c r="X3125" i="2"/>
  <c r="X3121" i="2"/>
  <c r="X3117" i="2"/>
  <c r="X3113" i="2"/>
  <c r="X3109" i="2"/>
  <c r="X3105" i="2"/>
  <c r="X3101" i="2"/>
  <c r="X3097" i="2"/>
  <c r="X3093" i="2"/>
  <c r="X3089" i="2"/>
  <c r="X3085" i="2"/>
  <c r="X3081" i="2"/>
  <c r="X3077" i="2"/>
  <c r="X3073" i="2"/>
  <c r="X3069" i="2"/>
  <c r="X3065" i="2"/>
  <c r="X3061" i="2"/>
  <c r="X3057" i="2"/>
  <c r="X3053" i="2"/>
  <c r="X3049" i="2"/>
  <c r="X3045" i="2"/>
  <c r="X3041" i="2"/>
  <c r="X3037" i="2"/>
  <c r="X3033" i="2"/>
  <c r="X3029" i="2"/>
  <c r="X3025" i="2"/>
  <c r="X3021" i="2"/>
  <c r="X3017" i="2"/>
  <c r="X3013" i="2"/>
  <c r="X3009" i="2"/>
  <c r="X3005" i="2"/>
  <c r="X3001" i="2"/>
  <c r="X2997" i="2"/>
  <c r="X2993" i="2"/>
  <c r="X2989" i="2"/>
  <c r="X2985" i="2"/>
  <c r="X2981" i="2"/>
  <c r="X2977" i="2"/>
  <c r="X2973" i="2"/>
  <c r="X2969" i="2"/>
  <c r="X2965" i="2"/>
  <c r="X2961" i="2"/>
  <c r="X2957" i="2"/>
  <c r="X2953" i="2"/>
  <c r="X2949" i="2"/>
  <c r="X2945" i="2"/>
  <c r="X2941" i="2"/>
  <c r="X2937" i="2"/>
  <c r="X2933" i="2"/>
  <c r="X2929" i="2"/>
  <c r="X2925" i="2"/>
  <c r="X2921" i="2"/>
  <c r="X2917" i="2"/>
  <c r="X2913" i="2"/>
  <c r="X2909" i="2"/>
  <c r="X2905" i="2"/>
  <c r="X2901" i="2"/>
  <c r="X2897" i="2"/>
  <c r="X2893" i="2"/>
  <c r="X2889" i="2"/>
  <c r="X2885" i="2"/>
  <c r="X2881" i="2"/>
  <c r="X2877" i="2"/>
  <c r="X2873" i="2"/>
  <c r="X2869" i="2"/>
  <c r="X2865" i="2"/>
  <c r="X2861" i="2"/>
  <c r="X2857" i="2"/>
  <c r="X2853" i="2"/>
  <c r="X2849" i="2"/>
  <c r="X2845" i="2"/>
  <c r="X2841" i="2"/>
  <c r="X2837" i="2"/>
  <c r="X2833" i="2"/>
  <c r="X2829" i="2"/>
  <c r="X2825" i="2"/>
  <c r="X2821" i="2"/>
  <c r="X2817" i="2"/>
  <c r="X2813" i="2"/>
  <c r="X2809" i="2"/>
  <c r="X2805" i="2"/>
  <c r="X2801" i="2"/>
  <c r="X2797" i="2"/>
  <c r="X2793" i="2"/>
  <c r="X2789" i="2"/>
  <c r="X2785" i="2"/>
  <c r="X2781" i="2"/>
  <c r="X2777" i="2"/>
  <c r="X2773" i="2"/>
  <c r="X2769" i="2"/>
  <c r="X2765" i="2"/>
  <c r="X2761" i="2"/>
  <c r="X2757" i="2"/>
  <c r="X2753" i="2"/>
  <c r="X2749" i="2"/>
  <c r="X2745" i="2"/>
  <c r="X2741" i="2"/>
  <c r="X2737" i="2"/>
  <c r="X2733" i="2"/>
  <c r="X2729" i="2"/>
  <c r="X2725" i="2"/>
  <c r="X2721" i="2"/>
  <c r="X2717" i="2"/>
  <c r="X2713" i="2"/>
  <c r="X2709" i="2"/>
  <c r="X2705" i="2"/>
  <c r="X2701" i="2"/>
  <c r="X2697" i="2"/>
  <c r="X2693" i="2"/>
  <c r="X2689" i="2"/>
  <c r="X2685" i="2"/>
  <c r="X2681" i="2"/>
  <c r="X2677" i="2"/>
  <c r="X2673" i="2"/>
  <c r="X2669" i="2"/>
  <c r="X2665" i="2"/>
  <c r="X2661" i="2"/>
  <c r="X2657" i="2"/>
  <c r="X2653" i="2"/>
  <c r="X2649" i="2"/>
  <c r="X2645" i="2"/>
  <c r="X2641" i="2"/>
  <c r="X2637" i="2"/>
  <c r="X2633" i="2"/>
  <c r="X2629" i="2"/>
  <c r="X2625" i="2"/>
  <c r="X2621" i="2"/>
  <c r="X2617" i="2"/>
  <c r="X2613" i="2"/>
  <c r="X2609" i="2"/>
  <c r="X2605" i="2"/>
  <c r="X2601" i="2"/>
  <c r="X2597" i="2"/>
  <c r="X2593" i="2"/>
  <c r="X2589" i="2"/>
  <c r="X2585" i="2"/>
  <c r="X2581" i="2"/>
  <c r="X2577" i="2"/>
  <c r="X2573" i="2"/>
  <c r="X2569" i="2"/>
  <c r="X2565" i="2"/>
  <c r="X2561" i="2"/>
  <c r="X2557" i="2"/>
  <c r="X2553" i="2"/>
  <c r="X2549" i="2"/>
  <c r="X2545" i="2"/>
  <c r="X2541" i="2"/>
  <c r="X2537" i="2"/>
  <c r="X2533" i="2"/>
  <c r="X2529" i="2"/>
  <c r="X6350" i="2"/>
  <c r="X6309" i="2"/>
  <c r="X6286" i="2"/>
  <c r="X6245" i="2"/>
  <c r="X6222" i="2"/>
  <c r="X6181" i="2"/>
  <c r="X6175" i="2"/>
  <c r="X6158" i="2"/>
  <c r="X6117" i="2"/>
  <c r="X6111" i="2"/>
  <c r="X6094" i="2"/>
  <c r="X6053" i="2"/>
  <c r="X6047" i="2"/>
  <c r="X6030" i="2"/>
  <c r="X6018" i="2"/>
  <c r="X6002" i="2"/>
  <c r="X5990" i="2"/>
  <c r="X5949" i="2"/>
  <c r="X5931" i="2"/>
  <c r="X5903" i="2"/>
  <c r="X5885" i="2"/>
  <c r="X5831" i="2"/>
  <c r="X5813" i="2"/>
  <c r="X5765" i="2"/>
  <c r="X5742" i="2"/>
  <c r="X5719" i="2"/>
  <c r="X5701" i="2"/>
  <c r="X5678" i="2"/>
  <c r="X5655" i="2"/>
  <c r="X5637" i="2"/>
  <c r="X5614" i="2"/>
  <c r="X5602" i="2"/>
  <c r="X5590" i="2"/>
  <c r="X5567" i="2"/>
  <c r="X5549" i="2"/>
  <c r="X5526" i="2"/>
  <c r="X5503" i="2"/>
  <c r="X5485" i="2"/>
  <c r="X5462" i="2"/>
  <c r="X5439" i="2"/>
  <c r="X5421" i="2"/>
  <c r="X5398" i="2"/>
  <c r="X5375" i="2"/>
  <c r="X5357" i="2"/>
  <c r="X5334" i="2"/>
  <c r="X5311" i="2"/>
  <c r="X5293" i="2"/>
  <c r="X5270" i="2"/>
  <c r="X5254" i="2"/>
  <c r="X5238" i="2"/>
  <c r="X5226" i="2"/>
  <c r="X5209" i="2"/>
  <c r="X5191" i="2"/>
  <c r="X5162" i="2"/>
  <c r="X5145" i="2"/>
  <c r="X5119" i="2"/>
  <c r="X5085" i="2"/>
  <c r="X5038" i="2"/>
  <c r="X4977" i="2"/>
  <c r="X4927" i="2"/>
  <c r="X4901" i="2"/>
  <c r="X4757" i="2"/>
  <c r="X4554" i="2"/>
  <c r="X4483" i="2"/>
  <c r="X4457" i="2"/>
  <c r="X4153" i="2"/>
  <c r="X4097" i="2"/>
  <c r="X4074" i="2"/>
  <c r="X4051" i="2"/>
  <c r="X3841" i="2"/>
  <c r="X3818" i="2"/>
  <c r="X3717" i="2"/>
  <c r="X3549" i="2"/>
  <c r="X6167" i="2"/>
  <c r="X6163" i="2"/>
  <c r="X6151" i="2"/>
  <c r="X6147" i="2"/>
  <c r="X6135" i="2"/>
  <c r="X6131" i="2"/>
  <c r="X6119" i="2"/>
  <c r="X6115" i="2"/>
  <c r="X6103" i="2"/>
  <c r="X6099" i="2"/>
  <c r="X6087" i="2"/>
  <c r="X6083" i="2"/>
  <c r="X6071" i="2"/>
  <c r="X6067" i="2"/>
  <c r="X6055" i="2"/>
  <c r="X6051" i="2"/>
  <c r="X6039" i="2"/>
  <c r="X6035" i="2"/>
  <c r="X6023" i="2"/>
  <c r="X6019" i="2"/>
  <c r="X6015" i="2"/>
  <c r="X6011" i="2"/>
  <c r="X6003" i="2"/>
  <c r="X5999" i="2"/>
  <c r="X5991" i="2"/>
  <c r="X5975" i="2"/>
  <c r="X5963" i="2"/>
  <c r="X5955" i="2"/>
  <c r="X5951" i="2"/>
  <c r="X5947" i="2"/>
  <c r="X5939" i="2"/>
  <c r="X5935" i="2"/>
  <c r="X5927" i="2"/>
  <c r="X5923" i="2"/>
  <c r="X5919" i="2"/>
  <c r="X5915" i="2"/>
  <c r="X5911" i="2"/>
  <c r="X5907" i="2"/>
  <c r="X5895" i="2"/>
  <c r="X5891" i="2"/>
  <c r="X5879" i="2"/>
  <c r="X5875" i="2"/>
  <c r="X5863" i="2"/>
  <c r="X5855" i="2"/>
  <c r="X5847" i="2"/>
  <c r="X5839" i="2"/>
  <c r="X5835" i="2"/>
  <c r="X5823" i="2"/>
  <c r="X5819" i="2"/>
  <c r="X5807" i="2"/>
  <c r="X5803" i="2"/>
  <c r="X5791" i="2"/>
  <c r="X5783" i="2"/>
  <c r="X5775" i="2"/>
  <c r="X5771" i="2"/>
  <c r="X5759" i="2"/>
  <c r="X5755" i="2"/>
  <c r="X5743" i="2"/>
  <c r="X5739" i="2"/>
  <c r="X5727" i="2"/>
  <c r="X5723" i="2"/>
  <c r="X5711" i="2"/>
  <c r="X5707" i="2"/>
  <c r="X5695" i="2"/>
  <c r="X5691" i="2"/>
  <c r="X5679" i="2"/>
  <c r="X5675" i="2"/>
  <c r="X5663" i="2"/>
  <c r="X5659" i="2"/>
  <c r="X5647" i="2"/>
  <c r="X5643" i="2"/>
  <c r="X5631" i="2"/>
  <c r="X5627" i="2"/>
  <c r="X5615" i="2"/>
  <c r="X5611" i="2"/>
  <c r="X5603" i="2"/>
  <c r="X5591" i="2"/>
  <c r="X5587" i="2"/>
  <c r="X5575" i="2"/>
  <c r="X5571" i="2"/>
  <c r="X5559" i="2"/>
  <c r="X5555" i="2"/>
  <c r="X5543" i="2"/>
  <c r="X5539" i="2"/>
  <c r="X5527" i="2"/>
  <c r="X5523" i="2"/>
  <c r="X5511" i="2"/>
  <c r="X5507" i="2"/>
  <c r="X5495" i="2"/>
  <c r="X5491" i="2"/>
  <c r="X5479" i="2"/>
  <c r="X5475" i="2"/>
  <c r="X5463" i="2"/>
  <c r="X5459" i="2"/>
  <c r="X5447" i="2"/>
  <c r="X5443" i="2"/>
  <c r="X5431" i="2"/>
  <c r="X5427" i="2"/>
  <c r="X5415" i="2"/>
  <c r="X5411" i="2"/>
  <c r="X5399" i="2"/>
  <c r="X5395" i="2"/>
  <c r="X5383" i="2"/>
  <c r="X5379" i="2"/>
  <c r="X5367" i="2"/>
  <c r="X5363" i="2"/>
  <c r="X5351" i="2"/>
  <c r="X5347" i="2"/>
  <c r="X5335" i="2"/>
  <c r="X5331" i="2"/>
  <c r="X5319" i="2"/>
  <c r="X5315" i="2"/>
  <c r="X5303" i="2"/>
  <c r="X5299" i="2"/>
  <c r="X5287" i="2"/>
  <c r="X5283" i="2"/>
  <c r="X5271" i="2"/>
  <c r="X5267" i="2"/>
  <c r="X5259" i="2"/>
  <c r="X5247" i="2"/>
  <c r="X5243" i="2"/>
  <c r="X5231" i="2"/>
  <c r="X5227" i="2"/>
  <c r="X5215" i="2"/>
  <c r="X5211" i="2"/>
  <c r="X5199" i="2"/>
  <c r="X5195" i="2"/>
  <c r="X5183" i="2"/>
  <c r="X5179" i="2"/>
  <c r="X5167" i="2"/>
  <c r="X5163" i="2"/>
  <c r="X5151" i="2"/>
  <c r="X5147" i="2"/>
  <c r="X5135" i="2"/>
  <c r="X5131" i="2"/>
  <c r="X5111" i="2"/>
  <c r="X5107" i="2"/>
  <c r="X5103" i="2"/>
  <c r="X5099" i="2"/>
  <c r="X5095" i="2"/>
  <c r="X5091" i="2"/>
  <c r="X5087" i="2"/>
  <c r="X5083" i="2"/>
  <c r="X5079" i="2"/>
  <c r="X5075" i="2"/>
  <c r="X5071" i="2"/>
  <c r="X5067" i="2"/>
  <c r="X5063" i="2"/>
  <c r="X5059" i="2"/>
  <c r="X5055" i="2"/>
  <c r="X5051" i="2"/>
  <c r="X5047" i="2"/>
  <c r="X5043" i="2"/>
  <c r="X5039" i="2"/>
  <c r="X5035" i="2"/>
  <c r="X5031" i="2"/>
  <c r="X5027" i="2"/>
  <c r="X5019" i="2"/>
  <c r="X5015" i="2"/>
  <c r="X5011" i="2"/>
  <c r="X5007" i="2"/>
  <c r="X5003" i="2"/>
  <c r="X4999" i="2"/>
  <c r="X4995" i="2"/>
  <c r="X4991" i="2"/>
  <c r="X4987" i="2"/>
  <c r="X4983" i="2"/>
  <c r="X4979" i="2"/>
  <c r="X4975" i="2"/>
  <c r="X4967" i="2"/>
  <c r="X4963" i="2"/>
  <c r="X4955" i="2"/>
  <c r="X4951" i="2"/>
  <c r="X4947" i="2"/>
  <c r="X4943" i="2"/>
  <c r="X4939" i="2"/>
  <c r="X4935" i="2"/>
  <c r="X4931" i="2"/>
  <c r="X4923" i="2"/>
  <c r="X4919" i="2"/>
  <c r="X4915" i="2"/>
  <c r="X4911" i="2"/>
  <c r="X4903" i="2"/>
  <c r="X4899" i="2"/>
  <c r="X4895" i="2"/>
  <c r="X4891" i="2"/>
  <c r="X4887" i="2"/>
  <c r="X4883" i="2"/>
  <c r="X4879" i="2"/>
  <c r="X4875" i="2"/>
  <c r="X4871" i="2"/>
  <c r="X4867" i="2"/>
  <c r="X4863" i="2"/>
  <c r="X4859" i="2"/>
  <c r="X4851" i="2"/>
  <c r="X4847" i="2"/>
  <c r="X4839" i="2"/>
  <c r="X4835" i="2"/>
  <c r="X4831" i="2"/>
  <c r="X4827" i="2"/>
  <c r="X4823" i="2"/>
  <c r="X4819" i="2"/>
  <c r="X4815" i="2"/>
  <c r="X4811" i="2"/>
  <c r="X4807" i="2"/>
  <c r="X4803" i="2"/>
  <c r="X4799" i="2"/>
  <c r="X4795" i="2"/>
  <c r="X4791" i="2"/>
  <c r="X4787" i="2"/>
  <c r="X4783" i="2"/>
  <c r="X4779" i="2"/>
  <c r="X4775" i="2"/>
  <c r="X4767" i="2"/>
  <c r="X4763" i="2"/>
  <c r="X4759" i="2"/>
  <c r="X4755" i="2"/>
  <c r="X4747" i="2"/>
  <c r="X4743" i="2"/>
  <c r="X4739" i="2"/>
  <c r="X4735" i="2"/>
  <c r="X4731" i="2"/>
  <c r="X4727" i="2"/>
  <c r="X4723" i="2"/>
  <c r="X4719" i="2"/>
  <c r="X4715" i="2"/>
  <c r="X4711" i="2"/>
  <c r="X4707" i="2"/>
  <c r="X4703" i="2"/>
  <c r="X4699" i="2"/>
  <c r="X4691" i="2"/>
  <c r="X4687" i="2"/>
  <c r="X4683" i="2"/>
  <c r="X4679" i="2"/>
  <c r="X4675" i="2"/>
  <c r="X4671" i="2"/>
  <c r="X4667" i="2"/>
  <c r="X4663" i="2"/>
  <c r="X4659" i="2"/>
  <c r="X4651" i="2"/>
  <c r="X4643" i="2"/>
  <c r="X4639" i="2"/>
  <c r="X4635" i="2"/>
  <c r="X4631" i="2"/>
  <c r="X4623" i="2"/>
  <c r="X4619" i="2"/>
  <c r="X4611" i="2"/>
  <c r="X4607" i="2"/>
  <c r="X4603" i="2"/>
  <c r="X4599" i="2"/>
  <c r="X4595" i="2"/>
  <c r="X4591" i="2"/>
  <c r="X4587" i="2"/>
  <c r="X4583" i="2"/>
  <c r="X4579" i="2"/>
  <c r="X4575" i="2"/>
  <c r="X4571" i="2"/>
  <c r="X4563" i="2"/>
  <c r="X4559" i="2"/>
  <c r="X4555" i="2"/>
  <c r="X4551" i="2"/>
  <c r="X4547" i="2"/>
  <c r="X4543" i="2"/>
  <c r="X4539" i="2"/>
  <c r="X4535" i="2"/>
  <c r="X4527" i="2"/>
  <c r="X4523" i="2"/>
  <c r="X4515" i="2"/>
  <c r="X4511" i="2"/>
  <c r="X4507" i="2"/>
  <c r="X4503" i="2"/>
  <c r="X4499" i="2"/>
  <c r="X4495" i="2"/>
  <c r="X4491" i="2"/>
  <c r="X4487" i="2"/>
  <c r="X4479" i="2"/>
  <c r="X4475" i="2"/>
  <c r="X4471" i="2"/>
  <c r="X4467" i="2"/>
  <c r="X4463" i="2"/>
  <c r="X4459" i="2"/>
  <c r="X4455" i="2"/>
  <c r="X4447" i="2"/>
  <c r="X4443" i="2"/>
  <c r="X4435" i="2"/>
  <c r="X4431" i="2"/>
  <c r="X4427" i="2"/>
  <c r="X4423" i="2"/>
  <c r="X4419" i="2"/>
  <c r="X4415" i="2"/>
  <c r="X4411" i="2"/>
  <c r="X4407" i="2"/>
  <c r="X4403" i="2"/>
  <c r="X4399" i="2"/>
  <c r="X4395" i="2"/>
  <c r="X4391" i="2"/>
  <c r="X4387" i="2"/>
  <c r="X4383" i="2"/>
  <c r="X4379" i="2"/>
  <c r="X4375" i="2"/>
  <c r="X4371" i="2"/>
  <c r="X4367" i="2"/>
  <c r="X4359" i="2"/>
  <c r="X4355" i="2"/>
  <c r="X4347" i="2"/>
  <c r="X4343" i="2"/>
  <c r="X4339" i="2"/>
  <c r="X4335" i="2"/>
  <c r="X4331" i="2"/>
  <c r="X4327" i="2"/>
  <c r="X4323" i="2"/>
  <c r="X4319" i="2"/>
  <c r="X4311" i="2"/>
  <c r="X4307" i="2"/>
  <c r="X4303" i="2"/>
  <c r="X4299" i="2"/>
  <c r="X4295" i="2"/>
  <c r="X4291" i="2"/>
  <c r="X4287" i="2"/>
  <c r="X4283" i="2"/>
  <c r="X4279" i="2"/>
  <c r="X4275" i="2"/>
  <c r="X4267" i="2"/>
  <c r="X4263" i="2"/>
  <c r="X4259" i="2"/>
  <c r="X4255" i="2"/>
  <c r="X4251" i="2"/>
  <c r="X4247" i="2"/>
  <c r="X4239" i="2"/>
  <c r="X4235" i="2"/>
  <c r="X4231" i="2"/>
  <c r="X4227" i="2"/>
  <c r="X4223" i="2"/>
  <c r="X4219" i="2"/>
  <c r="X4211" i="2"/>
  <c r="X4207" i="2"/>
  <c r="X4203" i="2"/>
  <c r="X4199" i="2"/>
  <c r="X4191" i="2"/>
  <c r="X4187" i="2"/>
  <c r="X4183" i="2"/>
  <c r="X4179" i="2"/>
  <c r="X4171" i="2"/>
  <c r="X4167" i="2"/>
  <c r="X4163" i="2"/>
  <c r="X4159" i="2"/>
  <c r="X4155" i="2"/>
  <c r="X4151" i="2"/>
  <c r="X4147" i="2"/>
  <c r="X4143" i="2"/>
  <c r="X4139" i="2"/>
  <c r="X4135" i="2"/>
  <c r="X4131" i="2"/>
  <c r="X4127" i="2"/>
  <c r="X4123" i="2"/>
  <c r="X4119" i="2"/>
  <c r="X4115" i="2"/>
  <c r="X4111" i="2"/>
  <c r="X4107" i="2"/>
  <c r="X4103" i="2"/>
  <c r="X4099" i="2"/>
  <c r="X4095" i="2"/>
  <c r="X4091" i="2"/>
  <c r="X4087" i="2"/>
  <c r="X4083" i="2"/>
  <c r="X4079" i="2"/>
  <c r="X4075" i="2"/>
  <c r="X4071" i="2"/>
  <c r="X4067" i="2"/>
  <c r="X4059" i="2"/>
  <c r="X4055" i="2"/>
  <c r="X4047" i="2"/>
  <c r="X4043" i="2"/>
  <c r="X4039" i="2"/>
  <c r="X4035" i="2"/>
  <c r="X4031" i="2"/>
  <c r="X4027" i="2"/>
  <c r="X4023" i="2"/>
  <c r="X4019" i="2"/>
  <c r="X4015" i="2"/>
  <c r="X4011" i="2"/>
  <c r="X4007" i="2"/>
  <c r="X4003" i="2"/>
  <c r="X3995" i="2"/>
  <c r="X3991" i="2"/>
  <c r="X3983" i="2"/>
  <c r="X3979" i="2"/>
  <c r="X3975" i="2"/>
  <c r="X3971" i="2"/>
  <c r="X3967" i="2"/>
  <c r="X3963" i="2"/>
  <c r="X3959" i="2"/>
  <c r="X3955" i="2"/>
  <c r="X3951" i="2"/>
  <c r="X3947" i="2"/>
  <c r="X3943" i="2"/>
  <c r="X3939" i="2"/>
  <c r="X3931" i="2"/>
  <c r="X3927" i="2"/>
  <c r="X3919" i="2"/>
  <c r="X3915" i="2"/>
  <c r="X3911" i="2"/>
  <c r="X3907" i="2"/>
  <c r="X3903" i="2"/>
  <c r="X3899" i="2"/>
  <c r="X3895" i="2"/>
  <c r="X3891" i="2"/>
  <c r="X3887" i="2"/>
  <c r="X3883" i="2"/>
  <c r="X3879" i="2"/>
  <c r="X3875" i="2"/>
  <c r="X3867" i="2"/>
  <c r="X3863" i="2"/>
  <c r="X3855" i="2"/>
  <c r="X3851" i="2"/>
  <c r="X3847" i="2"/>
  <c r="X3843" i="2"/>
  <c r="X3839" i="2"/>
  <c r="X3835" i="2"/>
  <c r="X3831" i="2"/>
  <c r="X3827" i="2"/>
  <c r="X3823" i="2"/>
  <c r="X3819" i="2"/>
  <c r="X3815" i="2"/>
  <c r="X3811" i="2"/>
  <c r="X3803" i="2"/>
  <c r="X3799" i="2"/>
  <c r="X3795" i="2"/>
  <c r="X3791" i="2"/>
  <c r="X3787" i="2"/>
  <c r="X3783" i="2"/>
  <c r="X3779" i="2"/>
  <c r="X3771" i="2"/>
  <c r="X3767" i="2"/>
  <c r="X3763" i="2"/>
  <c r="X3759" i="2"/>
  <c r="X3755" i="2"/>
  <c r="X3751" i="2"/>
  <c r="X3747" i="2"/>
  <c r="X3739" i="2"/>
  <c r="X3735" i="2"/>
  <c r="X3731" i="2"/>
  <c r="X3727" i="2"/>
  <c r="X3723" i="2"/>
  <c r="X3719" i="2"/>
  <c r="X3715" i="2"/>
  <c r="X3707" i="2"/>
  <c r="X3703" i="2"/>
  <c r="X3699" i="2"/>
  <c r="X3695" i="2"/>
  <c r="X3691" i="2"/>
  <c r="X3687" i="2"/>
  <c r="X3683" i="2"/>
  <c r="X3679" i="2"/>
  <c r="X3675" i="2"/>
  <c r="X3671" i="2"/>
  <c r="X3667" i="2"/>
  <c r="X3659" i="2"/>
  <c r="X3655" i="2"/>
  <c r="X3647" i="2"/>
  <c r="X3643" i="2"/>
  <c r="X3639" i="2"/>
  <c r="X3635" i="2"/>
  <c r="X3631" i="2"/>
  <c r="X3627" i="2"/>
  <c r="X3623" i="2"/>
  <c r="X3619" i="2"/>
  <c r="X3615" i="2"/>
  <c r="X3611" i="2"/>
  <c r="X3607" i="2"/>
  <c r="X3603" i="2"/>
  <c r="X3599" i="2"/>
  <c r="X3595" i="2"/>
  <c r="X3591" i="2"/>
  <c r="X3587" i="2"/>
  <c r="X3579" i="2"/>
  <c r="X3575" i="2"/>
  <c r="X3571" i="2"/>
  <c r="X3567" i="2"/>
  <c r="X3563" i="2"/>
  <c r="X3559" i="2"/>
  <c r="X3555" i="2"/>
  <c r="X3551" i="2"/>
  <c r="X3547" i="2"/>
  <c r="X3543" i="2"/>
  <c r="X3539" i="2"/>
  <c r="X3535" i="2"/>
  <c r="X3531" i="2"/>
  <c r="X3527" i="2"/>
  <c r="X3523" i="2"/>
  <c r="X3519" i="2"/>
  <c r="X3515" i="2"/>
  <c r="X3511" i="2"/>
  <c r="X3507" i="2"/>
  <c r="X3503" i="2"/>
  <c r="X3499" i="2"/>
  <c r="X3495" i="2"/>
  <c r="X3491" i="2"/>
  <c r="X3487" i="2"/>
  <c r="X3483" i="2"/>
  <c r="X3479" i="2"/>
  <c r="X3475" i="2"/>
  <c r="X3471" i="2"/>
  <c r="X3467" i="2"/>
  <c r="X3463" i="2"/>
  <c r="X3459" i="2"/>
  <c r="X3455" i="2"/>
  <c r="X3451" i="2"/>
  <c r="X3447" i="2"/>
  <c r="X3443" i="2"/>
  <c r="X3439" i="2"/>
  <c r="X3435" i="2"/>
  <c r="X3431" i="2"/>
  <c r="X3427" i="2"/>
  <c r="X3423" i="2"/>
  <c r="X3419" i="2"/>
  <c r="X3415" i="2"/>
  <c r="X3411" i="2"/>
  <c r="X3407" i="2"/>
  <c r="X3403" i="2"/>
  <c r="X3399" i="2"/>
  <c r="X3395" i="2"/>
  <c r="X3391" i="2"/>
  <c r="X3387" i="2"/>
  <c r="X3383" i="2"/>
  <c r="X3379" i="2"/>
  <c r="X3375" i="2"/>
  <c r="X3371" i="2"/>
  <c r="X3367" i="2"/>
  <c r="X3363" i="2"/>
  <c r="X3359" i="2"/>
  <c r="X3355" i="2"/>
  <c r="X3351" i="2"/>
  <c r="X3347" i="2"/>
  <c r="X3343" i="2"/>
  <c r="X3339" i="2"/>
  <c r="X3335" i="2"/>
  <c r="X3331" i="2"/>
  <c r="X3327" i="2"/>
  <c r="X3323" i="2"/>
  <c r="X3319" i="2"/>
  <c r="X3315" i="2"/>
  <c r="X3311" i="2"/>
  <c r="X3307" i="2"/>
  <c r="X3303" i="2"/>
  <c r="X3299" i="2"/>
  <c r="X3295" i="2"/>
  <c r="X3291" i="2"/>
  <c r="X3287" i="2"/>
  <c r="X3283" i="2"/>
  <c r="X3279" i="2"/>
  <c r="X3275" i="2"/>
  <c r="X3271" i="2"/>
  <c r="X3267" i="2"/>
  <c r="X3263" i="2"/>
  <c r="X3259" i="2"/>
  <c r="X3255" i="2"/>
  <c r="X3251" i="2"/>
  <c r="X3247" i="2"/>
  <c r="X3243" i="2"/>
  <c r="X3239" i="2"/>
  <c r="X3235" i="2"/>
  <c r="X3231" i="2"/>
  <c r="X3227" i="2"/>
  <c r="X3223" i="2"/>
  <c r="X3219" i="2"/>
  <c r="X3215" i="2"/>
  <c r="X3211" i="2"/>
  <c r="X3207" i="2"/>
  <c r="X3203" i="2"/>
  <c r="X3199" i="2"/>
  <c r="X3195" i="2"/>
  <c r="X3191" i="2"/>
  <c r="X3187" i="2"/>
  <c r="X3183" i="2"/>
  <c r="X3179" i="2"/>
  <c r="X3175" i="2"/>
  <c r="X3171" i="2"/>
  <c r="X3167" i="2"/>
  <c r="X3163" i="2"/>
  <c r="X3159" i="2"/>
  <c r="X3155" i="2"/>
  <c r="X3151" i="2"/>
  <c r="X3147" i="2"/>
  <c r="X3143" i="2"/>
  <c r="X3139" i="2"/>
  <c r="X3135" i="2"/>
  <c r="X3131" i="2"/>
  <c r="X3127" i="2"/>
  <c r="X3123" i="2"/>
  <c r="X3119" i="2"/>
  <c r="X3115" i="2"/>
  <c r="X3111" i="2"/>
  <c r="X3107" i="2"/>
  <c r="X3103" i="2"/>
  <c r="X3099" i="2"/>
  <c r="X3095" i="2"/>
  <c r="X3091" i="2"/>
  <c r="X3087" i="2"/>
  <c r="X3083" i="2"/>
  <c r="X3079" i="2"/>
  <c r="X3075" i="2"/>
  <c r="X3071" i="2"/>
  <c r="X3067" i="2"/>
  <c r="X3063" i="2"/>
  <c r="X3059" i="2"/>
  <c r="X3055" i="2"/>
  <c r="X3051" i="2"/>
  <c r="X3047" i="2"/>
  <c r="X3043" i="2"/>
  <c r="X3039" i="2"/>
  <c r="X3035" i="2"/>
  <c r="X3031" i="2"/>
  <c r="X3027" i="2"/>
  <c r="X3023" i="2"/>
  <c r="X3019" i="2"/>
  <c r="X3015" i="2"/>
  <c r="X3011" i="2"/>
  <c r="X3007" i="2"/>
  <c r="X3003" i="2"/>
  <c r="X2999" i="2"/>
  <c r="X2995" i="2"/>
  <c r="X2991" i="2"/>
  <c r="X2987" i="2"/>
  <c r="X2983" i="2"/>
  <c r="X2979" i="2"/>
  <c r="X2975" i="2"/>
  <c r="X2971" i="2"/>
  <c r="X2967" i="2"/>
  <c r="X2963" i="2"/>
  <c r="X2959" i="2"/>
  <c r="X2955" i="2"/>
  <c r="X2951" i="2"/>
  <c r="X2947" i="2"/>
  <c r="X2943" i="2"/>
  <c r="X2939" i="2"/>
  <c r="X2935" i="2"/>
  <c r="X2931" i="2"/>
  <c r="X2927" i="2"/>
  <c r="X2923" i="2"/>
  <c r="X2919" i="2"/>
  <c r="X2915" i="2"/>
  <c r="X2911" i="2"/>
  <c r="X2907" i="2"/>
  <c r="X2903" i="2"/>
  <c r="X2899" i="2"/>
  <c r="X2895" i="2"/>
  <c r="X2891" i="2"/>
  <c r="X2887" i="2"/>
  <c r="X2883" i="2"/>
  <c r="X2879" i="2"/>
  <c r="X2875" i="2"/>
  <c r="X2871" i="2"/>
  <c r="X2867" i="2"/>
  <c r="X2863" i="2"/>
  <c r="X2859" i="2"/>
  <c r="X2855" i="2"/>
  <c r="X2851" i="2"/>
  <c r="X2847" i="2"/>
  <c r="X2843" i="2"/>
  <c r="X2839" i="2"/>
  <c r="X2835" i="2"/>
  <c r="X2831" i="2"/>
  <c r="X2827" i="2"/>
  <c r="X2823" i="2"/>
  <c r="X2819" i="2"/>
  <c r="X2815" i="2"/>
  <c r="X2811" i="2"/>
  <c r="X2807" i="2"/>
  <c r="X2803" i="2"/>
  <c r="X2799" i="2"/>
  <c r="X2795" i="2"/>
  <c r="X2791" i="2"/>
  <c r="X2787" i="2"/>
  <c r="X2783" i="2"/>
  <c r="X2779" i="2"/>
  <c r="X2775" i="2"/>
  <c r="X2771" i="2"/>
  <c r="X2767" i="2"/>
  <c r="X2763" i="2"/>
  <c r="X2759" i="2"/>
  <c r="X2755" i="2"/>
  <c r="X2751" i="2"/>
  <c r="X2747" i="2"/>
  <c r="X2743" i="2"/>
  <c r="X2739" i="2"/>
  <c r="X2735" i="2"/>
  <c r="X2731" i="2"/>
  <c r="X2727" i="2"/>
  <c r="X2723" i="2"/>
  <c r="X2719" i="2"/>
  <c r="X2715" i="2"/>
  <c r="X2711" i="2"/>
  <c r="X2707" i="2"/>
  <c r="X2703" i="2"/>
  <c r="X2699" i="2"/>
  <c r="X2695" i="2"/>
  <c r="X2691" i="2"/>
  <c r="X2687" i="2"/>
  <c r="X2683" i="2"/>
  <c r="X2679" i="2"/>
  <c r="X2675" i="2"/>
  <c r="X2671" i="2"/>
  <c r="X2667" i="2"/>
  <c r="X2663" i="2"/>
  <c r="X2659" i="2"/>
  <c r="X2655" i="2"/>
  <c r="X2651" i="2"/>
  <c r="X2647" i="2"/>
  <c r="X2643" i="2"/>
  <c r="X2639" i="2"/>
  <c r="X2635" i="2"/>
  <c r="X2631" i="2"/>
  <c r="X2627" i="2"/>
  <c r="X2623" i="2"/>
  <c r="X2619" i="2"/>
  <c r="X2615" i="2"/>
  <c r="X2611" i="2"/>
  <c r="X2607" i="2"/>
  <c r="X2603" i="2"/>
  <c r="X2599" i="2"/>
  <c r="X2595" i="2"/>
  <c r="X2591" i="2"/>
  <c r="X2587" i="2"/>
  <c r="X2583" i="2"/>
  <c r="X2579" i="2"/>
  <c r="X2575" i="2"/>
  <c r="X2571" i="2"/>
  <c r="X2567" i="2"/>
  <c r="X2563" i="2"/>
  <c r="X2559" i="2"/>
  <c r="X2555" i="2"/>
  <c r="X2551" i="2"/>
  <c r="X2547" i="2"/>
  <c r="X2543" i="2"/>
  <c r="X2539" i="2"/>
  <c r="X2535" i="2"/>
  <c r="X2531" i="2"/>
  <c r="X2527" i="2"/>
  <c r="X2523" i="2"/>
  <c r="X2519" i="2"/>
  <c r="X2515" i="2"/>
  <c r="X2511" i="2"/>
  <c r="X2507" i="2"/>
  <c r="X2503" i="2"/>
  <c r="X2499" i="2"/>
  <c r="X2495" i="2"/>
  <c r="X2491" i="2"/>
  <c r="X2487" i="2"/>
  <c r="X2483" i="2"/>
  <c r="X2479" i="2"/>
  <c r="X2475" i="2"/>
  <c r="X2471" i="2"/>
  <c r="X2467" i="2"/>
  <c r="X2463" i="2"/>
  <c r="X2459" i="2"/>
  <c r="X2455" i="2"/>
  <c r="X2451" i="2"/>
  <c r="X2447" i="2"/>
  <c r="X2443" i="2"/>
  <c r="X2439" i="2"/>
  <c r="X2435" i="2"/>
  <c r="X2431" i="2"/>
  <c r="X2427" i="2"/>
  <c r="X2423" i="2"/>
  <c r="X2419" i="2"/>
  <c r="X2415" i="2"/>
  <c r="X2411" i="2"/>
  <c r="X2407" i="2"/>
  <c r="X2403" i="2"/>
  <c r="X2399" i="2"/>
  <c r="X2395" i="2"/>
  <c r="X2391" i="2"/>
  <c r="X2387" i="2"/>
  <c r="X2383" i="2"/>
  <c r="X2379" i="2"/>
  <c r="X2375" i="2"/>
  <c r="X2371" i="2"/>
  <c r="X2367" i="2"/>
  <c r="X2363" i="2"/>
  <c r="X2359" i="2"/>
  <c r="X2355" i="2"/>
  <c r="X2351" i="2"/>
  <c r="X2347" i="2"/>
  <c r="X2343" i="2"/>
  <c r="X2339" i="2"/>
  <c r="X2335" i="2"/>
  <c r="X2331" i="2"/>
  <c r="X2327" i="2"/>
  <c r="X2323" i="2"/>
  <c r="X2319" i="2"/>
  <c r="X2315" i="2"/>
  <c r="X2311" i="2"/>
  <c r="X2307" i="2"/>
  <c r="X2303" i="2"/>
  <c r="X2299" i="2"/>
  <c r="X2295" i="2"/>
  <c r="X2291" i="2"/>
  <c r="X2287" i="2"/>
  <c r="X2283" i="2"/>
  <c r="X2279" i="2"/>
  <c r="X2275" i="2"/>
  <c r="X2271" i="2"/>
  <c r="X2267" i="2"/>
  <c r="X2263" i="2"/>
  <c r="X2259" i="2"/>
  <c r="X2255" i="2"/>
  <c r="X2251" i="2"/>
  <c r="X2247" i="2"/>
  <c r="X2243" i="2"/>
  <c r="X2239" i="2"/>
  <c r="X2235" i="2"/>
  <c r="X2231" i="2"/>
  <c r="X2227" i="2"/>
  <c r="X2223" i="2"/>
  <c r="X2219" i="2"/>
  <c r="X2215" i="2"/>
  <c r="X2211" i="2"/>
  <c r="X2207" i="2"/>
  <c r="X2203" i="2"/>
  <c r="X2199" i="2"/>
  <c r="X2195" i="2"/>
  <c r="X2191" i="2"/>
  <c r="X2187" i="2"/>
  <c r="X2183" i="2"/>
  <c r="X2179" i="2"/>
  <c r="X2175" i="2"/>
  <c r="X6341" i="2"/>
  <c r="X6318" i="2"/>
  <c r="X6277" i="2"/>
  <c r="X6254" i="2"/>
  <c r="X6213" i="2"/>
  <c r="X6190" i="2"/>
  <c r="X6149" i="2"/>
  <c r="X6143" i="2"/>
  <c r="X6126" i="2"/>
  <c r="X6085" i="2"/>
  <c r="X6079" i="2"/>
  <c r="X6062" i="2"/>
  <c r="X6021" i="2"/>
  <c r="X6005" i="2"/>
  <c r="X5993" i="2"/>
  <c r="X5987" i="2"/>
  <c r="X5957" i="2"/>
  <c r="X5934" i="2"/>
  <c r="X5922" i="2"/>
  <c r="X5917" i="2"/>
  <c r="X5894" i="2"/>
  <c r="X5871" i="2"/>
  <c r="X5822" i="2"/>
  <c r="X5799" i="2"/>
  <c r="X5774" i="2"/>
  <c r="X5751" i="2"/>
  <c r="X5733" i="2"/>
  <c r="X5710" i="2"/>
  <c r="X5687" i="2"/>
  <c r="X5669" i="2"/>
  <c r="X5646" i="2"/>
  <c r="X5623" i="2"/>
  <c r="X5605" i="2"/>
  <c r="X5599" i="2"/>
  <c r="X5581" i="2"/>
  <c r="X5558" i="2"/>
  <c r="X5535" i="2"/>
  <c r="X5517" i="2"/>
  <c r="X5494" i="2"/>
  <c r="X5471" i="2"/>
  <c r="X5453" i="2"/>
  <c r="X5430" i="2"/>
  <c r="X5407" i="2"/>
  <c r="X5389" i="2"/>
  <c r="X5366" i="2"/>
  <c r="X5343" i="2"/>
  <c r="X5325" i="2"/>
  <c r="X5302" i="2"/>
  <c r="X5279" i="2"/>
  <c r="X5261" i="2"/>
  <c r="X5251" i="2"/>
  <c r="X5245" i="2"/>
  <c r="X5235" i="2"/>
  <c r="X5223" i="2"/>
  <c r="X5194" i="2"/>
  <c r="X5177" i="2"/>
  <c r="X5159" i="2"/>
  <c r="X5130" i="2"/>
  <c r="X5123" i="2"/>
  <c r="X5115" i="2"/>
  <c r="X5046" i="2"/>
  <c r="X4866" i="2"/>
  <c r="X4843" i="2"/>
  <c r="X4771" i="2"/>
  <c r="X4669" i="2"/>
  <c r="X4615" i="2"/>
  <c r="X4519" i="2"/>
  <c r="X4470" i="2"/>
  <c r="X4421" i="2"/>
  <c r="X4398" i="2"/>
  <c r="X4351" i="2"/>
  <c r="X4278" i="2"/>
  <c r="X4222" i="2"/>
  <c r="X4195" i="2"/>
  <c r="X4110" i="2"/>
  <c r="X3969" i="2"/>
  <c r="X3946" i="2"/>
  <c r="X3923" i="2"/>
  <c r="X3781" i="2"/>
  <c r="X3674" i="2"/>
  <c r="X3651" i="2"/>
  <c r="X2170" i="2"/>
  <c r="X2166" i="2"/>
  <c r="X2162" i="2"/>
  <c r="X2158" i="2"/>
  <c r="X2154" i="2"/>
  <c r="X2150" i="2"/>
  <c r="X2146" i="2"/>
  <c r="X2142" i="2"/>
  <c r="X2138" i="2"/>
  <c r="X2134" i="2"/>
  <c r="X2130" i="2"/>
  <c r="X2126" i="2"/>
  <c r="X2122" i="2"/>
  <c r="X2118" i="2"/>
  <c r="X2114" i="2"/>
  <c r="X2110" i="2"/>
  <c r="X2106" i="2"/>
  <c r="X2102" i="2"/>
  <c r="X2098" i="2"/>
  <c r="X2094" i="2"/>
  <c r="X2086" i="2"/>
  <c r="X2082" i="2"/>
  <c r="X2078" i="2"/>
  <c r="X2074" i="2"/>
  <c r="X2070" i="2"/>
  <c r="X2066" i="2"/>
  <c r="X2062" i="2"/>
  <c r="X2058" i="2"/>
  <c r="X2054" i="2"/>
  <c r="X2050" i="2"/>
  <c r="X2046" i="2"/>
  <c r="X2042" i="2"/>
  <c r="X2038" i="2"/>
  <c r="X2034" i="2"/>
  <c r="X2030" i="2"/>
  <c r="X2026" i="2"/>
  <c r="X2022" i="2"/>
  <c r="X2018" i="2"/>
  <c r="X2014" i="2"/>
  <c r="X2010" i="2"/>
  <c r="X2006" i="2"/>
  <c r="X2002" i="2"/>
  <c r="X1998" i="2"/>
  <c r="X1994" i="2"/>
  <c r="X1990" i="2"/>
  <c r="X1986" i="2"/>
  <c r="X1982" i="2"/>
  <c r="X1978" i="2"/>
  <c r="X1974" i="2"/>
  <c r="X1970" i="2"/>
  <c r="X1966" i="2"/>
  <c r="X1962" i="2"/>
  <c r="X1958" i="2"/>
  <c r="X1954" i="2"/>
  <c r="X1950" i="2"/>
  <c r="X1946" i="2"/>
  <c r="X1942" i="2"/>
  <c r="X1938" i="2"/>
  <c r="X1934" i="2"/>
  <c r="X1930" i="2"/>
  <c r="X1926" i="2"/>
  <c r="X1922" i="2"/>
  <c r="X1918" i="2"/>
  <c r="X1914" i="2"/>
  <c r="X1910" i="2"/>
  <c r="X1906" i="2"/>
  <c r="X1902" i="2"/>
  <c r="X1898" i="2"/>
  <c r="X1894" i="2"/>
  <c r="X1890" i="2"/>
  <c r="X1886" i="2"/>
  <c r="X1882" i="2"/>
  <c r="X1878" i="2"/>
  <c r="X1874" i="2"/>
  <c r="X1870" i="2"/>
  <c r="X1866" i="2"/>
  <c r="X1862" i="2"/>
  <c r="X1858" i="2"/>
  <c r="X1854" i="2"/>
  <c r="X1850" i="2"/>
  <c r="X1846" i="2"/>
  <c r="X1842" i="2"/>
  <c r="X1838" i="2"/>
  <c r="X1834" i="2"/>
  <c r="X1830" i="2"/>
  <c r="X1826" i="2"/>
  <c r="X1822" i="2"/>
  <c r="X1818" i="2"/>
  <c r="X1814" i="2"/>
  <c r="X1810" i="2"/>
  <c r="X1806" i="2"/>
  <c r="X1802" i="2"/>
  <c r="X1798" i="2"/>
  <c r="X1794" i="2"/>
  <c r="X1790" i="2"/>
  <c r="X1782" i="2"/>
  <c r="X1778" i="2"/>
  <c r="X1774" i="2"/>
  <c r="X1770" i="2"/>
  <c r="X1766" i="2"/>
  <c r="X1762" i="2"/>
  <c r="X1758" i="2"/>
  <c r="X1754" i="2"/>
  <c r="X1750" i="2"/>
  <c r="X1746" i="2"/>
  <c r="X1742" i="2"/>
  <c r="X1738" i="2"/>
  <c r="X1734" i="2"/>
  <c r="X1730" i="2"/>
  <c r="X1726" i="2"/>
  <c r="X1722" i="2"/>
  <c r="X1718" i="2"/>
  <c r="X1714" i="2"/>
  <c r="X1710" i="2"/>
  <c r="X1706" i="2"/>
  <c r="X1702" i="2"/>
  <c r="X1698" i="2"/>
  <c r="X1694" i="2"/>
  <c r="X1690" i="2"/>
  <c r="X1686" i="2"/>
  <c r="X1682" i="2"/>
  <c r="X1678" i="2"/>
  <c r="X1674" i="2"/>
  <c r="X1670" i="2"/>
  <c r="X1666" i="2"/>
  <c r="X1662" i="2"/>
  <c r="X1658" i="2"/>
  <c r="X1654" i="2"/>
  <c r="X1650" i="2"/>
  <c r="X1646" i="2"/>
  <c r="X1642" i="2"/>
  <c r="X1638" i="2"/>
  <c r="X1634" i="2"/>
  <c r="X1630" i="2"/>
  <c r="X1626" i="2"/>
  <c r="X1622" i="2"/>
  <c r="X1618" i="2"/>
  <c r="X1614" i="2"/>
  <c r="X1610" i="2"/>
  <c r="X1606" i="2"/>
  <c r="X1602" i="2"/>
  <c r="X1598" i="2"/>
  <c r="X1594" i="2"/>
  <c r="X1590" i="2"/>
  <c r="X1586" i="2"/>
  <c r="X1582" i="2"/>
  <c r="X1578" i="2"/>
  <c r="X1570" i="2"/>
  <c r="X1566" i="2"/>
  <c r="X1562" i="2"/>
  <c r="X1558" i="2"/>
  <c r="X1554" i="2"/>
  <c r="X1550" i="2"/>
  <c r="X1546" i="2"/>
  <c r="X1542" i="2"/>
  <c r="X1538" i="2"/>
  <c r="X1534" i="2"/>
  <c r="X1530" i="2"/>
  <c r="X1526" i="2"/>
  <c r="X1522" i="2"/>
  <c r="X1518" i="2"/>
  <c r="X1514" i="2"/>
  <c r="X1510" i="2"/>
  <c r="X1506" i="2"/>
  <c r="X1502" i="2"/>
  <c r="X1498" i="2"/>
  <c r="X1494" i="2"/>
  <c r="X1490" i="2"/>
  <c r="X1486" i="2"/>
  <c r="X1482" i="2"/>
  <c r="X1478" i="2"/>
  <c r="X1474" i="2"/>
  <c r="X1470" i="2"/>
  <c r="X1466" i="2"/>
  <c r="X1462" i="2"/>
  <c r="X1458" i="2"/>
  <c r="X1454" i="2"/>
  <c r="X1450" i="2"/>
  <c r="X1446" i="2"/>
  <c r="X1442" i="2"/>
  <c r="X1438" i="2"/>
  <c r="X1434" i="2"/>
  <c r="X1430" i="2"/>
  <c r="X1426" i="2"/>
  <c r="X1422" i="2"/>
  <c r="X1418" i="2"/>
  <c r="X1414" i="2"/>
  <c r="X1410" i="2"/>
  <c r="X1406" i="2"/>
  <c r="X1402" i="2"/>
  <c r="X1398" i="2"/>
  <c r="X1394" i="2"/>
  <c r="X1390" i="2"/>
  <c r="X1386" i="2"/>
  <c r="X1382" i="2"/>
  <c r="X1378" i="2"/>
  <c r="X1374" i="2"/>
  <c r="X1370" i="2"/>
  <c r="X1366" i="2"/>
  <c r="X1362" i="2"/>
  <c r="X1358" i="2"/>
  <c r="X1354" i="2"/>
  <c r="X1350" i="2"/>
  <c r="X1346" i="2"/>
  <c r="X1342" i="2"/>
  <c r="X1338" i="2"/>
  <c r="X1334" i="2"/>
  <c r="X1330" i="2"/>
  <c r="X1326" i="2"/>
  <c r="X1322" i="2"/>
  <c r="X1318" i="2"/>
  <c r="X1314" i="2"/>
  <c r="X1306" i="2"/>
  <c r="X1302" i="2"/>
  <c r="X1298" i="2"/>
  <c r="X1294" i="2"/>
  <c r="X1290" i="2"/>
  <c r="X1286" i="2"/>
  <c r="X1282" i="2"/>
  <c r="X1278" i="2"/>
  <c r="X1274" i="2"/>
  <c r="X1270" i="2"/>
  <c r="X1266" i="2"/>
  <c r="X1262" i="2"/>
  <c r="X1258" i="2"/>
  <c r="X1254" i="2"/>
  <c r="X1250" i="2"/>
  <c r="X1246" i="2"/>
  <c r="X1242" i="2"/>
  <c r="X1238" i="2"/>
  <c r="X1234" i="2"/>
  <c r="X1230" i="2"/>
  <c r="X1226" i="2"/>
  <c r="X1222" i="2"/>
  <c r="X1218" i="2"/>
  <c r="X1214" i="2"/>
  <c r="X1210" i="2"/>
  <c r="X1206" i="2"/>
  <c r="X1202" i="2"/>
  <c r="X1198" i="2"/>
  <c r="X1194" i="2"/>
  <c r="X1190" i="2"/>
  <c r="X1186" i="2"/>
  <c r="X1182" i="2"/>
  <c r="X1178" i="2"/>
  <c r="X1174" i="2"/>
  <c r="X1170" i="2"/>
  <c r="X1166" i="2"/>
  <c r="X1162" i="2"/>
  <c r="X1158" i="2"/>
  <c r="X1154" i="2"/>
  <c r="X1150" i="2"/>
  <c r="X1146" i="2"/>
  <c r="X1142" i="2"/>
  <c r="X1138" i="2"/>
  <c r="X1134" i="2"/>
  <c r="X1130" i="2"/>
  <c r="X1126" i="2"/>
  <c r="X1122" i="2"/>
  <c r="X1118" i="2"/>
  <c r="X1114" i="2"/>
  <c r="X1110" i="2"/>
  <c r="X1106" i="2"/>
  <c r="X1102" i="2"/>
  <c r="X1098" i="2"/>
  <c r="X1094" i="2"/>
  <c r="X1090" i="2"/>
  <c r="X1086" i="2"/>
  <c r="X1082" i="2"/>
  <c r="X1078" i="2"/>
  <c r="X1074" i="2"/>
  <c r="X1070" i="2"/>
  <c r="X1066" i="2"/>
  <c r="X1062" i="2"/>
  <c r="X1058" i="2"/>
  <c r="X1054" i="2"/>
  <c r="X1050" i="2"/>
  <c r="X1046" i="2"/>
  <c r="X1042" i="2"/>
  <c r="X2525" i="2"/>
  <c r="X2517" i="2"/>
  <c r="X2513" i="2"/>
  <c r="X2505" i="2"/>
  <c r="X2501" i="2"/>
  <c r="X2497" i="2"/>
  <c r="X2493" i="2"/>
  <c r="X2489" i="2"/>
  <c r="X2485" i="2"/>
  <c r="X2481" i="2"/>
  <c r="X2477" i="2"/>
  <c r="X2473" i="2"/>
  <c r="X2469" i="2"/>
  <c r="X2465" i="2"/>
  <c r="X2457" i="2"/>
  <c r="X2453" i="2"/>
  <c r="X2445" i="2"/>
  <c r="X2441" i="2"/>
  <c r="X2437" i="2"/>
  <c r="X2433" i="2"/>
  <c r="X2429" i="2"/>
  <c r="X2421" i="2"/>
  <c r="X2417" i="2"/>
  <c r="X2413" i="2"/>
  <c r="X2409" i="2"/>
  <c r="X2405" i="2"/>
  <c r="X2401" i="2"/>
  <c r="X2397" i="2"/>
  <c r="X2393" i="2"/>
  <c r="X2389" i="2"/>
  <c r="X2385" i="2"/>
  <c r="X2381" i="2"/>
  <c r="X2377" i="2"/>
  <c r="X2373" i="2"/>
  <c r="X2365" i="2"/>
  <c r="X2361" i="2"/>
  <c r="X2353" i="2"/>
  <c r="X2349" i="2"/>
  <c r="X2345" i="2"/>
  <c r="X2341" i="2"/>
  <c r="X2337" i="2"/>
  <c r="X2333" i="2"/>
  <c r="X2329" i="2"/>
  <c r="X2325" i="2"/>
  <c r="X2321" i="2"/>
  <c r="X2317" i="2"/>
  <c r="X2313" i="2"/>
  <c r="X2305" i="2"/>
  <c r="X2301" i="2"/>
  <c r="X2293" i="2"/>
  <c r="X2289" i="2"/>
  <c r="X2285" i="2"/>
  <c r="X2281" i="2"/>
  <c r="X2277" i="2"/>
  <c r="X2273" i="2"/>
  <c r="X2269" i="2"/>
  <c r="X2265" i="2"/>
  <c r="X2261" i="2"/>
  <c r="X2257" i="2"/>
  <c r="X2253" i="2"/>
  <c r="X2249" i="2"/>
  <c r="X2245" i="2"/>
  <c r="X2241" i="2"/>
  <c r="X2237" i="2"/>
  <c r="X2233" i="2"/>
  <c r="X2229" i="2"/>
  <c r="X2225" i="2"/>
  <c r="X2221" i="2"/>
  <c r="X2217" i="2"/>
  <c r="X2213" i="2"/>
  <c r="X2209" i="2"/>
  <c r="X2205" i="2"/>
  <c r="X2201" i="2"/>
  <c r="X2197" i="2"/>
  <c r="X2193" i="2"/>
  <c r="X2189" i="2"/>
  <c r="X2185" i="2"/>
  <c r="X2181" i="2"/>
  <c r="X2177" i="2"/>
  <c r="X2173" i="2"/>
  <c r="X2169" i="2"/>
  <c r="X2165" i="2"/>
  <c r="X2161" i="2"/>
  <c r="X2157" i="2"/>
  <c r="X2153" i="2"/>
  <c r="X2149" i="2"/>
  <c r="X2145" i="2"/>
  <c r="X2141" i="2"/>
  <c r="X2137" i="2"/>
  <c r="X2133" i="2"/>
  <c r="X2129" i="2"/>
  <c r="X2125" i="2"/>
  <c r="X2121" i="2"/>
  <c r="X2117" i="2"/>
  <c r="X2113" i="2"/>
  <c r="X2109" i="2"/>
  <c r="X2105" i="2"/>
  <c r="X2101" i="2"/>
  <c r="X2097" i="2"/>
  <c r="X2093" i="2"/>
  <c r="X2089" i="2"/>
  <c r="X2085" i="2"/>
  <c r="X2081" i="2"/>
  <c r="X2077" i="2"/>
  <c r="X2073" i="2"/>
  <c r="X2069" i="2"/>
  <c r="X2065" i="2"/>
  <c r="X2061" i="2"/>
  <c r="X2057" i="2"/>
  <c r="X2053" i="2"/>
  <c r="X2049" i="2"/>
  <c r="X2045" i="2"/>
  <c r="X2041" i="2"/>
  <c r="X2037" i="2"/>
  <c r="X2033" i="2"/>
  <c r="X2029" i="2"/>
  <c r="X2025" i="2"/>
  <c r="X2021" i="2"/>
  <c r="X2017" i="2"/>
  <c r="X2013" i="2"/>
  <c r="X2009" i="2"/>
  <c r="X2005" i="2"/>
  <c r="X2001" i="2"/>
  <c r="X1997" i="2"/>
  <c r="X1993" i="2"/>
  <c r="X1989" i="2"/>
  <c r="X1985" i="2"/>
  <c r="X1981" i="2"/>
  <c r="X1977" i="2"/>
  <c r="X1973" i="2"/>
  <c r="X1965" i="2"/>
  <c r="X1961" i="2"/>
  <c r="X1957" i="2"/>
  <c r="X1953" i="2"/>
  <c r="X1949" i="2"/>
  <c r="X1945" i="2"/>
  <c r="X1941" i="2"/>
  <c r="X1937" i="2"/>
  <c r="X1933" i="2"/>
  <c r="X1929" i="2"/>
  <c r="X1925" i="2"/>
  <c r="X1921" i="2"/>
  <c r="X1917" i="2"/>
  <c r="X1913" i="2"/>
  <c r="X1909" i="2"/>
  <c r="X1905" i="2"/>
  <c r="X1901" i="2"/>
  <c r="X1897" i="2"/>
  <c r="X1893" i="2"/>
  <c r="X1889" i="2"/>
  <c r="X1885" i="2"/>
  <c r="X1881" i="2"/>
  <c r="X1877" i="2"/>
  <c r="X1873" i="2"/>
  <c r="X1865" i="2"/>
  <c r="X1861" i="2"/>
  <c r="X1857" i="2"/>
  <c r="X1853" i="2"/>
  <c r="X1849" i="2"/>
  <c r="X1845" i="2"/>
  <c r="X1841" i="2"/>
  <c r="X1837" i="2"/>
  <c r="X1833" i="2"/>
  <c r="X1829" i="2"/>
  <c r="X1825" i="2"/>
  <c r="X1821" i="2"/>
  <c r="X1817" i="2"/>
  <c r="X1813" i="2"/>
  <c r="X1809" i="2"/>
  <c r="X1805" i="2"/>
  <c r="X1801" i="2"/>
  <c r="X1797" i="2"/>
  <c r="X1793" i="2"/>
  <c r="X1789" i="2"/>
  <c r="X1785" i="2"/>
  <c r="X1781" i="2"/>
  <c r="X1777" i="2"/>
  <c r="X1773" i="2"/>
  <c r="X1769" i="2"/>
  <c r="X1765" i="2"/>
  <c r="X1761" i="2"/>
  <c r="X1757" i="2"/>
  <c r="X1753" i="2"/>
  <c r="X1749" i="2"/>
  <c r="X1745" i="2"/>
  <c r="X1741" i="2"/>
  <c r="X1737" i="2"/>
  <c r="X1733" i="2"/>
  <c r="X1729" i="2"/>
  <c r="X1725" i="2"/>
  <c r="X1721" i="2"/>
  <c r="X1717" i="2"/>
  <c r="X1713" i="2"/>
  <c r="X1709" i="2"/>
  <c r="X1705" i="2"/>
  <c r="X1701" i="2"/>
  <c r="X1697" i="2"/>
  <c r="X1693" i="2"/>
  <c r="X1689" i="2"/>
  <c r="X1685" i="2"/>
  <c r="X1681" i="2"/>
  <c r="X1677" i="2"/>
  <c r="X1673" i="2"/>
  <c r="X1669" i="2"/>
  <c r="X1665" i="2"/>
  <c r="X1661" i="2"/>
  <c r="X1657" i="2"/>
  <c r="X1653" i="2"/>
  <c r="X1649" i="2"/>
  <c r="X1645" i="2"/>
  <c r="X1641" i="2"/>
  <c r="X1637" i="2"/>
  <c r="X1633" i="2"/>
  <c r="X1629" i="2"/>
  <c r="X1625" i="2"/>
  <c r="X1621" i="2"/>
  <c r="X1617" i="2"/>
  <c r="X1613" i="2"/>
  <c r="X1609" i="2"/>
  <c r="X1605" i="2"/>
  <c r="X1601" i="2"/>
  <c r="X1597" i="2"/>
  <c r="X1593" i="2"/>
  <c r="X1589" i="2"/>
  <c r="X1585" i="2"/>
  <c r="X1581" i="2"/>
  <c r="X1577" i="2"/>
  <c r="X1573" i="2"/>
  <c r="X1569" i="2"/>
  <c r="X1565" i="2"/>
  <c r="X1561" i="2"/>
  <c r="X1557" i="2"/>
  <c r="X1553" i="2"/>
  <c r="X1549" i="2"/>
  <c r="X1545" i="2"/>
  <c r="X1541" i="2"/>
  <c r="X1537" i="2"/>
  <c r="X1533" i="2"/>
  <c r="X1529" i="2"/>
  <c r="X1525" i="2"/>
  <c r="X1521" i="2"/>
  <c r="X1517" i="2"/>
  <c r="X1513" i="2"/>
  <c r="X1509" i="2"/>
  <c r="X1505" i="2"/>
  <c r="X1501" i="2"/>
  <c r="X1497" i="2"/>
  <c r="X1493" i="2"/>
  <c r="X1489" i="2"/>
  <c r="X1485" i="2"/>
  <c r="X1481" i="2"/>
  <c r="X1477" i="2"/>
  <c r="X1473" i="2"/>
  <c r="X1469" i="2"/>
  <c r="X1465" i="2"/>
  <c r="X1461" i="2"/>
  <c r="X1453" i="2"/>
  <c r="X1449" i="2"/>
  <c r="X1445" i="2"/>
  <c r="X1441" i="2"/>
  <c r="X1437" i="2"/>
  <c r="X1433" i="2"/>
  <c r="X1429" i="2"/>
  <c r="X1425" i="2"/>
  <c r="X1421" i="2"/>
  <c r="X1417" i="2"/>
  <c r="X1413" i="2"/>
  <c r="X1409" i="2"/>
  <c r="X1405" i="2"/>
  <c r="X1401" i="2"/>
  <c r="X1397" i="2"/>
  <c r="X1393" i="2"/>
  <c r="X1389" i="2"/>
  <c r="X1385" i="2"/>
  <c r="X1381" i="2"/>
  <c r="X1377" i="2"/>
  <c r="X1373" i="2"/>
  <c r="X1369" i="2"/>
  <c r="X1365" i="2"/>
  <c r="X1361" i="2"/>
  <c r="X1357" i="2"/>
  <c r="X1353" i="2"/>
  <c r="X1349" i="2"/>
  <c r="X1345" i="2"/>
  <c r="X1341" i="2"/>
  <c r="X1337" i="2"/>
  <c r="X1333" i="2"/>
  <c r="X1329" i="2"/>
  <c r="X1325" i="2"/>
  <c r="X1321" i="2"/>
  <c r="X1317" i="2"/>
  <c r="X1313" i="2"/>
  <c r="X1309" i="2"/>
  <c r="X1305" i="2"/>
  <c r="X1301" i="2"/>
  <c r="X1297" i="2"/>
  <c r="X1293" i="2"/>
  <c r="X1289" i="2"/>
  <c r="X1285" i="2"/>
  <c r="X1281" i="2"/>
  <c r="X1277" i="2"/>
  <c r="X1273" i="2"/>
  <c r="X1269" i="2"/>
  <c r="X1265" i="2"/>
  <c r="X1261" i="2"/>
  <c r="X1257" i="2"/>
  <c r="X1253" i="2"/>
  <c r="X1249" i="2"/>
  <c r="X1245" i="2"/>
  <c r="X1241" i="2"/>
  <c r="X1237" i="2"/>
  <c r="X1233" i="2"/>
  <c r="X1229" i="2"/>
  <c r="X1225" i="2"/>
  <c r="X1221" i="2"/>
  <c r="X1217" i="2"/>
  <c r="X1213" i="2"/>
  <c r="X1209" i="2"/>
  <c r="X1205" i="2"/>
  <c r="X1201" i="2"/>
  <c r="X1197" i="2"/>
  <c r="X1193" i="2"/>
  <c r="X1189" i="2"/>
  <c r="X1185" i="2"/>
  <c r="X1181" i="2"/>
  <c r="X1177" i="2"/>
  <c r="X1173" i="2"/>
  <c r="X1169" i="2"/>
  <c r="X1165" i="2"/>
  <c r="X1161" i="2"/>
  <c r="X1157" i="2"/>
  <c r="X1153" i="2"/>
  <c r="X1149" i="2"/>
  <c r="X1145" i="2"/>
  <c r="X1141" i="2"/>
  <c r="X1137" i="2"/>
  <c r="X1133" i="2"/>
  <c r="X1129" i="2"/>
  <c r="X1125" i="2"/>
  <c r="X1121" i="2"/>
  <c r="X1117" i="2"/>
  <c r="X1113" i="2"/>
  <c r="X1109" i="2"/>
  <c r="X1105" i="2"/>
  <c r="X1101" i="2"/>
  <c r="X1097" i="2"/>
  <c r="X1093" i="2"/>
  <c r="X1089" i="2"/>
  <c r="X1085" i="2"/>
  <c r="X1081" i="2"/>
  <c r="X1077" i="2"/>
  <c r="X1073" i="2"/>
  <c r="X1069" i="2"/>
  <c r="X1065" i="2"/>
  <c r="X1061" i="2"/>
  <c r="X1057" i="2"/>
  <c r="X1053" i="2"/>
  <c r="X1049" i="2"/>
  <c r="X1045" i="2"/>
  <c r="X2449" i="2"/>
  <c r="X1457" i="2"/>
  <c r="X2178" i="2"/>
  <c r="X2090" i="2"/>
  <c r="X1574" i="2"/>
  <c r="X1310" i="2"/>
  <c r="X2171" i="2"/>
  <c r="X2167" i="2"/>
  <c r="X2163" i="2"/>
  <c r="X2159" i="2"/>
  <c r="X2155" i="2"/>
  <c r="X2151" i="2"/>
  <c r="X2147" i="2"/>
  <c r="X2143" i="2"/>
  <c r="X2139" i="2"/>
  <c r="X2135" i="2"/>
  <c r="X2127" i="2"/>
  <c r="X2123" i="2"/>
  <c r="X2119" i="2"/>
  <c r="X2115" i="2"/>
  <c r="X2111" i="2"/>
  <c r="X2107" i="2"/>
  <c r="X2103" i="2"/>
  <c r="X2099" i="2"/>
  <c r="X2095" i="2"/>
  <c r="X2091" i="2"/>
  <c r="X2083" i="2"/>
  <c r="X2079" i="2"/>
  <c r="X2075" i="2"/>
  <c r="X2071" i="2"/>
  <c r="X2063" i="2"/>
  <c r="X2059" i="2"/>
  <c r="X2055" i="2"/>
  <c r="X2051" i="2"/>
  <c r="X2047" i="2"/>
  <c r="X2043" i="2"/>
  <c r="X2039" i="2"/>
  <c r="X2035" i="2"/>
  <c r="X2031" i="2"/>
  <c r="X2027" i="2"/>
  <c r="X2023" i="2"/>
  <c r="X2019" i="2"/>
  <c r="X2015" i="2"/>
  <c r="X2011" i="2"/>
  <c r="X2007" i="2"/>
  <c r="X2003" i="2"/>
  <c r="X1999" i="2"/>
  <c r="X1995" i="2"/>
  <c r="X1991" i="2"/>
  <c r="X1987" i="2"/>
  <c r="X1983" i="2"/>
  <c r="X1979" i="2"/>
  <c r="X1971" i="2"/>
  <c r="X1967" i="2"/>
  <c r="X1963" i="2"/>
  <c r="X1959" i="2"/>
  <c r="X1955" i="2"/>
  <c r="X1951" i="2"/>
  <c r="X1947" i="2"/>
  <c r="X1943" i="2"/>
  <c r="X1939" i="2"/>
  <c r="X1935" i="2"/>
  <c r="X1931" i="2"/>
  <c r="X1923" i="2"/>
  <c r="X1919" i="2"/>
  <c r="X1915" i="2"/>
  <c r="X1911" i="2"/>
  <c r="X1907" i="2"/>
  <c r="X1903" i="2"/>
  <c r="X1899" i="2"/>
  <c r="X1895" i="2"/>
  <c r="X1891" i="2"/>
  <c r="X1887" i="2"/>
  <c r="X1883" i="2"/>
  <c r="X1879" i="2"/>
  <c r="X1875" i="2"/>
  <c r="X1871" i="2"/>
  <c r="X1867" i="2"/>
  <c r="X1863" i="2"/>
  <c r="X1859" i="2"/>
  <c r="X1855" i="2"/>
  <c r="X1851" i="2"/>
  <c r="X1847" i="2"/>
  <c r="X1843" i="2"/>
  <c r="X1839" i="2"/>
  <c r="X1835" i="2"/>
  <c r="X1831" i="2"/>
  <c r="X1827" i="2"/>
  <c r="X1823" i="2"/>
  <c r="X1819" i="2"/>
  <c r="X1815" i="2"/>
  <c r="X1811" i="2"/>
  <c r="X1807" i="2"/>
  <c r="X1803" i="2"/>
  <c r="X1795" i="2"/>
  <c r="X1791" i="2"/>
  <c r="X1787" i="2"/>
  <c r="X1783" i="2"/>
  <c r="X1779" i="2"/>
  <c r="X1775" i="2"/>
  <c r="X1771" i="2"/>
  <c r="X1767" i="2"/>
  <c r="X1763" i="2"/>
  <c r="X1759" i="2"/>
  <c r="X1755" i="2"/>
  <c r="X1751" i="2"/>
  <c r="X1747" i="2"/>
  <c r="X1743" i="2"/>
  <c r="X1739" i="2"/>
  <c r="X1735" i="2"/>
  <c r="X1731" i="2"/>
  <c r="X1727" i="2"/>
  <c r="X1723" i="2"/>
  <c r="X1719" i="2"/>
  <c r="X1715" i="2"/>
  <c r="X1711" i="2"/>
  <c r="X1707" i="2"/>
  <c r="X1703" i="2"/>
  <c r="X1699" i="2"/>
  <c r="X1695" i="2"/>
  <c r="X1691" i="2"/>
  <c r="X1687" i="2"/>
  <c r="X1683" i="2"/>
  <c r="X1679" i="2"/>
  <c r="X1675" i="2"/>
  <c r="X1671" i="2"/>
  <c r="X1667" i="2"/>
  <c r="X1663" i="2"/>
  <c r="X1659" i="2"/>
  <c r="X1655" i="2"/>
  <c r="X1651" i="2"/>
  <c r="X1647" i="2"/>
  <c r="X1643" i="2"/>
  <c r="X1639" i="2"/>
  <c r="X1635" i="2"/>
  <c r="X1631" i="2"/>
  <c r="X1627" i="2"/>
  <c r="X1623" i="2"/>
  <c r="X1619" i="2"/>
  <c r="X1615" i="2"/>
  <c r="X1611" i="2"/>
  <c r="X1607" i="2"/>
  <c r="X1603" i="2"/>
  <c r="X1599" i="2"/>
  <c r="X1595" i="2"/>
  <c r="X1591" i="2"/>
  <c r="X1587" i="2"/>
  <c r="X1583" i="2"/>
  <c r="X1579" i="2"/>
  <c r="X1575" i="2"/>
  <c r="X1571" i="2"/>
  <c r="X1567" i="2"/>
  <c r="X1563" i="2"/>
  <c r="X1559" i="2"/>
  <c r="X1555" i="2"/>
  <c r="X1551" i="2"/>
  <c r="X1547" i="2"/>
  <c r="X1543" i="2"/>
  <c r="X1539" i="2"/>
  <c r="X1535" i="2"/>
  <c r="X1531" i="2"/>
  <c r="X1527" i="2"/>
  <c r="X1523" i="2"/>
  <c r="X1519" i="2"/>
  <c r="X1515" i="2"/>
  <c r="X1511" i="2"/>
  <c r="X1507" i="2"/>
  <c r="X1503" i="2"/>
  <c r="X1499" i="2"/>
  <c r="X1495" i="2"/>
  <c r="X1491" i="2"/>
  <c r="X1487" i="2"/>
  <c r="X1479" i="2"/>
  <c r="X1475" i="2"/>
  <c r="X1471" i="2"/>
  <c r="X1467" i="2"/>
  <c r="X1463" i="2"/>
  <c r="X1459" i="2"/>
  <c r="X1455" i="2"/>
  <c r="X1451" i="2"/>
  <c r="X1447" i="2"/>
  <c r="X1443" i="2"/>
  <c r="X1439" i="2"/>
  <c r="X1435" i="2"/>
  <c r="X1431" i="2"/>
  <c r="X1427" i="2"/>
  <c r="X1423" i="2"/>
  <c r="X1419" i="2"/>
  <c r="X1415" i="2"/>
  <c r="X1411" i="2"/>
  <c r="X1407" i="2"/>
  <c r="X1403" i="2"/>
  <c r="X1399" i="2"/>
  <c r="X1395" i="2"/>
  <c r="X1391" i="2"/>
  <c r="X1387" i="2"/>
  <c r="X1383" i="2"/>
  <c r="X1379" i="2"/>
  <c r="X1375" i="2"/>
  <c r="X1371" i="2"/>
  <c r="X1367" i="2"/>
  <c r="X1363" i="2"/>
  <c r="X1359" i="2"/>
  <c r="X1355" i="2"/>
  <c r="X1351" i="2"/>
  <c r="X1347" i="2"/>
  <c r="X1343" i="2"/>
  <c r="X1339" i="2"/>
  <c r="X1335" i="2"/>
  <c r="X1331" i="2"/>
  <c r="X1327" i="2"/>
  <c r="X1323" i="2"/>
  <c r="X1319" i="2"/>
  <c r="X1315" i="2"/>
  <c r="X1311" i="2"/>
  <c r="X1307" i="2"/>
  <c r="X1303" i="2"/>
  <c r="X1299" i="2"/>
  <c r="X1295" i="2"/>
  <c r="X1291" i="2"/>
  <c r="X1287" i="2"/>
  <c r="X1283" i="2"/>
  <c r="X1279" i="2"/>
  <c r="X1275" i="2"/>
  <c r="X1271" i="2"/>
  <c r="X1267" i="2"/>
  <c r="X1263" i="2"/>
  <c r="X1259" i="2"/>
  <c r="X1255" i="2"/>
  <c r="X1251" i="2"/>
  <c r="X1247" i="2"/>
  <c r="X1243" i="2"/>
  <c r="X1239" i="2"/>
  <c r="X1235" i="2"/>
  <c r="X1231" i="2"/>
  <c r="X1227" i="2"/>
  <c r="X1223" i="2"/>
  <c r="X1219" i="2"/>
  <c r="X1215" i="2"/>
  <c r="X1211" i="2"/>
  <c r="X1207" i="2"/>
  <c r="X1203" i="2"/>
  <c r="X1199" i="2"/>
  <c r="X1195" i="2"/>
  <c r="X1191" i="2"/>
  <c r="X1187" i="2"/>
  <c r="X1183" i="2"/>
  <c r="X1179" i="2"/>
  <c r="X1175" i="2"/>
  <c r="X1171" i="2"/>
  <c r="X1167" i="2"/>
  <c r="X1163" i="2"/>
  <c r="X1159" i="2"/>
  <c r="X1155" i="2"/>
  <c r="X1151" i="2"/>
  <c r="X1147" i="2"/>
  <c r="X1143" i="2"/>
  <c r="X1139" i="2"/>
  <c r="X1135" i="2"/>
  <c r="X1131" i="2"/>
  <c r="X1127" i="2"/>
  <c r="X1123" i="2"/>
  <c r="X1119" i="2"/>
  <c r="X1115" i="2"/>
  <c r="X1111" i="2"/>
  <c r="X1107" i="2"/>
  <c r="X1103" i="2"/>
  <c r="X1099" i="2"/>
  <c r="X1095" i="2"/>
  <c r="X1091" i="2"/>
  <c r="X1087" i="2"/>
  <c r="X1083" i="2"/>
  <c r="X1079" i="2"/>
  <c r="X1075" i="2"/>
  <c r="X1071" i="2"/>
  <c r="X1067" i="2"/>
  <c r="X1063" i="2"/>
  <c r="X1059" i="2"/>
  <c r="X1055" i="2"/>
  <c r="X1051" i="2"/>
  <c r="X1047" i="2"/>
  <c r="X1043" i="2"/>
  <c r="X2297" i="2"/>
  <c r="X2174" i="2"/>
  <c r="X2131" i="2"/>
  <c r="X1969" i="2"/>
  <c r="Z5866" i="2"/>
  <c r="AA5866" i="2" s="1"/>
  <c r="F4" i="2" l="1"/>
  <c r="H7" i="3" l="1"/>
  <c r="H8" i="3"/>
  <c r="H9" i="3"/>
  <c r="H10" i="3"/>
  <c r="H11" i="3"/>
  <c r="H12" i="3"/>
  <c r="W3034" i="2" s="1"/>
  <c r="Y3034" i="2" s="1"/>
  <c r="H13" i="3"/>
  <c r="H14" i="3"/>
  <c r="H15" i="3"/>
  <c r="H16" i="3"/>
  <c r="H17" i="3"/>
  <c r="H18" i="3"/>
  <c r="H19" i="3"/>
  <c r="H20" i="3"/>
  <c r="H21" i="3"/>
  <c r="H22" i="3"/>
  <c r="H23" i="3"/>
  <c r="H24" i="3"/>
  <c r="H25" i="3"/>
  <c r="H26" i="3"/>
  <c r="H27" i="3"/>
  <c r="H28" i="3"/>
  <c r="H29" i="3"/>
  <c r="H30" i="3"/>
  <c r="H31" i="3"/>
  <c r="H32" i="3"/>
  <c r="H33" i="3"/>
  <c r="H34" i="3"/>
  <c r="H35" i="3"/>
  <c r="H36" i="3"/>
  <c r="H37" i="3"/>
  <c r="H38" i="3"/>
  <c r="H39" i="3"/>
  <c r="W1439" i="2" s="1"/>
  <c r="Y1439" i="2" s="1"/>
  <c r="Z1439" i="2" s="1"/>
  <c r="AA1439" i="2" s="1"/>
  <c r="H40" i="3"/>
  <c r="H41" i="3"/>
  <c r="H42" i="3"/>
  <c r="H43" i="3"/>
  <c r="W2719" i="2" s="1"/>
  <c r="Y2719" i="2" s="1"/>
  <c r="Z2719" i="2" s="1"/>
  <c r="AA2719" i="2" s="1"/>
  <c r="H44" i="3"/>
  <c r="H45" i="3"/>
  <c r="H46" i="3"/>
  <c r="H47" i="3"/>
  <c r="H48" i="3"/>
  <c r="H49" i="3"/>
  <c r="H50" i="3"/>
  <c r="H51" i="3"/>
  <c r="H52" i="3"/>
  <c r="H53" i="3"/>
  <c r="H54" i="3"/>
  <c r="H55" i="3"/>
  <c r="H56" i="3"/>
  <c r="H57" i="3"/>
  <c r="H58" i="3"/>
  <c r="H59" i="3"/>
  <c r="H60" i="3"/>
  <c r="H61" i="3"/>
  <c r="H62" i="3"/>
  <c r="H63" i="3"/>
  <c r="H64" i="3"/>
  <c r="H65" i="3"/>
  <c r="H66" i="3"/>
  <c r="H67" i="3"/>
  <c r="H68" i="3"/>
  <c r="H69" i="3"/>
  <c r="H70" i="3"/>
  <c r="H71" i="3"/>
  <c r="H72" i="3"/>
  <c r="H73" i="3"/>
  <c r="H74" i="3"/>
  <c r="H75" i="3"/>
  <c r="H76" i="3"/>
  <c r="H77" i="3"/>
  <c r="H78" i="3"/>
  <c r="H79" i="3"/>
  <c r="H80" i="3"/>
  <c r="H81" i="3"/>
  <c r="H82" i="3"/>
  <c r="H83" i="3"/>
  <c r="H84" i="3"/>
  <c r="H85" i="3"/>
  <c r="H86" i="3"/>
  <c r="H87" i="3"/>
  <c r="H88" i="3"/>
  <c r="H89" i="3"/>
  <c r="H90" i="3"/>
  <c r="H91" i="3"/>
  <c r="H92" i="3"/>
  <c r="H93" i="3"/>
  <c r="H94" i="3"/>
  <c r="H95" i="3"/>
  <c r="H96" i="3"/>
  <c r="H97" i="3"/>
  <c r="W3082" i="2" s="1"/>
  <c r="Y3082" i="2" s="1"/>
  <c r="Z3082" i="2" s="1"/>
  <c r="AA3082" i="2" s="1"/>
  <c r="H98" i="3"/>
  <c r="H99" i="3"/>
  <c r="H100" i="3"/>
  <c r="W1974" i="2" s="1"/>
  <c r="Y1974" i="2" s="1"/>
  <c r="Z1974" i="2" s="1"/>
  <c r="AA1974" i="2" s="1"/>
  <c r="H101" i="3"/>
  <c r="H102" i="3"/>
  <c r="H103" i="3"/>
  <c r="H104" i="3"/>
  <c r="H105" i="3"/>
  <c r="H106" i="3"/>
  <c r="H107" i="3"/>
  <c r="H108" i="3"/>
  <c r="H109" i="3"/>
  <c r="H110" i="3"/>
  <c r="H111" i="3"/>
  <c r="H112" i="3"/>
  <c r="H113" i="3"/>
  <c r="H114" i="3"/>
  <c r="H115" i="3"/>
  <c r="H116" i="3"/>
  <c r="H117" i="3"/>
  <c r="H118" i="3"/>
  <c r="H119" i="3"/>
  <c r="H120" i="3"/>
  <c r="H121" i="3"/>
  <c r="H122" i="3"/>
  <c r="H123" i="3"/>
  <c r="H124" i="3"/>
  <c r="H125" i="3"/>
  <c r="H126" i="3"/>
  <c r="H127" i="3"/>
  <c r="H128" i="3"/>
  <c r="H129" i="3"/>
  <c r="H130" i="3"/>
  <c r="H131" i="3"/>
  <c r="H132" i="3"/>
  <c r="H133" i="3"/>
  <c r="H134" i="3"/>
  <c r="H135" i="3"/>
  <c r="H136" i="3"/>
  <c r="H137" i="3"/>
  <c r="W5966" i="2" s="1"/>
  <c r="Y5966" i="2" s="1"/>
  <c r="Z5966" i="2" s="1"/>
  <c r="AA5966" i="2" s="1"/>
  <c r="H138" i="3"/>
  <c r="H139" i="3"/>
  <c r="H140" i="3"/>
  <c r="H141" i="3"/>
  <c r="H142" i="3"/>
  <c r="H143" i="3"/>
  <c r="H144" i="3"/>
  <c r="H145" i="3"/>
  <c r="H146" i="3"/>
  <c r="H147" i="3"/>
  <c r="H148" i="3"/>
  <c r="H149" i="3"/>
  <c r="H150" i="3"/>
  <c r="H151" i="3"/>
  <c r="H152" i="3"/>
  <c r="H153" i="3"/>
  <c r="H154" i="3"/>
  <c r="H155" i="3"/>
  <c r="H156" i="3"/>
  <c r="H157" i="3"/>
  <c r="H158" i="3"/>
  <c r="H159" i="3"/>
  <c r="H160" i="3"/>
  <c r="H161" i="3"/>
  <c r="H162" i="3"/>
  <c r="H163" i="3"/>
  <c r="H164" i="3"/>
  <c r="H165" i="3"/>
  <c r="H166" i="3"/>
  <c r="H167" i="3"/>
  <c r="H168" i="3"/>
  <c r="H169" i="3"/>
  <c r="H170" i="3"/>
  <c r="H171" i="3"/>
  <c r="H172" i="3"/>
  <c r="H173" i="3"/>
  <c r="H174" i="3"/>
  <c r="H175" i="3"/>
  <c r="H176" i="3"/>
  <c r="H177" i="3"/>
  <c r="H178" i="3"/>
  <c r="H179" i="3"/>
  <c r="H180" i="3"/>
  <c r="H181" i="3"/>
  <c r="H182" i="3"/>
  <c r="H183" i="3"/>
  <c r="H184" i="3"/>
  <c r="H185" i="3"/>
  <c r="H186" i="3"/>
  <c r="H187" i="3"/>
  <c r="H188" i="3"/>
  <c r="H189" i="3"/>
  <c r="H190" i="3"/>
  <c r="H191" i="3"/>
  <c r="H192" i="3"/>
  <c r="H193" i="3"/>
  <c r="H194" i="3"/>
  <c r="H195" i="3"/>
  <c r="H196" i="3"/>
  <c r="H197" i="3"/>
  <c r="H198" i="3"/>
  <c r="H199" i="3"/>
  <c r="H200" i="3"/>
  <c r="H201" i="3"/>
  <c r="H202" i="3"/>
  <c r="H203" i="3"/>
  <c r="H204" i="3"/>
  <c r="H205" i="3"/>
  <c r="H206" i="3"/>
  <c r="H207" i="3"/>
  <c r="H208" i="3"/>
  <c r="H209" i="3"/>
  <c r="H210" i="3"/>
  <c r="H211" i="3"/>
  <c r="H212" i="3"/>
  <c r="H213" i="3"/>
  <c r="H214" i="3"/>
  <c r="H215" i="3"/>
  <c r="H216" i="3"/>
  <c r="H217" i="3"/>
  <c r="H218" i="3"/>
  <c r="H219" i="3"/>
  <c r="H220" i="3"/>
  <c r="H221" i="3"/>
  <c r="H222" i="3"/>
  <c r="H223" i="3"/>
  <c r="H224" i="3"/>
  <c r="H225" i="3"/>
  <c r="H226" i="3"/>
  <c r="H227" i="3"/>
  <c r="H228" i="3"/>
  <c r="H229" i="3"/>
  <c r="H230" i="3"/>
  <c r="H231" i="3"/>
  <c r="H232" i="3"/>
  <c r="H233" i="3"/>
  <c r="H234" i="3"/>
  <c r="H235" i="3"/>
  <c r="H236" i="3"/>
  <c r="H237" i="3"/>
  <c r="H238" i="3"/>
  <c r="H239" i="3"/>
  <c r="H240" i="3"/>
  <c r="H241" i="3"/>
  <c r="H242" i="3"/>
  <c r="H243" i="3"/>
  <c r="H244" i="3"/>
  <c r="H245" i="3"/>
  <c r="H246" i="3"/>
  <c r="H247" i="3"/>
  <c r="H248" i="3"/>
  <c r="H249" i="3"/>
  <c r="H250" i="3"/>
  <c r="H251" i="3"/>
  <c r="H252" i="3"/>
  <c r="H253" i="3"/>
  <c r="H254" i="3"/>
  <c r="H255" i="3"/>
  <c r="H256" i="3"/>
  <c r="H257" i="3"/>
  <c r="H258" i="3"/>
  <c r="H259" i="3"/>
  <c r="H260" i="3"/>
  <c r="H261" i="3"/>
  <c r="H262" i="3"/>
  <c r="H263" i="3"/>
  <c r="H264" i="3"/>
  <c r="H265" i="3"/>
  <c r="H266" i="3"/>
  <c r="H267" i="3"/>
  <c r="H268" i="3"/>
  <c r="H269" i="3"/>
  <c r="H270" i="3"/>
  <c r="H271" i="3"/>
  <c r="H272" i="3"/>
  <c r="H273" i="3"/>
  <c r="H274" i="3"/>
  <c r="H275" i="3"/>
  <c r="H276" i="3"/>
  <c r="H277" i="3"/>
  <c r="H278" i="3"/>
  <c r="H279" i="3"/>
  <c r="H280" i="3"/>
  <c r="H281" i="3"/>
  <c r="H282" i="3"/>
  <c r="H283" i="3"/>
  <c r="H284" i="3"/>
  <c r="H285" i="3"/>
  <c r="W4042" i="2" s="1"/>
  <c r="Y4042" i="2" s="1"/>
  <c r="Z4042" i="2" s="1"/>
  <c r="AA4042" i="2" s="1"/>
  <c r="H286" i="3"/>
  <c r="H287" i="3"/>
  <c r="H288" i="3"/>
  <c r="H289" i="3"/>
  <c r="H290" i="3"/>
  <c r="H291" i="3"/>
  <c r="H292" i="3"/>
  <c r="H293" i="3"/>
  <c r="H294" i="3"/>
  <c r="H295" i="3"/>
  <c r="H296" i="3"/>
  <c r="W3299" i="2" s="1"/>
  <c r="Y3299" i="2" s="1"/>
  <c r="Z3299" i="2" s="1"/>
  <c r="AA3299" i="2" s="1"/>
  <c r="H297" i="3"/>
  <c r="H298" i="3"/>
  <c r="H299" i="3"/>
  <c r="H300" i="3"/>
  <c r="H301" i="3"/>
  <c r="H302" i="3"/>
  <c r="H303" i="3"/>
  <c r="H304" i="3"/>
  <c r="H305" i="3"/>
  <c r="H306" i="3"/>
  <c r="H307" i="3"/>
  <c r="H308" i="3"/>
  <c r="H309" i="3"/>
  <c r="H310" i="3"/>
  <c r="H311" i="3"/>
  <c r="H312" i="3"/>
  <c r="H313" i="3"/>
  <c r="H314" i="3"/>
  <c r="H315" i="3"/>
  <c r="H316" i="3"/>
  <c r="H317" i="3"/>
  <c r="H318" i="3"/>
  <c r="H319" i="3"/>
  <c r="H320" i="3"/>
  <c r="H321" i="3"/>
  <c r="H322" i="3"/>
  <c r="W3781" i="2" s="1"/>
  <c r="Y3781" i="2" s="1"/>
  <c r="H323" i="3"/>
  <c r="H324" i="3"/>
  <c r="H325" i="3"/>
  <c r="H326" i="3"/>
  <c r="H327" i="3"/>
  <c r="H328" i="3"/>
  <c r="H329" i="3"/>
  <c r="H330" i="3"/>
  <c r="H331" i="3"/>
  <c r="H332" i="3"/>
  <c r="H333" i="3"/>
  <c r="H334" i="3"/>
  <c r="H335" i="3"/>
  <c r="H336" i="3"/>
  <c r="W4044" i="2" s="1"/>
  <c r="Y4044" i="2" s="1"/>
  <c r="H337" i="3"/>
  <c r="H338" i="3"/>
  <c r="H339" i="3"/>
  <c r="H340" i="3"/>
  <c r="H341" i="3"/>
  <c r="H342" i="3"/>
  <c r="H343" i="3"/>
  <c r="H344" i="3"/>
  <c r="H345" i="3"/>
  <c r="H346" i="3"/>
  <c r="H347" i="3"/>
  <c r="H348" i="3"/>
  <c r="H349" i="3"/>
  <c r="H350" i="3"/>
  <c r="H351" i="3"/>
  <c r="H352" i="3"/>
  <c r="H353" i="3"/>
  <c r="H354" i="3"/>
  <c r="H355" i="3"/>
  <c r="H356" i="3"/>
  <c r="H357" i="3"/>
  <c r="H358" i="3"/>
  <c r="H359" i="3"/>
  <c r="H360" i="3"/>
  <c r="H361" i="3"/>
  <c r="H362" i="3"/>
  <c r="H363" i="3"/>
  <c r="H364" i="3"/>
  <c r="H365" i="3"/>
  <c r="H366" i="3"/>
  <c r="H367" i="3"/>
  <c r="H368" i="3"/>
  <c r="H369" i="3"/>
  <c r="H370" i="3"/>
  <c r="H371" i="3"/>
  <c r="H372" i="3"/>
  <c r="H373" i="3"/>
  <c r="H374" i="3"/>
  <c r="H375" i="3"/>
  <c r="H376" i="3"/>
  <c r="H377" i="3"/>
  <c r="H378" i="3"/>
  <c r="H379" i="3"/>
  <c r="H380" i="3"/>
  <c r="H381" i="3"/>
  <c r="H382" i="3"/>
  <c r="H383" i="3"/>
  <c r="W3518" i="2" s="1"/>
  <c r="Y3518" i="2" s="1"/>
  <c r="H384" i="3"/>
  <c r="H385" i="3"/>
  <c r="H386" i="3"/>
  <c r="H387" i="3"/>
  <c r="H388" i="3"/>
  <c r="H389" i="3"/>
  <c r="H390" i="3"/>
  <c r="H391" i="3"/>
  <c r="H392" i="3"/>
  <c r="H393" i="3"/>
  <c r="H394" i="3"/>
  <c r="H395" i="3"/>
  <c r="H396" i="3"/>
  <c r="H397" i="3"/>
  <c r="H398" i="3"/>
  <c r="H399" i="3"/>
  <c r="H400" i="3"/>
  <c r="H401" i="3"/>
  <c r="H402" i="3"/>
  <c r="H403" i="3"/>
  <c r="H404" i="3"/>
  <c r="H405" i="3"/>
  <c r="H406" i="3"/>
  <c r="H407" i="3"/>
  <c r="H408" i="3"/>
  <c r="H409" i="3"/>
  <c r="H410" i="3"/>
  <c r="H411" i="3"/>
  <c r="H412" i="3"/>
  <c r="H413" i="3"/>
  <c r="W3531" i="2" s="1"/>
  <c r="Y3531" i="2" s="1"/>
  <c r="Z3531" i="2" s="1"/>
  <c r="AA3531" i="2" s="1"/>
  <c r="H414" i="3"/>
  <c r="H415" i="3"/>
  <c r="H416" i="3"/>
  <c r="H417" i="3"/>
  <c r="H418" i="3"/>
  <c r="H419" i="3"/>
  <c r="H420" i="3"/>
  <c r="H421" i="3"/>
  <c r="H422" i="3"/>
  <c r="H423" i="3"/>
  <c r="H424" i="3"/>
  <c r="H425" i="3"/>
  <c r="H426" i="3"/>
  <c r="W3519" i="2" s="1"/>
  <c r="Y3519" i="2" s="1"/>
  <c r="Z3519" i="2" s="1"/>
  <c r="AA3519" i="2" s="1"/>
  <c r="H427" i="3"/>
  <c r="H428" i="3"/>
  <c r="H429" i="3"/>
  <c r="H430" i="3"/>
  <c r="H431" i="3"/>
  <c r="H432" i="3"/>
  <c r="H433" i="3"/>
  <c r="H434" i="3"/>
  <c r="H435" i="3"/>
  <c r="H436" i="3"/>
  <c r="H437" i="3"/>
  <c r="H438" i="3"/>
  <c r="H439" i="3"/>
  <c r="H440" i="3"/>
  <c r="H441" i="3"/>
  <c r="H442" i="3"/>
  <c r="H443" i="3"/>
  <c r="H444" i="3"/>
  <c r="H445" i="3"/>
  <c r="H446" i="3"/>
  <c r="W3839" i="2" s="1"/>
  <c r="Y3839" i="2" s="1"/>
  <c r="Z3839" i="2" s="1"/>
  <c r="AA3839" i="2" s="1"/>
  <c r="H447" i="3"/>
  <c r="H448" i="3"/>
  <c r="H449" i="3"/>
  <c r="H450" i="3"/>
  <c r="H451" i="3"/>
  <c r="H452" i="3"/>
  <c r="H453" i="3"/>
  <c r="H454" i="3"/>
  <c r="W3532" i="2" s="1"/>
  <c r="Y3532" i="2" s="1"/>
  <c r="Z3532" i="2" s="1"/>
  <c r="AA3532" i="2" s="1"/>
  <c r="H455" i="3"/>
  <c r="H456" i="3"/>
  <c r="H457" i="3"/>
  <c r="H458" i="3"/>
  <c r="H459" i="3"/>
  <c r="H460" i="3"/>
  <c r="H461" i="3"/>
  <c r="H462" i="3"/>
  <c r="H463" i="3"/>
  <c r="H464" i="3"/>
  <c r="H465" i="3"/>
  <c r="H466" i="3"/>
  <c r="H467" i="3"/>
  <c r="H468" i="3"/>
  <c r="H469" i="3"/>
  <c r="H470" i="3"/>
  <c r="H471" i="3"/>
  <c r="H472" i="3"/>
  <c r="H473" i="3"/>
  <c r="H474" i="3"/>
  <c r="H475" i="3"/>
  <c r="H476" i="3"/>
  <c r="H477" i="3"/>
  <c r="H478" i="3"/>
  <c r="H479" i="3"/>
  <c r="H480" i="3"/>
  <c r="H481" i="3"/>
  <c r="H482" i="3"/>
  <c r="H483" i="3"/>
  <c r="H484" i="3"/>
  <c r="H485" i="3"/>
  <c r="H486" i="3"/>
  <c r="H487" i="3"/>
  <c r="H488" i="3"/>
  <c r="H489" i="3"/>
  <c r="H490" i="3"/>
  <c r="H491" i="3"/>
  <c r="H492" i="3"/>
  <c r="H493" i="3"/>
  <c r="H494" i="3"/>
  <c r="H495" i="3"/>
  <c r="H496" i="3"/>
  <c r="H497" i="3"/>
  <c r="H498" i="3"/>
  <c r="H499" i="3"/>
  <c r="H500" i="3"/>
  <c r="H501" i="3"/>
  <c r="H502" i="3"/>
  <c r="H503" i="3"/>
  <c r="H504" i="3"/>
  <c r="H505" i="3"/>
  <c r="H506" i="3"/>
  <c r="H507" i="3"/>
  <c r="H508" i="3"/>
  <c r="H509" i="3"/>
  <c r="H510" i="3"/>
  <c r="H511" i="3"/>
  <c r="H512" i="3"/>
  <c r="H513" i="3"/>
  <c r="H514" i="3"/>
  <c r="H515" i="3"/>
  <c r="H516" i="3"/>
  <c r="H517" i="3"/>
  <c r="H518" i="3"/>
  <c r="H519" i="3"/>
  <c r="H520" i="3"/>
  <c r="H521" i="3"/>
  <c r="H522" i="3"/>
  <c r="H523" i="3"/>
  <c r="H524" i="3"/>
  <c r="H525" i="3"/>
  <c r="H526" i="3"/>
  <c r="H527" i="3"/>
  <c r="H528" i="3"/>
  <c r="H529" i="3"/>
  <c r="H530" i="3"/>
  <c r="H531" i="3"/>
  <c r="H532" i="3"/>
  <c r="H533" i="3"/>
  <c r="H534" i="3"/>
  <c r="H535" i="3"/>
  <c r="H536" i="3"/>
  <c r="H537" i="3"/>
  <c r="H538" i="3"/>
  <c r="H539" i="3"/>
  <c r="H540" i="3"/>
  <c r="H541" i="3"/>
  <c r="H542" i="3"/>
  <c r="H543" i="3"/>
  <c r="H544" i="3"/>
  <c r="H545" i="3"/>
  <c r="H546" i="3"/>
  <c r="H547" i="3"/>
  <c r="H548" i="3"/>
  <c r="H549" i="3"/>
  <c r="H550" i="3"/>
  <c r="H551" i="3"/>
  <c r="H552" i="3"/>
  <c r="H553" i="3"/>
  <c r="H554" i="3"/>
  <c r="H555" i="3"/>
  <c r="H556" i="3"/>
  <c r="H557" i="3"/>
  <c r="H558" i="3"/>
  <c r="H559" i="3"/>
  <c r="H560" i="3"/>
  <c r="H561" i="3"/>
  <c r="H562" i="3"/>
  <c r="H563" i="3"/>
  <c r="H564" i="3"/>
  <c r="H565" i="3"/>
  <c r="H566" i="3"/>
  <c r="H567" i="3"/>
  <c r="H568" i="3"/>
  <c r="H569" i="3"/>
  <c r="H570" i="3"/>
  <c r="H571" i="3"/>
  <c r="H572" i="3"/>
  <c r="H573" i="3"/>
  <c r="H574" i="3"/>
  <c r="H575" i="3"/>
  <c r="H576" i="3"/>
  <c r="H577" i="3"/>
  <c r="H578" i="3"/>
  <c r="H579" i="3"/>
  <c r="H580" i="3"/>
  <c r="H581" i="3"/>
  <c r="H582" i="3"/>
  <c r="H583" i="3"/>
  <c r="H584" i="3"/>
  <c r="H585" i="3"/>
  <c r="H586" i="3"/>
  <c r="H587" i="3"/>
  <c r="H588" i="3"/>
  <c r="H589" i="3"/>
  <c r="H590" i="3"/>
  <c r="H591" i="3"/>
  <c r="H592" i="3"/>
  <c r="H593" i="3"/>
  <c r="H594" i="3"/>
  <c r="H595" i="3"/>
  <c r="H596" i="3"/>
  <c r="H597" i="3"/>
  <c r="H598" i="3"/>
  <c r="H599" i="3"/>
  <c r="H600" i="3"/>
  <c r="H601" i="3"/>
  <c r="H602" i="3"/>
  <c r="H603" i="3"/>
  <c r="H604" i="3"/>
  <c r="H605" i="3"/>
  <c r="H606" i="3"/>
  <c r="H607" i="3"/>
  <c r="H608" i="3"/>
  <c r="H609" i="3"/>
  <c r="H610" i="3"/>
  <c r="H611" i="3"/>
  <c r="H612" i="3"/>
  <c r="H613" i="3"/>
  <c r="H614" i="3"/>
  <c r="H615" i="3"/>
  <c r="H616" i="3"/>
  <c r="H617" i="3"/>
  <c r="H618" i="3"/>
  <c r="H619" i="3"/>
  <c r="H620" i="3"/>
  <c r="H621" i="3"/>
  <c r="H622" i="3"/>
  <c r="H623" i="3"/>
  <c r="H624" i="3"/>
  <c r="H625" i="3"/>
  <c r="H626" i="3"/>
  <c r="H627" i="3"/>
  <c r="H628" i="3"/>
  <c r="H629" i="3"/>
  <c r="H630" i="3"/>
  <c r="H631" i="3"/>
  <c r="H632" i="3"/>
  <c r="H633" i="3"/>
  <c r="H634" i="3"/>
  <c r="H635" i="3"/>
  <c r="H636" i="3"/>
  <c r="H637" i="3"/>
  <c r="H638" i="3"/>
  <c r="H639" i="3"/>
  <c r="H640" i="3"/>
  <c r="H641" i="3"/>
  <c r="H642" i="3"/>
  <c r="H643" i="3"/>
  <c r="H644" i="3"/>
  <c r="H645" i="3"/>
  <c r="H646" i="3"/>
  <c r="H647" i="3"/>
  <c r="H648" i="3"/>
  <c r="H649" i="3"/>
  <c r="H650" i="3"/>
  <c r="W4066" i="2" s="1"/>
  <c r="Y4066" i="2" s="1"/>
  <c r="Z4066" i="2" s="1"/>
  <c r="AA4066" i="2" s="1"/>
  <c r="H651" i="3"/>
  <c r="H652" i="3"/>
  <c r="H653" i="3"/>
  <c r="H654" i="3"/>
  <c r="H655" i="3"/>
  <c r="H656" i="3"/>
  <c r="H657" i="3"/>
  <c r="H658" i="3"/>
  <c r="H659" i="3"/>
  <c r="H660" i="3"/>
  <c r="H661" i="3"/>
  <c r="H662" i="3"/>
  <c r="H663" i="3"/>
  <c r="H664" i="3"/>
  <c r="H665" i="3"/>
  <c r="H666" i="3"/>
  <c r="H667" i="3"/>
  <c r="H668" i="3"/>
  <c r="H669" i="3"/>
  <c r="H670" i="3"/>
  <c r="H671" i="3"/>
  <c r="H672" i="3"/>
  <c r="H673" i="3"/>
  <c r="H674" i="3"/>
  <c r="H675" i="3"/>
  <c r="H676" i="3"/>
  <c r="W3610" i="2" s="1"/>
  <c r="Y3610" i="2" s="1"/>
  <c r="Z3610" i="2" s="1"/>
  <c r="AA3610" i="2" s="1"/>
  <c r="H677" i="3"/>
  <c r="H678" i="3"/>
  <c r="H679" i="3"/>
  <c r="W3611" i="2" s="1"/>
  <c r="Y3611" i="2" s="1"/>
  <c r="Z3611" i="2" s="1"/>
  <c r="AA3611" i="2" s="1"/>
  <c r="H680" i="3"/>
  <c r="W3609" i="2" s="1"/>
  <c r="Y3609" i="2" s="1"/>
  <c r="Z3609" i="2" s="1"/>
  <c r="AA3609" i="2" s="1"/>
  <c r="H681" i="3"/>
  <c r="W3612" i="2" s="1"/>
  <c r="Y3612" i="2" s="1"/>
  <c r="Z3612" i="2" s="1"/>
  <c r="AA3612" i="2" s="1"/>
  <c r="H682" i="3"/>
  <c r="H683" i="3"/>
  <c r="H684" i="3"/>
  <c r="W3613" i="2" s="1"/>
  <c r="Y3613" i="2" s="1"/>
  <c r="Z3613" i="2" s="1"/>
  <c r="AA3613" i="2" s="1"/>
  <c r="H685" i="3"/>
  <c r="H686" i="3"/>
  <c r="H687" i="3"/>
  <c r="H688" i="3"/>
  <c r="H689" i="3"/>
  <c r="H690" i="3"/>
  <c r="H691" i="3"/>
  <c r="H692" i="3"/>
  <c r="H693" i="3"/>
  <c r="H694" i="3"/>
  <c r="H695" i="3"/>
  <c r="H696" i="3"/>
  <c r="H697" i="3"/>
  <c r="W5948" i="2" s="1"/>
  <c r="Y5948" i="2" s="1"/>
  <c r="Z5948" i="2" s="1"/>
  <c r="AA5948" i="2" s="1"/>
  <c r="H698" i="3"/>
  <c r="H699" i="3"/>
  <c r="H700" i="3"/>
  <c r="H701" i="3"/>
  <c r="H702" i="3"/>
  <c r="H703" i="3"/>
  <c r="H704" i="3"/>
  <c r="H705" i="3"/>
  <c r="H706" i="3"/>
  <c r="H707" i="3"/>
  <c r="H708" i="3"/>
  <c r="H709" i="3"/>
  <c r="W3929" i="2" s="1"/>
  <c r="Y3929" i="2" s="1"/>
  <c r="Z3929" i="2" s="1"/>
  <c r="AA3929" i="2" s="1"/>
  <c r="H710" i="3"/>
  <c r="H711" i="3"/>
  <c r="H712" i="3"/>
  <c r="H713" i="3"/>
  <c r="H714" i="3"/>
  <c r="H715" i="3"/>
  <c r="W3951" i="2" s="1"/>
  <c r="Y3951" i="2" s="1"/>
  <c r="Z3951" i="2" s="1"/>
  <c r="AA3951" i="2" s="1"/>
  <c r="H716" i="3"/>
  <c r="H717" i="3"/>
  <c r="H718" i="3"/>
  <c r="H719" i="3"/>
  <c r="H720" i="3"/>
  <c r="H721" i="3"/>
  <c r="H722" i="3"/>
  <c r="H723" i="3"/>
  <c r="H724" i="3"/>
  <c r="H725" i="3"/>
  <c r="H726" i="3"/>
  <c r="H727" i="3"/>
  <c r="H728" i="3"/>
  <c r="H729" i="3"/>
  <c r="H730" i="3"/>
  <c r="H731" i="3"/>
  <c r="H732" i="3"/>
  <c r="H733" i="3"/>
  <c r="H734" i="3"/>
  <c r="H735" i="3"/>
  <c r="H736" i="3"/>
  <c r="H737" i="3"/>
  <c r="W4025" i="2" s="1"/>
  <c r="Y4025" i="2" s="1"/>
  <c r="Z4025" i="2" s="1"/>
  <c r="AA4025" i="2" s="1"/>
  <c r="H738" i="3"/>
  <c r="H739" i="3"/>
  <c r="H740" i="3"/>
  <c r="H741" i="3"/>
  <c r="H742" i="3"/>
  <c r="H743" i="3"/>
  <c r="H744" i="3"/>
  <c r="H745" i="3"/>
  <c r="H746" i="3"/>
  <c r="H747" i="3"/>
  <c r="H748" i="3"/>
  <c r="H749" i="3"/>
  <c r="H750" i="3"/>
  <c r="W4026" i="2" s="1"/>
  <c r="Y4026" i="2" s="1"/>
  <c r="Z4026" i="2" s="1"/>
  <c r="AA4026" i="2" s="1"/>
  <c r="H751" i="3"/>
  <c r="H752" i="3"/>
  <c r="H753" i="3"/>
  <c r="H754" i="3"/>
  <c r="H755" i="3"/>
  <c r="H756" i="3"/>
  <c r="H757" i="3"/>
  <c r="H758" i="3"/>
  <c r="H759" i="3"/>
  <c r="W3992" i="2" s="1"/>
  <c r="Y3992" i="2" s="1"/>
  <c r="H760" i="3"/>
  <c r="H761" i="3"/>
  <c r="H762" i="3"/>
  <c r="H763" i="3"/>
  <c r="H764" i="3"/>
  <c r="H765" i="3"/>
  <c r="H766" i="3"/>
  <c r="W4034" i="2" s="1"/>
  <c r="Y4034" i="2" s="1"/>
  <c r="Z4034" i="2" s="1"/>
  <c r="AA4034" i="2" s="1"/>
  <c r="H767" i="3"/>
  <c r="H768" i="3"/>
  <c r="H769" i="3"/>
  <c r="H770" i="3"/>
  <c r="H771" i="3"/>
  <c r="H772" i="3"/>
  <c r="H773" i="3"/>
  <c r="H774" i="3"/>
  <c r="H775" i="3"/>
  <c r="H776" i="3"/>
  <c r="H777" i="3"/>
  <c r="H778" i="3"/>
  <c r="H779" i="3"/>
  <c r="H780" i="3"/>
  <c r="H781" i="3"/>
  <c r="H782" i="3"/>
  <c r="H783" i="3"/>
  <c r="H784" i="3"/>
  <c r="H785" i="3"/>
  <c r="H786" i="3"/>
  <c r="H787" i="3"/>
  <c r="H788" i="3"/>
  <c r="H789" i="3"/>
  <c r="H790" i="3"/>
  <c r="H791" i="3"/>
  <c r="W3639" i="2" s="1"/>
  <c r="Y3639" i="2" s="1"/>
  <c r="Z3639" i="2" s="1"/>
  <c r="AA3639" i="2" s="1"/>
  <c r="H792" i="3"/>
  <c r="H793" i="3"/>
  <c r="W3640" i="2" s="1"/>
  <c r="Y3640" i="2" s="1"/>
  <c r="Z3640" i="2" s="1"/>
  <c r="AA3640" i="2" s="1"/>
  <c r="H794" i="3"/>
  <c r="W3641" i="2" s="1"/>
  <c r="Y3641" i="2" s="1"/>
  <c r="Z3641" i="2" s="1"/>
  <c r="AA3641" i="2" s="1"/>
  <c r="H795" i="3"/>
  <c r="W3642" i="2" s="1"/>
  <c r="Y3642" i="2" s="1"/>
  <c r="Z3642" i="2" s="1"/>
  <c r="AA3642" i="2" s="1"/>
  <c r="H796" i="3"/>
  <c r="H797" i="3"/>
  <c r="W3644" i="2" s="1"/>
  <c r="Y3644" i="2" s="1"/>
  <c r="Z3644" i="2" s="1"/>
  <c r="AA3644" i="2" s="1"/>
  <c r="H798" i="3"/>
  <c r="H799" i="3"/>
  <c r="W3643" i="2" s="1"/>
  <c r="Y3643" i="2" s="1"/>
  <c r="Z3643" i="2" s="1"/>
  <c r="AA3643" i="2" s="1"/>
  <c r="H800" i="3"/>
  <c r="H801" i="3"/>
  <c r="H802" i="3"/>
  <c r="W3662" i="2" s="1"/>
  <c r="Y3662" i="2" s="1"/>
  <c r="Z3662" i="2" s="1"/>
  <c r="AA3662" i="2" s="1"/>
  <c r="H803" i="3"/>
  <c r="H804" i="3"/>
  <c r="H805" i="3"/>
  <c r="H806" i="3"/>
  <c r="H807" i="3"/>
  <c r="H808" i="3"/>
  <c r="H809" i="3"/>
  <c r="H810" i="3"/>
  <c r="H811" i="3"/>
  <c r="H812" i="3"/>
  <c r="H813" i="3"/>
  <c r="H814" i="3"/>
  <c r="H815" i="3"/>
  <c r="H816" i="3"/>
  <c r="H817" i="3"/>
  <c r="H818" i="3"/>
  <c r="H819" i="3"/>
  <c r="H820" i="3"/>
  <c r="H821" i="3"/>
  <c r="H822" i="3"/>
  <c r="H823" i="3"/>
  <c r="H824" i="3"/>
  <c r="H825" i="3"/>
  <c r="H826" i="3"/>
  <c r="H827" i="3"/>
  <c r="H828" i="3"/>
  <c r="H829" i="3"/>
  <c r="H830" i="3"/>
  <c r="H831" i="3"/>
  <c r="H832" i="3"/>
  <c r="H833" i="3"/>
  <c r="H834" i="3"/>
  <c r="H835" i="3"/>
  <c r="H836" i="3"/>
  <c r="H837" i="3"/>
  <c r="H838" i="3"/>
  <c r="H839" i="3"/>
  <c r="H840" i="3"/>
  <c r="H841" i="3"/>
  <c r="H842" i="3"/>
  <c r="H843" i="3"/>
  <c r="H844" i="3"/>
  <c r="H845" i="3"/>
  <c r="H846" i="3"/>
  <c r="H847" i="3"/>
  <c r="H848" i="3"/>
  <c r="H849" i="3"/>
  <c r="H850" i="3"/>
  <c r="H851" i="3"/>
  <c r="H852" i="3"/>
  <c r="H853" i="3"/>
  <c r="H854" i="3"/>
  <c r="H855" i="3"/>
  <c r="H856" i="3"/>
  <c r="H857" i="3"/>
  <c r="H858" i="3"/>
  <c r="H859" i="3"/>
  <c r="H860" i="3"/>
  <c r="H861" i="3"/>
  <c r="H862" i="3"/>
  <c r="H863" i="3"/>
  <c r="H864" i="3"/>
  <c r="H865" i="3"/>
  <c r="H866" i="3"/>
  <c r="H867" i="3"/>
  <c r="H868" i="3"/>
  <c r="H869" i="3"/>
  <c r="H870" i="3"/>
  <c r="H871" i="3"/>
  <c r="H872" i="3"/>
  <c r="H873" i="3"/>
  <c r="H874" i="3"/>
  <c r="H875" i="3"/>
  <c r="H876" i="3"/>
  <c r="H877" i="3"/>
  <c r="H878" i="3"/>
  <c r="H879" i="3"/>
  <c r="H880" i="3"/>
  <c r="H881" i="3"/>
  <c r="H882" i="3"/>
  <c r="H883" i="3"/>
  <c r="H884" i="3"/>
  <c r="H885" i="3"/>
  <c r="H886" i="3"/>
  <c r="H887" i="3"/>
  <c r="H888" i="3"/>
  <c r="H889" i="3"/>
  <c r="H890" i="3"/>
  <c r="H891" i="3"/>
  <c r="H892" i="3"/>
  <c r="H893" i="3"/>
  <c r="H894" i="3"/>
  <c r="H895" i="3"/>
  <c r="H896" i="3"/>
  <c r="H897" i="3"/>
  <c r="H898" i="3"/>
  <c r="H899" i="3"/>
  <c r="H900" i="3"/>
  <c r="H901" i="3"/>
  <c r="H902" i="3"/>
  <c r="H903" i="3"/>
  <c r="H904" i="3"/>
  <c r="H905" i="3"/>
  <c r="H906" i="3"/>
  <c r="H907" i="3"/>
  <c r="H908" i="3"/>
  <c r="H909" i="3"/>
  <c r="H910" i="3"/>
  <c r="H911" i="3"/>
  <c r="H912" i="3"/>
  <c r="H913" i="3"/>
  <c r="H914" i="3"/>
  <c r="H915" i="3"/>
  <c r="H916" i="3"/>
  <c r="H917" i="3"/>
  <c r="H918" i="3"/>
  <c r="H919" i="3"/>
  <c r="H920" i="3"/>
  <c r="H921" i="3"/>
  <c r="H922" i="3"/>
  <c r="H923" i="3"/>
  <c r="H924" i="3"/>
  <c r="H925" i="3"/>
  <c r="H926" i="3"/>
  <c r="H927" i="3"/>
  <c r="H928" i="3"/>
  <c r="H929" i="3"/>
  <c r="H930" i="3"/>
  <c r="H931" i="3"/>
  <c r="H932" i="3"/>
  <c r="H933" i="3"/>
  <c r="H934" i="3"/>
  <c r="H935" i="3"/>
  <c r="H936" i="3"/>
  <c r="H937" i="3"/>
  <c r="H938" i="3"/>
  <c r="H939" i="3"/>
  <c r="H940" i="3"/>
  <c r="H941" i="3"/>
  <c r="H942" i="3"/>
  <c r="H943" i="3"/>
  <c r="H944" i="3"/>
  <c r="H945" i="3"/>
  <c r="H946" i="3"/>
  <c r="H947" i="3"/>
  <c r="H948" i="3"/>
  <c r="H949" i="3"/>
  <c r="H950" i="3"/>
  <c r="H951" i="3"/>
  <c r="H952" i="3"/>
  <c r="H953" i="3"/>
  <c r="H954" i="3"/>
  <c r="H955" i="3"/>
  <c r="H956" i="3"/>
  <c r="H957" i="3"/>
  <c r="H958" i="3"/>
  <c r="H959" i="3"/>
  <c r="H960" i="3"/>
  <c r="H961" i="3"/>
  <c r="H962" i="3"/>
  <c r="H963" i="3"/>
  <c r="H964" i="3"/>
  <c r="H965" i="3"/>
  <c r="H966" i="3"/>
  <c r="H967" i="3"/>
  <c r="H968" i="3"/>
  <c r="H969" i="3"/>
  <c r="H970" i="3"/>
  <c r="H971" i="3"/>
  <c r="H972" i="3"/>
  <c r="H973" i="3"/>
  <c r="H974" i="3"/>
  <c r="H975" i="3"/>
  <c r="H976" i="3"/>
  <c r="H977" i="3"/>
  <c r="H978" i="3"/>
  <c r="H979" i="3"/>
  <c r="H980" i="3"/>
  <c r="H981" i="3"/>
  <c r="H982" i="3"/>
  <c r="H983" i="3"/>
  <c r="H984" i="3"/>
  <c r="H985" i="3"/>
  <c r="H986" i="3"/>
  <c r="H987" i="3"/>
  <c r="H988" i="3"/>
  <c r="H989" i="3"/>
  <c r="H990" i="3"/>
  <c r="H991" i="3"/>
  <c r="H992" i="3"/>
  <c r="H993" i="3"/>
  <c r="H994" i="3"/>
  <c r="H995" i="3"/>
  <c r="H996" i="3"/>
  <c r="H997" i="3"/>
  <c r="H998" i="3"/>
  <c r="H999" i="3"/>
  <c r="H1000" i="3"/>
  <c r="H1001" i="3"/>
  <c r="H1002" i="3"/>
  <c r="H1003" i="3"/>
  <c r="H1004" i="3"/>
  <c r="H1005" i="3"/>
  <c r="H1006" i="3"/>
  <c r="H1007" i="3"/>
  <c r="H1008" i="3"/>
  <c r="H1009" i="3"/>
  <c r="H1010" i="3"/>
  <c r="H1011" i="3"/>
  <c r="H1012" i="3"/>
  <c r="H1013" i="3"/>
  <c r="H1014" i="3"/>
  <c r="H1015" i="3"/>
  <c r="H1016" i="3"/>
  <c r="H1017" i="3"/>
  <c r="H1018" i="3"/>
  <c r="H1019" i="3"/>
  <c r="H1020" i="3"/>
  <c r="H1021" i="3"/>
  <c r="H1022" i="3"/>
  <c r="H1023" i="3"/>
  <c r="H1024" i="3"/>
  <c r="H1025" i="3"/>
  <c r="H1026" i="3"/>
  <c r="H1027" i="3"/>
  <c r="H1028" i="3"/>
  <c r="H1029" i="3"/>
  <c r="H1030" i="3"/>
  <c r="H1031" i="3"/>
  <c r="H1032" i="3"/>
  <c r="H1033" i="3"/>
  <c r="H1034" i="3"/>
  <c r="H1035" i="3"/>
  <c r="H1036" i="3"/>
  <c r="H1037" i="3"/>
  <c r="H1038" i="3"/>
  <c r="H1039" i="3"/>
  <c r="H1040" i="3"/>
  <c r="H1041" i="3"/>
  <c r="H1042" i="3"/>
  <c r="H1043" i="3"/>
  <c r="H1044" i="3"/>
  <c r="H1045" i="3"/>
  <c r="H1046" i="3"/>
  <c r="H1047" i="3"/>
  <c r="H1048" i="3"/>
  <c r="H1049" i="3"/>
  <c r="H1050" i="3"/>
  <c r="H1051" i="3"/>
  <c r="H1052" i="3"/>
  <c r="H1053" i="3"/>
  <c r="H1054" i="3"/>
  <c r="H1055" i="3"/>
  <c r="H1056" i="3"/>
  <c r="H1057" i="3"/>
  <c r="H1058" i="3"/>
  <c r="H1059" i="3"/>
  <c r="H1060" i="3"/>
  <c r="H1061" i="3"/>
  <c r="H1062" i="3"/>
  <c r="H1063" i="3"/>
  <c r="H1064" i="3"/>
  <c r="H1065" i="3"/>
  <c r="H1066" i="3"/>
  <c r="H1067" i="3"/>
  <c r="H1068" i="3"/>
  <c r="H1069" i="3"/>
  <c r="H1070" i="3"/>
  <c r="H1071" i="3"/>
  <c r="H1072" i="3"/>
  <c r="H1073" i="3"/>
  <c r="H1074" i="3"/>
  <c r="H1075" i="3"/>
  <c r="H1076" i="3"/>
  <c r="H1077" i="3"/>
  <c r="H1078" i="3"/>
  <c r="H1079" i="3"/>
  <c r="H1080" i="3"/>
  <c r="H1081" i="3"/>
  <c r="H1082" i="3"/>
  <c r="H1083" i="3"/>
  <c r="H1084" i="3"/>
  <c r="H1085" i="3"/>
  <c r="H1086" i="3"/>
  <c r="H1087" i="3"/>
  <c r="H1088" i="3"/>
  <c r="H1089" i="3"/>
  <c r="H1090" i="3"/>
  <c r="H1091" i="3"/>
  <c r="H1092" i="3"/>
  <c r="H1093" i="3"/>
  <c r="H1094" i="3"/>
  <c r="H1095" i="3"/>
  <c r="H1096" i="3"/>
  <c r="H1097" i="3"/>
  <c r="H1098" i="3"/>
  <c r="H1099" i="3"/>
  <c r="H1100" i="3"/>
  <c r="H1101" i="3"/>
  <c r="H1102" i="3"/>
  <c r="H1103" i="3"/>
  <c r="H1104" i="3"/>
  <c r="H1105" i="3"/>
  <c r="W2738" i="2" s="1"/>
  <c r="Y2738" i="2" s="1"/>
  <c r="Z2738" i="2" s="1"/>
  <c r="AA2738" i="2" s="1"/>
  <c r="H1106" i="3"/>
  <c r="H1107" i="3"/>
  <c r="H1108" i="3"/>
  <c r="H1109" i="3"/>
  <c r="H1110" i="3"/>
  <c r="H1111" i="3"/>
  <c r="H1112" i="3"/>
  <c r="H1113" i="3"/>
  <c r="H1114" i="3"/>
  <c r="W3102" i="2" s="1"/>
  <c r="Y3102" i="2" s="1"/>
  <c r="Z3102" i="2" s="1"/>
  <c r="AA3102" i="2" s="1"/>
  <c r="H1115" i="3"/>
  <c r="H1116" i="3"/>
  <c r="H1117" i="3"/>
  <c r="H1118" i="3"/>
  <c r="H1119" i="3"/>
  <c r="H1120" i="3"/>
  <c r="H1121" i="3"/>
  <c r="H1122" i="3"/>
  <c r="H1123" i="3"/>
  <c r="H1124" i="3"/>
  <c r="H1125" i="3"/>
  <c r="H1126" i="3"/>
  <c r="H1127" i="3"/>
  <c r="H1128" i="3"/>
  <c r="W6007" i="2" s="1"/>
  <c r="Y6007" i="2" s="1"/>
  <c r="Z6007" i="2" s="1"/>
  <c r="AA6007" i="2" s="1"/>
  <c r="H1129" i="3"/>
  <c r="H1130" i="3"/>
  <c r="H1131" i="3"/>
  <c r="H1132" i="3"/>
  <c r="H1133" i="3"/>
  <c r="H1134" i="3"/>
  <c r="H1135" i="3"/>
  <c r="H1136" i="3"/>
  <c r="H1137" i="3"/>
  <c r="H1138" i="3"/>
  <c r="H1139" i="3"/>
  <c r="H1140" i="3"/>
  <c r="H1141" i="3"/>
  <c r="H1142" i="3"/>
  <c r="H1143" i="3"/>
  <c r="H1144" i="3"/>
  <c r="H1145" i="3"/>
  <c r="H1146" i="3"/>
  <c r="H1147" i="3"/>
  <c r="H1148" i="3"/>
  <c r="H1149" i="3"/>
  <c r="H1150" i="3"/>
  <c r="H1151" i="3"/>
  <c r="H1152" i="3"/>
  <c r="H1153" i="3"/>
  <c r="H1154" i="3"/>
  <c r="H1155" i="3"/>
  <c r="H1156" i="3"/>
  <c r="H1157" i="3"/>
  <c r="H1158" i="3"/>
  <c r="H1159" i="3"/>
  <c r="H1160" i="3"/>
  <c r="H1161" i="3"/>
  <c r="H1162" i="3"/>
  <c r="H1163" i="3"/>
  <c r="H1164" i="3"/>
  <c r="H1165" i="3"/>
  <c r="W4126" i="2" s="1"/>
  <c r="Y4126" i="2" s="1"/>
  <c r="Z4126" i="2" s="1"/>
  <c r="AA4126" i="2" s="1"/>
  <c r="H1166" i="3"/>
  <c r="H1167" i="3"/>
  <c r="H1168" i="3"/>
  <c r="H1169" i="3"/>
  <c r="H1170" i="3"/>
  <c r="H1171" i="3"/>
  <c r="H1172" i="3"/>
  <c r="H1173" i="3"/>
  <c r="H1174" i="3"/>
  <c r="H1175" i="3"/>
  <c r="H1176" i="3"/>
  <c r="H1177" i="3"/>
  <c r="H1178" i="3"/>
  <c r="H1179" i="3"/>
  <c r="H1180" i="3"/>
  <c r="H1181" i="3"/>
  <c r="H1182" i="3"/>
  <c r="H1183" i="3"/>
  <c r="H1184" i="3"/>
  <c r="H1185" i="3"/>
  <c r="H1186" i="3"/>
  <c r="H1187" i="3"/>
  <c r="H1188" i="3"/>
  <c r="H1189" i="3"/>
  <c r="H1190" i="3"/>
  <c r="H1191" i="3"/>
  <c r="H1192" i="3"/>
  <c r="H1193" i="3"/>
  <c r="H1194" i="3"/>
  <c r="H1195" i="3"/>
  <c r="H1196" i="3"/>
  <c r="H1197" i="3"/>
  <c r="H1198" i="3"/>
  <c r="H1199" i="3"/>
  <c r="H1200" i="3"/>
  <c r="H1201" i="3"/>
  <c r="H1202" i="3"/>
  <c r="H1203" i="3"/>
  <c r="H1204" i="3"/>
  <c r="H1205" i="3"/>
  <c r="H1206" i="3"/>
  <c r="H1207" i="3"/>
  <c r="H1208" i="3"/>
  <c r="H1209" i="3"/>
  <c r="H1210" i="3"/>
  <c r="H1211" i="3"/>
  <c r="H1212" i="3"/>
  <c r="H1213" i="3"/>
  <c r="H1214" i="3"/>
  <c r="W4127" i="2" s="1"/>
  <c r="Y4127" i="2" s="1"/>
  <c r="Z4127" i="2" s="1"/>
  <c r="AA4127" i="2" s="1"/>
  <c r="H1215" i="3"/>
  <c r="H1216" i="3"/>
  <c r="H1217" i="3"/>
  <c r="H1218" i="3"/>
  <c r="H1219" i="3"/>
  <c r="H1220" i="3"/>
  <c r="H1221" i="3"/>
  <c r="H1222" i="3"/>
  <c r="H1223" i="3"/>
  <c r="W1975" i="2" s="1"/>
  <c r="Y1975" i="2" s="1"/>
  <c r="H1224" i="3"/>
  <c r="H1225" i="3"/>
  <c r="H1226" i="3"/>
  <c r="H1227" i="3"/>
  <c r="H1228" i="3"/>
  <c r="H1229" i="3"/>
  <c r="H1230" i="3"/>
  <c r="H1231" i="3"/>
  <c r="H1232" i="3"/>
  <c r="H1233" i="3"/>
  <c r="H1234" i="3"/>
  <c r="H1235" i="3"/>
  <c r="H1236" i="3"/>
  <c r="H1237" i="3"/>
  <c r="H1238" i="3"/>
  <c r="H1239" i="3"/>
  <c r="H1240" i="3"/>
  <c r="H1241" i="3"/>
  <c r="H1242" i="3"/>
  <c r="H1243" i="3"/>
  <c r="H1244" i="3"/>
  <c r="H1245" i="3"/>
  <c r="H1246" i="3"/>
  <c r="H1247" i="3"/>
  <c r="H1248" i="3"/>
  <c r="H1249" i="3"/>
  <c r="H1250" i="3"/>
  <c r="H1251" i="3"/>
  <c r="H1252" i="3"/>
  <c r="H1253" i="3"/>
  <c r="H1254" i="3"/>
  <c r="H1255" i="3"/>
  <c r="H1256" i="3"/>
  <c r="H1257" i="3"/>
  <c r="H1258" i="3"/>
  <c r="H1259" i="3"/>
  <c r="H1260" i="3"/>
  <c r="H1261" i="3"/>
  <c r="H1262" i="3"/>
  <c r="H1263" i="3"/>
  <c r="H1264" i="3"/>
  <c r="H1265" i="3"/>
  <c r="H1266" i="3"/>
  <c r="H1267" i="3"/>
  <c r="H1268" i="3"/>
  <c r="H1269" i="3"/>
  <c r="H1270" i="3"/>
  <c r="H1271" i="3"/>
  <c r="H1272" i="3"/>
  <c r="H1273" i="3"/>
  <c r="H1274" i="3"/>
  <c r="H1275" i="3"/>
  <c r="H1276" i="3"/>
  <c r="H1277" i="3"/>
  <c r="H1278" i="3"/>
  <c r="H1279" i="3"/>
  <c r="H1280" i="3"/>
  <c r="H1281" i="3"/>
  <c r="H1282" i="3"/>
  <c r="H1283" i="3"/>
  <c r="H1284" i="3"/>
  <c r="H1285" i="3"/>
  <c r="H1286" i="3"/>
  <c r="H1287" i="3"/>
  <c r="H1288" i="3"/>
  <c r="H1289" i="3"/>
  <c r="H1290" i="3"/>
  <c r="H1291" i="3"/>
  <c r="H1292" i="3"/>
  <c r="H1293" i="3"/>
  <c r="H1294" i="3"/>
  <c r="H1295" i="3"/>
  <c r="H1296" i="3"/>
  <c r="H1297" i="3"/>
  <c r="H1298" i="3"/>
  <c r="H1299" i="3"/>
  <c r="H1300" i="3"/>
  <c r="H1301" i="3"/>
  <c r="H1302" i="3"/>
  <c r="H1303" i="3"/>
  <c r="H1304" i="3"/>
  <c r="H1305" i="3"/>
  <c r="H1306" i="3"/>
  <c r="H1307" i="3"/>
  <c r="H1308" i="3"/>
  <c r="H1309" i="3"/>
  <c r="H1310" i="3"/>
  <c r="H1311" i="3"/>
  <c r="H1312" i="3"/>
  <c r="H1313" i="3"/>
  <c r="H1314" i="3"/>
  <c r="H1315" i="3"/>
  <c r="H1316" i="3"/>
  <c r="H1317" i="3"/>
  <c r="H1318" i="3"/>
  <c r="H1319" i="3"/>
  <c r="H1320" i="3"/>
  <c r="H1321" i="3"/>
  <c r="H1322" i="3"/>
  <c r="H1323" i="3"/>
  <c r="H1324" i="3"/>
  <c r="H1325" i="3"/>
  <c r="H1326" i="3"/>
  <c r="H1327" i="3"/>
  <c r="H1328" i="3"/>
  <c r="H1329" i="3"/>
  <c r="H1330" i="3"/>
  <c r="H1331" i="3"/>
  <c r="H1332" i="3"/>
  <c r="H1333" i="3"/>
  <c r="H1334" i="3"/>
  <c r="H1335" i="3"/>
  <c r="H1336" i="3"/>
  <c r="H1337" i="3"/>
  <c r="H1338" i="3"/>
  <c r="H1339" i="3"/>
  <c r="H1340" i="3"/>
  <c r="H1341" i="3"/>
  <c r="H1342" i="3"/>
  <c r="H1343" i="3"/>
  <c r="H1344" i="3"/>
  <c r="H1345" i="3"/>
  <c r="H1346" i="3"/>
  <c r="H1347" i="3"/>
  <c r="H1348" i="3"/>
  <c r="H1349" i="3"/>
  <c r="H1350" i="3"/>
  <c r="H1351" i="3"/>
  <c r="H1352" i="3"/>
  <c r="H1353" i="3"/>
  <c r="H1354" i="3"/>
  <c r="H1355" i="3"/>
  <c r="H1356" i="3"/>
  <c r="H1357" i="3"/>
  <c r="H1358" i="3"/>
  <c r="H1359" i="3"/>
  <c r="H1360" i="3"/>
  <c r="H1361" i="3"/>
  <c r="H1362" i="3"/>
  <c r="H1363" i="3"/>
  <c r="H1364" i="3"/>
  <c r="H1365" i="3"/>
  <c r="H1366" i="3"/>
  <c r="H1367" i="3"/>
  <c r="H1368" i="3"/>
  <c r="H1369" i="3"/>
  <c r="H1370" i="3"/>
  <c r="H1371" i="3"/>
  <c r="H1372" i="3"/>
  <c r="H1373" i="3"/>
  <c r="H1374" i="3"/>
  <c r="H1375" i="3"/>
  <c r="H1376" i="3"/>
  <c r="H1377" i="3"/>
  <c r="H1378" i="3"/>
  <c r="H1379" i="3"/>
  <c r="H1380" i="3"/>
  <c r="H1381" i="3"/>
  <c r="H1382" i="3"/>
  <c r="H1383" i="3"/>
  <c r="H1384" i="3"/>
  <c r="H1385" i="3"/>
  <c r="H1386" i="3"/>
  <c r="H1387" i="3"/>
  <c r="H1388" i="3"/>
  <c r="H1389" i="3"/>
  <c r="H1390" i="3"/>
  <c r="H1391" i="3"/>
  <c r="H1392" i="3"/>
  <c r="H1393" i="3"/>
  <c r="H1394" i="3"/>
  <c r="H1395" i="3"/>
  <c r="H1396" i="3"/>
  <c r="H1397" i="3"/>
  <c r="H1398" i="3"/>
  <c r="H1399" i="3"/>
  <c r="H1400" i="3"/>
  <c r="H1401" i="3"/>
  <c r="H1402" i="3"/>
  <c r="H1403" i="3"/>
  <c r="H1404" i="3"/>
  <c r="H1405" i="3"/>
  <c r="H1406" i="3"/>
  <c r="H1407" i="3"/>
  <c r="H1408" i="3"/>
  <c r="H1409" i="3"/>
  <c r="H1410" i="3"/>
  <c r="H1411" i="3"/>
  <c r="H1412" i="3"/>
  <c r="H1413" i="3"/>
  <c r="H1414" i="3"/>
  <c r="H1415" i="3"/>
  <c r="H1416" i="3"/>
  <c r="H1417" i="3"/>
  <c r="H1418" i="3"/>
  <c r="H1419" i="3"/>
  <c r="H1420" i="3"/>
  <c r="H1421" i="3"/>
  <c r="H1422" i="3"/>
  <c r="H1423" i="3"/>
  <c r="H1424" i="3"/>
  <c r="H1425" i="3"/>
  <c r="H1426" i="3"/>
  <c r="H1427" i="3"/>
  <c r="H1428" i="3"/>
  <c r="H1429" i="3"/>
  <c r="H1430" i="3"/>
  <c r="H1431" i="3"/>
  <c r="H1432" i="3"/>
  <c r="H1433" i="3"/>
  <c r="H1434" i="3"/>
  <c r="H1435" i="3"/>
  <c r="H1436" i="3"/>
  <c r="H1437" i="3"/>
  <c r="H1438" i="3"/>
  <c r="H1439" i="3"/>
  <c r="H1440" i="3"/>
  <c r="H1441" i="3"/>
  <c r="H1442" i="3"/>
  <c r="H1443" i="3"/>
  <c r="H1444" i="3"/>
  <c r="H1445" i="3"/>
  <c r="H1446" i="3"/>
  <c r="H1447" i="3"/>
  <c r="H1448" i="3"/>
  <c r="H1449" i="3"/>
  <c r="H1450" i="3"/>
  <c r="H1451" i="3"/>
  <c r="H1452" i="3"/>
  <c r="H1453" i="3"/>
  <c r="H1454" i="3"/>
  <c r="H1455" i="3"/>
  <c r="H1456" i="3"/>
  <c r="H1457" i="3"/>
  <c r="H1458" i="3"/>
  <c r="H1459" i="3"/>
  <c r="H1460" i="3"/>
  <c r="H1461" i="3"/>
  <c r="H1462" i="3"/>
  <c r="H1463" i="3"/>
  <c r="H1464" i="3"/>
  <c r="H1465" i="3"/>
  <c r="H1466" i="3"/>
  <c r="H1467" i="3"/>
  <c r="H1468" i="3"/>
  <c r="H1469" i="3"/>
  <c r="H1470" i="3"/>
  <c r="H1471" i="3"/>
  <c r="H1472" i="3"/>
  <c r="H1473" i="3"/>
  <c r="H1474" i="3"/>
  <c r="H1475" i="3"/>
  <c r="H1476" i="3"/>
  <c r="H1477" i="3"/>
  <c r="H1478" i="3"/>
  <c r="H1479" i="3"/>
  <c r="H1480" i="3"/>
  <c r="H1481" i="3"/>
  <c r="H1482" i="3"/>
  <c r="H1483" i="3"/>
  <c r="H1484" i="3"/>
  <c r="H1485" i="3"/>
  <c r="H1486" i="3"/>
  <c r="H1487" i="3"/>
  <c r="H1488" i="3"/>
  <c r="H1489" i="3"/>
  <c r="H1490" i="3"/>
  <c r="H1491" i="3"/>
  <c r="H1492" i="3"/>
  <c r="H1493" i="3"/>
  <c r="H1494" i="3"/>
  <c r="H1495" i="3"/>
  <c r="H1496" i="3"/>
  <c r="H1497" i="3"/>
  <c r="H1498" i="3"/>
  <c r="H1499" i="3"/>
  <c r="H1500" i="3"/>
  <c r="H1501" i="3"/>
  <c r="H1502" i="3"/>
  <c r="H1503" i="3"/>
  <c r="H1504" i="3"/>
  <c r="H1505" i="3"/>
  <c r="H1506" i="3"/>
  <c r="H1507" i="3"/>
  <c r="H1508" i="3"/>
  <c r="H1509" i="3"/>
  <c r="H1510" i="3"/>
  <c r="H1511" i="3"/>
  <c r="H1512" i="3"/>
  <c r="H1513" i="3"/>
  <c r="H1514" i="3"/>
  <c r="H1515" i="3"/>
  <c r="H1516" i="3"/>
  <c r="H1517" i="3"/>
  <c r="H1518" i="3"/>
  <c r="H1519" i="3"/>
  <c r="H1520" i="3"/>
  <c r="H1521" i="3"/>
  <c r="H1522" i="3"/>
  <c r="H1523" i="3"/>
  <c r="H1524" i="3"/>
  <c r="H1525" i="3"/>
  <c r="H1526" i="3"/>
  <c r="H1527" i="3"/>
  <c r="H1528" i="3"/>
  <c r="H1529" i="3"/>
  <c r="H1530" i="3"/>
  <c r="H1531" i="3"/>
  <c r="H1532" i="3"/>
  <c r="H1533" i="3"/>
  <c r="H1534" i="3"/>
  <c r="H1535" i="3"/>
  <c r="H1536" i="3"/>
  <c r="H1537" i="3"/>
  <c r="H1538" i="3"/>
  <c r="H1539" i="3"/>
  <c r="H1540" i="3"/>
  <c r="H1541" i="3"/>
  <c r="H1542" i="3"/>
  <c r="H1543" i="3"/>
  <c r="H1544" i="3"/>
  <c r="H1545" i="3"/>
  <c r="H1546" i="3"/>
  <c r="H1547" i="3"/>
  <c r="H1548" i="3"/>
  <c r="H1549" i="3"/>
  <c r="H1550" i="3"/>
  <c r="H1551" i="3"/>
  <c r="H1552" i="3"/>
  <c r="H1553" i="3"/>
  <c r="H1554" i="3"/>
  <c r="H1555" i="3"/>
  <c r="H1556" i="3"/>
  <c r="H1557" i="3"/>
  <c r="H1558" i="3"/>
  <c r="H1559" i="3"/>
  <c r="H1560" i="3"/>
  <c r="H1561" i="3"/>
  <c r="H1562" i="3"/>
  <c r="H1563" i="3"/>
  <c r="H1564" i="3"/>
  <c r="H1565" i="3"/>
  <c r="H1566" i="3"/>
  <c r="H1567" i="3"/>
  <c r="H1568" i="3"/>
  <c r="H1569" i="3"/>
  <c r="H1570" i="3"/>
  <c r="H1571" i="3"/>
  <c r="H1572" i="3"/>
  <c r="H1573" i="3"/>
  <c r="H1574" i="3"/>
  <c r="H1575" i="3"/>
  <c r="H1576" i="3"/>
  <c r="H1577" i="3"/>
  <c r="H1578" i="3"/>
  <c r="H1579" i="3"/>
  <c r="H1580" i="3"/>
  <c r="H1581" i="3"/>
  <c r="H1582" i="3"/>
  <c r="H1583" i="3"/>
  <c r="H1584" i="3"/>
  <c r="H1585" i="3"/>
  <c r="H1586" i="3"/>
  <c r="H1587" i="3"/>
  <c r="H1588" i="3"/>
  <c r="H1589" i="3"/>
  <c r="H1590" i="3"/>
  <c r="H1591" i="3"/>
  <c r="H1592" i="3"/>
  <c r="H1593" i="3"/>
  <c r="H1594" i="3"/>
  <c r="H1595" i="3"/>
  <c r="H1596" i="3"/>
  <c r="H1597" i="3"/>
  <c r="H1598" i="3"/>
  <c r="H1599" i="3"/>
  <c r="H1600" i="3"/>
  <c r="H1601" i="3"/>
  <c r="H1602" i="3"/>
  <c r="H1603" i="3"/>
  <c r="H1604" i="3"/>
  <c r="H1605" i="3"/>
  <c r="H1606" i="3"/>
  <c r="H1607" i="3"/>
  <c r="H1608" i="3"/>
  <c r="H1609" i="3"/>
  <c r="H1610" i="3"/>
  <c r="H1611" i="3"/>
  <c r="H1612" i="3"/>
  <c r="H1613" i="3"/>
  <c r="H1614" i="3"/>
  <c r="H1615" i="3"/>
  <c r="H1616" i="3"/>
  <c r="H1617" i="3"/>
  <c r="H1618" i="3"/>
  <c r="H1619" i="3"/>
  <c r="H1620" i="3"/>
  <c r="H1621" i="3"/>
  <c r="H1622" i="3"/>
  <c r="H1623" i="3"/>
  <c r="H1624" i="3"/>
  <c r="H1625" i="3"/>
  <c r="H1626" i="3"/>
  <c r="H1627" i="3"/>
  <c r="H1628" i="3"/>
  <c r="H1629" i="3"/>
  <c r="H1630" i="3"/>
  <c r="H1631" i="3"/>
  <c r="H1632" i="3"/>
  <c r="H1633" i="3"/>
  <c r="H1634" i="3"/>
  <c r="H1635" i="3"/>
  <c r="H1636" i="3"/>
  <c r="H1637" i="3"/>
  <c r="H1638" i="3"/>
  <c r="H1639" i="3"/>
  <c r="H1640" i="3"/>
  <c r="H1641" i="3"/>
  <c r="H1642" i="3"/>
  <c r="H1643" i="3"/>
  <c r="H1644" i="3"/>
  <c r="H1645" i="3"/>
  <c r="H1646" i="3"/>
  <c r="H1647" i="3"/>
  <c r="H1648" i="3"/>
  <c r="H1649" i="3"/>
  <c r="H1650" i="3"/>
  <c r="H1651" i="3"/>
  <c r="H1652" i="3"/>
  <c r="H1653" i="3"/>
  <c r="H1654" i="3"/>
  <c r="H1655" i="3"/>
  <c r="H1656" i="3"/>
  <c r="H1657" i="3"/>
  <c r="H1658" i="3"/>
  <c r="H1659" i="3"/>
  <c r="H1660" i="3"/>
  <c r="H1661" i="3"/>
  <c r="H1662" i="3"/>
  <c r="H1663" i="3"/>
  <c r="H1664" i="3"/>
  <c r="H1665" i="3"/>
  <c r="H1666" i="3"/>
  <c r="H1667" i="3"/>
  <c r="H1668" i="3"/>
  <c r="H1669" i="3"/>
  <c r="H1670" i="3"/>
  <c r="H1671" i="3"/>
  <c r="H1672" i="3"/>
  <c r="H1673" i="3"/>
  <c r="H1674" i="3"/>
  <c r="H1675" i="3"/>
  <c r="H1676" i="3"/>
  <c r="H1677" i="3"/>
  <c r="H1678" i="3"/>
  <c r="H1679" i="3"/>
  <c r="H1680" i="3"/>
  <c r="H1681" i="3"/>
  <c r="H1682" i="3"/>
  <c r="H1683" i="3"/>
  <c r="H1684" i="3"/>
  <c r="H1685" i="3"/>
  <c r="H1686" i="3"/>
  <c r="H1687" i="3"/>
  <c r="H1688" i="3"/>
  <c r="H1689" i="3"/>
  <c r="H1690" i="3"/>
  <c r="H1691" i="3"/>
  <c r="H1692" i="3"/>
  <c r="H1693" i="3"/>
  <c r="H1694" i="3"/>
  <c r="H1695" i="3"/>
  <c r="H1696" i="3"/>
  <c r="H1697" i="3"/>
  <c r="H1698" i="3"/>
  <c r="H1699" i="3"/>
  <c r="H1700" i="3"/>
  <c r="H1701" i="3"/>
  <c r="H1702" i="3"/>
  <c r="H1703" i="3"/>
  <c r="H1704" i="3"/>
  <c r="H1705" i="3"/>
  <c r="H1706" i="3"/>
  <c r="H1707" i="3"/>
  <c r="H1708" i="3"/>
  <c r="H1709" i="3"/>
  <c r="H1710" i="3"/>
  <c r="H1711" i="3"/>
  <c r="H1712" i="3"/>
  <c r="H1713" i="3"/>
  <c r="H1714" i="3"/>
  <c r="H1715" i="3"/>
  <c r="H1716" i="3"/>
  <c r="H1717" i="3"/>
  <c r="H1718" i="3"/>
  <c r="H1719" i="3"/>
  <c r="H1720" i="3"/>
  <c r="H1721" i="3"/>
  <c r="H1722" i="3"/>
  <c r="H1723" i="3"/>
  <c r="H1724" i="3"/>
  <c r="H1725" i="3"/>
  <c r="H1726" i="3"/>
  <c r="W3663" i="2" s="1"/>
  <c r="Y3663" i="2" s="1"/>
  <c r="Z3663" i="2" s="1"/>
  <c r="AA3663" i="2" s="1"/>
  <c r="H1727" i="3"/>
  <c r="H1728" i="3"/>
  <c r="H1729" i="3"/>
  <c r="H1730" i="3"/>
  <c r="H1731" i="3"/>
  <c r="H1732" i="3"/>
  <c r="H1733" i="3"/>
  <c r="H1734" i="3"/>
  <c r="H1735" i="3"/>
  <c r="H1736" i="3"/>
  <c r="H1737" i="3"/>
  <c r="H1738" i="3"/>
  <c r="H1739" i="3"/>
  <c r="H1740" i="3"/>
  <c r="H1741" i="3"/>
  <c r="H1742" i="3"/>
  <c r="W4128" i="2" s="1"/>
  <c r="Y4128" i="2" s="1"/>
  <c r="Z4128" i="2" s="1"/>
  <c r="AA4128" i="2" s="1"/>
  <c r="H1743" i="3"/>
  <c r="H1744" i="3"/>
  <c r="H1745" i="3"/>
  <c r="H1746" i="3"/>
  <c r="H1747" i="3"/>
  <c r="H1748" i="3"/>
  <c r="H1749" i="3"/>
  <c r="H1750" i="3"/>
  <c r="H1751" i="3"/>
  <c r="H1752" i="3"/>
  <c r="H1753" i="3"/>
  <c r="H1754" i="3"/>
  <c r="H1755" i="3"/>
  <c r="H1756" i="3"/>
  <c r="H1757" i="3"/>
  <c r="H1758" i="3"/>
  <c r="H1759" i="3"/>
  <c r="H1760" i="3"/>
  <c r="H1761" i="3"/>
  <c r="H1762" i="3"/>
  <c r="H1763" i="3"/>
  <c r="H1764" i="3"/>
  <c r="H1765" i="3"/>
  <c r="H1766" i="3"/>
  <c r="H1767" i="3"/>
  <c r="H1768" i="3"/>
  <c r="H1769" i="3"/>
  <c r="H1770" i="3"/>
  <c r="H1771" i="3"/>
  <c r="H1772" i="3"/>
  <c r="H1773" i="3"/>
  <c r="H1774" i="3"/>
  <c r="H1775" i="3"/>
  <c r="H1776" i="3"/>
  <c r="H1777" i="3"/>
  <c r="H1778" i="3"/>
  <c r="H1779" i="3"/>
  <c r="H1780" i="3"/>
  <c r="H1781" i="3"/>
  <c r="H1782" i="3"/>
  <c r="H1783" i="3"/>
  <c r="H1784" i="3"/>
  <c r="H1785" i="3"/>
  <c r="H1786" i="3"/>
  <c r="H1787" i="3"/>
  <c r="H1788" i="3"/>
  <c r="H1789" i="3"/>
  <c r="H1790" i="3"/>
  <c r="H1791" i="3"/>
  <c r="H1792" i="3"/>
  <c r="H1793" i="3"/>
  <c r="H1794" i="3"/>
  <c r="H1795" i="3"/>
  <c r="H1796" i="3"/>
  <c r="H1797" i="3"/>
  <c r="H1798" i="3"/>
  <c r="H1799" i="3"/>
  <c r="H1800" i="3"/>
  <c r="H1801" i="3"/>
  <c r="H1802" i="3"/>
  <c r="H1803" i="3"/>
  <c r="H1804" i="3"/>
  <c r="H1805" i="3"/>
  <c r="H1806" i="3"/>
  <c r="H1807" i="3"/>
  <c r="H1808" i="3"/>
  <c r="H1809" i="3"/>
  <c r="H1810" i="3"/>
  <c r="H1811" i="3"/>
  <c r="H1812" i="3"/>
  <c r="H1813" i="3"/>
  <c r="H1814" i="3"/>
  <c r="H1815" i="3"/>
  <c r="H1816" i="3"/>
  <c r="H1817" i="3"/>
  <c r="H1818" i="3"/>
  <c r="H1819" i="3"/>
  <c r="H1820" i="3"/>
  <c r="H1821" i="3"/>
  <c r="H1822" i="3"/>
  <c r="H1823" i="3"/>
  <c r="H1824" i="3"/>
  <c r="H1825" i="3"/>
  <c r="H1826" i="3"/>
  <c r="H1827" i="3"/>
  <c r="H1828" i="3"/>
  <c r="H1829" i="3"/>
  <c r="H1830" i="3"/>
  <c r="H1831" i="3"/>
  <c r="H1832" i="3"/>
  <c r="H1833" i="3"/>
  <c r="H1834" i="3"/>
  <c r="H1835" i="3"/>
  <c r="H1836" i="3"/>
  <c r="H1837" i="3"/>
  <c r="H1838" i="3"/>
  <c r="H1839" i="3"/>
  <c r="H1840" i="3"/>
  <c r="H1841" i="3"/>
  <c r="H1842" i="3"/>
  <c r="H1843" i="3"/>
  <c r="H1844" i="3"/>
  <c r="H1845" i="3"/>
  <c r="H1846" i="3"/>
  <c r="H1847" i="3"/>
  <c r="H1848" i="3"/>
  <c r="H1849" i="3"/>
  <c r="H1850" i="3"/>
  <c r="H1851" i="3"/>
  <c r="H1852" i="3"/>
  <c r="H1853" i="3"/>
  <c r="H1854" i="3"/>
  <c r="H1855" i="3"/>
  <c r="H1856" i="3"/>
  <c r="H1857" i="3"/>
  <c r="H1858" i="3"/>
  <c r="H1859" i="3"/>
  <c r="H1860" i="3"/>
  <c r="H1861" i="3"/>
  <c r="H1862" i="3"/>
  <c r="H1863" i="3"/>
  <c r="H1864" i="3"/>
  <c r="H1865" i="3"/>
  <c r="H1866" i="3"/>
  <c r="H1867" i="3"/>
  <c r="H1868" i="3"/>
  <c r="H1869" i="3"/>
  <c r="H1870" i="3"/>
  <c r="H1871" i="3"/>
  <c r="H1872" i="3"/>
  <c r="H1873" i="3"/>
  <c r="H1874" i="3"/>
  <c r="H1875" i="3"/>
  <c r="H1876" i="3"/>
  <c r="H1877" i="3"/>
  <c r="H1878" i="3"/>
  <c r="H1879" i="3"/>
  <c r="H1880" i="3"/>
  <c r="H1881" i="3"/>
  <c r="H1882" i="3"/>
  <c r="H1883" i="3"/>
  <c r="H1884" i="3"/>
  <c r="H1885" i="3"/>
  <c r="H1886" i="3"/>
  <c r="H1887" i="3"/>
  <c r="H1888" i="3"/>
  <c r="H1889" i="3"/>
  <c r="H1890" i="3"/>
  <c r="H1891" i="3"/>
  <c r="H1892" i="3"/>
  <c r="H1893" i="3"/>
  <c r="H1894" i="3"/>
  <c r="H1895" i="3"/>
  <c r="H1896" i="3"/>
  <c r="H1897" i="3"/>
  <c r="H1898" i="3"/>
  <c r="H1899" i="3"/>
  <c r="H1900" i="3"/>
  <c r="H1901" i="3"/>
  <c r="H1902" i="3"/>
  <c r="H1903" i="3"/>
  <c r="H1904" i="3"/>
  <c r="H1905" i="3"/>
  <c r="H1906" i="3"/>
  <c r="H1907" i="3"/>
  <c r="H1908" i="3"/>
  <c r="H1909" i="3"/>
  <c r="H1910" i="3"/>
  <c r="H1911" i="3"/>
  <c r="H1912" i="3"/>
  <c r="H1913" i="3"/>
  <c r="H1914" i="3"/>
  <c r="H1915" i="3"/>
  <c r="H1916" i="3"/>
  <c r="H1917" i="3"/>
  <c r="H1918" i="3"/>
  <c r="H1919" i="3"/>
  <c r="H1920" i="3"/>
  <c r="H1921" i="3"/>
  <c r="H1922" i="3"/>
  <c r="H1923" i="3"/>
  <c r="H1924" i="3"/>
  <c r="H1925" i="3"/>
  <c r="H1926" i="3"/>
  <c r="H1927" i="3"/>
  <c r="H1928" i="3"/>
  <c r="H1929" i="3"/>
  <c r="H1930" i="3"/>
  <c r="H1931" i="3"/>
  <c r="H1932" i="3"/>
  <c r="H1933" i="3"/>
  <c r="H1934" i="3"/>
  <c r="H1935" i="3"/>
  <c r="H1936" i="3"/>
  <c r="H1937" i="3"/>
  <c r="H1938" i="3"/>
  <c r="H1939" i="3"/>
  <c r="H1940" i="3"/>
  <c r="H1941" i="3"/>
  <c r="H1942" i="3"/>
  <c r="H1943" i="3"/>
  <c r="H1944" i="3"/>
  <c r="H1945" i="3"/>
  <c r="H1946" i="3"/>
  <c r="H1947" i="3"/>
  <c r="H1948" i="3"/>
  <c r="H1949" i="3"/>
  <c r="H1950" i="3"/>
  <c r="H1951" i="3"/>
  <c r="H1952" i="3"/>
  <c r="H1953" i="3"/>
  <c r="H1954" i="3"/>
  <c r="H1955" i="3"/>
  <c r="H1956" i="3"/>
  <c r="H1957" i="3"/>
  <c r="H1958" i="3"/>
  <c r="H1959" i="3"/>
  <c r="H1960" i="3"/>
  <c r="H1961" i="3"/>
  <c r="H1962" i="3"/>
  <c r="H1963" i="3"/>
  <c r="H1964" i="3"/>
  <c r="H1965" i="3"/>
  <c r="H1966" i="3"/>
  <c r="H1967" i="3"/>
  <c r="H1968" i="3"/>
  <c r="H1969" i="3"/>
  <c r="H1970" i="3"/>
  <c r="H1971" i="3"/>
  <c r="H1972" i="3"/>
  <c r="H1973" i="3"/>
  <c r="H1974" i="3"/>
  <c r="H1975" i="3"/>
  <c r="H1976" i="3"/>
  <c r="H1977" i="3"/>
  <c r="H1978" i="3"/>
  <c r="H1979" i="3"/>
  <c r="H1980" i="3"/>
  <c r="H1981" i="3"/>
  <c r="H1982" i="3"/>
  <c r="H1983" i="3"/>
  <c r="H1984" i="3"/>
  <c r="H1985" i="3"/>
  <c r="H1986" i="3"/>
  <c r="H1987" i="3"/>
  <c r="H1988" i="3"/>
  <c r="H1989" i="3"/>
  <c r="H1990" i="3"/>
  <c r="H1991" i="3"/>
  <c r="H1992" i="3"/>
  <c r="H1993" i="3"/>
  <c r="H1994" i="3"/>
  <c r="H1995" i="3"/>
  <c r="H1996" i="3"/>
  <c r="H1997" i="3"/>
  <c r="H1998" i="3"/>
  <c r="H1999" i="3"/>
  <c r="H2000" i="3"/>
  <c r="H2001" i="3"/>
  <c r="H2002" i="3"/>
  <c r="H2003" i="3"/>
  <c r="H2004" i="3"/>
  <c r="H2005" i="3"/>
  <c r="H2006" i="3"/>
  <c r="H2007" i="3"/>
  <c r="H2008" i="3"/>
  <c r="H2009" i="3"/>
  <c r="H2010" i="3"/>
  <c r="H2011" i="3"/>
  <c r="H2012" i="3"/>
  <c r="H2013" i="3"/>
  <c r="H2014" i="3"/>
  <c r="H2015" i="3"/>
  <c r="H2016" i="3"/>
  <c r="H2017" i="3"/>
  <c r="H2018" i="3"/>
  <c r="H2019" i="3"/>
  <c r="H2020" i="3"/>
  <c r="H2021" i="3"/>
  <c r="H2022" i="3"/>
  <c r="H2023" i="3"/>
  <c r="H2024" i="3"/>
  <c r="H2025" i="3"/>
  <c r="H2026" i="3"/>
  <c r="H2027" i="3"/>
  <c r="H2028" i="3"/>
  <c r="H2029" i="3"/>
  <c r="H2030" i="3"/>
  <c r="H2031" i="3"/>
  <c r="H2032" i="3"/>
  <c r="H2033" i="3"/>
  <c r="H2034" i="3"/>
  <c r="H2035" i="3"/>
  <c r="H2036" i="3"/>
  <c r="H2037" i="3"/>
  <c r="H2038" i="3"/>
  <c r="H2039" i="3"/>
  <c r="H2040" i="3"/>
  <c r="H2041" i="3"/>
  <c r="H2042" i="3"/>
  <c r="H2043" i="3"/>
  <c r="H2044" i="3"/>
  <c r="H2045" i="3"/>
  <c r="H2046" i="3"/>
  <c r="H2047" i="3"/>
  <c r="H2048" i="3"/>
  <c r="H2049" i="3"/>
  <c r="H2050" i="3"/>
  <c r="H2051" i="3"/>
  <c r="H2052" i="3"/>
  <c r="H2053" i="3"/>
  <c r="H2054" i="3"/>
  <c r="H2055" i="3"/>
  <c r="H2056" i="3"/>
  <c r="H2057" i="3"/>
  <c r="H2058" i="3"/>
  <c r="H2059" i="3"/>
  <c r="H2060" i="3"/>
  <c r="H2061" i="3"/>
  <c r="H2062" i="3"/>
  <c r="H2063" i="3"/>
  <c r="H2064" i="3"/>
  <c r="H2065" i="3"/>
  <c r="H2066" i="3"/>
  <c r="H2067" i="3"/>
  <c r="H2068" i="3"/>
  <c r="H2069" i="3"/>
  <c r="H2070" i="3"/>
  <c r="H2071" i="3"/>
  <c r="H2072" i="3"/>
  <c r="H2073" i="3"/>
  <c r="H2074" i="3"/>
  <c r="H2075" i="3"/>
  <c r="H2076" i="3"/>
  <c r="H2077" i="3"/>
  <c r="H2078" i="3"/>
  <c r="H2079" i="3"/>
  <c r="H2080" i="3"/>
  <c r="H2081" i="3"/>
  <c r="H2082" i="3"/>
  <c r="H2083" i="3"/>
  <c r="H2084" i="3"/>
  <c r="H2085" i="3"/>
  <c r="H2086" i="3"/>
  <c r="H2087" i="3"/>
  <c r="H2088" i="3"/>
  <c r="H2089" i="3"/>
  <c r="H2090" i="3"/>
  <c r="H2091" i="3"/>
  <c r="H2092" i="3"/>
  <c r="H2093" i="3"/>
  <c r="H2094" i="3"/>
  <c r="H2095" i="3"/>
  <c r="H2096" i="3"/>
  <c r="H2097" i="3"/>
  <c r="H2098" i="3"/>
  <c r="H2099" i="3"/>
  <c r="H2100" i="3"/>
  <c r="H2101" i="3"/>
  <c r="H2102" i="3"/>
  <c r="H2103" i="3"/>
  <c r="H2104" i="3"/>
  <c r="H2105" i="3"/>
  <c r="H2106" i="3"/>
  <c r="H2107" i="3"/>
  <c r="H2108" i="3"/>
  <c r="H2109" i="3"/>
  <c r="H2110" i="3"/>
  <c r="H2111" i="3"/>
  <c r="H2112" i="3"/>
  <c r="H2113" i="3"/>
  <c r="H2114" i="3"/>
  <c r="H2115" i="3"/>
  <c r="H2116" i="3"/>
  <c r="H2117" i="3"/>
  <c r="H2118" i="3"/>
  <c r="H2119" i="3"/>
  <c r="H2120" i="3"/>
  <c r="H2121" i="3"/>
  <c r="H2122" i="3"/>
  <c r="H2123" i="3"/>
  <c r="H2124" i="3"/>
  <c r="H2125" i="3"/>
  <c r="H2126" i="3"/>
  <c r="H2127" i="3"/>
  <c r="H2128" i="3"/>
  <c r="H2129" i="3"/>
  <c r="H2130" i="3"/>
  <c r="H2131" i="3"/>
  <c r="H2132" i="3"/>
  <c r="H2133" i="3"/>
  <c r="H2134" i="3"/>
  <c r="H2135" i="3"/>
  <c r="H2136" i="3"/>
  <c r="H2137" i="3"/>
  <c r="H2138" i="3"/>
  <c r="H2139" i="3"/>
  <c r="H2140" i="3"/>
  <c r="H2141" i="3"/>
  <c r="H2142" i="3"/>
  <c r="H2143" i="3"/>
  <c r="H2144" i="3"/>
  <c r="H2145" i="3"/>
  <c r="H2146" i="3"/>
  <c r="H2147" i="3"/>
  <c r="H2148" i="3"/>
  <c r="H2149" i="3"/>
  <c r="H2150" i="3"/>
  <c r="H2151" i="3"/>
  <c r="H2152" i="3"/>
  <c r="H2153" i="3"/>
  <c r="H2154" i="3"/>
  <c r="H2155" i="3"/>
  <c r="H2156" i="3"/>
  <c r="H2157" i="3"/>
  <c r="H2158" i="3"/>
  <c r="H2159" i="3"/>
  <c r="H2160" i="3"/>
  <c r="H2161" i="3"/>
  <c r="H2162" i="3"/>
  <c r="H2163" i="3"/>
  <c r="H2164" i="3"/>
  <c r="H2165" i="3"/>
  <c r="H2166" i="3"/>
  <c r="H2167" i="3"/>
  <c r="H2168" i="3"/>
  <c r="H2169" i="3"/>
  <c r="H2170" i="3"/>
  <c r="H2171" i="3"/>
  <c r="H2172" i="3"/>
  <c r="H2173" i="3"/>
  <c r="H2174" i="3"/>
  <c r="H2175" i="3"/>
  <c r="H2176" i="3"/>
  <c r="H2177" i="3"/>
  <c r="H2178" i="3"/>
  <c r="H2179" i="3"/>
  <c r="H2180" i="3"/>
  <c r="H2181" i="3"/>
  <c r="H2182" i="3"/>
  <c r="H2183" i="3"/>
  <c r="H2184" i="3"/>
  <c r="H2185" i="3"/>
  <c r="H2186" i="3"/>
  <c r="H2187" i="3"/>
  <c r="H2188" i="3"/>
  <c r="H2189" i="3"/>
  <c r="H2190" i="3"/>
  <c r="H2191" i="3"/>
  <c r="H2192" i="3"/>
  <c r="H2193" i="3"/>
  <c r="H2194" i="3"/>
  <c r="H2195" i="3"/>
  <c r="H2196" i="3"/>
  <c r="H2197" i="3"/>
  <c r="H2198" i="3"/>
  <c r="H2199" i="3"/>
  <c r="H2200" i="3"/>
  <c r="H2201" i="3"/>
  <c r="H2202" i="3"/>
  <c r="H2203" i="3"/>
  <c r="H2204" i="3"/>
  <c r="H2205" i="3"/>
  <c r="H2206" i="3"/>
  <c r="H2207" i="3"/>
  <c r="H2208" i="3"/>
  <c r="H2209" i="3"/>
  <c r="H2210" i="3"/>
  <c r="H2211" i="3"/>
  <c r="H2212" i="3"/>
  <c r="H2213" i="3"/>
  <c r="H2214" i="3"/>
  <c r="H2215" i="3"/>
  <c r="H2216" i="3"/>
  <c r="H2217" i="3"/>
  <c r="H2218" i="3"/>
  <c r="H2219" i="3"/>
  <c r="H2220" i="3"/>
  <c r="H2221" i="3"/>
  <c r="H2222" i="3"/>
  <c r="H2223" i="3"/>
  <c r="H2224" i="3"/>
  <c r="H2225" i="3"/>
  <c r="H2226" i="3"/>
  <c r="H2227" i="3"/>
  <c r="H2228" i="3"/>
  <c r="H2229" i="3"/>
  <c r="H2230" i="3"/>
  <c r="H2231" i="3"/>
  <c r="H2232" i="3"/>
  <c r="H2233" i="3"/>
  <c r="H2234" i="3"/>
  <c r="H2235" i="3"/>
  <c r="H2236" i="3"/>
  <c r="H2237" i="3"/>
  <c r="H2238" i="3"/>
  <c r="H2239" i="3"/>
  <c r="H2240" i="3"/>
  <c r="H2241" i="3"/>
  <c r="H2242" i="3"/>
  <c r="H2243" i="3"/>
  <c r="H2244" i="3"/>
  <c r="H2245" i="3"/>
  <c r="H2246" i="3"/>
  <c r="H2247" i="3"/>
  <c r="H2248" i="3"/>
  <c r="H2249" i="3"/>
  <c r="H2250" i="3"/>
  <c r="H2251" i="3"/>
  <c r="H2252" i="3"/>
  <c r="H2253" i="3"/>
  <c r="H2254" i="3"/>
  <c r="H2255" i="3"/>
  <c r="H2256" i="3"/>
  <c r="H2257" i="3"/>
  <c r="H2258" i="3"/>
  <c r="H2259" i="3"/>
  <c r="H2260" i="3"/>
  <c r="H2261" i="3"/>
  <c r="H2262" i="3"/>
  <c r="H2263" i="3"/>
  <c r="H2264" i="3"/>
  <c r="H2265" i="3"/>
  <c r="H2266" i="3"/>
  <c r="H2267" i="3"/>
  <c r="H2268" i="3"/>
  <c r="H2269" i="3"/>
  <c r="H2270" i="3"/>
  <c r="H2271" i="3"/>
  <c r="H2272" i="3"/>
  <c r="H2273" i="3"/>
  <c r="H2274" i="3"/>
  <c r="H2275" i="3"/>
  <c r="H2276" i="3"/>
  <c r="H2277" i="3"/>
  <c r="H2278" i="3"/>
  <c r="H2279" i="3"/>
  <c r="H2280" i="3"/>
  <c r="H2281" i="3"/>
  <c r="H2282" i="3"/>
  <c r="H2283" i="3"/>
  <c r="H2284" i="3"/>
  <c r="H2285" i="3"/>
  <c r="H2286" i="3"/>
  <c r="H2287" i="3"/>
  <c r="H2288" i="3"/>
  <c r="H2289" i="3"/>
  <c r="H2290" i="3"/>
  <c r="H2291" i="3"/>
  <c r="H2292" i="3"/>
  <c r="H2293" i="3"/>
  <c r="H2294" i="3"/>
  <c r="H2295" i="3"/>
  <c r="H2296" i="3"/>
  <c r="H2297" i="3"/>
  <c r="H2298" i="3"/>
  <c r="H2299" i="3"/>
  <c r="H2300" i="3"/>
  <c r="H2301" i="3"/>
  <c r="H2302" i="3"/>
  <c r="H2303" i="3"/>
  <c r="H2304" i="3"/>
  <c r="H2305" i="3"/>
  <c r="H2306" i="3"/>
  <c r="H2307" i="3"/>
  <c r="H2308" i="3"/>
  <c r="H2309" i="3"/>
  <c r="H2310" i="3"/>
  <c r="H2311" i="3"/>
  <c r="H2312" i="3"/>
  <c r="H2313" i="3"/>
  <c r="H2314" i="3"/>
  <c r="H2315" i="3"/>
  <c r="H2316" i="3"/>
  <c r="H2317" i="3"/>
  <c r="H2318" i="3"/>
  <c r="H2319" i="3"/>
  <c r="H2320" i="3"/>
  <c r="H2321" i="3"/>
  <c r="H2322" i="3"/>
  <c r="H2323" i="3"/>
  <c r="H2324" i="3"/>
  <c r="H2325" i="3"/>
  <c r="H2326" i="3"/>
  <c r="H2327" i="3"/>
  <c r="H2328" i="3"/>
  <c r="H2329" i="3"/>
  <c r="H2330" i="3"/>
  <c r="H2331" i="3"/>
  <c r="H2332" i="3"/>
  <c r="H2333" i="3"/>
  <c r="H2334" i="3"/>
  <c r="H2335" i="3"/>
  <c r="H2336" i="3"/>
  <c r="H2337" i="3"/>
  <c r="H2338" i="3"/>
  <c r="H2339" i="3"/>
  <c r="H2340" i="3"/>
  <c r="H2341" i="3"/>
  <c r="H2342" i="3"/>
  <c r="H2343" i="3"/>
  <c r="H2344" i="3"/>
  <c r="H2345" i="3"/>
  <c r="H2346" i="3"/>
  <c r="H2347" i="3"/>
  <c r="H2348" i="3"/>
  <c r="H2349" i="3"/>
  <c r="H2350" i="3"/>
  <c r="H2351" i="3"/>
  <c r="H2352" i="3"/>
  <c r="H2353" i="3"/>
  <c r="H2354" i="3"/>
  <c r="H2355" i="3"/>
  <c r="H2356" i="3"/>
  <c r="H2357" i="3"/>
  <c r="H2358" i="3"/>
  <c r="H2359" i="3"/>
  <c r="H2360" i="3"/>
  <c r="H2361" i="3"/>
  <c r="H2362" i="3"/>
  <c r="H2363" i="3"/>
  <c r="H2364" i="3"/>
  <c r="H2365" i="3"/>
  <c r="H2366" i="3"/>
  <c r="H2367" i="3"/>
  <c r="H2368" i="3"/>
  <c r="H2369" i="3"/>
  <c r="H2370" i="3"/>
  <c r="H2371" i="3"/>
  <c r="H2372" i="3"/>
  <c r="H2373" i="3"/>
  <c r="H2374" i="3"/>
  <c r="H2375" i="3"/>
  <c r="H2376" i="3"/>
  <c r="H2377" i="3"/>
  <c r="H2378" i="3"/>
  <c r="H2379" i="3"/>
  <c r="H2380" i="3"/>
  <c r="H2381" i="3"/>
  <c r="H2382" i="3"/>
  <c r="H2383" i="3"/>
  <c r="H2384" i="3"/>
  <c r="H2385" i="3"/>
  <c r="H2386" i="3"/>
  <c r="H2387" i="3"/>
  <c r="H2388" i="3"/>
  <c r="H2389" i="3"/>
  <c r="H2390" i="3"/>
  <c r="H2391" i="3"/>
  <c r="H2392" i="3"/>
  <c r="H2393" i="3"/>
  <c r="H2394" i="3"/>
  <c r="H2395" i="3"/>
  <c r="H2396" i="3"/>
  <c r="H2397" i="3"/>
  <c r="H2398" i="3"/>
  <c r="H2399" i="3"/>
  <c r="H2400" i="3"/>
  <c r="H2401" i="3"/>
  <c r="H2402" i="3"/>
  <c r="H2403" i="3"/>
  <c r="H2404" i="3"/>
  <c r="H2405" i="3"/>
  <c r="H2406" i="3"/>
  <c r="H2407" i="3"/>
  <c r="H2408" i="3"/>
  <c r="H2409" i="3"/>
  <c r="H2410" i="3"/>
  <c r="H2411" i="3"/>
  <c r="H2412" i="3"/>
  <c r="H2413" i="3"/>
  <c r="H2414" i="3"/>
  <c r="H2415" i="3"/>
  <c r="H2416" i="3"/>
  <c r="H2417" i="3"/>
  <c r="H2418" i="3"/>
  <c r="H2419" i="3"/>
  <c r="H2420" i="3"/>
  <c r="H2421" i="3"/>
  <c r="H2422" i="3"/>
  <c r="H2423" i="3"/>
  <c r="H2424" i="3"/>
  <c r="H2425" i="3"/>
  <c r="H2426" i="3"/>
  <c r="H2427" i="3"/>
  <c r="H2428" i="3"/>
  <c r="H2429" i="3"/>
  <c r="H2430" i="3"/>
  <c r="H2431" i="3"/>
  <c r="H2432" i="3"/>
  <c r="H2433" i="3"/>
  <c r="H2434" i="3"/>
  <c r="H2435" i="3"/>
  <c r="H2436" i="3"/>
  <c r="H2437" i="3"/>
  <c r="H2438" i="3"/>
  <c r="H2439" i="3"/>
  <c r="H2440" i="3"/>
  <c r="H2441" i="3"/>
  <c r="H2442" i="3"/>
  <c r="H2443" i="3"/>
  <c r="H2444" i="3"/>
  <c r="H2445" i="3"/>
  <c r="H2446" i="3"/>
  <c r="H2447" i="3"/>
  <c r="H2448" i="3"/>
  <c r="H2449" i="3"/>
  <c r="H2450" i="3"/>
  <c r="H2451" i="3"/>
  <c r="H2452" i="3"/>
  <c r="H2453" i="3"/>
  <c r="H2454" i="3"/>
  <c r="H2455" i="3"/>
  <c r="H2456" i="3"/>
  <c r="H2457" i="3"/>
  <c r="H2458" i="3"/>
  <c r="H2459" i="3"/>
  <c r="H2460" i="3"/>
  <c r="H2461" i="3"/>
  <c r="H2462" i="3"/>
  <c r="H2463" i="3"/>
  <c r="H2464" i="3"/>
  <c r="H2465" i="3"/>
  <c r="H2466" i="3"/>
  <c r="H2467" i="3"/>
  <c r="H2468" i="3"/>
  <c r="H2469" i="3"/>
  <c r="H2470" i="3"/>
  <c r="H2471" i="3"/>
  <c r="H2472" i="3"/>
  <c r="H2473" i="3"/>
  <c r="H2474" i="3"/>
  <c r="H2475" i="3"/>
  <c r="H2476" i="3"/>
  <c r="H2477" i="3"/>
  <c r="H2478" i="3"/>
  <c r="H2479" i="3"/>
  <c r="H2480" i="3"/>
  <c r="H2481" i="3"/>
  <c r="H2482" i="3"/>
  <c r="H2483" i="3"/>
  <c r="H2484" i="3"/>
  <c r="H2485" i="3"/>
  <c r="H2486" i="3"/>
  <c r="H2487" i="3"/>
  <c r="H2488" i="3"/>
  <c r="H2489" i="3"/>
  <c r="H2490" i="3"/>
  <c r="H2491" i="3"/>
  <c r="H2492" i="3"/>
  <c r="H2493" i="3"/>
  <c r="H2494" i="3"/>
  <c r="H2495" i="3"/>
  <c r="H2496" i="3"/>
  <c r="H2497" i="3"/>
  <c r="H2498" i="3"/>
  <c r="H2499" i="3"/>
  <c r="H2500" i="3"/>
  <c r="H2501" i="3"/>
  <c r="H2502" i="3"/>
  <c r="H2503" i="3"/>
  <c r="H2504" i="3"/>
  <c r="H2505" i="3"/>
  <c r="H2506" i="3"/>
  <c r="H2507" i="3"/>
  <c r="H2508" i="3"/>
  <c r="H2509" i="3"/>
  <c r="H2510" i="3"/>
  <c r="H2511" i="3"/>
  <c r="H2512" i="3"/>
  <c r="H2513" i="3"/>
  <c r="H2514" i="3"/>
  <c r="H2515" i="3"/>
  <c r="H2516" i="3"/>
  <c r="H2517" i="3"/>
  <c r="H2518" i="3"/>
  <c r="H2519" i="3"/>
  <c r="H2520" i="3"/>
  <c r="H2521" i="3"/>
  <c r="H2522" i="3"/>
  <c r="H2523" i="3"/>
  <c r="H2524" i="3"/>
  <c r="H2525" i="3"/>
  <c r="H2526" i="3"/>
  <c r="H2527" i="3"/>
  <c r="H2528" i="3"/>
  <c r="H2529" i="3"/>
  <c r="H2530" i="3"/>
  <c r="H2531" i="3"/>
  <c r="H2532" i="3"/>
  <c r="H2533" i="3"/>
  <c r="H2534" i="3"/>
  <c r="H2535" i="3"/>
  <c r="H2536" i="3"/>
  <c r="H2537" i="3"/>
  <c r="H2538" i="3"/>
  <c r="H2539" i="3"/>
  <c r="H2540" i="3"/>
  <c r="H2541" i="3"/>
  <c r="H2542" i="3"/>
  <c r="H2543" i="3"/>
  <c r="H2544" i="3"/>
  <c r="H2545" i="3"/>
  <c r="H2546" i="3"/>
  <c r="H2547" i="3"/>
  <c r="H2548" i="3"/>
  <c r="H2549" i="3"/>
  <c r="H2550" i="3"/>
  <c r="H2551" i="3"/>
  <c r="H2552" i="3"/>
  <c r="H2553" i="3"/>
  <c r="H2554" i="3"/>
  <c r="H2555" i="3"/>
  <c r="H2556" i="3"/>
  <c r="H2557" i="3"/>
  <c r="H2558" i="3"/>
  <c r="H2559" i="3"/>
  <c r="H2560" i="3"/>
  <c r="H2561" i="3"/>
  <c r="H2562" i="3"/>
  <c r="H2563" i="3"/>
  <c r="H2564" i="3"/>
  <c r="H2565" i="3"/>
  <c r="H2566" i="3"/>
  <c r="H2567" i="3"/>
  <c r="H2568" i="3"/>
  <c r="H2569" i="3"/>
  <c r="H2570" i="3"/>
  <c r="H2571" i="3"/>
  <c r="H2572" i="3"/>
  <c r="H2573" i="3"/>
  <c r="H2574" i="3"/>
  <c r="H2575" i="3"/>
  <c r="H2576" i="3"/>
  <c r="H2577" i="3"/>
  <c r="H2578" i="3"/>
  <c r="H2579" i="3"/>
  <c r="H2580" i="3"/>
  <c r="H2581" i="3"/>
  <c r="H2582" i="3"/>
  <c r="H2583" i="3"/>
  <c r="H2584" i="3"/>
  <c r="H2585" i="3"/>
  <c r="H2586" i="3"/>
  <c r="H2587" i="3"/>
  <c r="H2588" i="3"/>
  <c r="H2589" i="3"/>
  <c r="H2590" i="3"/>
  <c r="H2591" i="3"/>
  <c r="H2592" i="3"/>
  <c r="H2593" i="3"/>
  <c r="H2594" i="3"/>
  <c r="H2595" i="3"/>
  <c r="H2596" i="3"/>
  <c r="H2597" i="3"/>
  <c r="H2598" i="3"/>
  <c r="H2599" i="3"/>
  <c r="H2600" i="3"/>
  <c r="H2601" i="3"/>
  <c r="H2602" i="3"/>
  <c r="H2603" i="3"/>
  <c r="H2604" i="3"/>
  <c r="H2605" i="3"/>
  <c r="H2606" i="3"/>
  <c r="H2607" i="3"/>
  <c r="H2608" i="3"/>
  <c r="H2609" i="3"/>
  <c r="H2610" i="3"/>
  <c r="H2611" i="3"/>
  <c r="H2612" i="3"/>
  <c r="H2613" i="3"/>
  <c r="H2614" i="3"/>
  <c r="H2615" i="3"/>
  <c r="H2616" i="3"/>
  <c r="H2617" i="3"/>
  <c r="H2618" i="3"/>
  <c r="H2619" i="3"/>
  <c r="H2620" i="3"/>
  <c r="H2621" i="3"/>
  <c r="H2622" i="3"/>
  <c r="H2623" i="3"/>
  <c r="H2624" i="3"/>
  <c r="H2625" i="3"/>
  <c r="H2626" i="3"/>
  <c r="H2627" i="3"/>
  <c r="H2628" i="3"/>
  <c r="H2629" i="3"/>
  <c r="H2630" i="3"/>
  <c r="H2631" i="3"/>
  <c r="H2632" i="3"/>
  <c r="H2633" i="3"/>
  <c r="H2634" i="3"/>
  <c r="H2635" i="3"/>
  <c r="H2636" i="3"/>
  <c r="H2637" i="3"/>
  <c r="H2638" i="3"/>
  <c r="H2639" i="3"/>
  <c r="H2640" i="3"/>
  <c r="H2641" i="3"/>
  <c r="H2642" i="3"/>
  <c r="H2643" i="3"/>
  <c r="H2644" i="3"/>
  <c r="H2645" i="3"/>
  <c r="H2646" i="3"/>
  <c r="H2647" i="3"/>
  <c r="H2648" i="3"/>
  <c r="H2649" i="3"/>
  <c r="H2650" i="3"/>
  <c r="H2651" i="3"/>
  <c r="H2652" i="3"/>
  <c r="H2653" i="3"/>
  <c r="H2654" i="3"/>
  <c r="H2655" i="3"/>
  <c r="H2656" i="3"/>
  <c r="H2657" i="3"/>
  <c r="H2658" i="3"/>
  <c r="H2659" i="3"/>
  <c r="H2660" i="3"/>
  <c r="H2661" i="3"/>
  <c r="H2662" i="3"/>
  <c r="H2663" i="3"/>
  <c r="H2664" i="3"/>
  <c r="H2665" i="3"/>
  <c r="H2666" i="3"/>
  <c r="H2667" i="3"/>
  <c r="H2668" i="3"/>
  <c r="H2669" i="3"/>
  <c r="H2670" i="3"/>
  <c r="H2671" i="3"/>
  <c r="H2672" i="3"/>
  <c r="H2673" i="3"/>
  <c r="H2674" i="3"/>
  <c r="H2675" i="3"/>
  <c r="H2676" i="3"/>
  <c r="H2677" i="3"/>
  <c r="H2678" i="3"/>
  <c r="H2679" i="3"/>
  <c r="H2680" i="3"/>
  <c r="H2681" i="3"/>
  <c r="H2682" i="3"/>
  <c r="H2683" i="3"/>
  <c r="H2684" i="3"/>
  <c r="H2685" i="3"/>
  <c r="H2686" i="3"/>
  <c r="H2687" i="3"/>
  <c r="H2688" i="3"/>
  <c r="H2689" i="3"/>
  <c r="H2690" i="3"/>
  <c r="H2691" i="3"/>
  <c r="H2692" i="3"/>
  <c r="H2693" i="3"/>
  <c r="H2694" i="3"/>
  <c r="H2695" i="3"/>
  <c r="H2696" i="3"/>
  <c r="H2697" i="3"/>
  <c r="H2698" i="3"/>
  <c r="H2699" i="3"/>
  <c r="H2700" i="3"/>
  <c r="H2701" i="3"/>
  <c r="H2702" i="3"/>
  <c r="H2703" i="3"/>
  <c r="H2704" i="3"/>
  <c r="H2705" i="3"/>
  <c r="H2706" i="3"/>
  <c r="H2707" i="3"/>
  <c r="H2708" i="3"/>
  <c r="H2709" i="3"/>
  <c r="H2710" i="3"/>
  <c r="H2711" i="3"/>
  <c r="H2712" i="3"/>
  <c r="H2713" i="3"/>
  <c r="H2714" i="3"/>
  <c r="H2715" i="3"/>
  <c r="H2716" i="3"/>
  <c r="H2717" i="3"/>
  <c r="H2718" i="3"/>
  <c r="H2719" i="3"/>
  <c r="H2720" i="3"/>
  <c r="H2721" i="3"/>
  <c r="H2722" i="3"/>
  <c r="H2723" i="3"/>
  <c r="H2724" i="3"/>
  <c r="H2725" i="3"/>
  <c r="H2726" i="3"/>
  <c r="H2727" i="3"/>
  <c r="H2728" i="3"/>
  <c r="H2729" i="3"/>
  <c r="H2730" i="3"/>
  <c r="H2731" i="3"/>
  <c r="H2732" i="3"/>
  <c r="H2733" i="3"/>
  <c r="H2734" i="3"/>
  <c r="H2735" i="3"/>
  <c r="H2736" i="3"/>
  <c r="H2737" i="3"/>
  <c r="H2738" i="3"/>
  <c r="H2739" i="3"/>
  <c r="H2740" i="3"/>
  <c r="H2741" i="3"/>
  <c r="H2742" i="3"/>
  <c r="H2743" i="3"/>
  <c r="H2744" i="3"/>
  <c r="H2745" i="3"/>
  <c r="H2746" i="3"/>
  <c r="H2747" i="3"/>
  <c r="H2748" i="3"/>
  <c r="H2749" i="3"/>
  <c r="H2750" i="3"/>
  <c r="H2751" i="3"/>
  <c r="H2752" i="3"/>
  <c r="H2753" i="3"/>
  <c r="H2754" i="3"/>
  <c r="H2755" i="3"/>
  <c r="H2756" i="3"/>
  <c r="H2757" i="3"/>
  <c r="H2758" i="3"/>
  <c r="H2759" i="3"/>
  <c r="H2760" i="3"/>
  <c r="H2761" i="3"/>
  <c r="H2762" i="3"/>
  <c r="H2763" i="3"/>
  <c r="H2764" i="3"/>
  <c r="H2765" i="3"/>
  <c r="H2766" i="3"/>
  <c r="H2767" i="3"/>
  <c r="H2768" i="3"/>
  <c r="H2769" i="3"/>
  <c r="H2770" i="3"/>
  <c r="H2771" i="3"/>
  <c r="H2772" i="3"/>
  <c r="H2773" i="3"/>
  <c r="H2774" i="3"/>
  <c r="H2775" i="3"/>
  <c r="H2776" i="3"/>
  <c r="H2777" i="3"/>
  <c r="H2778" i="3"/>
  <c r="H2779" i="3"/>
  <c r="H2780" i="3"/>
  <c r="H2781" i="3"/>
  <c r="H2782" i="3"/>
  <c r="H2783" i="3"/>
  <c r="H2784" i="3"/>
  <c r="H2785" i="3"/>
  <c r="H2786" i="3"/>
  <c r="H2787" i="3"/>
  <c r="H2788" i="3"/>
  <c r="H2789" i="3"/>
  <c r="H2790" i="3"/>
  <c r="H2791" i="3"/>
  <c r="H2792" i="3"/>
  <c r="H2793" i="3"/>
  <c r="H2794" i="3"/>
  <c r="H2795" i="3"/>
  <c r="H2796" i="3"/>
  <c r="H2797" i="3"/>
  <c r="H2798" i="3"/>
  <c r="H2799" i="3"/>
  <c r="H2800" i="3"/>
  <c r="H2801" i="3"/>
  <c r="H2802" i="3"/>
  <c r="H2803" i="3"/>
  <c r="H2804" i="3"/>
  <c r="H2805" i="3"/>
  <c r="H2806" i="3"/>
  <c r="H2807" i="3"/>
  <c r="H2808" i="3"/>
  <c r="H2809" i="3"/>
  <c r="H2810" i="3"/>
  <c r="H2811" i="3"/>
  <c r="H2812" i="3"/>
  <c r="H2813" i="3"/>
  <c r="H2814" i="3"/>
  <c r="H2815" i="3"/>
  <c r="H2816" i="3"/>
  <c r="H2817" i="3"/>
  <c r="H2818" i="3"/>
  <c r="H2819" i="3"/>
  <c r="H2820" i="3"/>
  <c r="H2821" i="3"/>
  <c r="H2822" i="3"/>
  <c r="H2823" i="3"/>
  <c r="H2824" i="3"/>
  <c r="H2825" i="3"/>
  <c r="H2826" i="3"/>
  <c r="H2827" i="3"/>
  <c r="H2828" i="3"/>
  <c r="H2829" i="3"/>
  <c r="H2830" i="3"/>
  <c r="H2831" i="3"/>
  <c r="H2832" i="3"/>
  <c r="H2833" i="3"/>
  <c r="H2834" i="3"/>
  <c r="H2835" i="3"/>
  <c r="H2836" i="3"/>
  <c r="H2837" i="3"/>
  <c r="H2838" i="3"/>
  <c r="H2839" i="3"/>
  <c r="H2840" i="3"/>
  <c r="H2841" i="3"/>
  <c r="H2842" i="3"/>
  <c r="H2843" i="3"/>
  <c r="H2844" i="3"/>
  <c r="H2845" i="3"/>
  <c r="H2846" i="3"/>
  <c r="H2847" i="3"/>
  <c r="H2848" i="3"/>
  <c r="H2849" i="3"/>
  <c r="H2850" i="3"/>
  <c r="H2851" i="3"/>
  <c r="H2852" i="3"/>
  <c r="H2853" i="3"/>
  <c r="H2854" i="3"/>
  <c r="H2855" i="3"/>
  <c r="H2856" i="3"/>
  <c r="H2857" i="3"/>
  <c r="H2858" i="3"/>
  <c r="H2859" i="3"/>
  <c r="H2860" i="3"/>
  <c r="H2861" i="3"/>
  <c r="H2862" i="3"/>
  <c r="H2863" i="3"/>
  <c r="H2864" i="3"/>
  <c r="H2865" i="3"/>
  <c r="H2866" i="3"/>
  <c r="H2867" i="3"/>
  <c r="H2868" i="3"/>
  <c r="H2869" i="3"/>
  <c r="H2870" i="3"/>
  <c r="H2871" i="3"/>
  <c r="H2872" i="3"/>
  <c r="H2873" i="3"/>
  <c r="H2874" i="3"/>
  <c r="H2875" i="3"/>
  <c r="H2876" i="3"/>
  <c r="H2877" i="3"/>
  <c r="H2878" i="3"/>
  <c r="H2879" i="3"/>
  <c r="H2880" i="3"/>
  <c r="H2881" i="3"/>
  <c r="H2882" i="3"/>
  <c r="H2883" i="3"/>
  <c r="H2884" i="3"/>
  <c r="H2885" i="3"/>
  <c r="H2886" i="3"/>
  <c r="H2887" i="3"/>
  <c r="H2888" i="3"/>
  <c r="H2889" i="3"/>
  <c r="H2890" i="3"/>
  <c r="H2891" i="3"/>
  <c r="H2892" i="3"/>
  <c r="H2893" i="3"/>
  <c r="H2894" i="3"/>
  <c r="H2895" i="3"/>
  <c r="H2896" i="3"/>
  <c r="H2897" i="3"/>
  <c r="H2898" i="3"/>
  <c r="H2899" i="3"/>
  <c r="H2900" i="3"/>
  <c r="H2901" i="3"/>
  <c r="H2902" i="3"/>
  <c r="H2903" i="3"/>
  <c r="H2904" i="3"/>
  <c r="H2905" i="3"/>
  <c r="H2906" i="3"/>
  <c r="H2907" i="3"/>
  <c r="H2908" i="3"/>
  <c r="H2909" i="3"/>
  <c r="H2910" i="3"/>
  <c r="H2911" i="3"/>
  <c r="H2912" i="3"/>
  <c r="H2913" i="3"/>
  <c r="H2914" i="3"/>
  <c r="H2915" i="3"/>
  <c r="H2916" i="3"/>
  <c r="H2917" i="3"/>
  <c r="H2918" i="3"/>
  <c r="H2919" i="3"/>
  <c r="H2920" i="3"/>
  <c r="H2921" i="3"/>
  <c r="H2922" i="3"/>
  <c r="H2923" i="3"/>
  <c r="H2924" i="3"/>
  <c r="H2925" i="3"/>
  <c r="H2926" i="3"/>
  <c r="H2927" i="3"/>
  <c r="H2928" i="3"/>
  <c r="H2929" i="3"/>
  <c r="H2930" i="3"/>
  <c r="H2931" i="3"/>
  <c r="H2932" i="3"/>
  <c r="H2933" i="3"/>
  <c r="H2934" i="3"/>
  <c r="H2935" i="3"/>
  <c r="H2936" i="3"/>
  <c r="H2937" i="3"/>
  <c r="H2938" i="3"/>
  <c r="H2939" i="3"/>
  <c r="H2940" i="3"/>
  <c r="H2941" i="3"/>
  <c r="H2942" i="3"/>
  <c r="H2943" i="3"/>
  <c r="H2944" i="3"/>
  <c r="H2945" i="3"/>
  <c r="H2946" i="3"/>
  <c r="H2947" i="3"/>
  <c r="H2948" i="3"/>
  <c r="H2949" i="3"/>
  <c r="H2950" i="3"/>
  <c r="H2951" i="3"/>
  <c r="H2952" i="3"/>
  <c r="H2953" i="3"/>
  <c r="H2954" i="3"/>
  <c r="H2955" i="3"/>
  <c r="H2956" i="3"/>
  <c r="H2957" i="3"/>
  <c r="H2958" i="3"/>
  <c r="H2959" i="3"/>
  <c r="H2960" i="3"/>
  <c r="H2961" i="3"/>
  <c r="H2962" i="3"/>
  <c r="H2963" i="3"/>
  <c r="H2964" i="3"/>
  <c r="H2965" i="3"/>
  <c r="H2966" i="3"/>
  <c r="H2967" i="3"/>
  <c r="H2968" i="3"/>
  <c r="H2969" i="3"/>
  <c r="H2970" i="3"/>
  <c r="H2971" i="3"/>
  <c r="H2972" i="3"/>
  <c r="H2973" i="3"/>
  <c r="H2974" i="3"/>
  <c r="H2975" i="3"/>
  <c r="H2976" i="3"/>
  <c r="H2977" i="3"/>
  <c r="H2978" i="3"/>
  <c r="H2979" i="3"/>
  <c r="H2980" i="3"/>
  <c r="H2981" i="3"/>
  <c r="H2982" i="3"/>
  <c r="H2983" i="3"/>
  <c r="H2984" i="3"/>
  <c r="H2985" i="3"/>
  <c r="H2986" i="3"/>
  <c r="H2987" i="3"/>
  <c r="H2988" i="3"/>
  <c r="H2989" i="3"/>
  <c r="H2990" i="3"/>
  <c r="H2991" i="3"/>
  <c r="H2992" i="3"/>
  <c r="H2993" i="3"/>
  <c r="H2994" i="3"/>
  <c r="H2995" i="3"/>
  <c r="H2996" i="3"/>
  <c r="H2997" i="3"/>
  <c r="H2998" i="3"/>
  <c r="H2999" i="3"/>
  <c r="H3000" i="3"/>
  <c r="H3001" i="3"/>
  <c r="H3002" i="3"/>
  <c r="H3003" i="3"/>
  <c r="H3004" i="3"/>
  <c r="H3005" i="3"/>
  <c r="H3006" i="3"/>
  <c r="H3007" i="3"/>
  <c r="H3008" i="3"/>
  <c r="H3009" i="3"/>
  <c r="H3010" i="3"/>
  <c r="H3011" i="3"/>
  <c r="H3012" i="3"/>
  <c r="H3013" i="3"/>
  <c r="H3014" i="3"/>
  <c r="H3015" i="3"/>
  <c r="H3016" i="3"/>
  <c r="H3017" i="3"/>
  <c r="H3018" i="3"/>
  <c r="H3019" i="3"/>
  <c r="H3020" i="3"/>
  <c r="H3021" i="3"/>
  <c r="H3022" i="3"/>
  <c r="H3023" i="3"/>
  <c r="H3024" i="3"/>
  <c r="H3025" i="3"/>
  <c r="H3026" i="3"/>
  <c r="H3027" i="3"/>
  <c r="H3028" i="3"/>
  <c r="H3029" i="3"/>
  <c r="H3030" i="3"/>
  <c r="H3031" i="3"/>
  <c r="H3032" i="3"/>
  <c r="H3033" i="3"/>
  <c r="H3034" i="3"/>
  <c r="H3035" i="3"/>
  <c r="H3036" i="3"/>
  <c r="H3037" i="3"/>
  <c r="H3038" i="3"/>
  <c r="H3039" i="3"/>
  <c r="H3040" i="3"/>
  <c r="H3041" i="3"/>
  <c r="H3042" i="3"/>
  <c r="H3043" i="3"/>
  <c r="H3044" i="3"/>
  <c r="H3045" i="3"/>
  <c r="H3046" i="3"/>
  <c r="H3047" i="3"/>
  <c r="H3048" i="3"/>
  <c r="H3049" i="3"/>
  <c r="H3050" i="3"/>
  <c r="H3051" i="3"/>
  <c r="H3052" i="3"/>
  <c r="H3053" i="3"/>
  <c r="H3054" i="3"/>
  <c r="H3055" i="3"/>
  <c r="H3056" i="3"/>
  <c r="H3057" i="3"/>
  <c r="H3058" i="3"/>
  <c r="H3059" i="3"/>
  <c r="H3060" i="3"/>
  <c r="H3061" i="3"/>
  <c r="H3062" i="3"/>
  <c r="H3063" i="3"/>
  <c r="H3064" i="3"/>
  <c r="H3065" i="3"/>
  <c r="H3066" i="3"/>
  <c r="H3067" i="3"/>
  <c r="H3068" i="3"/>
  <c r="H3069" i="3"/>
  <c r="H3070" i="3"/>
  <c r="H3071" i="3"/>
  <c r="H3072" i="3"/>
  <c r="H3073" i="3"/>
  <c r="H3074" i="3"/>
  <c r="H3075" i="3"/>
  <c r="H3076" i="3"/>
  <c r="H3077" i="3"/>
  <c r="H3078" i="3"/>
  <c r="H3079" i="3"/>
  <c r="H3080" i="3"/>
  <c r="H3081" i="3"/>
  <c r="H3082" i="3"/>
  <c r="H3083" i="3"/>
  <c r="H3084" i="3"/>
  <c r="H3085" i="3"/>
  <c r="H3086" i="3"/>
  <c r="H3087" i="3"/>
  <c r="H3088" i="3"/>
  <c r="H3089" i="3"/>
  <c r="H3090" i="3"/>
  <c r="H3091" i="3"/>
  <c r="H3092" i="3"/>
  <c r="H3093" i="3"/>
  <c r="H3094" i="3"/>
  <c r="H3095" i="3"/>
  <c r="H3096" i="3"/>
  <c r="H3097" i="3"/>
  <c r="H3098" i="3"/>
  <c r="H3099" i="3"/>
  <c r="H3100" i="3"/>
  <c r="H3101" i="3"/>
  <c r="H3102" i="3"/>
  <c r="H3103" i="3"/>
  <c r="H3104" i="3"/>
  <c r="H3105" i="3"/>
  <c r="H3106" i="3"/>
  <c r="H3107" i="3"/>
  <c r="H3108" i="3"/>
  <c r="H3109" i="3"/>
  <c r="H3110" i="3"/>
  <c r="H3111" i="3"/>
  <c r="H3112" i="3"/>
  <c r="H3113" i="3"/>
  <c r="H3114" i="3"/>
  <c r="H3115" i="3"/>
  <c r="H3116" i="3"/>
  <c r="H3117" i="3"/>
  <c r="H3118" i="3"/>
  <c r="H3119" i="3"/>
  <c r="H3120" i="3"/>
  <c r="H3121" i="3"/>
  <c r="H3122" i="3"/>
  <c r="H3123" i="3"/>
  <c r="H3124" i="3"/>
  <c r="H3125" i="3"/>
  <c r="H3126" i="3"/>
  <c r="H3127" i="3"/>
  <c r="H3128" i="3"/>
  <c r="H3129" i="3"/>
  <c r="H3130" i="3"/>
  <c r="H3131" i="3"/>
  <c r="H3132" i="3"/>
  <c r="H3133" i="3"/>
  <c r="H3134" i="3"/>
  <c r="H3135" i="3"/>
  <c r="H3136" i="3"/>
  <c r="W4173" i="2" s="1"/>
  <c r="Y4173" i="2" s="1"/>
  <c r="Z4173" i="2" s="1"/>
  <c r="AA4173" i="2" s="1"/>
  <c r="H3137" i="3"/>
  <c r="H3138" i="3"/>
  <c r="H3139" i="3"/>
  <c r="W4187" i="2" s="1"/>
  <c r="Y4187" i="2" s="1"/>
  <c r="Z4187" i="2" s="1"/>
  <c r="AA4187" i="2" s="1"/>
  <c r="H3140" i="3"/>
  <c r="H3141" i="3"/>
  <c r="H3142" i="3"/>
  <c r="W5949" i="2" s="1"/>
  <c r="Y5949" i="2" s="1"/>
  <c r="H3143" i="3"/>
  <c r="H3144" i="3"/>
  <c r="H3145" i="3"/>
  <c r="H3146" i="3"/>
  <c r="H3147" i="3"/>
  <c r="H3148" i="3"/>
  <c r="H3149" i="3"/>
  <c r="W6048" i="2" s="1"/>
  <c r="Y6048" i="2" s="1"/>
  <c r="Z6048" i="2" s="1"/>
  <c r="AA6048" i="2" s="1"/>
  <c r="H3150" i="3"/>
  <c r="H3151" i="3"/>
  <c r="H3152" i="3"/>
  <c r="H3153" i="3"/>
  <c r="H3154" i="3"/>
  <c r="H3155" i="3"/>
  <c r="H3156" i="3"/>
  <c r="H3157" i="3"/>
  <c r="H3158" i="3"/>
  <c r="H3159" i="3"/>
  <c r="H3160" i="3"/>
  <c r="H3161" i="3"/>
  <c r="H3162" i="3"/>
  <c r="H3163" i="3"/>
  <c r="H3164" i="3"/>
  <c r="H3165" i="3"/>
  <c r="H3166" i="3"/>
  <c r="H3167" i="3"/>
  <c r="H3168" i="3"/>
  <c r="H3169" i="3"/>
  <c r="H3170" i="3"/>
  <c r="H3171" i="3"/>
  <c r="H3172" i="3"/>
  <c r="H3173" i="3"/>
  <c r="H3174" i="3"/>
  <c r="H3175" i="3"/>
  <c r="H3176" i="3"/>
  <c r="H3177" i="3"/>
  <c r="H3178" i="3"/>
  <c r="H3179" i="3"/>
  <c r="H3180" i="3"/>
  <c r="H3181" i="3"/>
  <c r="H3182" i="3"/>
  <c r="H3183" i="3"/>
  <c r="H3184" i="3"/>
  <c r="H3185" i="3"/>
  <c r="H3186" i="3"/>
  <c r="H3187" i="3"/>
  <c r="H3188" i="3"/>
  <c r="H3189" i="3"/>
  <c r="H3190" i="3"/>
  <c r="H3191" i="3"/>
  <c r="H3192" i="3"/>
  <c r="H3193" i="3"/>
  <c r="H3194" i="3"/>
  <c r="H3195" i="3"/>
  <c r="H3196" i="3"/>
  <c r="H3197" i="3"/>
  <c r="H3198" i="3"/>
  <c r="H3199" i="3"/>
  <c r="H3200" i="3"/>
  <c r="H3201" i="3"/>
  <c r="H3202" i="3"/>
  <c r="H3203" i="3"/>
  <c r="H3204" i="3"/>
  <c r="H3205" i="3"/>
  <c r="H3206" i="3"/>
  <c r="H3207" i="3"/>
  <c r="H3208" i="3"/>
  <c r="H3209" i="3"/>
  <c r="H3210" i="3"/>
  <c r="H3211" i="3"/>
  <c r="H3212" i="3"/>
  <c r="H3213" i="3"/>
  <c r="H3214" i="3"/>
  <c r="H3215" i="3"/>
  <c r="W3316" i="2" s="1"/>
  <c r="Y3316" i="2" s="1"/>
  <c r="Z3316" i="2" s="1"/>
  <c r="AA3316" i="2" s="1"/>
  <c r="H3216" i="3"/>
  <c r="H3217" i="3"/>
  <c r="H3218" i="3"/>
  <c r="H3219" i="3"/>
  <c r="H3220" i="3"/>
  <c r="H3221" i="3"/>
  <c r="H3222" i="3"/>
  <c r="H3223" i="3"/>
  <c r="H3224" i="3"/>
  <c r="H3225" i="3"/>
  <c r="H3226" i="3"/>
  <c r="H3227" i="3"/>
  <c r="H3228" i="3"/>
  <c r="H3229" i="3"/>
  <c r="H3230" i="3"/>
  <c r="H3231" i="3"/>
  <c r="H3232" i="3"/>
  <c r="H3233" i="3"/>
  <c r="H3234" i="3"/>
  <c r="H3235" i="3"/>
  <c r="H3236" i="3"/>
  <c r="H3237" i="3"/>
  <c r="H3238" i="3"/>
  <c r="W3140" i="2" s="1"/>
  <c r="Y3140" i="2" s="1"/>
  <c r="Z3140" i="2" s="1"/>
  <c r="AA3140" i="2" s="1"/>
  <c r="H3239" i="3"/>
  <c r="H3240" i="3"/>
  <c r="W1988" i="2" s="1"/>
  <c r="Y1988" i="2" s="1"/>
  <c r="Z1988" i="2" s="1"/>
  <c r="AA1988" i="2" s="1"/>
  <c r="H3241" i="3"/>
  <c r="H3242" i="3"/>
  <c r="H3243" i="3"/>
  <c r="H3244" i="3"/>
  <c r="H3245" i="3"/>
  <c r="H3246" i="3"/>
  <c r="H3247" i="3"/>
  <c r="H3248" i="3"/>
  <c r="H3249" i="3"/>
  <c r="H3250" i="3"/>
  <c r="H3251" i="3"/>
  <c r="H3252" i="3"/>
  <c r="H3253" i="3"/>
  <c r="H3254" i="3"/>
  <c r="H3255" i="3"/>
  <c r="H3256" i="3"/>
  <c r="H3257" i="3"/>
  <c r="H3258" i="3"/>
  <c r="H3259" i="3"/>
  <c r="H3260" i="3"/>
  <c r="H3261" i="3"/>
  <c r="H3262" i="3"/>
  <c r="H3263" i="3"/>
  <c r="H3264" i="3"/>
  <c r="H3265" i="3"/>
  <c r="H3266" i="3"/>
  <c r="H3267" i="3"/>
  <c r="H3268" i="3"/>
  <c r="H3269" i="3"/>
  <c r="H3270" i="3"/>
  <c r="H3271" i="3"/>
  <c r="H3272" i="3"/>
  <c r="H3273" i="3"/>
  <c r="H3274" i="3"/>
  <c r="H3275" i="3"/>
  <c r="H3276" i="3"/>
  <c r="H3277" i="3"/>
  <c r="H3278" i="3"/>
  <c r="H3279" i="3"/>
  <c r="H3280" i="3"/>
  <c r="H3281" i="3"/>
  <c r="H3282" i="3"/>
  <c r="H3283" i="3"/>
  <c r="H3284" i="3"/>
  <c r="H3285" i="3"/>
  <c r="H3286" i="3"/>
  <c r="H3287" i="3"/>
  <c r="H3288" i="3"/>
  <c r="H3289" i="3"/>
  <c r="H3290" i="3"/>
  <c r="H3291" i="3"/>
  <c r="H3292" i="3"/>
  <c r="H3293" i="3"/>
  <c r="H3294" i="3"/>
  <c r="H3295" i="3"/>
  <c r="H3296" i="3"/>
  <c r="H3297" i="3"/>
  <c r="H3298" i="3"/>
  <c r="H3299" i="3"/>
  <c r="H3300" i="3"/>
  <c r="H3301" i="3"/>
  <c r="H3302" i="3"/>
  <c r="H3303" i="3"/>
  <c r="H3304" i="3"/>
  <c r="H3305" i="3"/>
  <c r="H3306" i="3"/>
  <c r="H3307" i="3"/>
  <c r="H3308" i="3"/>
  <c r="H3309" i="3"/>
  <c r="H3310" i="3"/>
  <c r="H3311" i="3"/>
  <c r="H3312" i="3"/>
  <c r="H3313" i="3"/>
  <c r="H3314" i="3"/>
  <c r="W1785" i="2" s="1"/>
  <c r="Y1785" i="2" s="1"/>
  <c r="H3315" i="3"/>
  <c r="H3316" i="3"/>
  <c r="H3317" i="3"/>
  <c r="H3318" i="3"/>
  <c r="H3319" i="3"/>
  <c r="H3320" i="3"/>
  <c r="H3321" i="3"/>
  <c r="H3322" i="3"/>
  <c r="H3323" i="3"/>
  <c r="H3324" i="3"/>
  <c r="H3325" i="3"/>
  <c r="H3326" i="3"/>
  <c r="H3327" i="3"/>
  <c r="H3328" i="3"/>
  <c r="H3329" i="3"/>
  <c r="H3330" i="3"/>
  <c r="H3331" i="3"/>
  <c r="H3332" i="3"/>
  <c r="H3333" i="3"/>
  <c r="H3334" i="3"/>
  <c r="H3335" i="3"/>
  <c r="H3336" i="3"/>
  <c r="H3337" i="3"/>
  <c r="H3338" i="3"/>
  <c r="H3339" i="3"/>
  <c r="H3340" i="3"/>
  <c r="H3341" i="3"/>
  <c r="H3342" i="3"/>
  <c r="H3343" i="3"/>
  <c r="H3344" i="3"/>
  <c r="H3345" i="3"/>
  <c r="H3346" i="3"/>
  <c r="H3347" i="3"/>
  <c r="H3348" i="3"/>
  <c r="H3349" i="3"/>
  <c r="H3350" i="3"/>
  <c r="H3351" i="3"/>
  <c r="H3352" i="3"/>
  <c r="H3353" i="3"/>
  <c r="H3354" i="3"/>
  <c r="H3355" i="3"/>
  <c r="H3356" i="3"/>
  <c r="H3357" i="3"/>
  <c r="H3358" i="3"/>
  <c r="H3359" i="3"/>
  <c r="H3360" i="3"/>
  <c r="H3361" i="3"/>
  <c r="H3362" i="3"/>
  <c r="H3363" i="3"/>
  <c r="H3364" i="3"/>
  <c r="H3365" i="3"/>
  <c r="H3366" i="3"/>
  <c r="H3367" i="3"/>
  <c r="H3368" i="3"/>
  <c r="H3369" i="3"/>
  <c r="H3370" i="3"/>
  <c r="H3371" i="3"/>
  <c r="H3372" i="3"/>
  <c r="H3373" i="3"/>
  <c r="H3374" i="3"/>
  <c r="H3375" i="3"/>
  <c r="H3376" i="3"/>
  <c r="H3377" i="3"/>
  <c r="H3378" i="3"/>
  <c r="H3379" i="3"/>
  <c r="H3380" i="3"/>
  <c r="H3381" i="3"/>
  <c r="H3382" i="3"/>
  <c r="H3383" i="3"/>
  <c r="H3384" i="3"/>
  <c r="H3385" i="3"/>
  <c r="H3386" i="3"/>
  <c r="H3387" i="3"/>
  <c r="H3388" i="3"/>
  <c r="W1606" i="2" s="1"/>
  <c r="Y1606" i="2" s="1"/>
  <c r="Z1606" i="2" s="1"/>
  <c r="AA1606" i="2" s="1"/>
  <c r="H3389" i="3"/>
  <c r="H3390" i="3"/>
  <c r="H3391" i="3"/>
  <c r="H3392" i="3"/>
  <c r="H3393" i="3"/>
  <c r="H3394" i="3"/>
  <c r="H3395" i="3"/>
  <c r="H3396" i="3"/>
  <c r="H3397" i="3"/>
  <c r="H3398" i="3"/>
  <c r="H3399" i="3"/>
  <c r="H3400" i="3"/>
  <c r="H3401" i="3"/>
  <c r="H3402" i="3"/>
  <c r="H3403" i="3"/>
  <c r="H3404" i="3"/>
  <c r="H3405" i="3"/>
  <c r="H3406" i="3"/>
  <c r="H3407" i="3"/>
  <c r="H3408" i="3"/>
  <c r="H3409" i="3"/>
  <c r="H3410" i="3"/>
  <c r="H3411" i="3"/>
  <c r="H3412" i="3"/>
  <c r="H3413" i="3"/>
  <c r="H3414" i="3"/>
  <c r="H3415" i="3"/>
  <c r="H3416" i="3"/>
  <c r="H3417" i="3"/>
  <c r="H3418" i="3"/>
  <c r="H3419" i="3"/>
  <c r="H3420" i="3"/>
  <c r="H3421" i="3"/>
  <c r="H3422" i="3"/>
  <c r="H3423" i="3"/>
  <c r="H3424" i="3"/>
  <c r="H3425" i="3"/>
  <c r="H3426" i="3"/>
  <c r="H3427" i="3"/>
  <c r="H3428" i="3"/>
  <c r="W3361" i="2" s="1"/>
  <c r="Y3361" i="2" s="1"/>
  <c r="Z3361" i="2" s="1"/>
  <c r="AA3361" i="2" s="1"/>
  <c r="H3429" i="3"/>
  <c r="H3430" i="3"/>
  <c r="H3431" i="3"/>
  <c r="H3432" i="3"/>
  <c r="H3433" i="3"/>
  <c r="H3434" i="3"/>
  <c r="H3435" i="3"/>
  <c r="H3436" i="3"/>
  <c r="H3437" i="3"/>
  <c r="H3438" i="3"/>
  <c r="H3439" i="3"/>
  <c r="H3440" i="3"/>
  <c r="H3441" i="3"/>
  <c r="H3442" i="3"/>
  <c r="H3443" i="3"/>
  <c r="H3444" i="3"/>
  <c r="H3445" i="3"/>
  <c r="H3446" i="3"/>
  <c r="H3447" i="3"/>
  <c r="H3448" i="3"/>
  <c r="H3449" i="3"/>
  <c r="H3450" i="3"/>
  <c r="H3451" i="3"/>
  <c r="H3452" i="3"/>
  <c r="H3453" i="3"/>
  <c r="H3454" i="3"/>
  <c r="H3455" i="3"/>
  <c r="H3456" i="3"/>
  <c r="H3457" i="3"/>
  <c r="H3458" i="3"/>
  <c r="H3459" i="3"/>
  <c r="H3460" i="3"/>
  <c r="H3461" i="3"/>
  <c r="H3462" i="3"/>
  <c r="H3463" i="3"/>
  <c r="H3464" i="3"/>
  <c r="H3465" i="3"/>
  <c r="H3466" i="3"/>
  <c r="H3467" i="3"/>
  <c r="H3468" i="3"/>
  <c r="H3469" i="3"/>
  <c r="H3470" i="3"/>
  <c r="H3471" i="3"/>
  <c r="H3472" i="3"/>
  <c r="H3473" i="3"/>
  <c r="H3474" i="3"/>
  <c r="H3475" i="3"/>
  <c r="H3476" i="3"/>
  <c r="H3477" i="3"/>
  <c r="H3478" i="3"/>
  <c r="H3479" i="3"/>
  <c r="H3480" i="3"/>
  <c r="H3481" i="3"/>
  <c r="H3482" i="3"/>
  <c r="H3483" i="3"/>
  <c r="H3484" i="3"/>
  <c r="H3485" i="3"/>
  <c r="H3486" i="3"/>
  <c r="H3487" i="3"/>
  <c r="H3488" i="3"/>
  <c r="H3489" i="3"/>
  <c r="H3490" i="3"/>
  <c r="H3491" i="3"/>
  <c r="H3492" i="3"/>
  <c r="H3493" i="3"/>
  <c r="H3494" i="3"/>
  <c r="H3495" i="3"/>
  <c r="H3496" i="3"/>
  <c r="H3497" i="3"/>
  <c r="H3498" i="3"/>
  <c r="H3499" i="3"/>
  <c r="H3500" i="3"/>
  <c r="H3501" i="3"/>
  <c r="H3502" i="3"/>
  <c r="H3503" i="3"/>
  <c r="H3504" i="3"/>
  <c r="H3505" i="3"/>
  <c r="H3506" i="3"/>
  <c r="H3507" i="3"/>
  <c r="H3508" i="3"/>
  <c r="H3509" i="3"/>
  <c r="H3510" i="3"/>
  <c r="H3511" i="3"/>
  <c r="H3512" i="3"/>
  <c r="H3513" i="3"/>
  <c r="H3514" i="3"/>
  <c r="H3515" i="3"/>
  <c r="H3516" i="3"/>
  <c r="H3517" i="3"/>
  <c r="H3518" i="3"/>
  <c r="H3519" i="3"/>
  <c r="H3520" i="3"/>
  <c r="H3521" i="3"/>
  <c r="H3522" i="3"/>
  <c r="H3523" i="3"/>
  <c r="H3524" i="3"/>
  <c r="H3525" i="3"/>
  <c r="H3526" i="3"/>
  <c r="H3527" i="3"/>
  <c r="H3528" i="3"/>
  <c r="H3529" i="3"/>
  <c r="H3530" i="3"/>
  <c r="H3531" i="3"/>
  <c r="H3532" i="3"/>
  <c r="H3533" i="3"/>
  <c r="H3534" i="3"/>
  <c r="H3535" i="3"/>
  <c r="H3536" i="3"/>
  <c r="H3537" i="3"/>
  <c r="H3538" i="3"/>
  <c r="H3539" i="3"/>
  <c r="W5795" i="2" s="1"/>
  <c r="Y5795" i="2" s="1"/>
  <c r="H3540" i="3"/>
  <c r="H3541" i="3"/>
  <c r="H3542" i="3"/>
  <c r="H3543" i="3"/>
  <c r="H3544" i="3"/>
  <c r="H3545" i="3"/>
  <c r="H3546" i="3"/>
  <c r="H3547" i="3"/>
  <c r="H3548" i="3"/>
  <c r="H3549" i="3"/>
  <c r="H3550" i="3"/>
  <c r="H3551" i="3"/>
  <c r="W1426" i="2" s="1"/>
  <c r="Y1426" i="2" s="1"/>
  <c r="Z1426" i="2" s="1"/>
  <c r="AA1426" i="2" s="1"/>
  <c r="H3552" i="3"/>
  <c r="H3553" i="3"/>
  <c r="H3554" i="3"/>
  <c r="H3555" i="3"/>
  <c r="H3556" i="3"/>
  <c r="H3557" i="3"/>
  <c r="H3558" i="3"/>
  <c r="W3232" i="2" s="1"/>
  <c r="Y3232" i="2" s="1"/>
  <c r="H3559" i="3"/>
  <c r="H3560" i="3"/>
  <c r="H3561" i="3"/>
  <c r="H3562" i="3"/>
  <c r="H3563" i="3"/>
  <c r="H3564" i="3"/>
  <c r="H3565" i="3"/>
  <c r="H3566" i="3"/>
  <c r="H3567" i="3"/>
  <c r="H3568" i="3"/>
  <c r="H3569" i="3"/>
  <c r="H3570" i="3"/>
  <c r="H3571" i="3"/>
  <c r="H3572" i="3"/>
  <c r="H3573" i="3"/>
  <c r="H3574" i="3"/>
  <c r="W4244" i="2" s="1"/>
  <c r="Y4244" i="2" s="1"/>
  <c r="Z4244" i="2" s="1"/>
  <c r="AA4244" i="2" s="1"/>
  <c r="H3575" i="3"/>
  <c r="H3576" i="3"/>
  <c r="H3577" i="3"/>
  <c r="H3578" i="3"/>
  <c r="H3579" i="3"/>
  <c r="H3580" i="3"/>
  <c r="H3581" i="3"/>
  <c r="H3582" i="3"/>
  <c r="H3583" i="3"/>
  <c r="H3584" i="3"/>
  <c r="H3585" i="3"/>
  <c r="H3586" i="3"/>
  <c r="H3587" i="3"/>
  <c r="H3588" i="3"/>
  <c r="H3589" i="3"/>
  <c r="H3590" i="3"/>
  <c r="H3591" i="3"/>
  <c r="H3592" i="3"/>
  <c r="H3593" i="3"/>
  <c r="H3594" i="3"/>
  <c r="H3595" i="3"/>
  <c r="H3596" i="3"/>
  <c r="H3597" i="3"/>
  <c r="H3598" i="3"/>
  <c r="H3599" i="3"/>
  <c r="H3600" i="3"/>
  <c r="H3601" i="3"/>
  <c r="H3602" i="3"/>
  <c r="H3603" i="3"/>
  <c r="H3604" i="3"/>
  <c r="H3605" i="3"/>
  <c r="H3606" i="3"/>
  <c r="H3607" i="3"/>
  <c r="H3608" i="3"/>
  <c r="H3609" i="3"/>
  <c r="H3610" i="3"/>
  <c r="H3611" i="3"/>
  <c r="H3612" i="3"/>
  <c r="H3613" i="3"/>
  <c r="H3614" i="3"/>
  <c r="H3615" i="3"/>
  <c r="H3616" i="3"/>
  <c r="H3617" i="3"/>
  <c r="H3618" i="3"/>
  <c r="H3619" i="3"/>
  <c r="H3620" i="3"/>
  <c r="H3621" i="3"/>
  <c r="H3622" i="3"/>
  <c r="H3623" i="3"/>
  <c r="H3624" i="3"/>
  <c r="H3625" i="3"/>
  <c r="H3626" i="3"/>
  <c r="H3627" i="3"/>
  <c r="H3628" i="3"/>
  <c r="H3629" i="3"/>
  <c r="H3630" i="3"/>
  <c r="H3631" i="3"/>
  <c r="H3632" i="3"/>
  <c r="H3633" i="3"/>
  <c r="H3634" i="3"/>
  <c r="H3635" i="3"/>
  <c r="H3636" i="3"/>
  <c r="H3637" i="3"/>
  <c r="H3638" i="3"/>
  <c r="H3639" i="3"/>
  <c r="H3640" i="3"/>
  <c r="H3641" i="3"/>
  <c r="H3642" i="3"/>
  <c r="H3643" i="3"/>
  <c r="H3644" i="3"/>
  <c r="H3645" i="3"/>
  <c r="H3646" i="3"/>
  <c r="H3647" i="3"/>
  <c r="H3648" i="3"/>
  <c r="H3649" i="3"/>
  <c r="H3650" i="3"/>
  <c r="H3651" i="3"/>
  <c r="H3652" i="3"/>
  <c r="H3653" i="3"/>
  <c r="H3654" i="3"/>
  <c r="H3655" i="3"/>
  <c r="H3656" i="3"/>
  <c r="H3657" i="3"/>
  <c r="H3658" i="3"/>
  <c r="H3659" i="3"/>
  <c r="H3660" i="3"/>
  <c r="H3661" i="3"/>
  <c r="H3662" i="3"/>
  <c r="H3663" i="3"/>
  <c r="H3664" i="3"/>
  <c r="H3665" i="3"/>
  <c r="H3666" i="3"/>
  <c r="H3667" i="3"/>
  <c r="H3668" i="3"/>
  <c r="H3669" i="3"/>
  <c r="H3670" i="3"/>
  <c r="H3671" i="3"/>
  <c r="H3672" i="3"/>
  <c r="H3673" i="3"/>
  <c r="H3674" i="3"/>
  <c r="H3675" i="3"/>
  <c r="H3676" i="3"/>
  <c r="H3677" i="3"/>
  <c r="H3678" i="3"/>
  <c r="H3679" i="3"/>
  <c r="H3680" i="3"/>
  <c r="H3681" i="3"/>
  <c r="H3682" i="3"/>
  <c r="H3683" i="3"/>
  <c r="H3684" i="3"/>
  <c r="H3685" i="3"/>
  <c r="H3686" i="3"/>
  <c r="H3687" i="3"/>
  <c r="H3688" i="3"/>
  <c r="H3689" i="3"/>
  <c r="H3690" i="3"/>
  <c r="H3691" i="3"/>
  <c r="H3692" i="3"/>
  <c r="H3693" i="3"/>
  <c r="H3694" i="3"/>
  <c r="H3695" i="3"/>
  <c r="H3696" i="3"/>
  <c r="H3697" i="3"/>
  <c r="H3698" i="3"/>
  <c r="H3699" i="3"/>
  <c r="H3700" i="3"/>
  <c r="H3701" i="3"/>
  <c r="H3702" i="3"/>
  <c r="H3703" i="3"/>
  <c r="H3704" i="3"/>
  <c r="H3705" i="3"/>
  <c r="H3706" i="3"/>
  <c r="H3707" i="3"/>
  <c r="H3708" i="3"/>
  <c r="H3709" i="3"/>
  <c r="H3710" i="3"/>
  <c r="H3711" i="3"/>
  <c r="H3712" i="3"/>
  <c r="H3713" i="3"/>
  <c r="H3714" i="3"/>
  <c r="H3715" i="3"/>
  <c r="H3716" i="3"/>
  <c r="H3717" i="3"/>
  <c r="H3718" i="3"/>
  <c r="H3719" i="3"/>
  <c r="H3720" i="3"/>
  <c r="H3721" i="3"/>
  <c r="H3722" i="3"/>
  <c r="H3723" i="3"/>
  <c r="H3724" i="3"/>
  <c r="H3725" i="3"/>
  <c r="H3726" i="3"/>
  <c r="H3727" i="3"/>
  <c r="H3728" i="3"/>
  <c r="H3729" i="3"/>
  <c r="H3730" i="3"/>
  <c r="H3731" i="3"/>
  <c r="H3732" i="3"/>
  <c r="H3733" i="3"/>
  <c r="H3734" i="3"/>
  <c r="H3735" i="3"/>
  <c r="H3736" i="3"/>
  <c r="H3737" i="3"/>
  <c r="H3738" i="3"/>
  <c r="H3739" i="3"/>
  <c r="H3740" i="3"/>
  <c r="H3741" i="3"/>
  <c r="H3742" i="3"/>
  <c r="H3743" i="3"/>
  <c r="H3744" i="3"/>
  <c r="H3745" i="3"/>
  <c r="H3746" i="3"/>
  <c r="H3747" i="3"/>
  <c r="H3748" i="3"/>
  <c r="H3749" i="3"/>
  <c r="H3750" i="3"/>
  <c r="H3751" i="3"/>
  <c r="H3752" i="3"/>
  <c r="H3753" i="3"/>
  <c r="H3754" i="3"/>
  <c r="H3755" i="3"/>
  <c r="H3756" i="3"/>
  <c r="H3757" i="3"/>
  <c r="H3758" i="3"/>
  <c r="H3759" i="3"/>
  <c r="H3760" i="3"/>
  <c r="H3761" i="3"/>
  <c r="H3762" i="3"/>
  <c r="H3763" i="3"/>
  <c r="H3764" i="3"/>
  <c r="H3765" i="3"/>
  <c r="H3766" i="3"/>
  <c r="H3767" i="3"/>
  <c r="H3768" i="3"/>
  <c r="H3769" i="3"/>
  <c r="H3770" i="3"/>
  <c r="H3771" i="3"/>
  <c r="H3772" i="3"/>
  <c r="H3773" i="3"/>
  <c r="H3774" i="3"/>
  <c r="H3775" i="3"/>
  <c r="H3776" i="3"/>
  <c r="H3777" i="3"/>
  <c r="H3778" i="3"/>
  <c r="H3779" i="3"/>
  <c r="H3780" i="3"/>
  <c r="H3781" i="3"/>
  <c r="H3782" i="3"/>
  <c r="H3783" i="3"/>
  <c r="H3784" i="3"/>
  <c r="H3785" i="3"/>
  <c r="H3786" i="3"/>
  <c r="H3787" i="3"/>
  <c r="H3788" i="3"/>
  <c r="H3789" i="3"/>
  <c r="H3790" i="3"/>
  <c r="H3791" i="3"/>
  <c r="H3792" i="3"/>
  <c r="H3793" i="3"/>
  <c r="H3794" i="3"/>
  <c r="H3795" i="3"/>
  <c r="H3796" i="3"/>
  <c r="H3797" i="3"/>
  <c r="H3798" i="3"/>
  <c r="H3799" i="3"/>
  <c r="H3800" i="3"/>
  <c r="H3801" i="3"/>
  <c r="H3802" i="3"/>
  <c r="H3803" i="3"/>
  <c r="H3804" i="3"/>
  <c r="H3805" i="3"/>
  <c r="H3806" i="3"/>
  <c r="H3807" i="3"/>
  <c r="H3808" i="3"/>
  <c r="H3809" i="3"/>
  <c r="H3810" i="3"/>
  <c r="H3811" i="3"/>
  <c r="H3812" i="3"/>
  <c r="H3813" i="3"/>
  <c r="H3814" i="3"/>
  <c r="H3815" i="3"/>
  <c r="W4250" i="2" s="1"/>
  <c r="Y4250" i="2" s="1"/>
  <c r="Z4250" i="2" s="1"/>
  <c r="AA4250" i="2" s="1"/>
  <c r="H3816" i="3"/>
  <c r="W2119" i="2" s="1"/>
  <c r="Y2119" i="2" s="1"/>
  <c r="Z2119" i="2" s="1"/>
  <c r="AA2119" i="2" s="1"/>
  <c r="H3817" i="3"/>
  <c r="H3818" i="3"/>
  <c r="H3819" i="3"/>
  <c r="H3820" i="3"/>
  <c r="H3821" i="3"/>
  <c r="H3822" i="3"/>
  <c r="H3823" i="3"/>
  <c r="H3824" i="3"/>
  <c r="H3825" i="3"/>
  <c r="H3826" i="3"/>
  <c r="H3827" i="3"/>
  <c r="H3828" i="3"/>
  <c r="H3829" i="3"/>
  <c r="H3830" i="3"/>
  <c r="H3831" i="3"/>
  <c r="H3832" i="3"/>
  <c r="H3833" i="3"/>
  <c r="H3834" i="3"/>
  <c r="H3835" i="3"/>
  <c r="W4271" i="2" s="1"/>
  <c r="Y4271" i="2" s="1"/>
  <c r="Z4271" i="2" s="1"/>
  <c r="AA4271" i="2" s="1"/>
  <c r="H3836" i="3"/>
  <c r="H3837" i="3"/>
  <c r="H3838" i="3"/>
  <c r="H3839" i="3"/>
  <c r="W3994" i="2" s="1"/>
  <c r="Y3994" i="2" s="1"/>
  <c r="Z3994" i="2" s="1"/>
  <c r="AA3994" i="2" s="1"/>
  <c r="H3840" i="3"/>
  <c r="W3669" i="2" s="1"/>
  <c r="Y3669" i="2" s="1"/>
  <c r="Z3669" i="2" s="1"/>
  <c r="AA3669" i="2" s="1"/>
  <c r="H3841" i="3"/>
  <c r="W3995" i="2" s="1"/>
  <c r="Y3995" i="2" s="1"/>
  <c r="Z3995" i="2" s="1"/>
  <c r="AA3995" i="2" s="1"/>
  <c r="H3842" i="3"/>
  <c r="H3843" i="3"/>
  <c r="H3844" i="3"/>
  <c r="H3845" i="3"/>
  <c r="H3846" i="3"/>
  <c r="H3847" i="3"/>
  <c r="H3848" i="3"/>
  <c r="H3849" i="3"/>
  <c r="H3850" i="3"/>
  <c r="H3851" i="3"/>
  <c r="H3852" i="3"/>
  <c r="H3853" i="3"/>
  <c r="H3854" i="3"/>
  <c r="H3855" i="3"/>
  <c r="H3856" i="3"/>
  <c r="H3857" i="3"/>
  <c r="H3858" i="3"/>
  <c r="H3859" i="3"/>
  <c r="H3860" i="3"/>
  <c r="H3861" i="3"/>
  <c r="H3862" i="3"/>
  <c r="H3863" i="3"/>
  <c r="W2167" i="2" s="1"/>
  <c r="Y2167" i="2" s="1"/>
  <c r="Z2167" i="2" s="1"/>
  <c r="AA2167" i="2" s="1"/>
  <c r="H3864" i="3"/>
  <c r="H3865" i="3"/>
  <c r="H3866" i="3"/>
  <c r="H3867" i="3"/>
  <c r="H3868" i="3"/>
  <c r="H3869" i="3"/>
  <c r="H3870" i="3"/>
  <c r="H3871" i="3"/>
  <c r="H3872" i="3"/>
  <c r="H3873" i="3"/>
  <c r="H3874" i="3"/>
  <c r="H3875" i="3"/>
  <c r="H3876" i="3"/>
  <c r="H3877" i="3"/>
  <c r="H3878" i="3"/>
  <c r="H3879" i="3"/>
  <c r="H3880" i="3"/>
  <c r="H3881" i="3"/>
  <c r="H3882" i="3"/>
  <c r="H3883" i="3"/>
  <c r="H3884" i="3"/>
  <c r="H3885" i="3"/>
  <c r="H3886" i="3"/>
  <c r="H3887" i="3"/>
  <c r="H3888" i="3"/>
  <c r="H3889" i="3"/>
  <c r="H3890" i="3"/>
  <c r="H3891" i="3"/>
  <c r="W2168" i="2" s="1"/>
  <c r="Y2168" i="2" s="1"/>
  <c r="Z2168" i="2" s="1"/>
  <c r="AA2168" i="2" s="1"/>
  <c r="H3892" i="3"/>
  <c r="H3893" i="3"/>
  <c r="H3894" i="3"/>
  <c r="H3895" i="3"/>
  <c r="H3896" i="3"/>
  <c r="H3897" i="3"/>
  <c r="H3898" i="3"/>
  <c r="H3899" i="3"/>
  <c r="H3900" i="3"/>
  <c r="H3901" i="3"/>
  <c r="H3902" i="3"/>
  <c r="H3903" i="3"/>
  <c r="H3904" i="3"/>
  <c r="H3905" i="3"/>
  <c r="H3906" i="3"/>
  <c r="H3907" i="3"/>
  <c r="H3908" i="3"/>
  <c r="H3909" i="3"/>
  <c r="H3910" i="3"/>
  <c r="H3911" i="3"/>
  <c r="H3912" i="3"/>
  <c r="W2235" i="2" s="1"/>
  <c r="Y2235" i="2" s="1"/>
  <c r="H3913" i="3"/>
  <c r="H3914" i="3"/>
  <c r="H3915" i="3"/>
  <c r="H3916" i="3"/>
  <c r="H3917" i="3"/>
  <c r="H3918" i="3"/>
  <c r="H3919" i="3"/>
  <c r="H3920" i="3"/>
  <c r="H3921" i="3"/>
  <c r="H3922" i="3"/>
  <c r="H3923" i="3"/>
  <c r="H3924" i="3"/>
  <c r="H3925" i="3"/>
  <c r="H3926" i="3"/>
  <c r="H3927" i="3"/>
  <c r="H3928" i="3"/>
  <c r="H3929" i="3"/>
  <c r="W2758" i="2" s="1"/>
  <c r="Y2758" i="2" s="1"/>
  <c r="Z2758" i="2" s="1"/>
  <c r="AA2758" i="2" s="1"/>
  <c r="H3930" i="3"/>
  <c r="H3931" i="3"/>
  <c r="H3932" i="3"/>
  <c r="H3933" i="3"/>
  <c r="H3934" i="3"/>
  <c r="H3935" i="3"/>
  <c r="H3936" i="3"/>
  <c r="H3937" i="3"/>
  <c r="H3938" i="3"/>
  <c r="H3939" i="3"/>
  <c r="H3940" i="3"/>
  <c r="H3941" i="3"/>
  <c r="H3942" i="3"/>
  <c r="H3943" i="3"/>
  <c r="H3944" i="3"/>
  <c r="H3945" i="3"/>
  <c r="H3946" i="3"/>
  <c r="H3947" i="3"/>
  <c r="H3948" i="3"/>
  <c r="H3949" i="3"/>
  <c r="H3950" i="3"/>
  <c r="H3951" i="3"/>
  <c r="H3952" i="3"/>
  <c r="H3953" i="3"/>
  <c r="H3954" i="3"/>
  <c r="H3955" i="3"/>
  <c r="H3956" i="3"/>
  <c r="H3957" i="3"/>
  <c r="H3958" i="3"/>
  <c r="H3959" i="3"/>
  <c r="H3960" i="3"/>
  <c r="H3961" i="3"/>
  <c r="H3962" i="3"/>
  <c r="H3963" i="3"/>
  <c r="H3964" i="3"/>
  <c r="H3965" i="3"/>
  <c r="H3966" i="3"/>
  <c r="H3967" i="3"/>
  <c r="H3968" i="3"/>
  <c r="H3969" i="3"/>
  <c r="H3970" i="3"/>
  <c r="H3971" i="3"/>
  <c r="H3972" i="3"/>
  <c r="H3973" i="3"/>
  <c r="H3974" i="3"/>
  <c r="H3975" i="3"/>
  <c r="H3976" i="3"/>
  <c r="H3977" i="3"/>
  <c r="H3978" i="3"/>
  <c r="H3979" i="3"/>
  <c r="H3980" i="3"/>
  <c r="H3981" i="3"/>
  <c r="W3217" i="2" s="1"/>
  <c r="Y3217" i="2" s="1"/>
  <c r="H3982" i="3"/>
  <c r="H3983" i="3"/>
  <c r="H3984" i="3"/>
  <c r="H3985" i="3"/>
  <c r="H3986" i="3"/>
  <c r="H3987" i="3"/>
  <c r="H3988" i="3"/>
  <c r="H3989" i="3"/>
  <c r="H3990" i="3"/>
  <c r="W1310" i="2" s="1"/>
  <c r="Y1310" i="2" s="1"/>
  <c r="Z1310" i="2" s="1"/>
  <c r="AA1310" i="2" s="1"/>
  <c r="H3991" i="3"/>
  <c r="H3992" i="3"/>
  <c r="H3993" i="3"/>
  <c r="H3994" i="3"/>
  <c r="H3995" i="3"/>
  <c r="H3996" i="3"/>
  <c r="H3997" i="3"/>
  <c r="H3998" i="3"/>
  <c r="H3999" i="3"/>
  <c r="H4000" i="3"/>
  <c r="H4001" i="3"/>
  <c r="W4295" i="2" s="1"/>
  <c r="Y4295" i="2" s="1"/>
  <c r="Z4295" i="2" s="1"/>
  <c r="AA4295" i="2" s="1"/>
  <c r="H4002" i="3"/>
  <c r="H4003" i="3"/>
  <c r="H4004" i="3"/>
  <c r="H4005" i="3"/>
  <c r="W2238" i="2" s="1"/>
  <c r="Y2238" i="2" s="1"/>
  <c r="Z2238" i="2" s="1"/>
  <c r="AA2238" i="2" s="1"/>
  <c r="H4006" i="3"/>
  <c r="H4007" i="3"/>
  <c r="H4008" i="3"/>
  <c r="H4009" i="3"/>
  <c r="H4010" i="3"/>
  <c r="H4011" i="3"/>
  <c r="H4012" i="3"/>
  <c r="H4013" i="3"/>
  <c r="H4014" i="3"/>
  <c r="H4015" i="3"/>
  <c r="H4016" i="3"/>
  <c r="H4017" i="3"/>
  <c r="H4018" i="3"/>
  <c r="H4019" i="3"/>
  <c r="H4020" i="3"/>
  <c r="H4021" i="3"/>
  <c r="H4022" i="3"/>
  <c r="H4023" i="3"/>
  <c r="H4024" i="3"/>
  <c r="H4025" i="3"/>
  <c r="H4026" i="3"/>
  <c r="H4027" i="3"/>
  <c r="H4028" i="3"/>
  <c r="H4029" i="3"/>
  <c r="H4030" i="3"/>
  <c r="H4031" i="3"/>
  <c r="H4032" i="3"/>
  <c r="H4033" i="3"/>
  <c r="H4034" i="3"/>
  <c r="H4035" i="3"/>
  <c r="H4036" i="3"/>
  <c r="H4037" i="3"/>
  <c r="H4038" i="3"/>
  <c r="H4039" i="3"/>
  <c r="H4040" i="3"/>
  <c r="H4041" i="3"/>
  <c r="H4042" i="3"/>
  <c r="H4043" i="3"/>
  <c r="H4044" i="3"/>
  <c r="H4045" i="3"/>
  <c r="W1905" i="2" s="1"/>
  <c r="Y1905" i="2" s="1"/>
  <c r="H4046" i="3"/>
  <c r="H4047" i="3"/>
  <c r="H4048" i="3"/>
  <c r="H4049" i="3"/>
  <c r="H4050" i="3"/>
  <c r="H4051" i="3"/>
  <c r="H4052" i="3"/>
  <c r="H4053" i="3"/>
  <c r="H4054" i="3"/>
  <c r="H4055" i="3"/>
  <c r="H4056" i="3"/>
  <c r="H4057" i="3"/>
  <c r="H4058" i="3"/>
  <c r="H4059" i="3"/>
  <c r="H4060" i="3"/>
  <c r="H4061" i="3"/>
  <c r="H4062" i="3"/>
  <c r="H4063" i="3"/>
  <c r="H4064" i="3"/>
  <c r="H4065" i="3"/>
  <c r="H4066" i="3"/>
  <c r="H4067" i="3"/>
  <c r="H4068" i="3"/>
  <c r="H4069" i="3"/>
  <c r="H4070" i="3"/>
  <c r="H4071" i="3"/>
  <c r="H4072" i="3"/>
  <c r="H4073" i="3"/>
  <c r="H4074" i="3"/>
  <c r="H4075" i="3"/>
  <c r="H4076" i="3"/>
  <c r="H4077" i="3"/>
  <c r="H4078" i="3"/>
  <c r="H4079" i="3"/>
  <c r="H4080" i="3"/>
  <c r="H4081" i="3"/>
  <c r="H4082" i="3"/>
  <c r="H4083" i="3"/>
  <c r="H4084" i="3"/>
  <c r="H4085" i="3"/>
  <c r="H4086" i="3"/>
  <c r="H4087" i="3"/>
  <c r="H4088" i="3"/>
  <c r="H4089" i="3"/>
  <c r="H4090" i="3"/>
  <c r="H4091" i="3"/>
  <c r="H4092" i="3"/>
  <c r="H4093" i="3"/>
  <c r="W3293" i="2" s="1"/>
  <c r="Y3293" i="2" s="1"/>
  <c r="Z3293" i="2" s="1"/>
  <c r="AA3293" i="2" s="1"/>
  <c r="H4094" i="3"/>
  <c r="H4095" i="3"/>
  <c r="W1917" i="2" s="1"/>
  <c r="Y1917" i="2" s="1"/>
  <c r="Z1917" i="2" s="1"/>
  <c r="AA1917" i="2" s="1"/>
  <c r="H4096" i="3"/>
  <c r="H4097" i="3"/>
  <c r="H4098" i="3"/>
  <c r="H4099" i="3"/>
  <c r="H4100" i="3"/>
  <c r="H4101" i="3"/>
  <c r="H4102" i="3"/>
  <c r="H4103" i="3"/>
  <c r="H4104" i="3"/>
  <c r="W3422" i="2" s="1"/>
  <c r="Y3422" i="2" s="1"/>
  <c r="Z3422" i="2" s="1"/>
  <c r="AA3422" i="2" s="1"/>
  <c r="H4105" i="3"/>
  <c r="H4106" i="3"/>
  <c r="H4107" i="3"/>
  <c r="H4108" i="3"/>
  <c r="W1925" i="2" s="1"/>
  <c r="Y1925" i="2" s="1"/>
  <c r="Z1925" i="2" s="1"/>
  <c r="AA1925" i="2" s="1"/>
  <c r="H4109" i="3"/>
  <c r="H4110" i="3"/>
  <c r="H4111" i="3"/>
  <c r="H4112" i="3"/>
  <c r="H4113" i="3"/>
  <c r="H4114" i="3"/>
  <c r="H4115" i="3"/>
  <c r="H4116" i="3"/>
  <c r="H4117" i="3"/>
  <c r="H4118" i="3"/>
  <c r="H4119" i="3"/>
  <c r="H4120" i="3"/>
  <c r="H4121" i="3"/>
  <c r="H4122" i="3"/>
  <c r="W3670" i="2" s="1"/>
  <c r="Y3670" i="2" s="1"/>
  <c r="Z3670" i="2" s="1"/>
  <c r="AA3670" i="2" s="1"/>
  <c r="H4123" i="3"/>
  <c r="H4124" i="3"/>
  <c r="H4125" i="3"/>
  <c r="H4126" i="3"/>
  <c r="H4127" i="3"/>
  <c r="H4128" i="3"/>
  <c r="H4129" i="3"/>
  <c r="H4130" i="3"/>
  <c r="H4131" i="3"/>
  <c r="H4132" i="3"/>
  <c r="H4133" i="3"/>
  <c r="H4134" i="3"/>
  <c r="H4135" i="3"/>
  <c r="H4136" i="3"/>
  <c r="H4137" i="3"/>
  <c r="W1076" i="2" s="1"/>
  <c r="Y1076" i="2" s="1"/>
  <c r="Z1076" i="2" s="1"/>
  <c r="AA1076" i="2" s="1"/>
  <c r="H4138" i="3"/>
  <c r="H4139" i="3"/>
  <c r="H4140" i="3"/>
  <c r="H4141" i="3"/>
  <c r="H4142" i="3"/>
  <c r="H4143" i="3"/>
  <c r="H4144" i="3"/>
  <c r="H4145" i="3"/>
  <c r="H4146" i="3"/>
  <c r="H4147" i="3"/>
  <c r="H4148" i="3"/>
  <c r="H4149" i="3"/>
  <c r="W2279" i="2" s="1"/>
  <c r="Y2279" i="2" s="1"/>
  <c r="Z2279" i="2" s="1"/>
  <c r="AA2279" i="2" s="1"/>
  <c r="H4150" i="3"/>
  <c r="H4151" i="3"/>
  <c r="H4152" i="3"/>
  <c r="H4153" i="3"/>
  <c r="H4154" i="3"/>
  <c r="H4155" i="3"/>
  <c r="H4156" i="3"/>
  <c r="H4157" i="3"/>
  <c r="H4158" i="3"/>
  <c r="H4159" i="3"/>
  <c r="H4160" i="3"/>
  <c r="H4161" i="3"/>
  <c r="H4162" i="3"/>
  <c r="H4163" i="3"/>
  <c r="H4164" i="3"/>
  <c r="H4165" i="3"/>
  <c r="H4166" i="3"/>
  <c r="H4167" i="3"/>
  <c r="H4168" i="3"/>
  <c r="H4169" i="3"/>
  <c r="H4170" i="3"/>
  <c r="H4171" i="3"/>
  <c r="H4172" i="3"/>
  <c r="H4173" i="3"/>
  <c r="H4174" i="3"/>
  <c r="H4175" i="3"/>
  <c r="H4176" i="3"/>
  <c r="H4177" i="3"/>
  <c r="H4178" i="3"/>
  <c r="H4179" i="3"/>
  <c r="H4180" i="3"/>
  <c r="H4181" i="3"/>
  <c r="H4182" i="3"/>
  <c r="H4183" i="3"/>
  <c r="H4184" i="3"/>
  <c r="H4185" i="3"/>
  <c r="H4186" i="3"/>
  <c r="H4187" i="3"/>
  <c r="H4188" i="3"/>
  <c r="H4189" i="3"/>
  <c r="H4190" i="3"/>
  <c r="H4191" i="3"/>
  <c r="H4192" i="3"/>
  <c r="H4193" i="3"/>
  <c r="H4194" i="3"/>
  <c r="H4195" i="3"/>
  <c r="H4196" i="3"/>
  <c r="H4197" i="3"/>
  <c r="H4198" i="3"/>
  <c r="H4199" i="3"/>
  <c r="H4200" i="3"/>
  <c r="H4201" i="3"/>
  <c r="H4202" i="3"/>
  <c r="H4203" i="3"/>
  <c r="H4204" i="3"/>
  <c r="H4205" i="3"/>
  <c r="H4206" i="3"/>
  <c r="H4207" i="3"/>
  <c r="H4208" i="3"/>
  <c r="H4209" i="3"/>
  <c r="H4210" i="3"/>
  <c r="H4211" i="3"/>
  <c r="H4212" i="3"/>
  <c r="H4213" i="3"/>
  <c r="H4214" i="3"/>
  <c r="H4215" i="3"/>
  <c r="H4216" i="3"/>
  <c r="H4217" i="3"/>
  <c r="H4218" i="3"/>
  <c r="H4219" i="3"/>
  <c r="H4220" i="3"/>
  <c r="H4221" i="3"/>
  <c r="H4222" i="3"/>
  <c r="H4223" i="3"/>
  <c r="H4224" i="3"/>
  <c r="H4225" i="3"/>
  <c r="H4226" i="3"/>
  <c r="H4227" i="3"/>
  <c r="H4228" i="3"/>
  <c r="H4229" i="3"/>
  <c r="H4230" i="3"/>
  <c r="H4231" i="3"/>
  <c r="H4232" i="3"/>
  <c r="W1190" i="2" s="1"/>
  <c r="Y1190" i="2" s="1"/>
  <c r="Z1190" i="2" s="1"/>
  <c r="AA1190" i="2" s="1"/>
  <c r="H4233" i="3"/>
  <c r="H4234" i="3"/>
  <c r="H4235" i="3"/>
  <c r="H4236" i="3"/>
  <c r="H4237" i="3"/>
  <c r="H4238" i="3"/>
  <c r="H4239" i="3"/>
  <c r="H4240" i="3"/>
  <c r="H4241" i="3"/>
  <c r="H4242" i="3"/>
  <c r="H4243" i="3"/>
  <c r="H4244" i="3"/>
  <c r="H4245" i="3"/>
  <c r="W1191" i="2" s="1"/>
  <c r="Y1191" i="2" s="1"/>
  <c r="Z1191" i="2" s="1"/>
  <c r="AA1191" i="2" s="1"/>
  <c r="H4246" i="3"/>
  <c r="H4247" i="3"/>
  <c r="H4248" i="3"/>
  <c r="H4249" i="3"/>
  <c r="H4250" i="3"/>
  <c r="W4315" i="2" s="1"/>
  <c r="Y4315" i="2" s="1"/>
  <c r="Z4315" i="2" s="1"/>
  <c r="AA4315" i="2" s="1"/>
  <c r="H4251" i="3"/>
  <c r="H4252" i="3"/>
  <c r="H4253" i="3"/>
  <c r="H4254" i="3"/>
  <c r="H4255" i="3"/>
  <c r="H4256" i="3"/>
  <c r="H4257" i="3"/>
  <c r="H4258" i="3"/>
  <c r="H4259" i="3"/>
  <c r="H4260" i="3"/>
  <c r="H4261" i="3"/>
  <c r="H4262" i="3"/>
  <c r="H4263" i="3"/>
  <c r="H4264" i="3"/>
  <c r="H4265" i="3"/>
  <c r="H4266" i="3"/>
  <c r="H4267" i="3"/>
  <c r="H4268" i="3"/>
  <c r="H4269" i="3"/>
  <c r="H4270" i="3"/>
  <c r="H4271" i="3"/>
  <c r="H4272" i="3"/>
  <c r="H4273" i="3"/>
  <c r="W1945" i="2" s="1"/>
  <c r="Y1945" i="2" s="1"/>
  <c r="H4274" i="3"/>
  <c r="H4275" i="3"/>
  <c r="H4276" i="3"/>
  <c r="H4277" i="3"/>
  <c r="H4278" i="3"/>
  <c r="H4279" i="3"/>
  <c r="H4280" i="3"/>
  <c r="H4281" i="3"/>
  <c r="H4282" i="3"/>
  <c r="H4283" i="3"/>
  <c r="H4284" i="3"/>
  <c r="H4285" i="3"/>
  <c r="H4286" i="3"/>
  <c r="H4287" i="3"/>
  <c r="H4288" i="3"/>
  <c r="H4289" i="3"/>
  <c r="H4290" i="3"/>
  <c r="H4291" i="3"/>
  <c r="H4292" i="3"/>
  <c r="H4293" i="3"/>
  <c r="H4294" i="3"/>
  <c r="H4295" i="3"/>
  <c r="H4296" i="3"/>
  <c r="H4297" i="3"/>
  <c r="H4298" i="3"/>
  <c r="H4299" i="3"/>
  <c r="H4300" i="3"/>
  <c r="H4301" i="3"/>
  <c r="H4302" i="3"/>
  <c r="H4303" i="3"/>
  <c r="H4304" i="3"/>
  <c r="H4305" i="3"/>
  <c r="H4306" i="3"/>
  <c r="H4307" i="3"/>
  <c r="H4308" i="3"/>
  <c r="H4309" i="3"/>
  <c r="H4310" i="3"/>
  <c r="H4311" i="3"/>
  <c r="H4312" i="3"/>
  <c r="H4313" i="3"/>
  <c r="H4314" i="3"/>
  <c r="H4315" i="3"/>
  <c r="H4316" i="3"/>
  <c r="W5796" i="2" s="1"/>
  <c r="Y5796" i="2" s="1"/>
  <c r="H4317" i="3"/>
  <c r="H4318" i="3"/>
  <c r="H4319" i="3"/>
  <c r="H4320" i="3"/>
  <c r="H4321" i="3"/>
  <c r="H4322" i="3"/>
  <c r="W1264" i="2" s="1"/>
  <c r="Y1264" i="2" s="1"/>
  <c r="Z1264" i="2" s="1"/>
  <c r="AA1264" i="2" s="1"/>
  <c r="H4323" i="3"/>
  <c r="H4324" i="3"/>
  <c r="H4325" i="3"/>
  <c r="H4326" i="3"/>
  <c r="H4327" i="3"/>
  <c r="H4328" i="3"/>
  <c r="H4329" i="3"/>
  <c r="H4330" i="3"/>
  <c r="H4331" i="3"/>
  <c r="H4332" i="3"/>
  <c r="H4333" i="3"/>
  <c r="H4334" i="3"/>
  <c r="H4335" i="3"/>
  <c r="H4336" i="3"/>
  <c r="H4337" i="3"/>
  <c r="H4338" i="3"/>
  <c r="W6175" i="2" s="1"/>
  <c r="Y6175" i="2" s="1"/>
  <c r="H4339" i="3"/>
  <c r="H4340" i="3"/>
  <c r="H4341" i="3"/>
  <c r="W6176" i="2" s="1"/>
  <c r="Y6176" i="2" s="1"/>
  <c r="Z6176" i="2" s="1"/>
  <c r="AA6176" i="2" s="1"/>
  <c r="H4342" i="3"/>
  <c r="H4343" i="3"/>
  <c r="H4344" i="3"/>
  <c r="H4345" i="3"/>
  <c r="W6178" i="2" s="1"/>
  <c r="Y6178" i="2" s="1"/>
  <c r="Z6178" i="2" s="1"/>
  <c r="AA6178" i="2" s="1"/>
  <c r="H4346" i="3"/>
  <c r="H4347" i="3"/>
  <c r="H4348" i="3"/>
  <c r="H4349" i="3"/>
  <c r="H4350" i="3"/>
  <c r="H4351" i="3"/>
  <c r="W6179" i="2" s="1"/>
  <c r="Y6179" i="2" s="1"/>
  <c r="H4352" i="3"/>
  <c r="H4353" i="3"/>
  <c r="H4354" i="3"/>
  <c r="H4355" i="3"/>
  <c r="H4356" i="3"/>
  <c r="H4357" i="3"/>
  <c r="W6187" i="2" s="1"/>
  <c r="Y6187" i="2" s="1"/>
  <c r="H4358" i="3"/>
  <c r="H4359" i="3"/>
  <c r="H4360" i="3"/>
  <c r="H4361" i="3"/>
  <c r="H4362" i="3"/>
  <c r="H4363" i="3"/>
  <c r="H4364" i="3"/>
  <c r="H4365" i="3"/>
  <c r="H4366" i="3"/>
  <c r="H4367" i="3"/>
  <c r="H4368" i="3"/>
  <c r="H4369" i="3"/>
  <c r="H4370" i="3"/>
  <c r="H4371" i="3"/>
  <c r="H4372" i="3"/>
  <c r="H4373" i="3"/>
  <c r="W6210" i="2" s="1"/>
  <c r="Y6210" i="2" s="1"/>
  <c r="Z6210" i="2" s="1"/>
  <c r="AA6210" i="2" s="1"/>
  <c r="H4374" i="3"/>
  <c r="H4375" i="3"/>
  <c r="H4376" i="3"/>
  <c r="W6211" i="2" s="1"/>
  <c r="Y6211" i="2" s="1"/>
  <c r="H4377" i="3"/>
  <c r="H4378" i="3"/>
  <c r="H4379" i="3"/>
  <c r="H4380" i="3"/>
  <c r="H4381" i="3"/>
  <c r="H4382" i="3"/>
  <c r="H4383" i="3"/>
  <c r="H4384" i="3"/>
  <c r="H4385" i="3"/>
  <c r="H4386" i="3"/>
  <c r="H4387" i="3"/>
  <c r="H4388" i="3"/>
  <c r="H4389" i="3"/>
  <c r="H4390" i="3"/>
  <c r="H4391" i="3"/>
  <c r="H4392" i="3"/>
  <c r="H4393" i="3"/>
  <c r="H4394" i="3"/>
  <c r="H4395" i="3"/>
  <c r="H4396" i="3"/>
  <c r="H4397" i="3"/>
  <c r="H4398" i="3"/>
  <c r="H4399" i="3"/>
  <c r="H4400" i="3"/>
  <c r="H4401" i="3"/>
  <c r="H4402" i="3"/>
  <c r="H4403" i="3"/>
  <c r="H4404" i="3"/>
  <c r="H4405" i="3"/>
  <c r="H4406" i="3"/>
  <c r="W5952" i="2" s="1"/>
  <c r="Y5952" i="2" s="1"/>
  <c r="H4407" i="3"/>
  <c r="H4408" i="3"/>
  <c r="H4409" i="3"/>
  <c r="H4410" i="3"/>
  <c r="H4411" i="3"/>
  <c r="W6275" i="2" s="1"/>
  <c r="Y6275" i="2" s="1"/>
  <c r="H4412" i="3"/>
  <c r="H4413" i="3"/>
  <c r="H4414" i="3"/>
  <c r="H4415" i="3"/>
  <c r="H4416" i="3"/>
  <c r="H4417" i="3"/>
  <c r="H4418" i="3"/>
  <c r="H4419" i="3"/>
  <c r="H4420" i="3"/>
  <c r="H4421" i="3"/>
  <c r="W1967" i="2" s="1"/>
  <c r="Y1967" i="2" s="1"/>
  <c r="H4422" i="3"/>
  <c r="H4423" i="3"/>
  <c r="H4424" i="3"/>
  <c r="H4425" i="3"/>
  <c r="H4426" i="3"/>
  <c r="H4427" i="3"/>
  <c r="H4428" i="3"/>
  <c r="H4429" i="3"/>
  <c r="H4430" i="3"/>
  <c r="H4431" i="3"/>
  <c r="H4432" i="3"/>
  <c r="H4433" i="3"/>
  <c r="H4434" i="3"/>
  <c r="H4435" i="3"/>
  <c r="H4436" i="3"/>
  <c r="H4437" i="3"/>
  <c r="H4438" i="3"/>
  <c r="H4439" i="3"/>
  <c r="H4440" i="3"/>
  <c r="H4441" i="3"/>
  <c r="H4442" i="3"/>
  <c r="H4443" i="3"/>
  <c r="H4444" i="3"/>
  <c r="H4445" i="3"/>
  <c r="H4446" i="3"/>
  <c r="H4447" i="3"/>
  <c r="H4448" i="3"/>
  <c r="H4449" i="3"/>
  <c r="H4450" i="3"/>
  <c r="H4451" i="3"/>
  <c r="H4452" i="3"/>
  <c r="H4453" i="3"/>
  <c r="H4454" i="3"/>
  <c r="H4455" i="3"/>
  <c r="H4456" i="3"/>
  <c r="H4457" i="3"/>
  <c r="H4458" i="3"/>
  <c r="H4459" i="3"/>
  <c r="H4460" i="3"/>
  <c r="H4461" i="3"/>
  <c r="H4462" i="3"/>
  <c r="H4463" i="3"/>
  <c r="H4464" i="3"/>
  <c r="H4465" i="3"/>
  <c r="H4466" i="3"/>
  <c r="H4467" i="3"/>
  <c r="H4468" i="3"/>
  <c r="H4469" i="3"/>
  <c r="H4470" i="3"/>
  <c r="H4471" i="3"/>
  <c r="H4472" i="3"/>
  <c r="H4473" i="3"/>
  <c r="H4474" i="3"/>
  <c r="H4475" i="3"/>
  <c r="H4476" i="3"/>
  <c r="H4477" i="3"/>
  <c r="H4478" i="3"/>
  <c r="H4479" i="3"/>
  <c r="H4480" i="3"/>
  <c r="H4481" i="3"/>
  <c r="H4482" i="3"/>
  <c r="H4483" i="3"/>
  <c r="H4484" i="3"/>
  <c r="H4485" i="3"/>
  <c r="H4486" i="3"/>
  <c r="H4487" i="3"/>
  <c r="W3426" i="2" s="1"/>
  <c r="Y3426" i="2" s="1"/>
  <c r="Z3426" i="2" s="1"/>
  <c r="AA3426" i="2" s="1"/>
  <c r="H4488" i="3"/>
  <c r="H4489" i="3"/>
  <c r="H4490" i="3"/>
  <c r="H4491" i="3"/>
  <c r="H4492" i="3"/>
  <c r="H4493" i="3"/>
  <c r="H4494" i="3"/>
  <c r="W5778" i="2" s="1"/>
  <c r="Y5778" i="2" s="1"/>
  <c r="Z5778" i="2" s="1"/>
  <c r="AA5778" i="2" s="1"/>
  <c r="H4495" i="3"/>
  <c r="H4496" i="3"/>
  <c r="H4497" i="3"/>
  <c r="H4498" i="3"/>
  <c r="H4499" i="3"/>
  <c r="H4500" i="3"/>
  <c r="H4501" i="3"/>
  <c r="H4502" i="3"/>
  <c r="W4393" i="2" s="1"/>
  <c r="Y4393" i="2" s="1"/>
  <c r="Z4393" i="2" s="1"/>
  <c r="AA4393" i="2" s="1"/>
  <c r="H4503" i="3"/>
  <c r="H4504" i="3"/>
  <c r="H4505" i="3"/>
  <c r="H4506" i="3"/>
  <c r="H4507" i="3"/>
  <c r="H4508" i="3"/>
  <c r="H4509" i="3"/>
  <c r="H4510" i="3"/>
  <c r="H4511" i="3"/>
  <c r="H4512" i="3"/>
  <c r="H4513" i="3"/>
  <c r="H4514" i="3"/>
  <c r="H4515" i="3"/>
  <c r="H4516" i="3"/>
  <c r="H4517" i="3"/>
  <c r="H4518" i="3"/>
  <c r="H4519" i="3"/>
  <c r="H4520" i="3"/>
  <c r="H4521" i="3"/>
  <c r="W4448" i="2" s="1"/>
  <c r="Y4448" i="2" s="1"/>
  <c r="Z4448" i="2" s="1"/>
  <c r="AA4448" i="2" s="1"/>
  <c r="H4522" i="3"/>
  <c r="H4523" i="3"/>
  <c r="H4524" i="3"/>
  <c r="H4525" i="3"/>
  <c r="H4526" i="3"/>
  <c r="H4527" i="3"/>
  <c r="W4449" i="2" s="1"/>
  <c r="Y4449" i="2" s="1"/>
  <c r="Z4449" i="2" s="1"/>
  <c r="AA4449" i="2" s="1"/>
  <c r="H4528" i="3"/>
  <c r="H4529" i="3"/>
  <c r="W4450" i="2" s="1"/>
  <c r="Y4450" i="2" s="1"/>
  <c r="Z4450" i="2" s="1"/>
  <c r="AA4450" i="2" s="1"/>
  <c r="H4530" i="3"/>
  <c r="W5802" i="2" s="1"/>
  <c r="Y5802" i="2" s="1"/>
  <c r="Z5802" i="2" s="1"/>
  <c r="AA5802" i="2" s="1"/>
  <c r="H4531" i="3"/>
  <c r="H4532" i="3"/>
  <c r="H4533" i="3"/>
  <c r="H4534" i="3"/>
  <c r="H4535" i="3"/>
  <c r="H4536" i="3"/>
  <c r="H4537" i="3"/>
  <c r="H4538" i="3"/>
  <c r="H4539" i="3"/>
  <c r="H4540" i="3"/>
  <c r="H4541" i="3"/>
  <c r="H4542" i="3"/>
  <c r="H4543" i="3"/>
  <c r="H4544" i="3"/>
  <c r="H4545" i="3"/>
  <c r="H4546" i="3"/>
  <c r="H4547" i="3"/>
  <c r="H4548" i="3"/>
  <c r="H4549" i="3"/>
  <c r="H4550" i="3"/>
  <c r="H4551" i="3"/>
  <c r="H4552" i="3"/>
  <c r="H4553" i="3"/>
  <c r="H4554" i="3"/>
  <c r="H4555" i="3"/>
  <c r="H4556" i="3"/>
  <c r="H4557" i="3"/>
  <c r="H4558" i="3"/>
  <c r="H4559" i="3"/>
  <c r="H4560" i="3"/>
  <c r="H4561" i="3"/>
  <c r="H4562" i="3"/>
  <c r="H4563" i="3"/>
  <c r="H4564" i="3"/>
  <c r="H4565" i="3"/>
  <c r="H4566" i="3"/>
  <c r="H4567" i="3"/>
  <c r="H4568" i="3"/>
  <c r="H4569" i="3"/>
  <c r="H4570" i="3"/>
  <c r="H4571" i="3"/>
  <c r="H4572" i="3"/>
  <c r="H4573" i="3"/>
  <c r="H4574" i="3"/>
  <c r="H4575" i="3"/>
  <c r="H4576" i="3"/>
  <c r="H4577" i="3"/>
  <c r="W5843" i="2" s="1"/>
  <c r="Y5843" i="2" s="1"/>
  <c r="Z5843" i="2" s="1"/>
  <c r="AA5843" i="2" s="1"/>
  <c r="H4578" i="3"/>
  <c r="H4579" i="3"/>
  <c r="H4580" i="3"/>
  <c r="H4581" i="3"/>
  <c r="H4582" i="3"/>
  <c r="H4583" i="3"/>
  <c r="H4584" i="3"/>
  <c r="H4585" i="3"/>
  <c r="W5859" i="2" s="1"/>
  <c r="Y5859" i="2" s="1"/>
  <c r="Z5859" i="2" s="1"/>
  <c r="AA5859" i="2" s="1"/>
  <c r="H4586" i="3"/>
  <c r="H4587" i="3"/>
  <c r="H4588" i="3"/>
  <c r="H4589" i="3"/>
  <c r="H4590" i="3"/>
  <c r="H4591" i="3"/>
  <c r="H4592" i="3"/>
  <c r="H4593" i="3"/>
  <c r="W5860" i="2" s="1"/>
  <c r="Y5860" i="2" s="1"/>
  <c r="H4594" i="3"/>
  <c r="H4595" i="3"/>
  <c r="H4596" i="3"/>
  <c r="H4597" i="3"/>
  <c r="H4598" i="3"/>
  <c r="H4599" i="3"/>
  <c r="H4600" i="3"/>
  <c r="H4601" i="3"/>
  <c r="H4602" i="3"/>
  <c r="H4603" i="3"/>
  <c r="H4604" i="3"/>
  <c r="H4605" i="3"/>
  <c r="H4606" i="3"/>
  <c r="W5861" i="2" s="1"/>
  <c r="Y5861" i="2" s="1"/>
  <c r="Z5861" i="2" s="1"/>
  <c r="AA5861" i="2" s="1"/>
  <c r="H4607" i="3"/>
  <c r="H4608" i="3"/>
  <c r="H4609" i="3"/>
  <c r="H4610" i="3"/>
  <c r="H4611" i="3"/>
  <c r="H4612" i="3"/>
  <c r="H4613" i="3"/>
  <c r="W4583" i="2" s="1"/>
  <c r="Y4583" i="2" s="1"/>
  <c r="Z4583" i="2" s="1"/>
  <c r="AA4583" i="2" s="1"/>
  <c r="H4614" i="3"/>
  <c r="H4615" i="3"/>
  <c r="H4616" i="3"/>
  <c r="H4617" i="3"/>
  <c r="H4618" i="3"/>
  <c r="H4619" i="3"/>
  <c r="H4620" i="3"/>
  <c r="H4621" i="3"/>
  <c r="H4622" i="3"/>
  <c r="H4623" i="3"/>
  <c r="H4624" i="3"/>
  <c r="H4625" i="3"/>
  <c r="H4626" i="3"/>
  <c r="H4627" i="3"/>
  <c r="H4628" i="3"/>
  <c r="H4629" i="3"/>
  <c r="H4630" i="3"/>
  <c r="H4631" i="3"/>
  <c r="W4590" i="2" s="1"/>
  <c r="Y4590" i="2" s="1"/>
  <c r="Z4590" i="2" s="1"/>
  <c r="AA4590" i="2" s="1"/>
  <c r="H4632" i="3"/>
  <c r="H4633" i="3"/>
  <c r="H4634" i="3"/>
  <c r="H4635" i="3"/>
  <c r="H4636" i="3"/>
  <c r="H4637" i="3"/>
  <c r="H4638" i="3"/>
  <c r="W4630" i="2" s="1"/>
  <c r="Y4630" i="2" s="1"/>
  <c r="Z4630" i="2" s="1"/>
  <c r="AA4630" i="2" s="1"/>
  <c r="H4639" i="3"/>
  <c r="H4640" i="3"/>
  <c r="H4641" i="3"/>
  <c r="H4642" i="3"/>
  <c r="H4643" i="3"/>
  <c r="H4644" i="3"/>
  <c r="H4645" i="3"/>
  <c r="H4646" i="3"/>
  <c r="H4647" i="3"/>
  <c r="H4648" i="3"/>
  <c r="H4649" i="3"/>
  <c r="H4650" i="3"/>
  <c r="H4651" i="3"/>
  <c r="H4652" i="3"/>
  <c r="H4653" i="3"/>
  <c r="H4654" i="3"/>
  <c r="H4655" i="3"/>
  <c r="H4656" i="3"/>
  <c r="H4657" i="3"/>
  <c r="H4658" i="3"/>
  <c r="H4659" i="3"/>
  <c r="H4660" i="3"/>
  <c r="H4661" i="3"/>
  <c r="H4662" i="3"/>
  <c r="H4663" i="3"/>
  <c r="H4664" i="3"/>
  <c r="H4665" i="3"/>
  <c r="H4666" i="3"/>
  <c r="H4667" i="3"/>
  <c r="H4668" i="3"/>
  <c r="H4669" i="3"/>
  <c r="H4670" i="3"/>
  <c r="W4698" i="2" s="1"/>
  <c r="Y4698" i="2" s="1"/>
  <c r="Z4698" i="2" s="1"/>
  <c r="AA4698" i="2" s="1"/>
  <c r="H4671" i="3"/>
  <c r="H4672" i="3"/>
  <c r="H4673" i="3"/>
  <c r="H4674" i="3"/>
  <c r="H4675" i="3"/>
  <c r="H4676" i="3"/>
  <c r="H4677" i="3"/>
  <c r="H4678" i="3"/>
  <c r="W4729" i="2" s="1"/>
  <c r="Y4729" i="2" s="1"/>
  <c r="Z4729" i="2" s="1"/>
  <c r="AA4729" i="2" s="1"/>
  <c r="H4679" i="3"/>
  <c r="H4680" i="3"/>
  <c r="H4681" i="3"/>
  <c r="H4682" i="3"/>
  <c r="H4683" i="3"/>
  <c r="H4684" i="3"/>
  <c r="W4730" i="2" s="1"/>
  <c r="Y4730" i="2" s="1"/>
  <c r="Z4730" i="2" s="1"/>
  <c r="AA4730" i="2" s="1"/>
  <c r="H4685" i="3"/>
  <c r="H4686" i="3"/>
  <c r="W4734" i="2" s="1"/>
  <c r="Y4734" i="2" s="1"/>
  <c r="H4687" i="3"/>
  <c r="H4688" i="3"/>
  <c r="H4689" i="3"/>
  <c r="H4690" i="3"/>
  <c r="H4691" i="3"/>
  <c r="H4692" i="3"/>
  <c r="H4693" i="3"/>
  <c r="W4741" i="2" s="1"/>
  <c r="Y4741" i="2" s="1"/>
  <c r="Z4741" i="2" s="1"/>
  <c r="AA4741" i="2" s="1"/>
  <c r="H4694" i="3"/>
  <c r="H4695" i="3"/>
  <c r="H4696" i="3"/>
  <c r="H4697" i="3"/>
  <c r="H4698" i="3"/>
  <c r="H4699" i="3"/>
  <c r="H4700" i="3"/>
  <c r="H4701" i="3"/>
  <c r="H4702" i="3"/>
  <c r="H4703" i="3"/>
  <c r="H4704" i="3"/>
  <c r="H4705" i="3"/>
  <c r="H4706" i="3"/>
  <c r="H4707" i="3"/>
  <c r="H4708" i="3"/>
  <c r="H4709" i="3"/>
  <c r="H4710" i="3"/>
  <c r="H4711" i="3"/>
  <c r="H4712" i="3"/>
  <c r="H4713" i="3"/>
  <c r="H4714" i="3"/>
  <c r="H4715" i="3"/>
  <c r="H4716" i="3"/>
  <c r="H4717" i="3"/>
  <c r="H4718" i="3"/>
  <c r="H4719" i="3"/>
  <c r="H4720" i="3"/>
  <c r="H4721" i="3"/>
  <c r="H4722" i="3"/>
  <c r="H4723" i="3"/>
  <c r="H4724" i="3"/>
  <c r="H4725" i="3"/>
  <c r="H4726" i="3"/>
  <c r="H4727" i="3"/>
  <c r="H4728" i="3"/>
  <c r="H4729" i="3"/>
  <c r="H4730" i="3"/>
  <c r="H4731" i="3"/>
  <c r="H4732" i="3"/>
  <c r="W4820" i="2" s="1"/>
  <c r="Y4820" i="2" s="1"/>
  <c r="H4733" i="3"/>
  <c r="H4734" i="3"/>
  <c r="W3998" i="2" s="1"/>
  <c r="Y3998" i="2" s="1"/>
  <c r="Z3998" i="2" s="1"/>
  <c r="AA3998" i="2" s="1"/>
  <c r="H4735" i="3"/>
  <c r="H4736" i="3"/>
  <c r="H4737" i="3"/>
  <c r="H4738" i="3"/>
  <c r="H4739" i="3"/>
  <c r="H4740" i="3"/>
  <c r="H4741" i="3"/>
  <c r="H4742" i="3"/>
  <c r="H4743" i="3"/>
  <c r="H4744" i="3"/>
  <c r="H4745" i="3"/>
  <c r="H4746" i="3"/>
  <c r="H4747" i="3"/>
  <c r="H4748" i="3"/>
  <c r="H4749" i="3"/>
  <c r="W3428" i="2" s="1"/>
  <c r="Y3428" i="2" s="1"/>
  <c r="Z3428" i="2" s="1"/>
  <c r="AA3428" i="2" s="1"/>
  <c r="H4750" i="3"/>
  <c r="H4751" i="3"/>
  <c r="H4752" i="3"/>
  <c r="H4753" i="3"/>
  <c r="H4754" i="3"/>
  <c r="H4755" i="3"/>
  <c r="H4756" i="3"/>
  <c r="H4757" i="3"/>
  <c r="H4758" i="3"/>
  <c r="H4759" i="3"/>
  <c r="H4760" i="3"/>
  <c r="H4761" i="3"/>
  <c r="H4762" i="3"/>
  <c r="H4763" i="3"/>
  <c r="W3429" i="2" s="1"/>
  <c r="Y3429" i="2" s="1"/>
  <c r="Z3429" i="2" s="1"/>
  <c r="AA3429" i="2" s="1"/>
  <c r="H4764" i="3"/>
  <c r="H4765" i="3"/>
  <c r="H4766" i="3"/>
  <c r="H4767" i="3"/>
  <c r="H4768" i="3"/>
  <c r="H4769" i="3"/>
  <c r="H4770" i="3"/>
  <c r="H4771" i="3"/>
  <c r="H4772" i="3"/>
  <c r="H4773" i="3"/>
  <c r="H4774" i="3"/>
  <c r="H4775" i="3"/>
  <c r="H4776" i="3"/>
  <c r="H4777" i="3"/>
  <c r="H4778" i="3"/>
  <c r="H4779" i="3"/>
  <c r="H4780" i="3"/>
  <c r="H4781" i="3"/>
  <c r="H4782" i="3"/>
  <c r="H4783" i="3"/>
  <c r="H4784" i="3"/>
  <c r="H4785" i="3"/>
  <c r="H4786" i="3"/>
  <c r="H4787" i="3"/>
  <c r="H4788" i="3"/>
  <c r="H4789" i="3"/>
  <c r="H4790" i="3"/>
  <c r="H4791" i="3"/>
  <c r="H4792" i="3"/>
  <c r="H4793" i="3"/>
  <c r="H4794" i="3"/>
  <c r="H4795" i="3"/>
  <c r="H4796" i="3"/>
  <c r="H4797" i="3"/>
  <c r="H4798" i="3"/>
  <c r="H4799" i="3"/>
  <c r="H4800" i="3"/>
  <c r="H4801" i="3"/>
  <c r="H4802" i="3"/>
  <c r="H4803" i="3"/>
  <c r="H4804" i="3"/>
  <c r="H4805" i="3"/>
  <c r="H4806" i="3"/>
  <c r="H4807" i="3"/>
  <c r="H4808" i="3"/>
  <c r="H4809" i="3"/>
  <c r="H4810" i="3"/>
  <c r="H4811" i="3"/>
  <c r="W5903" i="2" s="1"/>
  <c r="Y5903" i="2" s="1"/>
  <c r="H4812" i="3"/>
  <c r="H4813" i="3"/>
  <c r="H4814" i="3"/>
  <c r="H4815" i="3"/>
  <c r="H4816" i="3"/>
  <c r="H4817" i="3"/>
  <c r="H4818" i="3"/>
  <c r="H4819" i="3"/>
  <c r="H4820" i="3"/>
  <c r="H4821" i="3"/>
  <c r="H4822" i="3"/>
  <c r="H4823" i="3"/>
  <c r="H4824" i="3"/>
  <c r="H4825" i="3"/>
  <c r="H4826" i="3"/>
  <c r="H4827" i="3"/>
  <c r="H4828" i="3"/>
  <c r="H4829" i="3"/>
  <c r="H4830" i="3"/>
  <c r="H4831" i="3"/>
  <c r="H4832" i="3"/>
  <c r="W5035" i="2" s="1"/>
  <c r="Y5035" i="2" s="1"/>
  <c r="Z5035" i="2" s="1"/>
  <c r="AA5035" i="2" s="1"/>
  <c r="H4833" i="3"/>
  <c r="W5036" i="2" s="1"/>
  <c r="Y5036" i="2" s="1"/>
  <c r="Z5036" i="2" s="1"/>
  <c r="AA5036" i="2" s="1"/>
  <c r="H4834" i="3"/>
  <c r="H4835" i="3"/>
  <c r="H4836" i="3"/>
  <c r="H4837" i="3"/>
  <c r="H4838" i="3"/>
  <c r="H4839" i="3"/>
  <c r="H4840" i="3"/>
  <c r="H4841" i="3"/>
  <c r="H4842" i="3"/>
  <c r="H4843" i="3"/>
  <c r="H4844" i="3"/>
  <c r="H4845" i="3"/>
  <c r="W5923" i="2" s="1"/>
  <c r="Y5923" i="2" s="1"/>
  <c r="H4846" i="3"/>
  <c r="H4847" i="3"/>
  <c r="H4848" i="3"/>
  <c r="H4849" i="3"/>
  <c r="H4850" i="3"/>
  <c r="H4851" i="3"/>
  <c r="H4852" i="3"/>
  <c r="H4853" i="3"/>
  <c r="H4854" i="3"/>
  <c r="H4855" i="3"/>
  <c r="H4856" i="3"/>
  <c r="H4857" i="3"/>
  <c r="H4858" i="3"/>
  <c r="H4859" i="3"/>
  <c r="H4860" i="3"/>
  <c r="H4861" i="3"/>
  <c r="W5084" i="2" s="1"/>
  <c r="Y5084" i="2" s="1"/>
  <c r="Z5084" i="2" s="1"/>
  <c r="AA5084" i="2" s="1"/>
  <c r="H4862" i="3"/>
  <c r="H4863" i="3"/>
  <c r="H4864" i="3"/>
  <c r="H4865" i="3"/>
  <c r="H4866" i="3"/>
  <c r="H4867" i="3"/>
  <c r="H4868" i="3"/>
  <c r="H4869" i="3"/>
  <c r="W5085" i="2" s="1"/>
  <c r="Y5085" i="2" s="1"/>
  <c r="H4870" i="3"/>
  <c r="H4871" i="3"/>
  <c r="H4872" i="3"/>
  <c r="H4873" i="3"/>
  <c r="H4874" i="3"/>
  <c r="H4875" i="3"/>
  <c r="H4876" i="3"/>
  <c r="H4877" i="3"/>
  <c r="H4878" i="3"/>
  <c r="H4879" i="3"/>
  <c r="H4880" i="3"/>
  <c r="H4881" i="3"/>
  <c r="H4882" i="3"/>
  <c r="H4883" i="3"/>
  <c r="H4884" i="3"/>
  <c r="H4885" i="3"/>
  <c r="H4886" i="3"/>
  <c r="H4887" i="3"/>
  <c r="H4888" i="3"/>
  <c r="H4889" i="3"/>
  <c r="H4890" i="3"/>
  <c r="H4891" i="3"/>
  <c r="H4892" i="3"/>
  <c r="H4893" i="3"/>
  <c r="H4894" i="3"/>
  <c r="H4895" i="3"/>
  <c r="W5131" i="2" s="1"/>
  <c r="Y5131" i="2" s="1"/>
  <c r="Z5131" i="2" s="1"/>
  <c r="AA5131" i="2" s="1"/>
  <c r="H4896" i="3"/>
  <c r="W5873" i="2" s="1"/>
  <c r="Y5873" i="2" s="1"/>
  <c r="Z5873" i="2" s="1"/>
  <c r="AA5873" i="2" s="1"/>
  <c r="H4897" i="3"/>
  <c r="H4898" i="3"/>
  <c r="H4899" i="3"/>
  <c r="H4900" i="3"/>
  <c r="H4901" i="3"/>
  <c r="H4902" i="3"/>
  <c r="H4903" i="3"/>
  <c r="H4904" i="3"/>
  <c r="H4905" i="3"/>
  <c r="H4906" i="3"/>
  <c r="H4907" i="3"/>
  <c r="H4908" i="3"/>
  <c r="H4909" i="3"/>
  <c r="H4910" i="3"/>
  <c r="H4911" i="3"/>
  <c r="H4912" i="3"/>
  <c r="H4913" i="3"/>
  <c r="H4914" i="3"/>
  <c r="H4915" i="3"/>
  <c r="H4916" i="3"/>
  <c r="H4917" i="3"/>
  <c r="H4918" i="3"/>
  <c r="W1969" i="2" s="1"/>
  <c r="Y1969" i="2" s="1"/>
  <c r="Z1969" i="2" s="1"/>
  <c r="AA1969" i="2" s="1"/>
  <c r="H4919" i="3"/>
  <c r="H4920" i="3"/>
  <c r="H4921" i="3"/>
  <c r="H4922" i="3"/>
  <c r="W5791" i="2" s="1"/>
  <c r="Y5791" i="2" s="1"/>
  <c r="Z5791" i="2" s="1"/>
  <c r="AA5791" i="2" s="1"/>
  <c r="H4923" i="3"/>
  <c r="H4924" i="3"/>
  <c r="H4925" i="3"/>
  <c r="H4926" i="3"/>
  <c r="H4927" i="3"/>
  <c r="H4928" i="3"/>
  <c r="H4929" i="3"/>
  <c r="H4930" i="3"/>
  <c r="W5775" i="2" s="1"/>
  <c r="Y5775" i="2" s="1"/>
  <c r="Z5775" i="2" s="1"/>
  <c r="AA5775" i="2" s="1"/>
  <c r="H4931" i="3"/>
  <c r="W5792" i="2" s="1"/>
  <c r="Y5792" i="2" s="1"/>
  <c r="H4932" i="3"/>
  <c r="H4933" i="3"/>
  <c r="H4934" i="3"/>
  <c r="H4935" i="3"/>
  <c r="H4936" i="3"/>
  <c r="H4937" i="3"/>
  <c r="H4938" i="3"/>
  <c r="W5793" i="2" s="1"/>
  <c r="Y5793" i="2" s="1"/>
  <c r="H4939" i="3"/>
  <c r="H4940" i="3"/>
  <c r="H4941" i="3"/>
  <c r="H4942" i="3"/>
  <c r="H4943" i="3"/>
  <c r="H4944" i="3"/>
  <c r="H4945" i="3"/>
  <c r="W4000" i="2" s="1"/>
  <c r="Y4000" i="2" s="1"/>
  <c r="H4946" i="3"/>
  <c r="W5164" i="2" s="1"/>
  <c r="Y5164" i="2" s="1"/>
  <c r="H4947" i="3"/>
  <c r="H4948" i="3"/>
  <c r="H4949" i="3"/>
  <c r="H4950" i="3"/>
  <c r="H4951" i="3"/>
  <c r="H4952" i="3"/>
  <c r="H4953" i="3"/>
  <c r="H4954" i="3"/>
  <c r="H4955" i="3"/>
  <c r="H4956" i="3"/>
  <c r="H4957" i="3"/>
  <c r="H4958" i="3"/>
  <c r="H4959" i="3"/>
  <c r="H4960" i="3"/>
  <c r="H4961" i="3"/>
  <c r="H4962" i="3"/>
  <c r="H4963" i="3"/>
  <c r="H4964" i="3"/>
  <c r="H4965" i="3"/>
  <c r="H4966" i="3"/>
  <c r="H4967" i="3"/>
  <c r="H4968" i="3"/>
  <c r="H4969" i="3"/>
  <c r="H4970" i="3"/>
  <c r="H4971" i="3"/>
  <c r="H4972" i="3"/>
  <c r="H4973" i="3"/>
  <c r="H4974" i="3"/>
  <c r="H4975" i="3"/>
  <c r="H4976" i="3"/>
  <c r="H4977" i="3"/>
  <c r="H4978" i="3"/>
  <c r="H4979" i="3"/>
  <c r="H4980" i="3"/>
  <c r="H4981" i="3"/>
  <c r="H4982" i="3"/>
  <c r="H4983" i="3"/>
  <c r="H4984" i="3"/>
  <c r="H4985" i="3"/>
  <c r="H4986" i="3"/>
  <c r="H4987" i="3"/>
  <c r="H4988" i="3"/>
  <c r="H4989" i="3"/>
  <c r="H4990" i="3"/>
  <c r="H4991" i="3"/>
  <c r="H4992" i="3"/>
  <c r="H4993" i="3"/>
  <c r="H4994" i="3"/>
  <c r="H4995" i="3"/>
  <c r="H4996" i="3"/>
  <c r="H4997" i="3"/>
  <c r="H4998" i="3"/>
  <c r="H4999" i="3"/>
  <c r="H5000" i="3"/>
  <c r="H5001" i="3"/>
  <c r="W5254" i="2" s="1"/>
  <c r="Y5254" i="2" s="1"/>
  <c r="Z5254" i="2" s="1"/>
  <c r="AA5254" i="2" s="1"/>
  <c r="H5002" i="3"/>
  <c r="H5003" i="3"/>
  <c r="H5004" i="3"/>
  <c r="H5005" i="3"/>
  <c r="H5006" i="3"/>
  <c r="H5007" i="3"/>
  <c r="H5008" i="3"/>
  <c r="H5009" i="3"/>
  <c r="H5010" i="3"/>
  <c r="H5011" i="3"/>
  <c r="H5012" i="3"/>
  <c r="H5013" i="3"/>
  <c r="H5014" i="3"/>
  <c r="H5015" i="3"/>
  <c r="H5016" i="3"/>
  <c r="H5017" i="3"/>
  <c r="H5018" i="3"/>
  <c r="H5019" i="3"/>
  <c r="H5020" i="3"/>
  <c r="H5021" i="3"/>
  <c r="H5022" i="3"/>
  <c r="H5023" i="3"/>
  <c r="H5024" i="3"/>
  <c r="H5025" i="3"/>
  <c r="H5026" i="3"/>
  <c r="H5027" i="3"/>
  <c r="H5028" i="3"/>
  <c r="H5029" i="3"/>
  <c r="H5030" i="3"/>
  <c r="H5031" i="3"/>
  <c r="H5032" i="3"/>
  <c r="H5033" i="3"/>
  <c r="H5034" i="3"/>
  <c r="H5035" i="3"/>
  <c r="H5036" i="3"/>
  <c r="H5037" i="3"/>
  <c r="W3684" i="2" s="1"/>
  <c r="Y3684" i="2" s="1"/>
  <c r="Z3684" i="2" s="1"/>
  <c r="AA3684" i="2" s="1"/>
  <c r="H5038" i="3"/>
  <c r="H5039" i="3"/>
  <c r="H5040" i="3"/>
  <c r="H5041" i="3"/>
  <c r="H5042" i="3"/>
  <c r="H5043" i="3"/>
  <c r="H5044" i="3"/>
  <c r="W5300" i="2" s="1"/>
  <c r="Y5300" i="2" s="1"/>
  <c r="H5045" i="3"/>
  <c r="H5046" i="3"/>
  <c r="H5047" i="3"/>
  <c r="H5048" i="3"/>
  <c r="H5049" i="3"/>
  <c r="H5050" i="3"/>
  <c r="H5051" i="3"/>
  <c r="H5052" i="3"/>
  <c r="H5053" i="3"/>
  <c r="H5054" i="3"/>
  <c r="H5055" i="3"/>
  <c r="H5056" i="3"/>
  <c r="H5057" i="3"/>
  <c r="H5058" i="3"/>
  <c r="H5059" i="3"/>
  <c r="H5060" i="3"/>
  <c r="H5061" i="3"/>
  <c r="W5330" i="2" s="1"/>
  <c r="Y5330" i="2" s="1"/>
  <c r="Z5330" i="2" s="1"/>
  <c r="AA5330" i="2" s="1"/>
  <c r="H5062" i="3"/>
  <c r="H5063" i="3"/>
  <c r="H5064" i="3"/>
  <c r="H5065" i="3"/>
  <c r="H5066" i="3"/>
  <c r="H5067" i="3"/>
  <c r="H5068" i="3"/>
  <c r="H5069" i="3"/>
  <c r="H5070" i="3"/>
  <c r="H5071" i="3"/>
  <c r="H5072" i="3"/>
  <c r="H5073" i="3"/>
  <c r="H5074" i="3"/>
  <c r="H5075" i="3"/>
  <c r="H5076" i="3"/>
  <c r="H5077" i="3"/>
  <c r="H5078" i="3"/>
  <c r="H5079" i="3"/>
  <c r="H5080" i="3"/>
  <c r="H5081" i="3"/>
  <c r="H5082" i="3"/>
  <c r="H5083" i="3"/>
  <c r="H5084" i="3"/>
  <c r="H5085" i="3"/>
  <c r="H5086" i="3"/>
  <c r="H5087" i="3"/>
  <c r="H5088" i="3"/>
  <c r="H5089" i="3"/>
  <c r="W5944" i="2" s="1"/>
  <c r="Y5944" i="2" s="1"/>
  <c r="H5090" i="3"/>
  <c r="H5091" i="3"/>
  <c r="H5092" i="3"/>
  <c r="H5093" i="3"/>
  <c r="H5094" i="3"/>
  <c r="H5095" i="3"/>
  <c r="H5096" i="3"/>
  <c r="H5097" i="3"/>
  <c r="H5098" i="3"/>
  <c r="H5099" i="3"/>
  <c r="H5100" i="3"/>
  <c r="H5101" i="3"/>
  <c r="H5102" i="3"/>
  <c r="W5358" i="2" s="1"/>
  <c r="Y5358" i="2" s="1"/>
  <c r="Z5358" i="2" s="1"/>
  <c r="AA5358" i="2" s="1"/>
  <c r="H5103" i="3"/>
  <c r="H5104" i="3"/>
  <c r="W5359" i="2" s="1"/>
  <c r="Y5359" i="2" s="1"/>
  <c r="H5105" i="3"/>
  <c r="W5360" i="2" s="1"/>
  <c r="Y5360" i="2" s="1"/>
  <c r="H5106" i="3"/>
  <c r="H5107" i="3"/>
  <c r="H5108" i="3"/>
  <c r="H5109" i="3"/>
  <c r="H5110" i="3"/>
  <c r="H5111" i="3"/>
  <c r="H5112" i="3"/>
  <c r="H5113" i="3"/>
  <c r="H5114" i="3"/>
  <c r="H5115" i="3"/>
  <c r="H5116" i="3"/>
  <c r="H5117" i="3"/>
  <c r="H5118" i="3"/>
  <c r="H5119" i="3"/>
  <c r="H5120" i="3"/>
  <c r="H5121" i="3"/>
  <c r="H5122" i="3"/>
  <c r="H5123" i="3"/>
  <c r="H5124" i="3"/>
  <c r="H5125" i="3"/>
  <c r="H5126" i="3"/>
  <c r="H5127" i="3"/>
  <c r="H5128" i="3"/>
  <c r="H5129" i="3"/>
  <c r="H5130" i="3"/>
  <c r="H5131" i="3"/>
  <c r="H5132" i="3"/>
  <c r="H5133" i="3"/>
  <c r="H5134" i="3"/>
  <c r="H5135" i="3"/>
  <c r="W5363" i="2" s="1"/>
  <c r="Y5363" i="2" s="1"/>
  <c r="Z5363" i="2" s="1"/>
  <c r="AA5363" i="2" s="1"/>
  <c r="H5136" i="3"/>
  <c r="H5137" i="3"/>
  <c r="H5138" i="3"/>
  <c r="H5139" i="3"/>
  <c r="H5140" i="3"/>
  <c r="H5141" i="3"/>
  <c r="H5142" i="3"/>
  <c r="H5143" i="3"/>
  <c r="H5144" i="3"/>
  <c r="H5145" i="3"/>
  <c r="H5146" i="3"/>
  <c r="H5147" i="3"/>
  <c r="W5368" i="2" s="1"/>
  <c r="Y5368" i="2" s="1"/>
  <c r="H5148" i="3"/>
  <c r="H5149" i="3"/>
  <c r="H5150" i="3"/>
  <c r="W5369" i="2" s="1"/>
  <c r="Y5369" i="2" s="1"/>
  <c r="Z5369" i="2" s="1"/>
  <c r="AA5369" i="2" s="1"/>
  <c r="H5151" i="3"/>
  <c r="H5152" i="3"/>
  <c r="H5153" i="3"/>
  <c r="H5154" i="3"/>
  <c r="W5372" i="2" s="1"/>
  <c r="Y5372" i="2" s="1"/>
  <c r="H5155" i="3"/>
  <c r="H5156" i="3"/>
  <c r="H5157" i="3"/>
  <c r="H5158" i="3"/>
  <c r="H5159" i="3"/>
  <c r="H5160" i="3"/>
  <c r="H5161" i="3"/>
  <c r="H5162" i="3"/>
  <c r="H5163" i="3"/>
  <c r="H5164" i="3"/>
  <c r="H5165" i="3"/>
  <c r="H5166" i="3"/>
  <c r="H5167" i="3"/>
  <c r="H5168" i="3"/>
  <c r="H5169" i="3"/>
  <c r="W5376" i="2" s="1"/>
  <c r="Y5376" i="2" s="1"/>
  <c r="H5170" i="3"/>
  <c r="H5171" i="3"/>
  <c r="W5377" i="2" s="1"/>
  <c r="Y5377" i="2" s="1"/>
  <c r="Z5377" i="2" s="1"/>
  <c r="AA5377" i="2" s="1"/>
  <c r="H5172" i="3"/>
  <c r="H5173" i="3"/>
  <c r="W5378" i="2" s="1"/>
  <c r="Y5378" i="2" s="1"/>
  <c r="Z5378" i="2" s="1"/>
  <c r="AA5378" i="2" s="1"/>
  <c r="H5174" i="3"/>
  <c r="H5175" i="3"/>
  <c r="W5379" i="2" s="1"/>
  <c r="Y5379" i="2" s="1"/>
  <c r="H5176" i="3"/>
  <c r="H5177" i="3"/>
  <c r="H5178" i="3"/>
  <c r="H5179" i="3"/>
  <c r="H5180" i="3"/>
  <c r="H5181" i="3"/>
  <c r="H5182" i="3"/>
  <c r="H5183" i="3"/>
  <c r="H5184" i="3"/>
  <c r="H5185" i="3"/>
  <c r="H5186" i="3"/>
  <c r="H5187" i="3"/>
  <c r="H5188" i="3"/>
  <c r="H5189" i="3"/>
  <c r="W5380" i="2" s="1"/>
  <c r="Y5380" i="2" s="1"/>
  <c r="H5190" i="3"/>
  <c r="H5191" i="3"/>
  <c r="H5192" i="3"/>
  <c r="H5193" i="3"/>
  <c r="H5194" i="3"/>
  <c r="H5195" i="3"/>
  <c r="H5196" i="3"/>
  <c r="H5197" i="3"/>
  <c r="H5198" i="3"/>
  <c r="H5199" i="3"/>
  <c r="H5200" i="3"/>
  <c r="H5201" i="3"/>
  <c r="H5202" i="3"/>
  <c r="W5385" i="2" s="1"/>
  <c r="Y5385" i="2" s="1"/>
  <c r="Z5385" i="2" s="1"/>
  <c r="AA5385" i="2" s="1"/>
  <c r="H5203" i="3"/>
  <c r="H5204" i="3"/>
  <c r="W5387" i="2" s="1"/>
  <c r="Y5387" i="2" s="1"/>
  <c r="Z5387" i="2" s="1"/>
  <c r="AA5387" i="2" s="1"/>
  <c r="H5205" i="3"/>
  <c r="H5206" i="3"/>
  <c r="H5207" i="3"/>
  <c r="H5208" i="3"/>
  <c r="W5388" i="2" s="1"/>
  <c r="Y5388" i="2" s="1"/>
  <c r="H5209" i="3"/>
  <c r="H5210" i="3"/>
  <c r="H5211" i="3"/>
  <c r="W5390" i="2" s="1"/>
  <c r="Y5390" i="2" s="1"/>
  <c r="Z5390" i="2" s="1"/>
  <c r="AA5390" i="2" s="1"/>
  <c r="H5212" i="3"/>
  <c r="W5391" i="2" s="1"/>
  <c r="Y5391" i="2" s="1"/>
  <c r="H5213" i="3"/>
  <c r="W5394" i="2" s="1"/>
  <c r="Y5394" i="2" s="1"/>
  <c r="Z5394" i="2" s="1"/>
  <c r="AA5394" i="2" s="1"/>
  <c r="H5214" i="3"/>
  <c r="W5395" i="2" s="1"/>
  <c r="Y5395" i="2" s="1"/>
  <c r="Z5395" i="2" s="1"/>
  <c r="AA5395" i="2" s="1"/>
  <c r="H5215" i="3"/>
  <c r="H5216" i="3"/>
  <c r="H5217" i="3"/>
  <c r="H5218" i="3"/>
  <c r="H5219" i="3"/>
  <c r="H5220" i="3"/>
  <c r="H5221" i="3"/>
  <c r="H5222" i="3"/>
  <c r="H5223" i="3"/>
  <c r="W5396" i="2" s="1"/>
  <c r="Y5396" i="2" s="1"/>
  <c r="H5224" i="3"/>
  <c r="W5398" i="2" s="1"/>
  <c r="Y5398" i="2" s="1"/>
  <c r="Z5398" i="2" s="1"/>
  <c r="AA5398" i="2" s="1"/>
  <c r="H5225" i="3"/>
  <c r="H5226" i="3"/>
  <c r="W5401" i="2" s="1"/>
  <c r="Y5401" i="2" s="1"/>
  <c r="Z5401" i="2" s="1"/>
  <c r="AA5401" i="2" s="1"/>
  <c r="H5227" i="3"/>
  <c r="H5228" i="3"/>
  <c r="W4005" i="2" s="1"/>
  <c r="Y4005" i="2" s="1"/>
  <c r="Z4005" i="2" s="1"/>
  <c r="AA4005" i="2" s="1"/>
  <c r="H5229" i="3"/>
  <c r="H5230" i="3"/>
  <c r="H5231" i="3"/>
  <c r="H5232" i="3"/>
  <c r="H5233" i="3"/>
  <c r="H5234" i="3"/>
  <c r="H5235" i="3"/>
  <c r="H5236" i="3"/>
  <c r="W3688" i="2" s="1"/>
  <c r="Y3688" i="2" s="1"/>
  <c r="H5237" i="3"/>
  <c r="H5238" i="3"/>
  <c r="H5239" i="3"/>
  <c r="H5240" i="3"/>
  <c r="H5241" i="3"/>
  <c r="W5438" i="2" s="1"/>
  <c r="Y5438" i="2" s="1"/>
  <c r="Z5438" i="2" s="1"/>
  <c r="AA5438" i="2" s="1"/>
  <c r="H5242" i="3"/>
  <c r="H5243" i="3"/>
  <c r="H5244" i="3"/>
  <c r="W5452" i="2" s="1"/>
  <c r="Y5452" i="2" s="1"/>
  <c r="H5245" i="3"/>
  <c r="H5246" i="3"/>
  <c r="H5247" i="3"/>
  <c r="H5248" i="3"/>
  <c r="H5249" i="3"/>
  <c r="H5250" i="3"/>
  <c r="H5251" i="3"/>
  <c r="H5252" i="3"/>
  <c r="H5253" i="3"/>
  <c r="H5254" i="3"/>
  <c r="H5255" i="3"/>
  <c r="H5256" i="3"/>
  <c r="H5257" i="3"/>
  <c r="H5258" i="3"/>
  <c r="H5259" i="3"/>
  <c r="H5260" i="3"/>
  <c r="H5261" i="3"/>
  <c r="H5262" i="3"/>
  <c r="H5263" i="3"/>
  <c r="H5264" i="3"/>
  <c r="H5265" i="3"/>
  <c r="H5266" i="3"/>
  <c r="H5267" i="3"/>
  <c r="H5268" i="3"/>
  <c r="H5269" i="3"/>
  <c r="H5270" i="3"/>
  <c r="H5271" i="3"/>
  <c r="H5272" i="3"/>
  <c r="H5273" i="3"/>
  <c r="W5506" i="2" s="1"/>
  <c r="Y5506" i="2" s="1"/>
  <c r="Z5506" i="2" s="1"/>
  <c r="AA5506" i="2" s="1"/>
  <c r="H5274" i="3"/>
  <c r="H5275" i="3"/>
  <c r="H5276" i="3"/>
  <c r="H5277" i="3"/>
  <c r="H5278" i="3"/>
  <c r="H5279" i="3"/>
  <c r="H5280" i="3"/>
  <c r="H5281" i="3"/>
  <c r="H5282" i="3"/>
  <c r="H5283" i="3"/>
  <c r="H5284" i="3"/>
  <c r="H5285" i="3"/>
  <c r="H5286" i="3"/>
  <c r="H5287" i="3"/>
  <c r="H5288" i="3"/>
  <c r="H5289" i="3"/>
  <c r="H5290" i="3"/>
  <c r="H5291" i="3"/>
  <c r="H5292" i="3"/>
  <c r="H5293" i="3"/>
  <c r="H5294" i="3"/>
  <c r="H5295" i="3"/>
  <c r="H5296" i="3"/>
  <c r="H5297" i="3"/>
  <c r="H5298" i="3"/>
  <c r="H5299" i="3"/>
  <c r="W5590" i="2" s="1"/>
  <c r="Y5590" i="2" s="1"/>
  <c r="Z5590" i="2" s="1"/>
  <c r="AA5590" i="2" s="1"/>
  <c r="H5300" i="3"/>
  <c r="H5301" i="3"/>
  <c r="H5302" i="3"/>
  <c r="H5303" i="3"/>
  <c r="H5304" i="3"/>
  <c r="H5305" i="3"/>
  <c r="H5306" i="3"/>
  <c r="H5307" i="3"/>
  <c r="H5308" i="3"/>
  <c r="H5309" i="3"/>
  <c r="H5310" i="3"/>
  <c r="H5311" i="3"/>
  <c r="W5621" i="2" s="1"/>
  <c r="Y5621" i="2" s="1"/>
  <c r="Z5621" i="2" s="1"/>
  <c r="AA5621" i="2" s="1"/>
  <c r="H5312" i="3"/>
  <c r="H5313" i="3"/>
  <c r="H5314" i="3"/>
  <c r="H5315" i="3"/>
  <c r="H5316" i="3"/>
  <c r="W5642" i="2" s="1"/>
  <c r="Y5642" i="2" s="1"/>
  <c r="Z5642" i="2" s="1"/>
  <c r="AA5642" i="2" s="1"/>
  <c r="H5317" i="3"/>
  <c r="H5318" i="3"/>
  <c r="H5319" i="3"/>
  <c r="H5320" i="3"/>
  <c r="H5321" i="3"/>
  <c r="H5322" i="3"/>
  <c r="H5323" i="3"/>
  <c r="H5324" i="3"/>
  <c r="H5325" i="3"/>
  <c r="H5326" i="3"/>
  <c r="H5327" i="3"/>
  <c r="H5328" i="3"/>
  <c r="H5329" i="3"/>
  <c r="H5330" i="3"/>
  <c r="H5331" i="3"/>
  <c r="H5332" i="3"/>
  <c r="H5333" i="3"/>
  <c r="H5334" i="3"/>
  <c r="H5335" i="3"/>
  <c r="H5336" i="3"/>
  <c r="H5337" i="3"/>
  <c r="W5707" i="2" s="1"/>
  <c r="Y5707" i="2" s="1"/>
  <c r="Z5707" i="2" s="1"/>
  <c r="AA5707" i="2" s="1"/>
  <c r="H5338" i="3"/>
  <c r="H5339" i="3"/>
  <c r="H5340" i="3"/>
  <c r="H5341" i="3"/>
  <c r="H5342" i="3"/>
  <c r="H5343" i="3"/>
  <c r="H5344" i="3"/>
  <c r="H5345" i="3"/>
  <c r="H5346" i="3"/>
  <c r="H5347" i="3"/>
  <c r="H5348" i="3"/>
  <c r="H5349" i="3"/>
  <c r="H5350" i="3"/>
  <c r="H5351" i="3"/>
  <c r="H5352" i="3"/>
  <c r="H5353" i="3"/>
  <c r="H5354" i="3"/>
  <c r="H5355" i="3"/>
  <c r="H5356" i="3"/>
  <c r="H5357" i="3"/>
  <c r="W5722" i="2" s="1"/>
  <c r="Y5722" i="2" s="1"/>
  <c r="Z5722" i="2" s="1"/>
  <c r="AA5722" i="2" s="1"/>
  <c r="H5358" i="3"/>
  <c r="H5359" i="3"/>
  <c r="H5360" i="3"/>
  <c r="H5361" i="3"/>
  <c r="H5362" i="3"/>
  <c r="H5363" i="3"/>
  <c r="H5364" i="3"/>
  <c r="H5365" i="3"/>
  <c r="H5366" i="3"/>
  <c r="H5367" i="3"/>
  <c r="H5368" i="3"/>
  <c r="H5369" i="3"/>
  <c r="H5370" i="3"/>
  <c r="H5371" i="3"/>
  <c r="H5372" i="3"/>
  <c r="H5373" i="3"/>
  <c r="H5374" i="3"/>
  <c r="H5375" i="3"/>
  <c r="H5376" i="3"/>
  <c r="H5377" i="3"/>
  <c r="H5378" i="3"/>
  <c r="W5947" i="2" s="1"/>
  <c r="Y5947" i="2" s="1"/>
  <c r="Z5947" i="2" s="1"/>
  <c r="AA5947" i="2" s="1"/>
  <c r="H5379" i="3"/>
  <c r="H5380" i="3"/>
  <c r="H5381" i="3"/>
  <c r="H5382" i="3"/>
  <c r="H5383" i="3"/>
  <c r="H5384" i="3"/>
  <c r="H5385" i="3"/>
  <c r="H5386" i="3"/>
  <c r="H5387" i="3"/>
  <c r="H5388" i="3"/>
  <c r="W5727" i="2" s="1"/>
  <c r="Y5727" i="2" s="1"/>
  <c r="Z5727" i="2" s="1"/>
  <c r="AA5727" i="2" s="1"/>
  <c r="H5389" i="3"/>
  <c r="H5390" i="3"/>
  <c r="H5391" i="3"/>
  <c r="H5392" i="3"/>
  <c r="H5393" i="3"/>
  <c r="H5394" i="3"/>
  <c r="H5395" i="3"/>
  <c r="H5396" i="3"/>
  <c r="H5397" i="3"/>
  <c r="H5398" i="3"/>
  <c r="H5399" i="3"/>
  <c r="H5400" i="3"/>
  <c r="H5401" i="3"/>
  <c r="H5402" i="3"/>
  <c r="H5403" i="3"/>
  <c r="H5404" i="3"/>
  <c r="H5405" i="3"/>
  <c r="H5406" i="3"/>
  <c r="H5407" i="3"/>
  <c r="H5408" i="3"/>
  <c r="H5409" i="3"/>
  <c r="H5410" i="3"/>
  <c r="H5411" i="3"/>
  <c r="W5728" i="2" s="1"/>
  <c r="Y5728" i="2" s="1"/>
  <c r="H5412" i="3"/>
  <c r="H5413" i="3"/>
  <c r="H5414" i="3"/>
  <c r="W5729" i="2" s="1"/>
  <c r="Y5729" i="2" s="1"/>
  <c r="Z5729" i="2" s="1"/>
  <c r="AA5729" i="2" s="1"/>
  <c r="H5415" i="3"/>
  <c r="H5416" i="3"/>
  <c r="H5417" i="3"/>
  <c r="H5418" i="3"/>
  <c r="H5419" i="3"/>
  <c r="H5420" i="3"/>
  <c r="H5421" i="3"/>
  <c r="H5422" i="3"/>
  <c r="H5423" i="3"/>
  <c r="H5424" i="3"/>
  <c r="H5425" i="3"/>
  <c r="H5426" i="3"/>
  <c r="H5427" i="3"/>
  <c r="H5428" i="3"/>
  <c r="H5429" i="3"/>
  <c r="H5430" i="3"/>
  <c r="H5431" i="3"/>
  <c r="H5432" i="3"/>
  <c r="H5433" i="3"/>
  <c r="W5774" i="2" s="1"/>
  <c r="Y5774" i="2" s="1"/>
  <c r="Z5774" i="2" s="1"/>
  <c r="AA5774" i="2" s="1"/>
  <c r="H5434" i="3"/>
  <c r="H5435" i="3"/>
  <c r="H5436" i="3"/>
  <c r="H5437" i="3"/>
  <c r="H5438" i="3"/>
  <c r="H5439" i="3"/>
  <c r="H5440" i="3"/>
  <c r="H5441" i="3"/>
  <c r="H5442" i="3"/>
  <c r="H5443" i="3"/>
  <c r="H5444" i="3"/>
  <c r="H5445" i="3"/>
  <c r="H5446" i="3"/>
  <c r="W5893" i="2" s="1"/>
  <c r="Y5893" i="2" s="1"/>
  <c r="Z5893" i="2" s="1"/>
  <c r="AA5893" i="2" s="1"/>
  <c r="H5447" i="3"/>
  <c r="W5732" i="2" s="1"/>
  <c r="Y5732" i="2" s="1"/>
  <c r="H5448" i="3"/>
  <c r="H5449" i="3"/>
  <c r="W3436" i="2" s="1"/>
  <c r="Y3436" i="2" s="1"/>
  <c r="Z3436" i="2" s="1"/>
  <c r="AA3436" i="2" s="1"/>
  <c r="H5450" i="3"/>
  <c r="W3437" i="2" s="1"/>
  <c r="Y3437" i="2" s="1"/>
  <c r="Z3437" i="2" s="1"/>
  <c r="AA3437" i="2" s="1"/>
  <c r="H5451" i="3"/>
  <c r="W3438" i="2" s="1"/>
  <c r="Y3438" i="2" s="1"/>
  <c r="Z3438" i="2" s="1"/>
  <c r="AA3438" i="2" s="1"/>
  <c r="H5452" i="3"/>
  <c r="W3439" i="2" s="1"/>
  <c r="Y3439" i="2" s="1"/>
  <c r="Z3439" i="2" s="1"/>
  <c r="AA3439" i="2" s="1"/>
  <c r="H5453" i="3"/>
  <c r="W3440" i="2" s="1"/>
  <c r="Y3440" i="2" s="1"/>
  <c r="Z3440" i="2" s="1"/>
  <c r="AA3440" i="2" s="1"/>
  <c r="H5454" i="3"/>
  <c r="W3441" i="2" s="1"/>
  <c r="Y3441" i="2" s="1"/>
  <c r="Z3441" i="2" s="1"/>
  <c r="AA3441" i="2" s="1"/>
  <c r="H5455" i="3"/>
  <c r="W3442" i="2" s="1"/>
  <c r="Y3442" i="2" s="1"/>
  <c r="Z3442" i="2" s="1"/>
  <c r="AA3442" i="2" s="1"/>
  <c r="H5456" i="3"/>
  <c r="H5457" i="3"/>
  <c r="H5458" i="3"/>
  <c r="H5459" i="3"/>
  <c r="H5460" i="3"/>
  <c r="H5461" i="3"/>
  <c r="H5462" i="3"/>
  <c r="H5463" i="3"/>
  <c r="H5464" i="3"/>
  <c r="H5465" i="3"/>
  <c r="H5466" i="3"/>
  <c r="H5467" i="3"/>
  <c r="W5794" i="2" s="1"/>
  <c r="Y5794" i="2" s="1"/>
  <c r="Z5794" i="2" s="1"/>
  <c r="AA5794" i="2" s="1"/>
  <c r="H5468" i="3"/>
  <c r="H5469" i="3"/>
  <c r="H5470" i="3"/>
  <c r="H5471" i="3"/>
  <c r="H5472" i="3"/>
  <c r="H5473" i="3"/>
  <c r="H5474" i="3"/>
  <c r="H5475" i="3"/>
  <c r="H5476" i="3"/>
  <c r="H5477" i="3"/>
  <c r="H5478" i="3"/>
  <c r="H5479" i="3"/>
  <c r="W1911" i="2" s="1"/>
  <c r="Y1911" i="2" s="1"/>
  <c r="Z1911" i="2" s="1"/>
  <c r="AA1911" i="2" s="1"/>
  <c r="H5480" i="3"/>
  <c r="H5481" i="3"/>
  <c r="H5482" i="3"/>
  <c r="H5483" i="3"/>
  <c r="H5484" i="3"/>
  <c r="H5485" i="3"/>
  <c r="H5486" i="3"/>
  <c r="H5487" i="3"/>
  <c r="H5488" i="3"/>
  <c r="H5489" i="3"/>
  <c r="H5490" i="3"/>
  <c r="H5491" i="3"/>
  <c r="W5397" i="2" s="1"/>
  <c r="Y5397" i="2" s="1"/>
  <c r="Z5397" i="2" s="1"/>
  <c r="AA5397" i="2" s="1"/>
  <c r="H5492" i="3"/>
  <c r="H5493" i="3"/>
  <c r="H5494" i="3"/>
  <c r="H5495" i="3"/>
  <c r="H5496" i="3"/>
  <c r="H5497" i="3"/>
  <c r="H5498" i="3"/>
  <c r="H5499" i="3"/>
  <c r="H5500" i="3"/>
  <c r="H5501" i="3"/>
  <c r="H5502" i="3"/>
  <c r="H5503" i="3"/>
  <c r="H5504" i="3"/>
  <c r="H5505" i="3"/>
  <c r="H5506" i="3"/>
  <c r="H5507" i="3"/>
  <c r="H5508" i="3"/>
  <c r="H5509" i="3"/>
  <c r="H5510" i="3"/>
  <c r="H5511" i="3"/>
  <c r="H5512" i="3"/>
  <c r="H5513" i="3"/>
  <c r="H5514" i="3"/>
  <c r="H5515" i="3"/>
  <c r="H5516" i="3"/>
  <c r="H5517" i="3"/>
  <c r="H5518" i="3"/>
  <c r="H5519" i="3"/>
  <c r="H5520" i="3"/>
  <c r="H5521" i="3"/>
  <c r="H5522" i="3"/>
  <c r="H5523" i="3"/>
  <c r="H5524" i="3"/>
  <c r="H5525" i="3"/>
  <c r="H5526" i="3"/>
  <c r="H5527" i="3"/>
  <c r="W1689" i="2" s="1"/>
  <c r="Y1689" i="2" s="1"/>
  <c r="H5528" i="3"/>
  <c r="H5529" i="3"/>
  <c r="H5530" i="3"/>
  <c r="H5531" i="3"/>
  <c r="H5532" i="3"/>
  <c r="H5533" i="3"/>
  <c r="H5534" i="3"/>
  <c r="H5535" i="3"/>
  <c r="H5536" i="3"/>
  <c r="H5537" i="3"/>
  <c r="H5538" i="3"/>
  <c r="H5539" i="3"/>
  <c r="H5540" i="3"/>
  <c r="H5541" i="3"/>
  <c r="H5542" i="3"/>
  <c r="H5543" i="3"/>
  <c r="H5544" i="3"/>
  <c r="H5545" i="3"/>
  <c r="H5546" i="3"/>
  <c r="H5547" i="3"/>
  <c r="H5548" i="3"/>
  <c r="H5549" i="3"/>
  <c r="H5550" i="3"/>
  <c r="H5551" i="3"/>
  <c r="H5552" i="3"/>
  <c r="H5553" i="3"/>
  <c r="H5554" i="3"/>
  <c r="H5555" i="3"/>
  <c r="H5556" i="3"/>
  <c r="H5557" i="3"/>
  <c r="H5558" i="3"/>
  <c r="H5559" i="3"/>
  <c r="H5560" i="3"/>
  <c r="H5561" i="3"/>
  <c r="H5562" i="3"/>
  <c r="H5563" i="3"/>
  <c r="H5564" i="3"/>
  <c r="H5565" i="3"/>
  <c r="H5566" i="3"/>
  <c r="H5567" i="3"/>
  <c r="H5568" i="3"/>
  <c r="H5569" i="3"/>
  <c r="H5570" i="3"/>
  <c r="H5571" i="3"/>
  <c r="W4043" i="2" s="1"/>
  <c r="Y4043" i="2" s="1"/>
  <c r="Z4043" i="2" s="1"/>
  <c r="AA4043" i="2" s="1"/>
  <c r="H5572" i="3"/>
  <c r="H5573" i="3"/>
  <c r="H5574" i="3"/>
  <c r="H5575" i="3"/>
  <c r="H5576" i="3"/>
  <c r="H5577" i="3"/>
  <c r="W4773" i="2" s="1"/>
  <c r="Y4773" i="2" s="1"/>
  <c r="H5578" i="3"/>
  <c r="H5579" i="3"/>
  <c r="H5580" i="3"/>
  <c r="W5393" i="2" s="1"/>
  <c r="Y5393" i="2" s="1"/>
  <c r="Z5393" i="2" s="1"/>
  <c r="AA5393" i="2" s="1"/>
  <c r="H5581" i="3"/>
  <c r="H5582" i="3"/>
  <c r="H5583" i="3"/>
  <c r="H5584" i="3"/>
  <c r="H5585" i="3"/>
  <c r="H5586" i="3"/>
  <c r="H5587" i="3"/>
  <c r="H5588" i="3"/>
  <c r="H5589" i="3"/>
  <c r="H5590" i="3"/>
  <c r="H5591" i="3"/>
  <c r="H5592" i="3"/>
  <c r="W1347" i="2" s="1"/>
  <c r="Y1347" i="2" s="1"/>
  <c r="Z1347" i="2" s="1"/>
  <c r="AA1347" i="2" s="1"/>
  <c r="H5593" i="3"/>
  <c r="H5594" i="3"/>
  <c r="H5595" i="3"/>
  <c r="H5596" i="3"/>
  <c r="W2270" i="2" s="1"/>
  <c r="Y2270" i="2" s="1"/>
  <c r="Z2270" i="2" s="1"/>
  <c r="AA2270" i="2" s="1"/>
  <c r="H5597" i="3"/>
  <c r="H5598" i="3"/>
  <c r="H5599" i="3"/>
  <c r="H5600" i="3"/>
  <c r="H5601" i="3"/>
  <c r="H5602" i="3"/>
  <c r="H5603" i="3"/>
  <c r="H5604" i="3"/>
  <c r="H5605" i="3"/>
  <c r="H5606" i="3"/>
  <c r="H5607" i="3"/>
  <c r="H5608" i="3"/>
  <c r="H5609" i="3"/>
  <c r="H5610" i="3"/>
  <c r="H5611" i="3"/>
  <c r="H5612" i="3"/>
  <c r="H5613" i="3"/>
  <c r="H5614" i="3"/>
  <c r="H5615" i="3"/>
  <c r="H5616" i="3"/>
  <c r="H5617" i="3"/>
  <c r="H5618" i="3"/>
  <c r="H5619" i="3"/>
  <c r="H5620" i="3"/>
  <c r="H5621" i="3"/>
  <c r="H5622" i="3"/>
  <c r="H5623" i="3"/>
  <c r="H5624" i="3"/>
  <c r="H5625" i="3"/>
  <c r="H5626" i="3"/>
  <c r="H5627" i="3"/>
  <c r="H5628" i="3"/>
  <c r="H5629" i="3"/>
  <c r="H5630" i="3"/>
  <c r="H5631" i="3"/>
  <c r="H5632" i="3"/>
  <c r="H5633" i="3"/>
  <c r="W5386" i="2" s="1"/>
  <c r="Y5386" i="2" s="1"/>
  <c r="Z5386" i="2" s="1"/>
  <c r="AA5386" i="2" s="1"/>
  <c r="H5634" i="3"/>
  <c r="H5635" i="3"/>
  <c r="H5636" i="3"/>
  <c r="H5637" i="3"/>
  <c r="W5641" i="2" s="1"/>
  <c r="Y5641" i="2" s="1"/>
  <c r="Z5641" i="2" s="1"/>
  <c r="AA5641" i="2" s="1"/>
  <c r="H5638" i="3"/>
  <c r="H5639" i="3"/>
  <c r="H5640" i="3"/>
  <c r="H5641" i="3"/>
  <c r="H5642" i="3"/>
  <c r="H5643" i="3"/>
  <c r="H5644" i="3"/>
  <c r="W6303" i="2" s="1"/>
  <c r="Y6303" i="2" s="1"/>
  <c r="H5645" i="3"/>
  <c r="H5646" i="3"/>
  <c r="H5647" i="3"/>
  <c r="H5648" i="3"/>
  <c r="H5649" i="3"/>
  <c r="H5650" i="3"/>
  <c r="H5651" i="3"/>
  <c r="H5652" i="3"/>
  <c r="H5653" i="3"/>
  <c r="H5654" i="3"/>
  <c r="H5655" i="3"/>
  <c r="H5656" i="3"/>
  <c r="H5657" i="3"/>
  <c r="H5658" i="3"/>
  <c r="H5659" i="3"/>
  <c r="H5660" i="3"/>
  <c r="H5661" i="3"/>
  <c r="W2796" i="2" s="1"/>
  <c r="Y2796" i="2" s="1"/>
  <c r="H5662" i="3"/>
  <c r="H5663" i="3"/>
  <c r="H5664" i="3"/>
  <c r="H5665" i="3"/>
  <c r="H5666" i="3"/>
  <c r="H5667" i="3"/>
  <c r="H5668" i="3"/>
  <c r="W3800" i="2" s="1"/>
  <c r="Y3800" i="2" s="1"/>
  <c r="Z3800" i="2" s="1"/>
  <c r="AA3800" i="2" s="1"/>
  <c r="H5669" i="3"/>
  <c r="H5670" i="3"/>
  <c r="H5671" i="3"/>
  <c r="H5672" i="3"/>
  <c r="H5673" i="3"/>
  <c r="H5674" i="3"/>
  <c r="H5675" i="3"/>
  <c r="H5676" i="3"/>
  <c r="H5677" i="3"/>
  <c r="H5678" i="3"/>
  <c r="H5679" i="3"/>
  <c r="H5680" i="3"/>
  <c r="H5681" i="3"/>
  <c r="H5682" i="3"/>
  <c r="W5129" i="2" s="1"/>
  <c r="Y5129" i="2" s="1"/>
  <c r="H5683" i="3"/>
  <c r="H5684" i="3"/>
  <c r="H5685" i="3"/>
  <c r="H5686" i="3"/>
  <c r="H5687" i="3"/>
  <c r="H5688" i="3"/>
  <c r="H5689" i="3"/>
  <c r="H5690" i="3"/>
  <c r="H5691" i="3"/>
  <c r="H5692" i="3"/>
  <c r="H5693" i="3"/>
  <c r="H5694" i="3"/>
  <c r="H5695" i="3"/>
  <c r="H5696" i="3"/>
  <c r="H5697" i="3"/>
  <c r="H5698" i="3"/>
  <c r="H5699" i="3"/>
  <c r="H5700" i="3"/>
  <c r="H5701" i="3"/>
  <c r="W3761" i="2" s="1"/>
  <c r="Y3761" i="2" s="1"/>
  <c r="H5702" i="3"/>
  <c r="W3993" i="2" s="1"/>
  <c r="Y3993" i="2" s="1"/>
  <c r="Z3993" i="2" s="1"/>
  <c r="AA3993" i="2" s="1"/>
  <c r="H5703" i="3"/>
  <c r="H5704" i="3"/>
  <c r="W4186" i="2" s="1"/>
  <c r="Y4186" i="2" s="1"/>
  <c r="Z4186" i="2" s="1"/>
  <c r="AA4186" i="2" s="1"/>
  <c r="H5705" i="3"/>
  <c r="W4249" i="2" s="1"/>
  <c r="Y4249" i="2" s="1"/>
  <c r="Z4249" i="2" s="1"/>
  <c r="AA4249" i="2" s="1"/>
  <c r="H5706" i="3"/>
  <c r="H5707" i="3"/>
  <c r="H5708" i="3"/>
  <c r="H5709" i="3"/>
  <c r="H5710" i="3"/>
  <c r="H5711" i="3"/>
  <c r="H5712" i="3"/>
  <c r="W5392" i="2" s="1"/>
  <c r="Y5392" i="2" s="1"/>
  <c r="H5713" i="3"/>
  <c r="H5714" i="3"/>
  <c r="H5715" i="3"/>
  <c r="W5946" i="2" s="1"/>
  <c r="Y5946" i="2" s="1"/>
  <c r="Z5946" i="2" s="1"/>
  <c r="AA5946" i="2" s="1"/>
  <c r="H5716" i="3"/>
  <c r="H5717" i="3"/>
  <c r="W6253" i="2" s="1"/>
  <c r="Y6253" i="2" s="1"/>
  <c r="Z6253" i="2" s="1"/>
  <c r="AA6253" i="2" s="1"/>
  <c r="H5718" i="3"/>
  <c r="W6331" i="2" s="1"/>
  <c r="Y6331" i="2" s="1"/>
  <c r="H5719" i="3"/>
  <c r="H5720" i="3"/>
  <c r="H5721" i="3"/>
  <c r="H5722" i="3"/>
  <c r="H5723" i="3"/>
  <c r="H5724" i="3"/>
  <c r="W1438" i="2" s="1"/>
  <c r="Y1438" i="2" s="1"/>
  <c r="Z1438" i="2" s="1"/>
  <c r="AA1438" i="2" s="1"/>
  <c r="H5725" i="3"/>
  <c r="H5726" i="3"/>
  <c r="H5727" i="3"/>
  <c r="H5728" i="3"/>
  <c r="W2769" i="2" s="1"/>
  <c r="Y2769" i="2" s="1"/>
  <c r="H5729" i="3"/>
  <c r="H5730" i="3"/>
  <c r="H5731" i="3"/>
  <c r="W3608" i="2" s="1"/>
  <c r="Y3608" i="2" s="1"/>
  <c r="Z3608" i="2" s="1"/>
  <c r="AA3608" i="2" s="1"/>
  <c r="H5732" i="3"/>
  <c r="H5733" i="3"/>
  <c r="W4245" i="2" s="1"/>
  <c r="Y4245" i="2" s="1"/>
  <c r="Z4245" i="2" s="1"/>
  <c r="AA4245" i="2" s="1"/>
  <c r="H5734" i="3"/>
  <c r="H5735" i="3"/>
  <c r="H5736" i="3"/>
  <c r="W4259" i="2" s="1"/>
  <c r="Y4259" i="2" s="1"/>
  <c r="Z4259" i="2" s="1"/>
  <c r="AA4259" i="2" s="1"/>
  <c r="H5737" i="3"/>
  <c r="H5738" i="3"/>
  <c r="W4312" i="2" s="1"/>
  <c r="Y4312" i="2" s="1"/>
  <c r="Z4312" i="2" s="1"/>
  <c r="AA4312" i="2" s="1"/>
  <c r="H5739" i="3"/>
  <c r="W4321" i="2" s="1"/>
  <c r="Y4321" i="2" s="1"/>
  <c r="Z4321" i="2" s="1"/>
  <c r="AA4321" i="2" s="1"/>
  <c r="H5740" i="3"/>
  <c r="H5741" i="3"/>
  <c r="H5742" i="3"/>
  <c r="H5743" i="3"/>
  <c r="H5744" i="3"/>
  <c r="H5745" i="3"/>
  <c r="H5746" i="3"/>
  <c r="W5762" i="2" s="1"/>
  <c r="Y5762" i="2" s="1"/>
  <c r="Z5762" i="2" s="1"/>
  <c r="AA5762" i="2" s="1"/>
  <c r="H5747" i="3"/>
  <c r="H5748" i="3"/>
  <c r="H5749" i="3"/>
  <c r="H5750" i="3"/>
  <c r="H5751" i="3"/>
  <c r="H5752" i="3"/>
  <c r="H5753" i="3"/>
  <c r="H5754" i="3"/>
  <c r="H5755" i="3"/>
  <c r="H5756" i="3"/>
  <c r="H5757" i="3"/>
  <c r="H5758" i="3"/>
  <c r="H5759" i="3"/>
  <c r="H5760" i="3"/>
  <c r="H5761" i="3"/>
  <c r="H5762" i="3"/>
  <c r="H5763" i="3"/>
  <c r="H5764" i="3"/>
  <c r="H5765" i="3"/>
  <c r="H5766" i="3"/>
  <c r="H5767" i="3"/>
  <c r="H5768" i="3"/>
  <c r="H5769" i="3"/>
  <c r="W3996" i="2" s="1"/>
  <c r="Y3996" i="2" s="1"/>
  <c r="H5770" i="3"/>
  <c r="H5771" i="3"/>
  <c r="H5772" i="3"/>
  <c r="H5773" i="3"/>
  <c r="H5774" i="3"/>
  <c r="H5775" i="3"/>
  <c r="W4104" i="2" s="1"/>
  <c r="Y4104" i="2" s="1"/>
  <c r="Z4104" i="2" s="1"/>
  <c r="AA4104" i="2" s="1"/>
  <c r="H5776" i="3"/>
  <c r="H5777" i="3"/>
  <c r="H5778" i="3"/>
  <c r="W4248" i="2" s="1"/>
  <c r="Y4248" i="2" s="1"/>
  <c r="Z4248" i="2" s="1"/>
  <c r="AA4248" i="2" s="1"/>
  <c r="H5779" i="3"/>
  <c r="H5780" i="3"/>
  <c r="W4251" i="2" s="1"/>
  <c r="Y4251" i="2" s="1"/>
  <c r="Z4251" i="2" s="1"/>
  <c r="AA4251" i="2" s="1"/>
  <c r="H5781" i="3"/>
  <c r="H5782" i="3"/>
  <c r="H5783" i="3"/>
  <c r="W4799" i="2" s="1"/>
  <c r="Y4799" i="2" s="1"/>
  <c r="Z4799" i="2" s="1"/>
  <c r="AA4799" i="2" s="1"/>
  <c r="H5784" i="3"/>
  <c r="H5785" i="3"/>
  <c r="W5399" i="2" s="1"/>
  <c r="Y5399" i="2" s="1"/>
  <c r="Z5399" i="2" s="1"/>
  <c r="AA5399" i="2" s="1"/>
  <c r="H5786" i="3"/>
  <c r="H5787" i="3"/>
  <c r="H5788" i="3"/>
  <c r="H5789" i="3"/>
  <c r="H5790" i="3"/>
  <c r="H5791" i="3"/>
  <c r="H5792" i="3"/>
  <c r="H5793" i="3"/>
  <c r="H5794" i="3"/>
  <c r="H5795" i="3"/>
  <c r="H5796" i="3"/>
  <c r="H5797" i="3"/>
  <c r="H5798" i="3"/>
  <c r="H5799" i="3"/>
  <c r="H5800" i="3"/>
  <c r="H5801" i="3"/>
  <c r="H5802" i="3"/>
  <c r="H5803" i="3"/>
  <c r="H5804" i="3"/>
  <c r="H5805" i="3"/>
  <c r="H5806" i="3"/>
  <c r="H5807" i="3"/>
  <c r="H5808" i="3"/>
  <c r="H5809" i="3"/>
  <c r="H5810" i="3"/>
  <c r="H5811" i="3"/>
  <c r="H5812" i="3"/>
  <c r="H5813" i="3"/>
  <c r="H5814" i="3"/>
  <c r="H5815" i="3"/>
  <c r="H5816" i="3"/>
  <c r="W1192" i="2" s="1"/>
  <c r="Y1192" i="2" s="1"/>
  <c r="Z1192" i="2" s="1"/>
  <c r="AA1192" i="2" s="1"/>
  <c r="H5817" i="3"/>
  <c r="H5818" i="3"/>
  <c r="H5819" i="3"/>
  <c r="W1968" i="2" s="1"/>
  <c r="Y1968" i="2" s="1"/>
  <c r="Z1968" i="2" s="1"/>
  <c r="AA1968" i="2" s="1"/>
  <c r="H5820" i="3"/>
  <c r="W2770" i="2" s="1"/>
  <c r="Y2770" i="2" s="1"/>
  <c r="Z2770" i="2" s="1"/>
  <c r="AA2770" i="2" s="1"/>
  <c r="H5821" i="3"/>
  <c r="H5822" i="3"/>
  <c r="H5823" i="3"/>
  <c r="W3231" i="2" s="1"/>
  <c r="Y3231" i="2" s="1"/>
  <c r="Z3231" i="2" s="1"/>
  <c r="AA3231" i="2" s="1"/>
  <c r="H5824" i="3"/>
  <c r="H5825" i="3"/>
  <c r="H5826" i="3"/>
  <c r="W3832" i="2" s="1"/>
  <c r="Y3832" i="2" s="1"/>
  <c r="H5827" i="3"/>
  <c r="W4006" i="2" s="1"/>
  <c r="Y4006" i="2" s="1"/>
  <c r="Z4006" i="2" s="1"/>
  <c r="AA4006" i="2" s="1"/>
  <c r="H5828" i="3"/>
  <c r="W4065" i="2" s="1"/>
  <c r="Y4065" i="2" s="1"/>
  <c r="Z4065" i="2" s="1"/>
  <c r="AA4065" i="2" s="1"/>
  <c r="H5829" i="3"/>
  <c r="W4122" i="2" s="1"/>
  <c r="Y4122" i="2" s="1"/>
  <c r="Z4122" i="2" s="1"/>
  <c r="AA4122" i="2" s="1"/>
  <c r="H5830" i="3"/>
  <c r="H5831" i="3"/>
  <c r="W5045" i="2" s="1"/>
  <c r="Y5045" i="2" s="1"/>
  <c r="Z5045" i="2" s="1"/>
  <c r="AA5045" i="2" s="1"/>
  <c r="H5832" i="3"/>
  <c r="W5389" i="2" s="1"/>
  <c r="Y5389" i="2" s="1"/>
  <c r="Z5389" i="2" s="1"/>
  <c r="AA5389" i="2" s="1"/>
  <c r="H5833" i="3"/>
  <c r="W5400" i="2" s="1"/>
  <c r="Y5400" i="2" s="1"/>
  <c r="H5834" i="3"/>
  <c r="H5835" i="3"/>
  <c r="W5404" i="2" s="1"/>
  <c r="Y5404" i="2" s="1"/>
  <c r="H5836" i="3"/>
  <c r="W5587" i="2" s="1"/>
  <c r="Y5587" i="2" s="1"/>
  <c r="Z5587" i="2" s="1"/>
  <c r="AA5587" i="2" s="1"/>
  <c r="H5837" i="3"/>
  <c r="W5840" i="2" s="1"/>
  <c r="Y5840" i="2" s="1"/>
  <c r="H5838" i="3"/>
  <c r="W5887" i="2" s="1"/>
  <c r="Y5887" i="2" s="1"/>
  <c r="H5839" i="3"/>
  <c r="W5888" i="2" s="1"/>
  <c r="Y5888" i="2" s="1"/>
  <c r="H5840" i="3"/>
  <c r="W5889" i="2" s="1"/>
  <c r="Y5889" i="2" s="1"/>
  <c r="Z5889" i="2" s="1"/>
  <c r="AA5889" i="2" s="1"/>
  <c r="H5841" i="3"/>
  <c r="W5892" i="2" s="1"/>
  <c r="Y5892" i="2" s="1"/>
  <c r="H5842" i="3"/>
  <c r="W5894" i="2" s="1"/>
  <c r="Y5894" i="2" s="1"/>
  <c r="Z5894" i="2" s="1"/>
  <c r="AA5894" i="2" s="1"/>
  <c r="H5843" i="3"/>
  <c r="W5895" i="2" s="1"/>
  <c r="Y5895" i="2" s="1"/>
  <c r="Z5895" i="2" s="1"/>
  <c r="AA5895" i="2" s="1"/>
  <c r="H5844" i="3"/>
  <c r="H5845" i="3"/>
  <c r="W5945" i="2" s="1"/>
  <c r="Y5945" i="2" s="1"/>
  <c r="Z5945" i="2" s="1"/>
  <c r="AA5945" i="2" s="1"/>
  <c r="H5846" i="3"/>
  <c r="W5980" i="2" s="1"/>
  <c r="Y5980" i="2" s="1"/>
  <c r="Z5980" i="2" s="1"/>
  <c r="AA5980" i="2" s="1"/>
  <c r="H5847" i="3"/>
  <c r="W6177" i="2" s="1"/>
  <c r="Y6177" i="2" s="1"/>
  <c r="Z6177" i="2" s="1"/>
  <c r="AA6177" i="2" s="1"/>
  <c r="H5848" i="3"/>
  <c r="H5849" i="3"/>
  <c r="H5850" i="3"/>
  <c r="H5851" i="3"/>
  <c r="H5852" i="3"/>
  <c r="H5853" i="3"/>
  <c r="H5854" i="3"/>
  <c r="H5855" i="3"/>
  <c r="W1311" i="2" s="1"/>
  <c r="Y1311" i="2" s="1"/>
  <c r="Z1311" i="2" s="1"/>
  <c r="AA1311" i="2" s="1"/>
  <c r="H5856" i="3"/>
  <c r="W2341" i="2" s="1"/>
  <c r="Y2341" i="2" s="1"/>
  <c r="Z2341" i="2" s="1"/>
  <c r="AA2341" i="2" s="1"/>
  <c r="H5857" i="3"/>
  <c r="W2342" i="2" s="1"/>
  <c r="Y2342" i="2" s="1"/>
  <c r="H5858" i="3"/>
  <c r="W2345" i="2" s="1"/>
  <c r="Y2345" i="2" s="1"/>
  <c r="Z2345" i="2" s="1"/>
  <c r="AA2345" i="2" s="1"/>
  <c r="H5859" i="3"/>
  <c r="H5860" i="3"/>
  <c r="H5861" i="3"/>
  <c r="W3220" i="2" s="1"/>
  <c r="Y3220" i="2" s="1"/>
  <c r="H5862" i="3"/>
  <c r="H5863" i="3"/>
  <c r="W3738" i="2" s="1"/>
  <c r="Y3738" i="2" s="1"/>
  <c r="Z3738" i="2" s="1"/>
  <c r="AA3738" i="2" s="1"/>
  <c r="H5864" i="3"/>
  <c r="H5865" i="3"/>
  <c r="W4123" i="2" s="1"/>
  <c r="Y4123" i="2" s="1"/>
  <c r="Z4123" i="2" s="1"/>
  <c r="AA4123" i="2" s="1"/>
  <c r="H5866" i="3"/>
  <c r="H5867" i="3"/>
  <c r="W4316" i="2" s="1"/>
  <c r="Y4316" i="2" s="1"/>
  <c r="Z4316" i="2" s="1"/>
  <c r="AA4316" i="2" s="1"/>
  <c r="H5868" i="3"/>
  <c r="W4317" i="2" s="1"/>
  <c r="Y4317" i="2" s="1"/>
  <c r="Z4317" i="2" s="1"/>
  <c r="AA4317" i="2" s="1"/>
  <c r="H5869" i="3"/>
  <c r="W4464" i="2" s="1"/>
  <c r="Y4464" i="2" s="1"/>
  <c r="Z4464" i="2" s="1"/>
  <c r="AA4464" i="2" s="1"/>
  <c r="H5870" i="3"/>
  <c r="H5871" i="3"/>
  <c r="H5872" i="3"/>
  <c r="W4873" i="2" s="1"/>
  <c r="Y4873" i="2" s="1"/>
  <c r="H5873" i="3"/>
  <c r="W5375" i="2" s="1"/>
  <c r="Y5375" i="2" s="1"/>
  <c r="H5874" i="3"/>
  <c r="H5875" i="3"/>
  <c r="W5773" i="2" s="1"/>
  <c r="Y5773" i="2" s="1"/>
  <c r="Z5773" i="2" s="1"/>
  <c r="AA5773" i="2" s="1"/>
  <c r="H5876" i="3"/>
  <c r="W5776" i="2" s="1"/>
  <c r="Y5776" i="2" s="1"/>
  <c r="H5877" i="3"/>
  <c r="W5777" i="2" s="1"/>
  <c r="Y5777" i="2" s="1"/>
  <c r="Z5777" i="2" s="1"/>
  <c r="AA5777" i="2" s="1"/>
  <c r="H5878" i="3"/>
  <c r="W5901" i="2" s="1"/>
  <c r="Y5901" i="2" s="1"/>
  <c r="Z5901" i="2" s="1"/>
  <c r="AA5901" i="2" s="1"/>
  <c r="H5879" i="3"/>
  <c r="W5953" i="2" s="1"/>
  <c r="Y5953" i="2" s="1"/>
  <c r="H5880" i="3"/>
  <c r="W5996" i="2" s="1"/>
  <c r="Y5996" i="2" s="1"/>
  <c r="Z5996" i="2" s="1"/>
  <c r="AA5996" i="2" s="1"/>
  <c r="H5881" i="3"/>
  <c r="W6330" i="2" s="1"/>
  <c r="Y6330" i="2" s="1"/>
  <c r="Z6330" i="2" s="1"/>
  <c r="AA6330" i="2" s="1"/>
  <c r="H5882" i="3"/>
  <c r="H5883" i="3"/>
  <c r="H5884" i="3"/>
  <c r="H5885" i="3"/>
  <c r="H5886" i="3"/>
  <c r="H5887" i="3"/>
  <c r="H5888" i="3"/>
  <c r="W1970" i="2" s="1"/>
  <c r="Y1970" i="2" s="1"/>
  <c r="Z1970" i="2" s="1"/>
  <c r="AA1970" i="2" s="1"/>
  <c r="H5889" i="3"/>
  <c r="W2336" i="2" s="1"/>
  <c r="Y2336" i="2" s="1"/>
  <c r="Z2336" i="2" s="1"/>
  <c r="AA2336" i="2" s="1"/>
  <c r="H5890" i="3"/>
  <c r="W2979" i="2" s="1"/>
  <c r="Y2979" i="2" s="1"/>
  <c r="Z2979" i="2" s="1"/>
  <c r="AA2979" i="2" s="1"/>
  <c r="H5891" i="3"/>
  <c r="W3221" i="2" s="1"/>
  <c r="Y3221" i="2" s="1"/>
  <c r="H5892" i="3"/>
  <c r="H5893" i="3"/>
  <c r="W3294" i="2" s="1"/>
  <c r="Y3294" i="2" s="1"/>
  <c r="Z3294" i="2" s="1"/>
  <c r="AA3294" i="2" s="1"/>
  <c r="H5894" i="3"/>
  <c r="W3427" i="2" s="1"/>
  <c r="Y3427" i="2" s="1"/>
  <c r="Z3427" i="2" s="1"/>
  <c r="AA3427" i="2" s="1"/>
  <c r="H5895" i="3"/>
  <c r="W3999" i="2" s="1"/>
  <c r="Y3999" i="2" s="1"/>
  <c r="H5896" i="3"/>
  <c r="W4325" i="2" s="1"/>
  <c r="Y4325" i="2" s="1"/>
  <c r="Z4325" i="2" s="1"/>
  <c r="AA4325" i="2" s="1"/>
  <c r="H5897" i="3"/>
  <c r="W4673" i="2" s="1"/>
  <c r="Y4673" i="2" s="1"/>
  <c r="Z4673" i="2" s="1"/>
  <c r="AA4673" i="2" s="1"/>
  <c r="H5898" i="3"/>
  <c r="W4971" i="2" s="1"/>
  <c r="Y4971" i="2" s="1"/>
  <c r="Z4971" i="2" s="1"/>
  <c r="AA4971" i="2" s="1"/>
  <c r="H5899" i="3"/>
  <c r="W5130" i="2" s="1"/>
  <c r="Y5130" i="2" s="1"/>
  <c r="Z5130" i="2" s="1"/>
  <c r="AA5130" i="2" s="1"/>
  <c r="H5900" i="3"/>
  <c r="W5299" i="2" s="1"/>
  <c r="Y5299" i="2" s="1"/>
  <c r="Z5299" i="2" s="1"/>
  <c r="AA5299" i="2" s="1"/>
  <c r="H5901" i="3"/>
  <c r="W5902" i="2" s="1"/>
  <c r="Y5902" i="2" s="1"/>
  <c r="Z5902" i="2" s="1"/>
  <c r="AA5902" i="2" s="1"/>
  <c r="H5902" i="3"/>
  <c r="W5997" i="2" s="1"/>
  <c r="Y5997" i="2" s="1"/>
  <c r="H5903" i="3"/>
  <c r="W6284" i="2" s="1"/>
  <c r="Y6284" i="2" s="1"/>
  <c r="Z6284" i="2" s="1"/>
  <c r="AA6284" i="2" s="1"/>
  <c r="H5904" i="3"/>
  <c r="W6304" i="2" s="1"/>
  <c r="Y6304" i="2" s="1"/>
  <c r="Z6304" i="2" s="1"/>
  <c r="AA6304" i="2" s="1"/>
  <c r="H5905" i="3"/>
  <c r="H5906" i="3"/>
  <c r="H5907" i="3"/>
  <c r="H5908" i="3"/>
  <c r="W1245" i="2" s="1"/>
  <c r="Y1245" i="2" s="1"/>
  <c r="Z1245" i="2" s="1"/>
  <c r="AA1245" i="2" s="1"/>
  <c r="H5909" i="3"/>
  <c r="W1750" i="2" s="1"/>
  <c r="Y1750" i="2" s="1"/>
  <c r="Z1750" i="2" s="1"/>
  <c r="AA1750" i="2" s="1"/>
  <c r="H5910" i="3"/>
  <c r="H5911" i="3"/>
  <c r="W3085" i="2" s="1"/>
  <c r="Y3085" i="2" s="1"/>
  <c r="Z3085" i="2" s="1"/>
  <c r="AA3085" i="2" s="1"/>
  <c r="H5912" i="3"/>
  <c r="H5913" i="3"/>
  <c r="H5914" i="3"/>
  <c r="H5915" i="3"/>
  <c r="H5916" i="3"/>
  <c r="H5917" i="3"/>
  <c r="H5918" i="3"/>
  <c r="H5919" i="3"/>
  <c r="H5920" i="3"/>
  <c r="W3997" i="2" s="1"/>
  <c r="Y3997" i="2" s="1"/>
  <c r="Z3997" i="2" s="1"/>
  <c r="AA3997" i="2" s="1"/>
  <c r="H5921" i="3"/>
  <c r="W4324" i="2" s="1"/>
  <c r="Y4324" i="2" s="1"/>
  <c r="Z4324" i="2" s="1"/>
  <c r="AA4324" i="2" s="1"/>
  <c r="H5922" i="3"/>
  <c r="W4447" i="2" s="1"/>
  <c r="Y4447" i="2" s="1"/>
  <c r="Z4447" i="2" s="1"/>
  <c r="AA4447" i="2" s="1"/>
  <c r="H5923" i="3"/>
  <c r="W4672" i="2" s="1"/>
  <c r="Y4672" i="2" s="1"/>
  <c r="Z4672" i="2" s="1"/>
  <c r="AA4672" i="2" s="1"/>
  <c r="H5924" i="3"/>
  <c r="W4970" i="2" s="1"/>
  <c r="Y4970" i="2" s="1"/>
  <c r="Z4970" i="2" s="1"/>
  <c r="AA4970" i="2" s="1"/>
  <c r="H5925" i="3"/>
  <c r="W5203" i="2" s="1"/>
  <c r="Y5203" i="2" s="1"/>
  <c r="Z5203" i="2" s="1"/>
  <c r="AA5203" i="2" s="1"/>
  <c r="H5926" i="3"/>
  <c r="W5204" i="2" s="1"/>
  <c r="Y5204" i="2" s="1"/>
  <c r="H5927" i="3"/>
  <c r="W5205" i="2" s="1"/>
  <c r="Y5205" i="2" s="1"/>
  <c r="H5928" i="3"/>
  <c r="W5224" i="2" s="1"/>
  <c r="Y5224" i="2" s="1"/>
  <c r="H5929" i="3"/>
  <c r="W5405" i="2" s="1"/>
  <c r="Y5405" i="2" s="1"/>
  <c r="Z5405" i="2" s="1"/>
  <c r="AA5405" i="2" s="1"/>
  <c r="H5930" i="3"/>
  <c r="W5436" i="2" s="1"/>
  <c r="Y5436" i="2" s="1"/>
  <c r="H5931" i="3"/>
  <c r="W5437" i="2" s="1"/>
  <c r="Y5437" i="2" s="1"/>
  <c r="Z5437" i="2" s="1"/>
  <c r="AA5437" i="2" s="1"/>
  <c r="H5932" i="3"/>
  <c r="W5772" i="2" s="1"/>
  <c r="Y5772" i="2" s="1"/>
  <c r="H5933" i="3"/>
  <c r="W5886" i="2" s="1"/>
  <c r="Y5886" i="2" s="1"/>
  <c r="Z5886" i="2" s="1"/>
  <c r="AA5886" i="2" s="1"/>
  <c r="H5934" i="3"/>
  <c r="W5726" i="2" s="1"/>
  <c r="Y5726" i="2" s="1"/>
  <c r="Z5726" i="2" s="1"/>
  <c r="AA5726" i="2" s="1"/>
  <c r="H5935" i="3"/>
  <c r="W6080" i="2" s="1"/>
  <c r="Y6080" i="2" s="1"/>
  <c r="Z6080" i="2" s="1"/>
  <c r="AA6080" i="2" s="1"/>
  <c r="H6" i="3"/>
  <c r="E71" i="4" l="1"/>
  <c r="W3632" i="2"/>
  <c r="Y3632" i="2" s="1"/>
  <c r="Z3632" i="2" s="1"/>
  <c r="AA3632" i="2" s="1"/>
  <c r="W3616" i="2"/>
  <c r="Y3616" i="2" s="1"/>
  <c r="Z3616" i="2" s="1"/>
  <c r="AA3616" i="2" s="1"/>
  <c r="W3624" i="2"/>
  <c r="Y3624" i="2" s="1"/>
  <c r="Z3624" i="2" s="1"/>
  <c r="AA3624" i="2" s="1"/>
  <c r="W3628" i="2"/>
  <c r="Y3628" i="2" s="1"/>
  <c r="Z3628" i="2" s="1"/>
  <c r="AA3628" i="2" s="1"/>
  <c r="W3620" i="2"/>
  <c r="Y3620" i="2" s="1"/>
  <c r="Z3620" i="2" s="1"/>
  <c r="AA3620" i="2" s="1"/>
  <c r="W3626" i="2"/>
  <c r="Y3626" i="2" s="1"/>
  <c r="Z3626" i="2" s="1"/>
  <c r="AA3626" i="2" s="1"/>
  <c r="W3630" i="2"/>
  <c r="Y3630" i="2" s="1"/>
  <c r="W3618" i="2"/>
  <c r="Y3618" i="2" s="1"/>
  <c r="W3622" i="2"/>
  <c r="Y3622" i="2" s="1"/>
  <c r="Z3622" i="2" s="1"/>
  <c r="AA3622" i="2" s="1"/>
  <c r="W3629" i="2"/>
  <c r="Y3629" i="2" s="1"/>
  <c r="Z3629" i="2" s="1"/>
  <c r="AA3629" i="2" s="1"/>
  <c r="W3621" i="2"/>
  <c r="Y3621" i="2" s="1"/>
  <c r="Z3621" i="2" s="1"/>
  <c r="AA3621" i="2" s="1"/>
  <c r="W3631" i="2"/>
  <c r="Y3631" i="2" s="1"/>
  <c r="Z3631" i="2" s="1"/>
  <c r="AA3631" i="2" s="1"/>
  <c r="W3625" i="2"/>
  <c r="Y3625" i="2" s="1"/>
  <c r="Z3625" i="2" s="1"/>
  <c r="AA3625" i="2" s="1"/>
  <c r="W3614" i="2"/>
  <c r="Y3614" i="2" s="1"/>
  <c r="W3619" i="2"/>
  <c r="Y3619" i="2" s="1"/>
  <c r="Z3619" i="2" s="1"/>
  <c r="AA3619" i="2" s="1"/>
  <c r="W3633" i="2"/>
  <c r="Y3633" i="2" s="1"/>
  <c r="Z3633" i="2" s="1"/>
  <c r="AA3633" i="2" s="1"/>
  <c r="W3617" i="2"/>
  <c r="Y3617" i="2" s="1"/>
  <c r="Z3617" i="2" s="1"/>
  <c r="AA3617" i="2" s="1"/>
  <c r="W3627" i="2"/>
  <c r="Y3627" i="2" s="1"/>
  <c r="Z3627" i="2" s="1"/>
  <c r="AA3627" i="2" s="1"/>
  <c r="W3623" i="2"/>
  <c r="Y3623" i="2" s="1"/>
  <c r="Z3623" i="2" s="1"/>
  <c r="AA3623" i="2" s="1"/>
  <c r="W3615" i="2"/>
  <c r="Y3615" i="2" s="1"/>
  <c r="Z3615" i="2" s="1"/>
  <c r="AA3615" i="2" s="1"/>
  <c r="W3420" i="2"/>
  <c r="Y3420" i="2" s="1"/>
  <c r="Z3420" i="2" s="1"/>
  <c r="AA3420" i="2" s="1"/>
  <c r="W3421" i="2"/>
  <c r="Y3421" i="2" s="1"/>
  <c r="Z3421" i="2" s="1"/>
  <c r="AA3421" i="2" s="1"/>
  <c r="Z5375" i="2"/>
  <c r="AA5375" i="2" s="1"/>
  <c r="Z5205" i="2"/>
  <c r="AA5205" i="2" s="1"/>
  <c r="Z5436" i="2"/>
  <c r="AA5436" i="2" s="1"/>
  <c r="Z5204" i="2"/>
  <c r="AA5204" i="2" s="1"/>
  <c r="W3696" i="2"/>
  <c r="Y3696" i="2" s="1"/>
  <c r="W3692" i="2"/>
  <c r="Y3692" i="2" s="1"/>
  <c r="W3694" i="2"/>
  <c r="Y3694" i="2" s="1"/>
  <c r="Z3694" i="2" s="1"/>
  <c r="AA3694" i="2" s="1"/>
  <c r="W3691" i="2"/>
  <c r="Y3691" i="2" s="1"/>
  <c r="Z3691" i="2" s="1"/>
  <c r="AA3691" i="2" s="1"/>
  <c r="W3689" i="2"/>
  <c r="Y3689" i="2" s="1"/>
  <c r="Z3689" i="2" s="1"/>
  <c r="AA3689" i="2" s="1"/>
  <c r="W3695" i="2"/>
  <c r="Y3695" i="2" s="1"/>
  <c r="Z3695" i="2" s="1"/>
  <c r="AA3695" i="2" s="1"/>
  <c r="W3693" i="2"/>
  <c r="Y3693" i="2" s="1"/>
  <c r="Z3693" i="2" s="1"/>
  <c r="AA3693" i="2" s="1"/>
  <c r="W3690" i="2"/>
  <c r="Y3690" i="2" s="1"/>
  <c r="Z3690" i="2" s="1"/>
  <c r="AA3690" i="2" s="1"/>
  <c r="W3488" i="2"/>
  <c r="Y3488" i="2" s="1"/>
  <c r="Z3488" i="2" s="1"/>
  <c r="AA3488" i="2" s="1"/>
  <c r="W3492" i="2"/>
  <c r="Y3492" i="2" s="1"/>
  <c r="Z3492" i="2" s="1"/>
  <c r="AA3492" i="2" s="1"/>
  <c r="W3490" i="2"/>
  <c r="Y3490" i="2" s="1"/>
  <c r="Z3490" i="2" s="1"/>
  <c r="AA3490" i="2" s="1"/>
  <c r="W3494" i="2"/>
  <c r="Y3494" i="2" s="1"/>
  <c r="Z3494" i="2" s="1"/>
  <c r="AA3494" i="2" s="1"/>
  <c r="W3486" i="2"/>
  <c r="Y3486" i="2" s="1"/>
  <c r="W3489" i="2"/>
  <c r="Y3489" i="2" s="1"/>
  <c r="W3493" i="2"/>
  <c r="Y3493" i="2" s="1"/>
  <c r="W3487" i="2"/>
  <c r="Y3487" i="2" s="1"/>
  <c r="Z3487" i="2" s="1"/>
  <c r="AA3487" i="2" s="1"/>
  <c r="W3491" i="2"/>
  <c r="Y3491" i="2" s="1"/>
  <c r="Z3491" i="2" s="1"/>
  <c r="AA3491" i="2" s="1"/>
  <c r="W1847" i="2"/>
  <c r="Y1847" i="2" s="1"/>
  <c r="Z1847" i="2" s="1"/>
  <c r="AA1847" i="2" s="1"/>
  <c r="W1846" i="2"/>
  <c r="Y1846" i="2" s="1"/>
  <c r="Z1846" i="2" s="1"/>
  <c r="AA1846" i="2" s="1"/>
  <c r="Z5997" i="2"/>
  <c r="AA5997" i="2" s="1"/>
  <c r="W1435" i="2"/>
  <c r="Y1435" i="2" s="1"/>
  <c r="Z1435" i="2" s="1"/>
  <c r="AA1435" i="2" s="1"/>
  <c r="W1434" i="2"/>
  <c r="Y1434" i="2" s="1"/>
  <c r="Z1434" i="2" s="1"/>
  <c r="AA1434" i="2" s="1"/>
  <c r="W5736" i="2"/>
  <c r="Y5736" i="2" s="1"/>
  <c r="W5735" i="2"/>
  <c r="Y5735" i="2" s="1"/>
  <c r="W4576" i="2"/>
  <c r="Y4576" i="2" s="1"/>
  <c r="Z4576" i="2" s="1"/>
  <c r="AA4576" i="2" s="1"/>
  <c r="W4580" i="2"/>
  <c r="Y4580" i="2" s="1"/>
  <c r="Z4580" i="2" s="1"/>
  <c r="AA4580" i="2" s="1"/>
  <c r="W4578" i="2"/>
  <c r="Y4578" i="2" s="1"/>
  <c r="Z4578" i="2" s="1"/>
  <c r="AA4578" i="2" s="1"/>
  <c r="W4582" i="2"/>
  <c r="Y4582" i="2" s="1"/>
  <c r="Z4582" i="2" s="1"/>
  <c r="AA4582" i="2" s="1"/>
  <c r="W4579" i="2"/>
  <c r="Y4579" i="2" s="1"/>
  <c r="Z4579" i="2" s="1"/>
  <c r="AA4579" i="2" s="1"/>
  <c r="W4581" i="2"/>
  <c r="Y4581" i="2" s="1"/>
  <c r="Z4581" i="2" s="1"/>
  <c r="AA4581" i="2" s="1"/>
  <c r="W4577" i="2"/>
  <c r="Y4577" i="2" s="1"/>
  <c r="Z4577" i="2" s="1"/>
  <c r="AA4577" i="2" s="1"/>
  <c r="W4292" i="2"/>
  <c r="Y4292" i="2" s="1"/>
  <c r="Z4292" i="2" s="1"/>
  <c r="AA4292" i="2" s="1"/>
  <c r="W4291" i="2"/>
  <c r="Y4291" i="2" s="1"/>
  <c r="Z4291" i="2" s="1"/>
  <c r="AA4291" i="2" s="1"/>
  <c r="W3230" i="2"/>
  <c r="Y3230" i="2" s="1"/>
  <c r="Z3230" i="2" s="1"/>
  <c r="AA3230" i="2" s="1"/>
  <c r="W3229" i="2"/>
  <c r="Y3229" i="2" s="1"/>
  <c r="Z5887" i="2"/>
  <c r="AA5887" i="2"/>
  <c r="W5403" i="2"/>
  <c r="Y5403" i="2" s="1"/>
  <c r="W5402" i="2"/>
  <c r="Y5402" i="2" s="1"/>
  <c r="Z5402" i="2" s="1"/>
  <c r="AA5402" i="2" s="1"/>
  <c r="W4573" i="2"/>
  <c r="Y4573" i="2" s="1"/>
  <c r="Z4573" i="2" s="1"/>
  <c r="AA4573" i="2" s="1"/>
  <c r="W4568" i="2"/>
  <c r="Y4568" i="2" s="1"/>
  <c r="Z4568" i="2" s="1"/>
  <c r="AA4568" i="2" s="1"/>
  <c r="W4572" i="2"/>
  <c r="Y4572" i="2" s="1"/>
  <c r="Z4572" i="2" s="1"/>
  <c r="AA4572" i="2" s="1"/>
  <c r="W4564" i="2"/>
  <c r="Y4564" i="2" s="1"/>
  <c r="Z4564" i="2" s="1"/>
  <c r="AA4564" i="2" s="1"/>
  <c r="W4570" i="2"/>
  <c r="Y4570" i="2" s="1"/>
  <c r="Z4570" i="2" s="1"/>
  <c r="AA4570" i="2" s="1"/>
  <c r="W4562" i="2"/>
  <c r="Y4562" i="2" s="1"/>
  <c r="Z4562" i="2" s="1"/>
  <c r="AA4562" i="2" s="1"/>
  <c r="W4574" i="2"/>
  <c r="Y4574" i="2" s="1"/>
  <c r="Z4574" i="2" s="1"/>
  <c r="AA4574" i="2" s="1"/>
  <c r="W4566" i="2"/>
  <c r="Y4566" i="2" s="1"/>
  <c r="Z4566" i="2" s="1"/>
  <c r="AA4566" i="2" s="1"/>
  <c r="W4565" i="2"/>
  <c r="Y4565" i="2" s="1"/>
  <c r="Z4565" i="2" s="1"/>
  <c r="AA4565" i="2" s="1"/>
  <c r="W4571" i="2"/>
  <c r="Y4571" i="2" s="1"/>
  <c r="Z4571" i="2" s="1"/>
  <c r="AA4571" i="2" s="1"/>
  <c r="W4569" i="2"/>
  <c r="Y4569" i="2" s="1"/>
  <c r="Z4569" i="2" s="1"/>
  <c r="AA4569" i="2" s="1"/>
  <c r="W4563" i="2"/>
  <c r="Y4563" i="2" s="1"/>
  <c r="Z4563" i="2" s="1"/>
  <c r="AA4563" i="2" s="1"/>
  <c r="W4575" i="2"/>
  <c r="Y4575" i="2" s="1"/>
  <c r="Z4575" i="2" s="1"/>
  <c r="AA4575" i="2" s="1"/>
  <c r="W4567" i="2"/>
  <c r="Y4567" i="2" s="1"/>
  <c r="Z4567" i="2" s="1"/>
  <c r="AA4567" i="2" s="1"/>
  <c r="Z3832" i="2"/>
  <c r="AA3832" i="2" s="1"/>
  <c r="W3148" i="2"/>
  <c r="Y3148" i="2" s="1"/>
  <c r="Z3148" i="2" s="1"/>
  <c r="AA3148" i="2" s="1"/>
  <c r="W3146" i="2"/>
  <c r="Y3146" i="2" s="1"/>
  <c r="Z3146" i="2" s="1"/>
  <c r="AA3146" i="2" s="1"/>
  <c r="W3147" i="2"/>
  <c r="Y3147" i="2" s="1"/>
  <c r="Z3147" i="2" s="1"/>
  <c r="AA3147" i="2" s="1"/>
  <c r="W1612" i="2"/>
  <c r="Y1612" i="2" s="1"/>
  <c r="W1613" i="2"/>
  <c r="Y1613" i="2" s="1"/>
  <c r="Z1613" i="2" s="1"/>
  <c r="AA1613" i="2" s="1"/>
  <c r="W4252" i="2"/>
  <c r="Y4252" i="2" s="1"/>
  <c r="Z4252" i="2" s="1"/>
  <c r="AA4252" i="2" s="1"/>
  <c r="W4254" i="2"/>
  <c r="Y4254" i="2" s="1"/>
  <c r="Z4254" i="2" s="1"/>
  <c r="AA4254" i="2" s="1"/>
  <c r="W4253" i="2"/>
  <c r="Y4253" i="2" s="1"/>
  <c r="Z4253" i="2" s="1"/>
  <c r="AA4253" i="2" s="1"/>
  <c r="Z6331" i="2"/>
  <c r="AA6331" i="2" s="1"/>
  <c r="W5733" i="2"/>
  <c r="Y5733" i="2" s="1"/>
  <c r="Z5733" i="2" s="1"/>
  <c r="AA5733" i="2" s="1"/>
  <c r="W5734" i="2"/>
  <c r="Y5734" i="2" s="1"/>
  <c r="Z5734" i="2" s="1"/>
  <c r="AA5734" i="2" s="1"/>
  <c r="Z5129" i="2"/>
  <c r="AA5129" i="2" s="1"/>
  <c r="W5678" i="2"/>
  <c r="Y5678" i="2" s="1"/>
  <c r="Z5678" i="2" s="1"/>
  <c r="AA5678" i="2" s="1"/>
  <c r="W5669" i="2"/>
  <c r="Y5669" i="2" s="1"/>
  <c r="Z5669" i="2" s="1"/>
  <c r="AA5669" i="2" s="1"/>
  <c r="W5671" i="2"/>
  <c r="Y5671" i="2" s="1"/>
  <c r="W5680" i="2"/>
  <c r="Y5680" i="2" s="1"/>
  <c r="W5672" i="2"/>
  <c r="Y5672" i="2" s="1"/>
  <c r="W5676" i="2"/>
  <c r="Y5676" i="2" s="1"/>
  <c r="W5668" i="2"/>
  <c r="Y5668" i="2" s="1"/>
  <c r="W5670" i="2"/>
  <c r="Y5670" i="2" s="1"/>
  <c r="Z5670" i="2" s="1"/>
  <c r="AA5670" i="2" s="1"/>
  <c r="W5674" i="2"/>
  <c r="Y5674" i="2" s="1"/>
  <c r="Z5674" i="2" s="1"/>
  <c r="AA5674" i="2" s="1"/>
  <c r="W5673" i="2"/>
  <c r="Y5673" i="2" s="1"/>
  <c r="Z5673" i="2" s="1"/>
  <c r="AA5673" i="2" s="1"/>
  <c r="W5677" i="2"/>
  <c r="Y5677" i="2" s="1"/>
  <c r="Z5677" i="2" s="1"/>
  <c r="AA5677" i="2" s="1"/>
  <c r="W5667" i="2"/>
  <c r="Y5667" i="2" s="1"/>
  <c r="Z5667" i="2" s="1"/>
  <c r="AA5667" i="2" s="1"/>
  <c r="W5675" i="2"/>
  <c r="Y5675" i="2" s="1"/>
  <c r="Z5675" i="2" s="1"/>
  <c r="AA5675" i="2" s="1"/>
  <c r="W5679" i="2"/>
  <c r="Y5679" i="2" s="1"/>
  <c r="Z5679" i="2" s="1"/>
  <c r="AA5679" i="2" s="1"/>
  <c r="W4336" i="2"/>
  <c r="Y4336" i="2" s="1"/>
  <c r="Z4336" i="2" s="1"/>
  <c r="AA4336" i="2" s="1"/>
  <c r="W4335" i="2"/>
  <c r="Y4335" i="2" s="1"/>
  <c r="Z4335" i="2" s="1"/>
  <c r="AA4335" i="2" s="1"/>
  <c r="W4337" i="2"/>
  <c r="Y4337" i="2" s="1"/>
  <c r="Z4337" i="2" s="1"/>
  <c r="AA4337" i="2" s="1"/>
  <c r="W4074" i="2"/>
  <c r="Y4074" i="2" s="1"/>
  <c r="Z4074" i="2" s="1"/>
  <c r="AA4074" i="2" s="1"/>
  <c r="W4072" i="2"/>
  <c r="Y4072" i="2" s="1"/>
  <c r="W4080" i="2"/>
  <c r="Y4080" i="2" s="1"/>
  <c r="W4076" i="2"/>
  <c r="Y4076" i="2" s="1"/>
  <c r="W4078" i="2"/>
  <c r="Y4078" i="2" s="1"/>
  <c r="Z4078" i="2" s="1"/>
  <c r="AA4078" i="2" s="1"/>
  <c r="W4070" i="2"/>
  <c r="Y4070" i="2" s="1"/>
  <c r="Z4070" i="2" s="1"/>
  <c r="AA4070" i="2" s="1"/>
  <c r="W4077" i="2"/>
  <c r="Y4077" i="2" s="1"/>
  <c r="Z4077" i="2" s="1"/>
  <c r="AA4077" i="2" s="1"/>
  <c r="W4075" i="2"/>
  <c r="Y4075" i="2" s="1"/>
  <c r="Z4075" i="2" s="1"/>
  <c r="AA4075" i="2" s="1"/>
  <c r="W4073" i="2"/>
  <c r="Y4073" i="2" s="1"/>
  <c r="Z4073" i="2" s="1"/>
  <c r="AA4073" i="2" s="1"/>
  <c r="W4071" i="2"/>
  <c r="Y4071" i="2" s="1"/>
  <c r="Z4071" i="2" s="1"/>
  <c r="AA4071" i="2" s="1"/>
  <c r="W4069" i="2"/>
  <c r="Y4069" i="2" s="1"/>
  <c r="Z4069" i="2" s="1"/>
  <c r="AA4069" i="2" s="1"/>
  <c r="W4079" i="2"/>
  <c r="Y4079" i="2" s="1"/>
  <c r="Z4079" i="2" s="1"/>
  <c r="AA4079" i="2" s="1"/>
  <c r="W2960" i="2"/>
  <c r="Y2960" i="2" s="1"/>
  <c r="W2968" i="2"/>
  <c r="Y2968" i="2" s="1"/>
  <c r="W2964" i="2"/>
  <c r="Y2964" i="2" s="1"/>
  <c r="Z2964" i="2" s="1"/>
  <c r="AA2964" i="2" s="1"/>
  <c r="W2970" i="2"/>
  <c r="Y2970" i="2" s="1"/>
  <c r="Z2970" i="2" s="1"/>
  <c r="AA2970" i="2" s="1"/>
  <c r="W2962" i="2"/>
  <c r="Y2962" i="2" s="1"/>
  <c r="Z2962" i="2" s="1"/>
  <c r="AA2962" i="2" s="1"/>
  <c r="W2966" i="2"/>
  <c r="Y2966" i="2" s="1"/>
  <c r="Z2966" i="2" s="1"/>
  <c r="AA2966" i="2" s="1"/>
  <c r="W2965" i="2"/>
  <c r="Y2965" i="2" s="1"/>
  <c r="W2967" i="2"/>
  <c r="Y2967" i="2" s="1"/>
  <c r="Z2967" i="2" s="1"/>
  <c r="AA2967" i="2" s="1"/>
  <c r="W2959" i="2"/>
  <c r="Y2959" i="2" s="1"/>
  <c r="Z2959" i="2" s="1"/>
  <c r="AA2959" i="2" s="1"/>
  <c r="W2969" i="2"/>
  <c r="Y2969" i="2" s="1"/>
  <c r="W2961" i="2"/>
  <c r="Y2961" i="2" s="1"/>
  <c r="W2963" i="2"/>
  <c r="Y2963" i="2" s="1"/>
  <c r="Z2963" i="2" s="1"/>
  <c r="AA2963" i="2" s="1"/>
  <c r="W1052" i="2"/>
  <c r="Y1052" i="2" s="1"/>
  <c r="W1044" i="2"/>
  <c r="Y1044" i="2" s="1"/>
  <c r="Z1044" i="2" s="1"/>
  <c r="AA1044" i="2" s="1"/>
  <c r="W1048" i="2"/>
  <c r="Y1048" i="2" s="1"/>
  <c r="W1050" i="2"/>
  <c r="Y1050" i="2" s="1"/>
  <c r="Z1050" i="2" s="1"/>
  <c r="AA1050" i="2" s="1"/>
  <c r="W1042" i="2"/>
  <c r="Y1042" i="2" s="1"/>
  <c r="W1053" i="2"/>
  <c r="Y1053" i="2" s="1"/>
  <c r="Z1053" i="2" s="1"/>
  <c r="AA1053" i="2" s="1"/>
  <c r="W1045" i="2"/>
  <c r="Y1045" i="2" s="1"/>
  <c r="Z1045" i="2" s="1"/>
  <c r="AA1045" i="2" s="1"/>
  <c r="W1046" i="2"/>
  <c r="Y1046" i="2" s="1"/>
  <c r="Z1046" i="2" s="1"/>
  <c r="AA1046" i="2" s="1"/>
  <c r="W1049" i="2"/>
  <c r="Y1049" i="2" s="1"/>
  <c r="Z1049" i="2" s="1"/>
  <c r="AA1049" i="2" s="1"/>
  <c r="W1047" i="2"/>
  <c r="Y1047" i="2" s="1"/>
  <c r="Z1047" i="2" s="1"/>
  <c r="AA1047" i="2" s="1"/>
  <c r="W1051" i="2"/>
  <c r="Y1051" i="2" s="1"/>
  <c r="Z1051" i="2" s="1"/>
  <c r="AA1051" i="2" s="1"/>
  <c r="W1043" i="2"/>
  <c r="Y1043" i="2" s="1"/>
  <c r="Z1043" i="2" s="1"/>
  <c r="AA1043" i="2" s="1"/>
  <c r="W2976" i="2"/>
  <c r="Y2976" i="2" s="1"/>
  <c r="W2972" i="2"/>
  <c r="Y2972" i="2" s="1"/>
  <c r="W2974" i="2"/>
  <c r="Y2974" i="2" s="1"/>
  <c r="Z2974" i="2" s="1"/>
  <c r="AA2974" i="2" s="1"/>
  <c r="W2975" i="2"/>
  <c r="Y2975" i="2" s="1"/>
  <c r="Z2975" i="2" s="1"/>
  <c r="AA2975" i="2" s="1"/>
  <c r="W2973" i="2"/>
  <c r="Y2973" i="2" s="1"/>
  <c r="W2971" i="2"/>
  <c r="Y2971" i="2" s="1"/>
  <c r="Z2971" i="2" s="1"/>
  <c r="AA2971" i="2" s="1"/>
  <c r="W5730" i="2"/>
  <c r="Y5730" i="2" s="1"/>
  <c r="Z5730" i="2" s="1"/>
  <c r="AA5730" i="2" s="1"/>
  <c r="W5731" i="2"/>
  <c r="Y5731" i="2" s="1"/>
  <c r="Z5731" i="2" s="1"/>
  <c r="AA5731" i="2" s="1"/>
  <c r="W5724" i="2"/>
  <c r="Y5724" i="2" s="1"/>
  <c r="W5725" i="2"/>
  <c r="Y5725" i="2" s="1"/>
  <c r="Z5725" i="2" s="1"/>
  <c r="AA5725" i="2" s="1"/>
  <c r="W5723" i="2"/>
  <c r="Y5723" i="2" s="1"/>
  <c r="Z5723" i="2" s="1"/>
  <c r="AA5723" i="2" s="1"/>
  <c r="W5703" i="2"/>
  <c r="Y5703" i="2" s="1"/>
  <c r="W5701" i="2"/>
  <c r="Y5701" i="2" s="1"/>
  <c r="Z5701" i="2" s="1"/>
  <c r="AA5701" i="2" s="1"/>
  <c r="W5687" i="2"/>
  <c r="Y5687" i="2" s="1"/>
  <c r="W5685" i="2"/>
  <c r="Y5685" i="2" s="1"/>
  <c r="Z5685" i="2" s="1"/>
  <c r="AA5685" i="2" s="1"/>
  <c r="W5706" i="2"/>
  <c r="Y5706" i="2" s="1"/>
  <c r="Z5706" i="2" s="1"/>
  <c r="AA5706" i="2" s="1"/>
  <c r="W5694" i="2"/>
  <c r="Y5694" i="2" s="1"/>
  <c r="Z5694" i="2" s="1"/>
  <c r="AA5694" i="2" s="1"/>
  <c r="W5704" i="2"/>
  <c r="Y5704" i="2" s="1"/>
  <c r="W5696" i="2"/>
  <c r="Y5696" i="2" s="1"/>
  <c r="W5688" i="2"/>
  <c r="Y5688" i="2" s="1"/>
  <c r="W5700" i="2"/>
  <c r="Y5700" i="2" s="1"/>
  <c r="W5692" i="2"/>
  <c r="Y5692" i="2" s="1"/>
  <c r="W5698" i="2"/>
  <c r="Y5698" i="2" s="1"/>
  <c r="Z5698" i="2" s="1"/>
  <c r="AA5698" i="2" s="1"/>
  <c r="W5702" i="2"/>
  <c r="Y5702" i="2" s="1"/>
  <c r="Z5702" i="2" s="1"/>
  <c r="AA5702" i="2" s="1"/>
  <c r="W5686" i="2"/>
  <c r="Y5686" i="2" s="1"/>
  <c r="Z5686" i="2" s="1"/>
  <c r="AA5686" i="2" s="1"/>
  <c r="W5697" i="2"/>
  <c r="Y5697" i="2" s="1"/>
  <c r="Z5697" i="2" s="1"/>
  <c r="AA5697" i="2" s="1"/>
  <c r="W5689" i="2"/>
  <c r="Y5689" i="2" s="1"/>
  <c r="Z5689" i="2" s="1"/>
  <c r="AA5689" i="2" s="1"/>
  <c r="W5693" i="2"/>
  <c r="Y5693" i="2" s="1"/>
  <c r="Z5693" i="2" s="1"/>
  <c r="AA5693" i="2" s="1"/>
  <c r="W5705" i="2"/>
  <c r="Y5705" i="2" s="1"/>
  <c r="Z5705" i="2" s="1"/>
  <c r="AA5705" i="2" s="1"/>
  <c r="W5691" i="2"/>
  <c r="Y5691" i="2" s="1"/>
  <c r="Z5691" i="2" s="1"/>
  <c r="AA5691" i="2" s="1"/>
  <c r="W5690" i="2"/>
  <c r="Y5690" i="2" s="1"/>
  <c r="Z5690" i="2" s="1"/>
  <c r="AA5690" i="2" s="1"/>
  <c r="W5695" i="2"/>
  <c r="Y5695" i="2" s="1"/>
  <c r="Z5695" i="2" s="1"/>
  <c r="AA5695" i="2" s="1"/>
  <c r="W5699" i="2"/>
  <c r="Y5699" i="2" s="1"/>
  <c r="Z5699" i="2" s="1"/>
  <c r="AA5699" i="2" s="1"/>
  <c r="W5665" i="2"/>
  <c r="Y5665" i="2" s="1"/>
  <c r="Z5665" i="2" s="1"/>
  <c r="AA5665" i="2" s="1"/>
  <c r="W5664" i="2"/>
  <c r="Y5664" i="2" s="1"/>
  <c r="W5666" i="2"/>
  <c r="Y5666" i="2" s="1"/>
  <c r="Z5666" i="2" s="1"/>
  <c r="AA5666" i="2" s="1"/>
  <c r="W5605" i="2"/>
  <c r="Y5605" i="2" s="1"/>
  <c r="Z5605" i="2" s="1"/>
  <c r="AA5605" i="2" s="1"/>
  <c r="W5607" i="2"/>
  <c r="Y5607" i="2" s="1"/>
  <c r="W5606" i="2"/>
  <c r="Y5606" i="2" s="1"/>
  <c r="Z5606" i="2" s="1"/>
  <c r="AA5606" i="2" s="1"/>
  <c r="W5581" i="2"/>
  <c r="Y5581" i="2" s="1"/>
  <c r="Z5581" i="2" s="1"/>
  <c r="AA5581" i="2" s="1"/>
  <c r="W5584" i="2"/>
  <c r="Y5584" i="2" s="1"/>
  <c r="W5583" i="2"/>
  <c r="Y5583" i="2" s="1"/>
  <c r="W5580" i="2"/>
  <c r="Y5580" i="2" s="1"/>
  <c r="W5582" i="2"/>
  <c r="Y5582" i="2" s="1"/>
  <c r="Z5582" i="2" s="1"/>
  <c r="AA5582" i="2" s="1"/>
  <c r="W5567" i="2"/>
  <c r="Y5567" i="2" s="1"/>
  <c r="W5565" i="2"/>
  <c r="Y5565" i="2" s="1"/>
  <c r="Z5565" i="2" s="1"/>
  <c r="AA5565" i="2" s="1"/>
  <c r="W5574" i="2"/>
  <c r="Y5574" i="2" s="1"/>
  <c r="Z5574" i="2" s="1"/>
  <c r="AA5574" i="2" s="1"/>
  <c r="W5568" i="2"/>
  <c r="Y5568" i="2" s="1"/>
  <c r="W5572" i="2"/>
  <c r="Y5572" i="2" s="1"/>
  <c r="W5564" i="2"/>
  <c r="Y5564" i="2" s="1"/>
  <c r="W5566" i="2"/>
  <c r="Y5566" i="2" s="1"/>
  <c r="Z5566" i="2" s="1"/>
  <c r="AA5566" i="2" s="1"/>
  <c r="W5562" i="2"/>
  <c r="Y5562" i="2" s="1"/>
  <c r="Z5562" i="2" s="1"/>
  <c r="AA5562" i="2" s="1"/>
  <c r="W5563" i="2"/>
  <c r="Y5563" i="2" s="1"/>
  <c r="W5569" i="2"/>
  <c r="Y5569" i="2" s="1"/>
  <c r="Z5569" i="2" s="1"/>
  <c r="AA5569" i="2" s="1"/>
  <c r="W5573" i="2"/>
  <c r="Y5573" i="2" s="1"/>
  <c r="Z5573" i="2" s="1"/>
  <c r="AA5573" i="2" s="1"/>
  <c r="W5571" i="2"/>
  <c r="Y5571" i="2" s="1"/>
  <c r="W5575" i="2"/>
  <c r="Y5575" i="2" s="1"/>
  <c r="Z5575" i="2" s="1"/>
  <c r="AA5575" i="2" s="1"/>
  <c r="W5561" i="2"/>
  <c r="Y5561" i="2" s="1"/>
  <c r="Z5561" i="2" s="1"/>
  <c r="AA5561" i="2" s="1"/>
  <c r="W5570" i="2"/>
  <c r="Y5570" i="2" s="1"/>
  <c r="Z5570" i="2" s="1"/>
  <c r="AA5570" i="2" s="1"/>
  <c r="W5558" i="2"/>
  <c r="Y5558" i="2" s="1"/>
  <c r="Z5558" i="2" s="1"/>
  <c r="AA5558" i="2" s="1"/>
  <c r="W5560" i="2"/>
  <c r="Y5560" i="2" s="1"/>
  <c r="W5559" i="2"/>
  <c r="Y5559" i="2" s="1"/>
  <c r="Z5559" i="2" s="1"/>
  <c r="AA5559" i="2" s="1"/>
  <c r="W5535" i="2"/>
  <c r="Y5535" i="2" s="1"/>
  <c r="W5526" i="2"/>
  <c r="Y5526" i="2" s="1"/>
  <c r="Z5526" i="2" s="1"/>
  <c r="AA5526" i="2" s="1"/>
  <c r="W5533" i="2"/>
  <c r="Y5533" i="2" s="1"/>
  <c r="Z5533" i="2" s="1"/>
  <c r="AA5533" i="2" s="1"/>
  <c r="W5531" i="2"/>
  <c r="Y5531" i="2" s="1"/>
  <c r="W5536" i="2"/>
  <c r="Y5536" i="2" s="1"/>
  <c r="W5528" i="2"/>
  <c r="Y5528" i="2" s="1"/>
  <c r="W5532" i="2"/>
  <c r="Y5532" i="2" s="1"/>
  <c r="W5540" i="2"/>
  <c r="Y5540" i="2" s="1"/>
  <c r="W5530" i="2"/>
  <c r="Y5530" i="2" s="1"/>
  <c r="Z5530" i="2" s="1"/>
  <c r="AA5530" i="2" s="1"/>
  <c r="W5534" i="2"/>
  <c r="Y5534" i="2" s="1"/>
  <c r="Z5534" i="2" s="1"/>
  <c r="AA5534" i="2" s="1"/>
  <c r="W5525" i="2"/>
  <c r="Y5525" i="2" s="1"/>
  <c r="Z5525" i="2" s="1"/>
  <c r="AA5525" i="2" s="1"/>
  <c r="W5537" i="2"/>
  <c r="Y5537" i="2" s="1"/>
  <c r="Z5537" i="2" s="1"/>
  <c r="AA5537" i="2" s="1"/>
  <c r="W5541" i="2"/>
  <c r="Y5541" i="2" s="1"/>
  <c r="Z5541" i="2" s="1"/>
  <c r="AA5541" i="2" s="1"/>
  <c r="W5539" i="2"/>
  <c r="Y5539" i="2" s="1"/>
  <c r="Z5539" i="2" s="1"/>
  <c r="AA5539" i="2" s="1"/>
  <c r="W5538" i="2"/>
  <c r="Y5538" i="2" s="1"/>
  <c r="Z5538" i="2" s="1"/>
  <c r="AA5538" i="2" s="1"/>
  <c r="W5527" i="2"/>
  <c r="Y5527" i="2" s="1"/>
  <c r="Z5527" i="2" s="1"/>
  <c r="AA5527" i="2" s="1"/>
  <c r="W5529" i="2"/>
  <c r="Y5529" i="2" s="1"/>
  <c r="Z5529" i="2" s="1"/>
  <c r="AA5529" i="2" s="1"/>
  <c r="W5382" i="2"/>
  <c r="Y5382" i="2" s="1"/>
  <c r="Z5382" i="2" s="1"/>
  <c r="AA5382" i="2" s="1"/>
  <c r="W5381" i="2"/>
  <c r="Y5381" i="2" s="1"/>
  <c r="Z5381" i="2" s="1"/>
  <c r="AA5381" i="2" s="1"/>
  <c r="Z5372" i="2"/>
  <c r="AA5372" i="2" s="1"/>
  <c r="W5366" i="2"/>
  <c r="Y5366" i="2" s="1"/>
  <c r="Z5366" i="2" s="1"/>
  <c r="AA5366" i="2" s="1"/>
  <c r="W5364" i="2"/>
  <c r="Y5364" i="2" s="1"/>
  <c r="Z5364" i="2" s="1"/>
  <c r="AA5364" i="2" s="1"/>
  <c r="W5365" i="2"/>
  <c r="Y5365" i="2" s="1"/>
  <c r="Z5365" i="2" s="1"/>
  <c r="AA5365" i="2" s="1"/>
  <c r="W5367" i="2"/>
  <c r="Y5367" i="2" s="1"/>
  <c r="Z5367" i="2" s="1"/>
  <c r="AA5367" i="2" s="1"/>
  <c r="W5357" i="2"/>
  <c r="Y5357" i="2" s="1"/>
  <c r="Z5357" i="2" s="1"/>
  <c r="AA5357" i="2" s="1"/>
  <c r="W5356" i="2"/>
  <c r="Y5356" i="2" s="1"/>
  <c r="W5302" i="2"/>
  <c r="Y5302" i="2" s="1"/>
  <c r="Z5302" i="2" s="1"/>
  <c r="AA5302" i="2" s="1"/>
  <c r="W5309" i="2"/>
  <c r="Y5309" i="2" s="1"/>
  <c r="Z5309" i="2" s="1"/>
  <c r="AA5309" i="2" s="1"/>
  <c r="W5311" i="2"/>
  <c r="Y5311" i="2" s="1"/>
  <c r="W5325" i="2"/>
  <c r="Y5325" i="2" s="1"/>
  <c r="Z5325" i="2" s="1"/>
  <c r="AA5325" i="2" s="1"/>
  <c r="W5318" i="2"/>
  <c r="Y5318" i="2" s="1"/>
  <c r="Z5318" i="2" s="1"/>
  <c r="AA5318" i="2" s="1"/>
  <c r="W5321" i="2"/>
  <c r="Y5321" i="2" s="1"/>
  <c r="Z5321" i="2" s="1"/>
  <c r="AA5321" i="2" s="1"/>
  <c r="W5327" i="2"/>
  <c r="Y5327" i="2" s="1"/>
  <c r="W5324" i="2"/>
  <c r="Y5324" i="2" s="1"/>
  <c r="W5316" i="2"/>
  <c r="Y5316" i="2" s="1"/>
  <c r="W5308" i="2"/>
  <c r="Y5308" i="2" s="1"/>
  <c r="W5328" i="2"/>
  <c r="Y5328" i="2" s="1"/>
  <c r="W5320" i="2"/>
  <c r="Y5320" i="2" s="1"/>
  <c r="W5312" i="2"/>
  <c r="Y5312" i="2" s="1"/>
  <c r="W5304" i="2"/>
  <c r="Y5304" i="2" s="1"/>
  <c r="W5326" i="2"/>
  <c r="Y5326" i="2" s="1"/>
  <c r="Z5326" i="2" s="1"/>
  <c r="AA5326" i="2" s="1"/>
  <c r="W5306" i="2"/>
  <c r="Y5306" i="2" s="1"/>
  <c r="Z5306" i="2" s="1"/>
  <c r="AA5306" i="2" s="1"/>
  <c r="W5310" i="2"/>
  <c r="Y5310" i="2" s="1"/>
  <c r="Z5310" i="2" s="1"/>
  <c r="AA5310" i="2" s="1"/>
  <c r="W5322" i="2"/>
  <c r="Y5322" i="2" s="1"/>
  <c r="Z5322" i="2" s="1"/>
  <c r="AA5322" i="2" s="1"/>
  <c r="W5307" i="2"/>
  <c r="Y5307" i="2" s="1"/>
  <c r="W5329" i="2"/>
  <c r="Y5329" i="2" s="1"/>
  <c r="Z5329" i="2" s="1"/>
  <c r="AA5329" i="2" s="1"/>
  <c r="W5313" i="2"/>
  <c r="Y5313" i="2" s="1"/>
  <c r="Z5313" i="2" s="1"/>
  <c r="AA5313" i="2" s="1"/>
  <c r="W5317" i="2"/>
  <c r="Y5317" i="2" s="1"/>
  <c r="Z5317" i="2" s="1"/>
  <c r="AA5317" i="2" s="1"/>
  <c r="W5301" i="2"/>
  <c r="Y5301" i="2" s="1"/>
  <c r="Z5301" i="2" s="1"/>
  <c r="AA5301" i="2" s="1"/>
  <c r="W5315" i="2"/>
  <c r="Y5315" i="2" s="1"/>
  <c r="Z5315" i="2" s="1"/>
  <c r="AA5315" i="2" s="1"/>
  <c r="W5323" i="2"/>
  <c r="Y5323" i="2" s="1"/>
  <c r="Z5323" i="2" s="1"/>
  <c r="AA5323" i="2" s="1"/>
  <c r="W5319" i="2"/>
  <c r="Y5319" i="2" s="1"/>
  <c r="Z5319" i="2" s="1"/>
  <c r="AA5319" i="2" s="1"/>
  <c r="W5303" i="2"/>
  <c r="Y5303" i="2" s="1"/>
  <c r="Z5303" i="2" s="1"/>
  <c r="AA5303" i="2" s="1"/>
  <c r="W5305" i="2"/>
  <c r="Y5305" i="2" s="1"/>
  <c r="W5314" i="2"/>
  <c r="Y5314" i="2" s="1"/>
  <c r="Z5314" i="2" s="1"/>
  <c r="AA5314" i="2" s="1"/>
  <c r="W4004" i="2"/>
  <c r="Y4004" i="2" s="1"/>
  <c r="W4002" i="2"/>
  <c r="Y4002" i="2" s="1"/>
  <c r="Z4002" i="2" s="1"/>
  <c r="AA4002" i="2" s="1"/>
  <c r="W4003" i="2"/>
  <c r="Y4003" i="2" s="1"/>
  <c r="Z4003" i="2" s="1"/>
  <c r="AA4003" i="2" s="1"/>
  <c r="W4001" i="2"/>
  <c r="Y4001" i="2" s="1"/>
  <c r="Z4001" i="2" s="1"/>
  <c r="AA4001" i="2" s="1"/>
  <c r="W5200" i="2"/>
  <c r="Y5200" i="2" s="1"/>
  <c r="W5202" i="2"/>
  <c r="Y5202" i="2" s="1"/>
  <c r="Z5202" i="2" s="1"/>
  <c r="AA5202" i="2" s="1"/>
  <c r="W5201" i="2"/>
  <c r="Y5201" i="2" s="1"/>
  <c r="W5199" i="2"/>
  <c r="Y5199" i="2" s="1"/>
  <c r="Z5199" i="2" s="1"/>
  <c r="AA5199" i="2" s="1"/>
  <c r="Z5164" i="2"/>
  <c r="AA5164" i="2" s="1"/>
  <c r="Z5793" i="2"/>
  <c r="AA5793" i="2" s="1"/>
  <c r="W5162" i="2"/>
  <c r="Y5162" i="2" s="1"/>
  <c r="Z5162" i="2" s="1"/>
  <c r="AA5162" i="2" s="1"/>
  <c r="W5161" i="2"/>
  <c r="Y5161" i="2" s="1"/>
  <c r="W5146" i="2"/>
  <c r="Y5146" i="2" s="1"/>
  <c r="Z5146" i="2" s="1"/>
  <c r="AA5146" i="2" s="1"/>
  <c r="W5155" i="2"/>
  <c r="Y5155" i="2" s="1"/>
  <c r="Z5155" i="2" s="1"/>
  <c r="AA5155" i="2" s="1"/>
  <c r="W5145" i="2"/>
  <c r="Y5145" i="2" s="1"/>
  <c r="W5156" i="2"/>
  <c r="Y5156" i="2" s="1"/>
  <c r="W5148" i="2"/>
  <c r="Y5148" i="2" s="1"/>
  <c r="W5140" i="2"/>
  <c r="Y5140" i="2" s="1"/>
  <c r="W5160" i="2"/>
  <c r="Y5160" i="2" s="1"/>
  <c r="W5152" i="2"/>
  <c r="Y5152" i="2" s="1"/>
  <c r="W5144" i="2"/>
  <c r="Y5144" i="2" s="1"/>
  <c r="W5159" i="2"/>
  <c r="Y5159" i="2" s="1"/>
  <c r="Z5159" i="2" s="1"/>
  <c r="AA5159" i="2" s="1"/>
  <c r="W5143" i="2"/>
  <c r="Y5143" i="2" s="1"/>
  <c r="Z5143" i="2" s="1"/>
  <c r="AA5143" i="2" s="1"/>
  <c r="W5150" i="2"/>
  <c r="Y5150" i="2" s="1"/>
  <c r="Z5150" i="2" s="1"/>
  <c r="AA5150" i="2" s="1"/>
  <c r="W5138" i="2"/>
  <c r="Y5138" i="2" s="1"/>
  <c r="Z5138" i="2" s="1"/>
  <c r="AA5138" i="2" s="1"/>
  <c r="W5154" i="2"/>
  <c r="Y5154" i="2" s="1"/>
  <c r="Z5154" i="2" s="1"/>
  <c r="AA5154" i="2" s="1"/>
  <c r="W5158" i="2"/>
  <c r="Y5158" i="2" s="1"/>
  <c r="Z5158" i="2" s="1"/>
  <c r="AA5158" i="2" s="1"/>
  <c r="W5141" i="2"/>
  <c r="Y5141" i="2" s="1"/>
  <c r="W5149" i="2"/>
  <c r="Y5149" i="2" s="1"/>
  <c r="W5153" i="2"/>
  <c r="Y5153" i="2" s="1"/>
  <c r="W5137" i="2"/>
  <c r="Y5137" i="2" s="1"/>
  <c r="Z5137" i="2" s="1"/>
  <c r="AA5137" i="2" s="1"/>
  <c r="W5157" i="2"/>
  <c r="Y5157" i="2" s="1"/>
  <c r="W5151" i="2"/>
  <c r="Y5151" i="2" s="1"/>
  <c r="Z5151" i="2" s="1"/>
  <c r="AA5151" i="2" s="1"/>
  <c r="W5139" i="2"/>
  <c r="Y5139" i="2" s="1"/>
  <c r="Z5139" i="2" s="1"/>
  <c r="AA5139" i="2" s="1"/>
  <c r="W5163" i="2"/>
  <c r="Y5163" i="2" s="1"/>
  <c r="Z5163" i="2" s="1"/>
  <c r="AA5163" i="2" s="1"/>
  <c r="W5147" i="2"/>
  <c r="Y5147" i="2" s="1"/>
  <c r="Z5147" i="2" s="1"/>
  <c r="AA5147" i="2" s="1"/>
  <c r="W5142" i="2"/>
  <c r="Y5142" i="2" s="1"/>
  <c r="Z5142" i="2" s="1"/>
  <c r="AA5142" i="2" s="1"/>
  <c r="W5871" i="2"/>
  <c r="Y5871" i="2" s="1"/>
  <c r="W5869" i="2"/>
  <c r="Y5869" i="2" s="1"/>
  <c r="Z5869" i="2" s="1"/>
  <c r="AA5869" i="2" s="1"/>
  <c r="W5872" i="2"/>
  <c r="Y5872" i="2" s="1"/>
  <c r="W5870" i="2"/>
  <c r="Y5870" i="2" s="1"/>
  <c r="Z5870" i="2" s="1"/>
  <c r="AA5870" i="2" s="1"/>
  <c r="W5094" i="2"/>
  <c r="Y5094" i="2" s="1"/>
  <c r="W5092" i="2"/>
  <c r="Y5092" i="2" s="1"/>
  <c r="Z5092" i="2" s="1"/>
  <c r="AA5092" i="2" s="1"/>
  <c r="W5096" i="2"/>
  <c r="Y5096" i="2" s="1"/>
  <c r="Z5096" i="2" s="1"/>
  <c r="AA5096" i="2" s="1"/>
  <c r="W5090" i="2"/>
  <c r="Y5090" i="2" s="1"/>
  <c r="W5098" i="2"/>
  <c r="Y5098" i="2" s="1"/>
  <c r="W5097" i="2"/>
  <c r="Y5097" i="2" s="1"/>
  <c r="Z5097" i="2" s="1"/>
  <c r="AA5097" i="2" s="1"/>
  <c r="W5093" i="2"/>
  <c r="Y5093" i="2" s="1"/>
  <c r="Z5093" i="2" s="1"/>
  <c r="AA5093" i="2" s="1"/>
  <c r="W5095" i="2"/>
  <c r="Y5095" i="2" s="1"/>
  <c r="Z5095" i="2" s="1"/>
  <c r="AA5095" i="2" s="1"/>
  <c r="W5091" i="2"/>
  <c r="Y5091" i="2" s="1"/>
  <c r="Z5091" i="2" s="1"/>
  <c r="AA5091" i="2" s="1"/>
  <c r="W5904" i="2"/>
  <c r="Y5904" i="2" s="1"/>
  <c r="W5905" i="2"/>
  <c r="Y5905" i="2" s="1"/>
  <c r="Z5905" i="2" s="1"/>
  <c r="AA5905" i="2" s="1"/>
  <c r="W5906" i="2"/>
  <c r="Y5906" i="2" s="1"/>
  <c r="Z5906" i="2" s="1"/>
  <c r="AA5906" i="2" s="1"/>
  <c r="W4927" i="2"/>
  <c r="Y4927" i="2" s="1"/>
  <c r="Z4927" i="2" s="1"/>
  <c r="AA4927" i="2" s="1"/>
  <c r="W4916" i="2"/>
  <c r="Y4916" i="2" s="1"/>
  <c r="Z4916" i="2" s="1"/>
  <c r="AA4916" i="2" s="1"/>
  <c r="W4920" i="2"/>
  <c r="Y4920" i="2" s="1"/>
  <c r="Z4920" i="2" s="1"/>
  <c r="AA4920" i="2" s="1"/>
  <c r="W4912" i="2"/>
  <c r="Y4912" i="2" s="1"/>
  <c r="W4928" i="2"/>
  <c r="Y4928" i="2" s="1"/>
  <c r="Z4928" i="2" s="1"/>
  <c r="AA4928" i="2" s="1"/>
  <c r="W4924" i="2"/>
  <c r="Y4924" i="2" s="1"/>
  <c r="Z4924" i="2" s="1"/>
  <c r="AA4924" i="2" s="1"/>
  <c r="W4918" i="2"/>
  <c r="Y4918" i="2" s="1"/>
  <c r="Z4918" i="2" s="1"/>
  <c r="AA4918" i="2" s="1"/>
  <c r="W4926" i="2"/>
  <c r="Y4926" i="2" s="1"/>
  <c r="W4922" i="2"/>
  <c r="Y4922" i="2" s="1"/>
  <c r="Z4922" i="2" s="1"/>
  <c r="AA4922" i="2" s="1"/>
  <c r="W4914" i="2"/>
  <c r="Y4914" i="2" s="1"/>
  <c r="Z4914" i="2" s="1"/>
  <c r="AA4914" i="2" s="1"/>
  <c r="W4917" i="2"/>
  <c r="Y4917" i="2" s="1"/>
  <c r="Z4917" i="2" s="1"/>
  <c r="AA4917" i="2" s="1"/>
  <c r="W4921" i="2"/>
  <c r="Y4921" i="2" s="1"/>
  <c r="Z4921" i="2" s="1"/>
  <c r="AA4921" i="2" s="1"/>
  <c r="W4925" i="2"/>
  <c r="Y4925" i="2" s="1"/>
  <c r="Z4925" i="2" s="1"/>
  <c r="AA4925" i="2" s="1"/>
  <c r="W4923" i="2"/>
  <c r="Y4923" i="2" s="1"/>
  <c r="Z4923" i="2" s="1"/>
  <c r="AA4923" i="2" s="1"/>
  <c r="W4915" i="2"/>
  <c r="Y4915" i="2" s="1"/>
  <c r="Z4915" i="2" s="1"/>
  <c r="AA4915" i="2" s="1"/>
  <c r="W4911" i="2"/>
  <c r="Y4911" i="2" s="1"/>
  <c r="Z4911" i="2" s="1"/>
  <c r="AA4911" i="2" s="1"/>
  <c r="W4919" i="2"/>
  <c r="Y4919" i="2" s="1"/>
  <c r="Z4919" i="2" s="1"/>
  <c r="AA4919" i="2" s="1"/>
  <c r="W4913" i="2"/>
  <c r="Y4913" i="2" s="1"/>
  <c r="Z4913" i="2" s="1"/>
  <c r="AA4913" i="2" s="1"/>
  <c r="W4843" i="2"/>
  <c r="Y4843" i="2" s="1"/>
  <c r="Z4843" i="2" s="1"/>
  <c r="AA4843" i="2" s="1"/>
  <c r="W4852" i="2"/>
  <c r="Y4852" i="2" s="1"/>
  <c r="W4849" i="2"/>
  <c r="Y4849" i="2" s="1"/>
  <c r="Z4849" i="2" s="1"/>
  <c r="AA4849" i="2" s="1"/>
  <c r="W4840" i="2"/>
  <c r="Y4840" i="2" s="1"/>
  <c r="Z4840" i="2" s="1"/>
  <c r="AA4840" i="2" s="1"/>
  <c r="W4856" i="2"/>
  <c r="Y4856" i="2" s="1"/>
  <c r="Z4856" i="2" s="1"/>
  <c r="AA4856" i="2" s="1"/>
  <c r="W4848" i="2"/>
  <c r="Y4848" i="2" s="1"/>
  <c r="W4844" i="2"/>
  <c r="Y4844" i="2" s="1"/>
  <c r="W4842" i="2"/>
  <c r="Y4842" i="2" s="1"/>
  <c r="Z4842" i="2" s="1"/>
  <c r="AA4842" i="2" s="1"/>
  <c r="W4854" i="2"/>
  <c r="Y4854" i="2" s="1"/>
  <c r="Z4854" i="2" s="1"/>
  <c r="AA4854" i="2" s="1"/>
  <c r="W4846" i="2"/>
  <c r="Y4846" i="2" s="1"/>
  <c r="Z4846" i="2" s="1"/>
  <c r="AA4846" i="2" s="1"/>
  <c r="W4850" i="2"/>
  <c r="Y4850" i="2" s="1"/>
  <c r="Z4850" i="2" s="1"/>
  <c r="AA4850" i="2" s="1"/>
  <c r="W4845" i="2"/>
  <c r="Y4845" i="2" s="1"/>
  <c r="W4853" i="2"/>
  <c r="Y4853" i="2" s="1"/>
  <c r="W4841" i="2"/>
  <c r="Y4841" i="2" s="1"/>
  <c r="W4855" i="2"/>
  <c r="Y4855" i="2" s="1"/>
  <c r="Z4855" i="2" s="1"/>
  <c r="AA4855" i="2" s="1"/>
  <c r="W4851" i="2"/>
  <c r="Y4851" i="2" s="1"/>
  <c r="Z4851" i="2" s="1"/>
  <c r="AA4851" i="2" s="1"/>
  <c r="W4847" i="2"/>
  <c r="Y4847" i="2" s="1"/>
  <c r="Z4847" i="2" s="1"/>
  <c r="AA4847" i="2" s="1"/>
  <c r="W4839" i="2"/>
  <c r="Y4839" i="2" s="1"/>
  <c r="Z4839" i="2" s="1"/>
  <c r="AA4839" i="2" s="1"/>
  <c r="W4757" i="2"/>
  <c r="Y4757" i="2" s="1"/>
  <c r="W4751" i="2"/>
  <c r="Y4751" i="2" s="1"/>
  <c r="Z4751" i="2" s="1"/>
  <c r="AA4751" i="2" s="1"/>
  <c r="W4748" i="2"/>
  <c r="Y4748" i="2" s="1"/>
  <c r="Z4748" i="2" s="1"/>
  <c r="AA4748" i="2" s="1"/>
  <c r="W4756" i="2"/>
  <c r="Y4756" i="2" s="1"/>
  <c r="Z4756" i="2" s="1"/>
  <c r="AA4756" i="2" s="1"/>
  <c r="W4744" i="2"/>
  <c r="Y4744" i="2" s="1"/>
  <c r="Z4744" i="2" s="1"/>
  <c r="AA4744" i="2" s="1"/>
  <c r="W4760" i="2"/>
  <c r="Y4760" i="2" s="1"/>
  <c r="Z4760" i="2" s="1"/>
  <c r="AA4760" i="2" s="1"/>
  <c r="W4752" i="2"/>
  <c r="Y4752" i="2" s="1"/>
  <c r="W4754" i="2"/>
  <c r="Y4754" i="2" s="1"/>
  <c r="Z4754" i="2" s="1"/>
  <c r="AA4754" i="2" s="1"/>
  <c r="W4758" i="2"/>
  <c r="Y4758" i="2" s="1"/>
  <c r="Z4758" i="2" s="1"/>
  <c r="AA4758" i="2" s="1"/>
  <c r="W4750" i="2"/>
  <c r="Y4750" i="2" s="1"/>
  <c r="Z4750" i="2" s="1"/>
  <c r="AA4750" i="2" s="1"/>
  <c r="W4742" i="2"/>
  <c r="Y4742" i="2" s="1"/>
  <c r="Z4742" i="2" s="1"/>
  <c r="AA4742" i="2" s="1"/>
  <c r="W4746" i="2"/>
  <c r="Y4746" i="2" s="1"/>
  <c r="Z4746" i="2" s="1"/>
  <c r="AA4746" i="2" s="1"/>
  <c r="W4753" i="2"/>
  <c r="Y4753" i="2" s="1"/>
  <c r="W4749" i="2"/>
  <c r="Y4749" i="2" s="1"/>
  <c r="W4743" i="2"/>
  <c r="Y4743" i="2" s="1"/>
  <c r="Z4743" i="2" s="1"/>
  <c r="AA4743" i="2" s="1"/>
  <c r="W4759" i="2"/>
  <c r="Y4759" i="2" s="1"/>
  <c r="Z4759" i="2" s="1"/>
  <c r="AA4759" i="2" s="1"/>
  <c r="W4747" i="2"/>
  <c r="Y4747" i="2" s="1"/>
  <c r="Z4747" i="2" s="1"/>
  <c r="AA4747" i="2" s="1"/>
  <c r="W4755" i="2"/>
  <c r="Y4755" i="2" s="1"/>
  <c r="Z4755" i="2" s="1"/>
  <c r="AA4755" i="2" s="1"/>
  <c r="W4745" i="2"/>
  <c r="Y4745" i="2" s="1"/>
  <c r="Z4734" i="2"/>
  <c r="AA4734" i="2" s="1"/>
  <c r="W4662" i="2"/>
  <c r="Y4662" i="2" s="1"/>
  <c r="W4661" i="2"/>
  <c r="Y4661" i="2" s="1"/>
  <c r="Z4661" i="2" s="1"/>
  <c r="AA4661" i="2" s="1"/>
  <c r="W4647" i="2"/>
  <c r="Y4647" i="2" s="1"/>
  <c r="Z4647" i="2" s="1"/>
  <c r="AA4647" i="2" s="1"/>
  <c r="W4640" i="2"/>
  <c r="Y4640" i="2" s="1"/>
  <c r="Z4640" i="2" s="1"/>
  <c r="AA4640" i="2" s="1"/>
  <c r="W4636" i="2"/>
  <c r="Y4636" i="2" s="1"/>
  <c r="Z4636" i="2" s="1"/>
  <c r="AA4636" i="2" s="1"/>
  <c r="W4644" i="2"/>
  <c r="Y4644" i="2" s="1"/>
  <c r="Z4644" i="2" s="1"/>
  <c r="AA4644" i="2" s="1"/>
  <c r="W4638" i="2"/>
  <c r="Y4638" i="2" s="1"/>
  <c r="Z4638" i="2" s="1"/>
  <c r="AA4638" i="2" s="1"/>
  <c r="W4646" i="2"/>
  <c r="Y4646" i="2" s="1"/>
  <c r="W4642" i="2"/>
  <c r="Y4642" i="2" s="1"/>
  <c r="W4634" i="2"/>
  <c r="Y4634" i="2" s="1"/>
  <c r="Z4634" i="2" s="1"/>
  <c r="AA4634" i="2" s="1"/>
  <c r="W4633" i="2"/>
  <c r="Y4633" i="2" s="1"/>
  <c r="Z4633" i="2" s="1"/>
  <c r="AA4633" i="2" s="1"/>
  <c r="W4637" i="2"/>
  <c r="Y4637" i="2" s="1"/>
  <c r="Z4637" i="2" s="1"/>
  <c r="AA4637" i="2" s="1"/>
  <c r="W4645" i="2"/>
  <c r="Y4645" i="2" s="1"/>
  <c r="Z4645" i="2" s="1"/>
  <c r="AA4645" i="2" s="1"/>
  <c r="W4643" i="2"/>
  <c r="Y4643" i="2" s="1"/>
  <c r="Z4643" i="2" s="1"/>
  <c r="AA4643" i="2" s="1"/>
  <c r="W4635" i="2"/>
  <c r="Y4635" i="2" s="1"/>
  <c r="Z4635" i="2" s="1"/>
  <c r="AA4635" i="2" s="1"/>
  <c r="W4641" i="2"/>
  <c r="Y4641" i="2" s="1"/>
  <c r="Z4641" i="2" s="1"/>
  <c r="AA4641" i="2" s="1"/>
  <c r="W4639" i="2"/>
  <c r="Y4639" i="2" s="1"/>
  <c r="Z4639" i="2" s="1"/>
  <c r="AA4639" i="2" s="1"/>
  <c r="W5864" i="2"/>
  <c r="Y5864" i="2" s="1"/>
  <c r="W5863" i="2"/>
  <c r="Y5863" i="2" s="1"/>
  <c r="Z5863" i="2" s="1"/>
  <c r="AA5863" i="2" s="1"/>
  <c r="W5862" i="2"/>
  <c r="Y5862" i="2" s="1"/>
  <c r="Z5862" i="2" s="1"/>
  <c r="AA5862" i="2" s="1"/>
  <c r="W5865" i="2"/>
  <c r="Y5865" i="2" s="1"/>
  <c r="Z5865" i="2" s="1"/>
  <c r="AA5865" i="2" s="1"/>
  <c r="W4530" i="2"/>
  <c r="Y4530" i="2" s="1"/>
  <c r="W4529" i="2"/>
  <c r="Y4529" i="2" s="1"/>
  <c r="Z4529" i="2" s="1"/>
  <c r="AA4529" i="2" s="1"/>
  <c r="W4531" i="2"/>
  <c r="Y4531" i="2" s="1"/>
  <c r="Z4531" i="2" s="1"/>
  <c r="AA4531" i="2" s="1"/>
  <c r="W4520" i="2"/>
  <c r="Y4520" i="2" s="1"/>
  <c r="Z4520" i="2" s="1"/>
  <c r="AA4520" i="2" s="1"/>
  <c r="W4522" i="2"/>
  <c r="Y4522" i="2" s="1"/>
  <c r="Z4522" i="2" s="1"/>
  <c r="AA4522" i="2" s="1"/>
  <c r="W4521" i="2"/>
  <c r="Y4521" i="2" s="1"/>
  <c r="Z4521" i="2" s="1"/>
  <c r="AA4521" i="2" s="1"/>
  <c r="W4523" i="2"/>
  <c r="Y4523" i="2" s="1"/>
  <c r="Z4523" i="2" s="1"/>
  <c r="AA4523" i="2" s="1"/>
  <c r="W4483" i="2"/>
  <c r="Y4483" i="2" s="1"/>
  <c r="W4488" i="2"/>
  <c r="Y4488" i="2" s="1"/>
  <c r="Z4488" i="2" s="1"/>
  <c r="AA4488" i="2" s="1"/>
  <c r="W4480" i="2"/>
  <c r="Y4480" i="2" s="1"/>
  <c r="Z4480" i="2" s="1"/>
  <c r="AA4480" i="2" s="1"/>
  <c r="W4484" i="2"/>
  <c r="Y4484" i="2" s="1"/>
  <c r="Z4484" i="2" s="1"/>
  <c r="AA4484" i="2" s="1"/>
  <c r="W4476" i="2"/>
  <c r="Y4476" i="2" s="1"/>
  <c r="Z4476" i="2" s="1"/>
  <c r="AA4476" i="2" s="1"/>
  <c r="W4482" i="2"/>
  <c r="Y4482" i="2" s="1"/>
  <c r="Z4482" i="2" s="1"/>
  <c r="AA4482" i="2" s="1"/>
  <c r="W4486" i="2"/>
  <c r="Y4486" i="2" s="1"/>
  <c r="Z4486" i="2" s="1"/>
  <c r="AA4486" i="2" s="1"/>
  <c r="W4478" i="2"/>
  <c r="Y4478" i="2" s="1"/>
  <c r="Z4478" i="2" s="1"/>
  <c r="AA4478" i="2" s="1"/>
  <c r="W4485" i="2"/>
  <c r="Y4485" i="2" s="1"/>
  <c r="Z4485" i="2" s="1"/>
  <c r="AA4485" i="2" s="1"/>
  <c r="W4477" i="2"/>
  <c r="Y4477" i="2" s="1"/>
  <c r="Z4477" i="2" s="1"/>
  <c r="AA4477" i="2" s="1"/>
  <c r="W4481" i="2"/>
  <c r="Y4481" i="2" s="1"/>
  <c r="Z4481" i="2" s="1"/>
  <c r="AA4481" i="2" s="1"/>
  <c r="W4487" i="2"/>
  <c r="Y4487" i="2" s="1"/>
  <c r="Z4487" i="2" s="1"/>
  <c r="AA4487" i="2" s="1"/>
  <c r="W4479" i="2"/>
  <c r="Y4479" i="2" s="1"/>
  <c r="Z4479" i="2" s="1"/>
  <c r="AA4479" i="2" s="1"/>
  <c r="W5810" i="2"/>
  <c r="Y5810" i="2" s="1"/>
  <c r="Z5810" i="2" s="1"/>
  <c r="AA5810" i="2" s="1"/>
  <c r="W5809" i="2"/>
  <c r="Y5809" i="2" s="1"/>
  <c r="Z5809" i="2" s="1"/>
  <c r="AA5809" i="2" s="1"/>
  <c r="W5811" i="2"/>
  <c r="Y5811" i="2" s="1"/>
  <c r="Z5811" i="2" s="1"/>
  <c r="AA5811" i="2" s="1"/>
  <c r="W4470" i="2"/>
  <c r="Y4470" i="2" s="1"/>
  <c r="Z4470" i="2" s="1"/>
  <c r="AA4470" i="2" s="1"/>
  <c r="W4472" i="2"/>
  <c r="Y4472" i="2" s="1"/>
  <c r="Z4472" i="2" s="1"/>
  <c r="AA4472" i="2" s="1"/>
  <c r="W4468" i="2"/>
  <c r="Y4468" i="2" s="1"/>
  <c r="Z4468" i="2" s="1"/>
  <c r="AA4468" i="2" s="1"/>
  <c r="W4466" i="2"/>
  <c r="Y4466" i="2" s="1"/>
  <c r="Z4466" i="2" s="1"/>
  <c r="AA4466" i="2" s="1"/>
  <c r="W4469" i="2"/>
  <c r="Y4469" i="2" s="1"/>
  <c r="Z4469" i="2" s="1"/>
  <c r="AA4469" i="2" s="1"/>
  <c r="W4467" i="2"/>
  <c r="Y4467" i="2" s="1"/>
  <c r="Z4467" i="2" s="1"/>
  <c r="AA4467" i="2" s="1"/>
  <c r="W4473" i="2"/>
  <c r="Y4473" i="2" s="1"/>
  <c r="Z4473" i="2" s="1"/>
  <c r="AA4473" i="2" s="1"/>
  <c r="W4465" i="2"/>
  <c r="Y4465" i="2" s="1"/>
  <c r="Z4465" i="2" s="1"/>
  <c r="AA4465" i="2" s="1"/>
  <c r="W4471" i="2"/>
  <c r="Y4471" i="2" s="1"/>
  <c r="Z4471" i="2" s="1"/>
  <c r="AA4471" i="2" s="1"/>
  <c r="W4439" i="2"/>
  <c r="Y4439" i="2" s="1"/>
  <c r="W4440" i="2"/>
  <c r="Y4440" i="2" s="1"/>
  <c r="W4424" i="2"/>
  <c r="Y4424" i="2" s="1"/>
  <c r="W4432" i="2"/>
  <c r="Y4432" i="2" s="1"/>
  <c r="W4444" i="2"/>
  <c r="Y4444" i="2" s="1"/>
  <c r="W4428" i="2"/>
  <c r="Y4428" i="2" s="1"/>
  <c r="W4436" i="2"/>
  <c r="Y4436" i="2" s="1"/>
  <c r="W4446" i="2"/>
  <c r="Y4446" i="2" s="1"/>
  <c r="Z4446" i="2" s="1"/>
  <c r="AA4446" i="2" s="1"/>
  <c r="W4430" i="2"/>
  <c r="Y4430" i="2" s="1"/>
  <c r="Z4430" i="2" s="1"/>
  <c r="AA4430" i="2" s="1"/>
  <c r="W4438" i="2"/>
  <c r="Y4438" i="2" s="1"/>
  <c r="Z4438" i="2" s="1"/>
  <c r="AA4438" i="2" s="1"/>
  <c r="W4422" i="2"/>
  <c r="Y4422" i="2" s="1"/>
  <c r="Z4422" i="2" s="1"/>
  <c r="AA4422" i="2" s="1"/>
  <c r="W4434" i="2"/>
  <c r="Y4434" i="2" s="1"/>
  <c r="Z4434" i="2" s="1"/>
  <c r="AA4434" i="2" s="1"/>
  <c r="W4442" i="2"/>
  <c r="Y4442" i="2" s="1"/>
  <c r="Z4442" i="2" s="1"/>
  <c r="AA4442" i="2" s="1"/>
  <c r="W4426" i="2"/>
  <c r="Y4426" i="2" s="1"/>
  <c r="Z4426" i="2" s="1"/>
  <c r="AA4426" i="2" s="1"/>
  <c r="W4441" i="2"/>
  <c r="Y4441" i="2" s="1"/>
  <c r="Z4441" i="2" s="1"/>
  <c r="AA4441" i="2" s="1"/>
  <c r="W4427" i="2"/>
  <c r="Y4427" i="2" s="1"/>
  <c r="Z4427" i="2" s="1"/>
  <c r="AA4427" i="2" s="1"/>
  <c r="W4429" i="2"/>
  <c r="Y4429" i="2" s="1"/>
  <c r="Z4429" i="2" s="1"/>
  <c r="AA4429" i="2" s="1"/>
  <c r="W4433" i="2"/>
  <c r="Y4433" i="2" s="1"/>
  <c r="Z4433" i="2" s="1"/>
  <c r="AA4433" i="2" s="1"/>
  <c r="W4435" i="2"/>
  <c r="Y4435" i="2" s="1"/>
  <c r="Z4435" i="2" s="1"/>
  <c r="AA4435" i="2" s="1"/>
  <c r="W4437" i="2"/>
  <c r="Y4437" i="2" s="1"/>
  <c r="Z4437" i="2" s="1"/>
  <c r="AA4437" i="2" s="1"/>
  <c r="W4425" i="2"/>
  <c r="Y4425" i="2" s="1"/>
  <c r="Z4425" i="2" s="1"/>
  <c r="AA4425" i="2" s="1"/>
  <c r="W4443" i="2"/>
  <c r="Y4443" i="2" s="1"/>
  <c r="Z4443" i="2" s="1"/>
  <c r="AA4443" i="2" s="1"/>
  <c r="W4423" i="2"/>
  <c r="Y4423" i="2" s="1"/>
  <c r="Z4423" i="2" s="1"/>
  <c r="AA4423" i="2" s="1"/>
  <c r="W4445" i="2"/>
  <c r="Y4445" i="2" s="1"/>
  <c r="Z4445" i="2" s="1"/>
  <c r="AA4445" i="2" s="1"/>
  <c r="W4431" i="2"/>
  <c r="Y4431" i="2" s="1"/>
  <c r="Z4431" i="2" s="1"/>
  <c r="AA4431" i="2" s="1"/>
  <c r="W6309" i="2"/>
  <c r="Y6309" i="2" s="1"/>
  <c r="Z6309" i="2" s="1"/>
  <c r="AA6309" i="2" s="1"/>
  <c r="W6318" i="2"/>
  <c r="Y6318" i="2" s="1"/>
  <c r="W6325" i="2"/>
  <c r="Y6325" i="2" s="1"/>
  <c r="Z6325" i="2" s="1"/>
  <c r="AA6325" i="2" s="1"/>
  <c r="W6324" i="2"/>
  <c r="Y6324" i="2" s="1"/>
  <c r="Z6324" i="2" s="1"/>
  <c r="AA6324" i="2" s="1"/>
  <c r="W6316" i="2"/>
  <c r="Y6316" i="2" s="1"/>
  <c r="Z6316" i="2" s="1"/>
  <c r="AA6316" i="2" s="1"/>
  <c r="W6308" i="2"/>
  <c r="Y6308" i="2" s="1"/>
  <c r="Z6308" i="2" s="1"/>
  <c r="AA6308" i="2" s="1"/>
  <c r="W6323" i="2"/>
  <c r="Y6323" i="2" s="1"/>
  <c r="W6315" i="2"/>
  <c r="Y6315" i="2" s="1"/>
  <c r="W6307" i="2"/>
  <c r="Y6307" i="2" s="1"/>
  <c r="W6314" i="2"/>
  <c r="Y6314" i="2" s="1"/>
  <c r="Z6314" i="2" s="1"/>
  <c r="AA6314" i="2" s="1"/>
  <c r="W6328" i="2"/>
  <c r="Y6328" i="2" s="1"/>
  <c r="Z6328" i="2" s="1"/>
  <c r="AA6328" i="2" s="1"/>
  <c r="W6320" i="2"/>
  <c r="Y6320" i="2" s="1"/>
  <c r="Z6320" i="2" s="1"/>
  <c r="AA6320" i="2" s="1"/>
  <c r="W6312" i="2"/>
  <c r="Y6312" i="2" s="1"/>
  <c r="Z6312" i="2" s="1"/>
  <c r="AA6312" i="2" s="1"/>
  <c r="W6319" i="2"/>
  <c r="Y6319" i="2" s="1"/>
  <c r="W6327" i="2"/>
  <c r="Y6327" i="2" s="1"/>
  <c r="W6311" i="2"/>
  <c r="Y6311" i="2" s="1"/>
  <c r="W6305" i="2"/>
  <c r="Y6305" i="2" s="1"/>
  <c r="Z6305" i="2" s="1"/>
  <c r="AA6305" i="2" s="1"/>
  <c r="W6322" i="2"/>
  <c r="Y6322" i="2" s="1"/>
  <c r="Z6322" i="2" s="1"/>
  <c r="AA6322" i="2" s="1"/>
  <c r="W6306" i="2"/>
  <c r="Y6306" i="2" s="1"/>
  <c r="Z6306" i="2" s="1"/>
  <c r="AA6306" i="2" s="1"/>
  <c r="W6326" i="2"/>
  <c r="Y6326" i="2" s="1"/>
  <c r="Z6326" i="2" s="1"/>
  <c r="AA6326" i="2" s="1"/>
  <c r="W6310" i="2"/>
  <c r="Y6310" i="2" s="1"/>
  <c r="Z6310" i="2" s="1"/>
  <c r="AA6310" i="2" s="1"/>
  <c r="W6329" i="2"/>
  <c r="Y6329" i="2" s="1"/>
  <c r="Z6329" i="2" s="1"/>
  <c r="AA6329" i="2" s="1"/>
  <c r="W6313" i="2"/>
  <c r="Y6313" i="2" s="1"/>
  <c r="Z6313" i="2" s="1"/>
  <c r="AA6313" i="2" s="1"/>
  <c r="W6317" i="2"/>
  <c r="Y6317" i="2" s="1"/>
  <c r="Z6317" i="2" s="1"/>
  <c r="AA6317" i="2" s="1"/>
  <c r="W6321" i="2"/>
  <c r="Y6321" i="2" s="1"/>
  <c r="Z6321" i="2" s="1"/>
  <c r="AA6321" i="2" s="1"/>
  <c r="W3256" i="2"/>
  <c r="Y3256" i="2" s="1"/>
  <c r="W3240" i="2"/>
  <c r="Y3240" i="2" s="1"/>
  <c r="W3248" i="2"/>
  <c r="Y3248" i="2" s="1"/>
  <c r="W3236" i="2"/>
  <c r="Y3236" i="2" s="1"/>
  <c r="W3252" i="2"/>
  <c r="Y3252" i="2" s="1"/>
  <c r="W3244" i="2"/>
  <c r="Y3244" i="2" s="1"/>
  <c r="W3250" i="2"/>
  <c r="Y3250" i="2" s="1"/>
  <c r="Z3250" i="2" s="1"/>
  <c r="AA3250" i="2" s="1"/>
  <c r="W3242" i="2"/>
  <c r="Y3242" i="2" s="1"/>
  <c r="Z3242" i="2" s="1"/>
  <c r="AA3242" i="2" s="1"/>
  <c r="W3234" i="2"/>
  <c r="Y3234" i="2" s="1"/>
  <c r="Z3234" i="2" s="1"/>
  <c r="AA3234" i="2" s="1"/>
  <c r="W3254" i="2"/>
  <c r="Y3254" i="2" s="1"/>
  <c r="Z3254" i="2" s="1"/>
  <c r="AA3254" i="2" s="1"/>
  <c r="W3238" i="2"/>
  <c r="Y3238" i="2" s="1"/>
  <c r="Z3238" i="2" s="1"/>
  <c r="AA3238" i="2" s="1"/>
  <c r="W3246" i="2"/>
  <c r="Y3246" i="2" s="1"/>
  <c r="Z3246" i="2" s="1"/>
  <c r="AA3246" i="2" s="1"/>
  <c r="W3249" i="2"/>
  <c r="Y3249" i="2" s="1"/>
  <c r="W3233" i="2"/>
  <c r="Y3233" i="2" s="1"/>
  <c r="W3251" i="2"/>
  <c r="Y3251" i="2" s="1"/>
  <c r="Z3251" i="2" s="1"/>
  <c r="AA3251" i="2" s="1"/>
  <c r="W3243" i="2"/>
  <c r="Y3243" i="2" s="1"/>
  <c r="Z3243" i="2" s="1"/>
  <c r="AA3243" i="2" s="1"/>
  <c r="W3235" i="2"/>
  <c r="Y3235" i="2" s="1"/>
  <c r="Z3235" i="2" s="1"/>
  <c r="AA3235" i="2" s="1"/>
  <c r="W3253" i="2"/>
  <c r="Y3253" i="2" s="1"/>
  <c r="W3247" i="2"/>
  <c r="Y3247" i="2" s="1"/>
  <c r="Z3247" i="2" s="1"/>
  <c r="AA3247" i="2" s="1"/>
  <c r="W3245" i="2"/>
  <c r="Y3245" i="2" s="1"/>
  <c r="W3237" i="2"/>
  <c r="Y3237" i="2" s="1"/>
  <c r="W3255" i="2"/>
  <c r="Y3255" i="2" s="1"/>
  <c r="Z3255" i="2" s="1"/>
  <c r="AA3255" i="2" s="1"/>
  <c r="W3239" i="2"/>
  <c r="Y3239" i="2" s="1"/>
  <c r="Z3239" i="2" s="1"/>
  <c r="AA3239" i="2" s="1"/>
  <c r="W3257" i="2"/>
  <c r="Y3257" i="2" s="1"/>
  <c r="W3241" i="2"/>
  <c r="Y3241" i="2" s="1"/>
  <c r="W2656" i="2"/>
  <c r="Y2656" i="2" s="1"/>
  <c r="W2660" i="2"/>
  <c r="Y2660" i="2" s="1"/>
  <c r="Z2660" i="2" s="1"/>
  <c r="AA2660" i="2" s="1"/>
  <c r="W2664" i="2"/>
  <c r="Y2664" i="2" s="1"/>
  <c r="W2652" i="2"/>
  <c r="Y2652" i="2" s="1"/>
  <c r="Z2652" i="2" s="1"/>
  <c r="AA2652" i="2" s="1"/>
  <c r="W2644" i="2"/>
  <c r="Y2644" i="2" s="1"/>
  <c r="Z2644" i="2" s="1"/>
  <c r="AA2644" i="2" s="1"/>
  <c r="W2648" i="2"/>
  <c r="Y2648" i="2" s="1"/>
  <c r="W2642" i="2"/>
  <c r="Y2642" i="2" s="1"/>
  <c r="Z2642" i="2" s="1"/>
  <c r="AA2642" i="2" s="1"/>
  <c r="W2658" i="2"/>
  <c r="Y2658" i="2" s="1"/>
  <c r="Z2658" i="2" s="1"/>
  <c r="AA2658" i="2" s="1"/>
  <c r="W2650" i="2"/>
  <c r="Y2650" i="2" s="1"/>
  <c r="Z2650" i="2" s="1"/>
  <c r="AA2650" i="2" s="1"/>
  <c r="W2662" i="2"/>
  <c r="Y2662" i="2" s="1"/>
  <c r="Z2662" i="2" s="1"/>
  <c r="AA2662" i="2" s="1"/>
  <c r="W2646" i="2"/>
  <c r="Y2646" i="2" s="1"/>
  <c r="Z2646" i="2" s="1"/>
  <c r="AA2646" i="2" s="1"/>
  <c r="W2654" i="2"/>
  <c r="Y2654" i="2" s="1"/>
  <c r="Z2654" i="2" s="1"/>
  <c r="AA2654" i="2" s="1"/>
  <c r="W2657" i="2"/>
  <c r="Y2657" i="2" s="1"/>
  <c r="W2641" i="2"/>
  <c r="Y2641" i="2" s="1"/>
  <c r="W2645" i="2"/>
  <c r="Y2645" i="2" s="1"/>
  <c r="W2661" i="2"/>
  <c r="Y2661" i="2" s="1"/>
  <c r="W2653" i="2"/>
  <c r="Y2653" i="2" s="1"/>
  <c r="W2665" i="2"/>
  <c r="Y2665" i="2" s="1"/>
  <c r="W2649" i="2"/>
  <c r="Y2649" i="2" s="1"/>
  <c r="W2651" i="2"/>
  <c r="Y2651" i="2" s="1"/>
  <c r="Z2651" i="2" s="1"/>
  <c r="AA2651" i="2" s="1"/>
  <c r="W2663" i="2"/>
  <c r="Y2663" i="2" s="1"/>
  <c r="Z2663" i="2" s="1"/>
  <c r="AA2663" i="2" s="1"/>
  <c r="W2643" i="2"/>
  <c r="Y2643" i="2" s="1"/>
  <c r="Z2643" i="2" s="1"/>
  <c r="AA2643" i="2" s="1"/>
  <c r="W2659" i="2"/>
  <c r="Y2659" i="2" s="1"/>
  <c r="Z2659" i="2" s="1"/>
  <c r="AA2659" i="2" s="1"/>
  <c r="W2655" i="2"/>
  <c r="Y2655" i="2" s="1"/>
  <c r="Z2655" i="2" s="1"/>
  <c r="AA2655" i="2" s="1"/>
  <c r="W2647" i="2"/>
  <c r="Y2647" i="2" s="1"/>
  <c r="Z2647" i="2" s="1"/>
  <c r="AA2647" i="2" s="1"/>
  <c r="W4328" i="2"/>
  <c r="Y4328" i="2" s="1"/>
  <c r="Z4328" i="2" s="1"/>
  <c r="AA4328" i="2" s="1"/>
  <c r="W4326" i="2"/>
  <c r="Y4326" i="2" s="1"/>
  <c r="Z4326" i="2" s="1"/>
  <c r="AA4326" i="2" s="1"/>
  <c r="W4330" i="2"/>
  <c r="Y4330" i="2" s="1"/>
  <c r="Z4330" i="2" s="1"/>
  <c r="AA4330" i="2" s="1"/>
  <c r="W4331" i="2"/>
  <c r="Y4331" i="2" s="1"/>
  <c r="Z4331" i="2" s="1"/>
  <c r="AA4331" i="2" s="1"/>
  <c r="W4329" i="2"/>
  <c r="Y4329" i="2" s="1"/>
  <c r="Z4329" i="2" s="1"/>
  <c r="AA4329" i="2" s="1"/>
  <c r="W4327" i="2"/>
  <c r="Y4327" i="2" s="1"/>
  <c r="Z4327" i="2" s="1"/>
  <c r="AA4327" i="2" s="1"/>
  <c r="W6270" i="2"/>
  <c r="Y6270" i="2" s="1"/>
  <c r="W6273" i="2"/>
  <c r="Y6273" i="2" s="1"/>
  <c r="Z6273" i="2" s="1"/>
  <c r="AA6273" i="2" s="1"/>
  <c r="W6271" i="2"/>
  <c r="Y6271" i="2" s="1"/>
  <c r="W6272" i="2"/>
  <c r="Y6272" i="2" s="1"/>
  <c r="Z6272" i="2" s="1"/>
  <c r="AA6272" i="2" s="1"/>
  <c r="W6268" i="2"/>
  <c r="Y6268" i="2" s="1"/>
  <c r="Z6268" i="2" s="1"/>
  <c r="AA6268" i="2" s="1"/>
  <c r="W6267" i="2"/>
  <c r="Y6267" i="2" s="1"/>
  <c r="Z6267" i="2" s="1"/>
  <c r="AA6267" i="2" s="1"/>
  <c r="W6274" i="2"/>
  <c r="Y6274" i="2" s="1"/>
  <c r="Z6274" i="2" s="1"/>
  <c r="AA6274" i="2" s="1"/>
  <c r="W6269" i="2"/>
  <c r="Y6269" i="2" s="1"/>
  <c r="Z6269" i="2" s="1"/>
  <c r="AA6269" i="2" s="1"/>
  <c r="Z5952" i="2"/>
  <c r="AA5952" i="2" s="1"/>
  <c r="W6250" i="2"/>
  <c r="Y6250" i="2" s="1"/>
  <c r="Z6250" i="2" s="1"/>
  <c r="AA6250" i="2" s="1"/>
  <c r="W6247" i="2"/>
  <c r="Y6247" i="2" s="1"/>
  <c r="W6248" i="2"/>
  <c r="Y6248" i="2" s="1"/>
  <c r="Z6248" i="2" s="1"/>
  <c r="AA6248" i="2" s="1"/>
  <c r="W6252" i="2"/>
  <c r="Y6252" i="2" s="1"/>
  <c r="Z6252" i="2" s="1"/>
  <c r="AA6252" i="2" s="1"/>
  <c r="W6251" i="2"/>
  <c r="Y6251" i="2" s="1"/>
  <c r="W6246" i="2"/>
  <c r="Y6246" i="2" s="1"/>
  <c r="Z6246" i="2" s="1"/>
  <c r="AA6246" i="2" s="1"/>
  <c r="W6249" i="2"/>
  <c r="Y6249" i="2" s="1"/>
  <c r="Z6249" i="2" s="1"/>
  <c r="AA6249" i="2" s="1"/>
  <c r="W6229" i="2"/>
  <c r="Y6229" i="2" s="1"/>
  <c r="Z6229" i="2" s="1"/>
  <c r="AA6229" i="2" s="1"/>
  <c r="W6231" i="2"/>
  <c r="Y6231" i="2" s="1"/>
  <c r="W6232" i="2"/>
  <c r="Y6232" i="2" s="1"/>
  <c r="Z6232" i="2" s="1"/>
  <c r="AA6232" i="2" s="1"/>
  <c r="W6236" i="2"/>
  <c r="Y6236" i="2" s="1"/>
  <c r="Z6236" i="2" s="1"/>
  <c r="AA6236" i="2" s="1"/>
  <c r="W6235" i="2"/>
  <c r="Y6235" i="2" s="1"/>
  <c r="W6237" i="2"/>
  <c r="Y6237" i="2" s="1"/>
  <c r="Z6237" i="2" s="1"/>
  <c r="AA6237" i="2" s="1"/>
  <c r="W6230" i="2"/>
  <c r="Y6230" i="2" s="1"/>
  <c r="Z6230" i="2" s="1"/>
  <c r="AA6230" i="2" s="1"/>
  <c r="W6233" i="2"/>
  <c r="Y6233" i="2" s="1"/>
  <c r="Z6233" i="2" s="1"/>
  <c r="AA6233" i="2" s="1"/>
  <c r="W6234" i="2"/>
  <c r="Y6234" i="2" s="1"/>
  <c r="Z6234" i="2" s="1"/>
  <c r="AA6234" i="2" s="1"/>
  <c r="W6197" i="2"/>
  <c r="Y6197" i="2" s="1"/>
  <c r="Z6197" i="2" s="1"/>
  <c r="AA6197" i="2" s="1"/>
  <c r="W6199" i="2"/>
  <c r="Y6199" i="2" s="1"/>
  <c r="W6200" i="2"/>
  <c r="Y6200" i="2" s="1"/>
  <c r="Z6200" i="2" s="1"/>
  <c r="AA6200" i="2" s="1"/>
  <c r="W6196" i="2"/>
  <c r="Y6196" i="2" s="1"/>
  <c r="Z6196" i="2" s="1"/>
  <c r="AA6196" i="2" s="1"/>
  <c r="W6195" i="2"/>
  <c r="Y6195" i="2" s="1"/>
  <c r="W6194" i="2"/>
  <c r="Y6194" i="2" s="1"/>
  <c r="Z6194" i="2" s="1"/>
  <c r="AA6194" i="2" s="1"/>
  <c r="W6198" i="2"/>
  <c r="Y6198" i="2" s="1"/>
  <c r="Z6198" i="2" s="1"/>
  <c r="AA6198" i="2" s="1"/>
  <c r="Z6175" i="2"/>
  <c r="AA6175" i="2" s="1"/>
  <c r="W6168" i="2"/>
  <c r="Y6168" i="2" s="1"/>
  <c r="Z6168" i="2" s="1"/>
  <c r="AA6168" i="2" s="1"/>
  <c r="W6166" i="2"/>
  <c r="Y6166" i="2" s="1"/>
  <c r="Z6166" i="2" s="1"/>
  <c r="AA6166" i="2" s="1"/>
  <c r="W6167" i="2"/>
  <c r="Y6167" i="2" s="1"/>
  <c r="Z6167" i="2" s="1"/>
  <c r="AA6167" i="2" s="1"/>
  <c r="W6122" i="2"/>
  <c r="Y6122" i="2" s="1"/>
  <c r="W6120" i="2"/>
  <c r="Y6120" i="2" s="1"/>
  <c r="Z6120" i="2" s="1"/>
  <c r="AA6120" i="2" s="1"/>
  <c r="W6124" i="2"/>
  <c r="Y6124" i="2" s="1"/>
  <c r="Z6124" i="2" s="1"/>
  <c r="AA6124" i="2" s="1"/>
  <c r="W6121" i="2"/>
  <c r="Y6121" i="2" s="1"/>
  <c r="Z6121" i="2" s="1"/>
  <c r="AA6121" i="2" s="1"/>
  <c r="W6125" i="2"/>
  <c r="Y6125" i="2" s="1"/>
  <c r="Z6125" i="2" s="1"/>
  <c r="AA6125" i="2" s="1"/>
  <c r="W6123" i="2"/>
  <c r="Y6123" i="2" s="1"/>
  <c r="Z6123" i="2" s="1"/>
  <c r="AA6123" i="2" s="1"/>
  <c r="W6119" i="2"/>
  <c r="Y6119" i="2" s="1"/>
  <c r="Z6119" i="2" s="1"/>
  <c r="AA6119" i="2" s="1"/>
  <c r="W6117" i="2"/>
  <c r="Y6117" i="2" s="1"/>
  <c r="Z6117" i="2" s="1"/>
  <c r="AA6117" i="2" s="1"/>
  <c r="W6118" i="2"/>
  <c r="Y6118" i="2" s="1"/>
  <c r="Z6118" i="2" s="1"/>
  <c r="AA6118" i="2" s="1"/>
  <c r="W2330" i="2"/>
  <c r="Y2330" i="2" s="1"/>
  <c r="Z2330" i="2" s="1"/>
  <c r="AA2330" i="2" s="1"/>
  <c r="W2331" i="2"/>
  <c r="Y2331" i="2" s="1"/>
  <c r="Z2331" i="2" s="1"/>
  <c r="AA2331" i="2" s="1"/>
  <c r="W1932" i="2"/>
  <c r="Y1932" i="2" s="1"/>
  <c r="Z1932" i="2" s="1"/>
  <c r="AA1932" i="2" s="1"/>
  <c r="W1931" i="2"/>
  <c r="Y1931" i="2" s="1"/>
  <c r="Z1931" i="2" s="1"/>
  <c r="AA1931" i="2" s="1"/>
  <c r="W1930" i="2"/>
  <c r="Y1930" i="2" s="1"/>
  <c r="Z1930" i="2" s="1"/>
  <c r="AA1930" i="2" s="1"/>
  <c r="W1104" i="2"/>
  <c r="Y1104" i="2" s="1"/>
  <c r="Z1104" i="2" s="1"/>
  <c r="AA1104" i="2" s="1"/>
  <c r="W1100" i="2"/>
  <c r="Y1100" i="2" s="1"/>
  <c r="Z1100" i="2" s="1"/>
  <c r="AA1100" i="2" s="1"/>
  <c r="W1106" i="2"/>
  <c r="Y1106" i="2" s="1"/>
  <c r="Z1106" i="2" s="1"/>
  <c r="AA1106" i="2" s="1"/>
  <c r="W1098" i="2"/>
  <c r="Y1098" i="2" s="1"/>
  <c r="Z1098" i="2" s="1"/>
  <c r="AA1098" i="2" s="1"/>
  <c r="W1101" i="2"/>
  <c r="Y1101" i="2" s="1"/>
  <c r="Z1101" i="2" s="1"/>
  <c r="AA1101" i="2" s="1"/>
  <c r="W1103" i="2"/>
  <c r="Y1103" i="2" s="1"/>
  <c r="Z1103" i="2" s="1"/>
  <c r="AA1103" i="2" s="1"/>
  <c r="W1102" i="2"/>
  <c r="Y1102" i="2" s="1"/>
  <c r="Z1102" i="2" s="1"/>
  <c r="AA1102" i="2" s="1"/>
  <c r="W1105" i="2"/>
  <c r="Y1105" i="2" s="1"/>
  <c r="Z1105" i="2" s="1"/>
  <c r="AA1105" i="2" s="1"/>
  <c r="W1099" i="2"/>
  <c r="Y1099" i="2" s="1"/>
  <c r="Z1099" i="2" s="1"/>
  <c r="AA1099" i="2" s="1"/>
  <c r="W2328" i="2"/>
  <c r="Y2328" i="2" s="1"/>
  <c r="Z2328" i="2" s="1"/>
  <c r="AA2328" i="2" s="1"/>
  <c r="W2329" i="2"/>
  <c r="Y2329" i="2" s="1"/>
  <c r="Z2329" i="2" s="1"/>
  <c r="AA2329" i="2" s="1"/>
  <c r="W2316" i="2"/>
  <c r="Y2316" i="2" s="1"/>
  <c r="Z2316" i="2" s="1"/>
  <c r="AA2316" i="2" s="1"/>
  <c r="W2308" i="2"/>
  <c r="Y2308" i="2" s="1"/>
  <c r="Z2308" i="2" s="1"/>
  <c r="AA2308" i="2" s="1"/>
  <c r="W2324" i="2"/>
  <c r="Y2324" i="2" s="1"/>
  <c r="Z2324" i="2" s="1"/>
  <c r="AA2324" i="2" s="1"/>
  <c r="W2320" i="2"/>
  <c r="Y2320" i="2" s="1"/>
  <c r="Z2320" i="2" s="1"/>
  <c r="AA2320" i="2" s="1"/>
  <c r="W2312" i="2"/>
  <c r="Y2312" i="2" s="1"/>
  <c r="Z2312" i="2" s="1"/>
  <c r="AA2312" i="2" s="1"/>
  <c r="W2322" i="2"/>
  <c r="Y2322" i="2" s="1"/>
  <c r="Z2322" i="2" s="1"/>
  <c r="AA2322" i="2" s="1"/>
  <c r="W2318" i="2"/>
  <c r="Y2318" i="2" s="1"/>
  <c r="Z2318" i="2" s="1"/>
  <c r="AA2318" i="2" s="1"/>
  <c r="W2310" i="2"/>
  <c r="Y2310" i="2" s="1"/>
  <c r="W2326" i="2"/>
  <c r="Y2326" i="2" s="1"/>
  <c r="Z2326" i="2" s="1"/>
  <c r="AA2326" i="2" s="1"/>
  <c r="W2314" i="2"/>
  <c r="Y2314" i="2" s="1"/>
  <c r="Z2314" i="2" s="1"/>
  <c r="AA2314" i="2" s="1"/>
  <c r="W2323" i="2"/>
  <c r="Y2323" i="2" s="1"/>
  <c r="Z2323" i="2" s="1"/>
  <c r="AA2323" i="2" s="1"/>
  <c r="W2319" i="2"/>
  <c r="Y2319" i="2" s="1"/>
  <c r="Z2319" i="2" s="1"/>
  <c r="AA2319" i="2" s="1"/>
  <c r="W2321" i="2"/>
  <c r="Y2321" i="2" s="1"/>
  <c r="Z2321" i="2" s="1"/>
  <c r="AA2321" i="2" s="1"/>
  <c r="W2311" i="2"/>
  <c r="Y2311" i="2" s="1"/>
  <c r="Z2311" i="2" s="1"/>
  <c r="AA2311" i="2" s="1"/>
  <c r="W2325" i="2"/>
  <c r="Y2325" i="2" s="1"/>
  <c r="Z2325" i="2" s="1"/>
  <c r="AA2325" i="2" s="1"/>
  <c r="W2309" i="2"/>
  <c r="Y2309" i="2" s="1"/>
  <c r="Z2309" i="2" s="1"/>
  <c r="AA2309" i="2" s="1"/>
  <c r="W2327" i="2"/>
  <c r="Y2327" i="2" s="1"/>
  <c r="Z2327" i="2" s="1"/>
  <c r="AA2327" i="2" s="1"/>
  <c r="W2317" i="2"/>
  <c r="Y2317" i="2" s="1"/>
  <c r="Z2317" i="2" s="1"/>
  <c r="AA2317" i="2" s="1"/>
  <c r="W2315" i="2"/>
  <c r="Y2315" i="2" s="1"/>
  <c r="Z2315" i="2" s="1"/>
  <c r="AA2315" i="2" s="1"/>
  <c r="W2313" i="2"/>
  <c r="Y2313" i="2" s="1"/>
  <c r="Z2313" i="2" s="1"/>
  <c r="AA2313" i="2" s="1"/>
  <c r="W1084" i="2"/>
  <c r="Y1084" i="2" s="1"/>
  <c r="W1080" i="2"/>
  <c r="Y1080" i="2" s="1"/>
  <c r="W1082" i="2"/>
  <c r="Y1082" i="2" s="1"/>
  <c r="Z1082" i="2" s="1"/>
  <c r="AA1082" i="2" s="1"/>
  <c r="W1085" i="2"/>
  <c r="Y1085" i="2" s="1"/>
  <c r="Z1085" i="2" s="1"/>
  <c r="AA1085" i="2" s="1"/>
  <c r="W1086" i="2"/>
  <c r="Y1086" i="2" s="1"/>
  <c r="W1077" i="2"/>
  <c r="Y1077" i="2" s="1"/>
  <c r="Z1077" i="2" s="1"/>
  <c r="AA1077" i="2" s="1"/>
  <c r="W1078" i="2"/>
  <c r="Y1078" i="2" s="1"/>
  <c r="Z1078" i="2" s="1"/>
  <c r="AA1078" i="2" s="1"/>
  <c r="W1081" i="2"/>
  <c r="Y1081" i="2" s="1"/>
  <c r="Z1081" i="2" s="1"/>
  <c r="AA1081" i="2" s="1"/>
  <c r="W1087" i="2"/>
  <c r="Y1087" i="2" s="1"/>
  <c r="Z1087" i="2" s="1"/>
  <c r="AA1087" i="2" s="1"/>
  <c r="W1079" i="2"/>
  <c r="Y1079" i="2" s="1"/>
  <c r="Z1079" i="2" s="1"/>
  <c r="AA1079" i="2" s="1"/>
  <c r="W1083" i="2"/>
  <c r="Y1083" i="2" s="1"/>
  <c r="Z1083" i="2" s="1"/>
  <c r="AA1083" i="2" s="1"/>
  <c r="W3672" i="2"/>
  <c r="Y3672" i="2" s="1"/>
  <c r="W3671" i="2"/>
  <c r="Y3671" i="2" s="1"/>
  <c r="Z3671" i="2" s="1"/>
  <c r="AA3671" i="2" s="1"/>
  <c r="W1927" i="2"/>
  <c r="Y1927" i="2" s="1"/>
  <c r="Z1927" i="2" s="1"/>
  <c r="AA1927" i="2" s="1"/>
  <c r="W1928" i="2"/>
  <c r="Y1928" i="2" s="1"/>
  <c r="Z1928" i="2" s="1"/>
  <c r="AA1928" i="2" s="1"/>
  <c r="W1926" i="2"/>
  <c r="Y1926" i="2" s="1"/>
  <c r="Z1926" i="2" s="1"/>
  <c r="AA1926" i="2" s="1"/>
  <c r="W1929" i="2"/>
  <c r="Y1929" i="2" s="1"/>
  <c r="W2276" i="2"/>
  <c r="Y2276" i="2" s="1"/>
  <c r="Z2276" i="2" s="1"/>
  <c r="AA2276" i="2" s="1"/>
  <c r="W2272" i="2"/>
  <c r="Y2272" i="2" s="1"/>
  <c r="Z2272" i="2" s="1"/>
  <c r="AA2272" i="2" s="1"/>
  <c r="W2274" i="2"/>
  <c r="Y2274" i="2" s="1"/>
  <c r="Z2274" i="2" s="1"/>
  <c r="AA2274" i="2" s="1"/>
  <c r="W2271" i="2"/>
  <c r="Y2271" i="2" s="1"/>
  <c r="Z2271" i="2" s="1"/>
  <c r="AA2271" i="2" s="1"/>
  <c r="W2273" i="2"/>
  <c r="Y2273" i="2" s="1"/>
  <c r="Z2273" i="2" s="1"/>
  <c r="AA2273" i="2" s="1"/>
  <c r="W2275" i="2"/>
  <c r="Y2275" i="2" s="1"/>
  <c r="Z2275" i="2" s="1"/>
  <c r="AA2275" i="2" s="1"/>
  <c r="W1640" i="2"/>
  <c r="Y1640" i="2" s="1"/>
  <c r="W1636" i="2"/>
  <c r="Y1636" i="2" s="1"/>
  <c r="Z1636" i="2" s="1"/>
  <c r="AA1636" i="2" s="1"/>
  <c r="W1638" i="2"/>
  <c r="Y1638" i="2" s="1"/>
  <c r="W1639" i="2"/>
  <c r="Y1639" i="2" s="1"/>
  <c r="W1637" i="2"/>
  <c r="Y1637" i="2" s="1"/>
  <c r="W2944" i="2"/>
  <c r="Y2944" i="2" s="1"/>
  <c r="W2928" i="2"/>
  <c r="Y2928" i="2" s="1"/>
  <c r="W2948" i="2"/>
  <c r="Y2948" i="2" s="1"/>
  <c r="Z2948" i="2" s="1"/>
  <c r="AA2948" i="2" s="1"/>
  <c r="W2940" i="2"/>
  <c r="Y2940" i="2" s="1"/>
  <c r="W2932" i="2"/>
  <c r="Y2932" i="2" s="1"/>
  <c r="W2936" i="2"/>
  <c r="Y2936" i="2" s="1"/>
  <c r="Z2936" i="2" s="1"/>
  <c r="AA2936" i="2" s="1"/>
  <c r="W2924" i="2"/>
  <c r="Y2924" i="2" s="1"/>
  <c r="W2930" i="2"/>
  <c r="Y2930" i="2" s="1"/>
  <c r="Z2930" i="2" s="1"/>
  <c r="AA2930" i="2" s="1"/>
  <c r="W2946" i="2"/>
  <c r="Y2946" i="2" s="1"/>
  <c r="Z2946" i="2" s="1"/>
  <c r="AA2946" i="2" s="1"/>
  <c r="W2938" i="2"/>
  <c r="Y2938" i="2" s="1"/>
  <c r="Z2938" i="2" s="1"/>
  <c r="AA2938" i="2" s="1"/>
  <c r="W2934" i="2"/>
  <c r="Y2934" i="2" s="1"/>
  <c r="Z2934" i="2" s="1"/>
  <c r="AA2934" i="2" s="1"/>
  <c r="W2942" i="2"/>
  <c r="Y2942" i="2" s="1"/>
  <c r="Z2942" i="2" s="1"/>
  <c r="AA2942" i="2" s="1"/>
  <c r="W2926" i="2"/>
  <c r="Y2926" i="2" s="1"/>
  <c r="Z2926" i="2" s="1"/>
  <c r="AA2926" i="2" s="1"/>
  <c r="W2945" i="2"/>
  <c r="Y2945" i="2" s="1"/>
  <c r="W2929" i="2"/>
  <c r="Y2929" i="2" s="1"/>
  <c r="W2933" i="2"/>
  <c r="Y2933" i="2" s="1"/>
  <c r="W2943" i="2"/>
  <c r="Y2943" i="2" s="1"/>
  <c r="Z2943" i="2" s="1"/>
  <c r="AA2943" i="2" s="1"/>
  <c r="W2927" i="2"/>
  <c r="Y2927" i="2" s="1"/>
  <c r="Z2927" i="2" s="1"/>
  <c r="AA2927" i="2" s="1"/>
  <c r="W2941" i="2"/>
  <c r="Y2941" i="2" s="1"/>
  <c r="W2925" i="2"/>
  <c r="Y2925" i="2" s="1"/>
  <c r="W2935" i="2"/>
  <c r="Y2935" i="2" s="1"/>
  <c r="Z2935" i="2" s="1"/>
  <c r="AA2935" i="2" s="1"/>
  <c r="W2937" i="2"/>
  <c r="Y2937" i="2" s="1"/>
  <c r="W2939" i="2"/>
  <c r="Y2939" i="2" s="1"/>
  <c r="Z2939" i="2" s="1"/>
  <c r="AA2939" i="2" s="1"/>
  <c r="W2947" i="2"/>
  <c r="Y2947" i="2" s="1"/>
  <c r="Z2947" i="2" s="1"/>
  <c r="AA2947" i="2" s="1"/>
  <c r="W2923" i="2"/>
  <c r="Y2923" i="2" s="1"/>
  <c r="Z2923" i="2" s="1"/>
  <c r="AA2923" i="2" s="1"/>
  <c r="W2931" i="2"/>
  <c r="Y2931" i="2" s="1"/>
  <c r="Z2931" i="2" s="1"/>
  <c r="AA2931" i="2" s="1"/>
  <c r="W1900" i="2"/>
  <c r="Y1900" i="2" s="1"/>
  <c r="Z1900" i="2" s="1"/>
  <c r="AA1900" i="2" s="1"/>
  <c r="W1904" i="2"/>
  <c r="Y1904" i="2" s="1"/>
  <c r="Z1904" i="2" s="1"/>
  <c r="AA1904" i="2" s="1"/>
  <c r="W1901" i="2"/>
  <c r="Y1901" i="2" s="1"/>
  <c r="Z1901" i="2" s="1"/>
  <c r="AA1901" i="2" s="1"/>
  <c r="W1903" i="2"/>
  <c r="Y1903" i="2" s="1"/>
  <c r="W1902" i="2"/>
  <c r="Y1902" i="2" s="1"/>
  <c r="Z1902" i="2" s="1"/>
  <c r="AA1902" i="2" s="1"/>
  <c r="W1880" i="2"/>
  <c r="Y1880" i="2" s="1"/>
  <c r="Z1880" i="2" s="1"/>
  <c r="AA1880" i="2" s="1"/>
  <c r="W1879" i="2"/>
  <c r="Y1879" i="2" s="1"/>
  <c r="Z1879" i="2" s="1"/>
  <c r="AA1879" i="2" s="1"/>
  <c r="W3212" i="2"/>
  <c r="Y3212" i="2" s="1"/>
  <c r="W3208" i="2"/>
  <c r="Y3208" i="2" s="1"/>
  <c r="W3210" i="2"/>
  <c r="Y3210" i="2" s="1"/>
  <c r="Z3210" i="2" s="1"/>
  <c r="AA3210" i="2" s="1"/>
  <c r="W3214" i="2"/>
  <c r="Y3214" i="2" s="1"/>
  <c r="Z3214" i="2" s="1"/>
  <c r="AA3214" i="2" s="1"/>
  <c r="W3211" i="2"/>
  <c r="Y3211" i="2" s="1"/>
  <c r="Z3211" i="2" s="1"/>
  <c r="AA3211" i="2" s="1"/>
  <c r="W3213" i="2"/>
  <c r="Y3213" i="2" s="1"/>
  <c r="W3207" i="2"/>
  <c r="Y3207" i="2" s="1"/>
  <c r="Z3207" i="2" s="1"/>
  <c r="AA3207" i="2" s="1"/>
  <c r="W3209" i="2"/>
  <c r="Y3209" i="2" s="1"/>
  <c r="W2576" i="2"/>
  <c r="Y2576" i="2" s="1"/>
  <c r="Z2576" i="2" s="1"/>
  <c r="AA2576" i="2" s="1"/>
  <c r="W2564" i="2"/>
  <c r="Y2564" i="2" s="1"/>
  <c r="Z2564" i="2" s="1"/>
  <c r="AA2564" i="2" s="1"/>
  <c r="W2584" i="2"/>
  <c r="Y2584" i="2" s="1"/>
  <c r="Z2584" i="2" s="1"/>
  <c r="AA2584" i="2" s="1"/>
  <c r="W2572" i="2"/>
  <c r="Y2572" i="2" s="1"/>
  <c r="Z2572" i="2" s="1"/>
  <c r="AA2572" i="2" s="1"/>
  <c r="W2588" i="2"/>
  <c r="Y2588" i="2" s="1"/>
  <c r="Z2588" i="2" s="1"/>
  <c r="AA2588" i="2" s="1"/>
  <c r="W2580" i="2"/>
  <c r="Y2580" i="2" s="1"/>
  <c r="Z2580" i="2" s="1"/>
  <c r="AA2580" i="2" s="1"/>
  <c r="W2568" i="2"/>
  <c r="Y2568" i="2" s="1"/>
  <c r="Z2568" i="2" s="1"/>
  <c r="AA2568" i="2" s="1"/>
  <c r="W2586" i="2"/>
  <c r="Y2586" i="2" s="1"/>
  <c r="Z2586" i="2" s="1"/>
  <c r="AA2586" i="2" s="1"/>
  <c r="W2570" i="2"/>
  <c r="Y2570" i="2" s="1"/>
  <c r="Z2570" i="2" s="1"/>
  <c r="AA2570" i="2" s="1"/>
  <c r="W2578" i="2"/>
  <c r="Y2578" i="2" s="1"/>
  <c r="Z2578" i="2" s="1"/>
  <c r="AA2578" i="2" s="1"/>
  <c r="W2562" i="2"/>
  <c r="Y2562" i="2" s="1"/>
  <c r="W2582" i="2"/>
  <c r="Y2582" i="2" s="1"/>
  <c r="Z2582" i="2" s="1"/>
  <c r="AA2582" i="2" s="1"/>
  <c r="W2590" i="2"/>
  <c r="Y2590" i="2" s="1"/>
  <c r="Z2590" i="2" s="1"/>
  <c r="AA2590" i="2" s="1"/>
  <c r="W2574" i="2"/>
  <c r="Y2574" i="2" s="1"/>
  <c r="Z2574" i="2" s="1"/>
  <c r="AA2574" i="2" s="1"/>
  <c r="W2566" i="2"/>
  <c r="Y2566" i="2" s="1"/>
  <c r="Z2566" i="2" s="1"/>
  <c r="AA2566" i="2" s="1"/>
  <c r="W2585" i="2"/>
  <c r="Y2585" i="2" s="1"/>
  <c r="Z2585" i="2" s="1"/>
  <c r="AA2585" i="2" s="1"/>
  <c r="W2569" i="2"/>
  <c r="Y2569" i="2" s="1"/>
  <c r="Z2569" i="2" s="1"/>
  <c r="AA2569" i="2" s="1"/>
  <c r="W2573" i="2"/>
  <c r="Y2573" i="2" s="1"/>
  <c r="Z2573" i="2" s="1"/>
  <c r="AA2573" i="2" s="1"/>
  <c r="W2589" i="2"/>
  <c r="Y2589" i="2" s="1"/>
  <c r="Z2589" i="2" s="1"/>
  <c r="AA2589" i="2" s="1"/>
  <c r="W2581" i="2"/>
  <c r="Y2581" i="2" s="1"/>
  <c r="Z2581" i="2" s="1"/>
  <c r="AA2581" i="2" s="1"/>
  <c r="W2565" i="2"/>
  <c r="Y2565" i="2" s="1"/>
  <c r="Z2565" i="2" s="1"/>
  <c r="AA2565" i="2" s="1"/>
  <c r="W2577" i="2"/>
  <c r="Y2577" i="2" s="1"/>
  <c r="Z2577" i="2" s="1"/>
  <c r="AA2577" i="2" s="1"/>
  <c r="W2561" i="2"/>
  <c r="Y2561" i="2" s="1"/>
  <c r="Z2561" i="2" s="1"/>
  <c r="AA2561" i="2" s="1"/>
  <c r="W2587" i="2"/>
  <c r="Y2587" i="2" s="1"/>
  <c r="Z2587" i="2" s="1"/>
  <c r="AA2587" i="2" s="1"/>
  <c r="W2571" i="2"/>
  <c r="Y2571" i="2" s="1"/>
  <c r="Z2571" i="2" s="1"/>
  <c r="AA2571" i="2" s="1"/>
  <c r="W2583" i="2"/>
  <c r="Y2583" i="2" s="1"/>
  <c r="Z2583" i="2" s="1"/>
  <c r="AA2583" i="2" s="1"/>
  <c r="W2575" i="2"/>
  <c r="Y2575" i="2" s="1"/>
  <c r="Z2575" i="2" s="1"/>
  <c r="AA2575" i="2" s="1"/>
  <c r="W2563" i="2"/>
  <c r="Y2563" i="2" s="1"/>
  <c r="Z2563" i="2" s="1"/>
  <c r="AA2563" i="2" s="1"/>
  <c r="W2579" i="2"/>
  <c r="Y2579" i="2" s="1"/>
  <c r="Z2579" i="2" s="1"/>
  <c r="AA2579" i="2" s="1"/>
  <c r="W2567" i="2"/>
  <c r="Y2567" i="2" s="1"/>
  <c r="Z2567" i="2" s="1"/>
  <c r="AA2567" i="2" s="1"/>
  <c r="W2236" i="2"/>
  <c r="Y2236" i="2" s="1"/>
  <c r="Z2236" i="2" s="1"/>
  <c r="AA2236" i="2" s="1"/>
  <c r="W2237" i="2"/>
  <c r="Y2237" i="2" s="1"/>
  <c r="W2768" i="2"/>
  <c r="Y2768" i="2" s="1"/>
  <c r="W2764" i="2"/>
  <c r="Y2764" i="2" s="1"/>
  <c r="W2766" i="2"/>
  <c r="Y2766" i="2" s="1"/>
  <c r="Z2766" i="2" s="1"/>
  <c r="AA2766" i="2" s="1"/>
  <c r="W2765" i="2"/>
  <c r="Y2765" i="2" s="1"/>
  <c r="W2763" i="2"/>
  <c r="Y2763" i="2" s="1"/>
  <c r="Z2763" i="2" s="1"/>
  <c r="AA2763" i="2" s="1"/>
  <c r="W2767" i="2"/>
  <c r="Y2767" i="2" s="1"/>
  <c r="Z2767" i="2" s="1"/>
  <c r="AA2767" i="2" s="1"/>
  <c r="W2178" i="2"/>
  <c r="Y2178" i="2" s="1"/>
  <c r="Z2178" i="2" s="1"/>
  <c r="AA2178" i="2" s="1"/>
  <c r="W2174" i="2"/>
  <c r="Y2174" i="2" s="1"/>
  <c r="Z2174" i="2" s="1"/>
  <c r="AA2174" i="2" s="1"/>
  <c r="W2220" i="2"/>
  <c r="Y2220" i="2" s="1"/>
  <c r="Z2220" i="2" s="1"/>
  <c r="AA2220" i="2" s="1"/>
  <c r="W2212" i="2"/>
  <c r="Y2212" i="2" s="1"/>
  <c r="Z2212" i="2" s="1"/>
  <c r="AA2212" i="2" s="1"/>
  <c r="W2196" i="2"/>
  <c r="Y2196" i="2" s="1"/>
  <c r="Z2196" i="2" s="1"/>
  <c r="AA2196" i="2" s="1"/>
  <c r="W2188" i="2"/>
  <c r="Y2188" i="2" s="1"/>
  <c r="Z2188" i="2" s="1"/>
  <c r="AA2188" i="2" s="1"/>
  <c r="W2172" i="2"/>
  <c r="Y2172" i="2" s="1"/>
  <c r="W2204" i="2"/>
  <c r="Y2204" i="2" s="1"/>
  <c r="Z2204" i="2" s="1"/>
  <c r="AA2204" i="2" s="1"/>
  <c r="W2192" i="2"/>
  <c r="Y2192" i="2" s="1"/>
  <c r="Z2192" i="2" s="1"/>
  <c r="AA2192" i="2" s="1"/>
  <c r="W2184" i="2"/>
  <c r="Y2184" i="2" s="1"/>
  <c r="Z2184" i="2" s="1"/>
  <c r="AA2184" i="2" s="1"/>
  <c r="W2200" i="2"/>
  <c r="Y2200" i="2" s="1"/>
  <c r="Z2200" i="2" s="1"/>
  <c r="AA2200" i="2" s="1"/>
  <c r="W2216" i="2"/>
  <c r="Y2216" i="2" s="1"/>
  <c r="Z2216" i="2" s="1"/>
  <c r="AA2216" i="2" s="1"/>
  <c r="W2208" i="2"/>
  <c r="Y2208" i="2" s="1"/>
  <c r="Z2208" i="2" s="1"/>
  <c r="AA2208" i="2" s="1"/>
  <c r="W2180" i="2"/>
  <c r="Y2180" i="2" s="1"/>
  <c r="Z2180" i="2" s="1"/>
  <c r="AA2180" i="2" s="1"/>
  <c r="W2176" i="2"/>
  <c r="Y2176" i="2" s="1"/>
  <c r="Z2176" i="2" s="1"/>
  <c r="AA2176" i="2" s="1"/>
  <c r="W2218" i="2"/>
  <c r="Y2218" i="2" s="1"/>
  <c r="Z2218" i="2" s="1"/>
  <c r="AA2218" i="2" s="1"/>
  <c r="W2210" i="2"/>
  <c r="Y2210" i="2" s="1"/>
  <c r="Z2210" i="2" s="1"/>
  <c r="AA2210" i="2" s="1"/>
  <c r="W2202" i="2"/>
  <c r="Y2202" i="2" s="1"/>
  <c r="W2186" i="2"/>
  <c r="Y2186" i="2" s="1"/>
  <c r="Z2186" i="2" s="1"/>
  <c r="AA2186" i="2" s="1"/>
  <c r="W2214" i="2"/>
  <c r="Y2214" i="2" s="1"/>
  <c r="Z2214" i="2" s="1"/>
  <c r="AA2214" i="2" s="1"/>
  <c r="W2198" i="2"/>
  <c r="Y2198" i="2" s="1"/>
  <c r="Z2198" i="2" s="1"/>
  <c r="AA2198" i="2" s="1"/>
  <c r="W2206" i="2"/>
  <c r="Y2206" i="2" s="1"/>
  <c r="Z2206" i="2" s="1"/>
  <c r="AA2206" i="2" s="1"/>
  <c r="W2194" i="2"/>
  <c r="Y2194" i="2" s="1"/>
  <c r="Z2194" i="2" s="1"/>
  <c r="AA2194" i="2" s="1"/>
  <c r="W2182" i="2"/>
  <c r="Y2182" i="2" s="1"/>
  <c r="Z2182" i="2" s="1"/>
  <c r="AA2182" i="2" s="1"/>
  <c r="W2190" i="2"/>
  <c r="Y2190" i="2" s="1"/>
  <c r="Z2190" i="2" s="1"/>
  <c r="AA2190" i="2" s="1"/>
  <c r="W2215" i="2"/>
  <c r="Y2215" i="2" s="1"/>
  <c r="Z2215" i="2" s="1"/>
  <c r="AA2215" i="2" s="1"/>
  <c r="W2191" i="2"/>
  <c r="Y2191" i="2" s="1"/>
  <c r="Z2191" i="2" s="1"/>
  <c r="AA2191" i="2" s="1"/>
  <c r="W2183" i="2"/>
  <c r="Y2183" i="2" s="1"/>
  <c r="Z2183" i="2" s="1"/>
  <c r="AA2183" i="2" s="1"/>
  <c r="W2209" i="2"/>
  <c r="Y2209" i="2" s="1"/>
  <c r="W2201" i="2"/>
  <c r="Y2201" i="2" s="1"/>
  <c r="Z2201" i="2" s="1"/>
  <c r="AA2201" i="2" s="1"/>
  <c r="W2193" i="2"/>
  <c r="Y2193" i="2" s="1"/>
  <c r="Z2193" i="2" s="1"/>
  <c r="AA2193" i="2" s="1"/>
  <c r="W2169" i="2"/>
  <c r="Y2169" i="2" s="1"/>
  <c r="Z2169" i="2" s="1"/>
  <c r="AA2169" i="2" s="1"/>
  <c r="W2203" i="2"/>
  <c r="Y2203" i="2" s="1"/>
  <c r="Z2203" i="2" s="1"/>
  <c r="AA2203" i="2" s="1"/>
  <c r="W2195" i="2"/>
  <c r="Y2195" i="2" s="1"/>
  <c r="Z2195" i="2" s="1"/>
  <c r="AA2195" i="2" s="1"/>
  <c r="W2179" i="2"/>
  <c r="Y2179" i="2" s="1"/>
  <c r="Z2179" i="2" s="1"/>
  <c r="AA2179" i="2" s="1"/>
  <c r="W2170" i="2"/>
  <c r="Y2170" i="2" s="1"/>
  <c r="Z2170" i="2" s="1"/>
  <c r="AA2170" i="2" s="1"/>
  <c r="W2217" i="2"/>
  <c r="Y2217" i="2" s="1"/>
  <c r="W2185" i="2"/>
  <c r="Y2185" i="2" s="1"/>
  <c r="Z2185" i="2" s="1"/>
  <c r="AA2185" i="2" s="1"/>
  <c r="W2177" i="2"/>
  <c r="Y2177" i="2" s="1"/>
  <c r="Z2177" i="2" s="1"/>
  <c r="AA2177" i="2" s="1"/>
  <c r="W2219" i="2"/>
  <c r="Y2219" i="2" s="1"/>
  <c r="Z2219" i="2" s="1"/>
  <c r="AA2219" i="2" s="1"/>
  <c r="W2211" i="2"/>
  <c r="Y2211" i="2" s="1"/>
  <c r="Z2211" i="2" s="1"/>
  <c r="AA2211" i="2" s="1"/>
  <c r="W2187" i="2"/>
  <c r="Y2187" i="2" s="1"/>
  <c r="Z2187" i="2" s="1"/>
  <c r="AA2187" i="2" s="1"/>
  <c r="W2213" i="2"/>
  <c r="Y2213" i="2" s="1"/>
  <c r="Z2213" i="2" s="1"/>
  <c r="AA2213" i="2" s="1"/>
  <c r="W2197" i="2"/>
  <c r="Y2197" i="2" s="1"/>
  <c r="Z2197" i="2" s="1"/>
  <c r="AA2197" i="2" s="1"/>
  <c r="W2189" i="2"/>
  <c r="Y2189" i="2" s="1"/>
  <c r="Z2189" i="2" s="1"/>
  <c r="AA2189" i="2" s="1"/>
  <c r="W2173" i="2"/>
  <c r="Y2173" i="2" s="1"/>
  <c r="W2171" i="2"/>
  <c r="Y2171" i="2" s="1"/>
  <c r="Z2171" i="2" s="1"/>
  <c r="AA2171" i="2" s="1"/>
  <c r="W2207" i="2"/>
  <c r="Y2207" i="2" s="1"/>
  <c r="Z2207" i="2" s="1"/>
  <c r="AA2207" i="2" s="1"/>
  <c r="W2199" i="2"/>
  <c r="Y2199" i="2" s="1"/>
  <c r="Z2199" i="2" s="1"/>
  <c r="AA2199" i="2" s="1"/>
  <c r="W2175" i="2"/>
  <c r="Y2175" i="2" s="1"/>
  <c r="Z2175" i="2" s="1"/>
  <c r="AA2175" i="2" s="1"/>
  <c r="W2205" i="2"/>
  <c r="Y2205" i="2" s="1"/>
  <c r="Z2205" i="2" s="1"/>
  <c r="AA2205" i="2" s="1"/>
  <c r="W2181" i="2"/>
  <c r="Y2181" i="2" s="1"/>
  <c r="Z2181" i="2" s="1"/>
  <c r="AA2181" i="2" s="1"/>
  <c r="W3664" i="2"/>
  <c r="Y3664" i="2" s="1"/>
  <c r="W3668" i="2"/>
  <c r="Y3668" i="2" s="1"/>
  <c r="Z3668" i="2" s="1"/>
  <c r="AA3668" i="2" s="1"/>
  <c r="W3666" i="2"/>
  <c r="Y3666" i="2" s="1"/>
  <c r="Z3666" i="2" s="1"/>
  <c r="AA3666" i="2" s="1"/>
  <c r="W3667" i="2"/>
  <c r="Y3667" i="2" s="1"/>
  <c r="Z3667" i="2" s="1"/>
  <c r="AA3667" i="2" s="1"/>
  <c r="W3665" i="2"/>
  <c r="Y3665" i="2" s="1"/>
  <c r="W2131" i="2"/>
  <c r="Y2131" i="2" s="1"/>
  <c r="W2140" i="2"/>
  <c r="Y2140" i="2" s="1"/>
  <c r="Z2140" i="2" s="1"/>
  <c r="AA2140" i="2" s="1"/>
  <c r="W2132" i="2"/>
  <c r="Y2132" i="2" s="1"/>
  <c r="Z2132" i="2" s="1"/>
  <c r="AA2132" i="2" s="1"/>
  <c r="W2124" i="2"/>
  <c r="Y2124" i="2" s="1"/>
  <c r="Z2124" i="2" s="1"/>
  <c r="AA2124" i="2" s="1"/>
  <c r="W2136" i="2"/>
  <c r="Y2136" i="2" s="1"/>
  <c r="Z2136" i="2" s="1"/>
  <c r="AA2136" i="2" s="1"/>
  <c r="W2128" i="2"/>
  <c r="Y2128" i="2" s="1"/>
  <c r="W2120" i="2"/>
  <c r="Y2120" i="2" s="1"/>
  <c r="W2142" i="2"/>
  <c r="Y2142" i="2" s="1"/>
  <c r="Z2142" i="2" s="1"/>
  <c r="AA2142" i="2" s="1"/>
  <c r="W2126" i="2"/>
  <c r="Y2126" i="2" s="1"/>
  <c r="Z2126" i="2" s="1"/>
  <c r="AA2126" i="2" s="1"/>
  <c r="W2121" i="2"/>
  <c r="Y2121" i="2" s="1"/>
  <c r="W2143" i="2"/>
  <c r="Y2143" i="2" s="1"/>
  <c r="Z2143" i="2" s="1"/>
  <c r="AA2143" i="2" s="1"/>
  <c r="W2135" i="2"/>
  <c r="Y2135" i="2" s="1"/>
  <c r="Z2135" i="2" s="1"/>
  <c r="AA2135" i="2" s="1"/>
  <c r="W2138" i="2"/>
  <c r="Y2138" i="2" s="1"/>
  <c r="W2130" i="2"/>
  <c r="Y2130" i="2" s="1"/>
  <c r="Z2130" i="2" s="1"/>
  <c r="AA2130" i="2" s="1"/>
  <c r="W2137" i="2"/>
  <c r="Y2137" i="2" s="1"/>
  <c r="Z2137" i="2" s="1"/>
  <c r="AA2137" i="2" s="1"/>
  <c r="W2129" i="2"/>
  <c r="Y2129" i="2" s="1"/>
  <c r="Z2129" i="2" s="1"/>
  <c r="AA2129" i="2" s="1"/>
  <c r="W2122" i="2"/>
  <c r="Y2122" i="2" s="1"/>
  <c r="Z2122" i="2" s="1"/>
  <c r="AA2122" i="2" s="1"/>
  <c r="W2141" i="2"/>
  <c r="Y2141" i="2" s="1"/>
  <c r="Z2141" i="2" s="1"/>
  <c r="AA2141" i="2" s="1"/>
  <c r="W2133" i="2"/>
  <c r="Y2133" i="2" s="1"/>
  <c r="Z2133" i="2" s="1"/>
  <c r="AA2133" i="2" s="1"/>
  <c r="W2125" i="2"/>
  <c r="Y2125" i="2" s="1"/>
  <c r="Z2125" i="2" s="1"/>
  <c r="AA2125" i="2" s="1"/>
  <c r="W2139" i="2"/>
  <c r="Y2139" i="2" s="1"/>
  <c r="Z2139" i="2" s="1"/>
  <c r="AA2139" i="2" s="1"/>
  <c r="W2123" i="2"/>
  <c r="Y2123" i="2" s="1"/>
  <c r="Z2123" i="2" s="1"/>
  <c r="AA2123" i="2" s="1"/>
  <c r="W2134" i="2"/>
  <c r="Y2134" i="2" s="1"/>
  <c r="W2127" i="2"/>
  <c r="Y2127" i="2" s="1"/>
  <c r="Z2127" i="2" s="1"/>
  <c r="AA2127" i="2" s="1"/>
  <c r="W2090" i="2"/>
  <c r="Y2090" i="2" s="1"/>
  <c r="W2108" i="2"/>
  <c r="Y2108" i="2" s="1"/>
  <c r="Z2108" i="2" s="1"/>
  <c r="AA2108" i="2" s="1"/>
  <c r="W2096" i="2"/>
  <c r="Y2096" i="2" s="1"/>
  <c r="W2112" i="2"/>
  <c r="Y2112" i="2" s="1"/>
  <c r="W2104" i="2"/>
  <c r="Y2104" i="2" s="1"/>
  <c r="W2088" i="2"/>
  <c r="Y2088" i="2" s="1"/>
  <c r="W2100" i="2"/>
  <c r="Y2100" i="2" s="1"/>
  <c r="Z2100" i="2" s="1"/>
  <c r="AA2100" i="2" s="1"/>
  <c r="W2092" i="2"/>
  <c r="Y2092" i="2" s="1"/>
  <c r="W2084" i="2"/>
  <c r="Y2084" i="2" s="1"/>
  <c r="Z2084" i="2" s="1"/>
  <c r="AA2084" i="2" s="1"/>
  <c r="W2102" i="2"/>
  <c r="Y2102" i="2" s="1"/>
  <c r="Z2102" i="2" s="1"/>
  <c r="AA2102" i="2" s="1"/>
  <c r="W2105" i="2"/>
  <c r="Y2105" i="2" s="1"/>
  <c r="W2097" i="2"/>
  <c r="Y2097" i="2" s="1"/>
  <c r="Z2097" i="2" s="1"/>
  <c r="AA2097" i="2" s="1"/>
  <c r="W2089" i="2"/>
  <c r="Y2089" i="2" s="1"/>
  <c r="W2095" i="2"/>
  <c r="Y2095" i="2" s="1"/>
  <c r="Z2095" i="2" s="1"/>
  <c r="AA2095" i="2" s="1"/>
  <c r="W2106" i="2"/>
  <c r="Y2106" i="2" s="1"/>
  <c r="W2098" i="2"/>
  <c r="Y2098" i="2" s="1"/>
  <c r="W2099" i="2"/>
  <c r="Y2099" i="2" s="1"/>
  <c r="Z2099" i="2" s="1"/>
  <c r="AA2099" i="2" s="1"/>
  <c r="W2091" i="2"/>
  <c r="Y2091" i="2" s="1"/>
  <c r="Z2091" i="2" s="1"/>
  <c r="AA2091" i="2" s="1"/>
  <c r="W2101" i="2"/>
  <c r="Y2101" i="2" s="1"/>
  <c r="Z2101" i="2" s="1"/>
  <c r="AA2101" i="2" s="1"/>
  <c r="W2107" i="2"/>
  <c r="Y2107" i="2" s="1"/>
  <c r="Z2107" i="2" s="1"/>
  <c r="AA2107" i="2" s="1"/>
  <c r="W2110" i="2"/>
  <c r="Y2110" i="2" s="1"/>
  <c r="Z2110" i="2" s="1"/>
  <c r="AA2110" i="2" s="1"/>
  <c r="W2094" i="2"/>
  <c r="Y2094" i="2" s="1"/>
  <c r="Z2094" i="2" s="1"/>
  <c r="AA2094" i="2" s="1"/>
  <c r="W2086" i="2"/>
  <c r="Y2086" i="2" s="1"/>
  <c r="Z2086" i="2" s="1"/>
  <c r="AA2086" i="2" s="1"/>
  <c r="W2109" i="2"/>
  <c r="Y2109" i="2" s="1"/>
  <c r="Z2109" i="2" s="1"/>
  <c r="AA2109" i="2" s="1"/>
  <c r="W2093" i="2"/>
  <c r="Y2093" i="2" s="1"/>
  <c r="Z2093" i="2" s="1"/>
  <c r="AA2093" i="2" s="1"/>
  <c r="W2085" i="2"/>
  <c r="Y2085" i="2" s="1"/>
  <c r="Z2085" i="2" s="1"/>
  <c r="AA2085" i="2" s="1"/>
  <c r="W2111" i="2"/>
  <c r="Y2111" i="2" s="1"/>
  <c r="Z2111" i="2" s="1"/>
  <c r="AA2111" i="2" s="1"/>
  <c r="W2103" i="2"/>
  <c r="Y2103" i="2" s="1"/>
  <c r="Z2103" i="2" s="1"/>
  <c r="AA2103" i="2" s="1"/>
  <c r="W2087" i="2"/>
  <c r="Y2087" i="2" s="1"/>
  <c r="Z2087" i="2" s="1"/>
  <c r="AA2087" i="2" s="1"/>
  <c r="W1428" i="2"/>
  <c r="Y1428" i="2" s="1"/>
  <c r="Z1428" i="2" s="1"/>
  <c r="AA1428" i="2" s="1"/>
  <c r="W1427" i="2"/>
  <c r="Y1427" i="2" s="1"/>
  <c r="Z1427" i="2" s="1"/>
  <c r="AA1427" i="2" s="1"/>
  <c r="W2036" i="2"/>
  <c r="Y2036" i="2" s="1"/>
  <c r="Z2036" i="2" s="1"/>
  <c r="AA2036" i="2" s="1"/>
  <c r="W2044" i="2"/>
  <c r="Y2044" i="2" s="1"/>
  <c r="W2040" i="2"/>
  <c r="Y2040" i="2" s="1"/>
  <c r="W2041" i="2"/>
  <c r="Y2041" i="2" s="1"/>
  <c r="W2042" i="2"/>
  <c r="Y2042" i="2" s="1"/>
  <c r="W2034" i="2"/>
  <c r="Y2034" i="2" s="1"/>
  <c r="W2033" i="2"/>
  <c r="Y2033" i="2" s="1"/>
  <c r="Z2033" i="2" s="1"/>
  <c r="AA2033" i="2" s="1"/>
  <c r="W2043" i="2"/>
  <c r="Y2043" i="2" s="1"/>
  <c r="Z2043" i="2" s="1"/>
  <c r="AA2043" i="2" s="1"/>
  <c r="W2045" i="2"/>
  <c r="Y2045" i="2" s="1"/>
  <c r="Z2045" i="2" s="1"/>
  <c r="AA2045" i="2" s="1"/>
  <c r="W2037" i="2"/>
  <c r="Y2037" i="2" s="1"/>
  <c r="Z2037" i="2" s="1"/>
  <c r="AA2037" i="2" s="1"/>
  <c r="W2035" i="2"/>
  <c r="Y2035" i="2" s="1"/>
  <c r="Z2035" i="2" s="1"/>
  <c r="AA2035" i="2" s="1"/>
  <c r="W2038" i="2"/>
  <c r="Y2038" i="2" s="1"/>
  <c r="Z2038" i="2" s="1"/>
  <c r="AA2038" i="2" s="1"/>
  <c r="W2039" i="2"/>
  <c r="Y2039" i="2" s="1"/>
  <c r="Z2039" i="2" s="1"/>
  <c r="AA2039" i="2" s="1"/>
  <c r="W1840" i="2"/>
  <c r="Y1840" i="2" s="1"/>
  <c r="Z1840" i="2" s="1"/>
  <c r="AA1840" i="2" s="1"/>
  <c r="W1839" i="2"/>
  <c r="Y1839" i="2" s="1"/>
  <c r="Z1839" i="2" s="1"/>
  <c r="AA1839" i="2" s="1"/>
  <c r="W1837" i="2"/>
  <c r="Y1837" i="2" s="1"/>
  <c r="Z1837" i="2" s="1"/>
  <c r="AA1837" i="2" s="1"/>
  <c r="W1838" i="2"/>
  <c r="Y1838" i="2" s="1"/>
  <c r="Z1838" i="2" s="1"/>
  <c r="AA1838" i="2" s="1"/>
  <c r="W1836" i="2"/>
  <c r="Y1836" i="2" s="1"/>
  <c r="Z1836" i="2" s="1"/>
  <c r="AA1836" i="2" s="1"/>
  <c r="W1832" i="2"/>
  <c r="Y1832" i="2" s="1"/>
  <c r="W1834" i="2"/>
  <c r="Y1834" i="2" s="1"/>
  <c r="Z1834" i="2" s="1"/>
  <c r="AA1834" i="2" s="1"/>
  <c r="W1833" i="2"/>
  <c r="Y1833" i="2" s="1"/>
  <c r="W1831" i="2"/>
  <c r="Y1831" i="2" s="1"/>
  <c r="Z1831" i="2" s="1"/>
  <c r="AA1831" i="2" s="1"/>
  <c r="W1835" i="2"/>
  <c r="Y1835" i="2" s="1"/>
  <c r="Z1835" i="2" s="1"/>
  <c r="AA1835" i="2" s="1"/>
  <c r="W1830" i="2"/>
  <c r="Y1830" i="2" s="1"/>
  <c r="Z1830" i="2" s="1"/>
  <c r="AA1830" i="2" s="1"/>
  <c r="W2408" i="2"/>
  <c r="Y2408" i="2" s="1"/>
  <c r="Z2408" i="2" s="1"/>
  <c r="AA2408" i="2" s="1"/>
  <c r="W2412" i="2"/>
  <c r="Y2412" i="2" s="1"/>
  <c r="Z2412" i="2" s="1"/>
  <c r="AA2412" i="2" s="1"/>
  <c r="W2416" i="2"/>
  <c r="Y2416" i="2" s="1"/>
  <c r="Z2416" i="2" s="1"/>
  <c r="AA2416" i="2" s="1"/>
  <c r="W2418" i="2"/>
  <c r="Y2418" i="2" s="1"/>
  <c r="Z2418" i="2" s="1"/>
  <c r="AA2418" i="2" s="1"/>
  <c r="W2414" i="2"/>
  <c r="Y2414" i="2" s="1"/>
  <c r="Z2414" i="2" s="1"/>
  <c r="AA2414" i="2" s="1"/>
  <c r="W2410" i="2"/>
  <c r="Y2410" i="2" s="1"/>
  <c r="Z2410" i="2" s="1"/>
  <c r="AA2410" i="2" s="1"/>
  <c r="W2411" i="2"/>
  <c r="Y2411" i="2" s="1"/>
  <c r="Z2411" i="2" s="1"/>
  <c r="AA2411" i="2" s="1"/>
  <c r="W2413" i="2"/>
  <c r="Y2413" i="2" s="1"/>
  <c r="W2415" i="2"/>
  <c r="Y2415" i="2" s="1"/>
  <c r="Z2415" i="2" s="1"/>
  <c r="AA2415" i="2" s="1"/>
  <c r="W2409" i="2"/>
  <c r="Y2409" i="2" s="1"/>
  <c r="Z2409" i="2" s="1"/>
  <c r="AA2409" i="2" s="1"/>
  <c r="W2417" i="2"/>
  <c r="Y2417" i="2" s="1"/>
  <c r="W2392" i="2"/>
  <c r="Y2392" i="2" s="1"/>
  <c r="Z2392" i="2" s="1"/>
  <c r="AA2392" i="2" s="1"/>
  <c r="W2396" i="2"/>
  <c r="Y2396" i="2" s="1"/>
  <c r="Z2396" i="2" s="1"/>
  <c r="AA2396" i="2" s="1"/>
  <c r="W2398" i="2"/>
  <c r="Y2398" i="2" s="1"/>
  <c r="Z2398" i="2" s="1"/>
  <c r="AA2398" i="2" s="1"/>
  <c r="W2390" i="2"/>
  <c r="Y2390" i="2" s="1"/>
  <c r="Z2390" i="2" s="1"/>
  <c r="AA2390" i="2" s="1"/>
  <c r="W2394" i="2"/>
  <c r="Y2394" i="2" s="1"/>
  <c r="Z2394" i="2" s="1"/>
  <c r="AA2394" i="2" s="1"/>
  <c r="W2395" i="2"/>
  <c r="Y2395" i="2" s="1"/>
  <c r="Z2395" i="2" s="1"/>
  <c r="AA2395" i="2" s="1"/>
  <c r="W2397" i="2"/>
  <c r="Y2397" i="2" s="1"/>
  <c r="Z2397" i="2" s="1"/>
  <c r="AA2397" i="2" s="1"/>
  <c r="W2391" i="2"/>
  <c r="Y2391" i="2" s="1"/>
  <c r="Z2391" i="2" s="1"/>
  <c r="AA2391" i="2" s="1"/>
  <c r="W2393" i="2"/>
  <c r="Y2393" i="2" s="1"/>
  <c r="Z2393" i="2" s="1"/>
  <c r="AA2393" i="2" s="1"/>
  <c r="Z3232" i="2"/>
  <c r="AA3232" i="2" s="1"/>
  <c r="W2018" i="2"/>
  <c r="Y2018" i="2" s="1"/>
  <c r="Z2018" i="2" s="1"/>
  <c r="AA2018" i="2" s="1"/>
  <c r="W2017" i="2"/>
  <c r="Y2017" i="2" s="1"/>
  <c r="Z2017" i="2" s="1"/>
  <c r="AA2017" i="2" s="1"/>
  <c r="W3196" i="2"/>
  <c r="Y3196" i="2" s="1"/>
  <c r="W3197" i="2"/>
  <c r="Y3197" i="2" s="1"/>
  <c r="W2860" i="2"/>
  <c r="Y2860" i="2" s="1"/>
  <c r="W2856" i="2"/>
  <c r="Y2856" i="2" s="1"/>
  <c r="Z2856" i="2" s="1"/>
  <c r="AA2856" i="2" s="1"/>
  <c r="W2858" i="2"/>
  <c r="Y2858" i="2" s="1"/>
  <c r="Z2858" i="2" s="1"/>
  <c r="AA2858" i="2" s="1"/>
  <c r="W2862" i="2"/>
  <c r="Y2862" i="2" s="1"/>
  <c r="Z2862" i="2" s="1"/>
  <c r="AA2862" i="2" s="1"/>
  <c r="W2861" i="2"/>
  <c r="Y2861" i="2" s="1"/>
  <c r="W2855" i="2"/>
  <c r="Y2855" i="2" s="1"/>
  <c r="Z2855" i="2" s="1"/>
  <c r="AA2855" i="2" s="1"/>
  <c r="W2857" i="2"/>
  <c r="Y2857" i="2" s="1"/>
  <c r="W2859" i="2"/>
  <c r="Y2859" i="2" s="1"/>
  <c r="Z2859" i="2" s="1"/>
  <c r="AA2859" i="2" s="1"/>
  <c r="W2863" i="2"/>
  <c r="Y2863" i="2" s="1"/>
  <c r="Z2863" i="2" s="1"/>
  <c r="AA2863" i="2" s="1"/>
  <c r="W6056" i="2"/>
  <c r="Y6056" i="2" s="1"/>
  <c r="Z6056" i="2" s="1"/>
  <c r="AA6056" i="2" s="1"/>
  <c r="W6057" i="2"/>
  <c r="Y6057" i="2" s="1"/>
  <c r="Z6057" i="2" s="1"/>
  <c r="AA6057" i="2" s="1"/>
  <c r="W6055" i="2"/>
  <c r="Y6055" i="2" s="1"/>
  <c r="Z6055" i="2" s="1"/>
  <c r="AA6055" i="2" s="1"/>
  <c r="W4242" i="2"/>
  <c r="Y4242" i="2" s="1"/>
  <c r="Z4242" i="2" s="1"/>
  <c r="AA4242" i="2" s="1"/>
  <c r="W4243" i="2"/>
  <c r="Y4243" i="2" s="1"/>
  <c r="Z4243" i="2" s="1"/>
  <c r="AA4243" i="2" s="1"/>
  <c r="W4241" i="2"/>
  <c r="Y4241" i="2" s="1"/>
  <c r="Z4241" i="2" s="1"/>
  <c r="AA4241" i="2" s="1"/>
  <c r="W3192" i="2"/>
  <c r="Y3192" i="2" s="1"/>
  <c r="W3190" i="2"/>
  <c r="Y3190" i="2" s="1"/>
  <c r="Z3190" i="2" s="1"/>
  <c r="AA3190" i="2" s="1"/>
  <c r="W3191" i="2"/>
  <c r="Y3191" i="2" s="1"/>
  <c r="Z3191" i="2" s="1"/>
  <c r="AA3191" i="2" s="1"/>
  <c r="W3193" i="2"/>
  <c r="Y3193" i="2" s="1"/>
  <c r="W2357" i="2"/>
  <c r="Y2357" i="2" s="1"/>
  <c r="W2360" i="2"/>
  <c r="Y2360" i="2" s="1"/>
  <c r="Z2360" i="2" s="1"/>
  <c r="AA2360" i="2" s="1"/>
  <c r="W2356" i="2"/>
  <c r="Y2356" i="2" s="1"/>
  <c r="Z2356" i="2" s="1"/>
  <c r="AA2356" i="2" s="1"/>
  <c r="W2358" i="2"/>
  <c r="Y2358" i="2" s="1"/>
  <c r="Z2358" i="2" s="1"/>
  <c r="AA2358" i="2" s="1"/>
  <c r="W2362" i="2"/>
  <c r="Y2362" i="2" s="1"/>
  <c r="Z2362" i="2" s="1"/>
  <c r="AA2362" i="2" s="1"/>
  <c r="W2359" i="2"/>
  <c r="Y2359" i="2" s="1"/>
  <c r="Z2359" i="2" s="1"/>
  <c r="AA2359" i="2" s="1"/>
  <c r="W2361" i="2"/>
  <c r="Y2361" i="2" s="1"/>
  <c r="Z2361" i="2" s="1"/>
  <c r="AA2361" i="2" s="1"/>
  <c r="W2348" i="2"/>
  <c r="Y2348" i="2" s="1"/>
  <c r="Z2348" i="2" s="1"/>
  <c r="AA2348" i="2" s="1"/>
  <c r="W2352" i="2"/>
  <c r="Y2352" i="2" s="1"/>
  <c r="Z2352" i="2" s="1"/>
  <c r="AA2352" i="2" s="1"/>
  <c r="W2354" i="2"/>
  <c r="Y2354" i="2" s="1"/>
  <c r="Z2354" i="2" s="1"/>
  <c r="AA2354" i="2" s="1"/>
  <c r="W2350" i="2"/>
  <c r="Y2350" i="2" s="1"/>
  <c r="Z2350" i="2" s="1"/>
  <c r="AA2350" i="2" s="1"/>
  <c r="W2355" i="2"/>
  <c r="Y2355" i="2" s="1"/>
  <c r="Z2355" i="2" s="1"/>
  <c r="AA2355" i="2" s="1"/>
  <c r="W2353" i="2"/>
  <c r="Y2353" i="2" s="1"/>
  <c r="Z2353" i="2" s="1"/>
  <c r="AA2353" i="2" s="1"/>
  <c r="W2351" i="2"/>
  <c r="Y2351" i="2" s="1"/>
  <c r="Z2351" i="2" s="1"/>
  <c r="AA2351" i="2" s="1"/>
  <c r="W2349" i="2"/>
  <c r="Y2349" i="2" s="1"/>
  <c r="Z2349" i="2" s="1"/>
  <c r="AA2349" i="2" s="1"/>
  <c r="W2756" i="2"/>
  <c r="Y2756" i="2" s="1"/>
  <c r="W2757" i="2"/>
  <c r="Y2757" i="2" s="1"/>
  <c r="W2864" i="2"/>
  <c r="Y2864" i="2" s="1"/>
  <c r="W2866" i="2"/>
  <c r="Y2866" i="2" s="1"/>
  <c r="Z2866" i="2" s="1"/>
  <c r="AA2866" i="2" s="1"/>
  <c r="W2865" i="2"/>
  <c r="Y2865" i="2" s="1"/>
  <c r="W2867" i="2"/>
  <c r="Y2867" i="2" s="1"/>
  <c r="Z2867" i="2" s="1"/>
  <c r="AA2867" i="2" s="1"/>
  <c r="W3360" i="2"/>
  <c r="Y3360" i="2" s="1"/>
  <c r="Z3360" i="2" s="1"/>
  <c r="AA3360" i="2" s="1"/>
  <c r="W3358" i="2"/>
  <c r="Y3358" i="2" s="1"/>
  <c r="Z3358" i="2" s="1"/>
  <c r="AA3358" i="2" s="1"/>
  <c r="W3359" i="2"/>
  <c r="Y3359" i="2" s="1"/>
  <c r="Z3359" i="2" s="1"/>
  <c r="AA3359" i="2" s="1"/>
  <c r="Z1785" i="2"/>
  <c r="AA1785" i="2" s="1"/>
  <c r="W1420" i="2"/>
  <c r="Y1420" i="2" s="1"/>
  <c r="Z1420" i="2" s="1"/>
  <c r="AA1420" i="2" s="1"/>
  <c r="W1412" i="2"/>
  <c r="Y1412" i="2" s="1"/>
  <c r="Z1412" i="2" s="1"/>
  <c r="AA1412" i="2" s="1"/>
  <c r="W1404" i="2"/>
  <c r="Y1404" i="2" s="1"/>
  <c r="Z1404" i="2" s="1"/>
  <c r="AA1404" i="2" s="1"/>
  <c r="W1396" i="2"/>
  <c r="Y1396" i="2" s="1"/>
  <c r="Z1396" i="2" s="1"/>
  <c r="AA1396" i="2" s="1"/>
  <c r="W1388" i="2"/>
  <c r="Y1388" i="2" s="1"/>
  <c r="Z1388" i="2" s="1"/>
  <c r="AA1388" i="2" s="1"/>
  <c r="W1380" i="2"/>
  <c r="Y1380" i="2" s="1"/>
  <c r="Z1380" i="2" s="1"/>
  <c r="AA1380" i="2" s="1"/>
  <c r="W1416" i="2"/>
  <c r="Y1416" i="2" s="1"/>
  <c r="Z1416" i="2" s="1"/>
  <c r="AA1416" i="2" s="1"/>
  <c r="W1408" i="2"/>
  <c r="Y1408" i="2" s="1"/>
  <c r="Z1408" i="2" s="1"/>
  <c r="AA1408" i="2" s="1"/>
  <c r="W1400" i="2"/>
  <c r="Y1400" i="2" s="1"/>
  <c r="Z1400" i="2" s="1"/>
  <c r="AA1400" i="2" s="1"/>
  <c r="W1392" i="2"/>
  <c r="Y1392" i="2" s="1"/>
  <c r="Z1392" i="2" s="1"/>
  <c r="AA1392" i="2" s="1"/>
  <c r="W1384" i="2"/>
  <c r="Y1384" i="2" s="1"/>
  <c r="Z1384" i="2" s="1"/>
  <c r="AA1384" i="2" s="1"/>
  <c r="W1414" i="2"/>
  <c r="Y1414" i="2" s="1"/>
  <c r="Z1414" i="2" s="1"/>
  <c r="AA1414" i="2" s="1"/>
  <c r="W1406" i="2"/>
  <c r="Y1406" i="2" s="1"/>
  <c r="Z1406" i="2" s="1"/>
  <c r="AA1406" i="2" s="1"/>
  <c r="W1398" i="2"/>
  <c r="Y1398" i="2" s="1"/>
  <c r="Z1398" i="2" s="1"/>
  <c r="AA1398" i="2" s="1"/>
  <c r="W1390" i="2"/>
  <c r="Y1390" i="2" s="1"/>
  <c r="Z1390" i="2" s="1"/>
  <c r="AA1390" i="2" s="1"/>
  <c r="W1382" i="2"/>
  <c r="Y1382" i="2" s="1"/>
  <c r="Z1382" i="2" s="1"/>
  <c r="AA1382" i="2" s="1"/>
  <c r="W1409" i="2"/>
  <c r="Y1409" i="2" s="1"/>
  <c r="Z1409" i="2" s="1"/>
  <c r="AA1409" i="2" s="1"/>
  <c r="W1393" i="2"/>
  <c r="Y1393" i="2" s="1"/>
  <c r="Z1393" i="2" s="1"/>
  <c r="AA1393" i="2" s="1"/>
  <c r="W1419" i="2"/>
  <c r="Y1419" i="2" s="1"/>
  <c r="Z1419" i="2" s="1"/>
  <c r="AA1419" i="2" s="1"/>
  <c r="W1411" i="2"/>
  <c r="Y1411" i="2" s="1"/>
  <c r="Z1411" i="2" s="1"/>
  <c r="AA1411" i="2" s="1"/>
  <c r="W1403" i="2"/>
  <c r="Y1403" i="2" s="1"/>
  <c r="Z1403" i="2" s="1"/>
  <c r="AA1403" i="2" s="1"/>
  <c r="W1395" i="2"/>
  <c r="Y1395" i="2" s="1"/>
  <c r="Z1395" i="2" s="1"/>
  <c r="AA1395" i="2" s="1"/>
  <c r="W1387" i="2"/>
  <c r="Y1387" i="2" s="1"/>
  <c r="Z1387" i="2" s="1"/>
  <c r="AA1387" i="2" s="1"/>
  <c r="W1379" i="2"/>
  <c r="Y1379" i="2" s="1"/>
  <c r="Z1379" i="2" s="1"/>
  <c r="AA1379" i="2" s="1"/>
  <c r="W1410" i="2"/>
  <c r="Y1410" i="2" s="1"/>
  <c r="Z1410" i="2" s="1"/>
  <c r="AA1410" i="2" s="1"/>
  <c r="W1394" i="2"/>
  <c r="Y1394" i="2" s="1"/>
  <c r="W1405" i="2"/>
  <c r="Y1405" i="2" s="1"/>
  <c r="W1389" i="2"/>
  <c r="Y1389" i="2" s="1"/>
  <c r="W1407" i="2"/>
  <c r="Y1407" i="2" s="1"/>
  <c r="Z1407" i="2" s="1"/>
  <c r="AA1407" i="2" s="1"/>
  <c r="W1391" i="2"/>
  <c r="Y1391" i="2" s="1"/>
  <c r="Z1391" i="2" s="1"/>
  <c r="AA1391" i="2" s="1"/>
  <c r="W1418" i="2"/>
  <c r="Y1418" i="2" s="1"/>
  <c r="Z1418" i="2" s="1"/>
  <c r="AA1418" i="2" s="1"/>
  <c r="W1402" i="2"/>
  <c r="Y1402" i="2" s="1"/>
  <c r="Z1402" i="2" s="1"/>
  <c r="AA1402" i="2" s="1"/>
  <c r="W1386" i="2"/>
  <c r="Y1386" i="2" s="1"/>
  <c r="Z1386" i="2" s="1"/>
  <c r="AA1386" i="2" s="1"/>
  <c r="W1378" i="2"/>
  <c r="Y1378" i="2" s="1"/>
  <c r="Z1378" i="2" s="1"/>
  <c r="AA1378" i="2" s="1"/>
  <c r="W1413" i="2"/>
  <c r="Y1413" i="2" s="1"/>
  <c r="Z1413" i="2" s="1"/>
  <c r="AA1413" i="2" s="1"/>
  <c r="W1397" i="2"/>
  <c r="Y1397" i="2" s="1"/>
  <c r="Z1397" i="2" s="1"/>
  <c r="AA1397" i="2" s="1"/>
  <c r="W1381" i="2"/>
  <c r="Y1381" i="2" s="1"/>
  <c r="Z1381" i="2" s="1"/>
  <c r="AA1381" i="2" s="1"/>
  <c r="W1415" i="2"/>
  <c r="Y1415" i="2" s="1"/>
  <c r="Z1415" i="2" s="1"/>
  <c r="AA1415" i="2" s="1"/>
  <c r="W1399" i="2"/>
  <c r="Y1399" i="2" s="1"/>
  <c r="Z1399" i="2" s="1"/>
  <c r="AA1399" i="2" s="1"/>
  <c r="W1383" i="2"/>
  <c r="Y1383" i="2" s="1"/>
  <c r="Z1383" i="2" s="1"/>
  <c r="AA1383" i="2" s="1"/>
  <c r="W1417" i="2"/>
  <c r="Y1417" i="2" s="1"/>
  <c r="Z1417" i="2" s="1"/>
  <c r="AA1417" i="2" s="1"/>
  <c r="W1401" i="2"/>
  <c r="Y1401" i="2" s="1"/>
  <c r="Z1401" i="2" s="1"/>
  <c r="AA1401" i="2" s="1"/>
  <c r="W1385" i="2"/>
  <c r="Y1385" i="2" s="1"/>
  <c r="Z1385" i="2" s="1"/>
  <c r="AA1385" i="2" s="1"/>
  <c r="W1377" i="2"/>
  <c r="Y1377" i="2" s="1"/>
  <c r="Z1377" i="2" s="1"/>
  <c r="AA1377" i="2" s="1"/>
  <c r="W3352" i="2"/>
  <c r="Y3352" i="2" s="1"/>
  <c r="Z3352" i="2" s="1"/>
  <c r="AA3352" i="2" s="1"/>
  <c r="W3356" i="2"/>
  <c r="Y3356" i="2" s="1"/>
  <c r="Z3356" i="2" s="1"/>
  <c r="AA3356" i="2" s="1"/>
  <c r="W3354" i="2"/>
  <c r="Y3354" i="2" s="1"/>
  <c r="W3353" i="2"/>
  <c r="Y3353" i="2" s="1"/>
  <c r="Z3353" i="2" s="1"/>
  <c r="AA3353" i="2" s="1"/>
  <c r="W3355" i="2"/>
  <c r="Y3355" i="2" s="1"/>
  <c r="Z3355" i="2" s="1"/>
  <c r="AA3355" i="2" s="1"/>
  <c r="W3357" i="2"/>
  <c r="Y3357" i="2" s="1"/>
  <c r="Z3357" i="2" s="1"/>
  <c r="AA3357" i="2" s="1"/>
  <c r="W4216" i="2"/>
  <c r="Y4216" i="2" s="1"/>
  <c r="Z4216" i="2" s="1"/>
  <c r="AA4216" i="2" s="1"/>
  <c r="W4212" i="2"/>
  <c r="Y4212" i="2" s="1"/>
  <c r="Z4212" i="2" s="1"/>
  <c r="AA4212" i="2" s="1"/>
  <c r="W4210" i="2"/>
  <c r="Y4210" i="2" s="1"/>
  <c r="Z4210" i="2" s="1"/>
  <c r="AA4210" i="2" s="1"/>
  <c r="W4214" i="2"/>
  <c r="Y4214" i="2" s="1"/>
  <c r="Z4214" i="2" s="1"/>
  <c r="AA4214" i="2" s="1"/>
  <c r="W4215" i="2"/>
  <c r="Y4215" i="2" s="1"/>
  <c r="Z4215" i="2" s="1"/>
  <c r="AA4215" i="2" s="1"/>
  <c r="W4211" i="2"/>
  <c r="Y4211" i="2" s="1"/>
  <c r="Z4211" i="2" s="1"/>
  <c r="AA4211" i="2" s="1"/>
  <c r="W4213" i="2"/>
  <c r="Y4213" i="2" s="1"/>
  <c r="Z4213" i="2" s="1"/>
  <c r="AA4213" i="2" s="1"/>
  <c r="W4209" i="2"/>
  <c r="Y4209" i="2" s="1"/>
  <c r="Z4209" i="2" s="1"/>
  <c r="AA4209" i="2" s="1"/>
  <c r="W4217" i="2"/>
  <c r="Y4217" i="2" s="1"/>
  <c r="Z4217" i="2" s="1"/>
  <c r="AA4217" i="2" s="1"/>
  <c r="W1352" i="2"/>
  <c r="Y1352" i="2" s="1"/>
  <c r="Z1352" i="2" s="1"/>
  <c r="AA1352" i="2" s="1"/>
  <c r="W1353" i="2"/>
  <c r="Y1353" i="2" s="1"/>
  <c r="W1354" i="2"/>
  <c r="Y1354" i="2" s="1"/>
  <c r="Z1354" i="2" s="1"/>
  <c r="AA1354" i="2" s="1"/>
  <c r="W1348" i="2"/>
  <c r="Y1348" i="2" s="1"/>
  <c r="Z1348" i="2" s="1"/>
  <c r="AA1348" i="2" s="1"/>
  <c r="W1349" i="2"/>
  <c r="Y1349" i="2" s="1"/>
  <c r="Z1349" i="2" s="1"/>
  <c r="AA1349" i="2" s="1"/>
  <c r="W1351" i="2"/>
  <c r="Y1351" i="2" s="1"/>
  <c r="Z1351" i="2" s="1"/>
  <c r="AA1351" i="2" s="1"/>
  <c r="W1350" i="2"/>
  <c r="Y1350" i="2" s="1"/>
  <c r="Z1350" i="2" s="1"/>
  <c r="AA1350" i="2" s="1"/>
  <c r="W3314" i="2"/>
  <c r="Y3314" i="2" s="1"/>
  <c r="Z3314" i="2" s="1"/>
  <c r="AA3314" i="2" s="1"/>
  <c r="W3313" i="2"/>
  <c r="Y3313" i="2" s="1"/>
  <c r="Z3313" i="2" s="1"/>
  <c r="AA3313" i="2" s="1"/>
  <c r="W3315" i="2"/>
  <c r="Y3315" i="2" s="1"/>
  <c r="Z3315" i="2" s="1"/>
  <c r="AA3315" i="2" s="1"/>
  <c r="W4195" i="2"/>
  <c r="Y4195" i="2" s="1"/>
  <c r="Z4195" i="2" s="1"/>
  <c r="AA4195" i="2" s="1"/>
  <c r="W4201" i="2"/>
  <c r="Y4201" i="2" s="1"/>
  <c r="Z4201" i="2" s="1"/>
  <c r="AA4201" i="2" s="1"/>
  <c r="W4192" i="2"/>
  <c r="Y4192" i="2" s="1"/>
  <c r="Z4192" i="2" s="1"/>
  <c r="AA4192" i="2" s="1"/>
  <c r="W4200" i="2"/>
  <c r="Y4200" i="2" s="1"/>
  <c r="Z4200" i="2" s="1"/>
  <c r="AA4200" i="2" s="1"/>
  <c r="W4204" i="2"/>
  <c r="Y4204" i="2" s="1"/>
  <c r="Z4204" i="2" s="1"/>
  <c r="AA4204" i="2" s="1"/>
  <c r="W4196" i="2"/>
  <c r="Y4196" i="2" s="1"/>
  <c r="Z4196" i="2" s="1"/>
  <c r="AA4196" i="2" s="1"/>
  <c r="W4188" i="2"/>
  <c r="Y4188" i="2" s="1"/>
  <c r="W4202" i="2"/>
  <c r="Y4202" i="2" s="1"/>
  <c r="Z4202" i="2" s="1"/>
  <c r="AA4202" i="2" s="1"/>
  <c r="W4194" i="2"/>
  <c r="Y4194" i="2" s="1"/>
  <c r="W4206" i="2"/>
  <c r="Y4206" i="2" s="1"/>
  <c r="Z4206" i="2" s="1"/>
  <c r="AA4206" i="2" s="1"/>
  <c r="W4198" i="2"/>
  <c r="Y4198" i="2" s="1"/>
  <c r="Z4198" i="2" s="1"/>
  <c r="AA4198" i="2" s="1"/>
  <c r="W4190" i="2"/>
  <c r="Y4190" i="2" s="1"/>
  <c r="W4189" i="2"/>
  <c r="Y4189" i="2" s="1"/>
  <c r="W4197" i="2"/>
  <c r="Y4197" i="2" s="1"/>
  <c r="Z4197" i="2" s="1"/>
  <c r="AA4197" i="2" s="1"/>
  <c r="W4205" i="2"/>
  <c r="Y4205" i="2" s="1"/>
  <c r="Z4205" i="2" s="1"/>
  <c r="AA4205" i="2" s="1"/>
  <c r="W4193" i="2"/>
  <c r="Y4193" i="2" s="1"/>
  <c r="W4203" i="2"/>
  <c r="Y4203" i="2" s="1"/>
  <c r="Z4203" i="2" s="1"/>
  <c r="AA4203" i="2" s="1"/>
  <c r="W4191" i="2"/>
  <c r="Y4191" i="2" s="1"/>
  <c r="W4199" i="2"/>
  <c r="Y4199" i="2" s="1"/>
  <c r="Z4199" i="2" s="1"/>
  <c r="AA4199" i="2" s="1"/>
  <c r="Z5949" i="2"/>
  <c r="AA5949" i="2" s="1"/>
  <c r="W4184" i="2"/>
  <c r="Y4184" i="2" s="1"/>
  <c r="W4183" i="2"/>
  <c r="Y4183" i="2" s="1"/>
  <c r="Z4183" i="2" s="1"/>
  <c r="AA4183" i="2" s="1"/>
  <c r="W4181" i="2"/>
  <c r="Y4181" i="2" s="1"/>
  <c r="Z4181" i="2" s="1"/>
  <c r="AA4181" i="2" s="1"/>
  <c r="W4182" i="2"/>
  <c r="Y4182" i="2" s="1"/>
  <c r="Z4182" i="2" s="1"/>
  <c r="AA4182" i="2" s="1"/>
  <c r="W4185" i="2"/>
  <c r="Y4185" i="2" s="1"/>
  <c r="Z4185" i="2" s="1"/>
  <c r="AA4185" i="2" s="1"/>
  <c r="W4172" i="2"/>
  <c r="Y4172" i="2" s="1"/>
  <c r="W4170" i="2"/>
  <c r="Y4170" i="2" s="1"/>
  <c r="Z4170" i="2" s="1"/>
  <c r="AA4170" i="2" s="1"/>
  <c r="W4171" i="2"/>
  <c r="Y4171" i="2" s="1"/>
  <c r="Z4171" i="2" s="1"/>
  <c r="AA4171" i="2" s="1"/>
  <c r="W4169" i="2"/>
  <c r="Y4169" i="2" s="1"/>
  <c r="Z4169" i="2" s="1"/>
  <c r="AA4169" i="2" s="1"/>
  <c r="W4153" i="2"/>
  <c r="Y4153" i="2" s="1"/>
  <c r="Z4153" i="2" s="1"/>
  <c r="AA4153" i="2" s="1"/>
  <c r="W4146" i="2"/>
  <c r="Y4146" i="2" s="1"/>
  <c r="Z4146" i="2" s="1"/>
  <c r="AA4146" i="2" s="1"/>
  <c r="W4160" i="2"/>
  <c r="Y4160" i="2" s="1"/>
  <c r="W4168" i="2"/>
  <c r="Y4168" i="2" s="1"/>
  <c r="W4152" i="2"/>
  <c r="Y4152" i="2" s="1"/>
  <c r="W4144" i="2"/>
  <c r="Y4144" i="2" s="1"/>
  <c r="Z4144" i="2" s="1"/>
  <c r="AA4144" i="2" s="1"/>
  <c r="W4136" i="2"/>
  <c r="Y4136" i="2" s="1"/>
  <c r="Z4136" i="2" s="1"/>
  <c r="AA4136" i="2" s="1"/>
  <c r="W4164" i="2"/>
  <c r="Y4164" i="2" s="1"/>
  <c r="W4156" i="2"/>
  <c r="Y4156" i="2" s="1"/>
  <c r="W4148" i="2"/>
  <c r="Y4148" i="2" s="1"/>
  <c r="Z4148" i="2" s="1"/>
  <c r="AA4148" i="2" s="1"/>
  <c r="W4140" i="2"/>
  <c r="Y4140" i="2" s="1"/>
  <c r="Z4140" i="2" s="1"/>
  <c r="AA4140" i="2" s="1"/>
  <c r="W4132" i="2"/>
  <c r="Y4132" i="2" s="1"/>
  <c r="Z4132" i="2" s="1"/>
  <c r="AA4132" i="2" s="1"/>
  <c r="W4158" i="2"/>
  <c r="Y4158" i="2" s="1"/>
  <c r="Z4158" i="2" s="1"/>
  <c r="AA4158" i="2" s="1"/>
  <c r="W4166" i="2"/>
  <c r="Y4166" i="2" s="1"/>
  <c r="Z4166" i="2" s="1"/>
  <c r="AA4166" i="2" s="1"/>
  <c r="W4150" i="2"/>
  <c r="Y4150" i="2" s="1"/>
  <c r="Z4150" i="2" s="1"/>
  <c r="AA4150" i="2" s="1"/>
  <c r="W4134" i="2"/>
  <c r="Y4134" i="2" s="1"/>
  <c r="Z4134" i="2" s="1"/>
  <c r="AA4134" i="2" s="1"/>
  <c r="W4162" i="2"/>
  <c r="Y4162" i="2" s="1"/>
  <c r="Z4162" i="2" s="1"/>
  <c r="AA4162" i="2" s="1"/>
  <c r="W4154" i="2"/>
  <c r="Y4154" i="2" s="1"/>
  <c r="Z4154" i="2" s="1"/>
  <c r="AA4154" i="2" s="1"/>
  <c r="W4142" i="2"/>
  <c r="Y4142" i="2" s="1"/>
  <c r="Z4142" i="2" s="1"/>
  <c r="AA4142" i="2" s="1"/>
  <c r="W4130" i="2"/>
  <c r="Y4130" i="2" s="1"/>
  <c r="Z4130" i="2" s="1"/>
  <c r="AA4130" i="2" s="1"/>
  <c r="W4161" i="2"/>
  <c r="Y4161" i="2" s="1"/>
  <c r="Z4161" i="2" s="1"/>
  <c r="AA4161" i="2" s="1"/>
  <c r="W4149" i="2"/>
  <c r="Y4149" i="2" s="1"/>
  <c r="Z4149" i="2" s="1"/>
  <c r="AA4149" i="2" s="1"/>
  <c r="W4141" i="2"/>
  <c r="Y4141" i="2" s="1"/>
  <c r="Z4141" i="2" s="1"/>
  <c r="AA4141" i="2" s="1"/>
  <c r="W4133" i="2"/>
  <c r="Y4133" i="2" s="1"/>
  <c r="Z4133" i="2" s="1"/>
  <c r="AA4133" i="2" s="1"/>
  <c r="W4155" i="2"/>
  <c r="Y4155" i="2" s="1"/>
  <c r="Z4155" i="2" s="1"/>
  <c r="AA4155" i="2" s="1"/>
  <c r="W4147" i="2"/>
  <c r="Y4147" i="2" s="1"/>
  <c r="Z4147" i="2" s="1"/>
  <c r="AA4147" i="2" s="1"/>
  <c r="W4139" i="2"/>
  <c r="Y4139" i="2" s="1"/>
  <c r="Z4139" i="2" s="1"/>
  <c r="AA4139" i="2" s="1"/>
  <c r="W4131" i="2"/>
  <c r="Y4131" i="2" s="1"/>
  <c r="Z4131" i="2" s="1"/>
  <c r="AA4131" i="2" s="1"/>
  <c r="W4165" i="2"/>
  <c r="Y4165" i="2" s="1"/>
  <c r="Z4165" i="2" s="1"/>
  <c r="AA4165" i="2" s="1"/>
  <c r="W4163" i="2"/>
  <c r="Y4163" i="2" s="1"/>
  <c r="Z4163" i="2" s="1"/>
  <c r="AA4163" i="2" s="1"/>
  <c r="W4157" i="2"/>
  <c r="Y4157" i="2" s="1"/>
  <c r="Z4157" i="2" s="1"/>
  <c r="AA4157" i="2" s="1"/>
  <c r="W4145" i="2"/>
  <c r="Y4145" i="2" s="1"/>
  <c r="Z4145" i="2" s="1"/>
  <c r="AA4145" i="2" s="1"/>
  <c r="W4137" i="2"/>
  <c r="Y4137" i="2" s="1"/>
  <c r="Z4137" i="2" s="1"/>
  <c r="AA4137" i="2" s="1"/>
  <c r="W4129" i="2"/>
  <c r="Y4129" i="2" s="1"/>
  <c r="Z4129" i="2" s="1"/>
  <c r="AA4129" i="2" s="1"/>
  <c r="W4167" i="2"/>
  <c r="Y4167" i="2" s="1"/>
  <c r="Z4167" i="2" s="1"/>
  <c r="AA4167" i="2" s="1"/>
  <c r="W4151" i="2"/>
  <c r="Y4151" i="2" s="1"/>
  <c r="W4143" i="2"/>
  <c r="Y4143" i="2" s="1"/>
  <c r="Z4143" i="2" s="1"/>
  <c r="AA4143" i="2" s="1"/>
  <c r="W4135" i="2"/>
  <c r="Y4135" i="2" s="1"/>
  <c r="Z4135" i="2" s="1"/>
  <c r="AA4135" i="2" s="1"/>
  <c r="W4159" i="2"/>
  <c r="Y4159" i="2" s="1"/>
  <c r="Z4159" i="2" s="1"/>
  <c r="AA4159" i="2" s="1"/>
  <c r="W4138" i="2"/>
  <c r="Y4138" i="2" s="1"/>
  <c r="Z4138" i="2" s="1"/>
  <c r="AA4138" i="2" s="1"/>
  <c r="W2818" i="2"/>
  <c r="Y2818" i="2" s="1"/>
  <c r="Z2818" i="2" s="1"/>
  <c r="AA2818" i="2" s="1"/>
  <c r="W2817" i="2"/>
  <c r="Y2817" i="2" s="1"/>
  <c r="W2819" i="2"/>
  <c r="Y2819" i="2" s="1"/>
  <c r="Z2819" i="2" s="1"/>
  <c r="AA2819" i="2" s="1"/>
  <c r="W6016" i="2"/>
  <c r="Y6016" i="2" s="1"/>
  <c r="W6017" i="2"/>
  <c r="Y6017" i="2" s="1"/>
  <c r="Z6017" i="2" s="1"/>
  <c r="AA6017" i="2" s="1"/>
  <c r="W6015" i="2"/>
  <c r="Y6015" i="2" s="1"/>
  <c r="W2344" i="2"/>
  <c r="Y2344" i="2" s="1"/>
  <c r="Z2344" i="2" s="1"/>
  <c r="AA2344" i="2" s="1"/>
  <c r="W2343" i="2"/>
  <c r="Y2343" i="2" s="1"/>
  <c r="Z2343" i="2" s="1"/>
  <c r="AA2343" i="2" s="1"/>
  <c r="W1752" i="2"/>
  <c r="Y1752" i="2" s="1"/>
  <c r="W1753" i="2"/>
  <c r="Y1753" i="2" s="1"/>
  <c r="W1751" i="2"/>
  <c r="Y1751" i="2" s="1"/>
  <c r="Z1751" i="2" s="1"/>
  <c r="AA1751" i="2" s="1"/>
  <c r="W6014" i="2"/>
  <c r="Y6014" i="2" s="1"/>
  <c r="Z6014" i="2" s="1"/>
  <c r="AA6014" i="2" s="1"/>
  <c r="W6012" i="2"/>
  <c r="Y6012" i="2" s="1"/>
  <c r="Z6012" i="2" s="1"/>
  <c r="AA6012" i="2" s="1"/>
  <c r="W6008" i="2"/>
  <c r="Y6008" i="2" s="1"/>
  <c r="W6010" i="2"/>
  <c r="Y6010" i="2" s="1"/>
  <c r="Z6010" i="2" s="1"/>
  <c r="AA6010" i="2" s="1"/>
  <c r="W6009" i="2"/>
  <c r="Y6009" i="2" s="1"/>
  <c r="Z6009" i="2" s="1"/>
  <c r="AA6009" i="2" s="1"/>
  <c r="W6013" i="2"/>
  <c r="Y6013" i="2" s="1"/>
  <c r="W6011" i="2"/>
  <c r="Y6011" i="2" s="1"/>
  <c r="Z6011" i="2" s="1"/>
  <c r="AA6011" i="2" s="1"/>
  <c r="W3124" i="2"/>
  <c r="Y3124" i="2" s="1"/>
  <c r="Z3124" i="2" s="1"/>
  <c r="AA3124" i="2" s="1"/>
  <c r="W3128" i="2"/>
  <c r="Y3128" i="2" s="1"/>
  <c r="Z3128" i="2" s="1"/>
  <c r="AA3128" i="2" s="1"/>
  <c r="W3130" i="2"/>
  <c r="Y3130" i="2" s="1"/>
  <c r="Z3130" i="2" s="1"/>
  <c r="AA3130" i="2" s="1"/>
  <c r="W3126" i="2"/>
  <c r="Y3126" i="2" s="1"/>
  <c r="Z3126" i="2" s="1"/>
  <c r="AA3126" i="2" s="1"/>
  <c r="W3129" i="2"/>
  <c r="Y3129" i="2" s="1"/>
  <c r="Z3129" i="2" s="1"/>
  <c r="AA3129" i="2" s="1"/>
  <c r="W3125" i="2"/>
  <c r="Y3125" i="2" s="1"/>
  <c r="Z3125" i="2" s="1"/>
  <c r="AA3125" i="2" s="1"/>
  <c r="W3127" i="2"/>
  <c r="Y3127" i="2" s="1"/>
  <c r="Z3127" i="2" s="1"/>
  <c r="AA3127" i="2" s="1"/>
  <c r="W3131" i="2"/>
  <c r="Y3131" i="2" s="1"/>
  <c r="Z3131" i="2" s="1"/>
  <c r="AA3131" i="2" s="1"/>
  <c r="W3123" i="2"/>
  <c r="Y3123" i="2" s="1"/>
  <c r="Z3123" i="2" s="1"/>
  <c r="AA3123" i="2" s="1"/>
  <c r="W6002" i="2"/>
  <c r="Y6002" i="2" s="1"/>
  <c r="W5998" i="2"/>
  <c r="Y5998" i="2" s="1"/>
  <c r="Z5998" i="2" s="1"/>
  <c r="AA5998" i="2" s="1"/>
  <c r="W6000" i="2"/>
  <c r="Y6000" i="2" s="1"/>
  <c r="W6001" i="2"/>
  <c r="Y6001" i="2" s="1"/>
  <c r="Z6001" i="2" s="1"/>
  <c r="AA6001" i="2" s="1"/>
  <c r="W5999" i="2"/>
  <c r="Y5999" i="2" s="1"/>
  <c r="W3092" i="2"/>
  <c r="Y3092" i="2" s="1"/>
  <c r="Z3092" i="2" s="1"/>
  <c r="AA3092" i="2" s="1"/>
  <c r="W3088" i="2"/>
  <c r="Y3088" i="2" s="1"/>
  <c r="Z3088" i="2" s="1"/>
  <c r="AA3088" i="2" s="1"/>
  <c r="W3096" i="2"/>
  <c r="Y3096" i="2" s="1"/>
  <c r="Z3096" i="2" s="1"/>
  <c r="AA3096" i="2" s="1"/>
  <c r="W3098" i="2"/>
  <c r="Y3098" i="2" s="1"/>
  <c r="Z3098" i="2" s="1"/>
  <c r="AA3098" i="2" s="1"/>
  <c r="W3090" i="2"/>
  <c r="Y3090" i="2" s="1"/>
  <c r="Z3090" i="2" s="1"/>
  <c r="AA3090" i="2" s="1"/>
  <c r="W3086" i="2"/>
  <c r="Y3086" i="2" s="1"/>
  <c r="Z3086" i="2" s="1"/>
  <c r="AA3086" i="2" s="1"/>
  <c r="W3094" i="2"/>
  <c r="Y3094" i="2" s="1"/>
  <c r="Z3094" i="2" s="1"/>
  <c r="AA3094" i="2" s="1"/>
  <c r="W3097" i="2"/>
  <c r="Y3097" i="2" s="1"/>
  <c r="Z3097" i="2" s="1"/>
  <c r="AA3097" i="2" s="1"/>
  <c r="W3089" i="2"/>
  <c r="Y3089" i="2" s="1"/>
  <c r="Z3089" i="2" s="1"/>
  <c r="AA3089" i="2" s="1"/>
  <c r="W3093" i="2"/>
  <c r="Y3093" i="2" s="1"/>
  <c r="Z3093" i="2" s="1"/>
  <c r="AA3093" i="2" s="1"/>
  <c r="W3095" i="2"/>
  <c r="Y3095" i="2" s="1"/>
  <c r="Z3095" i="2" s="1"/>
  <c r="AA3095" i="2" s="1"/>
  <c r="W3087" i="2"/>
  <c r="Y3087" i="2" s="1"/>
  <c r="Z3087" i="2" s="1"/>
  <c r="AA3087" i="2" s="1"/>
  <c r="W3091" i="2"/>
  <c r="Y3091" i="2" s="1"/>
  <c r="Z3091" i="2" s="1"/>
  <c r="AA3091" i="2" s="1"/>
  <c r="W3638" i="2"/>
  <c r="Y3638" i="2" s="1"/>
  <c r="W3637" i="2"/>
  <c r="Y3637" i="2" s="1"/>
  <c r="Z3637" i="2" s="1"/>
  <c r="AA3637" i="2" s="1"/>
  <c r="W3969" i="2"/>
  <c r="Y3969" i="2" s="1"/>
  <c r="Z3969" i="2" s="1"/>
  <c r="AA3969" i="2" s="1"/>
  <c r="W3976" i="2"/>
  <c r="Y3976" i="2" s="1"/>
  <c r="W3968" i="2"/>
  <c r="Y3968" i="2" s="1"/>
  <c r="W3972" i="2"/>
  <c r="Y3972" i="2" s="1"/>
  <c r="W3974" i="2"/>
  <c r="Y3974" i="2" s="1"/>
  <c r="Z3974" i="2" s="1"/>
  <c r="AA3974" i="2" s="1"/>
  <c r="W3970" i="2"/>
  <c r="Y3970" i="2" s="1"/>
  <c r="Z3970" i="2" s="1"/>
  <c r="AA3970" i="2" s="1"/>
  <c r="W3966" i="2"/>
  <c r="Y3966" i="2" s="1"/>
  <c r="Z3966" i="2" s="1"/>
  <c r="AA3966" i="2" s="1"/>
  <c r="W3971" i="2"/>
  <c r="Y3971" i="2" s="1"/>
  <c r="Z3971" i="2" s="1"/>
  <c r="AA3971" i="2" s="1"/>
  <c r="W3973" i="2"/>
  <c r="Y3973" i="2" s="1"/>
  <c r="Z3973" i="2" s="1"/>
  <c r="AA3973" i="2" s="1"/>
  <c r="W3965" i="2"/>
  <c r="Y3965" i="2" s="1"/>
  <c r="Z3965" i="2" s="1"/>
  <c r="AA3965" i="2" s="1"/>
  <c r="W3975" i="2"/>
  <c r="Y3975" i="2" s="1"/>
  <c r="Z3975" i="2" s="1"/>
  <c r="AA3975" i="2" s="1"/>
  <c r="W3967" i="2"/>
  <c r="Y3967" i="2" s="1"/>
  <c r="Z3967" i="2" s="1"/>
  <c r="AA3967" i="2" s="1"/>
  <c r="W3717" i="2"/>
  <c r="Y3717" i="2" s="1"/>
  <c r="W3716" i="2"/>
  <c r="Y3716" i="2" s="1"/>
  <c r="W3715" i="2"/>
  <c r="Y3715" i="2" s="1"/>
  <c r="Z3715" i="2" s="1"/>
  <c r="AA3715" i="2" s="1"/>
  <c r="W3952" i="2"/>
  <c r="Y3952" i="2" s="1"/>
  <c r="W3956" i="2"/>
  <c r="Y3956" i="2" s="1"/>
  <c r="W3954" i="2"/>
  <c r="Y3954" i="2" s="1"/>
  <c r="Z3954" i="2" s="1"/>
  <c r="AA3954" i="2" s="1"/>
  <c r="W3955" i="2"/>
  <c r="Y3955" i="2" s="1"/>
  <c r="Z3955" i="2" s="1"/>
  <c r="AA3955" i="2" s="1"/>
  <c r="W3953" i="2"/>
  <c r="Y3953" i="2" s="1"/>
  <c r="Z3953" i="2" s="1"/>
  <c r="AA3953" i="2" s="1"/>
  <c r="W3946" i="2"/>
  <c r="Y3946" i="2" s="1"/>
  <c r="Z3946" i="2" s="1"/>
  <c r="AA3946" i="2" s="1"/>
  <c r="W3944" i="2"/>
  <c r="Y3944" i="2" s="1"/>
  <c r="W3936" i="2"/>
  <c r="Y3936" i="2" s="1"/>
  <c r="W3940" i="2"/>
  <c r="Y3940" i="2" s="1"/>
  <c r="W3948" i="2"/>
  <c r="Y3948" i="2" s="1"/>
  <c r="W3932" i="2"/>
  <c r="Y3932" i="2" s="1"/>
  <c r="W3934" i="2"/>
  <c r="Y3934" i="2" s="1"/>
  <c r="Z3934" i="2" s="1"/>
  <c r="AA3934" i="2" s="1"/>
  <c r="W3950" i="2"/>
  <c r="Y3950" i="2" s="1"/>
  <c r="Z3950" i="2" s="1"/>
  <c r="AA3950" i="2" s="1"/>
  <c r="W3942" i="2"/>
  <c r="Y3942" i="2" s="1"/>
  <c r="Z3942" i="2" s="1"/>
  <c r="AA3942" i="2" s="1"/>
  <c r="W3930" i="2"/>
  <c r="Y3930" i="2" s="1"/>
  <c r="Z3930" i="2" s="1"/>
  <c r="AA3930" i="2" s="1"/>
  <c r="W3938" i="2"/>
  <c r="Y3938" i="2" s="1"/>
  <c r="Z3938" i="2" s="1"/>
  <c r="AA3938" i="2" s="1"/>
  <c r="W3945" i="2"/>
  <c r="Y3945" i="2" s="1"/>
  <c r="Z3945" i="2" s="1"/>
  <c r="AA3945" i="2" s="1"/>
  <c r="W3939" i="2"/>
  <c r="Y3939" i="2" s="1"/>
  <c r="Z3939" i="2" s="1"/>
  <c r="AA3939" i="2" s="1"/>
  <c r="W3941" i="2"/>
  <c r="Y3941" i="2" s="1"/>
  <c r="Z3941" i="2" s="1"/>
  <c r="AA3941" i="2" s="1"/>
  <c r="W3935" i="2"/>
  <c r="Y3935" i="2" s="1"/>
  <c r="Z3935" i="2" s="1"/>
  <c r="AA3935" i="2" s="1"/>
  <c r="W3947" i="2"/>
  <c r="Y3947" i="2" s="1"/>
  <c r="Z3947" i="2" s="1"/>
  <c r="AA3947" i="2" s="1"/>
  <c r="W3949" i="2"/>
  <c r="Y3949" i="2" s="1"/>
  <c r="Z3949" i="2" s="1"/>
  <c r="AA3949" i="2" s="1"/>
  <c r="W3933" i="2"/>
  <c r="Y3933" i="2" s="1"/>
  <c r="Z3933" i="2" s="1"/>
  <c r="AA3933" i="2" s="1"/>
  <c r="W3943" i="2"/>
  <c r="Y3943" i="2" s="1"/>
  <c r="Z3943" i="2" s="1"/>
  <c r="AA3943" i="2" s="1"/>
  <c r="W3937" i="2"/>
  <c r="Y3937" i="2" s="1"/>
  <c r="Z3937" i="2" s="1"/>
  <c r="AA3937" i="2" s="1"/>
  <c r="W3931" i="2"/>
  <c r="Y3931" i="2" s="1"/>
  <c r="Z3931" i="2" s="1"/>
  <c r="AA3931" i="2" s="1"/>
  <c r="W5987" i="2"/>
  <c r="Y5987" i="2" s="1"/>
  <c r="W5993" i="2"/>
  <c r="Y5993" i="2" s="1"/>
  <c r="Z5993" i="2" s="1"/>
  <c r="AA5993" i="2" s="1"/>
  <c r="W5995" i="2"/>
  <c r="Y5995" i="2" s="1"/>
  <c r="Z5995" i="2" s="1"/>
  <c r="AA5995" i="2" s="1"/>
  <c r="W5990" i="2"/>
  <c r="Y5990" i="2" s="1"/>
  <c r="W5983" i="2"/>
  <c r="Y5983" i="2" s="1"/>
  <c r="W5988" i="2"/>
  <c r="Y5988" i="2" s="1"/>
  <c r="W5992" i="2"/>
  <c r="Y5992" i="2" s="1"/>
  <c r="W5984" i="2"/>
  <c r="Y5984" i="2" s="1"/>
  <c r="W5985" i="2"/>
  <c r="Y5985" i="2" s="1"/>
  <c r="W5986" i="2"/>
  <c r="Y5986" i="2" s="1"/>
  <c r="Z5986" i="2" s="1"/>
  <c r="AA5986" i="2" s="1"/>
  <c r="W5989" i="2"/>
  <c r="Y5989" i="2" s="1"/>
  <c r="Z5989" i="2" s="1"/>
  <c r="AA5989" i="2" s="1"/>
  <c r="W5981" i="2"/>
  <c r="Y5981" i="2" s="1"/>
  <c r="W5994" i="2"/>
  <c r="Y5994" i="2" s="1"/>
  <c r="Z5994" i="2" s="1"/>
  <c r="AA5994" i="2" s="1"/>
  <c r="W5991" i="2"/>
  <c r="Y5991" i="2" s="1"/>
  <c r="Z5991" i="2" s="1"/>
  <c r="AA5991" i="2" s="1"/>
  <c r="W5982" i="2"/>
  <c r="Y5982" i="2" s="1"/>
  <c r="Z5982" i="2" s="1"/>
  <c r="AA5982" i="2" s="1"/>
  <c r="W4082" i="2"/>
  <c r="Y4082" i="2" s="1"/>
  <c r="Z4082" i="2" s="1"/>
  <c r="AA4082" i="2" s="1"/>
  <c r="W4083" i="2"/>
  <c r="Y4083" i="2" s="1"/>
  <c r="Z4083" i="2" s="1"/>
  <c r="AA4083" i="2" s="1"/>
  <c r="W4081" i="2"/>
  <c r="Y4081" i="2" s="1"/>
  <c r="Z4081" i="2" s="1"/>
  <c r="AA4081" i="2" s="1"/>
  <c r="W3896" i="2"/>
  <c r="Y3896" i="2" s="1"/>
  <c r="W3904" i="2"/>
  <c r="Y3904" i="2" s="1"/>
  <c r="W3900" i="2"/>
  <c r="Y3900" i="2" s="1"/>
  <c r="Z3900" i="2" s="1"/>
  <c r="AA3900" i="2" s="1"/>
  <c r="W3902" i="2"/>
  <c r="Y3902" i="2" s="1"/>
  <c r="Z3902" i="2" s="1"/>
  <c r="AA3902" i="2" s="1"/>
  <c r="W3898" i="2"/>
  <c r="Y3898" i="2" s="1"/>
  <c r="Z3898" i="2" s="1"/>
  <c r="AA3898" i="2" s="1"/>
  <c r="W3897" i="2"/>
  <c r="Y3897" i="2" s="1"/>
  <c r="Z3897" i="2" s="1"/>
  <c r="AA3897" i="2" s="1"/>
  <c r="W3899" i="2"/>
  <c r="Y3899" i="2" s="1"/>
  <c r="Z3899" i="2" s="1"/>
  <c r="AA3899" i="2" s="1"/>
  <c r="W3901" i="2"/>
  <c r="Y3901" i="2" s="1"/>
  <c r="Z3901" i="2" s="1"/>
  <c r="AA3901" i="2" s="1"/>
  <c r="W3903" i="2"/>
  <c r="Y3903" i="2" s="1"/>
  <c r="Z3903" i="2" s="1"/>
  <c r="AA3903" i="2" s="1"/>
  <c r="W3859" i="2"/>
  <c r="Y3859" i="2" s="1"/>
  <c r="Z3859" i="2" s="1"/>
  <c r="AA3859" i="2" s="1"/>
  <c r="W3864" i="2"/>
  <c r="Y3864" i="2" s="1"/>
  <c r="W3848" i="2"/>
  <c r="Y3848" i="2" s="1"/>
  <c r="W3856" i="2"/>
  <c r="Y3856" i="2" s="1"/>
  <c r="Z3856" i="2" s="1"/>
  <c r="AA3856" i="2" s="1"/>
  <c r="W3860" i="2"/>
  <c r="Y3860" i="2" s="1"/>
  <c r="W3852" i="2"/>
  <c r="Y3852" i="2" s="1"/>
  <c r="W3858" i="2"/>
  <c r="Y3858" i="2" s="1"/>
  <c r="Z3858" i="2" s="1"/>
  <c r="AA3858" i="2" s="1"/>
  <c r="W3854" i="2"/>
  <c r="Y3854" i="2" s="1"/>
  <c r="Z3854" i="2" s="1"/>
  <c r="AA3854" i="2" s="1"/>
  <c r="W3862" i="2"/>
  <c r="Y3862" i="2" s="1"/>
  <c r="Z3862" i="2" s="1"/>
  <c r="AA3862" i="2" s="1"/>
  <c r="W3846" i="2"/>
  <c r="Y3846" i="2" s="1"/>
  <c r="Z3846" i="2" s="1"/>
  <c r="AA3846" i="2" s="1"/>
  <c r="W3850" i="2"/>
  <c r="Y3850" i="2" s="1"/>
  <c r="Z3850" i="2" s="1"/>
  <c r="AA3850" i="2" s="1"/>
  <c r="W3857" i="2"/>
  <c r="Y3857" i="2" s="1"/>
  <c r="Z3857" i="2" s="1"/>
  <c r="AA3857" i="2" s="1"/>
  <c r="W3845" i="2"/>
  <c r="Y3845" i="2" s="1"/>
  <c r="Z3845" i="2" s="1"/>
  <c r="AA3845" i="2" s="1"/>
  <c r="W3863" i="2"/>
  <c r="Y3863" i="2" s="1"/>
  <c r="Z3863" i="2" s="1"/>
  <c r="AA3863" i="2" s="1"/>
  <c r="W3851" i="2"/>
  <c r="Y3851" i="2" s="1"/>
  <c r="Z3851" i="2" s="1"/>
  <c r="AA3851" i="2" s="1"/>
  <c r="W3861" i="2"/>
  <c r="Y3861" i="2" s="1"/>
  <c r="Z3861" i="2" s="1"/>
  <c r="AA3861" i="2" s="1"/>
  <c r="W3847" i="2"/>
  <c r="Y3847" i="2" s="1"/>
  <c r="Z3847" i="2" s="1"/>
  <c r="AA3847" i="2" s="1"/>
  <c r="W3849" i="2"/>
  <c r="Y3849" i="2" s="1"/>
  <c r="Z3849" i="2" s="1"/>
  <c r="AA3849" i="2" s="1"/>
  <c r="W3855" i="2"/>
  <c r="Y3855" i="2" s="1"/>
  <c r="Z3855" i="2" s="1"/>
  <c r="AA3855" i="2" s="1"/>
  <c r="W3853" i="2"/>
  <c r="Y3853" i="2" s="1"/>
  <c r="Z3853" i="2" s="1"/>
  <c r="AA3853" i="2" s="1"/>
  <c r="W3576" i="2"/>
  <c r="Y3576" i="2" s="1"/>
  <c r="Z3576" i="2" s="1"/>
  <c r="AA3576" i="2" s="1"/>
  <c r="W3568" i="2"/>
  <c r="Y3568" i="2" s="1"/>
  <c r="Z3568" i="2" s="1"/>
  <c r="AA3568" i="2" s="1"/>
  <c r="W3572" i="2"/>
  <c r="Y3572" i="2" s="1"/>
  <c r="Z3572" i="2" s="1"/>
  <c r="AA3572" i="2" s="1"/>
  <c r="W3564" i="2"/>
  <c r="Y3564" i="2" s="1"/>
  <c r="Z3564" i="2" s="1"/>
  <c r="AA3564" i="2" s="1"/>
  <c r="W3574" i="2"/>
  <c r="Y3574" i="2" s="1"/>
  <c r="Z3574" i="2" s="1"/>
  <c r="AA3574" i="2" s="1"/>
  <c r="W3562" i="2"/>
  <c r="Y3562" i="2" s="1"/>
  <c r="W3578" i="2"/>
  <c r="Y3578" i="2" s="1"/>
  <c r="W3570" i="2"/>
  <c r="Y3570" i="2" s="1"/>
  <c r="Z3570" i="2" s="1"/>
  <c r="AA3570" i="2" s="1"/>
  <c r="W3567" i="2"/>
  <c r="Y3567" i="2" s="1"/>
  <c r="Z3567" i="2" s="1"/>
  <c r="AA3567" i="2" s="1"/>
  <c r="W3577" i="2"/>
  <c r="Y3577" i="2" s="1"/>
  <c r="W3569" i="2"/>
  <c r="Y3569" i="2" s="1"/>
  <c r="W3575" i="2"/>
  <c r="Y3575" i="2" s="1"/>
  <c r="Z3575" i="2" s="1"/>
  <c r="AA3575" i="2" s="1"/>
  <c r="W3573" i="2"/>
  <c r="Y3573" i="2" s="1"/>
  <c r="W3565" i="2"/>
  <c r="Y3565" i="2" s="1"/>
  <c r="W3571" i="2"/>
  <c r="Y3571" i="2" s="1"/>
  <c r="Z3571" i="2" s="1"/>
  <c r="AA3571" i="2" s="1"/>
  <c r="W3563" i="2"/>
  <c r="Y3563" i="2" s="1"/>
  <c r="Z3563" i="2" s="1"/>
  <c r="AA3563" i="2" s="1"/>
  <c r="W3566" i="2"/>
  <c r="Y3566" i="2" s="1"/>
  <c r="Z3566" i="2" s="1"/>
  <c r="AA3566" i="2" s="1"/>
  <c r="W3580" i="2"/>
  <c r="Y3580" i="2" s="1"/>
  <c r="Z3580" i="2" s="1"/>
  <c r="AA3580" i="2" s="1"/>
  <c r="W3582" i="2"/>
  <c r="Y3582" i="2" s="1"/>
  <c r="W3583" i="2"/>
  <c r="Y3583" i="2" s="1"/>
  <c r="Z3583" i="2" s="1"/>
  <c r="AA3583" i="2" s="1"/>
  <c r="W3581" i="2"/>
  <c r="Y3581" i="2" s="1"/>
  <c r="W3579" i="2"/>
  <c r="Y3579" i="2" s="1"/>
  <c r="Z3579" i="2" s="1"/>
  <c r="AA3579" i="2" s="1"/>
  <c r="W3556" i="2"/>
  <c r="Y3556" i="2" s="1"/>
  <c r="Z3556" i="2" s="1"/>
  <c r="AA3556" i="2" s="1"/>
  <c r="W3554" i="2"/>
  <c r="Y3554" i="2" s="1"/>
  <c r="Z3554" i="2" s="1"/>
  <c r="AA3554" i="2" s="1"/>
  <c r="W3555" i="2"/>
  <c r="Y3555" i="2" s="1"/>
  <c r="Z3555" i="2" s="1"/>
  <c r="AA3555" i="2" s="1"/>
  <c r="W3536" i="2"/>
  <c r="Y3536" i="2" s="1"/>
  <c r="Z3536" i="2" s="1"/>
  <c r="AA3536" i="2" s="1"/>
  <c r="W3534" i="2"/>
  <c r="Y3534" i="2" s="1"/>
  <c r="W3537" i="2"/>
  <c r="Y3537" i="2" s="1"/>
  <c r="W3533" i="2"/>
  <c r="Y3533" i="2" s="1"/>
  <c r="W3535" i="2"/>
  <c r="Y3535" i="2" s="1"/>
  <c r="Z3535" i="2" s="1"/>
  <c r="AA3535" i="2" s="1"/>
  <c r="W3749" i="2"/>
  <c r="Y3749" i="2" s="1"/>
  <c r="Z3749" i="2" s="1"/>
  <c r="AA3749" i="2" s="1"/>
  <c r="W3760" i="2"/>
  <c r="Y3760" i="2" s="1"/>
  <c r="W3752" i="2"/>
  <c r="Y3752" i="2" s="1"/>
  <c r="W3744" i="2"/>
  <c r="Y3744" i="2" s="1"/>
  <c r="Z3744" i="2" s="1"/>
  <c r="AA3744" i="2" s="1"/>
  <c r="W3756" i="2"/>
  <c r="Y3756" i="2" s="1"/>
  <c r="W3748" i="2"/>
  <c r="Y3748" i="2" s="1"/>
  <c r="W3740" i="2"/>
  <c r="Y3740" i="2" s="1"/>
  <c r="W3754" i="2"/>
  <c r="Y3754" i="2" s="1"/>
  <c r="Z3754" i="2" s="1"/>
  <c r="AA3754" i="2" s="1"/>
  <c r="W3746" i="2"/>
  <c r="Y3746" i="2" s="1"/>
  <c r="Z3746" i="2" s="1"/>
  <c r="AA3746" i="2" s="1"/>
  <c r="W3758" i="2"/>
  <c r="Y3758" i="2" s="1"/>
  <c r="Z3758" i="2" s="1"/>
  <c r="AA3758" i="2" s="1"/>
  <c r="W3750" i="2"/>
  <c r="Y3750" i="2" s="1"/>
  <c r="Z3750" i="2" s="1"/>
  <c r="AA3750" i="2" s="1"/>
  <c r="W3742" i="2"/>
  <c r="Y3742" i="2" s="1"/>
  <c r="Z3742" i="2" s="1"/>
  <c r="AA3742" i="2" s="1"/>
  <c r="W3753" i="2"/>
  <c r="Y3753" i="2" s="1"/>
  <c r="W3755" i="2"/>
  <c r="Y3755" i="2" s="1"/>
  <c r="Z3755" i="2" s="1"/>
  <c r="AA3755" i="2" s="1"/>
  <c r="W3747" i="2"/>
  <c r="Y3747" i="2" s="1"/>
  <c r="Z3747" i="2" s="1"/>
  <c r="AA3747" i="2" s="1"/>
  <c r="W3757" i="2"/>
  <c r="Y3757" i="2" s="1"/>
  <c r="W3743" i="2"/>
  <c r="Y3743" i="2" s="1"/>
  <c r="Z3743" i="2" s="1"/>
  <c r="AA3743" i="2" s="1"/>
  <c r="W3745" i="2"/>
  <c r="Y3745" i="2" s="1"/>
  <c r="W3739" i="2"/>
  <c r="Y3739" i="2" s="1"/>
  <c r="Z3739" i="2" s="1"/>
  <c r="AA3739" i="2" s="1"/>
  <c r="W3741" i="2"/>
  <c r="Y3741" i="2" s="1"/>
  <c r="W3759" i="2"/>
  <c r="Y3759" i="2" s="1"/>
  <c r="Z3759" i="2" s="1"/>
  <c r="AA3759" i="2" s="1"/>
  <c r="W3751" i="2"/>
  <c r="Y3751" i="2" s="1"/>
  <c r="Z3751" i="2" s="1"/>
  <c r="AA3751" i="2" s="1"/>
  <c r="W3528" i="2"/>
  <c r="Y3528" i="2" s="1"/>
  <c r="Z3528" i="2" s="1"/>
  <c r="AA3528" i="2" s="1"/>
  <c r="W3530" i="2"/>
  <c r="Y3530" i="2" s="1"/>
  <c r="W3526" i="2"/>
  <c r="Y3526" i="2" s="1"/>
  <c r="Z3526" i="2" s="1"/>
  <c r="AA3526" i="2" s="1"/>
  <c r="W3529" i="2"/>
  <c r="Y3529" i="2" s="1"/>
  <c r="W3527" i="2"/>
  <c r="Y3527" i="2" s="1"/>
  <c r="Z3527" i="2" s="1"/>
  <c r="AA3527" i="2" s="1"/>
  <c r="W4045" i="2"/>
  <c r="Y4045" i="2" s="1"/>
  <c r="Z4045" i="2" s="1"/>
  <c r="AA4045" i="2" s="1"/>
  <c r="W4051" i="2"/>
  <c r="Y4051" i="2" s="1"/>
  <c r="W4056" i="2"/>
  <c r="Y4056" i="2" s="1"/>
  <c r="W4048" i="2"/>
  <c r="Y4048" i="2" s="1"/>
  <c r="W4052" i="2"/>
  <c r="Y4052" i="2" s="1"/>
  <c r="W4058" i="2"/>
  <c r="Y4058" i="2" s="1"/>
  <c r="Z4058" i="2" s="1"/>
  <c r="AA4058" i="2" s="1"/>
  <c r="W4050" i="2"/>
  <c r="Y4050" i="2" s="1"/>
  <c r="Z4050" i="2" s="1"/>
  <c r="AA4050" i="2" s="1"/>
  <c r="W4046" i="2"/>
  <c r="Y4046" i="2" s="1"/>
  <c r="Z4046" i="2" s="1"/>
  <c r="AA4046" i="2" s="1"/>
  <c r="W4054" i="2"/>
  <c r="Y4054" i="2" s="1"/>
  <c r="Z4054" i="2" s="1"/>
  <c r="AA4054" i="2" s="1"/>
  <c r="W4055" i="2"/>
  <c r="Y4055" i="2" s="1"/>
  <c r="Z4055" i="2" s="1"/>
  <c r="AA4055" i="2" s="1"/>
  <c r="W4049" i="2"/>
  <c r="Y4049" i="2" s="1"/>
  <c r="Z4049" i="2" s="1"/>
  <c r="AA4049" i="2" s="1"/>
  <c r="W4057" i="2"/>
  <c r="Y4057" i="2" s="1"/>
  <c r="Z4057" i="2" s="1"/>
  <c r="AA4057" i="2" s="1"/>
  <c r="W4053" i="2"/>
  <c r="Y4053" i="2" s="1"/>
  <c r="Z4053" i="2" s="1"/>
  <c r="AA4053" i="2" s="1"/>
  <c r="W4047" i="2"/>
  <c r="Y4047" i="2" s="1"/>
  <c r="Z4047" i="2" s="1"/>
  <c r="AA4047" i="2" s="1"/>
  <c r="W3504" i="2"/>
  <c r="Y3504" i="2" s="1"/>
  <c r="Z3504" i="2" s="1"/>
  <c r="AA3504" i="2" s="1"/>
  <c r="W3496" i="2"/>
  <c r="Y3496" i="2" s="1"/>
  <c r="Z3496" i="2" s="1"/>
  <c r="AA3496" i="2" s="1"/>
  <c r="W3500" i="2"/>
  <c r="Y3500" i="2" s="1"/>
  <c r="Z3500" i="2" s="1"/>
  <c r="AA3500" i="2" s="1"/>
  <c r="W3498" i="2"/>
  <c r="Y3498" i="2" s="1"/>
  <c r="W3502" i="2"/>
  <c r="Y3502" i="2" s="1"/>
  <c r="W3505" i="2"/>
  <c r="Y3505" i="2" s="1"/>
  <c r="W3497" i="2"/>
  <c r="Y3497" i="2" s="1"/>
  <c r="W3501" i="2"/>
  <c r="Y3501" i="2" s="1"/>
  <c r="W3503" i="2"/>
  <c r="Y3503" i="2" s="1"/>
  <c r="Z3503" i="2" s="1"/>
  <c r="AA3503" i="2" s="1"/>
  <c r="W3495" i="2"/>
  <c r="Y3495" i="2" s="1"/>
  <c r="Z3495" i="2" s="1"/>
  <c r="AA3495" i="2" s="1"/>
  <c r="W3499" i="2"/>
  <c r="Y3499" i="2" s="1"/>
  <c r="Z3499" i="2" s="1"/>
  <c r="AA3499" i="2" s="1"/>
  <c r="W3798" i="2"/>
  <c r="Y3798" i="2" s="1"/>
  <c r="Z3798" i="2" s="1"/>
  <c r="AA3798" i="2" s="1"/>
  <c r="W3799" i="2"/>
  <c r="Y3799" i="2" s="1"/>
  <c r="Z3799" i="2" s="1"/>
  <c r="AA3799" i="2" s="1"/>
  <c r="W3797" i="2"/>
  <c r="Y3797" i="2" s="1"/>
  <c r="W3304" i="2"/>
  <c r="Y3304" i="2" s="1"/>
  <c r="Z3304" i="2" s="1"/>
  <c r="AA3304" i="2" s="1"/>
  <c r="W3312" i="2"/>
  <c r="Y3312" i="2" s="1"/>
  <c r="Z3312" i="2" s="1"/>
  <c r="AA3312" i="2" s="1"/>
  <c r="W3308" i="2"/>
  <c r="Y3308" i="2" s="1"/>
  <c r="Z3308" i="2" s="1"/>
  <c r="AA3308" i="2" s="1"/>
  <c r="W3300" i="2"/>
  <c r="Y3300" i="2" s="1"/>
  <c r="Z3300" i="2" s="1"/>
  <c r="AA3300" i="2" s="1"/>
  <c r="W3306" i="2"/>
  <c r="Y3306" i="2" s="1"/>
  <c r="W3302" i="2"/>
  <c r="Y3302" i="2" s="1"/>
  <c r="Z3302" i="2" s="1"/>
  <c r="AA3302" i="2" s="1"/>
  <c r="W3310" i="2"/>
  <c r="Y3310" i="2" s="1"/>
  <c r="Z3310" i="2" s="1"/>
  <c r="AA3310" i="2" s="1"/>
  <c r="W3305" i="2"/>
  <c r="Y3305" i="2" s="1"/>
  <c r="Z3305" i="2" s="1"/>
  <c r="AA3305" i="2" s="1"/>
  <c r="W3307" i="2"/>
  <c r="Y3307" i="2" s="1"/>
  <c r="Z3307" i="2" s="1"/>
  <c r="AA3307" i="2" s="1"/>
  <c r="W3301" i="2"/>
  <c r="Y3301" i="2" s="1"/>
  <c r="Z3301" i="2" s="1"/>
  <c r="AA3301" i="2" s="1"/>
  <c r="W3309" i="2"/>
  <c r="Y3309" i="2" s="1"/>
  <c r="Z3309" i="2" s="1"/>
  <c r="AA3309" i="2" s="1"/>
  <c r="W3311" i="2"/>
  <c r="Y3311" i="2" s="1"/>
  <c r="Z3311" i="2" s="1"/>
  <c r="AA3311" i="2" s="1"/>
  <c r="W3303" i="2"/>
  <c r="Y3303" i="2" s="1"/>
  <c r="Z3303" i="2" s="1"/>
  <c r="AA3303" i="2" s="1"/>
  <c r="Z3781" i="2"/>
  <c r="AA3781" i="2" s="1"/>
  <c r="W1336" i="2"/>
  <c r="Y1336" i="2" s="1"/>
  <c r="Z1336" i="2" s="1"/>
  <c r="AA1336" i="2" s="1"/>
  <c r="W1340" i="2"/>
  <c r="Y1340" i="2" s="1"/>
  <c r="Z1340" i="2" s="1"/>
  <c r="AA1340" i="2" s="1"/>
  <c r="W1344" i="2"/>
  <c r="Y1344" i="2" s="1"/>
  <c r="Z1344" i="2" s="1"/>
  <c r="AA1344" i="2" s="1"/>
  <c r="W1342" i="2"/>
  <c r="Y1342" i="2" s="1"/>
  <c r="Z1342" i="2" s="1"/>
  <c r="AA1342" i="2" s="1"/>
  <c r="W1345" i="2"/>
  <c r="Y1345" i="2" s="1"/>
  <c r="Z1345" i="2" s="1"/>
  <c r="AA1345" i="2" s="1"/>
  <c r="W1339" i="2"/>
  <c r="Y1339" i="2" s="1"/>
  <c r="Z1339" i="2" s="1"/>
  <c r="AA1339" i="2" s="1"/>
  <c r="W1338" i="2"/>
  <c r="Y1338" i="2" s="1"/>
  <c r="Z1338" i="2" s="1"/>
  <c r="AA1338" i="2" s="1"/>
  <c r="W1343" i="2"/>
  <c r="Y1343" i="2" s="1"/>
  <c r="Z1343" i="2" s="1"/>
  <c r="AA1343" i="2" s="1"/>
  <c r="W1346" i="2"/>
  <c r="Y1346" i="2" s="1"/>
  <c r="Z1346" i="2" s="1"/>
  <c r="AA1346" i="2" s="1"/>
  <c r="W1341" i="2"/>
  <c r="Y1341" i="2" s="1"/>
  <c r="W1337" i="2"/>
  <c r="Y1337" i="2" s="1"/>
  <c r="Z1337" i="2" s="1"/>
  <c r="AA1337" i="2" s="1"/>
  <c r="W1444" i="2"/>
  <c r="Y1444" i="2" s="1"/>
  <c r="Z1444" i="2" s="1"/>
  <c r="AA1444" i="2" s="1"/>
  <c r="W1445" i="2"/>
  <c r="Y1445" i="2" s="1"/>
  <c r="Z1445" i="2" s="1"/>
  <c r="AA1445" i="2" s="1"/>
  <c r="W1446" i="2"/>
  <c r="Y1446" i="2" s="1"/>
  <c r="Z1446" i="2" s="1"/>
  <c r="AA1446" i="2" s="1"/>
  <c r="W1443" i="2"/>
  <c r="Y1443" i="2" s="1"/>
  <c r="Z1443" i="2" s="1"/>
  <c r="AA1443" i="2" s="1"/>
  <c r="W1740" i="2"/>
  <c r="Y1740" i="2" s="1"/>
  <c r="Z1740" i="2" s="1"/>
  <c r="AA1740" i="2" s="1"/>
  <c r="W1741" i="2"/>
  <c r="Y1741" i="2" s="1"/>
  <c r="W5978" i="2"/>
  <c r="Y5978" i="2" s="1"/>
  <c r="Z5978" i="2" s="1"/>
  <c r="AA5978" i="2" s="1"/>
  <c r="W5979" i="2"/>
  <c r="Y5979" i="2" s="1"/>
  <c r="Z5979" i="2" s="1"/>
  <c r="AA5979" i="2" s="1"/>
  <c r="W5971" i="2"/>
  <c r="Y5971" i="2" s="1"/>
  <c r="W5968" i="2"/>
  <c r="Y5968" i="2" s="1"/>
  <c r="W5970" i="2"/>
  <c r="Y5970" i="2" s="1"/>
  <c r="Z5970" i="2" s="1"/>
  <c r="AA5970" i="2" s="1"/>
  <c r="W5969" i="2"/>
  <c r="Y5969" i="2" s="1"/>
  <c r="W5967" i="2"/>
  <c r="Y5967" i="2" s="1"/>
  <c r="Z5967" i="2" s="1"/>
  <c r="AA5967" i="2" s="1"/>
  <c r="W1728" i="2"/>
  <c r="Y1728" i="2" s="1"/>
  <c r="W1727" i="2"/>
  <c r="Y1727" i="2" s="1"/>
  <c r="Z1727" i="2" s="1"/>
  <c r="AA1727" i="2" s="1"/>
  <c r="W1726" i="2"/>
  <c r="Y1726" i="2" s="1"/>
  <c r="Z1726" i="2" s="1"/>
  <c r="AA1726" i="2" s="1"/>
  <c r="W2840" i="2"/>
  <c r="Y2840" i="2" s="1"/>
  <c r="Z2840" i="2" s="1"/>
  <c r="AA2840" i="2" s="1"/>
  <c r="W2836" i="2"/>
  <c r="Y2836" i="2" s="1"/>
  <c r="W2842" i="2"/>
  <c r="Y2842" i="2" s="1"/>
  <c r="Z2842" i="2" s="1"/>
  <c r="AA2842" i="2" s="1"/>
  <c r="W2838" i="2"/>
  <c r="Y2838" i="2" s="1"/>
  <c r="Z2838" i="2" s="1"/>
  <c r="AA2838" i="2" s="1"/>
  <c r="W2837" i="2"/>
  <c r="Y2837" i="2" s="1"/>
  <c r="W2841" i="2"/>
  <c r="Y2841" i="2" s="1"/>
  <c r="W2839" i="2"/>
  <c r="Y2839" i="2" s="1"/>
  <c r="Z2839" i="2" s="1"/>
  <c r="AA2839" i="2" s="1"/>
  <c r="W1724" i="2"/>
  <c r="Y1724" i="2" s="1"/>
  <c r="Z1724" i="2" s="1"/>
  <c r="AA1724" i="2" s="1"/>
  <c r="W1725" i="2"/>
  <c r="Y1725" i="2" s="1"/>
  <c r="W1723" i="2"/>
  <c r="Y1723" i="2" s="1"/>
  <c r="W4036" i="2"/>
  <c r="Y4036" i="2" s="1"/>
  <c r="W4038" i="2"/>
  <c r="Y4038" i="2" s="1"/>
  <c r="Z4038" i="2" s="1"/>
  <c r="AA4038" i="2" s="1"/>
  <c r="W4035" i="2"/>
  <c r="Y4035" i="2" s="1"/>
  <c r="Z4035" i="2" s="1"/>
  <c r="AA4035" i="2" s="1"/>
  <c r="W4037" i="2"/>
  <c r="Y4037" i="2" s="1"/>
  <c r="Z4037" i="2" s="1"/>
  <c r="AA4037" i="2" s="1"/>
  <c r="W4039" i="2"/>
  <c r="Y4039" i="2" s="1"/>
  <c r="Z4039" i="2" s="1"/>
  <c r="AA4039" i="2" s="1"/>
  <c r="W1232" i="2"/>
  <c r="Y1232" i="2" s="1"/>
  <c r="Z1232" i="2" s="1"/>
  <c r="AA1232" i="2" s="1"/>
  <c r="W1236" i="2"/>
  <c r="Y1236" i="2" s="1"/>
  <c r="Z1236" i="2" s="1"/>
  <c r="AA1236" i="2" s="1"/>
  <c r="W1228" i="2"/>
  <c r="Y1228" i="2" s="1"/>
  <c r="Z1228" i="2" s="1"/>
  <c r="AA1228" i="2" s="1"/>
  <c r="W1224" i="2"/>
  <c r="Y1224" i="2" s="1"/>
  <c r="Z1224" i="2" s="1"/>
  <c r="AA1224" i="2" s="1"/>
  <c r="W1234" i="2"/>
  <c r="Y1234" i="2" s="1"/>
  <c r="W1233" i="2"/>
  <c r="Y1233" i="2" s="1"/>
  <c r="Z1233" i="2" s="1"/>
  <c r="AA1233" i="2" s="1"/>
  <c r="W1225" i="2"/>
  <c r="Y1225" i="2" s="1"/>
  <c r="Z1225" i="2" s="1"/>
  <c r="AA1225" i="2" s="1"/>
  <c r="W1235" i="2"/>
  <c r="Y1235" i="2" s="1"/>
  <c r="Z1235" i="2" s="1"/>
  <c r="AA1235" i="2" s="1"/>
  <c r="W1226" i="2"/>
  <c r="Y1226" i="2" s="1"/>
  <c r="Z1226" i="2" s="1"/>
  <c r="AA1226" i="2" s="1"/>
  <c r="W1237" i="2"/>
  <c r="Y1237" i="2" s="1"/>
  <c r="Z1237" i="2" s="1"/>
  <c r="AA1237" i="2" s="1"/>
  <c r="W1229" i="2"/>
  <c r="Y1229" i="2" s="1"/>
  <c r="W1238" i="2"/>
  <c r="Y1238" i="2" s="1"/>
  <c r="Z1238" i="2" s="1"/>
  <c r="AA1238" i="2" s="1"/>
  <c r="W1230" i="2"/>
  <c r="Y1230" i="2" s="1"/>
  <c r="Z1230" i="2" s="1"/>
  <c r="AA1230" i="2" s="1"/>
  <c r="W1222" i="2"/>
  <c r="Y1222" i="2" s="1"/>
  <c r="Z1222" i="2" s="1"/>
  <c r="AA1222" i="2" s="1"/>
  <c r="W1239" i="2"/>
  <c r="Y1239" i="2" s="1"/>
  <c r="Z1239" i="2" s="1"/>
  <c r="AA1239" i="2" s="1"/>
  <c r="W1227" i="2"/>
  <c r="Y1227" i="2" s="1"/>
  <c r="Z1227" i="2" s="1"/>
  <c r="AA1227" i="2" s="1"/>
  <c r="W1231" i="2"/>
  <c r="Y1231" i="2" s="1"/>
  <c r="Z1231" i="2" s="1"/>
  <c r="AA1231" i="2" s="1"/>
  <c r="W1223" i="2"/>
  <c r="Y1223" i="2" s="1"/>
  <c r="Z1223" i="2" s="1"/>
  <c r="AA1223" i="2" s="1"/>
  <c r="W2712" i="2"/>
  <c r="Y2712" i="2" s="1"/>
  <c r="Z2712" i="2" s="1"/>
  <c r="AA2712" i="2" s="1"/>
  <c r="W2708" i="2"/>
  <c r="Y2708" i="2" s="1"/>
  <c r="W2706" i="2"/>
  <c r="Y2706" i="2" s="1"/>
  <c r="Z2706" i="2" s="1"/>
  <c r="AA2706" i="2" s="1"/>
  <c r="W2714" i="2"/>
  <c r="Y2714" i="2" s="1"/>
  <c r="Z2714" i="2" s="1"/>
  <c r="AA2714" i="2" s="1"/>
  <c r="W2710" i="2"/>
  <c r="Y2710" i="2" s="1"/>
  <c r="Z2710" i="2" s="1"/>
  <c r="AA2710" i="2" s="1"/>
  <c r="W2705" i="2"/>
  <c r="Y2705" i="2" s="1"/>
  <c r="W2709" i="2"/>
  <c r="Y2709" i="2" s="1"/>
  <c r="W2713" i="2"/>
  <c r="Y2713" i="2" s="1"/>
  <c r="W2711" i="2"/>
  <c r="Y2711" i="2" s="1"/>
  <c r="Z2711" i="2" s="1"/>
  <c r="AA2711" i="2" s="1"/>
  <c r="W2707" i="2"/>
  <c r="Y2707" i="2" s="1"/>
  <c r="Z2707" i="2" s="1"/>
  <c r="AA2707" i="2" s="1"/>
  <c r="W3052" i="2"/>
  <c r="Y3052" i="2" s="1"/>
  <c r="W3050" i="2"/>
  <c r="Y3050" i="2" s="1"/>
  <c r="W3054" i="2"/>
  <c r="Y3054" i="2" s="1"/>
  <c r="Z3054" i="2" s="1"/>
  <c r="AA3054" i="2" s="1"/>
  <c r="W3053" i="2"/>
  <c r="Y3053" i="2" s="1"/>
  <c r="Z3053" i="2" s="1"/>
  <c r="AA3053" i="2" s="1"/>
  <c r="W3049" i="2"/>
  <c r="Y3049" i="2" s="1"/>
  <c r="Z3049" i="2" s="1"/>
  <c r="AA3049" i="2" s="1"/>
  <c r="W3051" i="2"/>
  <c r="Y3051" i="2" s="1"/>
  <c r="W3016" i="2"/>
  <c r="Y3016" i="2" s="1"/>
  <c r="W3020" i="2"/>
  <c r="Y3020" i="2" s="1"/>
  <c r="W3024" i="2"/>
  <c r="Y3024" i="2" s="1"/>
  <c r="W3018" i="2"/>
  <c r="Y3018" i="2" s="1"/>
  <c r="W3014" i="2"/>
  <c r="Y3014" i="2" s="1"/>
  <c r="Z3014" i="2" s="1"/>
  <c r="AA3014" i="2" s="1"/>
  <c r="W3022" i="2"/>
  <c r="Y3022" i="2" s="1"/>
  <c r="Z3022" i="2" s="1"/>
  <c r="AA3022" i="2" s="1"/>
  <c r="W3023" i="2"/>
  <c r="Y3023" i="2" s="1"/>
  <c r="Z3023" i="2" s="1"/>
  <c r="AA3023" i="2" s="1"/>
  <c r="W3021" i="2"/>
  <c r="Y3021" i="2" s="1"/>
  <c r="Z3021" i="2" s="1"/>
  <c r="AA3021" i="2" s="1"/>
  <c r="W3013" i="2"/>
  <c r="Y3013" i="2" s="1"/>
  <c r="Z3013" i="2" s="1"/>
  <c r="AA3013" i="2" s="1"/>
  <c r="W3015" i="2"/>
  <c r="Y3015" i="2" s="1"/>
  <c r="Z3015" i="2" s="1"/>
  <c r="AA3015" i="2" s="1"/>
  <c r="W3017" i="2"/>
  <c r="Y3017" i="2" s="1"/>
  <c r="Z3017" i="2" s="1"/>
  <c r="AA3017" i="2" s="1"/>
  <c r="W3019" i="2"/>
  <c r="Y3019" i="2" s="1"/>
  <c r="Z3019" i="2" s="1"/>
  <c r="AA3019" i="2" s="1"/>
  <c r="W1720" i="2"/>
  <c r="Y1720" i="2" s="1"/>
  <c r="W1704" i="2"/>
  <c r="Y1704" i="2" s="1"/>
  <c r="W1716" i="2"/>
  <c r="Y1716" i="2" s="1"/>
  <c r="Z1716" i="2" s="1"/>
  <c r="AA1716" i="2" s="1"/>
  <c r="W1708" i="2"/>
  <c r="Y1708" i="2" s="1"/>
  <c r="Z1708" i="2" s="1"/>
  <c r="AA1708" i="2" s="1"/>
  <c r="W1712" i="2"/>
  <c r="Y1712" i="2" s="1"/>
  <c r="W1718" i="2"/>
  <c r="Y1718" i="2" s="1"/>
  <c r="Z1718" i="2" s="1"/>
  <c r="AA1718" i="2" s="1"/>
  <c r="W1710" i="2"/>
  <c r="Y1710" i="2" s="1"/>
  <c r="Z1710" i="2" s="1"/>
  <c r="AA1710" i="2" s="1"/>
  <c r="W1705" i="2"/>
  <c r="Y1705" i="2" s="1"/>
  <c r="W1711" i="2"/>
  <c r="Y1711" i="2" s="1"/>
  <c r="Z1711" i="2" s="1"/>
  <c r="AA1711" i="2" s="1"/>
  <c r="W1703" i="2"/>
  <c r="Y1703" i="2" s="1"/>
  <c r="Z1703" i="2" s="1"/>
  <c r="AA1703" i="2" s="1"/>
  <c r="W1721" i="2"/>
  <c r="Y1721" i="2" s="1"/>
  <c r="W1713" i="2"/>
  <c r="Y1713" i="2" s="1"/>
  <c r="W1715" i="2"/>
  <c r="Y1715" i="2" s="1"/>
  <c r="W1707" i="2"/>
  <c r="Y1707" i="2" s="1"/>
  <c r="W1714" i="2"/>
  <c r="Y1714" i="2" s="1"/>
  <c r="Z1714" i="2" s="1"/>
  <c r="AA1714" i="2" s="1"/>
  <c r="W1709" i="2"/>
  <c r="Y1709" i="2" s="1"/>
  <c r="W1722" i="2"/>
  <c r="Y1722" i="2" s="1"/>
  <c r="Z1722" i="2" s="1"/>
  <c r="AA1722" i="2" s="1"/>
  <c r="W1706" i="2"/>
  <c r="Y1706" i="2" s="1"/>
  <c r="Z1706" i="2" s="1"/>
  <c r="AA1706" i="2" s="1"/>
  <c r="W1717" i="2"/>
  <c r="Y1717" i="2" s="1"/>
  <c r="W1719" i="2"/>
  <c r="Y1719" i="2" s="1"/>
  <c r="Z1719" i="2" s="1"/>
  <c r="AA1719" i="2" s="1"/>
  <c r="W1324" i="2"/>
  <c r="Y1324" i="2" s="1"/>
  <c r="Z1324" i="2" s="1"/>
  <c r="AA1324" i="2" s="1"/>
  <c r="W1323" i="2"/>
  <c r="Y1323" i="2" s="1"/>
  <c r="Z1323" i="2" s="1"/>
  <c r="AA1323" i="2" s="1"/>
  <c r="W1325" i="2"/>
  <c r="Y1325" i="2" s="1"/>
  <c r="W1220" i="2"/>
  <c r="Y1220" i="2" s="1"/>
  <c r="Z1220" i="2" s="1"/>
  <c r="AA1220" i="2" s="1"/>
  <c r="W1218" i="2"/>
  <c r="Y1218" i="2" s="1"/>
  <c r="Z1218" i="2" s="1"/>
  <c r="AA1218" i="2" s="1"/>
  <c r="W1221" i="2"/>
  <c r="Y1221" i="2" s="1"/>
  <c r="Z1221" i="2" s="1"/>
  <c r="AA1221" i="2" s="1"/>
  <c r="W1219" i="2"/>
  <c r="Y1219" i="2" s="1"/>
  <c r="W1316" i="2"/>
  <c r="Y1316" i="2" s="1"/>
  <c r="Z1316" i="2" s="1"/>
  <c r="AA1316" i="2" s="1"/>
  <c r="W1318" i="2"/>
  <c r="Y1318" i="2" s="1"/>
  <c r="Z1318" i="2" s="1"/>
  <c r="AA1318" i="2" s="1"/>
  <c r="W1315" i="2"/>
  <c r="Y1315" i="2" s="1"/>
  <c r="Z1315" i="2" s="1"/>
  <c r="AA1315" i="2" s="1"/>
  <c r="W1314" i="2"/>
  <c r="Y1314" i="2" s="1"/>
  <c r="Z1314" i="2" s="1"/>
  <c r="AA1314" i="2" s="1"/>
  <c r="W1317" i="2"/>
  <c r="Y1317" i="2" s="1"/>
  <c r="Z1317" i="2" s="1"/>
  <c r="AA1317" i="2" s="1"/>
  <c r="Z3220" i="2"/>
  <c r="AA3220" i="2" s="1"/>
  <c r="Z2342" i="2"/>
  <c r="AA2342" i="2" s="1"/>
  <c r="Z5892" i="2"/>
  <c r="AA5892" i="2" s="1"/>
  <c r="Z5840" i="2"/>
  <c r="AA5840" i="2" s="1"/>
  <c r="Z5400" i="2"/>
  <c r="AA5400" i="2" s="1"/>
  <c r="W3780" i="2"/>
  <c r="Y3780" i="2" s="1"/>
  <c r="W3779" i="2"/>
  <c r="Y3779" i="2" s="1"/>
  <c r="Z3779" i="2" s="1"/>
  <c r="AA3779" i="2" s="1"/>
  <c r="W2978" i="2"/>
  <c r="Y2978" i="2" s="1"/>
  <c r="W2977" i="2"/>
  <c r="Y2977" i="2" s="1"/>
  <c r="W1424" i="2"/>
  <c r="Y1424" i="2" s="1"/>
  <c r="Z1424" i="2" s="1"/>
  <c r="AA1424" i="2" s="1"/>
  <c r="W1425" i="2"/>
  <c r="Y1425" i="2" s="1"/>
  <c r="Z1425" i="2" s="1"/>
  <c r="AA1425" i="2" s="1"/>
  <c r="W4257" i="2"/>
  <c r="Y4257" i="2" s="1"/>
  <c r="Z4257" i="2" s="1"/>
  <c r="AA4257" i="2" s="1"/>
  <c r="W4258" i="2"/>
  <c r="Y4258" i="2" s="1"/>
  <c r="Z4258" i="2" s="1"/>
  <c r="AA4258" i="2" s="1"/>
  <c r="Z3996" i="2"/>
  <c r="AA3996" i="2" s="1"/>
  <c r="W4294" i="2"/>
  <c r="Y4294" i="2" s="1"/>
  <c r="W4293" i="2"/>
  <c r="Y4293" i="2" s="1"/>
  <c r="Z4293" i="2" s="1"/>
  <c r="AA4293" i="2" s="1"/>
  <c r="Z3761" i="2"/>
  <c r="AA3761" i="2" s="1"/>
  <c r="W3516" i="2"/>
  <c r="Y3516" i="2" s="1"/>
  <c r="Z3516" i="2" s="1"/>
  <c r="AA3516" i="2" s="1"/>
  <c r="W3517" i="2"/>
  <c r="Y3517" i="2" s="1"/>
  <c r="Z2796" i="2"/>
  <c r="AA2796" i="2" s="1"/>
  <c r="W2612" i="2"/>
  <c r="Y2612" i="2" s="1"/>
  <c r="Z2612" i="2" s="1"/>
  <c r="AA2612" i="2" s="1"/>
  <c r="W2610" i="2"/>
  <c r="Y2610" i="2" s="1"/>
  <c r="Z2610" i="2" s="1"/>
  <c r="AA2610" i="2" s="1"/>
  <c r="W2613" i="2"/>
  <c r="Y2613" i="2" s="1"/>
  <c r="W2609" i="2"/>
  <c r="Y2609" i="2" s="1"/>
  <c r="Z2609" i="2" s="1"/>
  <c r="AA2609" i="2" s="1"/>
  <c r="W2611" i="2"/>
  <c r="Y2611" i="2" s="1"/>
  <c r="Z2611" i="2" s="1"/>
  <c r="AA2611" i="2" s="1"/>
  <c r="W6052" i="2"/>
  <c r="Y6052" i="2" s="1"/>
  <c r="Z6052" i="2" s="1"/>
  <c r="AA6052" i="2" s="1"/>
  <c r="W6051" i="2"/>
  <c r="Y6051" i="2" s="1"/>
  <c r="Z4773" i="2"/>
  <c r="AA4773" i="2"/>
  <c r="W4940" i="2"/>
  <c r="Y4940" i="2" s="1"/>
  <c r="Z4940" i="2" s="1"/>
  <c r="AA4940" i="2" s="1"/>
  <c r="W4941" i="2"/>
  <c r="Y4941" i="2" s="1"/>
  <c r="Z4941" i="2" s="1"/>
  <c r="AA4941" i="2" s="1"/>
  <c r="W4943" i="2"/>
  <c r="Y4943" i="2" s="1"/>
  <c r="Z4943" i="2" s="1"/>
  <c r="AA4943" i="2" s="1"/>
  <c r="W4942" i="2"/>
  <c r="Y4942" i="2" s="1"/>
  <c r="Z4942" i="2" s="1"/>
  <c r="AA4942" i="2" s="1"/>
  <c r="W2632" i="2"/>
  <c r="Y2632" i="2" s="1"/>
  <c r="W2630" i="2"/>
  <c r="Y2630" i="2" s="1"/>
  <c r="Z2630" i="2" s="1"/>
  <c r="AA2630" i="2" s="1"/>
  <c r="W2629" i="2"/>
  <c r="Y2629" i="2" s="1"/>
  <c r="W2633" i="2"/>
  <c r="Y2633" i="2" s="1"/>
  <c r="W2631" i="2"/>
  <c r="Y2631" i="2" s="1"/>
  <c r="Z2631" i="2" s="1"/>
  <c r="AA2631" i="2" s="1"/>
  <c r="W2832" i="2"/>
  <c r="Y2832" i="2" s="1"/>
  <c r="W2828" i="2"/>
  <c r="Y2828" i="2" s="1"/>
  <c r="W2824" i="2"/>
  <c r="Y2824" i="2" s="1"/>
  <c r="Z2824" i="2" s="1"/>
  <c r="AA2824" i="2" s="1"/>
  <c r="W2826" i="2"/>
  <c r="Y2826" i="2" s="1"/>
  <c r="Z2826" i="2" s="1"/>
  <c r="AA2826" i="2" s="1"/>
  <c r="W2830" i="2"/>
  <c r="Y2830" i="2" s="1"/>
  <c r="Z2830" i="2" s="1"/>
  <c r="AA2830" i="2" s="1"/>
  <c r="W2829" i="2"/>
  <c r="Y2829" i="2" s="1"/>
  <c r="W2825" i="2"/>
  <c r="Y2825" i="2" s="1"/>
  <c r="W2831" i="2"/>
  <c r="Y2831" i="2" s="1"/>
  <c r="Z2831" i="2" s="1"/>
  <c r="AA2831" i="2" s="1"/>
  <c r="W2827" i="2"/>
  <c r="Y2827" i="2" s="1"/>
  <c r="Z2827" i="2" s="1"/>
  <c r="AA2827" i="2" s="1"/>
  <c r="W3226" i="2"/>
  <c r="Y3226" i="2" s="1"/>
  <c r="Z3226" i="2" s="1"/>
  <c r="AA3226" i="2" s="1"/>
  <c r="W3225" i="2"/>
  <c r="Y3225" i="2" s="1"/>
  <c r="W5655" i="2"/>
  <c r="Y5655" i="2" s="1"/>
  <c r="W5646" i="2"/>
  <c r="Y5646" i="2" s="1"/>
  <c r="Z5646" i="2" s="1"/>
  <c r="AA5646" i="2" s="1"/>
  <c r="W5653" i="2"/>
  <c r="Y5653" i="2" s="1"/>
  <c r="Z5653" i="2" s="1"/>
  <c r="AA5653" i="2" s="1"/>
  <c r="W5662" i="2"/>
  <c r="Y5662" i="2" s="1"/>
  <c r="Z5662" i="2" s="1"/>
  <c r="AA5662" i="2" s="1"/>
  <c r="W5656" i="2"/>
  <c r="Y5656" i="2" s="1"/>
  <c r="W5648" i="2"/>
  <c r="Y5648" i="2" s="1"/>
  <c r="W5660" i="2"/>
  <c r="Y5660" i="2" s="1"/>
  <c r="W5652" i="2"/>
  <c r="Y5652" i="2" s="1"/>
  <c r="W5644" i="2"/>
  <c r="Y5644" i="2" s="1"/>
  <c r="W5650" i="2"/>
  <c r="Y5650" i="2" s="1"/>
  <c r="Z5650" i="2" s="1"/>
  <c r="AA5650" i="2" s="1"/>
  <c r="W5654" i="2"/>
  <c r="Y5654" i="2" s="1"/>
  <c r="Z5654" i="2" s="1"/>
  <c r="AA5654" i="2" s="1"/>
  <c r="W5651" i="2"/>
  <c r="Y5651" i="2" s="1"/>
  <c r="W5657" i="2"/>
  <c r="Y5657" i="2" s="1"/>
  <c r="Z5657" i="2" s="1"/>
  <c r="AA5657" i="2" s="1"/>
  <c r="W5661" i="2"/>
  <c r="Y5661" i="2" s="1"/>
  <c r="Z5661" i="2" s="1"/>
  <c r="AA5661" i="2" s="1"/>
  <c r="W5645" i="2"/>
  <c r="Y5645" i="2" s="1"/>
  <c r="Z5645" i="2" s="1"/>
  <c r="AA5645" i="2" s="1"/>
  <c r="W5659" i="2"/>
  <c r="Y5659" i="2" s="1"/>
  <c r="Z5659" i="2" s="1"/>
  <c r="AA5659" i="2" s="1"/>
  <c r="W5643" i="2"/>
  <c r="Y5643" i="2" s="1"/>
  <c r="Z5643" i="2" s="1"/>
  <c r="AA5643" i="2" s="1"/>
  <c r="W5649" i="2"/>
  <c r="Y5649" i="2" s="1"/>
  <c r="Z5649" i="2" s="1"/>
  <c r="AA5649" i="2" s="1"/>
  <c r="W5663" i="2"/>
  <c r="Y5663" i="2" s="1"/>
  <c r="Z5663" i="2" s="1"/>
  <c r="AA5663" i="2" s="1"/>
  <c r="W5647" i="2"/>
  <c r="Y5647" i="2" s="1"/>
  <c r="Z5647" i="2" s="1"/>
  <c r="AA5647" i="2" s="1"/>
  <c r="W5658" i="2"/>
  <c r="Y5658" i="2" s="1"/>
  <c r="Z5658" i="2" s="1"/>
  <c r="AA5658" i="2" s="1"/>
  <c r="W5630" i="2"/>
  <c r="Y5630" i="2" s="1"/>
  <c r="Z5630" i="2" s="1"/>
  <c r="AA5630" i="2" s="1"/>
  <c r="W5623" i="2"/>
  <c r="Y5623" i="2" s="1"/>
  <c r="W5637" i="2"/>
  <c r="Y5637" i="2" s="1"/>
  <c r="Z5637" i="2" s="1"/>
  <c r="AA5637" i="2" s="1"/>
  <c r="W5639" i="2"/>
  <c r="Y5639" i="2" s="1"/>
  <c r="W5640" i="2"/>
  <c r="Y5640" i="2" s="1"/>
  <c r="W5632" i="2"/>
  <c r="Y5632" i="2" s="1"/>
  <c r="W5624" i="2"/>
  <c r="Y5624" i="2" s="1"/>
  <c r="W5636" i="2"/>
  <c r="Y5636" i="2" s="1"/>
  <c r="W5628" i="2"/>
  <c r="Y5628" i="2" s="1"/>
  <c r="W5634" i="2"/>
  <c r="Y5634" i="2" s="1"/>
  <c r="Z5634" i="2" s="1"/>
  <c r="AA5634" i="2" s="1"/>
  <c r="W5638" i="2"/>
  <c r="Y5638" i="2" s="1"/>
  <c r="Z5638" i="2" s="1"/>
  <c r="AA5638" i="2" s="1"/>
  <c r="W5622" i="2"/>
  <c r="Y5622" i="2" s="1"/>
  <c r="Z5622" i="2" s="1"/>
  <c r="AA5622" i="2" s="1"/>
  <c r="W5633" i="2"/>
  <c r="Y5633" i="2" s="1"/>
  <c r="Z5633" i="2" s="1"/>
  <c r="AA5633" i="2" s="1"/>
  <c r="W5629" i="2"/>
  <c r="Y5629" i="2" s="1"/>
  <c r="Z5629" i="2" s="1"/>
  <c r="AA5629" i="2" s="1"/>
  <c r="W5625" i="2"/>
  <c r="Y5625" i="2" s="1"/>
  <c r="Z5625" i="2" s="1"/>
  <c r="AA5625" i="2" s="1"/>
  <c r="W5626" i="2"/>
  <c r="Y5626" i="2" s="1"/>
  <c r="Z5626" i="2" s="1"/>
  <c r="AA5626" i="2" s="1"/>
  <c r="W5627" i="2"/>
  <c r="Y5627" i="2" s="1"/>
  <c r="Z5627" i="2" s="1"/>
  <c r="AA5627" i="2" s="1"/>
  <c r="W5631" i="2"/>
  <c r="Y5631" i="2" s="1"/>
  <c r="Z5631" i="2" s="1"/>
  <c r="AA5631" i="2" s="1"/>
  <c r="W5635" i="2"/>
  <c r="Y5635" i="2" s="1"/>
  <c r="Z5635" i="2" s="1"/>
  <c r="AA5635" i="2" s="1"/>
  <c r="W5614" i="2"/>
  <c r="Y5614" i="2" s="1"/>
  <c r="Z5614" i="2" s="1"/>
  <c r="AA5614" i="2" s="1"/>
  <c r="W5619" i="2"/>
  <c r="Y5619" i="2" s="1"/>
  <c r="W5616" i="2"/>
  <c r="Y5616" i="2" s="1"/>
  <c r="W5608" i="2"/>
  <c r="Y5608" i="2" s="1"/>
  <c r="W5620" i="2"/>
  <c r="Y5620" i="2" s="1"/>
  <c r="W5612" i="2"/>
  <c r="Y5612" i="2" s="1"/>
  <c r="W5618" i="2"/>
  <c r="Y5618" i="2" s="1"/>
  <c r="Z5618" i="2" s="1"/>
  <c r="AA5618" i="2" s="1"/>
  <c r="W5610" i="2"/>
  <c r="Y5610" i="2" s="1"/>
  <c r="Z5610" i="2" s="1"/>
  <c r="AA5610" i="2" s="1"/>
  <c r="W5609" i="2"/>
  <c r="Y5609" i="2" s="1"/>
  <c r="Z5609" i="2" s="1"/>
  <c r="AA5609" i="2" s="1"/>
  <c r="W5613" i="2"/>
  <c r="Y5613" i="2" s="1"/>
  <c r="Z5613" i="2" s="1"/>
  <c r="AA5613" i="2" s="1"/>
  <c r="W5611" i="2"/>
  <c r="Y5611" i="2" s="1"/>
  <c r="Z5611" i="2" s="1"/>
  <c r="AA5611" i="2" s="1"/>
  <c r="W5615" i="2"/>
  <c r="Y5615" i="2" s="1"/>
  <c r="Z5615" i="2" s="1"/>
  <c r="AA5615" i="2" s="1"/>
  <c r="W5617" i="2"/>
  <c r="Y5617" i="2" s="1"/>
  <c r="Z5617" i="2" s="1"/>
  <c r="AA5617" i="2" s="1"/>
  <c r="W5599" i="2"/>
  <c r="Y5599" i="2" s="1"/>
  <c r="Z5599" i="2" s="1"/>
  <c r="AA5599" i="2" s="1"/>
  <c r="W5602" i="2"/>
  <c r="Y5602" i="2" s="1"/>
  <c r="Z5602" i="2" s="1"/>
  <c r="AA5602" i="2" s="1"/>
  <c r="W5595" i="2"/>
  <c r="Y5595" i="2" s="1"/>
  <c r="W5597" i="2"/>
  <c r="Y5597" i="2" s="1"/>
  <c r="Z5597" i="2" s="1"/>
  <c r="AA5597" i="2" s="1"/>
  <c r="W5592" i="2"/>
  <c r="Y5592" i="2" s="1"/>
  <c r="W5600" i="2"/>
  <c r="Y5600" i="2" s="1"/>
  <c r="W5604" i="2"/>
  <c r="Y5604" i="2" s="1"/>
  <c r="W5596" i="2"/>
  <c r="Y5596" i="2" s="1"/>
  <c r="W5594" i="2"/>
  <c r="Y5594" i="2" s="1"/>
  <c r="Z5594" i="2" s="1"/>
  <c r="AA5594" i="2" s="1"/>
  <c r="W5598" i="2"/>
  <c r="Y5598" i="2" s="1"/>
  <c r="Z5598" i="2" s="1"/>
  <c r="AA5598" i="2" s="1"/>
  <c r="W5601" i="2"/>
  <c r="Y5601" i="2" s="1"/>
  <c r="Z5601" i="2" s="1"/>
  <c r="AA5601" i="2" s="1"/>
  <c r="W5591" i="2"/>
  <c r="Y5591" i="2" s="1"/>
  <c r="Z5591" i="2" s="1"/>
  <c r="AA5591" i="2" s="1"/>
  <c r="W5603" i="2"/>
  <c r="Y5603" i="2" s="1"/>
  <c r="Z5603" i="2" s="1"/>
  <c r="AA5603" i="2" s="1"/>
  <c r="W5593" i="2"/>
  <c r="Y5593" i="2" s="1"/>
  <c r="Z5593" i="2" s="1"/>
  <c r="AA5593" i="2" s="1"/>
  <c r="W5588" i="2"/>
  <c r="Y5588" i="2" s="1"/>
  <c r="W5589" i="2"/>
  <c r="Y5589" i="2" s="1"/>
  <c r="Z5589" i="2" s="1"/>
  <c r="AA5589" i="2" s="1"/>
  <c r="W5577" i="2"/>
  <c r="Y5577" i="2" s="1"/>
  <c r="Z5577" i="2" s="1"/>
  <c r="AA5577" i="2" s="1"/>
  <c r="W5576" i="2"/>
  <c r="Y5576" i="2" s="1"/>
  <c r="W5578" i="2"/>
  <c r="Y5578" i="2" s="1"/>
  <c r="Z5578" i="2" s="1"/>
  <c r="AA5578" i="2" s="1"/>
  <c r="W5579" i="2"/>
  <c r="Y5579" i="2" s="1"/>
  <c r="Z5579" i="2" s="1"/>
  <c r="AA5579" i="2" s="1"/>
  <c r="W5549" i="2"/>
  <c r="Y5549" i="2" s="1"/>
  <c r="Z5549" i="2" s="1"/>
  <c r="AA5549" i="2" s="1"/>
  <c r="W5551" i="2"/>
  <c r="Y5551" i="2" s="1"/>
  <c r="W5554" i="2"/>
  <c r="Y5554" i="2" s="1"/>
  <c r="Z5554" i="2" s="1"/>
  <c r="AA5554" i="2" s="1"/>
  <c r="W5552" i="2"/>
  <c r="Y5552" i="2" s="1"/>
  <c r="W5544" i="2"/>
  <c r="Y5544" i="2" s="1"/>
  <c r="W5556" i="2"/>
  <c r="Y5556" i="2" s="1"/>
  <c r="W5548" i="2"/>
  <c r="Y5548" i="2" s="1"/>
  <c r="W5546" i="2"/>
  <c r="Y5546" i="2" s="1"/>
  <c r="Z5546" i="2" s="1"/>
  <c r="AA5546" i="2" s="1"/>
  <c r="W5550" i="2"/>
  <c r="Y5550" i="2" s="1"/>
  <c r="Z5550" i="2" s="1"/>
  <c r="AA5550" i="2" s="1"/>
  <c r="W5545" i="2"/>
  <c r="Y5545" i="2" s="1"/>
  <c r="Z5545" i="2" s="1"/>
  <c r="AA5545" i="2" s="1"/>
  <c r="W5553" i="2"/>
  <c r="Y5553" i="2" s="1"/>
  <c r="Z5553" i="2" s="1"/>
  <c r="AA5553" i="2" s="1"/>
  <c r="W5557" i="2"/>
  <c r="Y5557" i="2" s="1"/>
  <c r="Z5557" i="2" s="1"/>
  <c r="AA5557" i="2" s="1"/>
  <c r="W5555" i="2"/>
  <c r="Y5555" i="2" s="1"/>
  <c r="Z5555" i="2" s="1"/>
  <c r="AA5555" i="2" s="1"/>
  <c r="W5547" i="2"/>
  <c r="Y5547" i="2" s="1"/>
  <c r="Z5547" i="2" s="1"/>
  <c r="AA5547" i="2" s="1"/>
  <c r="W5488" i="2"/>
  <c r="Y5488" i="2" s="1"/>
  <c r="W5489" i="2"/>
  <c r="Y5489" i="2" s="1"/>
  <c r="Z5489" i="2" s="1"/>
  <c r="AA5489" i="2" s="1"/>
  <c r="W5423" i="2"/>
  <c r="Y5423" i="2" s="1"/>
  <c r="W5407" i="2"/>
  <c r="Y5407" i="2" s="1"/>
  <c r="W5421" i="2"/>
  <c r="Y5421" i="2" s="1"/>
  <c r="Z5421" i="2" s="1"/>
  <c r="AA5421" i="2" s="1"/>
  <c r="W5426" i="2"/>
  <c r="Y5426" i="2" s="1"/>
  <c r="Z5426" i="2" s="1"/>
  <c r="AA5426" i="2" s="1"/>
  <c r="W5430" i="2"/>
  <c r="Y5430" i="2" s="1"/>
  <c r="Z5430" i="2" s="1"/>
  <c r="AA5430" i="2" s="1"/>
  <c r="W5414" i="2"/>
  <c r="Y5414" i="2" s="1"/>
  <c r="Z5414" i="2" s="1"/>
  <c r="AA5414" i="2" s="1"/>
  <c r="W5428" i="2"/>
  <c r="Y5428" i="2" s="1"/>
  <c r="W5420" i="2"/>
  <c r="Y5420" i="2" s="1"/>
  <c r="W5412" i="2"/>
  <c r="Y5412" i="2" s="1"/>
  <c r="W5432" i="2"/>
  <c r="Y5432" i="2" s="1"/>
  <c r="W5424" i="2"/>
  <c r="Y5424" i="2" s="1"/>
  <c r="W5416" i="2"/>
  <c r="Y5416" i="2" s="1"/>
  <c r="W5408" i="2"/>
  <c r="Y5408" i="2" s="1"/>
  <c r="W5434" i="2"/>
  <c r="Y5434" i="2" s="1"/>
  <c r="Z5434" i="2" s="1"/>
  <c r="AA5434" i="2" s="1"/>
  <c r="W5418" i="2"/>
  <c r="Y5418" i="2" s="1"/>
  <c r="Z5418" i="2" s="1"/>
  <c r="AA5418" i="2" s="1"/>
  <c r="W5422" i="2"/>
  <c r="Y5422" i="2" s="1"/>
  <c r="Z5422" i="2" s="1"/>
  <c r="AA5422" i="2" s="1"/>
  <c r="W5406" i="2"/>
  <c r="Y5406" i="2" s="1"/>
  <c r="Z5406" i="2" s="1"/>
  <c r="AA5406" i="2" s="1"/>
  <c r="W5435" i="2"/>
  <c r="Y5435" i="2" s="1"/>
  <c r="W5429" i="2"/>
  <c r="Y5429" i="2" s="1"/>
  <c r="Z5429" i="2" s="1"/>
  <c r="AA5429" i="2" s="1"/>
  <c r="W5409" i="2"/>
  <c r="Y5409" i="2" s="1"/>
  <c r="Z5409" i="2" s="1"/>
  <c r="AA5409" i="2" s="1"/>
  <c r="W5417" i="2"/>
  <c r="Y5417" i="2" s="1"/>
  <c r="Z5417" i="2" s="1"/>
  <c r="AA5417" i="2" s="1"/>
  <c r="W5413" i="2"/>
  <c r="Y5413" i="2" s="1"/>
  <c r="Z5413" i="2" s="1"/>
  <c r="AA5413" i="2" s="1"/>
  <c r="W5425" i="2"/>
  <c r="Y5425" i="2" s="1"/>
  <c r="Z5425" i="2" s="1"/>
  <c r="AA5425" i="2" s="1"/>
  <c r="W5427" i="2"/>
  <c r="Y5427" i="2" s="1"/>
  <c r="Z5427" i="2" s="1"/>
  <c r="AA5427" i="2" s="1"/>
  <c r="W5411" i="2"/>
  <c r="Y5411" i="2" s="1"/>
  <c r="Z5411" i="2" s="1"/>
  <c r="AA5411" i="2" s="1"/>
  <c r="W5410" i="2"/>
  <c r="Y5410" i="2" s="1"/>
  <c r="Z5410" i="2" s="1"/>
  <c r="AA5410" i="2" s="1"/>
  <c r="W5431" i="2"/>
  <c r="Y5431" i="2" s="1"/>
  <c r="Z5431" i="2" s="1"/>
  <c r="AA5431" i="2" s="1"/>
  <c r="W5415" i="2"/>
  <c r="Y5415" i="2" s="1"/>
  <c r="Z5415" i="2" s="1"/>
  <c r="AA5415" i="2" s="1"/>
  <c r="W5433" i="2"/>
  <c r="Y5433" i="2" s="1"/>
  <c r="Z5433" i="2" s="1"/>
  <c r="AA5433" i="2" s="1"/>
  <c r="W5419" i="2"/>
  <c r="Y5419" i="2" s="1"/>
  <c r="Z5419" i="2" s="1"/>
  <c r="AA5419" i="2" s="1"/>
  <c r="Z5380" i="2"/>
  <c r="AA5380" i="2" s="1"/>
  <c r="Z5376" i="2"/>
  <c r="AA5376" i="2" s="1"/>
  <c r="W5370" i="2"/>
  <c r="Y5370" i="2" s="1"/>
  <c r="Z5370" i="2" s="1"/>
  <c r="AA5370" i="2" s="1"/>
  <c r="W5371" i="2"/>
  <c r="Y5371" i="2" s="1"/>
  <c r="Z5360" i="2"/>
  <c r="AA5360" i="2" s="1"/>
  <c r="Z5944" i="2"/>
  <c r="AA5944" i="2" s="1"/>
  <c r="W5885" i="2"/>
  <c r="Y5885" i="2" s="1"/>
  <c r="Z5885" i="2" s="1"/>
  <c r="AA5885" i="2" s="1"/>
  <c r="W5878" i="2"/>
  <c r="Y5878" i="2" s="1"/>
  <c r="Z5878" i="2" s="1"/>
  <c r="AA5878" i="2" s="1"/>
  <c r="W5884" i="2"/>
  <c r="Y5884" i="2" s="1"/>
  <c r="W5880" i="2"/>
  <c r="Y5880" i="2" s="1"/>
  <c r="W5881" i="2"/>
  <c r="Y5881" i="2" s="1"/>
  <c r="Z5881" i="2" s="1"/>
  <c r="AA5881" i="2" s="1"/>
  <c r="W5882" i="2"/>
  <c r="Y5882" i="2" s="1"/>
  <c r="Z5882" i="2" s="1"/>
  <c r="AA5882" i="2" s="1"/>
  <c r="W5877" i="2"/>
  <c r="Y5877" i="2" s="1"/>
  <c r="Z5877" i="2" s="1"/>
  <c r="AA5877" i="2" s="1"/>
  <c r="W5879" i="2"/>
  <c r="Y5879" i="2" s="1"/>
  <c r="Z5879" i="2" s="1"/>
  <c r="AA5879" i="2" s="1"/>
  <c r="W5883" i="2"/>
  <c r="Y5883" i="2" s="1"/>
  <c r="Z5883" i="2" s="1"/>
  <c r="AA5883" i="2" s="1"/>
  <c r="W5876" i="2"/>
  <c r="Y5876" i="2" s="1"/>
  <c r="W5875" i="2"/>
  <c r="Y5875" i="2" s="1"/>
  <c r="Z5875" i="2" s="1"/>
  <c r="AA5875" i="2" s="1"/>
  <c r="W5874" i="2"/>
  <c r="Y5874" i="2" s="1"/>
  <c r="Z5874" i="2" s="1"/>
  <c r="AA5874" i="2" s="1"/>
  <c r="W5194" i="2"/>
  <c r="Y5194" i="2" s="1"/>
  <c r="Z5194" i="2" s="1"/>
  <c r="AA5194" i="2" s="1"/>
  <c r="W5193" i="2"/>
  <c r="Y5193" i="2" s="1"/>
  <c r="W5191" i="2"/>
  <c r="Y5191" i="2" s="1"/>
  <c r="Z5191" i="2" s="1"/>
  <c r="AA5191" i="2" s="1"/>
  <c r="W5196" i="2"/>
  <c r="Y5196" i="2" s="1"/>
  <c r="W5188" i="2"/>
  <c r="Y5188" i="2" s="1"/>
  <c r="W5192" i="2"/>
  <c r="Y5192" i="2" s="1"/>
  <c r="W5184" i="2"/>
  <c r="Y5184" i="2" s="1"/>
  <c r="W5190" i="2"/>
  <c r="Y5190" i="2" s="1"/>
  <c r="Z5190" i="2" s="1"/>
  <c r="AA5190" i="2" s="1"/>
  <c r="W5186" i="2"/>
  <c r="Y5186" i="2" s="1"/>
  <c r="Z5186" i="2" s="1"/>
  <c r="AA5186" i="2" s="1"/>
  <c r="W5198" i="2"/>
  <c r="Y5198" i="2" s="1"/>
  <c r="Z5198" i="2" s="1"/>
  <c r="AA5198" i="2" s="1"/>
  <c r="W5187" i="2"/>
  <c r="Y5187" i="2" s="1"/>
  <c r="Z5187" i="2" s="1"/>
  <c r="AA5187" i="2" s="1"/>
  <c r="W5197" i="2"/>
  <c r="Y5197" i="2" s="1"/>
  <c r="W5185" i="2"/>
  <c r="Y5185" i="2" s="1"/>
  <c r="W5195" i="2"/>
  <c r="Y5195" i="2" s="1"/>
  <c r="Z5195" i="2" s="1"/>
  <c r="AA5195" i="2" s="1"/>
  <c r="W5183" i="2"/>
  <c r="Y5183" i="2" s="1"/>
  <c r="Z5183" i="2" s="1"/>
  <c r="AA5183" i="2" s="1"/>
  <c r="W5189" i="2"/>
  <c r="Y5189" i="2" s="1"/>
  <c r="Z4000" i="2"/>
  <c r="AA4000" i="2" s="1"/>
  <c r="W5123" i="2"/>
  <c r="Y5123" i="2" s="1"/>
  <c r="Z5123" i="2" s="1"/>
  <c r="AA5123" i="2" s="1"/>
  <c r="W5115" i="2"/>
  <c r="Y5115" i="2" s="1"/>
  <c r="Z5115" i="2" s="1"/>
  <c r="AA5115" i="2" s="1"/>
  <c r="W5102" i="2"/>
  <c r="Y5102" i="2" s="1"/>
  <c r="W5119" i="2"/>
  <c r="Y5119" i="2" s="1"/>
  <c r="Z5119" i="2" s="1"/>
  <c r="AA5119" i="2" s="1"/>
  <c r="W5124" i="2"/>
  <c r="Y5124" i="2" s="1"/>
  <c r="W5116" i="2"/>
  <c r="Y5116" i="2" s="1"/>
  <c r="W5100" i="2"/>
  <c r="Y5100" i="2" s="1"/>
  <c r="Z5100" i="2" s="1"/>
  <c r="AA5100" i="2" s="1"/>
  <c r="W5112" i="2"/>
  <c r="Y5112" i="2" s="1"/>
  <c r="W5104" i="2"/>
  <c r="Y5104" i="2" s="1"/>
  <c r="W5128" i="2"/>
  <c r="Y5128" i="2" s="1"/>
  <c r="W5120" i="2"/>
  <c r="Y5120" i="2" s="1"/>
  <c r="W5108" i="2"/>
  <c r="Y5108" i="2" s="1"/>
  <c r="W5122" i="2"/>
  <c r="Y5122" i="2" s="1"/>
  <c r="Z5122" i="2" s="1"/>
  <c r="AA5122" i="2" s="1"/>
  <c r="W5114" i="2"/>
  <c r="Y5114" i="2" s="1"/>
  <c r="Z5114" i="2" s="1"/>
  <c r="AA5114" i="2" s="1"/>
  <c r="W5126" i="2"/>
  <c r="Y5126" i="2" s="1"/>
  <c r="Z5126" i="2" s="1"/>
  <c r="AA5126" i="2" s="1"/>
  <c r="W5110" i="2"/>
  <c r="Y5110" i="2" s="1"/>
  <c r="Z5110" i="2" s="1"/>
  <c r="AA5110" i="2" s="1"/>
  <c r="W5118" i="2"/>
  <c r="Y5118" i="2" s="1"/>
  <c r="Z5118" i="2" s="1"/>
  <c r="AA5118" i="2" s="1"/>
  <c r="W5106" i="2"/>
  <c r="Y5106" i="2" s="1"/>
  <c r="Z5106" i="2" s="1"/>
  <c r="AA5106" i="2" s="1"/>
  <c r="W5117" i="2"/>
  <c r="Y5117" i="2" s="1"/>
  <c r="Z5117" i="2" s="1"/>
  <c r="AA5117" i="2" s="1"/>
  <c r="W5105" i="2"/>
  <c r="Y5105" i="2" s="1"/>
  <c r="Z5105" i="2" s="1"/>
  <c r="AA5105" i="2" s="1"/>
  <c r="W5121" i="2"/>
  <c r="Y5121" i="2" s="1"/>
  <c r="Z5121" i="2" s="1"/>
  <c r="AA5121" i="2" s="1"/>
  <c r="W5113" i="2"/>
  <c r="Y5113" i="2" s="1"/>
  <c r="Z5113" i="2" s="1"/>
  <c r="AA5113" i="2" s="1"/>
  <c r="W5125" i="2"/>
  <c r="Y5125" i="2" s="1"/>
  <c r="Z5125" i="2" s="1"/>
  <c r="AA5125" i="2" s="1"/>
  <c r="W5109" i="2"/>
  <c r="Y5109" i="2" s="1"/>
  <c r="Z5109" i="2" s="1"/>
  <c r="AA5109" i="2" s="1"/>
  <c r="W5101" i="2"/>
  <c r="Y5101" i="2" s="1"/>
  <c r="Z5101" i="2" s="1"/>
  <c r="AA5101" i="2" s="1"/>
  <c r="W5111" i="2"/>
  <c r="Y5111" i="2" s="1"/>
  <c r="Z5111" i="2" s="1"/>
  <c r="AA5111" i="2" s="1"/>
  <c r="W5103" i="2"/>
  <c r="Y5103" i="2" s="1"/>
  <c r="Z5103" i="2" s="1"/>
  <c r="AA5103" i="2" s="1"/>
  <c r="W5107" i="2"/>
  <c r="Y5107" i="2" s="1"/>
  <c r="Z5107" i="2" s="1"/>
  <c r="AA5107" i="2" s="1"/>
  <c r="W5127" i="2"/>
  <c r="Y5127" i="2" s="1"/>
  <c r="Z5127" i="2" s="1"/>
  <c r="AA5127" i="2" s="1"/>
  <c r="W5099" i="2"/>
  <c r="Y5099" i="2" s="1"/>
  <c r="Z5099" i="2" s="1"/>
  <c r="AA5099" i="2" s="1"/>
  <c r="Z5085" i="2"/>
  <c r="AA5085" i="2" s="1"/>
  <c r="W5046" i="2"/>
  <c r="Y5046" i="2" s="1"/>
  <c r="W5050" i="2"/>
  <c r="Y5050" i="2" s="1"/>
  <c r="W5052" i="2"/>
  <c r="Y5052" i="2" s="1"/>
  <c r="Z5052" i="2" s="1"/>
  <c r="AA5052" i="2" s="1"/>
  <c r="W5048" i="2"/>
  <c r="Y5048" i="2" s="1"/>
  <c r="Z5048" i="2" s="1"/>
  <c r="AA5048" i="2" s="1"/>
  <c r="W5056" i="2"/>
  <c r="Y5056" i="2" s="1"/>
  <c r="W5057" i="2"/>
  <c r="Y5057" i="2" s="1"/>
  <c r="Z5057" i="2" s="1"/>
  <c r="AA5057" i="2" s="1"/>
  <c r="W5049" i="2"/>
  <c r="Y5049" i="2" s="1"/>
  <c r="Z5049" i="2" s="1"/>
  <c r="AA5049" i="2" s="1"/>
  <c r="W5058" i="2"/>
  <c r="Y5058" i="2" s="1"/>
  <c r="W5053" i="2"/>
  <c r="Y5053" i="2" s="1"/>
  <c r="Z5053" i="2" s="1"/>
  <c r="AA5053" i="2" s="1"/>
  <c r="W5055" i="2"/>
  <c r="Y5055" i="2" s="1"/>
  <c r="Z5055" i="2" s="1"/>
  <c r="AA5055" i="2" s="1"/>
  <c r="W5047" i="2"/>
  <c r="Y5047" i="2" s="1"/>
  <c r="Z5047" i="2" s="1"/>
  <c r="AA5047" i="2" s="1"/>
  <c r="W5054" i="2"/>
  <c r="Y5054" i="2" s="1"/>
  <c r="Z5054" i="2" s="1"/>
  <c r="AA5054" i="2" s="1"/>
  <c r="W5059" i="2"/>
  <c r="Y5059" i="2" s="1"/>
  <c r="Z5059" i="2" s="1"/>
  <c r="AA5059" i="2" s="1"/>
  <c r="W5051" i="2"/>
  <c r="Y5051" i="2" s="1"/>
  <c r="Z5051" i="2" s="1"/>
  <c r="AA5051" i="2" s="1"/>
  <c r="Z5923" i="2"/>
  <c r="AA5923" i="2" s="1"/>
  <c r="W5910" i="2"/>
  <c r="Y5910" i="2" s="1"/>
  <c r="Z5910" i="2" s="1"/>
  <c r="AA5910" i="2" s="1"/>
  <c r="W5917" i="2"/>
  <c r="Y5917" i="2" s="1"/>
  <c r="Z5917" i="2" s="1"/>
  <c r="AA5917" i="2" s="1"/>
  <c r="W5922" i="2"/>
  <c r="Y5922" i="2" s="1"/>
  <c r="Z5922" i="2" s="1"/>
  <c r="AA5922" i="2" s="1"/>
  <c r="W5916" i="2"/>
  <c r="Y5916" i="2" s="1"/>
  <c r="Z5916" i="2" s="1"/>
  <c r="AA5916" i="2" s="1"/>
  <c r="W5908" i="2"/>
  <c r="Y5908" i="2" s="1"/>
  <c r="W5912" i="2"/>
  <c r="Y5912" i="2" s="1"/>
  <c r="Z5912" i="2" s="1"/>
  <c r="AA5912" i="2" s="1"/>
  <c r="W5920" i="2"/>
  <c r="Y5920" i="2" s="1"/>
  <c r="Z5920" i="2" s="1"/>
  <c r="AA5920" i="2" s="1"/>
  <c r="W5913" i="2"/>
  <c r="Y5913" i="2" s="1"/>
  <c r="W5918" i="2"/>
  <c r="Y5918" i="2" s="1"/>
  <c r="Z5918" i="2" s="1"/>
  <c r="AA5918" i="2" s="1"/>
  <c r="W5909" i="2"/>
  <c r="Y5909" i="2" s="1"/>
  <c r="W5914" i="2"/>
  <c r="Y5914" i="2" s="1"/>
  <c r="Z5914" i="2" s="1"/>
  <c r="AA5914" i="2" s="1"/>
  <c r="W5921" i="2"/>
  <c r="Y5921" i="2" s="1"/>
  <c r="W5907" i="2"/>
  <c r="Y5907" i="2" s="1"/>
  <c r="Z5907" i="2" s="1"/>
  <c r="AA5907" i="2" s="1"/>
  <c r="W5919" i="2"/>
  <c r="Y5919" i="2" s="1"/>
  <c r="Z5919" i="2" s="1"/>
  <c r="AA5919" i="2" s="1"/>
  <c r="W5911" i="2"/>
  <c r="Y5911" i="2" s="1"/>
  <c r="Z5911" i="2" s="1"/>
  <c r="AA5911" i="2" s="1"/>
  <c r="W5915" i="2"/>
  <c r="Y5915" i="2" s="1"/>
  <c r="Z5915" i="2" s="1"/>
  <c r="AA5915" i="2" s="1"/>
  <c r="W3674" i="2"/>
  <c r="Y3674" i="2" s="1"/>
  <c r="Z3674" i="2" s="1"/>
  <c r="AA3674" i="2" s="1"/>
  <c r="W3675" i="2"/>
  <c r="Y3675" i="2" s="1"/>
  <c r="Z3675" i="2" s="1"/>
  <c r="AA3675" i="2" s="1"/>
  <c r="W3673" i="2"/>
  <c r="Y3673" i="2" s="1"/>
  <c r="Z3673" i="2" s="1"/>
  <c r="AA3673" i="2" s="1"/>
  <c r="W5000" i="2"/>
  <c r="Y5000" i="2" s="1"/>
  <c r="Z5000" i="2" s="1"/>
  <c r="AA5000" i="2" s="1"/>
  <c r="W5002" i="2"/>
  <c r="Y5002" i="2" s="1"/>
  <c r="Z5002" i="2" s="1"/>
  <c r="AA5002" i="2" s="1"/>
  <c r="W5001" i="2"/>
  <c r="Y5001" i="2" s="1"/>
  <c r="Z5001" i="2" s="1"/>
  <c r="AA5001" i="2" s="1"/>
  <c r="W4977" i="2"/>
  <c r="Y4977" i="2" s="1"/>
  <c r="Z4977" i="2" s="1"/>
  <c r="AA4977" i="2" s="1"/>
  <c r="W4972" i="2"/>
  <c r="Y4972" i="2" s="1"/>
  <c r="Z4972" i="2" s="1"/>
  <c r="AA4972" i="2" s="1"/>
  <c r="W4976" i="2"/>
  <c r="Y4976" i="2" s="1"/>
  <c r="Z4976" i="2" s="1"/>
  <c r="AA4976" i="2" s="1"/>
  <c r="W4980" i="2"/>
  <c r="Y4980" i="2" s="1"/>
  <c r="Z4980" i="2" s="1"/>
  <c r="AA4980" i="2" s="1"/>
  <c r="W4974" i="2"/>
  <c r="Y4974" i="2" s="1"/>
  <c r="W4978" i="2"/>
  <c r="Y4978" i="2" s="1"/>
  <c r="W4973" i="2"/>
  <c r="Y4973" i="2" s="1"/>
  <c r="Z4973" i="2" s="1"/>
  <c r="AA4973" i="2" s="1"/>
  <c r="W4979" i="2"/>
  <c r="Y4979" i="2" s="1"/>
  <c r="Z4979" i="2" s="1"/>
  <c r="AA4979" i="2" s="1"/>
  <c r="W4975" i="2"/>
  <c r="Y4975" i="2" s="1"/>
  <c r="Z4975" i="2" s="1"/>
  <c r="AA4975" i="2" s="1"/>
  <c r="W4732" i="2"/>
  <c r="Y4732" i="2" s="1"/>
  <c r="Z4732" i="2" s="1"/>
  <c r="AA4732" i="2" s="1"/>
  <c r="W4733" i="2"/>
  <c r="Y4733" i="2" s="1"/>
  <c r="Z4733" i="2" s="1"/>
  <c r="AA4733" i="2" s="1"/>
  <c r="W4731" i="2"/>
  <c r="Y4731" i="2" s="1"/>
  <c r="Z4731" i="2" s="1"/>
  <c r="AA4731" i="2" s="1"/>
  <c r="W4701" i="2"/>
  <c r="Y4701" i="2" s="1"/>
  <c r="Z4701" i="2" s="1"/>
  <c r="AA4701" i="2" s="1"/>
  <c r="W4700" i="2"/>
  <c r="Y4700" i="2" s="1"/>
  <c r="Z4700" i="2" s="1"/>
  <c r="AA4700" i="2" s="1"/>
  <c r="W4702" i="2"/>
  <c r="Y4702" i="2" s="1"/>
  <c r="Z4702" i="2" s="1"/>
  <c r="AA4702" i="2" s="1"/>
  <c r="W4703" i="2"/>
  <c r="Y4703" i="2" s="1"/>
  <c r="Z4703" i="2" s="1"/>
  <c r="AA4703" i="2" s="1"/>
  <c r="W4699" i="2"/>
  <c r="Y4699" i="2" s="1"/>
  <c r="Z4699" i="2" s="1"/>
  <c r="AA4699" i="2" s="1"/>
  <c r="W4692" i="2"/>
  <c r="Y4692" i="2" s="1"/>
  <c r="Z4692" i="2" s="1"/>
  <c r="AA4692" i="2" s="1"/>
  <c r="W4676" i="2"/>
  <c r="Y4676" i="2" s="1"/>
  <c r="Z4676" i="2" s="1"/>
  <c r="AA4676" i="2" s="1"/>
  <c r="W4684" i="2"/>
  <c r="Y4684" i="2" s="1"/>
  <c r="Z4684" i="2" s="1"/>
  <c r="AA4684" i="2" s="1"/>
  <c r="W4680" i="2"/>
  <c r="Y4680" i="2" s="1"/>
  <c r="Z4680" i="2" s="1"/>
  <c r="AA4680" i="2" s="1"/>
  <c r="W4688" i="2"/>
  <c r="Y4688" i="2" s="1"/>
  <c r="Z4688" i="2" s="1"/>
  <c r="AA4688" i="2" s="1"/>
  <c r="W4686" i="2"/>
  <c r="Y4686" i="2" s="1"/>
  <c r="W4682" i="2"/>
  <c r="Y4682" i="2" s="1"/>
  <c r="W4674" i="2"/>
  <c r="Y4674" i="2" s="1"/>
  <c r="Z4674" i="2" s="1"/>
  <c r="AA4674" i="2" s="1"/>
  <c r="W4690" i="2"/>
  <c r="Y4690" i="2" s="1"/>
  <c r="Z4690" i="2" s="1"/>
  <c r="AA4690" i="2" s="1"/>
  <c r="W4678" i="2"/>
  <c r="Y4678" i="2" s="1"/>
  <c r="Z4678" i="2" s="1"/>
  <c r="AA4678" i="2" s="1"/>
  <c r="W4689" i="2"/>
  <c r="Y4689" i="2" s="1"/>
  <c r="Z4689" i="2" s="1"/>
  <c r="AA4689" i="2" s="1"/>
  <c r="W4685" i="2"/>
  <c r="Y4685" i="2" s="1"/>
  <c r="Z4685" i="2" s="1"/>
  <c r="AA4685" i="2" s="1"/>
  <c r="W4683" i="2"/>
  <c r="Y4683" i="2" s="1"/>
  <c r="Z4683" i="2" s="1"/>
  <c r="AA4683" i="2" s="1"/>
  <c r="W4675" i="2"/>
  <c r="Y4675" i="2" s="1"/>
  <c r="Z4675" i="2" s="1"/>
  <c r="AA4675" i="2" s="1"/>
  <c r="W4677" i="2"/>
  <c r="Y4677" i="2" s="1"/>
  <c r="Z4677" i="2" s="1"/>
  <c r="AA4677" i="2" s="1"/>
  <c r="W4679" i="2"/>
  <c r="Y4679" i="2" s="1"/>
  <c r="Z4679" i="2" s="1"/>
  <c r="AA4679" i="2" s="1"/>
  <c r="W4687" i="2"/>
  <c r="Y4687" i="2" s="1"/>
  <c r="Z4687" i="2" s="1"/>
  <c r="AA4687" i="2" s="1"/>
  <c r="W4681" i="2"/>
  <c r="Y4681" i="2" s="1"/>
  <c r="Z4681" i="2" s="1"/>
  <c r="AA4681" i="2" s="1"/>
  <c r="W4691" i="2"/>
  <c r="Y4691" i="2" s="1"/>
  <c r="Z4691" i="2" s="1"/>
  <c r="AA4691" i="2" s="1"/>
  <c r="W4669" i="2"/>
  <c r="Y4669" i="2" s="1"/>
  <c r="Z4669" i="2" s="1"/>
  <c r="AA4669" i="2" s="1"/>
  <c r="W4668" i="2"/>
  <c r="Y4668" i="2" s="1"/>
  <c r="Z4668" i="2" s="1"/>
  <c r="AA4668" i="2" s="1"/>
  <c r="W4670" i="2"/>
  <c r="Y4670" i="2" s="1"/>
  <c r="W4671" i="2"/>
  <c r="Y4671" i="2" s="1"/>
  <c r="Z4671" i="2" s="1"/>
  <c r="AA4671" i="2" s="1"/>
  <c r="W4667" i="2"/>
  <c r="Y4667" i="2" s="1"/>
  <c r="Z4667" i="2" s="1"/>
  <c r="AA4667" i="2" s="1"/>
  <c r="W4660" i="2"/>
  <c r="Y4660" i="2" s="1"/>
  <c r="Z4660" i="2" s="1"/>
  <c r="AA4660" i="2" s="1"/>
  <c r="W4656" i="2"/>
  <c r="Y4656" i="2" s="1"/>
  <c r="Z4656" i="2" s="1"/>
  <c r="AA4656" i="2" s="1"/>
  <c r="W4652" i="2"/>
  <c r="Y4652" i="2" s="1"/>
  <c r="Z4652" i="2" s="1"/>
  <c r="AA4652" i="2" s="1"/>
  <c r="W4654" i="2"/>
  <c r="Y4654" i="2" s="1"/>
  <c r="Z4654" i="2" s="1"/>
  <c r="AA4654" i="2" s="1"/>
  <c r="W4658" i="2"/>
  <c r="Y4658" i="2" s="1"/>
  <c r="Z4658" i="2" s="1"/>
  <c r="AA4658" i="2" s="1"/>
  <c r="W4653" i="2"/>
  <c r="Y4653" i="2" s="1"/>
  <c r="Z4653" i="2" s="1"/>
  <c r="AA4653" i="2" s="1"/>
  <c r="W4657" i="2"/>
  <c r="Y4657" i="2" s="1"/>
  <c r="Z4657" i="2" s="1"/>
  <c r="AA4657" i="2" s="1"/>
  <c r="W4659" i="2"/>
  <c r="Y4659" i="2" s="1"/>
  <c r="Z4659" i="2" s="1"/>
  <c r="AA4659" i="2" s="1"/>
  <c r="W4655" i="2"/>
  <c r="Y4655" i="2" s="1"/>
  <c r="Z4655" i="2" s="1"/>
  <c r="AA4655" i="2" s="1"/>
  <c r="W4632" i="2"/>
  <c r="Y4632" i="2" s="1"/>
  <c r="Z4632" i="2" s="1"/>
  <c r="AA4632" i="2" s="1"/>
  <c r="W4631" i="2"/>
  <c r="Y4631" i="2" s="1"/>
  <c r="Z4631" i="2" s="1"/>
  <c r="AA4631" i="2" s="1"/>
  <c r="W4536" i="2"/>
  <c r="Y4536" i="2" s="1"/>
  <c r="Z4536" i="2" s="1"/>
  <c r="AA4536" i="2" s="1"/>
  <c r="W4544" i="2"/>
  <c r="Y4544" i="2" s="1"/>
  <c r="Z4544" i="2" s="1"/>
  <c r="AA4544" i="2" s="1"/>
  <c r="W4540" i="2"/>
  <c r="Y4540" i="2" s="1"/>
  <c r="Z4540" i="2" s="1"/>
  <c r="AA4540" i="2" s="1"/>
  <c r="W4548" i="2"/>
  <c r="Y4548" i="2" s="1"/>
  <c r="Z4548" i="2" s="1"/>
  <c r="AA4548" i="2" s="1"/>
  <c r="W4532" i="2"/>
  <c r="Y4532" i="2" s="1"/>
  <c r="Z4532" i="2" s="1"/>
  <c r="AA4532" i="2" s="1"/>
  <c r="W4550" i="2"/>
  <c r="Y4550" i="2" s="1"/>
  <c r="W4534" i="2"/>
  <c r="Y4534" i="2" s="1"/>
  <c r="W4538" i="2"/>
  <c r="Y4538" i="2" s="1"/>
  <c r="Z4538" i="2" s="1"/>
  <c r="AA4538" i="2" s="1"/>
  <c r="W4546" i="2"/>
  <c r="Y4546" i="2" s="1"/>
  <c r="W4542" i="2"/>
  <c r="Y4542" i="2" s="1"/>
  <c r="Z4542" i="2" s="1"/>
  <c r="AA4542" i="2" s="1"/>
  <c r="W4541" i="2"/>
  <c r="Y4541" i="2" s="1"/>
  <c r="Z4541" i="2" s="1"/>
  <c r="AA4541" i="2" s="1"/>
  <c r="W4551" i="2"/>
  <c r="Y4551" i="2" s="1"/>
  <c r="Z4551" i="2" s="1"/>
  <c r="AA4551" i="2" s="1"/>
  <c r="W4535" i="2"/>
  <c r="Y4535" i="2" s="1"/>
  <c r="Z4535" i="2" s="1"/>
  <c r="AA4535" i="2" s="1"/>
  <c r="W4545" i="2"/>
  <c r="Y4545" i="2" s="1"/>
  <c r="Z4545" i="2" s="1"/>
  <c r="AA4545" i="2" s="1"/>
  <c r="W4543" i="2"/>
  <c r="Y4543" i="2" s="1"/>
  <c r="Z4543" i="2" s="1"/>
  <c r="AA4543" i="2" s="1"/>
  <c r="W4537" i="2"/>
  <c r="Y4537" i="2" s="1"/>
  <c r="Z4537" i="2" s="1"/>
  <c r="AA4537" i="2" s="1"/>
  <c r="W4539" i="2"/>
  <c r="Y4539" i="2" s="1"/>
  <c r="Z4539" i="2" s="1"/>
  <c r="AA4539" i="2" s="1"/>
  <c r="W4549" i="2"/>
  <c r="Y4549" i="2" s="1"/>
  <c r="Z4549" i="2" s="1"/>
  <c r="AA4549" i="2" s="1"/>
  <c r="W4533" i="2"/>
  <c r="Y4533" i="2" s="1"/>
  <c r="Z4533" i="2" s="1"/>
  <c r="AA4533" i="2" s="1"/>
  <c r="W4547" i="2"/>
  <c r="Y4547" i="2" s="1"/>
  <c r="Z4547" i="2" s="1"/>
  <c r="AA4547" i="2" s="1"/>
  <c r="Z5860" i="2"/>
  <c r="AA5860" i="2" s="1"/>
  <c r="W5831" i="2"/>
  <c r="Y5831" i="2" s="1"/>
  <c r="W5822" i="2"/>
  <c r="Y5822" i="2" s="1"/>
  <c r="Z5822" i="2" s="1"/>
  <c r="AA5822" i="2" s="1"/>
  <c r="W5818" i="2"/>
  <c r="Y5818" i="2" s="1"/>
  <c r="Z5818" i="2" s="1"/>
  <c r="AA5818" i="2" s="1"/>
  <c r="W5815" i="2"/>
  <c r="Y5815" i="2" s="1"/>
  <c r="W5813" i="2"/>
  <c r="Y5813" i="2" s="1"/>
  <c r="Z5813" i="2" s="1"/>
  <c r="AA5813" i="2" s="1"/>
  <c r="W5838" i="2"/>
  <c r="Y5838" i="2" s="1"/>
  <c r="Z5838" i="2" s="1"/>
  <c r="AA5838" i="2" s="1"/>
  <c r="W5829" i="2"/>
  <c r="Y5829" i="2" s="1"/>
  <c r="Z5829" i="2" s="1"/>
  <c r="AA5829" i="2" s="1"/>
  <c r="W5836" i="2"/>
  <c r="Y5836" i="2" s="1"/>
  <c r="W5828" i="2"/>
  <c r="Y5828" i="2" s="1"/>
  <c r="W5820" i="2"/>
  <c r="Y5820" i="2" s="1"/>
  <c r="W5812" i="2"/>
  <c r="Y5812" i="2" s="1"/>
  <c r="W5832" i="2"/>
  <c r="Y5832" i="2" s="1"/>
  <c r="W5824" i="2"/>
  <c r="Y5824" i="2" s="1"/>
  <c r="W5816" i="2"/>
  <c r="Y5816" i="2" s="1"/>
  <c r="W5814" i="2"/>
  <c r="Y5814" i="2" s="1"/>
  <c r="Z5814" i="2" s="1"/>
  <c r="AA5814" i="2" s="1"/>
  <c r="W5830" i="2"/>
  <c r="Y5830" i="2" s="1"/>
  <c r="Z5830" i="2" s="1"/>
  <c r="AA5830" i="2" s="1"/>
  <c r="W5833" i="2"/>
  <c r="Y5833" i="2" s="1"/>
  <c r="Z5833" i="2" s="1"/>
  <c r="AA5833" i="2" s="1"/>
  <c r="W5826" i="2"/>
  <c r="Y5826" i="2" s="1"/>
  <c r="Z5826" i="2" s="1"/>
  <c r="AA5826" i="2" s="1"/>
  <c r="W5837" i="2"/>
  <c r="Y5837" i="2" s="1"/>
  <c r="Z5837" i="2" s="1"/>
  <c r="AA5837" i="2" s="1"/>
  <c r="W5817" i="2"/>
  <c r="Y5817" i="2" s="1"/>
  <c r="Z5817" i="2" s="1"/>
  <c r="AA5817" i="2" s="1"/>
  <c r="W5827" i="2"/>
  <c r="Y5827" i="2" s="1"/>
  <c r="W5821" i="2"/>
  <c r="Y5821" i="2" s="1"/>
  <c r="Z5821" i="2" s="1"/>
  <c r="AA5821" i="2" s="1"/>
  <c r="W5835" i="2"/>
  <c r="Y5835" i="2" s="1"/>
  <c r="W5819" i="2"/>
  <c r="Y5819" i="2" s="1"/>
  <c r="Z5819" i="2" s="1"/>
  <c r="AA5819" i="2" s="1"/>
  <c r="W5825" i="2"/>
  <c r="Y5825" i="2" s="1"/>
  <c r="Z5825" i="2" s="1"/>
  <c r="AA5825" i="2" s="1"/>
  <c r="W5839" i="2"/>
  <c r="Y5839" i="2" s="1"/>
  <c r="Z5839" i="2" s="1"/>
  <c r="AA5839" i="2" s="1"/>
  <c r="W5823" i="2"/>
  <c r="Y5823" i="2" s="1"/>
  <c r="Z5823" i="2" s="1"/>
  <c r="AA5823" i="2" s="1"/>
  <c r="W5834" i="2"/>
  <c r="Y5834" i="2" s="1"/>
  <c r="Z5834" i="2" s="1"/>
  <c r="AA5834" i="2" s="1"/>
  <c r="W5806" i="2"/>
  <c r="Y5806" i="2" s="1"/>
  <c r="Z5806" i="2" s="1"/>
  <c r="AA5806" i="2" s="1"/>
  <c r="W5804" i="2"/>
  <c r="Y5804" i="2" s="1"/>
  <c r="W5808" i="2"/>
  <c r="Y5808" i="2" s="1"/>
  <c r="W5805" i="2"/>
  <c r="Y5805" i="2" s="1"/>
  <c r="Z5805" i="2" s="1"/>
  <c r="AA5805" i="2" s="1"/>
  <c r="W5803" i="2"/>
  <c r="Y5803" i="2" s="1"/>
  <c r="W5807" i="2"/>
  <c r="Y5807" i="2" s="1"/>
  <c r="Z5807" i="2" s="1"/>
  <c r="AA5807" i="2" s="1"/>
  <c r="W4384" i="2"/>
  <c r="Y4384" i="2" s="1"/>
  <c r="Z4384" i="2" s="1"/>
  <c r="AA4384" i="2" s="1"/>
  <c r="W4368" i="2"/>
  <c r="Y4368" i="2" s="1"/>
  <c r="Z4368" i="2" s="1"/>
  <c r="AA4368" i="2" s="1"/>
  <c r="W4392" i="2"/>
  <c r="Y4392" i="2" s="1"/>
  <c r="Z4392" i="2" s="1"/>
  <c r="AA4392" i="2" s="1"/>
  <c r="W4376" i="2"/>
  <c r="Y4376" i="2" s="1"/>
  <c r="Z4376" i="2" s="1"/>
  <c r="AA4376" i="2" s="1"/>
  <c r="W4380" i="2"/>
  <c r="Y4380" i="2" s="1"/>
  <c r="Z4380" i="2" s="1"/>
  <c r="AA4380" i="2" s="1"/>
  <c r="W4388" i="2"/>
  <c r="Y4388" i="2" s="1"/>
  <c r="Z4388" i="2" s="1"/>
  <c r="AA4388" i="2" s="1"/>
  <c r="W4372" i="2"/>
  <c r="Y4372" i="2" s="1"/>
  <c r="Z4372" i="2" s="1"/>
  <c r="AA4372" i="2" s="1"/>
  <c r="W4382" i="2"/>
  <c r="Y4382" i="2" s="1"/>
  <c r="Z4382" i="2" s="1"/>
  <c r="AA4382" i="2" s="1"/>
  <c r="W4390" i="2"/>
  <c r="Y4390" i="2" s="1"/>
  <c r="Z4390" i="2" s="1"/>
  <c r="AA4390" i="2" s="1"/>
  <c r="W4374" i="2"/>
  <c r="Y4374" i="2" s="1"/>
  <c r="Z4374" i="2" s="1"/>
  <c r="AA4374" i="2" s="1"/>
  <c r="W4386" i="2"/>
  <c r="Y4386" i="2" s="1"/>
  <c r="Z4386" i="2" s="1"/>
  <c r="AA4386" i="2" s="1"/>
  <c r="W4370" i="2"/>
  <c r="Y4370" i="2" s="1"/>
  <c r="Z4370" i="2" s="1"/>
  <c r="AA4370" i="2" s="1"/>
  <c r="W4378" i="2"/>
  <c r="Y4378" i="2" s="1"/>
  <c r="Z4378" i="2" s="1"/>
  <c r="AA4378" i="2" s="1"/>
  <c r="W4369" i="2"/>
  <c r="Y4369" i="2" s="1"/>
  <c r="Z4369" i="2" s="1"/>
  <c r="AA4369" i="2" s="1"/>
  <c r="W4381" i="2"/>
  <c r="Y4381" i="2" s="1"/>
  <c r="Z4381" i="2" s="1"/>
  <c r="AA4381" i="2" s="1"/>
  <c r="W4387" i="2"/>
  <c r="Y4387" i="2" s="1"/>
  <c r="Z4387" i="2" s="1"/>
  <c r="AA4387" i="2" s="1"/>
  <c r="W4371" i="2"/>
  <c r="Y4371" i="2" s="1"/>
  <c r="Z4371" i="2" s="1"/>
  <c r="AA4371" i="2" s="1"/>
  <c r="W4377" i="2"/>
  <c r="Y4377" i="2" s="1"/>
  <c r="Z4377" i="2" s="1"/>
  <c r="AA4377" i="2" s="1"/>
  <c r="W4379" i="2"/>
  <c r="Y4379" i="2" s="1"/>
  <c r="Z4379" i="2" s="1"/>
  <c r="AA4379" i="2" s="1"/>
  <c r="W4385" i="2"/>
  <c r="Y4385" i="2" s="1"/>
  <c r="Z4385" i="2" s="1"/>
  <c r="AA4385" i="2" s="1"/>
  <c r="W4383" i="2"/>
  <c r="Y4383" i="2" s="1"/>
  <c r="Z4383" i="2" s="1"/>
  <c r="AA4383" i="2" s="1"/>
  <c r="W4367" i="2"/>
  <c r="Y4367" i="2" s="1"/>
  <c r="Z4367" i="2" s="1"/>
  <c r="AA4367" i="2" s="1"/>
  <c r="W4389" i="2"/>
  <c r="Y4389" i="2" s="1"/>
  <c r="Z4389" i="2" s="1"/>
  <c r="AA4389" i="2" s="1"/>
  <c r="W4373" i="2"/>
  <c r="Y4373" i="2" s="1"/>
  <c r="Z4373" i="2" s="1"/>
  <c r="AA4373" i="2" s="1"/>
  <c r="W4391" i="2"/>
  <c r="Y4391" i="2" s="1"/>
  <c r="Z4391" i="2" s="1"/>
  <c r="AA4391" i="2" s="1"/>
  <c r="W4375" i="2"/>
  <c r="Y4375" i="2" s="1"/>
  <c r="Z4375" i="2" s="1"/>
  <c r="AA4375" i="2" s="1"/>
  <c r="W3424" i="2"/>
  <c r="Y3424" i="2" s="1"/>
  <c r="Z3424" i="2" s="1"/>
  <c r="AA3424" i="2" s="1"/>
  <c r="W3425" i="2"/>
  <c r="Y3425" i="2" s="1"/>
  <c r="Z3425" i="2" s="1"/>
  <c r="AA3425" i="2" s="1"/>
  <c r="W3423" i="2"/>
  <c r="Y3423" i="2" s="1"/>
  <c r="Z3423" i="2" s="1"/>
  <c r="AA3423" i="2" s="1"/>
  <c r="W1688" i="2"/>
  <c r="Y1688" i="2" s="1"/>
  <c r="W1680" i="2"/>
  <c r="Y1680" i="2" s="1"/>
  <c r="Z1680" i="2" s="1"/>
  <c r="AA1680" i="2" s="1"/>
  <c r="W1664" i="2"/>
  <c r="Y1664" i="2" s="1"/>
  <c r="Z1664" i="2" s="1"/>
  <c r="AA1664" i="2" s="1"/>
  <c r="W1684" i="2"/>
  <c r="Y1684" i="2" s="1"/>
  <c r="W1676" i="2"/>
  <c r="Y1676" i="2" s="1"/>
  <c r="Z1676" i="2" s="1"/>
  <c r="AA1676" i="2" s="1"/>
  <c r="W1668" i="2"/>
  <c r="Y1668" i="2" s="1"/>
  <c r="W1672" i="2"/>
  <c r="Y1672" i="2" s="1"/>
  <c r="Z1672" i="2" s="1"/>
  <c r="AA1672" i="2" s="1"/>
  <c r="W1686" i="2"/>
  <c r="Y1686" i="2" s="1"/>
  <c r="W1670" i="2"/>
  <c r="Y1670" i="2" s="1"/>
  <c r="Z1670" i="2" s="1"/>
  <c r="AA1670" i="2" s="1"/>
  <c r="W1681" i="2"/>
  <c r="Y1681" i="2" s="1"/>
  <c r="W1673" i="2"/>
  <c r="Y1673" i="2" s="1"/>
  <c r="Z1673" i="2" s="1"/>
  <c r="AA1673" i="2" s="1"/>
  <c r="W1679" i="2"/>
  <c r="Y1679" i="2" s="1"/>
  <c r="Z1679" i="2" s="1"/>
  <c r="AA1679" i="2" s="1"/>
  <c r="W1671" i="2"/>
  <c r="Y1671" i="2" s="1"/>
  <c r="Z1671" i="2" s="1"/>
  <c r="AA1671" i="2" s="1"/>
  <c r="W1678" i="2"/>
  <c r="Y1678" i="2" s="1"/>
  <c r="Z1678" i="2" s="1"/>
  <c r="AA1678" i="2" s="1"/>
  <c r="W1665" i="2"/>
  <c r="Y1665" i="2" s="1"/>
  <c r="W1683" i="2"/>
  <c r="Y1683" i="2" s="1"/>
  <c r="Z1683" i="2" s="1"/>
  <c r="AA1683" i="2" s="1"/>
  <c r="W1675" i="2"/>
  <c r="Y1675" i="2" s="1"/>
  <c r="Z1675" i="2" s="1"/>
  <c r="AA1675" i="2" s="1"/>
  <c r="W1667" i="2"/>
  <c r="Y1667" i="2" s="1"/>
  <c r="Z1667" i="2" s="1"/>
  <c r="AA1667" i="2" s="1"/>
  <c r="W1682" i="2"/>
  <c r="Y1682" i="2" s="1"/>
  <c r="W1666" i="2"/>
  <c r="Y1666" i="2" s="1"/>
  <c r="Z1666" i="2" s="1"/>
  <c r="AA1666" i="2" s="1"/>
  <c r="W1677" i="2"/>
  <c r="Y1677" i="2" s="1"/>
  <c r="Z1677" i="2" s="1"/>
  <c r="AA1677" i="2" s="1"/>
  <c r="W1669" i="2"/>
  <c r="Y1669" i="2" s="1"/>
  <c r="W1674" i="2"/>
  <c r="Y1674" i="2" s="1"/>
  <c r="Z1674" i="2" s="1"/>
  <c r="AA1674" i="2" s="1"/>
  <c r="W1685" i="2"/>
  <c r="Y1685" i="2" s="1"/>
  <c r="W1687" i="2"/>
  <c r="Y1687" i="2" s="1"/>
  <c r="Z1687" i="2" s="1"/>
  <c r="AA1687" i="2" s="1"/>
  <c r="W6291" i="2"/>
  <c r="Y6291" i="2" s="1"/>
  <c r="Z6291" i="2" s="1"/>
  <c r="AA6291" i="2" s="1"/>
  <c r="W6288" i="2"/>
  <c r="Y6288" i="2" s="1"/>
  <c r="Z6288" i="2" s="1"/>
  <c r="AA6288" i="2" s="1"/>
  <c r="W6290" i="2"/>
  <c r="Y6290" i="2" s="1"/>
  <c r="Z6290" i="2" s="1"/>
  <c r="AA6290" i="2" s="1"/>
  <c r="W6289" i="2"/>
  <c r="Y6289" i="2" s="1"/>
  <c r="Z6289" i="2" s="1"/>
  <c r="AA6289" i="2" s="1"/>
  <c r="Z1967" i="2"/>
  <c r="AA1967" i="2" s="1"/>
  <c r="E53" i="4" s="1"/>
  <c r="W6279" i="2"/>
  <c r="Y6279" i="2" s="1"/>
  <c r="W6280" i="2"/>
  <c r="Y6280" i="2" s="1"/>
  <c r="Z6280" i="2" s="1"/>
  <c r="AA6280" i="2" s="1"/>
  <c r="W6283" i="2"/>
  <c r="Y6283" i="2" s="1"/>
  <c r="W6282" i="2"/>
  <c r="Y6282" i="2" s="1"/>
  <c r="Z6282" i="2" s="1"/>
  <c r="AA6282" i="2" s="1"/>
  <c r="W6281" i="2"/>
  <c r="Y6281" i="2" s="1"/>
  <c r="Z6281" i="2" s="1"/>
  <c r="AA6281" i="2" s="1"/>
  <c r="W6278" i="2"/>
  <c r="Y6278" i="2" s="1"/>
  <c r="Z6278" i="2" s="1"/>
  <c r="AA6278" i="2" s="1"/>
  <c r="W6263" i="2"/>
  <c r="Y6263" i="2" s="1"/>
  <c r="W6261" i="2"/>
  <c r="Y6261" i="2" s="1"/>
  <c r="Z6261" i="2" s="1"/>
  <c r="AA6261" i="2" s="1"/>
  <c r="W6264" i="2"/>
  <c r="Y6264" i="2" s="1"/>
  <c r="Z6264" i="2" s="1"/>
  <c r="AA6264" i="2" s="1"/>
  <c r="W6262" i="2"/>
  <c r="Y6262" i="2" s="1"/>
  <c r="Z6262" i="2" s="1"/>
  <c r="AA6262" i="2" s="1"/>
  <c r="W6265" i="2"/>
  <c r="Y6265" i="2" s="1"/>
  <c r="Z6265" i="2" s="1"/>
  <c r="AA6265" i="2" s="1"/>
  <c r="W6266" i="2"/>
  <c r="Y6266" i="2" s="1"/>
  <c r="Z6266" i="2" s="1"/>
  <c r="AA6266" i="2" s="1"/>
  <c r="W6245" i="2"/>
  <c r="Y6245" i="2" s="1"/>
  <c r="Z6245" i="2" s="1"/>
  <c r="AA6245" i="2" s="1"/>
  <c r="W6238" i="2"/>
  <c r="Y6238" i="2" s="1"/>
  <c r="W6239" i="2"/>
  <c r="Y6239" i="2" s="1"/>
  <c r="W6240" i="2"/>
  <c r="Y6240" i="2" s="1"/>
  <c r="Z6240" i="2" s="1"/>
  <c r="AA6240" i="2" s="1"/>
  <c r="W6244" i="2"/>
  <c r="Y6244" i="2" s="1"/>
  <c r="Z6244" i="2" s="1"/>
  <c r="AA6244" i="2" s="1"/>
  <c r="W6243" i="2"/>
  <c r="Y6243" i="2" s="1"/>
  <c r="W6241" i="2"/>
  <c r="Y6241" i="2" s="1"/>
  <c r="Z6241" i="2" s="1"/>
  <c r="AA6241" i="2" s="1"/>
  <c r="W6242" i="2"/>
  <c r="Y6242" i="2" s="1"/>
  <c r="Z6242" i="2" s="1"/>
  <c r="AA6242" i="2" s="1"/>
  <c r="W6222" i="2"/>
  <c r="Y6222" i="2" s="1"/>
  <c r="W6213" i="2"/>
  <c r="Y6213" i="2" s="1"/>
  <c r="Z6213" i="2" s="1"/>
  <c r="AA6213" i="2" s="1"/>
  <c r="W6223" i="2"/>
  <c r="Y6223" i="2" s="1"/>
  <c r="W6215" i="2"/>
  <c r="Y6215" i="2" s="1"/>
  <c r="W6224" i="2"/>
  <c r="Y6224" i="2" s="1"/>
  <c r="Z6224" i="2" s="1"/>
  <c r="AA6224" i="2" s="1"/>
  <c r="W6216" i="2"/>
  <c r="Y6216" i="2" s="1"/>
  <c r="Z6216" i="2" s="1"/>
  <c r="AA6216" i="2" s="1"/>
  <c r="W6220" i="2"/>
  <c r="Y6220" i="2" s="1"/>
  <c r="Z6220" i="2" s="1"/>
  <c r="AA6220" i="2" s="1"/>
  <c r="W6212" i="2"/>
  <c r="Y6212" i="2" s="1"/>
  <c r="Z6212" i="2" s="1"/>
  <c r="AA6212" i="2" s="1"/>
  <c r="W6219" i="2"/>
  <c r="Y6219" i="2" s="1"/>
  <c r="W6218" i="2"/>
  <c r="Y6218" i="2" s="1"/>
  <c r="Z6218" i="2" s="1"/>
  <c r="AA6218" i="2" s="1"/>
  <c r="W6217" i="2"/>
  <c r="Y6217" i="2" s="1"/>
  <c r="Z6217" i="2" s="1"/>
  <c r="AA6217" i="2" s="1"/>
  <c r="W6214" i="2"/>
  <c r="Y6214" i="2" s="1"/>
  <c r="Z6214" i="2" s="1"/>
  <c r="AA6214" i="2" s="1"/>
  <c r="W6221" i="2"/>
  <c r="Y6221" i="2" s="1"/>
  <c r="Z6221" i="2" s="1"/>
  <c r="AA6221" i="2" s="1"/>
  <c r="W6225" i="2"/>
  <c r="Y6225" i="2" s="1"/>
  <c r="Z6225" i="2" s="1"/>
  <c r="AA6225" i="2" s="1"/>
  <c r="Z6187" i="2"/>
  <c r="AA6187" i="2" s="1"/>
  <c r="W6174" i="2"/>
  <c r="Y6174" i="2" s="1"/>
  <c r="Z6174" i="2" s="1"/>
  <c r="AA6174" i="2" s="1"/>
  <c r="W6172" i="2"/>
  <c r="Y6172" i="2" s="1"/>
  <c r="Z6172" i="2" s="1"/>
  <c r="AA6172" i="2" s="1"/>
  <c r="W6171" i="2"/>
  <c r="Y6171" i="2" s="1"/>
  <c r="Z6171" i="2" s="1"/>
  <c r="AA6171" i="2" s="1"/>
  <c r="W6173" i="2"/>
  <c r="Y6173" i="2" s="1"/>
  <c r="Z6173" i="2" s="1"/>
  <c r="AA6173" i="2" s="1"/>
  <c r="W6158" i="2"/>
  <c r="Y6158" i="2" s="1"/>
  <c r="Z6158" i="2" s="1"/>
  <c r="AA6158" i="2" s="1"/>
  <c r="W6142" i="2"/>
  <c r="Y6142" i="2" s="1"/>
  <c r="Z6142" i="2" s="1"/>
  <c r="AA6142" i="2" s="1"/>
  <c r="W6133" i="2"/>
  <c r="Y6133" i="2" s="1"/>
  <c r="Z6133" i="2" s="1"/>
  <c r="AA6133" i="2" s="1"/>
  <c r="W6149" i="2"/>
  <c r="Y6149" i="2" s="1"/>
  <c r="Z6149" i="2" s="1"/>
  <c r="AA6149" i="2" s="1"/>
  <c r="W6143" i="2"/>
  <c r="Y6143" i="2" s="1"/>
  <c r="W6159" i="2"/>
  <c r="Y6159" i="2" s="1"/>
  <c r="W6145" i="2"/>
  <c r="Y6145" i="2" s="1"/>
  <c r="Z6145" i="2" s="1"/>
  <c r="AA6145" i="2" s="1"/>
  <c r="W6156" i="2"/>
  <c r="Y6156" i="2" s="1"/>
  <c r="Z6156" i="2" s="1"/>
  <c r="AA6156" i="2" s="1"/>
  <c r="W6148" i="2"/>
  <c r="Y6148" i="2" s="1"/>
  <c r="Z6148" i="2" s="1"/>
  <c r="AA6148" i="2" s="1"/>
  <c r="W6139" i="2"/>
  <c r="Y6139" i="2" s="1"/>
  <c r="W6160" i="2"/>
  <c r="Y6160" i="2" s="1"/>
  <c r="Z6160" i="2" s="1"/>
  <c r="AA6160" i="2" s="1"/>
  <c r="W6152" i="2"/>
  <c r="Y6152" i="2" s="1"/>
  <c r="Z6152" i="2" s="1"/>
  <c r="AA6152" i="2" s="1"/>
  <c r="W6144" i="2"/>
  <c r="Y6144" i="2" s="1"/>
  <c r="Z6144" i="2" s="1"/>
  <c r="AA6144" i="2" s="1"/>
  <c r="W6136" i="2"/>
  <c r="Y6136" i="2" s="1"/>
  <c r="Z6136" i="2" s="1"/>
  <c r="AA6136" i="2" s="1"/>
  <c r="W6132" i="2"/>
  <c r="Y6132" i="2" s="1"/>
  <c r="Z6132" i="2" s="1"/>
  <c r="AA6132" i="2" s="1"/>
  <c r="W6140" i="2"/>
  <c r="Y6140" i="2" s="1"/>
  <c r="Z6140" i="2" s="1"/>
  <c r="AA6140" i="2" s="1"/>
  <c r="W6154" i="2"/>
  <c r="Y6154" i="2" s="1"/>
  <c r="Z6154" i="2" s="1"/>
  <c r="AA6154" i="2" s="1"/>
  <c r="W6162" i="2"/>
  <c r="Y6162" i="2" s="1"/>
  <c r="Z6162" i="2" s="1"/>
  <c r="AA6162" i="2" s="1"/>
  <c r="W6146" i="2"/>
  <c r="Y6146" i="2" s="1"/>
  <c r="Z6146" i="2" s="1"/>
  <c r="AA6146" i="2" s="1"/>
  <c r="W6130" i="2"/>
  <c r="Y6130" i="2" s="1"/>
  <c r="Z6130" i="2" s="1"/>
  <c r="AA6130" i="2" s="1"/>
  <c r="W6153" i="2"/>
  <c r="Y6153" i="2" s="1"/>
  <c r="Z6153" i="2" s="1"/>
  <c r="AA6153" i="2" s="1"/>
  <c r="W6150" i="2"/>
  <c r="Y6150" i="2" s="1"/>
  <c r="Z6150" i="2" s="1"/>
  <c r="AA6150" i="2" s="1"/>
  <c r="W6134" i="2"/>
  <c r="Y6134" i="2" s="1"/>
  <c r="Z6134" i="2" s="1"/>
  <c r="AA6134" i="2" s="1"/>
  <c r="W6157" i="2"/>
  <c r="Y6157" i="2" s="1"/>
  <c r="Z6157" i="2" s="1"/>
  <c r="AA6157" i="2" s="1"/>
  <c r="W6137" i="2"/>
  <c r="Y6137" i="2" s="1"/>
  <c r="Z6137" i="2" s="1"/>
  <c r="AA6137" i="2" s="1"/>
  <c r="W6141" i="2"/>
  <c r="Y6141" i="2" s="1"/>
  <c r="Z6141" i="2" s="1"/>
  <c r="AA6141" i="2" s="1"/>
  <c r="W6129" i="2"/>
  <c r="Y6129" i="2" s="1"/>
  <c r="Z6129" i="2" s="1"/>
  <c r="AA6129" i="2" s="1"/>
  <c r="W6147" i="2"/>
  <c r="Y6147" i="2" s="1"/>
  <c r="W6131" i="2"/>
  <c r="Y6131" i="2" s="1"/>
  <c r="W6151" i="2"/>
  <c r="Y6151" i="2" s="1"/>
  <c r="Z6151" i="2" s="1"/>
  <c r="AA6151" i="2" s="1"/>
  <c r="W6135" i="2"/>
  <c r="Y6135" i="2" s="1"/>
  <c r="Z6135" i="2" s="1"/>
  <c r="AA6135" i="2" s="1"/>
  <c r="W6161" i="2"/>
  <c r="Y6161" i="2" s="1"/>
  <c r="Z6161" i="2" s="1"/>
  <c r="AA6161" i="2" s="1"/>
  <c r="W6138" i="2"/>
  <c r="Y6138" i="2" s="1"/>
  <c r="Z6138" i="2" s="1"/>
  <c r="AA6138" i="2" s="1"/>
  <c r="W6155" i="2"/>
  <c r="Y6155" i="2" s="1"/>
  <c r="Z6155" i="2" s="1"/>
  <c r="AA6155" i="2" s="1"/>
  <c r="W2834" i="2"/>
  <c r="Y2834" i="2" s="1"/>
  <c r="Z2834" i="2" s="1"/>
  <c r="AA2834" i="2" s="1"/>
  <c r="W2833" i="2"/>
  <c r="Y2833" i="2" s="1"/>
  <c r="W2835" i="2"/>
  <c r="Y2835" i="2" s="1"/>
  <c r="Z2835" i="2" s="1"/>
  <c r="AA2835" i="2" s="1"/>
  <c r="W4320" i="2"/>
  <c r="Y4320" i="2" s="1"/>
  <c r="Z4320" i="2" s="1"/>
  <c r="AA4320" i="2" s="1"/>
  <c r="W4318" i="2"/>
  <c r="Y4318" i="2" s="1"/>
  <c r="Z4318" i="2" s="1"/>
  <c r="AA4318" i="2" s="1"/>
  <c r="W4319" i="2"/>
  <c r="Y4319" i="2" s="1"/>
  <c r="Z4319" i="2" s="1"/>
  <c r="AA4319" i="2" s="1"/>
  <c r="W6111" i="2"/>
  <c r="Y6111" i="2" s="1"/>
  <c r="W6112" i="2"/>
  <c r="Y6112" i="2" s="1"/>
  <c r="Z6112" i="2" s="1"/>
  <c r="AA6112" i="2" s="1"/>
  <c r="W6104" i="2"/>
  <c r="Y6104" i="2" s="1"/>
  <c r="Z6104" i="2" s="1"/>
  <c r="AA6104" i="2" s="1"/>
  <c r="W6110" i="2"/>
  <c r="Y6110" i="2" s="1"/>
  <c r="Z6110" i="2" s="1"/>
  <c r="AA6110" i="2" s="1"/>
  <c r="W6108" i="2"/>
  <c r="Y6108" i="2" s="1"/>
  <c r="Z6108" i="2" s="1"/>
  <c r="AA6108" i="2" s="1"/>
  <c r="W6116" i="2"/>
  <c r="Y6116" i="2" s="1"/>
  <c r="Z6116" i="2" s="1"/>
  <c r="AA6116" i="2" s="1"/>
  <c r="W6113" i="2"/>
  <c r="Y6113" i="2" s="1"/>
  <c r="Z6113" i="2" s="1"/>
  <c r="AA6113" i="2" s="1"/>
  <c r="W6107" i="2"/>
  <c r="Y6107" i="2" s="1"/>
  <c r="W6114" i="2"/>
  <c r="Y6114" i="2" s="1"/>
  <c r="Z6114" i="2" s="1"/>
  <c r="AA6114" i="2" s="1"/>
  <c r="W6109" i="2"/>
  <c r="Y6109" i="2" s="1"/>
  <c r="Z6109" i="2" s="1"/>
  <c r="AA6109" i="2" s="1"/>
  <c r="W6102" i="2"/>
  <c r="Y6102" i="2" s="1"/>
  <c r="Z6102" i="2" s="1"/>
  <c r="AA6102" i="2" s="1"/>
  <c r="W6105" i="2"/>
  <c r="Y6105" i="2" s="1"/>
  <c r="Z6105" i="2" s="1"/>
  <c r="AA6105" i="2" s="1"/>
  <c r="W6106" i="2"/>
  <c r="Y6106" i="2" s="1"/>
  <c r="Z6106" i="2" s="1"/>
  <c r="AA6106" i="2" s="1"/>
  <c r="W6115" i="2"/>
  <c r="Y6115" i="2" s="1"/>
  <c r="W6103" i="2"/>
  <c r="Y6103" i="2" s="1"/>
  <c r="Z6103" i="2" s="1"/>
  <c r="AA6103" i="2" s="1"/>
  <c r="W6095" i="2"/>
  <c r="Y6095" i="2" s="1"/>
  <c r="W6085" i="2"/>
  <c r="Y6085" i="2" s="1"/>
  <c r="Z6085" i="2" s="1"/>
  <c r="AA6085" i="2" s="1"/>
  <c r="W6101" i="2"/>
  <c r="Y6101" i="2" s="1"/>
  <c r="Z6101" i="2" s="1"/>
  <c r="AA6101" i="2" s="1"/>
  <c r="W6094" i="2"/>
  <c r="Y6094" i="2" s="1"/>
  <c r="W6096" i="2"/>
  <c r="Y6096" i="2" s="1"/>
  <c r="Z6096" i="2" s="1"/>
  <c r="AA6096" i="2" s="1"/>
  <c r="W6088" i="2"/>
  <c r="Y6088" i="2" s="1"/>
  <c r="Z6088" i="2" s="1"/>
  <c r="AA6088" i="2" s="1"/>
  <c r="W6081" i="2"/>
  <c r="Y6081" i="2" s="1"/>
  <c r="Z6081" i="2" s="1"/>
  <c r="AA6081" i="2" s="1"/>
  <c r="W6092" i="2"/>
  <c r="Y6092" i="2" s="1"/>
  <c r="Z6092" i="2" s="1"/>
  <c r="AA6092" i="2" s="1"/>
  <c r="W6100" i="2"/>
  <c r="Y6100" i="2" s="1"/>
  <c r="Z6100" i="2" s="1"/>
  <c r="AA6100" i="2" s="1"/>
  <c r="W6084" i="2"/>
  <c r="Y6084" i="2" s="1"/>
  <c r="Z6084" i="2" s="1"/>
  <c r="AA6084" i="2" s="1"/>
  <c r="W6090" i="2"/>
  <c r="Y6090" i="2" s="1"/>
  <c r="Z6090" i="2" s="1"/>
  <c r="AA6090" i="2" s="1"/>
  <c r="W6098" i="2"/>
  <c r="Y6098" i="2" s="1"/>
  <c r="Z6098" i="2" s="1"/>
  <c r="AA6098" i="2" s="1"/>
  <c r="W6082" i="2"/>
  <c r="Y6082" i="2" s="1"/>
  <c r="Z6082" i="2" s="1"/>
  <c r="AA6082" i="2" s="1"/>
  <c r="W6089" i="2"/>
  <c r="Y6089" i="2" s="1"/>
  <c r="Z6089" i="2" s="1"/>
  <c r="AA6089" i="2" s="1"/>
  <c r="W6086" i="2"/>
  <c r="Y6086" i="2" s="1"/>
  <c r="W6093" i="2"/>
  <c r="Y6093" i="2" s="1"/>
  <c r="Z6093" i="2" s="1"/>
  <c r="AA6093" i="2" s="1"/>
  <c r="W6099" i="2"/>
  <c r="Y6099" i="2" s="1"/>
  <c r="W6083" i="2"/>
  <c r="Y6083" i="2" s="1"/>
  <c r="W6087" i="2"/>
  <c r="Y6087" i="2" s="1"/>
  <c r="Z6087" i="2" s="1"/>
  <c r="AA6087" i="2" s="1"/>
  <c r="W6091" i="2"/>
  <c r="Y6091" i="2" s="1"/>
  <c r="Z6091" i="2" s="1"/>
  <c r="AA6091" i="2" s="1"/>
  <c r="W6097" i="2"/>
  <c r="Y6097" i="2" s="1"/>
  <c r="Z6097" i="2" s="1"/>
  <c r="AA6097" i="2" s="1"/>
  <c r="Z1945" i="2"/>
  <c r="AA1945" i="2" s="1"/>
  <c r="W1660" i="2"/>
  <c r="Y1660" i="2" s="1"/>
  <c r="Z1660" i="2" s="1"/>
  <c r="AA1660" i="2" s="1"/>
  <c r="W1662" i="2"/>
  <c r="Y1662" i="2" s="1"/>
  <c r="Z1662" i="2" s="1"/>
  <c r="AA1662" i="2" s="1"/>
  <c r="W1659" i="2"/>
  <c r="Y1659" i="2" s="1"/>
  <c r="Z1659" i="2" s="1"/>
  <c r="AA1659" i="2" s="1"/>
  <c r="W1661" i="2"/>
  <c r="Y1661" i="2" s="1"/>
  <c r="Z1661" i="2" s="1"/>
  <c r="AA1661" i="2" s="1"/>
  <c r="W1663" i="2"/>
  <c r="Y1663" i="2" s="1"/>
  <c r="Z1663" i="2" s="1"/>
  <c r="AA1663" i="2" s="1"/>
  <c r="W6078" i="2"/>
  <c r="Y6078" i="2" s="1"/>
  <c r="W6079" i="2"/>
  <c r="Y6079" i="2" s="1"/>
  <c r="Z6079" i="2" s="1"/>
  <c r="AA6079" i="2" s="1"/>
  <c r="W1940" i="2"/>
  <c r="Y1940" i="2" s="1"/>
  <c r="Z1940" i="2" s="1"/>
  <c r="AA1940" i="2" s="1"/>
  <c r="W1939" i="2"/>
  <c r="Y1939" i="2" s="1"/>
  <c r="Z1939" i="2" s="1"/>
  <c r="AA1939" i="2" s="1"/>
  <c r="W1941" i="2"/>
  <c r="Y1941" i="2" s="1"/>
  <c r="Z1941" i="2" s="1"/>
  <c r="AA1941" i="2" s="1"/>
  <c r="W1096" i="2"/>
  <c r="Y1096" i="2" s="1"/>
  <c r="Z1096" i="2" s="1"/>
  <c r="AA1096" i="2" s="1"/>
  <c r="W1093" i="2"/>
  <c r="Y1093" i="2" s="1"/>
  <c r="Z1093" i="2" s="1"/>
  <c r="AA1093" i="2" s="1"/>
  <c r="W1095" i="2"/>
  <c r="Y1095" i="2" s="1"/>
  <c r="Z1095" i="2" s="1"/>
  <c r="AA1095" i="2" s="1"/>
  <c r="W1094" i="2"/>
  <c r="Y1094" i="2" s="1"/>
  <c r="Z1094" i="2" s="1"/>
  <c r="AA1094" i="2" s="1"/>
  <c r="W1097" i="2"/>
  <c r="Y1097" i="2" s="1"/>
  <c r="Z1097" i="2" s="1"/>
  <c r="AA1097" i="2" s="1"/>
  <c r="W2640" i="2"/>
  <c r="Y2640" i="2" s="1"/>
  <c r="W2636" i="2"/>
  <c r="Y2636" i="2" s="1"/>
  <c r="W2638" i="2"/>
  <c r="Y2638" i="2" s="1"/>
  <c r="Z2638" i="2" s="1"/>
  <c r="AA2638" i="2" s="1"/>
  <c r="W2637" i="2"/>
  <c r="Y2637" i="2" s="1"/>
  <c r="W2639" i="2"/>
  <c r="Y2639" i="2" s="1"/>
  <c r="Z2639" i="2" s="1"/>
  <c r="AA2639" i="2" s="1"/>
  <c r="W1088" i="2"/>
  <c r="Y1088" i="2" s="1"/>
  <c r="W1092" i="2"/>
  <c r="Y1092" i="2" s="1"/>
  <c r="Z1092" i="2" s="1"/>
  <c r="AA1092" i="2" s="1"/>
  <c r="W1090" i="2"/>
  <c r="Y1090" i="2" s="1"/>
  <c r="Z1090" i="2" s="1"/>
  <c r="AA1090" i="2" s="1"/>
  <c r="W1089" i="2"/>
  <c r="Y1089" i="2" s="1"/>
  <c r="Z1089" i="2" s="1"/>
  <c r="AA1089" i="2" s="1"/>
  <c r="W1091" i="2"/>
  <c r="Y1091" i="2" s="1"/>
  <c r="Z1091" i="2" s="1"/>
  <c r="AA1091" i="2" s="1"/>
  <c r="W1432" i="2"/>
  <c r="Y1432" i="2" s="1"/>
  <c r="Z1432" i="2" s="1"/>
  <c r="AA1432" i="2" s="1"/>
  <c r="W1431" i="2"/>
  <c r="Y1431" i="2" s="1"/>
  <c r="Z1431" i="2" s="1"/>
  <c r="AA1431" i="2" s="1"/>
  <c r="W1433" i="2"/>
  <c r="Y1433" i="2" s="1"/>
  <c r="W1920" i="2"/>
  <c r="Y1920" i="2" s="1"/>
  <c r="Z1920" i="2" s="1"/>
  <c r="AA1920" i="2" s="1"/>
  <c r="W1919" i="2"/>
  <c r="Y1919" i="2" s="1"/>
  <c r="W1918" i="2"/>
  <c r="Y1918" i="2" s="1"/>
  <c r="Z1918" i="2" s="1"/>
  <c r="AA1918" i="2" s="1"/>
  <c r="W1921" i="2"/>
  <c r="Y1921" i="2" s="1"/>
  <c r="Z1905" i="2"/>
  <c r="AA1905" i="2" s="1"/>
  <c r="W1635" i="2"/>
  <c r="Y1635" i="2" s="1"/>
  <c r="Z1635" i="2" s="1"/>
  <c r="AA1635" i="2" s="1"/>
  <c r="W1634" i="2"/>
  <c r="Y1634" i="2" s="1"/>
  <c r="Z1634" i="2" s="1"/>
  <c r="AA1634" i="2" s="1"/>
  <c r="W2912" i="2"/>
  <c r="Y2912" i="2" s="1"/>
  <c r="W2916" i="2"/>
  <c r="Y2916" i="2" s="1"/>
  <c r="W2920" i="2"/>
  <c r="Y2920" i="2" s="1"/>
  <c r="Z2920" i="2" s="1"/>
  <c r="AA2920" i="2" s="1"/>
  <c r="W2908" i="2"/>
  <c r="Y2908" i="2" s="1"/>
  <c r="W2900" i="2"/>
  <c r="Y2900" i="2" s="1"/>
  <c r="W2904" i="2"/>
  <c r="Y2904" i="2" s="1"/>
  <c r="Z2904" i="2" s="1"/>
  <c r="AA2904" i="2" s="1"/>
  <c r="W2898" i="2"/>
  <c r="Y2898" i="2" s="1"/>
  <c r="Z2898" i="2" s="1"/>
  <c r="AA2898" i="2" s="1"/>
  <c r="W2922" i="2"/>
  <c r="Y2922" i="2" s="1"/>
  <c r="Z2922" i="2" s="1"/>
  <c r="AA2922" i="2" s="1"/>
  <c r="W2914" i="2"/>
  <c r="Y2914" i="2" s="1"/>
  <c r="Z2914" i="2" s="1"/>
  <c r="AA2914" i="2" s="1"/>
  <c r="W2906" i="2"/>
  <c r="Y2906" i="2" s="1"/>
  <c r="Z2906" i="2" s="1"/>
  <c r="AA2906" i="2" s="1"/>
  <c r="W2918" i="2"/>
  <c r="Y2918" i="2" s="1"/>
  <c r="Z2918" i="2" s="1"/>
  <c r="AA2918" i="2" s="1"/>
  <c r="W2902" i="2"/>
  <c r="Y2902" i="2" s="1"/>
  <c r="Z2902" i="2" s="1"/>
  <c r="AA2902" i="2" s="1"/>
  <c r="W2910" i="2"/>
  <c r="Y2910" i="2" s="1"/>
  <c r="Z2910" i="2" s="1"/>
  <c r="AA2910" i="2" s="1"/>
  <c r="W2913" i="2"/>
  <c r="Y2913" i="2" s="1"/>
  <c r="W2901" i="2"/>
  <c r="Y2901" i="2" s="1"/>
  <c r="W2911" i="2"/>
  <c r="Y2911" i="2" s="1"/>
  <c r="Z2911" i="2" s="1"/>
  <c r="AA2911" i="2" s="1"/>
  <c r="W2917" i="2"/>
  <c r="Y2917" i="2" s="1"/>
  <c r="W2909" i="2"/>
  <c r="Y2909" i="2" s="1"/>
  <c r="W2919" i="2"/>
  <c r="Y2919" i="2" s="1"/>
  <c r="Z2919" i="2" s="1"/>
  <c r="AA2919" i="2" s="1"/>
  <c r="W2903" i="2"/>
  <c r="Y2903" i="2" s="1"/>
  <c r="Z2903" i="2" s="1"/>
  <c r="AA2903" i="2" s="1"/>
  <c r="W2921" i="2"/>
  <c r="Y2921" i="2" s="1"/>
  <c r="W2905" i="2"/>
  <c r="Y2905" i="2" s="1"/>
  <c r="W2907" i="2"/>
  <c r="Y2907" i="2" s="1"/>
  <c r="Z2907" i="2" s="1"/>
  <c r="AA2907" i="2" s="1"/>
  <c r="W2915" i="2"/>
  <c r="Y2915" i="2" s="1"/>
  <c r="Z2915" i="2" s="1"/>
  <c r="AA2915" i="2" s="1"/>
  <c r="W2899" i="2"/>
  <c r="Y2899" i="2" s="1"/>
  <c r="Z2899" i="2" s="1"/>
  <c r="AA2899" i="2" s="1"/>
  <c r="W6072" i="2"/>
  <c r="Y6072" i="2" s="1"/>
  <c r="Z6072" i="2" s="1"/>
  <c r="AA6072" i="2" s="1"/>
  <c r="W6073" i="2"/>
  <c r="Y6073" i="2" s="1"/>
  <c r="Z6073" i="2" s="1"/>
  <c r="AA6073" i="2" s="1"/>
  <c r="W6071" i="2"/>
  <c r="Y6071" i="2" s="1"/>
  <c r="Z6071" i="2" s="1"/>
  <c r="AA6071" i="2" s="1"/>
  <c r="Z3217" i="2"/>
  <c r="AA3217" i="2" s="1"/>
  <c r="W2560" i="2"/>
  <c r="Y2560" i="2" s="1"/>
  <c r="Z2560" i="2" s="1"/>
  <c r="AA2560" i="2" s="1"/>
  <c r="W2558" i="2"/>
  <c r="Y2558" i="2" s="1"/>
  <c r="Z2558" i="2" s="1"/>
  <c r="AA2558" i="2" s="1"/>
  <c r="W2557" i="2"/>
  <c r="Y2557" i="2" s="1"/>
  <c r="Z2557" i="2" s="1"/>
  <c r="AA2557" i="2" s="1"/>
  <c r="W2559" i="2"/>
  <c r="Y2559" i="2" s="1"/>
  <c r="Z2559" i="2" s="1"/>
  <c r="AA2559" i="2" s="1"/>
  <c r="W2509" i="2"/>
  <c r="Y2509" i="2" s="1"/>
  <c r="Z2509" i="2" s="1"/>
  <c r="AA2509" i="2" s="1"/>
  <c r="W2512" i="2"/>
  <c r="Y2512" i="2" s="1"/>
  <c r="Z2512" i="2" s="1"/>
  <c r="AA2512" i="2" s="1"/>
  <c r="W2496" i="2"/>
  <c r="Y2496" i="2" s="1"/>
  <c r="Z2496" i="2" s="1"/>
  <c r="AA2496" i="2" s="1"/>
  <c r="W2500" i="2"/>
  <c r="Y2500" i="2" s="1"/>
  <c r="Z2500" i="2" s="1"/>
  <c r="AA2500" i="2" s="1"/>
  <c r="W2508" i="2"/>
  <c r="Y2508" i="2" s="1"/>
  <c r="Z2508" i="2" s="1"/>
  <c r="AA2508" i="2" s="1"/>
  <c r="W2516" i="2"/>
  <c r="Y2516" i="2" s="1"/>
  <c r="Z2516" i="2" s="1"/>
  <c r="AA2516" i="2" s="1"/>
  <c r="W2504" i="2"/>
  <c r="Y2504" i="2" s="1"/>
  <c r="Z2504" i="2" s="1"/>
  <c r="AA2504" i="2" s="1"/>
  <c r="W2492" i="2"/>
  <c r="Y2492" i="2" s="1"/>
  <c r="Z2492" i="2" s="1"/>
  <c r="AA2492" i="2" s="1"/>
  <c r="W2506" i="2"/>
  <c r="Y2506" i="2" s="1"/>
  <c r="Z2506" i="2" s="1"/>
  <c r="AA2506" i="2" s="1"/>
  <c r="W2518" i="2"/>
  <c r="Y2518" i="2" s="1"/>
  <c r="Z2518" i="2" s="1"/>
  <c r="AA2518" i="2" s="1"/>
  <c r="W2510" i="2"/>
  <c r="Y2510" i="2" s="1"/>
  <c r="Z2510" i="2" s="1"/>
  <c r="AA2510" i="2" s="1"/>
  <c r="W2502" i="2"/>
  <c r="Y2502" i="2" s="1"/>
  <c r="Z2502" i="2" s="1"/>
  <c r="AA2502" i="2" s="1"/>
  <c r="W2494" i="2"/>
  <c r="Y2494" i="2" s="1"/>
  <c r="Z2494" i="2" s="1"/>
  <c r="AA2494" i="2" s="1"/>
  <c r="W2498" i="2"/>
  <c r="Y2498" i="2" s="1"/>
  <c r="W2514" i="2"/>
  <c r="Y2514" i="2" s="1"/>
  <c r="Z2514" i="2" s="1"/>
  <c r="AA2514" i="2" s="1"/>
  <c r="W2507" i="2"/>
  <c r="Y2507" i="2" s="1"/>
  <c r="Z2507" i="2" s="1"/>
  <c r="AA2507" i="2" s="1"/>
  <c r="W2491" i="2"/>
  <c r="Y2491" i="2" s="1"/>
  <c r="Z2491" i="2" s="1"/>
  <c r="AA2491" i="2" s="1"/>
  <c r="W2495" i="2"/>
  <c r="Y2495" i="2" s="1"/>
  <c r="Z2495" i="2" s="1"/>
  <c r="AA2495" i="2" s="1"/>
  <c r="W2513" i="2"/>
  <c r="Y2513" i="2" s="1"/>
  <c r="Z2513" i="2" s="1"/>
  <c r="AA2513" i="2" s="1"/>
  <c r="W2505" i="2"/>
  <c r="Y2505" i="2" s="1"/>
  <c r="Z2505" i="2" s="1"/>
  <c r="AA2505" i="2" s="1"/>
  <c r="W2511" i="2"/>
  <c r="Y2511" i="2" s="1"/>
  <c r="Z2511" i="2" s="1"/>
  <c r="AA2511" i="2" s="1"/>
  <c r="W2499" i="2"/>
  <c r="Y2499" i="2" s="1"/>
  <c r="Z2499" i="2" s="1"/>
  <c r="AA2499" i="2" s="1"/>
  <c r="W2501" i="2"/>
  <c r="Y2501" i="2" s="1"/>
  <c r="Z2501" i="2" s="1"/>
  <c r="AA2501" i="2" s="1"/>
  <c r="W2493" i="2"/>
  <c r="Y2493" i="2" s="1"/>
  <c r="Z2493" i="2" s="1"/>
  <c r="AA2493" i="2" s="1"/>
  <c r="W2515" i="2"/>
  <c r="Y2515" i="2" s="1"/>
  <c r="Z2515" i="2" s="1"/>
  <c r="AA2515" i="2" s="1"/>
  <c r="W2503" i="2"/>
  <c r="Y2503" i="2" s="1"/>
  <c r="Z2503" i="2" s="1"/>
  <c r="AA2503" i="2" s="1"/>
  <c r="W2517" i="2"/>
  <c r="Y2517" i="2" s="1"/>
  <c r="Z2517" i="2" s="1"/>
  <c r="AA2517" i="2" s="1"/>
  <c r="W2497" i="2"/>
  <c r="Y2497" i="2" s="1"/>
  <c r="Z2497" i="2" s="1"/>
  <c r="AA2497" i="2" s="1"/>
  <c r="W2480" i="2"/>
  <c r="Y2480" i="2" s="1"/>
  <c r="Z2480" i="2" s="1"/>
  <c r="AA2480" i="2" s="1"/>
  <c r="W2464" i="2"/>
  <c r="Y2464" i="2" s="1"/>
  <c r="Z2464" i="2" s="1"/>
  <c r="AA2464" i="2" s="1"/>
  <c r="W2468" i="2"/>
  <c r="Y2468" i="2" s="1"/>
  <c r="Z2468" i="2" s="1"/>
  <c r="AA2468" i="2" s="1"/>
  <c r="W2476" i="2"/>
  <c r="Y2476" i="2" s="1"/>
  <c r="Z2476" i="2" s="1"/>
  <c r="AA2476" i="2" s="1"/>
  <c r="W2484" i="2"/>
  <c r="Y2484" i="2" s="1"/>
  <c r="Z2484" i="2" s="1"/>
  <c r="AA2484" i="2" s="1"/>
  <c r="W2472" i="2"/>
  <c r="Y2472" i="2" s="1"/>
  <c r="Z2472" i="2" s="1"/>
  <c r="AA2472" i="2" s="1"/>
  <c r="W2488" i="2"/>
  <c r="Y2488" i="2" s="1"/>
  <c r="Z2488" i="2" s="1"/>
  <c r="AA2488" i="2" s="1"/>
  <c r="W2490" i="2"/>
  <c r="Y2490" i="2" s="1"/>
  <c r="Z2490" i="2" s="1"/>
  <c r="AA2490" i="2" s="1"/>
  <c r="W2474" i="2"/>
  <c r="Y2474" i="2" s="1"/>
  <c r="Z2474" i="2" s="1"/>
  <c r="AA2474" i="2" s="1"/>
  <c r="W2486" i="2"/>
  <c r="Y2486" i="2" s="1"/>
  <c r="Z2486" i="2" s="1"/>
  <c r="AA2486" i="2" s="1"/>
  <c r="W2478" i="2"/>
  <c r="Y2478" i="2" s="1"/>
  <c r="Z2478" i="2" s="1"/>
  <c r="AA2478" i="2" s="1"/>
  <c r="W2470" i="2"/>
  <c r="Y2470" i="2" s="1"/>
  <c r="Z2470" i="2" s="1"/>
  <c r="AA2470" i="2" s="1"/>
  <c r="W2482" i="2"/>
  <c r="Y2482" i="2" s="1"/>
  <c r="Z2482" i="2" s="1"/>
  <c r="AA2482" i="2" s="1"/>
  <c r="W2466" i="2"/>
  <c r="Y2466" i="2" s="1"/>
  <c r="W2475" i="2"/>
  <c r="Y2475" i="2" s="1"/>
  <c r="Z2475" i="2" s="1"/>
  <c r="AA2475" i="2" s="1"/>
  <c r="W2467" i="2"/>
  <c r="Y2467" i="2" s="1"/>
  <c r="Z2467" i="2" s="1"/>
  <c r="AA2467" i="2" s="1"/>
  <c r="W2489" i="2"/>
  <c r="Y2489" i="2" s="1"/>
  <c r="Z2489" i="2" s="1"/>
  <c r="AA2489" i="2" s="1"/>
  <c r="W2473" i="2"/>
  <c r="Y2473" i="2" s="1"/>
  <c r="Z2473" i="2" s="1"/>
  <c r="AA2473" i="2" s="1"/>
  <c r="W2483" i="2"/>
  <c r="Y2483" i="2" s="1"/>
  <c r="Z2483" i="2" s="1"/>
  <c r="AA2483" i="2" s="1"/>
  <c r="W2471" i="2"/>
  <c r="Y2471" i="2" s="1"/>
  <c r="Z2471" i="2" s="1"/>
  <c r="AA2471" i="2" s="1"/>
  <c r="W2477" i="2"/>
  <c r="Y2477" i="2" s="1"/>
  <c r="Z2477" i="2" s="1"/>
  <c r="AA2477" i="2" s="1"/>
  <c r="W2463" i="2"/>
  <c r="Y2463" i="2" s="1"/>
  <c r="Z2463" i="2" s="1"/>
  <c r="AA2463" i="2" s="1"/>
  <c r="W2485" i="2"/>
  <c r="Y2485" i="2" s="1"/>
  <c r="Z2485" i="2" s="1"/>
  <c r="AA2485" i="2" s="1"/>
  <c r="W2469" i="2"/>
  <c r="Y2469" i="2" s="1"/>
  <c r="Z2469" i="2" s="1"/>
  <c r="AA2469" i="2" s="1"/>
  <c r="W2487" i="2"/>
  <c r="Y2487" i="2" s="1"/>
  <c r="Z2487" i="2" s="1"/>
  <c r="AA2487" i="2" s="1"/>
  <c r="W2479" i="2"/>
  <c r="Y2479" i="2" s="1"/>
  <c r="Z2479" i="2" s="1"/>
  <c r="AA2479" i="2" s="1"/>
  <c r="W2481" i="2"/>
  <c r="Y2481" i="2" s="1"/>
  <c r="Z2481" i="2" s="1"/>
  <c r="AA2481" i="2" s="1"/>
  <c r="W2465" i="2"/>
  <c r="Y2465" i="2" s="1"/>
  <c r="Z2465" i="2" s="1"/>
  <c r="AA2465" i="2" s="1"/>
  <c r="W2164" i="2"/>
  <c r="Y2164" i="2" s="1"/>
  <c r="W2163" i="2"/>
  <c r="Y2163" i="2" s="1"/>
  <c r="W2166" i="2"/>
  <c r="Y2166" i="2" s="1"/>
  <c r="Z2166" i="2" s="1"/>
  <c r="AA2166" i="2" s="1"/>
  <c r="W2165" i="2"/>
  <c r="Y2165" i="2" s="1"/>
  <c r="Z2165" i="2" s="1"/>
  <c r="AA2165" i="2" s="1"/>
  <c r="W2116" i="2"/>
  <c r="Y2116" i="2" s="1"/>
  <c r="W2114" i="2"/>
  <c r="Y2114" i="2" s="1"/>
  <c r="W2113" i="2"/>
  <c r="Y2113" i="2" s="1"/>
  <c r="Z2113" i="2" s="1"/>
  <c r="AA2113" i="2" s="1"/>
  <c r="W2117" i="2"/>
  <c r="Y2117" i="2" s="1"/>
  <c r="Z2117" i="2" s="1"/>
  <c r="AA2117" i="2" s="1"/>
  <c r="W2115" i="2"/>
  <c r="Y2115" i="2" s="1"/>
  <c r="Z2115" i="2" s="1"/>
  <c r="AA2115" i="2" s="1"/>
  <c r="W2118" i="2"/>
  <c r="Y2118" i="2" s="1"/>
  <c r="Z2118" i="2" s="1"/>
  <c r="AA2118" i="2" s="1"/>
  <c r="W2067" i="2"/>
  <c r="Y2067" i="2" s="1"/>
  <c r="Z2067" i="2" s="1"/>
  <c r="AA2067" i="2" s="1"/>
  <c r="W2060" i="2"/>
  <c r="Y2060" i="2" s="1"/>
  <c r="Z2060" i="2" s="1"/>
  <c r="AA2060" i="2" s="1"/>
  <c r="W2052" i="2"/>
  <c r="Y2052" i="2" s="1"/>
  <c r="W2064" i="2"/>
  <c r="Y2064" i="2" s="1"/>
  <c r="W2080" i="2"/>
  <c r="Y2080" i="2" s="1"/>
  <c r="W2072" i="2"/>
  <c r="Y2072" i="2" s="1"/>
  <c r="W2076" i="2"/>
  <c r="Y2076" i="2" s="1"/>
  <c r="W2068" i="2"/>
  <c r="Y2068" i="2" s="1"/>
  <c r="Z2068" i="2" s="1"/>
  <c r="AA2068" i="2" s="1"/>
  <c r="W2056" i="2"/>
  <c r="Y2056" i="2" s="1"/>
  <c r="W2048" i="2"/>
  <c r="Y2048" i="2" s="1"/>
  <c r="W2074" i="2"/>
  <c r="Y2074" i="2" s="1"/>
  <c r="Z2074" i="2" s="1"/>
  <c r="AA2074" i="2" s="1"/>
  <c r="W2058" i="2"/>
  <c r="Y2058" i="2" s="1"/>
  <c r="Z2058" i="2" s="1"/>
  <c r="AA2058" i="2" s="1"/>
  <c r="W2050" i="2"/>
  <c r="Y2050" i="2" s="1"/>
  <c r="W2081" i="2"/>
  <c r="Y2081" i="2" s="1"/>
  <c r="W2049" i="2"/>
  <c r="Y2049" i="2" s="1"/>
  <c r="Z2049" i="2" s="1"/>
  <c r="AA2049" i="2" s="1"/>
  <c r="W2082" i="2"/>
  <c r="Y2082" i="2" s="1"/>
  <c r="W2066" i="2"/>
  <c r="Y2066" i="2" s="1"/>
  <c r="W2073" i="2"/>
  <c r="Y2073" i="2" s="1"/>
  <c r="W2065" i="2"/>
  <c r="Y2065" i="2" s="1"/>
  <c r="Z2065" i="2" s="1"/>
  <c r="AA2065" i="2" s="1"/>
  <c r="W2057" i="2"/>
  <c r="Y2057" i="2" s="1"/>
  <c r="Z2057" i="2" s="1"/>
  <c r="AA2057" i="2" s="1"/>
  <c r="W2079" i="2"/>
  <c r="Y2079" i="2" s="1"/>
  <c r="Z2079" i="2" s="1"/>
  <c r="AA2079" i="2" s="1"/>
  <c r="W2078" i="2"/>
  <c r="Y2078" i="2" s="1"/>
  <c r="Z2078" i="2" s="1"/>
  <c r="AA2078" i="2" s="1"/>
  <c r="W2054" i="2"/>
  <c r="Y2054" i="2" s="1"/>
  <c r="Z2054" i="2" s="1"/>
  <c r="AA2054" i="2" s="1"/>
  <c r="W2077" i="2"/>
  <c r="Y2077" i="2" s="1"/>
  <c r="Z2077" i="2" s="1"/>
  <c r="AA2077" i="2" s="1"/>
  <c r="W2061" i="2"/>
  <c r="Y2061" i="2" s="1"/>
  <c r="Z2061" i="2" s="1"/>
  <c r="AA2061" i="2" s="1"/>
  <c r="W2053" i="2"/>
  <c r="Y2053" i="2" s="1"/>
  <c r="Z2053" i="2" s="1"/>
  <c r="AA2053" i="2" s="1"/>
  <c r="W2071" i="2"/>
  <c r="Y2071" i="2" s="1"/>
  <c r="Z2071" i="2" s="1"/>
  <c r="AA2071" i="2" s="1"/>
  <c r="W2059" i="2"/>
  <c r="Y2059" i="2" s="1"/>
  <c r="Z2059" i="2" s="1"/>
  <c r="AA2059" i="2" s="1"/>
  <c r="W2051" i="2"/>
  <c r="Y2051" i="2" s="1"/>
  <c r="W2070" i="2"/>
  <c r="Y2070" i="2" s="1"/>
  <c r="Z2070" i="2" s="1"/>
  <c r="AA2070" i="2" s="1"/>
  <c r="W2062" i="2"/>
  <c r="Y2062" i="2" s="1"/>
  <c r="Z2062" i="2" s="1"/>
  <c r="AA2062" i="2" s="1"/>
  <c r="W2046" i="2"/>
  <c r="Y2046" i="2" s="1"/>
  <c r="Z2046" i="2" s="1"/>
  <c r="AA2046" i="2" s="1"/>
  <c r="W2069" i="2"/>
  <c r="Y2069" i="2" s="1"/>
  <c r="Z2069" i="2" s="1"/>
  <c r="AA2069" i="2" s="1"/>
  <c r="W2083" i="2"/>
  <c r="Y2083" i="2" s="1"/>
  <c r="Z2083" i="2" s="1"/>
  <c r="AA2083" i="2" s="1"/>
  <c r="W2075" i="2"/>
  <c r="Y2075" i="2" s="1"/>
  <c r="Z2075" i="2" s="1"/>
  <c r="AA2075" i="2" s="1"/>
  <c r="W2063" i="2"/>
  <c r="Y2063" i="2" s="1"/>
  <c r="Z2063" i="2" s="1"/>
  <c r="AA2063" i="2" s="1"/>
  <c r="W2055" i="2"/>
  <c r="Y2055" i="2" s="1"/>
  <c r="Z2055" i="2" s="1"/>
  <c r="AA2055" i="2" s="1"/>
  <c r="W2047" i="2"/>
  <c r="Y2047" i="2" s="1"/>
  <c r="Z2047" i="2" s="1"/>
  <c r="AA2047" i="2" s="1"/>
  <c r="W1616" i="2"/>
  <c r="Y1616" i="2" s="1"/>
  <c r="Z1616" i="2" s="1"/>
  <c r="AA1616" i="2" s="1"/>
  <c r="W1614" i="2"/>
  <c r="Y1614" i="2" s="1"/>
  <c r="Z1614" i="2" s="1"/>
  <c r="AA1614" i="2" s="1"/>
  <c r="W1617" i="2"/>
  <c r="Y1617" i="2" s="1"/>
  <c r="W1615" i="2"/>
  <c r="Y1615" i="2" s="1"/>
  <c r="Z1615" i="2" s="1"/>
  <c r="AA1615" i="2" s="1"/>
  <c r="W2028" i="2"/>
  <c r="Y2028" i="2" s="1"/>
  <c r="W2032" i="2"/>
  <c r="Y2032" i="2" s="1"/>
  <c r="W2027" i="2"/>
  <c r="Y2027" i="2" s="1"/>
  <c r="Z2027" i="2" s="1"/>
  <c r="AA2027" i="2" s="1"/>
  <c r="W2030" i="2"/>
  <c r="Y2030" i="2" s="1"/>
  <c r="Z2030" i="2" s="1"/>
  <c r="AA2030" i="2" s="1"/>
  <c r="W2029" i="2"/>
  <c r="Y2029" i="2" s="1"/>
  <c r="Z2029" i="2" s="1"/>
  <c r="AA2029" i="2" s="1"/>
  <c r="W2031" i="2"/>
  <c r="Y2031" i="2" s="1"/>
  <c r="Z2031" i="2" s="1"/>
  <c r="AA2031" i="2" s="1"/>
  <c r="W2020" i="2"/>
  <c r="Y2020" i="2" s="1"/>
  <c r="Z2020" i="2" s="1"/>
  <c r="AA2020" i="2" s="1"/>
  <c r="W2019" i="2"/>
  <c r="Y2019" i="2" s="1"/>
  <c r="Z2019" i="2" s="1"/>
  <c r="AA2019" i="2" s="1"/>
  <c r="W2021" i="2"/>
  <c r="Y2021" i="2" s="1"/>
  <c r="Z2021" i="2" s="1"/>
  <c r="AA2021" i="2" s="1"/>
  <c r="W2022" i="2"/>
  <c r="Y2022" i="2" s="1"/>
  <c r="Z2022" i="2" s="1"/>
  <c r="AA2022" i="2" s="1"/>
  <c r="W6058" i="2"/>
  <c r="Y6058" i="2" s="1"/>
  <c r="W6059" i="2"/>
  <c r="Y6059" i="2" s="1"/>
  <c r="Z6059" i="2" s="1"/>
  <c r="AA6059" i="2" s="1"/>
  <c r="W3412" i="2"/>
  <c r="Y3412" i="2" s="1"/>
  <c r="Z3412" i="2" s="1"/>
  <c r="AA3412" i="2" s="1"/>
  <c r="W3410" i="2"/>
  <c r="Y3410" i="2" s="1"/>
  <c r="Z3410" i="2" s="1"/>
  <c r="AA3410" i="2" s="1"/>
  <c r="W3411" i="2"/>
  <c r="Y3411" i="2" s="1"/>
  <c r="Z3411" i="2" s="1"/>
  <c r="AA3411" i="2" s="1"/>
  <c r="W1820" i="2"/>
  <c r="Y1820" i="2" s="1"/>
  <c r="Z1820" i="2" s="1"/>
  <c r="AA1820" i="2" s="1"/>
  <c r="W1822" i="2"/>
  <c r="Y1822" i="2" s="1"/>
  <c r="Z1822" i="2" s="1"/>
  <c r="AA1822" i="2" s="1"/>
  <c r="W1821" i="2"/>
  <c r="Y1821" i="2" s="1"/>
  <c r="Z1821" i="2" s="1"/>
  <c r="AA1821" i="2" s="1"/>
  <c r="W1817" i="2"/>
  <c r="Y1817" i="2" s="1"/>
  <c r="W1818" i="2"/>
  <c r="Y1818" i="2" s="1"/>
  <c r="Z1818" i="2" s="1"/>
  <c r="AA1818" i="2" s="1"/>
  <c r="W1819" i="2"/>
  <c r="Y1819" i="2" s="1"/>
  <c r="W2852" i="2"/>
  <c r="Y2852" i="2" s="1"/>
  <c r="W2850" i="2"/>
  <c r="Y2850" i="2" s="1"/>
  <c r="Z2850" i="2" s="1"/>
  <c r="AA2850" i="2" s="1"/>
  <c r="W2854" i="2"/>
  <c r="Y2854" i="2" s="1"/>
  <c r="Z2854" i="2" s="1"/>
  <c r="AA2854" i="2" s="1"/>
  <c r="W2853" i="2"/>
  <c r="Y2853" i="2" s="1"/>
  <c r="W2851" i="2"/>
  <c r="Y2851" i="2" s="1"/>
  <c r="Z2851" i="2" s="1"/>
  <c r="AA2851" i="2" s="1"/>
  <c r="W1816" i="2"/>
  <c r="Y1816" i="2" s="1"/>
  <c r="W1815" i="2"/>
  <c r="Y1815" i="2" s="1"/>
  <c r="Z1815" i="2" s="1"/>
  <c r="AA1815" i="2" s="1"/>
  <c r="W1813" i="2"/>
  <c r="Y1813" i="2" s="1"/>
  <c r="Z1813" i="2" s="1"/>
  <c r="AA1813" i="2" s="1"/>
  <c r="W1814" i="2"/>
  <c r="Y1814" i="2" s="1"/>
  <c r="Z1814" i="2" s="1"/>
  <c r="AA1814" i="2" s="1"/>
  <c r="W1994" i="2"/>
  <c r="Y1994" i="2" s="1"/>
  <c r="Z1994" i="2" s="1"/>
  <c r="AA1994" i="2" s="1"/>
  <c r="W1993" i="2"/>
  <c r="Y1993" i="2" s="1"/>
  <c r="Z1993" i="2" s="1"/>
  <c r="AA1993" i="2" s="1"/>
  <c r="W1995" i="2"/>
  <c r="Y1995" i="2" s="1"/>
  <c r="W6053" i="2"/>
  <c r="Y6053" i="2" s="1"/>
  <c r="Z6053" i="2" s="1"/>
  <c r="AA6053" i="2" s="1"/>
  <c r="W6054" i="2"/>
  <c r="Y6054" i="2" s="1"/>
  <c r="W1808" i="2"/>
  <c r="Y1808" i="2" s="1"/>
  <c r="Z1808" i="2" s="1"/>
  <c r="AA1808" i="2" s="1"/>
  <c r="W1807" i="2"/>
  <c r="Y1807" i="2" s="1"/>
  <c r="Z1807" i="2" s="1"/>
  <c r="AA1807" i="2" s="1"/>
  <c r="W1806" i="2"/>
  <c r="Y1806" i="2" s="1"/>
  <c r="Z1806" i="2" s="1"/>
  <c r="AA1806" i="2" s="1"/>
  <c r="W3188" i="2"/>
  <c r="Y3188" i="2" s="1"/>
  <c r="W3180" i="2"/>
  <c r="Y3180" i="2" s="1"/>
  <c r="W3184" i="2"/>
  <c r="Y3184" i="2" s="1"/>
  <c r="W3186" i="2"/>
  <c r="Y3186" i="2" s="1"/>
  <c r="Z3186" i="2" s="1"/>
  <c r="AA3186" i="2" s="1"/>
  <c r="W3178" i="2"/>
  <c r="Y3178" i="2" s="1"/>
  <c r="Z3178" i="2" s="1"/>
  <c r="AA3178" i="2" s="1"/>
  <c r="W3182" i="2"/>
  <c r="Y3182" i="2" s="1"/>
  <c r="Z3182" i="2" s="1"/>
  <c r="AA3182" i="2" s="1"/>
  <c r="W3185" i="2"/>
  <c r="Y3185" i="2" s="1"/>
  <c r="W3187" i="2"/>
  <c r="Y3187" i="2" s="1"/>
  <c r="Z3187" i="2" s="1"/>
  <c r="AA3187" i="2" s="1"/>
  <c r="W3179" i="2"/>
  <c r="Y3179" i="2" s="1"/>
  <c r="Z3179" i="2" s="1"/>
  <c r="AA3179" i="2" s="1"/>
  <c r="W3189" i="2"/>
  <c r="Y3189" i="2" s="1"/>
  <c r="W3183" i="2"/>
  <c r="Y3183" i="2" s="1"/>
  <c r="Z3183" i="2" s="1"/>
  <c r="AA3183" i="2" s="1"/>
  <c r="W3181" i="2"/>
  <c r="Y3181" i="2" s="1"/>
  <c r="W3164" i="2"/>
  <c r="Y3164" i="2" s="1"/>
  <c r="W3165" i="2"/>
  <c r="Y3165" i="2" s="1"/>
  <c r="W3392" i="2"/>
  <c r="Y3392" i="2" s="1"/>
  <c r="Z3392" i="2" s="1"/>
  <c r="AA3392" i="2" s="1"/>
  <c r="W3384" i="2"/>
  <c r="Y3384" i="2" s="1"/>
  <c r="Z3384" i="2" s="1"/>
  <c r="AA3384" i="2" s="1"/>
  <c r="W3388" i="2"/>
  <c r="Y3388" i="2" s="1"/>
  <c r="Z3388" i="2" s="1"/>
  <c r="AA3388" i="2" s="1"/>
  <c r="W3396" i="2"/>
  <c r="Y3396" i="2" s="1"/>
  <c r="Z3396" i="2" s="1"/>
  <c r="AA3396" i="2" s="1"/>
  <c r="W3394" i="2"/>
  <c r="Y3394" i="2" s="1"/>
  <c r="Z3394" i="2" s="1"/>
  <c r="AA3394" i="2" s="1"/>
  <c r="W3386" i="2"/>
  <c r="Y3386" i="2" s="1"/>
  <c r="W3398" i="2"/>
  <c r="Y3398" i="2" s="1"/>
  <c r="Z3398" i="2" s="1"/>
  <c r="AA3398" i="2" s="1"/>
  <c r="W3390" i="2"/>
  <c r="Y3390" i="2" s="1"/>
  <c r="Z3390" i="2" s="1"/>
  <c r="AA3390" i="2" s="1"/>
  <c r="W3393" i="2"/>
  <c r="Y3393" i="2" s="1"/>
  <c r="Z3393" i="2" s="1"/>
  <c r="AA3393" i="2" s="1"/>
  <c r="W3385" i="2"/>
  <c r="Y3385" i="2" s="1"/>
  <c r="Z3385" i="2" s="1"/>
  <c r="AA3385" i="2" s="1"/>
  <c r="W3387" i="2"/>
  <c r="Y3387" i="2" s="1"/>
  <c r="Z3387" i="2" s="1"/>
  <c r="AA3387" i="2" s="1"/>
  <c r="W3397" i="2"/>
  <c r="Y3397" i="2" s="1"/>
  <c r="Z3397" i="2" s="1"/>
  <c r="AA3397" i="2" s="1"/>
  <c r="W3391" i="2"/>
  <c r="Y3391" i="2" s="1"/>
  <c r="Z3391" i="2" s="1"/>
  <c r="AA3391" i="2" s="1"/>
  <c r="W3389" i="2"/>
  <c r="Y3389" i="2" s="1"/>
  <c r="Z3389" i="2" s="1"/>
  <c r="AA3389" i="2" s="1"/>
  <c r="W3399" i="2"/>
  <c r="Y3399" i="2" s="1"/>
  <c r="Z3399" i="2" s="1"/>
  <c r="AA3399" i="2" s="1"/>
  <c r="W3383" i="2"/>
  <c r="Y3383" i="2" s="1"/>
  <c r="Z3383" i="2" s="1"/>
  <c r="AA3383" i="2" s="1"/>
  <c r="W3395" i="2"/>
  <c r="Y3395" i="2" s="1"/>
  <c r="Z3395" i="2" s="1"/>
  <c r="AA3395" i="2" s="1"/>
  <c r="W3368" i="2"/>
  <c r="Y3368" i="2" s="1"/>
  <c r="Z3368" i="2" s="1"/>
  <c r="AA3368" i="2" s="1"/>
  <c r="W3376" i="2"/>
  <c r="Y3376" i="2" s="1"/>
  <c r="Z3376" i="2" s="1"/>
  <c r="AA3376" i="2" s="1"/>
  <c r="W3372" i="2"/>
  <c r="Y3372" i="2" s="1"/>
  <c r="Z3372" i="2" s="1"/>
  <c r="AA3372" i="2" s="1"/>
  <c r="W3380" i="2"/>
  <c r="Y3380" i="2" s="1"/>
  <c r="Z3380" i="2" s="1"/>
  <c r="AA3380" i="2" s="1"/>
  <c r="W3364" i="2"/>
  <c r="Y3364" i="2" s="1"/>
  <c r="Z3364" i="2" s="1"/>
  <c r="AA3364" i="2" s="1"/>
  <c r="W3362" i="2"/>
  <c r="Y3362" i="2" s="1"/>
  <c r="Z3362" i="2" s="1"/>
  <c r="AA3362" i="2" s="1"/>
  <c r="W3378" i="2"/>
  <c r="Y3378" i="2" s="1"/>
  <c r="Z3378" i="2" s="1"/>
  <c r="AA3378" i="2" s="1"/>
  <c r="W3370" i="2"/>
  <c r="Y3370" i="2" s="1"/>
  <c r="W3382" i="2"/>
  <c r="Y3382" i="2" s="1"/>
  <c r="Z3382" i="2" s="1"/>
  <c r="AA3382" i="2" s="1"/>
  <c r="W3366" i="2"/>
  <c r="Y3366" i="2" s="1"/>
  <c r="Z3366" i="2" s="1"/>
  <c r="AA3366" i="2" s="1"/>
  <c r="W3374" i="2"/>
  <c r="Y3374" i="2" s="1"/>
  <c r="Z3374" i="2" s="1"/>
  <c r="AA3374" i="2" s="1"/>
  <c r="W3369" i="2"/>
  <c r="Y3369" i="2" s="1"/>
  <c r="Z3369" i="2" s="1"/>
  <c r="AA3369" i="2" s="1"/>
  <c r="W3371" i="2"/>
  <c r="Y3371" i="2" s="1"/>
  <c r="Z3371" i="2" s="1"/>
  <c r="AA3371" i="2" s="1"/>
  <c r="W3381" i="2"/>
  <c r="Y3381" i="2" s="1"/>
  <c r="Z3381" i="2" s="1"/>
  <c r="AA3381" i="2" s="1"/>
  <c r="W3365" i="2"/>
  <c r="Y3365" i="2" s="1"/>
  <c r="Z3365" i="2" s="1"/>
  <c r="AA3365" i="2" s="1"/>
  <c r="W3373" i="2"/>
  <c r="Y3373" i="2" s="1"/>
  <c r="Z3373" i="2" s="1"/>
  <c r="AA3373" i="2" s="1"/>
  <c r="W3375" i="2"/>
  <c r="Y3375" i="2" s="1"/>
  <c r="Z3375" i="2" s="1"/>
  <c r="AA3375" i="2" s="1"/>
  <c r="W3367" i="2"/>
  <c r="Y3367" i="2" s="1"/>
  <c r="Z3367" i="2" s="1"/>
  <c r="AA3367" i="2" s="1"/>
  <c r="W3377" i="2"/>
  <c r="Y3377" i="2" s="1"/>
  <c r="Z3377" i="2" s="1"/>
  <c r="AA3377" i="2" s="1"/>
  <c r="W3379" i="2"/>
  <c r="Y3379" i="2" s="1"/>
  <c r="Z3379" i="2" s="1"/>
  <c r="AA3379" i="2" s="1"/>
  <c r="W3363" i="2"/>
  <c r="Y3363" i="2" s="1"/>
  <c r="Z3363" i="2" s="1"/>
  <c r="AA3363" i="2" s="1"/>
  <c r="W4220" i="2"/>
  <c r="Y4220" i="2" s="1"/>
  <c r="Z4220" i="2" s="1"/>
  <c r="AA4220" i="2" s="1"/>
  <c r="W4218" i="2"/>
  <c r="Y4218" i="2" s="1"/>
  <c r="Z4218" i="2" s="1"/>
  <c r="AA4218" i="2" s="1"/>
  <c r="W4219" i="2"/>
  <c r="Y4219" i="2" s="1"/>
  <c r="Z4219" i="2" s="1"/>
  <c r="AA4219" i="2" s="1"/>
  <c r="W3160" i="2"/>
  <c r="Y3160" i="2" s="1"/>
  <c r="W3162" i="2"/>
  <c r="Y3162" i="2" s="1"/>
  <c r="Z3162" i="2" s="1"/>
  <c r="AA3162" i="2" s="1"/>
  <c r="W3158" i="2"/>
  <c r="Y3158" i="2" s="1"/>
  <c r="Z3158" i="2" s="1"/>
  <c r="AA3158" i="2" s="1"/>
  <c r="W3159" i="2"/>
  <c r="Y3159" i="2" s="1"/>
  <c r="Z3159" i="2" s="1"/>
  <c r="AA3159" i="2" s="1"/>
  <c r="W3161" i="2"/>
  <c r="Y3161" i="2" s="1"/>
  <c r="W3163" i="2"/>
  <c r="Y3163" i="2" s="1"/>
  <c r="Z3163" i="2" s="1"/>
  <c r="AA3163" i="2" s="1"/>
  <c r="W1483" i="2"/>
  <c r="Y1483" i="2" s="1"/>
  <c r="Z1483" i="2" s="1"/>
  <c r="AA1483" i="2" s="1"/>
  <c r="W1496" i="2"/>
  <c r="Y1496" i="2" s="1"/>
  <c r="Z1496" i="2" s="1"/>
  <c r="AA1496" i="2" s="1"/>
  <c r="W1480" i="2"/>
  <c r="Y1480" i="2" s="1"/>
  <c r="Z1480" i="2" s="1"/>
  <c r="AA1480" i="2" s="1"/>
  <c r="W1484" i="2"/>
  <c r="Y1484" i="2" s="1"/>
  <c r="Z1484" i="2" s="1"/>
  <c r="AA1484" i="2" s="1"/>
  <c r="W1476" i="2"/>
  <c r="Y1476" i="2" s="1"/>
  <c r="Z1476" i="2" s="1"/>
  <c r="AA1476" i="2" s="1"/>
  <c r="W1492" i="2"/>
  <c r="Y1492" i="2" s="1"/>
  <c r="Z1492" i="2" s="1"/>
  <c r="AA1492" i="2" s="1"/>
  <c r="W1488" i="2"/>
  <c r="Y1488" i="2" s="1"/>
  <c r="Z1488" i="2" s="1"/>
  <c r="AA1488" i="2" s="1"/>
  <c r="W1494" i="2"/>
  <c r="Y1494" i="2" s="1"/>
  <c r="Z1494" i="2" s="1"/>
  <c r="AA1494" i="2" s="1"/>
  <c r="W1486" i="2"/>
  <c r="Y1486" i="2" s="1"/>
  <c r="Z1486" i="2" s="1"/>
  <c r="AA1486" i="2" s="1"/>
  <c r="W1497" i="2"/>
  <c r="Y1497" i="2" s="1"/>
  <c r="W1473" i="2"/>
  <c r="Y1473" i="2" s="1"/>
  <c r="Z1473" i="2" s="1"/>
  <c r="AA1473" i="2" s="1"/>
  <c r="W1487" i="2"/>
  <c r="Y1487" i="2" s="1"/>
  <c r="Z1487" i="2" s="1"/>
  <c r="AA1487" i="2" s="1"/>
  <c r="W1498" i="2"/>
  <c r="Y1498" i="2" s="1"/>
  <c r="Z1498" i="2" s="1"/>
  <c r="AA1498" i="2" s="1"/>
  <c r="W1482" i="2"/>
  <c r="Y1482" i="2" s="1"/>
  <c r="Z1482" i="2" s="1"/>
  <c r="AA1482" i="2" s="1"/>
  <c r="W1489" i="2"/>
  <c r="Y1489" i="2" s="1"/>
  <c r="W1481" i="2"/>
  <c r="Y1481" i="2" s="1"/>
  <c r="W1491" i="2"/>
  <c r="Y1491" i="2" s="1"/>
  <c r="Z1491" i="2" s="1"/>
  <c r="AA1491" i="2" s="1"/>
  <c r="W1479" i="2"/>
  <c r="Y1479" i="2" s="1"/>
  <c r="Z1479" i="2" s="1"/>
  <c r="AA1479" i="2" s="1"/>
  <c r="W1490" i="2"/>
  <c r="Y1490" i="2" s="1"/>
  <c r="Z1490" i="2" s="1"/>
  <c r="AA1490" i="2" s="1"/>
  <c r="W1474" i="2"/>
  <c r="Y1474" i="2" s="1"/>
  <c r="Z1474" i="2" s="1"/>
  <c r="AA1474" i="2" s="1"/>
  <c r="W1493" i="2"/>
  <c r="Y1493" i="2" s="1"/>
  <c r="W1477" i="2"/>
  <c r="Y1477" i="2" s="1"/>
  <c r="Z1477" i="2" s="1"/>
  <c r="AA1477" i="2" s="1"/>
  <c r="W1478" i="2"/>
  <c r="Y1478" i="2" s="1"/>
  <c r="Z1478" i="2" s="1"/>
  <c r="AA1478" i="2" s="1"/>
  <c r="W1485" i="2"/>
  <c r="Y1485" i="2" s="1"/>
  <c r="W1495" i="2"/>
  <c r="Y1495" i="2" s="1"/>
  <c r="Z1495" i="2" s="1"/>
  <c r="AA1495" i="2" s="1"/>
  <c r="W1475" i="2"/>
  <c r="Y1475" i="2" s="1"/>
  <c r="Z1475" i="2" s="1"/>
  <c r="AA1475" i="2" s="1"/>
  <c r="W2844" i="2"/>
  <c r="Y2844" i="2" s="1"/>
  <c r="W2843" i="2"/>
  <c r="Y2843" i="2" s="1"/>
  <c r="Z2843" i="2" s="1"/>
  <c r="AA2843" i="2" s="1"/>
  <c r="W1356" i="2"/>
  <c r="Y1356" i="2" s="1"/>
  <c r="Z1356" i="2" s="1"/>
  <c r="AA1356" i="2" s="1"/>
  <c r="W1357" i="2"/>
  <c r="Y1357" i="2" s="1"/>
  <c r="W1359" i="2"/>
  <c r="Y1359" i="2" s="1"/>
  <c r="Z1359" i="2" s="1"/>
  <c r="AA1359" i="2" s="1"/>
  <c r="W1358" i="2"/>
  <c r="Y1358" i="2" s="1"/>
  <c r="Z1358" i="2" s="1"/>
  <c r="AA1358" i="2" s="1"/>
  <c r="W1355" i="2"/>
  <c r="Y1355" i="2" s="1"/>
  <c r="Z1355" i="2" s="1"/>
  <c r="AA1355" i="2" s="1"/>
  <c r="W3288" i="2"/>
  <c r="Y3288" i="2" s="1"/>
  <c r="Z3288" i="2" s="1"/>
  <c r="AA3288" i="2" s="1"/>
  <c r="W3287" i="2"/>
  <c r="Y3287" i="2" s="1"/>
  <c r="Z3287" i="2" s="1"/>
  <c r="AA3287" i="2" s="1"/>
  <c r="W3289" i="2"/>
  <c r="Y3289" i="2" s="1"/>
  <c r="W3142" i="2"/>
  <c r="Y3142" i="2" s="1"/>
  <c r="Z3142" i="2" s="1"/>
  <c r="AA3142" i="2" s="1"/>
  <c r="W3141" i="2"/>
  <c r="Y3141" i="2" s="1"/>
  <c r="W1764" i="2"/>
  <c r="Y1764" i="2" s="1"/>
  <c r="Z1764" i="2" s="1"/>
  <c r="AA1764" i="2" s="1"/>
  <c r="W1761" i="2"/>
  <c r="Y1761" i="2" s="1"/>
  <c r="W1762" i="2"/>
  <c r="Y1762" i="2" s="1"/>
  <c r="Z1762" i="2" s="1"/>
  <c r="AA1762" i="2" s="1"/>
  <c r="W1763" i="2"/>
  <c r="Y1763" i="2" s="1"/>
  <c r="Z1763" i="2" s="1"/>
  <c r="AA1763" i="2" s="1"/>
  <c r="W6037" i="2"/>
  <c r="Y6037" i="2" s="1"/>
  <c r="Z6037" i="2" s="1"/>
  <c r="AA6037" i="2" s="1"/>
  <c r="W6040" i="2"/>
  <c r="Y6040" i="2" s="1"/>
  <c r="Z6040" i="2" s="1"/>
  <c r="AA6040" i="2" s="1"/>
  <c r="W6044" i="2"/>
  <c r="Y6044" i="2" s="1"/>
  <c r="Z6044" i="2" s="1"/>
  <c r="AA6044" i="2" s="1"/>
  <c r="W6043" i="2"/>
  <c r="Y6043" i="2" s="1"/>
  <c r="W6045" i="2"/>
  <c r="Y6045" i="2" s="1"/>
  <c r="Z6045" i="2" s="1"/>
  <c r="AA6045" i="2" s="1"/>
  <c r="W6038" i="2"/>
  <c r="Y6038" i="2" s="1"/>
  <c r="W6041" i="2"/>
  <c r="Y6041" i="2" s="1"/>
  <c r="Z6041" i="2" s="1"/>
  <c r="AA6041" i="2" s="1"/>
  <c r="W6039" i="2"/>
  <c r="Y6039" i="2" s="1"/>
  <c r="Z6039" i="2" s="1"/>
  <c r="AA6039" i="2" s="1"/>
  <c r="W6042" i="2"/>
  <c r="Y6042" i="2" s="1"/>
  <c r="Z6042" i="2" s="1"/>
  <c r="AA6042" i="2" s="1"/>
  <c r="W6030" i="2"/>
  <c r="Y6030" i="2" s="1"/>
  <c r="W6031" i="2"/>
  <c r="Y6031" i="2" s="1"/>
  <c r="Z6031" i="2" s="1"/>
  <c r="AA6031" i="2" s="1"/>
  <c r="W6028" i="2"/>
  <c r="Y6028" i="2" s="1"/>
  <c r="Z6028" i="2" s="1"/>
  <c r="AA6028" i="2" s="1"/>
  <c r="W6024" i="2"/>
  <c r="Y6024" i="2" s="1"/>
  <c r="Z6024" i="2" s="1"/>
  <c r="AA6024" i="2" s="1"/>
  <c r="W6026" i="2"/>
  <c r="Y6026" i="2" s="1"/>
  <c r="Z6026" i="2" s="1"/>
  <c r="AA6026" i="2" s="1"/>
  <c r="W6025" i="2"/>
  <c r="Y6025" i="2" s="1"/>
  <c r="Z6025" i="2" s="1"/>
  <c r="AA6025" i="2" s="1"/>
  <c r="W6022" i="2"/>
  <c r="Y6022" i="2" s="1"/>
  <c r="W6029" i="2"/>
  <c r="Y6029" i="2" s="1"/>
  <c r="Z6029" i="2" s="1"/>
  <c r="AA6029" i="2" s="1"/>
  <c r="W6023" i="2"/>
  <c r="Y6023" i="2" s="1"/>
  <c r="Z6023" i="2" s="1"/>
  <c r="AA6023" i="2" s="1"/>
  <c r="W6027" i="2"/>
  <c r="Y6027" i="2" s="1"/>
  <c r="Z6027" i="2" s="1"/>
  <c r="AA6027" i="2" s="1"/>
  <c r="W4175" i="2"/>
  <c r="Y4175" i="2" s="1"/>
  <c r="Z4175" i="2" s="1"/>
  <c r="AA4175" i="2" s="1"/>
  <c r="W4176" i="2"/>
  <c r="Y4176" i="2" s="1"/>
  <c r="W4180" i="2"/>
  <c r="Y4180" i="2" s="1"/>
  <c r="W4174" i="2"/>
  <c r="Y4174" i="2" s="1"/>
  <c r="Z4174" i="2" s="1"/>
  <c r="AA4174" i="2" s="1"/>
  <c r="W4178" i="2"/>
  <c r="Y4178" i="2" s="1"/>
  <c r="Z4178" i="2" s="1"/>
  <c r="AA4178" i="2" s="1"/>
  <c r="W4177" i="2"/>
  <c r="Y4177" i="2" s="1"/>
  <c r="Z4177" i="2" s="1"/>
  <c r="AA4177" i="2" s="1"/>
  <c r="W4179" i="2"/>
  <c r="Y4179" i="2" s="1"/>
  <c r="Z4179" i="2" s="1"/>
  <c r="AA4179" i="2" s="1"/>
  <c r="W1248" i="2"/>
  <c r="Y1248" i="2" s="1"/>
  <c r="Z1248" i="2" s="1"/>
  <c r="AA1248" i="2" s="1"/>
  <c r="W1246" i="2"/>
  <c r="Y1246" i="2" s="1"/>
  <c r="Z1246" i="2" s="1"/>
  <c r="AA1246" i="2" s="1"/>
  <c r="W1247" i="2"/>
  <c r="Y1247" i="2" s="1"/>
  <c r="Z1247" i="2" s="1"/>
  <c r="AA1247" i="2" s="1"/>
  <c r="W3136" i="2"/>
  <c r="Y3136" i="2" s="1"/>
  <c r="Z3136" i="2" s="1"/>
  <c r="AA3136" i="2" s="1"/>
  <c r="W3134" i="2"/>
  <c r="Y3134" i="2" s="1"/>
  <c r="Z3134" i="2" s="1"/>
  <c r="AA3134" i="2" s="1"/>
  <c r="W3135" i="2"/>
  <c r="Y3135" i="2" s="1"/>
  <c r="Z3135" i="2" s="1"/>
  <c r="AA3135" i="2" s="1"/>
  <c r="W1300" i="2"/>
  <c r="Y1300" i="2" s="1"/>
  <c r="Z1300" i="2" s="1"/>
  <c r="AA1300" i="2" s="1"/>
  <c r="W1296" i="2"/>
  <c r="Y1296" i="2" s="1"/>
  <c r="Z1296" i="2" s="1"/>
  <c r="AA1296" i="2" s="1"/>
  <c r="W1298" i="2"/>
  <c r="Y1298" i="2" s="1"/>
  <c r="Z1298" i="2" s="1"/>
  <c r="AA1298" i="2" s="1"/>
  <c r="W1301" i="2"/>
  <c r="Y1301" i="2" s="1"/>
  <c r="Z1301" i="2" s="1"/>
  <c r="AA1301" i="2" s="1"/>
  <c r="W1295" i="2"/>
  <c r="Y1295" i="2" s="1"/>
  <c r="Z1295" i="2" s="1"/>
  <c r="AA1295" i="2" s="1"/>
  <c r="W1302" i="2"/>
  <c r="Y1302" i="2" s="1"/>
  <c r="Z1302" i="2" s="1"/>
  <c r="AA1302" i="2" s="1"/>
  <c r="W1297" i="2"/>
  <c r="Y1297" i="2" s="1"/>
  <c r="Z1297" i="2" s="1"/>
  <c r="AA1297" i="2" s="1"/>
  <c r="W1299" i="2"/>
  <c r="Y1299" i="2" s="1"/>
  <c r="Z1299" i="2" s="1"/>
  <c r="AA1299" i="2" s="1"/>
  <c r="W3132" i="2"/>
  <c r="Y3132" i="2" s="1"/>
  <c r="Z3132" i="2" s="1"/>
  <c r="AA3132" i="2" s="1"/>
  <c r="W3133" i="2"/>
  <c r="Y3133" i="2" s="1"/>
  <c r="Z3133" i="2" s="1"/>
  <c r="AA3133" i="2" s="1"/>
  <c r="W3116" i="2"/>
  <c r="Y3116" i="2" s="1"/>
  <c r="Z3116" i="2" s="1"/>
  <c r="AA3116" i="2" s="1"/>
  <c r="W3108" i="2"/>
  <c r="Y3108" i="2" s="1"/>
  <c r="Z3108" i="2" s="1"/>
  <c r="AA3108" i="2" s="1"/>
  <c r="W3120" i="2"/>
  <c r="Y3120" i="2" s="1"/>
  <c r="Z3120" i="2" s="1"/>
  <c r="AA3120" i="2" s="1"/>
  <c r="W3112" i="2"/>
  <c r="Y3112" i="2" s="1"/>
  <c r="Z3112" i="2" s="1"/>
  <c r="AA3112" i="2" s="1"/>
  <c r="W3106" i="2"/>
  <c r="Y3106" i="2" s="1"/>
  <c r="Z3106" i="2" s="1"/>
  <c r="AA3106" i="2" s="1"/>
  <c r="W3122" i="2"/>
  <c r="Y3122" i="2" s="1"/>
  <c r="Z3122" i="2" s="1"/>
  <c r="AA3122" i="2" s="1"/>
  <c r="W3114" i="2"/>
  <c r="Y3114" i="2" s="1"/>
  <c r="Z3114" i="2" s="1"/>
  <c r="AA3114" i="2" s="1"/>
  <c r="W3118" i="2"/>
  <c r="Y3118" i="2" s="1"/>
  <c r="Z3118" i="2" s="1"/>
  <c r="AA3118" i="2" s="1"/>
  <c r="W3110" i="2"/>
  <c r="Y3110" i="2" s="1"/>
  <c r="Z3110" i="2" s="1"/>
  <c r="AA3110" i="2" s="1"/>
  <c r="W3121" i="2"/>
  <c r="Y3121" i="2" s="1"/>
  <c r="Z3121" i="2" s="1"/>
  <c r="AA3121" i="2" s="1"/>
  <c r="W3109" i="2"/>
  <c r="Y3109" i="2" s="1"/>
  <c r="Z3109" i="2" s="1"/>
  <c r="AA3109" i="2" s="1"/>
  <c r="W3111" i="2"/>
  <c r="Y3111" i="2" s="1"/>
  <c r="Z3111" i="2" s="1"/>
  <c r="AA3111" i="2" s="1"/>
  <c r="W3117" i="2"/>
  <c r="Y3117" i="2" s="1"/>
  <c r="Z3117" i="2" s="1"/>
  <c r="AA3117" i="2" s="1"/>
  <c r="W3119" i="2"/>
  <c r="Y3119" i="2" s="1"/>
  <c r="Z3119" i="2" s="1"/>
  <c r="AA3119" i="2" s="1"/>
  <c r="W3113" i="2"/>
  <c r="Y3113" i="2" s="1"/>
  <c r="Z3113" i="2" s="1"/>
  <c r="AA3113" i="2" s="1"/>
  <c r="W3115" i="2"/>
  <c r="Y3115" i="2" s="1"/>
  <c r="Z3115" i="2" s="1"/>
  <c r="AA3115" i="2" s="1"/>
  <c r="W3107" i="2"/>
  <c r="Y3107" i="2" s="1"/>
  <c r="Z3107" i="2" s="1"/>
  <c r="AA3107" i="2" s="1"/>
  <c r="W3651" i="2"/>
  <c r="Y3651" i="2" s="1"/>
  <c r="Z3651" i="2" s="1"/>
  <c r="AA3651" i="2" s="1"/>
  <c r="W3648" i="2"/>
  <c r="Y3648" i="2" s="1"/>
  <c r="Z3648" i="2" s="1"/>
  <c r="AA3648" i="2" s="1"/>
  <c r="W3656" i="2"/>
  <c r="Y3656" i="2" s="1"/>
  <c r="Z3656" i="2" s="1"/>
  <c r="AA3656" i="2" s="1"/>
  <c r="W3660" i="2"/>
  <c r="Y3660" i="2" s="1"/>
  <c r="Z3660" i="2" s="1"/>
  <c r="AA3660" i="2" s="1"/>
  <c r="W3652" i="2"/>
  <c r="Y3652" i="2" s="1"/>
  <c r="Z3652" i="2" s="1"/>
  <c r="AA3652" i="2" s="1"/>
  <c r="W3654" i="2"/>
  <c r="Y3654" i="2" s="1"/>
  <c r="W3646" i="2"/>
  <c r="Y3646" i="2" s="1"/>
  <c r="Z3646" i="2" s="1"/>
  <c r="AA3646" i="2" s="1"/>
  <c r="W3658" i="2"/>
  <c r="Y3658" i="2" s="1"/>
  <c r="Z3658" i="2" s="1"/>
  <c r="AA3658" i="2" s="1"/>
  <c r="W3650" i="2"/>
  <c r="Y3650" i="2" s="1"/>
  <c r="W3661" i="2"/>
  <c r="Y3661" i="2" s="1"/>
  <c r="W3645" i="2"/>
  <c r="Y3645" i="2" s="1"/>
  <c r="Z3645" i="2" s="1"/>
  <c r="AA3645" i="2" s="1"/>
  <c r="W3655" i="2"/>
  <c r="Y3655" i="2" s="1"/>
  <c r="Z3655" i="2" s="1"/>
  <c r="AA3655" i="2" s="1"/>
  <c r="W3647" i="2"/>
  <c r="Y3647" i="2" s="1"/>
  <c r="Z3647" i="2" s="1"/>
  <c r="AA3647" i="2" s="1"/>
  <c r="W3657" i="2"/>
  <c r="Y3657" i="2" s="1"/>
  <c r="Z3657" i="2" s="1"/>
  <c r="AA3657" i="2" s="1"/>
  <c r="W3649" i="2"/>
  <c r="Y3649" i="2" s="1"/>
  <c r="Z3649" i="2" s="1"/>
  <c r="AA3649" i="2" s="1"/>
  <c r="W3653" i="2"/>
  <c r="Y3653" i="2" s="1"/>
  <c r="Z3653" i="2" s="1"/>
  <c r="AA3653" i="2" s="1"/>
  <c r="W3659" i="2"/>
  <c r="Y3659" i="2" s="1"/>
  <c r="Z3659" i="2" s="1"/>
  <c r="AA3659" i="2" s="1"/>
  <c r="W3634" i="2"/>
  <c r="Y3634" i="2" s="1"/>
  <c r="W3636" i="2"/>
  <c r="Y3636" i="2" s="1"/>
  <c r="Z3636" i="2" s="1"/>
  <c r="AA3636" i="2" s="1"/>
  <c r="W3635" i="2"/>
  <c r="Y3635" i="2" s="1"/>
  <c r="Z3635" i="2" s="1"/>
  <c r="AA3635" i="2" s="1"/>
  <c r="W3720" i="2"/>
  <c r="Y3720" i="2" s="1"/>
  <c r="W3724" i="2"/>
  <c r="Y3724" i="2" s="1"/>
  <c r="Z3724" i="2" s="1"/>
  <c r="AA3724" i="2" s="1"/>
  <c r="W3718" i="2"/>
  <c r="Y3718" i="2" s="1"/>
  <c r="Z3718" i="2" s="1"/>
  <c r="AA3718" i="2" s="1"/>
  <c r="W3722" i="2"/>
  <c r="Y3722" i="2" s="1"/>
  <c r="Z3722" i="2" s="1"/>
  <c r="AA3722" i="2" s="1"/>
  <c r="W3719" i="2"/>
  <c r="Y3719" i="2" s="1"/>
  <c r="Z3719" i="2" s="1"/>
  <c r="AA3719" i="2" s="1"/>
  <c r="W3721" i="2"/>
  <c r="Y3721" i="2" s="1"/>
  <c r="W3723" i="2"/>
  <c r="Y3723" i="2" s="1"/>
  <c r="Z3723" i="2" s="1"/>
  <c r="AA3723" i="2" s="1"/>
  <c r="W3725" i="2"/>
  <c r="Y3725" i="2" s="1"/>
  <c r="W3762" i="2"/>
  <c r="Y3762" i="2" s="1"/>
  <c r="Z3762" i="2" s="1"/>
  <c r="AA3762" i="2" s="1"/>
  <c r="W3776" i="2"/>
  <c r="Y3776" i="2" s="1"/>
  <c r="W3768" i="2"/>
  <c r="Y3768" i="2" s="1"/>
  <c r="W3772" i="2"/>
  <c r="Y3772" i="2" s="1"/>
  <c r="W3764" i="2"/>
  <c r="Y3764" i="2" s="1"/>
  <c r="W3774" i="2"/>
  <c r="Y3774" i="2" s="1"/>
  <c r="Z3774" i="2" s="1"/>
  <c r="AA3774" i="2" s="1"/>
  <c r="W3766" i="2"/>
  <c r="Y3766" i="2" s="1"/>
  <c r="Z3766" i="2" s="1"/>
  <c r="AA3766" i="2" s="1"/>
  <c r="W3778" i="2"/>
  <c r="Y3778" i="2" s="1"/>
  <c r="Z3778" i="2" s="1"/>
  <c r="AA3778" i="2" s="1"/>
  <c r="W3770" i="2"/>
  <c r="Y3770" i="2" s="1"/>
  <c r="Z3770" i="2" s="1"/>
  <c r="AA3770" i="2" s="1"/>
  <c r="W3775" i="2"/>
  <c r="Y3775" i="2" s="1"/>
  <c r="Z3775" i="2" s="1"/>
  <c r="AA3775" i="2" s="1"/>
  <c r="W3777" i="2"/>
  <c r="Y3777" i="2" s="1"/>
  <c r="W3769" i="2"/>
  <c r="Y3769" i="2" s="1"/>
  <c r="W3771" i="2"/>
  <c r="Y3771" i="2" s="1"/>
  <c r="Z3771" i="2" s="1"/>
  <c r="AA3771" i="2" s="1"/>
  <c r="W3763" i="2"/>
  <c r="Y3763" i="2" s="1"/>
  <c r="Z3763" i="2" s="1"/>
  <c r="AA3763" i="2" s="1"/>
  <c r="W3773" i="2"/>
  <c r="Y3773" i="2" s="1"/>
  <c r="W3765" i="2"/>
  <c r="Y3765" i="2" s="1"/>
  <c r="W3767" i="2"/>
  <c r="Y3767" i="2" s="1"/>
  <c r="Z3767" i="2" s="1"/>
  <c r="AA3767" i="2" s="1"/>
  <c r="W3987" i="2"/>
  <c r="Y3987" i="2" s="1"/>
  <c r="Z3987" i="2" s="1"/>
  <c r="AA3987" i="2" s="1"/>
  <c r="W3984" i="2"/>
  <c r="Y3984" i="2" s="1"/>
  <c r="W3988" i="2"/>
  <c r="Y3988" i="2" s="1"/>
  <c r="W3980" i="2"/>
  <c r="Y3980" i="2" s="1"/>
  <c r="Z3980" i="2" s="1"/>
  <c r="AA3980" i="2" s="1"/>
  <c r="W3990" i="2"/>
  <c r="Y3990" i="2" s="1"/>
  <c r="Z3990" i="2" s="1"/>
  <c r="AA3990" i="2" s="1"/>
  <c r="W3978" i="2"/>
  <c r="Y3978" i="2" s="1"/>
  <c r="Z3978" i="2" s="1"/>
  <c r="AA3978" i="2" s="1"/>
  <c r="W3986" i="2"/>
  <c r="Y3986" i="2" s="1"/>
  <c r="Z3986" i="2" s="1"/>
  <c r="AA3986" i="2" s="1"/>
  <c r="W3982" i="2"/>
  <c r="Y3982" i="2" s="1"/>
  <c r="Z3982" i="2" s="1"/>
  <c r="AA3982" i="2" s="1"/>
  <c r="W3989" i="2"/>
  <c r="Y3989" i="2" s="1"/>
  <c r="Z3989" i="2" s="1"/>
  <c r="AA3989" i="2" s="1"/>
  <c r="W3991" i="2"/>
  <c r="Y3991" i="2" s="1"/>
  <c r="Z3991" i="2" s="1"/>
  <c r="AA3991" i="2" s="1"/>
  <c r="W3977" i="2"/>
  <c r="Y3977" i="2" s="1"/>
  <c r="Z3977" i="2" s="1"/>
  <c r="AA3977" i="2" s="1"/>
  <c r="W3979" i="2"/>
  <c r="Y3979" i="2" s="1"/>
  <c r="Z3979" i="2" s="1"/>
  <c r="AA3979" i="2" s="1"/>
  <c r="W3985" i="2"/>
  <c r="Y3985" i="2" s="1"/>
  <c r="Z3985" i="2" s="1"/>
  <c r="AA3985" i="2" s="1"/>
  <c r="W3981" i="2"/>
  <c r="Y3981" i="2" s="1"/>
  <c r="Z3981" i="2" s="1"/>
  <c r="AA3981" i="2" s="1"/>
  <c r="W3983" i="2"/>
  <c r="Y3983" i="2" s="1"/>
  <c r="Z3983" i="2" s="1"/>
  <c r="AA3983" i="2" s="1"/>
  <c r="W3882" i="2"/>
  <c r="Y3882" i="2" s="1"/>
  <c r="Z3882" i="2" s="1"/>
  <c r="AA3882" i="2" s="1"/>
  <c r="W3880" i="2"/>
  <c r="Y3880" i="2" s="1"/>
  <c r="W3888" i="2"/>
  <c r="Y3888" i="2" s="1"/>
  <c r="W3872" i="2"/>
  <c r="Y3872" i="2" s="1"/>
  <c r="W3892" i="2"/>
  <c r="Y3892" i="2" s="1"/>
  <c r="W3876" i="2"/>
  <c r="Y3876" i="2" s="1"/>
  <c r="W3884" i="2"/>
  <c r="Y3884" i="2" s="1"/>
  <c r="Z3884" i="2" s="1"/>
  <c r="AA3884" i="2" s="1"/>
  <c r="W3874" i="2"/>
  <c r="Y3874" i="2" s="1"/>
  <c r="Z3874" i="2" s="1"/>
  <c r="AA3874" i="2" s="1"/>
  <c r="W3890" i="2"/>
  <c r="Y3890" i="2" s="1"/>
  <c r="Z3890" i="2" s="1"/>
  <c r="AA3890" i="2" s="1"/>
  <c r="W3886" i="2"/>
  <c r="Y3886" i="2" s="1"/>
  <c r="Z3886" i="2" s="1"/>
  <c r="AA3886" i="2" s="1"/>
  <c r="W3878" i="2"/>
  <c r="Y3878" i="2" s="1"/>
  <c r="Z3878" i="2" s="1"/>
  <c r="AA3878" i="2" s="1"/>
  <c r="W3894" i="2"/>
  <c r="Y3894" i="2" s="1"/>
  <c r="Z3894" i="2" s="1"/>
  <c r="AA3894" i="2" s="1"/>
  <c r="W3871" i="2"/>
  <c r="Y3871" i="2" s="1"/>
  <c r="W3889" i="2"/>
  <c r="Y3889" i="2" s="1"/>
  <c r="Z3889" i="2" s="1"/>
  <c r="AA3889" i="2" s="1"/>
  <c r="W3873" i="2"/>
  <c r="Y3873" i="2" s="1"/>
  <c r="Z3873" i="2" s="1"/>
  <c r="AA3873" i="2" s="1"/>
  <c r="W3891" i="2"/>
  <c r="Y3891" i="2" s="1"/>
  <c r="Z3891" i="2" s="1"/>
  <c r="AA3891" i="2" s="1"/>
  <c r="W3875" i="2"/>
  <c r="Y3875" i="2" s="1"/>
  <c r="Z3875" i="2" s="1"/>
  <c r="AA3875" i="2" s="1"/>
  <c r="W3881" i="2"/>
  <c r="Y3881" i="2" s="1"/>
  <c r="Z3881" i="2" s="1"/>
  <c r="AA3881" i="2" s="1"/>
  <c r="W3883" i="2"/>
  <c r="Y3883" i="2" s="1"/>
  <c r="Z3883" i="2" s="1"/>
  <c r="AA3883" i="2" s="1"/>
  <c r="W3893" i="2"/>
  <c r="Y3893" i="2" s="1"/>
  <c r="Z3893" i="2" s="1"/>
  <c r="AA3893" i="2" s="1"/>
  <c r="W3877" i="2"/>
  <c r="Y3877" i="2" s="1"/>
  <c r="Z3877" i="2" s="1"/>
  <c r="AA3877" i="2" s="1"/>
  <c r="W3895" i="2"/>
  <c r="Y3895" i="2" s="1"/>
  <c r="Z3895" i="2" s="1"/>
  <c r="AA3895" i="2" s="1"/>
  <c r="W3879" i="2"/>
  <c r="Y3879" i="2" s="1"/>
  <c r="Z3879" i="2" s="1"/>
  <c r="AA3879" i="2" s="1"/>
  <c r="W3885" i="2"/>
  <c r="Y3885" i="2" s="1"/>
  <c r="Z3885" i="2" s="1"/>
  <c r="AA3885" i="2" s="1"/>
  <c r="W3887" i="2"/>
  <c r="Y3887" i="2" s="1"/>
  <c r="Z3887" i="2" s="1"/>
  <c r="AA3887" i="2" s="1"/>
  <c r="W3560" i="2"/>
  <c r="Y3560" i="2" s="1"/>
  <c r="Z3560" i="2" s="1"/>
  <c r="AA3560" i="2" s="1"/>
  <c r="W3558" i="2"/>
  <c r="Y3558" i="2" s="1"/>
  <c r="Z3558" i="2" s="1"/>
  <c r="AA3558" i="2" s="1"/>
  <c r="W3561" i="2"/>
  <c r="Y3561" i="2" s="1"/>
  <c r="W3559" i="2"/>
  <c r="Y3559" i="2" s="1"/>
  <c r="Z3559" i="2" s="1"/>
  <c r="AA3559" i="2" s="1"/>
  <c r="W3557" i="2"/>
  <c r="Y3557" i="2" s="1"/>
  <c r="W3549" i="2"/>
  <c r="Y3549" i="2" s="1"/>
  <c r="W3552" i="2"/>
  <c r="Y3552" i="2" s="1"/>
  <c r="Z3552" i="2" s="1"/>
  <c r="AA3552" i="2" s="1"/>
  <c r="W3544" i="2"/>
  <c r="Y3544" i="2" s="1"/>
  <c r="Z3544" i="2" s="1"/>
  <c r="AA3544" i="2" s="1"/>
  <c r="W3548" i="2"/>
  <c r="Y3548" i="2" s="1"/>
  <c r="Z3548" i="2" s="1"/>
  <c r="AA3548" i="2" s="1"/>
  <c r="W3546" i="2"/>
  <c r="Y3546" i="2" s="1"/>
  <c r="W3550" i="2"/>
  <c r="Y3550" i="2" s="1"/>
  <c r="W3545" i="2"/>
  <c r="Y3545" i="2" s="1"/>
  <c r="W3553" i="2"/>
  <c r="Y3553" i="2" s="1"/>
  <c r="W3551" i="2"/>
  <c r="Y3551" i="2" s="1"/>
  <c r="Z3551" i="2" s="1"/>
  <c r="AA3551" i="2" s="1"/>
  <c r="W3543" i="2"/>
  <c r="Y3543" i="2" s="1"/>
  <c r="Z3543" i="2" s="1"/>
  <c r="AA3543" i="2" s="1"/>
  <c r="W3547" i="2"/>
  <c r="Y3547" i="2" s="1"/>
  <c r="Z3547" i="2" s="1"/>
  <c r="AA3547" i="2" s="1"/>
  <c r="W3836" i="2"/>
  <c r="Y3836" i="2" s="1"/>
  <c r="W3838" i="2"/>
  <c r="Y3838" i="2" s="1"/>
  <c r="Z3838" i="2" s="1"/>
  <c r="AA3838" i="2" s="1"/>
  <c r="W3834" i="2"/>
  <c r="Y3834" i="2" s="1"/>
  <c r="Z3834" i="2" s="1"/>
  <c r="AA3834" i="2" s="1"/>
  <c r="W3837" i="2"/>
  <c r="Y3837" i="2" s="1"/>
  <c r="Z3837" i="2" s="1"/>
  <c r="AA3837" i="2" s="1"/>
  <c r="W3835" i="2"/>
  <c r="Y3835" i="2" s="1"/>
  <c r="Z3835" i="2" s="1"/>
  <c r="AA3835" i="2" s="1"/>
  <c r="W3833" i="2"/>
  <c r="Y3833" i="2" s="1"/>
  <c r="Z3833" i="2" s="1"/>
  <c r="AA3833" i="2" s="1"/>
  <c r="W4060" i="2"/>
  <c r="Y4060" i="2" s="1"/>
  <c r="W4059" i="2"/>
  <c r="Y4059" i="2" s="1"/>
  <c r="Z4059" i="2" s="1"/>
  <c r="AA4059" i="2" s="1"/>
  <c r="W3844" i="2"/>
  <c r="Y3844" i="2" s="1"/>
  <c r="W3842" i="2"/>
  <c r="Y3842" i="2" s="1"/>
  <c r="Z3842" i="2" s="1"/>
  <c r="AA3842" i="2" s="1"/>
  <c r="W3843" i="2"/>
  <c r="Y3843" i="2" s="1"/>
  <c r="Z3843" i="2" s="1"/>
  <c r="AA3843" i="2" s="1"/>
  <c r="W3841" i="2"/>
  <c r="Y3841" i="2" s="1"/>
  <c r="Z3841" i="2" s="1"/>
  <c r="AA3841" i="2" s="1"/>
  <c r="W3840" i="2"/>
  <c r="Y3840" i="2" s="1"/>
  <c r="W3472" i="2"/>
  <c r="Y3472" i="2" s="1"/>
  <c r="Z3472" i="2" s="1"/>
  <c r="AA3472" i="2" s="1"/>
  <c r="W3464" i="2"/>
  <c r="Y3464" i="2" s="1"/>
  <c r="Z3464" i="2" s="1"/>
  <c r="AA3464" i="2" s="1"/>
  <c r="W3456" i="2"/>
  <c r="Y3456" i="2" s="1"/>
  <c r="Z3456" i="2" s="1"/>
  <c r="AA3456" i="2" s="1"/>
  <c r="W3448" i="2"/>
  <c r="Y3448" i="2" s="1"/>
  <c r="Z3448" i="2" s="1"/>
  <c r="AA3448" i="2" s="1"/>
  <c r="W3468" i="2"/>
  <c r="Y3468" i="2" s="1"/>
  <c r="Z3468" i="2" s="1"/>
  <c r="AA3468" i="2" s="1"/>
  <c r="W3460" i="2"/>
  <c r="Y3460" i="2" s="1"/>
  <c r="Z3460" i="2" s="1"/>
  <c r="AA3460" i="2" s="1"/>
  <c r="W3452" i="2"/>
  <c r="Y3452" i="2" s="1"/>
  <c r="Z3452" i="2" s="1"/>
  <c r="AA3452" i="2" s="1"/>
  <c r="W3466" i="2"/>
  <c r="Y3466" i="2" s="1"/>
  <c r="W3450" i="2"/>
  <c r="Y3450" i="2" s="1"/>
  <c r="W3474" i="2"/>
  <c r="Y3474" i="2" s="1"/>
  <c r="Z3474" i="2" s="1"/>
  <c r="AA3474" i="2" s="1"/>
  <c r="W3458" i="2"/>
  <c r="Y3458" i="2" s="1"/>
  <c r="Z3458" i="2" s="1"/>
  <c r="AA3458" i="2" s="1"/>
  <c r="W3470" i="2"/>
  <c r="Y3470" i="2" s="1"/>
  <c r="Z3470" i="2" s="1"/>
  <c r="AA3470" i="2" s="1"/>
  <c r="W3462" i="2"/>
  <c r="Y3462" i="2" s="1"/>
  <c r="Z3462" i="2" s="1"/>
  <c r="AA3462" i="2" s="1"/>
  <c r="W3454" i="2"/>
  <c r="Y3454" i="2" s="1"/>
  <c r="Z3454" i="2" s="1"/>
  <c r="AA3454" i="2" s="1"/>
  <c r="W3473" i="2"/>
  <c r="Y3473" i="2" s="1"/>
  <c r="W3465" i="2"/>
  <c r="Y3465" i="2" s="1"/>
  <c r="W3457" i="2"/>
  <c r="Y3457" i="2" s="1"/>
  <c r="W3449" i="2"/>
  <c r="Y3449" i="2" s="1"/>
  <c r="W3469" i="2"/>
  <c r="Y3469" i="2" s="1"/>
  <c r="W3461" i="2"/>
  <c r="Y3461" i="2" s="1"/>
  <c r="W3453" i="2"/>
  <c r="Y3453" i="2" s="1"/>
  <c r="W3471" i="2"/>
  <c r="Y3471" i="2" s="1"/>
  <c r="Z3471" i="2" s="1"/>
  <c r="AA3471" i="2" s="1"/>
  <c r="W3463" i="2"/>
  <c r="Y3463" i="2" s="1"/>
  <c r="Z3463" i="2" s="1"/>
  <c r="AA3463" i="2" s="1"/>
  <c r="W3455" i="2"/>
  <c r="Y3455" i="2" s="1"/>
  <c r="Z3455" i="2" s="1"/>
  <c r="AA3455" i="2" s="1"/>
  <c r="W3467" i="2"/>
  <c r="Y3467" i="2" s="1"/>
  <c r="Z3467" i="2" s="1"/>
  <c r="AA3467" i="2" s="1"/>
  <c r="W3459" i="2"/>
  <c r="Y3459" i="2" s="1"/>
  <c r="Z3459" i="2" s="1"/>
  <c r="AA3459" i="2" s="1"/>
  <c r="W3451" i="2"/>
  <c r="Y3451" i="2" s="1"/>
  <c r="Z3451" i="2" s="1"/>
  <c r="AA3451" i="2" s="1"/>
  <c r="W1748" i="2"/>
  <c r="Y1748" i="2" s="1"/>
  <c r="Z1748" i="2" s="1"/>
  <c r="AA1748" i="2" s="1"/>
  <c r="W1749" i="2"/>
  <c r="Y1749" i="2" s="1"/>
  <c r="W1744" i="2"/>
  <c r="Y1744" i="2" s="1"/>
  <c r="W1745" i="2"/>
  <c r="Y1745" i="2" s="1"/>
  <c r="W1732" i="2"/>
  <c r="Y1732" i="2" s="1"/>
  <c r="Z1732" i="2" s="1"/>
  <c r="AA1732" i="2" s="1"/>
  <c r="W1729" i="2"/>
  <c r="Y1729" i="2" s="1"/>
  <c r="W1730" i="2"/>
  <c r="Y1730" i="2" s="1"/>
  <c r="Z1730" i="2" s="1"/>
  <c r="AA1730" i="2" s="1"/>
  <c r="W1731" i="2"/>
  <c r="Y1731" i="2" s="1"/>
  <c r="W1733" i="2"/>
  <c r="Y1733" i="2" s="1"/>
  <c r="W3080" i="2"/>
  <c r="Y3080" i="2" s="1"/>
  <c r="Z3080" i="2" s="1"/>
  <c r="AA3080" i="2" s="1"/>
  <c r="W3081" i="2"/>
  <c r="Y3081" i="2" s="1"/>
  <c r="W2800" i="2"/>
  <c r="Y2800" i="2" s="1"/>
  <c r="W2804" i="2"/>
  <c r="Y2804" i="2" s="1"/>
  <c r="W2802" i="2"/>
  <c r="Y2802" i="2" s="1"/>
  <c r="Z2802" i="2" s="1"/>
  <c r="AA2802" i="2" s="1"/>
  <c r="W2798" i="2"/>
  <c r="Y2798" i="2" s="1"/>
  <c r="Z2798" i="2" s="1"/>
  <c r="AA2798" i="2" s="1"/>
  <c r="W2801" i="2"/>
  <c r="Y2801" i="2" s="1"/>
  <c r="W2797" i="2"/>
  <c r="Y2797" i="2" s="1"/>
  <c r="W2803" i="2"/>
  <c r="Y2803" i="2" s="1"/>
  <c r="Z2803" i="2" s="1"/>
  <c r="AA2803" i="2" s="1"/>
  <c r="W2799" i="2"/>
  <c r="Y2799" i="2" s="1"/>
  <c r="Z2799" i="2" s="1"/>
  <c r="AA2799" i="2" s="1"/>
  <c r="W1700" i="2"/>
  <c r="Y1700" i="2" s="1"/>
  <c r="Z1700" i="2" s="1"/>
  <c r="AA1700" i="2" s="1"/>
  <c r="W1697" i="2"/>
  <c r="Y1697" i="2" s="1"/>
  <c r="W1702" i="2"/>
  <c r="Y1702" i="2" s="1"/>
  <c r="Z1702" i="2" s="1"/>
  <c r="AA1702" i="2" s="1"/>
  <c r="W1698" i="2"/>
  <c r="Y1698" i="2" s="1"/>
  <c r="Z1698" i="2" s="1"/>
  <c r="AA1698" i="2" s="1"/>
  <c r="W1699" i="2"/>
  <c r="Y1699" i="2" s="1"/>
  <c r="W1701" i="2"/>
  <c r="Y1701" i="2" s="1"/>
  <c r="Z1701" i="2" s="1"/>
  <c r="AA1701" i="2" s="1"/>
  <c r="W1276" i="2"/>
  <c r="Y1276" i="2" s="1"/>
  <c r="Z1276" i="2" s="1"/>
  <c r="AA1276" i="2" s="1"/>
  <c r="W1272" i="2"/>
  <c r="Y1272" i="2" s="1"/>
  <c r="Z1272" i="2" s="1"/>
  <c r="AA1272" i="2" s="1"/>
  <c r="W1274" i="2"/>
  <c r="Y1274" i="2" s="1"/>
  <c r="Z1274" i="2" s="1"/>
  <c r="AA1274" i="2" s="1"/>
  <c r="W1275" i="2"/>
  <c r="Y1275" i="2" s="1"/>
  <c r="Z1275" i="2" s="1"/>
  <c r="AA1275" i="2" s="1"/>
  <c r="W1277" i="2"/>
  <c r="Y1277" i="2" s="1"/>
  <c r="Z1277" i="2" s="1"/>
  <c r="AA1277" i="2" s="1"/>
  <c r="W1270" i="2"/>
  <c r="Y1270" i="2" s="1"/>
  <c r="Z1270" i="2" s="1"/>
  <c r="AA1270" i="2" s="1"/>
  <c r="W1269" i="2"/>
  <c r="Y1269" i="2" s="1"/>
  <c r="Z1269" i="2" s="1"/>
  <c r="AA1269" i="2" s="1"/>
  <c r="W1271" i="2"/>
  <c r="Y1271" i="2" s="1"/>
  <c r="Z1271" i="2" s="1"/>
  <c r="AA1271" i="2" s="1"/>
  <c r="W1273" i="2"/>
  <c r="Y1273" i="2" s="1"/>
  <c r="W2984" i="2"/>
  <c r="Y2984" i="2" s="1"/>
  <c r="W3004" i="2"/>
  <c r="Y3004" i="2" s="1"/>
  <c r="W2996" i="2"/>
  <c r="Y2996" i="2" s="1"/>
  <c r="W2988" i="2"/>
  <c r="Y2988" i="2" s="1"/>
  <c r="Z2988" i="2" s="1"/>
  <c r="AA2988" i="2" s="1"/>
  <c r="W2992" i="2"/>
  <c r="Y2992" i="2" s="1"/>
  <c r="W3000" i="2"/>
  <c r="Y3000" i="2" s="1"/>
  <c r="W3002" i="2"/>
  <c r="Y3002" i="2" s="1"/>
  <c r="W2994" i="2"/>
  <c r="Y2994" i="2" s="1"/>
  <c r="W2986" i="2"/>
  <c r="Y2986" i="2" s="1"/>
  <c r="W2998" i="2"/>
  <c r="Y2998" i="2" s="1"/>
  <c r="Z2998" i="2" s="1"/>
  <c r="AA2998" i="2" s="1"/>
  <c r="W2990" i="2"/>
  <c r="Y2990" i="2" s="1"/>
  <c r="Z2990" i="2" s="1"/>
  <c r="AA2990" i="2" s="1"/>
  <c r="W2982" i="2"/>
  <c r="Y2982" i="2" s="1"/>
  <c r="Z2982" i="2" s="1"/>
  <c r="AA2982" i="2" s="1"/>
  <c r="W3001" i="2"/>
  <c r="Y3001" i="2" s="1"/>
  <c r="Z3001" i="2" s="1"/>
  <c r="AA3001" i="2" s="1"/>
  <c r="W2993" i="2"/>
  <c r="Y2993" i="2" s="1"/>
  <c r="Z2993" i="2" s="1"/>
  <c r="AA2993" i="2" s="1"/>
  <c r="W3005" i="2"/>
  <c r="Y3005" i="2" s="1"/>
  <c r="Z3005" i="2" s="1"/>
  <c r="AA3005" i="2" s="1"/>
  <c r="W2997" i="2"/>
  <c r="Y2997" i="2" s="1"/>
  <c r="Z2997" i="2" s="1"/>
  <c r="AA2997" i="2" s="1"/>
  <c r="W2989" i="2"/>
  <c r="Y2989" i="2" s="1"/>
  <c r="Z2989" i="2" s="1"/>
  <c r="AA2989" i="2" s="1"/>
  <c r="W2999" i="2"/>
  <c r="Y2999" i="2" s="1"/>
  <c r="Z2999" i="2" s="1"/>
  <c r="AA2999" i="2" s="1"/>
  <c r="W2991" i="2"/>
  <c r="Y2991" i="2" s="1"/>
  <c r="Z2991" i="2" s="1"/>
  <c r="AA2991" i="2" s="1"/>
  <c r="W2983" i="2"/>
  <c r="Y2983" i="2" s="1"/>
  <c r="Z2983" i="2" s="1"/>
  <c r="AA2983" i="2" s="1"/>
  <c r="W2985" i="2"/>
  <c r="Y2985" i="2" s="1"/>
  <c r="Z2985" i="2" s="1"/>
  <c r="AA2985" i="2" s="1"/>
  <c r="W2995" i="2"/>
  <c r="Y2995" i="2" s="1"/>
  <c r="W2987" i="2"/>
  <c r="Y2987" i="2" s="1"/>
  <c r="Z2987" i="2" s="1"/>
  <c r="AA2987" i="2" s="1"/>
  <c r="W3003" i="2"/>
  <c r="Y3003" i="2" s="1"/>
  <c r="Z3003" i="2" s="1"/>
  <c r="AA3003" i="2" s="1"/>
  <c r="W3078" i="2"/>
  <c r="Y3078" i="2" s="1"/>
  <c r="Z3078" i="2" s="1"/>
  <c r="AA3078" i="2" s="1"/>
  <c r="W3077" i="2"/>
  <c r="Y3077" i="2" s="1"/>
  <c r="W3079" i="2"/>
  <c r="Y3079" i="2" s="1"/>
  <c r="Z3079" i="2" s="1"/>
  <c r="AA3079" i="2" s="1"/>
  <c r="W3012" i="2"/>
  <c r="Y3012" i="2" s="1"/>
  <c r="W3008" i="2"/>
  <c r="Y3008" i="2" s="1"/>
  <c r="W3010" i="2"/>
  <c r="Y3010" i="2" s="1"/>
  <c r="W3006" i="2"/>
  <c r="Y3006" i="2" s="1"/>
  <c r="Z3006" i="2" s="1"/>
  <c r="AA3006" i="2" s="1"/>
  <c r="W3009" i="2"/>
  <c r="Y3009" i="2" s="1"/>
  <c r="Z3009" i="2" s="1"/>
  <c r="AA3009" i="2" s="1"/>
  <c r="W3007" i="2"/>
  <c r="Y3007" i="2" s="1"/>
  <c r="Z3007" i="2" s="1"/>
  <c r="AA3007" i="2" s="1"/>
  <c r="W3011" i="2"/>
  <c r="Y3011" i="2" s="1"/>
  <c r="W1284" i="2"/>
  <c r="Y1284" i="2" s="1"/>
  <c r="Z1284" i="2" s="1"/>
  <c r="AA1284" i="2" s="1"/>
  <c r="W1285" i="2"/>
  <c r="Y1285" i="2" s="1"/>
  <c r="Z1285" i="2" s="1"/>
  <c r="AA1285" i="2" s="1"/>
  <c r="W1287" i="2"/>
  <c r="Y1287" i="2" s="1"/>
  <c r="Z1287" i="2" s="1"/>
  <c r="AA1287" i="2" s="1"/>
  <c r="W1286" i="2"/>
  <c r="Y1286" i="2" s="1"/>
  <c r="W1283" i="2"/>
  <c r="Y1283" i="2" s="1"/>
  <c r="Z1283" i="2" s="1"/>
  <c r="AA1283" i="2" s="1"/>
  <c r="W3060" i="2"/>
  <c r="Y3060" i="2" s="1"/>
  <c r="W3064" i="2"/>
  <c r="Y3064" i="2" s="1"/>
  <c r="Z3064" i="2" s="1"/>
  <c r="AA3064" i="2" s="1"/>
  <c r="W3062" i="2"/>
  <c r="Y3062" i="2" s="1"/>
  <c r="Z3062" i="2" s="1"/>
  <c r="AA3062" i="2" s="1"/>
  <c r="W3061" i="2"/>
  <c r="Y3061" i="2" s="1"/>
  <c r="Z3061" i="2" s="1"/>
  <c r="AA3061" i="2" s="1"/>
  <c r="W3063" i="2"/>
  <c r="Y3063" i="2" s="1"/>
  <c r="Z3063" i="2" s="1"/>
  <c r="AA3063" i="2" s="1"/>
  <c r="W3059" i="2"/>
  <c r="Y3059" i="2" s="1"/>
  <c r="Z3059" i="2" s="1"/>
  <c r="AA3059" i="2" s="1"/>
  <c r="W1696" i="2"/>
  <c r="Y1696" i="2" s="1"/>
  <c r="W1694" i="2"/>
  <c r="Y1694" i="2" s="1"/>
  <c r="Z1694" i="2" s="1"/>
  <c r="AA1694" i="2" s="1"/>
  <c r="W1695" i="2"/>
  <c r="Y1695" i="2" s="1"/>
  <c r="Z1695" i="2" s="1"/>
  <c r="AA1695" i="2" s="1"/>
  <c r="W2704" i="2"/>
  <c r="Y2704" i="2" s="1"/>
  <c r="W2700" i="2"/>
  <c r="Y2700" i="2" s="1"/>
  <c r="W2698" i="2"/>
  <c r="Y2698" i="2" s="1"/>
  <c r="Z2698" i="2" s="1"/>
  <c r="AA2698" i="2" s="1"/>
  <c r="W2702" i="2"/>
  <c r="Y2702" i="2" s="1"/>
  <c r="Z2702" i="2" s="1"/>
  <c r="AA2702" i="2" s="1"/>
  <c r="W2701" i="2"/>
  <c r="Y2701" i="2" s="1"/>
  <c r="W2703" i="2"/>
  <c r="Y2703" i="2" s="1"/>
  <c r="Z2703" i="2" s="1"/>
  <c r="AA2703" i="2" s="1"/>
  <c r="W2699" i="2"/>
  <c r="Y2699" i="2" s="1"/>
  <c r="Z2699" i="2" s="1"/>
  <c r="AA2699" i="2" s="1"/>
  <c r="W2716" i="2"/>
  <c r="Y2716" i="2" s="1"/>
  <c r="W2718" i="2"/>
  <c r="Y2718" i="2" s="1"/>
  <c r="Z2718" i="2" s="1"/>
  <c r="AA2718" i="2" s="1"/>
  <c r="W2717" i="2"/>
  <c r="Y2717" i="2" s="1"/>
  <c r="W2715" i="2"/>
  <c r="Y2715" i="2" s="1"/>
  <c r="Z2715" i="2" s="1"/>
  <c r="AA2715" i="2" s="1"/>
  <c r="Z5772" i="2"/>
  <c r="AA5772" i="2" s="1"/>
  <c r="Z5224" i="2"/>
  <c r="AA5224" i="2" s="1"/>
  <c r="W3606" i="2"/>
  <c r="Y3606" i="2" s="1"/>
  <c r="W3604" i="2"/>
  <c r="Y3604" i="2" s="1"/>
  <c r="Z3604" i="2" s="1"/>
  <c r="AA3604" i="2" s="1"/>
  <c r="W3602" i="2"/>
  <c r="Y3602" i="2" s="1"/>
  <c r="Z3602" i="2" s="1"/>
  <c r="AA3602" i="2" s="1"/>
  <c r="W3605" i="2"/>
  <c r="Y3605" i="2" s="1"/>
  <c r="Z3605" i="2" s="1"/>
  <c r="AA3605" i="2" s="1"/>
  <c r="W3603" i="2"/>
  <c r="Y3603" i="2" s="1"/>
  <c r="Z3603" i="2" s="1"/>
  <c r="AA3603" i="2" s="1"/>
  <c r="W3607" i="2"/>
  <c r="Y3607" i="2" s="1"/>
  <c r="Z3607" i="2" s="1"/>
  <c r="AA3607" i="2" s="1"/>
  <c r="W3154" i="2"/>
  <c r="Y3154" i="2" s="1"/>
  <c r="Z3154" i="2" s="1"/>
  <c r="AA3154" i="2" s="1"/>
  <c r="W3153" i="2"/>
  <c r="Y3153" i="2" s="1"/>
  <c r="Z3153" i="2" s="1"/>
  <c r="AA3153" i="2" s="1"/>
  <c r="W3155" i="2"/>
  <c r="Y3155" i="2" s="1"/>
  <c r="Z3155" i="2" s="1"/>
  <c r="AA3155" i="2" s="1"/>
  <c r="W3228" i="2"/>
  <c r="Y3228" i="2" s="1"/>
  <c r="Z3228" i="2" s="1"/>
  <c r="AA3228" i="2" s="1"/>
  <c r="W3227" i="2"/>
  <c r="Y3227" i="2" s="1"/>
  <c r="Z3227" i="2" s="1"/>
  <c r="AA3227" i="2" s="1"/>
  <c r="Z5776" i="2"/>
  <c r="AA5776" i="2" s="1"/>
  <c r="E94" i="4" s="1"/>
  <c r="Z4873" i="2"/>
  <c r="AA4873" i="2" s="1"/>
  <c r="W4068" i="2"/>
  <c r="Y4068" i="2" s="1"/>
  <c r="W4067" i="2"/>
  <c r="Y4067" i="2" s="1"/>
  <c r="Z4067" i="2" s="1"/>
  <c r="AA4067" i="2" s="1"/>
  <c r="W2950" i="2"/>
  <c r="Y2950" i="2" s="1"/>
  <c r="Z2950" i="2" s="1"/>
  <c r="AA2950" i="2" s="1"/>
  <c r="W2949" i="2"/>
  <c r="Y2949" i="2" s="1"/>
  <c r="W2951" i="2"/>
  <c r="Y2951" i="2" s="1"/>
  <c r="Z2951" i="2" s="1"/>
  <c r="AA2951" i="2" s="1"/>
  <c r="W5900" i="2"/>
  <c r="Y5900" i="2" s="1"/>
  <c r="W5899" i="2"/>
  <c r="Y5899" i="2" s="1"/>
  <c r="Z5899" i="2" s="1"/>
  <c r="AA5899" i="2" s="1"/>
  <c r="W3292" i="2"/>
  <c r="Y3292" i="2" s="1"/>
  <c r="Z3292" i="2" s="1"/>
  <c r="AA3292" i="2" s="1"/>
  <c r="W3290" i="2"/>
  <c r="Y3290" i="2" s="1"/>
  <c r="Z3290" i="2" s="1"/>
  <c r="AA3290" i="2" s="1"/>
  <c r="W3291" i="2"/>
  <c r="Y3291" i="2" s="1"/>
  <c r="Z3291" i="2" s="1"/>
  <c r="AA3291" i="2" s="1"/>
  <c r="W2846" i="2"/>
  <c r="Y2846" i="2" s="1"/>
  <c r="Z2846" i="2" s="1"/>
  <c r="AA2846" i="2" s="1"/>
  <c r="W2845" i="2"/>
  <c r="Y2845" i="2" s="1"/>
  <c r="Z2769" i="2"/>
  <c r="AA2769" i="2" s="1"/>
  <c r="W1054" i="2"/>
  <c r="Y1054" i="2" s="1"/>
  <c r="W1055" i="2"/>
  <c r="Y1055" i="2" s="1"/>
  <c r="Z1055" i="2" s="1"/>
  <c r="AA1055" i="2" s="1"/>
  <c r="Z5392" i="2"/>
  <c r="AA5392" i="2" s="1"/>
  <c r="W3418" i="2"/>
  <c r="Y3418" i="2" s="1"/>
  <c r="W3419" i="2"/>
  <c r="Y3419" i="2" s="1"/>
  <c r="Z3419" i="2" s="1"/>
  <c r="AA3419" i="2" s="1"/>
  <c r="Z6303" i="2"/>
  <c r="AA6303" i="2" s="1"/>
  <c r="W5751" i="2"/>
  <c r="Y5751" i="2" s="1"/>
  <c r="W5749" i="2"/>
  <c r="Y5749" i="2" s="1"/>
  <c r="Z5749" i="2" s="1"/>
  <c r="AA5749" i="2" s="1"/>
  <c r="W5747" i="2"/>
  <c r="Y5747" i="2" s="1"/>
  <c r="W5742" i="2"/>
  <c r="Y5742" i="2" s="1"/>
  <c r="Z5742" i="2" s="1"/>
  <c r="AA5742" i="2" s="1"/>
  <c r="W5760" i="2"/>
  <c r="Y5760" i="2" s="1"/>
  <c r="W5752" i="2"/>
  <c r="Y5752" i="2" s="1"/>
  <c r="W5744" i="2"/>
  <c r="Y5744" i="2" s="1"/>
  <c r="W5758" i="2"/>
  <c r="Y5758" i="2" s="1"/>
  <c r="Z5758" i="2" s="1"/>
  <c r="AA5758" i="2" s="1"/>
  <c r="W5756" i="2"/>
  <c r="Y5756" i="2" s="1"/>
  <c r="W5748" i="2"/>
  <c r="Y5748" i="2" s="1"/>
  <c r="W5740" i="2"/>
  <c r="Y5740" i="2" s="1"/>
  <c r="W5761" i="2"/>
  <c r="Y5761" i="2" s="1"/>
  <c r="Z5761" i="2" s="1"/>
  <c r="AA5761" i="2" s="1"/>
  <c r="W5738" i="2"/>
  <c r="Y5738" i="2" s="1"/>
  <c r="Z5738" i="2" s="1"/>
  <c r="AA5738" i="2" s="1"/>
  <c r="W5753" i="2"/>
  <c r="Y5753" i="2" s="1"/>
  <c r="Z5753" i="2" s="1"/>
  <c r="AA5753" i="2" s="1"/>
  <c r="W5746" i="2"/>
  <c r="Y5746" i="2" s="1"/>
  <c r="Z5746" i="2" s="1"/>
  <c r="AA5746" i="2" s="1"/>
  <c r="W5757" i="2"/>
  <c r="Y5757" i="2" s="1"/>
  <c r="Z5757" i="2" s="1"/>
  <c r="AA5757" i="2" s="1"/>
  <c r="W5737" i="2"/>
  <c r="Y5737" i="2" s="1"/>
  <c r="Z5737" i="2" s="1"/>
  <c r="AA5737" i="2" s="1"/>
  <c r="W5750" i="2"/>
  <c r="Y5750" i="2" s="1"/>
  <c r="Z5750" i="2" s="1"/>
  <c r="AA5750" i="2" s="1"/>
  <c r="W5741" i="2"/>
  <c r="Y5741" i="2" s="1"/>
  <c r="Z5741" i="2" s="1"/>
  <c r="AA5741" i="2" s="1"/>
  <c r="W5754" i="2"/>
  <c r="Y5754" i="2" s="1"/>
  <c r="Z5754" i="2" s="1"/>
  <c r="AA5754" i="2" s="1"/>
  <c r="W5755" i="2"/>
  <c r="Y5755" i="2" s="1"/>
  <c r="Z5755" i="2" s="1"/>
  <c r="AA5755" i="2" s="1"/>
  <c r="W5739" i="2"/>
  <c r="Y5739" i="2" s="1"/>
  <c r="Z5739" i="2" s="1"/>
  <c r="AA5739" i="2" s="1"/>
  <c r="W5759" i="2"/>
  <c r="Y5759" i="2" s="1"/>
  <c r="Z5759" i="2" s="1"/>
  <c r="AA5759" i="2" s="1"/>
  <c r="W5743" i="2"/>
  <c r="Y5743" i="2" s="1"/>
  <c r="Z5743" i="2" s="1"/>
  <c r="AA5743" i="2" s="1"/>
  <c r="W5745" i="2"/>
  <c r="Y5745" i="2" s="1"/>
  <c r="Z5745" i="2" s="1"/>
  <c r="AA5745" i="2" s="1"/>
  <c r="W4768" i="2"/>
  <c r="Y4768" i="2" s="1"/>
  <c r="Z4768" i="2" s="1"/>
  <c r="AA4768" i="2" s="1"/>
  <c r="W4770" i="2"/>
  <c r="Y4770" i="2" s="1"/>
  <c r="Z4770" i="2" s="1"/>
  <c r="AA4770" i="2" s="1"/>
  <c r="W4766" i="2"/>
  <c r="Y4766" i="2" s="1"/>
  <c r="Z4766" i="2" s="1"/>
  <c r="AA4766" i="2" s="1"/>
  <c r="W4769" i="2"/>
  <c r="Y4769" i="2" s="1"/>
  <c r="W4767" i="2"/>
  <c r="Y4767" i="2" s="1"/>
  <c r="Z4767" i="2" s="1"/>
  <c r="AA4767" i="2" s="1"/>
  <c r="W3152" i="2"/>
  <c r="Y3152" i="2" s="1"/>
  <c r="Z3152" i="2" s="1"/>
  <c r="AA3152" i="2" s="1"/>
  <c r="W3151" i="2"/>
  <c r="Y3151" i="2" s="1"/>
  <c r="Z3151" i="2" s="1"/>
  <c r="AA3151" i="2" s="1"/>
  <c r="W1965" i="2"/>
  <c r="Y1965" i="2" s="1"/>
  <c r="Z1965" i="2" s="1"/>
  <c r="AA1965" i="2" s="1"/>
  <c r="W1966" i="2"/>
  <c r="Y1966" i="2" s="1"/>
  <c r="Z1966" i="2" s="1"/>
  <c r="AA1966" i="2" s="1"/>
  <c r="W1422" i="2"/>
  <c r="Y1422" i="2" s="1"/>
  <c r="Z1422" i="2" s="1"/>
  <c r="AA1422" i="2" s="1"/>
  <c r="W1421" i="2"/>
  <c r="Y1421" i="2" s="1"/>
  <c r="W1423" i="2"/>
  <c r="Y1423" i="2" s="1"/>
  <c r="Z1423" i="2" s="1"/>
  <c r="AA1423" i="2" s="1"/>
  <c r="W4932" i="2"/>
  <c r="Y4932" i="2" s="1"/>
  <c r="Z4932" i="2" s="1"/>
  <c r="AA4932" i="2" s="1"/>
  <c r="W4936" i="2"/>
  <c r="Y4936" i="2" s="1"/>
  <c r="Z4936" i="2" s="1"/>
  <c r="AA4936" i="2" s="1"/>
  <c r="W4930" i="2"/>
  <c r="Y4930" i="2" s="1"/>
  <c r="W4934" i="2"/>
  <c r="Y4934" i="2" s="1"/>
  <c r="Z4934" i="2" s="1"/>
  <c r="AA4934" i="2" s="1"/>
  <c r="W4938" i="2"/>
  <c r="Y4938" i="2" s="1"/>
  <c r="Z4938" i="2" s="1"/>
  <c r="AA4938" i="2" s="1"/>
  <c r="W4933" i="2"/>
  <c r="Y4933" i="2" s="1"/>
  <c r="Z4933" i="2" s="1"/>
  <c r="AA4933" i="2" s="1"/>
  <c r="W4929" i="2"/>
  <c r="Y4929" i="2" s="1"/>
  <c r="Z4929" i="2" s="1"/>
  <c r="AA4929" i="2" s="1"/>
  <c r="W4937" i="2"/>
  <c r="Y4937" i="2" s="1"/>
  <c r="Z4937" i="2" s="1"/>
  <c r="AA4937" i="2" s="1"/>
  <c r="W4935" i="2"/>
  <c r="Y4935" i="2" s="1"/>
  <c r="Z4935" i="2" s="1"/>
  <c r="AA4935" i="2" s="1"/>
  <c r="W4939" i="2"/>
  <c r="Y4939" i="2" s="1"/>
  <c r="Z4939" i="2" s="1"/>
  <c r="AA4939" i="2" s="1"/>
  <c r="W4931" i="2"/>
  <c r="Y4931" i="2" s="1"/>
  <c r="Z4931" i="2" s="1"/>
  <c r="AA4931" i="2" s="1"/>
  <c r="W3138" i="2"/>
  <c r="Y3138" i="2" s="1"/>
  <c r="Z3138" i="2" s="1"/>
  <c r="AA3138" i="2" s="1"/>
  <c r="W3137" i="2"/>
  <c r="Y3137" i="2" s="1"/>
  <c r="Z3137" i="2" s="1"/>
  <c r="AA3137" i="2" s="1"/>
  <c r="W3139" i="2"/>
  <c r="Y3139" i="2" s="1"/>
  <c r="Z3139" i="2" s="1"/>
  <c r="AA3139" i="2" s="1"/>
  <c r="W2608" i="2"/>
  <c r="Y2608" i="2" s="1"/>
  <c r="Z2608" i="2" s="1"/>
  <c r="AA2608" i="2" s="1"/>
  <c r="W2596" i="2"/>
  <c r="Y2596" i="2" s="1"/>
  <c r="Z2596" i="2" s="1"/>
  <c r="AA2596" i="2" s="1"/>
  <c r="W2604" i="2"/>
  <c r="Y2604" i="2" s="1"/>
  <c r="Z2604" i="2" s="1"/>
  <c r="AA2604" i="2" s="1"/>
  <c r="W2600" i="2"/>
  <c r="Y2600" i="2" s="1"/>
  <c r="Z2600" i="2" s="1"/>
  <c r="AA2600" i="2" s="1"/>
  <c r="W2602" i="2"/>
  <c r="Y2602" i="2" s="1"/>
  <c r="Z2602" i="2" s="1"/>
  <c r="AA2602" i="2" s="1"/>
  <c r="W2594" i="2"/>
  <c r="Y2594" i="2" s="1"/>
  <c r="W2606" i="2"/>
  <c r="Y2606" i="2" s="1"/>
  <c r="Z2606" i="2" s="1"/>
  <c r="AA2606" i="2" s="1"/>
  <c r="W2598" i="2"/>
  <c r="Y2598" i="2" s="1"/>
  <c r="Z2598" i="2" s="1"/>
  <c r="AA2598" i="2" s="1"/>
  <c r="W2601" i="2"/>
  <c r="Y2601" i="2" s="1"/>
  <c r="Z2601" i="2" s="1"/>
  <c r="AA2601" i="2" s="1"/>
  <c r="W2605" i="2"/>
  <c r="Y2605" i="2" s="1"/>
  <c r="Z2605" i="2" s="1"/>
  <c r="AA2605" i="2" s="1"/>
  <c r="W2597" i="2"/>
  <c r="Y2597" i="2" s="1"/>
  <c r="Z2597" i="2" s="1"/>
  <c r="AA2597" i="2" s="1"/>
  <c r="W2593" i="2"/>
  <c r="Y2593" i="2" s="1"/>
  <c r="Z2593" i="2" s="1"/>
  <c r="AA2593" i="2" s="1"/>
  <c r="W2603" i="2"/>
  <c r="Y2603" i="2" s="1"/>
  <c r="Z2603" i="2" s="1"/>
  <c r="AA2603" i="2" s="1"/>
  <c r="W2595" i="2"/>
  <c r="Y2595" i="2" s="1"/>
  <c r="Z2595" i="2" s="1"/>
  <c r="AA2595" i="2" s="1"/>
  <c r="W2599" i="2"/>
  <c r="Y2599" i="2" s="1"/>
  <c r="Z2599" i="2" s="1"/>
  <c r="AA2599" i="2" s="1"/>
  <c r="W2607" i="2"/>
  <c r="Y2607" i="2" s="1"/>
  <c r="Z2607" i="2" s="1"/>
  <c r="AA2607" i="2" s="1"/>
  <c r="W6069" i="2"/>
  <c r="Y6069" i="2" s="1"/>
  <c r="Z6069" i="2" s="1"/>
  <c r="AA6069" i="2" s="1"/>
  <c r="W6062" i="2"/>
  <c r="Y6062" i="2" s="1"/>
  <c r="W6064" i="2"/>
  <c r="Y6064" i="2" s="1"/>
  <c r="Z6064" i="2" s="1"/>
  <c r="AA6064" i="2" s="1"/>
  <c r="W6060" i="2"/>
  <c r="Y6060" i="2" s="1"/>
  <c r="Z6060" i="2" s="1"/>
  <c r="AA6060" i="2" s="1"/>
  <c r="W6063" i="2"/>
  <c r="Y6063" i="2" s="1"/>
  <c r="W6068" i="2"/>
  <c r="Y6068" i="2" s="1"/>
  <c r="Z6068" i="2" s="1"/>
  <c r="AA6068" i="2" s="1"/>
  <c r="W6066" i="2"/>
  <c r="Y6066" i="2" s="1"/>
  <c r="Z6066" i="2" s="1"/>
  <c r="AA6066" i="2" s="1"/>
  <c r="W6070" i="2"/>
  <c r="Y6070" i="2" s="1"/>
  <c r="W6061" i="2"/>
  <c r="Y6061" i="2" s="1"/>
  <c r="Z6061" i="2" s="1"/>
  <c r="AA6061" i="2" s="1"/>
  <c r="W6067" i="2"/>
  <c r="Y6067" i="2" s="1"/>
  <c r="W6065" i="2"/>
  <c r="Y6065" i="2" s="1"/>
  <c r="Z6065" i="2" s="1"/>
  <c r="AA6065" i="2" s="1"/>
  <c r="W4598" i="2"/>
  <c r="Y4598" i="2" s="1"/>
  <c r="Z4598" i="2" s="1"/>
  <c r="AA4598" i="2" s="1"/>
  <c r="W4600" i="2"/>
  <c r="Y4600" i="2" s="1"/>
  <c r="Z4600" i="2" s="1"/>
  <c r="AA4600" i="2" s="1"/>
  <c r="W4592" i="2"/>
  <c r="Y4592" i="2" s="1"/>
  <c r="Z4592" i="2" s="1"/>
  <c r="AA4592" i="2" s="1"/>
  <c r="W4604" i="2"/>
  <c r="Y4604" i="2" s="1"/>
  <c r="Z4604" i="2" s="1"/>
  <c r="AA4604" i="2" s="1"/>
  <c r="W4596" i="2"/>
  <c r="Y4596" i="2" s="1"/>
  <c r="Z4596" i="2" s="1"/>
  <c r="AA4596" i="2" s="1"/>
  <c r="W4594" i="2"/>
  <c r="Y4594" i="2" s="1"/>
  <c r="Z4594" i="2" s="1"/>
  <c r="AA4594" i="2" s="1"/>
  <c r="W4602" i="2"/>
  <c r="Y4602" i="2" s="1"/>
  <c r="W4593" i="2"/>
  <c r="Y4593" i="2" s="1"/>
  <c r="Z4593" i="2" s="1"/>
  <c r="AA4593" i="2" s="1"/>
  <c r="W4603" i="2"/>
  <c r="Y4603" i="2" s="1"/>
  <c r="Z4603" i="2" s="1"/>
  <c r="AA4603" i="2" s="1"/>
  <c r="W4601" i="2"/>
  <c r="Y4601" i="2" s="1"/>
  <c r="Z4601" i="2" s="1"/>
  <c r="AA4601" i="2" s="1"/>
  <c r="W4595" i="2"/>
  <c r="Y4595" i="2" s="1"/>
  <c r="Z4595" i="2" s="1"/>
  <c r="AA4595" i="2" s="1"/>
  <c r="W4597" i="2"/>
  <c r="Y4597" i="2" s="1"/>
  <c r="Z4597" i="2" s="1"/>
  <c r="AA4597" i="2" s="1"/>
  <c r="W4599" i="2"/>
  <c r="Y4599" i="2" s="1"/>
  <c r="Z4599" i="2" s="1"/>
  <c r="AA4599" i="2" s="1"/>
  <c r="W4605" i="2"/>
  <c r="Y4605" i="2" s="1"/>
  <c r="Z4605" i="2" s="1"/>
  <c r="AA4605" i="2" s="1"/>
  <c r="W4591" i="2"/>
  <c r="Y4591" i="2" s="1"/>
  <c r="Z4591" i="2" s="1"/>
  <c r="AA4591" i="2" s="1"/>
  <c r="W3218" i="2"/>
  <c r="Y3218" i="2" s="1"/>
  <c r="Z3218" i="2" s="1"/>
  <c r="AA3218" i="2" s="1"/>
  <c r="W3219" i="2"/>
  <c r="Y3219" i="2" s="1"/>
  <c r="Z3219" i="2" s="1"/>
  <c r="AA3219" i="2" s="1"/>
  <c r="W2624" i="2"/>
  <c r="Y2624" i="2" s="1"/>
  <c r="W2628" i="2"/>
  <c r="Y2628" i="2" s="1"/>
  <c r="Z2628" i="2" s="1"/>
  <c r="AA2628" i="2" s="1"/>
  <c r="W2620" i="2"/>
  <c r="Y2620" i="2" s="1"/>
  <c r="Z2620" i="2" s="1"/>
  <c r="AA2620" i="2" s="1"/>
  <c r="W2616" i="2"/>
  <c r="Y2616" i="2" s="1"/>
  <c r="Z2616" i="2" s="1"/>
  <c r="AA2616" i="2" s="1"/>
  <c r="W2626" i="2"/>
  <c r="Y2626" i="2" s="1"/>
  <c r="Z2626" i="2" s="1"/>
  <c r="AA2626" i="2" s="1"/>
  <c r="W2618" i="2"/>
  <c r="Y2618" i="2" s="1"/>
  <c r="W2614" i="2"/>
  <c r="Y2614" i="2" s="1"/>
  <c r="Z2614" i="2" s="1"/>
  <c r="AA2614" i="2" s="1"/>
  <c r="W2622" i="2"/>
  <c r="Y2622" i="2" s="1"/>
  <c r="Z2622" i="2" s="1"/>
  <c r="AA2622" i="2" s="1"/>
  <c r="W2625" i="2"/>
  <c r="Y2625" i="2" s="1"/>
  <c r="W2617" i="2"/>
  <c r="Y2617" i="2" s="1"/>
  <c r="Z2617" i="2" s="1"/>
  <c r="AA2617" i="2" s="1"/>
  <c r="W2621" i="2"/>
  <c r="Y2621" i="2" s="1"/>
  <c r="W2627" i="2"/>
  <c r="Y2627" i="2" s="1"/>
  <c r="Z2627" i="2" s="1"/>
  <c r="AA2627" i="2" s="1"/>
  <c r="W2619" i="2"/>
  <c r="Y2619" i="2" s="1"/>
  <c r="Z2619" i="2" s="1"/>
  <c r="AA2619" i="2" s="1"/>
  <c r="W2623" i="2"/>
  <c r="Y2623" i="2" s="1"/>
  <c r="Z2623" i="2" s="1"/>
  <c r="AA2623" i="2" s="1"/>
  <c r="W2615" i="2"/>
  <c r="Y2615" i="2" s="1"/>
  <c r="Z2615" i="2" s="1"/>
  <c r="AA2615" i="2" s="1"/>
  <c r="W5890" i="2"/>
  <c r="Y5890" i="2" s="1"/>
  <c r="Z5890" i="2" s="1"/>
  <c r="AA5890" i="2" s="1"/>
  <c r="W5891" i="2"/>
  <c r="Y5891" i="2" s="1"/>
  <c r="Z5891" i="2" s="1"/>
  <c r="AA5891" i="2" s="1"/>
  <c r="W5719" i="2"/>
  <c r="Y5719" i="2" s="1"/>
  <c r="W5717" i="2"/>
  <c r="Y5717" i="2" s="1"/>
  <c r="Z5717" i="2" s="1"/>
  <c r="AA5717" i="2" s="1"/>
  <c r="W5720" i="2"/>
  <c r="Y5720" i="2" s="1"/>
  <c r="W5716" i="2"/>
  <c r="Y5716" i="2" s="1"/>
  <c r="W5718" i="2"/>
  <c r="Y5718" i="2" s="1"/>
  <c r="Z5718" i="2" s="1"/>
  <c r="AA5718" i="2" s="1"/>
  <c r="W5721" i="2"/>
  <c r="Y5721" i="2" s="1"/>
  <c r="Z5721" i="2" s="1"/>
  <c r="AA5721" i="2" s="1"/>
  <c r="W5585" i="2"/>
  <c r="Y5585" i="2" s="1"/>
  <c r="Z5585" i="2" s="1"/>
  <c r="AA5585" i="2" s="1"/>
  <c r="W5586" i="2"/>
  <c r="Y5586" i="2" s="1"/>
  <c r="Z5586" i="2" s="1"/>
  <c r="AA5586" i="2" s="1"/>
  <c r="W5513" i="2"/>
  <c r="Y5513" i="2" s="1"/>
  <c r="Z5513" i="2" s="1"/>
  <c r="AA5513" i="2" s="1"/>
  <c r="W5510" i="2"/>
  <c r="Y5510" i="2" s="1"/>
  <c r="Z5510" i="2" s="1"/>
  <c r="AA5510" i="2" s="1"/>
  <c r="W5517" i="2"/>
  <c r="Y5517" i="2" s="1"/>
  <c r="Z5517" i="2" s="1"/>
  <c r="AA5517" i="2" s="1"/>
  <c r="W5519" i="2"/>
  <c r="Y5519" i="2" s="1"/>
  <c r="W5516" i="2"/>
  <c r="Y5516" i="2" s="1"/>
  <c r="W5508" i="2"/>
  <c r="Y5508" i="2" s="1"/>
  <c r="W5520" i="2"/>
  <c r="Y5520" i="2" s="1"/>
  <c r="W5512" i="2"/>
  <c r="Y5512" i="2" s="1"/>
  <c r="W5514" i="2"/>
  <c r="Y5514" i="2" s="1"/>
  <c r="Z5514" i="2" s="1"/>
  <c r="AA5514" i="2" s="1"/>
  <c r="W5518" i="2"/>
  <c r="Y5518" i="2" s="1"/>
  <c r="Z5518" i="2" s="1"/>
  <c r="AA5518" i="2" s="1"/>
  <c r="W5509" i="2"/>
  <c r="Y5509" i="2" s="1"/>
  <c r="Z5509" i="2" s="1"/>
  <c r="AA5509" i="2" s="1"/>
  <c r="W5521" i="2"/>
  <c r="Y5521" i="2" s="1"/>
  <c r="Z5521" i="2" s="1"/>
  <c r="AA5521" i="2" s="1"/>
  <c r="W5507" i="2"/>
  <c r="Y5507" i="2" s="1"/>
  <c r="W5511" i="2"/>
  <c r="Y5511" i="2" s="1"/>
  <c r="Z5511" i="2" s="1"/>
  <c r="AA5511" i="2" s="1"/>
  <c r="W5515" i="2"/>
  <c r="Y5515" i="2" s="1"/>
  <c r="Z5515" i="2" s="1"/>
  <c r="AA5515" i="2" s="1"/>
  <c r="W5501" i="2"/>
  <c r="Y5501" i="2" s="1"/>
  <c r="Z5501" i="2" s="1"/>
  <c r="AA5501" i="2" s="1"/>
  <c r="W5494" i="2"/>
  <c r="Y5494" i="2" s="1"/>
  <c r="Z5494" i="2" s="1"/>
  <c r="AA5494" i="2" s="1"/>
  <c r="W5503" i="2"/>
  <c r="Y5503" i="2" s="1"/>
  <c r="W5490" i="2"/>
  <c r="Y5490" i="2" s="1"/>
  <c r="Z5490" i="2" s="1"/>
  <c r="AA5490" i="2" s="1"/>
  <c r="W5500" i="2"/>
  <c r="Y5500" i="2" s="1"/>
  <c r="W5492" i="2"/>
  <c r="Y5492" i="2" s="1"/>
  <c r="Z5492" i="2" s="1"/>
  <c r="AA5492" i="2" s="1"/>
  <c r="W5504" i="2"/>
  <c r="Y5504" i="2" s="1"/>
  <c r="W5496" i="2"/>
  <c r="Y5496" i="2" s="1"/>
  <c r="W5498" i="2"/>
  <c r="Y5498" i="2" s="1"/>
  <c r="Z5498" i="2" s="1"/>
  <c r="AA5498" i="2" s="1"/>
  <c r="W5502" i="2"/>
  <c r="Y5502" i="2" s="1"/>
  <c r="Z5502" i="2" s="1"/>
  <c r="AA5502" i="2" s="1"/>
  <c r="W5505" i="2"/>
  <c r="Y5505" i="2" s="1"/>
  <c r="Z5505" i="2" s="1"/>
  <c r="AA5505" i="2" s="1"/>
  <c r="W5493" i="2"/>
  <c r="Y5493" i="2" s="1"/>
  <c r="Z5493" i="2" s="1"/>
  <c r="AA5493" i="2" s="1"/>
  <c r="W5499" i="2"/>
  <c r="Y5499" i="2" s="1"/>
  <c r="W5491" i="2"/>
  <c r="Y5491" i="2" s="1"/>
  <c r="Z5491" i="2" s="1"/>
  <c r="AA5491" i="2" s="1"/>
  <c r="W5497" i="2"/>
  <c r="Y5497" i="2" s="1"/>
  <c r="Z5497" i="2" s="1"/>
  <c r="AA5497" i="2" s="1"/>
  <c r="W5495" i="2"/>
  <c r="Y5495" i="2" s="1"/>
  <c r="Z5495" i="2" s="1"/>
  <c r="AA5495" i="2" s="1"/>
  <c r="W5453" i="2"/>
  <c r="Y5453" i="2" s="1"/>
  <c r="Z5453" i="2" s="1"/>
  <c r="AA5453" i="2" s="1"/>
  <c r="W5454" i="2"/>
  <c r="Y5454" i="2" s="1"/>
  <c r="Z5454" i="2" s="1"/>
  <c r="AA5454" i="2" s="1"/>
  <c r="Z5452" i="2"/>
  <c r="AA5452" i="2" s="1"/>
  <c r="Z3688" i="2"/>
  <c r="AA3688" i="2" s="1"/>
  <c r="Z5391" i="2"/>
  <c r="AA5391" i="2" s="1"/>
  <c r="Z5388" i="2"/>
  <c r="AA5388" i="2" s="1"/>
  <c r="W5362" i="2"/>
  <c r="Y5362" i="2" s="1"/>
  <c r="Z5362" i="2" s="1"/>
  <c r="AA5362" i="2" s="1"/>
  <c r="W5361" i="2"/>
  <c r="Y5361" i="2" s="1"/>
  <c r="Z5361" i="2" s="1"/>
  <c r="AA5361" i="2" s="1"/>
  <c r="Z5359" i="2"/>
  <c r="AA5359" i="2" s="1"/>
  <c r="Z5300" i="2"/>
  <c r="AA5300" i="2" s="1"/>
  <c r="W3686" i="2"/>
  <c r="Y3686" i="2" s="1"/>
  <c r="Z3686" i="2" s="1"/>
  <c r="AA3686" i="2" s="1"/>
  <c r="W3685" i="2"/>
  <c r="Y3685" i="2" s="1"/>
  <c r="Z3685" i="2" s="1"/>
  <c r="AA3685" i="2" s="1"/>
  <c r="W3687" i="2"/>
  <c r="Y3687" i="2" s="1"/>
  <c r="Z3687" i="2" s="1"/>
  <c r="AA3687" i="2" s="1"/>
  <c r="W5270" i="2"/>
  <c r="Y5270" i="2" s="1"/>
  <c r="Z5270" i="2" s="1"/>
  <c r="AA5270" i="2" s="1"/>
  <c r="W5255" i="2"/>
  <c r="Y5255" i="2" s="1"/>
  <c r="Z5255" i="2" s="1"/>
  <c r="AA5255" i="2" s="1"/>
  <c r="W5257" i="2"/>
  <c r="Y5257" i="2" s="1"/>
  <c r="Z5257" i="2" s="1"/>
  <c r="AA5257" i="2" s="1"/>
  <c r="W5261" i="2"/>
  <c r="Y5261" i="2" s="1"/>
  <c r="Z5261" i="2" s="1"/>
  <c r="AA5261" i="2" s="1"/>
  <c r="W5263" i="2"/>
  <c r="Y5263" i="2" s="1"/>
  <c r="W5268" i="2"/>
  <c r="Y5268" i="2" s="1"/>
  <c r="W5260" i="2"/>
  <c r="Y5260" i="2" s="1"/>
  <c r="W5272" i="2"/>
  <c r="Y5272" i="2" s="1"/>
  <c r="Z5272" i="2" s="1"/>
  <c r="AA5272" i="2" s="1"/>
  <c r="W5264" i="2"/>
  <c r="Y5264" i="2" s="1"/>
  <c r="W5256" i="2"/>
  <c r="Y5256" i="2" s="1"/>
  <c r="W5258" i="2"/>
  <c r="Y5258" i="2" s="1"/>
  <c r="Z5258" i="2" s="1"/>
  <c r="AA5258" i="2" s="1"/>
  <c r="W5262" i="2"/>
  <c r="Y5262" i="2" s="1"/>
  <c r="Z5262" i="2" s="1"/>
  <c r="AA5262" i="2" s="1"/>
  <c r="W5266" i="2"/>
  <c r="Y5266" i="2" s="1"/>
  <c r="Z5266" i="2" s="1"/>
  <c r="AA5266" i="2" s="1"/>
  <c r="W5269" i="2"/>
  <c r="Y5269" i="2" s="1"/>
  <c r="Z5269" i="2" s="1"/>
  <c r="AA5269" i="2" s="1"/>
  <c r="W5265" i="2"/>
  <c r="Y5265" i="2" s="1"/>
  <c r="Z5265" i="2" s="1"/>
  <c r="AA5265" i="2" s="1"/>
  <c r="W5267" i="2"/>
  <c r="Y5267" i="2" s="1"/>
  <c r="Z5267" i="2" s="1"/>
  <c r="AA5267" i="2" s="1"/>
  <c r="W5271" i="2"/>
  <c r="Y5271" i="2" s="1"/>
  <c r="Z5271" i="2" s="1"/>
  <c r="AA5271" i="2" s="1"/>
  <c r="W5259" i="2"/>
  <c r="Y5259" i="2" s="1"/>
  <c r="Z5259" i="2" s="1"/>
  <c r="AA5259" i="2" s="1"/>
  <c r="W5209" i="2"/>
  <c r="Y5209" i="2" s="1"/>
  <c r="W5223" i="2"/>
  <c r="Y5223" i="2" s="1"/>
  <c r="Z5223" i="2" s="1"/>
  <c r="AA5223" i="2" s="1"/>
  <c r="W5210" i="2"/>
  <c r="Y5210" i="2" s="1"/>
  <c r="Z5210" i="2" s="1"/>
  <c r="AA5210" i="2" s="1"/>
  <c r="W5219" i="2"/>
  <c r="Y5219" i="2" s="1"/>
  <c r="Z5219" i="2" s="1"/>
  <c r="AA5219" i="2" s="1"/>
  <c r="W5207" i="2"/>
  <c r="Y5207" i="2" s="1"/>
  <c r="Z5207" i="2" s="1"/>
  <c r="AA5207" i="2" s="1"/>
  <c r="W5220" i="2"/>
  <c r="Y5220" i="2" s="1"/>
  <c r="W5212" i="2"/>
  <c r="Y5212" i="2" s="1"/>
  <c r="W5216" i="2"/>
  <c r="Y5216" i="2" s="1"/>
  <c r="W5208" i="2"/>
  <c r="Y5208" i="2" s="1"/>
  <c r="W5218" i="2"/>
  <c r="Y5218" i="2" s="1"/>
  <c r="Z5218" i="2" s="1"/>
  <c r="AA5218" i="2" s="1"/>
  <c r="W5214" i="2"/>
  <c r="Y5214" i="2" s="1"/>
  <c r="Z5214" i="2" s="1"/>
  <c r="AA5214" i="2" s="1"/>
  <c r="W5222" i="2"/>
  <c r="Y5222" i="2" s="1"/>
  <c r="Z5222" i="2" s="1"/>
  <c r="AA5222" i="2" s="1"/>
  <c r="W5213" i="2"/>
  <c r="Y5213" i="2" s="1"/>
  <c r="W5217" i="2"/>
  <c r="Y5217" i="2" s="1"/>
  <c r="W5215" i="2"/>
  <c r="Y5215" i="2" s="1"/>
  <c r="Z5215" i="2" s="1"/>
  <c r="AA5215" i="2" s="1"/>
  <c r="W5221" i="2"/>
  <c r="Y5221" i="2" s="1"/>
  <c r="W5211" i="2"/>
  <c r="Y5211" i="2" s="1"/>
  <c r="Z5211" i="2" s="1"/>
  <c r="AA5211" i="2" s="1"/>
  <c r="W5206" i="2"/>
  <c r="Y5206" i="2" s="1"/>
  <c r="Z5206" i="2" s="1"/>
  <c r="AA5206" i="2" s="1"/>
  <c r="W6357" i="2"/>
  <c r="Y6357" i="2" s="1"/>
  <c r="Z6357" i="2" s="1"/>
  <c r="AA6357" i="2" s="1"/>
  <c r="W6367" i="2"/>
  <c r="Y6367" i="2" s="1"/>
  <c r="W6359" i="2"/>
  <c r="Y6359" i="2" s="1"/>
  <c r="W6364" i="2"/>
  <c r="Y6364" i="2" s="1"/>
  <c r="Z6364" i="2" s="1"/>
  <c r="AA6364" i="2" s="1"/>
  <c r="W6356" i="2"/>
  <c r="Y6356" i="2" s="1"/>
  <c r="Z6356" i="2" s="1"/>
  <c r="AA6356" i="2" s="1"/>
  <c r="W6366" i="2"/>
  <c r="Y6366" i="2" s="1"/>
  <c r="W6363" i="2"/>
  <c r="Y6363" i="2" s="1"/>
  <c r="W6355" i="2"/>
  <c r="Y6355" i="2" s="1"/>
  <c r="Z6355" i="2" s="1"/>
  <c r="AA6355" i="2" s="1"/>
  <c r="W6360" i="2"/>
  <c r="Y6360" i="2" s="1"/>
  <c r="Z6360" i="2" s="1"/>
  <c r="AA6360" i="2" s="1"/>
  <c r="W6354" i="2"/>
  <c r="Y6354" i="2" s="1"/>
  <c r="Z6354" i="2" s="1"/>
  <c r="AA6354" i="2" s="1"/>
  <c r="W6365" i="2"/>
  <c r="Y6365" i="2" s="1"/>
  <c r="Z6365" i="2" s="1"/>
  <c r="AA6365" i="2" s="1"/>
  <c r="W6358" i="2"/>
  <c r="Y6358" i="2" s="1"/>
  <c r="Z6358" i="2" s="1"/>
  <c r="AA6358" i="2" s="1"/>
  <c r="W6361" i="2"/>
  <c r="Y6361" i="2" s="1"/>
  <c r="Z6361" i="2" s="1"/>
  <c r="AA6361" i="2" s="1"/>
  <c r="W6362" i="2"/>
  <c r="Y6362" i="2" s="1"/>
  <c r="W6341" i="2"/>
  <c r="Y6341" i="2" s="1"/>
  <c r="Z6341" i="2" s="1"/>
  <c r="AA6341" i="2" s="1"/>
  <c r="W6334" i="2"/>
  <c r="Y6334" i="2" s="1"/>
  <c r="W6350" i="2"/>
  <c r="Y6350" i="2" s="1"/>
  <c r="W6351" i="2"/>
  <c r="Y6351" i="2" s="1"/>
  <c r="W6343" i="2"/>
  <c r="Y6343" i="2" s="1"/>
  <c r="W6335" i="2"/>
  <c r="Y6335" i="2" s="1"/>
  <c r="W6348" i="2"/>
  <c r="Y6348" i="2" s="1"/>
  <c r="Z6348" i="2" s="1"/>
  <c r="AA6348" i="2" s="1"/>
  <c r="W6340" i="2"/>
  <c r="Y6340" i="2" s="1"/>
  <c r="Z6340" i="2" s="1"/>
  <c r="AA6340" i="2" s="1"/>
  <c r="W6332" i="2"/>
  <c r="Y6332" i="2" s="1"/>
  <c r="Z6332" i="2" s="1"/>
  <c r="AA6332" i="2" s="1"/>
  <c r="W6337" i="2"/>
  <c r="Y6337" i="2" s="1"/>
  <c r="Z6337" i="2" s="1"/>
  <c r="AA6337" i="2" s="1"/>
  <c r="W6347" i="2"/>
  <c r="Y6347" i="2" s="1"/>
  <c r="W6339" i="2"/>
  <c r="Y6339" i="2" s="1"/>
  <c r="Z6339" i="2" s="1"/>
  <c r="AA6339" i="2" s="1"/>
  <c r="W6352" i="2"/>
  <c r="Y6352" i="2" s="1"/>
  <c r="Z6352" i="2" s="1"/>
  <c r="AA6352" i="2" s="1"/>
  <c r="W6344" i="2"/>
  <c r="Y6344" i="2" s="1"/>
  <c r="Z6344" i="2" s="1"/>
  <c r="AA6344" i="2" s="1"/>
  <c r="W6336" i="2"/>
  <c r="Y6336" i="2" s="1"/>
  <c r="Z6336" i="2" s="1"/>
  <c r="AA6336" i="2" s="1"/>
  <c r="W6346" i="2"/>
  <c r="Y6346" i="2" s="1"/>
  <c r="Z6346" i="2" s="1"/>
  <c r="AA6346" i="2" s="1"/>
  <c r="W6338" i="2"/>
  <c r="Y6338" i="2" s="1"/>
  <c r="Z6338" i="2" s="1"/>
  <c r="AA6338" i="2" s="1"/>
  <c r="W6345" i="2"/>
  <c r="Y6345" i="2" s="1"/>
  <c r="Z6345" i="2" s="1"/>
  <c r="AA6345" i="2" s="1"/>
  <c r="W6342" i="2"/>
  <c r="Y6342" i="2" s="1"/>
  <c r="Z6342" i="2" s="1"/>
  <c r="AA6342" i="2" s="1"/>
  <c r="W6349" i="2"/>
  <c r="Y6349" i="2" s="1"/>
  <c r="Z6349" i="2" s="1"/>
  <c r="AA6349" i="2" s="1"/>
  <c r="W6333" i="2"/>
  <c r="Y6333" i="2" s="1"/>
  <c r="Z6333" i="2" s="1"/>
  <c r="AA6333" i="2" s="1"/>
  <c r="W6353" i="2"/>
  <c r="Y6353" i="2" s="1"/>
  <c r="Z6353" i="2" s="1"/>
  <c r="AA6353" i="2" s="1"/>
  <c r="W5132" i="2"/>
  <c r="Y5132" i="2" s="1"/>
  <c r="W5136" i="2"/>
  <c r="Y5136" i="2" s="1"/>
  <c r="W5134" i="2"/>
  <c r="Y5134" i="2" s="1"/>
  <c r="Z5134" i="2" s="1"/>
  <c r="AA5134" i="2" s="1"/>
  <c r="W5133" i="2"/>
  <c r="Y5133" i="2" s="1"/>
  <c r="Z5133" i="2" s="1"/>
  <c r="AA5133" i="2" s="1"/>
  <c r="W5135" i="2"/>
  <c r="Y5135" i="2" s="1"/>
  <c r="Z5135" i="2" s="1"/>
  <c r="AA5135" i="2" s="1"/>
  <c r="W5042" i="2"/>
  <c r="Y5042" i="2" s="1"/>
  <c r="W5044" i="2"/>
  <c r="Y5044" i="2" s="1"/>
  <c r="Z5044" i="2" s="1"/>
  <c r="AA5044" i="2" s="1"/>
  <c r="W5040" i="2"/>
  <c r="Y5040" i="2" s="1"/>
  <c r="Z5040" i="2" s="1"/>
  <c r="AA5040" i="2" s="1"/>
  <c r="W5041" i="2"/>
  <c r="Y5041" i="2" s="1"/>
  <c r="Z5041" i="2" s="1"/>
  <c r="AA5041" i="2" s="1"/>
  <c r="W5043" i="2"/>
  <c r="Y5043" i="2" s="1"/>
  <c r="Z5043" i="2" s="1"/>
  <c r="AA5043" i="2" s="1"/>
  <c r="W5038" i="2"/>
  <c r="Y5038" i="2" s="1"/>
  <c r="W5037" i="2"/>
  <c r="Y5037" i="2" s="1"/>
  <c r="Z5037" i="2" s="1"/>
  <c r="AA5037" i="2" s="1"/>
  <c r="W5039" i="2"/>
  <c r="Y5039" i="2" s="1"/>
  <c r="Z5039" i="2" s="1"/>
  <c r="AA5039" i="2" s="1"/>
  <c r="W3682" i="2"/>
  <c r="Y3682" i="2" s="1"/>
  <c r="Z3682" i="2" s="1"/>
  <c r="AA3682" i="2" s="1"/>
  <c r="W3680" i="2"/>
  <c r="Y3680" i="2" s="1"/>
  <c r="Z3680" i="2" s="1"/>
  <c r="AA3680" i="2" s="1"/>
  <c r="W3676" i="2"/>
  <c r="Y3676" i="2" s="1"/>
  <c r="Z3676" i="2" s="1"/>
  <c r="AA3676" i="2" s="1"/>
  <c r="W3678" i="2"/>
  <c r="Y3678" i="2" s="1"/>
  <c r="Z3678" i="2" s="1"/>
  <c r="AA3678" i="2" s="1"/>
  <c r="W3677" i="2"/>
  <c r="Y3677" i="2" s="1"/>
  <c r="Z3677" i="2" s="1"/>
  <c r="AA3677" i="2" s="1"/>
  <c r="W3683" i="2"/>
  <c r="Y3683" i="2" s="1"/>
  <c r="Z3683" i="2" s="1"/>
  <c r="AA3683" i="2" s="1"/>
  <c r="W3681" i="2"/>
  <c r="Y3681" i="2" s="1"/>
  <c r="Z3681" i="2" s="1"/>
  <c r="AA3681" i="2" s="1"/>
  <c r="W3679" i="2"/>
  <c r="Y3679" i="2" s="1"/>
  <c r="Z3679" i="2" s="1"/>
  <c r="AA3679" i="2" s="1"/>
  <c r="W4994" i="2"/>
  <c r="Y4994" i="2" s="1"/>
  <c r="W4988" i="2"/>
  <c r="Y4988" i="2" s="1"/>
  <c r="Z4988" i="2" s="1"/>
  <c r="AA4988" i="2" s="1"/>
  <c r="W4992" i="2"/>
  <c r="Y4992" i="2" s="1"/>
  <c r="Z4992" i="2" s="1"/>
  <c r="AA4992" i="2" s="1"/>
  <c r="W4984" i="2"/>
  <c r="Y4984" i="2" s="1"/>
  <c r="Z4984" i="2" s="1"/>
  <c r="AA4984" i="2" s="1"/>
  <c r="W4996" i="2"/>
  <c r="Y4996" i="2" s="1"/>
  <c r="Z4996" i="2" s="1"/>
  <c r="AA4996" i="2" s="1"/>
  <c r="W4990" i="2"/>
  <c r="Y4990" i="2" s="1"/>
  <c r="W4998" i="2"/>
  <c r="Y4998" i="2" s="1"/>
  <c r="W4986" i="2"/>
  <c r="Y4986" i="2" s="1"/>
  <c r="Z4986" i="2" s="1"/>
  <c r="AA4986" i="2" s="1"/>
  <c r="W4982" i="2"/>
  <c r="Y4982" i="2" s="1"/>
  <c r="Z4982" i="2" s="1"/>
  <c r="AA4982" i="2" s="1"/>
  <c r="W4985" i="2"/>
  <c r="Y4985" i="2" s="1"/>
  <c r="Z4985" i="2" s="1"/>
  <c r="AA4985" i="2" s="1"/>
  <c r="W4993" i="2"/>
  <c r="Y4993" i="2" s="1"/>
  <c r="Z4993" i="2" s="1"/>
  <c r="AA4993" i="2" s="1"/>
  <c r="W4981" i="2"/>
  <c r="Y4981" i="2" s="1"/>
  <c r="Z4981" i="2" s="1"/>
  <c r="AA4981" i="2" s="1"/>
  <c r="W4997" i="2"/>
  <c r="Y4997" i="2" s="1"/>
  <c r="Z4997" i="2" s="1"/>
  <c r="AA4997" i="2" s="1"/>
  <c r="W4995" i="2"/>
  <c r="Y4995" i="2" s="1"/>
  <c r="Z4995" i="2" s="1"/>
  <c r="AA4995" i="2" s="1"/>
  <c r="W4987" i="2"/>
  <c r="Y4987" i="2" s="1"/>
  <c r="Z4987" i="2" s="1"/>
  <c r="AA4987" i="2" s="1"/>
  <c r="W4991" i="2"/>
  <c r="Y4991" i="2" s="1"/>
  <c r="Z4991" i="2" s="1"/>
  <c r="AA4991" i="2" s="1"/>
  <c r="W4999" i="2"/>
  <c r="Y4999" i="2" s="1"/>
  <c r="Z4999" i="2" s="1"/>
  <c r="AA4999" i="2" s="1"/>
  <c r="W4983" i="2"/>
  <c r="Y4983" i="2" s="1"/>
  <c r="Z4983" i="2" s="1"/>
  <c r="AA4983" i="2" s="1"/>
  <c r="W4989" i="2"/>
  <c r="Y4989" i="2" s="1"/>
  <c r="Z4989" i="2" s="1"/>
  <c r="AA4989" i="2" s="1"/>
  <c r="W4959" i="2"/>
  <c r="Y4959" i="2" s="1"/>
  <c r="Z4959" i="2" s="1"/>
  <c r="AA4959" i="2" s="1"/>
  <c r="W4956" i="2"/>
  <c r="Y4956" i="2" s="1"/>
  <c r="Z4956" i="2" s="1"/>
  <c r="AA4956" i="2" s="1"/>
  <c r="W4948" i="2"/>
  <c r="Y4948" i="2" s="1"/>
  <c r="Z4948" i="2" s="1"/>
  <c r="AA4948" i="2" s="1"/>
  <c r="W4964" i="2"/>
  <c r="Y4964" i="2" s="1"/>
  <c r="Z4964" i="2" s="1"/>
  <c r="AA4964" i="2" s="1"/>
  <c r="W4952" i="2"/>
  <c r="Y4952" i="2" s="1"/>
  <c r="Z4952" i="2" s="1"/>
  <c r="AA4952" i="2" s="1"/>
  <c r="W4944" i="2"/>
  <c r="Y4944" i="2" s="1"/>
  <c r="Z4944" i="2" s="1"/>
  <c r="AA4944" i="2" s="1"/>
  <c r="W4968" i="2"/>
  <c r="Y4968" i="2" s="1"/>
  <c r="Z4968" i="2" s="1"/>
  <c r="AA4968" i="2" s="1"/>
  <c r="W4960" i="2"/>
  <c r="Y4960" i="2" s="1"/>
  <c r="Z4960" i="2" s="1"/>
  <c r="AA4960" i="2" s="1"/>
  <c r="W4958" i="2"/>
  <c r="Y4958" i="2" s="1"/>
  <c r="W4962" i="2"/>
  <c r="Y4962" i="2" s="1"/>
  <c r="W4946" i="2"/>
  <c r="Y4946" i="2" s="1"/>
  <c r="W4954" i="2"/>
  <c r="Y4954" i="2" s="1"/>
  <c r="Z4954" i="2" s="1"/>
  <c r="AA4954" i="2" s="1"/>
  <c r="W4950" i="2"/>
  <c r="Y4950" i="2" s="1"/>
  <c r="Z4950" i="2" s="1"/>
  <c r="AA4950" i="2" s="1"/>
  <c r="W4966" i="2"/>
  <c r="Y4966" i="2" s="1"/>
  <c r="Z4966" i="2" s="1"/>
  <c r="AA4966" i="2" s="1"/>
  <c r="W4957" i="2"/>
  <c r="Y4957" i="2" s="1"/>
  <c r="Z4957" i="2" s="1"/>
  <c r="AA4957" i="2" s="1"/>
  <c r="W4961" i="2"/>
  <c r="Y4961" i="2" s="1"/>
  <c r="Z4961" i="2" s="1"/>
  <c r="AA4961" i="2" s="1"/>
  <c r="W4945" i="2"/>
  <c r="Y4945" i="2" s="1"/>
  <c r="Z4945" i="2" s="1"/>
  <c r="AA4945" i="2" s="1"/>
  <c r="W4969" i="2"/>
  <c r="Y4969" i="2" s="1"/>
  <c r="Z4969" i="2" s="1"/>
  <c r="AA4969" i="2" s="1"/>
  <c r="W4953" i="2"/>
  <c r="Y4953" i="2" s="1"/>
  <c r="Z4953" i="2" s="1"/>
  <c r="AA4953" i="2" s="1"/>
  <c r="W4965" i="2"/>
  <c r="Y4965" i="2" s="1"/>
  <c r="Z4965" i="2" s="1"/>
  <c r="AA4965" i="2" s="1"/>
  <c r="W4949" i="2"/>
  <c r="Y4949" i="2" s="1"/>
  <c r="Z4949" i="2" s="1"/>
  <c r="AA4949" i="2" s="1"/>
  <c r="W4951" i="2"/>
  <c r="Y4951" i="2" s="1"/>
  <c r="Z4951" i="2" s="1"/>
  <c r="AA4951" i="2" s="1"/>
  <c r="W4967" i="2"/>
  <c r="Y4967" i="2" s="1"/>
  <c r="Z4967" i="2" s="1"/>
  <c r="AA4967" i="2" s="1"/>
  <c r="W4947" i="2"/>
  <c r="Y4947" i="2" s="1"/>
  <c r="Z4947" i="2" s="1"/>
  <c r="AA4947" i="2" s="1"/>
  <c r="W4963" i="2"/>
  <c r="Y4963" i="2" s="1"/>
  <c r="Z4963" i="2" s="1"/>
  <c r="AA4963" i="2" s="1"/>
  <c r="W4955" i="2"/>
  <c r="Y4955" i="2" s="1"/>
  <c r="Z4955" i="2" s="1"/>
  <c r="AA4955" i="2" s="1"/>
  <c r="W3432" i="2"/>
  <c r="Y3432" i="2" s="1"/>
  <c r="Z3432" i="2" s="1"/>
  <c r="AA3432" i="2" s="1"/>
  <c r="W3434" i="2"/>
  <c r="Y3434" i="2" s="1"/>
  <c r="W3430" i="2"/>
  <c r="Y3430" i="2" s="1"/>
  <c r="Z3430" i="2" s="1"/>
  <c r="AA3430" i="2" s="1"/>
  <c r="W3433" i="2"/>
  <c r="Y3433" i="2" s="1"/>
  <c r="Z3433" i="2" s="1"/>
  <c r="AA3433" i="2" s="1"/>
  <c r="W3435" i="2"/>
  <c r="Y3435" i="2" s="1"/>
  <c r="Z3435" i="2" s="1"/>
  <c r="AA3435" i="2" s="1"/>
  <c r="W3431" i="2"/>
  <c r="Y3431" i="2" s="1"/>
  <c r="Z3431" i="2" s="1"/>
  <c r="AA3431" i="2" s="1"/>
  <c r="W4901" i="2"/>
  <c r="Y4901" i="2" s="1"/>
  <c r="W4900" i="2"/>
  <c r="Y4900" i="2" s="1"/>
  <c r="W4907" i="2"/>
  <c r="Y4907" i="2" s="1"/>
  <c r="Z4907" i="2" s="1"/>
  <c r="AA4907" i="2" s="1"/>
  <c r="W4904" i="2"/>
  <c r="Y4904" i="2" s="1"/>
  <c r="Z4904" i="2" s="1"/>
  <c r="AA4904" i="2" s="1"/>
  <c r="W4896" i="2"/>
  <c r="Y4896" i="2" s="1"/>
  <c r="W4908" i="2"/>
  <c r="Y4908" i="2" s="1"/>
  <c r="W4902" i="2"/>
  <c r="Y4902" i="2" s="1"/>
  <c r="Z4902" i="2" s="1"/>
  <c r="AA4902" i="2" s="1"/>
  <c r="W4910" i="2"/>
  <c r="Y4910" i="2" s="1"/>
  <c r="Z4910" i="2" s="1"/>
  <c r="AA4910" i="2" s="1"/>
  <c r="W4894" i="2"/>
  <c r="Y4894" i="2" s="1"/>
  <c r="Z4894" i="2" s="1"/>
  <c r="AA4894" i="2" s="1"/>
  <c r="W4898" i="2"/>
  <c r="Y4898" i="2" s="1"/>
  <c r="Z4898" i="2" s="1"/>
  <c r="AA4898" i="2" s="1"/>
  <c r="W4906" i="2"/>
  <c r="Y4906" i="2" s="1"/>
  <c r="Z4906" i="2" s="1"/>
  <c r="AA4906" i="2" s="1"/>
  <c r="W4893" i="2"/>
  <c r="Y4893" i="2" s="1"/>
  <c r="W4909" i="2"/>
  <c r="Y4909" i="2" s="1"/>
  <c r="W4897" i="2"/>
  <c r="Y4897" i="2" s="1"/>
  <c r="W4905" i="2"/>
  <c r="Y4905" i="2" s="1"/>
  <c r="Z4905" i="2" s="1"/>
  <c r="AA4905" i="2" s="1"/>
  <c r="W4899" i="2"/>
  <c r="Y4899" i="2" s="1"/>
  <c r="Z4899" i="2" s="1"/>
  <c r="AA4899" i="2" s="1"/>
  <c r="W4895" i="2"/>
  <c r="Y4895" i="2" s="1"/>
  <c r="Z4895" i="2" s="1"/>
  <c r="AA4895" i="2" s="1"/>
  <c r="W4903" i="2"/>
  <c r="Y4903" i="2" s="1"/>
  <c r="Z4903" i="2" s="1"/>
  <c r="AA4903" i="2" s="1"/>
  <c r="W4866" i="2"/>
  <c r="Y4866" i="2" s="1"/>
  <c r="Z4866" i="2" s="1"/>
  <c r="AA4866" i="2" s="1"/>
  <c r="W4868" i="2"/>
  <c r="Y4868" i="2" s="1"/>
  <c r="W4872" i="2"/>
  <c r="Y4872" i="2" s="1"/>
  <c r="Z4872" i="2" s="1"/>
  <c r="AA4872" i="2" s="1"/>
  <c r="W4864" i="2"/>
  <c r="Y4864" i="2" s="1"/>
  <c r="W4860" i="2"/>
  <c r="Y4860" i="2" s="1"/>
  <c r="W4858" i="2"/>
  <c r="Y4858" i="2" s="1"/>
  <c r="Z4858" i="2" s="1"/>
  <c r="AA4858" i="2" s="1"/>
  <c r="W4862" i="2"/>
  <c r="Y4862" i="2" s="1"/>
  <c r="Z4862" i="2" s="1"/>
  <c r="AA4862" i="2" s="1"/>
  <c r="W4870" i="2"/>
  <c r="Y4870" i="2" s="1"/>
  <c r="Z4870" i="2" s="1"/>
  <c r="AA4870" i="2" s="1"/>
  <c r="W4861" i="2"/>
  <c r="Y4861" i="2" s="1"/>
  <c r="W4857" i="2"/>
  <c r="Y4857" i="2" s="1"/>
  <c r="W4865" i="2"/>
  <c r="Y4865" i="2" s="1"/>
  <c r="W4869" i="2"/>
  <c r="Y4869" i="2" s="1"/>
  <c r="W4867" i="2"/>
  <c r="Y4867" i="2" s="1"/>
  <c r="Z4867" i="2" s="1"/>
  <c r="AA4867" i="2" s="1"/>
  <c r="W4863" i="2"/>
  <c r="Y4863" i="2" s="1"/>
  <c r="Z4863" i="2" s="1"/>
  <c r="AA4863" i="2" s="1"/>
  <c r="W4871" i="2"/>
  <c r="Y4871" i="2" s="1"/>
  <c r="Z4871" i="2" s="1"/>
  <c r="AA4871" i="2" s="1"/>
  <c r="W4859" i="2"/>
  <c r="Y4859" i="2" s="1"/>
  <c r="Z4859" i="2" s="1"/>
  <c r="AA4859" i="2" s="1"/>
  <c r="Z4820" i="2"/>
  <c r="AA4820" i="2" s="1"/>
  <c r="W4804" i="2"/>
  <c r="Y4804" i="2" s="1"/>
  <c r="W4802" i="2"/>
  <c r="Y4802" i="2" s="1"/>
  <c r="Z4802" i="2" s="1"/>
  <c r="AA4802" i="2" s="1"/>
  <c r="W4808" i="2"/>
  <c r="Y4808" i="2" s="1"/>
  <c r="Z4808" i="2" s="1"/>
  <c r="AA4808" i="2" s="1"/>
  <c r="W4800" i="2"/>
  <c r="Y4800" i="2" s="1"/>
  <c r="W4806" i="2"/>
  <c r="Y4806" i="2" s="1"/>
  <c r="Z4806" i="2" s="1"/>
  <c r="AA4806" i="2" s="1"/>
  <c r="W4809" i="2"/>
  <c r="Y4809" i="2" s="1"/>
  <c r="W4805" i="2"/>
  <c r="Y4805" i="2" s="1"/>
  <c r="Z4805" i="2" s="1"/>
  <c r="AA4805" i="2" s="1"/>
  <c r="W4803" i="2"/>
  <c r="Y4803" i="2" s="1"/>
  <c r="Z4803" i="2" s="1"/>
  <c r="AA4803" i="2" s="1"/>
  <c r="W4801" i="2"/>
  <c r="Y4801" i="2" s="1"/>
  <c r="W4807" i="2"/>
  <c r="Y4807" i="2" s="1"/>
  <c r="Z4807" i="2" s="1"/>
  <c r="AA4807" i="2" s="1"/>
  <c r="W4738" i="2"/>
  <c r="Y4738" i="2" s="1"/>
  <c r="W4740" i="2"/>
  <c r="Y4740" i="2" s="1"/>
  <c r="Z4740" i="2" s="1"/>
  <c r="AA4740" i="2" s="1"/>
  <c r="W4736" i="2"/>
  <c r="Y4736" i="2" s="1"/>
  <c r="Z4736" i="2" s="1"/>
  <c r="AA4736" i="2" s="1"/>
  <c r="W4737" i="2"/>
  <c r="Y4737" i="2" s="1"/>
  <c r="Z4737" i="2" s="1"/>
  <c r="AA4737" i="2" s="1"/>
  <c r="W4739" i="2"/>
  <c r="Y4739" i="2" s="1"/>
  <c r="Z4739" i="2" s="1"/>
  <c r="AA4739" i="2" s="1"/>
  <c r="W4735" i="2"/>
  <c r="Y4735" i="2" s="1"/>
  <c r="Z4735" i="2" s="1"/>
  <c r="AA4735" i="2" s="1"/>
  <c r="W2340" i="2"/>
  <c r="Y2340" i="2" s="1"/>
  <c r="Z2340" i="2" s="1"/>
  <c r="AA2340" i="2" s="1"/>
  <c r="W2338" i="2"/>
  <c r="Y2338" i="2" s="1"/>
  <c r="Z2338" i="2" s="1"/>
  <c r="AA2338" i="2" s="1"/>
  <c r="W2339" i="2"/>
  <c r="Y2339" i="2" s="1"/>
  <c r="Z2339" i="2" s="1"/>
  <c r="AA2339" i="2" s="1"/>
  <c r="W2337" i="2"/>
  <c r="Y2337" i="2" s="1"/>
  <c r="W4648" i="2"/>
  <c r="Y4648" i="2" s="1"/>
  <c r="Z4648" i="2" s="1"/>
  <c r="AA4648" i="2" s="1"/>
  <c r="W4650" i="2"/>
  <c r="Y4650" i="2" s="1"/>
  <c r="Z4650" i="2" s="1"/>
  <c r="AA4650" i="2" s="1"/>
  <c r="W4649" i="2"/>
  <c r="Y4649" i="2" s="1"/>
  <c r="Z4649" i="2" s="1"/>
  <c r="AA4649" i="2" s="1"/>
  <c r="W4651" i="2"/>
  <c r="Y4651" i="2" s="1"/>
  <c r="Z4651" i="2" s="1"/>
  <c r="AA4651" i="2" s="1"/>
  <c r="W4609" i="2"/>
  <c r="Y4609" i="2" s="1"/>
  <c r="Z4609" i="2" s="1"/>
  <c r="AA4609" i="2" s="1"/>
  <c r="W4615" i="2"/>
  <c r="Y4615" i="2" s="1"/>
  <c r="W4621" i="2"/>
  <c r="Y4621" i="2" s="1"/>
  <c r="Z4621" i="2" s="1"/>
  <c r="AA4621" i="2" s="1"/>
  <c r="W4616" i="2"/>
  <c r="Y4616" i="2" s="1"/>
  <c r="Z4616" i="2" s="1"/>
  <c r="AA4616" i="2" s="1"/>
  <c r="W4624" i="2"/>
  <c r="Y4624" i="2" s="1"/>
  <c r="Z4624" i="2" s="1"/>
  <c r="AA4624" i="2" s="1"/>
  <c r="W4608" i="2"/>
  <c r="Y4608" i="2" s="1"/>
  <c r="Z4608" i="2" s="1"/>
  <c r="AA4608" i="2" s="1"/>
  <c r="W4620" i="2"/>
  <c r="Y4620" i="2" s="1"/>
  <c r="Z4620" i="2" s="1"/>
  <c r="AA4620" i="2" s="1"/>
  <c r="W4628" i="2"/>
  <c r="Y4628" i="2" s="1"/>
  <c r="Z4628" i="2" s="1"/>
  <c r="AA4628" i="2" s="1"/>
  <c r="W4612" i="2"/>
  <c r="Y4612" i="2" s="1"/>
  <c r="Z4612" i="2" s="1"/>
  <c r="AA4612" i="2" s="1"/>
  <c r="W4626" i="2"/>
  <c r="Y4626" i="2" s="1"/>
  <c r="Z4626" i="2" s="1"/>
  <c r="AA4626" i="2" s="1"/>
  <c r="W4610" i="2"/>
  <c r="Y4610" i="2" s="1"/>
  <c r="Z4610" i="2" s="1"/>
  <c r="AA4610" i="2" s="1"/>
  <c r="W4622" i="2"/>
  <c r="Y4622" i="2" s="1"/>
  <c r="W4606" i="2"/>
  <c r="Y4606" i="2" s="1"/>
  <c r="W4614" i="2"/>
  <c r="Y4614" i="2" s="1"/>
  <c r="Z4614" i="2" s="1"/>
  <c r="AA4614" i="2" s="1"/>
  <c r="W4618" i="2"/>
  <c r="Y4618" i="2" s="1"/>
  <c r="W4627" i="2"/>
  <c r="Y4627" i="2" s="1"/>
  <c r="Z4627" i="2" s="1"/>
  <c r="AA4627" i="2" s="1"/>
  <c r="W4629" i="2"/>
  <c r="Y4629" i="2" s="1"/>
  <c r="Z4629" i="2" s="1"/>
  <c r="AA4629" i="2" s="1"/>
  <c r="W4623" i="2"/>
  <c r="Y4623" i="2" s="1"/>
  <c r="Z4623" i="2" s="1"/>
  <c r="AA4623" i="2" s="1"/>
  <c r="W4611" i="2"/>
  <c r="Y4611" i="2" s="1"/>
  <c r="Z4611" i="2" s="1"/>
  <c r="AA4611" i="2" s="1"/>
  <c r="W4617" i="2"/>
  <c r="Y4617" i="2" s="1"/>
  <c r="Z4617" i="2" s="1"/>
  <c r="AA4617" i="2" s="1"/>
  <c r="W4619" i="2"/>
  <c r="Y4619" i="2" s="1"/>
  <c r="Z4619" i="2" s="1"/>
  <c r="AA4619" i="2" s="1"/>
  <c r="W4625" i="2"/>
  <c r="Y4625" i="2" s="1"/>
  <c r="Z4625" i="2" s="1"/>
  <c r="AA4625" i="2" s="1"/>
  <c r="W4613" i="2"/>
  <c r="Y4613" i="2" s="1"/>
  <c r="Z4613" i="2" s="1"/>
  <c r="AA4613" i="2" s="1"/>
  <c r="W4607" i="2"/>
  <c r="Y4607" i="2" s="1"/>
  <c r="Z4607" i="2" s="1"/>
  <c r="AA4607" i="2" s="1"/>
  <c r="W4525" i="2"/>
  <c r="Y4525" i="2" s="1"/>
  <c r="Z4525" i="2" s="1"/>
  <c r="AA4525" i="2" s="1"/>
  <c r="W4528" i="2"/>
  <c r="Y4528" i="2" s="1"/>
  <c r="Z4528" i="2" s="1"/>
  <c r="AA4528" i="2" s="1"/>
  <c r="W4524" i="2"/>
  <c r="Y4524" i="2" s="1"/>
  <c r="Z4524" i="2" s="1"/>
  <c r="AA4524" i="2" s="1"/>
  <c r="W4526" i="2"/>
  <c r="Y4526" i="2" s="1"/>
  <c r="Z4526" i="2" s="1"/>
  <c r="AA4526" i="2" s="1"/>
  <c r="W4527" i="2"/>
  <c r="Y4527" i="2" s="1"/>
  <c r="Z4527" i="2" s="1"/>
  <c r="AA4527" i="2" s="1"/>
  <c r="W4513" i="2"/>
  <c r="Y4513" i="2" s="1"/>
  <c r="Z4513" i="2" s="1"/>
  <c r="AA4513" i="2" s="1"/>
  <c r="W4519" i="2"/>
  <c r="Y4519" i="2" s="1"/>
  <c r="W4512" i="2"/>
  <c r="Y4512" i="2" s="1"/>
  <c r="Z4512" i="2" s="1"/>
  <c r="AA4512" i="2" s="1"/>
  <c r="W4516" i="2"/>
  <c r="Y4516" i="2" s="1"/>
  <c r="Z4516" i="2" s="1"/>
  <c r="AA4516" i="2" s="1"/>
  <c r="W4518" i="2"/>
  <c r="Y4518" i="2" s="1"/>
  <c r="W4514" i="2"/>
  <c r="Y4514" i="2" s="1"/>
  <c r="W4517" i="2"/>
  <c r="Y4517" i="2" s="1"/>
  <c r="Z4517" i="2" s="1"/>
  <c r="AA4517" i="2" s="1"/>
  <c r="W4515" i="2"/>
  <c r="Y4515" i="2" s="1"/>
  <c r="Z4515" i="2" s="1"/>
  <c r="AA4515" i="2" s="1"/>
  <c r="W4489" i="2"/>
  <c r="Y4489" i="2" s="1"/>
  <c r="Z4489" i="2" s="1"/>
  <c r="AA4489" i="2" s="1"/>
  <c r="W4502" i="2"/>
  <c r="Y4502" i="2" s="1"/>
  <c r="W4504" i="2"/>
  <c r="Y4504" i="2" s="1"/>
  <c r="Z4504" i="2" s="1"/>
  <c r="AA4504" i="2" s="1"/>
  <c r="W4496" i="2"/>
  <c r="Y4496" i="2" s="1"/>
  <c r="Z4496" i="2" s="1"/>
  <c r="AA4496" i="2" s="1"/>
  <c r="W4508" i="2"/>
  <c r="Y4508" i="2" s="1"/>
  <c r="Z4508" i="2" s="1"/>
  <c r="AA4508" i="2" s="1"/>
  <c r="W4492" i="2"/>
  <c r="Y4492" i="2" s="1"/>
  <c r="Z4492" i="2" s="1"/>
  <c r="AA4492" i="2" s="1"/>
  <c r="W4500" i="2"/>
  <c r="Y4500" i="2" s="1"/>
  <c r="Z4500" i="2" s="1"/>
  <c r="AA4500" i="2" s="1"/>
  <c r="W4498" i="2"/>
  <c r="Y4498" i="2" s="1"/>
  <c r="W4490" i="2"/>
  <c r="Y4490" i="2" s="1"/>
  <c r="Z4490" i="2" s="1"/>
  <c r="AA4490" i="2" s="1"/>
  <c r="W4506" i="2"/>
  <c r="Y4506" i="2" s="1"/>
  <c r="Z4506" i="2" s="1"/>
  <c r="AA4506" i="2" s="1"/>
  <c r="W4494" i="2"/>
  <c r="Y4494" i="2" s="1"/>
  <c r="Z4494" i="2" s="1"/>
  <c r="AA4494" i="2" s="1"/>
  <c r="W4510" i="2"/>
  <c r="Y4510" i="2" s="1"/>
  <c r="Z4510" i="2" s="1"/>
  <c r="AA4510" i="2" s="1"/>
  <c r="W4501" i="2"/>
  <c r="Y4501" i="2" s="1"/>
  <c r="Z4501" i="2" s="1"/>
  <c r="AA4501" i="2" s="1"/>
  <c r="W4503" i="2"/>
  <c r="Y4503" i="2" s="1"/>
  <c r="Z4503" i="2" s="1"/>
  <c r="AA4503" i="2" s="1"/>
  <c r="W4509" i="2"/>
  <c r="Y4509" i="2" s="1"/>
  <c r="Z4509" i="2" s="1"/>
  <c r="AA4509" i="2" s="1"/>
  <c r="W4493" i="2"/>
  <c r="Y4493" i="2" s="1"/>
  <c r="Z4493" i="2" s="1"/>
  <c r="AA4493" i="2" s="1"/>
  <c r="W4511" i="2"/>
  <c r="Y4511" i="2" s="1"/>
  <c r="Z4511" i="2" s="1"/>
  <c r="AA4511" i="2" s="1"/>
  <c r="W4495" i="2"/>
  <c r="Y4495" i="2" s="1"/>
  <c r="Z4495" i="2" s="1"/>
  <c r="AA4495" i="2" s="1"/>
  <c r="W4497" i="2"/>
  <c r="Y4497" i="2" s="1"/>
  <c r="Z4497" i="2" s="1"/>
  <c r="AA4497" i="2" s="1"/>
  <c r="W4507" i="2"/>
  <c r="Y4507" i="2" s="1"/>
  <c r="Z4507" i="2" s="1"/>
  <c r="AA4507" i="2" s="1"/>
  <c r="W4491" i="2"/>
  <c r="Y4491" i="2" s="1"/>
  <c r="Z4491" i="2" s="1"/>
  <c r="AA4491" i="2" s="1"/>
  <c r="W4505" i="2"/>
  <c r="Y4505" i="2" s="1"/>
  <c r="Z4505" i="2" s="1"/>
  <c r="AA4505" i="2" s="1"/>
  <c r="W4499" i="2"/>
  <c r="Y4499" i="2" s="1"/>
  <c r="Z4499" i="2" s="1"/>
  <c r="AA4499" i="2" s="1"/>
  <c r="W5841" i="2"/>
  <c r="Y5841" i="2" s="1"/>
  <c r="Z5841" i="2" s="1"/>
  <c r="AA5841" i="2" s="1"/>
  <c r="W5842" i="2"/>
  <c r="Y5842" i="2" s="1"/>
  <c r="Z5842" i="2" s="1"/>
  <c r="AA5842" i="2" s="1"/>
  <c r="W4474" i="2"/>
  <c r="Y4474" i="2" s="1"/>
  <c r="Z4474" i="2" s="1"/>
  <c r="AA4474" i="2" s="1"/>
  <c r="W4475" i="2"/>
  <c r="Y4475" i="2" s="1"/>
  <c r="Z4475" i="2" s="1"/>
  <c r="AA4475" i="2" s="1"/>
  <c r="W4457" i="2"/>
  <c r="Y4457" i="2" s="1"/>
  <c r="Z4457" i="2" s="1"/>
  <c r="AA4457" i="2" s="1"/>
  <c r="W4451" i="2"/>
  <c r="Y4451" i="2" s="1"/>
  <c r="W4456" i="2"/>
  <c r="Y4456" i="2" s="1"/>
  <c r="Z4456" i="2" s="1"/>
  <c r="AA4456" i="2" s="1"/>
  <c r="W4460" i="2"/>
  <c r="Y4460" i="2" s="1"/>
  <c r="Z4460" i="2" s="1"/>
  <c r="AA4460" i="2" s="1"/>
  <c r="W4452" i="2"/>
  <c r="Y4452" i="2" s="1"/>
  <c r="Z4452" i="2" s="1"/>
  <c r="AA4452" i="2" s="1"/>
  <c r="W4462" i="2"/>
  <c r="Y4462" i="2" s="1"/>
  <c r="Z4462" i="2" s="1"/>
  <c r="AA4462" i="2" s="1"/>
  <c r="W4454" i="2"/>
  <c r="Y4454" i="2" s="1"/>
  <c r="Z4454" i="2" s="1"/>
  <c r="AA4454" i="2" s="1"/>
  <c r="W4458" i="2"/>
  <c r="Y4458" i="2" s="1"/>
  <c r="Z4458" i="2" s="1"/>
  <c r="AA4458" i="2" s="1"/>
  <c r="W4461" i="2"/>
  <c r="Y4461" i="2" s="1"/>
  <c r="Z4461" i="2" s="1"/>
  <c r="AA4461" i="2" s="1"/>
  <c r="W4459" i="2"/>
  <c r="Y4459" i="2" s="1"/>
  <c r="Z4459" i="2" s="1"/>
  <c r="AA4459" i="2" s="1"/>
  <c r="W4453" i="2"/>
  <c r="Y4453" i="2" s="1"/>
  <c r="Z4453" i="2" s="1"/>
  <c r="AA4453" i="2" s="1"/>
  <c r="W4463" i="2"/>
  <c r="Y4463" i="2" s="1"/>
  <c r="Z4463" i="2" s="1"/>
  <c r="AA4463" i="2" s="1"/>
  <c r="W4455" i="2"/>
  <c r="Y4455" i="2" s="1"/>
  <c r="Z4455" i="2" s="1"/>
  <c r="AA4455" i="2" s="1"/>
  <c r="W4421" i="2"/>
  <c r="Y4421" i="2" s="1"/>
  <c r="Z4421" i="2" s="1"/>
  <c r="AA4421" i="2" s="1"/>
  <c r="W4416" i="2"/>
  <c r="Y4416" i="2" s="1"/>
  <c r="Z4416" i="2" s="1"/>
  <c r="AA4416" i="2" s="1"/>
  <c r="W4408" i="2"/>
  <c r="Y4408" i="2" s="1"/>
  <c r="Z4408" i="2" s="1"/>
  <c r="AA4408" i="2" s="1"/>
  <c r="W4412" i="2"/>
  <c r="Y4412" i="2" s="1"/>
  <c r="Z4412" i="2" s="1"/>
  <c r="AA4412" i="2" s="1"/>
  <c r="W4420" i="2"/>
  <c r="Y4420" i="2" s="1"/>
  <c r="W4404" i="2"/>
  <c r="Y4404" i="2" s="1"/>
  <c r="Z4404" i="2" s="1"/>
  <c r="AA4404" i="2" s="1"/>
  <c r="W4414" i="2"/>
  <c r="Y4414" i="2" s="1"/>
  <c r="Z4414" i="2" s="1"/>
  <c r="AA4414" i="2" s="1"/>
  <c r="W4402" i="2"/>
  <c r="Y4402" i="2" s="1"/>
  <c r="Z4402" i="2" s="1"/>
  <c r="AA4402" i="2" s="1"/>
  <c r="W4418" i="2"/>
  <c r="Y4418" i="2" s="1"/>
  <c r="Z4418" i="2" s="1"/>
  <c r="AA4418" i="2" s="1"/>
  <c r="W4406" i="2"/>
  <c r="Y4406" i="2" s="1"/>
  <c r="Z4406" i="2" s="1"/>
  <c r="AA4406" i="2" s="1"/>
  <c r="W4413" i="2"/>
  <c r="Y4413" i="2" s="1"/>
  <c r="Z4413" i="2" s="1"/>
  <c r="AA4413" i="2" s="1"/>
  <c r="W4403" i="2"/>
  <c r="Y4403" i="2" s="1"/>
  <c r="Z4403" i="2" s="1"/>
  <c r="AA4403" i="2" s="1"/>
  <c r="W4409" i="2"/>
  <c r="Y4409" i="2" s="1"/>
  <c r="Z4409" i="2" s="1"/>
  <c r="AA4409" i="2" s="1"/>
  <c r="W4419" i="2"/>
  <c r="Y4419" i="2" s="1"/>
  <c r="Z4419" i="2" s="1"/>
  <c r="AA4419" i="2" s="1"/>
  <c r="W4411" i="2"/>
  <c r="Y4411" i="2" s="1"/>
  <c r="Z4411" i="2" s="1"/>
  <c r="AA4411" i="2" s="1"/>
  <c r="W4417" i="2"/>
  <c r="Y4417" i="2" s="1"/>
  <c r="Z4417" i="2" s="1"/>
  <c r="AA4417" i="2" s="1"/>
  <c r="W4401" i="2"/>
  <c r="Y4401" i="2" s="1"/>
  <c r="Z4401" i="2" s="1"/>
  <c r="AA4401" i="2" s="1"/>
  <c r="W4410" i="2"/>
  <c r="Y4410" i="2" s="1"/>
  <c r="Z4410" i="2" s="1"/>
  <c r="AA4410" i="2" s="1"/>
  <c r="W4405" i="2"/>
  <c r="Y4405" i="2" s="1"/>
  <c r="Z4405" i="2" s="1"/>
  <c r="AA4405" i="2" s="1"/>
  <c r="W4415" i="2"/>
  <c r="Y4415" i="2" s="1"/>
  <c r="Z4415" i="2" s="1"/>
  <c r="AA4415" i="2" s="1"/>
  <c r="W4407" i="2"/>
  <c r="Y4407" i="2" s="1"/>
  <c r="Z4407" i="2" s="1"/>
  <c r="AA4407" i="2" s="1"/>
  <c r="W4351" i="2"/>
  <c r="Y4351" i="2" s="1"/>
  <c r="Z4351" i="2" s="1"/>
  <c r="AA4351" i="2" s="1"/>
  <c r="W4357" i="2"/>
  <c r="Y4357" i="2" s="1"/>
  <c r="Z4357" i="2" s="1"/>
  <c r="AA4357" i="2" s="1"/>
  <c r="W4352" i="2"/>
  <c r="Y4352" i="2" s="1"/>
  <c r="Z4352" i="2" s="1"/>
  <c r="AA4352" i="2" s="1"/>
  <c r="W4360" i="2"/>
  <c r="Y4360" i="2" s="1"/>
  <c r="Z4360" i="2" s="1"/>
  <c r="AA4360" i="2" s="1"/>
  <c r="W4344" i="2"/>
  <c r="Y4344" i="2" s="1"/>
  <c r="Z4344" i="2" s="1"/>
  <c r="AA4344" i="2" s="1"/>
  <c r="W4364" i="2"/>
  <c r="Y4364" i="2" s="1"/>
  <c r="Z4364" i="2" s="1"/>
  <c r="AA4364" i="2" s="1"/>
  <c r="W4348" i="2"/>
  <c r="Y4348" i="2" s="1"/>
  <c r="Z4348" i="2" s="1"/>
  <c r="AA4348" i="2" s="1"/>
  <c r="W4356" i="2"/>
  <c r="Y4356" i="2" s="1"/>
  <c r="Z4356" i="2" s="1"/>
  <c r="AA4356" i="2" s="1"/>
  <c r="W4340" i="2"/>
  <c r="Y4340" i="2" s="1"/>
  <c r="Z4340" i="2" s="1"/>
  <c r="AA4340" i="2" s="1"/>
  <c r="W4366" i="2"/>
  <c r="Y4366" i="2" s="1"/>
  <c r="Z4366" i="2" s="1"/>
  <c r="AA4366" i="2" s="1"/>
  <c r="W4350" i="2"/>
  <c r="Y4350" i="2" s="1"/>
  <c r="Z4350" i="2" s="1"/>
  <c r="AA4350" i="2" s="1"/>
  <c r="W4338" i="2"/>
  <c r="Y4338" i="2" s="1"/>
  <c r="Z4338" i="2" s="1"/>
  <c r="AA4338" i="2" s="1"/>
  <c r="W4358" i="2"/>
  <c r="Y4358" i="2" s="1"/>
  <c r="Z4358" i="2" s="1"/>
  <c r="AA4358" i="2" s="1"/>
  <c r="W4354" i="2"/>
  <c r="Y4354" i="2" s="1"/>
  <c r="Z4354" i="2" s="1"/>
  <c r="AA4354" i="2" s="1"/>
  <c r="W4362" i="2"/>
  <c r="Y4362" i="2" s="1"/>
  <c r="Z4362" i="2" s="1"/>
  <c r="AA4362" i="2" s="1"/>
  <c r="W4342" i="2"/>
  <c r="Y4342" i="2" s="1"/>
  <c r="Z4342" i="2" s="1"/>
  <c r="AA4342" i="2" s="1"/>
  <c r="W4346" i="2"/>
  <c r="Y4346" i="2" s="1"/>
  <c r="Z4346" i="2" s="1"/>
  <c r="AA4346" i="2" s="1"/>
  <c r="W4341" i="2"/>
  <c r="Y4341" i="2" s="1"/>
  <c r="Z4341" i="2" s="1"/>
  <c r="AA4341" i="2" s="1"/>
  <c r="W4339" i="2"/>
  <c r="Y4339" i="2" s="1"/>
  <c r="Z4339" i="2" s="1"/>
  <c r="AA4339" i="2" s="1"/>
  <c r="W4349" i="2"/>
  <c r="Y4349" i="2" s="1"/>
  <c r="Z4349" i="2" s="1"/>
  <c r="AA4349" i="2" s="1"/>
  <c r="W4359" i="2"/>
  <c r="Y4359" i="2" s="1"/>
  <c r="Z4359" i="2" s="1"/>
  <c r="AA4359" i="2" s="1"/>
  <c r="W4347" i="2"/>
  <c r="Y4347" i="2" s="1"/>
  <c r="Z4347" i="2" s="1"/>
  <c r="AA4347" i="2" s="1"/>
  <c r="W4365" i="2"/>
  <c r="Y4365" i="2" s="1"/>
  <c r="Z4365" i="2" s="1"/>
  <c r="AA4365" i="2" s="1"/>
  <c r="W4345" i="2"/>
  <c r="Y4345" i="2" s="1"/>
  <c r="Z4345" i="2" s="1"/>
  <c r="AA4345" i="2" s="1"/>
  <c r="W4355" i="2"/>
  <c r="Y4355" i="2" s="1"/>
  <c r="Z4355" i="2" s="1"/>
  <c r="AA4355" i="2" s="1"/>
  <c r="W4361" i="2"/>
  <c r="Y4361" i="2" s="1"/>
  <c r="Z4361" i="2" s="1"/>
  <c r="AA4361" i="2" s="1"/>
  <c r="W4353" i="2"/>
  <c r="Y4353" i="2" s="1"/>
  <c r="Z4353" i="2" s="1"/>
  <c r="AA4353" i="2" s="1"/>
  <c r="W4363" i="2"/>
  <c r="Y4363" i="2" s="1"/>
  <c r="Z4363" i="2" s="1"/>
  <c r="AA4363" i="2" s="1"/>
  <c r="W4343" i="2"/>
  <c r="Y4343" i="2" s="1"/>
  <c r="Z4343" i="2" s="1"/>
  <c r="AA4343" i="2" s="1"/>
  <c r="W6286" i="2"/>
  <c r="Y6286" i="2" s="1"/>
  <c r="W6287" i="2"/>
  <c r="Y6287" i="2" s="1"/>
  <c r="W6285" i="2"/>
  <c r="Y6285" i="2" s="1"/>
  <c r="Z6285" i="2" s="1"/>
  <c r="AA6285" i="2" s="1"/>
  <c r="W6254" i="2"/>
  <c r="Y6254" i="2" s="1"/>
  <c r="W6255" i="2"/>
  <c r="Y6255" i="2" s="1"/>
  <c r="W6256" i="2"/>
  <c r="Y6256" i="2" s="1"/>
  <c r="Z6256" i="2" s="1"/>
  <c r="AA6256" i="2" s="1"/>
  <c r="W6260" i="2"/>
  <c r="Y6260" i="2" s="1"/>
  <c r="Z6260" i="2" s="1"/>
  <c r="AA6260" i="2" s="1"/>
  <c r="W6259" i="2"/>
  <c r="Y6259" i="2" s="1"/>
  <c r="W6258" i="2"/>
  <c r="Y6258" i="2" s="1"/>
  <c r="Z6258" i="2" s="1"/>
  <c r="AA6258" i="2" s="1"/>
  <c r="W6257" i="2"/>
  <c r="Y6257" i="2" s="1"/>
  <c r="Z6257" i="2" s="1"/>
  <c r="AA6257" i="2" s="1"/>
  <c r="W6228" i="2"/>
  <c r="Y6228" i="2" s="1"/>
  <c r="Z6228" i="2" s="1"/>
  <c r="AA6228" i="2" s="1"/>
  <c r="W6227" i="2"/>
  <c r="Y6227" i="2" s="1"/>
  <c r="Z6227" i="2" s="1"/>
  <c r="AA6227" i="2" s="1"/>
  <c r="W6226" i="2"/>
  <c r="Y6226" i="2" s="1"/>
  <c r="Z6226" i="2" s="1"/>
  <c r="AA6226" i="2" s="1"/>
  <c r="Z6211" i="2"/>
  <c r="AA6211" i="2" s="1"/>
  <c r="W6206" i="2"/>
  <c r="Y6206" i="2" s="1"/>
  <c r="Z6206" i="2" s="1"/>
  <c r="AA6206" i="2" s="1"/>
  <c r="W6209" i="2"/>
  <c r="Y6209" i="2" s="1"/>
  <c r="Z6209" i="2" s="1"/>
  <c r="AA6209" i="2" s="1"/>
  <c r="W6207" i="2"/>
  <c r="Y6207" i="2" s="1"/>
  <c r="W6208" i="2"/>
  <c r="Y6208" i="2" s="1"/>
  <c r="Z6208" i="2" s="1"/>
  <c r="AA6208" i="2" s="1"/>
  <c r="W6204" i="2"/>
  <c r="Y6204" i="2" s="1"/>
  <c r="Z6204" i="2" s="1"/>
  <c r="AA6204" i="2" s="1"/>
  <c r="W6203" i="2"/>
  <c r="Y6203" i="2" s="1"/>
  <c r="W6201" i="2"/>
  <c r="Y6201" i="2" s="1"/>
  <c r="Z6201" i="2" s="1"/>
  <c r="AA6201" i="2" s="1"/>
  <c r="W6205" i="2"/>
  <c r="Y6205" i="2" s="1"/>
  <c r="Z6205" i="2" s="1"/>
  <c r="AA6205" i="2" s="1"/>
  <c r="W6202" i="2"/>
  <c r="Y6202" i="2" s="1"/>
  <c r="Z6202" i="2" s="1"/>
  <c r="AA6202" i="2" s="1"/>
  <c r="W6181" i="2"/>
  <c r="Y6181" i="2" s="1"/>
  <c r="Z6181" i="2" s="1"/>
  <c r="AA6181" i="2" s="1"/>
  <c r="W6183" i="2"/>
  <c r="Y6183" i="2" s="1"/>
  <c r="Z6183" i="2" s="1"/>
  <c r="AA6183" i="2" s="1"/>
  <c r="W6186" i="2"/>
  <c r="Y6186" i="2" s="1"/>
  <c r="W6184" i="2"/>
  <c r="Y6184" i="2" s="1"/>
  <c r="Z6184" i="2" s="1"/>
  <c r="AA6184" i="2" s="1"/>
  <c r="W6180" i="2"/>
  <c r="Y6180" i="2" s="1"/>
  <c r="Z6180" i="2" s="1"/>
  <c r="AA6180" i="2" s="1"/>
  <c r="W6182" i="2"/>
  <c r="Y6182" i="2" s="1"/>
  <c r="Z6182" i="2" s="1"/>
  <c r="AA6182" i="2" s="1"/>
  <c r="W6185" i="2"/>
  <c r="Y6185" i="2" s="1"/>
  <c r="Z6185" i="2" s="1"/>
  <c r="AA6185" i="2" s="1"/>
  <c r="W4322" i="2"/>
  <c r="Y4322" i="2" s="1"/>
  <c r="Z4322" i="2" s="1"/>
  <c r="AA4322" i="2" s="1"/>
  <c r="W4323" i="2"/>
  <c r="Y4323" i="2" s="1"/>
  <c r="Z4323" i="2" s="1"/>
  <c r="AA4323" i="2" s="1"/>
  <c r="W6126" i="2"/>
  <c r="Y6126" i="2" s="1"/>
  <c r="Z6126" i="2" s="1"/>
  <c r="AA6126" i="2" s="1"/>
  <c r="W6128" i="2"/>
  <c r="Y6128" i="2" s="1"/>
  <c r="Z6128" i="2" s="1"/>
  <c r="AA6128" i="2" s="1"/>
  <c r="W6127" i="2"/>
  <c r="Y6127" i="2" s="1"/>
  <c r="Z5796" i="2"/>
  <c r="AA5796" i="2" s="1"/>
  <c r="W2332" i="2"/>
  <c r="Y2332" i="2" s="1"/>
  <c r="Z2332" i="2" s="1"/>
  <c r="AA2332" i="2" s="1"/>
  <c r="W2334" i="2"/>
  <c r="Y2334" i="2" s="1"/>
  <c r="Z2334" i="2" s="1"/>
  <c r="AA2334" i="2" s="1"/>
  <c r="W2335" i="2"/>
  <c r="Y2335" i="2" s="1"/>
  <c r="Z2335" i="2" s="1"/>
  <c r="AA2335" i="2" s="1"/>
  <c r="W2333" i="2"/>
  <c r="Y2333" i="2" s="1"/>
  <c r="Z2333" i="2" s="1"/>
  <c r="AA2333" i="2" s="1"/>
  <c r="W1436" i="2"/>
  <c r="Y1436" i="2" s="1"/>
  <c r="Z1436" i="2" s="1"/>
  <c r="AA1436" i="2" s="1"/>
  <c r="W1437" i="2"/>
  <c r="Y1437" i="2" s="1"/>
  <c r="W1944" i="2"/>
  <c r="Y1944" i="2" s="1"/>
  <c r="Z1944" i="2" s="1"/>
  <c r="AA1944" i="2" s="1"/>
  <c r="W1943" i="2"/>
  <c r="Y1943" i="2" s="1"/>
  <c r="Z1943" i="2" s="1"/>
  <c r="AA1943" i="2" s="1"/>
  <c r="W1942" i="2"/>
  <c r="Y1942" i="2" s="1"/>
  <c r="Z1942" i="2" s="1"/>
  <c r="AA1942" i="2" s="1"/>
  <c r="W1312" i="2"/>
  <c r="Y1312" i="2" s="1"/>
  <c r="Z1312" i="2" s="1"/>
  <c r="AA1312" i="2" s="1"/>
  <c r="W1313" i="2"/>
  <c r="Y1313" i="2" s="1"/>
  <c r="Z1313" i="2" s="1"/>
  <c r="AA1313" i="2" s="1"/>
  <c r="W1933" i="2"/>
  <c r="Y1933" i="2" s="1"/>
  <c r="Z1933" i="2" s="1"/>
  <c r="AA1933" i="2" s="1"/>
  <c r="W1934" i="2"/>
  <c r="Y1934" i="2" s="1"/>
  <c r="Z1934" i="2" s="1"/>
  <c r="AA1934" i="2" s="1"/>
  <c r="W1935" i="2"/>
  <c r="Y1935" i="2" s="1"/>
  <c r="W1176" i="2"/>
  <c r="Y1176" i="2" s="1"/>
  <c r="Z1176" i="2" s="1"/>
  <c r="AA1176" i="2" s="1"/>
  <c r="W1160" i="2"/>
  <c r="Y1160" i="2" s="1"/>
  <c r="Z1160" i="2" s="1"/>
  <c r="AA1160" i="2" s="1"/>
  <c r="W1180" i="2"/>
  <c r="Y1180" i="2" s="1"/>
  <c r="Z1180" i="2" s="1"/>
  <c r="AA1180" i="2" s="1"/>
  <c r="W1172" i="2"/>
  <c r="Y1172" i="2" s="1"/>
  <c r="Z1172" i="2" s="1"/>
  <c r="AA1172" i="2" s="1"/>
  <c r="W1148" i="2"/>
  <c r="Y1148" i="2" s="1"/>
  <c r="Z1148" i="2" s="1"/>
  <c r="AA1148" i="2" s="1"/>
  <c r="W1188" i="2"/>
  <c r="Y1188" i="2" s="1"/>
  <c r="W1164" i="2"/>
  <c r="Y1164" i="2" s="1"/>
  <c r="Z1164" i="2" s="1"/>
  <c r="AA1164" i="2" s="1"/>
  <c r="W1156" i="2"/>
  <c r="Y1156" i="2" s="1"/>
  <c r="Z1156" i="2" s="1"/>
  <c r="AA1156" i="2" s="1"/>
  <c r="W1184" i="2"/>
  <c r="Y1184" i="2" s="1"/>
  <c r="Z1184" i="2" s="1"/>
  <c r="AA1184" i="2" s="1"/>
  <c r="W1168" i="2"/>
  <c r="Y1168" i="2" s="1"/>
  <c r="Z1168" i="2" s="1"/>
  <c r="AA1168" i="2" s="1"/>
  <c r="W1152" i="2"/>
  <c r="Y1152" i="2" s="1"/>
  <c r="W1144" i="2"/>
  <c r="Y1144" i="2" s="1"/>
  <c r="Z1144" i="2" s="1"/>
  <c r="AA1144" i="2" s="1"/>
  <c r="W1162" i="2"/>
  <c r="Y1162" i="2" s="1"/>
  <c r="W1154" i="2"/>
  <c r="Y1154" i="2" s="1"/>
  <c r="Z1154" i="2" s="1"/>
  <c r="AA1154" i="2" s="1"/>
  <c r="W1161" i="2"/>
  <c r="Y1161" i="2" s="1"/>
  <c r="Z1161" i="2" s="1"/>
  <c r="AA1161" i="2" s="1"/>
  <c r="W1145" i="2"/>
  <c r="Y1145" i="2" s="1"/>
  <c r="Z1145" i="2" s="1"/>
  <c r="AA1145" i="2" s="1"/>
  <c r="W1187" i="2"/>
  <c r="Y1187" i="2" s="1"/>
  <c r="W1147" i="2"/>
  <c r="Y1147" i="2" s="1"/>
  <c r="Z1147" i="2" s="1"/>
  <c r="AA1147" i="2" s="1"/>
  <c r="W1186" i="2"/>
  <c r="Y1186" i="2" s="1"/>
  <c r="Z1186" i="2" s="1"/>
  <c r="AA1186" i="2" s="1"/>
  <c r="W1178" i="2"/>
  <c r="Y1178" i="2" s="1"/>
  <c r="W1170" i="2"/>
  <c r="Y1170" i="2" s="1"/>
  <c r="Z1170" i="2" s="1"/>
  <c r="AA1170" i="2" s="1"/>
  <c r="W1146" i="2"/>
  <c r="Y1146" i="2" s="1"/>
  <c r="W1173" i="2"/>
  <c r="Y1173" i="2" s="1"/>
  <c r="Z1173" i="2" s="1"/>
  <c r="AA1173" i="2" s="1"/>
  <c r="W1149" i="2"/>
  <c r="Y1149" i="2" s="1"/>
  <c r="Z1149" i="2" s="1"/>
  <c r="AA1149" i="2" s="1"/>
  <c r="W1189" i="2"/>
  <c r="Y1189" i="2" s="1"/>
  <c r="Z1189" i="2" s="1"/>
  <c r="AA1189" i="2" s="1"/>
  <c r="W1181" i="2"/>
  <c r="Y1181" i="2" s="1"/>
  <c r="Z1181" i="2" s="1"/>
  <c r="AA1181" i="2" s="1"/>
  <c r="W1165" i="2"/>
  <c r="Y1165" i="2" s="1"/>
  <c r="Z1165" i="2" s="1"/>
  <c r="AA1165" i="2" s="1"/>
  <c r="W1157" i="2"/>
  <c r="Y1157" i="2" s="1"/>
  <c r="Z1157" i="2" s="1"/>
  <c r="AA1157" i="2" s="1"/>
  <c r="W1167" i="2"/>
  <c r="Y1167" i="2" s="1"/>
  <c r="W1159" i="2"/>
  <c r="Y1159" i="2" s="1"/>
  <c r="Z1159" i="2" s="1"/>
  <c r="AA1159" i="2" s="1"/>
  <c r="W1182" i="2"/>
  <c r="Y1182" i="2" s="1"/>
  <c r="Z1182" i="2" s="1"/>
  <c r="AA1182" i="2" s="1"/>
  <c r="W1174" i="2"/>
  <c r="Y1174" i="2" s="1"/>
  <c r="Z1174" i="2" s="1"/>
  <c r="AA1174" i="2" s="1"/>
  <c r="W1166" i="2"/>
  <c r="Y1166" i="2" s="1"/>
  <c r="Z1166" i="2" s="1"/>
  <c r="AA1166" i="2" s="1"/>
  <c r="W1158" i="2"/>
  <c r="Y1158" i="2" s="1"/>
  <c r="W1150" i="2"/>
  <c r="Y1150" i="2" s="1"/>
  <c r="Z1150" i="2" s="1"/>
  <c r="AA1150" i="2" s="1"/>
  <c r="W1185" i="2"/>
  <c r="Y1185" i="2" s="1"/>
  <c r="Z1185" i="2" s="1"/>
  <c r="AA1185" i="2" s="1"/>
  <c r="W1177" i="2"/>
  <c r="Y1177" i="2" s="1"/>
  <c r="Z1177" i="2" s="1"/>
  <c r="AA1177" i="2" s="1"/>
  <c r="W1169" i="2"/>
  <c r="Y1169" i="2" s="1"/>
  <c r="Z1169" i="2" s="1"/>
  <c r="AA1169" i="2" s="1"/>
  <c r="W1153" i="2"/>
  <c r="Y1153" i="2" s="1"/>
  <c r="Z1153" i="2" s="1"/>
  <c r="AA1153" i="2" s="1"/>
  <c r="W1179" i="2"/>
  <c r="Y1179" i="2" s="1"/>
  <c r="Z1179" i="2" s="1"/>
  <c r="AA1179" i="2" s="1"/>
  <c r="W1171" i="2"/>
  <c r="Y1171" i="2" s="1"/>
  <c r="Z1171" i="2" s="1"/>
  <c r="AA1171" i="2" s="1"/>
  <c r="W1163" i="2"/>
  <c r="Y1163" i="2" s="1"/>
  <c r="Z1163" i="2" s="1"/>
  <c r="AA1163" i="2" s="1"/>
  <c r="W1155" i="2"/>
  <c r="Y1155" i="2" s="1"/>
  <c r="Z1155" i="2" s="1"/>
  <c r="AA1155" i="2" s="1"/>
  <c r="W1143" i="2"/>
  <c r="Y1143" i="2" s="1"/>
  <c r="Z1143" i="2" s="1"/>
  <c r="AA1143" i="2" s="1"/>
  <c r="W1151" i="2"/>
  <c r="Y1151" i="2" s="1"/>
  <c r="Z1151" i="2" s="1"/>
  <c r="AA1151" i="2" s="1"/>
  <c r="W1175" i="2"/>
  <c r="Y1175" i="2" s="1"/>
  <c r="Z1175" i="2" s="1"/>
  <c r="AA1175" i="2" s="1"/>
  <c r="W1183" i="2"/>
  <c r="Y1183" i="2" s="1"/>
  <c r="Z1183" i="2" s="1"/>
  <c r="AA1183" i="2" s="1"/>
  <c r="W1140" i="2"/>
  <c r="Y1140" i="2" s="1"/>
  <c r="Z1140" i="2" s="1"/>
  <c r="AA1140" i="2" s="1"/>
  <c r="W1137" i="2"/>
  <c r="Y1137" i="2" s="1"/>
  <c r="Z1137" i="2" s="1"/>
  <c r="AA1137" i="2" s="1"/>
  <c r="W1138" i="2"/>
  <c r="Y1138" i="2" s="1"/>
  <c r="Z1138" i="2" s="1"/>
  <c r="AA1138" i="2" s="1"/>
  <c r="W1141" i="2"/>
  <c r="Y1141" i="2" s="1"/>
  <c r="Z1141" i="2" s="1"/>
  <c r="AA1141" i="2" s="1"/>
  <c r="W1142" i="2"/>
  <c r="Y1142" i="2" s="1"/>
  <c r="Z1142" i="2" s="1"/>
  <c r="AA1142" i="2" s="1"/>
  <c r="W1139" i="2"/>
  <c r="Y1139" i="2" s="1"/>
  <c r="Z1139" i="2" s="1"/>
  <c r="AA1139" i="2" s="1"/>
  <c r="W1656" i="2"/>
  <c r="Y1656" i="2" s="1"/>
  <c r="Z1656" i="2" s="1"/>
  <c r="AA1656" i="2" s="1"/>
  <c r="W1657" i="2"/>
  <c r="Y1657" i="2" s="1"/>
  <c r="W1655" i="2"/>
  <c r="Y1655" i="2" s="1"/>
  <c r="W1658" i="2"/>
  <c r="Y1658" i="2" s="1"/>
  <c r="Z1658" i="2" s="1"/>
  <c r="AA1658" i="2" s="1"/>
  <c r="W2297" i="2"/>
  <c r="Y2297" i="2" s="1"/>
  <c r="Z2297" i="2" s="1"/>
  <c r="AA2297" i="2" s="1"/>
  <c r="W2300" i="2"/>
  <c r="Y2300" i="2" s="1"/>
  <c r="Z2300" i="2" s="1"/>
  <c r="AA2300" i="2" s="1"/>
  <c r="W2292" i="2"/>
  <c r="Y2292" i="2" s="1"/>
  <c r="Z2292" i="2" s="1"/>
  <c r="AA2292" i="2" s="1"/>
  <c r="W2284" i="2"/>
  <c r="Y2284" i="2" s="1"/>
  <c r="Z2284" i="2" s="1"/>
  <c r="AA2284" i="2" s="1"/>
  <c r="W2304" i="2"/>
  <c r="Y2304" i="2" s="1"/>
  <c r="Z2304" i="2" s="1"/>
  <c r="AA2304" i="2" s="1"/>
  <c r="W2280" i="2"/>
  <c r="Y2280" i="2" s="1"/>
  <c r="Z2280" i="2" s="1"/>
  <c r="AA2280" i="2" s="1"/>
  <c r="W2296" i="2"/>
  <c r="Y2296" i="2" s="1"/>
  <c r="Z2296" i="2" s="1"/>
  <c r="AA2296" i="2" s="1"/>
  <c r="W2288" i="2"/>
  <c r="Y2288" i="2" s="1"/>
  <c r="Z2288" i="2" s="1"/>
  <c r="AA2288" i="2" s="1"/>
  <c r="W2306" i="2"/>
  <c r="Y2306" i="2" s="1"/>
  <c r="Z2306" i="2" s="1"/>
  <c r="AA2306" i="2" s="1"/>
  <c r="W2290" i="2"/>
  <c r="Y2290" i="2" s="1"/>
  <c r="Z2290" i="2" s="1"/>
  <c r="AA2290" i="2" s="1"/>
  <c r="W2282" i="2"/>
  <c r="Y2282" i="2" s="1"/>
  <c r="Z2282" i="2" s="1"/>
  <c r="AA2282" i="2" s="1"/>
  <c r="W2302" i="2"/>
  <c r="Y2302" i="2" s="1"/>
  <c r="Z2302" i="2" s="1"/>
  <c r="AA2302" i="2" s="1"/>
  <c r="W2298" i="2"/>
  <c r="Y2298" i="2" s="1"/>
  <c r="Z2298" i="2" s="1"/>
  <c r="AA2298" i="2" s="1"/>
  <c r="W2286" i="2"/>
  <c r="Y2286" i="2" s="1"/>
  <c r="Z2286" i="2" s="1"/>
  <c r="AA2286" i="2" s="1"/>
  <c r="W2294" i="2"/>
  <c r="Y2294" i="2" s="1"/>
  <c r="Z2294" i="2" s="1"/>
  <c r="AA2294" i="2" s="1"/>
  <c r="W2307" i="2"/>
  <c r="Y2307" i="2" s="1"/>
  <c r="Z2307" i="2" s="1"/>
  <c r="AA2307" i="2" s="1"/>
  <c r="W2303" i="2"/>
  <c r="Y2303" i="2" s="1"/>
  <c r="Z2303" i="2" s="1"/>
  <c r="AA2303" i="2" s="1"/>
  <c r="W2295" i="2"/>
  <c r="Y2295" i="2" s="1"/>
  <c r="Z2295" i="2" s="1"/>
  <c r="AA2295" i="2" s="1"/>
  <c r="W2287" i="2"/>
  <c r="Y2287" i="2" s="1"/>
  <c r="Z2287" i="2" s="1"/>
  <c r="AA2287" i="2" s="1"/>
  <c r="W2301" i="2"/>
  <c r="Y2301" i="2" s="1"/>
  <c r="Z2301" i="2" s="1"/>
  <c r="AA2301" i="2" s="1"/>
  <c r="W2289" i="2"/>
  <c r="Y2289" i="2" s="1"/>
  <c r="Z2289" i="2" s="1"/>
  <c r="AA2289" i="2" s="1"/>
  <c r="W2291" i="2"/>
  <c r="Y2291" i="2" s="1"/>
  <c r="Z2291" i="2" s="1"/>
  <c r="AA2291" i="2" s="1"/>
  <c r="W2283" i="2"/>
  <c r="Y2283" i="2" s="1"/>
  <c r="Z2283" i="2" s="1"/>
  <c r="AA2283" i="2" s="1"/>
  <c r="W2281" i="2"/>
  <c r="Y2281" i="2" s="1"/>
  <c r="Z2281" i="2" s="1"/>
  <c r="AA2281" i="2" s="1"/>
  <c r="W2299" i="2"/>
  <c r="Y2299" i="2" s="1"/>
  <c r="Z2299" i="2" s="1"/>
  <c r="AA2299" i="2" s="1"/>
  <c r="W2305" i="2"/>
  <c r="Y2305" i="2" s="1"/>
  <c r="Z2305" i="2" s="1"/>
  <c r="AA2305" i="2" s="1"/>
  <c r="W2293" i="2"/>
  <c r="Y2293" i="2" s="1"/>
  <c r="Z2293" i="2" s="1"/>
  <c r="AA2293" i="2" s="1"/>
  <c r="W2285" i="2"/>
  <c r="Y2285" i="2" s="1"/>
  <c r="W1648" i="2"/>
  <c r="Y1648" i="2" s="1"/>
  <c r="Z1648" i="2" s="1"/>
  <c r="AA1648" i="2" s="1"/>
  <c r="W1652" i="2"/>
  <c r="Y1652" i="2" s="1"/>
  <c r="Z1652" i="2" s="1"/>
  <c r="AA1652" i="2" s="1"/>
  <c r="W1644" i="2"/>
  <c r="Y1644" i="2" s="1"/>
  <c r="W1649" i="2"/>
  <c r="Y1649" i="2" s="1"/>
  <c r="W1641" i="2"/>
  <c r="Y1641" i="2" s="1"/>
  <c r="W1647" i="2"/>
  <c r="Y1647" i="2" s="1"/>
  <c r="Z1647" i="2" s="1"/>
  <c r="AA1647" i="2" s="1"/>
  <c r="W1654" i="2"/>
  <c r="Y1654" i="2" s="1"/>
  <c r="Z1654" i="2" s="1"/>
  <c r="AA1654" i="2" s="1"/>
  <c r="W1646" i="2"/>
  <c r="Y1646" i="2" s="1"/>
  <c r="Z1646" i="2" s="1"/>
  <c r="AA1646" i="2" s="1"/>
  <c r="W1651" i="2"/>
  <c r="Y1651" i="2" s="1"/>
  <c r="Z1651" i="2" s="1"/>
  <c r="AA1651" i="2" s="1"/>
  <c r="W1643" i="2"/>
  <c r="Y1643" i="2" s="1"/>
  <c r="Z1643" i="2" s="1"/>
  <c r="AA1643" i="2" s="1"/>
  <c r="W1650" i="2"/>
  <c r="Y1650" i="2" s="1"/>
  <c r="Z1650" i="2" s="1"/>
  <c r="AA1650" i="2" s="1"/>
  <c r="W1645" i="2"/>
  <c r="Y1645" i="2" s="1"/>
  <c r="Z1645" i="2" s="1"/>
  <c r="AA1645" i="2" s="1"/>
  <c r="W1642" i="2"/>
  <c r="Y1642" i="2" s="1"/>
  <c r="Z1642" i="2" s="1"/>
  <c r="AA1642" i="2" s="1"/>
  <c r="W1653" i="2"/>
  <c r="Y1653" i="2" s="1"/>
  <c r="W2634" i="2"/>
  <c r="Y2634" i="2" s="1"/>
  <c r="Z2634" i="2" s="1"/>
  <c r="AA2634" i="2" s="1"/>
  <c r="W2635" i="2"/>
  <c r="Y2635" i="2" s="1"/>
  <c r="Z2635" i="2" s="1"/>
  <c r="AA2635" i="2" s="1"/>
  <c r="W4309" i="2"/>
  <c r="Y4309" i="2" s="1"/>
  <c r="Z4309" i="2" s="1"/>
  <c r="AA4309" i="2" s="1"/>
  <c r="W4304" i="2"/>
  <c r="Y4304" i="2" s="1"/>
  <c r="Z4304" i="2" s="1"/>
  <c r="AA4304" i="2" s="1"/>
  <c r="W4308" i="2"/>
  <c r="Y4308" i="2" s="1"/>
  <c r="Z4308" i="2" s="1"/>
  <c r="AA4308" i="2" s="1"/>
  <c r="W4300" i="2"/>
  <c r="Y4300" i="2" s="1"/>
  <c r="Z4300" i="2" s="1"/>
  <c r="AA4300" i="2" s="1"/>
  <c r="W4310" i="2"/>
  <c r="Y4310" i="2" s="1"/>
  <c r="Z4310" i="2" s="1"/>
  <c r="AA4310" i="2" s="1"/>
  <c r="W4302" i="2"/>
  <c r="Y4302" i="2" s="1"/>
  <c r="W4298" i="2"/>
  <c r="Y4298" i="2" s="1"/>
  <c r="Z4298" i="2" s="1"/>
  <c r="AA4298" i="2" s="1"/>
  <c r="W4306" i="2"/>
  <c r="Y4306" i="2" s="1"/>
  <c r="W4301" i="2"/>
  <c r="Y4301" i="2" s="1"/>
  <c r="Z4301" i="2" s="1"/>
  <c r="AA4301" i="2" s="1"/>
  <c r="W4311" i="2"/>
  <c r="Y4311" i="2" s="1"/>
  <c r="Z4311" i="2" s="1"/>
  <c r="AA4311" i="2" s="1"/>
  <c r="W4303" i="2"/>
  <c r="Y4303" i="2" s="1"/>
  <c r="Z4303" i="2" s="1"/>
  <c r="AA4303" i="2" s="1"/>
  <c r="W4305" i="2"/>
  <c r="Y4305" i="2" s="1"/>
  <c r="Z4305" i="2" s="1"/>
  <c r="AA4305" i="2" s="1"/>
  <c r="W4307" i="2"/>
  <c r="Y4307" i="2" s="1"/>
  <c r="Z4307" i="2" s="1"/>
  <c r="AA4307" i="2" s="1"/>
  <c r="W4299" i="2"/>
  <c r="Y4299" i="2" s="1"/>
  <c r="Z4299" i="2" s="1"/>
  <c r="AA4299" i="2" s="1"/>
  <c r="W1072" i="2"/>
  <c r="Y1072" i="2" s="1"/>
  <c r="W1068" i="2"/>
  <c r="Y1068" i="2" s="1"/>
  <c r="W1060" i="2"/>
  <c r="Y1060" i="2" s="1"/>
  <c r="Z1060" i="2" s="1"/>
  <c r="AA1060" i="2" s="1"/>
  <c r="W1064" i="2"/>
  <c r="Y1064" i="2" s="1"/>
  <c r="W1074" i="2"/>
  <c r="Y1074" i="2" s="1"/>
  <c r="Z1074" i="2" s="1"/>
  <c r="AA1074" i="2" s="1"/>
  <c r="W1066" i="2"/>
  <c r="Y1066" i="2" s="1"/>
  <c r="Z1066" i="2" s="1"/>
  <c r="AA1066" i="2" s="1"/>
  <c r="W1073" i="2"/>
  <c r="Y1073" i="2" s="1"/>
  <c r="Z1073" i="2" s="1"/>
  <c r="AA1073" i="2" s="1"/>
  <c r="W1075" i="2"/>
  <c r="Y1075" i="2" s="1"/>
  <c r="Z1075" i="2" s="1"/>
  <c r="AA1075" i="2" s="1"/>
  <c r="W1069" i="2"/>
  <c r="Y1069" i="2" s="1"/>
  <c r="Z1069" i="2" s="1"/>
  <c r="AA1069" i="2" s="1"/>
  <c r="W1070" i="2"/>
  <c r="Y1070" i="2" s="1"/>
  <c r="W1061" i="2"/>
  <c r="Y1061" i="2" s="1"/>
  <c r="Z1061" i="2" s="1"/>
  <c r="AA1061" i="2" s="1"/>
  <c r="W1062" i="2"/>
  <c r="Y1062" i="2" s="1"/>
  <c r="W1065" i="2"/>
  <c r="Y1065" i="2" s="1"/>
  <c r="Z1065" i="2" s="1"/>
  <c r="AA1065" i="2" s="1"/>
  <c r="W1071" i="2"/>
  <c r="Y1071" i="2" s="1"/>
  <c r="Z1071" i="2" s="1"/>
  <c r="AA1071" i="2" s="1"/>
  <c r="W1063" i="2"/>
  <c r="Y1063" i="2" s="1"/>
  <c r="Z1063" i="2" s="1"/>
  <c r="AA1063" i="2" s="1"/>
  <c r="W1067" i="2"/>
  <c r="Y1067" i="2" s="1"/>
  <c r="Z1067" i="2" s="1"/>
  <c r="AA1067" i="2" s="1"/>
  <c r="W1916" i="2"/>
  <c r="Y1916" i="2" s="1"/>
  <c r="Z1916" i="2" s="1"/>
  <c r="AA1916" i="2" s="1"/>
  <c r="W1914" i="2"/>
  <c r="Y1914" i="2" s="1"/>
  <c r="Z1914" i="2" s="1"/>
  <c r="AA1914" i="2" s="1"/>
  <c r="W1915" i="2"/>
  <c r="Y1915" i="2" s="1"/>
  <c r="Z1915" i="2" s="1"/>
  <c r="AA1915" i="2" s="1"/>
  <c r="W6076" i="2"/>
  <c r="Y6076" i="2" s="1"/>
  <c r="Z6076" i="2" s="1"/>
  <c r="AA6076" i="2" s="1"/>
  <c r="W6077" i="2"/>
  <c r="Y6077" i="2" s="1"/>
  <c r="Z6077" i="2" s="1"/>
  <c r="AA6077" i="2" s="1"/>
  <c r="W1908" i="2"/>
  <c r="Y1908" i="2" s="1"/>
  <c r="Z1908" i="2" s="1"/>
  <c r="AA1908" i="2" s="1"/>
  <c r="W1906" i="2"/>
  <c r="Y1906" i="2" s="1"/>
  <c r="Z1906" i="2" s="1"/>
  <c r="AA1906" i="2" s="1"/>
  <c r="W1909" i="2"/>
  <c r="Y1909" i="2" s="1"/>
  <c r="Z1909" i="2" s="1"/>
  <c r="AA1909" i="2" s="1"/>
  <c r="W1910" i="2"/>
  <c r="Y1910" i="2" s="1"/>
  <c r="Z1910" i="2" s="1"/>
  <c r="AA1910" i="2" s="1"/>
  <c r="W1907" i="2"/>
  <c r="Y1907" i="2" s="1"/>
  <c r="Z1907" i="2" s="1"/>
  <c r="AA1907" i="2" s="1"/>
  <c r="W1632" i="2"/>
  <c r="Y1632" i="2" s="1"/>
  <c r="Z1632" i="2" s="1"/>
  <c r="AA1632" i="2" s="1"/>
  <c r="W1628" i="2"/>
  <c r="Y1628" i="2" s="1"/>
  <c r="W1630" i="2"/>
  <c r="Y1630" i="2" s="1"/>
  <c r="Z1630" i="2" s="1"/>
  <c r="AA1630" i="2" s="1"/>
  <c r="W1633" i="2"/>
  <c r="Y1633" i="2" s="1"/>
  <c r="W1627" i="2"/>
  <c r="Y1627" i="2" s="1"/>
  <c r="Z1627" i="2" s="1"/>
  <c r="AA1627" i="2" s="1"/>
  <c r="W1629" i="2"/>
  <c r="Y1629" i="2" s="1"/>
  <c r="Z1629" i="2" s="1"/>
  <c r="AA1629" i="2" s="1"/>
  <c r="W1631" i="2"/>
  <c r="Y1631" i="2" s="1"/>
  <c r="W2896" i="2"/>
  <c r="Y2896" i="2" s="1"/>
  <c r="W2897" i="2"/>
  <c r="Y2897" i="2" s="1"/>
  <c r="W2895" i="2"/>
  <c r="Y2895" i="2" s="1"/>
  <c r="Z2895" i="2" s="1"/>
  <c r="AA2895" i="2" s="1"/>
  <c r="W1896" i="2"/>
  <c r="Y1896" i="2" s="1"/>
  <c r="Z1896" i="2" s="1"/>
  <c r="AA1896" i="2" s="1"/>
  <c r="W1895" i="2"/>
  <c r="Y1895" i="2" s="1"/>
  <c r="Z1895" i="2" s="1"/>
  <c r="AA1895" i="2" s="1"/>
  <c r="W1898" i="2"/>
  <c r="Y1898" i="2" s="1"/>
  <c r="Z1898" i="2" s="1"/>
  <c r="AA1898" i="2" s="1"/>
  <c r="W1894" i="2"/>
  <c r="Y1894" i="2" s="1"/>
  <c r="Z1894" i="2" s="1"/>
  <c r="AA1894" i="2" s="1"/>
  <c r="W1897" i="2"/>
  <c r="Y1897" i="2" s="1"/>
  <c r="W1899" i="2"/>
  <c r="Y1899" i="2" s="1"/>
  <c r="Z1899" i="2" s="1"/>
  <c r="AA1899" i="2" s="1"/>
  <c r="W1892" i="2"/>
  <c r="Y1892" i="2" s="1"/>
  <c r="Z1892" i="2" s="1"/>
  <c r="AA1892" i="2" s="1"/>
  <c r="W1884" i="2"/>
  <c r="Y1884" i="2" s="1"/>
  <c r="W1888" i="2"/>
  <c r="Y1888" i="2" s="1"/>
  <c r="Z1888" i="2" s="1"/>
  <c r="AA1888" i="2" s="1"/>
  <c r="W1890" i="2"/>
  <c r="Y1890" i="2" s="1"/>
  <c r="Z1890" i="2" s="1"/>
  <c r="AA1890" i="2" s="1"/>
  <c r="W1882" i="2"/>
  <c r="Y1882" i="2" s="1"/>
  <c r="Z1882" i="2" s="1"/>
  <c r="AA1882" i="2" s="1"/>
  <c r="W1893" i="2"/>
  <c r="Y1893" i="2" s="1"/>
  <c r="Z1893" i="2" s="1"/>
  <c r="AA1893" i="2" s="1"/>
  <c r="W1885" i="2"/>
  <c r="Y1885" i="2" s="1"/>
  <c r="Z1885" i="2" s="1"/>
  <c r="AA1885" i="2" s="1"/>
  <c r="W1887" i="2"/>
  <c r="Y1887" i="2" s="1"/>
  <c r="W1886" i="2"/>
  <c r="Y1886" i="2" s="1"/>
  <c r="Z1886" i="2" s="1"/>
  <c r="AA1886" i="2" s="1"/>
  <c r="W1889" i="2"/>
  <c r="Y1889" i="2" s="1"/>
  <c r="Z1889" i="2" s="1"/>
  <c r="AA1889" i="2" s="1"/>
  <c r="W1881" i="2"/>
  <c r="Y1881" i="2" s="1"/>
  <c r="Z1881" i="2" s="1"/>
  <c r="AA1881" i="2" s="1"/>
  <c r="W1891" i="2"/>
  <c r="Y1891" i="2" s="1"/>
  <c r="Z1891" i="2" s="1"/>
  <c r="AA1891" i="2" s="1"/>
  <c r="W1883" i="2"/>
  <c r="Y1883" i="2" s="1"/>
  <c r="Z1883" i="2" s="1"/>
  <c r="AA1883" i="2" s="1"/>
  <c r="W1876" i="2"/>
  <c r="Y1876" i="2" s="1"/>
  <c r="Z1876" i="2" s="1"/>
  <c r="AA1876" i="2" s="1"/>
  <c r="W1874" i="2"/>
  <c r="Y1874" i="2" s="1"/>
  <c r="Z1874" i="2" s="1"/>
  <c r="AA1874" i="2" s="1"/>
  <c r="W1877" i="2"/>
  <c r="Y1877" i="2" s="1"/>
  <c r="Z1877" i="2" s="1"/>
  <c r="AA1877" i="2" s="1"/>
  <c r="W1878" i="2"/>
  <c r="Y1878" i="2" s="1"/>
  <c r="Z1878" i="2" s="1"/>
  <c r="AA1878" i="2" s="1"/>
  <c r="W1875" i="2"/>
  <c r="Y1875" i="2" s="1"/>
  <c r="Z1875" i="2" s="1"/>
  <c r="AA1875" i="2" s="1"/>
  <c r="W3204" i="2"/>
  <c r="Y3204" i="2" s="1"/>
  <c r="W3202" i="2"/>
  <c r="Y3202" i="2" s="1"/>
  <c r="Z3202" i="2" s="1"/>
  <c r="AA3202" i="2" s="1"/>
  <c r="W3206" i="2"/>
  <c r="Y3206" i="2" s="1"/>
  <c r="Z3206" i="2" s="1"/>
  <c r="AA3206" i="2" s="1"/>
  <c r="W3203" i="2"/>
  <c r="Y3203" i="2" s="1"/>
  <c r="Z3203" i="2" s="1"/>
  <c r="AA3203" i="2" s="1"/>
  <c r="W3205" i="2"/>
  <c r="Y3205" i="2" s="1"/>
  <c r="W2556" i="2"/>
  <c r="Y2556" i="2" s="1"/>
  <c r="Z2556" i="2" s="1"/>
  <c r="AA2556" i="2" s="1"/>
  <c r="W2552" i="2"/>
  <c r="Y2552" i="2" s="1"/>
  <c r="Z2552" i="2" s="1"/>
  <c r="AA2552" i="2" s="1"/>
  <c r="W2554" i="2"/>
  <c r="Y2554" i="2" s="1"/>
  <c r="Z2554" i="2" s="1"/>
  <c r="AA2554" i="2" s="1"/>
  <c r="W2550" i="2"/>
  <c r="Y2550" i="2" s="1"/>
  <c r="Z2550" i="2" s="1"/>
  <c r="AA2550" i="2" s="1"/>
  <c r="W2553" i="2"/>
  <c r="Y2553" i="2" s="1"/>
  <c r="Z2553" i="2" s="1"/>
  <c r="AA2553" i="2" s="1"/>
  <c r="W2555" i="2"/>
  <c r="Y2555" i="2" s="1"/>
  <c r="Z2555" i="2" s="1"/>
  <c r="AA2555" i="2" s="1"/>
  <c r="W2551" i="2"/>
  <c r="Y2551" i="2" s="1"/>
  <c r="Z2551" i="2" s="1"/>
  <c r="AA2551" i="2" s="1"/>
  <c r="W2521" i="2"/>
  <c r="Y2521" i="2" s="1"/>
  <c r="Z2521" i="2" s="1"/>
  <c r="AA2521" i="2" s="1"/>
  <c r="W2522" i="2"/>
  <c r="Y2522" i="2" s="1"/>
  <c r="Z2522" i="2" s="1"/>
  <c r="AA2522" i="2" s="1"/>
  <c r="W2762" i="2"/>
  <c r="Y2762" i="2" s="1"/>
  <c r="Z2762" i="2" s="1"/>
  <c r="AA2762" i="2" s="1"/>
  <c r="W2761" i="2"/>
  <c r="Y2761" i="2" s="1"/>
  <c r="W1263" i="2"/>
  <c r="Y1263" i="2" s="1"/>
  <c r="W1262" i="2"/>
  <c r="Y1262" i="2" s="1"/>
  <c r="Z1262" i="2" s="1"/>
  <c r="AA1262" i="2" s="1"/>
  <c r="W3416" i="2"/>
  <c r="Y3416" i="2" s="1"/>
  <c r="Z3416" i="2" s="1"/>
  <c r="AA3416" i="2" s="1"/>
  <c r="W3417" i="2"/>
  <c r="Y3417" i="2" s="1"/>
  <c r="Z3417" i="2" s="1"/>
  <c r="AA3417" i="2" s="1"/>
  <c r="W1869" i="2"/>
  <c r="Y1869" i="2" s="1"/>
  <c r="Z1869" i="2" s="1"/>
  <c r="AA1869" i="2" s="1"/>
  <c r="W1868" i="2"/>
  <c r="Y1868" i="2" s="1"/>
  <c r="Z1868" i="2" s="1"/>
  <c r="AA1868" i="2" s="1"/>
  <c r="W1867" i="2"/>
  <c r="Y1867" i="2" s="1"/>
  <c r="Z1867" i="2" s="1"/>
  <c r="AA1867" i="2" s="1"/>
  <c r="W2956" i="2"/>
  <c r="Y2956" i="2" s="1"/>
  <c r="W2954" i="2"/>
  <c r="Y2954" i="2" s="1"/>
  <c r="Z2954" i="2" s="1"/>
  <c r="AA2954" i="2" s="1"/>
  <c r="W2958" i="2"/>
  <c r="Y2958" i="2" s="1"/>
  <c r="Z2958" i="2" s="1"/>
  <c r="AA2958" i="2" s="1"/>
  <c r="W2957" i="2"/>
  <c r="Y2957" i="2" s="1"/>
  <c r="W2955" i="2"/>
  <c r="Y2955" i="2" s="1"/>
  <c r="Z2955" i="2" s="1"/>
  <c r="AA2955" i="2" s="1"/>
  <c r="Z2235" i="2"/>
  <c r="AA2235" i="2" s="1"/>
  <c r="W2228" i="2"/>
  <c r="Y2228" i="2" s="1"/>
  <c r="Z2228" i="2" s="1"/>
  <c r="AA2228" i="2" s="1"/>
  <c r="W2224" i="2"/>
  <c r="Y2224" i="2" s="1"/>
  <c r="Z2224" i="2" s="1"/>
  <c r="AA2224" i="2" s="1"/>
  <c r="W2226" i="2"/>
  <c r="Y2226" i="2" s="1"/>
  <c r="Z2226" i="2" s="1"/>
  <c r="AA2226" i="2" s="1"/>
  <c r="W2222" i="2"/>
  <c r="Y2222" i="2" s="1"/>
  <c r="Z2222" i="2" s="1"/>
  <c r="AA2222" i="2" s="1"/>
  <c r="W2225" i="2"/>
  <c r="Y2225" i="2" s="1"/>
  <c r="W2227" i="2"/>
  <c r="Y2227" i="2" s="1"/>
  <c r="W2229" i="2"/>
  <c r="Y2229" i="2" s="1"/>
  <c r="W2223" i="2"/>
  <c r="Y2223" i="2" s="1"/>
  <c r="Z2223" i="2" s="1"/>
  <c r="AA2223" i="2" s="1"/>
  <c r="W2221" i="2"/>
  <c r="Y2221" i="2" s="1"/>
  <c r="Z2221" i="2" s="1"/>
  <c r="AA2221" i="2" s="1"/>
  <c r="W2888" i="2"/>
  <c r="Y2888" i="2" s="1"/>
  <c r="Z2888" i="2" s="1"/>
  <c r="AA2888" i="2" s="1"/>
  <c r="W2889" i="2"/>
  <c r="Y2889" i="2" s="1"/>
  <c r="W2156" i="2"/>
  <c r="Y2156" i="2" s="1"/>
  <c r="W2148" i="2"/>
  <c r="Y2148" i="2" s="1"/>
  <c r="Z2148" i="2" s="1"/>
  <c r="AA2148" i="2" s="1"/>
  <c r="W2160" i="2"/>
  <c r="Y2160" i="2" s="1"/>
  <c r="W2152" i="2"/>
  <c r="Y2152" i="2" s="1"/>
  <c r="Z2152" i="2" s="1"/>
  <c r="AA2152" i="2" s="1"/>
  <c r="W2150" i="2"/>
  <c r="Y2150" i="2" s="1"/>
  <c r="Z2150" i="2" s="1"/>
  <c r="AA2150" i="2" s="1"/>
  <c r="W2161" i="2"/>
  <c r="Y2161" i="2" s="1"/>
  <c r="Z2161" i="2" s="1"/>
  <c r="AA2161" i="2" s="1"/>
  <c r="W2154" i="2"/>
  <c r="Y2154" i="2" s="1"/>
  <c r="W2153" i="2"/>
  <c r="Y2153" i="2" s="1"/>
  <c r="Z2153" i="2" s="1"/>
  <c r="AA2153" i="2" s="1"/>
  <c r="W2159" i="2"/>
  <c r="Y2159" i="2" s="1"/>
  <c r="Z2159" i="2" s="1"/>
  <c r="AA2159" i="2" s="1"/>
  <c r="W2151" i="2"/>
  <c r="Y2151" i="2" s="1"/>
  <c r="Z2151" i="2" s="1"/>
  <c r="AA2151" i="2" s="1"/>
  <c r="W2162" i="2"/>
  <c r="Y2162" i="2" s="1"/>
  <c r="Z2162" i="2" s="1"/>
  <c r="AA2162" i="2" s="1"/>
  <c r="W2155" i="2"/>
  <c r="Y2155" i="2" s="1"/>
  <c r="Z2155" i="2" s="1"/>
  <c r="AA2155" i="2" s="1"/>
  <c r="W2147" i="2"/>
  <c r="Y2147" i="2" s="1"/>
  <c r="W2158" i="2"/>
  <c r="Y2158" i="2" s="1"/>
  <c r="Z2158" i="2" s="1"/>
  <c r="AA2158" i="2" s="1"/>
  <c r="W2157" i="2"/>
  <c r="Y2157" i="2" s="1"/>
  <c r="Z2157" i="2" s="1"/>
  <c r="AA2157" i="2" s="1"/>
  <c r="W2149" i="2"/>
  <c r="Y2149" i="2" s="1"/>
  <c r="Z2149" i="2" s="1"/>
  <c r="AA2149" i="2" s="1"/>
  <c r="W4264" i="2"/>
  <c r="Y4264" i="2" s="1"/>
  <c r="Z4264" i="2" s="1"/>
  <c r="AA4264" i="2" s="1"/>
  <c r="W4260" i="2"/>
  <c r="Y4260" i="2" s="1"/>
  <c r="Z4260" i="2" s="1"/>
  <c r="AA4260" i="2" s="1"/>
  <c r="W4268" i="2"/>
  <c r="Y4268" i="2" s="1"/>
  <c r="Z4268" i="2" s="1"/>
  <c r="AA4268" i="2" s="1"/>
  <c r="W4270" i="2"/>
  <c r="Y4270" i="2" s="1"/>
  <c r="Z4270" i="2" s="1"/>
  <c r="AA4270" i="2" s="1"/>
  <c r="W4266" i="2"/>
  <c r="Y4266" i="2" s="1"/>
  <c r="Z4266" i="2" s="1"/>
  <c r="AA4266" i="2" s="1"/>
  <c r="W4262" i="2"/>
  <c r="Y4262" i="2" s="1"/>
  <c r="Z4262" i="2" s="1"/>
  <c r="AA4262" i="2" s="1"/>
  <c r="W4269" i="2"/>
  <c r="Y4269" i="2" s="1"/>
  <c r="Z4269" i="2" s="1"/>
  <c r="AA4269" i="2" s="1"/>
  <c r="W4267" i="2"/>
  <c r="Y4267" i="2" s="1"/>
  <c r="Z4267" i="2" s="1"/>
  <c r="AA4267" i="2" s="1"/>
  <c r="W4261" i="2"/>
  <c r="Y4261" i="2" s="1"/>
  <c r="Z4261" i="2" s="1"/>
  <c r="AA4261" i="2" s="1"/>
  <c r="W4265" i="2"/>
  <c r="Y4265" i="2" s="1"/>
  <c r="Z4265" i="2" s="1"/>
  <c r="AA4265" i="2" s="1"/>
  <c r="W4263" i="2"/>
  <c r="Y4263" i="2" s="1"/>
  <c r="Z4263" i="2" s="1"/>
  <c r="AA4263" i="2" s="1"/>
  <c r="W3414" i="2"/>
  <c r="Y3414" i="2" s="1"/>
  <c r="Z3414" i="2" s="1"/>
  <c r="AA3414" i="2" s="1"/>
  <c r="W3413" i="2"/>
  <c r="Y3413" i="2" s="1"/>
  <c r="Z3413" i="2" s="1"/>
  <c r="AA3413" i="2" s="1"/>
  <c r="W3415" i="2"/>
  <c r="Y3415" i="2" s="1"/>
  <c r="Z3415" i="2" s="1"/>
  <c r="AA3415" i="2" s="1"/>
  <c r="W1864" i="2"/>
  <c r="Y1864" i="2" s="1"/>
  <c r="Z1864" i="2" s="1"/>
  <c r="AA1864" i="2" s="1"/>
  <c r="W1866" i="2"/>
  <c r="Y1866" i="2" s="1"/>
  <c r="Z1866" i="2" s="1"/>
  <c r="AA1866" i="2" s="1"/>
  <c r="W1865" i="2"/>
  <c r="Y1865" i="2" s="1"/>
  <c r="W3200" i="2"/>
  <c r="Y3200" i="2" s="1"/>
  <c r="W3201" i="2"/>
  <c r="Y3201" i="2" s="1"/>
  <c r="W1860" i="2"/>
  <c r="Y1860" i="2" s="1"/>
  <c r="Z1860" i="2" s="1"/>
  <c r="AA1860" i="2" s="1"/>
  <c r="W1863" i="2"/>
  <c r="Y1863" i="2" s="1"/>
  <c r="Z1863" i="2" s="1"/>
  <c r="AA1863" i="2" s="1"/>
  <c r="W1862" i="2"/>
  <c r="Y1862" i="2" s="1"/>
  <c r="Z1862" i="2" s="1"/>
  <c r="AA1862" i="2" s="1"/>
  <c r="W1861" i="2"/>
  <c r="Y1861" i="2" s="1"/>
  <c r="Z1861" i="2" s="1"/>
  <c r="AA1861" i="2" s="1"/>
  <c r="W1859" i="2"/>
  <c r="Y1859" i="2" s="1"/>
  <c r="Z1859" i="2" s="1"/>
  <c r="AA1859" i="2" s="1"/>
  <c r="W4246" i="2"/>
  <c r="Y4246" i="2" s="1"/>
  <c r="Z4246" i="2" s="1"/>
  <c r="AA4246" i="2" s="1"/>
  <c r="W4247" i="2"/>
  <c r="Y4247" i="2" s="1"/>
  <c r="Z4247" i="2" s="1"/>
  <c r="AA4247" i="2" s="1"/>
  <c r="W1852" i="2"/>
  <c r="Y1852" i="2" s="1"/>
  <c r="Z1852" i="2" s="1"/>
  <c r="AA1852" i="2" s="1"/>
  <c r="W1848" i="2"/>
  <c r="Y1848" i="2" s="1"/>
  <c r="Z1848" i="2" s="1"/>
  <c r="AA1848" i="2" s="1"/>
  <c r="W1850" i="2"/>
  <c r="Y1850" i="2" s="1"/>
  <c r="Z1850" i="2" s="1"/>
  <c r="AA1850" i="2" s="1"/>
  <c r="W1849" i="2"/>
  <c r="Y1849" i="2" s="1"/>
  <c r="W1854" i="2"/>
  <c r="Y1854" i="2" s="1"/>
  <c r="Z1854" i="2" s="1"/>
  <c r="AA1854" i="2" s="1"/>
  <c r="W1851" i="2"/>
  <c r="Y1851" i="2" s="1"/>
  <c r="W1853" i="2"/>
  <c r="Y1853" i="2" s="1"/>
  <c r="Z1853" i="2" s="1"/>
  <c r="AA1853" i="2" s="1"/>
  <c r="W1844" i="2"/>
  <c r="Y1844" i="2" s="1"/>
  <c r="Z1844" i="2" s="1"/>
  <c r="AA1844" i="2" s="1"/>
  <c r="W1845" i="2"/>
  <c r="Y1845" i="2" s="1"/>
  <c r="Z1845" i="2" s="1"/>
  <c r="AA1845" i="2" s="1"/>
  <c r="W2024" i="2"/>
  <c r="Y2024" i="2" s="1"/>
  <c r="Z2024" i="2" s="1"/>
  <c r="AA2024" i="2" s="1"/>
  <c r="W2026" i="2"/>
  <c r="Y2026" i="2" s="1"/>
  <c r="Z2026" i="2" s="1"/>
  <c r="AA2026" i="2" s="1"/>
  <c r="W2025" i="2"/>
  <c r="Y2025" i="2" s="1"/>
  <c r="Z2025" i="2" s="1"/>
  <c r="AA2025" i="2" s="1"/>
  <c r="W2023" i="2"/>
  <c r="Y2023" i="2" s="1"/>
  <c r="W2880" i="2"/>
  <c r="Y2880" i="2" s="1"/>
  <c r="W2884" i="2"/>
  <c r="Y2884" i="2" s="1"/>
  <c r="W2882" i="2"/>
  <c r="Y2882" i="2" s="1"/>
  <c r="Z2882" i="2" s="1"/>
  <c r="AA2882" i="2" s="1"/>
  <c r="W2886" i="2"/>
  <c r="Y2886" i="2" s="1"/>
  <c r="Z2886" i="2" s="1"/>
  <c r="AA2886" i="2" s="1"/>
  <c r="W2881" i="2"/>
  <c r="Y2881" i="2" s="1"/>
  <c r="W2885" i="2"/>
  <c r="Y2885" i="2" s="1"/>
  <c r="W2887" i="2"/>
  <c r="Y2887" i="2" s="1"/>
  <c r="Z2887" i="2" s="1"/>
  <c r="AA2887" i="2" s="1"/>
  <c r="W2883" i="2"/>
  <c r="Y2883" i="2" s="1"/>
  <c r="Z2883" i="2" s="1"/>
  <c r="AA2883" i="2" s="1"/>
  <c r="W1842" i="2"/>
  <c r="Y1842" i="2" s="1"/>
  <c r="Z1842" i="2" s="1"/>
  <c r="AA1842" i="2" s="1"/>
  <c r="W1841" i="2"/>
  <c r="Y1841" i="2" s="1"/>
  <c r="W1843" i="2"/>
  <c r="Y1843" i="2" s="1"/>
  <c r="Z1843" i="2" s="1"/>
  <c r="AA1843" i="2" s="1"/>
  <c r="W1826" i="2"/>
  <c r="Y1826" i="2" s="1"/>
  <c r="Z1826" i="2" s="1"/>
  <c r="AA1826" i="2" s="1"/>
  <c r="W1825" i="2"/>
  <c r="Y1825" i="2" s="1"/>
  <c r="W2012" i="2"/>
  <c r="Y2012" i="2" s="1"/>
  <c r="Z2012" i="2" s="1"/>
  <c r="AA2012" i="2" s="1"/>
  <c r="W2004" i="2"/>
  <c r="Y2004" i="2" s="1"/>
  <c r="Z2004" i="2" s="1"/>
  <c r="AA2004" i="2" s="1"/>
  <c r="W1996" i="2"/>
  <c r="Y1996" i="2" s="1"/>
  <c r="Z1996" i="2" s="1"/>
  <c r="AA1996" i="2" s="1"/>
  <c r="W2016" i="2"/>
  <c r="Y2016" i="2" s="1"/>
  <c r="Z2016" i="2" s="1"/>
  <c r="AA2016" i="2" s="1"/>
  <c r="W2008" i="2"/>
  <c r="Y2008" i="2" s="1"/>
  <c r="Z2008" i="2" s="1"/>
  <c r="AA2008" i="2" s="1"/>
  <c r="W2000" i="2"/>
  <c r="Y2000" i="2" s="1"/>
  <c r="Z2000" i="2" s="1"/>
  <c r="AA2000" i="2" s="1"/>
  <c r="W2002" i="2"/>
  <c r="Y2002" i="2" s="1"/>
  <c r="Z2002" i="2" s="1"/>
  <c r="AA2002" i="2" s="1"/>
  <c r="W2001" i="2"/>
  <c r="Y2001" i="2" s="1"/>
  <c r="Z2001" i="2" s="1"/>
  <c r="AA2001" i="2" s="1"/>
  <c r="W2015" i="2"/>
  <c r="Y2015" i="2" s="1"/>
  <c r="W1999" i="2"/>
  <c r="Y1999" i="2" s="1"/>
  <c r="W2010" i="2"/>
  <c r="Y2010" i="2" s="1"/>
  <c r="Z2010" i="2" s="1"/>
  <c r="AA2010" i="2" s="1"/>
  <c r="W2009" i="2"/>
  <c r="Y2009" i="2" s="1"/>
  <c r="Z2009" i="2" s="1"/>
  <c r="AA2009" i="2" s="1"/>
  <c r="W2011" i="2"/>
  <c r="Y2011" i="2" s="1"/>
  <c r="Z2011" i="2" s="1"/>
  <c r="AA2011" i="2" s="1"/>
  <c r="W2003" i="2"/>
  <c r="Y2003" i="2" s="1"/>
  <c r="W2013" i="2"/>
  <c r="Y2013" i="2" s="1"/>
  <c r="Z2013" i="2" s="1"/>
  <c r="AA2013" i="2" s="1"/>
  <c r="W2005" i="2"/>
  <c r="Y2005" i="2" s="1"/>
  <c r="Z2005" i="2" s="1"/>
  <c r="AA2005" i="2" s="1"/>
  <c r="W1997" i="2"/>
  <c r="Y1997" i="2" s="1"/>
  <c r="Z1997" i="2" s="1"/>
  <c r="AA1997" i="2" s="1"/>
  <c r="W2014" i="2"/>
  <c r="Y2014" i="2" s="1"/>
  <c r="Z2014" i="2" s="1"/>
  <c r="AA2014" i="2" s="1"/>
  <c r="W2006" i="2"/>
  <c r="Y2006" i="2" s="1"/>
  <c r="Z2006" i="2" s="1"/>
  <c r="AA2006" i="2" s="1"/>
  <c r="W1998" i="2"/>
  <c r="Y1998" i="2" s="1"/>
  <c r="Z1998" i="2" s="1"/>
  <c r="AA1998" i="2" s="1"/>
  <c r="W2007" i="2"/>
  <c r="Y2007" i="2" s="1"/>
  <c r="W2848" i="2"/>
  <c r="Y2848" i="2" s="1"/>
  <c r="W2849" i="2"/>
  <c r="Y2849" i="2" s="1"/>
  <c r="W2847" i="2"/>
  <c r="Y2847" i="2" s="1"/>
  <c r="Z2847" i="2" s="1"/>
  <c r="AA2847" i="2" s="1"/>
  <c r="W1812" i="2"/>
  <c r="Y1812" i="2" s="1"/>
  <c r="Z1812" i="2" s="1"/>
  <c r="AA1812" i="2" s="1"/>
  <c r="W1809" i="2"/>
  <c r="Y1809" i="2" s="1"/>
  <c r="W1810" i="2"/>
  <c r="Y1810" i="2" s="1"/>
  <c r="Z1810" i="2" s="1"/>
  <c r="AA1810" i="2" s="1"/>
  <c r="W1811" i="2"/>
  <c r="Y1811" i="2" s="1"/>
  <c r="Z1811" i="2" s="1"/>
  <c r="AA1811" i="2" s="1"/>
  <c r="W2822" i="2"/>
  <c r="Y2822" i="2" s="1"/>
  <c r="Z2822" i="2" s="1"/>
  <c r="AA2822" i="2" s="1"/>
  <c r="W2823" i="2"/>
  <c r="Y2823" i="2" s="1"/>
  <c r="Z2823" i="2" s="1"/>
  <c r="AA2823" i="2" s="1"/>
  <c r="W1804" i="2"/>
  <c r="Y1804" i="2" s="1"/>
  <c r="W1802" i="2"/>
  <c r="Y1802" i="2" s="1"/>
  <c r="Z1802" i="2" s="1"/>
  <c r="AA1802" i="2" s="1"/>
  <c r="W1801" i="2"/>
  <c r="Y1801" i="2" s="1"/>
  <c r="W1805" i="2"/>
  <c r="Y1805" i="2" s="1"/>
  <c r="Z1805" i="2" s="1"/>
  <c r="AA1805" i="2" s="1"/>
  <c r="W1803" i="2"/>
  <c r="Y1803" i="2" s="1"/>
  <c r="Z1803" i="2" s="1"/>
  <c r="AA1803" i="2" s="1"/>
  <c r="W2369" i="2"/>
  <c r="Y2369" i="2" s="1"/>
  <c r="Z2369" i="2" s="1"/>
  <c r="AA2369" i="2" s="1"/>
  <c r="W2372" i="2"/>
  <c r="Y2372" i="2" s="1"/>
  <c r="Z2372" i="2" s="1"/>
  <c r="AA2372" i="2" s="1"/>
  <c r="W2370" i="2"/>
  <c r="Y2370" i="2" s="1"/>
  <c r="Z2370" i="2" s="1"/>
  <c r="AA2370" i="2" s="1"/>
  <c r="W2371" i="2"/>
  <c r="Y2371" i="2" s="1"/>
  <c r="Z2371" i="2" s="1"/>
  <c r="AA2371" i="2" s="1"/>
  <c r="W2373" i="2"/>
  <c r="Y2373" i="2" s="1"/>
  <c r="Z2373" i="2" s="1"/>
  <c r="AA2373" i="2" s="1"/>
  <c r="W2752" i="2"/>
  <c r="Y2752" i="2" s="1"/>
  <c r="W2754" i="2"/>
  <c r="Y2754" i="2" s="1"/>
  <c r="Z2754" i="2" s="1"/>
  <c r="AA2754" i="2" s="1"/>
  <c r="W2753" i="2"/>
  <c r="Y2753" i="2" s="1"/>
  <c r="W2755" i="2"/>
  <c r="Y2755" i="2" s="1"/>
  <c r="Z2755" i="2" s="1"/>
  <c r="AA2755" i="2" s="1"/>
  <c r="W2751" i="2"/>
  <c r="Y2751" i="2" s="1"/>
  <c r="Z2751" i="2" s="1"/>
  <c r="AA2751" i="2" s="1"/>
  <c r="W1308" i="2"/>
  <c r="Y1308" i="2" s="1"/>
  <c r="Z1308" i="2" s="1"/>
  <c r="AA1308" i="2" s="1"/>
  <c r="W1306" i="2"/>
  <c r="Y1306" i="2" s="1"/>
  <c r="Z1306" i="2" s="1"/>
  <c r="AA1306" i="2" s="1"/>
  <c r="W1309" i="2"/>
  <c r="Y1309" i="2" s="1"/>
  <c r="W1307" i="2"/>
  <c r="Y1307" i="2" s="1"/>
  <c r="Z1307" i="2" s="1"/>
  <c r="AA1307" i="2" s="1"/>
  <c r="W3400" i="2"/>
  <c r="Y3400" i="2" s="1"/>
  <c r="Z3400" i="2" s="1"/>
  <c r="AA3400" i="2" s="1"/>
  <c r="W3408" i="2"/>
  <c r="Y3408" i="2" s="1"/>
  <c r="Z3408" i="2" s="1"/>
  <c r="AA3408" i="2" s="1"/>
  <c r="W3404" i="2"/>
  <c r="Y3404" i="2" s="1"/>
  <c r="Z3404" i="2" s="1"/>
  <c r="AA3404" i="2" s="1"/>
  <c r="W3402" i="2"/>
  <c r="Y3402" i="2" s="1"/>
  <c r="W3406" i="2"/>
  <c r="Y3406" i="2" s="1"/>
  <c r="Z3406" i="2" s="1"/>
  <c r="AA3406" i="2" s="1"/>
  <c r="W3401" i="2"/>
  <c r="Y3401" i="2" s="1"/>
  <c r="Z3401" i="2" s="1"/>
  <c r="AA3401" i="2" s="1"/>
  <c r="W3403" i="2"/>
  <c r="Y3403" i="2" s="1"/>
  <c r="Z3403" i="2" s="1"/>
  <c r="AA3403" i="2" s="1"/>
  <c r="W3405" i="2"/>
  <c r="Y3405" i="2" s="1"/>
  <c r="Z3405" i="2" s="1"/>
  <c r="AA3405" i="2" s="1"/>
  <c r="W3407" i="2"/>
  <c r="Y3407" i="2" s="1"/>
  <c r="Z3407" i="2" s="1"/>
  <c r="AA3407" i="2" s="1"/>
  <c r="W3409" i="2"/>
  <c r="Y3409" i="2" s="1"/>
  <c r="Z3409" i="2" s="1"/>
  <c r="AA3409" i="2" s="1"/>
  <c r="W4222" i="2"/>
  <c r="Y4222" i="2" s="1"/>
  <c r="Z4222" i="2" s="1"/>
  <c r="AA4222" i="2" s="1"/>
  <c r="W4230" i="2"/>
  <c r="Y4230" i="2" s="1"/>
  <c r="Z4230" i="2" s="1"/>
  <c r="AA4230" i="2" s="1"/>
  <c r="W4224" i="2"/>
  <c r="Y4224" i="2" s="1"/>
  <c r="Z4224" i="2" s="1"/>
  <c r="AA4224" i="2" s="1"/>
  <c r="W4232" i="2"/>
  <c r="Y4232" i="2" s="1"/>
  <c r="Z4232" i="2" s="1"/>
  <c r="AA4232" i="2" s="1"/>
  <c r="W4236" i="2"/>
  <c r="Y4236" i="2" s="1"/>
  <c r="Z4236" i="2" s="1"/>
  <c r="AA4236" i="2" s="1"/>
  <c r="W4228" i="2"/>
  <c r="Y4228" i="2" s="1"/>
  <c r="Z4228" i="2" s="1"/>
  <c r="AA4228" i="2" s="1"/>
  <c r="W4234" i="2"/>
  <c r="Y4234" i="2" s="1"/>
  <c r="Z4234" i="2" s="1"/>
  <c r="AA4234" i="2" s="1"/>
  <c r="W4238" i="2"/>
  <c r="Y4238" i="2" s="1"/>
  <c r="Z4238" i="2" s="1"/>
  <c r="AA4238" i="2" s="1"/>
  <c r="W4226" i="2"/>
  <c r="Y4226" i="2" s="1"/>
  <c r="Z4226" i="2" s="1"/>
  <c r="AA4226" i="2" s="1"/>
  <c r="W4229" i="2"/>
  <c r="Y4229" i="2" s="1"/>
  <c r="Z4229" i="2" s="1"/>
  <c r="AA4229" i="2" s="1"/>
  <c r="W4231" i="2"/>
  <c r="Y4231" i="2" s="1"/>
  <c r="Z4231" i="2" s="1"/>
  <c r="AA4231" i="2" s="1"/>
  <c r="W4221" i="2"/>
  <c r="Y4221" i="2" s="1"/>
  <c r="Z4221" i="2" s="1"/>
  <c r="AA4221" i="2" s="1"/>
  <c r="W4237" i="2"/>
  <c r="Y4237" i="2" s="1"/>
  <c r="Z4237" i="2" s="1"/>
  <c r="AA4237" i="2" s="1"/>
  <c r="W4223" i="2"/>
  <c r="Y4223" i="2" s="1"/>
  <c r="Z4223" i="2" s="1"/>
  <c r="AA4223" i="2" s="1"/>
  <c r="W4233" i="2"/>
  <c r="Y4233" i="2" s="1"/>
  <c r="Z4233" i="2" s="1"/>
  <c r="AA4233" i="2" s="1"/>
  <c r="W4235" i="2"/>
  <c r="Y4235" i="2" s="1"/>
  <c r="Z4235" i="2" s="1"/>
  <c r="AA4235" i="2" s="1"/>
  <c r="W4225" i="2"/>
  <c r="Y4225" i="2" s="1"/>
  <c r="Z4225" i="2" s="1"/>
  <c r="AA4225" i="2" s="1"/>
  <c r="W4227" i="2"/>
  <c r="Y4227" i="2" s="1"/>
  <c r="Z4227" i="2" s="1"/>
  <c r="AA4227" i="2" s="1"/>
  <c r="W1992" i="2"/>
  <c r="Y1992" i="2" s="1"/>
  <c r="Z1992" i="2" s="1"/>
  <c r="AA1992" i="2" s="1"/>
  <c r="W1991" i="2"/>
  <c r="Y1991" i="2" s="1"/>
  <c r="W1989" i="2"/>
  <c r="Y1989" i="2" s="1"/>
  <c r="Z1989" i="2" s="1"/>
  <c r="AA1989" i="2" s="1"/>
  <c r="W1990" i="2"/>
  <c r="Y1990" i="2" s="1"/>
  <c r="Z1990" i="2" s="1"/>
  <c r="AA1990" i="2" s="1"/>
  <c r="W1552" i="2"/>
  <c r="Y1552" i="2" s="1"/>
  <c r="Z1552" i="2" s="1"/>
  <c r="AA1552" i="2" s="1"/>
  <c r="W1528" i="2"/>
  <c r="Y1528" i="2" s="1"/>
  <c r="Z1528" i="2" s="1"/>
  <c r="AA1528" i="2" s="1"/>
  <c r="W1520" i="2"/>
  <c r="Y1520" i="2" s="1"/>
  <c r="Z1520" i="2" s="1"/>
  <c r="AA1520" i="2" s="1"/>
  <c r="W1540" i="2"/>
  <c r="Y1540" i="2" s="1"/>
  <c r="Z1540" i="2" s="1"/>
  <c r="AA1540" i="2" s="1"/>
  <c r="W1524" i="2"/>
  <c r="Y1524" i="2" s="1"/>
  <c r="W1548" i="2"/>
  <c r="Y1548" i="2" s="1"/>
  <c r="Z1548" i="2" s="1"/>
  <c r="AA1548" i="2" s="1"/>
  <c r="W1532" i="2"/>
  <c r="Y1532" i="2" s="1"/>
  <c r="W1516" i="2"/>
  <c r="Y1516" i="2" s="1"/>
  <c r="W1508" i="2"/>
  <c r="Y1508" i="2" s="1"/>
  <c r="Z1508" i="2" s="1"/>
  <c r="AA1508" i="2" s="1"/>
  <c r="W1500" i="2"/>
  <c r="Y1500" i="2" s="1"/>
  <c r="Z1500" i="2" s="1"/>
  <c r="AA1500" i="2" s="1"/>
  <c r="W1544" i="2"/>
  <c r="Y1544" i="2" s="1"/>
  <c r="Z1544" i="2" s="1"/>
  <c r="AA1544" i="2" s="1"/>
  <c r="W1536" i="2"/>
  <c r="Y1536" i="2" s="1"/>
  <c r="Z1536" i="2" s="1"/>
  <c r="AA1536" i="2" s="1"/>
  <c r="W1512" i="2"/>
  <c r="Y1512" i="2" s="1"/>
  <c r="Z1512" i="2" s="1"/>
  <c r="AA1512" i="2" s="1"/>
  <c r="W1504" i="2"/>
  <c r="Y1504" i="2" s="1"/>
  <c r="Z1504" i="2" s="1"/>
  <c r="AA1504" i="2" s="1"/>
  <c r="W1542" i="2"/>
  <c r="Y1542" i="2" s="1"/>
  <c r="Z1542" i="2" s="1"/>
  <c r="AA1542" i="2" s="1"/>
  <c r="W1534" i="2"/>
  <c r="Y1534" i="2" s="1"/>
  <c r="Z1534" i="2" s="1"/>
  <c r="AA1534" i="2" s="1"/>
  <c r="W1518" i="2"/>
  <c r="Y1518" i="2" s="1"/>
  <c r="Z1518" i="2" s="1"/>
  <c r="AA1518" i="2" s="1"/>
  <c r="W1502" i="2"/>
  <c r="Y1502" i="2" s="1"/>
  <c r="Z1502" i="2" s="1"/>
  <c r="AA1502" i="2" s="1"/>
  <c r="W1545" i="2"/>
  <c r="Y1545" i="2" s="1"/>
  <c r="W1537" i="2"/>
  <c r="Y1537" i="2" s="1"/>
  <c r="W1529" i="2"/>
  <c r="Y1529" i="2" s="1"/>
  <c r="W1513" i="2"/>
  <c r="Y1513" i="2" s="1"/>
  <c r="W1551" i="2"/>
  <c r="Y1551" i="2" s="1"/>
  <c r="Z1551" i="2" s="1"/>
  <c r="AA1551" i="2" s="1"/>
  <c r="W1527" i="2"/>
  <c r="Y1527" i="2" s="1"/>
  <c r="Z1527" i="2" s="1"/>
  <c r="AA1527" i="2" s="1"/>
  <c r="W1511" i="2"/>
  <c r="Y1511" i="2" s="1"/>
  <c r="Z1511" i="2" s="1"/>
  <c r="AA1511" i="2" s="1"/>
  <c r="W1503" i="2"/>
  <c r="Y1503" i="2" s="1"/>
  <c r="Z1503" i="2" s="1"/>
  <c r="AA1503" i="2" s="1"/>
  <c r="W1554" i="2"/>
  <c r="Y1554" i="2" s="1"/>
  <c r="Z1554" i="2" s="1"/>
  <c r="AA1554" i="2" s="1"/>
  <c r="W1538" i="2"/>
  <c r="Y1538" i="2" s="1"/>
  <c r="Z1538" i="2" s="1"/>
  <c r="AA1538" i="2" s="1"/>
  <c r="W1530" i="2"/>
  <c r="Y1530" i="2" s="1"/>
  <c r="Z1530" i="2" s="1"/>
  <c r="AA1530" i="2" s="1"/>
  <c r="W1522" i="2"/>
  <c r="Y1522" i="2" s="1"/>
  <c r="Z1522" i="2" s="1"/>
  <c r="AA1522" i="2" s="1"/>
  <c r="W1553" i="2"/>
  <c r="Y1553" i="2" s="1"/>
  <c r="W1521" i="2"/>
  <c r="Y1521" i="2" s="1"/>
  <c r="W1505" i="2"/>
  <c r="Y1505" i="2" s="1"/>
  <c r="W1547" i="2"/>
  <c r="Y1547" i="2" s="1"/>
  <c r="W1523" i="2"/>
  <c r="Y1523" i="2" s="1"/>
  <c r="W1507" i="2"/>
  <c r="Y1507" i="2" s="1"/>
  <c r="Z1507" i="2" s="1"/>
  <c r="AA1507" i="2" s="1"/>
  <c r="W1546" i="2"/>
  <c r="Y1546" i="2" s="1"/>
  <c r="Z1546" i="2" s="1"/>
  <c r="AA1546" i="2" s="1"/>
  <c r="W1514" i="2"/>
  <c r="Y1514" i="2" s="1"/>
  <c r="Z1514" i="2" s="1"/>
  <c r="AA1514" i="2" s="1"/>
  <c r="W1506" i="2"/>
  <c r="Y1506" i="2" s="1"/>
  <c r="Z1506" i="2" s="1"/>
  <c r="AA1506" i="2" s="1"/>
  <c r="W1549" i="2"/>
  <c r="Y1549" i="2" s="1"/>
  <c r="Z1549" i="2" s="1"/>
  <c r="AA1549" i="2" s="1"/>
  <c r="W1541" i="2"/>
  <c r="Y1541" i="2" s="1"/>
  <c r="W1533" i="2"/>
  <c r="Y1533" i="2" s="1"/>
  <c r="Z1533" i="2" s="1"/>
  <c r="AA1533" i="2" s="1"/>
  <c r="W1525" i="2"/>
  <c r="Y1525" i="2" s="1"/>
  <c r="Z1525" i="2" s="1"/>
  <c r="AA1525" i="2" s="1"/>
  <c r="W1509" i="2"/>
  <c r="Y1509" i="2" s="1"/>
  <c r="W1539" i="2"/>
  <c r="Y1539" i="2" s="1"/>
  <c r="W1531" i="2"/>
  <c r="Y1531" i="2" s="1"/>
  <c r="W1515" i="2"/>
  <c r="Y1515" i="2" s="1"/>
  <c r="W1499" i="2"/>
  <c r="Y1499" i="2" s="1"/>
  <c r="Z1499" i="2" s="1"/>
  <c r="AA1499" i="2" s="1"/>
  <c r="W1550" i="2"/>
  <c r="Y1550" i="2" s="1"/>
  <c r="Z1550" i="2" s="1"/>
  <c r="AA1550" i="2" s="1"/>
  <c r="W1526" i="2"/>
  <c r="Y1526" i="2" s="1"/>
  <c r="Z1526" i="2" s="1"/>
  <c r="AA1526" i="2" s="1"/>
  <c r="W1510" i="2"/>
  <c r="Y1510" i="2" s="1"/>
  <c r="Z1510" i="2" s="1"/>
  <c r="AA1510" i="2" s="1"/>
  <c r="W1517" i="2"/>
  <c r="Y1517" i="2" s="1"/>
  <c r="Z1517" i="2" s="1"/>
  <c r="AA1517" i="2" s="1"/>
  <c r="W1501" i="2"/>
  <c r="Y1501" i="2" s="1"/>
  <c r="Z1501" i="2" s="1"/>
  <c r="AA1501" i="2" s="1"/>
  <c r="W1543" i="2"/>
  <c r="Y1543" i="2" s="1"/>
  <c r="Z1543" i="2" s="1"/>
  <c r="AA1543" i="2" s="1"/>
  <c r="W1535" i="2"/>
  <c r="Y1535" i="2" s="1"/>
  <c r="Z1535" i="2" s="1"/>
  <c r="AA1535" i="2" s="1"/>
  <c r="W1519" i="2"/>
  <c r="Y1519" i="2" s="1"/>
  <c r="Z1519" i="2" s="1"/>
  <c r="AA1519" i="2" s="1"/>
  <c r="W6049" i="2"/>
  <c r="Y6049" i="2" s="1"/>
  <c r="Z6049" i="2" s="1"/>
  <c r="AA6049" i="2" s="1"/>
  <c r="W6050" i="2"/>
  <c r="Y6050" i="2" s="1"/>
  <c r="Z6050" i="2" s="1"/>
  <c r="AA6050" i="2" s="1"/>
  <c r="W1256" i="2"/>
  <c r="Y1256" i="2" s="1"/>
  <c r="Z1256" i="2" s="1"/>
  <c r="AA1256" i="2" s="1"/>
  <c r="W1257" i="2"/>
  <c r="Y1257" i="2" s="1"/>
  <c r="Z1257" i="2" s="1"/>
  <c r="AA1257" i="2" s="1"/>
  <c r="W1258" i="2"/>
  <c r="Y1258" i="2" s="1"/>
  <c r="W1253" i="2"/>
  <c r="Y1253" i="2" s="1"/>
  <c r="Z1253" i="2" s="1"/>
  <c r="AA1253" i="2" s="1"/>
  <c r="W1255" i="2"/>
  <c r="Y1255" i="2" s="1"/>
  <c r="Z1255" i="2" s="1"/>
  <c r="AA1255" i="2" s="1"/>
  <c r="W1254" i="2"/>
  <c r="Y1254" i="2" s="1"/>
  <c r="W1776" i="2"/>
  <c r="Y1776" i="2" s="1"/>
  <c r="Z1776" i="2" s="1"/>
  <c r="AA1776" i="2" s="1"/>
  <c r="W1777" i="2"/>
  <c r="Y1777" i="2" s="1"/>
  <c r="W1775" i="2"/>
  <c r="Y1775" i="2" s="1"/>
  <c r="Z1775" i="2" s="1"/>
  <c r="AA1775" i="2" s="1"/>
  <c r="W1774" i="2"/>
  <c r="Y1774" i="2" s="1"/>
  <c r="Z1774" i="2" s="1"/>
  <c r="AA1774" i="2" s="1"/>
  <c r="W1779" i="2"/>
  <c r="Y1779" i="2" s="1"/>
  <c r="Z1779" i="2" s="1"/>
  <c r="AA1779" i="2" s="1"/>
  <c r="W1778" i="2"/>
  <c r="Y1778" i="2" s="1"/>
  <c r="Z1778" i="2" s="1"/>
  <c r="AA1778" i="2" s="1"/>
  <c r="W1304" i="2"/>
  <c r="Y1304" i="2" s="1"/>
  <c r="Z1304" i="2" s="1"/>
  <c r="AA1304" i="2" s="1"/>
  <c r="W1303" i="2"/>
  <c r="Y1303" i="2" s="1"/>
  <c r="Z1303" i="2" s="1"/>
  <c r="AA1303" i="2" s="1"/>
  <c r="W1305" i="2"/>
  <c r="Y1305" i="2" s="1"/>
  <c r="W3280" i="2"/>
  <c r="Y3280" i="2" s="1"/>
  <c r="Z3280" i="2" s="1"/>
  <c r="AA3280" i="2" s="1"/>
  <c r="W3276" i="2"/>
  <c r="Y3276" i="2" s="1"/>
  <c r="Z3276" i="2" s="1"/>
  <c r="AA3276" i="2" s="1"/>
  <c r="W3284" i="2"/>
  <c r="Y3284" i="2" s="1"/>
  <c r="Z3284" i="2" s="1"/>
  <c r="AA3284" i="2" s="1"/>
  <c r="W3282" i="2"/>
  <c r="Y3282" i="2" s="1"/>
  <c r="Z3282" i="2" s="1"/>
  <c r="AA3282" i="2" s="1"/>
  <c r="W3278" i="2"/>
  <c r="Y3278" i="2" s="1"/>
  <c r="Z3278" i="2" s="1"/>
  <c r="AA3278" i="2" s="1"/>
  <c r="W3286" i="2"/>
  <c r="Y3286" i="2" s="1"/>
  <c r="Z3286" i="2" s="1"/>
  <c r="AA3286" i="2" s="1"/>
  <c r="W3281" i="2"/>
  <c r="Y3281" i="2" s="1"/>
  <c r="W3275" i="2"/>
  <c r="Y3275" i="2" s="1"/>
  <c r="Z3275" i="2" s="1"/>
  <c r="AA3275" i="2" s="1"/>
  <c r="W3285" i="2"/>
  <c r="Y3285" i="2" s="1"/>
  <c r="W3277" i="2"/>
  <c r="Y3277" i="2" s="1"/>
  <c r="W3279" i="2"/>
  <c r="Y3279" i="2" s="1"/>
  <c r="Z3279" i="2" s="1"/>
  <c r="AA3279" i="2" s="1"/>
  <c r="W3283" i="2"/>
  <c r="Y3283" i="2" s="1"/>
  <c r="Z3283" i="2" s="1"/>
  <c r="AA3283" i="2" s="1"/>
  <c r="W3350" i="2"/>
  <c r="Y3350" i="2" s="1"/>
  <c r="Z3350" i="2" s="1"/>
  <c r="AA3350" i="2" s="1"/>
  <c r="W3349" i="2"/>
  <c r="Y3349" i="2" s="1"/>
  <c r="Z3349" i="2" s="1"/>
  <c r="AA3349" i="2" s="1"/>
  <c r="W3351" i="2"/>
  <c r="Y3351" i="2" s="1"/>
  <c r="Z3351" i="2" s="1"/>
  <c r="AA3351" i="2" s="1"/>
  <c r="W3336" i="2"/>
  <c r="Y3336" i="2" s="1"/>
  <c r="Z3336" i="2" s="1"/>
  <c r="AA3336" i="2" s="1"/>
  <c r="W3344" i="2"/>
  <c r="Y3344" i="2" s="1"/>
  <c r="Z3344" i="2" s="1"/>
  <c r="AA3344" i="2" s="1"/>
  <c r="W3328" i="2"/>
  <c r="Y3328" i="2" s="1"/>
  <c r="Z3328" i="2" s="1"/>
  <c r="AA3328" i="2" s="1"/>
  <c r="W3320" i="2"/>
  <c r="Y3320" i="2" s="1"/>
  <c r="Z3320" i="2" s="1"/>
  <c r="AA3320" i="2" s="1"/>
  <c r="W3340" i="2"/>
  <c r="Y3340" i="2" s="1"/>
  <c r="Z3340" i="2" s="1"/>
  <c r="AA3340" i="2" s="1"/>
  <c r="W3324" i="2"/>
  <c r="Y3324" i="2" s="1"/>
  <c r="Z3324" i="2" s="1"/>
  <c r="AA3324" i="2" s="1"/>
  <c r="W3348" i="2"/>
  <c r="Y3348" i="2" s="1"/>
  <c r="Z3348" i="2" s="1"/>
  <c r="AA3348" i="2" s="1"/>
  <c r="W3332" i="2"/>
  <c r="Y3332" i="2" s="1"/>
  <c r="Z3332" i="2" s="1"/>
  <c r="AA3332" i="2" s="1"/>
  <c r="W3330" i="2"/>
  <c r="Y3330" i="2" s="1"/>
  <c r="Z3330" i="2" s="1"/>
  <c r="AA3330" i="2" s="1"/>
  <c r="W3346" i="2"/>
  <c r="Y3346" i="2" s="1"/>
  <c r="Z3346" i="2" s="1"/>
  <c r="AA3346" i="2" s="1"/>
  <c r="W3338" i="2"/>
  <c r="Y3338" i="2" s="1"/>
  <c r="W3322" i="2"/>
  <c r="Y3322" i="2" s="1"/>
  <c r="W3334" i="2"/>
  <c r="Y3334" i="2" s="1"/>
  <c r="Z3334" i="2" s="1"/>
  <c r="AA3334" i="2" s="1"/>
  <c r="W3318" i="2"/>
  <c r="Y3318" i="2" s="1"/>
  <c r="Z3318" i="2" s="1"/>
  <c r="AA3318" i="2" s="1"/>
  <c r="W3342" i="2"/>
  <c r="Y3342" i="2" s="1"/>
  <c r="Z3342" i="2" s="1"/>
  <c r="AA3342" i="2" s="1"/>
  <c r="W3326" i="2"/>
  <c r="Y3326" i="2" s="1"/>
  <c r="Z3326" i="2" s="1"/>
  <c r="AA3326" i="2" s="1"/>
  <c r="W3337" i="2"/>
  <c r="Y3337" i="2" s="1"/>
  <c r="Z3337" i="2" s="1"/>
  <c r="AA3337" i="2" s="1"/>
  <c r="W3329" i="2"/>
  <c r="Y3329" i="2" s="1"/>
  <c r="Z3329" i="2" s="1"/>
  <c r="AA3329" i="2" s="1"/>
  <c r="W3321" i="2"/>
  <c r="Y3321" i="2" s="1"/>
  <c r="Z3321" i="2" s="1"/>
  <c r="AA3321" i="2" s="1"/>
  <c r="W3339" i="2"/>
  <c r="Y3339" i="2" s="1"/>
  <c r="Z3339" i="2" s="1"/>
  <c r="AA3339" i="2" s="1"/>
  <c r="W3323" i="2"/>
  <c r="Y3323" i="2" s="1"/>
  <c r="Z3323" i="2" s="1"/>
  <c r="AA3323" i="2" s="1"/>
  <c r="W3333" i="2"/>
  <c r="Y3333" i="2" s="1"/>
  <c r="Z3333" i="2" s="1"/>
  <c r="AA3333" i="2" s="1"/>
  <c r="W3317" i="2"/>
  <c r="Y3317" i="2" s="1"/>
  <c r="Z3317" i="2" s="1"/>
  <c r="AA3317" i="2" s="1"/>
  <c r="W3327" i="2"/>
  <c r="Y3327" i="2" s="1"/>
  <c r="Z3327" i="2" s="1"/>
  <c r="AA3327" i="2" s="1"/>
  <c r="W3341" i="2"/>
  <c r="Y3341" i="2" s="1"/>
  <c r="Z3341" i="2" s="1"/>
  <c r="AA3341" i="2" s="1"/>
  <c r="W3325" i="2"/>
  <c r="Y3325" i="2" s="1"/>
  <c r="Z3325" i="2" s="1"/>
  <c r="AA3325" i="2" s="1"/>
  <c r="W3343" i="2"/>
  <c r="Y3343" i="2" s="1"/>
  <c r="Z3343" i="2" s="1"/>
  <c r="AA3343" i="2" s="1"/>
  <c r="W3335" i="2"/>
  <c r="Y3335" i="2" s="1"/>
  <c r="Z3335" i="2" s="1"/>
  <c r="AA3335" i="2" s="1"/>
  <c r="W3319" i="2"/>
  <c r="Y3319" i="2" s="1"/>
  <c r="Z3319" i="2" s="1"/>
  <c r="AA3319" i="2" s="1"/>
  <c r="W3345" i="2"/>
  <c r="Y3345" i="2" s="1"/>
  <c r="Z3345" i="2" s="1"/>
  <c r="AA3345" i="2" s="1"/>
  <c r="W3347" i="2"/>
  <c r="Y3347" i="2" s="1"/>
  <c r="Z3347" i="2" s="1"/>
  <c r="AA3347" i="2" s="1"/>
  <c r="W3331" i="2"/>
  <c r="Y3331" i="2" s="1"/>
  <c r="Z3331" i="2" s="1"/>
  <c r="AA3331" i="2" s="1"/>
  <c r="W4208" i="2"/>
  <c r="Y4208" i="2" s="1"/>
  <c r="Z4208" i="2" s="1"/>
  <c r="AA4208" i="2" s="1"/>
  <c r="W4207" i="2"/>
  <c r="Y4207" i="2" s="1"/>
  <c r="Z4207" i="2" s="1"/>
  <c r="AA4207" i="2" s="1"/>
  <c r="W6047" i="2"/>
  <c r="Y6047" i="2" s="1"/>
  <c r="W6046" i="2"/>
  <c r="Y6046" i="2" s="1"/>
  <c r="W2748" i="2"/>
  <c r="Y2748" i="2" s="1"/>
  <c r="Z2748" i="2" s="1"/>
  <c r="AA2748" i="2" s="1"/>
  <c r="W2740" i="2"/>
  <c r="Y2740" i="2" s="1"/>
  <c r="W2744" i="2"/>
  <c r="Y2744" i="2" s="1"/>
  <c r="W2746" i="2"/>
  <c r="Y2746" i="2" s="1"/>
  <c r="Z2746" i="2" s="1"/>
  <c r="AA2746" i="2" s="1"/>
  <c r="W2742" i="2"/>
  <c r="Y2742" i="2" s="1"/>
  <c r="Z2742" i="2" s="1"/>
  <c r="AA2742" i="2" s="1"/>
  <c r="W2750" i="2"/>
  <c r="Y2750" i="2" s="1"/>
  <c r="Z2750" i="2" s="1"/>
  <c r="AA2750" i="2" s="1"/>
  <c r="W2741" i="2"/>
  <c r="Y2741" i="2" s="1"/>
  <c r="W2749" i="2"/>
  <c r="Y2749" i="2" s="1"/>
  <c r="W2745" i="2"/>
  <c r="Y2745" i="2" s="1"/>
  <c r="W2747" i="2"/>
  <c r="Y2747" i="2" s="1"/>
  <c r="Z2747" i="2" s="1"/>
  <c r="AA2747" i="2" s="1"/>
  <c r="W2739" i="2"/>
  <c r="Y2739" i="2" s="1"/>
  <c r="Z2739" i="2" s="1"/>
  <c r="AA2739" i="2" s="1"/>
  <c r="W2743" i="2"/>
  <c r="Y2743" i="2" s="1"/>
  <c r="Z2743" i="2" s="1"/>
  <c r="AA2743" i="2" s="1"/>
  <c r="W6005" i="2"/>
  <c r="Y6005" i="2" s="1"/>
  <c r="Z6005" i="2" s="1"/>
  <c r="AA6005" i="2" s="1"/>
  <c r="W6004" i="2"/>
  <c r="Y6004" i="2" s="1"/>
  <c r="W6006" i="2"/>
  <c r="Y6006" i="2" s="1"/>
  <c r="Z6006" i="2" s="1"/>
  <c r="AA6006" i="2" s="1"/>
  <c r="W6003" i="2"/>
  <c r="Y6003" i="2" s="1"/>
  <c r="Z6003" i="2" s="1"/>
  <c r="AA6003" i="2" s="1"/>
  <c r="W4120" i="2"/>
  <c r="Y4120" i="2" s="1"/>
  <c r="Z4120" i="2" s="1"/>
  <c r="AA4120" i="2" s="1"/>
  <c r="W4118" i="2"/>
  <c r="Y4118" i="2" s="1"/>
  <c r="Z4118" i="2" s="1"/>
  <c r="AA4118" i="2" s="1"/>
  <c r="W4117" i="2"/>
  <c r="Y4117" i="2" s="1"/>
  <c r="Z4117" i="2" s="1"/>
  <c r="AA4117" i="2" s="1"/>
  <c r="W4121" i="2"/>
  <c r="Y4121" i="2" s="1"/>
  <c r="Z4121" i="2" s="1"/>
  <c r="AA4121" i="2" s="1"/>
  <c r="W4119" i="2"/>
  <c r="Y4119" i="2" s="1"/>
  <c r="Z4119" i="2" s="1"/>
  <c r="AA4119" i="2" s="1"/>
  <c r="W4110" i="2"/>
  <c r="Y4110" i="2" s="1"/>
  <c r="Z4110" i="2" s="1"/>
  <c r="AA4110" i="2" s="1"/>
  <c r="W4112" i="2"/>
  <c r="Y4112" i="2" s="1"/>
  <c r="Z4112" i="2" s="1"/>
  <c r="AA4112" i="2" s="1"/>
  <c r="W4116" i="2"/>
  <c r="Y4116" i="2" s="1"/>
  <c r="Z4116" i="2" s="1"/>
  <c r="AA4116" i="2" s="1"/>
  <c r="W4108" i="2"/>
  <c r="Y4108" i="2" s="1"/>
  <c r="Z4108" i="2" s="1"/>
  <c r="AA4108" i="2" s="1"/>
  <c r="W4114" i="2"/>
  <c r="Y4114" i="2" s="1"/>
  <c r="Z4114" i="2" s="1"/>
  <c r="AA4114" i="2" s="1"/>
  <c r="W4106" i="2"/>
  <c r="Y4106" i="2" s="1"/>
  <c r="Z4106" i="2" s="1"/>
  <c r="AA4106" i="2" s="1"/>
  <c r="W4109" i="2"/>
  <c r="Y4109" i="2" s="1"/>
  <c r="Z4109" i="2" s="1"/>
  <c r="AA4109" i="2" s="1"/>
  <c r="W4115" i="2"/>
  <c r="Y4115" i="2" s="1"/>
  <c r="Z4115" i="2" s="1"/>
  <c r="AA4115" i="2" s="1"/>
  <c r="W4107" i="2"/>
  <c r="Y4107" i="2" s="1"/>
  <c r="Z4107" i="2" s="1"/>
  <c r="AA4107" i="2" s="1"/>
  <c r="W4113" i="2"/>
  <c r="Y4113" i="2" s="1"/>
  <c r="Z4113" i="2" s="1"/>
  <c r="AA4113" i="2" s="1"/>
  <c r="W4105" i="2"/>
  <c r="Y4105" i="2" s="1"/>
  <c r="Z4105" i="2" s="1"/>
  <c r="AA4105" i="2" s="1"/>
  <c r="W4111" i="2"/>
  <c r="Y4111" i="2" s="1"/>
  <c r="Z4111" i="2" s="1"/>
  <c r="AA4111" i="2" s="1"/>
  <c r="W4033" i="2"/>
  <c r="Y4033" i="2" s="1"/>
  <c r="Z4033" i="2" s="1"/>
  <c r="AA4033" i="2" s="1"/>
  <c r="W4032" i="2"/>
  <c r="Y4032" i="2" s="1"/>
  <c r="W4028" i="2"/>
  <c r="Y4028" i="2" s="1"/>
  <c r="W4030" i="2"/>
  <c r="Y4030" i="2" s="1"/>
  <c r="Z4030" i="2" s="1"/>
  <c r="AA4030" i="2" s="1"/>
  <c r="W4029" i="2"/>
  <c r="Y4029" i="2" s="1"/>
  <c r="Z4029" i="2" s="1"/>
  <c r="AA4029" i="2" s="1"/>
  <c r="W4027" i="2"/>
  <c r="Y4027" i="2" s="1"/>
  <c r="Z4027" i="2" s="1"/>
  <c r="AA4027" i="2" s="1"/>
  <c r="W4031" i="2"/>
  <c r="Y4031" i="2" s="1"/>
  <c r="Z4031" i="2" s="1"/>
  <c r="AA4031" i="2" s="1"/>
  <c r="W3960" i="2"/>
  <c r="Y3960" i="2" s="1"/>
  <c r="W3964" i="2"/>
  <c r="Y3964" i="2" s="1"/>
  <c r="Z3964" i="2" s="1"/>
  <c r="AA3964" i="2" s="1"/>
  <c r="W3962" i="2"/>
  <c r="Y3962" i="2" s="1"/>
  <c r="Z3962" i="2" s="1"/>
  <c r="AA3962" i="2" s="1"/>
  <c r="W3961" i="2"/>
  <c r="Y3961" i="2" s="1"/>
  <c r="Z3961" i="2" s="1"/>
  <c r="AA3961" i="2" s="1"/>
  <c r="W3958" i="2"/>
  <c r="Y3958" i="2" s="1"/>
  <c r="Z3958" i="2" s="1"/>
  <c r="AA3958" i="2" s="1"/>
  <c r="W3957" i="2"/>
  <c r="Y3957" i="2" s="1"/>
  <c r="Z3957" i="2" s="1"/>
  <c r="AA3957" i="2" s="1"/>
  <c r="W3963" i="2"/>
  <c r="Y3963" i="2" s="1"/>
  <c r="Z3963" i="2" s="1"/>
  <c r="AA3963" i="2" s="1"/>
  <c r="W3959" i="2"/>
  <c r="Y3959" i="2" s="1"/>
  <c r="Z3959" i="2" s="1"/>
  <c r="AA3959" i="2" s="1"/>
  <c r="W4010" i="2"/>
  <c r="Y4010" i="2" s="1"/>
  <c r="Z4010" i="2" s="1"/>
  <c r="AA4010" i="2" s="1"/>
  <c r="W4022" i="2"/>
  <c r="Y4022" i="2" s="1"/>
  <c r="Z4022" i="2" s="1"/>
  <c r="AA4022" i="2" s="1"/>
  <c r="W4024" i="2"/>
  <c r="Y4024" i="2" s="1"/>
  <c r="W4008" i="2"/>
  <c r="Y4008" i="2" s="1"/>
  <c r="W4016" i="2"/>
  <c r="Y4016" i="2" s="1"/>
  <c r="W4020" i="2"/>
  <c r="Y4020" i="2" s="1"/>
  <c r="W4012" i="2"/>
  <c r="Y4012" i="2" s="1"/>
  <c r="W4014" i="2"/>
  <c r="Y4014" i="2" s="1"/>
  <c r="Z4014" i="2" s="1"/>
  <c r="AA4014" i="2" s="1"/>
  <c r="W4018" i="2"/>
  <c r="Y4018" i="2" s="1"/>
  <c r="Z4018" i="2" s="1"/>
  <c r="AA4018" i="2" s="1"/>
  <c r="W4021" i="2"/>
  <c r="Y4021" i="2" s="1"/>
  <c r="Z4021" i="2" s="1"/>
  <c r="AA4021" i="2" s="1"/>
  <c r="W4019" i="2"/>
  <c r="Y4019" i="2" s="1"/>
  <c r="Z4019" i="2" s="1"/>
  <c r="AA4019" i="2" s="1"/>
  <c r="W4013" i="2"/>
  <c r="Y4013" i="2" s="1"/>
  <c r="Z4013" i="2" s="1"/>
  <c r="AA4013" i="2" s="1"/>
  <c r="W4011" i="2"/>
  <c r="Y4011" i="2" s="1"/>
  <c r="Z4011" i="2" s="1"/>
  <c r="AA4011" i="2" s="1"/>
  <c r="W4017" i="2"/>
  <c r="Y4017" i="2" s="1"/>
  <c r="Z4017" i="2" s="1"/>
  <c r="AA4017" i="2" s="1"/>
  <c r="W4023" i="2"/>
  <c r="Y4023" i="2" s="1"/>
  <c r="Z4023" i="2" s="1"/>
  <c r="AA4023" i="2" s="1"/>
  <c r="W4007" i="2"/>
  <c r="Y4007" i="2" s="1"/>
  <c r="Z4007" i="2" s="1"/>
  <c r="AA4007" i="2" s="1"/>
  <c r="W4009" i="2"/>
  <c r="Y4009" i="2" s="1"/>
  <c r="Z4009" i="2" s="1"/>
  <c r="AA4009" i="2" s="1"/>
  <c r="W4015" i="2"/>
  <c r="Y4015" i="2" s="1"/>
  <c r="Z4015" i="2" s="1"/>
  <c r="AA4015" i="2" s="1"/>
  <c r="W3923" i="2"/>
  <c r="Y3923" i="2" s="1"/>
  <c r="W3917" i="2"/>
  <c r="Y3917" i="2" s="1"/>
  <c r="Z3917" i="2" s="1"/>
  <c r="AA3917" i="2" s="1"/>
  <c r="W3928" i="2"/>
  <c r="Y3928" i="2" s="1"/>
  <c r="W3920" i="2"/>
  <c r="Y3920" i="2" s="1"/>
  <c r="W3924" i="2"/>
  <c r="Y3924" i="2" s="1"/>
  <c r="W3916" i="2"/>
  <c r="Y3916" i="2" s="1"/>
  <c r="W3918" i="2"/>
  <c r="Y3918" i="2" s="1"/>
  <c r="Z3918" i="2" s="1"/>
  <c r="AA3918" i="2" s="1"/>
  <c r="W3926" i="2"/>
  <c r="Y3926" i="2" s="1"/>
  <c r="Z3926" i="2" s="1"/>
  <c r="AA3926" i="2" s="1"/>
  <c r="W3914" i="2"/>
  <c r="Y3914" i="2" s="1"/>
  <c r="Z3914" i="2" s="1"/>
  <c r="AA3914" i="2" s="1"/>
  <c r="W3922" i="2"/>
  <c r="Y3922" i="2" s="1"/>
  <c r="Z3922" i="2" s="1"/>
  <c r="AA3922" i="2" s="1"/>
  <c r="W3927" i="2"/>
  <c r="Y3927" i="2" s="1"/>
  <c r="Z3927" i="2" s="1"/>
  <c r="AA3927" i="2" s="1"/>
  <c r="W3925" i="2"/>
  <c r="Y3925" i="2" s="1"/>
  <c r="Z3925" i="2" s="1"/>
  <c r="AA3925" i="2" s="1"/>
  <c r="W3915" i="2"/>
  <c r="Y3915" i="2" s="1"/>
  <c r="Z3915" i="2" s="1"/>
  <c r="AA3915" i="2" s="1"/>
  <c r="W3913" i="2"/>
  <c r="Y3913" i="2" s="1"/>
  <c r="Z3913" i="2" s="1"/>
  <c r="AA3913" i="2" s="1"/>
  <c r="W3921" i="2"/>
  <c r="Y3921" i="2" s="1"/>
  <c r="Z3921" i="2" s="1"/>
  <c r="AA3921" i="2" s="1"/>
  <c r="W3919" i="2"/>
  <c r="Y3919" i="2" s="1"/>
  <c r="Z3919" i="2" s="1"/>
  <c r="AA3919" i="2" s="1"/>
  <c r="W4097" i="2"/>
  <c r="Y4097" i="2" s="1"/>
  <c r="Z4097" i="2" s="1"/>
  <c r="AA4097" i="2" s="1"/>
  <c r="W4088" i="2"/>
  <c r="Y4088" i="2" s="1"/>
  <c r="W4096" i="2"/>
  <c r="Y4096" i="2" s="1"/>
  <c r="Z4096" i="2" s="1"/>
  <c r="AA4096" i="2" s="1"/>
  <c r="W4100" i="2"/>
  <c r="Y4100" i="2" s="1"/>
  <c r="W4084" i="2"/>
  <c r="Y4084" i="2" s="1"/>
  <c r="W4092" i="2"/>
  <c r="Y4092" i="2" s="1"/>
  <c r="W4098" i="2"/>
  <c r="Y4098" i="2" s="1"/>
  <c r="Z4098" i="2" s="1"/>
  <c r="AA4098" i="2" s="1"/>
  <c r="W4094" i="2"/>
  <c r="Y4094" i="2" s="1"/>
  <c r="Z4094" i="2" s="1"/>
  <c r="AA4094" i="2" s="1"/>
  <c r="W4102" i="2"/>
  <c r="Y4102" i="2" s="1"/>
  <c r="Z4102" i="2" s="1"/>
  <c r="AA4102" i="2" s="1"/>
  <c r="W4090" i="2"/>
  <c r="Y4090" i="2" s="1"/>
  <c r="Z4090" i="2" s="1"/>
  <c r="AA4090" i="2" s="1"/>
  <c r="W4101" i="2"/>
  <c r="Y4101" i="2" s="1"/>
  <c r="Z4101" i="2" s="1"/>
  <c r="AA4101" i="2" s="1"/>
  <c r="W4093" i="2"/>
  <c r="Y4093" i="2" s="1"/>
  <c r="Z4093" i="2" s="1"/>
  <c r="AA4093" i="2" s="1"/>
  <c r="W4099" i="2"/>
  <c r="Y4099" i="2" s="1"/>
  <c r="Z4099" i="2" s="1"/>
  <c r="AA4099" i="2" s="1"/>
  <c r="W4091" i="2"/>
  <c r="Y4091" i="2" s="1"/>
  <c r="Z4091" i="2" s="1"/>
  <c r="AA4091" i="2" s="1"/>
  <c r="W4089" i="2"/>
  <c r="Y4089" i="2" s="1"/>
  <c r="Z4089" i="2" s="1"/>
  <c r="AA4089" i="2" s="1"/>
  <c r="W4103" i="2"/>
  <c r="Y4103" i="2" s="1"/>
  <c r="Z4103" i="2" s="1"/>
  <c r="AA4103" i="2" s="1"/>
  <c r="W4087" i="2"/>
  <c r="Y4087" i="2" s="1"/>
  <c r="Z4087" i="2" s="1"/>
  <c r="AA4087" i="2" s="1"/>
  <c r="W4085" i="2"/>
  <c r="Y4085" i="2" s="1"/>
  <c r="Z4085" i="2" s="1"/>
  <c r="AA4085" i="2" s="1"/>
  <c r="W4095" i="2"/>
  <c r="Y4095" i="2" s="1"/>
  <c r="Z4095" i="2" s="1"/>
  <c r="AA4095" i="2" s="1"/>
  <c r="W4086" i="2"/>
  <c r="Y4086" i="2" s="1"/>
  <c r="Z4086" i="2" s="1"/>
  <c r="AA4086" i="2" s="1"/>
  <c r="W3905" i="2"/>
  <c r="Y3905" i="2" s="1"/>
  <c r="Z3905" i="2" s="1"/>
  <c r="AA3905" i="2" s="1"/>
  <c r="W3912" i="2"/>
  <c r="Y3912" i="2" s="1"/>
  <c r="W3908" i="2"/>
  <c r="Y3908" i="2" s="1"/>
  <c r="W3910" i="2"/>
  <c r="Y3910" i="2" s="1"/>
  <c r="Z3910" i="2" s="1"/>
  <c r="AA3910" i="2" s="1"/>
  <c r="W3906" i="2"/>
  <c r="Y3906" i="2" s="1"/>
  <c r="Z3906" i="2" s="1"/>
  <c r="AA3906" i="2" s="1"/>
  <c r="W3907" i="2"/>
  <c r="Y3907" i="2" s="1"/>
  <c r="Z3907" i="2" s="1"/>
  <c r="AA3907" i="2" s="1"/>
  <c r="W3911" i="2"/>
  <c r="Y3911" i="2" s="1"/>
  <c r="Z3911" i="2" s="1"/>
  <c r="AA3911" i="2" s="1"/>
  <c r="W3909" i="2"/>
  <c r="Y3909" i="2" s="1"/>
  <c r="Z3909" i="2" s="1"/>
  <c r="AA3909" i="2" s="1"/>
  <c r="W3540" i="2"/>
  <c r="Y3540" i="2" s="1"/>
  <c r="Z3540" i="2" s="1"/>
  <c r="AA3540" i="2" s="1"/>
  <c r="W3538" i="2"/>
  <c r="Y3538" i="2" s="1"/>
  <c r="Z3538" i="2" s="1"/>
  <c r="AA3538" i="2" s="1"/>
  <c r="W3542" i="2"/>
  <c r="Y3542" i="2" s="1"/>
  <c r="Z3542" i="2" s="1"/>
  <c r="AA3542" i="2" s="1"/>
  <c r="W3541" i="2"/>
  <c r="Y3541" i="2" s="1"/>
  <c r="W3539" i="2"/>
  <c r="Y3539" i="2" s="1"/>
  <c r="Z3539" i="2" s="1"/>
  <c r="AA3539" i="2" s="1"/>
  <c r="W3444" i="2"/>
  <c r="Y3444" i="2" s="1"/>
  <c r="Z3444" i="2" s="1"/>
  <c r="AA3444" i="2" s="1"/>
  <c r="W3446" i="2"/>
  <c r="Y3446" i="2" s="1"/>
  <c r="Z3446" i="2" s="1"/>
  <c r="AA3446" i="2" s="1"/>
  <c r="W3445" i="2"/>
  <c r="Y3445" i="2" s="1"/>
  <c r="W3447" i="2"/>
  <c r="Y3447" i="2" s="1"/>
  <c r="Z3447" i="2" s="1"/>
  <c r="AA3447" i="2" s="1"/>
  <c r="W3443" i="2"/>
  <c r="Y3443" i="2" s="1"/>
  <c r="Z3443" i="2" s="1"/>
  <c r="AA3443" i="2" s="1"/>
  <c r="W3520" i="2"/>
  <c r="Y3520" i="2" s="1"/>
  <c r="Z3520" i="2" s="1"/>
  <c r="AA3520" i="2" s="1"/>
  <c r="W3524" i="2"/>
  <c r="Y3524" i="2" s="1"/>
  <c r="Z3524" i="2" s="1"/>
  <c r="AA3524" i="2" s="1"/>
  <c r="W3522" i="2"/>
  <c r="Y3522" i="2" s="1"/>
  <c r="Z3522" i="2" s="1"/>
  <c r="AA3522" i="2" s="1"/>
  <c r="W3521" i="2"/>
  <c r="Y3521" i="2" s="1"/>
  <c r="W3525" i="2"/>
  <c r="Y3525" i="2" s="1"/>
  <c r="W3523" i="2"/>
  <c r="Y3523" i="2" s="1"/>
  <c r="Z3523" i="2" s="1"/>
  <c r="AA3523" i="2" s="1"/>
  <c r="W3818" i="2"/>
  <c r="Y3818" i="2" s="1"/>
  <c r="Z3818" i="2" s="1"/>
  <c r="AA3818" i="2" s="1"/>
  <c r="W3816" i="2"/>
  <c r="Y3816" i="2" s="1"/>
  <c r="W3824" i="2"/>
  <c r="Y3824" i="2" s="1"/>
  <c r="W3828" i="2"/>
  <c r="Y3828" i="2" s="1"/>
  <c r="W3820" i="2"/>
  <c r="Y3820" i="2" s="1"/>
  <c r="W3826" i="2"/>
  <c r="Y3826" i="2" s="1"/>
  <c r="Z3826" i="2" s="1"/>
  <c r="AA3826" i="2" s="1"/>
  <c r="W3822" i="2"/>
  <c r="Y3822" i="2" s="1"/>
  <c r="Z3822" i="2" s="1"/>
  <c r="AA3822" i="2" s="1"/>
  <c r="W3814" i="2"/>
  <c r="Y3814" i="2" s="1"/>
  <c r="Z3814" i="2" s="1"/>
  <c r="AA3814" i="2" s="1"/>
  <c r="W3821" i="2"/>
  <c r="Y3821" i="2" s="1"/>
  <c r="Z3821" i="2" s="1"/>
  <c r="AA3821" i="2" s="1"/>
  <c r="W3827" i="2"/>
  <c r="Y3827" i="2" s="1"/>
  <c r="Z3827" i="2" s="1"/>
  <c r="AA3827" i="2" s="1"/>
  <c r="W3825" i="2"/>
  <c r="Y3825" i="2" s="1"/>
  <c r="Z3825" i="2" s="1"/>
  <c r="AA3825" i="2" s="1"/>
  <c r="W3819" i="2"/>
  <c r="Y3819" i="2" s="1"/>
  <c r="Z3819" i="2" s="1"/>
  <c r="AA3819" i="2" s="1"/>
  <c r="W3817" i="2"/>
  <c r="Y3817" i="2" s="1"/>
  <c r="Z3817" i="2" s="1"/>
  <c r="AA3817" i="2" s="1"/>
  <c r="W3831" i="2"/>
  <c r="Y3831" i="2" s="1"/>
  <c r="Z3831" i="2" s="1"/>
  <c r="AA3831" i="2" s="1"/>
  <c r="W3815" i="2"/>
  <c r="Y3815" i="2" s="1"/>
  <c r="Z3815" i="2" s="1"/>
  <c r="AA3815" i="2" s="1"/>
  <c r="W3829" i="2"/>
  <c r="Y3829" i="2" s="1"/>
  <c r="Z3829" i="2" s="1"/>
  <c r="AA3829" i="2" s="1"/>
  <c r="W3823" i="2"/>
  <c r="Y3823" i="2" s="1"/>
  <c r="Z3823" i="2" s="1"/>
  <c r="AA3823" i="2" s="1"/>
  <c r="W3830" i="2"/>
  <c r="Y3830" i="2" s="1"/>
  <c r="Z3830" i="2" s="1"/>
  <c r="AA3830" i="2" s="1"/>
  <c r="W3508" i="2"/>
  <c r="Y3508" i="2" s="1"/>
  <c r="Z3508" i="2" s="1"/>
  <c r="AA3508" i="2" s="1"/>
  <c r="W3506" i="2"/>
  <c r="Y3506" i="2" s="1"/>
  <c r="Z3506" i="2" s="1"/>
  <c r="AA3506" i="2" s="1"/>
  <c r="W3509" i="2"/>
  <c r="Y3509" i="2" s="1"/>
  <c r="W3507" i="2"/>
  <c r="Y3507" i="2" s="1"/>
  <c r="Z3507" i="2" s="1"/>
  <c r="AA3507" i="2" s="1"/>
  <c r="Z4044" i="2"/>
  <c r="AA4044" i="2" s="1"/>
  <c r="W3480" i="2"/>
  <c r="Y3480" i="2" s="1"/>
  <c r="Z3480" i="2" s="1"/>
  <c r="AA3480" i="2" s="1"/>
  <c r="W3476" i="2"/>
  <c r="Y3476" i="2" s="1"/>
  <c r="Z3476" i="2" s="1"/>
  <c r="AA3476" i="2" s="1"/>
  <c r="W3482" i="2"/>
  <c r="Y3482" i="2" s="1"/>
  <c r="W3478" i="2"/>
  <c r="Y3478" i="2" s="1"/>
  <c r="Z3478" i="2" s="1"/>
  <c r="AA3478" i="2" s="1"/>
  <c r="W3481" i="2"/>
  <c r="Y3481" i="2" s="1"/>
  <c r="W3477" i="2"/>
  <c r="Y3477" i="2" s="1"/>
  <c r="W3479" i="2"/>
  <c r="Y3479" i="2" s="1"/>
  <c r="Z3479" i="2" s="1"/>
  <c r="AA3479" i="2" s="1"/>
  <c r="W3483" i="2"/>
  <c r="Y3483" i="2" s="1"/>
  <c r="Z3483" i="2" s="1"/>
  <c r="AA3483" i="2" s="1"/>
  <c r="W3475" i="2"/>
  <c r="Y3475" i="2" s="1"/>
  <c r="Z3475" i="2" s="1"/>
  <c r="AA3475" i="2" s="1"/>
  <c r="W3084" i="2"/>
  <c r="Y3084" i="2" s="1"/>
  <c r="Z3084" i="2" s="1"/>
  <c r="AA3084" i="2" s="1"/>
  <c r="W3083" i="2"/>
  <c r="Y3083" i="2" s="1"/>
  <c r="Z3083" i="2" s="1"/>
  <c r="AA3083" i="2" s="1"/>
  <c r="W1747" i="2"/>
  <c r="Y1747" i="2" s="1"/>
  <c r="W1746" i="2"/>
  <c r="Y1746" i="2" s="1"/>
  <c r="Z1746" i="2" s="1"/>
  <c r="AA1746" i="2" s="1"/>
  <c r="W3296" i="2"/>
  <c r="Y3296" i="2" s="1"/>
  <c r="Z3296" i="2" s="1"/>
  <c r="AA3296" i="2" s="1"/>
  <c r="W3298" i="2"/>
  <c r="Y3298" i="2" s="1"/>
  <c r="Z3298" i="2" s="1"/>
  <c r="AA3298" i="2" s="1"/>
  <c r="W3297" i="2"/>
  <c r="Y3297" i="2" s="1"/>
  <c r="Z3297" i="2" s="1"/>
  <c r="AA3297" i="2" s="1"/>
  <c r="W3295" i="2"/>
  <c r="Y3295" i="2" s="1"/>
  <c r="Z3295" i="2" s="1"/>
  <c r="AA3295" i="2" s="1"/>
  <c r="W1332" i="2"/>
  <c r="Y1332" i="2" s="1"/>
  <c r="Z1332" i="2" s="1"/>
  <c r="AA1332" i="2" s="1"/>
  <c r="W1329" i="2"/>
  <c r="Y1329" i="2" s="1"/>
  <c r="Z1329" i="2" s="1"/>
  <c r="AA1329" i="2" s="1"/>
  <c r="W1331" i="2"/>
  <c r="Y1331" i="2" s="1"/>
  <c r="Z1331" i="2" s="1"/>
  <c r="AA1331" i="2" s="1"/>
  <c r="W1330" i="2"/>
  <c r="Y1330" i="2" s="1"/>
  <c r="W1333" i="2"/>
  <c r="Y1333" i="2" s="1"/>
  <c r="Z1333" i="2" s="1"/>
  <c r="AA1333" i="2" s="1"/>
  <c r="W1240" i="2"/>
  <c r="Y1240" i="2" s="1"/>
  <c r="Z1240" i="2" s="1"/>
  <c r="AA1240" i="2" s="1"/>
  <c r="W1244" i="2"/>
  <c r="Y1244" i="2" s="1"/>
  <c r="Z1244" i="2" s="1"/>
  <c r="AA1244" i="2" s="1"/>
  <c r="W1242" i="2"/>
  <c r="Y1242" i="2" s="1"/>
  <c r="Z1242" i="2" s="1"/>
  <c r="AA1242" i="2" s="1"/>
  <c r="W1243" i="2"/>
  <c r="Y1243" i="2" s="1"/>
  <c r="Z1243" i="2" s="1"/>
  <c r="AA1243" i="2" s="1"/>
  <c r="W1241" i="2"/>
  <c r="Y1241" i="2" s="1"/>
  <c r="Z1241" i="2" s="1"/>
  <c r="AA1241" i="2" s="1"/>
  <c r="W2736" i="2"/>
  <c r="Y2736" i="2" s="1"/>
  <c r="W2737" i="2"/>
  <c r="Y2737" i="2" s="1"/>
  <c r="W2735" i="2"/>
  <c r="Y2735" i="2" s="1"/>
  <c r="Z2735" i="2" s="1"/>
  <c r="AA2735" i="2" s="1"/>
  <c r="W1972" i="2"/>
  <c r="Y1972" i="2" s="1"/>
  <c r="W1971" i="2"/>
  <c r="Y1971" i="2" s="1"/>
  <c r="W1973" i="2"/>
  <c r="Y1973" i="2" s="1"/>
  <c r="Z1973" i="2" s="1"/>
  <c r="AA1973" i="2" s="1"/>
  <c r="W3040" i="2"/>
  <c r="Y3040" i="2" s="1"/>
  <c r="W3048" i="2"/>
  <c r="Y3048" i="2" s="1"/>
  <c r="W3036" i="2"/>
  <c r="Y3036" i="2" s="1"/>
  <c r="Z3036" i="2" s="1"/>
  <c r="AA3036" i="2" s="1"/>
  <c r="W3044" i="2"/>
  <c r="Y3044" i="2" s="1"/>
  <c r="W3042" i="2"/>
  <c r="Y3042" i="2" s="1"/>
  <c r="W3046" i="2"/>
  <c r="Y3046" i="2" s="1"/>
  <c r="Z3046" i="2" s="1"/>
  <c r="AA3046" i="2" s="1"/>
  <c r="W3038" i="2"/>
  <c r="Y3038" i="2" s="1"/>
  <c r="Z3038" i="2" s="1"/>
  <c r="AA3038" i="2" s="1"/>
  <c r="W3041" i="2"/>
  <c r="Y3041" i="2" s="1"/>
  <c r="Z3041" i="2" s="1"/>
  <c r="AA3041" i="2" s="1"/>
  <c r="W3045" i="2"/>
  <c r="Y3045" i="2" s="1"/>
  <c r="Z3045" i="2" s="1"/>
  <c r="AA3045" i="2" s="1"/>
  <c r="W3039" i="2"/>
  <c r="Y3039" i="2" s="1"/>
  <c r="Z3039" i="2" s="1"/>
  <c r="AA3039" i="2" s="1"/>
  <c r="W3037" i="2"/>
  <c r="Y3037" i="2" s="1"/>
  <c r="Z3037" i="2" s="1"/>
  <c r="AA3037" i="2" s="1"/>
  <c r="W3047" i="2"/>
  <c r="Y3047" i="2" s="1"/>
  <c r="Z3047" i="2" s="1"/>
  <c r="AA3047" i="2" s="1"/>
  <c r="W3035" i="2"/>
  <c r="Y3035" i="2" s="1"/>
  <c r="Z3035" i="2" s="1"/>
  <c r="AA3035" i="2" s="1"/>
  <c r="W3043" i="2"/>
  <c r="Y3043" i="2" s="1"/>
  <c r="Z3043" i="2" s="1"/>
  <c r="AA3043" i="2" s="1"/>
  <c r="W5957" i="2"/>
  <c r="Y5957" i="2" s="1"/>
  <c r="Z5957" i="2" s="1"/>
  <c r="AA5957" i="2" s="1"/>
  <c r="W5962" i="2"/>
  <c r="Y5962" i="2" s="1"/>
  <c r="Z5962" i="2" s="1"/>
  <c r="AA5962" i="2" s="1"/>
  <c r="W5959" i="2"/>
  <c r="Y5959" i="2" s="1"/>
  <c r="Z5959" i="2" s="1"/>
  <c r="AA5959" i="2" s="1"/>
  <c r="W5956" i="2"/>
  <c r="Y5956" i="2" s="1"/>
  <c r="W5960" i="2"/>
  <c r="Y5960" i="2" s="1"/>
  <c r="W5954" i="2"/>
  <c r="Y5954" i="2" s="1"/>
  <c r="Z5954" i="2" s="1"/>
  <c r="AA5954" i="2" s="1"/>
  <c r="W5958" i="2"/>
  <c r="Y5958" i="2" s="1"/>
  <c r="W5961" i="2"/>
  <c r="Y5961" i="2" s="1"/>
  <c r="Z5961" i="2" s="1"/>
  <c r="AA5961" i="2" s="1"/>
  <c r="W5963" i="2"/>
  <c r="Y5963" i="2" s="1"/>
  <c r="Z5963" i="2" s="1"/>
  <c r="AA5963" i="2" s="1"/>
  <c r="W5955" i="2"/>
  <c r="Y5955" i="2" s="1"/>
  <c r="Z5955" i="2" s="1"/>
  <c r="AA5955" i="2" s="1"/>
  <c r="W1328" i="2"/>
  <c r="Y1328" i="2" s="1"/>
  <c r="Z1328" i="2" s="1"/>
  <c r="AA1328" i="2" s="1"/>
  <c r="W1326" i="2"/>
  <c r="Y1326" i="2" s="1"/>
  <c r="Z1326" i="2" s="1"/>
  <c r="AA1326" i="2" s="1"/>
  <c r="W1327" i="2"/>
  <c r="Y1327" i="2" s="1"/>
  <c r="Z1327" i="2" s="1"/>
  <c r="AA1327" i="2" s="1"/>
  <c r="W2720" i="2"/>
  <c r="Y2720" i="2" s="1"/>
  <c r="W2724" i="2"/>
  <c r="Y2724" i="2" s="1"/>
  <c r="W2732" i="2"/>
  <c r="Y2732" i="2" s="1"/>
  <c r="W2728" i="2"/>
  <c r="Y2728" i="2" s="1"/>
  <c r="Z2728" i="2" s="1"/>
  <c r="AA2728" i="2" s="1"/>
  <c r="W2730" i="2"/>
  <c r="Y2730" i="2" s="1"/>
  <c r="Z2730" i="2" s="1"/>
  <c r="AA2730" i="2" s="1"/>
  <c r="W2722" i="2"/>
  <c r="Y2722" i="2" s="1"/>
  <c r="Z2722" i="2" s="1"/>
  <c r="AA2722" i="2" s="1"/>
  <c r="W2726" i="2"/>
  <c r="Y2726" i="2" s="1"/>
  <c r="Z2726" i="2" s="1"/>
  <c r="AA2726" i="2" s="1"/>
  <c r="W2734" i="2"/>
  <c r="Y2734" i="2" s="1"/>
  <c r="Z2734" i="2" s="1"/>
  <c r="AA2734" i="2" s="1"/>
  <c r="W2721" i="2"/>
  <c r="Y2721" i="2" s="1"/>
  <c r="W2733" i="2"/>
  <c r="Y2733" i="2" s="1"/>
  <c r="W2725" i="2"/>
  <c r="Y2725" i="2" s="1"/>
  <c r="W2729" i="2"/>
  <c r="Y2729" i="2" s="1"/>
  <c r="W2731" i="2"/>
  <c r="Y2731" i="2" s="1"/>
  <c r="Z2731" i="2" s="1"/>
  <c r="AA2731" i="2" s="1"/>
  <c r="W2723" i="2"/>
  <c r="Y2723" i="2" s="1"/>
  <c r="Z2723" i="2" s="1"/>
  <c r="AA2723" i="2" s="1"/>
  <c r="W2727" i="2"/>
  <c r="Y2727" i="2" s="1"/>
  <c r="Z2727" i="2" s="1"/>
  <c r="AA2727" i="2" s="1"/>
  <c r="W3076" i="2"/>
  <c r="Y3076" i="2" s="1"/>
  <c r="Z3076" i="2" s="1"/>
  <c r="AA3076" i="2" s="1"/>
  <c r="W3068" i="2"/>
  <c r="Y3068" i="2" s="1"/>
  <c r="Z3068" i="2" s="1"/>
  <c r="AA3068" i="2" s="1"/>
  <c r="W3072" i="2"/>
  <c r="Y3072" i="2" s="1"/>
  <c r="Z3072" i="2" s="1"/>
  <c r="AA3072" i="2" s="1"/>
  <c r="W3074" i="2"/>
  <c r="Y3074" i="2" s="1"/>
  <c r="Z3074" i="2" s="1"/>
  <c r="AA3074" i="2" s="1"/>
  <c r="W3066" i="2"/>
  <c r="Y3066" i="2" s="1"/>
  <c r="Z3066" i="2" s="1"/>
  <c r="AA3066" i="2" s="1"/>
  <c r="W3070" i="2"/>
  <c r="Y3070" i="2" s="1"/>
  <c r="Z3070" i="2" s="1"/>
  <c r="AA3070" i="2" s="1"/>
  <c r="W3069" i="2"/>
  <c r="Y3069" i="2" s="1"/>
  <c r="W3071" i="2"/>
  <c r="Y3071" i="2" s="1"/>
  <c r="Z3071" i="2" s="1"/>
  <c r="AA3071" i="2" s="1"/>
  <c r="W3073" i="2"/>
  <c r="Y3073" i="2" s="1"/>
  <c r="W3065" i="2"/>
  <c r="Y3065" i="2" s="1"/>
  <c r="W3075" i="2"/>
  <c r="Y3075" i="2" s="1"/>
  <c r="Z3075" i="2" s="1"/>
  <c r="AA3075" i="2" s="1"/>
  <c r="W3067" i="2"/>
  <c r="Y3067" i="2" s="1"/>
  <c r="Z3067" i="2" s="1"/>
  <c r="AA3067" i="2" s="1"/>
  <c r="W1280" i="2"/>
  <c r="Y1280" i="2" s="1"/>
  <c r="Z1280" i="2" s="1"/>
  <c r="AA1280" i="2" s="1"/>
  <c r="W1282" i="2"/>
  <c r="Y1282" i="2" s="1"/>
  <c r="Z1282" i="2" s="1"/>
  <c r="AA1282" i="2" s="1"/>
  <c r="W1278" i="2"/>
  <c r="Y1278" i="2" s="1"/>
  <c r="Z1278" i="2" s="1"/>
  <c r="AA1278" i="2" s="1"/>
  <c r="W1279" i="2"/>
  <c r="Y1279" i="2" s="1"/>
  <c r="Z1279" i="2" s="1"/>
  <c r="AA1279" i="2" s="1"/>
  <c r="W1281" i="2"/>
  <c r="Y1281" i="2" s="1"/>
  <c r="W1320" i="2"/>
  <c r="Y1320" i="2" s="1"/>
  <c r="Z1320" i="2" s="1"/>
  <c r="AA1320" i="2" s="1"/>
  <c r="W1322" i="2"/>
  <c r="Y1322" i="2" s="1"/>
  <c r="Z1322" i="2" s="1"/>
  <c r="AA1322" i="2" s="1"/>
  <c r="W1319" i="2"/>
  <c r="Y1319" i="2" s="1"/>
  <c r="Z1319" i="2" s="1"/>
  <c r="AA1319" i="2" s="1"/>
  <c r="W1321" i="2"/>
  <c r="Y1321" i="2" s="1"/>
  <c r="Z1321" i="2" s="1"/>
  <c r="AA1321" i="2" s="1"/>
  <c r="Z3034" i="2"/>
  <c r="AA3034" i="2" s="1"/>
  <c r="W3697" i="2"/>
  <c r="Y3697" i="2" s="1"/>
  <c r="Z3697" i="2" s="1"/>
  <c r="AA3697" i="2" s="1"/>
  <c r="W3704" i="2"/>
  <c r="Y3704" i="2" s="1"/>
  <c r="W3700" i="2"/>
  <c r="Y3700" i="2" s="1"/>
  <c r="W3708" i="2"/>
  <c r="Y3708" i="2" s="1"/>
  <c r="W3702" i="2"/>
  <c r="Y3702" i="2" s="1"/>
  <c r="Z3702" i="2" s="1"/>
  <c r="AA3702" i="2" s="1"/>
  <c r="W3698" i="2"/>
  <c r="Y3698" i="2" s="1"/>
  <c r="Z3698" i="2" s="1"/>
  <c r="AA3698" i="2" s="1"/>
  <c r="W3706" i="2"/>
  <c r="Y3706" i="2" s="1"/>
  <c r="Z3706" i="2" s="1"/>
  <c r="AA3706" i="2" s="1"/>
  <c r="W3707" i="2"/>
  <c r="Y3707" i="2" s="1"/>
  <c r="Z3707" i="2" s="1"/>
  <c r="AA3707" i="2" s="1"/>
  <c r="W3699" i="2"/>
  <c r="Y3699" i="2" s="1"/>
  <c r="Z3699" i="2" s="1"/>
  <c r="AA3699" i="2" s="1"/>
  <c r="W3701" i="2"/>
  <c r="Y3701" i="2" s="1"/>
  <c r="Z3701" i="2" s="1"/>
  <c r="AA3701" i="2" s="1"/>
  <c r="W3705" i="2"/>
  <c r="Y3705" i="2" s="1"/>
  <c r="Z3705" i="2" s="1"/>
  <c r="AA3705" i="2" s="1"/>
  <c r="W3703" i="2"/>
  <c r="Y3703" i="2" s="1"/>
  <c r="Z3703" i="2" s="1"/>
  <c r="AA3703" i="2" s="1"/>
  <c r="W3600" i="2"/>
  <c r="Y3600" i="2" s="1"/>
  <c r="Z3600" i="2" s="1"/>
  <c r="AA3600" i="2" s="1"/>
  <c r="W3592" i="2"/>
  <c r="Y3592" i="2" s="1"/>
  <c r="Z3592" i="2" s="1"/>
  <c r="AA3592" i="2" s="1"/>
  <c r="W3584" i="2"/>
  <c r="Y3584" i="2" s="1"/>
  <c r="Z3584" i="2" s="1"/>
  <c r="AA3584" i="2" s="1"/>
  <c r="W3596" i="2"/>
  <c r="Y3596" i="2" s="1"/>
  <c r="Z3596" i="2" s="1"/>
  <c r="AA3596" i="2" s="1"/>
  <c r="W3588" i="2"/>
  <c r="Y3588" i="2" s="1"/>
  <c r="Z3588" i="2" s="1"/>
  <c r="AA3588" i="2" s="1"/>
  <c r="W3590" i="2"/>
  <c r="Y3590" i="2" s="1"/>
  <c r="Z3590" i="2" s="1"/>
  <c r="AA3590" i="2" s="1"/>
  <c r="W3598" i="2"/>
  <c r="Y3598" i="2" s="1"/>
  <c r="W3594" i="2"/>
  <c r="Y3594" i="2" s="1"/>
  <c r="W3586" i="2"/>
  <c r="Y3586" i="2" s="1"/>
  <c r="Z3586" i="2" s="1"/>
  <c r="AA3586" i="2" s="1"/>
  <c r="W3597" i="2"/>
  <c r="Y3597" i="2" s="1"/>
  <c r="Z3597" i="2" s="1"/>
  <c r="AA3597" i="2" s="1"/>
  <c r="W3599" i="2"/>
  <c r="Y3599" i="2" s="1"/>
  <c r="Z3599" i="2" s="1"/>
  <c r="AA3599" i="2" s="1"/>
  <c r="W3593" i="2"/>
  <c r="Y3593" i="2" s="1"/>
  <c r="Z3593" i="2" s="1"/>
  <c r="AA3593" i="2" s="1"/>
  <c r="W3585" i="2"/>
  <c r="Y3585" i="2" s="1"/>
  <c r="Z3585" i="2" s="1"/>
  <c r="AA3585" i="2" s="1"/>
  <c r="W3601" i="2"/>
  <c r="Y3601" i="2" s="1"/>
  <c r="Z3601" i="2" s="1"/>
  <c r="AA3601" i="2" s="1"/>
  <c r="W3595" i="2"/>
  <c r="Y3595" i="2" s="1"/>
  <c r="Z3595" i="2" s="1"/>
  <c r="AA3595" i="2" s="1"/>
  <c r="W3587" i="2"/>
  <c r="Y3587" i="2" s="1"/>
  <c r="Z3587" i="2" s="1"/>
  <c r="AA3587" i="2" s="1"/>
  <c r="W3589" i="2"/>
  <c r="Y3589" i="2" s="1"/>
  <c r="Z3589" i="2" s="1"/>
  <c r="AA3589" i="2" s="1"/>
  <c r="W3591" i="2"/>
  <c r="Y3591" i="2" s="1"/>
  <c r="Z3591" i="2" s="1"/>
  <c r="AA3591" i="2" s="1"/>
  <c r="Z3999" i="2"/>
  <c r="AA3999" i="2" s="1"/>
  <c r="Z3221" i="2"/>
  <c r="AA3221" i="2" s="1"/>
  <c r="W1742" i="2"/>
  <c r="Y1742" i="2" s="1"/>
  <c r="Z1742" i="2" s="1"/>
  <c r="AA1742" i="2" s="1"/>
  <c r="W1743" i="2"/>
  <c r="Y1743" i="2" s="1"/>
  <c r="Z1743" i="2" s="1"/>
  <c r="AA1743" i="2" s="1"/>
  <c r="Z5953" i="2"/>
  <c r="AA5953" i="2" s="1"/>
  <c r="W4771" i="2"/>
  <c r="Y4771" i="2" s="1"/>
  <c r="Z4771" i="2" s="1"/>
  <c r="AA4771" i="2" s="1"/>
  <c r="W4772" i="2"/>
  <c r="Y4772" i="2" s="1"/>
  <c r="W2820" i="2"/>
  <c r="Y2820" i="2" s="1"/>
  <c r="W2821" i="2"/>
  <c r="Y2821" i="2" s="1"/>
  <c r="Z5888" i="2"/>
  <c r="AA5888" i="2" s="1"/>
  <c r="Z5404" i="2"/>
  <c r="AA5404" i="2" s="1"/>
  <c r="W4560" i="2"/>
  <c r="Y4560" i="2" s="1"/>
  <c r="Z4560" i="2" s="1"/>
  <c r="AA4560" i="2" s="1"/>
  <c r="W4558" i="2"/>
  <c r="Y4558" i="2" s="1"/>
  <c r="Z4558" i="2" s="1"/>
  <c r="AA4558" i="2" s="1"/>
  <c r="W4561" i="2"/>
  <c r="Y4561" i="2" s="1"/>
  <c r="Z4561" i="2" s="1"/>
  <c r="AA4561" i="2" s="1"/>
  <c r="W4559" i="2"/>
  <c r="Y4559" i="2" s="1"/>
  <c r="Z4559" i="2" s="1"/>
  <c r="AA4559" i="2" s="1"/>
  <c r="W4256" i="2"/>
  <c r="Y4256" i="2" s="1"/>
  <c r="Z4256" i="2" s="1"/>
  <c r="AA4256" i="2" s="1"/>
  <c r="W4255" i="2"/>
  <c r="Y4255" i="2" s="1"/>
  <c r="Z4255" i="2" s="1"/>
  <c r="AA4255" i="2" s="1"/>
  <c r="W3268" i="2"/>
  <c r="Y3268" i="2" s="1"/>
  <c r="Z3268" i="2" s="1"/>
  <c r="AA3268" i="2" s="1"/>
  <c r="W3267" i="2"/>
  <c r="Y3267" i="2" s="1"/>
  <c r="Z3267" i="2" s="1"/>
  <c r="AA3267" i="2" s="1"/>
  <c r="W3269" i="2"/>
  <c r="Y3269" i="2" s="1"/>
  <c r="W5683" i="2"/>
  <c r="Y5683" i="2" s="1"/>
  <c r="W5684" i="2"/>
  <c r="Y5684" i="2" s="1"/>
  <c r="W5682" i="2"/>
  <c r="Y5682" i="2" s="1"/>
  <c r="Z5682" i="2" s="1"/>
  <c r="AA5682" i="2" s="1"/>
  <c r="W5681" i="2"/>
  <c r="Y5681" i="2" s="1"/>
  <c r="Z5681" i="2" s="1"/>
  <c r="AA5681" i="2" s="1"/>
  <c r="W2232" i="2"/>
  <c r="Y2232" i="2" s="1"/>
  <c r="Z2232" i="2" s="1"/>
  <c r="AA2232" i="2" s="1"/>
  <c r="W2230" i="2"/>
  <c r="Y2230" i="2" s="1"/>
  <c r="Z2230" i="2" s="1"/>
  <c r="AA2230" i="2" s="1"/>
  <c r="W2234" i="2"/>
  <c r="Y2234" i="2" s="1"/>
  <c r="Z2234" i="2" s="1"/>
  <c r="AA2234" i="2" s="1"/>
  <c r="W2231" i="2"/>
  <c r="Y2231" i="2" s="1"/>
  <c r="Z2231" i="2" s="1"/>
  <c r="AA2231" i="2" s="1"/>
  <c r="W2233" i="2"/>
  <c r="Y2233" i="2" s="1"/>
  <c r="W6165" i="2"/>
  <c r="Y6165" i="2" s="1"/>
  <c r="Z6165" i="2" s="1"/>
  <c r="AA6165" i="2" s="1"/>
  <c r="W6164" i="2"/>
  <c r="Y6164" i="2" s="1"/>
  <c r="Z6164" i="2" s="1"/>
  <c r="AA6164" i="2" s="1"/>
  <c r="W6163" i="2"/>
  <c r="Y6163" i="2" s="1"/>
  <c r="W4314" i="2"/>
  <c r="Y4314" i="2" s="1"/>
  <c r="W4313" i="2"/>
  <c r="Y4313" i="2" s="1"/>
  <c r="Z4313" i="2" s="1"/>
  <c r="AA4313" i="2" s="1"/>
  <c r="Z1689" i="2"/>
  <c r="AA1689" i="2" s="1"/>
  <c r="W1056" i="2"/>
  <c r="Y1056" i="2" s="1"/>
  <c r="W1058" i="2"/>
  <c r="Y1058" i="2" s="1"/>
  <c r="Z1058" i="2" s="1"/>
  <c r="AA1058" i="2" s="1"/>
  <c r="W1057" i="2"/>
  <c r="Y1057" i="2" s="1"/>
  <c r="Z1057" i="2" s="1"/>
  <c r="AA1057" i="2" s="1"/>
  <c r="W1059" i="2"/>
  <c r="Y1059" i="2" s="1"/>
  <c r="Z1059" i="2" s="1"/>
  <c r="AA1059" i="2" s="1"/>
  <c r="W3198" i="2"/>
  <c r="Y3198" i="2" s="1"/>
  <c r="Z3198" i="2" s="1"/>
  <c r="AA3198" i="2" s="1"/>
  <c r="W3199" i="2"/>
  <c r="Y3199" i="2" s="1"/>
  <c r="Z3199" i="2" s="1"/>
  <c r="AA3199" i="2" s="1"/>
  <c r="Z5732" i="2"/>
  <c r="AA5732" i="2" s="1"/>
  <c r="Z5728" i="2"/>
  <c r="AA5728" i="2" s="1"/>
  <c r="W5770" i="2"/>
  <c r="Y5770" i="2" s="1"/>
  <c r="Z5770" i="2" s="1"/>
  <c r="AA5770" i="2" s="1"/>
  <c r="W5765" i="2"/>
  <c r="Y5765" i="2" s="1"/>
  <c r="Z5765" i="2" s="1"/>
  <c r="AA5765" i="2" s="1"/>
  <c r="W5767" i="2"/>
  <c r="Y5767" i="2" s="1"/>
  <c r="W5768" i="2"/>
  <c r="Y5768" i="2" s="1"/>
  <c r="W5764" i="2"/>
  <c r="Y5764" i="2" s="1"/>
  <c r="W5766" i="2"/>
  <c r="Y5766" i="2" s="1"/>
  <c r="Z5766" i="2" s="1"/>
  <c r="AA5766" i="2" s="1"/>
  <c r="W5769" i="2"/>
  <c r="Y5769" i="2" s="1"/>
  <c r="Z5769" i="2" s="1"/>
  <c r="AA5769" i="2" s="1"/>
  <c r="W5771" i="2"/>
  <c r="Y5771" i="2" s="1"/>
  <c r="Z5771" i="2" s="1"/>
  <c r="AA5771" i="2" s="1"/>
  <c r="W5763" i="2"/>
  <c r="Y5763" i="2" s="1"/>
  <c r="Z5763" i="2" s="1"/>
  <c r="AA5763" i="2" s="1"/>
  <c r="W5710" i="2"/>
  <c r="Y5710" i="2" s="1"/>
  <c r="Z5710" i="2" s="1"/>
  <c r="AA5710" i="2" s="1"/>
  <c r="W5712" i="2"/>
  <c r="Y5712" i="2" s="1"/>
  <c r="W5708" i="2"/>
  <c r="Y5708" i="2" s="1"/>
  <c r="W5714" i="2"/>
  <c r="Y5714" i="2" s="1"/>
  <c r="Z5714" i="2" s="1"/>
  <c r="AA5714" i="2" s="1"/>
  <c r="W5715" i="2"/>
  <c r="Y5715" i="2" s="1"/>
  <c r="W5709" i="2"/>
  <c r="Y5709" i="2" s="1"/>
  <c r="Z5709" i="2" s="1"/>
  <c r="AA5709" i="2" s="1"/>
  <c r="W5713" i="2"/>
  <c r="Y5713" i="2" s="1"/>
  <c r="Z5713" i="2" s="1"/>
  <c r="AA5713" i="2" s="1"/>
  <c r="W5711" i="2"/>
  <c r="Y5711" i="2" s="1"/>
  <c r="Z5711" i="2" s="1"/>
  <c r="AA5711" i="2" s="1"/>
  <c r="W5542" i="2"/>
  <c r="Y5542" i="2" s="1"/>
  <c r="Z5542" i="2" s="1"/>
  <c r="AA5542" i="2" s="1"/>
  <c r="W5543" i="2"/>
  <c r="Y5543" i="2" s="1"/>
  <c r="Z5543" i="2" s="1"/>
  <c r="AA5543" i="2" s="1"/>
  <c r="W5524" i="2"/>
  <c r="Y5524" i="2" s="1"/>
  <c r="W5522" i="2"/>
  <c r="Y5522" i="2" s="1"/>
  <c r="Z5522" i="2" s="1"/>
  <c r="AA5522" i="2" s="1"/>
  <c r="W5523" i="2"/>
  <c r="Y5523" i="2" s="1"/>
  <c r="Z5523" i="2" s="1"/>
  <c r="AA5523" i="2" s="1"/>
  <c r="W5487" i="2"/>
  <c r="Y5487" i="2" s="1"/>
  <c r="W5485" i="2"/>
  <c r="Y5485" i="2" s="1"/>
  <c r="Z5485" i="2" s="1"/>
  <c r="AA5485" i="2" s="1"/>
  <c r="W5478" i="2"/>
  <c r="Y5478" i="2" s="1"/>
  <c r="Z5478" i="2" s="1"/>
  <c r="AA5478" i="2" s="1"/>
  <c r="W5484" i="2"/>
  <c r="Y5484" i="2" s="1"/>
  <c r="W5476" i="2"/>
  <c r="Y5476" i="2" s="1"/>
  <c r="W5480" i="2"/>
  <c r="Y5480" i="2" s="1"/>
  <c r="W5486" i="2"/>
  <c r="Y5486" i="2" s="1"/>
  <c r="Z5486" i="2" s="1"/>
  <c r="AA5486" i="2" s="1"/>
  <c r="W5482" i="2"/>
  <c r="Y5482" i="2" s="1"/>
  <c r="Z5482" i="2" s="1"/>
  <c r="AA5482" i="2" s="1"/>
  <c r="W5481" i="2"/>
  <c r="Y5481" i="2" s="1"/>
  <c r="Z5481" i="2" s="1"/>
  <c r="AA5481" i="2" s="1"/>
  <c r="W5477" i="2"/>
  <c r="Y5477" i="2" s="1"/>
  <c r="Z5477" i="2" s="1"/>
  <c r="AA5477" i="2" s="1"/>
  <c r="W5475" i="2"/>
  <c r="Y5475" i="2" s="1"/>
  <c r="Z5475" i="2" s="1"/>
  <c r="AA5475" i="2" s="1"/>
  <c r="W5479" i="2"/>
  <c r="Y5479" i="2" s="1"/>
  <c r="Z5479" i="2" s="1"/>
  <c r="AA5479" i="2" s="1"/>
  <c r="W5483" i="2"/>
  <c r="Y5483" i="2" s="1"/>
  <c r="Z5483" i="2" s="1"/>
  <c r="AA5483" i="2" s="1"/>
  <c r="W5471" i="2"/>
  <c r="Y5471" i="2" s="1"/>
  <c r="W5462" i="2"/>
  <c r="Y5462" i="2" s="1"/>
  <c r="Z5462" i="2" s="1"/>
  <c r="AA5462" i="2" s="1"/>
  <c r="W5469" i="2"/>
  <c r="Y5469" i="2" s="1"/>
  <c r="Z5469" i="2" s="1"/>
  <c r="AA5469" i="2" s="1"/>
  <c r="W5467" i="2"/>
  <c r="Y5467" i="2" s="1"/>
  <c r="W5455" i="2"/>
  <c r="Y5455" i="2" s="1"/>
  <c r="W5468" i="2"/>
  <c r="Y5468" i="2" s="1"/>
  <c r="W5460" i="2"/>
  <c r="Y5460" i="2" s="1"/>
  <c r="W5472" i="2"/>
  <c r="Y5472" i="2" s="1"/>
  <c r="W5464" i="2"/>
  <c r="Y5464" i="2" s="1"/>
  <c r="W5456" i="2"/>
  <c r="Y5456" i="2" s="1"/>
  <c r="W5470" i="2"/>
  <c r="Y5470" i="2" s="1"/>
  <c r="Z5470" i="2" s="1"/>
  <c r="AA5470" i="2" s="1"/>
  <c r="W5466" i="2"/>
  <c r="Y5466" i="2" s="1"/>
  <c r="Z5466" i="2" s="1"/>
  <c r="AA5466" i="2" s="1"/>
  <c r="W5473" i="2"/>
  <c r="Y5473" i="2" s="1"/>
  <c r="Z5473" i="2" s="1"/>
  <c r="AA5473" i="2" s="1"/>
  <c r="W5458" i="2"/>
  <c r="Y5458" i="2" s="1"/>
  <c r="Z5458" i="2" s="1"/>
  <c r="AA5458" i="2" s="1"/>
  <c r="W5457" i="2"/>
  <c r="Y5457" i="2" s="1"/>
  <c r="Z5457" i="2" s="1"/>
  <c r="AA5457" i="2" s="1"/>
  <c r="W5461" i="2"/>
  <c r="Y5461" i="2" s="1"/>
  <c r="Z5461" i="2" s="1"/>
  <c r="AA5461" i="2" s="1"/>
  <c r="W5459" i="2"/>
  <c r="Y5459" i="2" s="1"/>
  <c r="Z5459" i="2" s="1"/>
  <c r="AA5459" i="2" s="1"/>
  <c r="W5463" i="2"/>
  <c r="Y5463" i="2" s="1"/>
  <c r="Z5463" i="2" s="1"/>
  <c r="AA5463" i="2" s="1"/>
  <c r="W5474" i="2"/>
  <c r="Y5474" i="2" s="1"/>
  <c r="Z5474" i="2" s="1"/>
  <c r="AA5474" i="2" s="1"/>
  <c r="W5465" i="2"/>
  <c r="Y5465" i="2" s="1"/>
  <c r="Z5465" i="2" s="1"/>
  <c r="AA5465" i="2" s="1"/>
  <c r="W5446" i="2"/>
  <c r="Y5446" i="2" s="1"/>
  <c r="Z5446" i="2" s="1"/>
  <c r="AA5446" i="2" s="1"/>
  <c r="W5439" i="2"/>
  <c r="Y5439" i="2" s="1"/>
  <c r="W5449" i="2"/>
  <c r="Y5449" i="2" s="1"/>
  <c r="Z5449" i="2" s="1"/>
  <c r="AA5449" i="2" s="1"/>
  <c r="W5444" i="2"/>
  <c r="Y5444" i="2" s="1"/>
  <c r="W5448" i="2"/>
  <c r="Y5448" i="2" s="1"/>
  <c r="W5440" i="2"/>
  <c r="Y5440" i="2" s="1"/>
  <c r="W5450" i="2"/>
  <c r="Y5450" i="2" s="1"/>
  <c r="Z5450" i="2" s="1"/>
  <c r="AA5450" i="2" s="1"/>
  <c r="W5445" i="2"/>
  <c r="Y5445" i="2" s="1"/>
  <c r="Z5445" i="2" s="1"/>
  <c r="AA5445" i="2" s="1"/>
  <c r="W5441" i="2"/>
  <c r="Y5441" i="2" s="1"/>
  <c r="Z5441" i="2" s="1"/>
  <c r="AA5441" i="2" s="1"/>
  <c r="W5443" i="2"/>
  <c r="Y5443" i="2" s="1"/>
  <c r="W5451" i="2"/>
  <c r="Y5451" i="2" s="1"/>
  <c r="Z5451" i="2" s="1"/>
  <c r="AA5451" i="2" s="1"/>
  <c r="W5447" i="2"/>
  <c r="Y5447" i="2" s="1"/>
  <c r="Z5447" i="2" s="1"/>
  <c r="AA5447" i="2" s="1"/>
  <c r="W5442" i="2"/>
  <c r="Y5442" i="2" s="1"/>
  <c r="Z5396" i="2"/>
  <c r="AA5396" i="2" s="1"/>
  <c r="W5384" i="2"/>
  <c r="Y5384" i="2" s="1"/>
  <c r="W5383" i="2"/>
  <c r="Y5383" i="2" s="1"/>
  <c r="Z5383" i="2" s="1"/>
  <c r="AA5383" i="2" s="1"/>
  <c r="Z5379" i="2"/>
  <c r="AA5379" i="2" s="1"/>
  <c r="W5373" i="2"/>
  <c r="Y5373" i="2" s="1"/>
  <c r="Z5373" i="2" s="1"/>
  <c r="AA5373" i="2" s="1"/>
  <c r="W5374" i="2"/>
  <c r="Y5374" i="2" s="1"/>
  <c r="Z5374" i="2" s="1"/>
  <c r="AA5374" i="2" s="1"/>
  <c r="Z5368" i="2"/>
  <c r="AA5368" i="2" s="1"/>
  <c r="W5334" i="2"/>
  <c r="Y5334" i="2" s="1"/>
  <c r="Z5334" i="2" s="1"/>
  <c r="AA5334" i="2" s="1"/>
  <c r="W5339" i="2"/>
  <c r="Y5339" i="2" s="1"/>
  <c r="W5343" i="2"/>
  <c r="Y5343" i="2" s="1"/>
  <c r="W5341" i="2"/>
  <c r="Y5341" i="2" s="1"/>
  <c r="Z5341" i="2" s="1"/>
  <c r="AA5341" i="2" s="1"/>
  <c r="W5350" i="2"/>
  <c r="Y5350" i="2" s="1"/>
  <c r="Z5350" i="2" s="1"/>
  <c r="AA5350" i="2" s="1"/>
  <c r="W5348" i="2"/>
  <c r="Y5348" i="2" s="1"/>
  <c r="W5340" i="2"/>
  <c r="Y5340" i="2" s="1"/>
  <c r="W5332" i="2"/>
  <c r="Y5332" i="2" s="1"/>
  <c r="W5352" i="2"/>
  <c r="Y5352" i="2" s="1"/>
  <c r="W5344" i="2"/>
  <c r="Y5344" i="2" s="1"/>
  <c r="W5336" i="2"/>
  <c r="Y5336" i="2" s="1"/>
  <c r="W5354" i="2"/>
  <c r="Y5354" i="2" s="1"/>
  <c r="Z5354" i="2" s="1"/>
  <c r="AA5354" i="2" s="1"/>
  <c r="W5338" i="2"/>
  <c r="Y5338" i="2" s="1"/>
  <c r="Z5338" i="2" s="1"/>
  <c r="AA5338" i="2" s="1"/>
  <c r="W5342" i="2"/>
  <c r="Y5342" i="2" s="1"/>
  <c r="Z5342" i="2" s="1"/>
  <c r="AA5342" i="2" s="1"/>
  <c r="W5353" i="2"/>
  <c r="Y5353" i="2" s="1"/>
  <c r="Z5353" i="2" s="1"/>
  <c r="AA5353" i="2" s="1"/>
  <c r="W5349" i="2"/>
  <c r="Y5349" i="2" s="1"/>
  <c r="Z5349" i="2" s="1"/>
  <c r="AA5349" i="2" s="1"/>
  <c r="W5333" i="2"/>
  <c r="Y5333" i="2" s="1"/>
  <c r="Z5333" i="2" s="1"/>
  <c r="AA5333" i="2" s="1"/>
  <c r="W5345" i="2"/>
  <c r="Y5345" i="2" s="1"/>
  <c r="Z5345" i="2" s="1"/>
  <c r="AA5345" i="2" s="1"/>
  <c r="W5347" i="2"/>
  <c r="Y5347" i="2" s="1"/>
  <c r="Z5347" i="2" s="1"/>
  <c r="AA5347" i="2" s="1"/>
  <c r="W5331" i="2"/>
  <c r="Y5331" i="2" s="1"/>
  <c r="Z5331" i="2" s="1"/>
  <c r="AA5331" i="2" s="1"/>
  <c r="W5351" i="2"/>
  <c r="Y5351" i="2" s="1"/>
  <c r="Z5351" i="2" s="1"/>
  <c r="AA5351" i="2" s="1"/>
  <c r="W5335" i="2"/>
  <c r="Y5335" i="2" s="1"/>
  <c r="Z5335" i="2" s="1"/>
  <c r="AA5335" i="2" s="1"/>
  <c r="W5346" i="2"/>
  <c r="Y5346" i="2" s="1"/>
  <c r="Z5346" i="2" s="1"/>
  <c r="AA5346" i="2" s="1"/>
  <c r="W5355" i="2"/>
  <c r="Y5355" i="2" s="1"/>
  <c r="Z5355" i="2" s="1"/>
  <c r="AA5355" i="2" s="1"/>
  <c r="W5337" i="2"/>
  <c r="Y5337" i="2" s="1"/>
  <c r="Z5337" i="2" s="1"/>
  <c r="AA5337" i="2" s="1"/>
  <c r="W5295" i="2"/>
  <c r="Y5295" i="2" s="1"/>
  <c r="W5293" i="2"/>
  <c r="Y5293" i="2" s="1"/>
  <c r="Z5293" i="2" s="1"/>
  <c r="AA5293" i="2" s="1"/>
  <c r="W5286" i="2"/>
  <c r="Y5286" i="2" s="1"/>
  <c r="Z5286" i="2" s="1"/>
  <c r="AA5286" i="2" s="1"/>
  <c r="W5279" i="2"/>
  <c r="Y5279" i="2" s="1"/>
  <c r="W5298" i="2"/>
  <c r="Y5298" i="2" s="1"/>
  <c r="Z5298" i="2" s="1"/>
  <c r="AA5298" i="2" s="1"/>
  <c r="W5277" i="2"/>
  <c r="Y5277" i="2" s="1"/>
  <c r="Z5277" i="2" s="1"/>
  <c r="AA5277" i="2" s="1"/>
  <c r="W5275" i="2"/>
  <c r="Y5275" i="2" s="1"/>
  <c r="W5292" i="2"/>
  <c r="Y5292" i="2" s="1"/>
  <c r="W5284" i="2"/>
  <c r="Y5284" i="2" s="1"/>
  <c r="W5276" i="2"/>
  <c r="Y5276" i="2" s="1"/>
  <c r="W5296" i="2"/>
  <c r="Y5296" i="2" s="1"/>
  <c r="W5288" i="2"/>
  <c r="Y5288" i="2" s="1"/>
  <c r="W5280" i="2"/>
  <c r="Y5280" i="2" s="1"/>
  <c r="W5290" i="2"/>
  <c r="Y5290" i="2" s="1"/>
  <c r="Z5290" i="2" s="1"/>
  <c r="AA5290" i="2" s="1"/>
  <c r="W5274" i="2"/>
  <c r="Y5274" i="2" s="1"/>
  <c r="Z5274" i="2" s="1"/>
  <c r="AA5274" i="2" s="1"/>
  <c r="W5294" i="2"/>
  <c r="Y5294" i="2" s="1"/>
  <c r="Z5294" i="2" s="1"/>
  <c r="AA5294" i="2" s="1"/>
  <c r="W5278" i="2"/>
  <c r="Y5278" i="2" s="1"/>
  <c r="Z5278" i="2" s="1"/>
  <c r="AA5278" i="2" s="1"/>
  <c r="W5297" i="2"/>
  <c r="Y5297" i="2" s="1"/>
  <c r="Z5297" i="2" s="1"/>
  <c r="AA5297" i="2" s="1"/>
  <c r="W5289" i="2"/>
  <c r="Y5289" i="2" s="1"/>
  <c r="Z5289" i="2" s="1"/>
  <c r="AA5289" i="2" s="1"/>
  <c r="W5281" i="2"/>
  <c r="Y5281" i="2" s="1"/>
  <c r="Z5281" i="2" s="1"/>
  <c r="AA5281" i="2" s="1"/>
  <c r="W5285" i="2"/>
  <c r="Y5285" i="2" s="1"/>
  <c r="Z5285" i="2" s="1"/>
  <c r="AA5285" i="2" s="1"/>
  <c r="W5283" i="2"/>
  <c r="Y5283" i="2" s="1"/>
  <c r="Z5283" i="2" s="1"/>
  <c r="AA5283" i="2" s="1"/>
  <c r="W5282" i="2"/>
  <c r="Y5282" i="2" s="1"/>
  <c r="Z5282" i="2" s="1"/>
  <c r="AA5282" i="2" s="1"/>
  <c r="W5287" i="2"/>
  <c r="Y5287" i="2" s="1"/>
  <c r="Z5287" i="2" s="1"/>
  <c r="AA5287" i="2" s="1"/>
  <c r="W5273" i="2"/>
  <c r="Y5273" i="2" s="1"/>
  <c r="Z5273" i="2" s="1"/>
  <c r="AA5273" i="2" s="1"/>
  <c r="W5291" i="2"/>
  <c r="Y5291" i="2" s="1"/>
  <c r="Z5291" i="2" s="1"/>
  <c r="AA5291" i="2" s="1"/>
  <c r="W5226" i="2"/>
  <c r="Y5226" i="2" s="1"/>
  <c r="Z5226" i="2" s="1"/>
  <c r="AA5226" i="2" s="1"/>
  <c r="W5253" i="2"/>
  <c r="Y5253" i="2" s="1"/>
  <c r="W5251" i="2"/>
  <c r="Y5251" i="2" s="1"/>
  <c r="W5237" i="2"/>
  <c r="Y5237" i="2" s="1"/>
  <c r="W5238" i="2"/>
  <c r="Y5238" i="2" s="1"/>
  <c r="Z5238" i="2" s="1"/>
  <c r="AA5238" i="2" s="1"/>
  <c r="W5245" i="2"/>
  <c r="Y5245" i="2" s="1"/>
  <c r="W5235" i="2"/>
  <c r="Y5235" i="2" s="1"/>
  <c r="W5241" i="2"/>
  <c r="Y5241" i="2" s="1"/>
  <c r="Z5241" i="2" s="1"/>
  <c r="AA5241" i="2" s="1"/>
  <c r="W5225" i="2"/>
  <c r="Y5225" i="2" s="1"/>
  <c r="W5252" i="2"/>
  <c r="Y5252" i="2" s="1"/>
  <c r="Z5252" i="2" s="1"/>
  <c r="AA5252" i="2" s="1"/>
  <c r="W5236" i="2"/>
  <c r="Y5236" i="2" s="1"/>
  <c r="Z5236" i="2" s="1"/>
  <c r="AA5236" i="2" s="1"/>
  <c r="W5228" i="2"/>
  <c r="Y5228" i="2" s="1"/>
  <c r="W5239" i="2"/>
  <c r="Y5239" i="2" s="1"/>
  <c r="Z5239" i="2" s="1"/>
  <c r="AA5239" i="2" s="1"/>
  <c r="W5246" i="2"/>
  <c r="Y5246" i="2" s="1"/>
  <c r="Z5246" i="2" s="1"/>
  <c r="AA5246" i="2" s="1"/>
  <c r="W5244" i="2"/>
  <c r="Y5244" i="2" s="1"/>
  <c r="W5232" i="2"/>
  <c r="Y5232" i="2" s="1"/>
  <c r="Z5232" i="2" s="1"/>
  <c r="AA5232" i="2" s="1"/>
  <c r="W5248" i="2"/>
  <c r="Y5248" i="2" s="1"/>
  <c r="Z5248" i="2" s="1"/>
  <c r="AA5248" i="2" s="1"/>
  <c r="W5240" i="2"/>
  <c r="Y5240" i="2" s="1"/>
  <c r="W5234" i="2"/>
  <c r="Y5234" i="2" s="1"/>
  <c r="Z5234" i="2" s="1"/>
  <c r="AA5234" i="2" s="1"/>
  <c r="W5250" i="2"/>
  <c r="Y5250" i="2" s="1"/>
  <c r="Z5250" i="2" s="1"/>
  <c r="AA5250" i="2" s="1"/>
  <c r="W5242" i="2"/>
  <c r="Y5242" i="2" s="1"/>
  <c r="W5230" i="2"/>
  <c r="Y5230" i="2" s="1"/>
  <c r="Z5230" i="2" s="1"/>
  <c r="AA5230" i="2" s="1"/>
  <c r="W5249" i="2"/>
  <c r="Y5249" i="2" s="1"/>
  <c r="W5229" i="2"/>
  <c r="Y5229" i="2" s="1"/>
  <c r="W5233" i="2"/>
  <c r="Y5233" i="2" s="1"/>
  <c r="W5247" i="2"/>
  <c r="Y5247" i="2" s="1"/>
  <c r="W5227" i="2"/>
  <c r="Y5227" i="2" s="1"/>
  <c r="Z5227" i="2" s="1"/>
  <c r="AA5227" i="2" s="1"/>
  <c r="W5243" i="2"/>
  <c r="Y5243" i="2" s="1"/>
  <c r="Z5243" i="2" s="1"/>
  <c r="AA5243" i="2" s="1"/>
  <c r="W5231" i="2"/>
  <c r="Y5231" i="2" s="1"/>
  <c r="Z5231" i="2" s="1"/>
  <c r="AA5231" i="2" s="1"/>
  <c r="W5178" i="2"/>
  <c r="Y5178" i="2" s="1"/>
  <c r="Z5178" i="2" s="1"/>
  <c r="AA5178" i="2" s="1"/>
  <c r="W5177" i="2"/>
  <c r="Y5177" i="2" s="1"/>
  <c r="W5175" i="2"/>
  <c r="Y5175" i="2" s="1"/>
  <c r="Z5175" i="2" s="1"/>
  <c r="AA5175" i="2" s="1"/>
  <c r="W5173" i="2"/>
  <c r="Y5173" i="2" s="1"/>
  <c r="Z5173" i="2" s="1"/>
  <c r="AA5173" i="2" s="1"/>
  <c r="W5180" i="2"/>
  <c r="Y5180" i="2" s="1"/>
  <c r="W5172" i="2"/>
  <c r="Y5172" i="2" s="1"/>
  <c r="W5176" i="2"/>
  <c r="Y5176" i="2" s="1"/>
  <c r="W5168" i="2"/>
  <c r="Y5168" i="2" s="1"/>
  <c r="W5170" i="2"/>
  <c r="Y5170" i="2" s="1"/>
  <c r="Z5170" i="2" s="1"/>
  <c r="AA5170" i="2" s="1"/>
  <c r="W5182" i="2"/>
  <c r="Y5182" i="2" s="1"/>
  <c r="Z5182" i="2" s="1"/>
  <c r="AA5182" i="2" s="1"/>
  <c r="W5166" i="2"/>
  <c r="Y5166" i="2" s="1"/>
  <c r="Z5166" i="2" s="1"/>
  <c r="AA5166" i="2" s="1"/>
  <c r="W5181" i="2"/>
  <c r="Y5181" i="2" s="1"/>
  <c r="W5165" i="2"/>
  <c r="Y5165" i="2" s="1"/>
  <c r="W5169" i="2"/>
  <c r="Y5169" i="2" s="1"/>
  <c r="W5179" i="2"/>
  <c r="Y5179" i="2" s="1"/>
  <c r="Z5179" i="2" s="1"/>
  <c r="AA5179" i="2" s="1"/>
  <c r="W5174" i="2"/>
  <c r="Y5174" i="2" s="1"/>
  <c r="Z5174" i="2" s="1"/>
  <c r="AA5174" i="2" s="1"/>
  <c r="W5167" i="2"/>
  <c r="Y5167" i="2" s="1"/>
  <c r="Z5167" i="2" s="1"/>
  <c r="AA5167" i="2" s="1"/>
  <c r="W5171" i="2"/>
  <c r="Y5171" i="2" s="1"/>
  <c r="Z5171" i="2" s="1"/>
  <c r="AA5171" i="2" s="1"/>
  <c r="Z5792" i="2"/>
  <c r="AA5792" i="2" s="1"/>
  <c r="W5782" i="2"/>
  <c r="Y5782" i="2" s="1"/>
  <c r="Z5782" i="2" s="1"/>
  <c r="AA5782" i="2" s="1"/>
  <c r="W5788" i="2"/>
  <c r="Y5788" i="2" s="1"/>
  <c r="W5780" i="2"/>
  <c r="Y5780" i="2" s="1"/>
  <c r="W5784" i="2"/>
  <c r="Y5784" i="2" s="1"/>
  <c r="W5779" i="2"/>
  <c r="Y5779" i="2" s="1"/>
  <c r="Z5779" i="2" s="1"/>
  <c r="AA5779" i="2" s="1"/>
  <c r="W5781" i="2"/>
  <c r="Y5781" i="2" s="1"/>
  <c r="Z5781" i="2" s="1"/>
  <c r="AA5781" i="2" s="1"/>
  <c r="W5786" i="2"/>
  <c r="Y5786" i="2" s="1"/>
  <c r="Z5786" i="2" s="1"/>
  <c r="AA5786" i="2" s="1"/>
  <c r="W5789" i="2"/>
  <c r="Y5789" i="2" s="1"/>
  <c r="Z5789" i="2" s="1"/>
  <c r="AA5789" i="2" s="1"/>
  <c r="W5785" i="2"/>
  <c r="Y5785" i="2" s="1"/>
  <c r="Z5785" i="2" s="1"/>
  <c r="AA5785" i="2" s="1"/>
  <c r="W5790" i="2"/>
  <c r="Y5790" i="2" s="1"/>
  <c r="Z5790" i="2" s="1"/>
  <c r="AA5790" i="2" s="1"/>
  <c r="W5783" i="2"/>
  <c r="Y5783" i="2" s="1"/>
  <c r="Z5783" i="2" s="1"/>
  <c r="AA5783" i="2" s="1"/>
  <c r="W5787" i="2"/>
  <c r="Y5787" i="2" s="1"/>
  <c r="Z5787" i="2" s="1"/>
  <c r="AA5787" i="2" s="1"/>
  <c r="W5867" i="2"/>
  <c r="Y5867" i="2" s="1"/>
  <c r="Z5867" i="2" s="1"/>
  <c r="AA5867" i="2" s="1"/>
  <c r="W5868" i="2"/>
  <c r="Y5868" i="2" s="1"/>
  <c r="W5089" i="2"/>
  <c r="Y5089" i="2" s="1"/>
  <c r="W5088" i="2"/>
  <c r="Y5088" i="2" s="1"/>
  <c r="Z5088" i="2" s="1"/>
  <c r="AA5088" i="2" s="1"/>
  <c r="W5086" i="2"/>
  <c r="Y5086" i="2" s="1"/>
  <c r="Z5086" i="2" s="1"/>
  <c r="AA5086" i="2" s="1"/>
  <c r="W5087" i="2"/>
  <c r="Y5087" i="2" s="1"/>
  <c r="Z5087" i="2" s="1"/>
  <c r="AA5087" i="2" s="1"/>
  <c r="W5076" i="2"/>
  <c r="Y5076" i="2" s="1"/>
  <c r="Z5076" i="2" s="1"/>
  <c r="AA5076" i="2" s="1"/>
  <c r="W5068" i="2"/>
  <c r="Y5068" i="2" s="1"/>
  <c r="Z5068" i="2" s="1"/>
  <c r="AA5068" i="2" s="1"/>
  <c r="W5080" i="2"/>
  <c r="Y5080" i="2" s="1"/>
  <c r="Z5080" i="2" s="1"/>
  <c r="AA5080" i="2" s="1"/>
  <c r="W5072" i="2"/>
  <c r="Y5072" i="2" s="1"/>
  <c r="Z5072" i="2" s="1"/>
  <c r="AA5072" i="2" s="1"/>
  <c r="W5060" i="2"/>
  <c r="Y5060" i="2" s="1"/>
  <c r="Z5060" i="2" s="1"/>
  <c r="AA5060" i="2" s="1"/>
  <c r="W5064" i="2"/>
  <c r="Y5064" i="2" s="1"/>
  <c r="Z5064" i="2" s="1"/>
  <c r="AA5064" i="2" s="1"/>
  <c r="W5074" i="2"/>
  <c r="Y5074" i="2" s="1"/>
  <c r="W5082" i="2"/>
  <c r="Y5082" i="2" s="1"/>
  <c r="Z5082" i="2" s="1"/>
  <c r="AA5082" i="2" s="1"/>
  <c r="W5066" i="2"/>
  <c r="Y5066" i="2" s="1"/>
  <c r="Z5066" i="2" s="1"/>
  <c r="AA5066" i="2" s="1"/>
  <c r="W5078" i="2"/>
  <c r="Y5078" i="2" s="1"/>
  <c r="W5062" i="2"/>
  <c r="Y5062" i="2" s="1"/>
  <c r="W5070" i="2"/>
  <c r="Y5070" i="2" s="1"/>
  <c r="Z5070" i="2" s="1"/>
  <c r="AA5070" i="2" s="1"/>
  <c r="W5073" i="2"/>
  <c r="Y5073" i="2" s="1"/>
  <c r="Z5073" i="2" s="1"/>
  <c r="AA5073" i="2" s="1"/>
  <c r="W5081" i="2"/>
  <c r="Y5081" i="2" s="1"/>
  <c r="Z5081" i="2" s="1"/>
  <c r="AA5081" i="2" s="1"/>
  <c r="W5065" i="2"/>
  <c r="Y5065" i="2" s="1"/>
  <c r="Z5065" i="2" s="1"/>
  <c r="AA5065" i="2" s="1"/>
  <c r="W5077" i="2"/>
  <c r="Y5077" i="2" s="1"/>
  <c r="Z5077" i="2" s="1"/>
  <c r="AA5077" i="2" s="1"/>
  <c r="W5069" i="2"/>
  <c r="Y5069" i="2" s="1"/>
  <c r="Z5069" i="2" s="1"/>
  <c r="AA5069" i="2" s="1"/>
  <c r="W5061" i="2"/>
  <c r="Y5061" i="2" s="1"/>
  <c r="Z5061" i="2" s="1"/>
  <c r="AA5061" i="2" s="1"/>
  <c r="W5071" i="2"/>
  <c r="Y5071" i="2" s="1"/>
  <c r="Z5071" i="2" s="1"/>
  <c r="AA5071" i="2" s="1"/>
  <c r="W5079" i="2"/>
  <c r="Y5079" i="2" s="1"/>
  <c r="Z5079" i="2" s="1"/>
  <c r="AA5079" i="2" s="1"/>
  <c r="W5063" i="2"/>
  <c r="Y5063" i="2" s="1"/>
  <c r="Z5063" i="2" s="1"/>
  <c r="AA5063" i="2" s="1"/>
  <c r="W5075" i="2"/>
  <c r="Y5075" i="2" s="1"/>
  <c r="Z5075" i="2" s="1"/>
  <c r="AA5075" i="2" s="1"/>
  <c r="W5067" i="2"/>
  <c r="Y5067" i="2" s="1"/>
  <c r="Z5067" i="2" s="1"/>
  <c r="AA5067" i="2" s="1"/>
  <c r="W5083" i="2"/>
  <c r="Y5083" i="2" s="1"/>
  <c r="Z5083" i="2" s="1"/>
  <c r="AA5083" i="2" s="1"/>
  <c r="W5938" i="2"/>
  <c r="Y5938" i="2" s="1"/>
  <c r="Z5938" i="2" s="1"/>
  <c r="AA5938" i="2" s="1"/>
  <c r="W5934" i="2"/>
  <c r="Y5934" i="2" s="1"/>
  <c r="Z5934" i="2" s="1"/>
  <c r="AA5934" i="2" s="1"/>
  <c r="W5931" i="2"/>
  <c r="Y5931" i="2" s="1"/>
  <c r="Z5931" i="2" s="1"/>
  <c r="AA5931" i="2" s="1"/>
  <c r="W5941" i="2"/>
  <c r="Y5941" i="2" s="1"/>
  <c r="Z5941" i="2" s="1"/>
  <c r="AA5941" i="2" s="1"/>
  <c r="W5932" i="2"/>
  <c r="Y5932" i="2" s="1"/>
  <c r="Z5932" i="2" s="1"/>
  <c r="AA5932" i="2" s="1"/>
  <c r="W5940" i="2"/>
  <c r="Y5940" i="2" s="1"/>
  <c r="W5936" i="2"/>
  <c r="Y5936" i="2" s="1"/>
  <c r="W5933" i="2"/>
  <c r="Y5933" i="2" s="1"/>
  <c r="W5942" i="2"/>
  <c r="Y5942" i="2" s="1"/>
  <c r="W5943" i="2"/>
  <c r="Y5943" i="2" s="1"/>
  <c r="Z5943" i="2" s="1"/>
  <c r="AA5943" i="2" s="1"/>
  <c r="W5935" i="2"/>
  <c r="Y5935" i="2" s="1"/>
  <c r="W5937" i="2"/>
  <c r="Y5937" i="2" s="1"/>
  <c r="W5939" i="2"/>
  <c r="Y5939" i="2" s="1"/>
  <c r="Z5939" i="2" s="1"/>
  <c r="AA5939" i="2" s="1"/>
  <c r="W5926" i="2"/>
  <c r="Y5926" i="2" s="1"/>
  <c r="Z5926" i="2" s="1"/>
  <c r="AA5926" i="2" s="1"/>
  <c r="W5929" i="2"/>
  <c r="Y5929" i="2" s="1"/>
  <c r="Z5929" i="2" s="1"/>
  <c r="AA5929" i="2" s="1"/>
  <c r="W5924" i="2"/>
  <c r="Y5924" i="2" s="1"/>
  <c r="W5928" i="2"/>
  <c r="Y5928" i="2" s="1"/>
  <c r="W5930" i="2"/>
  <c r="Y5930" i="2" s="1"/>
  <c r="Z5930" i="2" s="1"/>
  <c r="AA5930" i="2" s="1"/>
  <c r="W5925" i="2"/>
  <c r="Y5925" i="2" s="1"/>
  <c r="Z5925" i="2" s="1"/>
  <c r="AA5925" i="2" s="1"/>
  <c r="W5927" i="2"/>
  <c r="Y5927" i="2" s="1"/>
  <c r="Z5927" i="2" s="1"/>
  <c r="AA5927" i="2" s="1"/>
  <c r="W5028" i="2"/>
  <c r="Y5028" i="2" s="1"/>
  <c r="Z5028" i="2" s="1"/>
  <c r="AA5028" i="2" s="1"/>
  <c r="W5032" i="2"/>
  <c r="Y5032" i="2" s="1"/>
  <c r="Z5032" i="2" s="1"/>
  <c r="AA5032" i="2" s="1"/>
  <c r="W5024" i="2"/>
  <c r="Y5024" i="2" s="1"/>
  <c r="Z5024" i="2" s="1"/>
  <c r="AA5024" i="2" s="1"/>
  <c r="W5026" i="2"/>
  <c r="Y5026" i="2" s="1"/>
  <c r="W5034" i="2"/>
  <c r="Y5034" i="2" s="1"/>
  <c r="Z5034" i="2" s="1"/>
  <c r="AA5034" i="2" s="1"/>
  <c r="W5030" i="2"/>
  <c r="Y5030" i="2" s="1"/>
  <c r="W5025" i="2"/>
  <c r="Y5025" i="2" s="1"/>
  <c r="Z5025" i="2" s="1"/>
  <c r="AA5025" i="2" s="1"/>
  <c r="W5033" i="2"/>
  <c r="Y5033" i="2" s="1"/>
  <c r="Z5033" i="2" s="1"/>
  <c r="AA5033" i="2" s="1"/>
  <c r="W5029" i="2"/>
  <c r="Y5029" i="2" s="1"/>
  <c r="Z5029" i="2" s="1"/>
  <c r="AA5029" i="2" s="1"/>
  <c r="W5031" i="2"/>
  <c r="Y5031" i="2" s="1"/>
  <c r="Z5031" i="2" s="1"/>
  <c r="AA5031" i="2" s="1"/>
  <c r="W5027" i="2"/>
  <c r="Y5027" i="2" s="1"/>
  <c r="Z5027" i="2" s="1"/>
  <c r="AA5027" i="2" s="1"/>
  <c r="Z5903" i="2"/>
  <c r="AA5903" i="2" s="1"/>
  <c r="W5020" i="2"/>
  <c r="Y5020" i="2" s="1"/>
  <c r="Z5020" i="2" s="1"/>
  <c r="AA5020" i="2" s="1"/>
  <c r="W5004" i="2"/>
  <c r="Y5004" i="2" s="1"/>
  <c r="Z5004" i="2" s="1"/>
  <c r="AA5004" i="2" s="1"/>
  <c r="W5012" i="2"/>
  <c r="Y5012" i="2" s="1"/>
  <c r="Z5012" i="2" s="1"/>
  <c r="AA5012" i="2" s="1"/>
  <c r="W5016" i="2"/>
  <c r="Y5016" i="2" s="1"/>
  <c r="Z5016" i="2" s="1"/>
  <c r="AA5016" i="2" s="1"/>
  <c r="W5008" i="2"/>
  <c r="Y5008" i="2" s="1"/>
  <c r="Z5008" i="2" s="1"/>
  <c r="AA5008" i="2" s="1"/>
  <c r="W5010" i="2"/>
  <c r="Y5010" i="2" s="1"/>
  <c r="W5018" i="2"/>
  <c r="Y5018" i="2" s="1"/>
  <c r="Z5018" i="2" s="1"/>
  <c r="AA5018" i="2" s="1"/>
  <c r="W5022" i="2"/>
  <c r="Y5022" i="2" s="1"/>
  <c r="Z5022" i="2" s="1"/>
  <c r="AA5022" i="2" s="1"/>
  <c r="W5014" i="2"/>
  <c r="Y5014" i="2" s="1"/>
  <c r="W5021" i="2"/>
  <c r="Y5021" i="2" s="1"/>
  <c r="Z5021" i="2" s="1"/>
  <c r="AA5021" i="2" s="1"/>
  <c r="W5005" i="2"/>
  <c r="Y5005" i="2" s="1"/>
  <c r="Z5005" i="2" s="1"/>
  <c r="AA5005" i="2" s="1"/>
  <c r="W5006" i="2"/>
  <c r="Y5006" i="2" s="1"/>
  <c r="Z5006" i="2" s="1"/>
  <c r="AA5006" i="2" s="1"/>
  <c r="W5009" i="2"/>
  <c r="Y5009" i="2" s="1"/>
  <c r="Z5009" i="2" s="1"/>
  <c r="AA5009" i="2" s="1"/>
  <c r="W5017" i="2"/>
  <c r="Y5017" i="2" s="1"/>
  <c r="Z5017" i="2" s="1"/>
  <c r="AA5017" i="2" s="1"/>
  <c r="W5013" i="2"/>
  <c r="Y5013" i="2" s="1"/>
  <c r="Z5013" i="2" s="1"/>
  <c r="AA5013" i="2" s="1"/>
  <c r="W5023" i="2"/>
  <c r="Y5023" i="2" s="1"/>
  <c r="Z5023" i="2" s="1"/>
  <c r="AA5023" i="2" s="1"/>
  <c r="W5011" i="2"/>
  <c r="Y5011" i="2" s="1"/>
  <c r="Z5011" i="2" s="1"/>
  <c r="AA5011" i="2" s="1"/>
  <c r="W5019" i="2"/>
  <c r="Y5019" i="2" s="1"/>
  <c r="Z5019" i="2" s="1"/>
  <c r="AA5019" i="2" s="1"/>
  <c r="W5003" i="2"/>
  <c r="Y5003" i="2" s="1"/>
  <c r="Z5003" i="2" s="1"/>
  <c r="AA5003" i="2" s="1"/>
  <c r="W5007" i="2"/>
  <c r="Y5007" i="2" s="1"/>
  <c r="Z5007" i="2" s="1"/>
  <c r="AA5007" i="2" s="1"/>
  <c r="W5015" i="2"/>
  <c r="Y5015" i="2" s="1"/>
  <c r="Z5015" i="2" s="1"/>
  <c r="AA5015" i="2" s="1"/>
  <c r="W4884" i="2"/>
  <c r="Y4884" i="2" s="1"/>
  <c r="W4876" i="2"/>
  <c r="Y4876" i="2" s="1"/>
  <c r="W4892" i="2"/>
  <c r="Y4892" i="2" s="1"/>
  <c r="W4888" i="2"/>
  <c r="Y4888" i="2" s="1"/>
  <c r="Z4888" i="2" s="1"/>
  <c r="AA4888" i="2" s="1"/>
  <c r="W4880" i="2"/>
  <c r="Y4880" i="2" s="1"/>
  <c r="W4886" i="2"/>
  <c r="Y4886" i="2" s="1"/>
  <c r="Z4886" i="2" s="1"/>
  <c r="AA4886" i="2" s="1"/>
  <c r="W4890" i="2"/>
  <c r="Y4890" i="2" s="1"/>
  <c r="Z4890" i="2" s="1"/>
  <c r="AA4890" i="2" s="1"/>
  <c r="W4874" i="2"/>
  <c r="Y4874" i="2" s="1"/>
  <c r="Z4874" i="2" s="1"/>
  <c r="AA4874" i="2" s="1"/>
  <c r="W4882" i="2"/>
  <c r="Y4882" i="2" s="1"/>
  <c r="Z4882" i="2" s="1"/>
  <c r="AA4882" i="2" s="1"/>
  <c r="W4877" i="2"/>
  <c r="Y4877" i="2" s="1"/>
  <c r="W4889" i="2"/>
  <c r="Y4889" i="2" s="1"/>
  <c r="W4881" i="2"/>
  <c r="Y4881" i="2" s="1"/>
  <c r="W4885" i="2"/>
  <c r="Y4885" i="2" s="1"/>
  <c r="W4878" i="2"/>
  <c r="Y4878" i="2" s="1"/>
  <c r="Z4878" i="2" s="1"/>
  <c r="AA4878" i="2" s="1"/>
  <c r="W4883" i="2"/>
  <c r="Y4883" i="2" s="1"/>
  <c r="Z4883" i="2" s="1"/>
  <c r="AA4883" i="2" s="1"/>
  <c r="W4879" i="2"/>
  <c r="Y4879" i="2" s="1"/>
  <c r="Z4879" i="2" s="1"/>
  <c r="AA4879" i="2" s="1"/>
  <c r="W4887" i="2"/>
  <c r="Y4887" i="2" s="1"/>
  <c r="Z4887" i="2" s="1"/>
  <c r="AA4887" i="2" s="1"/>
  <c r="W4891" i="2"/>
  <c r="Y4891" i="2" s="1"/>
  <c r="Z4891" i="2" s="1"/>
  <c r="AA4891" i="2" s="1"/>
  <c r="W4875" i="2"/>
  <c r="Y4875" i="2" s="1"/>
  <c r="Z4875" i="2" s="1"/>
  <c r="AA4875" i="2" s="1"/>
  <c r="W4836" i="2"/>
  <c r="Y4836" i="2" s="1"/>
  <c r="W4837" i="2"/>
  <c r="Y4837" i="2" s="1"/>
  <c r="W4828" i="2"/>
  <c r="Y4828" i="2" s="1"/>
  <c r="W4832" i="2"/>
  <c r="Y4832" i="2" s="1"/>
  <c r="W4824" i="2"/>
  <c r="Y4824" i="2" s="1"/>
  <c r="Z4824" i="2" s="1"/>
  <c r="AA4824" i="2" s="1"/>
  <c r="W4826" i="2"/>
  <c r="Y4826" i="2" s="1"/>
  <c r="Z4826" i="2" s="1"/>
  <c r="AA4826" i="2" s="1"/>
  <c r="W4830" i="2"/>
  <c r="Y4830" i="2" s="1"/>
  <c r="Z4830" i="2" s="1"/>
  <c r="AA4830" i="2" s="1"/>
  <c r="W4834" i="2"/>
  <c r="Y4834" i="2" s="1"/>
  <c r="Z4834" i="2" s="1"/>
  <c r="AA4834" i="2" s="1"/>
  <c r="W4822" i="2"/>
  <c r="Y4822" i="2" s="1"/>
  <c r="Z4822" i="2" s="1"/>
  <c r="AA4822" i="2" s="1"/>
  <c r="W4838" i="2"/>
  <c r="Y4838" i="2" s="1"/>
  <c r="Z4838" i="2" s="1"/>
  <c r="AA4838" i="2" s="1"/>
  <c r="W4825" i="2"/>
  <c r="Y4825" i="2" s="1"/>
  <c r="W4833" i="2"/>
  <c r="Y4833" i="2" s="1"/>
  <c r="W4821" i="2"/>
  <c r="Y4821" i="2" s="1"/>
  <c r="Z4821" i="2" s="1"/>
  <c r="AA4821" i="2" s="1"/>
  <c r="W4827" i="2"/>
  <c r="Y4827" i="2" s="1"/>
  <c r="Z4827" i="2" s="1"/>
  <c r="AA4827" i="2" s="1"/>
  <c r="W4829" i="2"/>
  <c r="Y4829" i="2" s="1"/>
  <c r="W4835" i="2"/>
  <c r="Y4835" i="2" s="1"/>
  <c r="Z4835" i="2" s="1"/>
  <c r="AA4835" i="2" s="1"/>
  <c r="W4831" i="2"/>
  <c r="Y4831" i="2" s="1"/>
  <c r="Z4831" i="2" s="1"/>
  <c r="AA4831" i="2" s="1"/>
  <c r="W4823" i="2"/>
  <c r="Y4823" i="2" s="1"/>
  <c r="Z4823" i="2" s="1"/>
  <c r="AA4823" i="2" s="1"/>
  <c r="W4812" i="2"/>
  <c r="Y4812" i="2" s="1"/>
  <c r="W4816" i="2"/>
  <c r="Y4816" i="2" s="1"/>
  <c r="W4818" i="2"/>
  <c r="Y4818" i="2" s="1"/>
  <c r="Z4818" i="2" s="1"/>
  <c r="AA4818" i="2" s="1"/>
  <c r="W4810" i="2"/>
  <c r="Y4810" i="2" s="1"/>
  <c r="Z4810" i="2" s="1"/>
  <c r="AA4810" i="2" s="1"/>
  <c r="W4814" i="2"/>
  <c r="Y4814" i="2" s="1"/>
  <c r="Z4814" i="2" s="1"/>
  <c r="AA4814" i="2" s="1"/>
  <c r="W4811" i="2"/>
  <c r="Y4811" i="2" s="1"/>
  <c r="Z4811" i="2" s="1"/>
  <c r="AA4811" i="2" s="1"/>
  <c r="W4817" i="2"/>
  <c r="Y4817" i="2" s="1"/>
  <c r="W4819" i="2"/>
  <c r="Y4819" i="2" s="1"/>
  <c r="Z4819" i="2" s="1"/>
  <c r="AA4819" i="2" s="1"/>
  <c r="W4815" i="2"/>
  <c r="Y4815" i="2" s="1"/>
  <c r="Z4815" i="2" s="1"/>
  <c r="AA4815" i="2" s="1"/>
  <c r="W4813" i="2"/>
  <c r="Y4813" i="2" s="1"/>
  <c r="W4777" i="2"/>
  <c r="Y4777" i="2" s="1"/>
  <c r="Z4777" i="2" s="1"/>
  <c r="AA4777" i="2" s="1"/>
  <c r="W4796" i="2"/>
  <c r="Y4796" i="2" s="1"/>
  <c r="W4788" i="2"/>
  <c r="Y4788" i="2" s="1"/>
  <c r="W4780" i="2"/>
  <c r="Y4780" i="2" s="1"/>
  <c r="W4776" i="2"/>
  <c r="Y4776" i="2" s="1"/>
  <c r="W4784" i="2"/>
  <c r="Y4784" i="2" s="1"/>
  <c r="W4792" i="2"/>
  <c r="Y4792" i="2" s="1"/>
  <c r="W4798" i="2"/>
  <c r="Y4798" i="2" s="1"/>
  <c r="Z4798" i="2" s="1"/>
  <c r="AA4798" i="2" s="1"/>
  <c r="W4794" i="2"/>
  <c r="Y4794" i="2" s="1"/>
  <c r="Z4794" i="2" s="1"/>
  <c r="AA4794" i="2" s="1"/>
  <c r="W4782" i="2"/>
  <c r="Y4782" i="2" s="1"/>
  <c r="Z4782" i="2" s="1"/>
  <c r="AA4782" i="2" s="1"/>
  <c r="W4774" i="2"/>
  <c r="Y4774" i="2" s="1"/>
  <c r="Z4774" i="2" s="1"/>
  <c r="AA4774" i="2" s="1"/>
  <c r="W4786" i="2"/>
  <c r="Y4786" i="2" s="1"/>
  <c r="Z4786" i="2" s="1"/>
  <c r="AA4786" i="2" s="1"/>
  <c r="W4778" i="2"/>
  <c r="Y4778" i="2" s="1"/>
  <c r="Z4778" i="2" s="1"/>
  <c r="AA4778" i="2" s="1"/>
  <c r="W4793" i="2"/>
  <c r="Y4793" i="2" s="1"/>
  <c r="W4785" i="2"/>
  <c r="Y4785" i="2" s="1"/>
  <c r="W4790" i="2"/>
  <c r="Y4790" i="2" s="1"/>
  <c r="Z4790" i="2" s="1"/>
  <c r="AA4790" i="2" s="1"/>
  <c r="W4789" i="2"/>
  <c r="Y4789" i="2" s="1"/>
  <c r="W4797" i="2"/>
  <c r="Y4797" i="2" s="1"/>
  <c r="W4795" i="2"/>
  <c r="Y4795" i="2" s="1"/>
  <c r="Z4795" i="2" s="1"/>
  <c r="AA4795" i="2" s="1"/>
  <c r="W4787" i="2"/>
  <c r="Y4787" i="2" s="1"/>
  <c r="Z4787" i="2" s="1"/>
  <c r="AA4787" i="2" s="1"/>
  <c r="W4779" i="2"/>
  <c r="Y4779" i="2" s="1"/>
  <c r="Z4779" i="2" s="1"/>
  <c r="AA4779" i="2" s="1"/>
  <c r="W4791" i="2"/>
  <c r="Y4791" i="2" s="1"/>
  <c r="Z4791" i="2" s="1"/>
  <c r="AA4791" i="2" s="1"/>
  <c r="W4783" i="2"/>
  <c r="Y4783" i="2" s="1"/>
  <c r="Z4783" i="2" s="1"/>
  <c r="AA4783" i="2" s="1"/>
  <c r="W4775" i="2"/>
  <c r="Y4775" i="2" s="1"/>
  <c r="Z4775" i="2" s="1"/>
  <c r="AA4775" i="2" s="1"/>
  <c r="W4781" i="2"/>
  <c r="Y4781" i="2" s="1"/>
  <c r="W4764" i="2"/>
  <c r="Y4764" i="2" s="1"/>
  <c r="Z4764" i="2" s="1"/>
  <c r="AA4764" i="2" s="1"/>
  <c r="W4762" i="2"/>
  <c r="Y4762" i="2" s="1"/>
  <c r="Z4762" i="2" s="1"/>
  <c r="AA4762" i="2" s="1"/>
  <c r="W4765" i="2"/>
  <c r="Y4765" i="2" s="1"/>
  <c r="W4763" i="2"/>
  <c r="Y4763" i="2" s="1"/>
  <c r="Z4763" i="2" s="1"/>
  <c r="AA4763" i="2" s="1"/>
  <c r="W4761" i="2"/>
  <c r="Y4761" i="2" s="1"/>
  <c r="W4726" i="2"/>
  <c r="Y4726" i="2" s="1"/>
  <c r="W4724" i="2"/>
  <c r="Y4724" i="2" s="1"/>
  <c r="Z4724" i="2" s="1"/>
  <c r="AA4724" i="2" s="1"/>
  <c r="W4716" i="2"/>
  <c r="Y4716" i="2" s="1"/>
  <c r="Z4716" i="2" s="1"/>
  <c r="AA4716" i="2" s="1"/>
  <c r="W4708" i="2"/>
  <c r="Y4708" i="2" s="1"/>
  <c r="Z4708" i="2" s="1"/>
  <c r="AA4708" i="2" s="1"/>
  <c r="W4704" i="2"/>
  <c r="Y4704" i="2" s="1"/>
  <c r="Z4704" i="2" s="1"/>
  <c r="AA4704" i="2" s="1"/>
  <c r="W4712" i="2"/>
  <c r="Y4712" i="2" s="1"/>
  <c r="Z4712" i="2" s="1"/>
  <c r="AA4712" i="2" s="1"/>
  <c r="W4728" i="2"/>
  <c r="Y4728" i="2" s="1"/>
  <c r="Z4728" i="2" s="1"/>
  <c r="AA4728" i="2" s="1"/>
  <c r="W4720" i="2"/>
  <c r="Y4720" i="2" s="1"/>
  <c r="Z4720" i="2" s="1"/>
  <c r="AA4720" i="2" s="1"/>
  <c r="W4722" i="2"/>
  <c r="Y4722" i="2" s="1"/>
  <c r="W4718" i="2"/>
  <c r="Y4718" i="2" s="1"/>
  <c r="Z4718" i="2" s="1"/>
  <c r="AA4718" i="2" s="1"/>
  <c r="W4706" i="2"/>
  <c r="Y4706" i="2" s="1"/>
  <c r="Z4706" i="2" s="1"/>
  <c r="AA4706" i="2" s="1"/>
  <c r="W4710" i="2"/>
  <c r="Y4710" i="2" s="1"/>
  <c r="Z4710" i="2" s="1"/>
  <c r="AA4710" i="2" s="1"/>
  <c r="W4714" i="2"/>
  <c r="Y4714" i="2" s="1"/>
  <c r="Z4714" i="2" s="1"/>
  <c r="AA4714" i="2" s="1"/>
  <c r="W4721" i="2"/>
  <c r="Y4721" i="2" s="1"/>
  <c r="Z4721" i="2" s="1"/>
  <c r="AA4721" i="2" s="1"/>
  <c r="W4713" i="2"/>
  <c r="Y4713" i="2" s="1"/>
  <c r="Z4713" i="2" s="1"/>
  <c r="AA4713" i="2" s="1"/>
  <c r="W4705" i="2"/>
  <c r="Y4705" i="2" s="1"/>
  <c r="Z4705" i="2" s="1"/>
  <c r="AA4705" i="2" s="1"/>
  <c r="W4717" i="2"/>
  <c r="Y4717" i="2" s="1"/>
  <c r="Z4717" i="2" s="1"/>
  <c r="AA4717" i="2" s="1"/>
  <c r="W4711" i="2"/>
  <c r="Y4711" i="2" s="1"/>
  <c r="Z4711" i="2" s="1"/>
  <c r="AA4711" i="2" s="1"/>
  <c r="W4725" i="2"/>
  <c r="Y4725" i="2" s="1"/>
  <c r="Z4725" i="2" s="1"/>
  <c r="AA4725" i="2" s="1"/>
  <c r="W4723" i="2"/>
  <c r="Y4723" i="2" s="1"/>
  <c r="Z4723" i="2" s="1"/>
  <c r="AA4723" i="2" s="1"/>
  <c r="W4715" i="2"/>
  <c r="Y4715" i="2" s="1"/>
  <c r="Z4715" i="2" s="1"/>
  <c r="AA4715" i="2" s="1"/>
  <c r="W4707" i="2"/>
  <c r="Y4707" i="2" s="1"/>
  <c r="Z4707" i="2" s="1"/>
  <c r="AA4707" i="2" s="1"/>
  <c r="W4709" i="2"/>
  <c r="Y4709" i="2" s="1"/>
  <c r="Z4709" i="2" s="1"/>
  <c r="AA4709" i="2" s="1"/>
  <c r="W4727" i="2"/>
  <c r="Y4727" i="2" s="1"/>
  <c r="Z4727" i="2" s="1"/>
  <c r="AA4727" i="2" s="1"/>
  <c r="W4719" i="2"/>
  <c r="Y4719" i="2" s="1"/>
  <c r="Z4719" i="2" s="1"/>
  <c r="AA4719" i="2" s="1"/>
  <c r="W4696" i="2"/>
  <c r="Y4696" i="2" s="1"/>
  <c r="Z4696" i="2" s="1"/>
  <c r="AA4696" i="2" s="1"/>
  <c r="W4694" i="2"/>
  <c r="Y4694" i="2" s="1"/>
  <c r="Z4694" i="2" s="1"/>
  <c r="AA4694" i="2" s="1"/>
  <c r="W4697" i="2"/>
  <c r="Y4697" i="2" s="1"/>
  <c r="Z4697" i="2" s="1"/>
  <c r="AA4697" i="2" s="1"/>
  <c r="W4693" i="2"/>
  <c r="Y4693" i="2" s="1"/>
  <c r="Z4693" i="2" s="1"/>
  <c r="AA4693" i="2" s="1"/>
  <c r="W4695" i="2"/>
  <c r="Y4695" i="2" s="1"/>
  <c r="Z4695" i="2" s="1"/>
  <c r="AA4695" i="2" s="1"/>
  <c r="W4664" i="2"/>
  <c r="Y4664" i="2" s="1"/>
  <c r="Z4664" i="2" s="1"/>
  <c r="AA4664" i="2" s="1"/>
  <c r="W4666" i="2"/>
  <c r="Y4666" i="2" s="1"/>
  <c r="W4665" i="2"/>
  <c r="Y4665" i="2" s="1"/>
  <c r="Z4665" i="2" s="1"/>
  <c r="AA4665" i="2" s="1"/>
  <c r="W4663" i="2"/>
  <c r="Y4663" i="2" s="1"/>
  <c r="Z4663" i="2" s="1"/>
  <c r="AA4663" i="2" s="1"/>
  <c r="W4584" i="2"/>
  <c r="Y4584" i="2" s="1"/>
  <c r="Z4584" i="2" s="1"/>
  <c r="AA4584" i="2" s="1"/>
  <c r="W4588" i="2"/>
  <c r="Y4588" i="2" s="1"/>
  <c r="Z4588" i="2" s="1"/>
  <c r="AA4588" i="2" s="1"/>
  <c r="W4586" i="2"/>
  <c r="Y4586" i="2" s="1"/>
  <c r="Z4586" i="2" s="1"/>
  <c r="AA4586" i="2" s="1"/>
  <c r="W4587" i="2"/>
  <c r="Y4587" i="2" s="1"/>
  <c r="Z4587" i="2" s="1"/>
  <c r="AA4587" i="2" s="1"/>
  <c r="W4589" i="2"/>
  <c r="Y4589" i="2" s="1"/>
  <c r="Z4589" i="2" s="1"/>
  <c r="AA4589" i="2" s="1"/>
  <c r="W4585" i="2"/>
  <c r="Y4585" i="2" s="1"/>
  <c r="Z4585" i="2" s="1"/>
  <c r="AA4585" i="2" s="1"/>
  <c r="W4554" i="2"/>
  <c r="Y4554" i="2" s="1"/>
  <c r="W4552" i="2"/>
  <c r="Y4552" i="2" s="1"/>
  <c r="Z4552" i="2" s="1"/>
  <c r="AA4552" i="2" s="1"/>
  <c r="W4556" i="2"/>
  <c r="Y4556" i="2" s="1"/>
  <c r="Z4556" i="2" s="1"/>
  <c r="AA4556" i="2" s="1"/>
  <c r="W4557" i="2"/>
  <c r="Y4557" i="2" s="1"/>
  <c r="Z4557" i="2" s="1"/>
  <c r="AA4557" i="2" s="1"/>
  <c r="W4553" i="2"/>
  <c r="Y4553" i="2" s="1"/>
  <c r="Z4553" i="2" s="1"/>
  <c r="AA4553" i="2" s="1"/>
  <c r="W4555" i="2"/>
  <c r="Y4555" i="2" s="1"/>
  <c r="Z4555" i="2" s="1"/>
  <c r="AA4555" i="2" s="1"/>
  <c r="W5854" i="2"/>
  <c r="Y5854" i="2" s="1"/>
  <c r="Z5854" i="2" s="1"/>
  <c r="AA5854" i="2" s="1"/>
  <c r="W5852" i="2"/>
  <c r="Y5852" i="2" s="1"/>
  <c r="W5844" i="2"/>
  <c r="Y5844" i="2" s="1"/>
  <c r="W5856" i="2"/>
  <c r="Y5856" i="2" s="1"/>
  <c r="W5848" i="2"/>
  <c r="Y5848" i="2" s="1"/>
  <c r="W5850" i="2"/>
  <c r="Y5850" i="2" s="1"/>
  <c r="Z5850" i="2" s="1"/>
  <c r="AA5850" i="2" s="1"/>
  <c r="W5857" i="2"/>
  <c r="Y5857" i="2" s="1"/>
  <c r="Z5857" i="2" s="1"/>
  <c r="AA5857" i="2" s="1"/>
  <c r="W5858" i="2"/>
  <c r="Y5858" i="2" s="1"/>
  <c r="Z5858" i="2" s="1"/>
  <c r="AA5858" i="2" s="1"/>
  <c r="W5851" i="2"/>
  <c r="Y5851" i="2" s="1"/>
  <c r="Z5851" i="2" s="1"/>
  <c r="AA5851" i="2" s="1"/>
  <c r="W5845" i="2"/>
  <c r="Y5845" i="2" s="1"/>
  <c r="Z5845" i="2" s="1"/>
  <c r="AA5845" i="2" s="1"/>
  <c r="W5853" i="2"/>
  <c r="Y5853" i="2" s="1"/>
  <c r="Z5853" i="2" s="1"/>
  <c r="AA5853" i="2" s="1"/>
  <c r="W5849" i="2"/>
  <c r="Y5849" i="2" s="1"/>
  <c r="Z5849" i="2" s="1"/>
  <c r="AA5849" i="2" s="1"/>
  <c r="W5855" i="2"/>
  <c r="Y5855" i="2" s="1"/>
  <c r="Z5855" i="2" s="1"/>
  <c r="AA5855" i="2" s="1"/>
  <c r="W5847" i="2"/>
  <c r="Y5847" i="2" s="1"/>
  <c r="Z5847" i="2" s="1"/>
  <c r="AA5847" i="2" s="1"/>
  <c r="W5846" i="2"/>
  <c r="Y5846" i="2" s="1"/>
  <c r="Z5846" i="2" s="1"/>
  <c r="AA5846" i="2" s="1"/>
  <c r="W5797" i="2"/>
  <c r="Y5797" i="2" s="1"/>
  <c r="Z5797" i="2" s="1"/>
  <c r="AA5797" i="2" s="1"/>
  <c r="W5799" i="2"/>
  <c r="Y5799" i="2" s="1"/>
  <c r="W5800" i="2"/>
  <c r="Y5800" i="2" s="1"/>
  <c r="W5798" i="2"/>
  <c r="Y5798" i="2" s="1"/>
  <c r="Z5798" i="2" s="1"/>
  <c r="AA5798" i="2" s="1"/>
  <c r="W5801" i="2"/>
  <c r="Y5801" i="2" s="1"/>
  <c r="Z5801" i="2" s="1"/>
  <c r="AA5801" i="2" s="1"/>
  <c r="W4398" i="2"/>
  <c r="Y4398" i="2" s="1"/>
  <c r="W4400" i="2"/>
  <c r="Y4400" i="2" s="1"/>
  <c r="Z4400" i="2" s="1"/>
  <c r="AA4400" i="2" s="1"/>
  <c r="W4396" i="2"/>
  <c r="Y4396" i="2" s="1"/>
  <c r="Z4396" i="2" s="1"/>
  <c r="AA4396" i="2" s="1"/>
  <c r="W4394" i="2"/>
  <c r="Y4394" i="2" s="1"/>
  <c r="Z4394" i="2" s="1"/>
  <c r="AA4394" i="2" s="1"/>
  <c r="W4397" i="2"/>
  <c r="Y4397" i="2" s="1"/>
  <c r="Z4397" i="2" s="1"/>
  <c r="AA4397" i="2" s="1"/>
  <c r="W4395" i="2"/>
  <c r="Y4395" i="2" s="1"/>
  <c r="Z4395" i="2" s="1"/>
  <c r="AA4395" i="2" s="1"/>
  <c r="W4399" i="2"/>
  <c r="Y4399" i="2" s="1"/>
  <c r="Z4399" i="2" s="1"/>
  <c r="AA4399" i="2" s="1"/>
  <c r="W4334" i="2"/>
  <c r="Y4334" i="2" s="1"/>
  <c r="W4332" i="2"/>
  <c r="Y4332" i="2" s="1"/>
  <c r="Z4332" i="2" s="1"/>
  <c r="AA4332" i="2" s="1"/>
  <c r="W4333" i="2"/>
  <c r="Y4333" i="2" s="1"/>
  <c r="Z4333" i="2" s="1"/>
  <c r="AA4333" i="2" s="1"/>
  <c r="W2784" i="2"/>
  <c r="Y2784" i="2" s="1"/>
  <c r="W2788" i="2"/>
  <c r="Y2788" i="2" s="1"/>
  <c r="W2792" i="2"/>
  <c r="Y2792" i="2" s="1"/>
  <c r="Z2792" i="2" s="1"/>
  <c r="AA2792" i="2" s="1"/>
  <c r="W2780" i="2"/>
  <c r="Y2780" i="2" s="1"/>
  <c r="W2772" i="2"/>
  <c r="Y2772" i="2" s="1"/>
  <c r="W2776" i="2"/>
  <c r="Y2776" i="2" s="1"/>
  <c r="Z2776" i="2" s="1"/>
  <c r="AA2776" i="2" s="1"/>
  <c r="W2794" i="2"/>
  <c r="Y2794" i="2" s="1"/>
  <c r="Z2794" i="2" s="1"/>
  <c r="AA2794" i="2" s="1"/>
  <c r="W2786" i="2"/>
  <c r="Y2786" i="2" s="1"/>
  <c r="Z2786" i="2" s="1"/>
  <c r="AA2786" i="2" s="1"/>
  <c r="W2778" i="2"/>
  <c r="Y2778" i="2" s="1"/>
  <c r="Z2778" i="2" s="1"/>
  <c r="AA2778" i="2" s="1"/>
  <c r="W2790" i="2"/>
  <c r="Y2790" i="2" s="1"/>
  <c r="Z2790" i="2" s="1"/>
  <c r="AA2790" i="2" s="1"/>
  <c r="W2774" i="2"/>
  <c r="Y2774" i="2" s="1"/>
  <c r="Z2774" i="2" s="1"/>
  <c r="AA2774" i="2" s="1"/>
  <c r="W2782" i="2"/>
  <c r="Y2782" i="2" s="1"/>
  <c r="Z2782" i="2" s="1"/>
  <c r="AA2782" i="2" s="1"/>
  <c r="W2785" i="2"/>
  <c r="Y2785" i="2" s="1"/>
  <c r="W2773" i="2"/>
  <c r="Y2773" i="2" s="1"/>
  <c r="W2789" i="2"/>
  <c r="Y2789" i="2" s="1"/>
  <c r="W2781" i="2"/>
  <c r="Y2781" i="2" s="1"/>
  <c r="W2793" i="2"/>
  <c r="Y2793" i="2" s="1"/>
  <c r="W2777" i="2"/>
  <c r="Y2777" i="2" s="1"/>
  <c r="W2779" i="2"/>
  <c r="Y2779" i="2" s="1"/>
  <c r="Z2779" i="2" s="1"/>
  <c r="AA2779" i="2" s="1"/>
  <c r="W2791" i="2"/>
  <c r="Y2791" i="2" s="1"/>
  <c r="Z2791" i="2" s="1"/>
  <c r="AA2791" i="2" s="1"/>
  <c r="W2771" i="2"/>
  <c r="Y2771" i="2" s="1"/>
  <c r="Z2771" i="2" s="1"/>
  <c r="AA2771" i="2" s="1"/>
  <c r="W2795" i="2"/>
  <c r="Y2795" i="2" s="1"/>
  <c r="Z2795" i="2" s="1"/>
  <c r="AA2795" i="2" s="1"/>
  <c r="W2787" i="2"/>
  <c r="Y2787" i="2" s="1"/>
  <c r="Z2787" i="2" s="1"/>
  <c r="AA2787" i="2" s="1"/>
  <c r="W2783" i="2"/>
  <c r="Y2783" i="2" s="1"/>
  <c r="Z2783" i="2" s="1"/>
  <c r="AA2783" i="2" s="1"/>
  <c r="W2775" i="2"/>
  <c r="Y2775" i="2" s="1"/>
  <c r="Z2775" i="2" s="1"/>
  <c r="AA2775" i="2" s="1"/>
  <c r="W1216" i="2"/>
  <c r="Y1216" i="2" s="1"/>
  <c r="Z1216" i="2" s="1"/>
  <c r="AA1216" i="2" s="1"/>
  <c r="W1208" i="2"/>
  <c r="Y1208" i="2" s="1"/>
  <c r="Z1208" i="2" s="1"/>
  <c r="AA1208" i="2" s="1"/>
  <c r="W1212" i="2"/>
  <c r="Y1212" i="2" s="1"/>
  <c r="Z1212" i="2" s="1"/>
  <c r="AA1212" i="2" s="1"/>
  <c r="W1204" i="2"/>
  <c r="Y1204" i="2" s="1"/>
  <c r="W1196" i="2"/>
  <c r="Y1196" i="2" s="1"/>
  <c r="W1200" i="2"/>
  <c r="Y1200" i="2" s="1"/>
  <c r="Z1200" i="2" s="1"/>
  <c r="AA1200" i="2" s="1"/>
  <c r="W1202" i="2"/>
  <c r="Y1202" i="2" s="1"/>
  <c r="Z1202" i="2" s="1"/>
  <c r="AA1202" i="2" s="1"/>
  <c r="W1194" i="2"/>
  <c r="Y1194" i="2" s="1"/>
  <c r="W1217" i="2"/>
  <c r="Y1217" i="2" s="1"/>
  <c r="W1193" i="2"/>
  <c r="Y1193" i="2" s="1"/>
  <c r="Z1193" i="2" s="1"/>
  <c r="AA1193" i="2" s="1"/>
  <c r="W1211" i="2"/>
  <c r="Y1211" i="2" s="1"/>
  <c r="Z1211" i="2" s="1"/>
  <c r="AA1211" i="2" s="1"/>
  <c r="W1203" i="2"/>
  <c r="Y1203" i="2" s="1"/>
  <c r="Z1203" i="2" s="1"/>
  <c r="AA1203" i="2" s="1"/>
  <c r="W1210" i="2"/>
  <c r="Y1210" i="2" s="1"/>
  <c r="Z1210" i="2" s="1"/>
  <c r="AA1210" i="2" s="1"/>
  <c r="W1213" i="2"/>
  <c r="Y1213" i="2" s="1"/>
  <c r="Z1213" i="2" s="1"/>
  <c r="AA1213" i="2" s="1"/>
  <c r="W1205" i="2"/>
  <c r="Y1205" i="2" s="1"/>
  <c r="Z1205" i="2" s="1"/>
  <c r="AA1205" i="2" s="1"/>
  <c r="W1206" i="2"/>
  <c r="Y1206" i="2" s="1"/>
  <c r="W1197" i="2"/>
  <c r="Y1197" i="2" s="1"/>
  <c r="Z1197" i="2" s="1"/>
  <c r="AA1197" i="2" s="1"/>
  <c r="W1207" i="2"/>
  <c r="Y1207" i="2" s="1"/>
  <c r="Z1207" i="2" s="1"/>
  <c r="AA1207" i="2" s="1"/>
  <c r="W1199" i="2"/>
  <c r="Y1199" i="2" s="1"/>
  <c r="W1214" i="2"/>
  <c r="Y1214" i="2" s="1"/>
  <c r="Z1214" i="2" s="1"/>
  <c r="AA1214" i="2" s="1"/>
  <c r="W1198" i="2"/>
  <c r="Y1198" i="2" s="1"/>
  <c r="Z1198" i="2" s="1"/>
  <c r="AA1198" i="2" s="1"/>
  <c r="W1209" i="2"/>
  <c r="Y1209" i="2" s="1"/>
  <c r="Z1209" i="2" s="1"/>
  <c r="AA1209" i="2" s="1"/>
  <c r="W1201" i="2"/>
  <c r="Y1201" i="2" s="1"/>
  <c r="Z1201" i="2" s="1"/>
  <c r="AA1201" i="2" s="1"/>
  <c r="W1195" i="2"/>
  <c r="Y1195" i="2" s="1"/>
  <c r="Z1195" i="2" s="1"/>
  <c r="AA1195" i="2" s="1"/>
  <c r="W1215" i="2"/>
  <c r="Y1215" i="2" s="1"/>
  <c r="Z1215" i="2" s="1"/>
  <c r="AA1215" i="2" s="1"/>
  <c r="W1964" i="2"/>
  <c r="Y1964" i="2" s="1"/>
  <c r="Z1964" i="2" s="1"/>
  <c r="AA1964" i="2" s="1"/>
  <c r="W1956" i="2"/>
  <c r="Y1956" i="2" s="1"/>
  <c r="Z1956" i="2" s="1"/>
  <c r="AA1956" i="2" s="1"/>
  <c r="W1948" i="2"/>
  <c r="Y1948" i="2" s="1"/>
  <c r="W1960" i="2"/>
  <c r="Y1960" i="2" s="1"/>
  <c r="Z1960" i="2" s="1"/>
  <c r="AA1960" i="2" s="1"/>
  <c r="W1952" i="2"/>
  <c r="Y1952" i="2" s="1"/>
  <c r="Z1952" i="2" s="1"/>
  <c r="AA1952" i="2" s="1"/>
  <c r="W1962" i="2"/>
  <c r="Y1962" i="2" s="1"/>
  <c r="Z1962" i="2" s="1"/>
  <c r="AA1962" i="2" s="1"/>
  <c r="W1954" i="2"/>
  <c r="Y1954" i="2" s="1"/>
  <c r="Z1954" i="2" s="1"/>
  <c r="AA1954" i="2" s="1"/>
  <c r="W1947" i="2"/>
  <c r="Y1947" i="2" s="1"/>
  <c r="Z1947" i="2" s="1"/>
  <c r="AA1947" i="2" s="1"/>
  <c r="W1946" i="2"/>
  <c r="Y1946" i="2" s="1"/>
  <c r="Z1946" i="2" s="1"/>
  <c r="AA1946" i="2" s="1"/>
  <c r="W1957" i="2"/>
  <c r="Y1957" i="2" s="1"/>
  <c r="Z1957" i="2" s="1"/>
  <c r="AA1957" i="2" s="1"/>
  <c r="W1949" i="2"/>
  <c r="Y1949" i="2" s="1"/>
  <c r="Z1949" i="2" s="1"/>
  <c r="AA1949" i="2" s="1"/>
  <c r="W1959" i="2"/>
  <c r="Y1959" i="2" s="1"/>
  <c r="Z1959" i="2" s="1"/>
  <c r="AA1959" i="2" s="1"/>
  <c r="W1951" i="2"/>
  <c r="Y1951" i="2" s="1"/>
  <c r="Z1951" i="2" s="1"/>
  <c r="AA1951" i="2" s="1"/>
  <c r="W1958" i="2"/>
  <c r="Y1958" i="2" s="1"/>
  <c r="Z1958" i="2" s="1"/>
  <c r="AA1958" i="2" s="1"/>
  <c r="W1950" i="2"/>
  <c r="Y1950" i="2" s="1"/>
  <c r="Z1950" i="2" s="1"/>
  <c r="AA1950" i="2" s="1"/>
  <c r="W1961" i="2"/>
  <c r="Y1961" i="2" s="1"/>
  <c r="Z1961" i="2" s="1"/>
  <c r="AA1961" i="2" s="1"/>
  <c r="W1953" i="2"/>
  <c r="Y1953" i="2" s="1"/>
  <c r="Z1953" i="2" s="1"/>
  <c r="AA1953" i="2" s="1"/>
  <c r="W1963" i="2"/>
  <c r="Y1963" i="2" s="1"/>
  <c r="W1955" i="2"/>
  <c r="Y1955" i="2" s="1"/>
  <c r="Z1955" i="2" s="1"/>
  <c r="AA1955" i="2" s="1"/>
  <c r="W6293" i="2"/>
  <c r="Y6293" i="2" s="1"/>
  <c r="Z6293" i="2" s="1"/>
  <c r="AA6293" i="2" s="1"/>
  <c r="W6300" i="2"/>
  <c r="Y6300" i="2" s="1"/>
  <c r="Z6300" i="2" s="1"/>
  <c r="AA6300" i="2" s="1"/>
  <c r="W6292" i="2"/>
  <c r="Y6292" i="2" s="1"/>
  <c r="Z6292" i="2" s="1"/>
  <c r="AA6292" i="2" s="1"/>
  <c r="W6299" i="2"/>
  <c r="Y6299" i="2" s="1"/>
  <c r="W6296" i="2"/>
  <c r="Y6296" i="2" s="1"/>
  <c r="Z6296" i="2" s="1"/>
  <c r="AA6296" i="2" s="1"/>
  <c r="W6302" i="2"/>
  <c r="Y6302" i="2" s="1"/>
  <c r="W6295" i="2"/>
  <c r="Y6295" i="2" s="1"/>
  <c r="W6301" i="2"/>
  <c r="Y6301" i="2" s="1"/>
  <c r="Z6301" i="2" s="1"/>
  <c r="AA6301" i="2" s="1"/>
  <c r="W6294" i="2"/>
  <c r="Y6294" i="2" s="1"/>
  <c r="Z6294" i="2" s="1"/>
  <c r="AA6294" i="2" s="1"/>
  <c r="W6297" i="2"/>
  <c r="Y6297" i="2" s="1"/>
  <c r="Z6297" i="2" s="1"/>
  <c r="AA6297" i="2" s="1"/>
  <c r="W6298" i="2"/>
  <c r="Y6298" i="2" s="1"/>
  <c r="Z6298" i="2" s="1"/>
  <c r="AA6298" i="2" s="1"/>
  <c r="W6277" i="2"/>
  <c r="Y6277" i="2" s="1"/>
  <c r="Z6277" i="2" s="1"/>
  <c r="AA6277" i="2" s="1"/>
  <c r="W6276" i="2"/>
  <c r="Y6276" i="2" s="1"/>
  <c r="Z6276" i="2" s="1"/>
  <c r="AA6276" i="2" s="1"/>
  <c r="Z6275" i="2"/>
  <c r="AA6275" i="2" s="1"/>
  <c r="W6191" i="2"/>
  <c r="Y6191" i="2" s="1"/>
  <c r="W6190" i="2"/>
  <c r="Y6190" i="2" s="1"/>
  <c r="Z6190" i="2" s="1"/>
  <c r="AA6190" i="2" s="1"/>
  <c r="W6192" i="2"/>
  <c r="Y6192" i="2" s="1"/>
  <c r="Z6192" i="2" s="1"/>
  <c r="AA6192" i="2" s="1"/>
  <c r="W6188" i="2"/>
  <c r="Y6188" i="2" s="1"/>
  <c r="Z6188" i="2" s="1"/>
  <c r="AA6188" i="2" s="1"/>
  <c r="W6189" i="2"/>
  <c r="Y6189" i="2" s="1"/>
  <c r="Z6189" i="2" s="1"/>
  <c r="AA6189" i="2" s="1"/>
  <c r="W6193" i="2"/>
  <c r="Y6193" i="2" s="1"/>
  <c r="Z6193" i="2" s="1"/>
  <c r="AA6193" i="2" s="1"/>
  <c r="Z6179" i="2"/>
  <c r="AA6179" i="2" s="1"/>
  <c r="W6169" i="2"/>
  <c r="Y6169" i="2" s="1"/>
  <c r="Z6169" i="2" s="1"/>
  <c r="AA6169" i="2" s="1"/>
  <c r="W6170" i="2"/>
  <c r="Y6170" i="2" s="1"/>
  <c r="Z6170" i="2" s="1"/>
  <c r="AA6170" i="2" s="1"/>
  <c r="W5950" i="2"/>
  <c r="Y5950" i="2" s="1"/>
  <c r="Z5950" i="2" s="1"/>
  <c r="AA5950" i="2" s="1"/>
  <c r="W5951" i="2"/>
  <c r="Y5951" i="2" s="1"/>
  <c r="Z5951" i="2" s="1"/>
  <c r="AA5951" i="2" s="1"/>
  <c r="W2980" i="2"/>
  <c r="Y2980" i="2" s="1"/>
  <c r="W2981" i="2"/>
  <c r="Y2981" i="2" s="1"/>
  <c r="Z2981" i="2" s="1"/>
  <c r="AA2981" i="2" s="1"/>
  <c r="W1936" i="2"/>
  <c r="Y1936" i="2" s="1"/>
  <c r="Z1936" i="2" s="1"/>
  <c r="AA1936" i="2" s="1"/>
  <c r="W1938" i="2"/>
  <c r="Y1938" i="2" s="1"/>
  <c r="Z1938" i="2" s="1"/>
  <c r="AA1938" i="2" s="1"/>
  <c r="W1937" i="2"/>
  <c r="Y1937" i="2" s="1"/>
  <c r="W1132" i="2"/>
  <c r="Y1132" i="2" s="1"/>
  <c r="Z1132" i="2" s="1"/>
  <c r="AA1132" i="2" s="1"/>
  <c r="W1124" i="2"/>
  <c r="Y1124" i="2" s="1"/>
  <c r="W1108" i="2"/>
  <c r="Y1108" i="2" s="1"/>
  <c r="Z1108" i="2" s="1"/>
  <c r="AA1108" i="2" s="1"/>
  <c r="W1116" i="2"/>
  <c r="Y1116" i="2" s="1"/>
  <c r="W1136" i="2"/>
  <c r="Y1136" i="2" s="1"/>
  <c r="Z1136" i="2" s="1"/>
  <c r="AA1136" i="2" s="1"/>
  <c r="W1128" i="2"/>
  <c r="Y1128" i="2" s="1"/>
  <c r="Z1128" i="2" s="1"/>
  <c r="AA1128" i="2" s="1"/>
  <c r="W1120" i="2"/>
  <c r="Y1120" i="2" s="1"/>
  <c r="Z1120" i="2" s="1"/>
  <c r="AA1120" i="2" s="1"/>
  <c r="W1112" i="2"/>
  <c r="Y1112" i="2" s="1"/>
  <c r="Z1112" i="2" s="1"/>
  <c r="AA1112" i="2" s="1"/>
  <c r="W1130" i="2"/>
  <c r="Y1130" i="2" s="1"/>
  <c r="Z1130" i="2" s="1"/>
  <c r="AA1130" i="2" s="1"/>
  <c r="W1114" i="2"/>
  <c r="Y1114" i="2" s="1"/>
  <c r="Z1114" i="2" s="1"/>
  <c r="AA1114" i="2" s="1"/>
  <c r="W1129" i="2"/>
  <c r="Y1129" i="2" s="1"/>
  <c r="Z1129" i="2" s="1"/>
  <c r="AA1129" i="2" s="1"/>
  <c r="W1121" i="2"/>
  <c r="Y1121" i="2" s="1"/>
  <c r="Z1121" i="2" s="1"/>
  <c r="AA1121" i="2" s="1"/>
  <c r="W1113" i="2"/>
  <c r="Y1113" i="2" s="1"/>
  <c r="Z1113" i="2" s="1"/>
  <c r="AA1113" i="2" s="1"/>
  <c r="W1123" i="2"/>
  <c r="Y1123" i="2" s="1"/>
  <c r="Z1123" i="2" s="1"/>
  <c r="AA1123" i="2" s="1"/>
  <c r="W1115" i="2"/>
  <c r="Y1115" i="2" s="1"/>
  <c r="Z1115" i="2" s="1"/>
  <c r="AA1115" i="2" s="1"/>
  <c r="W1122" i="2"/>
  <c r="Y1122" i="2" s="1"/>
  <c r="W1133" i="2"/>
  <c r="Y1133" i="2" s="1"/>
  <c r="W1125" i="2"/>
  <c r="Y1125" i="2" s="1"/>
  <c r="Z1125" i="2" s="1"/>
  <c r="AA1125" i="2" s="1"/>
  <c r="W1109" i="2"/>
  <c r="Y1109" i="2" s="1"/>
  <c r="Z1109" i="2" s="1"/>
  <c r="AA1109" i="2" s="1"/>
  <c r="W1134" i="2"/>
  <c r="Y1134" i="2" s="1"/>
  <c r="Z1134" i="2" s="1"/>
  <c r="AA1134" i="2" s="1"/>
  <c r="W1126" i="2"/>
  <c r="Y1126" i="2" s="1"/>
  <c r="Z1126" i="2" s="1"/>
  <c r="AA1126" i="2" s="1"/>
  <c r="W1110" i="2"/>
  <c r="Y1110" i="2" s="1"/>
  <c r="W1117" i="2"/>
  <c r="Y1117" i="2" s="1"/>
  <c r="W1135" i="2"/>
  <c r="Y1135" i="2" s="1"/>
  <c r="W1119" i="2"/>
  <c r="Y1119" i="2" s="1"/>
  <c r="Z1119" i="2" s="1"/>
  <c r="AA1119" i="2" s="1"/>
  <c r="W1118" i="2"/>
  <c r="Y1118" i="2" s="1"/>
  <c r="Z1118" i="2" s="1"/>
  <c r="AA1118" i="2" s="1"/>
  <c r="W1131" i="2"/>
  <c r="Y1131" i="2" s="1"/>
  <c r="Z1131" i="2" s="1"/>
  <c r="AA1131" i="2" s="1"/>
  <c r="W1107" i="2"/>
  <c r="Y1107" i="2" s="1"/>
  <c r="Z1107" i="2" s="1"/>
  <c r="AA1107" i="2" s="1"/>
  <c r="W1127" i="2"/>
  <c r="Y1127" i="2" s="1"/>
  <c r="Z1127" i="2" s="1"/>
  <c r="AA1127" i="2" s="1"/>
  <c r="W1111" i="2"/>
  <c r="Y1111" i="2" s="1"/>
  <c r="Z1111" i="2" s="1"/>
  <c r="AA1111" i="2" s="1"/>
  <c r="W2278" i="2"/>
  <c r="Y2278" i="2" s="1"/>
  <c r="Z2278" i="2" s="1"/>
  <c r="AA2278" i="2" s="1"/>
  <c r="W2277" i="2"/>
  <c r="Y2277" i="2" s="1"/>
  <c r="Z2277" i="2" s="1"/>
  <c r="AA2277" i="2" s="1"/>
  <c r="W3224" i="2"/>
  <c r="Y3224" i="2" s="1"/>
  <c r="W3222" i="2"/>
  <c r="Y3222" i="2" s="1"/>
  <c r="Z3222" i="2" s="1"/>
  <c r="AA3222" i="2" s="1"/>
  <c r="W3223" i="2"/>
  <c r="Y3223" i="2" s="1"/>
  <c r="Z3223" i="2" s="1"/>
  <c r="AA3223" i="2" s="1"/>
  <c r="W1924" i="2"/>
  <c r="Y1924" i="2" s="1"/>
  <c r="Z1924" i="2" s="1"/>
  <c r="AA1924" i="2" s="1"/>
  <c r="W1922" i="2"/>
  <c r="Y1922" i="2" s="1"/>
  <c r="Z1922" i="2" s="1"/>
  <c r="AA1922" i="2" s="1"/>
  <c r="W1923" i="2"/>
  <c r="Y1923" i="2" s="1"/>
  <c r="Z1923" i="2" s="1"/>
  <c r="AA1923" i="2" s="1"/>
  <c r="W1912" i="2"/>
  <c r="Y1912" i="2" s="1"/>
  <c r="Z1912" i="2" s="1"/>
  <c r="AA1912" i="2" s="1"/>
  <c r="W1913" i="2"/>
  <c r="Y1913" i="2" s="1"/>
  <c r="W4296" i="2"/>
  <c r="Y4296" i="2" s="1"/>
  <c r="Z4296" i="2" s="1"/>
  <c r="AA4296" i="2" s="1"/>
  <c r="W4297" i="2"/>
  <c r="Y4297" i="2" s="1"/>
  <c r="W2260" i="2"/>
  <c r="Y2260" i="2" s="1"/>
  <c r="Z2260" i="2" s="1"/>
  <c r="AA2260" i="2" s="1"/>
  <c r="W2264" i="2"/>
  <c r="Y2264" i="2" s="1"/>
  <c r="Z2264" i="2" s="1"/>
  <c r="AA2264" i="2" s="1"/>
  <c r="W2268" i="2"/>
  <c r="Y2268" i="2" s="1"/>
  <c r="Z2268" i="2" s="1"/>
  <c r="AA2268" i="2" s="1"/>
  <c r="W2256" i="2"/>
  <c r="Y2256" i="2" s="1"/>
  <c r="W2266" i="2"/>
  <c r="Y2266" i="2" s="1"/>
  <c r="Z2266" i="2" s="1"/>
  <c r="AA2266" i="2" s="1"/>
  <c r="W2262" i="2"/>
  <c r="Y2262" i="2" s="1"/>
  <c r="Z2262" i="2" s="1"/>
  <c r="AA2262" i="2" s="1"/>
  <c r="W2258" i="2"/>
  <c r="Y2258" i="2" s="1"/>
  <c r="W2263" i="2"/>
  <c r="Y2263" i="2" s="1"/>
  <c r="Z2263" i="2" s="1"/>
  <c r="AA2263" i="2" s="1"/>
  <c r="W2265" i="2"/>
  <c r="Y2265" i="2" s="1"/>
  <c r="Z2265" i="2" s="1"/>
  <c r="AA2265" i="2" s="1"/>
  <c r="W2257" i="2"/>
  <c r="Y2257" i="2" s="1"/>
  <c r="W2267" i="2"/>
  <c r="Y2267" i="2" s="1"/>
  <c r="Z2267" i="2" s="1"/>
  <c r="AA2267" i="2" s="1"/>
  <c r="W2259" i="2"/>
  <c r="Y2259" i="2" s="1"/>
  <c r="Z2259" i="2" s="1"/>
  <c r="AA2259" i="2" s="1"/>
  <c r="W2269" i="2"/>
  <c r="Y2269" i="2" s="1"/>
  <c r="Z2269" i="2" s="1"/>
  <c r="AA2269" i="2" s="1"/>
  <c r="W2261" i="2"/>
  <c r="Y2261" i="2" s="1"/>
  <c r="Z2261" i="2" s="1"/>
  <c r="AA2261" i="2" s="1"/>
  <c r="W2952" i="2"/>
  <c r="Y2952" i="2" s="1"/>
  <c r="W2953" i="2"/>
  <c r="Y2953" i="2" s="1"/>
  <c r="W1430" i="2"/>
  <c r="Y1430" i="2" s="1"/>
  <c r="Z1430" i="2" s="1"/>
  <c r="AA1430" i="2" s="1"/>
  <c r="W1429" i="2"/>
  <c r="Y1429" i="2" s="1"/>
  <c r="Z1429" i="2" s="1"/>
  <c r="AA1429" i="2" s="1"/>
  <c r="W6075" i="2"/>
  <c r="Y6075" i="2" s="1"/>
  <c r="W6074" i="2"/>
  <c r="Y6074" i="2" s="1"/>
  <c r="Z6074" i="2" s="1"/>
  <c r="AA6074" i="2" s="1"/>
  <c r="W2252" i="2"/>
  <c r="Y2252" i="2" s="1"/>
  <c r="Z2252" i="2" s="1"/>
  <c r="AA2252" i="2" s="1"/>
  <c r="W2244" i="2"/>
  <c r="Y2244" i="2" s="1"/>
  <c r="Z2244" i="2" s="1"/>
  <c r="AA2244" i="2" s="1"/>
  <c r="W2240" i="2"/>
  <c r="Y2240" i="2" s="1"/>
  <c r="W2248" i="2"/>
  <c r="Y2248" i="2" s="1"/>
  <c r="Z2248" i="2" s="1"/>
  <c r="AA2248" i="2" s="1"/>
  <c r="W2254" i="2"/>
  <c r="Y2254" i="2" s="1"/>
  <c r="Z2254" i="2" s="1"/>
  <c r="AA2254" i="2" s="1"/>
  <c r="W2246" i="2"/>
  <c r="Y2246" i="2" s="1"/>
  <c r="Z2246" i="2" s="1"/>
  <c r="AA2246" i="2" s="1"/>
  <c r="W2242" i="2"/>
  <c r="Y2242" i="2" s="1"/>
  <c r="Z2242" i="2" s="1"/>
  <c r="AA2242" i="2" s="1"/>
  <c r="W2250" i="2"/>
  <c r="Y2250" i="2" s="1"/>
  <c r="W2247" i="2"/>
  <c r="Y2247" i="2" s="1"/>
  <c r="Z2247" i="2" s="1"/>
  <c r="AA2247" i="2" s="1"/>
  <c r="W2249" i="2"/>
  <c r="Y2249" i="2" s="1"/>
  <c r="Z2249" i="2" s="1"/>
  <c r="AA2249" i="2" s="1"/>
  <c r="W2241" i="2"/>
  <c r="Y2241" i="2" s="1"/>
  <c r="W2251" i="2"/>
  <c r="Y2251" i="2" s="1"/>
  <c r="Z2251" i="2" s="1"/>
  <c r="AA2251" i="2" s="1"/>
  <c r="W2243" i="2"/>
  <c r="Y2243" i="2" s="1"/>
  <c r="W2253" i="2"/>
  <c r="Y2253" i="2" s="1"/>
  <c r="Z2253" i="2" s="1"/>
  <c r="AA2253" i="2" s="1"/>
  <c r="W2245" i="2"/>
  <c r="Y2245" i="2" s="1"/>
  <c r="Z2245" i="2" s="1"/>
  <c r="AA2245" i="2" s="1"/>
  <c r="W2255" i="2"/>
  <c r="Y2255" i="2" s="1"/>
  <c r="Z2255" i="2" s="1"/>
  <c r="AA2255" i="2" s="1"/>
  <c r="W2239" i="2"/>
  <c r="Y2239" i="2" s="1"/>
  <c r="Z2239" i="2" s="1"/>
  <c r="AA2239" i="2" s="1"/>
  <c r="W1624" i="2"/>
  <c r="Y1624" i="2" s="1"/>
  <c r="W1620" i="2"/>
  <c r="Y1620" i="2" s="1"/>
  <c r="W1625" i="2"/>
  <c r="Y1625" i="2" s="1"/>
  <c r="W1623" i="2"/>
  <c r="Y1623" i="2" s="1"/>
  <c r="Z1623" i="2" s="1"/>
  <c r="AA1623" i="2" s="1"/>
  <c r="W1622" i="2"/>
  <c r="Y1622" i="2" s="1"/>
  <c r="W1621" i="2"/>
  <c r="Y1621" i="2" s="1"/>
  <c r="W1626" i="2"/>
  <c r="Y1626" i="2" s="1"/>
  <c r="Z1626" i="2" s="1"/>
  <c r="AA1626" i="2" s="1"/>
  <c r="W2592" i="2"/>
  <c r="Y2592" i="2" s="1"/>
  <c r="Z2592" i="2" s="1"/>
  <c r="AA2592" i="2" s="1"/>
  <c r="W2591" i="2"/>
  <c r="Y2591" i="2" s="1"/>
  <c r="Z2591" i="2" s="1"/>
  <c r="AA2591" i="2" s="1"/>
  <c r="W3216" i="2"/>
  <c r="Y3216" i="2" s="1"/>
  <c r="W3215" i="2"/>
  <c r="Y3215" i="2" s="1"/>
  <c r="Z3215" i="2" s="1"/>
  <c r="AA3215" i="2" s="1"/>
  <c r="W1872" i="2"/>
  <c r="Y1872" i="2" s="1"/>
  <c r="Z1872" i="2" s="1"/>
  <c r="AA1872" i="2" s="1"/>
  <c r="W1871" i="2"/>
  <c r="Y1871" i="2" s="1"/>
  <c r="W1870" i="2"/>
  <c r="Y1870" i="2" s="1"/>
  <c r="Z1870" i="2" s="1"/>
  <c r="AA1870" i="2" s="1"/>
  <c r="W1873" i="2"/>
  <c r="Y1873" i="2" s="1"/>
  <c r="W2544" i="2"/>
  <c r="Y2544" i="2" s="1"/>
  <c r="Z2544" i="2" s="1"/>
  <c r="AA2544" i="2" s="1"/>
  <c r="W2528" i="2"/>
  <c r="Y2528" i="2" s="1"/>
  <c r="Z2528" i="2" s="1"/>
  <c r="AA2528" i="2" s="1"/>
  <c r="W2532" i="2"/>
  <c r="Y2532" i="2" s="1"/>
  <c r="Z2532" i="2" s="1"/>
  <c r="AA2532" i="2" s="1"/>
  <c r="W2548" i="2"/>
  <c r="Y2548" i="2" s="1"/>
  <c r="Z2548" i="2" s="1"/>
  <c r="AA2548" i="2" s="1"/>
  <c r="W2536" i="2"/>
  <c r="Y2536" i="2" s="1"/>
  <c r="Z2536" i="2" s="1"/>
  <c r="AA2536" i="2" s="1"/>
  <c r="W2524" i="2"/>
  <c r="Y2524" i="2" s="1"/>
  <c r="Z2524" i="2" s="1"/>
  <c r="AA2524" i="2" s="1"/>
  <c r="W2540" i="2"/>
  <c r="Y2540" i="2" s="1"/>
  <c r="Z2540" i="2" s="1"/>
  <c r="AA2540" i="2" s="1"/>
  <c r="W2538" i="2"/>
  <c r="Y2538" i="2" s="1"/>
  <c r="Z2538" i="2" s="1"/>
  <c r="AA2538" i="2" s="1"/>
  <c r="W2546" i="2"/>
  <c r="Y2546" i="2" s="1"/>
  <c r="Z2546" i="2" s="1"/>
  <c r="AA2546" i="2" s="1"/>
  <c r="W2530" i="2"/>
  <c r="Y2530" i="2" s="1"/>
  <c r="W2542" i="2"/>
  <c r="Y2542" i="2" s="1"/>
  <c r="Z2542" i="2" s="1"/>
  <c r="AA2542" i="2" s="1"/>
  <c r="W2534" i="2"/>
  <c r="Y2534" i="2" s="1"/>
  <c r="Z2534" i="2" s="1"/>
  <c r="AA2534" i="2" s="1"/>
  <c r="W2526" i="2"/>
  <c r="Y2526" i="2" s="1"/>
  <c r="Z2526" i="2" s="1"/>
  <c r="AA2526" i="2" s="1"/>
  <c r="W2537" i="2"/>
  <c r="Y2537" i="2" s="1"/>
  <c r="Z2537" i="2" s="1"/>
  <c r="AA2537" i="2" s="1"/>
  <c r="W2541" i="2"/>
  <c r="Y2541" i="2" s="1"/>
  <c r="Z2541" i="2" s="1"/>
  <c r="AA2541" i="2" s="1"/>
  <c r="W2549" i="2"/>
  <c r="Y2549" i="2" s="1"/>
  <c r="Z2549" i="2" s="1"/>
  <c r="AA2549" i="2" s="1"/>
  <c r="W2533" i="2"/>
  <c r="Y2533" i="2" s="1"/>
  <c r="Z2533" i="2" s="1"/>
  <c r="AA2533" i="2" s="1"/>
  <c r="W2545" i="2"/>
  <c r="Y2545" i="2" s="1"/>
  <c r="Z2545" i="2" s="1"/>
  <c r="AA2545" i="2" s="1"/>
  <c r="W2529" i="2"/>
  <c r="Y2529" i="2" s="1"/>
  <c r="Z2529" i="2" s="1"/>
  <c r="AA2529" i="2" s="1"/>
  <c r="W2539" i="2"/>
  <c r="Y2539" i="2" s="1"/>
  <c r="Z2539" i="2" s="1"/>
  <c r="AA2539" i="2" s="1"/>
  <c r="W2523" i="2"/>
  <c r="Y2523" i="2" s="1"/>
  <c r="Z2523" i="2" s="1"/>
  <c r="AA2523" i="2" s="1"/>
  <c r="W2531" i="2"/>
  <c r="Y2531" i="2" s="1"/>
  <c r="Z2531" i="2" s="1"/>
  <c r="AA2531" i="2" s="1"/>
  <c r="W2547" i="2"/>
  <c r="Y2547" i="2" s="1"/>
  <c r="Z2547" i="2" s="1"/>
  <c r="AA2547" i="2" s="1"/>
  <c r="W2535" i="2"/>
  <c r="Y2535" i="2" s="1"/>
  <c r="Z2535" i="2" s="1"/>
  <c r="AA2535" i="2" s="1"/>
  <c r="W2525" i="2"/>
  <c r="Y2525" i="2" s="1"/>
  <c r="Z2525" i="2" s="1"/>
  <c r="AA2525" i="2" s="1"/>
  <c r="W2527" i="2"/>
  <c r="Y2527" i="2" s="1"/>
  <c r="Z2527" i="2" s="1"/>
  <c r="AA2527" i="2" s="1"/>
  <c r="W2543" i="2"/>
  <c r="Y2543" i="2" s="1"/>
  <c r="Z2543" i="2" s="1"/>
  <c r="AA2543" i="2" s="1"/>
  <c r="W2892" i="2"/>
  <c r="Y2892" i="2" s="1"/>
  <c r="W2894" i="2"/>
  <c r="Y2894" i="2" s="1"/>
  <c r="Z2894" i="2" s="1"/>
  <c r="AA2894" i="2" s="1"/>
  <c r="W2893" i="2"/>
  <c r="Y2893" i="2" s="1"/>
  <c r="W2520" i="2"/>
  <c r="Y2520" i="2" s="1"/>
  <c r="Z2520" i="2" s="1"/>
  <c r="AA2520" i="2" s="1"/>
  <c r="W2519" i="2"/>
  <c r="Y2519" i="2" s="1"/>
  <c r="Z2519" i="2" s="1"/>
  <c r="AA2519" i="2" s="1"/>
  <c r="W2760" i="2"/>
  <c r="Y2760" i="2" s="1"/>
  <c r="W2759" i="2"/>
  <c r="Y2759" i="2" s="1"/>
  <c r="Z2759" i="2" s="1"/>
  <c r="AA2759" i="2" s="1"/>
  <c r="W2890" i="2"/>
  <c r="Y2890" i="2" s="1"/>
  <c r="Z2890" i="2" s="1"/>
  <c r="AA2890" i="2" s="1"/>
  <c r="W2891" i="2"/>
  <c r="Y2891" i="2" s="1"/>
  <c r="Z2891" i="2" s="1"/>
  <c r="AA2891" i="2" s="1"/>
  <c r="W2460" i="2"/>
  <c r="Y2460" i="2" s="1"/>
  <c r="Z2460" i="2" s="1"/>
  <c r="AA2460" i="2" s="1"/>
  <c r="W2458" i="2"/>
  <c r="Y2458" i="2" s="1"/>
  <c r="Z2458" i="2" s="1"/>
  <c r="AA2458" i="2" s="1"/>
  <c r="W2462" i="2"/>
  <c r="Y2462" i="2" s="1"/>
  <c r="Z2462" i="2" s="1"/>
  <c r="AA2462" i="2" s="1"/>
  <c r="W2459" i="2"/>
  <c r="Y2459" i="2" s="1"/>
  <c r="Z2459" i="2" s="1"/>
  <c r="AA2459" i="2" s="1"/>
  <c r="W2457" i="2"/>
  <c r="Y2457" i="2" s="1"/>
  <c r="Z2457" i="2" s="1"/>
  <c r="AA2457" i="2" s="1"/>
  <c r="W2461" i="2"/>
  <c r="Y2461" i="2" s="1"/>
  <c r="Z2461" i="2" s="1"/>
  <c r="AA2461" i="2" s="1"/>
  <c r="W2456" i="2"/>
  <c r="Y2456" i="2" s="1"/>
  <c r="Z2456" i="2" s="1"/>
  <c r="AA2456" i="2" s="1"/>
  <c r="W2454" i="2"/>
  <c r="Y2454" i="2" s="1"/>
  <c r="Z2454" i="2" s="1"/>
  <c r="AA2454" i="2" s="1"/>
  <c r="W2455" i="2"/>
  <c r="Y2455" i="2" s="1"/>
  <c r="Z2455" i="2" s="1"/>
  <c r="AA2455" i="2" s="1"/>
  <c r="W4278" i="2"/>
  <c r="Y4278" i="2" s="1"/>
  <c r="Z4278" i="2" s="1"/>
  <c r="AA4278" i="2" s="1"/>
  <c r="W4288" i="2"/>
  <c r="Y4288" i="2" s="1"/>
  <c r="Z4288" i="2" s="1"/>
  <c r="AA4288" i="2" s="1"/>
  <c r="W4272" i="2"/>
  <c r="Y4272" i="2" s="1"/>
  <c r="Z4272" i="2" s="1"/>
  <c r="AA4272" i="2" s="1"/>
  <c r="W4280" i="2"/>
  <c r="Y4280" i="2" s="1"/>
  <c r="Z4280" i="2" s="1"/>
  <c r="AA4280" i="2" s="1"/>
  <c r="W4284" i="2"/>
  <c r="Y4284" i="2" s="1"/>
  <c r="Z4284" i="2" s="1"/>
  <c r="AA4284" i="2" s="1"/>
  <c r="W4276" i="2"/>
  <c r="Y4276" i="2" s="1"/>
  <c r="Z4276" i="2" s="1"/>
  <c r="AA4276" i="2" s="1"/>
  <c r="W4286" i="2"/>
  <c r="Y4286" i="2" s="1"/>
  <c r="Z4286" i="2" s="1"/>
  <c r="AA4286" i="2" s="1"/>
  <c r="W4274" i="2"/>
  <c r="Y4274" i="2" s="1"/>
  <c r="Z4274" i="2" s="1"/>
  <c r="AA4274" i="2" s="1"/>
  <c r="W4290" i="2"/>
  <c r="Y4290" i="2" s="1"/>
  <c r="Z4290" i="2" s="1"/>
  <c r="AA4290" i="2" s="1"/>
  <c r="W4282" i="2"/>
  <c r="Y4282" i="2" s="1"/>
  <c r="Z4282" i="2" s="1"/>
  <c r="AA4282" i="2" s="1"/>
  <c r="W4287" i="2"/>
  <c r="Y4287" i="2" s="1"/>
  <c r="Z4287" i="2" s="1"/>
  <c r="AA4287" i="2" s="1"/>
  <c r="W4285" i="2"/>
  <c r="Y4285" i="2" s="1"/>
  <c r="Z4285" i="2" s="1"/>
  <c r="AA4285" i="2" s="1"/>
  <c r="W4277" i="2"/>
  <c r="Y4277" i="2" s="1"/>
  <c r="Z4277" i="2" s="1"/>
  <c r="AA4277" i="2" s="1"/>
  <c r="W4279" i="2"/>
  <c r="Y4279" i="2" s="1"/>
  <c r="Z4279" i="2" s="1"/>
  <c r="AA4279" i="2" s="1"/>
  <c r="W4281" i="2"/>
  <c r="Y4281" i="2" s="1"/>
  <c r="Z4281" i="2" s="1"/>
  <c r="AA4281" i="2" s="1"/>
  <c r="W4289" i="2"/>
  <c r="Y4289" i="2" s="1"/>
  <c r="Z4289" i="2" s="1"/>
  <c r="AA4289" i="2" s="1"/>
  <c r="W4273" i="2"/>
  <c r="Y4273" i="2" s="1"/>
  <c r="Z4273" i="2" s="1"/>
  <c r="AA4273" i="2" s="1"/>
  <c r="W4283" i="2"/>
  <c r="Y4283" i="2" s="1"/>
  <c r="Z4283" i="2" s="1"/>
  <c r="AA4283" i="2" s="1"/>
  <c r="W4275" i="2"/>
  <c r="Y4275" i="2" s="1"/>
  <c r="Z4275" i="2" s="1"/>
  <c r="AA4275" i="2" s="1"/>
  <c r="W2144" i="2"/>
  <c r="Y2144" i="2" s="1"/>
  <c r="W2145" i="2"/>
  <c r="Y2145" i="2" s="1"/>
  <c r="Z2145" i="2" s="1"/>
  <c r="AA2145" i="2" s="1"/>
  <c r="W2146" i="2"/>
  <c r="Y2146" i="2" s="1"/>
  <c r="Z2146" i="2" s="1"/>
  <c r="AA2146" i="2" s="1"/>
  <c r="W2452" i="2"/>
  <c r="Y2452" i="2" s="1"/>
  <c r="Z2452" i="2" s="1"/>
  <c r="AA2452" i="2" s="1"/>
  <c r="W2453" i="2"/>
  <c r="Y2453" i="2" s="1"/>
  <c r="Z2453" i="2" s="1"/>
  <c r="AA2453" i="2" s="1"/>
  <c r="W1619" i="2"/>
  <c r="Y1619" i="2" s="1"/>
  <c r="W1618" i="2"/>
  <c r="Y1618" i="2" s="1"/>
  <c r="Z1618" i="2" s="1"/>
  <c r="AA1618" i="2" s="1"/>
  <c r="W1856" i="2"/>
  <c r="Y1856" i="2" s="1"/>
  <c r="Z1856" i="2" s="1"/>
  <c r="AA1856" i="2" s="1"/>
  <c r="W1858" i="2"/>
  <c r="Y1858" i="2" s="1"/>
  <c r="Z1858" i="2" s="1"/>
  <c r="AA1858" i="2" s="1"/>
  <c r="W1857" i="2"/>
  <c r="Y1857" i="2" s="1"/>
  <c r="W1855" i="2"/>
  <c r="Y1855" i="2" s="1"/>
  <c r="W2450" i="2"/>
  <c r="Y2450" i="2" s="1"/>
  <c r="Z2450" i="2" s="1"/>
  <c r="AA2450" i="2" s="1"/>
  <c r="W2451" i="2"/>
  <c r="Y2451" i="2" s="1"/>
  <c r="Z2451" i="2" s="1"/>
  <c r="AA2451" i="2" s="1"/>
  <c r="W2449" i="2"/>
  <c r="Y2449" i="2" s="1"/>
  <c r="Z2449" i="2" s="1"/>
  <c r="AA2449" i="2" s="1"/>
  <c r="W2448" i="2"/>
  <c r="Y2448" i="2" s="1"/>
  <c r="Z2448" i="2" s="1"/>
  <c r="AA2448" i="2" s="1"/>
  <c r="W2432" i="2"/>
  <c r="Y2432" i="2" s="1"/>
  <c r="W2424" i="2"/>
  <c r="Y2424" i="2" s="1"/>
  <c r="Z2424" i="2" s="1"/>
  <c r="AA2424" i="2" s="1"/>
  <c r="W2436" i="2"/>
  <c r="Y2436" i="2" s="1"/>
  <c r="W2428" i="2"/>
  <c r="Y2428" i="2" s="1"/>
  <c r="W2444" i="2"/>
  <c r="Y2444" i="2" s="1"/>
  <c r="Z2444" i="2" s="1"/>
  <c r="AA2444" i="2" s="1"/>
  <c r="W2440" i="2"/>
  <c r="Y2440" i="2" s="1"/>
  <c r="Z2440" i="2" s="1"/>
  <c r="AA2440" i="2" s="1"/>
  <c r="W2420" i="2"/>
  <c r="Y2420" i="2" s="1"/>
  <c r="Z2420" i="2" s="1"/>
  <c r="AA2420" i="2" s="1"/>
  <c r="W2442" i="2"/>
  <c r="Y2442" i="2" s="1"/>
  <c r="Z2442" i="2" s="1"/>
  <c r="AA2442" i="2" s="1"/>
  <c r="W2426" i="2"/>
  <c r="Y2426" i="2" s="1"/>
  <c r="Z2426" i="2" s="1"/>
  <c r="AA2426" i="2" s="1"/>
  <c r="W2446" i="2"/>
  <c r="Y2446" i="2" s="1"/>
  <c r="Z2446" i="2" s="1"/>
  <c r="AA2446" i="2" s="1"/>
  <c r="W2438" i="2"/>
  <c r="Y2438" i="2" s="1"/>
  <c r="Z2438" i="2" s="1"/>
  <c r="AA2438" i="2" s="1"/>
  <c r="W2430" i="2"/>
  <c r="Y2430" i="2" s="1"/>
  <c r="Z2430" i="2" s="1"/>
  <c r="AA2430" i="2" s="1"/>
  <c r="W2422" i="2"/>
  <c r="Y2422" i="2" s="1"/>
  <c r="Z2422" i="2" s="1"/>
  <c r="AA2422" i="2" s="1"/>
  <c r="W2434" i="2"/>
  <c r="Y2434" i="2" s="1"/>
  <c r="Z2434" i="2" s="1"/>
  <c r="AA2434" i="2" s="1"/>
  <c r="W2443" i="2"/>
  <c r="Y2443" i="2" s="1"/>
  <c r="Z2443" i="2" s="1"/>
  <c r="AA2443" i="2" s="1"/>
  <c r="W2419" i="2"/>
  <c r="Y2419" i="2" s="1"/>
  <c r="Z2419" i="2" s="1"/>
  <c r="AA2419" i="2" s="1"/>
  <c r="W2431" i="2"/>
  <c r="Y2431" i="2" s="1"/>
  <c r="Z2431" i="2" s="1"/>
  <c r="AA2431" i="2" s="1"/>
  <c r="W2423" i="2"/>
  <c r="Y2423" i="2" s="1"/>
  <c r="Z2423" i="2" s="1"/>
  <c r="AA2423" i="2" s="1"/>
  <c r="W2433" i="2"/>
  <c r="Y2433" i="2" s="1"/>
  <c r="Z2433" i="2" s="1"/>
  <c r="AA2433" i="2" s="1"/>
  <c r="W2421" i="2"/>
  <c r="Y2421" i="2" s="1"/>
  <c r="W2425" i="2"/>
  <c r="Y2425" i="2" s="1"/>
  <c r="Z2425" i="2" s="1"/>
  <c r="AA2425" i="2" s="1"/>
  <c r="W2447" i="2"/>
  <c r="Y2447" i="2" s="1"/>
  <c r="Z2447" i="2" s="1"/>
  <c r="AA2447" i="2" s="1"/>
  <c r="W2441" i="2"/>
  <c r="Y2441" i="2" s="1"/>
  <c r="Z2441" i="2" s="1"/>
  <c r="AA2441" i="2" s="1"/>
  <c r="W2435" i="2"/>
  <c r="Y2435" i="2" s="1"/>
  <c r="Z2435" i="2" s="1"/>
  <c r="AA2435" i="2" s="1"/>
  <c r="W2427" i="2"/>
  <c r="Y2427" i="2" s="1"/>
  <c r="Z2427" i="2" s="1"/>
  <c r="AA2427" i="2" s="1"/>
  <c r="W2445" i="2"/>
  <c r="Y2445" i="2" s="1"/>
  <c r="Z2445" i="2" s="1"/>
  <c r="AA2445" i="2" s="1"/>
  <c r="W2429" i="2"/>
  <c r="Y2429" i="2" s="1"/>
  <c r="Z2429" i="2" s="1"/>
  <c r="AA2429" i="2" s="1"/>
  <c r="W2439" i="2"/>
  <c r="Y2439" i="2" s="1"/>
  <c r="Z2439" i="2" s="1"/>
  <c r="AA2439" i="2" s="1"/>
  <c r="W2437" i="2"/>
  <c r="Y2437" i="2" s="1"/>
  <c r="Z2437" i="2" s="1"/>
  <c r="AA2437" i="2" s="1"/>
  <c r="W1608" i="2"/>
  <c r="Y1608" i="2" s="1"/>
  <c r="Z1608" i="2" s="1"/>
  <c r="AA1608" i="2" s="1"/>
  <c r="W1609" i="2"/>
  <c r="Y1609" i="2" s="1"/>
  <c r="W1611" i="2"/>
  <c r="Y1611" i="2" s="1"/>
  <c r="Z1611" i="2" s="1"/>
  <c r="AA1611" i="2" s="1"/>
  <c r="W1610" i="2"/>
  <c r="Y1610" i="2" s="1"/>
  <c r="Z1610" i="2" s="1"/>
  <c r="AA1610" i="2" s="1"/>
  <c r="W1607" i="2"/>
  <c r="Y1607" i="2" s="1"/>
  <c r="Z1607" i="2" s="1"/>
  <c r="AA1607" i="2" s="1"/>
  <c r="W2876" i="2"/>
  <c r="Y2876" i="2" s="1"/>
  <c r="W2868" i="2"/>
  <c r="Y2868" i="2" s="1"/>
  <c r="W2872" i="2"/>
  <c r="Y2872" i="2" s="1"/>
  <c r="Z2872" i="2" s="1"/>
  <c r="AA2872" i="2" s="1"/>
  <c r="W2874" i="2"/>
  <c r="Y2874" i="2" s="1"/>
  <c r="Z2874" i="2" s="1"/>
  <c r="AA2874" i="2" s="1"/>
  <c r="W2870" i="2"/>
  <c r="Y2870" i="2" s="1"/>
  <c r="Z2870" i="2" s="1"/>
  <c r="AA2870" i="2" s="1"/>
  <c r="W2878" i="2"/>
  <c r="Y2878" i="2" s="1"/>
  <c r="Z2878" i="2" s="1"/>
  <c r="AA2878" i="2" s="1"/>
  <c r="W2869" i="2"/>
  <c r="Y2869" i="2" s="1"/>
  <c r="W2879" i="2"/>
  <c r="Y2879" i="2" s="1"/>
  <c r="Z2879" i="2" s="1"/>
  <c r="AA2879" i="2" s="1"/>
  <c r="W2877" i="2"/>
  <c r="Y2877" i="2" s="1"/>
  <c r="W2871" i="2"/>
  <c r="Y2871" i="2" s="1"/>
  <c r="Z2871" i="2" s="1"/>
  <c r="AA2871" i="2" s="1"/>
  <c r="W2873" i="2"/>
  <c r="Y2873" i="2" s="1"/>
  <c r="W2875" i="2"/>
  <c r="Y2875" i="2" s="1"/>
  <c r="Z2875" i="2" s="1"/>
  <c r="AA2875" i="2" s="1"/>
  <c r="W1828" i="2"/>
  <c r="Y1828" i="2" s="1"/>
  <c r="Z1828" i="2" s="1"/>
  <c r="AA1828" i="2" s="1"/>
  <c r="W1829" i="2"/>
  <c r="Y1829" i="2" s="1"/>
  <c r="Z1829" i="2" s="1"/>
  <c r="AA1829" i="2" s="1"/>
  <c r="W1827" i="2"/>
  <c r="Y1827" i="2" s="1"/>
  <c r="Z1827" i="2" s="1"/>
  <c r="AA1827" i="2" s="1"/>
  <c r="W1824" i="2"/>
  <c r="Y1824" i="2" s="1"/>
  <c r="Z1824" i="2" s="1"/>
  <c r="AA1824" i="2" s="1"/>
  <c r="W1823" i="2"/>
  <c r="Y1823" i="2" s="1"/>
  <c r="Z1823" i="2" s="1"/>
  <c r="AA1823" i="2" s="1"/>
  <c r="W2404" i="2"/>
  <c r="Y2404" i="2" s="1"/>
  <c r="Z2404" i="2" s="1"/>
  <c r="AA2404" i="2" s="1"/>
  <c r="W2400" i="2"/>
  <c r="Y2400" i="2" s="1"/>
  <c r="Z2400" i="2" s="1"/>
  <c r="AA2400" i="2" s="1"/>
  <c r="W2402" i="2"/>
  <c r="Y2402" i="2" s="1"/>
  <c r="Z2402" i="2" s="1"/>
  <c r="AA2402" i="2" s="1"/>
  <c r="W2406" i="2"/>
  <c r="Y2406" i="2" s="1"/>
  <c r="W2403" i="2"/>
  <c r="Y2403" i="2" s="1"/>
  <c r="Z2403" i="2" s="1"/>
  <c r="AA2403" i="2" s="1"/>
  <c r="W2405" i="2"/>
  <c r="Y2405" i="2" s="1"/>
  <c r="W2399" i="2"/>
  <c r="Y2399" i="2" s="1"/>
  <c r="Z2399" i="2" s="1"/>
  <c r="AA2399" i="2" s="1"/>
  <c r="W2407" i="2"/>
  <c r="Y2407" i="2" s="1"/>
  <c r="Z2407" i="2" s="1"/>
  <c r="AA2407" i="2" s="1"/>
  <c r="W2401" i="2"/>
  <c r="Y2401" i="2" s="1"/>
  <c r="Z2401" i="2" s="1"/>
  <c r="AA2401" i="2" s="1"/>
  <c r="W2376" i="2"/>
  <c r="Y2376" i="2" s="1"/>
  <c r="Z2376" i="2" s="1"/>
  <c r="AA2376" i="2" s="1"/>
  <c r="W2380" i="2"/>
  <c r="Y2380" i="2" s="1"/>
  <c r="Z2380" i="2" s="1"/>
  <c r="AA2380" i="2" s="1"/>
  <c r="W2388" i="2"/>
  <c r="Y2388" i="2" s="1"/>
  <c r="Z2388" i="2" s="1"/>
  <c r="AA2388" i="2" s="1"/>
  <c r="W2384" i="2"/>
  <c r="Y2384" i="2" s="1"/>
  <c r="Z2384" i="2" s="1"/>
  <c r="AA2384" i="2" s="1"/>
  <c r="W2386" i="2"/>
  <c r="Y2386" i="2" s="1"/>
  <c r="Z2386" i="2" s="1"/>
  <c r="AA2386" i="2" s="1"/>
  <c r="W2382" i="2"/>
  <c r="Y2382" i="2" s="1"/>
  <c r="Z2382" i="2" s="1"/>
  <c r="AA2382" i="2" s="1"/>
  <c r="W2374" i="2"/>
  <c r="Y2374" i="2" s="1"/>
  <c r="W2378" i="2"/>
  <c r="Y2378" i="2" s="1"/>
  <c r="Z2378" i="2" s="1"/>
  <c r="AA2378" i="2" s="1"/>
  <c r="W2387" i="2"/>
  <c r="Y2387" i="2" s="1"/>
  <c r="Z2387" i="2" s="1"/>
  <c r="AA2387" i="2" s="1"/>
  <c r="W2383" i="2"/>
  <c r="Y2383" i="2" s="1"/>
  <c r="Z2383" i="2" s="1"/>
  <c r="AA2383" i="2" s="1"/>
  <c r="W2389" i="2"/>
  <c r="Y2389" i="2" s="1"/>
  <c r="Z2389" i="2" s="1"/>
  <c r="AA2389" i="2" s="1"/>
  <c r="W2375" i="2"/>
  <c r="Y2375" i="2" s="1"/>
  <c r="Z2375" i="2" s="1"/>
  <c r="AA2375" i="2" s="1"/>
  <c r="W2381" i="2"/>
  <c r="Y2381" i="2" s="1"/>
  <c r="Z2381" i="2" s="1"/>
  <c r="AA2381" i="2" s="1"/>
  <c r="W2377" i="2"/>
  <c r="Y2377" i="2" s="1"/>
  <c r="Z2377" i="2" s="1"/>
  <c r="AA2377" i="2" s="1"/>
  <c r="W2379" i="2"/>
  <c r="Y2379" i="2" s="1"/>
  <c r="Z2379" i="2" s="1"/>
  <c r="AA2379" i="2" s="1"/>
  <c r="W2385" i="2"/>
  <c r="Y2385" i="2" s="1"/>
  <c r="Z2385" i="2" s="1"/>
  <c r="AA2385" i="2" s="1"/>
  <c r="Z5795" i="2"/>
  <c r="AA5795" i="2" s="1"/>
  <c r="W1260" i="2"/>
  <c r="Y1260" i="2" s="1"/>
  <c r="Z1260" i="2" s="1"/>
  <c r="AA1260" i="2" s="1"/>
  <c r="W1261" i="2"/>
  <c r="Y1261" i="2" s="1"/>
  <c r="Z1261" i="2" s="1"/>
  <c r="AA1261" i="2" s="1"/>
  <c r="W1259" i="2"/>
  <c r="Y1259" i="2" s="1"/>
  <c r="Z1259" i="2" s="1"/>
  <c r="AA1259" i="2" s="1"/>
  <c r="W3194" i="2"/>
  <c r="Y3194" i="2" s="1"/>
  <c r="Z3194" i="2" s="1"/>
  <c r="AA3194" i="2" s="1"/>
  <c r="W3195" i="2"/>
  <c r="Y3195" i="2" s="1"/>
  <c r="Z3195" i="2" s="1"/>
  <c r="AA3195" i="2" s="1"/>
  <c r="W3172" i="2"/>
  <c r="Y3172" i="2" s="1"/>
  <c r="W3176" i="2"/>
  <c r="Y3176" i="2" s="1"/>
  <c r="W3168" i="2"/>
  <c r="Y3168" i="2" s="1"/>
  <c r="W3170" i="2"/>
  <c r="Y3170" i="2" s="1"/>
  <c r="Z3170" i="2" s="1"/>
  <c r="AA3170" i="2" s="1"/>
  <c r="W3174" i="2"/>
  <c r="Y3174" i="2" s="1"/>
  <c r="Z3174" i="2" s="1"/>
  <c r="AA3174" i="2" s="1"/>
  <c r="W3166" i="2"/>
  <c r="Y3166" i="2" s="1"/>
  <c r="Z3166" i="2" s="1"/>
  <c r="AA3166" i="2" s="1"/>
  <c r="W3169" i="2"/>
  <c r="Y3169" i="2" s="1"/>
  <c r="W3171" i="2"/>
  <c r="Y3171" i="2" s="1"/>
  <c r="Z3171" i="2" s="1"/>
  <c r="AA3171" i="2" s="1"/>
  <c r="W3167" i="2"/>
  <c r="Y3167" i="2" s="1"/>
  <c r="Z3167" i="2" s="1"/>
  <c r="AA3167" i="2" s="1"/>
  <c r="W3173" i="2"/>
  <c r="Y3173" i="2" s="1"/>
  <c r="W3175" i="2"/>
  <c r="Y3175" i="2" s="1"/>
  <c r="Z3175" i="2" s="1"/>
  <c r="AA3175" i="2" s="1"/>
  <c r="W3177" i="2"/>
  <c r="Y3177" i="2" s="1"/>
  <c r="W2364" i="2"/>
  <c r="Y2364" i="2" s="1"/>
  <c r="Z2364" i="2" s="1"/>
  <c r="AA2364" i="2" s="1"/>
  <c r="W2368" i="2"/>
  <c r="Y2368" i="2" s="1"/>
  <c r="Z2368" i="2" s="1"/>
  <c r="AA2368" i="2" s="1"/>
  <c r="W2366" i="2"/>
  <c r="Y2366" i="2" s="1"/>
  <c r="Z2366" i="2" s="1"/>
  <c r="AA2366" i="2" s="1"/>
  <c r="W2367" i="2"/>
  <c r="Y2367" i="2" s="1"/>
  <c r="Z2367" i="2" s="1"/>
  <c r="AA2367" i="2" s="1"/>
  <c r="W2363" i="2"/>
  <c r="Y2363" i="2" s="1"/>
  <c r="Z2363" i="2" s="1"/>
  <c r="AA2363" i="2" s="1"/>
  <c r="W2365" i="2"/>
  <c r="Y2365" i="2" s="1"/>
  <c r="Z2365" i="2" s="1"/>
  <c r="AA2365" i="2" s="1"/>
  <c r="W2346" i="2"/>
  <c r="Y2346" i="2" s="1"/>
  <c r="Z2346" i="2" s="1"/>
  <c r="AA2346" i="2" s="1"/>
  <c r="W2347" i="2"/>
  <c r="Y2347" i="2" s="1"/>
  <c r="Z2347" i="2" s="1"/>
  <c r="AA2347" i="2" s="1"/>
  <c r="W4240" i="2"/>
  <c r="Y4240" i="2" s="1"/>
  <c r="Z4240" i="2" s="1"/>
  <c r="AA4240" i="2" s="1"/>
  <c r="W4239" i="2"/>
  <c r="Y4239" i="2" s="1"/>
  <c r="Z4239" i="2" s="1"/>
  <c r="AA4239" i="2" s="1"/>
  <c r="W1574" i="2"/>
  <c r="Y1574" i="2" s="1"/>
  <c r="Z1574" i="2" s="1"/>
  <c r="AA1574" i="2" s="1"/>
  <c r="W1600" i="2"/>
  <c r="Y1600" i="2" s="1"/>
  <c r="Z1600" i="2" s="1"/>
  <c r="AA1600" i="2" s="1"/>
  <c r="W1584" i="2"/>
  <c r="Y1584" i="2" s="1"/>
  <c r="Z1584" i="2" s="1"/>
  <c r="AA1584" i="2" s="1"/>
  <c r="W1604" i="2"/>
  <c r="Y1604" i="2" s="1"/>
  <c r="Z1604" i="2" s="1"/>
  <c r="AA1604" i="2" s="1"/>
  <c r="W1596" i="2"/>
  <c r="Y1596" i="2" s="1"/>
  <c r="Z1596" i="2" s="1"/>
  <c r="AA1596" i="2" s="1"/>
  <c r="W1588" i="2"/>
  <c r="Y1588" i="2" s="1"/>
  <c r="Z1588" i="2" s="1"/>
  <c r="AA1588" i="2" s="1"/>
  <c r="W1580" i="2"/>
  <c r="Y1580" i="2" s="1"/>
  <c r="W1592" i="2"/>
  <c r="Y1592" i="2" s="1"/>
  <c r="W1576" i="2"/>
  <c r="Y1576" i="2" s="1"/>
  <c r="W1590" i="2"/>
  <c r="Y1590" i="2" s="1"/>
  <c r="Z1590" i="2" s="1"/>
  <c r="AA1590" i="2" s="1"/>
  <c r="W1601" i="2"/>
  <c r="Y1601" i="2" s="1"/>
  <c r="W1585" i="2"/>
  <c r="Y1585" i="2" s="1"/>
  <c r="W1598" i="2"/>
  <c r="Y1598" i="2" s="1"/>
  <c r="Z1598" i="2" s="1"/>
  <c r="AA1598" i="2" s="1"/>
  <c r="W1582" i="2"/>
  <c r="Y1582" i="2" s="1"/>
  <c r="Z1582" i="2" s="1"/>
  <c r="AA1582" i="2" s="1"/>
  <c r="W1593" i="2"/>
  <c r="Y1593" i="2" s="1"/>
  <c r="W1577" i="2"/>
  <c r="Y1577" i="2" s="1"/>
  <c r="W1603" i="2"/>
  <c r="Y1603" i="2" s="1"/>
  <c r="W1587" i="2"/>
  <c r="Y1587" i="2" s="1"/>
  <c r="W1594" i="2"/>
  <c r="Y1594" i="2" s="1"/>
  <c r="Z1594" i="2" s="1"/>
  <c r="AA1594" i="2" s="1"/>
  <c r="W1578" i="2"/>
  <c r="Y1578" i="2" s="1"/>
  <c r="Z1578" i="2" s="1"/>
  <c r="AA1578" i="2" s="1"/>
  <c r="W1605" i="2"/>
  <c r="Y1605" i="2" s="1"/>
  <c r="W1589" i="2"/>
  <c r="Y1589" i="2" s="1"/>
  <c r="W1573" i="2"/>
  <c r="Y1573" i="2" s="1"/>
  <c r="W1595" i="2"/>
  <c r="Y1595" i="2" s="1"/>
  <c r="Z1595" i="2" s="1"/>
  <c r="AA1595" i="2" s="1"/>
  <c r="W1579" i="2"/>
  <c r="Y1579" i="2" s="1"/>
  <c r="Z1579" i="2" s="1"/>
  <c r="AA1579" i="2" s="1"/>
  <c r="W1602" i="2"/>
  <c r="Y1602" i="2" s="1"/>
  <c r="Z1602" i="2" s="1"/>
  <c r="AA1602" i="2" s="1"/>
  <c r="W1586" i="2"/>
  <c r="Y1586" i="2" s="1"/>
  <c r="Z1586" i="2" s="1"/>
  <c r="AA1586" i="2" s="1"/>
  <c r="W1597" i="2"/>
  <c r="Y1597" i="2" s="1"/>
  <c r="Z1597" i="2" s="1"/>
  <c r="AA1597" i="2" s="1"/>
  <c r="W1581" i="2"/>
  <c r="Y1581" i="2" s="1"/>
  <c r="Z1581" i="2" s="1"/>
  <c r="AA1581" i="2" s="1"/>
  <c r="W1599" i="2"/>
  <c r="Y1599" i="2" s="1"/>
  <c r="Z1599" i="2" s="1"/>
  <c r="AA1599" i="2" s="1"/>
  <c r="W1591" i="2"/>
  <c r="Y1591" i="2" s="1"/>
  <c r="Z1591" i="2" s="1"/>
  <c r="AA1591" i="2" s="1"/>
  <c r="W1583" i="2"/>
  <c r="Y1583" i="2" s="1"/>
  <c r="Z1583" i="2" s="1"/>
  <c r="AA1583" i="2" s="1"/>
  <c r="W1575" i="2"/>
  <c r="Y1575" i="2" s="1"/>
  <c r="Z1575" i="2" s="1"/>
  <c r="AA1575" i="2" s="1"/>
  <c r="W1799" i="2"/>
  <c r="Y1799" i="2" s="1"/>
  <c r="Z1799" i="2" s="1"/>
  <c r="AA1799" i="2" s="1"/>
  <c r="W1800" i="2"/>
  <c r="Y1800" i="2" s="1"/>
  <c r="W1796" i="2"/>
  <c r="Y1796" i="2" s="1"/>
  <c r="Z1796" i="2" s="1"/>
  <c r="AA1796" i="2" s="1"/>
  <c r="W1788" i="2"/>
  <c r="Y1788" i="2" s="1"/>
  <c r="Z1788" i="2" s="1"/>
  <c r="AA1788" i="2" s="1"/>
  <c r="W1792" i="2"/>
  <c r="Y1792" i="2" s="1"/>
  <c r="Z1792" i="2" s="1"/>
  <c r="AA1792" i="2" s="1"/>
  <c r="W1794" i="2"/>
  <c r="Y1794" i="2" s="1"/>
  <c r="Z1794" i="2" s="1"/>
  <c r="AA1794" i="2" s="1"/>
  <c r="W1793" i="2"/>
  <c r="Y1793" i="2" s="1"/>
  <c r="W1798" i="2"/>
  <c r="Y1798" i="2" s="1"/>
  <c r="Z1798" i="2" s="1"/>
  <c r="AA1798" i="2" s="1"/>
  <c r="W1790" i="2"/>
  <c r="Y1790" i="2" s="1"/>
  <c r="Z1790" i="2" s="1"/>
  <c r="AA1790" i="2" s="1"/>
  <c r="W1797" i="2"/>
  <c r="Y1797" i="2" s="1"/>
  <c r="Z1797" i="2" s="1"/>
  <c r="AA1797" i="2" s="1"/>
  <c r="W1786" i="2"/>
  <c r="Y1786" i="2" s="1"/>
  <c r="Z1786" i="2" s="1"/>
  <c r="AA1786" i="2" s="1"/>
  <c r="W1795" i="2"/>
  <c r="Y1795" i="2" s="1"/>
  <c r="Z1795" i="2" s="1"/>
  <c r="AA1795" i="2" s="1"/>
  <c r="W1787" i="2"/>
  <c r="Y1787" i="2" s="1"/>
  <c r="W1789" i="2"/>
  <c r="Y1789" i="2" s="1"/>
  <c r="Z1789" i="2" s="1"/>
  <c r="AA1789" i="2" s="1"/>
  <c r="W1791" i="2"/>
  <c r="Y1791" i="2" s="1"/>
  <c r="Z1791" i="2" s="1"/>
  <c r="AA1791" i="2" s="1"/>
  <c r="W1568" i="2"/>
  <c r="Y1568" i="2" s="1"/>
  <c r="Z1568" i="2" s="1"/>
  <c r="AA1568" i="2" s="1"/>
  <c r="W1560" i="2"/>
  <c r="Y1560" i="2" s="1"/>
  <c r="Z1560" i="2" s="1"/>
  <c r="AA1560" i="2" s="1"/>
  <c r="W1572" i="2"/>
  <c r="Y1572" i="2" s="1"/>
  <c r="Z1572" i="2" s="1"/>
  <c r="AA1572" i="2" s="1"/>
  <c r="W1564" i="2"/>
  <c r="Y1564" i="2" s="1"/>
  <c r="Z1564" i="2" s="1"/>
  <c r="AA1564" i="2" s="1"/>
  <c r="W1566" i="2"/>
  <c r="Y1566" i="2" s="1"/>
  <c r="Z1566" i="2" s="1"/>
  <c r="AA1566" i="2" s="1"/>
  <c r="W1569" i="2"/>
  <c r="Y1569" i="2" s="1"/>
  <c r="W1559" i="2"/>
  <c r="Y1559" i="2" s="1"/>
  <c r="Z1559" i="2" s="1"/>
  <c r="AA1559" i="2" s="1"/>
  <c r="W1562" i="2"/>
  <c r="Y1562" i="2" s="1"/>
  <c r="Z1562" i="2" s="1"/>
  <c r="AA1562" i="2" s="1"/>
  <c r="W1561" i="2"/>
  <c r="Y1561" i="2" s="1"/>
  <c r="W1571" i="2"/>
  <c r="Y1571" i="2" s="1"/>
  <c r="W1570" i="2"/>
  <c r="Y1570" i="2" s="1"/>
  <c r="Z1570" i="2" s="1"/>
  <c r="AA1570" i="2" s="1"/>
  <c r="W1563" i="2"/>
  <c r="Y1563" i="2" s="1"/>
  <c r="Z1563" i="2" s="1"/>
  <c r="AA1563" i="2" s="1"/>
  <c r="W1565" i="2"/>
  <c r="Y1565" i="2" s="1"/>
  <c r="Z1565" i="2" s="1"/>
  <c r="AA1565" i="2" s="1"/>
  <c r="W1567" i="2"/>
  <c r="Y1567" i="2" s="1"/>
  <c r="W1556" i="2"/>
  <c r="Y1556" i="2" s="1"/>
  <c r="Z1556" i="2" s="1"/>
  <c r="AA1556" i="2" s="1"/>
  <c r="W1558" i="2"/>
  <c r="Y1558" i="2" s="1"/>
  <c r="Z1558" i="2" s="1"/>
  <c r="AA1558" i="2" s="1"/>
  <c r="W1555" i="2"/>
  <c r="Y1555" i="2" s="1"/>
  <c r="W1557" i="2"/>
  <c r="Y1557" i="2" s="1"/>
  <c r="W1376" i="2"/>
  <c r="Y1376" i="2" s="1"/>
  <c r="Z1376" i="2" s="1"/>
  <c r="AA1376" i="2" s="1"/>
  <c r="W1360" i="2"/>
  <c r="Y1360" i="2" s="1"/>
  <c r="Z1360" i="2" s="1"/>
  <c r="AA1360" i="2" s="1"/>
  <c r="W1364" i="2"/>
  <c r="Y1364" i="2" s="1"/>
  <c r="Z1364" i="2" s="1"/>
  <c r="AA1364" i="2" s="1"/>
  <c r="W1372" i="2"/>
  <c r="Y1372" i="2" s="1"/>
  <c r="Z1372" i="2" s="1"/>
  <c r="AA1372" i="2" s="1"/>
  <c r="W1368" i="2"/>
  <c r="Y1368" i="2" s="1"/>
  <c r="Z1368" i="2" s="1"/>
  <c r="AA1368" i="2" s="1"/>
  <c r="W1369" i="2"/>
  <c r="Y1369" i="2" s="1"/>
  <c r="W1363" i="2"/>
  <c r="Y1363" i="2" s="1"/>
  <c r="Z1363" i="2" s="1"/>
  <c r="AA1363" i="2" s="1"/>
  <c r="W1365" i="2"/>
  <c r="Y1365" i="2" s="1"/>
  <c r="Z1365" i="2" s="1"/>
  <c r="AA1365" i="2" s="1"/>
  <c r="W1370" i="2"/>
  <c r="Y1370" i="2" s="1"/>
  <c r="Z1370" i="2" s="1"/>
  <c r="AA1370" i="2" s="1"/>
  <c r="W1362" i="2"/>
  <c r="Y1362" i="2" s="1"/>
  <c r="Z1362" i="2" s="1"/>
  <c r="AA1362" i="2" s="1"/>
  <c r="W1373" i="2"/>
  <c r="Y1373" i="2" s="1"/>
  <c r="W1375" i="2"/>
  <c r="Y1375" i="2" s="1"/>
  <c r="Z1375" i="2" s="1"/>
  <c r="AA1375" i="2" s="1"/>
  <c r="W1367" i="2"/>
  <c r="Y1367" i="2" s="1"/>
  <c r="Z1367" i="2" s="1"/>
  <c r="AA1367" i="2" s="1"/>
  <c r="W1374" i="2"/>
  <c r="Y1374" i="2" s="1"/>
  <c r="Z1374" i="2" s="1"/>
  <c r="AA1374" i="2" s="1"/>
  <c r="W1366" i="2"/>
  <c r="Y1366" i="2" s="1"/>
  <c r="Z1366" i="2" s="1"/>
  <c r="AA1366" i="2" s="1"/>
  <c r="W1361" i="2"/>
  <c r="Y1361" i="2" s="1"/>
  <c r="Z1361" i="2" s="1"/>
  <c r="AA1361" i="2" s="1"/>
  <c r="W1371" i="2"/>
  <c r="Y1371" i="2" s="1"/>
  <c r="Z1371" i="2" s="1"/>
  <c r="AA1371" i="2" s="1"/>
  <c r="W1780" i="2"/>
  <c r="Y1780" i="2" s="1"/>
  <c r="Z1780" i="2" s="1"/>
  <c r="AA1780" i="2" s="1"/>
  <c r="W1784" i="2"/>
  <c r="Y1784" i="2" s="1"/>
  <c r="W1783" i="2"/>
  <c r="Y1783" i="2" s="1"/>
  <c r="Z1783" i="2" s="1"/>
  <c r="AA1783" i="2" s="1"/>
  <c r="W1782" i="2"/>
  <c r="Y1782" i="2" s="1"/>
  <c r="Z1782" i="2" s="1"/>
  <c r="AA1782" i="2" s="1"/>
  <c r="W1781" i="2"/>
  <c r="Y1781" i="2" s="1"/>
  <c r="Z1781" i="2" s="1"/>
  <c r="AA1781" i="2" s="1"/>
  <c r="W3156" i="2"/>
  <c r="Y3156" i="2" s="1"/>
  <c r="W3157" i="2"/>
  <c r="Y3157" i="2" s="1"/>
  <c r="W1772" i="2"/>
  <c r="Y1772" i="2" s="1"/>
  <c r="Z1772" i="2" s="1"/>
  <c r="AA1772" i="2" s="1"/>
  <c r="W1771" i="2"/>
  <c r="Y1771" i="2" s="1"/>
  <c r="Z1771" i="2" s="1"/>
  <c r="AA1771" i="2" s="1"/>
  <c r="W1773" i="2"/>
  <c r="Y1773" i="2" s="1"/>
  <c r="Z1773" i="2" s="1"/>
  <c r="AA1773" i="2" s="1"/>
  <c r="W3150" i="2"/>
  <c r="Y3150" i="2" s="1"/>
  <c r="Z3150" i="2" s="1"/>
  <c r="AA3150" i="2" s="1"/>
  <c r="W3149" i="2"/>
  <c r="Y3149" i="2" s="1"/>
  <c r="W3144" i="2"/>
  <c r="Y3144" i="2" s="1"/>
  <c r="Z3144" i="2" s="1"/>
  <c r="AA3144" i="2" s="1"/>
  <c r="W3145" i="2"/>
  <c r="Y3145" i="2" s="1"/>
  <c r="W3143" i="2"/>
  <c r="Y3143" i="2" s="1"/>
  <c r="Z3143" i="2" s="1"/>
  <c r="AA3143" i="2" s="1"/>
  <c r="W1768" i="2"/>
  <c r="Y1768" i="2" s="1"/>
  <c r="W1766" i="2"/>
  <c r="Y1766" i="2" s="1"/>
  <c r="Z1766" i="2" s="1"/>
  <c r="AA1766" i="2" s="1"/>
  <c r="W1769" i="2"/>
  <c r="Y1769" i="2" s="1"/>
  <c r="W1770" i="2"/>
  <c r="Y1770" i="2" s="1"/>
  <c r="Z1770" i="2" s="1"/>
  <c r="AA1770" i="2" s="1"/>
  <c r="W1765" i="2"/>
  <c r="Y1765" i="2" s="1"/>
  <c r="Z1765" i="2" s="1"/>
  <c r="AA1765" i="2" s="1"/>
  <c r="W1767" i="2"/>
  <c r="Y1767" i="2" s="1"/>
  <c r="Z1767" i="2" s="1"/>
  <c r="AA1767" i="2" s="1"/>
  <c r="W1760" i="2"/>
  <c r="Y1760" i="2" s="1"/>
  <c r="W1759" i="2"/>
  <c r="Y1759" i="2" s="1"/>
  <c r="Z1759" i="2" s="1"/>
  <c r="AA1759" i="2" s="1"/>
  <c r="W3264" i="2"/>
  <c r="Y3264" i="2" s="1"/>
  <c r="W3260" i="2"/>
  <c r="Y3260" i="2" s="1"/>
  <c r="W3266" i="2"/>
  <c r="Y3266" i="2" s="1"/>
  <c r="Z3266" i="2" s="1"/>
  <c r="AA3266" i="2" s="1"/>
  <c r="W3258" i="2"/>
  <c r="Y3258" i="2" s="1"/>
  <c r="Z3258" i="2" s="1"/>
  <c r="AA3258" i="2" s="1"/>
  <c r="W3262" i="2"/>
  <c r="Y3262" i="2" s="1"/>
  <c r="Z3262" i="2" s="1"/>
  <c r="AA3262" i="2" s="1"/>
  <c r="W3265" i="2"/>
  <c r="Y3265" i="2" s="1"/>
  <c r="W3263" i="2"/>
  <c r="Y3263" i="2" s="1"/>
  <c r="Z3263" i="2" s="1"/>
  <c r="AA3263" i="2" s="1"/>
  <c r="W3261" i="2"/>
  <c r="Y3261" i="2" s="1"/>
  <c r="W3259" i="2"/>
  <c r="Y3259" i="2" s="1"/>
  <c r="Z3259" i="2" s="1"/>
  <c r="AA3259" i="2" s="1"/>
  <c r="W6032" i="2"/>
  <c r="Y6032" i="2" s="1"/>
  <c r="Z6032" i="2" s="1"/>
  <c r="AA6032" i="2" s="1"/>
  <c r="W6036" i="2"/>
  <c r="Y6036" i="2" s="1"/>
  <c r="Z6036" i="2" s="1"/>
  <c r="AA6036" i="2" s="1"/>
  <c r="W6034" i="2"/>
  <c r="Y6034" i="2" s="1"/>
  <c r="Z6034" i="2" s="1"/>
  <c r="AA6034" i="2" s="1"/>
  <c r="W6035" i="2"/>
  <c r="Y6035" i="2" s="1"/>
  <c r="W6033" i="2"/>
  <c r="Y6033" i="2" s="1"/>
  <c r="Z6033" i="2" s="1"/>
  <c r="AA6033" i="2" s="1"/>
  <c r="W1252" i="2"/>
  <c r="Y1252" i="2" s="1"/>
  <c r="Z1252" i="2" s="1"/>
  <c r="AA1252" i="2" s="1"/>
  <c r="W1250" i="2"/>
  <c r="Y1250" i="2" s="1"/>
  <c r="Z1250" i="2" s="1"/>
  <c r="AA1250" i="2" s="1"/>
  <c r="W1251" i="2"/>
  <c r="Y1251" i="2" s="1"/>
  <c r="W1249" i="2"/>
  <c r="Y1249" i="2" s="1"/>
  <c r="Z1249" i="2" s="1"/>
  <c r="AA1249" i="2" s="1"/>
  <c r="W6021" i="2"/>
  <c r="Y6021" i="2" s="1"/>
  <c r="Z6021" i="2" s="1"/>
  <c r="AA6021" i="2" s="1"/>
  <c r="W6018" i="2"/>
  <c r="Y6018" i="2" s="1"/>
  <c r="W6020" i="2"/>
  <c r="Y6020" i="2" s="1"/>
  <c r="W6019" i="2"/>
  <c r="Y6019" i="2" s="1"/>
  <c r="Z6019" i="2" s="1"/>
  <c r="AA6019" i="2" s="1"/>
  <c r="W5896" i="2"/>
  <c r="Y5896" i="2" s="1"/>
  <c r="W5898" i="2"/>
  <c r="Y5898" i="2" s="1"/>
  <c r="Z5898" i="2" s="1"/>
  <c r="AA5898" i="2" s="1"/>
  <c r="W5897" i="2"/>
  <c r="Y5897" i="2" s="1"/>
  <c r="Z5897" i="2" s="1"/>
  <c r="AA5897" i="2" s="1"/>
  <c r="W1980" i="2"/>
  <c r="Y1980" i="2" s="1"/>
  <c r="Z1980" i="2" s="1"/>
  <c r="AA1980" i="2" s="1"/>
  <c r="W1984" i="2"/>
  <c r="Y1984" i="2" s="1"/>
  <c r="Z1984" i="2" s="1"/>
  <c r="AA1984" i="2" s="1"/>
  <c r="W1986" i="2"/>
  <c r="Y1986" i="2" s="1"/>
  <c r="Z1986" i="2" s="1"/>
  <c r="AA1986" i="2" s="1"/>
  <c r="W1983" i="2"/>
  <c r="Y1983" i="2" s="1"/>
  <c r="W1985" i="2"/>
  <c r="Y1985" i="2" s="1"/>
  <c r="W1979" i="2"/>
  <c r="Y1979" i="2" s="1"/>
  <c r="W1982" i="2"/>
  <c r="Y1982" i="2" s="1"/>
  <c r="Z1982" i="2" s="1"/>
  <c r="AA1982" i="2" s="1"/>
  <c r="W1987" i="2"/>
  <c r="Y1987" i="2" s="1"/>
  <c r="W1981" i="2"/>
  <c r="Y1981" i="2" s="1"/>
  <c r="Z1981" i="2" s="1"/>
  <c r="AA1981" i="2" s="1"/>
  <c r="W1758" i="2"/>
  <c r="Y1758" i="2" s="1"/>
  <c r="Z1758" i="2" s="1"/>
  <c r="AA1758" i="2" s="1"/>
  <c r="W1757" i="2"/>
  <c r="Y1757" i="2" s="1"/>
  <c r="W1756" i="2"/>
  <c r="Y1756" i="2" s="1"/>
  <c r="Z1756" i="2" s="1"/>
  <c r="AA1756" i="2" s="1"/>
  <c r="W1755" i="2"/>
  <c r="Y1755" i="2" s="1"/>
  <c r="Z1755" i="2" s="1"/>
  <c r="AA1755" i="2" s="1"/>
  <c r="W1754" i="2"/>
  <c r="Y1754" i="2" s="1"/>
  <c r="Z1754" i="2" s="1"/>
  <c r="AA1754" i="2" s="1"/>
  <c r="W1976" i="2"/>
  <c r="Y1976" i="2" s="1"/>
  <c r="Z1976" i="2" s="1"/>
  <c r="AA1976" i="2" s="1"/>
  <c r="W1978" i="2"/>
  <c r="Y1978" i="2" s="1"/>
  <c r="Z1978" i="2" s="1"/>
  <c r="AA1978" i="2" s="1"/>
  <c r="W1977" i="2"/>
  <c r="Y1977" i="2" s="1"/>
  <c r="Z1977" i="2" s="1"/>
  <c r="AA1977" i="2" s="1"/>
  <c r="Z1975" i="2"/>
  <c r="AA1975" i="2" s="1"/>
  <c r="W4124" i="2"/>
  <c r="Y4124" i="2" s="1"/>
  <c r="Z4124" i="2" s="1"/>
  <c r="AA4124" i="2" s="1"/>
  <c r="W4125" i="2"/>
  <c r="Y4125" i="2" s="1"/>
  <c r="Z4125" i="2" s="1"/>
  <c r="AA4125" i="2" s="1"/>
  <c r="W3104" i="2"/>
  <c r="Y3104" i="2" s="1"/>
  <c r="Z3104" i="2" s="1"/>
  <c r="AA3104" i="2" s="1"/>
  <c r="W3105" i="2"/>
  <c r="Y3105" i="2" s="1"/>
  <c r="Z3105" i="2" s="1"/>
  <c r="AA3105" i="2" s="1"/>
  <c r="W3103" i="2"/>
  <c r="Y3103" i="2" s="1"/>
  <c r="Z3103" i="2" s="1"/>
  <c r="AA3103" i="2" s="1"/>
  <c r="W3100" i="2"/>
  <c r="Y3100" i="2" s="1"/>
  <c r="Z3100" i="2" s="1"/>
  <c r="AA3100" i="2" s="1"/>
  <c r="W3101" i="2"/>
  <c r="Y3101" i="2" s="1"/>
  <c r="Z3101" i="2" s="1"/>
  <c r="AA3101" i="2" s="1"/>
  <c r="W3099" i="2"/>
  <c r="Y3099" i="2" s="1"/>
  <c r="Z3099" i="2" s="1"/>
  <c r="AA3099" i="2" s="1"/>
  <c r="W3736" i="2"/>
  <c r="Y3736" i="2" s="1"/>
  <c r="W3728" i="2"/>
  <c r="Y3728" i="2" s="1"/>
  <c r="W3732" i="2"/>
  <c r="Y3732" i="2" s="1"/>
  <c r="W3734" i="2"/>
  <c r="Y3734" i="2" s="1"/>
  <c r="Z3734" i="2" s="1"/>
  <c r="AA3734" i="2" s="1"/>
  <c r="W3735" i="2"/>
  <c r="Y3735" i="2" s="1"/>
  <c r="Z3735" i="2" s="1"/>
  <c r="AA3735" i="2" s="1"/>
  <c r="W3737" i="2"/>
  <c r="Y3737" i="2" s="1"/>
  <c r="W3729" i="2"/>
  <c r="Y3729" i="2" s="1"/>
  <c r="W3731" i="2"/>
  <c r="Y3731" i="2" s="1"/>
  <c r="Z3731" i="2" s="1"/>
  <c r="AA3731" i="2" s="1"/>
  <c r="W3733" i="2"/>
  <c r="Y3733" i="2" s="1"/>
  <c r="W3730" i="2"/>
  <c r="Y3730" i="2" s="1"/>
  <c r="Z3730" i="2" s="1"/>
  <c r="AA3730" i="2" s="1"/>
  <c r="Z3992" i="2"/>
  <c r="AA3992" i="2" s="1"/>
  <c r="W3726" i="2"/>
  <c r="Y3726" i="2" s="1"/>
  <c r="Z3726" i="2" s="1"/>
  <c r="AA3726" i="2" s="1"/>
  <c r="W3727" i="2"/>
  <c r="Y3727" i="2" s="1"/>
  <c r="Z3727" i="2" s="1"/>
  <c r="AA3727" i="2" s="1"/>
  <c r="W3711" i="2"/>
  <c r="Y3711" i="2" s="1"/>
  <c r="Z3711" i="2" s="1"/>
  <c r="AA3711" i="2" s="1"/>
  <c r="W3712" i="2"/>
  <c r="Y3712" i="2" s="1"/>
  <c r="W3710" i="2"/>
  <c r="Y3710" i="2" s="1"/>
  <c r="Z3710" i="2" s="1"/>
  <c r="AA3710" i="2" s="1"/>
  <c r="W3714" i="2"/>
  <c r="Y3714" i="2" s="1"/>
  <c r="Z3714" i="2" s="1"/>
  <c r="AA3714" i="2" s="1"/>
  <c r="W3713" i="2"/>
  <c r="Y3713" i="2" s="1"/>
  <c r="W3709" i="2"/>
  <c r="Y3709" i="2" s="1"/>
  <c r="W4064" i="2"/>
  <c r="Y4064" i="2" s="1"/>
  <c r="W4062" i="2"/>
  <c r="Y4062" i="2" s="1"/>
  <c r="Z4062" i="2" s="1"/>
  <c r="AA4062" i="2" s="1"/>
  <c r="W4061" i="2"/>
  <c r="Y4061" i="2" s="1"/>
  <c r="Z4061" i="2" s="1"/>
  <c r="AA4061" i="2" s="1"/>
  <c r="W4063" i="2"/>
  <c r="Y4063" i="2" s="1"/>
  <c r="Z4063" i="2" s="1"/>
  <c r="AA4063" i="2" s="1"/>
  <c r="W3868" i="2"/>
  <c r="Y3868" i="2" s="1"/>
  <c r="W3870" i="2"/>
  <c r="Y3870" i="2" s="1"/>
  <c r="Z3870" i="2" s="1"/>
  <c r="AA3870" i="2" s="1"/>
  <c r="W3866" i="2"/>
  <c r="Y3866" i="2" s="1"/>
  <c r="Z3866" i="2" s="1"/>
  <c r="AA3866" i="2" s="1"/>
  <c r="W3865" i="2"/>
  <c r="Y3865" i="2" s="1"/>
  <c r="Z3865" i="2" s="1"/>
  <c r="AA3865" i="2" s="1"/>
  <c r="W3869" i="2"/>
  <c r="Y3869" i="2" s="1"/>
  <c r="Z3869" i="2" s="1"/>
  <c r="AA3869" i="2" s="1"/>
  <c r="W3867" i="2"/>
  <c r="Y3867" i="2" s="1"/>
  <c r="Z3867" i="2" s="1"/>
  <c r="AA3867" i="2" s="1"/>
  <c r="Z3518" i="2"/>
  <c r="AA3518" i="2" s="1"/>
  <c r="W3808" i="2"/>
  <c r="Y3808" i="2" s="1"/>
  <c r="W3812" i="2"/>
  <c r="Y3812" i="2" s="1"/>
  <c r="W3804" i="2"/>
  <c r="Y3804" i="2" s="1"/>
  <c r="W3802" i="2"/>
  <c r="Y3802" i="2" s="1"/>
  <c r="Z3802" i="2" s="1"/>
  <c r="AA3802" i="2" s="1"/>
  <c r="W3810" i="2"/>
  <c r="Y3810" i="2" s="1"/>
  <c r="Z3810" i="2" s="1"/>
  <c r="AA3810" i="2" s="1"/>
  <c r="W3806" i="2"/>
  <c r="Y3806" i="2" s="1"/>
  <c r="Z3806" i="2" s="1"/>
  <c r="AA3806" i="2" s="1"/>
  <c r="W3805" i="2"/>
  <c r="Y3805" i="2" s="1"/>
  <c r="Z3805" i="2" s="1"/>
  <c r="AA3805" i="2" s="1"/>
  <c r="W3811" i="2"/>
  <c r="Y3811" i="2" s="1"/>
  <c r="Z3811" i="2" s="1"/>
  <c r="AA3811" i="2" s="1"/>
  <c r="W3809" i="2"/>
  <c r="Y3809" i="2" s="1"/>
  <c r="Z3809" i="2" s="1"/>
  <c r="AA3809" i="2" s="1"/>
  <c r="W3801" i="2"/>
  <c r="Y3801" i="2" s="1"/>
  <c r="Z3801" i="2" s="1"/>
  <c r="AA3801" i="2" s="1"/>
  <c r="W3813" i="2"/>
  <c r="Y3813" i="2" s="1"/>
  <c r="Z3813" i="2" s="1"/>
  <c r="AA3813" i="2" s="1"/>
  <c r="W3803" i="2"/>
  <c r="Y3803" i="2" s="1"/>
  <c r="Z3803" i="2" s="1"/>
  <c r="AA3803" i="2" s="1"/>
  <c r="W3807" i="2"/>
  <c r="Y3807" i="2" s="1"/>
  <c r="Z3807" i="2" s="1"/>
  <c r="AA3807" i="2" s="1"/>
  <c r="W3484" i="2"/>
  <c r="Y3484" i="2" s="1"/>
  <c r="Z3484" i="2" s="1"/>
  <c r="AA3484" i="2" s="1"/>
  <c r="W3485" i="2"/>
  <c r="Y3485" i="2" s="1"/>
  <c r="W3792" i="2"/>
  <c r="Y3792" i="2" s="1"/>
  <c r="W3784" i="2"/>
  <c r="Y3784" i="2" s="1"/>
  <c r="W3796" i="2"/>
  <c r="Y3796" i="2" s="1"/>
  <c r="W3788" i="2"/>
  <c r="Y3788" i="2" s="1"/>
  <c r="W3790" i="2"/>
  <c r="Y3790" i="2" s="1"/>
  <c r="Z3790" i="2" s="1"/>
  <c r="AA3790" i="2" s="1"/>
  <c r="W3782" i="2"/>
  <c r="Y3782" i="2" s="1"/>
  <c r="Z3782" i="2" s="1"/>
  <c r="AA3782" i="2" s="1"/>
  <c r="W3786" i="2"/>
  <c r="Y3786" i="2" s="1"/>
  <c r="Z3786" i="2" s="1"/>
  <c r="AA3786" i="2" s="1"/>
  <c r="W3794" i="2"/>
  <c r="Y3794" i="2" s="1"/>
  <c r="Z3794" i="2" s="1"/>
  <c r="AA3794" i="2" s="1"/>
  <c r="W3791" i="2"/>
  <c r="Y3791" i="2" s="1"/>
  <c r="Z3791" i="2" s="1"/>
  <c r="AA3791" i="2" s="1"/>
  <c r="W3783" i="2"/>
  <c r="Y3783" i="2" s="1"/>
  <c r="Z3783" i="2" s="1"/>
  <c r="AA3783" i="2" s="1"/>
  <c r="W3793" i="2"/>
  <c r="Y3793" i="2" s="1"/>
  <c r="W3785" i="2"/>
  <c r="Y3785" i="2" s="1"/>
  <c r="W3795" i="2"/>
  <c r="Y3795" i="2" s="1"/>
  <c r="Z3795" i="2" s="1"/>
  <c r="AA3795" i="2" s="1"/>
  <c r="W3787" i="2"/>
  <c r="Y3787" i="2" s="1"/>
  <c r="W3789" i="2"/>
  <c r="Y3789" i="2" s="1"/>
  <c r="Z3789" i="2" s="1"/>
  <c r="AA3789" i="2" s="1"/>
  <c r="W3512" i="2"/>
  <c r="Y3512" i="2" s="1"/>
  <c r="Z3512" i="2" s="1"/>
  <c r="AA3512" i="2" s="1"/>
  <c r="W3514" i="2"/>
  <c r="Y3514" i="2" s="1"/>
  <c r="W3510" i="2"/>
  <c r="Y3510" i="2" s="1"/>
  <c r="Z3510" i="2" s="1"/>
  <c r="AA3510" i="2" s="1"/>
  <c r="W3513" i="2"/>
  <c r="Y3513" i="2" s="1"/>
  <c r="W3511" i="2"/>
  <c r="Y3511" i="2" s="1"/>
  <c r="Z3511" i="2" s="1"/>
  <c r="AA3511" i="2" s="1"/>
  <c r="W3515" i="2"/>
  <c r="Y3515" i="2" s="1"/>
  <c r="Z3515" i="2" s="1"/>
  <c r="AA3515" i="2" s="1"/>
  <c r="W1334" i="2"/>
  <c r="Y1334" i="2" s="1"/>
  <c r="Z1334" i="2" s="1"/>
  <c r="AA1334" i="2" s="1"/>
  <c r="W1335" i="2"/>
  <c r="Y1335" i="2" s="1"/>
  <c r="Z1335" i="2" s="1"/>
  <c r="AA1335" i="2" s="1"/>
  <c r="W1457" i="2"/>
  <c r="Y1457" i="2" s="1"/>
  <c r="Z1457" i="2" s="1"/>
  <c r="AA1457" i="2" s="1"/>
  <c r="W1472" i="2"/>
  <c r="Y1472" i="2" s="1"/>
  <c r="Z1472" i="2" s="1"/>
  <c r="AA1472" i="2" s="1"/>
  <c r="W1464" i="2"/>
  <c r="Y1464" i="2" s="1"/>
  <c r="Z1464" i="2" s="1"/>
  <c r="AA1464" i="2" s="1"/>
  <c r="W1456" i="2"/>
  <c r="Y1456" i="2" s="1"/>
  <c r="Z1456" i="2" s="1"/>
  <c r="AA1456" i="2" s="1"/>
  <c r="W1448" i="2"/>
  <c r="Y1448" i="2" s="1"/>
  <c r="Z1448" i="2" s="1"/>
  <c r="AA1448" i="2" s="1"/>
  <c r="W1468" i="2"/>
  <c r="Y1468" i="2" s="1"/>
  <c r="Z1468" i="2" s="1"/>
  <c r="AA1468" i="2" s="1"/>
  <c r="W1460" i="2"/>
  <c r="Y1460" i="2" s="1"/>
  <c r="Z1460" i="2" s="1"/>
  <c r="AA1460" i="2" s="1"/>
  <c r="W1452" i="2"/>
  <c r="Y1452" i="2" s="1"/>
  <c r="Z1452" i="2" s="1"/>
  <c r="AA1452" i="2" s="1"/>
  <c r="W1449" i="2"/>
  <c r="Y1449" i="2" s="1"/>
  <c r="Z1449" i="2" s="1"/>
  <c r="AA1449" i="2" s="1"/>
  <c r="W1466" i="2"/>
  <c r="Y1466" i="2" s="1"/>
  <c r="Z1466" i="2" s="1"/>
  <c r="AA1466" i="2" s="1"/>
  <c r="W1450" i="2"/>
  <c r="Y1450" i="2" s="1"/>
  <c r="Z1450" i="2" s="1"/>
  <c r="AA1450" i="2" s="1"/>
  <c r="W1465" i="2"/>
  <c r="Y1465" i="2" s="1"/>
  <c r="Z1465" i="2" s="1"/>
  <c r="AA1465" i="2" s="1"/>
  <c r="W1463" i="2"/>
  <c r="Y1463" i="2" s="1"/>
  <c r="Z1463" i="2" s="1"/>
  <c r="AA1463" i="2" s="1"/>
  <c r="W1447" i="2"/>
  <c r="Y1447" i="2" s="1"/>
  <c r="Z1447" i="2" s="1"/>
  <c r="AA1447" i="2" s="1"/>
  <c r="W1458" i="2"/>
  <c r="Y1458" i="2" s="1"/>
  <c r="W1461" i="2"/>
  <c r="Y1461" i="2" s="1"/>
  <c r="Z1461" i="2" s="1"/>
  <c r="AA1461" i="2" s="1"/>
  <c r="W1453" i="2"/>
  <c r="Y1453" i="2" s="1"/>
  <c r="W1471" i="2"/>
  <c r="Y1471" i="2" s="1"/>
  <c r="Z1471" i="2" s="1"/>
  <c r="AA1471" i="2" s="1"/>
  <c r="W1455" i="2"/>
  <c r="Y1455" i="2" s="1"/>
  <c r="Z1455" i="2" s="1"/>
  <c r="AA1455" i="2" s="1"/>
  <c r="W1470" i="2"/>
  <c r="Y1470" i="2" s="1"/>
  <c r="Z1470" i="2" s="1"/>
  <c r="AA1470" i="2" s="1"/>
  <c r="W1462" i="2"/>
  <c r="Y1462" i="2" s="1"/>
  <c r="Z1462" i="2" s="1"/>
  <c r="AA1462" i="2" s="1"/>
  <c r="W1454" i="2"/>
  <c r="Y1454" i="2" s="1"/>
  <c r="Z1454" i="2" s="1"/>
  <c r="AA1454" i="2" s="1"/>
  <c r="W1469" i="2"/>
  <c r="Y1469" i="2" s="1"/>
  <c r="W1467" i="2"/>
  <c r="Y1467" i="2" s="1"/>
  <c r="Z1467" i="2" s="1"/>
  <c r="AA1467" i="2" s="1"/>
  <c r="W1459" i="2"/>
  <c r="Y1459" i="2" s="1"/>
  <c r="Z1459" i="2" s="1"/>
  <c r="AA1459" i="2" s="1"/>
  <c r="W1451" i="2"/>
  <c r="Y1451" i="2" s="1"/>
  <c r="Z1451" i="2" s="1"/>
  <c r="AA1451" i="2" s="1"/>
  <c r="W1293" i="2"/>
  <c r="Y1293" i="2" s="1"/>
  <c r="Z1293" i="2" s="1"/>
  <c r="AA1293" i="2" s="1"/>
  <c r="W1294" i="2"/>
  <c r="Y1294" i="2" s="1"/>
  <c r="Z1294" i="2" s="1"/>
  <c r="AA1294" i="2" s="1"/>
  <c r="W4040" i="2"/>
  <c r="Y4040" i="2" s="1"/>
  <c r="W4041" i="2"/>
  <c r="Y4041" i="2" s="1"/>
  <c r="Z4041" i="2" s="1"/>
  <c r="AA4041" i="2" s="1"/>
  <c r="W5972" i="2"/>
  <c r="Y5972" i="2" s="1"/>
  <c r="W5977" i="2"/>
  <c r="Y5977" i="2" s="1"/>
  <c r="Z5977" i="2" s="1"/>
  <c r="AA5977" i="2" s="1"/>
  <c r="W5976" i="2"/>
  <c r="Y5976" i="2" s="1"/>
  <c r="W5974" i="2"/>
  <c r="Y5974" i="2" s="1"/>
  <c r="W5973" i="2"/>
  <c r="Y5973" i="2" s="1"/>
  <c r="Z5973" i="2" s="1"/>
  <c r="AA5973" i="2" s="1"/>
  <c r="W5975" i="2"/>
  <c r="Y5975" i="2" s="1"/>
  <c r="Z5975" i="2" s="1"/>
  <c r="AA5975" i="2" s="1"/>
  <c r="W5964" i="2"/>
  <c r="Y5964" i="2" s="1"/>
  <c r="Z5964" i="2" s="1"/>
  <c r="AA5964" i="2" s="1"/>
  <c r="W5965" i="2"/>
  <c r="Y5965" i="2" s="1"/>
  <c r="W1736" i="2"/>
  <c r="Y1736" i="2" s="1"/>
  <c r="W1734" i="2"/>
  <c r="Y1734" i="2" s="1"/>
  <c r="Z1734" i="2" s="1"/>
  <c r="AA1734" i="2" s="1"/>
  <c r="W1737" i="2"/>
  <c r="Y1737" i="2" s="1"/>
  <c r="W1739" i="2"/>
  <c r="Y1739" i="2" s="1"/>
  <c r="W1738" i="2"/>
  <c r="Y1738" i="2" s="1"/>
  <c r="Z1738" i="2" s="1"/>
  <c r="AA1738" i="2" s="1"/>
  <c r="W1735" i="2"/>
  <c r="Y1735" i="2" s="1"/>
  <c r="Z1735" i="2" s="1"/>
  <c r="AA1735" i="2" s="1"/>
  <c r="W1440" i="2"/>
  <c r="Y1440" i="2" s="1"/>
  <c r="Z1440" i="2" s="1"/>
  <c r="AA1440" i="2" s="1"/>
  <c r="W1441" i="2"/>
  <c r="Y1441" i="2" s="1"/>
  <c r="Z1441" i="2" s="1"/>
  <c r="AA1441" i="2" s="1"/>
  <c r="W1442" i="2"/>
  <c r="Y1442" i="2" s="1"/>
  <c r="Z1442" i="2" s="1"/>
  <c r="AA1442" i="2" s="1"/>
  <c r="W2816" i="2"/>
  <c r="Y2816" i="2" s="1"/>
  <c r="W2812" i="2"/>
  <c r="Y2812" i="2" s="1"/>
  <c r="W2808" i="2"/>
  <c r="Y2808" i="2" s="1"/>
  <c r="Z2808" i="2" s="1"/>
  <c r="AA2808" i="2" s="1"/>
  <c r="W2810" i="2"/>
  <c r="Y2810" i="2" s="1"/>
  <c r="Z2810" i="2" s="1"/>
  <c r="AA2810" i="2" s="1"/>
  <c r="W2806" i="2"/>
  <c r="Y2806" i="2" s="1"/>
  <c r="Z2806" i="2" s="1"/>
  <c r="AA2806" i="2" s="1"/>
  <c r="W2814" i="2"/>
  <c r="Y2814" i="2" s="1"/>
  <c r="Z2814" i="2" s="1"/>
  <c r="AA2814" i="2" s="1"/>
  <c r="W2805" i="2"/>
  <c r="Y2805" i="2" s="1"/>
  <c r="W2813" i="2"/>
  <c r="Y2813" i="2" s="1"/>
  <c r="W2809" i="2"/>
  <c r="Y2809" i="2" s="1"/>
  <c r="W2811" i="2"/>
  <c r="Y2811" i="2" s="1"/>
  <c r="Z2811" i="2" s="1"/>
  <c r="AA2811" i="2" s="1"/>
  <c r="W2815" i="2"/>
  <c r="Y2815" i="2" s="1"/>
  <c r="Z2815" i="2" s="1"/>
  <c r="AA2815" i="2" s="1"/>
  <c r="W2807" i="2"/>
  <c r="Y2807" i="2" s="1"/>
  <c r="Z2807" i="2" s="1"/>
  <c r="AA2807" i="2" s="1"/>
  <c r="W1692" i="2"/>
  <c r="Y1692" i="2" s="1"/>
  <c r="Z1692" i="2" s="1"/>
  <c r="AA1692" i="2" s="1"/>
  <c r="W1691" i="2"/>
  <c r="Y1691" i="2" s="1"/>
  <c r="Z1691" i="2" s="1"/>
  <c r="AA1691" i="2" s="1"/>
  <c r="W1690" i="2"/>
  <c r="Y1690" i="2" s="1"/>
  <c r="Z1690" i="2" s="1"/>
  <c r="AA1690" i="2" s="1"/>
  <c r="W1693" i="2"/>
  <c r="Y1693" i="2" s="1"/>
  <c r="W1268" i="2"/>
  <c r="Y1268" i="2" s="1"/>
  <c r="W1266" i="2"/>
  <c r="Y1266" i="2" s="1"/>
  <c r="Z1266" i="2" s="1"/>
  <c r="AA1266" i="2" s="1"/>
  <c r="W1265" i="2"/>
  <c r="Y1265" i="2" s="1"/>
  <c r="Z1265" i="2" s="1"/>
  <c r="AA1265" i="2" s="1"/>
  <c r="W1267" i="2"/>
  <c r="Y1267" i="2" s="1"/>
  <c r="Z1267" i="2" s="1"/>
  <c r="AA1267" i="2" s="1"/>
  <c r="W3028" i="2"/>
  <c r="Y3028" i="2" s="1"/>
  <c r="W3032" i="2"/>
  <c r="Y3032" i="2" s="1"/>
  <c r="W3026" i="2"/>
  <c r="Y3026" i="2" s="1"/>
  <c r="W3030" i="2"/>
  <c r="Y3030" i="2" s="1"/>
  <c r="Z3030" i="2" s="1"/>
  <c r="AA3030" i="2" s="1"/>
  <c r="W3033" i="2"/>
  <c r="Y3033" i="2" s="1"/>
  <c r="Z3033" i="2" s="1"/>
  <c r="AA3033" i="2" s="1"/>
  <c r="W3025" i="2"/>
  <c r="Y3025" i="2" s="1"/>
  <c r="Z3025" i="2" s="1"/>
  <c r="AA3025" i="2" s="1"/>
  <c r="W3029" i="2"/>
  <c r="Y3029" i="2" s="1"/>
  <c r="Z3029" i="2" s="1"/>
  <c r="AA3029" i="2" s="1"/>
  <c r="W3031" i="2"/>
  <c r="Y3031" i="2" s="1"/>
  <c r="Z3031" i="2" s="1"/>
  <c r="AA3031" i="2" s="1"/>
  <c r="W3027" i="2"/>
  <c r="Y3027" i="2" s="1"/>
  <c r="W3272" i="2"/>
  <c r="Y3272" i="2" s="1"/>
  <c r="Z3272" i="2" s="1"/>
  <c r="AA3272" i="2" s="1"/>
  <c r="W3274" i="2"/>
  <c r="Y3274" i="2" s="1"/>
  <c r="Z3274" i="2" s="1"/>
  <c r="AA3274" i="2" s="1"/>
  <c r="W3270" i="2"/>
  <c r="Y3270" i="2" s="1"/>
  <c r="Z3270" i="2" s="1"/>
  <c r="AA3270" i="2" s="1"/>
  <c r="W3273" i="2"/>
  <c r="Y3273" i="2" s="1"/>
  <c r="W3271" i="2"/>
  <c r="Y3271" i="2" s="1"/>
  <c r="Z3271" i="2" s="1"/>
  <c r="AA3271" i="2" s="1"/>
  <c r="W1292" i="2"/>
  <c r="Y1292" i="2" s="1"/>
  <c r="W1288" i="2"/>
  <c r="Y1288" i="2" s="1"/>
  <c r="Z1288" i="2" s="1"/>
  <c r="AA1288" i="2" s="1"/>
  <c r="W1291" i="2"/>
  <c r="Y1291" i="2" s="1"/>
  <c r="Z1291" i="2" s="1"/>
  <c r="AA1291" i="2" s="1"/>
  <c r="W1290" i="2"/>
  <c r="Y1290" i="2" s="1"/>
  <c r="Z1290" i="2" s="1"/>
  <c r="AA1290" i="2" s="1"/>
  <c r="W1289" i="2"/>
  <c r="Y1289" i="2" s="1"/>
  <c r="Z1289" i="2" s="1"/>
  <c r="AA1289" i="2" s="1"/>
  <c r="W2688" i="2"/>
  <c r="Y2688" i="2" s="1"/>
  <c r="W2672" i="2"/>
  <c r="Y2672" i="2" s="1"/>
  <c r="W2692" i="2"/>
  <c r="Y2692" i="2" s="1"/>
  <c r="Z2692" i="2" s="1"/>
  <c r="AA2692" i="2" s="1"/>
  <c r="W2684" i="2"/>
  <c r="Y2684" i="2" s="1"/>
  <c r="Z2684" i="2" s="1"/>
  <c r="AA2684" i="2" s="1"/>
  <c r="W2676" i="2"/>
  <c r="Y2676" i="2" s="1"/>
  <c r="Z2676" i="2" s="1"/>
  <c r="AA2676" i="2" s="1"/>
  <c r="W2680" i="2"/>
  <c r="Y2680" i="2" s="1"/>
  <c r="W2696" i="2"/>
  <c r="Y2696" i="2" s="1"/>
  <c r="W2668" i="2"/>
  <c r="Y2668" i="2" s="1"/>
  <c r="W2674" i="2"/>
  <c r="Y2674" i="2" s="1"/>
  <c r="Z2674" i="2" s="1"/>
  <c r="AA2674" i="2" s="1"/>
  <c r="W2690" i="2"/>
  <c r="Y2690" i="2" s="1"/>
  <c r="Z2690" i="2" s="1"/>
  <c r="AA2690" i="2" s="1"/>
  <c r="W2682" i="2"/>
  <c r="Y2682" i="2" s="1"/>
  <c r="Z2682" i="2" s="1"/>
  <c r="AA2682" i="2" s="1"/>
  <c r="W2666" i="2"/>
  <c r="Y2666" i="2" s="1"/>
  <c r="Z2666" i="2" s="1"/>
  <c r="AA2666" i="2" s="1"/>
  <c r="W2694" i="2"/>
  <c r="Y2694" i="2" s="1"/>
  <c r="Z2694" i="2" s="1"/>
  <c r="AA2694" i="2" s="1"/>
  <c r="W2678" i="2"/>
  <c r="Y2678" i="2" s="1"/>
  <c r="Z2678" i="2" s="1"/>
  <c r="AA2678" i="2" s="1"/>
  <c r="W2686" i="2"/>
  <c r="Y2686" i="2" s="1"/>
  <c r="Z2686" i="2" s="1"/>
  <c r="AA2686" i="2" s="1"/>
  <c r="W2670" i="2"/>
  <c r="Y2670" i="2" s="1"/>
  <c r="Z2670" i="2" s="1"/>
  <c r="AA2670" i="2" s="1"/>
  <c r="W2689" i="2"/>
  <c r="Y2689" i="2" s="1"/>
  <c r="W2673" i="2"/>
  <c r="Y2673" i="2" s="1"/>
  <c r="W2677" i="2"/>
  <c r="Y2677" i="2" s="1"/>
  <c r="W2693" i="2"/>
  <c r="Y2693" i="2" s="1"/>
  <c r="W2685" i="2"/>
  <c r="Y2685" i="2" s="1"/>
  <c r="W2669" i="2"/>
  <c r="Y2669" i="2" s="1"/>
  <c r="W2697" i="2"/>
  <c r="Y2697" i="2" s="1"/>
  <c r="W2681" i="2"/>
  <c r="Y2681" i="2" s="1"/>
  <c r="W2683" i="2"/>
  <c r="Y2683" i="2" s="1"/>
  <c r="Z2683" i="2" s="1"/>
  <c r="AA2683" i="2" s="1"/>
  <c r="W2687" i="2"/>
  <c r="Y2687" i="2" s="1"/>
  <c r="Z2687" i="2" s="1"/>
  <c r="AA2687" i="2" s="1"/>
  <c r="W2679" i="2"/>
  <c r="Y2679" i="2" s="1"/>
  <c r="Z2679" i="2" s="1"/>
  <c r="AA2679" i="2" s="1"/>
  <c r="W2695" i="2"/>
  <c r="Y2695" i="2" s="1"/>
  <c r="Z2695" i="2" s="1"/>
  <c r="AA2695" i="2" s="1"/>
  <c r="W2675" i="2"/>
  <c r="Y2675" i="2" s="1"/>
  <c r="Z2675" i="2" s="1"/>
  <c r="AA2675" i="2" s="1"/>
  <c r="W2667" i="2"/>
  <c r="Y2667" i="2" s="1"/>
  <c r="Z2667" i="2" s="1"/>
  <c r="AA2667" i="2" s="1"/>
  <c r="W2691" i="2"/>
  <c r="Y2691" i="2" s="1"/>
  <c r="Z2691" i="2" s="1"/>
  <c r="AA2691" i="2" s="1"/>
  <c r="W2671" i="2"/>
  <c r="Y2671" i="2" s="1"/>
  <c r="Z2671" i="2" s="1"/>
  <c r="AA2671" i="2" s="1"/>
  <c r="W3056" i="2"/>
  <c r="Y3056" i="2" s="1"/>
  <c r="W3058" i="2"/>
  <c r="Y3058" i="2" s="1"/>
  <c r="W3057" i="2"/>
  <c r="Y3057" i="2" s="1"/>
  <c r="Z3057" i="2" s="1"/>
  <c r="AA3057" i="2" s="1"/>
  <c r="W3055" i="2"/>
  <c r="Y3055" i="2" s="1"/>
  <c r="Z3055" i="2" s="1"/>
  <c r="AA3055" i="2" s="1"/>
  <c r="V5" i="2"/>
  <c r="V6" i="2"/>
  <c r="V7" i="2"/>
  <c r="V8" i="2"/>
  <c r="V9" i="2"/>
  <c r="V10" i="2"/>
  <c r="V11" i="2"/>
  <c r="V12" i="2"/>
  <c r="V13" i="2"/>
  <c r="V14" i="2"/>
  <c r="V15" i="2"/>
  <c r="V16" i="2"/>
  <c r="V17" i="2"/>
  <c r="V18" i="2"/>
  <c r="V19" i="2"/>
  <c r="V20" i="2"/>
  <c r="V21" i="2"/>
  <c r="V22" i="2"/>
  <c r="V23" i="2"/>
  <c r="V24" i="2"/>
  <c r="V25" i="2"/>
  <c r="V26" i="2"/>
  <c r="V27" i="2"/>
  <c r="V28" i="2"/>
  <c r="V29" i="2"/>
  <c r="V30" i="2"/>
  <c r="V31" i="2"/>
  <c r="V32" i="2"/>
  <c r="V33" i="2"/>
  <c r="V34" i="2"/>
  <c r="V35" i="2"/>
  <c r="V36" i="2"/>
  <c r="V37" i="2"/>
  <c r="V38" i="2"/>
  <c r="V39" i="2"/>
  <c r="V40" i="2"/>
  <c r="V41" i="2"/>
  <c r="V42" i="2"/>
  <c r="V43" i="2"/>
  <c r="V44" i="2"/>
  <c r="V45" i="2"/>
  <c r="V46" i="2"/>
  <c r="V47" i="2"/>
  <c r="V48" i="2"/>
  <c r="V49" i="2"/>
  <c r="V50" i="2"/>
  <c r="V51" i="2"/>
  <c r="V52" i="2"/>
  <c r="V53" i="2"/>
  <c r="V54" i="2"/>
  <c r="V55" i="2"/>
  <c r="V56" i="2"/>
  <c r="V57" i="2"/>
  <c r="V58" i="2"/>
  <c r="V59" i="2"/>
  <c r="V60" i="2"/>
  <c r="V61" i="2"/>
  <c r="V62" i="2"/>
  <c r="V63" i="2"/>
  <c r="V64" i="2"/>
  <c r="V65" i="2"/>
  <c r="V66" i="2"/>
  <c r="V67" i="2"/>
  <c r="V68" i="2"/>
  <c r="V69" i="2"/>
  <c r="V70" i="2"/>
  <c r="V71" i="2"/>
  <c r="V72" i="2"/>
  <c r="V73" i="2"/>
  <c r="V74" i="2"/>
  <c r="V75" i="2"/>
  <c r="V76" i="2"/>
  <c r="V77" i="2"/>
  <c r="V78" i="2"/>
  <c r="V79" i="2"/>
  <c r="V80" i="2"/>
  <c r="V81" i="2"/>
  <c r="V82" i="2"/>
  <c r="V83" i="2"/>
  <c r="V84" i="2"/>
  <c r="V85" i="2"/>
  <c r="V86" i="2"/>
  <c r="V87" i="2"/>
  <c r="V88" i="2"/>
  <c r="V89" i="2"/>
  <c r="V90" i="2"/>
  <c r="V91" i="2"/>
  <c r="V92" i="2"/>
  <c r="V93" i="2"/>
  <c r="V94" i="2"/>
  <c r="V95" i="2"/>
  <c r="V96" i="2"/>
  <c r="V97" i="2"/>
  <c r="V98" i="2"/>
  <c r="V99" i="2"/>
  <c r="V100" i="2"/>
  <c r="V101" i="2"/>
  <c r="V102" i="2"/>
  <c r="V103" i="2"/>
  <c r="V104" i="2"/>
  <c r="V105" i="2"/>
  <c r="V106" i="2"/>
  <c r="V107" i="2"/>
  <c r="V108" i="2"/>
  <c r="V109" i="2"/>
  <c r="V110" i="2"/>
  <c r="V111" i="2"/>
  <c r="V112" i="2"/>
  <c r="V113" i="2"/>
  <c r="V114" i="2"/>
  <c r="V115" i="2"/>
  <c r="V116" i="2"/>
  <c r="V117" i="2"/>
  <c r="V118" i="2"/>
  <c r="V119" i="2"/>
  <c r="V120" i="2"/>
  <c r="V121" i="2"/>
  <c r="V122" i="2"/>
  <c r="V123" i="2"/>
  <c r="V124" i="2"/>
  <c r="V125" i="2"/>
  <c r="V126" i="2"/>
  <c r="V127" i="2"/>
  <c r="V128" i="2"/>
  <c r="V129" i="2"/>
  <c r="V130" i="2"/>
  <c r="V131" i="2"/>
  <c r="V132" i="2"/>
  <c r="V133" i="2"/>
  <c r="V134" i="2"/>
  <c r="V135" i="2"/>
  <c r="V136" i="2"/>
  <c r="V137" i="2"/>
  <c r="V138" i="2"/>
  <c r="V139" i="2"/>
  <c r="V140" i="2"/>
  <c r="V141" i="2"/>
  <c r="V142" i="2"/>
  <c r="V143" i="2"/>
  <c r="V144" i="2"/>
  <c r="V145" i="2"/>
  <c r="V146" i="2"/>
  <c r="V147" i="2"/>
  <c r="V148" i="2"/>
  <c r="V149" i="2"/>
  <c r="V150" i="2"/>
  <c r="V151" i="2"/>
  <c r="V152" i="2"/>
  <c r="V153" i="2"/>
  <c r="V154" i="2"/>
  <c r="V155" i="2"/>
  <c r="V156" i="2"/>
  <c r="V157" i="2"/>
  <c r="V158" i="2"/>
  <c r="V159" i="2"/>
  <c r="V160" i="2"/>
  <c r="V161" i="2"/>
  <c r="V162" i="2"/>
  <c r="V163" i="2"/>
  <c r="V164" i="2"/>
  <c r="V165" i="2"/>
  <c r="V166" i="2"/>
  <c r="V167" i="2"/>
  <c r="V168" i="2"/>
  <c r="V169" i="2"/>
  <c r="V170" i="2"/>
  <c r="V171" i="2"/>
  <c r="V172" i="2"/>
  <c r="V173" i="2"/>
  <c r="V174" i="2"/>
  <c r="V175" i="2"/>
  <c r="V176" i="2"/>
  <c r="V177" i="2"/>
  <c r="V178" i="2"/>
  <c r="V179" i="2"/>
  <c r="V180" i="2"/>
  <c r="V181" i="2"/>
  <c r="V182" i="2"/>
  <c r="V183" i="2"/>
  <c r="V184" i="2"/>
  <c r="V185" i="2"/>
  <c r="V186" i="2"/>
  <c r="V187" i="2"/>
  <c r="V188" i="2"/>
  <c r="V189" i="2"/>
  <c r="V190" i="2"/>
  <c r="V191" i="2"/>
  <c r="V192" i="2"/>
  <c r="V193" i="2"/>
  <c r="V194" i="2"/>
  <c r="V195" i="2"/>
  <c r="V196" i="2"/>
  <c r="V197" i="2"/>
  <c r="V198" i="2"/>
  <c r="V199" i="2"/>
  <c r="V200" i="2"/>
  <c r="V201" i="2"/>
  <c r="V202" i="2"/>
  <c r="V203" i="2"/>
  <c r="V204" i="2"/>
  <c r="V205" i="2"/>
  <c r="V206" i="2"/>
  <c r="V207" i="2"/>
  <c r="V208" i="2"/>
  <c r="V209" i="2"/>
  <c r="V210" i="2"/>
  <c r="V211" i="2"/>
  <c r="V212" i="2"/>
  <c r="V213" i="2"/>
  <c r="V214" i="2"/>
  <c r="V215" i="2"/>
  <c r="V216" i="2"/>
  <c r="V217" i="2"/>
  <c r="V218" i="2"/>
  <c r="V219" i="2"/>
  <c r="V220" i="2"/>
  <c r="V221" i="2"/>
  <c r="V222" i="2"/>
  <c r="V223" i="2"/>
  <c r="V224" i="2"/>
  <c r="V225" i="2"/>
  <c r="V226" i="2"/>
  <c r="V227" i="2"/>
  <c r="V228" i="2"/>
  <c r="V229" i="2"/>
  <c r="V230" i="2"/>
  <c r="V231" i="2"/>
  <c r="V232" i="2"/>
  <c r="V233" i="2"/>
  <c r="V234" i="2"/>
  <c r="V235" i="2"/>
  <c r="V236" i="2"/>
  <c r="V237" i="2"/>
  <c r="V238" i="2"/>
  <c r="V239" i="2"/>
  <c r="V240" i="2"/>
  <c r="V241" i="2"/>
  <c r="V242" i="2"/>
  <c r="V243" i="2"/>
  <c r="V244" i="2"/>
  <c r="V245" i="2"/>
  <c r="V246" i="2"/>
  <c r="V247" i="2"/>
  <c r="V248" i="2"/>
  <c r="V249" i="2"/>
  <c r="V250" i="2"/>
  <c r="V251" i="2"/>
  <c r="V252" i="2"/>
  <c r="V253" i="2"/>
  <c r="V254" i="2"/>
  <c r="V255" i="2"/>
  <c r="V256" i="2"/>
  <c r="V257" i="2"/>
  <c r="V258" i="2"/>
  <c r="V259" i="2"/>
  <c r="V260" i="2"/>
  <c r="V261" i="2"/>
  <c r="V262" i="2"/>
  <c r="V263" i="2"/>
  <c r="V264" i="2"/>
  <c r="V265" i="2"/>
  <c r="V266" i="2"/>
  <c r="V267" i="2"/>
  <c r="V268" i="2"/>
  <c r="V269" i="2"/>
  <c r="V270" i="2"/>
  <c r="V271" i="2"/>
  <c r="V272" i="2"/>
  <c r="V273" i="2"/>
  <c r="V274" i="2"/>
  <c r="V275" i="2"/>
  <c r="V276" i="2"/>
  <c r="V277" i="2"/>
  <c r="V278" i="2"/>
  <c r="V279" i="2"/>
  <c r="V280" i="2"/>
  <c r="V281" i="2"/>
  <c r="V282" i="2"/>
  <c r="V283" i="2"/>
  <c r="V284" i="2"/>
  <c r="V285" i="2"/>
  <c r="V286" i="2"/>
  <c r="V287" i="2"/>
  <c r="V288" i="2"/>
  <c r="V289" i="2"/>
  <c r="V290" i="2"/>
  <c r="V291" i="2"/>
  <c r="V292" i="2"/>
  <c r="V293" i="2"/>
  <c r="V294" i="2"/>
  <c r="V295" i="2"/>
  <c r="V296" i="2"/>
  <c r="V297" i="2"/>
  <c r="V298" i="2"/>
  <c r="V299" i="2"/>
  <c r="V300" i="2"/>
  <c r="V301" i="2"/>
  <c r="V302" i="2"/>
  <c r="V303" i="2"/>
  <c r="V304" i="2"/>
  <c r="V305" i="2"/>
  <c r="V306" i="2"/>
  <c r="V307" i="2"/>
  <c r="V308" i="2"/>
  <c r="V309" i="2"/>
  <c r="V310" i="2"/>
  <c r="V311" i="2"/>
  <c r="V312" i="2"/>
  <c r="V313" i="2"/>
  <c r="V314" i="2"/>
  <c r="V315" i="2"/>
  <c r="V316" i="2"/>
  <c r="V317" i="2"/>
  <c r="V318" i="2"/>
  <c r="V319" i="2"/>
  <c r="V320" i="2"/>
  <c r="V321" i="2"/>
  <c r="V322" i="2"/>
  <c r="V323" i="2"/>
  <c r="V324" i="2"/>
  <c r="V325" i="2"/>
  <c r="V326" i="2"/>
  <c r="V327" i="2"/>
  <c r="V328" i="2"/>
  <c r="V329" i="2"/>
  <c r="V330" i="2"/>
  <c r="V331" i="2"/>
  <c r="V332" i="2"/>
  <c r="V333" i="2"/>
  <c r="V334" i="2"/>
  <c r="V335" i="2"/>
  <c r="V336" i="2"/>
  <c r="V337" i="2"/>
  <c r="V338" i="2"/>
  <c r="V339" i="2"/>
  <c r="V340" i="2"/>
  <c r="V341" i="2"/>
  <c r="V342" i="2"/>
  <c r="V343" i="2"/>
  <c r="V344" i="2"/>
  <c r="V345" i="2"/>
  <c r="V346" i="2"/>
  <c r="V347" i="2"/>
  <c r="V348" i="2"/>
  <c r="V349" i="2"/>
  <c r="V350" i="2"/>
  <c r="V351" i="2"/>
  <c r="V352" i="2"/>
  <c r="V353" i="2"/>
  <c r="V354" i="2"/>
  <c r="V355" i="2"/>
  <c r="V356" i="2"/>
  <c r="V357" i="2"/>
  <c r="V358" i="2"/>
  <c r="V359" i="2"/>
  <c r="V360" i="2"/>
  <c r="V361" i="2"/>
  <c r="V362" i="2"/>
  <c r="V363" i="2"/>
  <c r="V364" i="2"/>
  <c r="V365" i="2"/>
  <c r="V366" i="2"/>
  <c r="V367" i="2"/>
  <c r="V368" i="2"/>
  <c r="V369" i="2"/>
  <c r="V370" i="2"/>
  <c r="V371" i="2"/>
  <c r="V372" i="2"/>
  <c r="V373" i="2"/>
  <c r="V374" i="2"/>
  <c r="V375" i="2"/>
  <c r="V376" i="2"/>
  <c r="V377" i="2"/>
  <c r="V378" i="2"/>
  <c r="V379" i="2"/>
  <c r="V380" i="2"/>
  <c r="V381" i="2"/>
  <c r="V382" i="2"/>
  <c r="V383" i="2"/>
  <c r="V384" i="2"/>
  <c r="V385" i="2"/>
  <c r="V386" i="2"/>
  <c r="V387" i="2"/>
  <c r="V388" i="2"/>
  <c r="V389" i="2"/>
  <c r="V390" i="2"/>
  <c r="V391" i="2"/>
  <c r="V392" i="2"/>
  <c r="V393" i="2"/>
  <c r="V394" i="2"/>
  <c r="V395" i="2"/>
  <c r="V396" i="2"/>
  <c r="V397" i="2"/>
  <c r="V398" i="2"/>
  <c r="V399" i="2"/>
  <c r="V400" i="2"/>
  <c r="V401" i="2"/>
  <c r="V402" i="2"/>
  <c r="V403" i="2"/>
  <c r="V404" i="2"/>
  <c r="V405" i="2"/>
  <c r="V406" i="2"/>
  <c r="V407" i="2"/>
  <c r="V408" i="2"/>
  <c r="V409" i="2"/>
  <c r="V410" i="2"/>
  <c r="V411" i="2"/>
  <c r="V412" i="2"/>
  <c r="V413" i="2"/>
  <c r="V414" i="2"/>
  <c r="V415" i="2"/>
  <c r="V416" i="2"/>
  <c r="V417" i="2"/>
  <c r="V418" i="2"/>
  <c r="V419" i="2"/>
  <c r="V420" i="2"/>
  <c r="V421" i="2"/>
  <c r="V422" i="2"/>
  <c r="V423" i="2"/>
  <c r="V424" i="2"/>
  <c r="V425" i="2"/>
  <c r="V426" i="2"/>
  <c r="V427" i="2"/>
  <c r="V428" i="2"/>
  <c r="V429" i="2"/>
  <c r="V430" i="2"/>
  <c r="V431" i="2"/>
  <c r="V432" i="2"/>
  <c r="V433" i="2"/>
  <c r="V434" i="2"/>
  <c r="V435" i="2"/>
  <c r="V436" i="2"/>
  <c r="V437" i="2"/>
  <c r="V438" i="2"/>
  <c r="V439" i="2"/>
  <c r="V440" i="2"/>
  <c r="V441" i="2"/>
  <c r="V442" i="2"/>
  <c r="V443" i="2"/>
  <c r="V444" i="2"/>
  <c r="V445" i="2"/>
  <c r="V446" i="2"/>
  <c r="V447" i="2"/>
  <c r="V448" i="2"/>
  <c r="V449" i="2"/>
  <c r="V450" i="2"/>
  <c r="V451" i="2"/>
  <c r="V452" i="2"/>
  <c r="V453" i="2"/>
  <c r="V454" i="2"/>
  <c r="V455" i="2"/>
  <c r="V456" i="2"/>
  <c r="V457" i="2"/>
  <c r="V458" i="2"/>
  <c r="V459" i="2"/>
  <c r="V460" i="2"/>
  <c r="V461" i="2"/>
  <c r="V462" i="2"/>
  <c r="V463" i="2"/>
  <c r="V464" i="2"/>
  <c r="V465" i="2"/>
  <c r="V466" i="2"/>
  <c r="V467" i="2"/>
  <c r="V468" i="2"/>
  <c r="V469" i="2"/>
  <c r="V470" i="2"/>
  <c r="V471" i="2"/>
  <c r="V472" i="2"/>
  <c r="V473" i="2"/>
  <c r="V474" i="2"/>
  <c r="V475" i="2"/>
  <c r="V476" i="2"/>
  <c r="V477" i="2"/>
  <c r="V478" i="2"/>
  <c r="V479" i="2"/>
  <c r="V480" i="2"/>
  <c r="V481" i="2"/>
  <c r="V482" i="2"/>
  <c r="V483" i="2"/>
  <c r="V484" i="2"/>
  <c r="V485" i="2"/>
  <c r="V486" i="2"/>
  <c r="V487" i="2"/>
  <c r="V488" i="2"/>
  <c r="V489" i="2"/>
  <c r="V490" i="2"/>
  <c r="V491" i="2"/>
  <c r="V492" i="2"/>
  <c r="V493" i="2"/>
  <c r="V494" i="2"/>
  <c r="V495" i="2"/>
  <c r="V496" i="2"/>
  <c r="V497" i="2"/>
  <c r="V498" i="2"/>
  <c r="V499" i="2"/>
  <c r="V500" i="2"/>
  <c r="V501" i="2"/>
  <c r="V502" i="2"/>
  <c r="V503" i="2"/>
  <c r="V504" i="2"/>
  <c r="V505" i="2"/>
  <c r="V506" i="2"/>
  <c r="V507" i="2"/>
  <c r="V508" i="2"/>
  <c r="V509" i="2"/>
  <c r="V510" i="2"/>
  <c r="V511" i="2"/>
  <c r="V512" i="2"/>
  <c r="V513" i="2"/>
  <c r="V514" i="2"/>
  <c r="V515" i="2"/>
  <c r="V516" i="2"/>
  <c r="V517" i="2"/>
  <c r="V518" i="2"/>
  <c r="V519" i="2"/>
  <c r="V520" i="2"/>
  <c r="V521" i="2"/>
  <c r="V522" i="2"/>
  <c r="V523" i="2"/>
  <c r="V524" i="2"/>
  <c r="V525" i="2"/>
  <c r="V526" i="2"/>
  <c r="V527" i="2"/>
  <c r="V528" i="2"/>
  <c r="V529" i="2"/>
  <c r="V530" i="2"/>
  <c r="V531" i="2"/>
  <c r="V532" i="2"/>
  <c r="V533" i="2"/>
  <c r="V534" i="2"/>
  <c r="V535" i="2"/>
  <c r="V536" i="2"/>
  <c r="V537" i="2"/>
  <c r="V538" i="2"/>
  <c r="V539" i="2"/>
  <c r="V540" i="2"/>
  <c r="V541" i="2"/>
  <c r="V542" i="2"/>
  <c r="V543" i="2"/>
  <c r="V544" i="2"/>
  <c r="V545" i="2"/>
  <c r="V546" i="2"/>
  <c r="V547" i="2"/>
  <c r="V548" i="2"/>
  <c r="V549" i="2"/>
  <c r="V550" i="2"/>
  <c r="V551" i="2"/>
  <c r="V552" i="2"/>
  <c r="V553" i="2"/>
  <c r="V554" i="2"/>
  <c r="V555" i="2"/>
  <c r="V556" i="2"/>
  <c r="V557" i="2"/>
  <c r="V558" i="2"/>
  <c r="V559" i="2"/>
  <c r="V560" i="2"/>
  <c r="V561" i="2"/>
  <c r="V562" i="2"/>
  <c r="V563" i="2"/>
  <c r="V564" i="2"/>
  <c r="V565" i="2"/>
  <c r="V566" i="2"/>
  <c r="V567" i="2"/>
  <c r="V568" i="2"/>
  <c r="V569" i="2"/>
  <c r="V570" i="2"/>
  <c r="V571" i="2"/>
  <c r="V572" i="2"/>
  <c r="V573" i="2"/>
  <c r="V574" i="2"/>
  <c r="V575" i="2"/>
  <c r="V576" i="2"/>
  <c r="V577" i="2"/>
  <c r="V578" i="2"/>
  <c r="V579" i="2"/>
  <c r="V580" i="2"/>
  <c r="V581" i="2"/>
  <c r="V582" i="2"/>
  <c r="V583" i="2"/>
  <c r="V584" i="2"/>
  <c r="V585" i="2"/>
  <c r="V586" i="2"/>
  <c r="V587" i="2"/>
  <c r="V588" i="2"/>
  <c r="V589" i="2"/>
  <c r="V590" i="2"/>
  <c r="V591" i="2"/>
  <c r="V592" i="2"/>
  <c r="V593" i="2"/>
  <c r="V594" i="2"/>
  <c r="V595" i="2"/>
  <c r="V596" i="2"/>
  <c r="V597" i="2"/>
  <c r="V598" i="2"/>
  <c r="V599" i="2"/>
  <c r="V600" i="2"/>
  <c r="V601" i="2"/>
  <c r="V602" i="2"/>
  <c r="V603" i="2"/>
  <c r="V604" i="2"/>
  <c r="V605" i="2"/>
  <c r="V606" i="2"/>
  <c r="V607" i="2"/>
  <c r="V608" i="2"/>
  <c r="V609" i="2"/>
  <c r="V610" i="2"/>
  <c r="V611" i="2"/>
  <c r="V612" i="2"/>
  <c r="V613" i="2"/>
  <c r="V614" i="2"/>
  <c r="V615" i="2"/>
  <c r="V616" i="2"/>
  <c r="V617" i="2"/>
  <c r="V618" i="2"/>
  <c r="V619" i="2"/>
  <c r="V620" i="2"/>
  <c r="V621" i="2"/>
  <c r="V622" i="2"/>
  <c r="V623" i="2"/>
  <c r="V624" i="2"/>
  <c r="V625" i="2"/>
  <c r="V626" i="2"/>
  <c r="V627" i="2"/>
  <c r="V628" i="2"/>
  <c r="V629" i="2"/>
  <c r="V630" i="2"/>
  <c r="V631" i="2"/>
  <c r="V632" i="2"/>
  <c r="V633" i="2"/>
  <c r="V634" i="2"/>
  <c r="V635" i="2"/>
  <c r="V636" i="2"/>
  <c r="V637" i="2"/>
  <c r="V638" i="2"/>
  <c r="V639" i="2"/>
  <c r="V640" i="2"/>
  <c r="V641" i="2"/>
  <c r="V642" i="2"/>
  <c r="V643" i="2"/>
  <c r="V644" i="2"/>
  <c r="V645" i="2"/>
  <c r="V646" i="2"/>
  <c r="V647" i="2"/>
  <c r="V648" i="2"/>
  <c r="V649" i="2"/>
  <c r="V650" i="2"/>
  <c r="V651" i="2"/>
  <c r="V652" i="2"/>
  <c r="V653" i="2"/>
  <c r="V654" i="2"/>
  <c r="V655" i="2"/>
  <c r="V656" i="2"/>
  <c r="V657" i="2"/>
  <c r="V658" i="2"/>
  <c r="V659" i="2"/>
  <c r="V660" i="2"/>
  <c r="V661" i="2"/>
  <c r="V662" i="2"/>
  <c r="V663" i="2"/>
  <c r="V664" i="2"/>
  <c r="V665" i="2"/>
  <c r="V666" i="2"/>
  <c r="V667" i="2"/>
  <c r="V668" i="2"/>
  <c r="V669" i="2"/>
  <c r="V670" i="2"/>
  <c r="V671" i="2"/>
  <c r="V672" i="2"/>
  <c r="V673" i="2"/>
  <c r="V674" i="2"/>
  <c r="V675" i="2"/>
  <c r="V676" i="2"/>
  <c r="V677" i="2"/>
  <c r="V678" i="2"/>
  <c r="V679" i="2"/>
  <c r="V680" i="2"/>
  <c r="V681" i="2"/>
  <c r="V682" i="2"/>
  <c r="V683" i="2"/>
  <c r="V684" i="2"/>
  <c r="V685" i="2"/>
  <c r="V686" i="2"/>
  <c r="V687" i="2"/>
  <c r="V688" i="2"/>
  <c r="V689" i="2"/>
  <c r="V690" i="2"/>
  <c r="V691" i="2"/>
  <c r="V692" i="2"/>
  <c r="V693" i="2"/>
  <c r="V694" i="2"/>
  <c r="V695" i="2"/>
  <c r="V696" i="2"/>
  <c r="V697" i="2"/>
  <c r="V698" i="2"/>
  <c r="V699" i="2"/>
  <c r="V700" i="2"/>
  <c r="V701" i="2"/>
  <c r="V702" i="2"/>
  <c r="V703" i="2"/>
  <c r="V704" i="2"/>
  <c r="V705" i="2"/>
  <c r="V706" i="2"/>
  <c r="V707" i="2"/>
  <c r="V708" i="2"/>
  <c r="V709" i="2"/>
  <c r="V710" i="2"/>
  <c r="V711" i="2"/>
  <c r="V712" i="2"/>
  <c r="V713" i="2"/>
  <c r="V714" i="2"/>
  <c r="V715" i="2"/>
  <c r="V716" i="2"/>
  <c r="V717" i="2"/>
  <c r="V718" i="2"/>
  <c r="V719" i="2"/>
  <c r="V720" i="2"/>
  <c r="V721" i="2"/>
  <c r="V722" i="2"/>
  <c r="V723" i="2"/>
  <c r="V724" i="2"/>
  <c r="V725" i="2"/>
  <c r="V726" i="2"/>
  <c r="V727" i="2"/>
  <c r="V728" i="2"/>
  <c r="V729" i="2"/>
  <c r="V730" i="2"/>
  <c r="V731" i="2"/>
  <c r="V732" i="2"/>
  <c r="V733" i="2"/>
  <c r="V734" i="2"/>
  <c r="V735" i="2"/>
  <c r="V736" i="2"/>
  <c r="V737" i="2"/>
  <c r="V738" i="2"/>
  <c r="V739" i="2"/>
  <c r="V740" i="2"/>
  <c r="V741" i="2"/>
  <c r="V742" i="2"/>
  <c r="V743" i="2"/>
  <c r="V744" i="2"/>
  <c r="V745" i="2"/>
  <c r="V746" i="2"/>
  <c r="V747" i="2"/>
  <c r="V748" i="2"/>
  <c r="V749" i="2"/>
  <c r="V750" i="2"/>
  <c r="V751" i="2"/>
  <c r="V752" i="2"/>
  <c r="V753" i="2"/>
  <c r="V754" i="2"/>
  <c r="V755" i="2"/>
  <c r="V756" i="2"/>
  <c r="V757" i="2"/>
  <c r="V758" i="2"/>
  <c r="V759" i="2"/>
  <c r="V760" i="2"/>
  <c r="V761" i="2"/>
  <c r="V762" i="2"/>
  <c r="V763" i="2"/>
  <c r="V764" i="2"/>
  <c r="V765" i="2"/>
  <c r="V766" i="2"/>
  <c r="V767" i="2"/>
  <c r="V768" i="2"/>
  <c r="V769" i="2"/>
  <c r="V770" i="2"/>
  <c r="V771" i="2"/>
  <c r="V772" i="2"/>
  <c r="V773" i="2"/>
  <c r="V774" i="2"/>
  <c r="V775" i="2"/>
  <c r="V776" i="2"/>
  <c r="V777" i="2"/>
  <c r="V778" i="2"/>
  <c r="V779" i="2"/>
  <c r="V780" i="2"/>
  <c r="V781" i="2"/>
  <c r="V782" i="2"/>
  <c r="V783" i="2"/>
  <c r="V784" i="2"/>
  <c r="V785" i="2"/>
  <c r="V786" i="2"/>
  <c r="V787" i="2"/>
  <c r="V788" i="2"/>
  <c r="V789" i="2"/>
  <c r="V790" i="2"/>
  <c r="V791" i="2"/>
  <c r="V792" i="2"/>
  <c r="V793" i="2"/>
  <c r="V794" i="2"/>
  <c r="V795" i="2"/>
  <c r="V796" i="2"/>
  <c r="V797" i="2"/>
  <c r="V798" i="2"/>
  <c r="V799" i="2"/>
  <c r="V800" i="2"/>
  <c r="V801" i="2"/>
  <c r="V802" i="2"/>
  <c r="V803" i="2"/>
  <c r="V804" i="2"/>
  <c r="V805" i="2"/>
  <c r="V806" i="2"/>
  <c r="V807" i="2"/>
  <c r="V808" i="2"/>
  <c r="V809" i="2"/>
  <c r="V810" i="2"/>
  <c r="V811" i="2"/>
  <c r="V812" i="2"/>
  <c r="V813" i="2"/>
  <c r="V814" i="2"/>
  <c r="V815" i="2"/>
  <c r="V816" i="2"/>
  <c r="V817" i="2"/>
  <c r="V818" i="2"/>
  <c r="V819" i="2"/>
  <c r="V820" i="2"/>
  <c r="V821" i="2"/>
  <c r="V822" i="2"/>
  <c r="V823" i="2"/>
  <c r="V824" i="2"/>
  <c r="V825" i="2"/>
  <c r="V826" i="2"/>
  <c r="V827" i="2"/>
  <c r="V828" i="2"/>
  <c r="V829" i="2"/>
  <c r="V830" i="2"/>
  <c r="V831" i="2"/>
  <c r="V832" i="2"/>
  <c r="V833" i="2"/>
  <c r="V834" i="2"/>
  <c r="V835" i="2"/>
  <c r="V836" i="2"/>
  <c r="V837" i="2"/>
  <c r="V838" i="2"/>
  <c r="V839" i="2"/>
  <c r="V840" i="2"/>
  <c r="V841" i="2"/>
  <c r="V842" i="2"/>
  <c r="V843" i="2"/>
  <c r="V844" i="2"/>
  <c r="V845" i="2"/>
  <c r="V846" i="2"/>
  <c r="V847" i="2"/>
  <c r="V848" i="2"/>
  <c r="V849" i="2"/>
  <c r="V850" i="2"/>
  <c r="V851" i="2"/>
  <c r="V852" i="2"/>
  <c r="V853" i="2"/>
  <c r="V854" i="2"/>
  <c r="V855" i="2"/>
  <c r="V856" i="2"/>
  <c r="V857" i="2"/>
  <c r="V858" i="2"/>
  <c r="V859" i="2"/>
  <c r="V860" i="2"/>
  <c r="V861" i="2"/>
  <c r="V862" i="2"/>
  <c r="V863" i="2"/>
  <c r="V864" i="2"/>
  <c r="V865" i="2"/>
  <c r="V866" i="2"/>
  <c r="V867" i="2"/>
  <c r="V868" i="2"/>
  <c r="V869" i="2"/>
  <c r="V870" i="2"/>
  <c r="V871" i="2"/>
  <c r="V872" i="2"/>
  <c r="V873" i="2"/>
  <c r="V874" i="2"/>
  <c r="V875" i="2"/>
  <c r="V876" i="2"/>
  <c r="V877" i="2"/>
  <c r="V878" i="2"/>
  <c r="V879" i="2"/>
  <c r="V880" i="2"/>
  <c r="V881" i="2"/>
  <c r="V882" i="2"/>
  <c r="V883" i="2"/>
  <c r="V884" i="2"/>
  <c r="V885" i="2"/>
  <c r="V886" i="2"/>
  <c r="V887" i="2"/>
  <c r="V888" i="2"/>
  <c r="V889" i="2"/>
  <c r="V890" i="2"/>
  <c r="V891" i="2"/>
  <c r="V892" i="2"/>
  <c r="V893" i="2"/>
  <c r="V894" i="2"/>
  <c r="V895" i="2"/>
  <c r="V896" i="2"/>
  <c r="V897" i="2"/>
  <c r="V898" i="2"/>
  <c r="V899" i="2"/>
  <c r="V900" i="2"/>
  <c r="V901" i="2"/>
  <c r="V902" i="2"/>
  <c r="V903" i="2"/>
  <c r="V904" i="2"/>
  <c r="V905" i="2"/>
  <c r="V906" i="2"/>
  <c r="V907" i="2"/>
  <c r="V908" i="2"/>
  <c r="V909" i="2"/>
  <c r="V910" i="2"/>
  <c r="V911" i="2"/>
  <c r="V912" i="2"/>
  <c r="V913" i="2"/>
  <c r="V914" i="2"/>
  <c r="V915" i="2"/>
  <c r="V916" i="2"/>
  <c r="V917" i="2"/>
  <c r="V918" i="2"/>
  <c r="V919" i="2"/>
  <c r="V920" i="2"/>
  <c r="V921" i="2"/>
  <c r="V922" i="2"/>
  <c r="V923" i="2"/>
  <c r="V924" i="2"/>
  <c r="V925" i="2"/>
  <c r="V926" i="2"/>
  <c r="V927" i="2"/>
  <c r="V928" i="2"/>
  <c r="V929" i="2"/>
  <c r="V930" i="2"/>
  <c r="V931" i="2"/>
  <c r="V932" i="2"/>
  <c r="V933" i="2"/>
  <c r="V934" i="2"/>
  <c r="V935" i="2"/>
  <c r="V936" i="2"/>
  <c r="V937" i="2"/>
  <c r="V938" i="2"/>
  <c r="V939" i="2"/>
  <c r="V940" i="2"/>
  <c r="V941" i="2"/>
  <c r="V942" i="2"/>
  <c r="V943" i="2"/>
  <c r="V944" i="2"/>
  <c r="V945" i="2"/>
  <c r="V946" i="2"/>
  <c r="V947" i="2"/>
  <c r="V948" i="2"/>
  <c r="V949" i="2"/>
  <c r="V950" i="2"/>
  <c r="V951" i="2"/>
  <c r="V952" i="2"/>
  <c r="V953" i="2"/>
  <c r="V954" i="2"/>
  <c r="V955" i="2"/>
  <c r="V956" i="2"/>
  <c r="V957" i="2"/>
  <c r="V958" i="2"/>
  <c r="V959" i="2"/>
  <c r="V960" i="2"/>
  <c r="V961" i="2"/>
  <c r="V962" i="2"/>
  <c r="V963" i="2"/>
  <c r="V964" i="2"/>
  <c r="V965" i="2"/>
  <c r="V966" i="2"/>
  <c r="V967" i="2"/>
  <c r="V968" i="2"/>
  <c r="V969" i="2"/>
  <c r="V970" i="2"/>
  <c r="V971" i="2"/>
  <c r="V972" i="2"/>
  <c r="V973" i="2"/>
  <c r="V974" i="2"/>
  <c r="V975" i="2"/>
  <c r="V976" i="2"/>
  <c r="V977" i="2"/>
  <c r="V978" i="2"/>
  <c r="V979" i="2"/>
  <c r="V980" i="2"/>
  <c r="V981" i="2"/>
  <c r="V982" i="2"/>
  <c r="V983" i="2"/>
  <c r="V984" i="2"/>
  <c r="V985" i="2"/>
  <c r="V986" i="2"/>
  <c r="V987" i="2"/>
  <c r="V988" i="2"/>
  <c r="V989" i="2"/>
  <c r="V990" i="2"/>
  <c r="V991" i="2"/>
  <c r="V992" i="2"/>
  <c r="V993" i="2"/>
  <c r="V994" i="2"/>
  <c r="V995" i="2"/>
  <c r="V996" i="2"/>
  <c r="V997" i="2"/>
  <c r="V998" i="2"/>
  <c r="V999" i="2"/>
  <c r="V1000" i="2"/>
  <c r="V1001" i="2"/>
  <c r="V1002" i="2"/>
  <c r="V1003" i="2"/>
  <c r="V1004" i="2"/>
  <c r="V1005" i="2"/>
  <c r="V1006" i="2"/>
  <c r="V1007" i="2"/>
  <c r="V1008" i="2"/>
  <c r="V1009" i="2"/>
  <c r="V1010" i="2"/>
  <c r="V1011" i="2"/>
  <c r="V1012" i="2"/>
  <c r="V1013" i="2"/>
  <c r="V1014" i="2"/>
  <c r="V1015" i="2"/>
  <c r="V1016" i="2"/>
  <c r="V1017" i="2"/>
  <c r="V1018" i="2"/>
  <c r="V1019" i="2"/>
  <c r="V1020" i="2"/>
  <c r="V1021" i="2"/>
  <c r="V1022" i="2"/>
  <c r="V1023" i="2"/>
  <c r="V1024" i="2"/>
  <c r="V1025" i="2"/>
  <c r="V1026" i="2"/>
  <c r="V1027" i="2"/>
  <c r="V1028" i="2"/>
  <c r="V1029" i="2"/>
  <c r="V1030" i="2"/>
  <c r="V1031" i="2"/>
  <c r="V1032" i="2"/>
  <c r="V1033" i="2"/>
  <c r="V1034" i="2"/>
  <c r="V1035" i="2"/>
  <c r="V1036" i="2"/>
  <c r="V1037" i="2"/>
  <c r="V1038" i="2"/>
  <c r="V1039" i="2"/>
  <c r="V1040" i="2"/>
  <c r="V1041" i="2"/>
  <c r="V4" i="2"/>
  <c r="E99" i="4" l="1"/>
  <c r="Z2677" i="2"/>
  <c r="AA2677" i="2" s="1"/>
  <c r="Z5976" i="2"/>
  <c r="AA5976" i="2" s="1"/>
  <c r="Z1453" i="2"/>
  <c r="AA1453" i="2" s="1"/>
  <c r="Z3713" i="2"/>
  <c r="AA3713" i="2" s="1"/>
  <c r="Z3732" i="2"/>
  <c r="AA3732" i="2" s="1"/>
  <c r="Z1760" i="2"/>
  <c r="AA1760" i="2" s="1"/>
  <c r="Z1769" i="2"/>
  <c r="AA1769" i="2" s="1"/>
  <c r="Z3145" i="2"/>
  <c r="AA3145" i="2" s="1"/>
  <c r="Z3156" i="2"/>
  <c r="AA3156" i="2" s="1"/>
  <c r="Z1784" i="2"/>
  <c r="AA1784" i="2"/>
  <c r="Z1373" i="2"/>
  <c r="AA1373" i="2" s="1"/>
  <c r="Z1555" i="2"/>
  <c r="AA1555" i="2" s="1"/>
  <c r="Z1561" i="2"/>
  <c r="AA1561" i="2" s="1"/>
  <c r="Z1605" i="2"/>
  <c r="AA1605" i="2" s="1"/>
  <c r="Z1603" i="2"/>
  <c r="AA1603" i="2" s="1"/>
  <c r="Z1576" i="2"/>
  <c r="AA1576" i="2" s="1"/>
  <c r="Z3169" i="2"/>
  <c r="AA3169" i="2" s="1"/>
  <c r="Z3168" i="2"/>
  <c r="AA3168" i="2" s="1"/>
  <c r="Z2144" i="2"/>
  <c r="AA2144" i="2" s="1"/>
  <c r="Z2760" i="2"/>
  <c r="AA2760" i="2" s="1"/>
  <c r="Z2243" i="2"/>
  <c r="AA2243" i="2" s="1"/>
  <c r="Z1117" i="2"/>
  <c r="AA1117" i="2" s="1"/>
  <c r="Z6295" i="2"/>
  <c r="AA6295" i="2" s="1"/>
  <c r="Z1963" i="2"/>
  <c r="AA1963" i="2" s="1"/>
  <c r="Z1199" i="2"/>
  <c r="AA1199" i="2" s="1"/>
  <c r="Z2781" i="2"/>
  <c r="AA2781" i="2" s="1"/>
  <c r="Z2780" i="2"/>
  <c r="AA2780" i="2" s="1"/>
  <c r="Z5800" i="2"/>
  <c r="AA5800" i="2" s="1"/>
  <c r="Z5852" i="2"/>
  <c r="AA5852" i="2" s="1"/>
  <c r="Z4666" i="2"/>
  <c r="AA4666" i="2" s="1"/>
  <c r="Z4761" i="2"/>
  <c r="AA4761" i="2" s="1"/>
  <c r="Z4797" i="2"/>
  <c r="AA4797" i="2" s="1"/>
  <c r="Z4793" i="2"/>
  <c r="AA4793" i="2" s="1"/>
  <c r="Z4784" i="2"/>
  <c r="AA4784" i="2" s="1"/>
  <c r="Z4796" i="2"/>
  <c r="AA4796" i="2" s="1"/>
  <c r="Z4837" i="2"/>
  <c r="AA4837" i="2" s="1"/>
  <c r="Z4885" i="2"/>
  <c r="AA4885" i="2" s="1"/>
  <c r="Z4880" i="2"/>
  <c r="AA4880" i="2" s="1"/>
  <c r="Z4884" i="2"/>
  <c r="AA4884" i="2" s="1"/>
  <c r="Z5010" i="2"/>
  <c r="AA5010" i="2" s="1"/>
  <c r="Z5935" i="2"/>
  <c r="AA5935" i="2" s="1"/>
  <c r="Z5936" i="2"/>
  <c r="AA5936" i="2" s="1"/>
  <c r="Z5062" i="2"/>
  <c r="AA5062" i="2" s="1"/>
  <c r="Z5074" i="2"/>
  <c r="AA5074" i="2" s="1"/>
  <c r="Z5165" i="2"/>
  <c r="AA5165" i="2" s="1"/>
  <c r="Z5180" i="2"/>
  <c r="AA5180" i="2" s="1"/>
  <c r="Z5247" i="2"/>
  <c r="AA5247" i="2" s="1"/>
  <c r="Z5240" i="2"/>
  <c r="AA5240" i="2" s="1"/>
  <c r="Z5245" i="2"/>
  <c r="AA5245" i="2" s="1"/>
  <c r="Z5253" i="2"/>
  <c r="AA5253" i="2" s="1"/>
  <c r="Z5288" i="2"/>
  <c r="AA5288" i="2" s="1"/>
  <c r="Z5292" i="2"/>
  <c r="AA5292" i="2" s="1"/>
  <c r="Z5279" i="2"/>
  <c r="AA5279" i="2" s="1"/>
  <c r="Z5352" i="2"/>
  <c r="AA5352" i="2" s="1"/>
  <c r="Z5384" i="2"/>
  <c r="AA5384" i="2" s="1"/>
  <c r="Z5444" i="2"/>
  <c r="AA5444" i="2" s="1"/>
  <c r="Z5472" i="2"/>
  <c r="AA5472" i="2" s="1"/>
  <c r="Z5467" i="2"/>
  <c r="AA5467" i="2" s="1"/>
  <c r="Z5476" i="2"/>
  <c r="AA5476" i="2" s="1"/>
  <c r="Z5487" i="2"/>
  <c r="AA5487" i="2" s="1"/>
  <c r="Z5712" i="2"/>
  <c r="AA5712" i="2" s="1"/>
  <c r="Z5767" i="2"/>
  <c r="AA5767" i="2" s="1"/>
  <c r="Z1056" i="2"/>
  <c r="AA1056" i="2" s="1"/>
  <c r="Z4314" i="2"/>
  <c r="AA4314" i="2" s="1"/>
  <c r="Z2233" i="2"/>
  <c r="AA2233" i="2" s="1"/>
  <c r="Z5683" i="2"/>
  <c r="AA5683" i="2" s="1"/>
  <c r="Z4772" i="2"/>
  <c r="AA4772" i="2" s="1"/>
  <c r="Z3594" i="2"/>
  <c r="AA3594" i="2" s="1"/>
  <c r="Z3708" i="2"/>
  <c r="AA3708" i="2" s="1"/>
  <c r="Z3069" i="2"/>
  <c r="AA3069" i="2" s="1"/>
  <c r="Z2733" i="2"/>
  <c r="AA2733" i="2" s="1"/>
  <c r="Z2724" i="2"/>
  <c r="AA2724" i="2" s="1"/>
  <c r="Z5958" i="2"/>
  <c r="AA5958" i="2" s="1"/>
  <c r="Z3042" i="2"/>
  <c r="AA3042" i="2" s="1"/>
  <c r="Z3040" i="2"/>
  <c r="AA3040" i="2" s="1"/>
  <c r="Z3477" i="2"/>
  <c r="AA3477" i="2" s="1"/>
  <c r="Z3816" i="2"/>
  <c r="AA3816" i="2" s="1"/>
  <c r="Z3521" i="2"/>
  <c r="AA3521" i="2" s="1"/>
  <c r="Z3912" i="2"/>
  <c r="AA3912" i="2" s="1"/>
  <c r="Z4092" i="2"/>
  <c r="AA4092" i="2" s="1"/>
  <c r="Z4088" i="2"/>
  <c r="AA4088" i="2" s="1"/>
  <c r="Z3916" i="2"/>
  <c r="AA3916" i="2" s="1"/>
  <c r="Z4008" i="2"/>
  <c r="AA4008" i="2" s="1"/>
  <c r="Z4028" i="2"/>
  <c r="AA4028" i="2" s="1"/>
  <c r="Z2749" i="2"/>
  <c r="AA2749" i="2" s="1"/>
  <c r="Z6046" i="2"/>
  <c r="AA6046" i="2" s="1"/>
  <c r="Z3322" i="2"/>
  <c r="AA3322" i="2" s="1"/>
  <c r="Z3281" i="2"/>
  <c r="AA3281" i="2" s="1"/>
  <c r="Z1254" i="2"/>
  <c r="AA1254" i="2" s="1"/>
  <c r="Z1509" i="2"/>
  <c r="AA1509" i="2" s="1"/>
  <c r="Z1521" i="2"/>
  <c r="AA1521" i="2" s="1"/>
  <c r="Z1537" i="2"/>
  <c r="AA1537" i="2" s="1"/>
  <c r="Z1516" i="2"/>
  <c r="AA1516" i="2" s="1"/>
  <c r="Z3402" i="2"/>
  <c r="AA3402" i="2" s="1"/>
  <c r="Z2752" i="2"/>
  <c r="AA2752" i="2" s="1"/>
  <c r="Z1801" i="2"/>
  <c r="AA1801" i="2" s="1"/>
  <c r="Z2007" i="2"/>
  <c r="AA2007" i="2" s="1"/>
  <c r="Z2015" i="2"/>
  <c r="AA2015" i="2" s="1"/>
  <c r="Z1841" i="2"/>
  <c r="AA1841" i="2" s="1"/>
  <c r="Z2885" i="2"/>
  <c r="AA2885" i="2" s="1"/>
  <c r="Z2884" i="2"/>
  <c r="AA2884" i="2" s="1"/>
  <c r="Z1865" i="2"/>
  <c r="AA1865" i="2" s="1"/>
  <c r="Z2147" i="2"/>
  <c r="AA2147" i="2" s="1"/>
  <c r="Z2156" i="2"/>
  <c r="AA2156" i="2" s="1"/>
  <c r="Z1887" i="2"/>
  <c r="AA1887" i="2" s="1"/>
  <c r="Z2896" i="2"/>
  <c r="AA2896" i="2" s="1"/>
  <c r="Z1633" i="2"/>
  <c r="AA1633" i="2" s="1"/>
  <c r="Z1070" i="2"/>
  <c r="AA1070" i="2" s="1"/>
  <c r="Z1068" i="2"/>
  <c r="AA1068" i="2" s="1"/>
  <c r="Z4306" i="2"/>
  <c r="AA4306" i="2" s="1"/>
  <c r="Z1649" i="2"/>
  <c r="AA1649" i="2" s="1"/>
  <c r="Z2285" i="2"/>
  <c r="AA2285" i="2" s="1"/>
  <c r="Z1167" i="2"/>
  <c r="AA1167" i="2" s="1"/>
  <c r="Z1187" i="2"/>
  <c r="AA1187" i="2" s="1"/>
  <c r="Z1162" i="2"/>
  <c r="AA1162" i="2" s="1"/>
  <c r="Z6203" i="2"/>
  <c r="AA6203" i="2" s="1"/>
  <c r="Z6255" i="2"/>
  <c r="AA6255" i="2" s="1"/>
  <c r="Z6286" i="2"/>
  <c r="AA6286" i="2" s="1"/>
  <c r="Z4622" i="2"/>
  <c r="AA4622" i="2" s="1"/>
  <c r="Z2337" i="2"/>
  <c r="AA2337" i="2" s="1"/>
  <c r="Z4800" i="2"/>
  <c r="AA4800" i="2" s="1"/>
  <c r="Z4857" i="2"/>
  <c r="AA4857" i="2" s="1"/>
  <c r="Z4868" i="2"/>
  <c r="AA4868" i="2" s="1"/>
  <c r="Z4893" i="2"/>
  <c r="AA4893" i="2" s="1"/>
  <c r="Z3434" i="2"/>
  <c r="AA3434" i="2" s="1"/>
  <c r="Z4998" i="2"/>
  <c r="AA4998" i="2" s="1"/>
  <c r="Z6335" i="2"/>
  <c r="AA6335" i="2" s="1"/>
  <c r="Z6334" i="2"/>
  <c r="AA6334" i="2" s="1"/>
  <c r="Z5217" i="2"/>
  <c r="AA5217" i="2" s="1"/>
  <c r="Z5220" i="2"/>
  <c r="AA5220" i="2" s="1"/>
  <c r="Z5504" i="2"/>
  <c r="AA5504" i="2" s="1"/>
  <c r="Z5503" i="2"/>
  <c r="AA5503" i="2" s="1"/>
  <c r="Z5508" i="2"/>
  <c r="AA5508" i="2" s="1"/>
  <c r="Z2621" i="2"/>
  <c r="AA2621" i="2" s="1"/>
  <c r="Z5748" i="2"/>
  <c r="AA5748" i="2" s="1"/>
  <c r="Z5752" i="2"/>
  <c r="AA5752" i="2" s="1"/>
  <c r="Z2845" i="2"/>
  <c r="AA2845" i="2" s="1"/>
  <c r="Z2949" i="2"/>
  <c r="AA2949" i="2" s="1"/>
  <c r="Z2717" i="2"/>
  <c r="AA2717" i="2" s="1"/>
  <c r="Z2700" i="2"/>
  <c r="AA2700" i="2" s="1"/>
  <c r="Z1696" i="2"/>
  <c r="AA1696" i="2" s="1"/>
  <c r="Z1286" i="2"/>
  <c r="AA1286" i="2" s="1"/>
  <c r="Z3011" i="2"/>
  <c r="AA3011" i="2" s="1"/>
  <c r="Z3010" i="2"/>
  <c r="AA3010" i="2" s="1"/>
  <c r="Z3077" i="2"/>
  <c r="AA3077" i="2" s="1"/>
  <c r="Z2995" i="2"/>
  <c r="AA2995" i="2" s="1"/>
  <c r="Z3000" i="2"/>
  <c r="AA3000" i="2" s="1"/>
  <c r="Z3004" i="2"/>
  <c r="AA3004" i="2" s="1"/>
  <c r="Z1699" i="2"/>
  <c r="AA1699" i="2" s="1"/>
  <c r="Z2801" i="2"/>
  <c r="AA2801" i="2" s="1"/>
  <c r="Z2800" i="2"/>
  <c r="AA2800" i="2" s="1"/>
  <c r="Z1731" i="2"/>
  <c r="AA1731" i="2" s="1"/>
  <c r="Z1745" i="2"/>
  <c r="AA1745" i="2" s="1"/>
  <c r="Z3469" i="2"/>
  <c r="AA3469" i="2" s="1"/>
  <c r="Z3473" i="2"/>
  <c r="AA3473" i="2" s="1"/>
  <c r="Z3545" i="2"/>
  <c r="AA3545" i="2" s="1"/>
  <c r="Z3871" i="2"/>
  <c r="AA3871" i="2" s="1"/>
  <c r="Z3892" i="2"/>
  <c r="AA3892" i="2" s="1"/>
  <c r="Z3764" i="2"/>
  <c r="AA3764" i="2" s="1"/>
  <c r="Z3720" i="2"/>
  <c r="AA3720" i="2" s="1"/>
  <c r="Z3650" i="2"/>
  <c r="AA3650" i="2" s="1"/>
  <c r="Z6022" i="2"/>
  <c r="AA6022" i="2" s="1"/>
  <c r="Z6043" i="2"/>
  <c r="AA6043" i="2" s="1"/>
  <c r="Z3141" i="2"/>
  <c r="AA3141" i="2" s="1"/>
  <c r="Z1357" i="2"/>
  <c r="AA1357" i="2" s="1"/>
  <c r="Z1497" i="2"/>
  <c r="AA1497" i="2" s="1"/>
  <c r="Z3370" i="2"/>
  <c r="AA3370" i="2" s="1"/>
  <c r="Z3185" i="2"/>
  <c r="AA3185" i="2" s="1"/>
  <c r="Z3184" i="2"/>
  <c r="AA3184" i="2" s="1"/>
  <c r="Z1995" i="2"/>
  <c r="AA1995" i="2" s="1"/>
  <c r="Z2853" i="2"/>
  <c r="AA2853" i="2" s="1"/>
  <c r="Z1819" i="2"/>
  <c r="AA1819" i="2" s="1"/>
  <c r="Z2028" i="2"/>
  <c r="AA2028" i="2" s="1"/>
  <c r="Z2076" i="2"/>
  <c r="AA2076" i="2" s="1"/>
  <c r="Z2052" i="2"/>
  <c r="AA2052" i="2" s="1"/>
  <c r="Z2116" i="2"/>
  <c r="AA2116" i="2" s="1"/>
  <c r="Z2164" i="2"/>
  <c r="AA2164" i="2" s="1"/>
  <c r="Z2901" i="2"/>
  <c r="AA2901" i="2" s="1"/>
  <c r="Z2637" i="2"/>
  <c r="AA2637" i="2" s="1"/>
  <c r="Z6083" i="2"/>
  <c r="AA6083" i="2" s="1"/>
  <c r="Z6111" i="2"/>
  <c r="AA6111" i="2" s="1"/>
  <c r="Z6131" i="2"/>
  <c r="AA6131" i="2" s="1"/>
  <c r="Z6143" i="2"/>
  <c r="AA6143" i="2" s="1"/>
  <c r="Z6219" i="2"/>
  <c r="AA6219" i="2" s="1"/>
  <c r="Z6222" i="2"/>
  <c r="AA6222" i="2" s="1"/>
  <c r="Z6279" i="2"/>
  <c r="AA6279" i="2" s="1"/>
  <c r="Z1685" i="2"/>
  <c r="AA1685" i="2" s="1"/>
  <c r="Z1686" i="2"/>
  <c r="AA1686" i="2" s="1"/>
  <c r="Z1684" i="2"/>
  <c r="AA1684" i="2" s="1"/>
  <c r="Z5808" i="2"/>
  <c r="AA5808" i="2" s="1"/>
  <c r="Z5835" i="2"/>
  <c r="AA5835" i="2" s="1"/>
  <c r="Z5812" i="2"/>
  <c r="AA5812" i="2" s="1"/>
  <c r="Z4546" i="2"/>
  <c r="AA4546" i="2" s="1"/>
  <c r="Z4974" i="2"/>
  <c r="AA4974" i="2" s="1"/>
  <c r="Z5120" i="2"/>
  <c r="AA5120" i="2" s="1"/>
  <c r="Z5102" i="2"/>
  <c r="AA5102" i="2" s="1"/>
  <c r="Z5185" i="2"/>
  <c r="AA5185" i="2" s="1"/>
  <c r="Z5188" i="2"/>
  <c r="AA5188" i="2" s="1"/>
  <c r="Z5408" i="2"/>
  <c r="AA5408" i="2" s="1"/>
  <c r="Z5412" i="2"/>
  <c r="AA5412" i="2" s="1"/>
  <c r="Z5423" i="2"/>
  <c r="AA5423" i="2" s="1"/>
  <c r="Z5544" i="2"/>
  <c r="AA5544" i="2" s="1"/>
  <c r="Z5592" i="2"/>
  <c r="AA5592" i="2" s="1"/>
  <c r="Z5612" i="2"/>
  <c r="AA5612" i="2" s="1"/>
  <c r="Z5619" i="2"/>
  <c r="AA5619" i="2" s="1"/>
  <c r="Z5628" i="2"/>
  <c r="AA5628" i="2" s="1"/>
  <c r="Z5640" i="2"/>
  <c r="AA5640" i="2" s="1"/>
  <c r="Z5648" i="2"/>
  <c r="AA5648" i="2" s="1"/>
  <c r="Z2832" i="2"/>
  <c r="AA2832" i="2" s="1"/>
  <c r="Z6051" i="2"/>
  <c r="AA6051" i="2" s="1"/>
  <c r="Z2613" i="2"/>
  <c r="AA2613" i="2" s="1"/>
  <c r="Z3780" i="2"/>
  <c r="AA3780" i="2" s="1"/>
  <c r="Z1219" i="2"/>
  <c r="AA1219" i="2" s="1"/>
  <c r="Z1325" i="2"/>
  <c r="AA1325" i="2" s="1"/>
  <c r="Z1717" i="2"/>
  <c r="AA1717" i="2" s="1"/>
  <c r="Z1721" i="2"/>
  <c r="AA1721" i="2" s="1"/>
  <c r="Z3024" i="2"/>
  <c r="AA3024" i="2" s="1"/>
  <c r="Z3052" i="2"/>
  <c r="AA3052" i="2" s="1"/>
  <c r="Z2709" i="2"/>
  <c r="AA2709" i="2" s="1"/>
  <c r="Z1234" i="2"/>
  <c r="AA1234" i="2" s="1"/>
  <c r="Z5969" i="2"/>
  <c r="AA5969" i="2" s="1"/>
  <c r="Z3501" i="2"/>
  <c r="AA3501" i="2" s="1"/>
  <c r="Z3498" i="2"/>
  <c r="AA3498" i="2" s="1"/>
  <c r="Z4051" i="2"/>
  <c r="AA4051" i="2" s="1"/>
  <c r="Z3753" i="2"/>
  <c r="AA3753" i="2" s="1"/>
  <c r="Z3756" i="2"/>
  <c r="AA3756" i="2" s="1"/>
  <c r="Z3534" i="2"/>
  <c r="AA3534" i="2" s="1"/>
  <c r="Z3582" i="2"/>
  <c r="AA3582" i="2" s="1"/>
  <c r="Z3569" i="2"/>
  <c r="AA3569" i="2" s="1"/>
  <c r="Z3578" i="2"/>
  <c r="AA3578" i="2" s="1"/>
  <c r="Z3848" i="2"/>
  <c r="AA3848" i="2" s="1"/>
  <c r="Z5988" i="2"/>
  <c r="AA5988" i="2" s="1"/>
  <c r="Z3936" i="2"/>
  <c r="AA3936" i="2" s="1"/>
  <c r="Z3968" i="2"/>
  <c r="AA3968" i="2" s="1"/>
  <c r="Z3638" i="2"/>
  <c r="AA3638" i="2" s="1"/>
  <c r="Z6000" i="2"/>
  <c r="AA6000" i="2" s="1"/>
  <c r="Z6008" i="2"/>
  <c r="AA6008" i="2" s="1"/>
  <c r="Z1753" i="2"/>
  <c r="AA1753" i="2" s="1"/>
  <c r="Z6015" i="2"/>
  <c r="AA6015" i="2" s="1"/>
  <c r="Z2817" i="2"/>
  <c r="AA2817" i="2" s="1"/>
  <c r="Z4193" i="2"/>
  <c r="AA4193" i="2" s="1"/>
  <c r="Z4190" i="2"/>
  <c r="AA4190" i="2" s="1"/>
  <c r="Z1353" i="2"/>
  <c r="AA1353" i="2" s="1"/>
  <c r="Z2413" i="2"/>
  <c r="AA2413" i="2" s="1"/>
  <c r="Z2041" i="2"/>
  <c r="AA2041" i="2" s="1"/>
  <c r="Z2106" i="2"/>
  <c r="AA2106" i="2" s="1"/>
  <c r="Z2105" i="2"/>
  <c r="AA2105" i="2" s="1"/>
  <c r="Z2096" i="2"/>
  <c r="AA2096" i="2" s="1"/>
  <c r="Z2134" i="2"/>
  <c r="AA2134" i="2" s="1"/>
  <c r="Z2120" i="2"/>
  <c r="AA2120" i="2" s="1"/>
  <c r="Z2764" i="2"/>
  <c r="AA2764" i="2" s="1"/>
  <c r="Z3213" i="2"/>
  <c r="AA3213" i="2" s="1"/>
  <c r="Z3208" i="2"/>
  <c r="AA3208" i="2" s="1"/>
  <c r="Z2941" i="2"/>
  <c r="AA2941" i="2" s="1"/>
  <c r="Z2929" i="2"/>
  <c r="AA2929" i="2" s="1"/>
  <c r="Z2924" i="2"/>
  <c r="AA2924" i="2" s="1"/>
  <c r="Z1639" i="2"/>
  <c r="AA1639" i="2" s="1"/>
  <c r="Z6235" i="2"/>
  <c r="AA6235" i="2" s="1"/>
  <c r="Z2653" i="2"/>
  <c r="AA2653" i="2" s="1"/>
  <c r="Z2657" i="2"/>
  <c r="AA2657" i="2" s="1"/>
  <c r="Z2656" i="2"/>
  <c r="AA2656" i="2" s="1"/>
  <c r="Z3253" i="2"/>
  <c r="AA3253" i="2" s="1"/>
  <c r="Z3233" i="2"/>
  <c r="AA3233" i="2" s="1"/>
  <c r="Z3244" i="2"/>
  <c r="AA3244" i="2" s="1"/>
  <c r="Z3240" i="2"/>
  <c r="AA3240" i="2" s="1"/>
  <c r="Z6327" i="2"/>
  <c r="AA6327" i="2" s="1"/>
  <c r="Z6323" i="2"/>
  <c r="AA6323" i="2" s="1"/>
  <c r="Z4432" i="2"/>
  <c r="AA4432" i="2" s="1"/>
  <c r="Z4483" i="2"/>
  <c r="AA4483" i="2" s="1"/>
  <c r="Z4642" i="2"/>
  <c r="AA4642" i="2" s="1"/>
  <c r="Z4662" i="2"/>
  <c r="AA4662" i="2" s="1"/>
  <c r="Z4749" i="2"/>
  <c r="AA4749" i="2" s="1"/>
  <c r="Z4845" i="2"/>
  <c r="AA4845" i="2" s="1"/>
  <c r="Z5904" i="2"/>
  <c r="AA5904" i="2" s="1"/>
  <c r="Z5160" i="2"/>
  <c r="AA5160" i="2" s="1"/>
  <c r="Z5145" i="2"/>
  <c r="AA5145" i="2" s="1"/>
  <c r="Z5200" i="2"/>
  <c r="AA5200" i="2" s="1"/>
  <c r="Z4004" i="2"/>
  <c r="AA4004" i="2" s="1"/>
  <c r="Z5304" i="2"/>
  <c r="AA5304" i="2" s="1"/>
  <c r="Z5308" i="2"/>
  <c r="AA5308" i="2" s="1"/>
  <c r="Z5536" i="2"/>
  <c r="AA5536" i="2" s="1"/>
  <c r="Z5535" i="2"/>
  <c r="AA5535" i="2" s="1"/>
  <c r="Z5580" i="2"/>
  <c r="AA5580" i="2" s="1"/>
  <c r="Z5664" i="2"/>
  <c r="AA5664" i="2" s="1"/>
  <c r="Z5696" i="2"/>
  <c r="AA5696" i="2" s="1"/>
  <c r="Z1048" i="2"/>
  <c r="AA1048" i="2" s="1"/>
  <c r="Z2961" i="2"/>
  <c r="AA2961" i="2" s="1"/>
  <c r="Z2965" i="2"/>
  <c r="AA2965" i="2" s="1"/>
  <c r="Z4080" i="2"/>
  <c r="AA4080" i="2" s="1"/>
  <c r="Z5680" i="2"/>
  <c r="AA5680" i="2" s="1"/>
  <c r="Z3489" i="2"/>
  <c r="AA3489" i="2" s="1"/>
  <c r="Z3692" i="2"/>
  <c r="AA3692" i="2" s="1"/>
  <c r="Z3618" i="2"/>
  <c r="AA3618" i="2" s="1"/>
  <c r="Z2696" i="2"/>
  <c r="AA2696" i="2" s="1"/>
  <c r="Z4040" i="2"/>
  <c r="AA4040" i="2" s="1"/>
  <c r="Z3788" i="2"/>
  <c r="AA3788" i="2" s="1"/>
  <c r="Z1979" i="2"/>
  <c r="AA1979" i="2" s="1"/>
  <c r="Z3058" i="2"/>
  <c r="AA3058" i="2" s="1"/>
  <c r="Z2673" i="2"/>
  <c r="AA2673" i="2" s="1"/>
  <c r="Z2680" i="2"/>
  <c r="AA2680" i="2" s="1"/>
  <c r="Z2672" i="2"/>
  <c r="AA2672" i="2" s="1"/>
  <c r="Z3273" i="2"/>
  <c r="AA3273" i="2" s="1"/>
  <c r="Z3027" i="2"/>
  <c r="AA3027" i="2" s="1"/>
  <c r="Z3028" i="2"/>
  <c r="AA3028" i="2" s="1"/>
  <c r="Z1268" i="2"/>
  <c r="AA1268" i="2" s="1"/>
  <c r="Z2809" i="2"/>
  <c r="AA2809" i="2" s="1"/>
  <c r="Z2816" i="2"/>
  <c r="AA2816" i="2" s="1"/>
  <c r="Z3513" i="2"/>
  <c r="AA3513" i="2" s="1"/>
  <c r="Z3793" i="2"/>
  <c r="AA3793" i="2" s="1"/>
  <c r="Z3796" i="2"/>
  <c r="AA3796" i="2" s="1"/>
  <c r="Z3812" i="2"/>
  <c r="AA3812" i="2" s="1"/>
  <c r="Z3737" i="2"/>
  <c r="AA3737" i="2" s="1"/>
  <c r="Z3728" i="2"/>
  <c r="AA3728" i="2" s="1"/>
  <c r="Z1985" i="2"/>
  <c r="AA1985" i="2" s="1"/>
  <c r="Z3265" i="2"/>
  <c r="AA3265" i="2" s="1"/>
  <c r="Z3260" i="2"/>
  <c r="AA3260" i="2" s="1"/>
  <c r="Z1369" i="2"/>
  <c r="AA1369" i="2" s="1"/>
  <c r="Z1793" i="2"/>
  <c r="AA1793" i="2" s="1"/>
  <c r="Z1577" i="2"/>
  <c r="AA1577" i="2" s="1"/>
  <c r="Z1585" i="2"/>
  <c r="AA1585" i="2" s="1"/>
  <c r="Z1592" i="2"/>
  <c r="AA1592" i="2" s="1"/>
  <c r="Z3173" i="2"/>
  <c r="AA3173" i="2" s="1"/>
  <c r="Z3176" i="2"/>
  <c r="AA3176" i="2" s="1"/>
  <c r="Z2405" i="2"/>
  <c r="AA2405" i="2" s="1"/>
  <c r="Z2873" i="2"/>
  <c r="AA2873" i="2" s="1"/>
  <c r="Z2869" i="2"/>
  <c r="AA2869" i="2" s="1"/>
  <c r="Z2432" i="2"/>
  <c r="AA2432" i="2" s="1"/>
  <c r="Z2892" i="2"/>
  <c r="AA2892" i="2" s="1"/>
  <c r="Z1873" i="2"/>
  <c r="AA1873" i="2" s="1"/>
  <c r="Z1625" i="2"/>
  <c r="AA1625" i="2" s="1"/>
  <c r="Z2250" i="2"/>
  <c r="AA2250" i="2" s="1"/>
  <c r="Z2953" i="2"/>
  <c r="AA2953" i="2" s="1"/>
  <c r="Z2256" i="2"/>
  <c r="AA2256" i="2" s="1"/>
  <c r="Z4297" i="2"/>
  <c r="AA4297" i="2" s="1"/>
  <c r="Z1110" i="2"/>
  <c r="AA1110" i="2" s="1"/>
  <c r="Z1124" i="2"/>
  <c r="AA1124" i="2" s="1"/>
  <c r="Z6302" i="2"/>
  <c r="AA6302" i="2" s="1"/>
  <c r="Z2789" i="2"/>
  <c r="AA2789" i="2" s="1"/>
  <c r="Z4398" i="2"/>
  <c r="AA4398" i="2" s="1"/>
  <c r="Z5799" i="2"/>
  <c r="AA5799" i="2" s="1"/>
  <c r="Z5848" i="2"/>
  <c r="AA5848" i="2" s="1"/>
  <c r="Z4781" i="2"/>
  <c r="AA4781" i="2" s="1"/>
  <c r="Z4789" i="2"/>
  <c r="AA4789" i="2" s="1"/>
  <c r="Z4776" i="2"/>
  <c r="AA4776" i="2" s="1"/>
  <c r="Z4817" i="2"/>
  <c r="AA4817" i="2" s="1"/>
  <c r="Z4836" i="2"/>
  <c r="AA4836" i="2" s="1"/>
  <c r="Z4881" i="2"/>
  <c r="AA4881" i="2" s="1"/>
  <c r="Z5014" i="2"/>
  <c r="AA5014" i="2" s="1"/>
  <c r="Z5030" i="2"/>
  <c r="AA5030" i="2" s="1"/>
  <c r="Z5940" i="2"/>
  <c r="AA5940" i="2" s="1"/>
  <c r="Z5078" i="2"/>
  <c r="AA5078" i="2" s="1"/>
  <c r="Z5784" i="2"/>
  <c r="AA5784" i="2" s="1"/>
  <c r="Z5181" i="2"/>
  <c r="AA5181" i="2" s="1"/>
  <c r="Z5168" i="2"/>
  <c r="AA5168" i="2" s="1"/>
  <c r="Z5233" i="2"/>
  <c r="AA5233" i="2" s="1"/>
  <c r="Z5242" i="2"/>
  <c r="AA5242" i="2" s="1"/>
  <c r="Z5225" i="2"/>
  <c r="AA5225" i="2" s="1"/>
  <c r="Z5296" i="2"/>
  <c r="AA5296" i="2" s="1"/>
  <c r="Z5275" i="2"/>
  <c r="AA5275" i="2" s="1"/>
  <c r="Z5332" i="2"/>
  <c r="AA5332" i="2" s="1"/>
  <c r="Z5460" i="2"/>
  <c r="AA5460" i="2" s="1"/>
  <c r="Z5484" i="2"/>
  <c r="AA5484" i="2" s="1"/>
  <c r="Z5715" i="2"/>
  <c r="AA5715" i="2" s="1"/>
  <c r="Z6163" i="2"/>
  <c r="AA6163" i="2" s="1"/>
  <c r="Z3269" i="2"/>
  <c r="AA3269" i="2" s="1"/>
  <c r="Z3598" i="2"/>
  <c r="AA3598" i="2" s="1"/>
  <c r="Z3700" i="2"/>
  <c r="AA3700" i="2" s="1"/>
  <c r="Z3065" i="2"/>
  <c r="AA3065" i="2" s="1"/>
  <c r="Z2721" i="2"/>
  <c r="AA2721" i="2" s="1"/>
  <c r="Z2720" i="2"/>
  <c r="AA2720" i="2" s="1"/>
  <c r="Z3044" i="2"/>
  <c r="AA3044" i="2" s="1"/>
  <c r="Z2737" i="2"/>
  <c r="AA2737" i="2" s="1"/>
  <c r="Z1330" i="2"/>
  <c r="AA1330" i="2" s="1"/>
  <c r="Z3481" i="2"/>
  <c r="AA3481" i="2" s="1"/>
  <c r="Z3509" i="2"/>
  <c r="AA3509" i="2" s="1"/>
  <c r="Z3820" i="2"/>
  <c r="AA3820" i="2" s="1"/>
  <c r="Z4084" i="2"/>
  <c r="AA4084" i="2" s="1"/>
  <c r="Z3924" i="2"/>
  <c r="AA3924" i="2" s="1"/>
  <c r="Z3923" i="2"/>
  <c r="AA3923" i="2" s="1"/>
  <c r="Z4012" i="2"/>
  <c r="AA4012" i="2" s="1"/>
  <c r="Z4024" i="2"/>
  <c r="AA4024" i="2" s="1"/>
  <c r="Z4032" i="2"/>
  <c r="AA4032" i="2" s="1"/>
  <c r="Z2741" i="2"/>
  <c r="AA2741" i="2" s="1"/>
  <c r="Z2744" i="2"/>
  <c r="AA2744" i="2" s="1"/>
  <c r="Z6047" i="2"/>
  <c r="AA6047" i="2" s="1"/>
  <c r="Z3338" i="2"/>
  <c r="AA3338" i="2" s="1"/>
  <c r="Z3277" i="2"/>
  <c r="AA3277" i="2" s="1"/>
  <c r="Z1515" i="2"/>
  <c r="AA1515" i="2" s="1"/>
  <c r="Z1523" i="2"/>
  <c r="AA1523" i="2" s="1"/>
  <c r="Z1553" i="2"/>
  <c r="AA1553" i="2" s="1"/>
  <c r="Z1545" i="2"/>
  <c r="AA1545" i="2" s="1"/>
  <c r="Z1532" i="2"/>
  <c r="AA1532" i="2" s="1"/>
  <c r="Z1309" i="2"/>
  <c r="AA1309" i="2" s="1"/>
  <c r="Z1825" i="2"/>
  <c r="AA1825" i="2" s="1"/>
  <c r="Z2881" i="2"/>
  <c r="AA2881" i="2" s="1"/>
  <c r="Z2880" i="2"/>
  <c r="AA2880" i="2" s="1"/>
  <c r="Z1851" i="2"/>
  <c r="AA1851" i="2" s="1"/>
  <c r="Z2889" i="2"/>
  <c r="AA2889" i="2" s="1"/>
  <c r="Z2229" i="2"/>
  <c r="AA2229" i="2" s="1"/>
  <c r="Z1263" i="2"/>
  <c r="AA1263" i="2" s="1"/>
  <c r="Z3205" i="2"/>
  <c r="AA3205" i="2" s="1"/>
  <c r="Z3204" i="2"/>
  <c r="AA3204" i="2" s="1"/>
  <c r="Z1897" i="2"/>
  <c r="AA1897" i="2" s="1"/>
  <c r="Z1631" i="2"/>
  <c r="AA1631" i="2" s="1"/>
  <c r="Z1072" i="2"/>
  <c r="AA1072" i="2" s="1"/>
  <c r="Z1644" i="2"/>
  <c r="AA1644" i="2" s="1"/>
  <c r="Z1655" i="2"/>
  <c r="AA1655" i="2" s="1"/>
  <c r="Z1178" i="2"/>
  <c r="AA1178" i="2" s="1"/>
  <c r="Z1935" i="2"/>
  <c r="AA1935" i="2" s="1"/>
  <c r="Z1437" i="2"/>
  <c r="AA1437" i="2" s="1"/>
  <c r="Z6127" i="2"/>
  <c r="AA6127" i="2" s="1"/>
  <c r="Z6259" i="2"/>
  <c r="AA6259" i="2" s="1"/>
  <c r="Z6254" i="2"/>
  <c r="AA6254" i="2" s="1"/>
  <c r="Z4502" i="2"/>
  <c r="AA4502" i="2" s="1"/>
  <c r="Z4514" i="2"/>
  <c r="AA4514" i="2" s="1"/>
  <c r="Z4519" i="2"/>
  <c r="AA4519" i="2" s="1"/>
  <c r="Z4618" i="2"/>
  <c r="AA4618" i="2" s="1"/>
  <c r="Z4738" i="2"/>
  <c r="AA4738" i="2" s="1"/>
  <c r="Z4861" i="2"/>
  <c r="AA4861" i="2" s="1"/>
  <c r="Z4860" i="2"/>
  <c r="AA4860" i="2" s="1"/>
  <c r="Z4946" i="2"/>
  <c r="AA4946" i="2" s="1"/>
  <c r="Z4990" i="2"/>
  <c r="AA4990" i="2" s="1"/>
  <c r="Z5038" i="2"/>
  <c r="AA5038" i="2" s="1"/>
  <c r="Z6343" i="2"/>
  <c r="AA6343" i="2" s="1"/>
  <c r="Z6363" i="2"/>
  <c r="AA6363" i="2" s="1"/>
  <c r="Z6359" i="2"/>
  <c r="AA6359" i="2" s="1"/>
  <c r="Z5213" i="2"/>
  <c r="AA5213" i="2" s="1"/>
  <c r="Z5208" i="2"/>
  <c r="AA5208" i="2" s="1"/>
  <c r="Z5209" i="2"/>
  <c r="AA5209" i="2" s="1"/>
  <c r="Z5260" i="2"/>
  <c r="AA5260" i="2" s="1"/>
  <c r="Z5507" i="2"/>
  <c r="AA5507" i="2" s="1"/>
  <c r="Z5516" i="2"/>
  <c r="AA5516" i="2" s="1"/>
  <c r="Z5719" i="2"/>
  <c r="AA5719" i="2" s="1"/>
  <c r="Z2618" i="2"/>
  <c r="AA2618" i="2" s="1"/>
  <c r="Z4602" i="2"/>
  <c r="AA4602" i="2" s="1"/>
  <c r="Z6067" i="2"/>
  <c r="AA6067" i="2" s="1"/>
  <c r="Z6062" i="2"/>
  <c r="AA6062" i="2" s="1"/>
  <c r="Z2594" i="2"/>
  <c r="AA2594" i="2" s="1"/>
  <c r="Z4769" i="2"/>
  <c r="AA4769" i="2" s="1"/>
  <c r="Z5756" i="2"/>
  <c r="AA5756" i="2" s="1"/>
  <c r="Z5760" i="2"/>
  <c r="AA5760" i="2" s="1"/>
  <c r="Z5751" i="2"/>
  <c r="AA5751" i="2" s="1"/>
  <c r="Z3418" i="2"/>
  <c r="AA3418" i="2" s="1"/>
  <c r="Z1054" i="2"/>
  <c r="AA1054" i="2" s="1"/>
  <c r="Z2701" i="2"/>
  <c r="AA2701" i="2" s="1"/>
  <c r="Z2704" i="2"/>
  <c r="AA2704" i="2" s="1"/>
  <c r="Z3008" i="2"/>
  <c r="AA3008" i="2" s="1"/>
  <c r="Z2986" i="2"/>
  <c r="AA2986" i="2" s="1"/>
  <c r="Z2992" i="2"/>
  <c r="AA2992" i="2" s="1"/>
  <c r="Z2984" i="2"/>
  <c r="AA2984" i="2" s="1"/>
  <c r="Z3081" i="2"/>
  <c r="AA3081" i="2" s="1"/>
  <c r="Z1744" i="2"/>
  <c r="AA1744" i="2" s="1"/>
  <c r="Z3449" i="2"/>
  <c r="AA3449" i="2" s="1"/>
  <c r="Z4060" i="2"/>
  <c r="AA4060" i="2" s="1"/>
  <c r="Z3550" i="2"/>
  <c r="AA3550" i="2" s="1"/>
  <c r="Z3561" i="2"/>
  <c r="AA3561" i="2" s="1"/>
  <c r="Z3872" i="2"/>
  <c r="AA3872" i="2" s="1"/>
  <c r="Z3988" i="2"/>
  <c r="AA3988" i="2" s="1"/>
  <c r="Z3765" i="2"/>
  <c r="AA3765" i="2" s="1"/>
  <c r="Z3769" i="2"/>
  <c r="AA3769" i="2" s="1"/>
  <c r="Z3772" i="2"/>
  <c r="AA3772" i="2" s="1"/>
  <c r="Z3725" i="2"/>
  <c r="AA3725" i="2" s="1"/>
  <c r="Z1493" i="2"/>
  <c r="AA1493" i="2" s="1"/>
  <c r="Z3165" i="2"/>
  <c r="AA3165" i="2" s="1"/>
  <c r="Z3189" i="2"/>
  <c r="AA3189" i="2" s="1"/>
  <c r="Z3180" i="2"/>
  <c r="AA3180" i="2" s="1"/>
  <c r="Z2073" i="2"/>
  <c r="AA2073" i="2" s="1"/>
  <c r="Z2081" i="2"/>
  <c r="AA2081" i="2" s="1"/>
  <c r="Z2048" i="2"/>
  <c r="AA2048" i="2" s="1"/>
  <c r="Z2072" i="2"/>
  <c r="AA2072" i="2" s="1"/>
  <c r="Z2905" i="2"/>
  <c r="AA2905" i="2" s="1"/>
  <c r="Z2909" i="2"/>
  <c r="AA2909" i="2" s="1"/>
  <c r="Z2913" i="2"/>
  <c r="AA2913" i="2" s="1"/>
  <c r="Z2916" i="2"/>
  <c r="AA2916" i="2" s="1"/>
  <c r="Z1919" i="2"/>
  <c r="AA1919" i="2" s="1"/>
  <c r="Z6078" i="2"/>
  <c r="AA6078" i="2" s="1"/>
  <c r="Z6099" i="2"/>
  <c r="AA6099" i="2" s="1"/>
  <c r="Z6095" i="2"/>
  <c r="AA6095" i="2" s="1"/>
  <c r="Z6107" i="2"/>
  <c r="AA6107" i="2" s="1"/>
  <c r="Z2833" i="2"/>
  <c r="AA2833" i="2" s="1"/>
  <c r="Z6147" i="2"/>
  <c r="AA6147" i="2" s="1"/>
  <c r="Z6215" i="2"/>
  <c r="AA6215" i="2" s="1"/>
  <c r="Z1682" i="2"/>
  <c r="AA1682" i="2" s="1"/>
  <c r="Z1665" i="2"/>
  <c r="AA1665" i="2" s="1"/>
  <c r="Z5804" i="2"/>
  <c r="AA5804" i="2" s="1"/>
  <c r="Z5816" i="2"/>
  <c r="AA5816" i="2" s="1"/>
  <c r="Z5820" i="2"/>
  <c r="AA5820" i="2" s="1"/>
  <c r="Z4682" i="2"/>
  <c r="AA4682" i="2" s="1"/>
  <c r="Z5909" i="2"/>
  <c r="AA5909" i="2" s="1"/>
  <c r="Z5050" i="2"/>
  <c r="AA5050" i="2" s="1"/>
  <c r="Z5128" i="2"/>
  <c r="AA5128" i="2" s="1"/>
  <c r="Z5116" i="2"/>
  <c r="AA5116" i="2" s="1"/>
  <c r="Z5189" i="2"/>
  <c r="AA5189" i="2" s="1"/>
  <c r="Z5197" i="2"/>
  <c r="AA5197" i="2" s="1"/>
  <c r="Z5196" i="2"/>
  <c r="AA5196" i="2" s="1"/>
  <c r="Z5880" i="2"/>
  <c r="AA5880" i="2" s="1"/>
  <c r="Z5371" i="2"/>
  <c r="AA5371" i="2" s="1"/>
  <c r="Z5416" i="2"/>
  <c r="AA5416" i="2" s="1"/>
  <c r="Z5420" i="2"/>
  <c r="AA5420" i="2" s="1"/>
  <c r="Z5552" i="2"/>
  <c r="AA5552" i="2" s="1"/>
  <c r="Z5596" i="2"/>
  <c r="AA5596" i="2" s="1"/>
  <c r="Z5620" i="2"/>
  <c r="AA5620" i="2" s="1"/>
  <c r="Z5636" i="2"/>
  <c r="AA5636" i="2" s="1"/>
  <c r="Z5639" i="2"/>
  <c r="AA5639" i="2" s="1"/>
  <c r="Z5644" i="2"/>
  <c r="AA5644" i="2" s="1"/>
  <c r="Z5656" i="2"/>
  <c r="AA5656" i="2" s="1"/>
  <c r="Z5655" i="2"/>
  <c r="AA5655" i="2" s="1"/>
  <c r="Z2632" i="2"/>
  <c r="AA2632" i="2" s="1"/>
  <c r="Z3517" i="2"/>
  <c r="AA3517" i="2" s="1"/>
  <c r="Z2977" i="2"/>
  <c r="AA2977" i="2" s="1"/>
  <c r="Z1707" i="2"/>
  <c r="AA1707" i="2" s="1"/>
  <c r="Z1704" i="2"/>
  <c r="AA1704" i="2" s="1"/>
  <c r="Z3020" i="2"/>
  <c r="AA3020" i="2" s="1"/>
  <c r="Z2705" i="2"/>
  <c r="AA2705" i="2" s="1"/>
  <c r="Z2708" i="2"/>
  <c r="AA2708" i="2" s="1"/>
  <c r="Z4036" i="2"/>
  <c r="AA4036" i="2" s="1"/>
  <c r="Z1341" i="2"/>
  <c r="AA1341" i="2" s="1"/>
  <c r="Z3306" i="2"/>
  <c r="AA3306" i="2" s="1"/>
  <c r="Z3497" i="2"/>
  <c r="AA3497" i="2" s="1"/>
  <c r="Z4052" i="2"/>
  <c r="AA4052" i="2" s="1"/>
  <c r="Z3530" i="2"/>
  <c r="AA3530" i="2" s="1"/>
  <c r="Z3741" i="2"/>
  <c r="AA3741" i="2" s="1"/>
  <c r="Z3757" i="2"/>
  <c r="AA3757" i="2" s="1"/>
  <c r="Z3565" i="2"/>
  <c r="AA3565" i="2" s="1"/>
  <c r="Z3577" i="2"/>
  <c r="AA3577" i="2" s="1"/>
  <c r="Z3562" i="2"/>
  <c r="AA3562" i="2" s="1"/>
  <c r="Z3852" i="2"/>
  <c r="AA3852" i="2" s="1"/>
  <c r="Z3864" i="2"/>
  <c r="AA3864" i="2" s="1"/>
  <c r="Z5985" i="2"/>
  <c r="AA5985" i="2" s="1"/>
  <c r="Z5983" i="2"/>
  <c r="AA5983" i="2" s="1"/>
  <c r="Z5987" i="2"/>
  <c r="AA5987" i="2" s="1"/>
  <c r="Z3932" i="2"/>
  <c r="AA3932" i="2" s="1"/>
  <c r="Z3944" i="2"/>
  <c r="AA3944" i="2" s="1"/>
  <c r="Z3716" i="2"/>
  <c r="AA3716" i="2" s="1"/>
  <c r="Z3976" i="2"/>
  <c r="AA3976" i="2" s="1"/>
  <c r="Z6013" i="2"/>
  <c r="AA6013" i="2" s="1"/>
  <c r="Z1752" i="2"/>
  <c r="AA1752" i="2" s="1"/>
  <c r="Z4156" i="2"/>
  <c r="AA4156" i="2" s="1"/>
  <c r="Z4152" i="2"/>
  <c r="AA4152" i="2" s="1"/>
  <c r="Z4172" i="2"/>
  <c r="AA4172" i="2" s="1"/>
  <c r="Z4188" i="2"/>
  <c r="AA4188" i="2" s="1"/>
  <c r="Z1389" i="2"/>
  <c r="AA1389" i="2" s="1"/>
  <c r="Z2864" i="2"/>
  <c r="AA2864" i="2" s="1"/>
  <c r="Z2861" i="2"/>
  <c r="AA2861" i="2" s="1"/>
  <c r="Z2860" i="2"/>
  <c r="AA2860" i="2" s="1"/>
  <c r="Z2417" i="2"/>
  <c r="AA2417" i="2" s="1"/>
  <c r="Z1832" i="2"/>
  <c r="AA1832" i="2" s="1"/>
  <c r="Z2040" i="2"/>
  <c r="AA2040" i="2" s="1"/>
  <c r="Z2088" i="2"/>
  <c r="AA2088" i="2" s="1"/>
  <c r="Z2121" i="2"/>
  <c r="AA2121" i="2" s="1"/>
  <c r="Z2128" i="2"/>
  <c r="AA2128" i="2" s="1"/>
  <c r="Z2172" i="2"/>
  <c r="AA2172" i="2" s="1"/>
  <c r="Z2768" i="2"/>
  <c r="AA2768" i="2" s="1"/>
  <c r="Z3212" i="2"/>
  <c r="AA3212" i="2" s="1"/>
  <c r="Z1903" i="2"/>
  <c r="AA1903" i="2" s="1"/>
  <c r="Z2937" i="2"/>
  <c r="AA2937" i="2" s="1"/>
  <c r="Z2945" i="2"/>
  <c r="AA2945" i="2" s="1"/>
  <c r="Z2928" i="2"/>
  <c r="AA2928" i="2" s="1"/>
  <c r="Z1638" i="2"/>
  <c r="AA1638" i="2" s="1"/>
  <c r="Z1080" i="2"/>
  <c r="AA1080" i="2" s="1"/>
  <c r="Z6270" i="2"/>
  <c r="AA6270" i="2" s="1"/>
  <c r="Z2661" i="2"/>
  <c r="AA2661" i="2" s="1"/>
  <c r="Z3241" i="2"/>
  <c r="AA3241" i="2" s="1"/>
  <c r="Z3237" i="2"/>
  <c r="AA3237" i="2" s="1"/>
  <c r="Z3249" i="2"/>
  <c r="AA3249" i="2" s="1"/>
  <c r="Z3252" i="2"/>
  <c r="AA3252" i="2" s="1"/>
  <c r="Z3256" i="2"/>
  <c r="AA3256" i="2" s="1"/>
  <c r="Z6319" i="2"/>
  <c r="AA6319" i="2" s="1"/>
  <c r="Z6318" i="2"/>
  <c r="AA6318" i="2" s="1"/>
  <c r="Z4436" i="2"/>
  <c r="AA4436" i="2" s="1"/>
  <c r="Z4424" i="2"/>
  <c r="AA4424" i="2" s="1"/>
  <c r="Z4646" i="2"/>
  <c r="AA4646" i="2" s="1"/>
  <c r="Z4753" i="2"/>
  <c r="AA4753" i="2" s="1"/>
  <c r="Z4757" i="2"/>
  <c r="AA4757" i="2" s="1"/>
  <c r="Z4844" i="2"/>
  <c r="AA4844" i="2" s="1"/>
  <c r="Z5098" i="2"/>
  <c r="AA5098" i="2" s="1"/>
  <c r="Z5094" i="2"/>
  <c r="AA5094" i="2" s="1"/>
  <c r="Z5871" i="2"/>
  <c r="AA5871" i="2" s="1"/>
  <c r="Z5153" i="2"/>
  <c r="AA5153" i="2" s="1"/>
  <c r="Z5140" i="2"/>
  <c r="AA5140" i="2" s="1"/>
  <c r="Z5312" i="2"/>
  <c r="AA5312" i="2" s="1"/>
  <c r="Z5316" i="2"/>
  <c r="AA5316" i="2" s="1"/>
  <c r="Z5540" i="2"/>
  <c r="AA5540" i="2" s="1"/>
  <c r="Z5531" i="2"/>
  <c r="AA5531" i="2" s="1"/>
  <c r="Z5564" i="2"/>
  <c r="AA5564" i="2" s="1"/>
  <c r="Z5583" i="2"/>
  <c r="AA5583" i="2" s="1"/>
  <c r="Z5607" i="2"/>
  <c r="AA5607" i="2" s="1"/>
  <c r="Z5692" i="2"/>
  <c r="AA5692" i="2" s="1"/>
  <c r="Z5704" i="2"/>
  <c r="AA5704" i="2" s="1"/>
  <c r="Z5687" i="2"/>
  <c r="AA5687" i="2" s="1"/>
  <c r="Z2972" i="2"/>
  <c r="AA2972" i="2" s="1"/>
  <c r="Z2969" i="2"/>
  <c r="AA2969" i="2" s="1"/>
  <c r="Z2968" i="2"/>
  <c r="AA2968" i="2" s="1"/>
  <c r="Z4072" i="2"/>
  <c r="AA4072" i="2" s="1"/>
  <c r="Z5668" i="2"/>
  <c r="AA5668" i="2" s="1"/>
  <c r="Z5671" i="2"/>
  <c r="AA5671" i="2" s="1"/>
  <c r="Z5735" i="2"/>
  <c r="AA5735" i="2" s="1"/>
  <c r="Z3486" i="2"/>
  <c r="AA3486" i="2" s="1"/>
  <c r="Z3696" i="2"/>
  <c r="AA3696" i="2" s="1"/>
  <c r="Z3630" i="2"/>
  <c r="AA3630" i="2" s="1"/>
  <c r="Z2697" i="2"/>
  <c r="AA2697" i="2" s="1"/>
  <c r="Z3032" i="2"/>
  <c r="AA3032" i="2" s="1"/>
  <c r="Z2812" i="2"/>
  <c r="AA2812" i="2" s="1"/>
  <c r="Z1737" i="2"/>
  <c r="AA1737" i="2" s="1"/>
  <c r="Z3485" i="2"/>
  <c r="AA3485" i="2" s="1"/>
  <c r="Z3804" i="2"/>
  <c r="AA3804" i="2" s="1"/>
  <c r="Z5896" i="2"/>
  <c r="AA5896" i="2" s="1"/>
  <c r="Z2669" i="2"/>
  <c r="AA2669" i="2" s="1"/>
  <c r="Z3056" i="2"/>
  <c r="AA3056" i="2" s="1"/>
  <c r="Z2685" i="2"/>
  <c r="AA2685" i="2" s="1"/>
  <c r="Z2689" i="2"/>
  <c r="AA2689" i="2" s="1"/>
  <c r="Z2688" i="2"/>
  <c r="AA2688" i="2" s="1"/>
  <c r="Z1693" i="2"/>
  <c r="AA1693" i="2" s="1"/>
  <c r="Z2813" i="2"/>
  <c r="AA2813" i="2" s="1"/>
  <c r="Z1736" i="2"/>
  <c r="AA1736" i="2" s="1"/>
  <c r="Z5972" i="2"/>
  <c r="AA5972" i="2" s="1"/>
  <c r="Z1469" i="2"/>
  <c r="AA1469" i="2" s="1"/>
  <c r="Z1458" i="2"/>
  <c r="AA1458" i="2" s="1"/>
  <c r="Z3787" i="2"/>
  <c r="AA3787" i="2" s="1"/>
  <c r="Z3784" i="2"/>
  <c r="AA3784" i="2" s="1"/>
  <c r="Z3808" i="2"/>
  <c r="AA3808" i="2" s="1"/>
  <c r="Z3868" i="2"/>
  <c r="AA3868" i="2" s="1"/>
  <c r="Z4064" i="2"/>
  <c r="AA4064" i="2" s="1"/>
  <c r="Z3733" i="2"/>
  <c r="AA3733" i="2" s="1"/>
  <c r="Z3736" i="2"/>
  <c r="AA3736" i="2" s="1"/>
  <c r="Z1987" i="2"/>
  <c r="AA1987" i="2" s="1"/>
  <c r="Z1983" i="2"/>
  <c r="AA1983" i="2" s="1"/>
  <c r="Z6020" i="2"/>
  <c r="AA6020" i="2" s="1"/>
  <c r="Z1251" i="2"/>
  <c r="AA1251" i="2" s="1"/>
  <c r="Z6035" i="2"/>
  <c r="AA6035" i="2" s="1"/>
  <c r="Z3264" i="2"/>
  <c r="AA3264" i="2" s="1"/>
  <c r="Z1768" i="2"/>
  <c r="AA1768" i="2" s="1"/>
  <c r="Z3149" i="2"/>
  <c r="AA3149" i="2" s="1"/>
  <c r="Z1800" i="2"/>
  <c r="AA1800" i="2" s="1"/>
  <c r="Z1573" i="2"/>
  <c r="AA1573" i="2" s="1"/>
  <c r="Z1593" i="2"/>
  <c r="AA1593" i="2" s="1"/>
  <c r="Z1601" i="2"/>
  <c r="AA1601" i="2" s="1"/>
  <c r="Z1580" i="2"/>
  <c r="AA1580" i="2" s="1"/>
  <c r="Z3172" i="2"/>
  <c r="AA3172" i="2" s="1"/>
  <c r="Z2868" i="2"/>
  <c r="AA2868" i="2" s="1"/>
  <c r="Z2421" i="2"/>
  <c r="AA2421" i="2" s="1"/>
  <c r="Z2428" i="2"/>
  <c r="AA2428" i="2" s="1"/>
  <c r="Z1855" i="2"/>
  <c r="AA1855" i="2" s="1"/>
  <c r="Z3216" i="2"/>
  <c r="AA3216" i="2" s="1"/>
  <c r="Z1621" i="2"/>
  <c r="AA1621" i="2" s="1"/>
  <c r="Z1620" i="2"/>
  <c r="AA1620" i="2" s="1"/>
  <c r="Z2241" i="2"/>
  <c r="AA2241" i="2" s="1"/>
  <c r="Z2240" i="2"/>
  <c r="AA2240" i="2" s="1"/>
  <c r="Z6075" i="2"/>
  <c r="AA6075" i="2" s="1"/>
  <c r="Z2952" i="2"/>
  <c r="AA2952" i="2" s="1"/>
  <c r="Z2258" i="2"/>
  <c r="AA2258" i="2" s="1"/>
  <c r="Z3224" i="2"/>
  <c r="AA3224" i="2" s="1"/>
  <c r="Z1133" i="2"/>
  <c r="AA1133" i="2" s="1"/>
  <c r="Z1217" i="2"/>
  <c r="AA1217" i="2" s="1"/>
  <c r="Z1196" i="2"/>
  <c r="AA1196" i="2" s="1"/>
  <c r="Z2777" i="2"/>
  <c r="AA2777" i="2" s="1"/>
  <c r="Z2773" i="2"/>
  <c r="AA2773" i="2" s="1"/>
  <c r="Z2788" i="2"/>
  <c r="AA2788" i="2" s="1"/>
  <c r="Z4334" i="2"/>
  <c r="AA4334" i="2" s="1"/>
  <c r="Z5856" i="2"/>
  <c r="AA5856" i="2" s="1"/>
  <c r="Z4765" i="2"/>
  <c r="AA4765" i="2" s="1"/>
  <c r="Z4780" i="2"/>
  <c r="AA4780" i="2" s="1"/>
  <c r="Z4813" i="2"/>
  <c r="AA4813" i="2" s="1"/>
  <c r="Z4816" i="2"/>
  <c r="AA4816" i="2" s="1"/>
  <c r="Z4833" i="2"/>
  <c r="AA4833" i="2" s="1"/>
  <c r="Z4832" i="2"/>
  <c r="AA4832" i="2" s="1"/>
  <c r="Z4889" i="2"/>
  <c r="AA4889" i="2" s="1"/>
  <c r="Z4892" i="2"/>
  <c r="AA4892" i="2" s="1"/>
  <c r="Z5928" i="2"/>
  <c r="AA5928" i="2" s="1"/>
  <c r="Z5942" i="2"/>
  <c r="AA5942" i="2" s="1"/>
  <c r="Z5089" i="2"/>
  <c r="AA5089" i="2" s="1"/>
  <c r="Z5780" i="2"/>
  <c r="AA5780" i="2" s="1"/>
  <c r="Z5176" i="2"/>
  <c r="AA5176" i="2" s="1"/>
  <c r="Z5229" i="2"/>
  <c r="AA5229" i="2" s="1"/>
  <c r="Z5228" i="2"/>
  <c r="AA5228" i="2" s="1"/>
  <c r="Z5237" i="2"/>
  <c r="AA5237" i="2" s="1"/>
  <c r="Z5276" i="2"/>
  <c r="AA5276" i="2" s="1"/>
  <c r="Z5336" i="2"/>
  <c r="AA5336" i="2" s="1"/>
  <c r="Z5340" i="2"/>
  <c r="AA5340" i="2" s="1"/>
  <c r="Z5343" i="2"/>
  <c r="AA5343" i="2" s="1"/>
  <c r="Z5443" i="2"/>
  <c r="AA5443" i="2" s="1"/>
  <c r="Z5440" i="2"/>
  <c r="AA5440" i="2" s="1"/>
  <c r="Z5439" i="2"/>
  <c r="AA5439" i="2" s="1"/>
  <c r="Z5456" i="2"/>
  <c r="AA5456" i="2" s="1"/>
  <c r="Z5468" i="2"/>
  <c r="AA5468" i="2" s="1"/>
  <c r="Z5764" i="2"/>
  <c r="AA5764" i="2" s="1"/>
  <c r="Z2821" i="2"/>
  <c r="AA2821" i="2" s="1"/>
  <c r="Z3704" i="2"/>
  <c r="AA3704" i="2" s="1"/>
  <c r="Z1281" i="2"/>
  <c r="AA1281" i="2" s="1"/>
  <c r="Z3073" i="2"/>
  <c r="AA3073" i="2" s="1"/>
  <c r="Z2729" i="2"/>
  <c r="AA2729" i="2" s="1"/>
  <c r="Z5960" i="2"/>
  <c r="AA5960" i="2" s="1"/>
  <c r="Z1971" i="2"/>
  <c r="AA1971" i="2" s="1"/>
  <c r="Z2736" i="2"/>
  <c r="AA2736" i="2" s="1"/>
  <c r="Z1747" i="2"/>
  <c r="AA1747" i="2" s="1"/>
  <c r="Z3828" i="2"/>
  <c r="AA3828" i="2" s="1"/>
  <c r="Z3445" i="2"/>
  <c r="AA3445" i="2" s="1"/>
  <c r="E76" i="4" s="1"/>
  <c r="Z3541" i="2"/>
  <c r="AA3541" i="2" s="1"/>
  <c r="Z4100" i="2"/>
  <c r="AA4100" i="2" s="1"/>
  <c r="Z3920" i="2"/>
  <c r="AA3920" i="2" s="1"/>
  <c r="Z4020" i="2"/>
  <c r="AA4020" i="2" s="1"/>
  <c r="Z6004" i="2"/>
  <c r="AA6004" i="2" s="1"/>
  <c r="Z2740" i="2"/>
  <c r="AA2740" i="2" s="1"/>
  <c r="Z3285" i="2"/>
  <c r="AA3285" i="2" s="1"/>
  <c r="Z1777" i="2"/>
  <c r="AA1777" i="2" s="1"/>
  <c r="Z1531" i="2"/>
  <c r="AA1531" i="2" s="1"/>
  <c r="Z1547" i="2"/>
  <c r="AA1547" i="2" s="1"/>
  <c r="Z1513" i="2"/>
  <c r="AA1513" i="2" s="1"/>
  <c r="Z1991" i="2"/>
  <c r="AA1991" i="2" s="1"/>
  <c r="Z2753" i="2"/>
  <c r="AA2753" i="2" s="1"/>
  <c r="Z1804" i="2"/>
  <c r="AA1804" i="2" s="1"/>
  <c r="Z2849" i="2"/>
  <c r="AA2849" i="2" s="1"/>
  <c r="Z2023" i="2"/>
  <c r="AA2023" i="2" s="1"/>
  <c r="Z3201" i="2"/>
  <c r="AA3201" i="2" s="1"/>
  <c r="Z2154" i="2"/>
  <c r="AA2154" i="2" s="1"/>
  <c r="Z2160" i="2"/>
  <c r="AA2160" i="2" s="1"/>
  <c r="Z2227" i="2"/>
  <c r="AA2227" i="2" s="1"/>
  <c r="Z2956" i="2"/>
  <c r="AA2956" i="2" s="1"/>
  <c r="Z2761" i="2"/>
  <c r="AA2761" i="2" s="1"/>
  <c r="Z1884" i="2"/>
  <c r="AA1884" i="2" s="1"/>
  <c r="Z1628" i="2"/>
  <c r="AA1628" i="2" s="1"/>
  <c r="Z1062" i="2"/>
  <c r="AA1062" i="2" s="1"/>
  <c r="Z1064" i="2"/>
  <c r="AA1064" i="2" s="1"/>
  <c r="Z4302" i="2"/>
  <c r="AA4302" i="2" s="1"/>
  <c r="Z1653" i="2"/>
  <c r="AA1653" i="2" s="1"/>
  <c r="Z1657" i="2"/>
  <c r="AA1657" i="2" s="1"/>
  <c r="Z1152" i="2"/>
  <c r="AA1152" i="2" s="1"/>
  <c r="Z6186" i="2"/>
  <c r="AA6186" i="2" s="1"/>
  <c r="Z4420" i="2"/>
  <c r="AA4420" i="2" s="1"/>
  <c r="Z4451" i="2"/>
  <c r="AA4451" i="2" s="1"/>
  <c r="Z4518" i="2"/>
  <c r="AA4518" i="2" s="1"/>
  <c r="Z4615" i="2"/>
  <c r="AA4615" i="2" s="1"/>
  <c r="Z4809" i="2"/>
  <c r="AA4809" i="2" s="1"/>
  <c r="Z4869" i="2"/>
  <c r="AA4869" i="2" s="1"/>
  <c r="Z4864" i="2"/>
  <c r="AA4864" i="2" s="1"/>
  <c r="Z4897" i="2"/>
  <c r="AA4897" i="2" s="1"/>
  <c r="Z4908" i="2"/>
  <c r="AA4908" i="2" s="1"/>
  <c r="Z4900" i="2"/>
  <c r="AA4900" i="2" s="1"/>
  <c r="Z4962" i="2"/>
  <c r="AA4962" i="2" s="1"/>
  <c r="Z4994" i="2"/>
  <c r="AA4994" i="2" s="1"/>
  <c r="Z5042" i="2"/>
  <c r="AA5042" i="2" s="1"/>
  <c r="Z5136" i="2"/>
  <c r="AA5136" i="2" s="1"/>
  <c r="Z6351" i="2"/>
  <c r="AA6351" i="2" s="1"/>
  <c r="Z6362" i="2"/>
  <c r="AA6362" i="2" s="1"/>
  <c r="Z6366" i="2"/>
  <c r="AA6366" i="2" s="1"/>
  <c r="Z6367" i="2"/>
  <c r="AA6367" i="2" s="1"/>
  <c r="Z5221" i="2"/>
  <c r="AA5221" i="2" s="1"/>
  <c r="Z5216" i="2"/>
  <c r="AA5216" i="2" s="1"/>
  <c r="Z5256" i="2"/>
  <c r="AA5256" i="2" s="1"/>
  <c r="Z5268" i="2"/>
  <c r="AA5268" i="2" s="1"/>
  <c r="Z5499" i="2"/>
  <c r="AA5499" i="2" s="1"/>
  <c r="Z5500" i="2"/>
  <c r="AA5500" i="2" s="1"/>
  <c r="Z5512" i="2"/>
  <c r="AA5512" i="2" s="1"/>
  <c r="Z5519" i="2"/>
  <c r="AA5519" i="2" s="1"/>
  <c r="Z5716" i="2"/>
  <c r="AA5716" i="2" s="1"/>
  <c r="Z2625" i="2"/>
  <c r="AA2625" i="2" s="1"/>
  <c r="Z2624" i="2"/>
  <c r="AA2624" i="2" s="1"/>
  <c r="Z6063" i="2"/>
  <c r="AA6063" i="2" s="1"/>
  <c r="Z4930" i="2"/>
  <c r="AA4930" i="2" s="1"/>
  <c r="Z1421" i="2"/>
  <c r="AA1421" i="2" s="1"/>
  <c r="Z5900" i="2"/>
  <c r="AA5900" i="2" s="1"/>
  <c r="Z3606" i="2"/>
  <c r="AA3606" i="2" s="1"/>
  <c r="Z2716" i="2"/>
  <c r="AA2716" i="2" s="1"/>
  <c r="Z3060" i="2"/>
  <c r="AA3060" i="2" s="1"/>
  <c r="Z3012" i="2"/>
  <c r="AA3012" i="2" s="1"/>
  <c r="Z2994" i="2"/>
  <c r="AA2994" i="2" s="1"/>
  <c r="Z1273" i="2"/>
  <c r="AA1273" i="2" s="1"/>
  <c r="Z1729" i="2"/>
  <c r="AA1729" i="2" s="1"/>
  <c r="Z1749" i="2"/>
  <c r="AA1749" i="2" s="1"/>
  <c r="Z3453" i="2"/>
  <c r="AA3453" i="2" s="1"/>
  <c r="Z3457" i="2"/>
  <c r="AA3457" i="2" s="1"/>
  <c r="Z3450" i="2"/>
  <c r="AA3450" i="2" s="1"/>
  <c r="Z3546" i="2"/>
  <c r="AA3546" i="2" s="1"/>
  <c r="Z3549" i="2"/>
  <c r="AA3549" i="2" s="1"/>
  <c r="Z3888" i="2"/>
  <c r="AA3888" i="2" s="1"/>
  <c r="Z3984" i="2"/>
  <c r="AA3984" i="2" s="1"/>
  <c r="Z3773" i="2"/>
  <c r="AA3773" i="2" s="1"/>
  <c r="Z3777" i="2"/>
  <c r="AA3777" i="2" s="1"/>
  <c r="Z3768" i="2"/>
  <c r="AA3768" i="2" s="1"/>
  <c r="Z4180" i="2"/>
  <c r="AA4180" i="2" s="1"/>
  <c r="Z6030" i="2"/>
  <c r="AA6030" i="2" s="1"/>
  <c r="Z6038" i="2"/>
  <c r="AA6038" i="2" s="1"/>
  <c r="Z1761" i="2"/>
  <c r="AA1761" i="2" s="1"/>
  <c r="Z3289" i="2"/>
  <c r="AA3289" i="2" s="1"/>
  <c r="Z1485" i="2"/>
  <c r="AA1485" i="2" s="1"/>
  <c r="Z1481" i="2"/>
  <c r="AA1481" i="2" s="1"/>
  <c r="Z3164" i="2"/>
  <c r="AA3164" i="2" s="1"/>
  <c r="Z3188" i="2"/>
  <c r="AA3188" i="2" s="1"/>
  <c r="Z6054" i="2"/>
  <c r="AA6054" i="2" s="1"/>
  <c r="Z1816" i="2"/>
  <c r="AA1816" i="2" s="1"/>
  <c r="Z1817" i="2"/>
  <c r="AA1817" i="2" s="1"/>
  <c r="Z6058" i="2"/>
  <c r="AA6058" i="2" s="1"/>
  <c r="Z1617" i="2"/>
  <c r="AA1617" i="2" s="1"/>
  <c r="Z2051" i="2"/>
  <c r="AA2051" i="2" s="1"/>
  <c r="Z2066" i="2"/>
  <c r="AA2066" i="2" s="1"/>
  <c r="Z2050" i="2"/>
  <c r="AA2050" i="2" s="1"/>
  <c r="Z2056" i="2"/>
  <c r="AA2056" i="2" s="1"/>
  <c r="Z2080" i="2"/>
  <c r="AA2080" i="2" s="1"/>
  <c r="Z2921" i="2"/>
  <c r="AA2921" i="2" s="1"/>
  <c r="Z2917" i="2"/>
  <c r="AA2917" i="2" s="1"/>
  <c r="Z2900" i="2"/>
  <c r="AA2900" i="2" s="1"/>
  <c r="Z2912" i="2"/>
  <c r="AA2912" i="2" s="1"/>
  <c r="Z1088" i="2"/>
  <c r="AA1088" i="2" s="1"/>
  <c r="Z2636" i="2"/>
  <c r="AA2636" i="2" s="1"/>
  <c r="Z6094" i="2"/>
  <c r="AA6094" i="2" s="1"/>
  <c r="Z6223" i="2"/>
  <c r="AA6223" i="2" s="1"/>
  <c r="Z6239" i="2"/>
  <c r="AA6239" i="2" s="1"/>
  <c r="Z6263" i="2"/>
  <c r="AA6263" i="2" s="1"/>
  <c r="Z6283" i="2"/>
  <c r="AA6283" i="2" s="1"/>
  <c r="Z1669" i="2"/>
  <c r="AA1669" i="2" s="1"/>
  <c r="Z1681" i="2"/>
  <c r="AA1681" i="2" s="1"/>
  <c r="Z1668" i="2"/>
  <c r="AA1668" i="2" s="1"/>
  <c r="Z5803" i="2"/>
  <c r="AA5803" i="2" s="1"/>
  <c r="Z5827" i="2"/>
  <c r="AA5827" i="2" s="1"/>
  <c r="Z5824" i="2"/>
  <c r="AA5824" i="2" s="1"/>
  <c r="Z5828" i="2"/>
  <c r="AA5828" i="2" s="1"/>
  <c r="Z5831" i="2"/>
  <c r="AA5831" i="2" s="1"/>
  <c r="Z4534" i="2"/>
  <c r="AA4534" i="2" s="1"/>
  <c r="Z4670" i="2"/>
  <c r="AA4670" i="2" s="1"/>
  <c r="Z4686" i="2"/>
  <c r="AA4686" i="2" s="1"/>
  <c r="Z5908" i="2"/>
  <c r="AA5908" i="2" s="1"/>
  <c r="Z5056" i="2"/>
  <c r="AA5056" i="2" s="1"/>
  <c r="Z5046" i="2"/>
  <c r="AA5046" i="2" s="1"/>
  <c r="Z5104" i="2"/>
  <c r="AA5104" i="2" s="1"/>
  <c r="Z5124" i="2"/>
  <c r="AA5124" i="2" s="1"/>
  <c r="Z5184" i="2"/>
  <c r="AA5184" i="2" s="1"/>
  <c r="Z5884" i="2"/>
  <c r="AA5884" i="2" s="1"/>
  <c r="Z5424" i="2"/>
  <c r="AA5424" i="2" s="1"/>
  <c r="Z5428" i="2"/>
  <c r="AA5428" i="2" s="1"/>
  <c r="Z5488" i="2"/>
  <c r="AA5488" i="2" s="1"/>
  <c r="Z5548" i="2"/>
  <c r="AA5548" i="2" s="1"/>
  <c r="Z5588" i="2"/>
  <c r="AA5588" i="2" s="1"/>
  <c r="Z5604" i="2"/>
  <c r="AA5604" i="2" s="1"/>
  <c r="Z5595" i="2"/>
  <c r="AA5595" i="2" s="1"/>
  <c r="Z5608" i="2"/>
  <c r="AA5608" i="2" s="1"/>
  <c r="Z5624" i="2"/>
  <c r="AA5624" i="2" s="1"/>
  <c r="Z5651" i="2"/>
  <c r="AA5651" i="2" s="1"/>
  <c r="Z5652" i="2"/>
  <c r="AA5652" i="2" s="1"/>
  <c r="Z3225" i="2"/>
  <c r="AA3225" i="2" s="1"/>
  <c r="Z2825" i="2"/>
  <c r="AA2825" i="2" s="1"/>
  <c r="Z2633" i="2"/>
  <c r="AA2633" i="2" s="1"/>
  <c r="Z4294" i="2"/>
  <c r="AA4294" i="2" s="1"/>
  <c r="Z2978" i="2"/>
  <c r="AA2978" i="2" s="1"/>
  <c r="Z1715" i="2"/>
  <c r="AA1715" i="2" s="1"/>
  <c r="Z1712" i="2"/>
  <c r="AA1712" i="2" s="1"/>
  <c r="Z1720" i="2"/>
  <c r="AA1720" i="2" s="1"/>
  <c r="Z3016" i="2"/>
  <c r="AA3016" i="2" s="1"/>
  <c r="Z1229" i="2"/>
  <c r="AA1229" i="2" s="1"/>
  <c r="Z1723" i="2"/>
  <c r="AA1723" i="2" s="1"/>
  <c r="Z2841" i="2"/>
  <c r="AA2841" i="2" s="1"/>
  <c r="Z2836" i="2"/>
  <c r="AA2836" i="2" s="1"/>
  <c r="Z1728" i="2"/>
  <c r="AA1728" i="2" s="1"/>
  <c r="Z5968" i="2"/>
  <c r="AA5968" i="2" s="1"/>
  <c r="Z1741" i="2"/>
  <c r="AA1741" i="2" s="1"/>
  <c r="Z3797" i="2"/>
  <c r="AA3797" i="2" s="1"/>
  <c r="Z3505" i="2"/>
  <c r="AA3505" i="2" s="1"/>
  <c r="Z4048" i="2"/>
  <c r="AA4048" i="2" s="1"/>
  <c r="Z3740" i="2"/>
  <c r="AA3740" i="2" s="1"/>
  <c r="Z3752" i="2"/>
  <c r="AA3752" i="2" s="1"/>
  <c r="Z3533" i="2"/>
  <c r="AA3533" i="2" s="1"/>
  <c r="Z3581" i="2"/>
  <c r="AA3581" i="2" s="1"/>
  <c r="Z3573" i="2"/>
  <c r="AA3573" i="2" s="1"/>
  <c r="Z3860" i="2"/>
  <c r="AA3860" i="2" s="1"/>
  <c r="Z3904" i="2"/>
  <c r="AA3904" i="2" s="1"/>
  <c r="Z5981" i="2"/>
  <c r="AA5981" i="2" s="1"/>
  <c r="Z5984" i="2"/>
  <c r="AA5984" i="2" s="1"/>
  <c r="Z5990" i="2"/>
  <c r="AA5990" i="2" s="1"/>
  <c r="Z3948" i="2"/>
  <c r="AA3948" i="2" s="1"/>
  <c r="Z3956" i="2"/>
  <c r="AA3956" i="2" s="1"/>
  <c r="Z3717" i="2"/>
  <c r="AA3717" i="2" s="1"/>
  <c r="Z5999" i="2"/>
  <c r="AA5999" i="2" s="1"/>
  <c r="Z6002" i="2"/>
  <c r="AA6002" i="2" s="1"/>
  <c r="Z6016" i="2"/>
  <c r="AA6016" i="2" s="1"/>
  <c r="Z4151" i="2"/>
  <c r="AA4151" i="2" s="1"/>
  <c r="Z4164" i="2"/>
  <c r="AA4164" i="2" s="1"/>
  <c r="Z4168" i="2"/>
  <c r="AA4168" i="2" s="1"/>
  <c r="Z4184" i="2"/>
  <c r="AA4184" i="2" s="1"/>
  <c r="Z4191" i="2"/>
  <c r="AA4191" i="2" s="1"/>
  <c r="Z3354" i="2"/>
  <c r="AA3354" i="2" s="1"/>
  <c r="Z1405" i="2"/>
  <c r="AA1405" i="2" s="1"/>
  <c r="Z2757" i="2"/>
  <c r="AA2757" i="2" s="1"/>
  <c r="Z2357" i="2"/>
  <c r="AA2357" i="2" s="1"/>
  <c r="Z3192" i="2"/>
  <c r="AA3192" i="2" s="1"/>
  <c r="Z3197" i="2"/>
  <c r="AA3197" i="2" s="1"/>
  <c r="Z2034" i="2"/>
  <c r="AA2034" i="2" s="1"/>
  <c r="Z2044" i="2"/>
  <c r="AA2044" i="2" s="1"/>
  <c r="Z2089" i="2"/>
  <c r="AA2089" i="2" s="1"/>
  <c r="Z2104" i="2"/>
  <c r="AA2104" i="2" s="1"/>
  <c r="Z2090" i="2"/>
  <c r="AA2090" i="2" s="1"/>
  <c r="Z2138" i="2"/>
  <c r="AA2138" i="2" s="1"/>
  <c r="Z2131" i="2"/>
  <c r="AA2131" i="2" s="1"/>
  <c r="Z2173" i="2"/>
  <c r="AA2173" i="2" s="1"/>
  <c r="Z2202" i="2"/>
  <c r="AA2202" i="2" s="1"/>
  <c r="Z2765" i="2"/>
  <c r="AA2765" i="2" s="1"/>
  <c r="Z2237" i="2"/>
  <c r="AA2237" i="2" s="1"/>
  <c r="Z3209" i="2"/>
  <c r="AA3209" i="2" s="1"/>
  <c r="Z2932" i="2"/>
  <c r="AA2932" i="2" s="1"/>
  <c r="Z2944" i="2"/>
  <c r="AA2944" i="2" s="1"/>
  <c r="Z1929" i="2"/>
  <c r="AA1929" i="2" s="1"/>
  <c r="Z1086" i="2"/>
  <c r="AA1086" i="2" s="1"/>
  <c r="Z1084" i="2"/>
  <c r="AA1084" i="2" s="1"/>
  <c r="Z6199" i="2"/>
  <c r="AA6199" i="2" s="1"/>
  <c r="Z6247" i="2"/>
  <c r="AA6247" i="2" s="1"/>
  <c r="Z2649" i="2"/>
  <c r="AA2649" i="2" s="1"/>
  <c r="Z2645" i="2"/>
  <c r="AA2645" i="2" s="1"/>
  <c r="Z2664" i="2"/>
  <c r="AA2664" i="2" s="1"/>
  <c r="Z3257" i="2"/>
  <c r="AA3257" i="2" s="1"/>
  <c r="Z3245" i="2"/>
  <c r="AA3245" i="2" s="1"/>
  <c r="Z3236" i="2"/>
  <c r="AA3236" i="2" s="1"/>
  <c r="Z6307" i="2"/>
  <c r="AA6307" i="2" s="1"/>
  <c r="Z4428" i="2"/>
  <c r="AA4428" i="2" s="1"/>
  <c r="Z4440" i="2"/>
  <c r="AA4440" i="2" s="1"/>
  <c r="Z4841" i="2"/>
  <c r="AA4841" i="2" s="1"/>
  <c r="Z4848" i="2"/>
  <c r="AA4848" i="2" s="1"/>
  <c r="Z4852" i="2"/>
  <c r="AA4852" i="2" s="1"/>
  <c r="Z4926" i="2"/>
  <c r="AA4926" i="2" s="1"/>
  <c r="Z4912" i="2"/>
  <c r="AA4912" i="2" s="1"/>
  <c r="Z5090" i="2"/>
  <c r="AA5090" i="2" s="1"/>
  <c r="Z5149" i="2"/>
  <c r="AA5149" i="2" s="1"/>
  <c r="Z5144" i="2"/>
  <c r="AA5144" i="2" s="1"/>
  <c r="Z5148" i="2"/>
  <c r="AA5148" i="2" s="1"/>
  <c r="Z5201" i="2"/>
  <c r="AA5201" i="2" s="1"/>
  <c r="Z5305" i="2"/>
  <c r="AA5305" i="2" s="1"/>
  <c r="Z5320" i="2"/>
  <c r="AA5320" i="2" s="1"/>
  <c r="Z5324" i="2"/>
  <c r="AA5324" i="2" s="1"/>
  <c r="Z5356" i="2"/>
  <c r="AA5356" i="2" s="1"/>
  <c r="Z5532" i="2"/>
  <c r="AA5532" i="2" s="1"/>
  <c r="Z5560" i="2"/>
  <c r="AA5560" i="2" s="1"/>
  <c r="Z5563" i="2"/>
  <c r="AA5563" i="2" s="1"/>
  <c r="Z5572" i="2"/>
  <c r="AA5572" i="2" s="1"/>
  <c r="Z5567" i="2"/>
  <c r="AA5567" i="2" s="1"/>
  <c r="Z5584" i="2"/>
  <c r="AA5584" i="2" s="1"/>
  <c r="Z5700" i="2"/>
  <c r="AA5700" i="2" s="1"/>
  <c r="Z5724" i="2"/>
  <c r="AA5724" i="2" s="1"/>
  <c r="Z2973" i="2"/>
  <c r="AA2973" i="2" s="1"/>
  <c r="Z2976" i="2"/>
  <c r="AA2976" i="2" s="1"/>
  <c r="Z1042" i="2"/>
  <c r="AA1042" i="2" s="1"/>
  <c r="Z1052" i="2"/>
  <c r="AA1052" i="2" s="1"/>
  <c r="Z2960" i="2"/>
  <c r="AA2960" i="2" s="1"/>
  <c r="Z5676" i="2"/>
  <c r="AA5676" i="2" s="1"/>
  <c r="Z1612" i="2"/>
  <c r="AA1612" i="2" s="1"/>
  <c r="Z3229" i="2"/>
  <c r="AA3229" i="2" s="1"/>
  <c r="E63" i="4" s="1"/>
  <c r="Z5736" i="2"/>
  <c r="AA5736" i="2" s="1"/>
  <c r="Z3614" i="2"/>
  <c r="AA3614" i="2" s="1"/>
  <c r="Z3785" i="2"/>
  <c r="AA3785" i="2" s="1"/>
  <c r="Z3729" i="2"/>
  <c r="AA3729" i="2" s="1"/>
  <c r="Z2681" i="2"/>
  <c r="AA2681" i="2" s="1"/>
  <c r="Z2693" i="2"/>
  <c r="AA2693" i="2" s="1"/>
  <c r="Z2668" i="2"/>
  <c r="AA2668" i="2" s="1"/>
  <c r="Z1292" i="2"/>
  <c r="AA1292" i="2" s="1"/>
  <c r="Z3026" i="2"/>
  <c r="AA3026" i="2" s="1"/>
  <c r="Z2805" i="2"/>
  <c r="AA2805" i="2" s="1"/>
  <c r="Z1739" i="2"/>
  <c r="AA1739" i="2" s="1"/>
  <c r="Z5965" i="2"/>
  <c r="AA5965" i="2" s="1"/>
  <c r="Z5974" i="2"/>
  <c r="AA5974" i="2" s="1"/>
  <c r="Z3514" i="2"/>
  <c r="AA3514" i="2" s="1"/>
  <c r="Z3792" i="2"/>
  <c r="AA3792" i="2" s="1"/>
  <c r="Z3709" i="2"/>
  <c r="AA3709" i="2" s="1"/>
  <c r="Z3712" i="2"/>
  <c r="AA3712" i="2" s="1"/>
  <c r="Z1757" i="2"/>
  <c r="AA1757" i="2" s="1"/>
  <c r="Z6018" i="2"/>
  <c r="AA6018" i="2" s="1"/>
  <c r="Z3261" i="2"/>
  <c r="AA3261" i="2" s="1"/>
  <c r="Z3157" i="2"/>
  <c r="AA3157" i="2" s="1"/>
  <c r="Z1557" i="2"/>
  <c r="AA1557" i="2" s="1"/>
  <c r="Z1567" i="2"/>
  <c r="AA1567" i="2" s="1"/>
  <c r="Z1571" i="2"/>
  <c r="AA1571" i="2" s="1"/>
  <c r="Z1569" i="2"/>
  <c r="AA1569" i="2" s="1"/>
  <c r="Z1787" i="2"/>
  <c r="AA1787" i="2" s="1"/>
  <c r="Z1589" i="2"/>
  <c r="AA1589" i="2" s="1"/>
  <c r="Z1587" i="2"/>
  <c r="AA1587" i="2" s="1"/>
  <c r="Z3177" i="2"/>
  <c r="AA3177" i="2" s="1"/>
  <c r="Z2374" i="2"/>
  <c r="AA2374" i="2" s="1"/>
  <c r="Z2406" i="2"/>
  <c r="AA2406" i="2" s="1"/>
  <c r="Z2877" i="2"/>
  <c r="AA2877" i="2" s="1"/>
  <c r="Z2876" i="2"/>
  <c r="AA2876" i="2" s="1"/>
  <c r="Z1609" i="2"/>
  <c r="AA1609" i="2" s="1"/>
  <c r="Z2436" i="2"/>
  <c r="AA2436" i="2" s="1"/>
  <c r="Z1857" i="2"/>
  <c r="AA1857" i="2" s="1"/>
  <c r="Z1619" i="2"/>
  <c r="AA1619" i="2" s="1"/>
  <c r="Z2893" i="2"/>
  <c r="AA2893" i="2" s="1"/>
  <c r="Z2530" i="2"/>
  <c r="AA2530" i="2" s="1"/>
  <c r="Z1871" i="2"/>
  <c r="AA1871" i="2" s="1"/>
  <c r="Z1622" i="2"/>
  <c r="AA1622" i="2" s="1"/>
  <c r="Z1624" i="2"/>
  <c r="AA1624" i="2" s="1"/>
  <c r="Z2257" i="2"/>
  <c r="AA2257" i="2" s="1"/>
  <c r="Z1913" i="2"/>
  <c r="AA1913" i="2" s="1"/>
  <c r="Z1135" i="2"/>
  <c r="AA1135" i="2" s="1"/>
  <c r="Z1122" i="2"/>
  <c r="AA1122" i="2" s="1"/>
  <c r="Z1116" i="2"/>
  <c r="AA1116" i="2" s="1"/>
  <c r="Z1937" i="2"/>
  <c r="AA1937" i="2" s="1"/>
  <c r="Z2980" i="2"/>
  <c r="AA2980" i="2" s="1"/>
  <c r="Z6191" i="2"/>
  <c r="AA6191" i="2" s="1"/>
  <c r="Z6299" i="2"/>
  <c r="AA6299" i="2" s="1"/>
  <c r="Z1948" i="2"/>
  <c r="AA1948" i="2" s="1"/>
  <c r="Z1206" i="2"/>
  <c r="AA1206" i="2" s="1"/>
  <c r="Z1194" i="2"/>
  <c r="AA1194" i="2" s="1"/>
  <c r="Z1204" i="2"/>
  <c r="AA1204" i="2" s="1"/>
  <c r="Z2793" i="2"/>
  <c r="AA2793" i="2" s="1"/>
  <c r="Z2785" i="2"/>
  <c r="AA2785" i="2" s="1"/>
  <c r="Z2772" i="2"/>
  <c r="AA2772" i="2" s="1"/>
  <c r="Z2784" i="2"/>
  <c r="AA2784" i="2" s="1"/>
  <c r="Z5844" i="2"/>
  <c r="AA5844" i="2" s="1"/>
  <c r="Z4554" i="2"/>
  <c r="AA4554" i="2" s="1"/>
  <c r="Z4722" i="2"/>
  <c r="AA4722" i="2" s="1"/>
  <c r="Z4726" i="2"/>
  <c r="AA4726" i="2" s="1"/>
  <c r="Z4785" i="2"/>
  <c r="AA4785" i="2" s="1"/>
  <c r="Z4792" i="2"/>
  <c r="AA4792" i="2" s="1"/>
  <c r="Z4788" i="2"/>
  <c r="AA4788" i="2" s="1"/>
  <c r="Z4812" i="2"/>
  <c r="AA4812" i="2" s="1"/>
  <c r="Z4829" i="2"/>
  <c r="AA4829" i="2" s="1"/>
  <c r="Z4825" i="2"/>
  <c r="AA4825" i="2" s="1"/>
  <c r="Z4828" i="2"/>
  <c r="AA4828" i="2" s="1"/>
  <c r="Z4877" i="2"/>
  <c r="AA4877" i="2" s="1"/>
  <c r="Z4876" i="2"/>
  <c r="AA4876" i="2" s="1"/>
  <c r="Z5026" i="2"/>
  <c r="AA5026" i="2" s="1"/>
  <c r="Z5924" i="2"/>
  <c r="AA5924" i="2" s="1"/>
  <c r="Z5937" i="2"/>
  <c r="AA5937" i="2" s="1"/>
  <c r="Z5933" i="2"/>
  <c r="AA5933" i="2" s="1"/>
  <c r="Z5868" i="2"/>
  <c r="AA5868" i="2" s="1"/>
  <c r="Z5788" i="2"/>
  <c r="AA5788" i="2" s="1"/>
  <c r="Z5169" i="2"/>
  <c r="AA5169" i="2" s="1"/>
  <c r="Z5172" i="2"/>
  <c r="AA5172" i="2" s="1"/>
  <c r="Z5177" i="2"/>
  <c r="AA5177" i="2" s="1"/>
  <c r="Z5249" i="2"/>
  <c r="AA5249" i="2" s="1"/>
  <c r="Z5244" i="2"/>
  <c r="AA5244" i="2" s="1"/>
  <c r="Z5235" i="2"/>
  <c r="AA5235" i="2" s="1"/>
  <c r="Z5251" i="2"/>
  <c r="AA5251" i="2" s="1"/>
  <c r="Z5280" i="2"/>
  <c r="AA5280" i="2" s="1"/>
  <c r="Z5284" i="2"/>
  <c r="AA5284" i="2" s="1"/>
  <c r="Z5295" i="2"/>
  <c r="AA5295" i="2" s="1"/>
  <c r="Z5344" i="2"/>
  <c r="AA5344" i="2" s="1"/>
  <c r="Z5348" i="2"/>
  <c r="AA5348" i="2" s="1"/>
  <c r="Z5339" i="2"/>
  <c r="AA5339" i="2" s="1"/>
  <c r="Z5442" i="2"/>
  <c r="AA5442" i="2" s="1"/>
  <c r="Z5448" i="2"/>
  <c r="AA5448" i="2" s="1"/>
  <c r="Z5464" i="2"/>
  <c r="AA5464" i="2" s="1"/>
  <c r="Z5455" i="2"/>
  <c r="AA5455" i="2" s="1"/>
  <c r="Z5471" i="2"/>
  <c r="AA5471" i="2" s="1"/>
  <c r="Z5480" i="2"/>
  <c r="AA5480" i="2" s="1"/>
  <c r="Z5524" i="2"/>
  <c r="AA5524" i="2" s="1"/>
  <c r="Z5708" i="2"/>
  <c r="AA5708" i="2" s="1"/>
  <c r="Z5768" i="2"/>
  <c r="AA5768" i="2" s="1"/>
  <c r="Z5684" i="2"/>
  <c r="AA5684" i="2" s="1"/>
  <c r="Z2820" i="2"/>
  <c r="AA2820" i="2" s="1"/>
  <c r="Z2725" i="2"/>
  <c r="AA2725" i="2" s="1"/>
  <c r="Z2732" i="2"/>
  <c r="AA2732" i="2" s="1"/>
  <c r="Z5956" i="2"/>
  <c r="AA5956" i="2" s="1"/>
  <c r="Z3048" i="2"/>
  <c r="AA3048" i="2" s="1"/>
  <c r="Z1972" i="2"/>
  <c r="AA1972" i="2" s="1"/>
  <c r="Z3482" i="2"/>
  <c r="AA3482" i="2" s="1"/>
  <c r="Z3824" i="2"/>
  <c r="AA3824" i="2" s="1"/>
  <c r="Z3525" i="2"/>
  <c r="AA3525" i="2" s="1"/>
  <c r="Z3908" i="2"/>
  <c r="AA3908" i="2" s="1"/>
  <c r="Z3928" i="2"/>
  <c r="AA3928" i="2" s="1"/>
  <c r="Z4016" i="2"/>
  <c r="AA4016" i="2" s="1"/>
  <c r="Z3960" i="2"/>
  <c r="AA3960" i="2" s="1"/>
  <c r="Z2745" i="2"/>
  <c r="AA2745" i="2" s="1"/>
  <c r="Z1305" i="2"/>
  <c r="AA1305" i="2" s="1"/>
  <c r="Z1258" i="2"/>
  <c r="AA1258" i="2" s="1"/>
  <c r="Z1539" i="2"/>
  <c r="AA1539" i="2" s="1"/>
  <c r="Z1541" i="2"/>
  <c r="AA1541" i="2" s="1"/>
  <c r="Z1505" i="2"/>
  <c r="AA1505" i="2" s="1"/>
  <c r="Z1529" i="2"/>
  <c r="AA1529" i="2" s="1"/>
  <c r="Z1524" i="2"/>
  <c r="AA1524" i="2" s="1"/>
  <c r="Z1809" i="2"/>
  <c r="AA1809" i="2" s="1"/>
  <c r="Z2848" i="2"/>
  <c r="AA2848" i="2" s="1"/>
  <c r="Z2003" i="2"/>
  <c r="AA2003" i="2" s="1"/>
  <c r="Z1999" i="2"/>
  <c r="AA1999" i="2" s="1"/>
  <c r="Z1849" i="2"/>
  <c r="AA1849" i="2" s="1"/>
  <c r="Z3200" i="2"/>
  <c r="AA3200" i="2" s="1"/>
  <c r="Z2225" i="2"/>
  <c r="AA2225" i="2" s="1"/>
  <c r="Z2957" i="2"/>
  <c r="AA2957" i="2" s="1"/>
  <c r="Z2897" i="2"/>
  <c r="AA2897" i="2" s="1"/>
  <c r="Z1641" i="2"/>
  <c r="AA1641" i="2" s="1"/>
  <c r="Z1158" i="2"/>
  <c r="AA1158" i="2" s="1"/>
  <c r="Z1146" i="2"/>
  <c r="AA1146" i="2" s="1"/>
  <c r="Z1188" i="2"/>
  <c r="AA1188" i="2" s="1"/>
  <c r="Z6207" i="2"/>
  <c r="AA6207" i="2" s="1"/>
  <c r="Z6287" i="2"/>
  <c r="AA6287" i="2" s="1"/>
  <c r="Z4498" i="2"/>
  <c r="AA4498" i="2" s="1"/>
  <c r="Z4606" i="2"/>
  <c r="AA4606" i="2" s="1"/>
  <c r="Z4801" i="2"/>
  <c r="AA4801" i="2" s="1"/>
  <c r="Z4804" i="2"/>
  <c r="AA4804" i="2" s="1"/>
  <c r="Z4865" i="2"/>
  <c r="AA4865" i="2" s="1"/>
  <c r="Z4909" i="2"/>
  <c r="AA4909" i="2" s="1"/>
  <c r="Z4896" i="2"/>
  <c r="AA4896" i="2" s="1"/>
  <c r="Z4901" i="2"/>
  <c r="AA4901" i="2" s="1"/>
  <c r="Z4958" i="2"/>
  <c r="AA4958" i="2" s="1"/>
  <c r="Z5132" i="2"/>
  <c r="AA5132" i="2" s="1"/>
  <c r="Z6347" i="2"/>
  <c r="AA6347" i="2" s="1"/>
  <c r="Z6350" i="2"/>
  <c r="AA6350" i="2" s="1"/>
  <c r="Z5212" i="2"/>
  <c r="AA5212" i="2" s="1"/>
  <c r="Z5264" i="2"/>
  <c r="AA5264" i="2" s="1"/>
  <c r="Z5263" i="2"/>
  <c r="AA5263" i="2" s="1"/>
  <c r="Z5496" i="2"/>
  <c r="AA5496" i="2" s="1"/>
  <c r="Z5520" i="2"/>
  <c r="AA5520" i="2" s="1"/>
  <c r="Z5720" i="2"/>
  <c r="AA5720" i="2" s="1"/>
  <c r="Z6070" i="2"/>
  <c r="AA6070" i="2" s="1"/>
  <c r="Z5740" i="2"/>
  <c r="AA5740" i="2" s="1"/>
  <c r="Z5744" i="2"/>
  <c r="AA5744" i="2" s="1"/>
  <c r="Z5747" i="2"/>
  <c r="AA5747" i="2" s="1"/>
  <c r="Z4068" i="2"/>
  <c r="AA4068" i="2" s="1"/>
  <c r="Z3002" i="2"/>
  <c r="AA3002" i="2" s="1"/>
  <c r="Z2996" i="2"/>
  <c r="AA2996" i="2" s="1"/>
  <c r="Z1697" i="2"/>
  <c r="AA1697" i="2" s="1"/>
  <c r="Z2797" i="2"/>
  <c r="AA2797" i="2" s="1"/>
  <c r="Z2804" i="2"/>
  <c r="AA2804" i="2" s="1"/>
  <c r="Z1733" i="2"/>
  <c r="AA1733" i="2" s="1"/>
  <c r="Z3461" i="2"/>
  <c r="AA3461" i="2" s="1"/>
  <c r="Z3465" i="2"/>
  <c r="AA3465" i="2" s="1"/>
  <c r="Z3466" i="2"/>
  <c r="AA3466" i="2" s="1"/>
  <c r="Z3840" i="2"/>
  <c r="AA3840" i="2" s="1"/>
  <c r="Z3844" i="2"/>
  <c r="AA3844" i="2" s="1"/>
  <c r="Z3836" i="2"/>
  <c r="AA3836" i="2" s="1"/>
  <c r="Z3553" i="2"/>
  <c r="AA3553" i="2" s="1"/>
  <c r="Z3557" i="2"/>
  <c r="AA3557" i="2" s="1"/>
  <c r="Z3876" i="2"/>
  <c r="AA3876" i="2" s="1"/>
  <c r="Z3880" i="2"/>
  <c r="AA3880" i="2" s="1"/>
  <c r="Z3776" i="2"/>
  <c r="AA3776" i="2" s="1"/>
  <c r="Z3721" i="2"/>
  <c r="AA3721" i="2" s="1"/>
  <c r="Z3634" i="2"/>
  <c r="AA3634" i="2" s="1"/>
  <c r="Z3661" i="2"/>
  <c r="AA3661" i="2" s="1"/>
  <c r="Z3654" i="2"/>
  <c r="AA3654" i="2" s="1"/>
  <c r="Z4176" i="2"/>
  <c r="AA4176" i="2" s="1"/>
  <c r="Z2844" i="2"/>
  <c r="AA2844" i="2" s="1"/>
  <c r="Z1489" i="2"/>
  <c r="AA1489" i="2" s="1"/>
  <c r="Z3161" i="2"/>
  <c r="AA3161" i="2" s="1"/>
  <c r="Z3160" i="2"/>
  <c r="AA3160" i="2" s="1"/>
  <c r="Z3386" i="2"/>
  <c r="AA3386" i="2" s="1"/>
  <c r="Z3181" i="2"/>
  <c r="AA3181" i="2" s="1"/>
  <c r="Z2852" i="2"/>
  <c r="AA2852" i="2" s="1"/>
  <c r="Z2032" i="2"/>
  <c r="AA2032" i="2" s="1"/>
  <c r="Z2082" i="2"/>
  <c r="AA2082" i="2" s="1"/>
  <c r="Z2064" i="2"/>
  <c r="AA2064" i="2" s="1"/>
  <c r="Z2114" i="2"/>
  <c r="AA2114" i="2" s="1"/>
  <c r="Z2163" i="2"/>
  <c r="AA2163" i="2" s="1"/>
  <c r="Z2466" i="2"/>
  <c r="AA2466" i="2" s="1"/>
  <c r="Z2498" i="2"/>
  <c r="AA2498" i="2" s="1"/>
  <c r="Z2908" i="2"/>
  <c r="AA2908" i="2" s="1"/>
  <c r="Z1921" i="2"/>
  <c r="AA1921" i="2" s="1"/>
  <c r="Z1433" i="2"/>
  <c r="AA1433" i="2" s="1"/>
  <c r="Z2640" i="2"/>
  <c r="AA2640" i="2" s="1"/>
  <c r="Z6086" i="2"/>
  <c r="AA6086" i="2" s="1"/>
  <c r="Z6115" i="2"/>
  <c r="AA6115" i="2" s="1"/>
  <c r="Z6139" i="2"/>
  <c r="AA6139" i="2" s="1"/>
  <c r="Z6159" i="2"/>
  <c r="AA6159" i="2" s="1"/>
  <c r="Z6243" i="2"/>
  <c r="AA6243" i="2" s="1"/>
  <c r="Z6238" i="2"/>
  <c r="AA6238" i="2" s="1"/>
  <c r="Z1688" i="2"/>
  <c r="AA1688" i="2" s="1"/>
  <c r="Z5832" i="2"/>
  <c r="AA5832" i="2" s="1"/>
  <c r="Z5836" i="2"/>
  <c r="AA5836" i="2" s="1"/>
  <c r="Z5815" i="2"/>
  <c r="AA5815" i="2" s="1"/>
  <c r="Z4550" i="2"/>
  <c r="AA4550" i="2" s="1"/>
  <c r="Z4978" i="2"/>
  <c r="AA4978" i="2" s="1"/>
  <c r="Z5921" i="2"/>
  <c r="AA5921" i="2" s="1"/>
  <c r="Z5913" i="2"/>
  <c r="AA5913" i="2" s="1"/>
  <c r="Z5058" i="2"/>
  <c r="AA5058" i="2" s="1"/>
  <c r="Z5108" i="2"/>
  <c r="AA5108" i="2" s="1"/>
  <c r="Z5112" i="2"/>
  <c r="AA5112" i="2" s="1"/>
  <c r="Z5192" i="2"/>
  <c r="AA5192" i="2" s="1"/>
  <c r="Z5193" i="2"/>
  <c r="AA5193" i="2" s="1"/>
  <c r="Z5876" i="2"/>
  <c r="AA5876" i="2" s="1"/>
  <c r="Z5435" i="2"/>
  <c r="AA5435" i="2" s="1"/>
  <c r="Z5432" i="2"/>
  <c r="AA5432" i="2" s="1"/>
  <c r="Z5407" i="2"/>
  <c r="AA5407" i="2" s="1"/>
  <c r="Z5556" i="2"/>
  <c r="AA5556" i="2" s="1"/>
  <c r="Z5551" i="2"/>
  <c r="AA5551" i="2" s="1"/>
  <c r="Z5576" i="2"/>
  <c r="AA5576" i="2" s="1"/>
  <c r="Z5600" i="2"/>
  <c r="AA5600" i="2" s="1"/>
  <c r="Z5616" i="2"/>
  <c r="AA5616" i="2" s="1"/>
  <c r="Z5632" i="2"/>
  <c r="AA5632" i="2" s="1"/>
  <c r="Z5623" i="2"/>
  <c r="AA5623" i="2" s="1"/>
  <c r="Z5660" i="2"/>
  <c r="AA5660" i="2" s="1"/>
  <c r="Z2829" i="2"/>
  <c r="AA2829" i="2" s="1"/>
  <c r="Z2828" i="2"/>
  <c r="AA2828" i="2" s="1"/>
  <c r="Z2629" i="2"/>
  <c r="AA2629" i="2" s="1"/>
  <c r="Z1709" i="2"/>
  <c r="AA1709" i="2" s="1"/>
  <c r="Z1713" i="2"/>
  <c r="AA1713" i="2" s="1"/>
  <c r="Z1705" i="2"/>
  <c r="AA1705" i="2" s="1"/>
  <c r="Z3018" i="2"/>
  <c r="AA3018" i="2" s="1"/>
  <c r="Z3051" i="2"/>
  <c r="AA3051" i="2" s="1"/>
  <c r="Z3050" i="2"/>
  <c r="AA3050" i="2" s="1"/>
  <c r="Z2713" i="2"/>
  <c r="AA2713" i="2" s="1"/>
  <c r="Z1725" i="2"/>
  <c r="AA1725" i="2" s="1"/>
  <c r="Z2837" i="2"/>
  <c r="AA2837" i="2" s="1"/>
  <c r="Z5971" i="2"/>
  <c r="AA5971" i="2" s="1"/>
  <c r="Z3502" i="2"/>
  <c r="AA3502" i="2" s="1"/>
  <c r="Z4056" i="2"/>
  <c r="AA4056" i="2" s="1"/>
  <c r="Z3529" i="2"/>
  <c r="AA3529" i="2" s="1"/>
  <c r="Z3745" i="2"/>
  <c r="AA3745" i="2" s="1"/>
  <c r="Z3748" i="2"/>
  <c r="AA3748" i="2" s="1"/>
  <c r="Z3760" i="2"/>
  <c r="AA3760" i="2" s="1"/>
  <c r="Z3537" i="2"/>
  <c r="AA3537" i="2" s="1"/>
  <c r="Z3896" i="2"/>
  <c r="AA3896" i="2" s="1"/>
  <c r="Z5992" i="2"/>
  <c r="AA5992" i="2" s="1"/>
  <c r="Z3940" i="2"/>
  <c r="AA3940" i="2" s="1"/>
  <c r="Z3952" i="2"/>
  <c r="AA3952" i="2" s="1"/>
  <c r="Z3972" i="2"/>
  <c r="AA3972" i="2" s="1"/>
  <c r="Z4160" i="2"/>
  <c r="AA4160" i="2" s="1"/>
  <c r="Z4189" i="2"/>
  <c r="AA4189" i="2" s="1"/>
  <c r="Z4194" i="2"/>
  <c r="AA4194" i="2" s="1"/>
  <c r="Z1394" i="2"/>
  <c r="AA1394" i="2" s="1"/>
  <c r="Z2865" i="2"/>
  <c r="AA2865" i="2" s="1"/>
  <c r="Z2756" i="2"/>
  <c r="AA2756" i="2" s="1"/>
  <c r="Z3193" i="2"/>
  <c r="AA3193" i="2" s="1"/>
  <c r="Z2857" i="2"/>
  <c r="AA2857" i="2" s="1"/>
  <c r="Z3196" i="2"/>
  <c r="AA3196" i="2" s="1"/>
  <c r="Z1833" i="2"/>
  <c r="AA1833" i="2" s="1"/>
  <c r="Z2042" i="2"/>
  <c r="AA2042" i="2" s="1"/>
  <c r="Z2098" i="2"/>
  <c r="AA2098" i="2" s="1"/>
  <c r="Z2092" i="2"/>
  <c r="AA2092" i="2" s="1"/>
  <c r="Z2112" i="2"/>
  <c r="AA2112" i="2" s="1"/>
  <c r="Z3665" i="2"/>
  <c r="AA3665" i="2" s="1"/>
  <c r="Z3664" i="2"/>
  <c r="AA3664" i="2" s="1"/>
  <c r="Z2217" i="2"/>
  <c r="AA2217" i="2" s="1"/>
  <c r="Z2209" i="2"/>
  <c r="AA2209" i="2" s="1"/>
  <c r="Z2562" i="2"/>
  <c r="AA2562" i="2" s="1"/>
  <c r="Z2925" i="2"/>
  <c r="AA2925" i="2" s="1"/>
  <c r="Z2933" i="2"/>
  <c r="AA2933" i="2" s="1"/>
  <c r="Z2940" i="2"/>
  <c r="AA2940" i="2" s="1"/>
  <c r="Z1637" i="2"/>
  <c r="AA1637" i="2" s="1"/>
  <c r="Z1640" i="2"/>
  <c r="AA1640" i="2" s="1"/>
  <c r="Z3672" i="2"/>
  <c r="AA3672" i="2" s="1"/>
  <c r="Z2310" i="2"/>
  <c r="AA2310" i="2" s="1"/>
  <c r="Z6122" i="2"/>
  <c r="AA6122" i="2" s="1"/>
  <c r="Z6195" i="2"/>
  <c r="AA6195" i="2" s="1"/>
  <c r="Z6231" i="2"/>
  <c r="AA6231" i="2" s="1"/>
  <c r="Z6251" i="2"/>
  <c r="AA6251" i="2" s="1"/>
  <c r="Z6271" i="2"/>
  <c r="AA6271" i="2" s="1"/>
  <c r="Z2665" i="2"/>
  <c r="AA2665" i="2" s="1"/>
  <c r="Z2641" i="2"/>
  <c r="AA2641" i="2" s="1"/>
  <c r="Z2648" i="2"/>
  <c r="AA2648" i="2" s="1"/>
  <c r="Z3248" i="2"/>
  <c r="AA3248" i="2" s="1"/>
  <c r="Z6311" i="2"/>
  <c r="AA6311" i="2" s="1"/>
  <c r="Z6315" i="2"/>
  <c r="AA6315" i="2" s="1"/>
  <c r="Z4444" i="2"/>
  <c r="AA4444" i="2" s="1"/>
  <c r="Z4439" i="2"/>
  <c r="AA4439" i="2" s="1"/>
  <c r="Z4530" i="2"/>
  <c r="AA4530" i="2" s="1"/>
  <c r="Z5864" i="2"/>
  <c r="AA5864" i="2" s="1"/>
  <c r="Z4745" i="2"/>
  <c r="AA4745" i="2" s="1"/>
  <c r="Z4752" i="2"/>
  <c r="AA4752" i="2" s="1"/>
  <c r="Z4853" i="2"/>
  <c r="AA4853" i="2" s="1"/>
  <c r="Z5872" i="2"/>
  <c r="AA5872" i="2" s="1"/>
  <c r="Z5157" i="2"/>
  <c r="AA5157" i="2" s="1"/>
  <c r="Z5141" i="2"/>
  <c r="AA5141" i="2" s="1"/>
  <c r="Z5152" i="2"/>
  <c r="AA5152" i="2" s="1"/>
  <c r="Z5156" i="2"/>
  <c r="AA5156" i="2" s="1"/>
  <c r="Z5161" i="2"/>
  <c r="AA5161" i="2" s="1"/>
  <c r="Z5307" i="2"/>
  <c r="AA5307" i="2" s="1"/>
  <c r="Z5328" i="2"/>
  <c r="AA5328" i="2" s="1"/>
  <c r="Z5327" i="2"/>
  <c r="AA5327" i="2" s="1"/>
  <c r="Z5311" i="2"/>
  <c r="AA5311" i="2" s="1"/>
  <c r="Z5528" i="2"/>
  <c r="AA5528" i="2" s="1"/>
  <c r="Z5571" i="2"/>
  <c r="AA5571" i="2" s="1"/>
  <c r="Z5568" i="2"/>
  <c r="AA5568" i="2" s="1"/>
  <c r="Z5688" i="2"/>
  <c r="AA5688" i="2" s="1"/>
  <c r="Z5703" i="2"/>
  <c r="AA5703" i="2" s="1"/>
  <c r="Z4076" i="2"/>
  <c r="AA4076" i="2" s="1"/>
  <c r="Z5672" i="2"/>
  <c r="AA5672" i="2" s="1"/>
  <c r="Z5403" i="2"/>
  <c r="AA5403" i="2" s="1"/>
  <c r="Z3493" i="2"/>
  <c r="AA3493" i="2" s="1"/>
  <c r="X55" i="2"/>
  <c r="W55" i="2"/>
  <c r="Y55" i="2" s="1"/>
  <c r="Z55" i="2" s="1"/>
  <c r="AA55" i="2" s="1"/>
  <c r="X15" i="2"/>
  <c r="W15" i="2"/>
  <c r="Y15" i="2" s="1"/>
  <c r="Z15" i="2" s="1"/>
  <c r="AA15" i="2" s="1"/>
  <c r="X11" i="2"/>
  <c r="W11" i="2"/>
  <c r="Y11" i="2" s="1"/>
  <c r="Z11" i="2" s="1"/>
  <c r="AA11" i="2" s="1"/>
  <c r="X7" i="2"/>
  <c r="W7" i="2"/>
  <c r="Y7" i="2" s="1"/>
  <c r="Z7" i="2" s="1"/>
  <c r="AA7" i="2" s="1"/>
  <c r="X1031" i="2"/>
  <c r="W1031" i="2"/>
  <c r="Y1031" i="2" s="1"/>
  <c r="X1015" i="2"/>
  <c r="W1015" i="2"/>
  <c r="Y1015" i="2" s="1"/>
  <c r="X1003" i="2"/>
  <c r="W1003" i="2"/>
  <c r="Y1003" i="2" s="1"/>
  <c r="X983" i="2"/>
  <c r="W983" i="2"/>
  <c r="Y983" i="2" s="1"/>
  <c r="W971" i="2"/>
  <c r="Y971" i="2" s="1"/>
  <c r="Z971" i="2" s="1"/>
  <c r="AA971" i="2" s="1"/>
  <c r="X971" i="2"/>
  <c r="W955" i="2"/>
  <c r="Y955" i="2" s="1"/>
  <c r="X955" i="2"/>
  <c r="W943" i="2"/>
  <c r="Y943" i="2" s="1"/>
  <c r="X943" i="2"/>
  <c r="W931" i="2"/>
  <c r="Y931" i="2" s="1"/>
  <c r="X931" i="2"/>
  <c r="W915" i="2"/>
  <c r="Y915" i="2" s="1"/>
  <c r="X915" i="2"/>
  <c r="W899" i="2"/>
  <c r="Y899" i="2" s="1"/>
  <c r="X899" i="2"/>
  <c r="X883" i="2"/>
  <c r="W883" i="2"/>
  <c r="Y883" i="2" s="1"/>
  <c r="Z883" i="2" s="1"/>
  <c r="AA883" i="2" s="1"/>
  <c r="X871" i="2"/>
  <c r="W871" i="2"/>
  <c r="Y871" i="2" s="1"/>
  <c r="Z871" i="2" s="1"/>
  <c r="AA871" i="2" s="1"/>
  <c r="X855" i="2"/>
  <c r="W855" i="2"/>
  <c r="Y855" i="2" s="1"/>
  <c r="Z855" i="2" s="1"/>
  <c r="AA855" i="2" s="1"/>
  <c r="X839" i="2"/>
  <c r="W839" i="2"/>
  <c r="Y839" i="2" s="1"/>
  <c r="W831" i="2"/>
  <c r="Y831" i="2" s="1"/>
  <c r="X831" i="2"/>
  <c r="X815" i="2"/>
  <c r="W815" i="2"/>
  <c r="Y815" i="2" s="1"/>
  <c r="Z815" i="2" s="1"/>
  <c r="AA815" i="2" s="1"/>
  <c r="W799" i="2"/>
  <c r="Y799" i="2" s="1"/>
  <c r="Z799" i="2" s="1"/>
  <c r="AA799" i="2" s="1"/>
  <c r="X799" i="2"/>
  <c r="X783" i="2"/>
  <c r="W783" i="2"/>
  <c r="Y783" i="2" s="1"/>
  <c r="W771" i="2"/>
  <c r="Y771" i="2" s="1"/>
  <c r="X771" i="2"/>
  <c r="X759" i="2"/>
  <c r="W759" i="2"/>
  <c r="Y759" i="2" s="1"/>
  <c r="X743" i="2"/>
  <c r="W743" i="2"/>
  <c r="Y743" i="2" s="1"/>
  <c r="X727" i="2"/>
  <c r="W727" i="2"/>
  <c r="Y727" i="2" s="1"/>
  <c r="X711" i="2"/>
  <c r="W711" i="2"/>
  <c r="Y711" i="2" s="1"/>
  <c r="W699" i="2"/>
  <c r="Y699" i="2" s="1"/>
  <c r="X699" i="2"/>
  <c r="X679" i="2"/>
  <c r="W679" i="2"/>
  <c r="Y679" i="2" s="1"/>
  <c r="X663" i="2"/>
  <c r="W663" i="2"/>
  <c r="Y663" i="2" s="1"/>
  <c r="X651" i="2"/>
  <c r="W651" i="2"/>
  <c r="Y651" i="2" s="1"/>
  <c r="X639" i="2"/>
  <c r="W639" i="2"/>
  <c r="Y639" i="2" s="1"/>
  <c r="W623" i="2"/>
  <c r="Y623" i="2" s="1"/>
  <c r="X623" i="2"/>
  <c r="W611" i="2"/>
  <c r="Y611" i="2" s="1"/>
  <c r="X611" i="2"/>
  <c r="X599" i="2"/>
  <c r="W599" i="2"/>
  <c r="Y599" i="2" s="1"/>
  <c r="X583" i="2"/>
  <c r="W583" i="2"/>
  <c r="Y583" i="2" s="1"/>
  <c r="X567" i="2"/>
  <c r="W567" i="2"/>
  <c r="Y567" i="2" s="1"/>
  <c r="X555" i="2"/>
  <c r="W555" i="2"/>
  <c r="Y555" i="2" s="1"/>
  <c r="X539" i="2"/>
  <c r="W539" i="2"/>
  <c r="Y539" i="2" s="1"/>
  <c r="Z539" i="2" s="1"/>
  <c r="AA539" i="2" s="1"/>
  <c r="W523" i="2"/>
  <c r="Y523" i="2" s="1"/>
  <c r="Z523" i="2" s="1"/>
  <c r="AA523" i="2" s="1"/>
  <c r="X523" i="2"/>
  <c r="X511" i="2"/>
  <c r="W511" i="2"/>
  <c r="Y511" i="2" s="1"/>
  <c r="Z511" i="2" s="1"/>
  <c r="AA511" i="2" s="1"/>
  <c r="X503" i="2"/>
  <c r="W503" i="2"/>
  <c r="Y503" i="2" s="1"/>
  <c r="Z503" i="2" s="1"/>
  <c r="AA503" i="2" s="1"/>
  <c r="X487" i="2"/>
  <c r="W487" i="2"/>
  <c r="Y487" i="2" s="1"/>
  <c r="Z487" i="2" s="1"/>
  <c r="AA487" i="2" s="1"/>
  <c r="X471" i="2"/>
  <c r="W471" i="2"/>
  <c r="Y471" i="2" s="1"/>
  <c r="Z471" i="2" s="1"/>
  <c r="AA471" i="2" s="1"/>
  <c r="W459" i="2"/>
  <c r="Y459" i="2" s="1"/>
  <c r="Z459" i="2" s="1"/>
  <c r="AA459" i="2" s="1"/>
  <c r="X459" i="2"/>
  <c r="W443" i="2"/>
  <c r="Y443" i="2" s="1"/>
  <c r="Z443" i="2" s="1"/>
  <c r="AA443" i="2" s="1"/>
  <c r="X443" i="2"/>
  <c r="X427" i="2"/>
  <c r="W427" i="2"/>
  <c r="Y427" i="2" s="1"/>
  <c r="Z427" i="2" s="1"/>
  <c r="AA427" i="2" s="1"/>
  <c r="W415" i="2"/>
  <c r="Y415" i="2" s="1"/>
  <c r="Z415" i="2" s="1"/>
  <c r="AA415" i="2" s="1"/>
  <c r="X415" i="2"/>
  <c r="X399" i="2"/>
  <c r="W399" i="2"/>
  <c r="Y399" i="2" s="1"/>
  <c r="Z399" i="2" s="1"/>
  <c r="AA399" i="2" s="1"/>
  <c r="X387" i="2"/>
  <c r="W387" i="2"/>
  <c r="Y387" i="2" s="1"/>
  <c r="Z387" i="2" s="1"/>
  <c r="AA387" i="2" s="1"/>
  <c r="X371" i="2"/>
  <c r="W371" i="2"/>
  <c r="Y371" i="2" s="1"/>
  <c r="X355" i="2"/>
  <c r="W355" i="2"/>
  <c r="Y355" i="2" s="1"/>
  <c r="Z355" i="2" s="1"/>
  <c r="AA355" i="2" s="1"/>
  <c r="X339" i="2"/>
  <c r="W339" i="2"/>
  <c r="Y339" i="2" s="1"/>
  <c r="Z339" i="2" s="1"/>
  <c r="AA339" i="2" s="1"/>
  <c r="X323" i="2"/>
  <c r="W323" i="2"/>
  <c r="Y323" i="2" s="1"/>
  <c r="X307" i="2"/>
  <c r="W307" i="2"/>
  <c r="Y307" i="2" s="1"/>
  <c r="Z307" i="2" s="1"/>
  <c r="AA307" i="2" s="1"/>
  <c r="X291" i="2"/>
  <c r="W291" i="2"/>
  <c r="Y291" i="2" s="1"/>
  <c r="X279" i="2"/>
  <c r="W279" i="2"/>
  <c r="Y279" i="2" s="1"/>
  <c r="X263" i="2"/>
  <c r="W263" i="2"/>
  <c r="Y263" i="2" s="1"/>
  <c r="Z263" i="2" s="1"/>
  <c r="AA263" i="2" s="1"/>
  <c r="X247" i="2"/>
  <c r="W247" i="2"/>
  <c r="Y247" i="2" s="1"/>
  <c r="Z247" i="2" s="1"/>
  <c r="AA247" i="2" s="1"/>
  <c r="X235" i="2"/>
  <c r="W235" i="2"/>
  <c r="Y235" i="2" s="1"/>
  <c r="X219" i="2"/>
  <c r="W219" i="2"/>
  <c r="Y219" i="2" s="1"/>
  <c r="Z219" i="2" s="1"/>
  <c r="AA219" i="2" s="1"/>
  <c r="X203" i="2"/>
  <c r="W203" i="2"/>
  <c r="Y203" i="2" s="1"/>
  <c r="X187" i="2"/>
  <c r="W187" i="2"/>
  <c r="Y187" i="2" s="1"/>
  <c r="X175" i="2"/>
  <c r="W175" i="2"/>
  <c r="Y175" i="2" s="1"/>
  <c r="Z175" i="2" s="1"/>
  <c r="AA175" i="2" s="1"/>
  <c r="X159" i="2"/>
  <c r="W159" i="2"/>
  <c r="Y159" i="2" s="1"/>
  <c r="X147" i="2"/>
  <c r="W147" i="2"/>
  <c r="Y147" i="2" s="1"/>
  <c r="Z147" i="2" s="1"/>
  <c r="AA147" i="2" s="1"/>
  <c r="X135" i="2"/>
  <c r="W135" i="2"/>
  <c r="Y135" i="2" s="1"/>
  <c r="X127" i="2"/>
  <c r="W127" i="2"/>
  <c r="Y127" i="2" s="1"/>
  <c r="Z127" i="2" s="1"/>
  <c r="AA127" i="2" s="1"/>
  <c r="X119" i="2"/>
  <c r="W119" i="2"/>
  <c r="Y119" i="2" s="1"/>
  <c r="Z119" i="2" s="1"/>
  <c r="AA119" i="2" s="1"/>
  <c r="X111" i="2"/>
  <c r="W111" i="2"/>
  <c r="Y111" i="2" s="1"/>
  <c r="Z111" i="2" s="1"/>
  <c r="AA111" i="2" s="1"/>
  <c r="X103" i="2"/>
  <c r="W103" i="2"/>
  <c r="Y103" i="2" s="1"/>
  <c r="Z103" i="2" s="1"/>
  <c r="AA103" i="2" s="1"/>
  <c r="X95" i="2"/>
  <c r="W95" i="2"/>
  <c r="Y95" i="2" s="1"/>
  <c r="Z95" i="2" s="1"/>
  <c r="AA95" i="2" s="1"/>
  <c r="X83" i="2"/>
  <c r="W83" i="2"/>
  <c r="Y83" i="2" s="1"/>
  <c r="Z83" i="2" s="1"/>
  <c r="AA83" i="2" s="1"/>
  <c r="X67" i="2"/>
  <c r="W67" i="2"/>
  <c r="Y67" i="2" s="1"/>
  <c r="Z67" i="2" s="1"/>
  <c r="AA67" i="2" s="1"/>
  <c r="X51" i="2"/>
  <c r="W51" i="2"/>
  <c r="Y51" i="2" s="1"/>
  <c r="Z51" i="2" s="1"/>
  <c r="AA51" i="2" s="1"/>
  <c r="X39" i="2"/>
  <c r="W39" i="2"/>
  <c r="Y39" i="2" s="1"/>
  <c r="Z39" i="2" s="1"/>
  <c r="AA39" i="2" s="1"/>
  <c r="X27" i="2"/>
  <c r="W27" i="2"/>
  <c r="Y27" i="2" s="1"/>
  <c r="Z27" i="2" s="1"/>
  <c r="AA27" i="2" s="1"/>
  <c r="X1038" i="2"/>
  <c r="W1038" i="2"/>
  <c r="Y1038" i="2" s="1"/>
  <c r="X1034" i="2"/>
  <c r="W1034" i="2"/>
  <c r="Y1034" i="2" s="1"/>
  <c r="X1030" i="2"/>
  <c r="W1030" i="2"/>
  <c r="Y1030" i="2" s="1"/>
  <c r="X1026" i="2"/>
  <c r="W1026" i="2"/>
  <c r="Y1026" i="2" s="1"/>
  <c r="X1022" i="2"/>
  <c r="W1022" i="2"/>
  <c r="Y1022" i="2" s="1"/>
  <c r="X1018" i="2"/>
  <c r="W1018" i="2"/>
  <c r="Y1018" i="2" s="1"/>
  <c r="X1014" i="2"/>
  <c r="W1014" i="2"/>
  <c r="Y1014" i="2" s="1"/>
  <c r="X1010" i="2"/>
  <c r="W1010" i="2"/>
  <c r="Y1010" i="2" s="1"/>
  <c r="X1006" i="2"/>
  <c r="W1006" i="2"/>
  <c r="Y1006" i="2" s="1"/>
  <c r="X1002" i="2"/>
  <c r="W1002" i="2"/>
  <c r="Y1002" i="2" s="1"/>
  <c r="X998" i="2"/>
  <c r="W998" i="2"/>
  <c r="Y998" i="2" s="1"/>
  <c r="X994" i="2"/>
  <c r="W994" i="2"/>
  <c r="Y994" i="2" s="1"/>
  <c r="X990" i="2"/>
  <c r="W990" i="2"/>
  <c r="Y990" i="2" s="1"/>
  <c r="X986" i="2"/>
  <c r="W986" i="2"/>
  <c r="Y986" i="2" s="1"/>
  <c r="X982" i="2"/>
  <c r="W982" i="2"/>
  <c r="Y982" i="2" s="1"/>
  <c r="X978" i="2"/>
  <c r="W978" i="2"/>
  <c r="Y978" i="2" s="1"/>
  <c r="X974" i="2"/>
  <c r="W974" i="2"/>
  <c r="Y974" i="2" s="1"/>
  <c r="X970" i="2"/>
  <c r="W970" i="2"/>
  <c r="Y970" i="2" s="1"/>
  <c r="X966" i="2"/>
  <c r="W966" i="2"/>
  <c r="Y966" i="2" s="1"/>
  <c r="X962" i="2"/>
  <c r="W962" i="2"/>
  <c r="Y962" i="2" s="1"/>
  <c r="X958" i="2"/>
  <c r="W958" i="2"/>
  <c r="Y958" i="2" s="1"/>
  <c r="X954" i="2"/>
  <c r="W954" i="2"/>
  <c r="Y954" i="2" s="1"/>
  <c r="X950" i="2"/>
  <c r="W950" i="2"/>
  <c r="Y950" i="2" s="1"/>
  <c r="X946" i="2"/>
  <c r="W946" i="2"/>
  <c r="Y946" i="2" s="1"/>
  <c r="X942" i="2"/>
  <c r="W942" i="2"/>
  <c r="Y942" i="2" s="1"/>
  <c r="X938" i="2"/>
  <c r="W938" i="2"/>
  <c r="Y938" i="2" s="1"/>
  <c r="X934" i="2"/>
  <c r="W934" i="2"/>
  <c r="Y934" i="2" s="1"/>
  <c r="X930" i="2"/>
  <c r="W930" i="2"/>
  <c r="Y930" i="2" s="1"/>
  <c r="X926" i="2"/>
  <c r="W926" i="2"/>
  <c r="Y926" i="2" s="1"/>
  <c r="X922" i="2"/>
  <c r="W922" i="2"/>
  <c r="Y922" i="2" s="1"/>
  <c r="X918" i="2"/>
  <c r="W918" i="2"/>
  <c r="Y918" i="2" s="1"/>
  <c r="X914" i="2"/>
  <c r="W914" i="2"/>
  <c r="Y914" i="2" s="1"/>
  <c r="X910" i="2"/>
  <c r="W910" i="2"/>
  <c r="Y910" i="2" s="1"/>
  <c r="X906" i="2"/>
  <c r="W906" i="2"/>
  <c r="Y906" i="2" s="1"/>
  <c r="X902" i="2"/>
  <c r="W902" i="2"/>
  <c r="Y902" i="2" s="1"/>
  <c r="X898" i="2"/>
  <c r="W898" i="2"/>
  <c r="Y898" i="2" s="1"/>
  <c r="X894" i="2"/>
  <c r="W894" i="2"/>
  <c r="Y894" i="2" s="1"/>
  <c r="X890" i="2"/>
  <c r="W890" i="2"/>
  <c r="Y890" i="2" s="1"/>
  <c r="X886" i="2"/>
  <c r="W886" i="2"/>
  <c r="Y886" i="2" s="1"/>
  <c r="X882" i="2"/>
  <c r="W882" i="2"/>
  <c r="Y882" i="2" s="1"/>
  <c r="Z882" i="2" s="1"/>
  <c r="AA882" i="2" s="1"/>
  <c r="X878" i="2"/>
  <c r="W878" i="2"/>
  <c r="Y878" i="2" s="1"/>
  <c r="Z878" i="2" s="1"/>
  <c r="AA878" i="2" s="1"/>
  <c r="X874" i="2"/>
  <c r="W874" i="2"/>
  <c r="Y874" i="2" s="1"/>
  <c r="Z874" i="2" s="1"/>
  <c r="AA874" i="2" s="1"/>
  <c r="X870" i="2"/>
  <c r="W870" i="2"/>
  <c r="Y870" i="2" s="1"/>
  <c r="X866" i="2"/>
  <c r="W866" i="2"/>
  <c r="Y866" i="2" s="1"/>
  <c r="Z866" i="2" s="1"/>
  <c r="AA866" i="2" s="1"/>
  <c r="X862" i="2"/>
  <c r="W862" i="2"/>
  <c r="Y862" i="2" s="1"/>
  <c r="Z862" i="2" s="1"/>
  <c r="AA862" i="2" s="1"/>
  <c r="X858" i="2"/>
  <c r="W858" i="2"/>
  <c r="Y858" i="2" s="1"/>
  <c r="Z858" i="2" s="1"/>
  <c r="AA858" i="2" s="1"/>
  <c r="X854" i="2"/>
  <c r="W854" i="2"/>
  <c r="Y854" i="2" s="1"/>
  <c r="X850" i="2"/>
  <c r="W850" i="2"/>
  <c r="Y850" i="2" s="1"/>
  <c r="X846" i="2"/>
  <c r="W846" i="2"/>
  <c r="Y846" i="2" s="1"/>
  <c r="Z846" i="2" s="1"/>
  <c r="AA846" i="2" s="1"/>
  <c r="X842" i="2"/>
  <c r="W842" i="2"/>
  <c r="Y842" i="2" s="1"/>
  <c r="X838" i="2"/>
  <c r="W838" i="2"/>
  <c r="Y838" i="2" s="1"/>
  <c r="X834" i="2"/>
  <c r="W834" i="2"/>
  <c r="Y834" i="2" s="1"/>
  <c r="X830" i="2"/>
  <c r="W830" i="2"/>
  <c r="Y830" i="2" s="1"/>
  <c r="Z830" i="2" s="1"/>
  <c r="AA830" i="2" s="1"/>
  <c r="X826" i="2"/>
  <c r="W826" i="2"/>
  <c r="Y826" i="2" s="1"/>
  <c r="Z826" i="2" s="1"/>
  <c r="AA826" i="2" s="1"/>
  <c r="X822" i="2"/>
  <c r="W822" i="2"/>
  <c r="Y822" i="2" s="1"/>
  <c r="X818" i="2"/>
  <c r="W818" i="2"/>
  <c r="Y818" i="2" s="1"/>
  <c r="X814" i="2"/>
  <c r="W814" i="2"/>
  <c r="Y814" i="2" s="1"/>
  <c r="Z814" i="2" s="1"/>
  <c r="AA814" i="2" s="1"/>
  <c r="X810" i="2"/>
  <c r="W810" i="2"/>
  <c r="Y810" i="2" s="1"/>
  <c r="Z810" i="2" s="1"/>
  <c r="AA810" i="2" s="1"/>
  <c r="X806" i="2"/>
  <c r="W806" i="2"/>
  <c r="Y806" i="2" s="1"/>
  <c r="Z806" i="2" s="1"/>
  <c r="AA806" i="2" s="1"/>
  <c r="X802" i="2"/>
  <c r="W802" i="2"/>
  <c r="Y802" i="2" s="1"/>
  <c r="Z802" i="2" s="1"/>
  <c r="AA802" i="2" s="1"/>
  <c r="X798" i="2"/>
  <c r="W798" i="2"/>
  <c r="Y798" i="2" s="1"/>
  <c r="Z798" i="2" s="1"/>
  <c r="AA798" i="2" s="1"/>
  <c r="X794" i="2"/>
  <c r="W794" i="2"/>
  <c r="Y794" i="2" s="1"/>
  <c r="Z794" i="2" s="1"/>
  <c r="AA794" i="2" s="1"/>
  <c r="X790" i="2"/>
  <c r="W790" i="2"/>
  <c r="Y790" i="2" s="1"/>
  <c r="Z790" i="2" s="1"/>
  <c r="AA790" i="2" s="1"/>
  <c r="X786" i="2"/>
  <c r="W786" i="2"/>
  <c r="Y786" i="2" s="1"/>
  <c r="Z786" i="2" s="1"/>
  <c r="AA786" i="2" s="1"/>
  <c r="X782" i="2"/>
  <c r="W782" i="2"/>
  <c r="Y782" i="2" s="1"/>
  <c r="Z782" i="2" s="1"/>
  <c r="AA782" i="2" s="1"/>
  <c r="X778" i="2"/>
  <c r="W778" i="2"/>
  <c r="Y778" i="2" s="1"/>
  <c r="Z778" i="2" s="1"/>
  <c r="AA778" i="2" s="1"/>
  <c r="X774" i="2"/>
  <c r="W774" i="2"/>
  <c r="Y774" i="2" s="1"/>
  <c r="Z774" i="2" s="1"/>
  <c r="AA774" i="2" s="1"/>
  <c r="X770" i="2"/>
  <c r="W770" i="2"/>
  <c r="Y770" i="2" s="1"/>
  <c r="Z770" i="2" s="1"/>
  <c r="AA770" i="2" s="1"/>
  <c r="X766" i="2"/>
  <c r="W766" i="2"/>
  <c r="Y766" i="2" s="1"/>
  <c r="Z766" i="2" s="1"/>
  <c r="AA766" i="2" s="1"/>
  <c r="X762" i="2"/>
  <c r="W762" i="2"/>
  <c r="Y762" i="2" s="1"/>
  <c r="X758" i="2"/>
  <c r="W758" i="2"/>
  <c r="Y758" i="2" s="1"/>
  <c r="X754" i="2"/>
  <c r="W754" i="2"/>
  <c r="Y754" i="2" s="1"/>
  <c r="Z754" i="2" s="1"/>
  <c r="AA754" i="2" s="1"/>
  <c r="X750" i="2"/>
  <c r="W750" i="2"/>
  <c r="Y750" i="2" s="1"/>
  <c r="Z750" i="2" s="1"/>
  <c r="AA750" i="2" s="1"/>
  <c r="W746" i="2"/>
  <c r="Y746" i="2" s="1"/>
  <c r="X746" i="2"/>
  <c r="X742" i="2"/>
  <c r="W742" i="2"/>
  <c r="Y742" i="2" s="1"/>
  <c r="X738" i="2"/>
  <c r="W738" i="2"/>
  <c r="Y738" i="2" s="1"/>
  <c r="X734" i="2"/>
  <c r="W734" i="2"/>
  <c r="Y734" i="2" s="1"/>
  <c r="X730" i="2"/>
  <c r="W730" i="2"/>
  <c r="Y730" i="2" s="1"/>
  <c r="Z730" i="2" s="1"/>
  <c r="AA730" i="2" s="1"/>
  <c r="X726" i="2"/>
  <c r="W726" i="2"/>
  <c r="Y726" i="2" s="1"/>
  <c r="X722" i="2"/>
  <c r="W722" i="2"/>
  <c r="Y722" i="2" s="1"/>
  <c r="Z722" i="2" s="1"/>
  <c r="AA722" i="2" s="1"/>
  <c r="X718" i="2"/>
  <c r="W718" i="2"/>
  <c r="Y718" i="2" s="1"/>
  <c r="Z718" i="2" s="1"/>
  <c r="AA718" i="2" s="1"/>
  <c r="W714" i="2"/>
  <c r="Y714" i="2" s="1"/>
  <c r="X714" i="2"/>
  <c r="X710" i="2"/>
  <c r="W710" i="2"/>
  <c r="Y710" i="2" s="1"/>
  <c r="X706" i="2"/>
  <c r="W706" i="2"/>
  <c r="Y706" i="2" s="1"/>
  <c r="X702" i="2"/>
  <c r="W702" i="2"/>
  <c r="Y702" i="2" s="1"/>
  <c r="X698" i="2"/>
  <c r="W698" i="2"/>
  <c r="Y698" i="2" s="1"/>
  <c r="Z698" i="2" s="1"/>
  <c r="AA698" i="2" s="1"/>
  <c r="X694" i="2"/>
  <c r="W694" i="2"/>
  <c r="Y694" i="2" s="1"/>
  <c r="X690" i="2"/>
  <c r="W690" i="2"/>
  <c r="Y690" i="2" s="1"/>
  <c r="Z690" i="2" s="1"/>
  <c r="AA690" i="2" s="1"/>
  <c r="X686" i="2"/>
  <c r="W686" i="2"/>
  <c r="Y686" i="2" s="1"/>
  <c r="Z686" i="2" s="1"/>
  <c r="AA686" i="2" s="1"/>
  <c r="X682" i="2"/>
  <c r="W682" i="2"/>
  <c r="Y682" i="2" s="1"/>
  <c r="X678" i="2"/>
  <c r="W678" i="2"/>
  <c r="Y678" i="2" s="1"/>
  <c r="Z678" i="2" s="1"/>
  <c r="AA678" i="2" s="1"/>
  <c r="X674" i="2"/>
  <c r="W674" i="2"/>
  <c r="Y674" i="2" s="1"/>
  <c r="X670" i="2"/>
  <c r="W670" i="2"/>
  <c r="Y670" i="2" s="1"/>
  <c r="X666" i="2"/>
  <c r="W666" i="2"/>
  <c r="Y666" i="2" s="1"/>
  <c r="X662" i="2"/>
  <c r="W662" i="2"/>
  <c r="Y662" i="2" s="1"/>
  <c r="Z662" i="2" s="1"/>
  <c r="AA662" i="2" s="1"/>
  <c r="X658" i="2"/>
  <c r="W658" i="2"/>
  <c r="Y658" i="2" s="1"/>
  <c r="Z658" i="2" s="1"/>
  <c r="AA658" i="2" s="1"/>
  <c r="X654" i="2"/>
  <c r="W654" i="2"/>
  <c r="Y654" i="2" s="1"/>
  <c r="W650" i="2"/>
  <c r="Y650" i="2" s="1"/>
  <c r="Z650" i="2" s="1"/>
  <c r="AA650" i="2" s="1"/>
  <c r="X650" i="2"/>
  <c r="W646" i="2"/>
  <c r="Y646" i="2" s="1"/>
  <c r="X646" i="2"/>
  <c r="X642" i="2"/>
  <c r="W642" i="2"/>
  <c r="Y642" i="2" s="1"/>
  <c r="X638" i="2"/>
  <c r="W638" i="2"/>
  <c r="Y638" i="2" s="1"/>
  <c r="Z638" i="2" s="1"/>
  <c r="AA638" i="2" s="1"/>
  <c r="X634" i="2"/>
  <c r="W634" i="2"/>
  <c r="Y634" i="2" s="1"/>
  <c r="W630" i="2"/>
  <c r="Y630" i="2" s="1"/>
  <c r="Z630" i="2" s="1"/>
  <c r="AA630" i="2" s="1"/>
  <c r="X630" i="2"/>
  <c r="X626" i="2"/>
  <c r="W626" i="2"/>
  <c r="Y626" i="2" s="1"/>
  <c r="Z626" i="2" s="1"/>
  <c r="AA626" i="2" s="1"/>
  <c r="X622" i="2"/>
  <c r="W622" i="2"/>
  <c r="Y622" i="2" s="1"/>
  <c r="W618" i="2"/>
  <c r="Y618" i="2" s="1"/>
  <c r="Z618" i="2" s="1"/>
  <c r="AA618" i="2" s="1"/>
  <c r="X618" i="2"/>
  <c r="X614" i="2"/>
  <c r="W614" i="2"/>
  <c r="Y614" i="2" s="1"/>
  <c r="X610" i="2"/>
  <c r="W610" i="2"/>
  <c r="Y610" i="2" s="1"/>
  <c r="X606" i="2"/>
  <c r="W606" i="2"/>
  <c r="Y606" i="2" s="1"/>
  <c r="Z606" i="2" s="1"/>
  <c r="AA606" i="2" s="1"/>
  <c r="X602" i="2"/>
  <c r="W602" i="2"/>
  <c r="Y602" i="2" s="1"/>
  <c r="X598" i="2"/>
  <c r="W598" i="2"/>
  <c r="Y598" i="2" s="1"/>
  <c r="X594" i="2"/>
  <c r="W594" i="2"/>
  <c r="Y594" i="2" s="1"/>
  <c r="Z594" i="2" s="1"/>
  <c r="AA594" i="2" s="1"/>
  <c r="X590" i="2"/>
  <c r="W590" i="2"/>
  <c r="Y590" i="2" s="1"/>
  <c r="X586" i="2"/>
  <c r="W586" i="2"/>
  <c r="Y586" i="2" s="1"/>
  <c r="W582" i="2"/>
  <c r="Y582" i="2" s="1"/>
  <c r="Z582" i="2" s="1"/>
  <c r="AA582" i="2" s="1"/>
  <c r="X582" i="2"/>
  <c r="X578" i="2"/>
  <c r="W578" i="2"/>
  <c r="Y578" i="2" s="1"/>
  <c r="X574" i="2"/>
  <c r="W574" i="2"/>
  <c r="Y574" i="2" s="1"/>
  <c r="Z574" i="2" s="1"/>
  <c r="AA574" i="2" s="1"/>
  <c r="X570" i="2"/>
  <c r="W570" i="2"/>
  <c r="Y570" i="2" s="1"/>
  <c r="Z570" i="2" s="1"/>
  <c r="AA570" i="2" s="1"/>
  <c r="W566" i="2"/>
  <c r="Y566" i="2" s="1"/>
  <c r="Z566" i="2" s="1"/>
  <c r="AA566" i="2" s="1"/>
  <c r="X566" i="2"/>
  <c r="X562" i="2"/>
  <c r="W562" i="2"/>
  <c r="Y562" i="2" s="1"/>
  <c r="Z562" i="2" s="1"/>
  <c r="AA562" i="2" s="1"/>
  <c r="X558" i="2"/>
  <c r="W558" i="2"/>
  <c r="Y558" i="2" s="1"/>
  <c r="X554" i="2"/>
  <c r="W554" i="2"/>
  <c r="Y554" i="2" s="1"/>
  <c r="X550" i="2"/>
  <c r="W550" i="2"/>
  <c r="Y550" i="2" s="1"/>
  <c r="Z550" i="2" s="1"/>
  <c r="AA550" i="2" s="1"/>
  <c r="X546" i="2"/>
  <c r="W546" i="2"/>
  <c r="Y546" i="2" s="1"/>
  <c r="Z546" i="2" s="1"/>
  <c r="AA546" i="2" s="1"/>
  <c r="X542" i="2"/>
  <c r="W542" i="2"/>
  <c r="Y542" i="2" s="1"/>
  <c r="Z542" i="2" s="1"/>
  <c r="AA542" i="2" s="1"/>
  <c r="X538" i="2"/>
  <c r="W538" i="2"/>
  <c r="Y538" i="2" s="1"/>
  <c r="Z538" i="2" s="1"/>
  <c r="AA538" i="2" s="1"/>
  <c r="X534" i="2"/>
  <c r="W534" i="2"/>
  <c r="Y534" i="2" s="1"/>
  <c r="Z534" i="2" s="1"/>
  <c r="AA534" i="2" s="1"/>
  <c r="X530" i="2"/>
  <c r="W530" i="2"/>
  <c r="Y530" i="2" s="1"/>
  <c r="Z530" i="2" s="1"/>
  <c r="AA530" i="2" s="1"/>
  <c r="X526" i="2"/>
  <c r="W526" i="2"/>
  <c r="Y526" i="2" s="1"/>
  <c r="Z526" i="2" s="1"/>
  <c r="AA526" i="2" s="1"/>
  <c r="X522" i="2"/>
  <c r="W522" i="2"/>
  <c r="Y522" i="2" s="1"/>
  <c r="Z522" i="2" s="1"/>
  <c r="AA522" i="2" s="1"/>
  <c r="X518" i="2"/>
  <c r="W518" i="2"/>
  <c r="Y518" i="2" s="1"/>
  <c r="Z518" i="2" s="1"/>
  <c r="AA518" i="2" s="1"/>
  <c r="X514" i="2"/>
  <c r="W514" i="2"/>
  <c r="Y514" i="2" s="1"/>
  <c r="Z514" i="2" s="1"/>
  <c r="AA514" i="2" s="1"/>
  <c r="X510" i="2"/>
  <c r="W510" i="2"/>
  <c r="Y510" i="2" s="1"/>
  <c r="Z510" i="2" s="1"/>
  <c r="AA510" i="2" s="1"/>
  <c r="X506" i="2"/>
  <c r="W506" i="2"/>
  <c r="Y506" i="2" s="1"/>
  <c r="X502" i="2"/>
  <c r="W502" i="2"/>
  <c r="Y502" i="2" s="1"/>
  <c r="Z502" i="2" s="1"/>
  <c r="AA502" i="2" s="1"/>
  <c r="X498" i="2"/>
  <c r="W498" i="2"/>
  <c r="Y498" i="2" s="1"/>
  <c r="Z498" i="2" s="1"/>
  <c r="AA498" i="2" s="1"/>
  <c r="X494" i="2"/>
  <c r="W494" i="2"/>
  <c r="Y494" i="2" s="1"/>
  <c r="Z494" i="2" s="1"/>
  <c r="AA494" i="2" s="1"/>
  <c r="W490" i="2"/>
  <c r="Y490" i="2" s="1"/>
  <c r="Z490" i="2" s="1"/>
  <c r="AA490" i="2" s="1"/>
  <c r="X490" i="2"/>
  <c r="X486" i="2"/>
  <c r="W486" i="2"/>
  <c r="Y486" i="2" s="1"/>
  <c r="Z486" i="2" s="1"/>
  <c r="AA486" i="2" s="1"/>
  <c r="X482" i="2"/>
  <c r="W482" i="2"/>
  <c r="Y482" i="2" s="1"/>
  <c r="Z482" i="2" s="1"/>
  <c r="AA482" i="2" s="1"/>
  <c r="X478" i="2"/>
  <c r="W478" i="2"/>
  <c r="Y478" i="2" s="1"/>
  <c r="Z478" i="2" s="1"/>
  <c r="AA478" i="2" s="1"/>
  <c r="X474" i="2"/>
  <c r="W474" i="2"/>
  <c r="Y474" i="2" s="1"/>
  <c r="Z474" i="2" s="1"/>
  <c r="AA474" i="2" s="1"/>
  <c r="X470" i="2"/>
  <c r="W470" i="2"/>
  <c r="Y470" i="2" s="1"/>
  <c r="Z470" i="2" s="1"/>
  <c r="AA470" i="2" s="1"/>
  <c r="X466" i="2"/>
  <c r="W466" i="2"/>
  <c r="Y466" i="2" s="1"/>
  <c r="Z466" i="2" s="1"/>
  <c r="AA466" i="2" s="1"/>
  <c r="X462" i="2"/>
  <c r="W462" i="2"/>
  <c r="Y462" i="2" s="1"/>
  <c r="Z462" i="2" s="1"/>
  <c r="AA462" i="2" s="1"/>
  <c r="W458" i="2"/>
  <c r="Y458" i="2" s="1"/>
  <c r="Z458" i="2" s="1"/>
  <c r="AA458" i="2" s="1"/>
  <c r="X458" i="2"/>
  <c r="X454" i="2"/>
  <c r="W454" i="2"/>
  <c r="Y454" i="2" s="1"/>
  <c r="Z454" i="2" s="1"/>
  <c r="AA454" i="2" s="1"/>
  <c r="X450" i="2"/>
  <c r="W450" i="2"/>
  <c r="Y450" i="2" s="1"/>
  <c r="Z450" i="2" s="1"/>
  <c r="AA450" i="2" s="1"/>
  <c r="X446" i="2"/>
  <c r="W446" i="2"/>
  <c r="Y446" i="2" s="1"/>
  <c r="X442" i="2"/>
  <c r="W442" i="2"/>
  <c r="Y442" i="2" s="1"/>
  <c r="Z442" i="2" s="1"/>
  <c r="AA442" i="2" s="1"/>
  <c r="X438" i="2"/>
  <c r="W438" i="2"/>
  <c r="Y438" i="2" s="1"/>
  <c r="Z438" i="2" s="1"/>
  <c r="AA438" i="2" s="1"/>
  <c r="X434" i="2"/>
  <c r="W434" i="2"/>
  <c r="Y434" i="2" s="1"/>
  <c r="Z434" i="2" s="1"/>
  <c r="AA434" i="2" s="1"/>
  <c r="X430" i="2"/>
  <c r="W430" i="2"/>
  <c r="Y430" i="2" s="1"/>
  <c r="Z430" i="2" s="1"/>
  <c r="AA430" i="2" s="1"/>
  <c r="X426" i="2"/>
  <c r="W426" i="2"/>
  <c r="Y426" i="2" s="1"/>
  <c r="Z426" i="2" s="1"/>
  <c r="AA426" i="2" s="1"/>
  <c r="X422" i="2"/>
  <c r="W422" i="2"/>
  <c r="Y422" i="2" s="1"/>
  <c r="Z422" i="2" s="1"/>
  <c r="AA422" i="2" s="1"/>
  <c r="X418" i="2"/>
  <c r="W418" i="2"/>
  <c r="Y418" i="2" s="1"/>
  <c r="Z418" i="2" s="1"/>
  <c r="AA418" i="2" s="1"/>
  <c r="X414" i="2"/>
  <c r="W414" i="2"/>
  <c r="Y414" i="2" s="1"/>
  <c r="W410" i="2"/>
  <c r="Y410" i="2" s="1"/>
  <c r="Z410" i="2" s="1"/>
  <c r="AA410" i="2" s="1"/>
  <c r="X410" i="2"/>
  <c r="X406" i="2"/>
  <c r="W406" i="2"/>
  <c r="Y406" i="2" s="1"/>
  <c r="Z406" i="2" s="1"/>
  <c r="AA406" i="2" s="1"/>
  <c r="X402" i="2"/>
  <c r="W402" i="2"/>
  <c r="Y402" i="2" s="1"/>
  <c r="Z402" i="2" s="1"/>
  <c r="AA402" i="2" s="1"/>
  <c r="X398" i="2"/>
  <c r="W398" i="2"/>
  <c r="Y398" i="2" s="1"/>
  <c r="Z398" i="2" s="1"/>
  <c r="AA398" i="2" s="1"/>
  <c r="W394" i="2"/>
  <c r="Y394" i="2" s="1"/>
  <c r="X394" i="2"/>
  <c r="X390" i="2"/>
  <c r="W390" i="2"/>
  <c r="Y390" i="2" s="1"/>
  <c r="Z390" i="2" s="1"/>
  <c r="AA390" i="2" s="1"/>
  <c r="X386" i="2"/>
  <c r="W386" i="2"/>
  <c r="Y386" i="2" s="1"/>
  <c r="Z386" i="2" s="1"/>
  <c r="AA386" i="2" s="1"/>
  <c r="X382" i="2"/>
  <c r="W382" i="2"/>
  <c r="Y382" i="2" s="1"/>
  <c r="Z382" i="2" s="1"/>
  <c r="AA382" i="2" s="1"/>
  <c r="X378" i="2"/>
  <c r="W378" i="2"/>
  <c r="Y378" i="2" s="1"/>
  <c r="Z378" i="2" s="1"/>
  <c r="AA378" i="2" s="1"/>
  <c r="W374" i="2"/>
  <c r="Y374" i="2" s="1"/>
  <c r="Z374" i="2" s="1"/>
  <c r="AA374" i="2" s="1"/>
  <c r="X374" i="2"/>
  <c r="X370" i="2"/>
  <c r="W370" i="2"/>
  <c r="Y370" i="2" s="1"/>
  <c r="Z370" i="2" s="1"/>
  <c r="AA370" i="2" s="1"/>
  <c r="W366" i="2"/>
  <c r="Y366" i="2" s="1"/>
  <c r="Z366" i="2" s="1"/>
  <c r="AA366" i="2" s="1"/>
  <c r="X366" i="2"/>
  <c r="W362" i="2"/>
  <c r="Y362" i="2" s="1"/>
  <c r="Z362" i="2" s="1"/>
  <c r="AA362" i="2" s="1"/>
  <c r="X362" i="2"/>
  <c r="W358" i="2"/>
  <c r="Y358" i="2" s="1"/>
  <c r="Z358" i="2" s="1"/>
  <c r="AA358" i="2" s="1"/>
  <c r="X358" i="2"/>
  <c r="X354" i="2"/>
  <c r="W354" i="2"/>
  <c r="Y354" i="2" s="1"/>
  <c r="Z354" i="2" s="1"/>
  <c r="AA354" i="2" s="1"/>
  <c r="X350" i="2"/>
  <c r="W350" i="2"/>
  <c r="Y350" i="2" s="1"/>
  <c r="Z350" i="2" s="1"/>
  <c r="AA350" i="2" s="1"/>
  <c r="W346" i="2"/>
  <c r="Y346" i="2" s="1"/>
  <c r="X346" i="2"/>
  <c r="X342" i="2"/>
  <c r="W342" i="2"/>
  <c r="Y342" i="2" s="1"/>
  <c r="Z342" i="2" s="1"/>
  <c r="AA342" i="2" s="1"/>
  <c r="X338" i="2"/>
  <c r="W338" i="2"/>
  <c r="Y338" i="2" s="1"/>
  <c r="Z338" i="2" s="1"/>
  <c r="AA338" i="2" s="1"/>
  <c r="W334" i="2"/>
  <c r="Y334" i="2" s="1"/>
  <c r="Z334" i="2" s="1"/>
  <c r="AA334" i="2" s="1"/>
  <c r="X334" i="2"/>
  <c r="W330" i="2"/>
  <c r="Y330" i="2" s="1"/>
  <c r="Z330" i="2" s="1"/>
  <c r="AA330" i="2" s="1"/>
  <c r="X330" i="2"/>
  <c r="X326" i="2"/>
  <c r="W326" i="2"/>
  <c r="Y326" i="2" s="1"/>
  <c r="Z326" i="2" s="1"/>
  <c r="AA326" i="2" s="1"/>
  <c r="X322" i="2"/>
  <c r="W322" i="2"/>
  <c r="Y322" i="2" s="1"/>
  <c r="Z322" i="2" s="1"/>
  <c r="AA322" i="2" s="1"/>
  <c r="W318" i="2"/>
  <c r="Y318" i="2" s="1"/>
  <c r="X318" i="2"/>
  <c r="X314" i="2"/>
  <c r="W314" i="2"/>
  <c r="Y314" i="2" s="1"/>
  <c r="Z314" i="2" s="1"/>
  <c r="AA314" i="2" s="1"/>
  <c r="W310" i="2"/>
  <c r="Y310" i="2" s="1"/>
  <c r="Z310" i="2" s="1"/>
  <c r="AA310" i="2" s="1"/>
  <c r="X310" i="2"/>
  <c r="X306" i="2"/>
  <c r="W306" i="2"/>
  <c r="Y306" i="2" s="1"/>
  <c r="Z306" i="2" s="1"/>
  <c r="AA306" i="2" s="1"/>
  <c r="X302" i="2"/>
  <c r="W302" i="2"/>
  <c r="Y302" i="2" s="1"/>
  <c r="Z302" i="2" s="1"/>
  <c r="AA302" i="2" s="1"/>
  <c r="W298" i="2"/>
  <c r="Y298" i="2" s="1"/>
  <c r="Z298" i="2" s="1"/>
  <c r="AA298" i="2" s="1"/>
  <c r="X298" i="2"/>
  <c r="X294" i="2"/>
  <c r="W294" i="2"/>
  <c r="Y294" i="2" s="1"/>
  <c r="Z294" i="2" s="1"/>
  <c r="AA294" i="2" s="1"/>
  <c r="X290" i="2"/>
  <c r="W290" i="2"/>
  <c r="Y290" i="2" s="1"/>
  <c r="Z290" i="2" s="1"/>
  <c r="AA290" i="2" s="1"/>
  <c r="X286" i="2"/>
  <c r="W286" i="2"/>
  <c r="Y286" i="2" s="1"/>
  <c r="W282" i="2"/>
  <c r="Y282" i="2" s="1"/>
  <c r="X282" i="2"/>
  <c r="X278" i="2"/>
  <c r="W278" i="2"/>
  <c r="Y278" i="2" s="1"/>
  <c r="Z278" i="2" s="1"/>
  <c r="AA278" i="2" s="1"/>
  <c r="X274" i="2"/>
  <c r="W274" i="2"/>
  <c r="Y274" i="2" s="1"/>
  <c r="Z274" i="2" s="1"/>
  <c r="AA274" i="2" s="1"/>
  <c r="W270" i="2"/>
  <c r="Y270" i="2" s="1"/>
  <c r="Z270" i="2" s="1"/>
  <c r="AA270" i="2" s="1"/>
  <c r="X270" i="2"/>
  <c r="X266" i="2"/>
  <c r="W266" i="2"/>
  <c r="Y266" i="2" s="1"/>
  <c r="Z266" i="2" s="1"/>
  <c r="AA266" i="2" s="1"/>
  <c r="X262" i="2"/>
  <c r="W262" i="2"/>
  <c r="Y262" i="2" s="1"/>
  <c r="Z262" i="2" s="1"/>
  <c r="AA262" i="2" s="1"/>
  <c r="X258" i="2"/>
  <c r="W258" i="2"/>
  <c r="Y258" i="2" s="1"/>
  <c r="Z258" i="2" s="1"/>
  <c r="AA258" i="2" s="1"/>
  <c r="W254" i="2"/>
  <c r="Y254" i="2" s="1"/>
  <c r="Z254" i="2" s="1"/>
  <c r="AA254" i="2" s="1"/>
  <c r="X254" i="2"/>
  <c r="X250" i="2"/>
  <c r="W250" i="2"/>
  <c r="Y250" i="2" s="1"/>
  <c r="X246" i="2"/>
  <c r="W246" i="2"/>
  <c r="Y246" i="2" s="1"/>
  <c r="X242" i="2"/>
  <c r="W242" i="2"/>
  <c r="Y242" i="2" s="1"/>
  <c r="X238" i="2"/>
  <c r="W238" i="2"/>
  <c r="Y238" i="2" s="1"/>
  <c r="W234" i="2"/>
  <c r="Y234" i="2" s="1"/>
  <c r="X234" i="2"/>
  <c r="W230" i="2"/>
  <c r="Y230" i="2" s="1"/>
  <c r="X230" i="2"/>
  <c r="X226" i="2"/>
  <c r="W226" i="2"/>
  <c r="Y226" i="2" s="1"/>
  <c r="X222" i="2"/>
  <c r="W222" i="2"/>
  <c r="Y222" i="2" s="1"/>
  <c r="X218" i="2"/>
  <c r="W218" i="2"/>
  <c r="Y218" i="2" s="1"/>
  <c r="X214" i="2"/>
  <c r="W214" i="2"/>
  <c r="Y214" i="2" s="1"/>
  <c r="X210" i="2"/>
  <c r="W210" i="2"/>
  <c r="Y210" i="2" s="1"/>
  <c r="W206" i="2"/>
  <c r="Y206" i="2" s="1"/>
  <c r="X206" i="2"/>
  <c r="X202" i="2"/>
  <c r="W202" i="2"/>
  <c r="Y202" i="2" s="1"/>
  <c r="X198" i="2"/>
  <c r="W198" i="2"/>
  <c r="Y198" i="2" s="1"/>
  <c r="X194" i="2"/>
  <c r="W194" i="2"/>
  <c r="Y194" i="2" s="1"/>
  <c r="X190" i="2"/>
  <c r="W190" i="2"/>
  <c r="Y190" i="2" s="1"/>
  <c r="X186" i="2"/>
  <c r="W186" i="2"/>
  <c r="Y186" i="2" s="1"/>
  <c r="W182" i="2"/>
  <c r="Y182" i="2" s="1"/>
  <c r="X182" i="2"/>
  <c r="X178" i="2"/>
  <c r="W178" i="2"/>
  <c r="Y178" i="2" s="1"/>
  <c r="W174" i="2"/>
  <c r="Y174" i="2" s="1"/>
  <c r="X174" i="2"/>
  <c r="X170" i="2"/>
  <c r="W170" i="2"/>
  <c r="Y170" i="2" s="1"/>
  <c r="W166" i="2"/>
  <c r="Y166" i="2" s="1"/>
  <c r="X166" i="2"/>
  <c r="X162" i="2"/>
  <c r="W162" i="2"/>
  <c r="Y162" i="2" s="1"/>
  <c r="X158" i="2"/>
  <c r="W158" i="2"/>
  <c r="Y158" i="2" s="1"/>
  <c r="W154" i="2"/>
  <c r="Y154" i="2" s="1"/>
  <c r="X154" i="2"/>
  <c r="X150" i="2"/>
  <c r="W150" i="2"/>
  <c r="Y150" i="2" s="1"/>
  <c r="X146" i="2"/>
  <c r="W146" i="2"/>
  <c r="Y146" i="2" s="1"/>
  <c r="X142" i="2"/>
  <c r="W142" i="2"/>
  <c r="Y142" i="2" s="1"/>
  <c r="X138" i="2"/>
  <c r="W138" i="2"/>
  <c r="Y138" i="2" s="1"/>
  <c r="W134" i="2"/>
  <c r="Y134" i="2" s="1"/>
  <c r="X134" i="2"/>
  <c r="X130" i="2"/>
  <c r="W130" i="2"/>
  <c r="Y130" i="2" s="1"/>
  <c r="X126" i="2"/>
  <c r="W126" i="2"/>
  <c r="Y126" i="2" s="1"/>
  <c r="X122" i="2"/>
  <c r="W122" i="2"/>
  <c r="Y122" i="2" s="1"/>
  <c r="W118" i="2"/>
  <c r="Y118" i="2" s="1"/>
  <c r="X118" i="2"/>
  <c r="X114" i="2"/>
  <c r="W114" i="2"/>
  <c r="Y114" i="2" s="1"/>
  <c r="W110" i="2"/>
  <c r="Y110" i="2" s="1"/>
  <c r="X110" i="2"/>
  <c r="W106" i="2"/>
  <c r="Y106" i="2" s="1"/>
  <c r="X106" i="2"/>
  <c r="W102" i="2"/>
  <c r="Y102" i="2" s="1"/>
  <c r="X102" i="2"/>
  <c r="X98" i="2"/>
  <c r="W98" i="2"/>
  <c r="Y98" i="2" s="1"/>
  <c r="X94" i="2"/>
  <c r="W94" i="2"/>
  <c r="Y94" i="2" s="1"/>
  <c r="W90" i="2"/>
  <c r="Y90" i="2" s="1"/>
  <c r="X90" i="2"/>
  <c r="X86" i="2"/>
  <c r="W86" i="2"/>
  <c r="Y86" i="2" s="1"/>
  <c r="X82" i="2"/>
  <c r="W82" i="2"/>
  <c r="Y82" i="2" s="1"/>
  <c r="W78" i="2"/>
  <c r="Y78" i="2" s="1"/>
  <c r="X78" i="2"/>
  <c r="X74" i="2"/>
  <c r="W74" i="2"/>
  <c r="Y74" i="2" s="1"/>
  <c r="W70" i="2"/>
  <c r="Y70" i="2" s="1"/>
  <c r="X70" i="2"/>
  <c r="X66" i="2"/>
  <c r="W66" i="2"/>
  <c r="Y66" i="2" s="1"/>
  <c r="X62" i="2"/>
  <c r="W62" i="2"/>
  <c r="Y62" i="2" s="1"/>
  <c r="X58" i="2"/>
  <c r="W58" i="2"/>
  <c r="Y58" i="2" s="1"/>
  <c r="W54" i="2"/>
  <c r="Y54" i="2" s="1"/>
  <c r="X54" i="2"/>
  <c r="X50" i="2"/>
  <c r="W50" i="2"/>
  <c r="Y50" i="2" s="1"/>
  <c r="W46" i="2"/>
  <c r="Y46" i="2" s="1"/>
  <c r="X46" i="2"/>
  <c r="W42" i="2"/>
  <c r="Y42" i="2" s="1"/>
  <c r="X42" i="2"/>
  <c r="X38" i="2"/>
  <c r="W38" i="2"/>
  <c r="Y38" i="2" s="1"/>
  <c r="X34" i="2"/>
  <c r="W34" i="2"/>
  <c r="Y34" i="2" s="1"/>
  <c r="X30" i="2"/>
  <c r="W30" i="2"/>
  <c r="Y30" i="2" s="1"/>
  <c r="W26" i="2"/>
  <c r="Y26" i="2" s="1"/>
  <c r="X26" i="2"/>
  <c r="X22" i="2"/>
  <c r="W22" i="2"/>
  <c r="Y22" i="2" s="1"/>
  <c r="X18" i="2"/>
  <c r="W18" i="2"/>
  <c r="Y18" i="2" s="1"/>
  <c r="W14" i="2"/>
  <c r="Y14" i="2" s="1"/>
  <c r="X14" i="2"/>
  <c r="X10" i="2"/>
  <c r="W10" i="2"/>
  <c r="Y10" i="2" s="1"/>
  <c r="W6" i="2"/>
  <c r="Y6" i="2" s="1"/>
  <c r="X6" i="2"/>
  <c r="W4" i="2"/>
  <c r="Y4" i="2" s="1"/>
  <c r="X4" i="2"/>
  <c r="W1027" i="2"/>
  <c r="Y1027" i="2" s="1"/>
  <c r="X1027" i="2"/>
  <c r="X1011" i="2"/>
  <c r="W1011" i="2"/>
  <c r="Y1011" i="2" s="1"/>
  <c r="X999" i="2"/>
  <c r="W999" i="2"/>
  <c r="Y999" i="2" s="1"/>
  <c r="Z999" i="2" s="1"/>
  <c r="AA999" i="2" s="1"/>
  <c r="W987" i="2"/>
  <c r="Y987" i="2" s="1"/>
  <c r="X987" i="2"/>
  <c r="X967" i="2"/>
  <c r="W967" i="2"/>
  <c r="Y967" i="2" s="1"/>
  <c r="X951" i="2"/>
  <c r="W951" i="2"/>
  <c r="Y951" i="2" s="1"/>
  <c r="X935" i="2"/>
  <c r="W935" i="2"/>
  <c r="Y935" i="2" s="1"/>
  <c r="Z935" i="2" s="1"/>
  <c r="AA935" i="2" s="1"/>
  <c r="W923" i="2"/>
  <c r="Y923" i="2" s="1"/>
  <c r="X923" i="2"/>
  <c r="W907" i="2"/>
  <c r="Y907" i="2" s="1"/>
  <c r="Z907" i="2" s="1"/>
  <c r="AA907" i="2" s="1"/>
  <c r="X907" i="2"/>
  <c r="W895" i="2"/>
  <c r="Y895" i="2" s="1"/>
  <c r="Z895" i="2" s="1"/>
  <c r="AA895" i="2" s="1"/>
  <c r="X895" i="2"/>
  <c r="X887" i="2"/>
  <c r="W887" i="2"/>
  <c r="Y887" i="2" s="1"/>
  <c r="Z887" i="2" s="1"/>
  <c r="AA887" i="2" s="1"/>
  <c r="X875" i="2"/>
  <c r="W875" i="2"/>
  <c r="Y875" i="2" s="1"/>
  <c r="Z875" i="2" s="1"/>
  <c r="AA875" i="2" s="1"/>
  <c r="W859" i="2"/>
  <c r="Y859" i="2" s="1"/>
  <c r="Z859" i="2" s="1"/>
  <c r="AA859" i="2" s="1"/>
  <c r="X859" i="2"/>
  <c r="X843" i="2"/>
  <c r="W843" i="2"/>
  <c r="Y843" i="2" s="1"/>
  <c r="X823" i="2"/>
  <c r="W823" i="2"/>
  <c r="Y823" i="2" s="1"/>
  <c r="X807" i="2"/>
  <c r="W807" i="2"/>
  <c r="Y807" i="2" s="1"/>
  <c r="Z807" i="2" s="1"/>
  <c r="AA807" i="2" s="1"/>
  <c r="X795" i="2"/>
  <c r="W795" i="2"/>
  <c r="Y795" i="2" s="1"/>
  <c r="Z795" i="2" s="1"/>
  <c r="AA795" i="2" s="1"/>
  <c r="W779" i="2"/>
  <c r="Y779" i="2" s="1"/>
  <c r="X779" i="2"/>
  <c r="W763" i="2"/>
  <c r="Y763" i="2" s="1"/>
  <c r="X763" i="2"/>
  <c r="W751" i="2"/>
  <c r="Y751" i="2" s="1"/>
  <c r="X751" i="2"/>
  <c r="W735" i="2"/>
  <c r="Y735" i="2" s="1"/>
  <c r="X735" i="2"/>
  <c r="X719" i="2"/>
  <c r="W719" i="2"/>
  <c r="Y719" i="2" s="1"/>
  <c r="W707" i="2"/>
  <c r="Y707" i="2" s="1"/>
  <c r="X707" i="2"/>
  <c r="X691" i="2"/>
  <c r="W691" i="2"/>
  <c r="Y691" i="2" s="1"/>
  <c r="X683" i="2"/>
  <c r="W683" i="2"/>
  <c r="Y683" i="2" s="1"/>
  <c r="W667" i="2"/>
  <c r="Y667" i="2" s="1"/>
  <c r="X667" i="2"/>
  <c r="X647" i="2"/>
  <c r="W647" i="2"/>
  <c r="Y647" i="2" s="1"/>
  <c r="X635" i="2"/>
  <c r="W635" i="2"/>
  <c r="Y635" i="2" s="1"/>
  <c r="X619" i="2"/>
  <c r="W619" i="2"/>
  <c r="Y619" i="2" s="1"/>
  <c r="W603" i="2"/>
  <c r="Y603" i="2" s="1"/>
  <c r="X603" i="2"/>
  <c r="X587" i="2"/>
  <c r="W587" i="2"/>
  <c r="Y587" i="2" s="1"/>
  <c r="X575" i="2"/>
  <c r="W575" i="2"/>
  <c r="Y575" i="2" s="1"/>
  <c r="X559" i="2"/>
  <c r="W559" i="2"/>
  <c r="Y559" i="2" s="1"/>
  <c r="W547" i="2"/>
  <c r="Y547" i="2" s="1"/>
  <c r="Z547" i="2" s="1"/>
  <c r="AA547" i="2" s="1"/>
  <c r="X547" i="2"/>
  <c r="X531" i="2"/>
  <c r="W531" i="2"/>
  <c r="Y531" i="2" s="1"/>
  <c r="Z531" i="2" s="1"/>
  <c r="AA531" i="2" s="1"/>
  <c r="X515" i="2"/>
  <c r="W515" i="2"/>
  <c r="Y515" i="2" s="1"/>
  <c r="Z515" i="2" s="1"/>
  <c r="AA515" i="2" s="1"/>
  <c r="W495" i="2"/>
  <c r="Y495" i="2" s="1"/>
  <c r="Z495" i="2" s="1"/>
  <c r="AA495" i="2" s="1"/>
  <c r="X495" i="2"/>
  <c r="W479" i="2"/>
  <c r="Y479" i="2" s="1"/>
  <c r="Z479" i="2" s="1"/>
  <c r="AA479" i="2" s="1"/>
  <c r="X479" i="2"/>
  <c r="W467" i="2"/>
  <c r="Y467" i="2" s="1"/>
  <c r="Z467" i="2" s="1"/>
  <c r="AA467" i="2" s="1"/>
  <c r="X467" i="2"/>
  <c r="X451" i="2"/>
  <c r="W451" i="2"/>
  <c r="Y451" i="2" s="1"/>
  <c r="Z451" i="2" s="1"/>
  <c r="AA451" i="2" s="1"/>
  <c r="X435" i="2"/>
  <c r="W435" i="2"/>
  <c r="Y435" i="2" s="1"/>
  <c r="X423" i="2"/>
  <c r="W423" i="2"/>
  <c r="Y423" i="2" s="1"/>
  <c r="Z423" i="2" s="1"/>
  <c r="AA423" i="2" s="1"/>
  <c r="X407" i="2"/>
  <c r="W407" i="2"/>
  <c r="Y407" i="2" s="1"/>
  <c r="Z407" i="2" s="1"/>
  <c r="AA407" i="2" s="1"/>
  <c r="X391" i="2"/>
  <c r="W391" i="2"/>
  <c r="Y391" i="2" s="1"/>
  <c r="Z391" i="2" s="1"/>
  <c r="AA391" i="2" s="1"/>
  <c r="X375" i="2"/>
  <c r="W375" i="2"/>
  <c r="Y375" i="2" s="1"/>
  <c r="Z375" i="2" s="1"/>
  <c r="AA375" i="2" s="1"/>
  <c r="X359" i="2"/>
  <c r="W359" i="2"/>
  <c r="Y359" i="2" s="1"/>
  <c r="Z359" i="2" s="1"/>
  <c r="AA359" i="2" s="1"/>
  <c r="X343" i="2"/>
  <c r="W343" i="2"/>
  <c r="Y343" i="2" s="1"/>
  <c r="Z343" i="2" s="1"/>
  <c r="AA343" i="2" s="1"/>
  <c r="X327" i="2"/>
  <c r="W327" i="2"/>
  <c r="Y327" i="2" s="1"/>
  <c r="Z327" i="2" s="1"/>
  <c r="AA327" i="2" s="1"/>
  <c r="X311" i="2"/>
  <c r="W311" i="2"/>
  <c r="Y311" i="2" s="1"/>
  <c r="Z311" i="2" s="1"/>
  <c r="AA311" i="2" s="1"/>
  <c r="X295" i="2"/>
  <c r="W295" i="2"/>
  <c r="Y295" i="2" s="1"/>
  <c r="X283" i="2"/>
  <c r="W283" i="2"/>
  <c r="Y283" i="2" s="1"/>
  <c r="X267" i="2"/>
  <c r="W267" i="2"/>
  <c r="Y267" i="2" s="1"/>
  <c r="X251" i="2"/>
  <c r="W251" i="2"/>
  <c r="Y251" i="2" s="1"/>
  <c r="X239" i="2"/>
  <c r="W239" i="2"/>
  <c r="Y239" i="2" s="1"/>
  <c r="Z239" i="2" s="1"/>
  <c r="AA239" i="2" s="1"/>
  <c r="X223" i="2"/>
  <c r="W223" i="2"/>
  <c r="Y223" i="2" s="1"/>
  <c r="Z223" i="2" s="1"/>
  <c r="AA223" i="2" s="1"/>
  <c r="X207" i="2"/>
  <c r="W207" i="2"/>
  <c r="Y207" i="2" s="1"/>
  <c r="Z207" i="2" s="1"/>
  <c r="AA207" i="2" s="1"/>
  <c r="X195" i="2"/>
  <c r="W195" i="2"/>
  <c r="Y195" i="2" s="1"/>
  <c r="Z195" i="2" s="1"/>
  <c r="AA195" i="2" s="1"/>
  <c r="X179" i="2"/>
  <c r="W179" i="2"/>
  <c r="Y179" i="2" s="1"/>
  <c r="X163" i="2"/>
  <c r="W163" i="2"/>
  <c r="Y163" i="2" s="1"/>
  <c r="Z163" i="2" s="1"/>
  <c r="AA163" i="2" s="1"/>
  <c r="X151" i="2"/>
  <c r="W151" i="2"/>
  <c r="Y151" i="2" s="1"/>
  <c r="Z151" i="2" s="1"/>
  <c r="AA151" i="2" s="1"/>
  <c r="X139" i="2"/>
  <c r="W139" i="2"/>
  <c r="Y139" i="2" s="1"/>
  <c r="Z139" i="2" s="1"/>
  <c r="AA139" i="2" s="1"/>
  <c r="X131" i="2"/>
  <c r="W131" i="2"/>
  <c r="Y131" i="2" s="1"/>
  <c r="X123" i="2"/>
  <c r="W123" i="2"/>
  <c r="Y123" i="2" s="1"/>
  <c r="Z123" i="2" s="1"/>
  <c r="AA123" i="2" s="1"/>
  <c r="X115" i="2"/>
  <c r="W115" i="2"/>
  <c r="Y115" i="2" s="1"/>
  <c r="Z115" i="2" s="1"/>
  <c r="AA115" i="2" s="1"/>
  <c r="X107" i="2"/>
  <c r="W107" i="2"/>
  <c r="Y107" i="2" s="1"/>
  <c r="Z107" i="2" s="1"/>
  <c r="AA107" i="2" s="1"/>
  <c r="X99" i="2"/>
  <c r="W99" i="2"/>
  <c r="Y99" i="2" s="1"/>
  <c r="Z99" i="2" s="1"/>
  <c r="AA99" i="2" s="1"/>
  <c r="X87" i="2"/>
  <c r="W87" i="2"/>
  <c r="Y87" i="2" s="1"/>
  <c r="Z87" i="2" s="1"/>
  <c r="AA87" i="2" s="1"/>
  <c r="X71" i="2"/>
  <c r="W71" i="2"/>
  <c r="Y71" i="2" s="1"/>
  <c r="Z71" i="2" s="1"/>
  <c r="AA71" i="2" s="1"/>
  <c r="X47" i="2"/>
  <c r="W47" i="2"/>
  <c r="Y47" i="2" s="1"/>
  <c r="X35" i="2"/>
  <c r="W35" i="2"/>
  <c r="Y35" i="2" s="1"/>
  <c r="Z35" i="2" s="1"/>
  <c r="AA35" i="2" s="1"/>
  <c r="X23" i="2"/>
  <c r="W23" i="2"/>
  <c r="Y23" i="2" s="1"/>
  <c r="Z23" i="2" s="1"/>
  <c r="AA23" i="2" s="1"/>
  <c r="X1041" i="2"/>
  <c r="W1041" i="2"/>
  <c r="Y1041" i="2" s="1"/>
  <c r="Z1041" i="2" s="1"/>
  <c r="AA1041" i="2" s="1"/>
  <c r="X1037" i="2"/>
  <c r="W1037" i="2"/>
  <c r="Y1037" i="2" s="1"/>
  <c r="X1033" i="2"/>
  <c r="W1033" i="2"/>
  <c r="Y1033" i="2" s="1"/>
  <c r="W1029" i="2"/>
  <c r="Y1029" i="2" s="1"/>
  <c r="X1029" i="2"/>
  <c r="X1025" i="2"/>
  <c r="W1025" i="2"/>
  <c r="Y1025" i="2" s="1"/>
  <c r="X1021" i="2"/>
  <c r="W1021" i="2"/>
  <c r="Y1021" i="2" s="1"/>
  <c r="X1017" i="2"/>
  <c r="W1017" i="2"/>
  <c r="Y1017" i="2" s="1"/>
  <c r="X1013" i="2"/>
  <c r="W1013" i="2"/>
  <c r="Y1013" i="2" s="1"/>
  <c r="X1009" i="2"/>
  <c r="W1009" i="2"/>
  <c r="Y1009" i="2" s="1"/>
  <c r="X1005" i="2"/>
  <c r="W1005" i="2"/>
  <c r="Y1005" i="2" s="1"/>
  <c r="X1001" i="2"/>
  <c r="W1001" i="2"/>
  <c r="Y1001" i="2" s="1"/>
  <c r="W997" i="2"/>
  <c r="Y997" i="2" s="1"/>
  <c r="X997" i="2"/>
  <c r="X993" i="2"/>
  <c r="W993" i="2"/>
  <c r="Y993" i="2" s="1"/>
  <c r="X989" i="2"/>
  <c r="W989" i="2"/>
  <c r="Y989" i="2" s="1"/>
  <c r="X985" i="2"/>
  <c r="W985" i="2"/>
  <c r="Y985" i="2" s="1"/>
  <c r="X981" i="2"/>
  <c r="W981" i="2"/>
  <c r="Y981" i="2" s="1"/>
  <c r="X977" i="2"/>
  <c r="W977" i="2"/>
  <c r="Y977" i="2" s="1"/>
  <c r="X973" i="2"/>
  <c r="W973" i="2"/>
  <c r="Y973" i="2" s="1"/>
  <c r="X969" i="2"/>
  <c r="W969" i="2"/>
  <c r="Y969" i="2" s="1"/>
  <c r="X965" i="2"/>
  <c r="W965" i="2"/>
  <c r="Y965" i="2" s="1"/>
  <c r="X961" i="2"/>
  <c r="W961" i="2"/>
  <c r="Y961" i="2" s="1"/>
  <c r="X957" i="2"/>
  <c r="W957" i="2"/>
  <c r="Y957" i="2" s="1"/>
  <c r="X953" i="2"/>
  <c r="W953" i="2"/>
  <c r="Y953" i="2" s="1"/>
  <c r="X949" i="2"/>
  <c r="W949" i="2"/>
  <c r="Y949" i="2" s="1"/>
  <c r="X945" i="2"/>
  <c r="W945" i="2"/>
  <c r="Y945" i="2" s="1"/>
  <c r="X941" i="2"/>
  <c r="W941" i="2"/>
  <c r="Y941" i="2" s="1"/>
  <c r="X937" i="2"/>
  <c r="W937" i="2"/>
  <c r="Y937" i="2" s="1"/>
  <c r="W933" i="2"/>
  <c r="Y933" i="2" s="1"/>
  <c r="X933" i="2"/>
  <c r="X929" i="2"/>
  <c r="W929" i="2"/>
  <c r="Y929" i="2" s="1"/>
  <c r="X925" i="2"/>
  <c r="W925" i="2"/>
  <c r="Y925" i="2" s="1"/>
  <c r="X921" i="2"/>
  <c r="W921" i="2"/>
  <c r="Y921" i="2" s="1"/>
  <c r="X917" i="2"/>
  <c r="W917" i="2"/>
  <c r="Y917" i="2" s="1"/>
  <c r="X913" i="2"/>
  <c r="W913" i="2"/>
  <c r="Y913" i="2" s="1"/>
  <c r="X909" i="2"/>
  <c r="W909" i="2"/>
  <c r="Y909" i="2" s="1"/>
  <c r="X905" i="2"/>
  <c r="W905" i="2"/>
  <c r="Y905" i="2" s="1"/>
  <c r="W901" i="2"/>
  <c r="Y901" i="2" s="1"/>
  <c r="X901" i="2"/>
  <c r="X897" i="2"/>
  <c r="W897" i="2"/>
  <c r="Y897" i="2" s="1"/>
  <c r="X893" i="2"/>
  <c r="W893" i="2"/>
  <c r="Y893" i="2" s="1"/>
  <c r="X889" i="2"/>
  <c r="W889" i="2"/>
  <c r="Y889" i="2" s="1"/>
  <c r="X885" i="2"/>
  <c r="W885" i="2"/>
  <c r="Y885" i="2" s="1"/>
  <c r="X881" i="2"/>
  <c r="W881" i="2"/>
  <c r="Y881" i="2" s="1"/>
  <c r="X877" i="2"/>
  <c r="W877" i="2"/>
  <c r="Y877" i="2" s="1"/>
  <c r="X873" i="2"/>
  <c r="W873" i="2"/>
  <c r="Y873" i="2" s="1"/>
  <c r="W869" i="2"/>
  <c r="Y869" i="2" s="1"/>
  <c r="X869" i="2"/>
  <c r="X865" i="2"/>
  <c r="W865" i="2"/>
  <c r="Y865" i="2" s="1"/>
  <c r="X861" i="2"/>
  <c r="W861" i="2"/>
  <c r="Y861" i="2" s="1"/>
  <c r="W857" i="2"/>
  <c r="Y857" i="2" s="1"/>
  <c r="X857" i="2"/>
  <c r="X853" i="2"/>
  <c r="W853" i="2"/>
  <c r="Y853" i="2" s="1"/>
  <c r="X849" i="2"/>
  <c r="W849" i="2"/>
  <c r="Y849" i="2" s="1"/>
  <c r="W845" i="2"/>
  <c r="Y845" i="2" s="1"/>
  <c r="Z845" i="2" s="1"/>
  <c r="AA845" i="2" s="1"/>
  <c r="X845" i="2"/>
  <c r="X841" i="2"/>
  <c r="W841" i="2"/>
  <c r="Y841" i="2" s="1"/>
  <c r="Z841" i="2" s="1"/>
  <c r="AA841" i="2" s="1"/>
  <c r="W837" i="2"/>
  <c r="Y837" i="2" s="1"/>
  <c r="X837" i="2"/>
  <c r="X833" i="2"/>
  <c r="W833" i="2"/>
  <c r="Y833" i="2" s="1"/>
  <c r="X829" i="2"/>
  <c r="W829" i="2"/>
  <c r="Y829" i="2" s="1"/>
  <c r="X825" i="2"/>
  <c r="W825" i="2"/>
  <c r="Y825" i="2" s="1"/>
  <c r="Z825" i="2" s="1"/>
  <c r="AA825" i="2" s="1"/>
  <c r="X821" i="2"/>
  <c r="W821" i="2"/>
  <c r="Y821" i="2" s="1"/>
  <c r="Z821" i="2" s="1"/>
  <c r="AA821" i="2" s="1"/>
  <c r="X817" i="2"/>
  <c r="W817" i="2"/>
  <c r="Y817" i="2" s="1"/>
  <c r="X813" i="2"/>
  <c r="W813" i="2"/>
  <c r="Y813" i="2" s="1"/>
  <c r="X809" i="2"/>
  <c r="W809" i="2"/>
  <c r="Y809" i="2" s="1"/>
  <c r="X805" i="2"/>
  <c r="W805" i="2"/>
  <c r="Y805" i="2" s="1"/>
  <c r="X801" i="2"/>
  <c r="W801" i="2"/>
  <c r="Y801" i="2" s="1"/>
  <c r="X797" i="2"/>
  <c r="W797" i="2"/>
  <c r="Y797" i="2" s="1"/>
  <c r="X793" i="2"/>
  <c r="W793" i="2"/>
  <c r="Y793" i="2" s="1"/>
  <c r="X789" i="2"/>
  <c r="W789" i="2"/>
  <c r="Y789" i="2" s="1"/>
  <c r="X785" i="2"/>
  <c r="W785" i="2"/>
  <c r="Y785" i="2" s="1"/>
  <c r="Z785" i="2" s="1"/>
  <c r="AA785" i="2" s="1"/>
  <c r="W781" i="2"/>
  <c r="Y781" i="2" s="1"/>
  <c r="Z781" i="2" s="1"/>
  <c r="AA781" i="2" s="1"/>
  <c r="X781" i="2"/>
  <c r="X777" i="2"/>
  <c r="W777" i="2"/>
  <c r="Y777" i="2" s="1"/>
  <c r="Z777" i="2" s="1"/>
  <c r="AA777" i="2" s="1"/>
  <c r="W773" i="2"/>
  <c r="Y773" i="2" s="1"/>
  <c r="Z773" i="2" s="1"/>
  <c r="AA773" i="2" s="1"/>
  <c r="X773" i="2"/>
  <c r="X769" i="2"/>
  <c r="W769" i="2"/>
  <c r="Y769" i="2" s="1"/>
  <c r="Z769" i="2" s="1"/>
  <c r="AA769" i="2" s="1"/>
  <c r="X765" i="2"/>
  <c r="W765" i="2"/>
  <c r="Y765" i="2" s="1"/>
  <c r="Z765" i="2" s="1"/>
  <c r="AA765" i="2" s="1"/>
  <c r="X761" i="2"/>
  <c r="W761" i="2"/>
  <c r="Y761" i="2" s="1"/>
  <c r="Z761" i="2" s="1"/>
  <c r="AA761" i="2" s="1"/>
  <c r="X757" i="2"/>
  <c r="W757" i="2"/>
  <c r="Y757" i="2" s="1"/>
  <c r="Z757" i="2" s="1"/>
  <c r="AA757" i="2" s="1"/>
  <c r="X753" i="2"/>
  <c r="W753" i="2"/>
  <c r="Y753" i="2" s="1"/>
  <c r="Z753" i="2" s="1"/>
  <c r="AA753" i="2" s="1"/>
  <c r="X749" i="2"/>
  <c r="W749" i="2"/>
  <c r="Y749" i="2" s="1"/>
  <c r="Z749" i="2" s="1"/>
  <c r="AA749" i="2" s="1"/>
  <c r="X745" i="2"/>
  <c r="W745" i="2"/>
  <c r="Y745" i="2" s="1"/>
  <c r="Z745" i="2" s="1"/>
  <c r="AA745" i="2" s="1"/>
  <c r="X741" i="2"/>
  <c r="W741" i="2"/>
  <c r="Y741" i="2" s="1"/>
  <c r="Z741" i="2" s="1"/>
  <c r="AA741" i="2" s="1"/>
  <c r="X737" i="2"/>
  <c r="W737" i="2"/>
  <c r="Y737" i="2" s="1"/>
  <c r="Z737" i="2" s="1"/>
  <c r="AA737" i="2" s="1"/>
  <c r="X733" i="2"/>
  <c r="W733" i="2"/>
  <c r="Y733" i="2" s="1"/>
  <c r="Z733" i="2" s="1"/>
  <c r="AA733" i="2" s="1"/>
  <c r="X729" i="2"/>
  <c r="W729" i="2"/>
  <c r="Y729" i="2" s="1"/>
  <c r="Z729" i="2" s="1"/>
  <c r="AA729" i="2" s="1"/>
  <c r="W725" i="2"/>
  <c r="Y725" i="2" s="1"/>
  <c r="Z725" i="2" s="1"/>
  <c r="AA725" i="2" s="1"/>
  <c r="X725" i="2"/>
  <c r="X721" i="2"/>
  <c r="W721" i="2"/>
  <c r="Y721" i="2" s="1"/>
  <c r="Z721" i="2" s="1"/>
  <c r="AA721" i="2" s="1"/>
  <c r="X717" i="2"/>
  <c r="W717" i="2"/>
  <c r="Y717" i="2" s="1"/>
  <c r="Z717" i="2" s="1"/>
  <c r="AA717" i="2" s="1"/>
  <c r="X713" i="2"/>
  <c r="W713" i="2"/>
  <c r="Y713" i="2" s="1"/>
  <c r="Z713" i="2" s="1"/>
  <c r="AA713" i="2" s="1"/>
  <c r="W709" i="2"/>
  <c r="Y709" i="2" s="1"/>
  <c r="Z709" i="2" s="1"/>
  <c r="AA709" i="2" s="1"/>
  <c r="X709" i="2"/>
  <c r="X705" i="2"/>
  <c r="W705" i="2"/>
  <c r="Y705" i="2" s="1"/>
  <c r="Z705" i="2" s="1"/>
  <c r="AA705" i="2" s="1"/>
  <c r="X701" i="2"/>
  <c r="W701" i="2"/>
  <c r="Y701" i="2" s="1"/>
  <c r="Z701" i="2" s="1"/>
  <c r="AA701" i="2" s="1"/>
  <c r="X697" i="2"/>
  <c r="W697" i="2"/>
  <c r="Y697" i="2" s="1"/>
  <c r="Z697" i="2" s="1"/>
  <c r="AA697" i="2" s="1"/>
  <c r="X693" i="2"/>
  <c r="W693" i="2"/>
  <c r="Y693" i="2" s="1"/>
  <c r="Z693" i="2" s="1"/>
  <c r="AA693" i="2" s="1"/>
  <c r="X689" i="2"/>
  <c r="W689" i="2"/>
  <c r="Y689" i="2" s="1"/>
  <c r="Z689" i="2" s="1"/>
  <c r="AA689" i="2" s="1"/>
  <c r="X685" i="2"/>
  <c r="W685" i="2"/>
  <c r="Y685" i="2" s="1"/>
  <c r="Z685" i="2" s="1"/>
  <c r="AA685" i="2" s="1"/>
  <c r="X681" i="2"/>
  <c r="W681" i="2"/>
  <c r="Y681" i="2" s="1"/>
  <c r="Z681" i="2" s="1"/>
  <c r="AA681" i="2" s="1"/>
  <c r="X677" i="2"/>
  <c r="W677" i="2"/>
  <c r="Y677" i="2" s="1"/>
  <c r="Z677" i="2" s="1"/>
  <c r="AA677" i="2" s="1"/>
  <c r="X673" i="2"/>
  <c r="W673" i="2"/>
  <c r="Y673" i="2" s="1"/>
  <c r="Z673" i="2" s="1"/>
  <c r="AA673" i="2" s="1"/>
  <c r="X669" i="2"/>
  <c r="W669" i="2"/>
  <c r="Y669" i="2" s="1"/>
  <c r="Z669" i="2" s="1"/>
  <c r="AA669" i="2" s="1"/>
  <c r="X665" i="2"/>
  <c r="W665" i="2"/>
  <c r="Y665" i="2" s="1"/>
  <c r="Z665" i="2" s="1"/>
  <c r="AA665" i="2" s="1"/>
  <c r="W661" i="2"/>
  <c r="Y661" i="2" s="1"/>
  <c r="Z661" i="2" s="1"/>
  <c r="AA661" i="2" s="1"/>
  <c r="X661" i="2"/>
  <c r="X657" i="2"/>
  <c r="W657" i="2"/>
  <c r="Y657" i="2" s="1"/>
  <c r="Z657" i="2" s="1"/>
  <c r="AA657" i="2" s="1"/>
  <c r="X653" i="2"/>
  <c r="W653" i="2"/>
  <c r="Y653" i="2" s="1"/>
  <c r="Z653" i="2" s="1"/>
  <c r="AA653" i="2" s="1"/>
  <c r="X649" i="2"/>
  <c r="W649" i="2"/>
  <c r="Y649" i="2" s="1"/>
  <c r="Z649" i="2" s="1"/>
  <c r="AA649" i="2" s="1"/>
  <c r="X645" i="2"/>
  <c r="W645" i="2"/>
  <c r="Y645" i="2" s="1"/>
  <c r="Z645" i="2" s="1"/>
  <c r="AA645" i="2" s="1"/>
  <c r="X641" i="2"/>
  <c r="W641" i="2"/>
  <c r="Y641" i="2" s="1"/>
  <c r="Z641" i="2" s="1"/>
  <c r="AA641" i="2" s="1"/>
  <c r="X637" i="2"/>
  <c r="W637" i="2"/>
  <c r="Y637" i="2" s="1"/>
  <c r="Z637" i="2" s="1"/>
  <c r="AA637" i="2" s="1"/>
  <c r="X633" i="2"/>
  <c r="W633" i="2"/>
  <c r="Y633" i="2" s="1"/>
  <c r="Z633" i="2" s="1"/>
  <c r="AA633" i="2" s="1"/>
  <c r="X629" i="2"/>
  <c r="W629" i="2"/>
  <c r="Y629" i="2" s="1"/>
  <c r="Z629" i="2" s="1"/>
  <c r="AA629" i="2" s="1"/>
  <c r="X625" i="2"/>
  <c r="W625" i="2"/>
  <c r="Y625" i="2" s="1"/>
  <c r="Z625" i="2" s="1"/>
  <c r="AA625" i="2" s="1"/>
  <c r="X621" i="2"/>
  <c r="W621" i="2"/>
  <c r="Y621" i="2" s="1"/>
  <c r="Z621" i="2" s="1"/>
  <c r="AA621" i="2" s="1"/>
  <c r="X617" i="2"/>
  <c r="W617" i="2"/>
  <c r="Y617" i="2" s="1"/>
  <c r="Z617" i="2" s="1"/>
  <c r="AA617" i="2" s="1"/>
  <c r="X613" i="2"/>
  <c r="W613" i="2"/>
  <c r="Y613" i="2" s="1"/>
  <c r="Z613" i="2" s="1"/>
  <c r="AA613" i="2" s="1"/>
  <c r="X609" i="2"/>
  <c r="W609" i="2"/>
  <c r="Y609" i="2" s="1"/>
  <c r="Z609" i="2" s="1"/>
  <c r="AA609" i="2" s="1"/>
  <c r="X605" i="2"/>
  <c r="W605" i="2"/>
  <c r="Y605" i="2" s="1"/>
  <c r="Z605" i="2" s="1"/>
  <c r="AA605" i="2" s="1"/>
  <c r="X601" i="2"/>
  <c r="W601" i="2"/>
  <c r="Y601" i="2" s="1"/>
  <c r="Z601" i="2" s="1"/>
  <c r="AA601" i="2" s="1"/>
  <c r="X597" i="2"/>
  <c r="W597" i="2"/>
  <c r="Y597" i="2" s="1"/>
  <c r="Z597" i="2" s="1"/>
  <c r="AA597" i="2" s="1"/>
  <c r="X593" i="2"/>
  <c r="W593" i="2"/>
  <c r="Y593" i="2" s="1"/>
  <c r="Z593" i="2" s="1"/>
  <c r="AA593" i="2" s="1"/>
  <c r="X589" i="2"/>
  <c r="W589" i="2"/>
  <c r="Y589" i="2" s="1"/>
  <c r="Z589" i="2" s="1"/>
  <c r="AA589" i="2" s="1"/>
  <c r="X585" i="2"/>
  <c r="W585" i="2"/>
  <c r="Y585" i="2" s="1"/>
  <c r="Z585" i="2" s="1"/>
  <c r="AA585" i="2" s="1"/>
  <c r="W581" i="2"/>
  <c r="Y581" i="2" s="1"/>
  <c r="Z581" i="2" s="1"/>
  <c r="AA581" i="2" s="1"/>
  <c r="X581" i="2"/>
  <c r="X577" i="2"/>
  <c r="W577" i="2"/>
  <c r="Y577" i="2" s="1"/>
  <c r="Z577" i="2" s="1"/>
  <c r="AA577" i="2" s="1"/>
  <c r="X573" i="2"/>
  <c r="W573" i="2"/>
  <c r="Y573" i="2" s="1"/>
  <c r="Z573" i="2" s="1"/>
  <c r="AA573" i="2" s="1"/>
  <c r="X569" i="2"/>
  <c r="W569" i="2"/>
  <c r="Y569" i="2" s="1"/>
  <c r="Z569" i="2" s="1"/>
  <c r="AA569" i="2" s="1"/>
  <c r="X565" i="2"/>
  <c r="W565" i="2"/>
  <c r="Y565" i="2" s="1"/>
  <c r="Z565" i="2" s="1"/>
  <c r="AA565" i="2" s="1"/>
  <c r="W561" i="2"/>
  <c r="Y561" i="2" s="1"/>
  <c r="Z561" i="2" s="1"/>
  <c r="AA561" i="2" s="1"/>
  <c r="X561" i="2"/>
  <c r="X557" i="2"/>
  <c r="W557" i="2"/>
  <c r="Y557" i="2" s="1"/>
  <c r="Z557" i="2" s="1"/>
  <c r="AA557" i="2" s="1"/>
  <c r="X553" i="2"/>
  <c r="W553" i="2"/>
  <c r="Y553" i="2" s="1"/>
  <c r="Z553" i="2" s="1"/>
  <c r="AA553" i="2" s="1"/>
  <c r="X549" i="2"/>
  <c r="W549" i="2"/>
  <c r="Y549" i="2" s="1"/>
  <c r="Z549" i="2" s="1"/>
  <c r="AA549" i="2" s="1"/>
  <c r="W545" i="2"/>
  <c r="Y545" i="2" s="1"/>
  <c r="Z545" i="2" s="1"/>
  <c r="AA545" i="2" s="1"/>
  <c r="X545" i="2"/>
  <c r="X541" i="2"/>
  <c r="W541" i="2"/>
  <c r="Y541" i="2" s="1"/>
  <c r="X537" i="2"/>
  <c r="W537" i="2"/>
  <c r="Y537" i="2" s="1"/>
  <c r="Z537" i="2" s="1"/>
  <c r="AA537" i="2" s="1"/>
  <c r="W533" i="2"/>
  <c r="Y533" i="2" s="1"/>
  <c r="Z533" i="2" s="1"/>
  <c r="AA533" i="2" s="1"/>
  <c r="X533" i="2"/>
  <c r="W529" i="2"/>
  <c r="Y529" i="2" s="1"/>
  <c r="X529" i="2"/>
  <c r="X525" i="2"/>
  <c r="W525" i="2"/>
  <c r="Y525" i="2" s="1"/>
  <c r="X521" i="2"/>
  <c r="W521" i="2"/>
  <c r="Y521" i="2" s="1"/>
  <c r="W517" i="2"/>
  <c r="Y517" i="2" s="1"/>
  <c r="X517" i="2"/>
  <c r="X513" i="2"/>
  <c r="W513" i="2"/>
  <c r="Y513" i="2" s="1"/>
  <c r="X509" i="2"/>
  <c r="W509" i="2"/>
  <c r="Y509" i="2" s="1"/>
  <c r="X505" i="2"/>
  <c r="W505" i="2"/>
  <c r="Y505" i="2" s="1"/>
  <c r="X501" i="2"/>
  <c r="W501" i="2"/>
  <c r="Y501" i="2" s="1"/>
  <c r="W497" i="2"/>
  <c r="Y497" i="2" s="1"/>
  <c r="X497" i="2"/>
  <c r="X493" i="2"/>
  <c r="W493" i="2"/>
  <c r="Y493" i="2" s="1"/>
  <c r="X489" i="2"/>
  <c r="W489" i="2"/>
  <c r="Y489" i="2" s="1"/>
  <c r="X485" i="2"/>
  <c r="W485" i="2"/>
  <c r="Y485" i="2" s="1"/>
  <c r="W481" i="2"/>
  <c r="Y481" i="2" s="1"/>
  <c r="X481" i="2"/>
  <c r="X477" i="2"/>
  <c r="W477" i="2"/>
  <c r="Y477" i="2" s="1"/>
  <c r="Z477" i="2" s="1"/>
  <c r="AA477" i="2" s="1"/>
  <c r="X473" i="2"/>
  <c r="W473" i="2"/>
  <c r="Y473" i="2" s="1"/>
  <c r="X469" i="2"/>
  <c r="W469" i="2"/>
  <c r="Y469" i="2" s="1"/>
  <c r="X465" i="2"/>
  <c r="W465" i="2"/>
  <c r="Y465" i="2" s="1"/>
  <c r="Z465" i="2" s="1"/>
  <c r="AA465" i="2" s="1"/>
  <c r="X461" i="2"/>
  <c r="W461" i="2"/>
  <c r="Y461" i="2" s="1"/>
  <c r="X457" i="2"/>
  <c r="W457" i="2"/>
  <c r="Y457" i="2" s="1"/>
  <c r="X453" i="2"/>
  <c r="W453" i="2"/>
  <c r="Y453" i="2" s="1"/>
  <c r="X449" i="2"/>
  <c r="W449" i="2"/>
  <c r="Y449" i="2" s="1"/>
  <c r="Z449" i="2" s="1"/>
  <c r="AA449" i="2" s="1"/>
  <c r="X445" i="2"/>
  <c r="W445" i="2"/>
  <c r="Y445" i="2" s="1"/>
  <c r="X441" i="2"/>
  <c r="W441" i="2"/>
  <c r="Y441" i="2" s="1"/>
  <c r="X437" i="2"/>
  <c r="W437" i="2"/>
  <c r="Y437" i="2" s="1"/>
  <c r="X433" i="2"/>
  <c r="W433" i="2"/>
  <c r="Y433" i="2" s="1"/>
  <c r="Z433" i="2" s="1"/>
  <c r="AA433" i="2" s="1"/>
  <c r="X429" i="2"/>
  <c r="W429" i="2"/>
  <c r="Y429" i="2" s="1"/>
  <c r="X425" i="2"/>
  <c r="W425" i="2"/>
  <c r="Y425" i="2" s="1"/>
  <c r="X421" i="2"/>
  <c r="W421" i="2"/>
  <c r="Y421" i="2" s="1"/>
  <c r="X417" i="2"/>
  <c r="W417" i="2"/>
  <c r="Y417" i="2" s="1"/>
  <c r="Z417" i="2" s="1"/>
  <c r="AA417" i="2" s="1"/>
  <c r="X413" i="2"/>
  <c r="W413" i="2"/>
  <c r="Y413" i="2" s="1"/>
  <c r="X409" i="2"/>
  <c r="W409" i="2"/>
  <c r="Y409" i="2" s="1"/>
  <c r="W405" i="2"/>
  <c r="Y405" i="2" s="1"/>
  <c r="X405" i="2"/>
  <c r="X401" i="2"/>
  <c r="W401" i="2"/>
  <c r="Y401" i="2" s="1"/>
  <c r="Z401" i="2" s="1"/>
  <c r="AA401" i="2" s="1"/>
  <c r="X397" i="2"/>
  <c r="W397" i="2"/>
  <c r="Y397" i="2" s="1"/>
  <c r="X393" i="2"/>
  <c r="W393" i="2"/>
  <c r="Y393" i="2" s="1"/>
  <c r="X389" i="2"/>
  <c r="W389" i="2"/>
  <c r="Y389" i="2" s="1"/>
  <c r="X385" i="2"/>
  <c r="W385" i="2"/>
  <c r="Y385" i="2" s="1"/>
  <c r="Z385" i="2" s="1"/>
  <c r="AA385" i="2" s="1"/>
  <c r="X381" i="2"/>
  <c r="W381" i="2"/>
  <c r="Y381" i="2" s="1"/>
  <c r="Z381" i="2" s="1"/>
  <c r="AA381" i="2" s="1"/>
  <c r="W377" i="2"/>
  <c r="Y377" i="2" s="1"/>
  <c r="Z377" i="2" s="1"/>
  <c r="AA377" i="2" s="1"/>
  <c r="X377" i="2"/>
  <c r="W373" i="2"/>
  <c r="Y373" i="2" s="1"/>
  <c r="Z373" i="2" s="1"/>
  <c r="AA373" i="2" s="1"/>
  <c r="X373" i="2"/>
  <c r="X369" i="2"/>
  <c r="W369" i="2"/>
  <c r="Y369" i="2" s="1"/>
  <c r="Z369" i="2" s="1"/>
  <c r="AA369" i="2" s="1"/>
  <c r="X365" i="2"/>
  <c r="W365" i="2"/>
  <c r="Y365" i="2" s="1"/>
  <c r="X361" i="2"/>
  <c r="W361" i="2"/>
  <c r="Y361" i="2" s="1"/>
  <c r="X357" i="2"/>
  <c r="W357" i="2"/>
  <c r="Y357" i="2" s="1"/>
  <c r="X353" i="2"/>
  <c r="W353" i="2"/>
  <c r="Y353" i="2" s="1"/>
  <c r="X349" i="2"/>
  <c r="W349" i="2"/>
  <c r="Y349" i="2" s="1"/>
  <c r="X345" i="2"/>
  <c r="W345" i="2"/>
  <c r="Y345" i="2" s="1"/>
  <c r="X341" i="2"/>
  <c r="W341" i="2"/>
  <c r="Y341" i="2" s="1"/>
  <c r="X337" i="2"/>
  <c r="W337" i="2"/>
  <c r="Y337" i="2" s="1"/>
  <c r="Z337" i="2" s="1"/>
  <c r="AA337" i="2" s="1"/>
  <c r="X333" i="2"/>
  <c r="W333" i="2"/>
  <c r="Y333" i="2" s="1"/>
  <c r="X329" i="2"/>
  <c r="W329" i="2"/>
  <c r="Y329" i="2" s="1"/>
  <c r="W325" i="2"/>
  <c r="Y325" i="2" s="1"/>
  <c r="X325" i="2"/>
  <c r="X321" i="2"/>
  <c r="W321" i="2"/>
  <c r="Y321" i="2" s="1"/>
  <c r="X317" i="2"/>
  <c r="W317" i="2"/>
  <c r="Y317" i="2" s="1"/>
  <c r="X313" i="2"/>
  <c r="W313" i="2"/>
  <c r="Y313" i="2" s="1"/>
  <c r="W309" i="2"/>
  <c r="Y309" i="2" s="1"/>
  <c r="X309" i="2"/>
  <c r="X305" i="2"/>
  <c r="W305" i="2"/>
  <c r="Y305" i="2" s="1"/>
  <c r="Z305" i="2" s="1"/>
  <c r="AA305" i="2" s="1"/>
  <c r="X301" i="2"/>
  <c r="W301" i="2"/>
  <c r="Y301" i="2" s="1"/>
  <c r="X297" i="2"/>
  <c r="W297" i="2"/>
  <c r="Y297" i="2" s="1"/>
  <c r="Z297" i="2" s="1"/>
  <c r="AA297" i="2" s="1"/>
  <c r="X293" i="2"/>
  <c r="W293" i="2"/>
  <c r="Y293" i="2" s="1"/>
  <c r="Z293" i="2" s="1"/>
  <c r="AA293" i="2" s="1"/>
  <c r="X289" i="2"/>
  <c r="W289" i="2"/>
  <c r="Y289" i="2" s="1"/>
  <c r="Z289" i="2" s="1"/>
  <c r="AA289" i="2" s="1"/>
  <c r="X285" i="2"/>
  <c r="W285" i="2"/>
  <c r="Y285" i="2" s="1"/>
  <c r="Z285" i="2" s="1"/>
  <c r="AA285" i="2" s="1"/>
  <c r="X281" i="2"/>
  <c r="W281" i="2"/>
  <c r="Y281" i="2" s="1"/>
  <c r="Z281" i="2" s="1"/>
  <c r="AA281" i="2" s="1"/>
  <c r="X277" i="2"/>
  <c r="W277" i="2"/>
  <c r="Y277" i="2" s="1"/>
  <c r="Z277" i="2" s="1"/>
  <c r="AA277" i="2" s="1"/>
  <c r="W273" i="2"/>
  <c r="Y273" i="2" s="1"/>
  <c r="Z273" i="2" s="1"/>
  <c r="AA273" i="2" s="1"/>
  <c r="X273" i="2"/>
  <c r="X269" i="2"/>
  <c r="W269" i="2"/>
  <c r="Y269" i="2" s="1"/>
  <c r="Z269" i="2" s="1"/>
  <c r="AA269" i="2" s="1"/>
  <c r="X265" i="2"/>
  <c r="W265" i="2"/>
  <c r="Y265" i="2" s="1"/>
  <c r="Z265" i="2" s="1"/>
  <c r="AA265" i="2" s="1"/>
  <c r="W261" i="2"/>
  <c r="Y261" i="2" s="1"/>
  <c r="Z261" i="2" s="1"/>
  <c r="AA261" i="2" s="1"/>
  <c r="X261" i="2"/>
  <c r="X257" i="2"/>
  <c r="W257" i="2"/>
  <c r="Y257" i="2" s="1"/>
  <c r="Z257" i="2" s="1"/>
  <c r="AA257" i="2" s="1"/>
  <c r="X253" i="2"/>
  <c r="W253" i="2"/>
  <c r="Y253" i="2" s="1"/>
  <c r="Z253" i="2" s="1"/>
  <c r="AA253" i="2" s="1"/>
  <c r="X249" i="2"/>
  <c r="W249" i="2"/>
  <c r="Y249" i="2" s="1"/>
  <c r="W245" i="2"/>
  <c r="Y245" i="2" s="1"/>
  <c r="X245" i="2"/>
  <c r="X241" i="2"/>
  <c r="W241" i="2"/>
  <c r="Y241" i="2" s="1"/>
  <c r="Z241" i="2" s="1"/>
  <c r="AA241" i="2" s="1"/>
  <c r="X237" i="2"/>
  <c r="W237" i="2"/>
  <c r="Y237" i="2" s="1"/>
  <c r="Z237" i="2" s="1"/>
  <c r="AA237" i="2" s="1"/>
  <c r="X233" i="2"/>
  <c r="W233" i="2"/>
  <c r="Y233" i="2" s="1"/>
  <c r="Z233" i="2" s="1"/>
  <c r="AA233" i="2" s="1"/>
  <c r="X229" i="2"/>
  <c r="W229" i="2"/>
  <c r="Y229" i="2" s="1"/>
  <c r="X225" i="2"/>
  <c r="W225" i="2"/>
  <c r="Y225" i="2" s="1"/>
  <c r="Z225" i="2" s="1"/>
  <c r="AA225" i="2" s="1"/>
  <c r="X221" i="2"/>
  <c r="W221" i="2"/>
  <c r="Y221" i="2" s="1"/>
  <c r="Z221" i="2" s="1"/>
  <c r="AA221" i="2" s="1"/>
  <c r="X217" i="2"/>
  <c r="W217" i="2"/>
  <c r="Y217" i="2" s="1"/>
  <c r="X213" i="2"/>
  <c r="W213" i="2"/>
  <c r="Y213" i="2" s="1"/>
  <c r="X209" i="2"/>
  <c r="W209" i="2"/>
  <c r="Y209" i="2" s="1"/>
  <c r="X205" i="2"/>
  <c r="W205" i="2"/>
  <c r="Y205" i="2" s="1"/>
  <c r="X201" i="2"/>
  <c r="W201" i="2"/>
  <c r="Y201" i="2" s="1"/>
  <c r="X197" i="2"/>
  <c r="W197" i="2"/>
  <c r="Y197" i="2" s="1"/>
  <c r="X193" i="2"/>
  <c r="W193" i="2"/>
  <c r="Y193" i="2" s="1"/>
  <c r="Z193" i="2" s="1"/>
  <c r="AA193" i="2" s="1"/>
  <c r="X189" i="2"/>
  <c r="W189" i="2"/>
  <c r="Y189" i="2" s="1"/>
  <c r="Z189" i="2" s="1"/>
  <c r="AA189" i="2" s="1"/>
  <c r="W185" i="2"/>
  <c r="Y185" i="2" s="1"/>
  <c r="X185" i="2"/>
  <c r="X181" i="2"/>
  <c r="W181" i="2"/>
  <c r="Y181" i="2" s="1"/>
  <c r="X177" i="2"/>
  <c r="W177" i="2"/>
  <c r="Y177" i="2" s="1"/>
  <c r="Z177" i="2" s="1"/>
  <c r="AA177" i="2" s="1"/>
  <c r="X173" i="2"/>
  <c r="W173" i="2"/>
  <c r="Y173" i="2" s="1"/>
  <c r="X169" i="2"/>
  <c r="W169" i="2"/>
  <c r="Y169" i="2" s="1"/>
  <c r="X165" i="2"/>
  <c r="W165" i="2"/>
  <c r="Y165" i="2" s="1"/>
  <c r="X161" i="2"/>
  <c r="W161" i="2"/>
  <c r="Y161" i="2" s="1"/>
  <c r="X157" i="2"/>
  <c r="W157" i="2"/>
  <c r="Y157" i="2" s="1"/>
  <c r="X153" i="2"/>
  <c r="W153" i="2"/>
  <c r="Y153" i="2" s="1"/>
  <c r="X149" i="2"/>
  <c r="W149" i="2"/>
  <c r="Y149" i="2" s="1"/>
  <c r="W145" i="2"/>
  <c r="Y145" i="2" s="1"/>
  <c r="X145" i="2"/>
  <c r="X141" i="2"/>
  <c r="W141" i="2"/>
  <c r="Y141" i="2" s="1"/>
  <c r="X137" i="2"/>
  <c r="W137" i="2"/>
  <c r="Y137" i="2" s="1"/>
  <c r="X133" i="2"/>
  <c r="W133" i="2"/>
  <c r="Y133" i="2" s="1"/>
  <c r="Z133" i="2" s="1"/>
  <c r="AA133" i="2" s="1"/>
  <c r="X129" i="2"/>
  <c r="W129" i="2"/>
  <c r="Y129" i="2" s="1"/>
  <c r="Z129" i="2" s="1"/>
  <c r="AA129" i="2" s="1"/>
  <c r="X125" i="2"/>
  <c r="W125" i="2"/>
  <c r="Y125" i="2" s="1"/>
  <c r="W121" i="2"/>
  <c r="Y121" i="2" s="1"/>
  <c r="X121" i="2"/>
  <c r="X117" i="2"/>
  <c r="W117" i="2"/>
  <c r="Y117" i="2" s="1"/>
  <c r="X113" i="2"/>
  <c r="W113" i="2"/>
  <c r="Y113" i="2" s="1"/>
  <c r="X109" i="2"/>
  <c r="W109" i="2"/>
  <c r="Y109" i="2" s="1"/>
  <c r="X105" i="2"/>
  <c r="W105" i="2"/>
  <c r="Y105" i="2" s="1"/>
  <c r="X101" i="2"/>
  <c r="W101" i="2"/>
  <c r="Y101" i="2" s="1"/>
  <c r="X97" i="2"/>
  <c r="W97" i="2"/>
  <c r="Y97" i="2" s="1"/>
  <c r="X93" i="2"/>
  <c r="W93" i="2"/>
  <c r="Y93" i="2" s="1"/>
  <c r="X89" i="2"/>
  <c r="W89" i="2"/>
  <c r="Y89" i="2" s="1"/>
  <c r="X85" i="2"/>
  <c r="W85" i="2"/>
  <c r="Y85" i="2" s="1"/>
  <c r="X81" i="2"/>
  <c r="W81" i="2"/>
  <c r="Y81" i="2" s="1"/>
  <c r="X77" i="2"/>
  <c r="W77" i="2"/>
  <c r="Y77" i="2" s="1"/>
  <c r="X73" i="2"/>
  <c r="W73" i="2"/>
  <c r="Y73" i="2" s="1"/>
  <c r="W69" i="2"/>
  <c r="Y69" i="2" s="1"/>
  <c r="X69" i="2"/>
  <c r="X65" i="2"/>
  <c r="W65" i="2"/>
  <c r="Y65" i="2" s="1"/>
  <c r="X61" i="2"/>
  <c r="W61" i="2"/>
  <c r="Y61" i="2" s="1"/>
  <c r="X57" i="2"/>
  <c r="W57" i="2"/>
  <c r="Y57" i="2" s="1"/>
  <c r="W53" i="2"/>
  <c r="Y53" i="2" s="1"/>
  <c r="X53" i="2"/>
  <c r="X49" i="2"/>
  <c r="W49" i="2"/>
  <c r="Y49" i="2" s="1"/>
  <c r="X45" i="2"/>
  <c r="W45" i="2"/>
  <c r="Y45" i="2" s="1"/>
  <c r="X41" i="2"/>
  <c r="W41" i="2"/>
  <c r="Y41" i="2" s="1"/>
  <c r="X37" i="2"/>
  <c r="W37" i="2"/>
  <c r="Y37" i="2" s="1"/>
  <c r="W33" i="2"/>
  <c r="Y33" i="2" s="1"/>
  <c r="X33" i="2"/>
  <c r="X29" i="2"/>
  <c r="W29" i="2"/>
  <c r="Y29" i="2" s="1"/>
  <c r="X25" i="2"/>
  <c r="W25" i="2"/>
  <c r="Y25" i="2" s="1"/>
  <c r="W21" i="2"/>
  <c r="Y21" i="2" s="1"/>
  <c r="X21" i="2"/>
  <c r="X17" i="2"/>
  <c r="W17" i="2"/>
  <c r="Y17" i="2" s="1"/>
  <c r="X13" i="2"/>
  <c r="W13" i="2"/>
  <c r="Y13" i="2" s="1"/>
  <c r="X9" i="2"/>
  <c r="W9" i="2"/>
  <c r="Y9" i="2" s="1"/>
  <c r="W5" i="2"/>
  <c r="Y5" i="2" s="1"/>
  <c r="X5" i="2"/>
  <c r="X1039" i="2"/>
  <c r="W1039" i="2"/>
  <c r="Y1039" i="2" s="1"/>
  <c r="W1035" i="2"/>
  <c r="Y1035" i="2" s="1"/>
  <c r="X1035" i="2"/>
  <c r="X1023" i="2"/>
  <c r="W1023" i="2"/>
  <c r="Y1023" i="2" s="1"/>
  <c r="W1019" i="2"/>
  <c r="Y1019" i="2" s="1"/>
  <c r="X1019" i="2"/>
  <c r="W1007" i="2"/>
  <c r="Y1007" i="2" s="1"/>
  <c r="Z1007" i="2" s="1"/>
  <c r="AA1007" i="2" s="1"/>
  <c r="X1007" i="2"/>
  <c r="X995" i="2"/>
  <c r="W995" i="2"/>
  <c r="Y995" i="2" s="1"/>
  <c r="W991" i="2"/>
  <c r="Y991" i="2" s="1"/>
  <c r="Z991" i="2" s="1"/>
  <c r="AA991" i="2" s="1"/>
  <c r="X991" i="2"/>
  <c r="W979" i="2"/>
  <c r="Y979" i="2" s="1"/>
  <c r="Z979" i="2" s="1"/>
  <c r="AA979" i="2" s="1"/>
  <c r="X979" i="2"/>
  <c r="X975" i="2"/>
  <c r="W975" i="2"/>
  <c r="Y975" i="2" s="1"/>
  <c r="Z975" i="2" s="1"/>
  <c r="AA975" i="2" s="1"/>
  <c r="W963" i="2"/>
  <c r="Y963" i="2" s="1"/>
  <c r="X963" i="2"/>
  <c r="W959" i="2"/>
  <c r="Y959" i="2" s="1"/>
  <c r="Z959" i="2" s="1"/>
  <c r="AA959" i="2" s="1"/>
  <c r="X959" i="2"/>
  <c r="X947" i="2"/>
  <c r="W947" i="2"/>
  <c r="Y947" i="2" s="1"/>
  <c r="X939" i="2"/>
  <c r="W939" i="2"/>
  <c r="Y939" i="2" s="1"/>
  <c r="W927" i="2"/>
  <c r="Y927" i="2" s="1"/>
  <c r="Z927" i="2" s="1"/>
  <c r="AA927" i="2" s="1"/>
  <c r="X927" i="2"/>
  <c r="X919" i="2"/>
  <c r="W919" i="2"/>
  <c r="Y919" i="2" s="1"/>
  <c r="Z919" i="2" s="1"/>
  <c r="AA919" i="2" s="1"/>
  <c r="X911" i="2"/>
  <c r="W911" i="2"/>
  <c r="Y911" i="2" s="1"/>
  <c r="Z911" i="2" s="1"/>
  <c r="AA911" i="2" s="1"/>
  <c r="X903" i="2"/>
  <c r="W903" i="2"/>
  <c r="Y903" i="2" s="1"/>
  <c r="X891" i="2"/>
  <c r="W891" i="2"/>
  <c r="Y891" i="2" s="1"/>
  <c r="W879" i="2"/>
  <c r="Y879" i="2" s="1"/>
  <c r="Z879" i="2" s="1"/>
  <c r="AA879" i="2" s="1"/>
  <c r="X879" i="2"/>
  <c r="W867" i="2"/>
  <c r="Y867" i="2" s="1"/>
  <c r="Z867" i="2" s="1"/>
  <c r="AA867" i="2" s="1"/>
  <c r="X867" i="2"/>
  <c r="X863" i="2"/>
  <c r="W863" i="2"/>
  <c r="Y863" i="2" s="1"/>
  <c r="Z863" i="2" s="1"/>
  <c r="AA863" i="2" s="1"/>
  <c r="W851" i="2"/>
  <c r="Y851" i="2" s="1"/>
  <c r="Z851" i="2" s="1"/>
  <c r="AA851" i="2" s="1"/>
  <c r="X851" i="2"/>
  <c r="X847" i="2"/>
  <c r="W847" i="2"/>
  <c r="Y847" i="2" s="1"/>
  <c r="X835" i="2"/>
  <c r="W835" i="2"/>
  <c r="Y835" i="2" s="1"/>
  <c r="Z835" i="2" s="1"/>
  <c r="AA835" i="2" s="1"/>
  <c r="W827" i="2"/>
  <c r="Y827" i="2" s="1"/>
  <c r="X827" i="2"/>
  <c r="X819" i="2"/>
  <c r="W819" i="2"/>
  <c r="Y819" i="2" s="1"/>
  <c r="Z819" i="2" s="1"/>
  <c r="AA819" i="2" s="1"/>
  <c r="X811" i="2"/>
  <c r="W811" i="2"/>
  <c r="Y811" i="2" s="1"/>
  <c r="Z811" i="2" s="1"/>
  <c r="AA811" i="2" s="1"/>
  <c r="W803" i="2"/>
  <c r="Y803" i="2" s="1"/>
  <c r="Z803" i="2" s="1"/>
  <c r="AA803" i="2" s="1"/>
  <c r="X803" i="2"/>
  <c r="X791" i="2"/>
  <c r="W791" i="2"/>
  <c r="Y791" i="2" s="1"/>
  <c r="Z791" i="2" s="1"/>
  <c r="AA791" i="2" s="1"/>
  <c r="X787" i="2"/>
  <c r="W787" i="2"/>
  <c r="Y787" i="2" s="1"/>
  <c r="Z787" i="2" s="1"/>
  <c r="AA787" i="2" s="1"/>
  <c r="X775" i="2"/>
  <c r="W775" i="2"/>
  <c r="Y775" i="2" s="1"/>
  <c r="X767" i="2"/>
  <c r="W767" i="2"/>
  <c r="Y767" i="2" s="1"/>
  <c r="X755" i="2"/>
  <c r="W755" i="2"/>
  <c r="Y755" i="2" s="1"/>
  <c r="X747" i="2"/>
  <c r="W747" i="2"/>
  <c r="Y747" i="2" s="1"/>
  <c r="X739" i="2"/>
  <c r="W739" i="2"/>
  <c r="Y739" i="2" s="1"/>
  <c r="W731" i="2"/>
  <c r="Y731" i="2" s="1"/>
  <c r="X731" i="2"/>
  <c r="W723" i="2"/>
  <c r="Y723" i="2" s="1"/>
  <c r="X723" i="2"/>
  <c r="X715" i="2"/>
  <c r="W715" i="2"/>
  <c r="Y715" i="2" s="1"/>
  <c r="X703" i="2"/>
  <c r="W703" i="2"/>
  <c r="Y703" i="2" s="1"/>
  <c r="X695" i="2"/>
  <c r="W695" i="2"/>
  <c r="Y695" i="2" s="1"/>
  <c r="W687" i="2"/>
  <c r="Y687" i="2" s="1"/>
  <c r="X687" i="2"/>
  <c r="W675" i="2"/>
  <c r="Y675" i="2" s="1"/>
  <c r="X675" i="2"/>
  <c r="W671" i="2"/>
  <c r="Y671" i="2" s="1"/>
  <c r="X671" i="2"/>
  <c r="W659" i="2"/>
  <c r="Y659" i="2" s="1"/>
  <c r="X659" i="2"/>
  <c r="X655" i="2"/>
  <c r="W655" i="2"/>
  <c r="Y655" i="2" s="1"/>
  <c r="W643" i="2"/>
  <c r="Y643" i="2" s="1"/>
  <c r="X643" i="2"/>
  <c r="X631" i="2"/>
  <c r="W631" i="2"/>
  <c r="Y631" i="2" s="1"/>
  <c r="X627" i="2"/>
  <c r="W627" i="2"/>
  <c r="Y627" i="2" s="1"/>
  <c r="X615" i="2"/>
  <c r="W615" i="2"/>
  <c r="Y615" i="2" s="1"/>
  <c r="X607" i="2"/>
  <c r="W607" i="2"/>
  <c r="Y607" i="2" s="1"/>
  <c r="W595" i="2"/>
  <c r="Y595" i="2" s="1"/>
  <c r="X595" i="2"/>
  <c r="X591" i="2"/>
  <c r="W591" i="2"/>
  <c r="Y591" i="2" s="1"/>
  <c r="X579" i="2"/>
  <c r="W579" i="2"/>
  <c r="Y579" i="2" s="1"/>
  <c r="W571" i="2"/>
  <c r="Y571" i="2" s="1"/>
  <c r="X571" i="2"/>
  <c r="X563" i="2"/>
  <c r="W563" i="2"/>
  <c r="Y563" i="2" s="1"/>
  <c r="X551" i="2"/>
  <c r="W551" i="2"/>
  <c r="Y551" i="2" s="1"/>
  <c r="W543" i="2"/>
  <c r="Y543" i="2" s="1"/>
  <c r="Z543" i="2" s="1"/>
  <c r="AA543" i="2" s="1"/>
  <c r="X543" i="2"/>
  <c r="X535" i="2"/>
  <c r="W535" i="2"/>
  <c r="Y535" i="2" s="1"/>
  <c r="Z535" i="2" s="1"/>
  <c r="AA535" i="2" s="1"/>
  <c r="X527" i="2"/>
  <c r="W527" i="2"/>
  <c r="Y527" i="2" s="1"/>
  <c r="Z527" i="2" s="1"/>
  <c r="AA527" i="2" s="1"/>
  <c r="X519" i="2"/>
  <c r="W519" i="2"/>
  <c r="Y519" i="2" s="1"/>
  <c r="Z519" i="2" s="1"/>
  <c r="AA519" i="2" s="1"/>
  <c r="W507" i="2"/>
  <c r="Y507" i="2" s="1"/>
  <c r="Z507" i="2" s="1"/>
  <c r="AA507" i="2" s="1"/>
  <c r="X507" i="2"/>
  <c r="X499" i="2"/>
  <c r="W499" i="2"/>
  <c r="Y499" i="2" s="1"/>
  <c r="Z499" i="2" s="1"/>
  <c r="AA499" i="2" s="1"/>
  <c r="X491" i="2"/>
  <c r="W491" i="2"/>
  <c r="Y491" i="2" s="1"/>
  <c r="Z491" i="2" s="1"/>
  <c r="AA491" i="2" s="1"/>
  <c r="X483" i="2"/>
  <c r="W483" i="2"/>
  <c r="Y483" i="2" s="1"/>
  <c r="Z483" i="2" s="1"/>
  <c r="AA483" i="2" s="1"/>
  <c r="X475" i="2"/>
  <c r="W475" i="2"/>
  <c r="Y475" i="2" s="1"/>
  <c r="X463" i="2"/>
  <c r="W463" i="2"/>
  <c r="Y463" i="2" s="1"/>
  <c r="Z463" i="2" s="1"/>
  <c r="AA463" i="2" s="1"/>
  <c r="X455" i="2"/>
  <c r="W455" i="2"/>
  <c r="Y455" i="2" s="1"/>
  <c r="Z455" i="2" s="1"/>
  <c r="AA455" i="2" s="1"/>
  <c r="W447" i="2"/>
  <c r="Y447" i="2" s="1"/>
  <c r="Z447" i="2" s="1"/>
  <c r="AA447" i="2" s="1"/>
  <c r="X447" i="2"/>
  <c r="X439" i="2"/>
  <c r="W439" i="2"/>
  <c r="Y439" i="2" s="1"/>
  <c r="Z439" i="2" s="1"/>
  <c r="AA439" i="2" s="1"/>
  <c r="W431" i="2"/>
  <c r="Y431" i="2" s="1"/>
  <c r="Z431" i="2" s="1"/>
  <c r="AA431" i="2" s="1"/>
  <c r="X431" i="2"/>
  <c r="W419" i="2"/>
  <c r="Y419" i="2" s="1"/>
  <c r="Z419" i="2" s="1"/>
  <c r="AA419" i="2" s="1"/>
  <c r="X419" i="2"/>
  <c r="X411" i="2"/>
  <c r="W411" i="2"/>
  <c r="Y411" i="2" s="1"/>
  <c r="Z411" i="2" s="1"/>
  <c r="AA411" i="2" s="1"/>
  <c r="W403" i="2"/>
  <c r="Y403" i="2" s="1"/>
  <c r="Z403" i="2" s="1"/>
  <c r="AA403" i="2" s="1"/>
  <c r="X403" i="2"/>
  <c r="W395" i="2"/>
  <c r="Y395" i="2" s="1"/>
  <c r="Z395" i="2" s="1"/>
  <c r="AA395" i="2" s="1"/>
  <c r="X395" i="2"/>
  <c r="W383" i="2"/>
  <c r="Y383" i="2" s="1"/>
  <c r="Z383" i="2" s="1"/>
  <c r="AA383" i="2" s="1"/>
  <c r="X383" i="2"/>
  <c r="X379" i="2"/>
  <c r="W379" i="2"/>
  <c r="Y379" i="2" s="1"/>
  <c r="Z379" i="2" s="1"/>
  <c r="AA379" i="2" s="1"/>
  <c r="X367" i="2"/>
  <c r="W367" i="2"/>
  <c r="Y367" i="2" s="1"/>
  <c r="Z367" i="2" s="1"/>
  <c r="AA367" i="2" s="1"/>
  <c r="X363" i="2"/>
  <c r="W363" i="2"/>
  <c r="Y363" i="2" s="1"/>
  <c r="Z363" i="2" s="1"/>
  <c r="AA363" i="2" s="1"/>
  <c r="X351" i="2"/>
  <c r="W351" i="2"/>
  <c r="Y351" i="2" s="1"/>
  <c r="Z351" i="2" s="1"/>
  <c r="AA351" i="2" s="1"/>
  <c r="X347" i="2"/>
  <c r="W347" i="2"/>
  <c r="Y347" i="2" s="1"/>
  <c r="Z347" i="2" s="1"/>
  <c r="AA347" i="2" s="1"/>
  <c r="X335" i="2"/>
  <c r="W335" i="2"/>
  <c r="Y335" i="2" s="1"/>
  <c r="Z335" i="2" s="1"/>
  <c r="AA335" i="2" s="1"/>
  <c r="X331" i="2"/>
  <c r="W331" i="2"/>
  <c r="Y331" i="2" s="1"/>
  <c r="Z331" i="2" s="1"/>
  <c r="AA331" i="2" s="1"/>
  <c r="X319" i="2"/>
  <c r="W319" i="2"/>
  <c r="Y319" i="2" s="1"/>
  <c r="Z319" i="2" s="1"/>
  <c r="AA319" i="2" s="1"/>
  <c r="X315" i="2"/>
  <c r="W315" i="2"/>
  <c r="Y315" i="2" s="1"/>
  <c r="Z315" i="2" s="1"/>
  <c r="AA315" i="2" s="1"/>
  <c r="X303" i="2"/>
  <c r="W303" i="2"/>
  <c r="Y303" i="2" s="1"/>
  <c r="Z303" i="2" s="1"/>
  <c r="AA303" i="2" s="1"/>
  <c r="X299" i="2"/>
  <c r="W299" i="2"/>
  <c r="Y299" i="2" s="1"/>
  <c r="Z299" i="2" s="1"/>
  <c r="AA299" i="2" s="1"/>
  <c r="X287" i="2"/>
  <c r="W287" i="2"/>
  <c r="Y287" i="2" s="1"/>
  <c r="Z287" i="2" s="1"/>
  <c r="AA287" i="2" s="1"/>
  <c r="X275" i="2"/>
  <c r="W275" i="2"/>
  <c r="Y275" i="2" s="1"/>
  <c r="X271" i="2"/>
  <c r="W271" i="2"/>
  <c r="Y271" i="2" s="1"/>
  <c r="Z271" i="2" s="1"/>
  <c r="AA271" i="2" s="1"/>
  <c r="X259" i="2"/>
  <c r="W259" i="2"/>
  <c r="Y259" i="2" s="1"/>
  <c r="X255" i="2"/>
  <c r="W255" i="2"/>
  <c r="Y255" i="2" s="1"/>
  <c r="Z255" i="2" s="1"/>
  <c r="AA255" i="2" s="1"/>
  <c r="X243" i="2"/>
  <c r="W243" i="2"/>
  <c r="Y243" i="2" s="1"/>
  <c r="Z243" i="2" s="1"/>
  <c r="AA243" i="2" s="1"/>
  <c r="X231" i="2"/>
  <c r="W231" i="2"/>
  <c r="Y231" i="2" s="1"/>
  <c r="Z231" i="2" s="1"/>
  <c r="AA231" i="2" s="1"/>
  <c r="X227" i="2"/>
  <c r="W227" i="2"/>
  <c r="Y227" i="2" s="1"/>
  <c r="Z227" i="2" s="1"/>
  <c r="AA227" i="2" s="1"/>
  <c r="X215" i="2"/>
  <c r="W215" i="2"/>
  <c r="Y215" i="2" s="1"/>
  <c r="Z215" i="2" s="1"/>
  <c r="AA215" i="2" s="1"/>
  <c r="X211" i="2"/>
  <c r="W211" i="2"/>
  <c r="Y211" i="2" s="1"/>
  <c r="Z211" i="2" s="1"/>
  <c r="AA211" i="2" s="1"/>
  <c r="X199" i="2"/>
  <c r="W199" i="2"/>
  <c r="Y199" i="2" s="1"/>
  <c r="Z199" i="2" s="1"/>
  <c r="AA199" i="2" s="1"/>
  <c r="X191" i="2"/>
  <c r="W191" i="2"/>
  <c r="Y191" i="2" s="1"/>
  <c r="Z191" i="2" s="1"/>
  <c r="AA191" i="2" s="1"/>
  <c r="X183" i="2"/>
  <c r="W183" i="2"/>
  <c r="Y183" i="2" s="1"/>
  <c r="Z183" i="2" s="1"/>
  <c r="AA183" i="2" s="1"/>
  <c r="X171" i="2"/>
  <c r="W171" i="2"/>
  <c r="Y171" i="2" s="1"/>
  <c r="Z171" i="2" s="1"/>
  <c r="AA171" i="2" s="1"/>
  <c r="X167" i="2"/>
  <c r="W167" i="2"/>
  <c r="Y167" i="2" s="1"/>
  <c r="Z167" i="2" s="1"/>
  <c r="AA167" i="2" s="1"/>
  <c r="X155" i="2"/>
  <c r="W155" i="2"/>
  <c r="Y155" i="2" s="1"/>
  <c r="X143" i="2"/>
  <c r="W143" i="2"/>
  <c r="Y143" i="2" s="1"/>
  <c r="Z143" i="2" s="1"/>
  <c r="AA143" i="2" s="1"/>
  <c r="E17" i="4" s="1"/>
  <c r="X91" i="2"/>
  <c r="W91" i="2"/>
  <c r="Y91" i="2" s="1"/>
  <c r="Z91" i="2" s="1"/>
  <c r="AA91" i="2" s="1"/>
  <c r="X79" i="2"/>
  <c r="W79" i="2"/>
  <c r="Y79" i="2" s="1"/>
  <c r="Z79" i="2" s="1"/>
  <c r="AA79" i="2" s="1"/>
  <c r="X75" i="2"/>
  <c r="W75" i="2"/>
  <c r="Y75" i="2" s="1"/>
  <c r="Z75" i="2" s="1"/>
  <c r="AA75" i="2" s="1"/>
  <c r="X63" i="2"/>
  <c r="W63" i="2"/>
  <c r="Y63" i="2" s="1"/>
  <c r="Z63" i="2" s="1"/>
  <c r="AA63" i="2" s="1"/>
  <c r="X59" i="2"/>
  <c r="W59" i="2"/>
  <c r="Y59" i="2" s="1"/>
  <c r="Z59" i="2" s="1"/>
  <c r="AA59" i="2" s="1"/>
  <c r="X43" i="2"/>
  <c r="W43" i="2"/>
  <c r="Y43" i="2" s="1"/>
  <c r="Z43" i="2" s="1"/>
  <c r="AA43" i="2" s="1"/>
  <c r="X31" i="2"/>
  <c r="W31" i="2"/>
  <c r="Y31" i="2" s="1"/>
  <c r="Z31" i="2" s="1"/>
  <c r="AA31" i="2" s="1"/>
  <c r="X19" i="2"/>
  <c r="W19" i="2"/>
  <c r="Y19" i="2" s="1"/>
  <c r="Z19" i="2" s="1"/>
  <c r="AA19" i="2" s="1"/>
  <c r="W1040" i="2"/>
  <c r="Y1040" i="2" s="1"/>
  <c r="Z1040" i="2" s="1"/>
  <c r="AA1040" i="2" s="1"/>
  <c r="X1040" i="2"/>
  <c r="X1036" i="2"/>
  <c r="W1036" i="2"/>
  <c r="Y1036" i="2" s="1"/>
  <c r="Z1036" i="2" s="1"/>
  <c r="AA1036" i="2" s="1"/>
  <c r="X1032" i="2"/>
  <c r="W1032" i="2"/>
  <c r="Y1032" i="2" s="1"/>
  <c r="Z1032" i="2" s="1"/>
  <c r="AA1032" i="2" s="1"/>
  <c r="X1028" i="2"/>
  <c r="W1028" i="2"/>
  <c r="Y1028" i="2" s="1"/>
  <c r="Z1028" i="2" s="1"/>
  <c r="AA1028" i="2" s="1"/>
  <c r="X1024" i="2"/>
  <c r="W1024" i="2"/>
  <c r="Y1024" i="2" s="1"/>
  <c r="Z1024" i="2" s="1"/>
  <c r="AA1024" i="2" s="1"/>
  <c r="X1020" i="2"/>
  <c r="W1020" i="2"/>
  <c r="Y1020" i="2" s="1"/>
  <c r="Z1020" i="2" s="1"/>
  <c r="AA1020" i="2" s="1"/>
  <c r="X1016" i="2"/>
  <c r="W1016" i="2"/>
  <c r="Y1016" i="2" s="1"/>
  <c r="Z1016" i="2" s="1"/>
  <c r="AA1016" i="2" s="1"/>
  <c r="X1012" i="2"/>
  <c r="W1012" i="2"/>
  <c r="Y1012" i="2" s="1"/>
  <c r="Z1012" i="2" s="1"/>
  <c r="AA1012" i="2" s="1"/>
  <c r="W1008" i="2"/>
  <c r="Y1008" i="2" s="1"/>
  <c r="Z1008" i="2" s="1"/>
  <c r="AA1008" i="2" s="1"/>
  <c r="X1008" i="2"/>
  <c r="X1004" i="2"/>
  <c r="W1004" i="2"/>
  <c r="Y1004" i="2" s="1"/>
  <c r="Z1004" i="2" s="1"/>
  <c r="AA1004" i="2" s="1"/>
  <c r="X1000" i="2"/>
  <c r="W1000" i="2"/>
  <c r="Y1000" i="2" s="1"/>
  <c r="Z1000" i="2" s="1"/>
  <c r="AA1000" i="2" s="1"/>
  <c r="X996" i="2"/>
  <c r="W996" i="2"/>
  <c r="Y996" i="2" s="1"/>
  <c r="Z996" i="2" s="1"/>
  <c r="AA996" i="2" s="1"/>
  <c r="W992" i="2"/>
  <c r="Y992" i="2" s="1"/>
  <c r="Z992" i="2" s="1"/>
  <c r="AA992" i="2" s="1"/>
  <c r="X992" i="2"/>
  <c r="X988" i="2"/>
  <c r="W988" i="2"/>
  <c r="Y988" i="2" s="1"/>
  <c r="Z988" i="2" s="1"/>
  <c r="AA988" i="2" s="1"/>
  <c r="W984" i="2"/>
  <c r="Y984" i="2" s="1"/>
  <c r="Z984" i="2" s="1"/>
  <c r="AA984" i="2" s="1"/>
  <c r="X984" i="2"/>
  <c r="X980" i="2"/>
  <c r="W980" i="2"/>
  <c r="Y980" i="2" s="1"/>
  <c r="Z980" i="2" s="1"/>
  <c r="AA980" i="2" s="1"/>
  <c r="X976" i="2"/>
  <c r="W976" i="2"/>
  <c r="Y976" i="2" s="1"/>
  <c r="Z976" i="2" s="1"/>
  <c r="AA976" i="2" s="1"/>
  <c r="X972" i="2"/>
  <c r="W972" i="2"/>
  <c r="Y972" i="2" s="1"/>
  <c r="Z972" i="2" s="1"/>
  <c r="AA972" i="2" s="1"/>
  <c r="X968" i="2"/>
  <c r="W968" i="2"/>
  <c r="Y968" i="2" s="1"/>
  <c r="Z968" i="2" s="1"/>
  <c r="AA968" i="2" s="1"/>
  <c r="X964" i="2"/>
  <c r="W964" i="2"/>
  <c r="Y964" i="2" s="1"/>
  <c r="Z964" i="2" s="1"/>
  <c r="AA964" i="2" s="1"/>
  <c r="X960" i="2"/>
  <c r="W960" i="2"/>
  <c r="Y960" i="2" s="1"/>
  <c r="Z960" i="2" s="1"/>
  <c r="AA960" i="2" s="1"/>
  <c r="X956" i="2"/>
  <c r="W956" i="2"/>
  <c r="Y956" i="2" s="1"/>
  <c r="Z956" i="2" s="1"/>
  <c r="AA956" i="2" s="1"/>
  <c r="X952" i="2"/>
  <c r="W952" i="2"/>
  <c r="Y952" i="2" s="1"/>
  <c r="Z952" i="2" s="1"/>
  <c r="AA952" i="2" s="1"/>
  <c r="X948" i="2"/>
  <c r="W948" i="2"/>
  <c r="Y948" i="2" s="1"/>
  <c r="Z948" i="2" s="1"/>
  <c r="AA948" i="2" s="1"/>
  <c r="W944" i="2"/>
  <c r="Y944" i="2" s="1"/>
  <c r="Z944" i="2" s="1"/>
  <c r="AA944" i="2" s="1"/>
  <c r="X944" i="2"/>
  <c r="X940" i="2"/>
  <c r="W940" i="2"/>
  <c r="Y940" i="2" s="1"/>
  <c r="Z940" i="2" s="1"/>
  <c r="AA940" i="2" s="1"/>
  <c r="X936" i="2"/>
  <c r="W936" i="2"/>
  <c r="Y936" i="2" s="1"/>
  <c r="Z936" i="2" s="1"/>
  <c r="AA936" i="2" s="1"/>
  <c r="X932" i="2"/>
  <c r="W932" i="2"/>
  <c r="Y932" i="2" s="1"/>
  <c r="Z932" i="2" s="1"/>
  <c r="AA932" i="2" s="1"/>
  <c r="X928" i="2"/>
  <c r="W928" i="2"/>
  <c r="Y928" i="2" s="1"/>
  <c r="Z928" i="2" s="1"/>
  <c r="AA928" i="2" s="1"/>
  <c r="X924" i="2"/>
  <c r="W924" i="2"/>
  <c r="Y924" i="2" s="1"/>
  <c r="Z924" i="2" s="1"/>
  <c r="AA924" i="2" s="1"/>
  <c r="X920" i="2"/>
  <c r="W920" i="2"/>
  <c r="Y920" i="2" s="1"/>
  <c r="Z920" i="2" s="1"/>
  <c r="AA920" i="2" s="1"/>
  <c r="X916" i="2"/>
  <c r="W916" i="2"/>
  <c r="Y916" i="2" s="1"/>
  <c r="Z916" i="2" s="1"/>
  <c r="AA916" i="2" s="1"/>
  <c r="X912" i="2"/>
  <c r="W912" i="2"/>
  <c r="Y912" i="2" s="1"/>
  <c r="Z912" i="2" s="1"/>
  <c r="AA912" i="2" s="1"/>
  <c r="X908" i="2"/>
  <c r="W908" i="2"/>
  <c r="Y908" i="2" s="1"/>
  <c r="Z908" i="2" s="1"/>
  <c r="AA908" i="2" s="1"/>
  <c r="X904" i="2"/>
  <c r="W904" i="2"/>
  <c r="Y904" i="2" s="1"/>
  <c r="Z904" i="2" s="1"/>
  <c r="AA904" i="2" s="1"/>
  <c r="X900" i="2"/>
  <c r="W900" i="2"/>
  <c r="Y900" i="2" s="1"/>
  <c r="Z900" i="2" s="1"/>
  <c r="AA900" i="2" s="1"/>
  <c r="X896" i="2"/>
  <c r="W896" i="2"/>
  <c r="Y896" i="2" s="1"/>
  <c r="Z896" i="2" s="1"/>
  <c r="AA896" i="2" s="1"/>
  <c r="X892" i="2"/>
  <c r="W892" i="2"/>
  <c r="Y892" i="2" s="1"/>
  <c r="Z892" i="2" s="1"/>
  <c r="AA892" i="2" s="1"/>
  <c r="X888" i="2"/>
  <c r="W888" i="2"/>
  <c r="Y888" i="2" s="1"/>
  <c r="X884" i="2"/>
  <c r="W884" i="2"/>
  <c r="Y884" i="2" s="1"/>
  <c r="X880" i="2"/>
  <c r="W880" i="2"/>
  <c r="Y880" i="2" s="1"/>
  <c r="Z880" i="2" s="1"/>
  <c r="AA880" i="2" s="1"/>
  <c r="X876" i="2"/>
  <c r="W876" i="2"/>
  <c r="Y876" i="2" s="1"/>
  <c r="Z876" i="2" s="1"/>
  <c r="AA876" i="2" s="1"/>
  <c r="X872" i="2"/>
  <c r="W872" i="2"/>
  <c r="Y872" i="2" s="1"/>
  <c r="X868" i="2"/>
  <c r="W868" i="2"/>
  <c r="Y868" i="2" s="1"/>
  <c r="W864" i="2"/>
  <c r="Y864" i="2" s="1"/>
  <c r="Z864" i="2" s="1"/>
  <c r="AA864" i="2" s="1"/>
  <c r="X864" i="2"/>
  <c r="X860" i="2"/>
  <c r="W860" i="2"/>
  <c r="Y860" i="2" s="1"/>
  <c r="Z860" i="2" s="1"/>
  <c r="AA860" i="2" s="1"/>
  <c r="X856" i="2"/>
  <c r="W856" i="2"/>
  <c r="Y856" i="2" s="1"/>
  <c r="X852" i="2"/>
  <c r="W852" i="2"/>
  <c r="Y852" i="2" s="1"/>
  <c r="X848" i="2"/>
  <c r="W848" i="2"/>
  <c r="Y848" i="2" s="1"/>
  <c r="Z848" i="2" s="1"/>
  <c r="AA848" i="2" s="1"/>
  <c r="X844" i="2"/>
  <c r="W844" i="2"/>
  <c r="Y844" i="2" s="1"/>
  <c r="Z844" i="2" s="1"/>
  <c r="AA844" i="2" s="1"/>
  <c r="X840" i="2"/>
  <c r="W840" i="2"/>
  <c r="Y840" i="2" s="1"/>
  <c r="X836" i="2"/>
  <c r="W836" i="2"/>
  <c r="Y836" i="2" s="1"/>
  <c r="X832" i="2"/>
  <c r="W832" i="2"/>
  <c r="Y832" i="2" s="1"/>
  <c r="Z832" i="2" s="1"/>
  <c r="AA832" i="2" s="1"/>
  <c r="X828" i="2"/>
  <c r="W828" i="2"/>
  <c r="Y828" i="2" s="1"/>
  <c r="X824" i="2"/>
  <c r="W824" i="2"/>
  <c r="Y824" i="2" s="1"/>
  <c r="Z824" i="2" s="1"/>
  <c r="AA824" i="2" s="1"/>
  <c r="X820" i="2"/>
  <c r="W820" i="2"/>
  <c r="Y820" i="2" s="1"/>
  <c r="Z820" i="2" s="1"/>
  <c r="AA820" i="2" s="1"/>
  <c r="W816" i="2"/>
  <c r="Y816" i="2" s="1"/>
  <c r="Z816" i="2" s="1"/>
  <c r="AA816" i="2" s="1"/>
  <c r="X816" i="2"/>
  <c r="X812" i="2"/>
  <c r="W812" i="2"/>
  <c r="Y812" i="2" s="1"/>
  <c r="Z812" i="2" s="1"/>
  <c r="AA812" i="2" s="1"/>
  <c r="X808" i="2"/>
  <c r="W808" i="2"/>
  <c r="Y808" i="2" s="1"/>
  <c r="X804" i="2"/>
  <c r="W804" i="2"/>
  <c r="Y804" i="2" s="1"/>
  <c r="W800" i="2"/>
  <c r="Y800" i="2" s="1"/>
  <c r="X800" i="2"/>
  <c r="X796" i="2"/>
  <c r="W796" i="2"/>
  <c r="Y796" i="2" s="1"/>
  <c r="Z796" i="2" s="1"/>
  <c r="AA796" i="2" s="1"/>
  <c r="X792" i="2"/>
  <c r="W792" i="2"/>
  <c r="Y792" i="2" s="1"/>
  <c r="X788" i="2"/>
  <c r="W788" i="2"/>
  <c r="Y788" i="2" s="1"/>
  <c r="X784" i="2"/>
  <c r="W784" i="2"/>
  <c r="Y784" i="2" s="1"/>
  <c r="X780" i="2"/>
  <c r="W780" i="2"/>
  <c r="Y780" i="2" s="1"/>
  <c r="Z780" i="2" s="1"/>
  <c r="AA780" i="2" s="1"/>
  <c r="X776" i="2"/>
  <c r="W776" i="2"/>
  <c r="Y776" i="2" s="1"/>
  <c r="Z776" i="2" s="1"/>
  <c r="AA776" i="2" s="1"/>
  <c r="X772" i="2"/>
  <c r="W772" i="2"/>
  <c r="Y772" i="2" s="1"/>
  <c r="X768" i="2"/>
  <c r="W768" i="2"/>
  <c r="Y768" i="2" s="1"/>
  <c r="X764" i="2"/>
  <c r="W764" i="2"/>
  <c r="Y764" i="2" s="1"/>
  <c r="Z764" i="2" s="1"/>
  <c r="AA764" i="2" s="1"/>
  <c r="X760" i="2"/>
  <c r="W760" i="2"/>
  <c r="Y760" i="2" s="1"/>
  <c r="X756" i="2"/>
  <c r="W756" i="2"/>
  <c r="Y756" i="2" s="1"/>
  <c r="X752" i="2"/>
  <c r="W752" i="2"/>
  <c r="Y752" i="2" s="1"/>
  <c r="Z752" i="2" s="1"/>
  <c r="AA752" i="2" s="1"/>
  <c r="X748" i="2"/>
  <c r="W748" i="2"/>
  <c r="Y748" i="2" s="1"/>
  <c r="Z748" i="2" s="1"/>
  <c r="AA748" i="2" s="1"/>
  <c r="X744" i="2"/>
  <c r="W744" i="2"/>
  <c r="Y744" i="2" s="1"/>
  <c r="X740" i="2"/>
  <c r="W740" i="2"/>
  <c r="Y740" i="2" s="1"/>
  <c r="X736" i="2"/>
  <c r="W736" i="2"/>
  <c r="Y736" i="2" s="1"/>
  <c r="Z736" i="2" s="1"/>
  <c r="AA736" i="2" s="1"/>
  <c r="X732" i="2"/>
  <c r="W732" i="2"/>
  <c r="Y732" i="2" s="1"/>
  <c r="Z732" i="2" s="1"/>
  <c r="AA732" i="2" s="1"/>
  <c r="X728" i="2"/>
  <c r="W728" i="2"/>
  <c r="Y728" i="2" s="1"/>
  <c r="Z728" i="2" s="1"/>
  <c r="AA728" i="2" s="1"/>
  <c r="X724" i="2"/>
  <c r="W724" i="2"/>
  <c r="Y724" i="2" s="1"/>
  <c r="X720" i="2"/>
  <c r="W720" i="2"/>
  <c r="Y720" i="2" s="1"/>
  <c r="X716" i="2"/>
  <c r="W716" i="2"/>
  <c r="Y716" i="2" s="1"/>
  <c r="Z716" i="2" s="1"/>
  <c r="AA716" i="2" s="1"/>
  <c r="X712" i="2"/>
  <c r="W712" i="2"/>
  <c r="Y712" i="2" s="1"/>
  <c r="Z712" i="2" s="1"/>
  <c r="AA712" i="2" s="1"/>
  <c r="X708" i="2"/>
  <c r="W708" i="2"/>
  <c r="Y708" i="2" s="1"/>
  <c r="X704" i="2"/>
  <c r="W704" i="2"/>
  <c r="Y704" i="2" s="1"/>
  <c r="X700" i="2"/>
  <c r="W700" i="2"/>
  <c r="Y700" i="2" s="1"/>
  <c r="Z700" i="2" s="1"/>
  <c r="AA700" i="2" s="1"/>
  <c r="X696" i="2"/>
  <c r="W696" i="2"/>
  <c r="Y696" i="2" s="1"/>
  <c r="Z696" i="2" s="1"/>
  <c r="AA696" i="2" s="1"/>
  <c r="X692" i="2"/>
  <c r="W692" i="2"/>
  <c r="Y692" i="2" s="1"/>
  <c r="X688" i="2"/>
  <c r="W688" i="2"/>
  <c r="Y688" i="2" s="1"/>
  <c r="Z688" i="2" s="1"/>
  <c r="AA688" i="2" s="1"/>
  <c r="X684" i="2"/>
  <c r="W684" i="2"/>
  <c r="Y684" i="2" s="1"/>
  <c r="Z684" i="2" s="1"/>
  <c r="AA684" i="2" s="1"/>
  <c r="X680" i="2"/>
  <c r="W680" i="2"/>
  <c r="Y680" i="2" s="1"/>
  <c r="X676" i="2"/>
  <c r="W676" i="2"/>
  <c r="Y676" i="2" s="1"/>
  <c r="X672" i="2"/>
  <c r="W672" i="2"/>
  <c r="Y672" i="2" s="1"/>
  <c r="Z672" i="2" s="1"/>
  <c r="AA672" i="2" s="1"/>
  <c r="X668" i="2"/>
  <c r="W668" i="2"/>
  <c r="Y668" i="2" s="1"/>
  <c r="Z668" i="2" s="1"/>
  <c r="AA668" i="2" s="1"/>
  <c r="X664" i="2"/>
  <c r="W664" i="2"/>
  <c r="Y664" i="2" s="1"/>
  <c r="Z664" i="2" s="1"/>
  <c r="AA664" i="2" s="1"/>
  <c r="X660" i="2"/>
  <c r="W660" i="2"/>
  <c r="Y660" i="2" s="1"/>
  <c r="X656" i="2"/>
  <c r="W656" i="2"/>
  <c r="Y656" i="2" s="1"/>
  <c r="X652" i="2"/>
  <c r="W652" i="2"/>
  <c r="Y652" i="2" s="1"/>
  <c r="Z652" i="2" s="1"/>
  <c r="AA652" i="2" s="1"/>
  <c r="X648" i="2"/>
  <c r="W648" i="2"/>
  <c r="Y648" i="2" s="1"/>
  <c r="Z648" i="2" s="1"/>
  <c r="AA648" i="2" s="1"/>
  <c r="X644" i="2"/>
  <c r="W644" i="2"/>
  <c r="Y644" i="2" s="1"/>
  <c r="X640" i="2"/>
  <c r="W640" i="2"/>
  <c r="Y640" i="2" s="1"/>
  <c r="X636" i="2"/>
  <c r="W636" i="2"/>
  <c r="Y636" i="2" s="1"/>
  <c r="Z636" i="2" s="1"/>
  <c r="AA636" i="2" s="1"/>
  <c r="X632" i="2"/>
  <c r="W632" i="2"/>
  <c r="Y632" i="2" s="1"/>
  <c r="Z632" i="2" s="1"/>
  <c r="AA632" i="2" s="1"/>
  <c r="X628" i="2"/>
  <c r="W628" i="2"/>
  <c r="Y628" i="2" s="1"/>
  <c r="X624" i="2"/>
  <c r="W624" i="2"/>
  <c r="Y624" i="2" s="1"/>
  <c r="X620" i="2"/>
  <c r="W620" i="2"/>
  <c r="Y620" i="2" s="1"/>
  <c r="Z620" i="2" s="1"/>
  <c r="AA620" i="2" s="1"/>
  <c r="X616" i="2"/>
  <c r="W616" i="2"/>
  <c r="Y616" i="2" s="1"/>
  <c r="X612" i="2"/>
  <c r="W612" i="2"/>
  <c r="Y612" i="2" s="1"/>
  <c r="X608" i="2"/>
  <c r="W608" i="2"/>
  <c r="Y608" i="2" s="1"/>
  <c r="X604" i="2"/>
  <c r="W604" i="2"/>
  <c r="Y604" i="2" s="1"/>
  <c r="Z604" i="2" s="1"/>
  <c r="AA604" i="2" s="1"/>
  <c r="X600" i="2"/>
  <c r="W600" i="2"/>
  <c r="Y600" i="2" s="1"/>
  <c r="Z600" i="2" s="1"/>
  <c r="AA600" i="2" s="1"/>
  <c r="X596" i="2"/>
  <c r="W596" i="2"/>
  <c r="Y596" i="2" s="1"/>
  <c r="X592" i="2"/>
  <c r="W592" i="2"/>
  <c r="Y592" i="2" s="1"/>
  <c r="X588" i="2"/>
  <c r="W588" i="2"/>
  <c r="Y588" i="2" s="1"/>
  <c r="Z588" i="2" s="1"/>
  <c r="AA588" i="2" s="1"/>
  <c r="X584" i="2"/>
  <c r="W584" i="2"/>
  <c r="Y584" i="2" s="1"/>
  <c r="Z584" i="2" s="1"/>
  <c r="AA584" i="2" s="1"/>
  <c r="X580" i="2"/>
  <c r="W580" i="2"/>
  <c r="Y580" i="2" s="1"/>
  <c r="X576" i="2"/>
  <c r="W576" i="2"/>
  <c r="Y576" i="2" s="1"/>
  <c r="Z576" i="2" s="1"/>
  <c r="AA576" i="2" s="1"/>
  <c r="X572" i="2"/>
  <c r="W572" i="2"/>
  <c r="Y572" i="2" s="1"/>
  <c r="Z572" i="2" s="1"/>
  <c r="AA572" i="2" s="1"/>
  <c r="X568" i="2"/>
  <c r="W568" i="2"/>
  <c r="Y568" i="2" s="1"/>
  <c r="X564" i="2"/>
  <c r="W564" i="2"/>
  <c r="Y564" i="2" s="1"/>
  <c r="X560" i="2"/>
  <c r="W560" i="2"/>
  <c r="Y560" i="2" s="1"/>
  <c r="Z560" i="2" s="1"/>
  <c r="AA560" i="2" s="1"/>
  <c r="X556" i="2"/>
  <c r="W556" i="2"/>
  <c r="Y556" i="2" s="1"/>
  <c r="Z556" i="2" s="1"/>
  <c r="AA556" i="2" s="1"/>
  <c r="X552" i="2"/>
  <c r="W552" i="2"/>
  <c r="Y552" i="2" s="1"/>
  <c r="Z552" i="2" s="1"/>
  <c r="AA552" i="2" s="1"/>
  <c r="X548" i="2"/>
  <c r="W548" i="2"/>
  <c r="Y548" i="2" s="1"/>
  <c r="Z548" i="2" s="1"/>
  <c r="AA548" i="2" s="1"/>
  <c r="X544" i="2"/>
  <c r="W544" i="2"/>
  <c r="Y544" i="2" s="1"/>
  <c r="Z544" i="2" s="1"/>
  <c r="AA544" i="2" s="1"/>
  <c r="X540" i="2"/>
  <c r="W540" i="2"/>
  <c r="Y540" i="2" s="1"/>
  <c r="Z540" i="2" s="1"/>
  <c r="AA540" i="2" s="1"/>
  <c r="X536" i="2"/>
  <c r="W536" i="2"/>
  <c r="Y536" i="2" s="1"/>
  <c r="Z536" i="2" s="1"/>
  <c r="AA536" i="2" s="1"/>
  <c r="X532" i="2"/>
  <c r="W532" i="2"/>
  <c r="Y532" i="2" s="1"/>
  <c r="Z532" i="2" s="1"/>
  <c r="AA532" i="2" s="1"/>
  <c r="X528" i="2"/>
  <c r="W528" i="2"/>
  <c r="Y528" i="2" s="1"/>
  <c r="Z528" i="2" s="1"/>
  <c r="AA528" i="2" s="1"/>
  <c r="X524" i="2"/>
  <c r="W524" i="2"/>
  <c r="Y524" i="2" s="1"/>
  <c r="Z524" i="2" s="1"/>
  <c r="AA524" i="2" s="1"/>
  <c r="X520" i="2"/>
  <c r="W520" i="2"/>
  <c r="Y520" i="2" s="1"/>
  <c r="Z520" i="2" s="1"/>
  <c r="AA520" i="2" s="1"/>
  <c r="X516" i="2"/>
  <c r="W516" i="2"/>
  <c r="Y516" i="2" s="1"/>
  <c r="Z516" i="2" s="1"/>
  <c r="AA516" i="2" s="1"/>
  <c r="X512" i="2"/>
  <c r="W512" i="2"/>
  <c r="Y512" i="2" s="1"/>
  <c r="Z512" i="2" s="1"/>
  <c r="AA512" i="2" s="1"/>
  <c r="X508" i="2"/>
  <c r="W508" i="2"/>
  <c r="Y508" i="2" s="1"/>
  <c r="Z508" i="2" s="1"/>
  <c r="AA508" i="2" s="1"/>
  <c r="X504" i="2"/>
  <c r="W504" i="2"/>
  <c r="Y504" i="2" s="1"/>
  <c r="Z504" i="2" s="1"/>
  <c r="AA504" i="2" s="1"/>
  <c r="X500" i="2"/>
  <c r="W500" i="2"/>
  <c r="Y500" i="2" s="1"/>
  <c r="Z500" i="2" s="1"/>
  <c r="AA500" i="2" s="1"/>
  <c r="X496" i="2"/>
  <c r="W496" i="2"/>
  <c r="Y496" i="2" s="1"/>
  <c r="Z496" i="2" s="1"/>
  <c r="AA496" i="2" s="1"/>
  <c r="X492" i="2"/>
  <c r="W492" i="2"/>
  <c r="Y492" i="2" s="1"/>
  <c r="Z492" i="2" s="1"/>
  <c r="AA492" i="2" s="1"/>
  <c r="X488" i="2"/>
  <c r="W488" i="2"/>
  <c r="Y488" i="2" s="1"/>
  <c r="X484" i="2"/>
  <c r="W484" i="2"/>
  <c r="Y484" i="2" s="1"/>
  <c r="Z484" i="2" s="1"/>
  <c r="AA484" i="2" s="1"/>
  <c r="X480" i="2"/>
  <c r="W480" i="2"/>
  <c r="Y480" i="2" s="1"/>
  <c r="Z480" i="2" s="1"/>
  <c r="AA480" i="2" s="1"/>
  <c r="X476" i="2"/>
  <c r="W476" i="2"/>
  <c r="Y476" i="2" s="1"/>
  <c r="Z476" i="2" s="1"/>
  <c r="AA476" i="2" s="1"/>
  <c r="X472" i="2"/>
  <c r="W472" i="2"/>
  <c r="Y472" i="2" s="1"/>
  <c r="Z472" i="2" s="1"/>
  <c r="AA472" i="2" s="1"/>
  <c r="X468" i="2"/>
  <c r="W468" i="2"/>
  <c r="Y468" i="2" s="1"/>
  <c r="Z468" i="2" s="1"/>
  <c r="AA468" i="2" s="1"/>
  <c r="X464" i="2"/>
  <c r="W464" i="2"/>
  <c r="Y464" i="2" s="1"/>
  <c r="Z464" i="2" s="1"/>
  <c r="AA464" i="2" s="1"/>
  <c r="X460" i="2"/>
  <c r="W460" i="2"/>
  <c r="Y460" i="2" s="1"/>
  <c r="X456" i="2"/>
  <c r="W456" i="2"/>
  <c r="Y456" i="2" s="1"/>
  <c r="X452" i="2"/>
  <c r="W452" i="2"/>
  <c r="Y452" i="2" s="1"/>
  <c r="Z452" i="2" s="1"/>
  <c r="AA452" i="2" s="1"/>
  <c r="X448" i="2"/>
  <c r="W448" i="2"/>
  <c r="Y448" i="2" s="1"/>
  <c r="Z448" i="2" s="1"/>
  <c r="AA448" i="2" s="1"/>
  <c r="X444" i="2"/>
  <c r="W444" i="2"/>
  <c r="Y444" i="2" s="1"/>
  <c r="Z444" i="2" s="1"/>
  <c r="AA444" i="2" s="1"/>
  <c r="X440" i="2"/>
  <c r="W440" i="2"/>
  <c r="Y440" i="2" s="1"/>
  <c r="Z440" i="2" s="1"/>
  <c r="AA440" i="2" s="1"/>
  <c r="X436" i="2"/>
  <c r="W436" i="2"/>
  <c r="Y436" i="2" s="1"/>
  <c r="Z436" i="2" s="1"/>
  <c r="AA436" i="2" s="1"/>
  <c r="X432" i="2"/>
  <c r="W432" i="2"/>
  <c r="Y432" i="2" s="1"/>
  <c r="Z432" i="2" s="1"/>
  <c r="AA432" i="2" s="1"/>
  <c r="X428" i="2"/>
  <c r="W428" i="2"/>
  <c r="Y428" i="2" s="1"/>
  <c r="Z428" i="2" s="1"/>
  <c r="AA428" i="2" s="1"/>
  <c r="X424" i="2"/>
  <c r="W424" i="2"/>
  <c r="Y424" i="2" s="1"/>
  <c r="X420" i="2"/>
  <c r="W420" i="2"/>
  <c r="Y420" i="2" s="1"/>
  <c r="Z420" i="2" s="1"/>
  <c r="AA420" i="2" s="1"/>
  <c r="X416" i="2"/>
  <c r="W416" i="2"/>
  <c r="Y416" i="2" s="1"/>
  <c r="Z416" i="2" s="1"/>
  <c r="AA416" i="2" s="1"/>
  <c r="X412" i="2"/>
  <c r="W412" i="2"/>
  <c r="Y412" i="2" s="1"/>
  <c r="Z412" i="2" s="1"/>
  <c r="AA412" i="2" s="1"/>
  <c r="X408" i="2"/>
  <c r="W408" i="2"/>
  <c r="Y408" i="2" s="1"/>
  <c r="Z408" i="2" s="1"/>
  <c r="AA408" i="2" s="1"/>
  <c r="X404" i="2"/>
  <c r="W404" i="2"/>
  <c r="Y404" i="2" s="1"/>
  <c r="Z404" i="2" s="1"/>
  <c r="AA404" i="2" s="1"/>
  <c r="X400" i="2"/>
  <c r="W400" i="2"/>
  <c r="Y400" i="2" s="1"/>
  <c r="Z400" i="2" s="1"/>
  <c r="AA400" i="2" s="1"/>
  <c r="X396" i="2"/>
  <c r="W396" i="2"/>
  <c r="Y396" i="2" s="1"/>
  <c r="Z396" i="2" s="1"/>
  <c r="AA396" i="2" s="1"/>
  <c r="X392" i="2"/>
  <c r="W392" i="2"/>
  <c r="Y392" i="2" s="1"/>
  <c r="X388" i="2"/>
  <c r="W388" i="2"/>
  <c r="Y388" i="2" s="1"/>
  <c r="Z388" i="2" s="1"/>
  <c r="AA388" i="2" s="1"/>
  <c r="X384" i="2"/>
  <c r="W384" i="2"/>
  <c r="Y384" i="2" s="1"/>
  <c r="Z384" i="2" s="1"/>
  <c r="AA384" i="2" s="1"/>
  <c r="X380" i="2"/>
  <c r="W380" i="2"/>
  <c r="Y380" i="2" s="1"/>
  <c r="Z380" i="2" s="1"/>
  <c r="AA380" i="2" s="1"/>
  <c r="X376" i="2"/>
  <c r="W376" i="2"/>
  <c r="Y376" i="2" s="1"/>
  <c r="Z376" i="2" s="1"/>
  <c r="AA376" i="2" s="1"/>
  <c r="X372" i="2"/>
  <c r="W372" i="2"/>
  <c r="Y372" i="2" s="1"/>
  <c r="Z372" i="2" s="1"/>
  <c r="AA372" i="2" s="1"/>
  <c r="X368" i="2"/>
  <c r="W368" i="2"/>
  <c r="Y368" i="2" s="1"/>
  <c r="Z368" i="2" s="1"/>
  <c r="AA368" i="2" s="1"/>
  <c r="X364" i="2"/>
  <c r="W364" i="2"/>
  <c r="Y364" i="2" s="1"/>
  <c r="Z364" i="2" s="1"/>
  <c r="AA364" i="2" s="1"/>
  <c r="X360" i="2"/>
  <c r="W360" i="2"/>
  <c r="Y360" i="2" s="1"/>
  <c r="X356" i="2"/>
  <c r="W356" i="2"/>
  <c r="Y356" i="2" s="1"/>
  <c r="Z356" i="2" s="1"/>
  <c r="AA356" i="2" s="1"/>
  <c r="X352" i="2"/>
  <c r="W352" i="2"/>
  <c r="Y352" i="2" s="1"/>
  <c r="Z352" i="2" s="1"/>
  <c r="AA352" i="2" s="1"/>
  <c r="X348" i="2"/>
  <c r="W348" i="2"/>
  <c r="Y348" i="2" s="1"/>
  <c r="Z348" i="2" s="1"/>
  <c r="AA348" i="2" s="1"/>
  <c r="X344" i="2"/>
  <c r="W344" i="2"/>
  <c r="Y344" i="2" s="1"/>
  <c r="Z344" i="2" s="1"/>
  <c r="AA344" i="2" s="1"/>
  <c r="X340" i="2"/>
  <c r="W340" i="2"/>
  <c r="Y340" i="2" s="1"/>
  <c r="Z340" i="2" s="1"/>
  <c r="AA340" i="2" s="1"/>
  <c r="X336" i="2"/>
  <c r="W336" i="2"/>
  <c r="Y336" i="2" s="1"/>
  <c r="Z336" i="2" s="1"/>
  <c r="AA336" i="2" s="1"/>
  <c r="X332" i="2"/>
  <c r="W332" i="2"/>
  <c r="Y332" i="2" s="1"/>
  <c r="Z332" i="2" s="1"/>
  <c r="AA332" i="2" s="1"/>
  <c r="X328" i="2"/>
  <c r="W328" i="2"/>
  <c r="Y328" i="2" s="1"/>
  <c r="X324" i="2"/>
  <c r="W324" i="2"/>
  <c r="Y324" i="2" s="1"/>
  <c r="Z324" i="2" s="1"/>
  <c r="AA324" i="2" s="1"/>
  <c r="W320" i="2"/>
  <c r="Y320" i="2" s="1"/>
  <c r="Z320" i="2" s="1"/>
  <c r="AA320" i="2" s="1"/>
  <c r="X320" i="2"/>
  <c r="X316" i="2"/>
  <c r="W316" i="2"/>
  <c r="Y316" i="2" s="1"/>
  <c r="X312" i="2"/>
  <c r="W312" i="2"/>
  <c r="Y312" i="2" s="1"/>
  <c r="Z312" i="2" s="1"/>
  <c r="AA312" i="2" s="1"/>
  <c r="X308" i="2"/>
  <c r="W308" i="2"/>
  <c r="Y308" i="2" s="1"/>
  <c r="Z308" i="2" s="1"/>
  <c r="AA308" i="2" s="1"/>
  <c r="X304" i="2"/>
  <c r="W304" i="2"/>
  <c r="Y304" i="2" s="1"/>
  <c r="Z304" i="2" s="1"/>
  <c r="AA304" i="2" s="1"/>
  <c r="X300" i="2"/>
  <c r="W300" i="2"/>
  <c r="Y300" i="2" s="1"/>
  <c r="Z300" i="2" s="1"/>
  <c r="AA300" i="2" s="1"/>
  <c r="X296" i="2"/>
  <c r="W296" i="2"/>
  <c r="Y296" i="2" s="1"/>
  <c r="W292" i="2"/>
  <c r="Y292" i="2" s="1"/>
  <c r="Z292" i="2" s="1"/>
  <c r="AA292" i="2" s="1"/>
  <c r="X292" i="2"/>
  <c r="W288" i="2"/>
  <c r="Y288" i="2" s="1"/>
  <c r="Z288" i="2" s="1"/>
  <c r="AA288" i="2" s="1"/>
  <c r="X288" i="2"/>
  <c r="X284" i="2"/>
  <c r="W284" i="2"/>
  <c r="Y284" i="2" s="1"/>
  <c r="Z284" i="2" s="1"/>
  <c r="AA284" i="2" s="1"/>
  <c r="X280" i="2"/>
  <c r="W280" i="2"/>
  <c r="Y280" i="2" s="1"/>
  <c r="Z280" i="2" s="1"/>
  <c r="AA280" i="2" s="1"/>
  <c r="X276" i="2"/>
  <c r="W276" i="2"/>
  <c r="Y276" i="2" s="1"/>
  <c r="Z276" i="2" s="1"/>
  <c r="AA276" i="2" s="1"/>
  <c r="X272" i="2"/>
  <c r="W272" i="2"/>
  <c r="Y272" i="2" s="1"/>
  <c r="Z272" i="2" s="1"/>
  <c r="AA272" i="2" s="1"/>
  <c r="X268" i="2"/>
  <c r="W268" i="2"/>
  <c r="Y268" i="2" s="1"/>
  <c r="X264" i="2"/>
  <c r="W264" i="2"/>
  <c r="Y264" i="2" s="1"/>
  <c r="W260" i="2"/>
  <c r="Y260" i="2" s="1"/>
  <c r="Z260" i="2" s="1"/>
  <c r="AA260" i="2" s="1"/>
  <c r="X260" i="2"/>
  <c r="X256" i="2"/>
  <c r="W256" i="2"/>
  <c r="Y256" i="2" s="1"/>
  <c r="Z256" i="2" s="1"/>
  <c r="AA256" i="2" s="1"/>
  <c r="X252" i="2"/>
  <c r="W252" i="2"/>
  <c r="Y252" i="2" s="1"/>
  <c r="Z252" i="2" s="1"/>
  <c r="AA252" i="2" s="1"/>
  <c r="X248" i="2"/>
  <c r="W248" i="2"/>
  <c r="Y248" i="2" s="1"/>
  <c r="X244" i="2"/>
  <c r="W244" i="2"/>
  <c r="Y244" i="2" s="1"/>
  <c r="X240" i="2"/>
  <c r="W240" i="2"/>
  <c r="Y240" i="2" s="1"/>
  <c r="X236" i="2"/>
  <c r="W236" i="2"/>
  <c r="Y236" i="2" s="1"/>
  <c r="X232" i="2"/>
  <c r="W232" i="2"/>
  <c r="Y232" i="2" s="1"/>
  <c r="Z232" i="2" s="1"/>
  <c r="AA232" i="2" s="1"/>
  <c r="X228" i="2"/>
  <c r="W228" i="2"/>
  <c r="Y228" i="2" s="1"/>
  <c r="Z228" i="2" s="1"/>
  <c r="AA228" i="2" s="1"/>
  <c r="W224" i="2"/>
  <c r="Y224" i="2" s="1"/>
  <c r="X224" i="2"/>
  <c r="X220" i="2"/>
  <c r="W220" i="2"/>
  <c r="Y220" i="2" s="1"/>
  <c r="X216" i="2"/>
  <c r="W216" i="2"/>
  <c r="Y216" i="2" s="1"/>
  <c r="X212" i="2"/>
  <c r="W212" i="2"/>
  <c r="Y212" i="2" s="1"/>
  <c r="X208" i="2"/>
  <c r="W208" i="2"/>
  <c r="Y208" i="2" s="1"/>
  <c r="Z208" i="2" s="1"/>
  <c r="AA208" i="2" s="1"/>
  <c r="X204" i="2"/>
  <c r="W204" i="2"/>
  <c r="Y204" i="2" s="1"/>
  <c r="X200" i="2"/>
  <c r="W200" i="2"/>
  <c r="Y200" i="2" s="1"/>
  <c r="X196" i="2"/>
  <c r="W196" i="2"/>
  <c r="Y196" i="2" s="1"/>
  <c r="Z196" i="2" s="1"/>
  <c r="AA196" i="2" s="1"/>
  <c r="W192" i="2"/>
  <c r="Y192" i="2" s="1"/>
  <c r="X192" i="2"/>
  <c r="X188" i="2"/>
  <c r="W188" i="2"/>
  <c r="Y188" i="2" s="1"/>
  <c r="Z188" i="2" s="1"/>
  <c r="AA188" i="2" s="1"/>
  <c r="X184" i="2"/>
  <c r="W184" i="2"/>
  <c r="Y184" i="2" s="1"/>
  <c r="X180" i="2"/>
  <c r="W180" i="2"/>
  <c r="Y180" i="2" s="1"/>
  <c r="Z180" i="2" s="1"/>
  <c r="AA180" i="2" s="1"/>
  <c r="X176" i="2"/>
  <c r="W176" i="2"/>
  <c r="Y176" i="2" s="1"/>
  <c r="X172" i="2"/>
  <c r="W172" i="2"/>
  <c r="Y172" i="2" s="1"/>
  <c r="X168" i="2"/>
  <c r="W168" i="2"/>
  <c r="Y168" i="2" s="1"/>
  <c r="X164" i="2"/>
  <c r="W164" i="2"/>
  <c r="Y164" i="2" s="1"/>
  <c r="W160" i="2"/>
  <c r="Y160" i="2" s="1"/>
  <c r="X160" i="2"/>
  <c r="X156" i="2"/>
  <c r="W156" i="2"/>
  <c r="Y156" i="2" s="1"/>
  <c r="X152" i="2"/>
  <c r="W152" i="2"/>
  <c r="Y152" i="2" s="1"/>
  <c r="X148" i="2"/>
  <c r="W148" i="2"/>
  <c r="Y148" i="2" s="1"/>
  <c r="X144" i="2"/>
  <c r="W144" i="2"/>
  <c r="Y144" i="2" s="1"/>
  <c r="X140" i="2"/>
  <c r="W140" i="2"/>
  <c r="Y140" i="2" s="1"/>
  <c r="X136" i="2"/>
  <c r="W136" i="2"/>
  <c r="Y136" i="2" s="1"/>
  <c r="X132" i="2"/>
  <c r="W132" i="2"/>
  <c r="Y132" i="2" s="1"/>
  <c r="W128" i="2"/>
  <c r="Y128" i="2" s="1"/>
  <c r="X128" i="2"/>
  <c r="X124" i="2"/>
  <c r="W124" i="2"/>
  <c r="Y124" i="2" s="1"/>
  <c r="X120" i="2"/>
  <c r="W120" i="2"/>
  <c r="Y120" i="2" s="1"/>
  <c r="X116" i="2"/>
  <c r="W116" i="2"/>
  <c r="Y116" i="2" s="1"/>
  <c r="X112" i="2"/>
  <c r="W112" i="2"/>
  <c r="Y112" i="2" s="1"/>
  <c r="X108" i="2"/>
  <c r="W108" i="2"/>
  <c r="Y108" i="2" s="1"/>
  <c r="X104" i="2"/>
  <c r="W104" i="2"/>
  <c r="Y104" i="2" s="1"/>
  <c r="X100" i="2"/>
  <c r="W100" i="2"/>
  <c r="Y100" i="2" s="1"/>
  <c r="X96" i="2"/>
  <c r="W96" i="2"/>
  <c r="Y96" i="2" s="1"/>
  <c r="X92" i="2"/>
  <c r="W92" i="2"/>
  <c r="Y92" i="2" s="1"/>
  <c r="X88" i="2"/>
  <c r="W88" i="2"/>
  <c r="Y88" i="2" s="1"/>
  <c r="X84" i="2"/>
  <c r="W84" i="2"/>
  <c r="Y84" i="2" s="1"/>
  <c r="X80" i="2"/>
  <c r="W80" i="2"/>
  <c r="Y80" i="2" s="1"/>
  <c r="X76" i="2"/>
  <c r="W76" i="2"/>
  <c r="Y76" i="2" s="1"/>
  <c r="X72" i="2"/>
  <c r="W72" i="2"/>
  <c r="Y72" i="2" s="1"/>
  <c r="X68" i="2"/>
  <c r="W68" i="2"/>
  <c r="Y68" i="2" s="1"/>
  <c r="X64" i="2"/>
  <c r="W64" i="2"/>
  <c r="Y64" i="2" s="1"/>
  <c r="X60" i="2"/>
  <c r="W60" i="2"/>
  <c r="Y60" i="2" s="1"/>
  <c r="X56" i="2"/>
  <c r="W56" i="2"/>
  <c r="Y56" i="2" s="1"/>
  <c r="X52" i="2"/>
  <c r="W52" i="2"/>
  <c r="Y52" i="2" s="1"/>
  <c r="X48" i="2"/>
  <c r="W48" i="2"/>
  <c r="Y48" i="2" s="1"/>
  <c r="X44" i="2"/>
  <c r="W44" i="2"/>
  <c r="Y44" i="2" s="1"/>
  <c r="X40" i="2"/>
  <c r="W40" i="2"/>
  <c r="Y40" i="2" s="1"/>
  <c r="X36" i="2"/>
  <c r="W36" i="2"/>
  <c r="Y36" i="2" s="1"/>
  <c r="X32" i="2"/>
  <c r="W32" i="2"/>
  <c r="Y32" i="2" s="1"/>
  <c r="X28" i="2"/>
  <c r="W28" i="2"/>
  <c r="Y28" i="2" s="1"/>
  <c r="X24" i="2"/>
  <c r="W24" i="2"/>
  <c r="Y24" i="2" s="1"/>
  <c r="X20" i="2"/>
  <c r="W20" i="2"/>
  <c r="Y20" i="2" s="1"/>
  <c r="X16" i="2"/>
  <c r="W16" i="2"/>
  <c r="Y16" i="2" s="1"/>
  <c r="X12" i="2"/>
  <c r="W12" i="2"/>
  <c r="Y12" i="2" s="1"/>
  <c r="X8" i="2"/>
  <c r="W8" i="2"/>
  <c r="Y8" i="2" s="1"/>
  <c r="E58" i="4" l="1"/>
  <c r="E79" i="4"/>
  <c r="E93" i="4"/>
  <c r="E70" i="4"/>
  <c r="E62" i="4"/>
  <c r="E86" i="4"/>
  <c r="E50" i="4"/>
  <c r="E51" i="4"/>
  <c r="E59" i="4"/>
  <c r="E85" i="4"/>
  <c r="E52" i="4"/>
  <c r="E77" i="4"/>
  <c r="E69" i="4"/>
  <c r="E49" i="4"/>
  <c r="E48" i="4"/>
  <c r="E95" i="4"/>
  <c r="E92" i="4"/>
  <c r="E96" i="4"/>
  <c r="E68" i="4"/>
  <c r="E78" i="4"/>
  <c r="E84" i="4"/>
  <c r="E88" i="4" s="1"/>
  <c r="E102" i="4"/>
  <c r="E80" i="4"/>
  <c r="E72" i="4"/>
  <c r="E28" i="4"/>
  <c r="E61" i="4"/>
  <c r="E98" i="4"/>
  <c r="E104" i="4" s="1"/>
  <c r="E60" i="4"/>
  <c r="E57" i="4"/>
  <c r="AD3" i="2"/>
  <c r="Z4" i="2"/>
  <c r="Z36" i="2"/>
  <c r="AA36" i="2" s="1"/>
  <c r="Z44" i="2"/>
  <c r="AA44" i="2" s="1"/>
  <c r="Z52" i="2"/>
  <c r="AA52" i="2" s="1"/>
  <c r="Z60" i="2"/>
  <c r="AA60" i="2" s="1"/>
  <c r="Z92" i="2"/>
  <c r="AA92" i="2" s="1"/>
  <c r="Z132" i="2"/>
  <c r="AA132" i="2" s="1"/>
  <c r="Z220" i="2"/>
  <c r="AA220" i="2" s="1"/>
  <c r="Z460" i="2"/>
  <c r="AA460" i="2" s="1"/>
  <c r="Z884" i="2"/>
  <c r="AA884" i="2" s="1"/>
  <c r="Z155" i="2"/>
  <c r="AA155" i="2" s="1"/>
  <c r="Z259" i="2"/>
  <c r="AA259" i="2" s="1"/>
  <c r="Z275" i="2"/>
  <c r="AA275" i="2" s="1"/>
  <c r="Z551" i="2"/>
  <c r="AA551" i="2" s="1"/>
  <c r="Z591" i="2"/>
  <c r="AA591" i="2" s="1"/>
  <c r="Z607" i="2"/>
  <c r="AA607" i="2" s="1"/>
  <c r="Z627" i="2"/>
  <c r="AA627" i="2" s="1"/>
  <c r="Z695" i="2"/>
  <c r="AA695" i="2" s="1"/>
  <c r="Z715" i="2"/>
  <c r="AA715" i="2" s="1"/>
  <c r="Z747" i="2"/>
  <c r="AA747" i="2" s="1"/>
  <c r="Z767" i="2"/>
  <c r="AA767" i="2" s="1"/>
  <c r="Z891" i="2"/>
  <c r="AA891" i="2" s="1"/>
  <c r="Z947" i="2"/>
  <c r="AA947" i="2" s="1"/>
  <c r="Z995" i="2"/>
  <c r="AA995" i="2" s="1"/>
  <c r="Z28" i="2"/>
  <c r="AA28" i="2" s="1"/>
  <c r="Z84" i="2"/>
  <c r="AA84" i="2" s="1"/>
  <c r="Z116" i="2"/>
  <c r="AA116" i="2" s="1"/>
  <c r="Z148" i="2"/>
  <c r="AA148" i="2" s="1"/>
  <c r="Z172" i="2"/>
  <c r="AA172" i="2" s="1"/>
  <c r="Z204" i="2"/>
  <c r="AA204" i="2" s="1"/>
  <c r="Z564" i="2"/>
  <c r="AA564" i="2" s="1"/>
  <c r="Z580" i="2"/>
  <c r="AA580" i="2" s="1"/>
  <c r="Z596" i="2"/>
  <c r="AA596" i="2" s="1"/>
  <c r="Z828" i="2"/>
  <c r="AA828" i="2" s="1"/>
  <c r="Z12" i="2"/>
  <c r="AA12" i="2" s="1"/>
  <c r="Z68" i="2"/>
  <c r="AA68" i="2" s="1"/>
  <c r="Z100" i="2"/>
  <c r="AA100" i="2" s="1"/>
  <c r="Z124" i="2"/>
  <c r="AA124" i="2" s="1"/>
  <c r="Z212" i="2"/>
  <c r="AA212" i="2" s="1"/>
  <c r="Z244" i="2"/>
  <c r="AA244" i="2" s="1"/>
  <c r="Z268" i="2"/>
  <c r="AA268" i="2" s="1"/>
  <c r="Z644" i="2"/>
  <c r="AA644" i="2" s="1"/>
  <c r="Z676" i="2"/>
  <c r="AA676" i="2" s="1"/>
  <c r="Z708" i="2"/>
  <c r="AA708" i="2" s="1"/>
  <c r="Z740" i="2"/>
  <c r="AA740" i="2" s="1"/>
  <c r="Z772" i="2"/>
  <c r="AA772" i="2" s="1"/>
  <c r="Z804" i="2"/>
  <c r="AA804" i="2" s="1"/>
  <c r="Z836" i="2"/>
  <c r="AA836" i="2" s="1"/>
  <c r="Z24" i="2"/>
  <c r="AA24" i="2" s="1"/>
  <c r="Z32" i="2"/>
  <c r="AA32" i="2" s="1"/>
  <c r="Z48" i="2"/>
  <c r="AA48" i="2" s="1"/>
  <c r="Z56" i="2"/>
  <c r="AA56" i="2" s="1"/>
  <c r="Z64" i="2"/>
  <c r="AA64" i="2" s="1"/>
  <c r="Z80" i="2"/>
  <c r="AA80" i="2" s="1"/>
  <c r="Z96" i="2"/>
  <c r="AA96" i="2" s="1"/>
  <c r="Z112" i="2"/>
  <c r="AA112" i="2" s="1"/>
  <c r="Z152" i="2"/>
  <c r="AA152" i="2" s="1"/>
  <c r="Z168" i="2"/>
  <c r="AA168" i="2" s="1"/>
  <c r="Z176" i="2"/>
  <c r="AA176" i="2" s="1"/>
  <c r="Z240" i="2"/>
  <c r="AA240" i="2" s="1"/>
  <c r="Z296" i="2"/>
  <c r="AA296" i="2" s="1"/>
  <c r="Z328" i="2"/>
  <c r="AA328" i="2" s="1"/>
  <c r="Z488" i="2"/>
  <c r="AA488" i="2" s="1"/>
  <c r="Z616" i="2"/>
  <c r="AA616" i="2" s="1"/>
  <c r="Z680" i="2"/>
  <c r="AA680" i="2" s="1"/>
  <c r="Z744" i="2"/>
  <c r="AA744" i="2" s="1"/>
  <c r="Z760" i="2"/>
  <c r="AA760" i="2" s="1"/>
  <c r="Z792" i="2"/>
  <c r="AA792" i="2" s="1"/>
  <c r="Z808" i="2"/>
  <c r="AA808" i="2" s="1"/>
  <c r="Z840" i="2"/>
  <c r="AA840" i="2" s="1"/>
  <c r="Z856" i="2"/>
  <c r="AA856" i="2" s="1"/>
  <c r="Z888" i="2"/>
  <c r="AA888" i="2" s="1"/>
  <c r="Z20" i="2"/>
  <c r="AA20" i="2" s="1"/>
  <c r="Z76" i="2"/>
  <c r="AA76" i="2" s="1"/>
  <c r="Z108" i="2"/>
  <c r="AA108" i="2" s="1"/>
  <c r="Z140" i="2"/>
  <c r="AA140" i="2" s="1"/>
  <c r="Z156" i="2"/>
  <c r="AA156" i="2" s="1"/>
  <c r="Z164" i="2"/>
  <c r="AA164" i="2" s="1"/>
  <c r="Z236" i="2"/>
  <c r="AA236" i="2" s="1"/>
  <c r="Z316" i="2"/>
  <c r="AA316" i="2" s="1"/>
  <c r="Z612" i="2"/>
  <c r="AA612" i="2" s="1"/>
  <c r="Z628" i="2"/>
  <c r="AA628" i="2" s="1"/>
  <c r="Z660" i="2"/>
  <c r="AA660" i="2" s="1"/>
  <c r="Z692" i="2"/>
  <c r="AA692" i="2" s="1"/>
  <c r="Z724" i="2"/>
  <c r="AA724" i="2" s="1"/>
  <c r="Z756" i="2"/>
  <c r="AA756" i="2" s="1"/>
  <c r="Z788" i="2"/>
  <c r="AA788" i="2" s="1"/>
  <c r="Z852" i="2"/>
  <c r="AA852" i="2" s="1"/>
  <c r="Z868" i="2"/>
  <c r="AA868" i="2" s="1"/>
  <c r="Z8" i="2"/>
  <c r="AA8" i="2" s="1"/>
  <c r="Z16" i="2"/>
  <c r="AA16" i="2" s="1"/>
  <c r="Z40" i="2"/>
  <c r="AA40" i="2" s="1"/>
  <c r="Z72" i="2"/>
  <c r="AA72" i="2" s="1"/>
  <c r="Z88" i="2"/>
  <c r="AA88" i="2" s="1"/>
  <c r="Z104" i="2"/>
  <c r="AA104" i="2" s="1"/>
  <c r="Z120" i="2"/>
  <c r="AA120" i="2" s="1"/>
  <c r="Z136" i="2"/>
  <c r="AA136" i="2" s="1"/>
  <c r="Z144" i="2"/>
  <c r="AA144" i="2" s="1"/>
  <c r="Z184" i="2"/>
  <c r="AA184" i="2" s="1"/>
  <c r="Z200" i="2"/>
  <c r="AA200" i="2" s="1"/>
  <c r="Z216" i="2"/>
  <c r="AA216" i="2" s="1"/>
  <c r="Z248" i="2"/>
  <c r="AA248" i="2" s="1"/>
  <c r="Z264" i="2"/>
  <c r="AA264" i="2" s="1"/>
  <c r="Z360" i="2"/>
  <c r="AA360" i="2" s="1"/>
  <c r="Z392" i="2"/>
  <c r="AA392" i="2" s="1"/>
  <c r="Z424" i="2"/>
  <c r="AA424" i="2" s="1"/>
  <c r="Z456" i="2"/>
  <c r="AA456" i="2" s="1"/>
  <c r="Z568" i="2"/>
  <c r="AA568" i="2" s="1"/>
  <c r="Z592" i="2"/>
  <c r="AA592" i="2" s="1"/>
  <c r="Z608" i="2"/>
  <c r="AA608" i="2" s="1"/>
  <c r="Z624" i="2"/>
  <c r="AA624" i="2" s="1"/>
  <c r="Z640" i="2"/>
  <c r="AA640" i="2" s="1"/>
  <c r="Z656" i="2"/>
  <c r="AA656" i="2" s="1"/>
  <c r="Z704" i="2"/>
  <c r="AA704" i="2" s="1"/>
  <c r="Z720" i="2"/>
  <c r="AA720" i="2" s="1"/>
  <c r="Z768" i="2"/>
  <c r="AA768" i="2" s="1"/>
  <c r="Z784" i="2"/>
  <c r="AA784" i="2" s="1"/>
  <c r="Z872" i="2"/>
  <c r="AA872" i="2" s="1"/>
  <c r="Z128" i="2"/>
  <c r="AA128" i="2" s="1"/>
  <c r="Z160" i="2"/>
  <c r="AA160" i="2" s="1"/>
  <c r="Z192" i="2"/>
  <c r="AA192" i="2" s="1"/>
  <c r="Z224" i="2"/>
  <c r="AA224" i="2" s="1"/>
  <c r="Z800" i="2"/>
  <c r="AA800" i="2" s="1"/>
  <c r="Z9" i="2"/>
  <c r="AA9" i="2" s="1"/>
  <c r="Z17" i="2"/>
  <c r="AA17" i="2" s="1"/>
  <c r="Z25" i="2"/>
  <c r="AA25" i="2" s="1"/>
  <c r="Z41" i="2"/>
  <c r="AA41" i="2" s="1"/>
  <c r="Z49" i="2"/>
  <c r="AA49" i="2" s="1"/>
  <c r="Z57" i="2"/>
  <c r="AA57" i="2" s="1"/>
  <c r="Z65" i="2"/>
  <c r="AA65" i="2" s="1"/>
  <c r="Z73" i="2"/>
  <c r="AA73" i="2" s="1"/>
  <c r="Z81" i="2"/>
  <c r="AA81" i="2" s="1"/>
  <c r="Z89" i="2"/>
  <c r="AA89" i="2" s="1"/>
  <c r="Z97" i="2"/>
  <c r="AA97" i="2" s="1"/>
  <c r="Z105" i="2"/>
  <c r="AA105" i="2" s="1"/>
  <c r="Z113" i="2"/>
  <c r="AA113" i="2" s="1"/>
  <c r="Z137" i="2"/>
  <c r="AA137" i="2" s="1"/>
  <c r="Z153" i="2"/>
  <c r="AA153" i="2" s="1"/>
  <c r="Z161" i="2"/>
  <c r="AA161" i="2" s="1"/>
  <c r="Z169" i="2"/>
  <c r="AA169" i="2" s="1"/>
  <c r="Z201" i="2"/>
  <c r="AA201" i="2" s="1"/>
  <c r="Z209" i="2"/>
  <c r="AA209" i="2" s="1"/>
  <c r="Z217" i="2"/>
  <c r="AA217" i="2" s="1"/>
  <c r="Z249" i="2"/>
  <c r="AA249" i="2" s="1"/>
  <c r="Z313" i="2"/>
  <c r="AA313" i="2" s="1"/>
  <c r="Z321" i="2"/>
  <c r="AA321" i="2" s="1"/>
  <c r="Z329" i="2"/>
  <c r="AA329" i="2" s="1"/>
  <c r="Z345" i="2"/>
  <c r="AA345" i="2" s="1"/>
  <c r="Z353" i="2"/>
  <c r="AA353" i="2" s="1"/>
  <c r="Z361" i="2"/>
  <c r="AA361" i="2" s="1"/>
  <c r="Z393" i="2"/>
  <c r="AA393" i="2" s="1"/>
  <c r="Z409" i="2"/>
  <c r="AA409" i="2" s="1"/>
  <c r="Z425" i="2"/>
  <c r="AA425" i="2" s="1"/>
  <c r="Z441" i="2"/>
  <c r="AA441" i="2" s="1"/>
  <c r="Z457" i="2"/>
  <c r="AA457" i="2" s="1"/>
  <c r="Z473" i="2"/>
  <c r="AA473" i="2" s="1"/>
  <c r="Z489" i="2"/>
  <c r="AA489" i="2" s="1"/>
  <c r="Z505" i="2"/>
  <c r="AA505" i="2" s="1"/>
  <c r="Z513" i="2"/>
  <c r="AA513" i="2" s="1"/>
  <c r="Z521" i="2"/>
  <c r="AA521" i="2" s="1"/>
  <c r="Z793" i="2"/>
  <c r="AA793" i="2" s="1"/>
  <c r="Z801" i="2"/>
  <c r="AA801" i="2" s="1"/>
  <c r="Z809" i="2"/>
  <c r="AA809" i="2" s="1"/>
  <c r="Z817" i="2"/>
  <c r="AA817" i="2" s="1"/>
  <c r="Z833" i="2"/>
  <c r="AA833" i="2" s="1"/>
  <c r="Z849" i="2"/>
  <c r="AA849" i="2" s="1"/>
  <c r="Z865" i="2"/>
  <c r="AA865" i="2" s="1"/>
  <c r="Z873" i="2"/>
  <c r="AA873" i="2" s="1"/>
  <c r="Z881" i="2"/>
  <c r="AA881" i="2" s="1"/>
  <c r="Z889" i="2"/>
  <c r="AA889" i="2" s="1"/>
  <c r="Z897" i="2"/>
  <c r="AA897" i="2" s="1"/>
  <c r="Z905" i="2"/>
  <c r="AA905" i="2" s="1"/>
  <c r="Z913" i="2"/>
  <c r="AA913" i="2" s="1"/>
  <c r="Z921" i="2"/>
  <c r="AA921" i="2" s="1"/>
  <c r="Z929" i="2"/>
  <c r="AA929" i="2" s="1"/>
  <c r="Z937" i="2"/>
  <c r="AA937" i="2" s="1"/>
  <c r="Z945" i="2"/>
  <c r="AA945" i="2" s="1"/>
  <c r="Z953" i="2"/>
  <c r="AA953" i="2" s="1"/>
  <c r="Z961" i="2"/>
  <c r="AA961" i="2" s="1"/>
  <c r="Z969" i="2"/>
  <c r="AA969" i="2" s="1"/>
  <c r="Z977" i="2"/>
  <c r="AA977" i="2" s="1"/>
  <c r="Z985" i="2"/>
  <c r="AA985" i="2" s="1"/>
  <c r="Z993" i="2"/>
  <c r="AA993" i="2" s="1"/>
  <c r="Z1001" i="2"/>
  <c r="AA1001" i="2" s="1"/>
  <c r="Z1009" i="2"/>
  <c r="AA1009" i="2" s="1"/>
  <c r="Z1017" i="2"/>
  <c r="AA1017" i="2" s="1"/>
  <c r="Z1025" i="2"/>
  <c r="AA1025" i="2" s="1"/>
  <c r="Z1033" i="2"/>
  <c r="AA1033" i="2" s="1"/>
  <c r="Z131" i="2"/>
  <c r="AA131" i="2" s="1"/>
  <c r="Z179" i="2"/>
  <c r="AA179" i="2" s="1"/>
  <c r="Z267" i="2"/>
  <c r="AA267" i="2" s="1"/>
  <c r="Z295" i="2"/>
  <c r="AA295" i="2" s="1"/>
  <c r="Z575" i="2"/>
  <c r="AA575" i="2" s="1"/>
  <c r="Z635" i="2"/>
  <c r="AA635" i="2" s="1"/>
  <c r="Z691" i="2"/>
  <c r="AA691" i="2" s="1"/>
  <c r="Z719" i="2"/>
  <c r="AA719" i="2" s="1"/>
  <c r="Z843" i="2"/>
  <c r="AA843" i="2" s="1"/>
  <c r="Z951" i="2"/>
  <c r="AA951" i="2" s="1"/>
  <c r="Z1011" i="2"/>
  <c r="AA1011" i="2" s="1"/>
  <c r="Z10" i="2"/>
  <c r="AA10" i="2" s="1"/>
  <c r="Z18" i="2"/>
  <c r="AA18" i="2" s="1"/>
  <c r="Z34" i="2"/>
  <c r="AA34" i="2" s="1"/>
  <c r="Z50" i="2"/>
  <c r="AA50" i="2" s="1"/>
  <c r="Z58" i="2"/>
  <c r="AA58" i="2" s="1"/>
  <c r="Z66" i="2"/>
  <c r="AA66" i="2" s="1"/>
  <c r="Z74" i="2"/>
  <c r="AA74" i="2" s="1"/>
  <c r="Z82" i="2"/>
  <c r="AA82" i="2" s="1"/>
  <c r="Z98" i="2"/>
  <c r="AA98" i="2" s="1"/>
  <c r="Z114" i="2"/>
  <c r="AA114" i="2" s="1"/>
  <c r="Z122" i="2"/>
  <c r="AA122" i="2" s="1"/>
  <c r="Z130" i="2"/>
  <c r="AA130" i="2" s="1"/>
  <c r="Z138" i="2"/>
  <c r="AA138" i="2" s="1"/>
  <c r="Z146" i="2"/>
  <c r="AA146" i="2" s="1"/>
  <c r="Z162" i="2"/>
  <c r="AA162" i="2" s="1"/>
  <c r="Z170" i="2"/>
  <c r="AA170" i="2" s="1"/>
  <c r="Z178" i="2"/>
  <c r="AA178" i="2" s="1"/>
  <c r="Z186" i="2"/>
  <c r="AA186" i="2" s="1"/>
  <c r="Z194" i="2"/>
  <c r="AA194" i="2" s="1"/>
  <c r="Z202" i="2"/>
  <c r="AA202" i="2" s="1"/>
  <c r="Z210" i="2"/>
  <c r="AA210" i="2" s="1"/>
  <c r="Z218" i="2"/>
  <c r="AA218" i="2" s="1"/>
  <c r="Z226" i="2"/>
  <c r="AA226" i="2" s="1"/>
  <c r="Z242" i="2"/>
  <c r="AA242" i="2" s="1"/>
  <c r="Z250" i="2"/>
  <c r="AA250" i="2" s="1"/>
  <c r="Z506" i="2"/>
  <c r="AA506" i="2" s="1"/>
  <c r="Z554" i="2"/>
  <c r="AA554" i="2" s="1"/>
  <c r="Z578" i="2"/>
  <c r="AA578" i="2" s="1"/>
  <c r="Z586" i="2"/>
  <c r="AA586" i="2" s="1"/>
  <c r="Z602" i="2"/>
  <c r="AA602" i="2" s="1"/>
  <c r="Z610" i="2"/>
  <c r="AA610" i="2" s="1"/>
  <c r="Z634" i="2"/>
  <c r="AA634" i="2" s="1"/>
  <c r="Z642" i="2"/>
  <c r="AA642" i="2" s="1"/>
  <c r="Z666" i="2"/>
  <c r="AA666" i="2" s="1"/>
  <c r="Z674" i="2"/>
  <c r="AA674" i="2" s="1"/>
  <c r="Z682" i="2"/>
  <c r="AA682" i="2" s="1"/>
  <c r="Z706" i="2"/>
  <c r="AA706" i="2" s="1"/>
  <c r="Z738" i="2"/>
  <c r="AA738" i="2" s="1"/>
  <c r="Z762" i="2"/>
  <c r="AA762" i="2" s="1"/>
  <c r="Z818" i="2"/>
  <c r="AA818" i="2" s="1"/>
  <c r="Z834" i="2"/>
  <c r="AA834" i="2" s="1"/>
  <c r="Z842" i="2"/>
  <c r="AA842" i="2" s="1"/>
  <c r="Z850" i="2"/>
  <c r="AA850" i="2" s="1"/>
  <c r="Z890" i="2"/>
  <c r="AA890" i="2" s="1"/>
  <c r="Z898" i="2"/>
  <c r="AA898" i="2" s="1"/>
  <c r="Z906" i="2"/>
  <c r="AA906" i="2" s="1"/>
  <c r="Z914" i="2"/>
  <c r="AA914" i="2" s="1"/>
  <c r="Z922" i="2"/>
  <c r="AA922" i="2" s="1"/>
  <c r="Z930" i="2"/>
  <c r="AA930" i="2" s="1"/>
  <c r="Z938" i="2"/>
  <c r="AA938" i="2" s="1"/>
  <c r="Z946" i="2"/>
  <c r="AA946" i="2" s="1"/>
  <c r="Z954" i="2"/>
  <c r="AA954" i="2" s="1"/>
  <c r="Z962" i="2"/>
  <c r="AA962" i="2" s="1"/>
  <c r="Z970" i="2"/>
  <c r="AA970" i="2" s="1"/>
  <c r="Z978" i="2"/>
  <c r="AA978" i="2" s="1"/>
  <c r="Z986" i="2"/>
  <c r="AA986" i="2" s="1"/>
  <c r="Z994" i="2"/>
  <c r="AA994" i="2" s="1"/>
  <c r="Z1002" i="2"/>
  <c r="AA1002" i="2" s="1"/>
  <c r="Z1010" i="2"/>
  <c r="AA1010" i="2" s="1"/>
  <c r="Z1018" i="2"/>
  <c r="AA1018" i="2" s="1"/>
  <c r="Z1026" i="2"/>
  <c r="AA1026" i="2" s="1"/>
  <c r="Z1034" i="2"/>
  <c r="AA1034" i="2" s="1"/>
  <c r="Z571" i="2"/>
  <c r="AA571" i="2" s="1"/>
  <c r="Z643" i="2"/>
  <c r="AA643" i="2" s="1"/>
  <c r="Z659" i="2"/>
  <c r="AA659" i="2" s="1"/>
  <c r="Z675" i="2"/>
  <c r="AA675" i="2" s="1"/>
  <c r="Z731" i="2"/>
  <c r="AA731" i="2" s="1"/>
  <c r="Z963" i="2"/>
  <c r="AA963" i="2" s="1"/>
  <c r="Z1019" i="2"/>
  <c r="AA1019" i="2" s="1"/>
  <c r="Z1035" i="2"/>
  <c r="AA1035" i="2" s="1"/>
  <c r="Z33" i="2"/>
  <c r="AA33" i="2" s="1"/>
  <c r="Z121" i="2"/>
  <c r="AA121" i="2" s="1"/>
  <c r="Z145" i="2"/>
  <c r="AA145" i="2" s="1"/>
  <c r="Z185" i="2"/>
  <c r="AA185" i="2" s="1"/>
  <c r="Z481" i="2"/>
  <c r="AA481" i="2" s="1"/>
  <c r="Z497" i="2"/>
  <c r="AA497" i="2" s="1"/>
  <c r="Z529" i="2"/>
  <c r="AA529" i="2" s="1"/>
  <c r="Z857" i="2"/>
  <c r="AA857" i="2" s="1"/>
  <c r="Z603" i="2"/>
  <c r="AA603" i="2" s="1"/>
  <c r="Z667" i="2"/>
  <c r="AA667" i="2" s="1"/>
  <c r="Z751" i="2"/>
  <c r="AA751" i="2" s="1"/>
  <c r="Z779" i="2"/>
  <c r="AA779" i="2" s="1"/>
  <c r="Z923" i="2"/>
  <c r="AA923" i="2" s="1"/>
  <c r="Z987" i="2"/>
  <c r="AA987" i="2" s="1"/>
  <c r="Z475" i="2"/>
  <c r="AA475" i="2" s="1"/>
  <c r="Z563" i="2"/>
  <c r="AA563" i="2" s="1"/>
  <c r="Z579" i="2"/>
  <c r="AA579" i="2" s="1"/>
  <c r="Z615" i="2"/>
  <c r="AA615" i="2" s="1"/>
  <c r="Z631" i="2"/>
  <c r="AA631" i="2" s="1"/>
  <c r="Z655" i="2"/>
  <c r="AA655" i="2" s="1"/>
  <c r="Z703" i="2"/>
  <c r="AA703" i="2" s="1"/>
  <c r="Z739" i="2"/>
  <c r="AA739" i="2" s="1"/>
  <c r="Z755" i="2"/>
  <c r="AA755" i="2" s="1"/>
  <c r="Z775" i="2"/>
  <c r="AA775" i="2" s="1"/>
  <c r="Z847" i="2"/>
  <c r="AA847" i="2" s="1"/>
  <c r="Z903" i="2"/>
  <c r="AA903" i="2" s="1"/>
  <c r="Z939" i="2"/>
  <c r="AA939" i="2" s="1"/>
  <c r="Z1023" i="2"/>
  <c r="AA1023" i="2" s="1"/>
  <c r="Z1039" i="2"/>
  <c r="AA1039" i="2" s="1"/>
  <c r="Z13" i="2"/>
  <c r="AA13" i="2" s="1"/>
  <c r="Z29" i="2"/>
  <c r="AA29" i="2" s="1"/>
  <c r="Z37" i="2"/>
  <c r="AA37" i="2" s="1"/>
  <c r="Z45" i="2"/>
  <c r="AA45" i="2" s="1"/>
  <c r="Z61" i="2"/>
  <c r="AA61" i="2" s="1"/>
  <c r="Z77" i="2"/>
  <c r="AA77" i="2" s="1"/>
  <c r="Z85" i="2"/>
  <c r="AA85" i="2" s="1"/>
  <c r="Z93" i="2"/>
  <c r="AA93" i="2" s="1"/>
  <c r="Z101" i="2"/>
  <c r="AA101" i="2" s="1"/>
  <c r="Z109" i="2"/>
  <c r="AA109" i="2" s="1"/>
  <c r="Z117" i="2"/>
  <c r="AA117" i="2" s="1"/>
  <c r="Z125" i="2"/>
  <c r="AA125" i="2" s="1"/>
  <c r="Z141" i="2"/>
  <c r="AA141" i="2" s="1"/>
  <c r="Z149" i="2"/>
  <c r="AA149" i="2" s="1"/>
  <c r="Z157" i="2"/>
  <c r="AA157" i="2" s="1"/>
  <c r="Z165" i="2"/>
  <c r="AA165" i="2" s="1"/>
  <c r="Z173" i="2"/>
  <c r="AA173" i="2" s="1"/>
  <c r="Z181" i="2"/>
  <c r="AA181" i="2" s="1"/>
  <c r="Z197" i="2"/>
  <c r="AA197" i="2" s="1"/>
  <c r="Z205" i="2"/>
  <c r="AA205" i="2" s="1"/>
  <c r="Z213" i="2"/>
  <c r="AA213" i="2" s="1"/>
  <c r="Z229" i="2"/>
  <c r="AA229" i="2" s="1"/>
  <c r="Z301" i="2"/>
  <c r="AA301" i="2" s="1"/>
  <c r="Z317" i="2"/>
  <c r="AA317" i="2" s="1"/>
  <c r="Z333" i="2"/>
  <c r="AA333" i="2" s="1"/>
  <c r="Z341" i="2"/>
  <c r="AA341" i="2" s="1"/>
  <c r="Z349" i="2"/>
  <c r="AA349" i="2" s="1"/>
  <c r="Z357" i="2"/>
  <c r="AA357" i="2" s="1"/>
  <c r="Z365" i="2"/>
  <c r="AA365" i="2" s="1"/>
  <c r="Z389" i="2"/>
  <c r="AA389" i="2" s="1"/>
  <c r="Z397" i="2"/>
  <c r="AA397" i="2" s="1"/>
  <c r="Z413" i="2"/>
  <c r="AA413" i="2" s="1"/>
  <c r="Z421" i="2"/>
  <c r="AA421" i="2" s="1"/>
  <c r="Z429" i="2"/>
  <c r="AA429" i="2" s="1"/>
  <c r="Z437" i="2"/>
  <c r="AA437" i="2" s="1"/>
  <c r="Z445" i="2"/>
  <c r="AA445" i="2" s="1"/>
  <c r="Z453" i="2"/>
  <c r="AA453" i="2" s="1"/>
  <c r="Z461" i="2"/>
  <c r="AA461" i="2" s="1"/>
  <c r="Z469" i="2"/>
  <c r="AA469" i="2" s="1"/>
  <c r="Z485" i="2"/>
  <c r="AA485" i="2" s="1"/>
  <c r="Z493" i="2"/>
  <c r="AA493" i="2" s="1"/>
  <c r="Z501" i="2"/>
  <c r="AA501" i="2" s="1"/>
  <c r="Z509" i="2"/>
  <c r="AA509" i="2" s="1"/>
  <c r="Z525" i="2"/>
  <c r="AA525" i="2" s="1"/>
  <c r="Z541" i="2"/>
  <c r="AA541" i="2" s="1"/>
  <c r="Z789" i="2"/>
  <c r="AA789" i="2" s="1"/>
  <c r="Z797" i="2"/>
  <c r="AA797" i="2" s="1"/>
  <c r="Z805" i="2"/>
  <c r="AA805" i="2" s="1"/>
  <c r="Z813" i="2"/>
  <c r="AA813" i="2" s="1"/>
  <c r="Z829" i="2"/>
  <c r="AA829" i="2" s="1"/>
  <c r="Z853" i="2"/>
  <c r="AA853" i="2" s="1"/>
  <c r="Z861" i="2"/>
  <c r="AA861" i="2" s="1"/>
  <c r="Z877" i="2"/>
  <c r="AA877" i="2" s="1"/>
  <c r="Z885" i="2"/>
  <c r="AA885" i="2" s="1"/>
  <c r="Z893" i="2"/>
  <c r="AA893" i="2" s="1"/>
  <c r="Z909" i="2"/>
  <c r="AA909" i="2" s="1"/>
  <c r="Z917" i="2"/>
  <c r="AA917" i="2" s="1"/>
  <c r="Z925" i="2"/>
  <c r="AA925" i="2" s="1"/>
  <c r="Z941" i="2"/>
  <c r="AA941" i="2" s="1"/>
  <c r="Z949" i="2"/>
  <c r="AA949" i="2" s="1"/>
  <c r="Z957" i="2"/>
  <c r="AA957" i="2" s="1"/>
  <c r="Z965" i="2"/>
  <c r="AA965" i="2" s="1"/>
  <c r="Z973" i="2"/>
  <c r="AA973" i="2" s="1"/>
  <c r="Z981" i="2"/>
  <c r="AA981" i="2" s="1"/>
  <c r="Z989" i="2"/>
  <c r="AA989" i="2" s="1"/>
  <c r="Z1005" i="2"/>
  <c r="AA1005" i="2" s="1"/>
  <c r="Z1013" i="2"/>
  <c r="AA1013" i="2" s="1"/>
  <c r="Z1021" i="2"/>
  <c r="AA1021" i="2" s="1"/>
  <c r="Z1037" i="2"/>
  <c r="AA1037" i="2" s="1"/>
  <c r="Z47" i="2"/>
  <c r="AA47" i="2" s="1"/>
  <c r="Z251" i="2"/>
  <c r="AA251" i="2" s="1"/>
  <c r="Z283" i="2"/>
  <c r="AA283" i="2" s="1"/>
  <c r="Z435" i="2"/>
  <c r="AA435" i="2" s="1"/>
  <c r="Z559" i="2"/>
  <c r="AA559" i="2" s="1"/>
  <c r="Z587" i="2"/>
  <c r="AA587" i="2" s="1"/>
  <c r="Z619" i="2"/>
  <c r="AA619" i="2" s="1"/>
  <c r="Z647" i="2"/>
  <c r="AA647" i="2" s="1"/>
  <c r="Z683" i="2"/>
  <c r="AA683" i="2" s="1"/>
  <c r="Z823" i="2"/>
  <c r="AA823" i="2" s="1"/>
  <c r="Z967" i="2"/>
  <c r="AA967" i="2" s="1"/>
  <c r="Z22" i="2"/>
  <c r="AA22" i="2" s="1"/>
  <c r="Z30" i="2"/>
  <c r="AA30" i="2" s="1"/>
  <c r="Z595" i="2"/>
  <c r="AA595" i="2" s="1"/>
  <c r="Z671" i="2"/>
  <c r="AA671" i="2" s="1"/>
  <c r="Z687" i="2"/>
  <c r="AA687" i="2" s="1"/>
  <c r="Z723" i="2"/>
  <c r="AA723" i="2" s="1"/>
  <c r="Z827" i="2"/>
  <c r="AA827" i="2" s="1"/>
  <c r="Z5" i="2"/>
  <c r="AA5" i="2" s="1"/>
  <c r="Z21" i="2"/>
  <c r="AA21" i="2" s="1"/>
  <c r="Z53" i="2"/>
  <c r="AA53" i="2" s="1"/>
  <c r="Z69" i="2"/>
  <c r="AA69" i="2" s="1"/>
  <c r="Z245" i="2"/>
  <c r="AA245" i="2" s="1"/>
  <c r="Z309" i="2"/>
  <c r="AA309" i="2" s="1"/>
  <c r="Z325" i="2"/>
  <c r="AA325" i="2" s="1"/>
  <c r="Z405" i="2"/>
  <c r="AA405" i="2" s="1"/>
  <c r="Z517" i="2"/>
  <c r="AA517" i="2" s="1"/>
  <c r="Z837" i="2"/>
  <c r="AA837" i="2" s="1"/>
  <c r="Z869" i="2"/>
  <c r="AA869" i="2" s="1"/>
  <c r="Z901" i="2"/>
  <c r="AA901" i="2" s="1"/>
  <c r="Z933" i="2"/>
  <c r="AA933" i="2" s="1"/>
  <c r="Z997" i="2"/>
  <c r="AA997" i="2" s="1"/>
  <c r="Z1029" i="2"/>
  <c r="AA1029" i="2" s="1"/>
  <c r="Z707" i="2"/>
  <c r="AA707" i="2" s="1"/>
  <c r="Z735" i="2"/>
  <c r="AA735" i="2" s="1"/>
  <c r="Z763" i="2"/>
  <c r="AA763" i="2" s="1"/>
  <c r="Z1027" i="2"/>
  <c r="AA1027" i="2" s="1"/>
  <c r="Z203" i="2"/>
  <c r="AA203" i="2" s="1"/>
  <c r="Z235" i="2"/>
  <c r="AA235" i="2" s="1"/>
  <c r="Z291" i="2"/>
  <c r="AA291" i="2" s="1"/>
  <c r="Z323" i="2"/>
  <c r="AA323" i="2" s="1"/>
  <c r="Z555" i="2"/>
  <c r="AA555" i="2" s="1"/>
  <c r="Z583" i="2"/>
  <c r="AA583" i="2" s="1"/>
  <c r="Z639" i="2"/>
  <c r="AA639" i="2" s="1"/>
  <c r="Z663" i="2"/>
  <c r="AA663" i="2" s="1"/>
  <c r="Z727" i="2"/>
  <c r="AA727" i="2" s="1"/>
  <c r="Z759" i="2"/>
  <c r="AA759" i="2" s="1"/>
  <c r="Z783" i="2"/>
  <c r="AA783" i="2" s="1"/>
  <c r="Z839" i="2"/>
  <c r="AA839" i="2" s="1"/>
  <c r="Z983" i="2"/>
  <c r="AA983" i="2" s="1"/>
  <c r="Z1015" i="2"/>
  <c r="AA1015" i="2" s="1"/>
  <c r="Z26" i="2"/>
  <c r="AA26" i="2" s="1"/>
  <c r="Z42" i="2"/>
  <c r="AA42" i="2" s="1"/>
  <c r="E11" i="4" s="1"/>
  <c r="Z90" i="2"/>
  <c r="AA90" i="2" s="1"/>
  <c r="Z106" i="2"/>
  <c r="AA106" i="2" s="1"/>
  <c r="Z154" i="2"/>
  <c r="AA154" i="2" s="1"/>
  <c r="Z234" i="2"/>
  <c r="AA234" i="2" s="1"/>
  <c r="Z282" i="2"/>
  <c r="AA282" i="2" s="1"/>
  <c r="Z346" i="2"/>
  <c r="AA346" i="2" s="1"/>
  <c r="Z394" i="2"/>
  <c r="AA394" i="2" s="1"/>
  <c r="Z714" i="2"/>
  <c r="AA714" i="2" s="1"/>
  <c r="Z746" i="2"/>
  <c r="AA746" i="2" s="1"/>
  <c r="Z611" i="2"/>
  <c r="AA611" i="2" s="1"/>
  <c r="Z699" i="2"/>
  <c r="AA699" i="2" s="1"/>
  <c r="Z899" i="2"/>
  <c r="AA899" i="2" s="1"/>
  <c r="Z931" i="2"/>
  <c r="AA931" i="2" s="1"/>
  <c r="Z955" i="2"/>
  <c r="AA955" i="2" s="1"/>
  <c r="Z38" i="2"/>
  <c r="AA38" i="2" s="1"/>
  <c r="Z62" i="2"/>
  <c r="AA62" i="2" s="1"/>
  <c r="Z86" i="2"/>
  <c r="AA86" i="2" s="1"/>
  <c r="Z94" i="2"/>
  <c r="AA94" i="2" s="1"/>
  <c r="Z126" i="2"/>
  <c r="AA126" i="2" s="1"/>
  <c r="Z142" i="2"/>
  <c r="AA142" i="2" s="1"/>
  <c r="Z150" i="2"/>
  <c r="AA150" i="2" s="1"/>
  <c r="Z158" i="2"/>
  <c r="AA158" i="2" s="1"/>
  <c r="Z190" i="2"/>
  <c r="AA190" i="2" s="1"/>
  <c r="Z198" i="2"/>
  <c r="AA198" i="2" s="1"/>
  <c r="Z214" i="2"/>
  <c r="AA214" i="2" s="1"/>
  <c r="Z222" i="2"/>
  <c r="AA222" i="2" s="1"/>
  <c r="Z238" i="2"/>
  <c r="AA238" i="2" s="1"/>
  <c r="Z246" i="2"/>
  <c r="AA246" i="2" s="1"/>
  <c r="Z286" i="2"/>
  <c r="AA286" i="2" s="1"/>
  <c r="Z414" i="2"/>
  <c r="AA414" i="2" s="1"/>
  <c r="Z446" i="2"/>
  <c r="AA446" i="2" s="1"/>
  <c r="Z558" i="2"/>
  <c r="AA558" i="2" s="1"/>
  <c r="Z590" i="2"/>
  <c r="AA590" i="2" s="1"/>
  <c r="Z598" i="2"/>
  <c r="AA598" i="2" s="1"/>
  <c r="Z614" i="2"/>
  <c r="AA614" i="2" s="1"/>
  <c r="Z622" i="2"/>
  <c r="AA622" i="2" s="1"/>
  <c r="Z654" i="2"/>
  <c r="AA654" i="2" s="1"/>
  <c r="Z670" i="2"/>
  <c r="AA670" i="2" s="1"/>
  <c r="Z694" i="2"/>
  <c r="AA694" i="2" s="1"/>
  <c r="Z702" i="2"/>
  <c r="AA702" i="2" s="1"/>
  <c r="Z710" i="2"/>
  <c r="AA710" i="2" s="1"/>
  <c r="Z726" i="2"/>
  <c r="AA726" i="2" s="1"/>
  <c r="Z734" i="2"/>
  <c r="AA734" i="2" s="1"/>
  <c r="Z742" i="2"/>
  <c r="AA742" i="2" s="1"/>
  <c r="Z758" i="2"/>
  <c r="AA758" i="2" s="1"/>
  <c r="Z822" i="2"/>
  <c r="AA822" i="2" s="1"/>
  <c r="Z838" i="2"/>
  <c r="AA838" i="2" s="1"/>
  <c r="Z854" i="2"/>
  <c r="AA854" i="2" s="1"/>
  <c r="Z870" i="2"/>
  <c r="AA870" i="2" s="1"/>
  <c r="Z886" i="2"/>
  <c r="AA886" i="2" s="1"/>
  <c r="Z894" i="2"/>
  <c r="AA894" i="2" s="1"/>
  <c r="Z902" i="2"/>
  <c r="AA902" i="2" s="1"/>
  <c r="Z910" i="2"/>
  <c r="AA910" i="2" s="1"/>
  <c r="Z918" i="2"/>
  <c r="AA918" i="2" s="1"/>
  <c r="Z926" i="2"/>
  <c r="AA926" i="2" s="1"/>
  <c r="Z934" i="2"/>
  <c r="AA934" i="2" s="1"/>
  <c r="Z942" i="2"/>
  <c r="AA942" i="2" s="1"/>
  <c r="Z950" i="2"/>
  <c r="AA950" i="2" s="1"/>
  <c r="Z958" i="2"/>
  <c r="AA958" i="2" s="1"/>
  <c r="Z966" i="2"/>
  <c r="AA966" i="2" s="1"/>
  <c r="Z974" i="2"/>
  <c r="AA974" i="2" s="1"/>
  <c r="Z982" i="2"/>
  <c r="AA982" i="2" s="1"/>
  <c r="Z990" i="2"/>
  <c r="AA990" i="2" s="1"/>
  <c r="Z998" i="2"/>
  <c r="AA998" i="2" s="1"/>
  <c r="Z1006" i="2"/>
  <c r="AA1006" i="2" s="1"/>
  <c r="Z1014" i="2"/>
  <c r="AA1014" i="2" s="1"/>
  <c r="Z1022" i="2"/>
  <c r="AA1022" i="2" s="1"/>
  <c r="Z1030" i="2"/>
  <c r="AA1030" i="2" s="1"/>
  <c r="Z1038" i="2"/>
  <c r="AA1038" i="2" s="1"/>
  <c r="Z135" i="2"/>
  <c r="AA135" i="2" s="1"/>
  <c r="Z159" i="2"/>
  <c r="AA159" i="2" s="1"/>
  <c r="Z187" i="2"/>
  <c r="AA187" i="2" s="1"/>
  <c r="Z279" i="2"/>
  <c r="AA279" i="2" s="1"/>
  <c r="Z371" i="2"/>
  <c r="AA371" i="2" s="1"/>
  <c r="Z567" i="2"/>
  <c r="AA567" i="2" s="1"/>
  <c r="Z599" i="2"/>
  <c r="AA599" i="2" s="1"/>
  <c r="Z651" i="2"/>
  <c r="AA651" i="2" s="1"/>
  <c r="Z679" i="2"/>
  <c r="AA679" i="2" s="1"/>
  <c r="Z711" i="2"/>
  <c r="AA711" i="2" s="1"/>
  <c r="Z743" i="2"/>
  <c r="AA743" i="2" s="1"/>
  <c r="Z1003" i="2"/>
  <c r="AA1003" i="2" s="1"/>
  <c r="Z1031" i="2"/>
  <c r="AA1031" i="2" s="1"/>
  <c r="Z6" i="2"/>
  <c r="AA6" i="2" s="1"/>
  <c r="Z14" i="2"/>
  <c r="AA14" i="2" s="1"/>
  <c r="Z46" i="2"/>
  <c r="AA46" i="2" s="1"/>
  <c r="Z54" i="2"/>
  <c r="AA54" i="2" s="1"/>
  <c r="Z70" i="2"/>
  <c r="AA70" i="2" s="1"/>
  <c r="Z78" i="2"/>
  <c r="AA78" i="2" s="1"/>
  <c r="Z102" i="2"/>
  <c r="AA102" i="2" s="1"/>
  <c r="Z110" i="2"/>
  <c r="AA110" i="2" s="1"/>
  <c r="Z118" i="2"/>
  <c r="AA118" i="2" s="1"/>
  <c r="Z134" i="2"/>
  <c r="AA134" i="2" s="1"/>
  <c r="E16" i="4" s="1"/>
  <c r="Z166" i="2"/>
  <c r="AA166" i="2" s="1"/>
  <c r="Z174" i="2"/>
  <c r="AA174" i="2" s="1"/>
  <c r="Z182" i="2"/>
  <c r="AA182" i="2" s="1"/>
  <c r="Z206" i="2"/>
  <c r="AA206" i="2" s="1"/>
  <c r="Z230" i="2"/>
  <c r="AA230" i="2" s="1"/>
  <c r="Z318" i="2"/>
  <c r="AA318" i="2" s="1"/>
  <c r="Z646" i="2"/>
  <c r="AA646" i="2" s="1"/>
  <c r="Z623" i="2"/>
  <c r="AA623" i="2" s="1"/>
  <c r="Z771" i="2"/>
  <c r="AA771" i="2" s="1"/>
  <c r="Z831" i="2"/>
  <c r="AA831" i="2" s="1"/>
  <c r="Z915" i="2"/>
  <c r="AA915" i="2" s="1"/>
  <c r="Z943" i="2"/>
  <c r="AA943" i="2" s="1"/>
  <c r="E47" i="4" l="1"/>
  <c r="E10" i="4"/>
  <c r="E31" i="4"/>
  <c r="E38" i="4"/>
  <c r="E46" i="4"/>
  <c r="E64" i="4" s="1"/>
  <c r="E12" i="4"/>
  <c r="E13" i="4"/>
  <c r="E27" i="4"/>
  <c r="E34" i="4" s="1"/>
  <c r="E41" i="4"/>
  <c r="E42" i="4" s="1"/>
  <c r="E22" i="4"/>
  <c r="E23" i="4" s="1"/>
  <c r="AD4" i="2"/>
  <c r="AA4" i="2"/>
  <c r="AA6369" i="2" l="1"/>
  <c r="E9" i="4"/>
  <c r="AD5" i="2"/>
  <c r="E106" i="4" l="1"/>
  <c r="E18" i="4"/>
  <c r="AE3" i="2"/>
  <c r="AE4" i="2"/>
  <c r="C29" i="3" l="1"/>
  <c r="C28" i="3"/>
  <c r="C27" i="3"/>
  <c r="C26" i="3"/>
  <c r="C25" i="3"/>
  <c r="C24" i="3"/>
  <c r="C23" i="3"/>
  <c r="C22" i="3"/>
  <c r="C21" i="3"/>
  <c r="C20" i="3"/>
  <c r="C19" i="3"/>
  <c r="C18" i="3"/>
  <c r="C17" i="3"/>
  <c r="C16" i="3"/>
  <c r="C15" i="3"/>
  <c r="C14" i="3"/>
  <c r="C13" i="3"/>
  <c r="C12" i="3"/>
  <c r="C11" i="3"/>
  <c r="C10" i="3"/>
  <c r="C9" i="3"/>
  <c r="C8" i="3"/>
  <c r="C7" i="3"/>
  <c r="C6" i="3"/>
  <c r="C5" i="3"/>
  <c r="C4" i="3"/>
</calcChain>
</file>

<file path=xl/sharedStrings.xml><?xml version="1.0" encoding="utf-8"?>
<sst xmlns="http://schemas.openxmlformats.org/spreadsheetml/2006/main" count="107178" uniqueCount="7455">
  <si>
    <t>NCS BEX Standard Query</t>
  </si>
  <si>
    <t>Amount</t>
  </si>
  <si>
    <t>Fiscal year/period</t>
  </si>
  <si>
    <t>JAN 2018</t>
  </si>
  <si>
    <t>FEB 2018</t>
  </si>
  <si>
    <t>MAR 2018</t>
  </si>
  <si>
    <t>APR 2018</t>
  </si>
  <si>
    <t>MAY 2018</t>
  </si>
  <si>
    <t>JUN 2018</t>
  </si>
  <si>
    <t>JUL 2018</t>
  </si>
  <si>
    <t>AUG 2018</t>
  </si>
  <si>
    <t>SEP 2018</t>
  </si>
  <si>
    <t>OCT 2018</t>
  </si>
  <si>
    <t>NOV 2018</t>
  </si>
  <si>
    <t>DEC 2018</t>
  </si>
  <si>
    <t>Overall Result</t>
  </si>
  <si>
    <t>Activity</t>
  </si>
  <si>
    <t>Cost Center</t>
  </si>
  <si>
    <t>Order</t>
  </si>
  <si>
    <t>G/L Account</t>
  </si>
  <si>
    <t>$</t>
  </si>
  <si>
    <t>816</t>
  </si>
  <si>
    <t>11150</t>
  </si>
  <si>
    <t>GAS ACQ &amp; PIPE SVCE</t>
  </si>
  <si>
    <t>816-04515</t>
  </si>
  <si>
    <t>WELLS EXPENSE-WELL EXP-AL'S POOL</t>
  </si>
  <si>
    <t>502300</t>
  </si>
  <si>
    <t>RENTS AND LEASES</t>
  </si>
  <si>
    <t>502390</t>
  </si>
  <si>
    <t>STORAGE LEASES</t>
  </si>
  <si>
    <t>506200</t>
  </si>
  <si>
    <t>PERMITS AND FEES</t>
  </si>
  <si>
    <t>540900</t>
  </si>
  <si>
    <t>UNDERGROUND STORAGE</t>
  </si>
  <si>
    <t>816-04520</t>
  </si>
  <si>
    <t>WELLS EXPENSE-WELL EXP-BRUER</t>
  </si>
  <si>
    <t>816-04525</t>
  </si>
  <si>
    <t>WELLS EXPENSE-WELL EXP-FLORA</t>
  </si>
  <si>
    <t>816-04530</t>
  </si>
  <si>
    <t>WELLS EXPENSE-WELL EXP-REICHHOLD</t>
  </si>
  <si>
    <t>816-04533</t>
  </si>
  <si>
    <t>WELLS EXPENSE-WELL EXP-SOUTH CALVIN</t>
  </si>
  <si>
    <t>11200</t>
  </si>
  <si>
    <t>GAS STORAGE OPS</t>
  </si>
  <si>
    <t>502100</t>
  </si>
  <si>
    <t>OTHER CONTRACT WORK</t>
  </si>
  <si>
    <t>11300</t>
  </si>
  <si>
    <t>GAS CONTROL</t>
  </si>
  <si>
    <t>11600</t>
  </si>
  <si>
    <t>MIST UGS</t>
  </si>
  <si>
    <t>502180</t>
  </si>
  <si>
    <t>ASPHALT PAVING</t>
  </si>
  <si>
    <t>16100</t>
  </si>
  <si>
    <t>FACILITIES MGMNT</t>
  </si>
  <si>
    <t>816-04532</t>
  </si>
  <si>
    <t>WELLS EXPENSE-WELL EXP-SCHLICKER</t>
  </si>
  <si>
    <t>580305</t>
  </si>
  <si>
    <t>NWN/580305</t>
  </si>
  <si>
    <t>818</t>
  </si>
  <si>
    <t>818-04395</t>
  </si>
  <si>
    <t>COMPRESSOR STATION EXPENSE-COMPR STATION</t>
  </si>
  <si>
    <t>501400</t>
  </si>
  <si>
    <t>MATERIALS</t>
  </si>
  <si>
    <t>506500</t>
  </si>
  <si>
    <t>UNLEADED FUEL</t>
  </si>
  <si>
    <t>580301</t>
  </si>
  <si>
    <t>NWN/580301</t>
  </si>
  <si>
    <t>818-04400</t>
  </si>
  <si>
    <t>580306</t>
  </si>
  <si>
    <t>NWN/580306</t>
  </si>
  <si>
    <t>818-04405</t>
  </si>
  <si>
    <t>502800</t>
  </si>
  <si>
    <t>POSTAGE</t>
  </si>
  <si>
    <t>818-04406</t>
  </si>
  <si>
    <t>819</t>
  </si>
  <si>
    <t>819-04405</t>
  </si>
  <si>
    <t>COMPRESSOR STATION FUEL-COMPR STATION 5</t>
  </si>
  <si>
    <t>502900</t>
  </si>
  <si>
    <t>COMPANY GAS USE</t>
  </si>
  <si>
    <t>820</t>
  </si>
  <si>
    <t>11100</t>
  </si>
  <si>
    <t>SYSTEM OPS</t>
  </si>
  <si>
    <t>820-01310</t>
  </si>
  <si>
    <t>MEASURE &amp; REGULATING EXP-MEASURING AND R</t>
  </si>
  <si>
    <t>501700</t>
  </si>
  <si>
    <t>EQUIPMENT</t>
  </si>
  <si>
    <t>500305</t>
  </si>
  <si>
    <t>HOURLY REGULAR  PAY</t>
  </si>
  <si>
    <t>500900</t>
  </si>
  <si>
    <t>VACATION, SICK &amp; HOL</t>
  </si>
  <si>
    <t>501000</t>
  </si>
  <si>
    <t>PAYROLL OVERHEAD</t>
  </si>
  <si>
    <t>501401</t>
  </si>
  <si>
    <t>MATERIALS - CONS INV</t>
  </si>
  <si>
    <t>501600</t>
  </si>
  <si>
    <t>TRANSPORTATION</t>
  </si>
  <si>
    <t>502600</t>
  </si>
  <si>
    <t>UTILITIES</t>
  </si>
  <si>
    <t>503000</t>
  </si>
  <si>
    <t>OFFICE SUPPLIES</t>
  </si>
  <si>
    <t>504300</t>
  </si>
  <si>
    <t>CASH RECEIPTS</t>
  </si>
  <si>
    <t>505100</t>
  </si>
  <si>
    <t>PROFESSIONAL SERVICE</t>
  </si>
  <si>
    <t>588301</t>
  </si>
  <si>
    <t>HRL - DBL TIME ZTFSO</t>
  </si>
  <si>
    <t>588305</t>
  </si>
  <si>
    <t>HRLY - REGULAR ZTFSO</t>
  </si>
  <si>
    <t>588306</t>
  </si>
  <si>
    <t>HRLY - OT ZTFSO</t>
  </si>
  <si>
    <t>500100</t>
  </si>
  <si>
    <t>SALARY PAYROLL</t>
  </si>
  <si>
    <t>500500</t>
  </si>
  <si>
    <t>SALARY BONUS PAYROLL</t>
  </si>
  <si>
    <t>500301</t>
  </si>
  <si>
    <t>HOURLY DOUBLE PAY</t>
  </si>
  <si>
    <t>500306</t>
  </si>
  <si>
    <t>HOURLY OVERTIME PAY</t>
  </si>
  <si>
    <t>501100</t>
  </si>
  <si>
    <t>EDUCATION</t>
  </si>
  <si>
    <t>501500</t>
  </si>
  <si>
    <t>MILEAGE REIMBURSE</t>
  </si>
  <si>
    <t>501900</t>
  </si>
  <si>
    <t>DUES/MEMBERSHIP</t>
  </si>
  <si>
    <t>502129</t>
  </si>
  <si>
    <t>WELDING</t>
  </si>
  <si>
    <t>502171</t>
  </si>
  <si>
    <t>GEO LOGICAL  SVC</t>
  </si>
  <si>
    <t>502466</t>
  </si>
  <si>
    <t>P CARD UNCODED CHARG</t>
  </si>
  <si>
    <t>503300</t>
  </si>
  <si>
    <t>REFRESHMENTS</t>
  </si>
  <si>
    <t>503400</t>
  </si>
  <si>
    <t>TOOL EXPENSE</t>
  </si>
  <si>
    <t>503500</t>
  </si>
  <si>
    <t>MOTOR OIL</t>
  </si>
  <si>
    <t>504700</t>
  </si>
  <si>
    <t>PARKING</t>
  </si>
  <si>
    <t>504900</t>
  </si>
  <si>
    <t>UNIFORMS</t>
  </si>
  <si>
    <t>505800</t>
  </si>
  <si>
    <t>MEAL TICKETS</t>
  </si>
  <si>
    <t>506600</t>
  </si>
  <si>
    <t>DIESEL FUEL</t>
  </si>
  <si>
    <t>512100</t>
  </si>
  <si>
    <t>MEALS AND ENTERTAIN</t>
  </si>
  <si>
    <t>513100</t>
  </si>
  <si>
    <t>CONFERENCE TRAVEL</t>
  </si>
  <si>
    <t>513200</t>
  </si>
  <si>
    <t>BUSINESS TRAVEL</t>
  </si>
  <si>
    <t>522000</t>
  </si>
  <si>
    <t>EMPLOYEE AWARDS</t>
  </si>
  <si>
    <t>522100</t>
  </si>
  <si>
    <t>EMPLOYEE AWRDS MLS &amp;</t>
  </si>
  <si>
    <t>581500</t>
  </si>
  <si>
    <t>NWN/581500</t>
  </si>
  <si>
    <t>585800</t>
  </si>
  <si>
    <t>NWN/585800</t>
  </si>
  <si>
    <t>589500</t>
  </si>
  <si>
    <t>MILEAGE REIMB ZTFSO</t>
  </si>
  <si>
    <t>11700</t>
  </si>
  <si>
    <t>N MIST UGS</t>
  </si>
  <si>
    <t>13100</t>
  </si>
  <si>
    <t>NETWORK CNTRL SYSTMS</t>
  </si>
  <si>
    <t>15100</t>
  </si>
  <si>
    <t>ENGINEERING SVCES OR</t>
  </si>
  <si>
    <t>588105</t>
  </si>
  <si>
    <t>SALARY PAYROLL ZTFSO</t>
  </si>
  <si>
    <t>15410</t>
  </si>
  <si>
    <t>EE PROTECTION EQUIP</t>
  </si>
  <si>
    <t>15506</t>
  </si>
  <si>
    <t>CORE DISTRIB - OR</t>
  </si>
  <si>
    <t>821</t>
  </si>
  <si>
    <t>821-04500</t>
  </si>
  <si>
    <t>PURIFICATION EXPENSE-PURIFICATION EXP</t>
  </si>
  <si>
    <t>832</t>
  </si>
  <si>
    <t>832-01295</t>
  </si>
  <si>
    <t>RESERVOIR MAINT-MAINTENANCE</t>
  </si>
  <si>
    <t>508410</t>
  </si>
  <si>
    <t>SHARED SERVICES COST</t>
  </si>
  <si>
    <t>580105</t>
  </si>
  <si>
    <t>NWN/580105</t>
  </si>
  <si>
    <t>42016</t>
  </si>
  <si>
    <t>GAS ACCOUNTING</t>
  </si>
  <si>
    <t>834</t>
  </si>
  <si>
    <t>834-01505</t>
  </si>
  <si>
    <t>Storage Maint. Expense of Comp. Equp</t>
  </si>
  <si>
    <t>505500</t>
  </si>
  <si>
    <t>REPAIRS AND MAINT</t>
  </si>
  <si>
    <t>840</t>
  </si>
  <si>
    <t>840-01630</t>
  </si>
  <si>
    <t>GAS STORAGE SUPER-SUPERVISION</t>
  </si>
  <si>
    <t>15501</t>
  </si>
  <si>
    <t>DIR, UTILITY OPS</t>
  </si>
  <si>
    <t>840-04485</t>
  </si>
  <si>
    <t>GAS STORAGE SUPER-LNG SUPERVISION NEWPOR</t>
  </si>
  <si>
    <t>844</t>
  </si>
  <si>
    <t>844-04470</t>
  </si>
  <si>
    <t>LNG OPERATIONS-LNG GASCO</t>
  </si>
  <si>
    <t>504800</t>
  </si>
  <si>
    <t>LAUNDRY</t>
  </si>
  <si>
    <t>844-04475</t>
  </si>
  <si>
    <t>LNG OPERATIONS-LNG NEWPORT</t>
  </si>
  <si>
    <t>844-04480</t>
  </si>
  <si>
    <t>LNG OPERATIONS-LNG SUPERVISION GASCO</t>
  </si>
  <si>
    <t>844-04485</t>
  </si>
  <si>
    <t>LNG OPERATIONS-LNG SUPERVISION NEWPORT</t>
  </si>
  <si>
    <t>502400</t>
  </si>
  <si>
    <t>MISCELLANEOUS</t>
  </si>
  <si>
    <t>11400</t>
  </si>
  <si>
    <t>NEWPORT LNG</t>
  </si>
  <si>
    <t>500400</t>
  </si>
  <si>
    <t>P/T HOURLY PAYROLL</t>
  </si>
  <si>
    <t>502700</t>
  </si>
  <si>
    <t>TELEPHONE</t>
  </si>
  <si>
    <t>503200</t>
  </si>
  <si>
    <t>BOOKS AND MAGAZINES</t>
  </si>
  <si>
    <t>512200</t>
  </si>
  <si>
    <t>TRAVEL IN TERRITORY</t>
  </si>
  <si>
    <t>11500</t>
  </si>
  <si>
    <t>PORTLAND LNG</t>
  </si>
  <si>
    <t>11550</t>
  </si>
  <si>
    <t>CONSMR INFO-INTNT SR</t>
  </si>
  <si>
    <t>14100</t>
  </si>
  <si>
    <t>TRANSMISSION</t>
  </si>
  <si>
    <t>845</t>
  </si>
  <si>
    <t>845-04410</t>
  </si>
  <si>
    <t>LNG FUEL EXPENSE-CREDIT LIQUEF COSTS</t>
  </si>
  <si>
    <t>540600</t>
  </si>
  <si>
    <t>LNG</t>
  </si>
  <si>
    <t>847</t>
  </si>
  <si>
    <t>847-04475</t>
  </si>
  <si>
    <t>LNG MAINTENANCE-LNG NEWPORT</t>
  </si>
  <si>
    <t>847-04470</t>
  </si>
  <si>
    <t>LNG MAINTENANCE-LNG GASCO</t>
  </si>
  <si>
    <t>501402</t>
  </si>
  <si>
    <t>MATERIALS -CONS PIPE</t>
  </si>
  <si>
    <t>502357</t>
  </si>
  <si>
    <t>LARGE EQUIPMENT RENT</t>
  </si>
  <si>
    <t>507700</t>
  </si>
  <si>
    <t>SMALL TOOLS</t>
  </si>
  <si>
    <t>505900</t>
  </si>
  <si>
    <t>HARDWARE MAINT</t>
  </si>
  <si>
    <t>589800</t>
  </si>
  <si>
    <t>MEAL TICKETS ZTFSO</t>
  </si>
  <si>
    <t>856</t>
  </si>
  <si>
    <t>856-01675</t>
  </si>
  <si>
    <t>TRNSMSN MAIN OPERATION EXP-TRANS MAIN MA</t>
  </si>
  <si>
    <t>856-01695</t>
  </si>
  <si>
    <t>TRNSMSN MAIN OPERATION EXP-VALVE MAINTEN</t>
  </si>
  <si>
    <t>856-01250</t>
  </si>
  <si>
    <t>TRNSMSN MAIN OPERATION EXP-LEAKAGE INSPE</t>
  </si>
  <si>
    <t>856-01542</t>
  </si>
  <si>
    <t>TRNSMSN MAIN OPERATION EXP-GEOHAZARD INS</t>
  </si>
  <si>
    <t>856-01670</t>
  </si>
  <si>
    <t>TRNSMSN MAIN OPERATION EXP-TRAINING</t>
  </si>
  <si>
    <t>502170</t>
  </si>
  <si>
    <t>FLAGGING</t>
  </si>
  <si>
    <t>500700</t>
  </si>
  <si>
    <t>HOURLY BONUS PAYROLL</t>
  </si>
  <si>
    <t>502302</t>
  </si>
  <si>
    <t>TOOLS AND EQUIP RENT</t>
  </si>
  <si>
    <t>856-01676</t>
  </si>
  <si>
    <t>TRNSMSN MAIN OPERATION EXP-VEGETATION CO</t>
  </si>
  <si>
    <t>14109</t>
  </si>
  <si>
    <t>CORE DISTRIB - WA</t>
  </si>
  <si>
    <t>15505</t>
  </si>
  <si>
    <t>PIPELINE INTEGRITY</t>
  </si>
  <si>
    <t>856-01544</t>
  </si>
  <si>
    <t>TRNSMSN MAIN OPERATION EXP-GEOHAZARD REP</t>
  </si>
  <si>
    <t>501414</t>
  </si>
  <si>
    <t>MATERIALS - GRAVEL</t>
  </si>
  <si>
    <t>501459</t>
  </si>
  <si>
    <t>MATERIALS - AGGREG</t>
  </si>
  <si>
    <t>502107</t>
  </si>
  <si>
    <t>WATER SUPPLY</t>
  </si>
  <si>
    <t>502115</t>
  </si>
  <si>
    <t>SIDEBOOM</t>
  </si>
  <si>
    <t>502127</t>
  </si>
  <si>
    <t>FENCING</t>
  </si>
  <si>
    <t>502160</t>
  </si>
  <si>
    <t>VACUUM TRUCK</t>
  </si>
  <si>
    <t>502165</t>
  </si>
  <si>
    <t>DUMP TRUCK</t>
  </si>
  <si>
    <t>502195</t>
  </si>
  <si>
    <t>SAW CUTS</t>
  </si>
  <si>
    <t>506801</t>
  </si>
  <si>
    <t>PLANT TRANSFERS</t>
  </si>
  <si>
    <t>501415</t>
  </si>
  <si>
    <t>MATERIALS - OTHER</t>
  </si>
  <si>
    <t>502116</t>
  </si>
  <si>
    <t>TRACKHOE</t>
  </si>
  <si>
    <t>15507</t>
  </si>
  <si>
    <t>PERIMETER DISTRIBUT</t>
  </si>
  <si>
    <t>15520</t>
  </si>
  <si>
    <t>COMPLIANCE SERVICES</t>
  </si>
  <si>
    <t>863</t>
  </si>
  <si>
    <t>863-01675</t>
  </si>
  <si>
    <t>TRNSMSN MAIN MAINTENANCE EXP-TRANS MAIN</t>
  </si>
  <si>
    <t>503800</t>
  </si>
  <si>
    <t>TAXES</t>
  </si>
  <si>
    <t>531200</t>
  </si>
  <si>
    <t>AFUDC DEBT</t>
  </si>
  <si>
    <t>531201</t>
  </si>
  <si>
    <t>AFUDC EQUITY</t>
  </si>
  <si>
    <t>870</t>
  </si>
  <si>
    <t>870-01630</t>
  </si>
  <si>
    <t>TRNSMSN MAIN SUPERVISION EXP-SUPERVISION</t>
  </si>
  <si>
    <t>870-04415</t>
  </si>
  <si>
    <t>TRNSMSN MAIN SUPERVISION EXP-GAS ACQ &amp; P</t>
  </si>
  <si>
    <t>501200</t>
  </si>
  <si>
    <t>AUTO ALLOWANCE</t>
  </si>
  <si>
    <t>502000</t>
  </si>
  <si>
    <t>OFFICE CONTRACT WORK</t>
  </si>
  <si>
    <t>505600</t>
  </si>
  <si>
    <t>SOFTWARE MAINT</t>
  </si>
  <si>
    <t>506400</t>
  </si>
  <si>
    <t>DONATIONS</t>
  </si>
  <si>
    <t>870-02966</t>
  </si>
  <si>
    <t>TRNSMSN MAIN SUPERVISION EXP-N</t>
  </si>
  <si>
    <t>874</t>
  </si>
  <si>
    <t>874-01170</t>
  </si>
  <si>
    <t>DISTRB MAIN &amp; SERVICE OP EXP-EMERGENCY O</t>
  </si>
  <si>
    <t>874-01275</t>
  </si>
  <si>
    <t>DISTRB MAIN &amp; SERVICE OP EXP-MAIN &amp; SRVC</t>
  </si>
  <si>
    <t>874-01280</t>
  </si>
  <si>
    <t>DISTRB MAIN &amp; SERVICE OP EXP-MAINS</t>
  </si>
  <si>
    <t>874-01695</t>
  </si>
  <si>
    <t>DISTRB MAIN &amp; SERVICE OP EXP-VALVE MAINT</t>
  </si>
  <si>
    <t>11320</t>
  </si>
  <si>
    <t>FIELD SERVICES</t>
  </si>
  <si>
    <t>874-01250</t>
  </si>
  <si>
    <t>DISTRB MAIN &amp; SERVICE OP EXP-LEAKAGE INS</t>
  </si>
  <si>
    <t>12013</t>
  </si>
  <si>
    <t>874-01180</t>
  </si>
  <si>
    <t>DISTRB MAIN &amp; SERVICE OP EXP-FIELD DATA</t>
  </si>
  <si>
    <t>12359</t>
  </si>
  <si>
    <t>ENGINEERING SVCES WA</t>
  </si>
  <si>
    <t>13510</t>
  </si>
  <si>
    <t>CUST FIELD SERVICES</t>
  </si>
  <si>
    <t>504950</t>
  </si>
  <si>
    <t>CLOTHING</t>
  </si>
  <si>
    <t>506300</t>
  </si>
  <si>
    <t>CELLULAR PHONES</t>
  </si>
  <si>
    <t>874-01187</t>
  </si>
  <si>
    <t>DISTRB MAIN &amp; SERVICE OP EXP-FIELD METER</t>
  </si>
  <si>
    <t>874-02090</t>
  </si>
  <si>
    <t>DISTRB MAIN &amp; SERVICE OP EXP-DEFAULT</t>
  </si>
  <si>
    <t>874-01175</t>
  </si>
  <si>
    <t>15502</t>
  </si>
  <si>
    <t>LEGACY ENV. PROGRAM</t>
  </si>
  <si>
    <t>501403</t>
  </si>
  <si>
    <t>MAT CONS -PIPE SCRAP</t>
  </si>
  <si>
    <t>505400</t>
  </si>
  <si>
    <t>CLEARING</t>
  </si>
  <si>
    <t>15509</t>
  </si>
  <si>
    <t>CONTRACT SERVICES</t>
  </si>
  <si>
    <t>507500</t>
  </si>
  <si>
    <t>CORPORATE IDENTITY</t>
  </si>
  <si>
    <t>522200</t>
  </si>
  <si>
    <t>NON EMPLOYEE GIFTS</t>
  </si>
  <si>
    <t>501800</t>
  </si>
  <si>
    <t>FURNITURE</t>
  </si>
  <si>
    <t>502106</t>
  </si>
  <si>
    <t>ENVIRONMENTAL</t>
  </si>
  <si>
    <t>502125</t>
  </si>
  <si>
    <t>BID MAIN WORK</t>
  </si>
  <si>
    <t>874-01505</t>
  </si>
  <si>
    <t>DISTRB MAIN &amp; SERVICE OP EXP-OFFICE STAF</t>
  </si>
  <si>
    <t>16115</t>
  </si>
  <si>
    <t>PARKROSE- FACILITIES</t>
  </si>
  <si>
    <t>16200</t>
  </si>
  <si>
    <t>STORES</t>
  </si>
  <si>
    <t>874-12345</t>
  </si>
  <si>
    <t>DISTRB MAIN &amp; SERVICE OP EXP-STORES OH C</t>
  </si>
  <si>
    <t>875</t>
  </si>
  <si>
    <t>875-01125</t>
  </si>
  <si>
    <t>DISTRB MSRE&amp; RGLTNG EXP-DIST REG INSPECT</t>
  </si>
  <si>
    <t>875-01545</t>
  </si>
  <si>
    <t>DISTRB MSRE&amp; RGLTNG EXP-REGULATOR OPERAT</t>
  </si>
  <si>
    <t>875-04420</t>
  </si>
  <si>
    <t>DISTRB MSRE&amp; RGLTNG EXP-GAS QUALITY EQUI</t>
  </si>
  <si>
    <t>875-01645</t>
  </si>
  <si>
    <t>DISTRB MSRE&amp; RGLTNG EXP-TELEMETERING OPE</t>
  </si>
  <si>
    <t>877</t>
  </si>
  <si>
    <t>877-01040</t>
  </si>
  <si>
    <t>DISTRB MSRE &amp; RGLTNG EXP-CG-CITY GATE ME</t>
  </si>
  <si>
    <t>877-01480</t>
  </si>
  <si>
    <t>DISTRB MSRE &amp; RGLTNG EXP-CG-ODORANT TRAN</t>
  </si>
  <si>
    <t>877-01485</t>
  </si>
  <si>
    <t>DISTRB MSRE &amp; RGLTNG EXP-CG-ODORIZER OPE</t>
  </si>
  <si>
    <t>540200</t>
  </si>
  <si>
    <t>COMMODITY CHARGES</t>
  </si>
  <si>
    <t>877-01490</t>
  </si>
  <si>
    <t>DISTRB MSRE &amp; RGLTNG EXP-CG-ODORIZING EQ</t>
  </si>
  <si>
    <t>877-01495</t>
  </si>
  <si>
    <t>DISTRB MSRE &amp; RGLTNG EXP-CG-ODOROMETER R</t>
  </si>
  <si>
    <t>878</t>
  </si>
  <si>
    <t>878-01330</t>
  </si>
  <si>
    <t>DISTRB METER &amp; HOUSE RGLTR EXP-METER CHA</t>
  </si>
  <si>
    <t>878-01410</t>
  </si>
  <si>
    <t>DISTRB METER &amp; HOUSE RGLTR EXP-METER SET</t>
  </si>
  <si>
    <t>878-01430</t>
  </si>
  <si>
    <t>DISTRB METER &amp; HOUSE RGLTR EXP-METER TUR</t>
  </si>
  <si>
    <t>878-01470</t>
  </si>
  <si>
    <t>DISTRB METER &amp; HOUSE RGLTR EXP-MTR PRESS</t>
  </si>
  <si>
    <t>878-04655</t>
  </si>
  <si>
    <t>DISTRB METER &amp; HOUSE RGLTR EXP-INDUSTRIA</t>
  </si>
  <si>
    <t>878-01620</t>
  </si>
  <si>
    <t>DISTRB METER &amp; HOUSE RGLTR EXP-SERVICING</t>
  </si>
  <si>
    <t>878-01630</t>
  </si>
  <si>
    <t>DISTRB METER &amp; HOUSE RGLTR EXP-SUPERVISI</t>
  </si>
  <si>
    <t>503100</t>
  </si>
  <si>
    <t>PRINTING</t>
  </si>
  <si>
    <t>505300</t>
  </si>
  <si>
    <t>CUSTOMER RECOVERY</t>
  </si>
  <si>
    <t>16145</t>
  </si>
  <si>
    <t>SUNSET - FACILITIES</t>
  </si>
  <si>
    <t>879</t>
  </si>
  <si>
    <t>879-01505</t>
  </si>
  <si>
    <t>CUSTOMER INSTALLATION EXPENSES-OFFICE ST</t>
  </si>
  <si>
    <t>879-01620</t>
  </si>
  <si>
    <t>CUSTOMER INSTALLATION EXPENSES-SERVICING</t>
  </si>
  <si>
    <t>879-01625</t>
  </si>
  <si>
    <t>501470</t>
  </si>
  <si>
    <t>MATERIALS - SAND</t>
  </si>
  <si>
    <t>502114</t>
  </si>
  <si>
    <t>TRUCKING AND HAULING</t>
  </si>
  <si>
    <t>506810</t>
  </si>
  <si>
    <t>DAMAGES</t>
  </si>
  <si>
    <t>879-01630</t>
  </si>
  <si>
    <t>CUSTOMER INSTALLATION EXPENSES-SUPERVISI</t>
  </si>
  <si>
    <t>13520</t>
  </si>
  <si>
    <t>RESOURCE MGMT CTR</t>
  </si>
  <si>
    <t>13525</t>
  </si>
  <si>
    <t>BUSINESS SYSTEMS</t>
  </si>
  <si>
    <t>879-01670</t>
  </si>
  <si>
    <t>CUSTOMER INSTALLATION EXPENSES-TRAINING</t>
  </si>
  <si>
    <t>15510</t>
  </si>
  <si>
    <t>OPS TECHNICAL SVCES</t>
  </si>
  <si>
    <t>879-12345</t>
  </si>
  <si>
    <t>CUSTOMER INSTALLATION EXPENSES-STORES OH</t>
  </si>
  <si>
    <t>73100</t>
  </si>
  <si>
    <t>VP, UTILITY SERVICES</t>
  </si>
  <si>
    <t>880</t>
  </si>
  <si>
    <t>880-01070</t>
  </si>
  <si>
    <t>OTHER DISTRIBUTION EXPENSES-COMPUTER SYS</t>
  </si>
  <si>
    <t>880-01270</t>
  </si>
  <si>
    <t>OTHER DISTRIB EXP - UNION/PSHIP MEETING</t>
  </si>
  <si>
    <t>880-01315</t>
  </si>
  <si>
    <t>OTHER DISTRIBUTION EXPENSES-MEETINGS</t>
  </si>
  <si>
    <t>880-01440</t>
  </si>
  <si>
    <t>OTHER DISTRIBUTION EXPENSES-MISC MEETING</t>
  </si>
  <si>
    <t>880-01512</t>
  </si>
  <si>
    <t>OTHER DISTRIBUTION EXPENSES-OPERATOR QUA</t>
  </si>
  <si>
    <t>880-01580</t>
  </si>
  <si>
    <t>OTHER DISTRIBUTION EXPENSES-SAFETY MEETI</t>
  </si>
  <si>
    <t>880-01670</t>
  </si>
  <si>
    <t>OTHER DISTRIBUTION EXPENSES-TRAINING</t>
  </si>
  <si>
    <t>880-01680</t>
  </si>
  <si>
    <t>OTHER DISTRIBUTION EXPENSES-TRAVEL TIME</t>
  </si>
  <si>
    <t>880-01275</t>
  </si>
  <si>
    <t>OTHER DISTRIB EXP - OTHER UNION BUSINESS</t>
  </si>
  <si>
    <t>880-01671</t>
  </si>
  <si>
    <t>OTHER DISTRIBUTION EXPENSES-OFFICE TRAIN</t>
  </si>
  <si>
    <t>880-01505</t>
  </si>
  <si>
    <t>OTHER DISTRIBUTION EXPENSES-OFFICE STAFF</t>
  </si>
  <si>
    <t>51010</t>
  </si>
  <si>
    <t>OCCUPATIONAL SAFETY</t>
  </si>
  <si>
    <t>881</t>
  </si>
  <si>
    <t>16170</t>
  </si>
  <si>
    <t>THE DALLES - FACILIT</t>
  </si>
  <si>
    <t>881-01550</t>
  </si>
  <si>
    <t>DISTRB RENTS-RENTS</t>
  </si>
  <si>
    <t>41020</t>
  </si>
  <si>
    <t>INFRASTRUCTURE</t>
  </si>
  <si>
    <t>51020</t>
  </si>
  <si>
    <t>52010</t>
  </si>
  <si>
    <t>PUB POLICY &amp; GVRM AF</t>
  </si>
  <si>
    <t>885</t>
  </si>
  <si>
    <t>885-01512</t>
  </si>
  <si>
    <t>DISTRB MAINTENANCE SUPERVISION-OPERATOR</t>
  </si>
  <si>
    <t>885-01630</t>
  </si>
  <si>
    <t>DISTRB MAINTENANCE SUPERVISION-SUPERVISI</t>
  </si>
  <si>
    <t>885-01315</t>
  </si>
  <si>
    <t>DISTRB MAINTENANCE SUPERVISION-MEETINGS</t>
  </si>
  <si>
    <t>885-01195</t>
  </si>
  <si>
    <t>DISTRB MAINTENANCE FIELD SUPPORT</t>
  </si>
  <si>
    <t>885-01505</t>
  </si>
  <si>
    <t>DISTRB MAINTENANCE SUPERVISION-OFFICE ST</t>
  </si>
  <si>
    <t>885-01633</t>
  </si>
  <si>
    <t>885-01514</t>
  </si>
  <si>
    <t>DISTRB MAINTENANCE SUPERVISION-PIPELINE</t>
  </si>
  <si>
    <t>500106</t>
  </si>
  <si>
    <t>SALARY  OVERTIME</t>
  </si>
  <si>
    <t>505200</t>
  </si>
  <si>
    <t>ADVERTISING</t>
  </si>
  <si>
    <t>506700</t>
  </si>
  <si>
    <t>CNG FUEL</t>
  </si>
  <si>
    <t>15400</t>
  </si>
  <si>
    <t>CODE COMPLIANCE</t>
  </si>
  <si>
    <t>500800</t>
  </si>
  <si>
    <t>SALARY P/T PAYROLL</t>
  </si>
  <si>
    <t>885-02966</t>
  </si>
  <si>
    <t>DISTRB MAINTENANCE SUPERVISION-NON RECOV</t>
  </si>
  <si>
    <t>885-01670</t>
  </si>
  <si>
    <t>DISTRB MAINTENANCE SUPERVISION-TRAINING</t>
  </si>
  <si>
    <t>16400</t>
  </si>
  <si>
    <t>OFFICE SERVICES</t>
  </si>
  <si>
    <t>41040</t>
  </si>
  <si>
    <t>ENT APPLICATIONS</t>
  </si>
  <si>
    <t>72700</t>
  </si>
  <si>
    <t>VP, UTILITY OPERATIO</t>
  </si>
  <si>
    <t>887</t>
  </si>
  <si>
    <t>887-01025</t>
  </si>
  <si>
    <t>DISTRB MAINTENANCE OF MAINS-CATHODIC PRO</t>
  </si>
  <si>
    <t>887-73090</t>
  </si>
  <si>
    <t>DISTRB MAINTENANCE OF MAINS-DAMAGE W/O W</t>
  </si>
  <si>
    <t>561000</t>
  </si>
  <si>
    <t>DMG Write-Offs</t>
  </si>
  <si>
    <t>586100</t>
  </si>
  <si>
    <t>NWN/586100</t>
  </si>
  <si>
    <t>887-01170</t>
  </si>
  <si>
    <t>DISTRB MAINTENANCE OF MAINS-EMERGENCY OP</t>
  </si>
  <si>
    <t>887-01220</t>
  </si>
  <si>
    <t>DISTRB MAINTENANCE OF MAINS-HP MAINS - L</t>
  </si>
  <si>
    <t>887-01285</t>
  </si>
  <si>
    <t>DISTRB MAINTENANCE OF MAINS-MAINS - BRID</t>
  </si>
  <si>
    <t>887-01287</t>
  </si>
  <si>
    <t>DISTRB MAINTENANCE OF MAINS-MAIN - HOUSE</t>
  </si>
  <si>
    <t>887-01290</t>
  </si>
  <si>
    <t>DISTRB MAINTENANCE OF MAINS-MAINS - OTHE</t>
  </si>
  <si>
    <t>887-01100</t>
  </si>
  <si>
    <t>DISTRB MAINTENANCE OF MAINS-DAMAGES TO M</t>
  </si>
  <si>
    <t>887-01197</t>
  </si>
  <si>
    <t>DISTRB MAINTENANCE OF MAINS-FINK STATION</t>
  </si>
  <si>
    <t>502134</t>
  </si>
  <si>
    <t>CONCRETE PAVING</t>
  </si>
  <si>
    <t>887-01477</t>
  </si>
  <si>
    <t>DISTRB MAINTENANCE OF MAINS-NORMAL STAND</t>
  </si>
  <si>
    <t>887-12345</t>
  </si>
  <si>
    <t>DISTRB MAINTENANCE OF MAINS-STORES OH CL</t>
  </si>
  <si>
    <t>889</t>
  </si>
  <si>
    <t>889-01125</t>
  </si>
  <si>
    <t>MAINT- MSRE REG STA EQUIP-GEN-DIST REG I</t>
  </si>
  <si>
    <t>506100</t>
  </si>
  <si>
    <t>SECURITY</t>
  </si>
  <si>
    <t>889-01130</t>
  </si>
  <si>
    <t>MAINT- MSRE REG STA EQUIP-GEN-DIST REG P</t>
  </si>
  <si>
    <t>889-01140</t>
  </si>
  <si>
    <t>MAINT- MSRE REG STA EQUIP-GEN-DISTRICT R</t>
  </si>
  <si>
    <t>889-01145</t>
  </si>
  <si>
    <t>889-01150</t>
  </si>
  <si>
    <t>889-01155</t>
  </si>
  <si>
    <t>889-01640</t>
  </si>
  <si>
    <t>MAINT- MSRE REG STA EQUIP-GEN-TELEMETERI</t>
  </si>
  <si>
    <t>12011</t>
  </si>
  <si>
    <t>METER SHOP</t>
  </si>
  <si>
    <t>889-12345</t>
  </si>
  <si>
    <t>MAINT- MSRE REG STA EQUIP-GEN-STORES OH</t>
  </si>
  <si>
    <t>41050</t>
  </si>
  <si>
    <t>IT&amp;S LEADERSHIP TEAM</t>
  </si>
  <si>
    <t>891</t>
  </si>
  <si>
    <t>891-01490</t>
  </si>
  <si>
    <t>MAINT- MSRE REG STA EQUIP-CG-ODORIZING E</t>
  </si>
  <si>
    <t>891-01525</t>
  </si>
  <si>
    <t>MAINT- MSRE REG STA EQUIP-CG-REG/GATE ST</t>
  </si>
  <si>
    <t>892</t>
  </si>
  <si>
    <t>892-01635</t>
  </si>
  <si>
    <t>MAINT- SERVICES-SVC RGLTR INSPECT</t>
  </si>
  <si>
    <t>892-01478</t>
  </si>
  <si>
    <t>MAINT- SERVICES-ODOR CALLS</t>
  </si>
  <si>
    <t>892-01603</t>
  </si>
  <si>
    <t>MAINT- SERVICES-SERVICE - HOUSEBOAT MAIN</t>
  </si>
  <si>
    <t>892-01605</t>
  </si>
  <si>
    <t>MAINT- SERVICES-SERVICE - LEAKAGE</t>
  </si>
  <si>
    <t>892-01610</t>
  </si>
  <si>
    <t>MAINT- SERVICES-SERVICE - OTHER</t>
  </si>
  <si>
    <t>892-80600</t>
  </si>
  <si>
    <t>MAINT- SERVICES-Guard Posts</t>
  </si>
  <si>
    <t>892-01073</t>
  </si>
  <si>
    <t>MAINT- SERVICES-CONSTRUCTION DEFECTS</t>
  </si>
  <si>
    <t>500300</t>
  </si>
  <si>
    <t>HOURLY PAYROLL</t>
  </si>
  <si>
    <t>892-01195</t>
  </si>
  <si>
    <t>MAINT- SERVICES-FIELD SUPPORT / MISC</t>
  </si>
  <si>
    <t>502401</t>
  </si>
  <si>
    <t>CIAC RECEIPTS</t>
  </si>
  <si>
    <t>892-01615</t>
  </si>
  <si>
    <t>MAINT- SERVICES-SERVICE - TEST</t>
  </si>
  <si>
    <t>892-01627</t>
  </si>
  <si>
    <t>MAINT- SERVICES-STREET CUT IDS</t>
  </si>
  <si>
    <t>501416</t>
  </si>
  <si>
    <t>MATERIALS - FTGS &amp; V</t>
  </si>
  <si>
    <t>893</t>
  </si>
  <si>
    <t>893-01165</t>
  </si>
  <si>
    <t>MAINT- MTRS AND HOUSE RGLTR-ELEC METER M</t>
  </si>
  <si>
    <t>893-01185</t>
  </si>
  <si>
    <t>MAINT- MTRS AND HOUSE RGLTR-FIELD METER</t>
  </si>
  <si>
    <t>893-01190</t>
  </si>
  <si>
    <t>893-01295</t>
  </si>
  <si>
    <t>MAINT- MTRS AND HOUSE RGLTR-MAINTENANCE</t>
  </si>
  <si>
    <t>893-01335</t>
  </si>
  <si>
    <t>MAINT- MTRS AND HOUSE RGLTR-METER FENCIN</t>
  </si>
  <si>
    <t>893-01345</t>
  </si>
  <si>
    <t>MAINT- MTRS AND HOUSE RGLTR-METER PAINTI</t>
  </si>
  <si>
    <t>893-01350</t>
  </si>
  <si>
    <t>MAINT- MTRS AND HOUSE RGLTR-METER PROBLE</t>
  </si>
  <si>
    <t>893-01400</t>
  </si>
  <si>
    <t>MAINT- MTRS AND HOUSE RGLTR-METER REVISI</t>
  </si>
  <si>
    <t>893-01420</t>
  </si>
  <si>
    <t>MAINT- MTRS AND HOUSE RGLTR-METER SET MA</t>
  </si>
  <si>
    <t>893-01460</t>
  </si>
  <si>
    <t>MAINT- MTRS AND HOUSE RGLTR-MTR INS-ANNU</t>
  </si>
  <si>
    <t>893-01465</t>
  </si>
  <si>
    <t>MAINT- MTRS AND HOUSE RGLTR-MTR INST CAL</t>
  </si>
  <si>
    <t>893-01530</t>
  </si>
  <si>
    <t>MAINT- MTRS AND HOUSE RGLTR-REGUL REPAIR</t>
  </si>
  <si>
    <t>893-01620</t>
  </si>
  <si>
    <t>MAINT- MTRS AND HOUSE RGLTR-SERVICING EX</t>
  </si>
  <si>
    <t>893-01340</t>
  </si>
  <si>
    <t>MAINT- MTRS AND HOUSE RGLTR-METER MAINT</t>
  </si>
  <si>
    <t>893-01375</t>
  </si>
  <si>
    <t>MAINT- MTRS AND HOUSE RGLTR-METER REPAIR</t>
  </si>
  <si>
    <t>893-01385</t>
  </si>
  <si>
    <t>588106</t>
  </si>
  <si>
    <t>SAL - OVERTIME ZTFSO</t>
  </si>
  <si>
    <t>893-01535</t>
  </si>
  <si>
    <t>12012</t>
  </si>
  <si>
    <t>GENERAL MAINT</t>
  </si>
  <si>
    <t>894</t>
  </si>
  <si>
    <t>11800</t>
  </si>
  <si>
    <t>CNG MAINTENANCE</t>
  </si>
  <si>
    <t>894-02005</t>
  </si>
  <si>
    <t>MAIN-OTHR EQUIP-Scheduled CNG Main Bill</t>
  </si>
  <si>
    <t>894-02010</t>
  </si>
  <si>
    <t>MAIN-OTHR EQUIP-Unscheduled CNG Main Bi</t>
  </si>
  <si>
    <t>894-02015</t>
  </si>
  <si>
    <t>MAIN-OTHR EQUIP-CNG Maint Unbilled</t>
  </si>
  <si>
    <t>894-01655</t>
  </si>
  <si>
    <t>MAINT- OTHR EQUIP - DISTRB-TOOL MAINT AN</t>
  </si>
  <si>
    <t>894-12345</t>
  </si>
  <si>
    <t>MAINT- OTHR EQUIP - STORES OH CLEARING</t>
  </si>
  <si>
    <t>901</t>
  </si>
  <si>
    <t>13400</t>
  </si>
  <si>
    <t>CUST CONTACT CENTER</t>
  </si>
  <si>
    <t>901-01630</t>
  </si>
  <si>
    <t>CUST ACCTS OP - SUPERVISION-SUPERVISION</t>
  </si>
  <si>
    <t>902</t>
  </si>
  <si>
    <t>902-01355</t>
  </si>
  <si>
    <t>CUST ACCTS OP - METER READING-METER READ</t>
  </si>
  <si>
    <t>902-01360</t>
  </si>
  <si>
    <t>54030</t>
  </si>
  <si>
    <t>902-01505</t>
  </si>
  <si>
    <t>CUST ACCTS OP - METER READING-OFFICE STA</t>
  </si>
  <si>
    <t>903</t>
  </si>
  <si>
    <t>903-04280</t>
  </si>
  <si>
    <t>CUSTOMER RECORDS &amp; COLLECTIONS-GAS SVC-C</t>
  </si>
  <si>
    <t>903-01620</t>
  </si>
  <si>
    <t>CUSTOMER RECORDS &amp; COLLECTIONS-SERVICING</t>
  </si>
  <si>
    <t>11348</t>
  </si>
  <si>
    <t>MAJ ACCT SERV TEAM</t>
  </si>
  <si>
    <t>903-01010</t>
  </si>
  <si>
    <t>CUSTOMER RECORDS &amp; COLLECTIONS-BILLING G</t>
  </si>
  <si>
    <t>903-01170</t>
  </si>
  <si>
    <t>CUSTOMER RECORDS &amp; COLLECTIONS-EMERGENCY</t>
  </si>
  <si>
    <t>903-04250</t>
  </si>
  <si>
    <t>CUSTOMER RECORDS &amp; COLLECTIONS-WHSLE COS</t>
  </si>
  <si>
    <t>502200</t>
  </si>
  <si>
    <t>BENEFITS</t>
  </si>
  <si>
    <t>903-01080</t>
  </si>
  <si>
    <t>CUSTOMER RECORDS &amp; COLLECTIONS-CREDIT TU</t>
  </si>
  <si>
    <t>13600</t>
  </si>
  <si>
    <t>ACCOUNT SERVICES</t>
  </si>
  <si>
    <t>903-01015</t>
  </si>
  <si>
    <t>903-01505</t>
  </si>
  <si>
    <t>CUSTOMER RECORDS &amp; COLLECTIONS-OFFICE ST</t>
  </si>
  <si>
    <t>502500</t>
  </si>
  <si>
    <t>BANK CHARGES</t>
  </si>
  <si>
    <t>504100</t>
  </si>
  <si>
    <t>PAYSTATION COMMISSIO</t>
  </si>
  <si>
    <t>505700</t>
  </si>
  <si>
    <t>COLLECTION FEES</t>
  </si>
  <si>
    <t>42018</t>
  </si>
  <si>
    <t>OPERATIONAL ACCTG</t>
  </si>
  <si>
    <t>42030</t>
  </si>
  <si>
    <t>CASH MANAGEMENT</t>
  </si>
  <si>
    <t>904</t>
  </si>
  <si>
    <t>85410</t>
  </si>
  <si>
    <t>UNCOLL ACCOUNTS</t>
  </si>
  <si>
    <t>904-02595</t>
  </si>
  <si>
    <t>UNCOLLECTABLE ACCTS-UNCOLL ACCTS-RES</t>
  </si>
  <si>
    <t>504500</t>
  </si>
  <si>
    <t>BAD DEBT EXPENSE</t>
  </si>
  <si>
    <t>904-02596</t>
  </si>
  <si>
    <t>UNCOLLECTABLE ACCTS-UNCOLL ACCTS-COML</t>
  </si>
  <si>
    <t>904-02597</t>
  </si>
  <si>
    <t>UNCOLLECTABLE ACCTS-UNCOLL ACCTS-IND</t>
  </si>
  <si>
    <t>904-02598</t>
  </si>
  <si>
    <t>904-02599</t>
  </si>
  <si>
    <t>SAP A/R BAD DEBT EXPENSE</t>
  </si>
  <si>
    <t>904-06176</t>
  </si>
  <si>
    <t>UNCOLLECTABLE ACCTS-WARM ADJUSTMENT</t>
  </si>
  <si>
    <t>904-06495</t>
  </si>
  <si>
    <t>UNCOLLECTABLE ACCTS-UNBILLED REVENUES</t>
  </si>
  <si>
    <t>907</t>
  </si>
  <si>
    <t>11410</t>
  </si>
  <si>
    <t>RES CONSUMER SERVICE</t>
  </si>
  <si>
    <t>907-01505</t>
  </si>
  <si>
    <t>CUSTOMER SERVICE SUPERVISION-OFFICE STAF</t>
  </si>
  <si>
    <t>908</t>
  </si>
  <si>
    <t>11325</t>
  </si>
  <si>
    <t>CUST SEG SRVC</t>
  </si>
  <si>
    <t>908-04660</t>
  </si>
  <si>
    <t>CUSTOMER ASSISTANCE EXPENSE-MAJ ENERGY S</t>
  </si>
  <si>
    <t>504600</t>
  </si>
  <si>
    <t>DEALER RELATIONS</t>
  </si>
  <si>
    <t>11330</t>
  </si>
  <si>
    <t>CUST ACQ MRKTG CONV</t>
  </si>
  <si>
    <t>908-01505</t>
  </si>
  <si>
    <t>CUSTOMER ASSISTANCE EXPENSE-OFFICE STAFF</t>
  </si>
  <si>
    <t>908-02966</t>
  </si>
  <si>
    <t>CUSTOMER ASSISTANCE EXPENSE-NON RECOVERA</t>
  </si>
  <si>
    <t>908-05015</t>
  </si>
  <si>
    <t>CUSTOMER ASSISTANCE EXPENSE-NEW CONSTRUC</t>
  </si>
  <si>
    <t>908-05020</t>
  </si>
  <si>
    <t>CUSTOMER ASSISTANCE EXPENSE-CONVERSION</t>
  </si>
  <si>
    <t>11370</t>
  </si>
  <si>
    <t>INTEG RESOURCE PLAN</t>
  </si>
  <si>
    <t>908-04815</t>
  </si>
  <si>
    <t>CUSTOMER ASSISTANCE EXPENSE-MARKET R &amp; D</t>
  </si>
  <si>
    <t>11420</t>
  </si>
  <si>
    <t>CUST EXPRNCE CONV</t>
  </si>
  <si>
    <t>908-04771</t>
  </si>
  <si>
    <t>CUSTOMER ASSISTANCE EXPENSE-CANCELLED WO</t>
  </si>
  <si>
    <t>562000</t>
  </si>
  <si>
    <t>ORDERS NOT SOLD W/O</t>
  </si>
  <si>
    <t>11430</t>
  </si>
  <si>
    <t>CUST EXPRNCE NEW</t>
  </si>
  <si>
    <t>11515</t>
  </si>
  <si>
    <t>CUST ACQ MRKTG NEW</t>
  </si>
  <si>
    <t>11528</t>
  </si>
  <si>
    <t>WA ENERGY EFFICIENCY</t>
  </si>
  <si>
    <t>908-07399</t>
  </si>
  <si>
    <t>CUSTOMER ASSISTANCE EXPENSE-CONTRA ACCOU</t>
  </si>
  <si>
    <t>504200</t>
  </si>
  <si>
    <t xml:space="preserve"> REGULATORY DEFEERAL</t>
  </si>
  <si>
    <t>11529</t>
  </si>
  <si>
    <t>WA LOW INCOME EE</t>
  </si>
  <si>
    <t>908-07227</t>
  </si>
  <si>
    <t>CUSTOMER ASSISTANCE EXPENSE-C.A.P. REBAT</t>
  </si>
  <si>
    <t>507000</t>
  </si>
  <si>
    <t>REBATES</t>
  </si>
  <si>
    <t>908-07237</t>
  </si>
  <si>
    <t>CUSTOMER ASSISTANCE EXPENSE-C.A.P. ADMIN</t>
  </si>
  <si>
    <t>908-07247</t>
  </si>
  <si>
    <t>CUSTOMER ASSISTANCE EXPENSE-HSR</t>
  </si>
  <si>
    <t>908-07303</t>
  </si>
  <si>
    <t>CUSTOMER ASSISTANCE EXPENSE-ES FURN PGM</t>
  </si>
  <si>
    <t>580800</t>
  </si>
  <si>
    <t>NWN/580800</t>
  </si>
  <si>
    <t>11540</t>
  </si>
  <si>
    <t>CONSR RELATIONS-EVT</t>
  </si>
  <si>
    <t>908-04855</t>
  </si>
  <si>
    <t>CUSTOMER ASSISTANCE EXP - PROGRAMS</t>
  </si>
  <si>
    <t>11590</t>
  </si>
  <si>
    <t>OR LOW INCME WTHZN</t>
  </si>
  <si>
    <t>908-07203</t>
  </si>
  <si>
    <t>CUSTOMER ASSISTANCE EXPENSE-WX PGM ADMIN</t>
  </si>
  <si>
    <t>908-07257</t>
  </si>
  <si>
    <t>CUSTOMER ASSISTANCE EXPENSE-AUDIT &amp; INSP</t>
  </si>
  <si>
    <t>908-07606</t>
  </si>
  <si>
    <t>CUSTOMER ASSISTANCE EXPENSE-CUSTOMER ASS</t>
  </si>
  <si>
    <t>908-07607</t>
  </si>
  <si>
    <t>CUSTOMER ASSISTANCE EXPENSE-OLIEE VERIFI</t>
  </si>
  <si>
    <t>11595</t>
  </si>
  <si>
    <t>SMART ENERGY</t>
  </si>
  <si>
    <t>908-02972</t>
  </si>
  <si>
    <t>CUSTOMER ASSISTANCE EXPENSE-SM</t>
  </si>
  <si>
    <t>12339</t>
  </si>
  <si>
    <t>VANCOUVER CUST ACQ</t>
  </si>
  <si>
    <t>15491</t>
  </si>
  <si>
    <t>DIR, ACQUIRE CUSTOME</t>
  </si>
  <si>
    <t>15508</t>
  </si>
  <si>
    <t>BUSINESS ANALYSIS</t>
  </si>
  <si>
    <t>45010</t>
  </si>
  <si>
    <t>STRATEGIC PLANNING</t>
  </si>
  <si>
    <t>52040</t>
  </si>
  <si>
    <t>CORPORATE COMMUNICAT</t>
  </si>
  <si>
    <t>908-01515</t>
  </si>
  <si>
    <t>CUSTOMER ASSISTANCE EXPENSE-PUB SAFETY A</t>
  </si>
  <si>
    <t>55010</t>
  </si>
  <si>
    <t>ENV POLICY AND SUSTN</t>
  </si>
  <si>
    <t>909</t>
  </si>
  <si>
    <t>909-04865</t>
  </si>
  <si>
    <t>INFO &amp; INSTRUCT ADVERT- SHOW OF HOME</t>
  </si>
  <si>
    <t>909-04870</t>
  </si>
  <si>
    <t>INFO &amp; INSTRUCT ADVERT- STREET OF DREAMS</t>
  </si>
  <si>
    <t>909-20000</t>
  </si>
  <si>
    <t>INFO &amp; INSTRUCTIONAL ADVRT-ADMIN / PAYRO</t>
  </si>
  <si>
    <t>909-21000</t>
  </si>
  <si>
    <t>INFO &amp; INSTRUCTIONAL ADVRT-BILL INSERTS</t>
  </si>
  <si>
    <t>909-23000</t>
  </si>
  <si>
    <t>INFO &amp; INSTRUCTIONAL ADVRT-UTILITY INFOR</t>
  </si>
  <si>
    <t>909-24000</t>
  </si>
  <si>
    <t>INFO &amp; INSTRUCTIONAL ADVRT-FALL COMMUNIC</t>
  </si>
  <si>
    <t>909-28000</t>
  </si>
  <si>
    <t>INFO &amp; INSTRUCTIONAL ADVRT-SAFETY INFORM</t>
  </si>
  <si>
    <t>910</t>
  </si>
  <si>
    <t>910-01505</t>
  </si>
  <si>
    <t>MISC CUSTOMER SERVICE-OFFICE STAFFING &amp;</t>
  </si>
  <si>
    <t>911</t>
  </si>
  <si>
    <t>911-04855</t>
  </si>
  <si>
    <t>SALES SUPERVISION EXPENSE-PROMOTIONS</t>
  </si>
  <si>
    <t>912</t>
  </si>
  <si>
    <t>912-01315</t>
  </si>
  <si>
    <t>DEMONSTRATION &amp; SELLING EXP-MEETINGS</t>
  </si>
  <si>
    <t>912-02966</t>
  </si>
  <si>
    <t>DEMONSTRATION &amp; SELLING EXP-NON RECOVERA</t>
  </si>
  <si>
    <t>912-01505</t>
  </si>
  <si>
    <t>DEMONSTRATION &amp; SELLING EXP-OFFICE STAFF</t>
  </si>
  <si>
    <t>912-04940</t>
  </si>
  <si>
    <t>DEMONSTRATION &amp; SELLING EXP-CIVIC RELATI</t>
  </si>
  <si>
    <t>912-05015</t>
  </si>
  <si>
    <t>DEMONSTRATION &amp; SELLING EXP-NEW CONSTRUC</t>
  </si>
  <si>
    <t>912-05020</t>
  </si>
  <si>
    <t>DEMONSTRATION &amp; SELLING EXP-CONVERSION</t>
  </si>
  <si>
    <t>912-05025</t>
  </si>
  <si>
    <t>DEMO &amp; SELL EXP-Amort Singl Fam Conv Cos</t>
  </si>
  <si>
    <t>912-04835</t>
  </si>
  <si>
    <t>DEMONSTRATION &amp; SELLING EXP-NEW CUST REL</t>
  </si>
  <si>
    <t>524100</t>
  </si>
  <si>
    <t>BUILDER SIGNS</t>
  </si>
  <si>
    <t>912-01215</t>
  </si>
  <si>
    <t>DEMONSTRATION &amp; SELLING EXP-HOME SHOWS</t>
  </si>
  <si>
    <t>912-04765</t>
  </si>
  <si>
    <t>DEMONSTRATION &amp; SELLING EXP-4TH FLOOR SU</t>
  </si>
  <si>
    <t>912-04858</t>
  </si>
  <si>
    <t>DEMONSTRATION &amp; SELLING EXP-PROMOTIONAL</t>
  </si>
  <si>
    <t>912-04865</t>
  </si>
  <si>
    <t>DEMONSTRATION &amp; SELLING EXP-SHOW OF HOME</t>
  </si>
  <si>
    <t>912-04870</t>
  </si>
  <si>
    <t>DEMONSTRATION &amp; SELLING EXP-STREET OF DR</t>
  </si>
  <si>
    <t>16110</t>
  </si>
  <si>
    <t>ASTORIA - FACILITIES</t>
  </si>
  <si>
    <t>42014</t>
  </si>
  <si>
    <t>SEC REPORTING</t>
  </si>
  <si>
    <t>46010</t>
  </si>
  <si>
    <t>CORP SECRETARY</t>
  </si>
  <si>
    <t>51040</t>
  </si>
  <si>
    <t>ENVIRON MGMT</t>
  </si>
  <si>
    <t>85230</t>
  </si>
  <si>
    <t>MULTI FAMILY HOUSING</t>
  </si>
  <si>
    <t>912-02666</t>
  </si>
  <si>
    <t>DEMO &amp; SELL EXP - Non Recov Indiv Meter</t>
  </si>
  <si>
    <t>913</t>
  </si>
  <si>
    <t>913-20000</t>
  </si>
  <si>
    <t>ADVERTISING EXPENSES-ADMIN / PAYROLL</t>
  </si>
  <si>
    <t>913-21000</t>
  </si>
  <si>
    <t>ADVERTISING EXPENSES-BILL INSERTS</t>
  </si>
  <si>
    <t>913-23000</t>
  </si>
  <si>
    <t>ADVERTISING EXPENSES-UTILITY INFORMATION</t>
  </si>
  <si>
    <t>913-26000</t>
  </si>
  <si>
    <t>ADVERTISING EXPENSES-CORPORATE IMAGE &amp; M</t>
  </si>
  <si>
    <t>913-28000</t>
  </si>
  <si>
    <t>ADVERTISING EXPENSES-SAFETY INFORMATION</t>
  </si>
  <si>
    <t>921</t>
  </si>
  <si>
    <t>921-01505</t>
  </si>
  <si>
    <t>OFFICE STAFFING &amp; EXPENSE-OFFICE STAFFIN</t>
  </si>
  <si>
    <t>921-02966</t>
  </si>
  <si>
    <t>OFFICE STAFFING &amp; EXPENSE-NON RECOVERABL</t>
  </si>
  <si>
    <t>921-04935</t>
  </si>
  <si>
    <t>OFFICE STAFFING &amp; EXPENSE-CIVIC EXPENSES</t>
  </si>
  <si>
    <t>921-05015</t>
  </si>
  <si>
    <t>OFFICE STAFFING &amp; EXPENSE-TELECOM MAINT</t>
  </si>
  <si>
    <t>921-05020</t>
  </si>
  <si>
    <t>OFFICE STAFFING &amp; EXPENSE-TELECOM OPERAT</t>
  </si>
  <si>
    <t>921-02588</t>
  </si>
  <si>
    <t>OFFICE STAFFING &amp; EXPENSE-TELECOM ADMINI</t>
  </si>
  <si>
    <t>921-02666</t>
  </si>
  <si>
    <t>P CARD - NON RECOVERABLE</t>
  </si>
  <si>
    <t>921-04705</t>
  </si>
  <si>
    <t>OFFICE STAFFING &amp; EXPENSE-DESKTOP INSTAL</t>
  </si>
  <si>
    <t>921-04720</t>
  </si>
  <si>
    <t>OFFICE STAFFING &amp; EXPENSE-NT SYSTEMS SUP</t>
  </si>
  <si>
    <t>921-04735</t>
  </si>
  <si>
    <t>OFFICE STAFFING &amp; EXPENSE-SYS NETWORK AD</t>
  </si>
  <si>
    <t>921-04755</t>
  </si>
  <si>
    <t>OFFICE STAFFING &amp; EXPENSE-UNIX HWARE &amp; S</t>
  </si>
  <si>
    <t>921-04760</t>
  </si>
  <si>
    <t>OFFICE STAFFING &amp; EXPENSE-CYBERSECURITY</t>
  </si>
  <si>
    <t>921-02463</t>
  </si>
  <si>
    <t>OFFICE STAFFING &amp; EXP-Employee Parking</t>
  </si>
  <si>
    <t>921-01590</t>
  </si>
  <si>
    <t>OFFICE STAFFING &amp; EXPENSE-SAFETY SAL/EXP</t>
  </si>
  <si>
    <t>921-01591</t>
  </si>
  <si>
    <t>OFFICE STAFFING &amp; EXPENSE- FR CLOTHING</t>
  </si>
  <si>
    <t>921-01592</t>
  </si>
  <si>
    <t>OFFICE STAFFING &amp; EXPENSE - BOOTS</t>
  </si>
  <si>
    <t>921-01593</t>
  </si>
  <si>
    <t>OFFICE STAFFING &amp; EXPENSE- EYEWEAR</t>
  </si>
  <si>
    <t>921-01594</t>
  </si>
  <si>
    <t>OFFICE STAFFING &amp; EXPENSE-HEARING PROTEC</t>
  </si>
  <si>
    <t>15492</t>
  </si>
  <si>
    <t>DIR, UTILITY SVCS</t>
  </si>
  <si>
    <t>16000</t>
  </si>
  <si>
    <t>250TAYLOR-FACILITIES</t>
  </si>
  <si>
    <t>16160</t>
  </si>
  <si>
    <t>EUGENE - FACILITIES</t>
  </si>
  <si>
    <t>16175</t>
  </si>
  <si>
    <t>NEWPORT - FACILITIES</t>
  </si>
  <si>
    <t>921-06600</t>
  </si>
  <si>
    <t>Inventory Differences</t>
  </si>
  <si>
    <t>509100</t>
  </si>
  <si>
    <t xml:space="preserve"> INVENTORY DIFF</t>
  </si>
  <si>
    <t>16201</t>
  </si>
  <si>
    <t>STORES OBS INV</t>
  </si>
  <si>
    <t>506800</t>
  </si>
  <si>
    <t>INVENTORY ADJUSTMENT</t>
  </si>
  <si>
    <t>16300</t>
  </si>
  <si>
    <t>PURCHASING</t>
  </si>
  <si>
    <t>503600</t>
  </si>
  <si>
    <t>COPIER LEASE/MAINT</t>
  </si>
  <si>
    <t>921-04920</t>
  </si>
  <si>
    <t>OFFICE STAFFING &amp; EXPENSE-CONTRACT DEL S</t>
  </si>
  <si>
    <t>921-04925</t>
  </si>
  <si>
    <t>OFFICE STAFFING &amp; EXPENSE-COPY CENTER</t>
  </si>
  <si>
    <t>921-04930</t>
  </si>
  <si>
    <t>OFFICE STAFFING &amp; EXPENSE-MAIL ROOM</t>
  </si>
  <si>
    <t>31100</t>
  </si>
  <si>
    <t>EMPLOYMENT</t>
  </si>
  <si>
    <t>921-01670</t>
  </si>
  <si>
    <t>OFFICE STAFFING &amp; EXPENSE-TRAINING</t>
  </si>
  <si>
    <t>921-04536</t>
  </si>
  <si>
    <t>OFFICE STAFFING &amp; EXPENSE-CAREER DEVELOP</t>
  </si>
  <si>
    <t>31200</t>
  </si>
  <si>
    <t>DRUG &amp; ALCOHOL</t>
  </si>
  <si>
    <t>921-04560</t>
  </si>
  <si>
    <t>OFFICE STAFFING &amp; EXPENSE-DRUG &amp; ALCOHOL</t>
  </si>
  <si>
    <t>31300</t>
  </si>
  <si>
    <t>EE&amp;LABOR RELATIONS</t>
  </si>
  <si>
    <t>921-01672</t>
  </si>
  <si>
    <t>OFFICE STAFFING &amp; EXPENSE-LEADERSHIP DEV</t>
  </si>
  <si>
    <t>921-04590</t>
  </si>
  <si>
    <t>OFFICE STAFFING &amp; EXPENSE-INDUSTRIAL REL</t>
  </si>
  <si>
    <t>32000</t>
  </si>
  <si>
    <t>33000</t>
  </si>
  <si>
    <t>PAYROLL</t>
  </si>
  <si>
    <t>508400</t>
  </si>
  <si>
    <t>ADMINISTRATIVE EXPEN</t>
  </si>
  <si>
    <t>34000</t>
  </si>
  <si>
    <t>OD &amp; TRAINING</t>
  </si>
  <si>
    <t>921-02050</t>
  </si>
  <si>
    <t>Management Staff Expenses</t>
  </si>
  <si>
    <t>921-04945</t>
  </si>
  <si>
    <t>OFFICE STAFFING &amp; EXPENSE-DIVERSITY COUN</t>
  </si>
  <si>
    <t>921-04950</t>
  </si>
  <si>
    <t>OFFICE STAFFING &amp; EXPENSE-WOMEN'S NETWOR</t>
  </si>
  <si>
    <t>34500</t>
  </si>
  <si>
    <t>CO SUPPORTED ACTIONS</t>
  </si>
  <si>
    <t>35000</t>
  </si>
  <si>
    <t>DATA &amp; PROJ MGMT</t>
  </si>
  <si>
    <t>41010</t>
  </si>
  <si>
    <t>INF SECUR COMP &amp; QA</t>
  </si>
  <si>
    <t>921-04750</t>
  </si>
  <si>
    <t>OFFICE STAFFING &amp; EXPENSE-TECH SUPPORT E</t>
  </si>
  <si>
    <t>921-01596</t>
  </si>
  <si>
    <t>OFFICE STAFFING &amp; EXPENSE-SAP EXPENSES</t>
  </si>
  <si>
    <t>921-04700</t>
  </si>
  <si>
    <t>OFFICE STAFFING &amp; EXPENSE-DATA ADMINISTR</t>
  </si>
  <si>
    <t>921-04715</t>
  </si>
  <si>
    <t>OFFICE STAFFING &amp; EXPENSE-NEW APPLICATIO</t>
  </si>
  <si>
    <t>921-04710</t>
  </si>
  <si>
    <t>OFFICE STAFFING &amp; EXPENSE-INFO MGMT</t>
  </si>
  <si>
    <t>921-02492</t>
  </si>
  <si>
    <t>OFFICE STAFFING &amp; EXPENSE-RELOCATION COS</t>
  </si>
  <si>
    <t>41060</t>
  </si>
  <si>
    <t>IT CUSTOMER SERVICE</t>
  </si>
  <si>
    <t>41070</t>
  </si>
  <si>
    <t>ENT ARCHITECTURE</t>
  </si>
  <si>
    <t>42010</t>
  </si>
  <si>
    <t>ACCOUNTING</t>
  </si>
  <si>
    <t>42012</t>
  </si>
  <si>
    <t>SARBANES OXLEY</t>
  </si>
  <si>
    <t>921-02553</t>
  </si>
  <si>
    <t>OFFICE STAFFING &amp; EXPENSE-SARBANES OXLEY</t>
  </si>
  <si>
    <t>42020</t>
  </si>
  <si>
    <t>TAX</t>
  </si>
  <si>
    <t>921-01500</t>
  </si>
  <si>
    <t>OFFICE STAFFING &amp; EXPENSE-OFFICE MAINTEN</t>
  </si>
  <si>
    <t>42040</t>
  </si>
  <si>
    <t>MID OFFICE</t>
  </si>
  <si>
    <t>42050</t>
  </si>
  <si>
    <t>CAPITAL ACCOUNTING</t>
  </si>
  <si>
    <t>43010</t>
  </si>
  <si>
    <t>BUSINESS DEVELOPMENT</t>
  </si>
  <si>
    <t>44010</t>
  </si>
  <si>
    <t>FIN PLANNING &amp; BUDGE</t>
  </si>
  <si>
    <t>505000</t>
  </si>
  <si>
    <t>LEGAL FEES</t>
  </si>
  <si>
    <t>921-02930</t>
  </si>
  <si>
    <t>LEGAL WORK - BOARD</t>
  </si>
  <si>
    <t>921-04320</t>
  </si>
  <si>
    <t>LEGAL WORK - DIRECTOR'S</t>
  </si>
  <si>
    <t>46020</t>
  </si>
  <si>
    <t>SHAREHOLDER SVCS</t>
  </si>
  <si>
    <t>46030</t>
  </si>
  <si>
    <t>CORP ETHICS &amp; COMPL</t>
  </si>
  <si>
    <t>48010</t>
  </si>
  <si>
    <t>INVESTOR RELATIONS</t>
  </si>
  <si>
    <t>49010</t>
  </si>
  <si>
    <t>INFORMATION MGMT</t>
  </si>
  <si>
    <t>921-01560</t>
  </si>
  <si>
    <t>OFFICE STAFFING &amp; EXPENSE-SAF REPR RECOG</t>
  </si>
  <si>
    <t>921-01595</t>
  </si>
  <si>
    <t>OFFICE STAFFING &amp; EXPENSE-SAFETY SHOES</t>
  </si>
  <si>
    <t>921-01700</t>
  </si>
  <si>
    <t>OFFICE STAFFING &amp; EXPENSE-VEH SAFETY MGT</t>
  </si>
  <si>
    <t>51045</t>
  </si>
  <si>
    <t>BUSINESS CONTINUITY</t>
  </si>
  <si>
    <t>921-01207</t>
  </si>
  <si>
    <t>OFFICE STAFFING &amp; EXPENSE-HOMELAND SECUR</t>
  </si>
  <si>
    <t>51050</t>
  </si>
  <si>
    <t>CORPORATE SECURITY</t>
  </si>
  <si>
    <t>921-01507</t>
  </si>
  <si>
    <t>OFFICE STAFFING &amp; EXPENSE-SOLAR/THERMAL</t>
  </si>
  <si>
    <t>51060</t>
  </si>
  <si>
    <t>PROJECT OFFICE</t>
  </si>
  <si>
    <t>52020</t>
  </si>
  <si>
    <t>COMM &amp; CIVIC AFFAIRS</t>
  </si>
  <si>
    <t>501300</t>
  </si>
  <si>
    <t>COMMISSIONS</t>
  </si>
  <si>
    <t>921-01506</t>
  </si>
  <si>
    <t>OFFICE STAFFING &amp; EXPENSE-VPP MATTERS</t>
  </si>
  <si>
    <t>53010</t>
  </si>
  <si>
    <t>REGULATORY AFFAIRS</t>
  </si>
  <si>
    <t>54010</t>
  </si>
  <si>
    <t>LEGAL</t>
  </si>
  <si>
    <t>921-05290</t>
  </si>
  <si>
    <t>OFFICE STAFFING &amp; EXPENSE-CORP. SPECIAL</t>
  </si>
  <si>
    <t>921-05295</t>
  </si>
  <si>
    <t>OFFICE STAFFING &amp; EXPENSE-MISC UTILITY</t>
  </si>
  <si>
    <t>921-05297</t>
  </si>
  <si>
    <t>OFFICE STAFFING &amp; EXPENSE-N. Mist EPC</t>
  </si>
  <si>
    <t>54020</t>
  </si>
  <si>
    <t>LEGAL FEES BIZ DEVEL</t>
  </si>
  <si>
    <t>921-05328</t>
  </si>
  <si>
    <t>OFFICE STAFFING &amp; EXPENSE-BUSINESS DEVEL</t>
  </si>
  <si>
    <t>921-05270</t>
  </si>
  <si>
    <t>OFFICE STAFFING &amp; EXPENSE-FEDERAL REGULA</t>
  </si>
  <si>
    <t>921-05276</t>
  </si>
  <si>
    <t>OFFICE STAFFING &amp; EXPENSE-EXEC BENEFIT P</t>
  </si>
  <si>
    <t>921-05291</t>
  </si>
  <si>
    <t>SEC reporting expenses</t>
  </si>
  <si>
    <t>54040</t>
  </si>
  <si>
    <t>LEGAL FEES - HR</t>
  </si>
  <si>
    <t>921-05280</t>
  </si>
  <si>
    <t>OFFICE STAFFING &amp; EXP-EE MATTERS STOEL</t>
  </si>
  <si>
    <t>921-05282</t>
  </si>
  <si>
    <t>OFFICE STAFFING &amp; EXP-EE MATTERS BUCHANA</t>
  </si>
  <si>
    <t>921-05284</t>
  </si>
  <si>
    <t>EMPLOYEE BENEFIT PLANS - DWT</t>
  </si>
  <si>
    <t>921-05286</t>
  </si>
  <si>
    <t>OFFICE STAFFING &amp; EXP-LABOR MATRS STOEL</t>
  </si>
  <si>
    <t>54050</t>
  </si>
  <si>
    <t>LEGAL FEES - RATES</t>
  </si>
  <si>
    <t>921-05265</t>
  </si>
  <si>
    <t>OFFICE STAFFING &amp; EXPENSE-STATE REGULATI</t>
  </si>
  <si>
    <t>921-05268</t>
  </si>
  <si>
    <t>OFFICE STAFFING &amp; EXPENSE-CANADIAN REGUL</t>
  </si>
  <si>
    <t>54060</t>
  </si>
  <si>
    <t>LEGAL FEES - RISK</t>
  </si>
  <si>
    <t>921-02950</t>
  </si>
  <si>
    <t>LEGAL WORK - 23rd &amp; Glisan Incident</t>
  </si>
  <si>
    <t>921-05260</t>
  </si>
  <si>
    <t>OFFICE STAFFING &amp; EXPENSE-REAL PROPERTY</t>
  </si>
  <si>
    <t>921-05264</t>
  </si>
  <si>
    <t>OFFICE STAFFING &amp; EXP-FRANCHISE GENERAL</t>
  </si>
  <si>
    <t>921-05300</t>
  </si>
  <si>
    <t>Legal Environmental</t>
  </si>
  <si>
    <t>921-05310</t>
  </si>
  <si>
    <t>Bankruptcy</t>
  </si>
  <si>
    <t>921-05316</t>
  </si>
  <si>
    <t>OFFICE STAFFING &amp; EXPENSE-MISC LITIGATIO</t>
  </si>
  <si>
    <t>921-05320</t>
  </si>
  <si>
    <t>OFFICE STAFFING &amp; EXPENSE-CONTACTS</t>
  </si>
  <si>
    <t>54070</t>
  </si>
  <si>
    <t>921-05312</t>
  </si>
  <si>
    <t>Tax</t>
  </si>
  <si>
    <t>54080</t>
  </si>
  <si>
    <t>LEGAL FEES GAS SPLY</t>
  </si>
  <si>
    <t>921-05346</t>
  </si>
  <si>
    <t>OFFICE STAFFING &amp; EXPENSE-GAS SUPPLY</t>
  </si>
  <si>
    <t>54090</t>
  </si>
  <si>
    <t>LEGAL FEES - HOLDCO</t>
  </si>
  <si>
    <t>54100</t>
  </si>
  <si>
    <t>LEGAL - SPECIAL PROJ</t>
  </si>
  <si>
    <t>566666</t>
  </si>
  <si>
    <t>P CARD SUSPENSE</t>
  </si>
  <si>
    <t>588800</t>
  </si>
  <si>
    <t>SALARY P/T PAY ZTFSO</t>
  </si>
  <si>
    <t>60101</t>
  </si>
  <si>
    <t>SHARED SERVICES OFFS</t>
  </si>
  <si>
    <t>921-06041</t>
  </si>
  <si>
    <t>NW ENERGY</t>
  </si>
  <si>
    <t>60110</t>
  </si>
  <si>
    <t>EXECUTIVES</t>
  </si>
  <si>
    <t>60113</t>
  </si>
  <si>
    <t>HR, PAYROLL</t>
  </si>
  <si>
    <t>71000</t>
  </si>
  <si>
    <t>PRESIDENT &amp; CEO</t>
  </si>
  <si>
    <t>72000</t>
  </si>
  <si>
    <t>FORMER CEO</t>
  </si>
  <si>
    <t>72500</t>
  </si>
  <si>
    <t>INTERNAL AUDITING</t>
  </si>
  <si>
    <t>73000</t>
  </si>
  <si>
    <t>SVP UTIL &amp; CHF MKTG</t>
  </si>
  <si>
    <t>73600</t>
  </si>
  <si>
    <t>VP &amp; CORPORATE SECTY</t>
  </si>
  <si>
    <t>74000</t>
  </si>
  <si>
    <t>CHIEF FINANCIAL OFFI</t>
  </si>
  <si>
    <t>74500</t>
  </si>
  <si>
    <t>CONTROLLER</t>
  </si>
  <si>
    <t>74700</t>
  </si>
  <si>
    <t>ASST TO CEO &amp; STRAT</t>
  </si>
  <si>
    <t>74800</t>
  </si>
  <si>
    <t>PRES GAS STORAGE LLC</t>
  </si>
  <si>
    <t>74900</t>
  </si>
  <si>
    <t>75500</t>
  </si>
  <si>
    <t>VP, PUBLIC AFFAIRS</t>
  </si>
  <si>
    <t>76000</t>
  </si>
  <si>
    <t>SR VP &amp; GEN COUNSEL</t>
  </si>
  <si>
    <t>77000</t>
  </si>
  <si>
    <t>SR VP, CHF ADMIN OFF</t>
  </si>
  <si>
    <t>503900</t>
  </si>
  <si>
    <t>INSURANCE</t>
  </si>
  <si>
    <t>78000</t>
  </si>
  <si>
    <t>VP, BUSINESS DEVELOP</t>
  </si>
  <si>
    <t>79000</t>
  </si>
  <si>
    <t>GEN ADMIN STAFF</t>
  </si>
  <si>
    <t>79002</t>
  </si>
  <si>
    <t>OFFICERS PAYROLL</t>
  </si>
  <si>
    <t>501005</t>
  </si>
  <si>
    <t>PAYROLL OH - OFFICER</t>
  </si>
  <si>
    <t>79003</t>
  </si>
  <si>
    <t>SENIOR DIRECTORS</t>
  </si>
  <si>
    <t>83010</t>
  </si>
  <si>
    <t>INCOME STATMNT DETAI</t>
  </si>
  <si>
    <t>83030</t>
  </si>
  <si>
    <t>GENERAL CORPORATE</t>
  </si>
  <si>
    <t>84020</t>
  </si>
  <si>
    <t>COST OF GAS</t>
  </si>
  <si>
    <t>921-01509</t>
  </si>
  <si>
    <t>ENCANA O&amp;M</t>
  </si>
  <si>
    <t>84089</t>
  </si>
  <si>
    <t>SHARED SERVICES OH</t>
  </si>
  <si>
    <t>85110</t>
  </si>
  <si>
    <t>KEY GOALS</t>
  </si>
  <si>
    <t>921-02365</t>
  </si>
  <si>
    <t>OFFICE STAFFING &amp; EXPENSE-KEY GOALS BONU</t>
  </si>
  <si>
    <t>85120</t>
  </si>
  <si>
    <t>PERFORMANCE</t>
  </si>
  <si>
    <t>921-02475</t>
  </si>
  <si>
    <t>OFFICE STAFFING &amp; EXPENSE-PERFORMANCE BO</t>
  </si>
  <si>
    <t>85210</t>
  </si>
  <si>
    <t>SEVERANCE</t>
  </si>
  <si>
    <t>921-02560</t>
  </si>
  <si>
    <t>OFFICE STAFFING &amp; EXPENSE-SEVERANCE EXPE</t>
  </si>
  <si>
    <t>85390</t>
  </si>
  <si>
    <t>LTIP</t>
  </si>
  <si>
    <t>921-02476</t>
  </si>
  <si>
    <t>85700</t>
  </si>
  <si>
    <t>BUDGET CONTINGENCY</t>
  </si>
  <si>
    <t>85710</t>
  </si>
  <si>
    <t>STRATEGIC PROJECTS</t>
  </si>
  <si>
    <t>922</t>
  </si>
  <si>
    <t>922-02426</t>
  </si>
  <si>
    <t>ADMIN EXPENSE TRANSFER-GILL RANCH OVERHE</t>
  </si>
  <si>
    <t>84099</t>
  </si>
  <si>
    <t>ADMIN TRANSFER</t>
  </si>
  <si>
    <t>922-02010</t>
  </si>
  <si>
    <t>ADMIN EXPENSE TRANSFER-ADMIN EXPENSE TRA</t>
  </si>
  <si>
    <t>922-02015</t>
  </si>
  <si>
    <t>ADMIN EXP TRF – COMMON COST ALLOC OUT</t>
  </si>
  <si>
    <t>922-09935</t>
  </si>
  <si>
    <t>Admin Transfer - SERP/ESRIP Expense</t>
  </si>
  <si>
    <t>85310</t>
  </si>
  <si>
    <t>CREDIT FOR PAYRL TAX</t>
  </si>
  <si>
    <t>922-03180</t>
  </si>
  <si>
    <t>ADMIN EXPENSE TRANSFER-TAXES-PAYROLL</t>
  </si>
  <si>
    <t>924</t>
  </si>
  <si>
    <t>51025</t>
  </si>
  <si>
    <t>924-02380</t>
  </si>
  <si>
    <t>PROPERTY INSURANCE-LIABILITY INSURANCE</t>
  </si>
  <si>
    <t>925</t>
  </si>
  <si>
    <t>925-01505</t>
  </si>
  <si>
    <t>INJURIES &amp; DAMAGES-OFFICE STAFFING &amp; EXP</t>
  </si>
  <si>
    <t>925-02455</t>
  </si>
  <si>
    <t>INJURIES &amp; DAMAGES-OTHER INSURANCE</t>
  </si>
  <si>
    <t>51030</t>
  </si>
  <si>
    <t>CLAIMS ACCRUALS</t>
  </si>
  <si>
    <t>925-04985</t>
  </si>
  <si>
    <t>INJURIES &amp; DAMAGES-OPER CLAIMS COSTS</t>
  </si>
  <si>
    <t>524200</t>
  </si>
  <si>
    <t>CLAIMS &amp; ACCRUALS</t>
  </si>
  <si>
    <t>925-04980</t>
  </si>
  <si>
    <t>INJURIES &amp; DAMAGES-EXTRAORDINARY CLAIMS</t>
  </si>
  <si>
    <t>926</t>
  </si>
  <si>
    <t>926-01590</t>
  </si>
  <si>
    <t>EMPLOYEE PENSIONS AND BENEFITS-SAFETY SA</t>
  </si>
  <si>
    <t>926-01570</t>
  </si>
  <si>
    <t>EMPLOYEE PENSIONS AND BENEFITS-SAFETY EQ</t>
  </si>
  <si>
    <t>926-01505</t>
  </si>
  <si>
    <t>EMPLOYEE PENSIONS AND BENEFITS-OFFICE ST</t>
  </si>
  <si>
    <t>926-04560</t>
  </si>
  <si>
    <t>EMPLOYEE PENSIONS AND BENEFITS-DRUG &amp; AL</t>
  </si>
  <si>
    <t>926-01672</t>
  </si>
  <si>
    <t>EMPLOYEE PENSIONS AND BENEFITS-LEADERSHI</t>
  </si>
  <si>
    <t>926-02200</t>
  </si>
  <si>
    <t>EMPLOYEE PENSIONS AND BENEFITS-EMPLOYEE</t>
  </si>
  <si>
    <t>32500</t>
  </si>
  <si>
    <t>TRIMET TICKET-TUIT R</t>
  </si>
  <si>
    <t>926-02593</t>
  </si>
  <si>
    <t>EMPLOYEE PENSIONS AND BENEFITS-TRIMET</t>
  </si>
  <si>
    <t>926-04625</t>
  </si>
  <si>
    <t>EMPLOYEE PENSIONS AND BENEFITS-TUITION R</t>
  </si>
  <si>
    <t>926-01670</t>
  </si>
  <si>
    <t>EMPLOYEE PENSIONS AND BENEFITS-TRAINING</t>
  </si>
  <si>
    <t>926-04536</t>
  </si>
  <si>
    <t>EMPLOYEE PENSIONS AND BENEFITS-CAREER DE</t>
  </si>
  <si>
    <t>926-01560</t>
  </si>
  <si>
    <t>EMPLOYEE PENSIONS AND BENEFITS-SAF REPR</t>
  </si>
  <si>
    <t>926-01595</t>
  </si>
  <si>
    <t>EMPLOYEE PENSIONS AND BENEFITS-SAFETY SH</t>
  </si>
  <si>
    <t>926-04540</t>
  </si>
  <si>
    <t>EMPLOYEE PENSIONS AND BENEFITS-COMPANY P</t>
  </si>
  <si>
    <t>85240</t>
  </si>
  <si>
    <t>PENSION BALANCING-OR</t>
  </si>
  <si>
    <t>926-09940</t>
  </si>
  <si>
    <t>EPB - Emp Pen Bal - Service Costs</t>
  </si>
  <si>
    <t>926-09945</t>
  </si>
  <si>
    <t>EPB - Emp Pen Bal - NonService Component</t>
  </si>
  <si>
    <t>85350</t>
  </si>
  <si>
    <t>FAS 87</t>
  </si>
  <si>
    <t>926-09920</t>
  </si>
  <si>
    <t>EPB - Pension-QP - NonService Components</t>
  </si>
  <si>
    <t>85360</t>
  </si>
  <si>
    <t>POH ADJUSTMENTS</t>
  </si>
  <si>
    <t>926-04580</t>
  </si>
  <si>
    <t>EMPLOYEE PENSIONS AND BENEFITS-HEALTH/LI</t>
  </si>
  <si>
    <t>85370</t>
  </si>
  <si>
    <t>FAS 106 PST RET MEDC</t>
  </si>
  <si>
    <t>926-09910</t>
  </si>
  <si>
    <t>EPB - FAS106OPEB - NonService Components</t>
  </si>
  <si>
    <t>85380</t>
  </si>
  <si>
    <t>STOCK EXPENSE</t>
  </si>
  <si>
    <t>926-02101</t>
  </si>
  <si>
    <t>EMPLOYEE PENSIONS AND BENEFITS-COMMON ST</t>
  </si>
  <si>
    <t>85395</t>
  </si>
  <si>
    <t>SERP AND ESRIP</t>
  </si>
  <si>
    <t>926-09930</t>
  </si>
  <si>
    <t>EPB - SERP ESRIP Expense - Service Cost</t>
  </si>
  <si>
    <t>926-09935</t>
  </si>
  <si>
    <t>EPB - SERP ESRIP Expense - NonServ Comp</t>
  </si>
  <si>
    <t>930</t>
  </si>
  <si>
    <t>12997</t>
  </si>
  <si>
    <t>RESEARCH &amp; DEVELOP</t>
  </si>
  <si>
    <t>930-02105</t>
  </si>
  <si>
    <t>MISC GENERAL EXPENSE-CORPORATE</t>
  </si>
  <si>
    <t>507100</t>
  </si>
  <si>
    <t xml:space="preserve"> RESEARCH AND DEV</t>
  </si>
  <si>
    <t>930-02966</t>
  </si>
  <si>
    <t>MISC GENERAL EXPENSE-NON RECOVERABLE EXP</t>
  </si>
  <si>
    <t>930-04320</t>
  </si>
  <si>
    <t>MISC GENERAL EXPENSE-DIRECTORS FEES &amp; EX</t>
  </si>
  <si>
    <t>507400</t>
  </si>
  <si>
    <t>DIRECTOR FEES</t>
  </si>
  <si>
    <t>930-02065</t>
  </si>
  <si>
    <t>MISC GENERAL EXPENSE-BONDHOLDER EXP</t>
  </si>
  <si>
    <t>930-04290</t>
  </si>
  <si>
    <t>MISC GENERAL EXPENSE-ANNUAL MEETING</t>
  </si>
  <si>
    <t>930-05000</t>
  </si>
  <si>
    <t>MISC GENERAL EXPENSE-STOCKHOLDER EXP</t>
  </si>
  <si>
    <t>931</t>
  </si>
  <si>
    <t>931-01295</t>
  </si>
  <si>
    <t>RENTS-MAINTENANCE</t>
  </si>
  <si>
    <t>931-05010</t>
  </si>
  <si>
    <t>RENTS-RADIO EQUIP MAINT</t>
  </si>
  <si>
    <t>931-01550</t>
  </si>
  <si>
    <t>RENTS-RENTS</t>
  </si>
  <si>
    <t>504400</t>
  </si>
  <si>
    <t>AMORTIZATION</t>
  </si>
  <si>
    <t>16150</t>
  </si>
  <si>
    <t>ALBANY - FACILITIES</t>
  </si>
  <si>
    <t>935</t>
  </si>
  <si>
    <t>935-01045</t>
  </si>
  <si>
    <t>MAINTENANCE OF GENERAL PLANT-CNG MAINTEN</t>
  </si>
  <si>
    <t>935-01580</t>
  </si>
  <si>
    <t>MAINTENANCE OF GENERAL PLANT-SAFETY MEET</t>
  </si>
  <si>
    <t>935-04360</t>
  </si>
  <si>
    <t>MAINTENANCE OF GENERAL PLANT-ONE PAC SQ</t>
  </si>
  <si>
    <t>935-05005</t>
  </si>
  <si>
    <t>MAINTENANCE OF GENERAL PLANT-MICROWAVE M</t>
  </si>
  <si>
    <t>935-05010</t>
  </si>
  <si>
    <t>MAINTENANCE OF GENERAL PLANT-RADIO EQUIP</t>
  </si>
  <si>
    <t>935-05155</t>
  </si>
  <si>
    <t>MAINTENANCE OF GENERAL PLANT-DISTRIBUTIO</t>
  </si>
  <si>
    <t>935-05195</t>
  </si>
  <si>
    <t>MAINTENANCE OF GENERAL PLANT-PORTLAND LN</t>
  </si>
  <si>
    <t>935-01295</t>
  </si>
  <si>
    <t>MAINTENANCE OF GENERAL PLANT-MAINTENANCE</t>
  </si>
  <si>
    <t>935-01500</t>
  </si>
  <si>
    <t>MAINTENANCE OF GENERAL PLANT-OFFICE MAIN</t>
  </si>
  <si>
    <t>935-01440</t>
  </si>
  <si>
    <t>MAINTENANCE OF GENERAL PLANT-MISC MEETIN</t>
  </si>
  <si>
    <t>935-01505</t>
  </si>
  <si>
    <t>MAINTENANCE OF GENERAL PLANT-OFFICE STAF</t>
  </si>
  <si>
    <t>580106</t>
  </si>
  <si>
    <t>NWN/580106</t>
  </si>
  <si>
    <t>935-05015</t>
  </si>
  <si>
    <t>MAINTENANCE OF GENERAL PLANT-TELECOM MAI</t>
  </si>
  <si>
    <t>935-05020</t>
  </si>
  <si>
    <t>MAINTENANCE OF GENERAL PLANT-A/V EQUIP</t>
  </si>
  <si>
    <t>935-05105</t>
  </si>
  <si>
    <t>MAINTENANCE OF GENERAL PLANT-VEHICLE ACC</t>
  </si>
  <si>
    <t>935-04345</t>
  </si>
  <si>
    <t>MAINTENANCE OF GENERAL PLANT-EXERCISE RO</t>
  </si>
  <si>
    <t>935-04355</t>
  </si>
  <si>
    <t>MAINTENANCE OF GENERAL PLANT-MT SCOTT SV</t>
  </si>
  <si>
    <t>935-04363</t>
  </si>
  <si>
    <t>HQ Location Costs</t>
  </si>
  <si>
    <t>935-04365</t>
  </si>
  <si>
    <t>MAINTENANCE OF GENERAL PLANT-PARKING BLO</t>
  </si>
  <si>
    <t>935-04370</t>
  </si>
  <si>
    <t>MAINTENANCE OF GENERAL PLANT-PARKROSE SV</t>
  </si>
  <si>
    <t>935-04380</t>
  </si>
  <si>
    <t>MAINTENANCE OF GENERAL PLANT-SUNSET SVCE</t>
  </si>
  <si>
    <t>935-04385</t>
  </si>
  <si>
    <t>MAINTENANCE OF GENERAL PLANT-TUALATIN SV</t>
  </si>
  <si>
    <t>935-05140</t>
  </si>
  <si>
    <t>MAINTENANCE OF GENERAL PLANT-CENTRAL SVC</t>
  </si>
  <si>
    <t>16105</t>
  </si>
  <si>
    <t>MTSCOTT - FACILITIES</t>
  </si>
  <si>
    <t>16120</t>
  </si>
  <si>
    <t>LINC CITY - FACILITI</t>
  </si>
  <si>
    <t>504000</t>
  </si>
  <si>
    <t>CASH DISCOUNT</t>
  </si>
  <si>
    <t>16130</t>
  </si>
  <si>
    <t>TUALATIN- FACILITIES</t>
  </si>
  <si>
    <t>16135</t>
  </si>
  <si>
    <t>SHERWOOD-FACILITIES</t>
  </si>
  <si>
    <t>16139</t>
  </si>
  <si>
    <t>VANCOUVER - FACILITI</t>
  </si>
  <si>
    <t>16140</t>
  </si>
  <si>
    <t>SALEM - FACILITIES</t>
  </si>
  <si>
    <t>16155</t>
  </si>
  <si>
    <t>CENTRAL - FACILITIES</t>
  </si>
  <si>
    <t>16165</t>
  </si>
  <si>
    <t>MIST - FACILITIES</t>
  </si>
  <si>
    <t>16180</t>
  </si>
  <si>
    <t>PDX LNG - FACILITIES</t>
  </si>
  <si>
    <t>16190</t>
  </si>
  <si>
    <t>COOS BAY - FACILITIE</t>
  </si>
  <si>
    <t>935-05200</t>
  </si>
  <si>
    <t>MAINTENANCE OF GENERAL PLANT-PURCHAS/STO</t>
  </si>
  <si>
    <t>Cost Center Description</t>
  </si>
  <si>
    <t>Order Description</t>
  </si>
  <si>
    <t>G/L Description</t>
  </si>
  <si>
    <t>Sorter</t>
  </si>
  <si>
    <t>Allocation Ratio</t>
  </si>
  <si>
    <t>Allocation Method</t>
  </si>
  <si>
    <t>Washington</t>
  </si>
  <si>
    <t>Oregon</t>
  </si>
  <si>
    <t>System</t>
  </si>
  <si>
    <t>Updated for 2018-19 WA Rate Case</t>
  </si>
  <si>
    <t>WA</t>
  </si>
  <si>
    <t>OR</t>
  </si>
  <si>
    <t>Customers-All</t>
  </si>
  <si>
    <t>Master Lookup table</t>
  </si>
  <si>
    <t>Customers-Res</t>
  </si>
  <si>
    <t>Factor Name</t>
  </si>
  <si>
    <t>Factor Name - CONSISTENT</t>
  </si>
  <si>
    <t>WA Factor</t>
  </si>
  <si>
    <t>Customers-Comm</t>
  </si>
  <si>
    <t>111001145889</t>
  </si>
  <si>
    <t>Sendout Volumes</t>
  </si>
  <si>
    <t>Customers-Ind</t>
  </si>
  <si>
    <t>111001505878</t>
  </si>
  <si>
    <t>sendout volumes</t>
  </si>
  <si>
    <t>Customers-The Dalles</t>
  </si>
  <si>
    <t>111001250874</t>
  </si>
  <si>
    <t>3-Factor</t>
  </si>
  <si>
    <t>111001130889</t>
  </si>
  <si>
    <t>Firm Sales Volumes</t>
  </si>
  <si>
    <t>111001330878</t>
  </si>
  <si>
    <t>Sales Volumes</t>
  </si>
  <si>
    <t>111001335889</t>
  </si>
  <si>
    <t>111001335893</t>
  </si>
  <si>
    <t>Sales/Sendout Volumes</t>
  </si>
  <si>
    <t>111001340893</t>
  </si>
  <si>
    <t>Customers Port/Van</t>
  </si>
  <si>
    <t>111001345889</t>
  </si>
  <si>
    <t>Customers Port/Van 80%</t>
  </si>
  <si>
    <t>111001370878</t>
  </si>
  <si>
    <t>Customers Portland/Vancouver Commercial</t>
  </si>
  <si>
    <t>111001070889</t>
  </si>
  <si>
    <t>Payroll</t>
  </si>
  <si>
    <t>111001380878</t>
  </si>
  <si>
    <t>Admin Tran</t>
  </si>
  <si>
    <t>111001076880</t>
  </si>
  <si>
    <t>Employee Cost</t>
  </si>
  <si>
    <t>111001400893</t>
  </si>
  <si>
    <t>Regulatory</t>
  </si>
  <si>
    <t>111001120889</t>
  </si>
  <si>
    <t>Telemetering</t>
  </si>
  <si>
    <t>111001270880</t>
  </si>
  <si>
    <t>Direct-WA</t>
  </si>
  <si>
    <t>111001125875</t>
  </si>
  <si>
    <t>Direct-OR</t>
  </si>
  <si>
    <t>111001125889</t>
  </si>
  <si>
    <t>Gross Plant Direct Assign</t>
  </si>
  <si>
    <t>111001410878</t>
  </si>
  <si>
    <t>Transmission</t>
  </si>
  <si>
    <t>111000600892</t>
  </si>
  <si>
    <t>Depreciation</t>
  </si>
  <si>
    <t>111001275874</t>
  </si>
  <si>
    <t>Rate Base</t>
  </si>
  <si>
    <t>111001495877</t>
  </si>
  <si>
    <t>Distribution</t>
  </si>
  <si>
    <t>111001170875</t>
  </si>
  <si>
    <t>Perimeter</t>
  </si>
  <si>
    <t>111001420893</t>
  </si>
  <si>
    <t>111001430878</t>
  </si>
  <si>
    <t>111001435878</t>
  </si>
  <si>
    <t>111001485877</t>
  </si>
  <si>
    <t>111001490877</t>
  </si>
  <si>
    <t>111001440880</t>
  </si>
  <si>
    <t>111001180874</t>
  </si>
  <si>
    <t>111001440935</t>
  </si>
  <si>
    <t>3-factor</t>
  </si>
  <si>
    <t>111001185893</t>
  </si>
  <si>
    <t>111001285887</t>
  </si>
  <si>
    <t>111001505879</t>
  </si>
  <si>
    <t>111001460893</t>
  </si>
  <si>
    <t>111001465893</t>
  </si>
  <si>
    <t>111001190893</t>
  </si>
  <si>
    <t>111001150889</t>
  </si>
  <si>
    <t>111001155889</t>
  </si>
  <si>
    <t>111001165893</t>
  </si>
  <si>
    <t>111001350893</t>
  </si>
  <si>
    <t>111001170874</t>
  </si>
  <si>
    <t>111001500935</t>
  </si>
  <si>
    <t>111001290887</t>
  </si>
  <si>
    <t>111001310870</t>
  </si>
  <si>
    <t>111001360902</t>
  </si>
  <si>
    <t>111001470878</t>
  </si>
  <si>
    <t>111001480877</t>
  </si>
  <si>
    <t>111001140889</t>
  </si>
  <si>
    <t>111001295893</t>
  </si>
  <si>
    <t>111001505880</t>
  </si>
  <si>
    <t>111001505874</t>
  </si>
  <si>
    <t>111001215912</t>
  </si>
  <si>
    <t>111001220887</t>
  </si>
  <si>
    <t>111001045935</t>
  </si>
  <si>
    <t>111001315880</t>
  </si>
  <si>
    <t>111001320820</t>
  </si>
  <si>
    <t>111001365878</t>
  </si>
  <si>
    <t>111001345893</t>
  </si>
  <si>
    <t>111001295935</t>
  </si>
  <si>
    <t>111001310820</t>
  </si>
  <si>
    <t>111001040877</t>
  </si>
  <si>
    <t>111001130878</t>
  </si>
  <si>
    <t>111001490891</t>
  </si>
  <si>
    <t>111001505885</t>
  </si>
  <si>
    <t>111001070880</t>
  </si>
  <si>
    <t>111001145878</t>
  </si>
  <si>
    <t>111001025887</t>
  </si>
  <si>
    <t>111001195885</t>
  </si>
  <si>
    <t>111001505887</t>
  </si>
  <si>
    <t>111001505902</t>
  </si>
  <si>
    <t>111001505908</t>
  </si>
  <si>
    <t>111001545875</t>
  </si>
  <si>
    <t>111001535893</t>
  </si>
  <si>
    <t>111001505912</t>
  </si>
  <si>
    <t>111001514885</t>
  </si>
  <si>
    <t>111001505921</t>
  </si>
  <si>
    <t>111001515908</t>
  </si>
  <si>
    <t>111001505935</t>
  </si>
  <si>
    <t>111001520885</t>
  </si>
  <si>
    <t>111001512880</t>
  </si>
  <si>
    <t>111001525891</t>
  </si>
  <si>
    <t>111001512885</t>
  </si>
  <si>
    <t>111001530893</t>
  </si>
  <si>
    <t>111001630878</t>
  </si>
  <si>
    <t>111001630840</t>
  </si>
  <si>
    <t>111001695856</t>
  </si>
  <si>
    <t>111001630879</t>
  </si>
  <si>
    <t>111001676856</t>
  </si>
  <si>
    <t>111001620879</t>
  </si>
  <si>
    <t>111001625879</t>
  </si>
  <si>
    <t>111001620893</t>
  </si>
  <si>
    <t>111001670935</t>
  </si>
  <si>
    <t>111001680880</t>
  </si>
  <si>
    <t>111001630885</t>
  </si>
  <si>
    <t>111001671880</t>
  </si>
  <si>
    <t>111001635892</t>
  </si>
  <si>
    <t>111001675856</t>
  </si>
  <si>
    <t>111001640889</t>
  </si>
  <si>
    <t>111001670880</t>
  </si>
  <si>
    <t>111001630870</t>
  </si>
  <si>
    <t>111001560921</t>
  </si>
  <si>
    <t>111001560926</t>
  </si>
  <si>
    <t>111001605892</t>
  </si>
  <si>
    <t>111001580880</t>
  </si>
  <si>
    <t>111001580935</t>
  </si>
  <si>
    <t>111001610892</t>
  </si>
  <si>
    <t>111001620878</t>
  </si>
  <si>
    <t>111002090820</t>
  </si>
  <si>
    <t>111002090874</t>
  </si>
  <si>
    <t>111002200893</t>
  </si>
  <si>
    <t>111002368893</t>
  </si>
  <si>
    <t>111002368921</t>
  </si>
  <si>
    <t>111002090880</t>
  </si>
  <si>
    <t>111002090885</t>
  </si>
  <si>
    <t>111001695874</t>
  </si>
  <si>
    <t>111002455925</t>
  </si>
  <si>
    <t>111002492870</t>
  </si>
  <si>
    <t>sales/sendout volumes</t>
  </si>
  <si>
    <t>111004420875</t>
  </si>
  <si>
    <t>111004432844</t>
  </si>
  <si>
    <t>111004470844</t>
  </si>
  <si>
    <t>111002666921</t>
  </si>
  <si>
    <t>111004655878</t>
  </si>
  <si>
    <t>111004470847</t>
  </si>
  <si>
    <t>111004475844</t>
  </si>
  <si>
    <t>111002966870</t>
  </si>
  <si>
    <t>111004400818</t>
  </si>
  <si>
    <t>111004475847</t>
  </si>
  <si>
    <t>111004485840</t>
  </si>
  <si>
    <t>111004415870</t>
  </si>
  <si>
    <t>111004280903</t>
  </si>
  <si>
    <t>111004360935</t>
  </si>
  <si>
    <t>111005005935</t>
  </si>
  <si>
    <t>111005010935</t>
  </si>
  <si>
    <t>111004930921</t>
  </si>
  <si>
    <t>111005015935</t>
  </si>
  <si>
    <t>111005155935</t>
  </si>
  <si>
    <t>111501505921</t>
  </si>
  <si>
    <t>111005270921</t>
  </si>
  <si>
    <t>111501090908</t>
  </si>
  <si>
    <t>sales volumes</t>
  </si>
  <si>
    <t>111501420893</t>
  </si>
  <si>
    <t>111501505908</t>
  </si>
  <si>
    <t>111501630870</t>
  </si>
  <si>
    <t>111501505912</t>
  </si>
  <si>
    <t>111501633885</t>
  </si>
  <si>
    <t>111501695856</t>
  </si>
  <si>
    <t>111502200870</t>
  </si>
  <si>
    <t>111502426922</t>
  </si>
  <si>
    <t>111502666921</t>
  </si>
  <si>
    <t>111502492870</t>
  </si>
  <si>
    <t>111504530816</t>
  </si>
  <si>
    <t>111504520816</t>
  </si>
  <si>
    <t>111504415870</t>
  </si>
  <si>
    <t>111504525816</t>
  </si>
  <si>
    <t>111504515816</t>
  </si>
  <si>
    <t>111504533816</t>
  </si>
  <si>
    <t>112001125889</t>
  </si>
  <si>
    <t>112001130889</t>
  </si>
  <si>
    <t>112001250874</t>
  </si>
  <si>
    <t>112001145889</t>
  </si>
  <si>
    <t>111504765912</t>
  </si>
  <si>
    <t>112001170874</t>
  </si>
  <si>
    <t>112001045935</t>
  </si>
  <si>
    <t>112001270880</t>
  </si>
  <si>
    <t>112001320820</t>
  </si>
  <si>
    <t>112001285887</t>
  </si>
  <si>
    <t>112001295832</t>
  </si>
  <si>
    <t>112001295935</t>
  </si>
  <si>
    <t>112001310820</t>
  </si>
  <si>
    <t>112001345893</t>
  </si>
  <si>
    <t>112001440880</t>
  </si>
  <si>
    <t>112001355902</t>
  </si>
  <si>
    <t>112001370820</t>
  </si>
  <si>
    <t>112001420893</t>
  </si>
  <si>
    <t>112001460893</t>
  </si>
  <si>
    <t>112001505874</t>
  </si>
  <si>
    <t>112001505912</t>
  </si>
  <si>
    <t>112001465893</t>
  </si>
  <si>
    <t>112001500935</t>
  </si>
  <si>
    <t>112001505921</t>
  </si>
  <si>
    <t>112001512885</t>
  </si>
  <si>
    <t>112001512820</t>
  </si>
  <si>
    <t>112001530893</t>
  </si>
  <si>
    <t>112001630885</t>
  </si>
  <si>
    <t>112001545875</t>
  </si>
  <si>
    <t>112001635892</t>
  </si>
  <si>
    <t>112001620879</t>
  </si>
  <si>
    <t>112001630840</t>
  </si>
  <si>
    <t>112001670880</t>
  </si>
  <si>
    <t>112001630870</t>
  </si>
  <si>
    <t>112001670935</t>
  </si>
  <si>
    <t>112001671880</t>
  </si>
  <si>
    <t>112002090874</t>
  </si>
  <si>
    <t>112001675856</t>
  </si>
  <si>
    <t>112002966844</t>
  </si>
  <si>
    <t>112002368820</t>
  </si>
  <si>
    <t>112002368821</t>
  </si>
  <si>
    <t>112002588921</t>
  </si>
  <si>
    <t>112002666921</t>
  </si>
  <si>
    <t>112002667921</t>
  </si>
  <si>
    <t>112004395819</t>
  </si>
  <si>
    <t>112004470844</t>
  </si>
  <si>
    <t>112004470847</t>
  </si>
  <si>
    <t>112004400818</t>
  </si>
  <si>
    <t>112004475840</t>
  </si>
  <si>
    <t>112004400819</t>
  </si>
  <si>
    <t>112004405818</t>
  </si>
  <si>
    <t>112004405819</t>
  </si>
  <si>
    <t>112004395818</t>
  </si>
  <si>
    <t>112004406818</t>
  </si>
  <si>
    <t>112004406819</t>
  </si>
  <si>
    <t>112004410845</t>
  </si>
  <si>
    <t>112004415870</t>
  </si>
  <si>
    <t>112004475847</t>
  </si>
  <si>
    <t>112004515816</t>
  </si>
  <si>
    <t>112004480844</t>
  </si>
  <si>
    <t>112004520816</t>
  </si>
  <si>
    <t>112004530816</t>
  </si>
  <si>
    <t>112004485840</t>
  </si>
  <si>
    <t>112004485844</t>
  </si>
  <si>
    <t>112004475844</t>
  </si>
  <si>
    <t>112004500821</t>
  </si>
  <si>
    <t>112004522816</t>
  </si>
  <si>
    <t>112004490844</t>
  </si>
  <si>
    <t>112004525816</t>
  </si>
  <si>
    <t>112004495845</t>
  </si>
  <si>
    <t>113151140889</t>
  </si>
  <si>
    <t>112004532816</t>
  </si>
  <si>
    <t>112004533816</t>
  </si>
  <si>
    <t>112004534816</t>
  </si>
  <si>
    <t>112004655878</t>
  </si>
  <si>
    <t>113151040877</t>
  </si>
  <si>
    <t>113151070880</t>
  </si>
  <si>
    <t>113151125889</t>
  </si>
  <si>
    <t>113151130889</t>
  </si>
  <si>
    <t>113151270880</t>
  </si>
  <si>
    <t>113151165893</t>
  </si>
  <si>
    <t>113151185893</t>
  </si>
  <si>
    <t>113151190893</t>
  </si>
  <si>
    <t>113151460893</t>
  </si>
  <si>
    <t>113151420893</t>
  </si>
  <si>
    <t>113151465893</t>
  </si>
  <si>
    <t>113151505878</t>
  </si>
  <si>
    <t>113151470878</t>
  </si>
  <si>
    <t>113151505880</t>
  </si>
  <si>
    <t>113151330878</t>
  </si>
  <si>
    <t>113151345893</t>
  </si>
  <si>
    <t>113151350893</t>
  </si>
  <si>
    <t>113151410878</t>
  </si>
  <si>
    <t>113151500935</t>
  </si>
  <si>
    <t>113151440880</t>
  </si>
  <si>
    <t>113151295893</t>
  </si>
  <si>
    <t>113151505921</t>
  </si>
  <si>
    <t>113151512885</t>
  </si>
  <si>
    <t>113151545875</t>
  </si>
  <si>
    <t>113151580880</t>
  </si>
  <si>
    <t>113151580935</t>
  </si>
  <si>
    <t>113151645875</t>
  </si>
  <si>
    <t>113151655894</t>
  </si>
  <si>
    <t>113151670880</t>
  </si>
  <si>
    <t>113152666921</t>
  </si>
  <si>
    <t>113201010903</t>
  </si>
  <si>
    <t>113201025887</t>
  </si>
  <si>
    <t>113154420875</t>
  </si>
  <si>
    <t>113154470847</t>
  </si>
  <si>
    <t>113154655878</t>
  </si>
  <si>
    <t>113201045935</t>
  </si>
  <si>
    <t>customers-all</t>
  </si>
  <si>
    <t>113155010935</t>
  </si>
  <si>
    <t>113201170874</t>
  </si>
  <si>
    <t>113201175874</t>
  </si>
  <si>
    <t>113201195885</t>
  </si>
  <si>
    <t>113201315880</t>
  </si>
  <si>
    <t>113201270880</t>
  </si>
  <si>
    <t>113201355902</t>
  </si>
  <si>
    <t>113201455879</t>
  </si>
  <si>
    <t>113201505879</t>
  </si>
  <si>
    <t>113201512885</t>
  </si>
  <si>
    <t>113201505880</t>
  </si>
  <si>
    <t>113201505912</t>
  </si>
  <si>
    <t>113201505921</t>
  </si>
  <si>
    <t>113201512879</t>
  </si>
  <si>
    <t>113201495877</t>
  </si>
  <si>
    <t>113201512880</t>
  </si>
  <si>
    <t>113201520885</t>
  </si>
  <si>
    <t>113201620879</t>
  </si>
  <si>
    <t>113251505908</t>
  </si>
  <si>
    <t>113201630870</t>
  </si>
  <si>
    <t>113201580880</t>
  </si>
  <si>
    <t>113201630878</t>
  </si>
  <si>
    <t>113201555879</t>
  </si>
  <si>
    <t>113201620903</t>
  </si>
  <si>
    <t>113201670880</t>
  </si>
  <si>
    <t>113251505912</t>
  </si>
  <si>
    <t>113201625879</t>
  </si>
  <si>
    <t>113201620893</t>
  </si>
  <si>
    <t>113201600879</t>
  </si>
  <si>
    <t>113201671880</t>
  </si>
  <si>
    <t>113201620878</t>
  </si>
  <si>
    <t>113201680879</t>
  </si>
  <si>
    <t>113202090874</t>
  </si>
  <si>
    <t>113202368921</t>
  </si>
  <si>
    <t>113202666921</t>
  </si>
  <si>
    <t>113204660908</t>
  </si>
  <si>
    <t>113251505916</t>
  </si>
  <si>
    <t>113251095912</t>
  </si>
  <si>
    <t>113251505921</t>
  </si>
  <si>
    <t>113251625879</t>
  </si>
  <si>
    <t>113201670879</t>
  </si>
  <si>
    <t>113251010903</t>
  </si>
  <si>
    <t>113252492908</t>
  </si>
  <si>
    <t>113252588921</t>
  </si>
  <si>
    <t>113254660908</t>
  </si>
  <si>
    <t>113254660912</t>
  </si>
  <si>
    <t>113252966908</t>
  </si>
  <si>
    <t>113301215912</t>
  </si>
  <si>
    <t>113254640908</t>
  </si>
  <si>
    <t>113252966912</t>
  </si>
  <si>
    <t>113254765912</t>
  </si>
  <si>
    <t>113254945921</t>
  </si>
  <si>
    <t>113301505907</t>
  </si>
  <si>
    <t>113424665911</t>
  </si>
  <si>
    <t>113484660908</t>
  </si>
  <si>
    <t>113352966916</t>
  </si>
  <si>
    <t>113481630878</t>
  </si>
  <si>
    <t>113441505908</t>
  </si>
  <si>
    <t>113442090912</t>
  </si>
  <si>
    <t>113301505908</t>
  </si>
  <si>
    <t>113301505910</t>
  </si>
  <si>
    <t>113481010903</t>
  </si>
  <si>
    <t>113301505912</t>
  </si>
  <si>
    <t>113301505921</t>
  </si>
  <si>
    <t>113354670916</t>
  </si>
  <si>
    <t>113481015903</t>
  </si>
  <si>
    <t>113401600879</t>
  </si>
  <si>
    <t>113304660908</t>
  </si>
  <si>
    <t>113481195885</t>
  </si>
  <si>
    <t>113481505879</t>
  </si>
  <si>
    <t>113481505910</t>
  </si>
  <si>
    <t>113481505921</t>
  </si>
  <si>
    <t>113304660912</t>
  </si>
  <si>
    <t>113481505903</t>
  </si>
  <si>
    <t>113304820912</t>
  </si>
  <si>
    <t>113404280903</t>
  </si>
  <si>
    <t>113441505912</t>
  </si>
  <si>
    <t>113302966912</t>
  </si>
  <si>
    <t>113305002912</t>
  </si>
  <si>
    <t>113484280903</t>
  </si>
  <si>
    <t>113484640908</t>
  </si>
  <si>
    <t>113421010903</t>
  </si>
  <si>
    <t>113302966908</t>
  </si>
  <si>
    <t>113421505911</t>
  </si>
  <si>
    <t>113501505908</t>
  </si>
  <si>
    <t>113304830908</t>
  </si>
  <si>
    <t>113305015912</t>
  </si>
  <si>
    <t>113481505908</t>
  </si>
  <si>
    <t>113482492908</t>
  </si>
  <si>
    <t>113305020908</t>
  </si>
  <si>
    <t>113304830912</t>
  </si>
  <si>
    <t>113305020912</t>
  </si>
  <si>
    <t>113424640908</t>
  </si>
  <si>
    <t>113424660908</t>
  </si>
  <si>
    <t>113442090908</t>
  </si>
  <si>
    <t>113422966907</t>
  </si>
  <si>
    <t>113422966911</t>
  </si>
  <si>
    <t>113422966912</t>
  </si>
  <si>
    <t>113301630878</t>
  </si>
  <si>
    <t>113302666921</t>
  </si>
  <si>
    <t>113424665907</t>
  </si>
  <si>
    <t>113482966903</t>
  </si>
  <si>
    <t>113305001912</t>
  </si>
  <si>
    <t>113501505912</t>
  </si>
  <si>
    <t>113502966908</t>
  </si>
  <si>
    <t>113504660908</t>
  </si>
  <si>
    <t>113504640908</t>
  </si>
  <si>
    <t>113594640908</t>
  </si>
  <si>
    <t>113507603908</t>
  </si>
  <si>
    <t>113701505921</t>
  </si>
  <si>
    <t>113704815908</t>
  </si>
  <si>
    <t>114100000913</t>
  </si>
  <si>
    <t>114101025887</t>
  </si>
  <si>
    <t>114101095912</t>
  </si>
  <si>
    <t>114101215912</t>
  </si>
  <si>
    <t>114101310820</t>
  </si>
  <si>
    <t>114101315912</t>
  </si>
  <si>
    <t>114101295935</t>
  </si>
  <si>
    <t>114201505902</t>
  </si>
  <si>
    <t>114104870912</t>
  </si>
  <si>
    <t>114104660908</t>
  </si>
  <si>
    <t>114204774912</t>
  </si>
  <si>
    <t>114104880912</t>
  </si>
  <si>
    <t>114105015908</t>
  </si>
  <si>
    <t>114105015912</t>
  </si>
  <si>
    <t>114105020908</t>
  </si>
  <si>
    <t>114105020912</t>
  </si>
  <si>
    <t>114101505935</t>
  </si>
  <si>
    <t>114102492908</t>
  </si>
  <si>
    <t>114102492911</t>
  </si>
  <si>
    <t>114104885912</t>
  </si>
  <si>
    <t>114101505907</t>
  </si>
  <si>
    <t>114102966907</t>
  </si>
  <si>
    <t>114102966908</t>
  </si>
  <si>
    <t>114104930921</t>
  </si>
  <si>
    <t>114104940912</t>
  </si>
  <si>
    <t>114105002912</t>
  </si>
  <si>
    <t>114201505907</t>
  </si>
  <si>
    <t>114104790912</t>
  </si>
  <si>
    <t>114104660912</t>
  </si>
  <si>
    <t>114201505908</t>
  </si>
  <si>
    <t>114201505910</t>
  </si>
  <si>
    <t>114201505911</t>
  </si>
  <si>
    <t>114201630878</t>
  </si>
  <si>
    <t>114201505912</t>
  </si>
  <si>
    <t>114104825912</t>
  </si>
  <si>
    <t>114201505921</t>
  </si>
  <si>
    <t>114104740910</t>
  </si>
  <si>
    <t>114201215908</t>
  </si>
  <si>
    <t>114204790912</t>
  </si>
  <si>
    <t>114104850912</t>
  </si>
  <si>
    <t>114202666921</t>
  </si>
  <si>
    <t>114104830908</t>
  </si>
  <si>
    <t>114101505908</t>
  </si>
  <si>
    <t>114102966912</t>
  </si>
  <si>
    <t>114104830912</t>
  </si>
  <si>
    <t>114204795912</t>
  </si>
  <si>
    <t>114202966908</t>
  </si>
  <si>
    <t>114204770912</t>
  </si>
  <si>
    <t>114201215912</t>
  </si>
  <si>
    <t>114201500935</t>
  </si>
  <si>
    <t>114201505879</t>
  </si>
  <si>
    <t>114104765912</t>
  </si>
  <si>
    <t>114201515908</t>
  </si>
  <si>
    <t>114101505921</t>
  </si>
  <si>
    <t>114104740916</t>
  </si>
  <si>
    <t>114104855911</t>
  </si>
  <si>
    <t>114104858912</t>
  </si>
  <si>
    <t>114201515912</t>
  </si>
  <si>
    <t>114101505910</t>
  </si>
  <si>
    <t>114104835908</t>
  </si>
  <si>
    <t>114101505911</t>
  </si>
  <si>
    <t>114101505912</t>
  </si>
  <si>
    <t>114104835912</t>
  </si>
  <si>
    <t>114101505916</t>
  </si>
  <si>
    <t>114102966910</t>
  </si>
  <si>
    <t>114102966911</t>
  </si>
  <si>
    <t>114202966912</t>
  </si>
  <si>
    <t>114201630885</t>
  </si>
  <si>
    <t>114101505879</t>
  </si>
  <si>
    <t>114101325878</t>
  </si>
  <si>
    <t>114204771908</t>
  </si>
  <si>
    <t>114204802912</t>
  </si>
  <si>
    <t>114301315912</t>
  </si>
  <si>
    <t>114301505879</t>
  </si>
  <si>
    <t>114204820912</t>
  </si>
  <si>
    <t>114204825912</t>
  </si>
  <si>
    <t>114204830908</t>
  </si>
  <si>
    <t>114204830912</t>
  </si>
  <si>
    <t>114301505907</t>
  </si>
  <si>
    <t>114205003912</t>
  </si>
  <si>
    <t>114204835912</t>
  </si>
  <si>
    <t>114301505908</t>
  </si>
  <si>
    <t>114205015908</t>
  </si>
  <si>
    <t>114205015912</t>
  </si>
  <si>
    <t>114205020908</t>
  </si>
  <si>
    <t>114205020912</t>
  </si>
  <si>
    <t>114301095912</t>
  </si>
  <si>
    <t>114301505910</t>
  </si>
  <si>
    <t>114301505912</t>
  </si>
  <si>
    <t>114204885912</t>
  </si>
  <si>
    <t>114301215912</t>
  </si>
  <si>
    <t>114205001912</t>
  </si>
  <si>
    <t>114204803908</t>
  </si>
  <si>
    <t>114204852912</t>
  </si>
  <si>
    <t>114204885908</t>
  </si>
  <si>
    <t>114301505921</t>
  </si>
  <si>
    <t>114304935921</t>
  </si>
  <si>
    <t>114304225912</t>
  </si>
  <si>
    <t>114304280903</t>
  </si>
  <si>
    <t>114304710921</t>
  </si>
  <si>
    <t>114304771908</t>
  </si>
  <si>
    <t>114304835912</t>
  </si>
  <si>
    <t>114304785912</t>
  </si>
  <si>
    <t>114304790912</t>
  </si>
  <si>
    <t>114304940912</t>
  </si>
  <si>
    <t>114301630885</t>
  </si>
  <si>
    <t>114301515912</t>
  </si>
  <si>
    <t>114304850908</t>
  </si>
  <si>
    <t>114304857908</t>
  </si>
  <si>
    <t>114304830907</t>
  </si>
  <si>
    <t>114304858912</t>
  </si>
  <si>
    <t>114305015912</t>
  </si>
  <si>
    <t>114305020912</t>
  </si>
  <si>
    <t>114304850912</t>
  </si>
  <si>
    <t>114304865912</t>
  </si>
  <si>
    <t>114304851912</t>
  </si>
  <si>
    <t>114304825912</t>
  </si>
  <si>
    <t>114304830908</t>
  </si>
  <si>
    <t>114305015908</t>
  </si>
  <si>
    <t>114301630901</t>
  </si>
  <si>
    <t>114304830912</t>
  </si>
  <si>
    <t>114304870912</t>
  </si>
  <si>
    <t>114304885908</t>
  </si>
  <si>
    <t>114305004912</t>
  </si>
  <si>
    <t>114302667921</t>
  </si>
  <si>
    <t>114304855912</t>
  </si>
  <si>
    <t>114302966908</t>
  </si>
  <si>
    <t>114304820908</t>
  </si>
  <si>
    <t>114304820912</t>
  </si>
  <si>
    <t>114404858912</t>
  </si>
  <si>
    <t>114304885912</t>
  </si>
  <si>
    <t>114404880912</t>
  </si>
  <si>
    <t>114305003912</t>
  </si>
  <si>
    <t>114305020908</t>
  </si>
  <si>
    <t>114302966912</t>
  </si>
  <si>
    <t>114301670912</t>
  </si>
  <si>
    <t>114302666921</t>
  </si>
  <si>
    <t>114404885912</t>
  </si>
  <si>
    <t>114501505907</t>
  </si>
  <si>
    <t>114501505908</t>
  </si>
  <si>
    <t>114501505912</t>
  </si>
  <si>
    <t>114504830912</t>
  </si>
  <si>
    <t>114501610908</t>
  </si>
  <si>
    <t>114501670912</t>
  </si>
  <si>
    <t>114502966912</t>
  </si>
  <si>
    <t>114504820908</t>
  </si>
  <si>
    <t>114504820912</t>
  </si>
  <si>
    <t>114504825912</t>
  </si>
  <si>
    <t>114504830908</t>
  </si>
  <si>
    <t>114501670908</t>
  </si>
  <si>
    <t>114504885908</t>
  </si>
  <si>
    <t>114504885912</t>
  </si>
  <si>
    <t>114504850908</t>
  </si>
  <si>
    <t>114504858912</t>
  </si>
  <si>
    <t>114504850912</t>
  </si>
  <si>
    <t>114504880912</t>
  </si>
  <si>
    <t>114901505910</t>
  </si>
  <si>
    <t>115050000913</t>
  </si>
  <si>
    <t>114901505916</t>
  </si>
  <si>
    <t>114901505921</t>
  </si>
  <si>
    <t>114901630870</t>
  </si>
  <si>
    <t>115051505907</t>
  </si>
  <si>
    <t>115051505911</t>
  </si>
  <si>
    <t>115051505908</t>
  </si>
  <si>
    <t>115051505912</t>
  </si>
  <si>
    <t>115101512885</t>
  </si>
  <si>
    <t>115101090908</t>
  </si>
  <si>
    <t>115101505913</t>
  </si>
  <si>
    <t>115101095912</t>
  </si>
  <si>
    <t>115101605892</t>
  </si>
  <si>
    <t>115101505908</t>
  </si>
  <si>
    <t>115051505921</t>
  </si>
  <si>
    <t>115054859912</t>
  </si>
  <si>
    <t>115101505910</t>
  </si>
  <si>
    <t>115101505911</t>
  </si>
  <si>
    <t>115052966907</t>
  </si>
  <si>
    <t>115100000913</t>
  </si>
  <si>
    <t>115052966911</t>
  </si>
  <si>
    <t>115101505912</t>
  </si>
  <si>
    <t>115102105930</t>
  </si>
  <si>
    <t>115154830912</t>
  </si>
  <si>
    <t>115151090908</t>
  </si>
  <si>
    <t>115104861912</t>
  </si>
  <si>
    <t>115154765912</t>
  </si>
  <si>
    <t>115154857908</t>
  </si>
  <si>
    <t>115151215912</t>
  </si>
  <si>
    <t>115104851908</t>
  </si>
  <si>
    <t>115151515912</t>
  </si>
  <si>
    <t>115151596921</t>
  </si>
  <si>
    <t>115152666921</t>
  </si>
  <si>
    <t>115152966908</t>
  </si>
  <si>
    <t>115152966912</t>
  </si>
  <si>
    <t>115104740910</t>
  </si>
  <si>
    <t>115151315912</t>
  </si>
  <si>
    <t>115104740912</t>
  </si>
  <si>
    <t>115104740916</t>
  </si>
  <si>
    <t>115104773908</t>
  </si>
  <si>
    <t>115134825912</t>
  </si>
  <si>
    <t>115151505908</t>
  </si>
  <si>
    <t>115151505910</t>
  </si>
  <si>
    <t>115102966908</t>
  </si>
  <si>
    <t>115104809908</t>
  </si>
  <si>
    <t>115105000913</t>
  </si>
  <si>
    <t>115104809912</t>
  </si>
  <si>
    <t>115104815908</t>
  </si>
  <si>
    <t>115151505911</t>
  </si>
  <si>
    <t>115151505912</t>
  </si>
  <si>
    <t>115151505921</t>
  </si>
  <si>
    <t>115154851912</t>
  </si>
  <si>
    <t>115107203908</t>
  </si>
  <si>
    <t>115154852912</t>
  </si>
  <si>
    <t>115154853912</t>
  </si>
  <si>
    <t>115154854912</t>
  </si>
  <si>
    <t>115104852912</t>
  </si>
  <si>
    <t>115131505908</t>
  </si>
  <si>
    <t>115154802912</t>
  </si>
  <si>
    <t>115104851912</t>
  </si>
  <si>
    <t>115154859912</t>
  </si>
  <si>
    <t>115104857912</t>
  </si>
  <si>
    <t>115131505912</t>
  </si>
  <si>
    <t>115134857908</t>
  </si>
  <si>
    <t>115154858912</t>
  </si>
  <si>
    <t>115131505921</t>
  </si>
  <si>
    <t>115134857912</t>
  </si>
  <si>
    <t>115134885912</t>
  </si>
  <si>
    <t>115154740908</t>
  </si>
  <si>
    <t>115131630878</t>
  </si>
  <si>
    <t>115154864908</t>
  </si>
  <si>
    <t>115154804912</t>
  </si>
  <si>
    <t>115154809912</t>
  </si>
  <si>
    <t>115154820912</t>
  </si>
  <si>
    <t>115154825912</t>
  </si>
  <si>
    <t>115104857908</t>
  </si>
  <si>
    <t>115104859908</t>
  </si>
  <si>
    <t>115154856912</t>
  </si>
  <si>
    <t>115154857912</t>
  </si>
  <si>
    <t>115154830908</t>
  </si>
  <si>
    <t>115135003912</t>
  </si>
  <si>
    <t>115150000913</t>
  </si>
  <si>
    <t>115132666921</t>
  </si>
  <si>
    <t>direct-or</t>
  </si>
  <si>
    <t>115103000913</t>
  </si>
  <si>
    <t>115104000909</t>
  </si>
  <si>
    <t>115132966912</t>
  </si>
  <si>
    <t>115104000913</t>
  </si>
  <si>
    <t>115104815912</t>
  </si>
  <si>
    <t>115104845912</t>
  </si>
  <si>
    <t>115104861908</t>
  </si>
  <si>
    <t>115154859908</t>
  </si>
  <si>
    <t>115104740908</t>
  </si>
  <si>
    <t>115154865912</t>
  </si>
  <si>
    <t>115207247908</t>
  </si>
  <si>
    <t>115202090908</t>
  </si>
  <si>
    <t>115157203908</t>
  </si>
  <si>
    <t>115201175874</t>
  </si>
  <si>
    <t>115202615908</t>
  </si>
  <si>
    <t>115207203908</t>
  </si>
  <si>
    <t>115207205908</t>
  </si>
  <si>
    <t>115154940912</t>
  </si>
  <si>
    <t>115155001912</t>
  </si>
  <si>
    <t>115155002912</t>
  </si>
  <si>
    <t>115155003912</t>
  </si>
  <si>
    <t>115207303908</t>
  </si>
  <si>
    <t>115204805908</t>
  </si>
  <si>
    <t>115155004912</t>
  </si>
  <si>
    <t>115201180874</t>
  </si>
  <si>
    <t>115155015912</t>
  </si>
  <si>
    <t>115155015921</t>
  </si>
  <si>
    <t>115204865912</t>
  </si>
  <si>
    <t>115207202908</t>
  </si>
  <si>
    <t>115201187874</t>
  </si>
  <si>
    <t>115207307908</t>
  </si>
  <si>
    <t>115201250874</t>
  </si>
  <si>
    <t>115207305908</t>
  </si>
  <si>
    <t>115201315885</t>
  </si>
  <si>
    <t>115201505912</t>
  </si>
  <si>
    <t>115207207908</t>
  </si>
  <si>
    <t>115207209908</t>
  </si>
  <si>
    <t>115200000913</t>
  </si>
  <si>
    <t>115201025887</t>
  </si>
  <si>
    <t>115207306908</t>
  </si>
  <si>
    <t>115207399908</t>
  </si>
  <si>
    <t>115202000913</t>
  </si>
  <si>
    <t>115207237908</t>
  </si>
  <si>
    <t>115154885908</t>
  </si>
  <si>
    <t>115201505921</t>
  </si>
  <si>
    <t>115154885912</t>
  </si>
  <si>
    <t>115155020912</t>
  </si>
  <si>
    <t>115156000913</t>
  </si>
  <si>
    <t>115207603908</t>
  </si>
  <si>
    <t>115294280903</t>
  </si>
  <si>
    <t>115291505921</t>
  </si>
  <si>
    <t>115297203908</t>
  </si>
  <si>
    <t>115297237908</t>
  </si>
  <si>
    <t>115297207908</t>
  </si>
  <si>
    <t>115297209908</t>
  </si>
  <si>
    <t>115297247908</t>
  </si>
  <si>
    <t>115297227908</t>
  </si>
  <si>
    <t>115297303908</t>
  </si>
  <si>
    <t>115297313908</t>
  </si>
  <si>
    <t>115297307908</t>
  </si>
  <si>
    <t>115297399908</t>
  </si>
  <si>
    <t>115297603908</t>
  </si>
  <si>
    <t>115307313908</t>
  </si>
  <si>
    <t>115306000913</t>
  </si>
  <si>
    <t>115402966921</t>
  </si>
  <si>
    <t>115397307908</t>
  </si>
  <si>
    <t>115397313908</t>
  </si>
  <si>
    <t>115401170874</t>
  </si>
  <si>
    <t>115401215912</t>
  </si>
  <si>
    <t>115404475844</t>
  </si>
  <si>
    <t>115309000909</t>
  </si>
  <si>
    <t>115401295832</t>
  </si>
  <si>
    <t>115401505921</t>
  </si>
  <si>
    <t>115401295931</t>
  </si>
  <si>
    <t>115401295935</t>
  </si>
  <si>
    <t>115401505935</t>
  </si>
  <si>
    <t>115401505911</t>
  </si>
  <si>
    <t>115401515912</t>
  </si>
  <si>
    <t>115404660912</t>
  </si>
  <si>
    <t>115401505908</t>
  </si>
  <si>
    <t>115401315912</t>
  </si>
  <si>
    <t>115404820912</t>
  </si>
  <si>
    <t>115401630870</t>
  </si>
  <si>
    <t>115402966911</t>
  </si>
  <si>
    <t>115401630885</t>
  </si>
  <si>
    <t>115401505912</t>
  </si>
  <si>
    <t>115404765912</t>
  </si>
  <si>
    <t>115402966912</t>
  </si>
  <si>
    <t>115402666921</t>
  </si>
  <si>
    <t>115401355902</t>
  </si>
  <si>
    <t>115404825912</t>
  </si>
  <si>
    <t>115404835912</t>
  </si>
  <si>
    <t>115404840912</t>
  </si>
  <si>
    <t>115404940912</t>
  </si>
  <si>
    <t>115405003912</t>
  </si>
  <si>
    <t>115404855912</t>
  </si>
  <si>
    <t>115405015912</t>
  </si>
  <si>
    <t>115404855911</t>
  </si>
  <si>
    <t>115404935921</t>
  </si>
  <si>
    <t>115404857912</t>
  </si>
  <si>
    <t>115404885912</t>
  </si>
  <si>
    <t>115404852912</t>
  </si>
  <si>
    <t>115404858912</t>
  </si>
  <si>
    <t>115405155935</t>
  </si>
  <si>
    <t>115406000913</t>
  </si>
  <si>
    <t>115407203908</t>
  </si>
  <si>
    <t>115471215912</t>
  </si>
  <si>
    <t>115500000909</t>
  </si>
  <si>
    <t>115500000913</t>
  </si>
  <si>
    <t>115500500913</t>
  </si>
  <si>
    <t>115501000909</t>
  </si>
  <si>
    <t>115404850912</t>
  </si>
  <si>
    <t>115404865912</t>
  </si>
  <si>
    <t>115501000913</t>
  </si>
  <si>
    <t>115404870912</t>
  </si>
  <si>
    <t>115501505908</t>
  </si>
  <si>
    <t>115501505910</t>
  </si>
  <si>
    <t>115501505912</t>
  </si>
  <si>
    <t>115501505913</t>
  </si>
  <si>
    <t>115501505921</t>
  </si>
  <si>
    <t>115502000909</t>
  </si>
  <si>
    <t>115502666921</t>
  </si>
  <si>
    <t>115502426922</t>
  </si>
  <si>
    <t>115502000913</t>
  </si>
  <si>
    <t>115502972908</t>
  </si>
  <si>
    <t>115503000909</t>
  </si>
  <si>
    <t>115503000913</t>
  </si>
  <si>
    <t>115504000909</t>
  </si>
  <si>
    <t>115504000913</t>
  </si>
  <si>
    <t>115504295930</t>
  </si>
  <si>
    <t>115504415870</t>
  </si>
  <si>
    <t>115504305921</t>
  </si>
  <si>
    <t>115504859912</t>
  </si>
  <si>
    <t>115505000913</t>
  </si>
  <si>
    <t>115505000909</t>
  </si>
  <si>
    <t>115505015912</t>
  </si>
  <si>
    <t>115505100913</t>
  </si>
  <si>
    <t>115505307913</t>
  </si>
  <si>
    <t>115506000909</t>
  </si>
  <si>
    <t>115507000909</t>
  </si>
  <si>
    <t>115506000913</t>
  </si>
  <si>
    <t>115507000913</t>
  </si>
  <si>
    <t>115508000913</t>
  </si>
  <si>
    <t>115508000909</t>
  </si>
  <si>
    <t>115509000909</t>
  </si>
  <si>
    <t>115509000913</t>
  </si>
  <si>
    <t>115602620908</t>
  </si>
  <si>
    <t>115602625908</t>
  </si>
  <si>
    <t>115607203908</t>
  </si>
  <si>
    <t>115607307908</t>
  </si>
  <si>
    <t>115604805908</t>
  </si>
  <si>
    <t>115607202908</t>
  </si>
  <si>
    <t>115607207908</t>
  </si>
  <si>
    <t>115607227908</t>
  </si>
  <si>
    <t>115607237908</t>
  </si>
  <si>
    <t>115697207908</t>
  </si>
  <si>
    <t>115697209908</t>
  </si>
  <si>
    <t>115692620908</t>
  </si>
  <si>
    <t>115901505908</t>
  </si>
  <si>
    <t>115901505925</t>
  </si>
  <si>
    <t>115901505921</t>
  </si>
  <si>
    <t>115904859912</t>
  </si>
  <si>
    <t>115906000913</t>
  </si>
  <si>
    <t>115901515908</t>
  </si>
  <si>
    <t>115907131908</t>
  </si>
  <si>
    <t>115907203908</t>
  </si>
  <si>
    <t>115907227908</t>
  </si>
  <si>
    <t>115907237908</t>
  </si>
  <si>
    <t>115907253908</t>
  </si>
  <si>
    <t>115907247908</t>
  </si>
  <si>
    <t>115907257908</t>
  </si>
  <si>
    <t>115907399908</t>
  </si>
  <si>
    <t>115907603908</t>
  </si>
  <si>
    <t>115907607908</t>
  </si>
  <si>
    <t>115907605908</t>
  </si>
  <si>
    <t>115907606908</t>
  </si>
  <si>
    <t>115951505921</t>
  </si>
  <si>
    <t>115952972908</t>
  </si>
  <si>
    <t>115957399908</t>
  </si>
  <si>
    <t>115997227908</t>
  </si>
  <si>
    <t>115997237908</t>
  </si>
  <si>
    <t>115997399908</t>
  </si>
  <si>
    <t>120010600892</t>
  </si>
  <si>
    <t>120011025887</t>
  </si>
  <si>
    <t>120011080903</t>
  </si>
  <si>
    <t>120011220887</t>
  </si>
  <si>
    <t>120011073887</t>
  </si>
  <si>
    <t>120011100887</t>
  </si>
  <si>
    <t>120011250874</t>
  </si>
  <si>
    <t>120011105892</t>
  </si>
  <si>
    <t>120011155889</t>
  </si>
  <si>
    <t>120011170874</t>
  </si>
  <si>
    <t>120011170887</t>
  </si>
  <si>
    <t>120011270880</t>
  </si>
  <si>
    <t>120011180874</t>
  </si>
  <si>
    <t>120011197887</t>
  </si>
  <si>
    <t>120011275874</t>
  </si>
  <si>
    <t>120011285887</t>
  </si>
  <si>
    <t>120011287887</t>
  </si>
  <si>
    <t>120011290887</t>
  </si>
  <si>
    <t>120011315885</t>
  </si>
  <si>
    <t>120011340893</t>
  </si>
  <si>
    <t>120011460893</t>
  </si>
  <si>
    <t>120011516887</t>
  </si>
  <si>
    <t>120011516892</t>
  </si>
  <si>
    <t>120011440880</t>
  </si>
  <si>
    <t>120011477887</t>
  </si>
  <si>
    <t>120011478887</t>
  </si>
  <si>
    <t>120011478892</t>
  </si>
  <si>
    <t>120011505879</t>
  </si>
  <si>
    <t>120011505880</t>
  </si>
  <si>
    <t>120011505921</t>
  </si>
  <si>
    <t>120011505935</t>
  </si>
  <si>
    <t>120011512880</t>
  </si>
  <si>
    <t>120011512885</t>
  </si>
  <si>
    <t>120011517892</t>
  </si>
  <si>
    <t>120011518887</t>
  </si>
  <si>
    <t>120011517887</t>
  </si>
  <si>
    <t>120011518892</t>
  </si>
  <si>
    <t>120011556892</t>
  </si>
  <si>
    <t>120011630885</t>
  </si>
  <si>
    <t>120011556887</t>
  </si>
  <si>
    <t>120011580880</t>
  </si>
  <si>
    <t>120011603892</t>
  </si>
  <si>
    <t>120011605892</t>
  </si>
  <si>
    <t>120011610892</t>
  </si>
  <si>
    <t>120011627887</t>
  </si>
  <si>
    <t>120011627892</t>
  </si>
  <si>
    <t>120011633885</t>
  </si>
  <si>
    <t>120011655894</t>
  </si>
  <si>
    <t>120011670880</t>
  </si>
  <si>
    <t>120011675863</t>
  </si>
  <si>
    <t>120011695856</t>
  </si>
  <si>
    <t>120011695874</t>
  </si>
  <si>
    <t>120011707892</t>
  </si>
  <si>
    <t>120013090892</t>
  </si>
  <si>
    <t>120013090887</t>
  </si>
  <si>
    <t>120014771908</t>
  </si>
  <si>
    <t>120014777874</t>
  </si>
  <si>
    <t>120015105935</t>
  </si>
  <si>
    <t>120015140935</t>
  </si>
  <si>
    <t>120015200935</t>
  </si>
  <si>
    <t>120020600892</t>
  </si>
  <si>
    <t>120021080903</t>
  </si>
  <si>
    <t>120021025887</t>
  </si>
  <si>
    <t>120021105892</t>
  </si>
  <si>
    <t>120021100887</t>
  </si>
  <si>
    <t>120021140889</t>
  </si>
  <si>
    <t>120021150892</t>
  </si>
  <si>
    <t>120021170874</t>
  </si>
  <si>
    <t>120021170887</t>
  </si>
  <si>
    <t>120021180874</t>
  </si>
  <si>
    <t>120021197887</t>
  </si>
  <si>
    <t>120021195892</t>
  </si>
  <si>
    <t>120021220887</t>
  </si>
  <si>
    <t>120021250874</t>
  </si>
  <si>
    <t>120021270880</t>
  </si>
  <si>
    <t>120021275874</t>
  </si>
  <si>
    <t>120021285887</t>
  </si>
  <si>
    <t>120021287887</t>
  </si>
  <si>
    <t>120021290887</t>
  </si>
  <si>
    <t>120021440880</t>
  </si>
  <si>
    <t>120021477887</t>
  </si>
  <si>
    <t>120021478892</t>
  </si>
  <si>
    <t>120021500935</t>
  </si>
  <si>
    <t>120021478887</t>
  </si>
  <si>
    <t>120021505880</t>
  </si>
  <si>
    <t>120021512880</t>
  </si>
  <si>
    <t>120021512885</t>
  </si>
  <si>
    <t>120021516887</t>
  </si>
  <si>
    <t>120021512887</t>
  </si>
  <si>
    <t>120021516892</t>
  </si>
  <si>
    <t>120021505879</t>
  </si>
  <si>
    <t>120021517887</t>
  </si>
  <si>
    <t>120021518887</t>
  </si>
  <si>
    <t>120021517892</t>
  </si>
  <si>
    <t>120021518892</t>
  </si>
  <si>
    <t>120021556887</t>
  </si>
  <si>
    <t>120021556892</t>
  </si>
  <si>
    <t>120021580880</t>
  </si>
  <si>
    <t>120021580935</t>
  </si>
  <si>
    <t>120021603892</t>
  </si>
  <si>
    <t>120021627887</t>
  </si>
  <si>
    <t>120021695874</t>
  </si>
  <si>
    <t>120021627892</t>
  </si>
  <si>
    <t>120021707892</t>
  </si>
  <si>
    <t>120021620879</t>
  </si>
  <si>
    <t>120021630885</t>
  </si>
  <si>
    <t>120022090892</t>
  </si>
  <si>
    <t>120021633885</t>
  </si>
  <si>
    <t>120021655894</t>
  </si>
  <si>
    <t>120021670880</t>
  </si>
  <si>
    <t>120022368921</t>
  </si>
  <si>
    <t>120021610892</t>
  </si>
  <si>
    <t>120021680880</t>
  </si>
  <si>
    <t>120021605892</t>
  </si>
  <si>
    <t>120023090887</t>
  </si>
  <si>
    <t>120024380935</t>
  </si>
  <si>
    <t>120022966885</t>
  </si>
  <si>
    <t>120024771908</t>
  </si>
  <si>
    <t>120024370935</t>
  </si>
  <si>
    <t>120024772908</t>
  </si>
  <si>
    <t>120024777874</t>
  </si>
  <si>
    <t>120025200935</t>
  </si>
  <si>
    <t>120030600892</t>
  </si>
  <si>
    <t>120031025887</t>
  </si>
  <si>
    <t>120031073887</t>
  </si>
  <si>
    <t>120031080903</t>
  </si>
  <si>
    <t>120031100887</t>
  </si>
  <si>
    <t>120031105892</t>
  </si>
  <si>
    <t>120031170874</t>
  </si>
  <si>
    <t>120031170887</t>
  </si>
  <si>
    <t>120031180874</t>
  </si>
  <si>
    <t>120031197887</t>
  </si>
  <si>
    <t>120031220887</t>
  </si>
  <si>
    <t>120031270880</t>
  </si>
  <si>
    <t>120031206892</t>
  </si>
  <si>
    <t>120031287887</t>
  </si>
  <si>
    <t>120031290887</t>
  </si>
  <si>
    <t>120031420893</t>
  </si>
  <si>
    <t>120031477887</t>
  </si>
  <si>
    <t>120031440880</t>
  </si>
  <si>
    <t>120031478887</t>
  </si>
  <si>
    <t>120031478892</t>
  </si>
  <si>
    <t>120031505921</t>
  </si>
  <si>
    <t>120031512880</t>
  </si>
  <si>
    <t>120031512885</t>
  </si>
  <si>
    <t>120031505880</t>
  </si>
  <si>
    <t>120031512887</t>
  </si>
  <si>
    <t>120031516887</t>
  </si>
  <si>
    <t>120031516892</t>
  </si>
  <si>
    <t>120031517887</t>
  </si>
  <si>
    <t>120031605892</t>
  </si>
  <si>
    <t>120031517892</t>
  </si>
  <si>
    <t>120031603892</t>
  </si>
  <si>
    <t>120031518887</t>
  </si>
  <si>
    <t>120031518892</t>
  </si>
  <si>
    <t>120031556887</t>
  </si>
  <si>
    <t>120031556892</t>
  </si>
  <si>
    <t>120031580880</t>
  </si>
  <si>
    <t>120031610892</t>
  </si>
  <si>
    <t>120031620879</t>
  </si>
  <si>
    <t>120031620893</t>
  </si>
  <si>
    <t>120031627887</t>
  </si>
  <si>
    <t>120031627892</t>
  </si>
  <si>
    <t>120031630878</t>
  </si>
  <si>
    <t>120031630885</t>
  </si>
  <si>
    <t>120031633885</t>
  </si>
  <si>
    <t>120031655894</t>
  </si>
  <si>
    <t>120031670880</t>
  </si>
  <si>
    <t>120031670885</t>
  </si>
  <si>
    <t>120031695856</t>
  </si>
  <si>
    <t>120031695874</t>
  </si>
  <si>
    <t>120031707892</t>
  </si>
  <si>
    <t>120032368921</t>
  </si>
  <si>
    <t>120032966885</t>
  </si>
  <si>
    <t>120033090887</t>
  </si>
  <si>
    <t>120033090892</t>
  </si>
  <si>
    <t>120034771908</t>
  </si>
  <si>
    <t>120034777874</t>
  </si>
  <si>
    <t>120035105935</t>
  </si>
  <si>
    <t>120035155935</t>
  </si>
  <si>
    <t>120040600892</t>
  </si>
  <si>
    <t>120041025887</t>
  </si>
  <si>
    <t>120041080903</t>
  </si>
  <si>
    <t>120041100887</t>
  </si>
  <si>
    <t>120041105892</t>
  </si>
  <si>
    <t>120041145889</t>
  </si>
  <si>
    <t>120041170874</t>
  </si>
  <si>
    <t>120041170887</t>
  </si>
  <si>
    <t>120041175874</t>
  </si>
  <si>
    <t>120041180874</t>
  </si>
  <si>
    <t>120041197887</t>
  </si>
  <si>
    <t>120041220887</t>
  </si>
  <si>
    <t>120041250874</t>
  </si>
  <si>
    <t>120041270880</t>
  </si>
  <si>
    <t>120041285887</t>
  </si>
  <si>
    <t>120041287887</t>
  </si>
  <si>
    <t>120041290887</t>
  </si>
  <si>
    <t>120041440880</t>
  </si>
  <si>
    <t>120041478887</t>
  </si>
  <si>
    <t>120041478892</t>
  </si>
  <si>
    <t>120041477887</t>
  </si>
  <si>
    <t>120041505880</t>
  </si>
  <si>
    <t>120041505921</t>
  </si>
  <si>
    <t>120041512880</t>
  </si>
  <si>
    <t>120041512885</t>
  </si>
  <si>
    <t>120041516887</t>
  </si>
  <si>
    <t>120041516892</t>
  </si>
  <si>
    <t>120041517887</t>
  </si>
  <si>
    <t>120041517892</t>
  </si>
  <si>
    <t>120041518887</t>
  </si>
  <si>
    <t>120041518892</t>
  </si>
  <si>
    <t>120041520885</t>
  </si>
  <si>
    <t>120041556887</t>
  </si>
  <si>
    <t>120041556892</t>
  </si>
  <si>
    <t>120041580880</t>
  </si>
  <si>
    <t>120041605892</t>
  </si>
  <si>
    <t>120041610892</t>
  </si>
  <si>
    <t>120041620879</t>
  </si>
  <si>
    <t>120041627887</t>
  </si>
  <si>
    <t>120041627892</t>
  </si>
  <si>
    <t>120041630885</t>
  </si>
  <si>
    <t>120041633885</t>
  </si>
  <si>
    <t>120041655894</t>
  </si>
  <si>
    <t>120041670880</t>
  </si>
  <si>
    <t>120041675856</t>
  </si>
  <si>
    <t>120041695856</t>
  </si>
  <si>
    <t>120041695874</t>
  </si>
  <si>
    <t>120041707892</t>
  </si>
  <si>
    <t>120042966885</t>
  </si>
  <si>
    <t>120043090887</t>
  </si>
  <si>
    <t>120044771908</t>
  </si>
  <si>
    <t>120044772908</t>
  </si>
  <si>
    <t>120044777874</t>
  </si>
  <si>
    <t>120045020921</t>
  </si>
  <si>
    <t>120045105935</t>
  </si>
  <si>
    <t>120045140935</t>
  </si>
  <si>
    <t>120050600892</t>
  </si>
  <si>
    <t>120051025887</t>
  </si>
  <si>
    <t>120051073863</t>
  </si>
  <si>
    <t>120051073892</t>
  </si>
  <si>
    <t>120051080903</t>
  </si>
  <si>
    <t>120051100887</t>
  </si>
  <si>
    <t>120051105892</t>
  </si>
  <si>
    <t>120051170874</t>
  </si>
  <si>
    <t>120051170887</t>
  </si>
  <si>
    <t>120051175874</t>
  </si>
  <si>
    <t>120051180874</t>
  </si>
  <si>
    <t>120051197887</t>
  </si>
  <si>
    <t>120051206892</t>
  </si>
  <si>
    <t>120051220887</t>
  </si>
  <si>
    <t>120051270880</t>
  </si>
  <si>
    <t>120051275874</t>
  </si>
  <si>
    <t>120051285887</t>
  </si>
  <si>
    <t>120051287887</t>
  </si>
  <si>
    <t>120051290887</t>
  </si>
  <si>
    <t>120051315885</t>
  </si>
  <si>
    <t>120051440880</t>
  </si>
  <si>
    <t>120051460893</t>
  </si>
  <si>
    <t>120051477887</t>
  </si>
  <si>
    <t>120051478887</t>
  </si>
  <si>
    <t>120051478892</t>
  </si>
  <si>
    <t>120051500935</t>
  </si>
  <si>
    <t>120051505880</t>
  </si>
  <si>
    <t>120051505912</t>
  </si>
  <si>
    <t>120051505921</t>
  </si>
  <si>
    <t>120051512880</t>
  </si>
  <si>
    <t>120051512885</t>
  </si>
  <si>
    <t>120051516887</t>
  </si>
  <si>
    <t>120051516892</t>
  </si>
  <si>
    <t>120051517887</t>
  </si>
  <si>
    <t>120051517892</t>
  </si>
  <si>
    <t>120051518887</t>
  </si>
  <si>
    <t>120051518892</t>
  </si>
  <si>
    <t>120051556887</t>
  </si>
  <si>
    <t>120051520892</t>
  </si>
  <si>
    <t>120051556892</t>
  </si>
  <si>
    <t>120051580880</t>
  </si>
  <si>
    <t>120051603892</t>
  </si>
  <si>
    <t>120051605892</t>
  </si>
  <si>
    <t>120051610892</t>
  </si>
  <si>
    <t>120051620879</t>
  </si>
  <si>
    <t>120051627887</t>
  </si>
  <si>
    <t>120051627892</t>
  </si>
  <si>
    <t>120051630885</t>
  </si>
  <si>
    <t>120051633885</t>
  </si>
  <si>
    <t>120051655894</t>
  </si>
  <si>
    <t>120051670880</t>
  </si>
  <si>
    <t>120051675856</t>
  </si>
  <si>
    <t>120051695874</t>
  </si>
  <si>
    <t>120051707892</t>
  </si>
  <si>
    <t>120052966880</t>
  </si>
  <si>
    <t>120052966885</t>
  </si>
  <si>
    <t>120052966921</t>
  </si>
  <si>
    <t>120053090887</t>
  </si>
  <si>
    <t>120054370935</t>
  </si>
  <si>
    <t>120054771908</t>
  </si>
  <si>
    <t>120054772908</t>
  </si>
  <si>
    <t>120054777874</t>
  </si>
  <si>
    <t>120055105935</t>
  </si>
  <si>
    <t>120111125889</t>
  </si>
  <si>
    <t>120111165893</t>
  </si>
  <si>
    <t>120111190893</t>
  </si>
  <si>
    <t>120111295935</t>
  </si>
  <si>
    <t>120111335893</t>
  </si>
  <si>
    <t>120111340893</t>
  </si>
  <si>
    <t>120111345893</t>
  </si>
  <si>
    <t>120111350893</t>
  </si>
  <si>
    <t>120111355902</t>
  </si>
  <si>
    <t>120111375893</t>
  </si>
  <si>
    <t>120111385893</t>
  </si>
  <si>
    <t>120111390893</t>
  </si>
  <si>
    <t>120111415878</t>
  </si>
  <si>
    <t>120111440935</t>
  </si>
  <si>
    <t>120111460893</t>
  </si>
  <si>
    <t>120111490891</t>
  </si>
  <si>
    <t>120111505879</t>
  </si>
  <si>
    <t>120111505885</t>
  </si>
  <si>
    <t>120111505921</t>
  </si>
  <si>
    <t>120111505935</t>
  </si>
  <si>
    <t>120111530893</t>
  </si>
  <si>
    <t>120111535893</t>
  </si>
  <si>
    <t>120111540893</t>
  </si>
  <si>
    <t>120111580935</t>
  </si>
  <si>
    <t>120111603892</t>
  </si>
  <si>
    <t>120111630878</t>
  </si>
  <si>
    <t>120111635892</t>
  </si>
  <si>
    <t>120111670880</t>
  </si>
  <si>
    <t>120111670935</t>
  </si>
  <si>
    <t>120111695856</t>
  </si>
  <si>
    <t>120112666921</t>
  </si>
  <si>
    <t>120114380935</t>
  </si>
  <si>
    <t>120115150935</t>
  </si>
  <si>
    <t>120115200935</t>
  </si>
  <si>
    <t>120115205935</t>
  </si>
  <si>
    <t>120116600921</t>
  </si>
  <si>
    <t>120121025887</t>
  </si>
  <si>
    <t>120121045935</t>
  </si>
  <si>
    <t>120121120889</t>
  </si>
  <si>
    <t>120121125889</t>
  </si>
  <si>
    <t>120121145889</t>
  </si>
  <si>
    <t>120121150889</t>
  </si>
  <si>
    <t>120121207921</t>
  </si>
  <si>
    <t>120121220887</t>
  </si>
  <si>
    <t>120121250874</t>
  </si>
  <si>
    <t>120121270880</t>
  </si>
  <si>
    <t>120121270935</t>
  </si>
  <si>
    <t>120121280874</t>
  </si>
  <si>
    <t>120121285887</t>
  </si>
  <si>
    <t>120121290887</t>
  </si>
  <si>
    <t>120121295935</t>
  </si>
  <si>
    <t>120121335893</t>
  </si>
  <si>
    <t>120121340893</t>
  </si>
  <si>
    <t>120121345893</t>
  </si>
  <si>
    <t>120121375893</t>
  </si>
  <si>
    <t>120121385893</t>
  </si>
  <si>
    <t>120121440880</t>
  </si>
  <si>
    <t>120121440935</t>
  </si>
  <si>
    <t>120121500935</t>
  </si>
  <si>
    <t>120121505908</t>
  </si>
  <si>
    <t>120121505921</t>
  </si>
  <si>
    <t>120121505935</t>
  </si>
  <si>
    <t>120121512880</t>
  </si>
  <si>
    <t>120121512885</t>
  </si>
  <si>
    <t>120121512935</t>
  </si>
  <si>
    <t>120121530893</t>
  </si>
  <si>
    <t>120121535893</t>
  </si>
  <si>
    <t>120121570926</t>
  </si>
  <si>
    <t>120121580880</t>
  </si>
  <si>
    <t>120121580935</t>
  </si>
  <si>
    <t>120121596921</t>
  </si>
  <si>
    <t>120121630878</t>
  </si>
  <si>
    <t>120121670880</t>
  </si>
  <si>
    <t>120121670935</t>
  </si>
  <si>
    <t>120121671880</t>
  </si>
  <si>
    <t>120121675856</t>
  </si>
  <si>
    <t>120121676856</t>
  </si>
  <si>
    <t>120121695856</t>
  </si>
  <si>
    <t>120121695874</t>
  </si>
  <si>
    <t>120122368921</t>
  </si>
  <si>
    <t>120122562935</t>
  </si>
  <si>
    <t>120122666921</t>
  </si>
  <si>
    <t>120122966935</t>
  </si>
  <si>
    <t>120124355935</t>
  </si>
  <si>
    <t>120124385935</t>
  </si>
  <si>
    <t>120124475844</t>
  </si>
  <si>
    <t>120124910926</t>
  </si>
  <si>
    <t>120124930921</t>
  </si>
  <si>
    <t>120125005935</t>
  </si>
  <si>
    <t>120125015935</t>
  </si>
  <si>
    <t>120125100935</t>
  </si>
  <si>
    <t>120125105935</t>
  </si>
  <si>
    <t>120125140935</t>
  </si>
  <si>
    <t>120125145935</t>
  </si>
  <si>
    <t>120125150935</t>
  </si>
  <si>
    <t>120125155935</t>
  </si>
  <si>
    <t>120125165935</t>
  </si>
  <si>
    <t>120125180935</t>
  </si>
  <si>
    <t>120125200935</t>
  </si>
  <si>
    <t>120125205935</t>
  </si>
  <si>
    <t>120125210935</t>
  </si>
  <si>
    <t>120131165893</t>
  </si>
  <si>
    <t>120131170874</t>
  </si>
  <si>
    <t>120131270880</t>
  </si>
  <si>
    <t>120131295832</t>
  </si>
  <si>
    <t>120131295935</t>
  </si>
  <si>
    <t>120131340893</t>
  </si>
  <si>
    <t>120131440935</t>
  </si>
  <si>
    <t>120131500935</t>
  </si>
  <si>
    <t>120131505921</t>
  </si>
  <si>
    <t>120131505935</t>
  </si>
  <si>
    <t>120131535893</t>
  </si>
  <si>
    <t>120131580880</t>
  </si>
  <si>
    <t>120131580935</t>
  </si>
  <si>
    <t>120131596921</t>
  </si>
  <si>
    <t>120131605892</t>
  </si>
  <si>
    <t>120131620879</t>
  </si>
  <si>
    <t>120131630878</t>
  </si>
  <si>
    <t>120131630885</t>
  </si>
  <si>
    <t>120131633885</t>
  </si>
  <si>
    <t>120131675856</t>
  </si>
  <si>
    <t>120132090874</t>
  </si>
  <si>
    <t>120132255935</t>
  </si>
  <si>
    <t>120132666921</t>
  </si>
  <si>
    <t>120134470844</t>
  </si>
  <si>
    <t>120134470847</t>
  </si>
  <si>
    <t>120134475844</t>
  </si>
  <si>
    <t>120134705921</t>
  </si>
  <si>
    <t>120134777874</t>
  </si>
  <si>
    <t>120134930921</t>
  </si>
  <si>
    <t>120134965935</t>
  </si>
  <si>
    <t>120135010935</t>
  </si>
  <si>
    <t>120135100935</t>
  </si>
  <si>
    <t>120135105935</t>
  </si>
  <si>
    <t>120135140935</t>
  </si>
  <si>
    <t>120135155935</t>
  </si>
  <si>
    <t>120135205935</t>
  </si>
  <si>
    <t>120501505921</t>
  </si>
  <si>
    <t>120501610892</t>
  </si>
  <si>
    <t>121001025887</t>
  </si>
  <si>
    <t>121001080903</t>
  </si>
  <si>
    <t>121001085903</t>
  </si>
  <si>
    <t>121001100887</t>
  </si>
  <si>
    <t>121001170874</t>
  </si>
  <si>
    <t>121001175874</t>
  </si>
  <si>
    <t>121001180874</t>
  </si>
  <si>
    <t>121001185893</t>
  </si>
  <si>
    <t>121001220887</t>
  </si>
  <si>
    <t>121001250874</t>
  </si>
  <si>
    <t>121001270880</t>
  </si>
  <si>
    <t>121001290887</t>
  </si>
  <si>
    <t>121001315880</t>
  </si>
  <si>
    <t>121001325878</t>
  </si>
  <si>
    <t>121001355902</t>
  </si>
  <si>
    <t>121001395902</t>
  </si>
  <si>
    <t>121001425878</t>
  </si>
  <si>
    <t>121001430878</t>
  </si>
  <si>
    <t>121001435878</t>
  </si>
  <si>
    <t>121001440880</t>
  </si>
  <si>
    <t>121001455879</t>
  </si>
  <si>
    <t>121001460893</t>
  </si>
  <si>
    <t>121001500935</t>
  </si>
  <si>
    <t>121001505874</t>
  </si>
  <si>
    <t>121001505879</t>
  </si>
  <si>
    <t>121001505908</t>
  </si>
  <si>
    <t>121001505912</t>
  </si>
  <si>
    <t>121001505921</t>
  </si>
  <si>
    <t>121001505925</t>
  </si>
  <si>
    <t>121001505935</t>
  </si>
  <si>
    <t>121001512885</t>
  </si>
  <si>
    <t>121001580880</t>
  </si>
  <si>
    <t>121001600879</t>
  </si>
  <si>
    <t>121001605892</t>
  </si>
  <si>
    <t>121001610892</t>
  </si>
  <si>
    <t>121001620879</t>
  </si>
  <si>
    <t>121001630885</t>
  </si>
  <si>
    <t>121001640889</t>
  </si>
  <si>
    <t>121001655894</t>
  </si>
  <si>
    <t>121001670879</t>
  </si>
  <si>
    <t>121001670880</t>
  </si>
  <si>
    <t>121001680879</t>
  </si>
  <si>
    <t>121002966912</t>
  </si>
  <si>
    <t>121002966921</t>
  </si>
  <si>
    <t>121005015935</t>
  </si>
  <si>
    <t>121101080903</t>
  </si>
  <si>
    <t>121101085903</t>
  </si>
  <si>
    <t>121101170874</t>
  </si>
  <si>
    <t>121101180874</t>
  </si>
  <si>
    <t>121101185893</t>
  </si>
  <si>
    <t>121101220887</t>
  </si>
  <si>
    <t>121101250874</t>
  </si>
  <si>
    <t>121101270880</t>
  </si>
  <si>
    <t>121101315880</t>
  </si>
  <si>
    <t>121101325878</t>
  </si>
  <si>
    <t>121101355902</t>
  </si>
  <si>
    <t>121101370878</t>
  </si>
  <si>
    <t>121101380878</t>
  </si>
  <si>
    <t>121101385878</t>
  </si>
  <si>
    <t>121101395902</t>
  </si>
  <si>
    <t>121101425878</t>
  </si>
  <si>
    <t>121101430878</t>
  </si>
  <si>
    <t>121101435878</t>
  </si>
  <si>
    <t>121101440880</t>
  </si>
  <si>
    <t>121101455879</t>
  </si>
  <si>
    <t>121101500935</t>
  </si>
  <si>
    <t>121101505874</t>
  </si>
  <si>
    <t>121101505879</t>
  </si>
  <si>
    <t>121101505908</t>
  </si>
  <si>
    <t>121101505912</t>
  </si>
  <si>
    <t>121101505921</t>
  </si>
  <si>
    <t>121101512880</t>
  </si>
  <si>
    <t>121101512885</t>
  </si>
  <si>
    <t>121101545875</t>
  </si>
  <si>
    <t>121101580880</t>
  </si>
  <si>
    <t>121101600879</t>
  </si>
  <si>
    <t>121101605892</t>
  </si>
  <si>
    <t>121101620878</t>
  </si>
  <si>
    <t>121101620879</t>
  </si>
  <si>
    <t>121101625879</t>
  </si>
  <si>
    <t>121101630879</t>
  </si>
  <si>
    <t>121101655894</t>
  </si>
  <si>
    <t>121101665880</t>
  </si>
  <si>
    <t>121101670880</t>
  </si>
  <si>
    <t>121101671880</t>
  </si>
  <si>
    <t>121101680879</t>
  </si>
  <si>
    <t>121101695874</t>
  </si>
  <si>
    <t>121102966912</t>
  </si>
  <si>
    <t>121200600892</t>
  </si>
  <si>
    <t>121201025887</t>
  </si>
  <si>
    <t>121201073892</t>
  </si>
  <si>
    <t>121201075921</t>
  </si>
  <si>
    <t>121201080903</t>
  </si>
  <si>
    <t>121201085903</t>
  </si>
  <si>
    <t>121201100887</t>
  </si>
  <si>
    <t>121201125889</t>
  </si>
  <si>
    <t>121201130889</t>
  </si>
  <si>
    <t>121201170874</t>
  </si>
  <si>
    <t>121201175874</t>
  </si>
  <si>
    <t>121201180874</t>
  </si>
  <si>
    <t>121201185893</t>
  </si>
  <si>
    <t>121201197887</t>
  </si>
  <si>
    <t>121201220887</t>
  </si>
  <si>
    <t>121201250874</t>
  </si>
  <si>
    <t>121201270880</t>
  </si>
  <si>
    <t>121201275874</t>
  </si>
  <si>
    <t>121201280874</t>
  </si>
  <si>
    <t>121201287887</t>
  </si>
  <si>
    <t>121201290887</t>
  </si>
  <si>
    <t>121201315880</t>
  </si>
  <si>
    <t>121201325878</t>
  </si>
  <si>
    <t>121201355902</t>
  </si>
  <si>
    <t>121201370878</t>
  </si>
  <si>
    <t>121201385878</t>
  </si>
  <si>
    <t>121201395902</t>
  </si>
  <si>
    <t>121201425878</t>
  </si>
  <si>
    <t>121201430878</t>
  </si>
  <si>
    <t>121201435878</t>
  </si>
  <si>
    <t>121201440880</t>
  </si>
  <si>
    <t>121201455879</t>
  </si>
  <si>
    <t>121201477887</t>
  </si>
  <si>
    <t>121201478887</t>
  </si>
  <si>
    <t>121201478892</t>
  </si>
  <si>
    <t>121201500935</t>
  </si>
  <si>
    <t>121201505874</t>
  </si>
  <si>
    <t>121201505879</t>
  </si>
  <si>
    <t>121201505880</t>
  </si>
  <si>
    <t>121201505908</t>
  </si>
  <si>
    <t>121201505912</t>
  </si>
  <si>
    <t>121201505921</t>
  </si>
  <si>
    <t>121201505925</t>
  </si>
  <si>
    <t>121201512880</t>
  </si>
  <si>
    <t>121201512885</t>
  </si>
  <si>
    <t>121201516887</t>
  </si>
  <si>
    <t>121201516892</t>
  </si>
  <si>
    <t>121201517887</t>
  </si>
  <si>
    <t>121201517892</t>
  </si>
  <si>
    <t>121201518887</t>
  </si>
  <si>
    <t>121201518892</t>
  </si>
  <si>
    <t>121201545875</t>
  </si>
  <si>
    <t>121201556887</t>
  </si>
  <si>
    <t>121201556892</t>
  </si>
  <si>
    <t>121201580880</t>
  </si>
  <si>
    <t>121201605892</t>
  </si>
  <si>
    <t>121201610892</t>
  </si>
  <si>
    <t>121201620879</t>
  </si>
  <si>
    <t>121201627887</t>
  </si>
  <si>
    <t>121201627892</t>
  </si>
  <si>
    <t>121201630885</t>
  </si>
  <si>
    <t>121201655894</t>
  </si>
  <si>
    <t>121201665880</t>
  </si>
  <si>
    <t>121201670879</t>
  </si>
  <si>
    <t>121201670880</t>
  </si>
  <si>
    <t>121201675863</t>
  </si>
  <si>
    <t>121201680879</t>
  </si>
  <si>
    <t>121201695874</t>
  </si>
  <si>
    <t>121201707892</t>
  </si>
  <si>
    <t>121202090878</t>
  </si>
  <si>
    <t>121202966912</t>
  </si>
  <si>
    <t>121203090887</t>
  </si>
  <si>
    <t>121204280903</t>
  </si>
  <si>
    <t>121204355935</t>
  </si>
  <si>
    <t>121204771908</t>
  </si>
  <si>
    <t>121204777874</t>
  </si>
  <si>
    <t>121205010935</t>
  </si>
  <si>
    <t>121301505908</t>
  </si>
  <si>
    <t>121301505912</t>
  </si>
  <si>
    <t>121301505921</t>
  </si>
  <si>
    <t>121302966912</t>
  </si>
  <si>
    <t>121304771908</t>
  </si>
  <si>
    <t>121304830912</t>
  </si>
  <si>
    <t>121501170874</t>
  </si>
  <si>
    <t>121501175874</t>
  </si>
  <si>
    <t>121501180874</t>
  </si>
  <si>
    <t>121501187874</t>
  </si>
  <si>
    <t>121501315885</t>
  </si>
  <si>
    <t>121501355902</t>
  </si>
  <si>
    <t>121501495877</t>
  </si>
  <si>
    <t>121501605892</t>
  </si>
  <si>
    <t>121501620879</t>
  </si>
  <si>
    <t>121501670880</t>
  </si>
  <si>
    <t>121503090887</t>
  </si>
  <si>
    <t>122001025887</t>
  </si>
  <si>
    <t>122001170874</t>
  </si>
  <si>
    <t>122001175874</t>
  </si>
  <si>
    <t>122001180874</t>
  </si>
  <si>
    <t>122001185893</t>
  </si>
  <si>
    <t>122001215912</t>
  </si>
  <si>
    <t>122001290887</t>
  </si>
  <si>
    <t>122001335893</t>
  </si>
  <si>
    <t>122001355902</t>
  </si>
  <si>
    <t>122001380878</t>
  </si>
  <si>
    <t>122001395902</t>
  </si>
  <si>
    <t>122001425878</t>
  </si>
  <si>
    <t>122001435878</t>
  </si>
  <si>
    <t>122001440880</t>
  </si>
  <si>
    <t>122001455879</t>
  </si>
  <si>
    <t>122001477887</t>
  </si>
  <si>
    <t>122001500921</t>
  </si>
  <si>
    <t>122001500935</t>
  </si>
  <si>
    <t>122001505880</t>
  </si>
  <si>
    <t>122001505908</t>
  </si>
  <si>
    <t>122001505912</t>
  </si>
  <si>
    <t>122001505921</t>
  </si>
  <si>
    <t>122001505935</t>
  </si>
  <si>
    <t>122001515908</t>
  </si>
  <si>
    <t>122001580880</t>
  </si>
  <si>
    <t>122001600879</t>
  </si>
  <si>
    <t>122001605892</t>
  </si>
  <si>
    <t>122001610892</t>
  </si>
  <si>
    <t>122001620879</t>
  </si>
  <si>
    <t>122001630885</t>
  </si>
  <si>
    <t>122001655894</t>
  </si>
  <si>
    <t>122001680879</t>
  </si>
  <si>
    <t>122002090874</t>
  </si>
  <si>
    <t>122002090878</t>
  </si>
  <si>
    <t>122002090902</t>
  </si>
  <si>
    <t>122002966912</t>
  </si>
  <si>
    <t>122002966921</t>
  </si>
  <si>
    <t>122004280903</t>
  </si>
  <si>
    <t>122101080903</t>
  </si>
  <si>
    <t>122101085903</t>
  </si>
  <si>
    <t>122101170874</t>
  </si>
  <si>
    <t>122101170879</t>
  </si>
  <si>
    <t>122101175874</t>
  </si>
  <si>
    <t>122101180874</t>
  </si>
  <si>
    <t>122101185893</t>
  </si>
  <si>
    <t>122101220887</t>
  </si>
  <si>
    <t>122101270880</t>
  </si>
  <si>
    <t>122101315880</t>
  </si>
  <si>
    <t>122101325878</t>
  </si>
  <si>
    <t>122101355902</t>
  </si>
  <si>
    <t>122101360902</t>
  </si>
  <si>
    <t>122101370878</t>
  </si>
  <si>
    <t>122101380878</t>
  </si>
  <si>
    <t>122101385878</t>
  </si>
  <si>
    <t>122101395902</t>
  </si>
  <si>
    <t>122101420893</t>
  </si>
  <si>
    <t>122101425878</t>
  </si>
  <si>
    <t>122101430878</t>
  </si>
  <si>
    <t>122101435878</t>
  </si>
  <si>
    <t>122101440880</t>
  </si>
  <si>
    <t>122101455879</t>
  </si>
  <si>
    <t>122101477887</t>
  </si>
  <si>
    <t>122101495877</t>
  </si>
  <si>
    <t>122101500921</t>
  </si>
  <si>
    <t>122101500935</t>
  </si>
  <si>
    <t>122101505879</t>
  </si>
  <si>
    <t>122101505912</t>
  </si>
  <si>
    <t>122101505921</t>
  </si>
  <si>
    <t>122101512880</t>
  </si>
  <si>
    <t>122101512885</t>
  </si>
  <si>
    <t>122101556892</t>
  </si>
  <si>
    <t>122101580880</t>
  </si>
  <si>
    <t>122101600878</t>
  </si>
  <si>
    <t>122101600879</t>
  </si>
  <si>
    <t>122101610892</t>
  </si>
  <si>
    <t>122101620878</t>
  </si>
  <si>
    <t>122101620879</t>
  </si>
  <si>
    <t>122101625879</t>
  </si>
  <si>
    <t>122101630878</t>
  </si>
  <si>
    <t>122101655894</t>
  </si>
  <si>
    <t>122101670879</t>
  </si>
  <si>
    <t>122101670880</t>
  </si>
  <si>
    <t>122101671880</t>
  </si>
  <si>
    <t>122101680879</t>
  </si>
  <si>
    <t>122102090874</t>
  </si>
  <si>
    <t>122102090902</t>
  </si>
  <si>
    <t>122200600892</t>
  </si>
  <si>
    <t>122201025887</t>
  </si>
  <si>
    <t>122201080903</t>
  </si>
  <si>
    <t>122201085903</t>
  </si>
  <si>
    <t>122201105892</t>
  </si>
  <si>
    <t>122201120889</t>
  </si>
  <si>
    <t>122201145889</t>
  </si>
  <si>
    <t>122201150889</t>
  </si>
  <si>
    <t>122201155889</t>
  </si>
  <si>
    <t>122201170874</t>
  </si>
  <si>
    <t>122201170879</t>
  </si>
  <si>
    <t>122201175874</t>
  </si>
  <si>
    <t>122201180874</t>
  </si>
  <si>
    <t>122201185893</t>
  </si>
  <si>
    <t>122201197887</t>
  </si>
  <si>
    <t>122201215912</t>
  </si>
  <si>
    <t>122201220887</t>
  </si>
  <si>
    <t>122201270880</t>
  </si>
  <si>
    <t>122201280874</t>
  </si>
  <si>
    <t>122201285887</t>
  </si>
  <si>
    <t>122201290887</t>
  </si>
  <si>
    <t>122201315880</t>
  </si>
  <si>
    <t>122201315885</t>
  </si>
  <si>
    <t>122201325878</t>
  </si>
  <si>
    <t>122201335893</t>
  </si>
  <si>
    <t>122201345893</t>
  </si>
  <si>
    <t>122201355902</t>
  </si>
  <si>
    <t>122201370878</t>
  </si>
  <si>
    <t>122201380878</t>
  </si>
  <si>
    <t>122201420893</t>
  </si>
  <si>
    <t>122201425878</t>
  </si>
  <si>
    <t>122201440880</t>
  </si>
  <si>
    <t>122201455879</t>
  </si>
  <si>
    <t>122201465893</t>
  </si>
  <si>
    <t>122201477887</t>
  </si>
  <si>
    <t>122201478887</t>
  </si>
  <si>
    <t>122201478892</t>
  </si>
  <si>
    <t>122201500935</t>
  </si>
  <si>
    <t>122201505874</t>
  </si>
  <si>
    <t>122201505879</t>
  </si>
  <si>
    <t>122201505880</t>
  </si>
  <si>
    <t>122201505887</t>
  </si>
  <si>
    <t>122201505908</t>
  </si>
  <si>
    <t>122201505912</t>
  </si>
  <si>
    <t>122201505921</t>
  </si>
  <si>
    <t>122201512880</t>
  </si>
  <si>
    <t>122201512885</t>
  </si>
  <si>
    <t>122201516887</t>
  </si>
  <si>
    <t>122201516892</t>
  </si>
  <si>
    <t>122201517887</t>
  </si>
  <si>
    <t>122201518887</t>
  </si>
  <si>
    <t>122201518892</t>
  </si>
  <si>
    <t>122201556887</t>
  </si>
  <si>
    <t>122201556892</t>
  </si>
  <si>
    <t>122201580880</t>
  </si>
  <si>
    <t>122201600879</t>
  </si>
  <si>
    <t>122201605892</t>
  </si>
  <si>
    <t>122201610892</t>
  </si>
  <si>
    <t>122201620878</t>
  </si>
  <si>
    <t>122201620879</t>
  </si>
  <si>
    <t>122201627887</t>
  </si>
  <si>
    <t>122201627892</t>
  </si>
  <si>
    <t>122201630885</t>
  </si>
  <si>
    <t>122201655894</t>
  </si>
  <si>
    <t>122201670880</t>
  </si>
  <si>
    <t>122201675856</t>
  </si>
  <si>
    <t>122201675863</t>
  </si>
  <si>
    <t>122201680879</t>
  </si>
  <si>
    <t>122201695874</t>
  </si>
  <si>
    <t>122201707892</t>
  </si>
  <si>
    <t>122202090874</t>
  </si>
  <si>
    <t>122202368921</t>
  </si>
  <si>
    <t>122202966912</t>
  </si>
  <si>
    <t>122203090887</t>
  </si>
  <si>
    <t>122204771908</t>
  </si>
  <si>
    <t>122204777874</t>
  </si>
  <si>
    <t>122301505908</t>
  </si>
  <si>
    <t>122301505912</t>
  </si>
  <si>
    <t>122302966912</t>
  </si>
  <si>
    <t>122304771908</t>
  </si>
  <si>
    <t>122501025887</t>
  </si>
  <si>
    <t>122501170874</t>
  </si>
  <si>
    <t>122501175874</t>
  </si>
  <si>
    <t>122501180874</t>
  </si>
  <si>
    <t>122501187874</t>
  </si>
  <si>
    <t>122501197887</t>
  </si>
  <si>
    <t>122501250874</t>
  </si>
  <si>
    <t>122501285887</t>
  </si>
  <si>
    <t>122501290887</t>
  </si>
  <si>
    <t>122501315885</t>
  </si>
  <si>
    <t>122501440880</t>
  </si>
  <si>
    <t>122501477887</t>
  </si>
  <si>
    <t>122501478892</t>
  </si>
  <si>
    <t>122501512880</t>
  </si>
  <si>
    <t>122501516887</t>
  </si>
  <si>
    <t>122501516892</t>
  </si>
  <si>
    <t>122501517887</t>
  </si>
  <si>
    <t>122501518887</t>
  </si>
  <si>
    <t>122501518892</t>
  </si>
  <si>
    <t>122501556887</t>
  </si>
  <si>
    <t>122501556892</t>
  </si>
  <si>
    <t>122501580880</t>
  </si>
  <si>
    <t>122501605892</t>
  </si>
  <si>
    <t>122501610892</t>
  </si>
  <si>
    <t>122501627887</t>
  </si>
  <si>
    <t>122501627892</t>
  </si>
  <si>
    <t>122503090887</t>
  </si>
  <si>
    <t>123091060912</t>
  </si>
  <si>
    <t>123091095912</t>
  </si>
  <si>
    <t>123091100887</t>
  </si>
  <si>
    <t>123091197887</t>
  </si>
  <si>
    <t>123091215908</t>
  </si>
  <si>
    <t>123091215912</t>
  </si>
  <si>
    <t>123091290887</t>
  </si>
  <si>
    <t>123091355902</t>
  </si>
  <si>
    <t>123091500921</t>
  </si>
  <si>
    <t>123091500935</t>
  </si>
  <si>
    <t>123091505908</t>
  </si>
  <si>
    <t>123091505912</t>
  </si>
  <si>
    <t>123091505921</t>
  </si>
  <si>
    <t>123091505935</t>
  </si>
  <si>
    <t>123091550931</t>
  </si>
  <si>
    <t>123091605892</t>
  </si>
  <si>
    <t>123091610892</t>
  </si>
  <si>
    <t>123091630885</t>
  </si>
  <si>
    <t>123091655894</t>
  </si>
  <si>
    <t>123092966908</t>
  </si>
  <si>
    <t>123092966912</t>
  </si>
  <si>
    <t>123092966921</t>
  </si>
  <si>
    <t>123094771908</t>
  </si>
  <si>
    <t>123094777874</t>
  </si>
  <si>
    <t>123094830908</t>
  </si>
  <si>
    <t>123094830912</t>
  </si>
  <si>
    <t>123094836912</t>
  </si>
  <si>
    <t>123094855908</t>
  </si>
  <si>
    <t>123094855912</t>
  </si>
  <si>
    <t>123094885912</t>
  </si>
  <si>
    <t>123094940912</t>
  </si>
  <si>
    <t>123095020921</t>
  </si>
  <si>
    <t>123095105935</t>
  </si>
  <si>
    <t>123095260921</t>
  </si>
  <si>
    <t>123097131908</t>
  </si>
  <si>
    <t>123191505921</t>
  </si>
  <si>
    <t>123191556887</t>
  </si>
  <si>
    <t>123290600892</t>
  </si>
  <si>
    <t>123291025887</t>
  </si>
  <si>
    <t>123291060912</t>
  </si>
  <si>
    <t>123291073887</t>
  </si>
  <si>
    <t>123291073892</t>
  </si>
  <si>
    <t>123291080903</t>
  </si>
  <si>
    <t>123291085903</t>
  </si>
  <si>
    <t>123291100887</t>
  </si>
  <si>
    <t>123291125889</t>
  </si>
  <si>
    <t>123291145889</t>
  </si>
  <si>
    <t>123291170874</t>
  </si>
  <si>
    <t>123291180874</t>
  </si>
  <si>
    <t>123291197887</t>
  </si>
  <si>
    <t>123291220887</t>
  </si>
  <si>
    <t>123291270880</t>
  </si>
  <si>
    <t>123291270885</t>
  </si>
  <si>
    <t>123291275874</t>
  </si>
  <si>
    <t>123291280874</t>
  </si>
  <si>
    <t>123291285880</t>
  </si>
  <si>
    <t>123291287887</t>
  </si>
  <si>
    <t>123291290887</t>
  </si>
  <si>
    <t>123291440880</t>
  </si>
  <si>
    <t>123291470878</t>
  </si>
  <si>
    <t>123291477887</t>
  </si>
  <si>
    <t>123291478887</t>
  </si>
  <si>
    <t>123291478892</t>
  </si>
  <si>
    <t>123291500935</t>
  </si>
  <si>
    <t>123291505880</t>
  </si>
  <si>
    <t>123291505912</t>
  </si>
  <si>
    <t>123291505921</t>
  </si>
  <si>
    <t>123291512880</t>
  </si>
  <si>
    <t>123291512885</t>
  </si>
  <si>
    <t>123291512887</t>
  </si>
  <si>
    <t>123291516887</t>
  </si>
  <si>
    <t>123291516892</t>
  </si>
  <si>
    <t>123291517887</t>
  </si>
  <si>
    <t>123291518887</t>
  </si>
  <si>
    <t>123291518892</t>
  </si>
  <si>
    <t>123291520887</t>
  </si>
  <si>
    <t>123291520892</t>
  </si>
  <si>
    <t>123291550931</t>
  </si>
  <si>
    <t>123291556887</t>
  </si>
  <si>
    <t>123291556892</t>
  </si>
  <si>
    <t>123291580880</t>
  </si>
  <si>
    <t>123291605892</t>
  </si>
  <si>
    <t>123291610892</t>
  </si>
  <si>
    <t>123291615892</t>
  </si>
  <si>
    <t>123291627887</t>
  </si>
  <si>
    <t>123291627892</t>
  </si>
  <si>
    <t>123291630885</t>
  </si>
  <si>
    <t>123291633885</t>
  </si>
  <si>
    <t>123291655894</t>
  </si>
  <si>
    <t>123291670880</t>
  </si>
  <si>
    <t>123291670885</t>
  </si>
  <si>
    <t>123291695874</t>
  </si>
  <si>
    <t>123291707892</t>
  </si>
  <si>
    <t>123292562880</t>
  </si>
  <si>
    <t>123292966912</t>
  </si>
  <si>
    <t>123292966921</t>
  </si>
  <si>
    <t>123293090887</t>
  </si>
  <si>
    <t>123294280903</t>
  </si>
  <si>
    <t>123294771908</t>
  </si>
  <si>
    <t>123294772908</t>
  </si>
  <si>
    <t>123294777874</t>
  </si>
  <si>
    <t>123294830908</t>
  </si>
  <si>
    <t>123295020921</t>
  </si>
  <si>
    <t>123295105935</t>
  </si>
  <si>
    <t>123391220887</t>
  </si>
  <si>
    <t>123391290887</t>
  </si>
  <si>
    <t>123391505908</t>
  </si>
  <si>
    <t>123394771908</t>
  </si>
  <si>
    <t>123590600892</t>
  </si>
  <si>
    <t>123591025887</t>
  </si>
  <si>
    <t>123591045935</t>
  </si>
  <si>
    <t>123591070880</t>
  </si>
  <si>
    <t>123591105892</t>
  </si>
  <si>
    <t>123591140889</t>
  </si>
  <si>
    <t>123591170935</t>
  </si>
  <si>
    <t>123591175874</t>
  </si>
  <si>
    <t>123591180874</t>
  </si>
  <si>
    <t>direct-wa</t>
  </si>
  <si>
    <t>123591187874</t>
  </si>
  <si>
    <t>123591275874</t>
  </si>
  <si>
    <t>123591315880</t>
  </si>
  <si>
    <t>123591315885</t>
  </si>
  <si>
    <t>123591505874</t>
  </si>
  <si>
    <t>123591505885</t>
  </si>
  <si>
    <t>123591505921</t>
  </si>
  <si>
    <t>123591512880</t>
  </si>
  <si>
    <t>123591512885</t>
  </si>
  <si>
    <t>123591516887</t>
  </si>
  <si>
    <t>123591518887</t>
  </si>
  <si>
    <t>123591580880</t>
  </si>
  <si>
    <t>123591605892</t>
  </si>
  <si>
    <t>123591610892</t>
  </si>
  <si>
    <t>123591620878</t>
  </si>
  <si>
    <t>123591630885</t>
  </si>
  <si>
    <t>123591633885</t>
  </si>
  <si>
    <t>123591670880</t>
  </si>
  <si>
    <t>123591670885</t>
  </si>
  <si>
    <t>123591680880</t>
  </si>
  <si>
    <t>123592090874</t>
  </si>
  <si>
    <t>123592966885</t>
  </si>
  <si>
    <t>123593090887</t>
  </si>
  <si>
    <t>124001025887</t>
  </si>
  <si>
    <t>124001040877</t>
  </si>
  <si>
    <t>124001045935</t>
  </si>
  <si>
    <t>124001080903</t>
  </si>
  <si>
    <t>124001100887</t>
  </si>
  <si>
    <t>124001105892</t>
  </si>
  <si>
    <t>124001125889</t>
  </si>
  <si>
    <t>124001130889</t>
  </si>
  <si>
    <t>124001140889</t>
  </si>
  <si>
    <t>124001145889</t>
  </si>
  <si>
    <t>124001155889</t>
  </si>
  <si>
    <t>124001170874</t>
  </si>
  <si>
    <t>124001180874</t>
  </si>
  <si>
    <t>124001190893</t>
  </si>
  <si>
    <t>124001215912</t>
  </si>
  <si>
    <t>124001220887</t>
  </si>
  <si>
    <t>124001270880</t>
  </si>
  <si>
    <t>124001290887</t>
  </si>
  <si>
    <t>124001330878</t>
  </si>
  <si>
    <t>124001345893</t>
  </si>
  <si>
    <t>124001350893</t>
  </si>
  <si>
    <t>124001355902</t>
  </si>
  <si>
    <t>124001420893</t>
  </si>
  <si>
    <t>124001430878</t>
  </si>
  <si>
    <t>124001455879</t>
  </si>
  <si>
    <t>124001460893</t>
  </si>
  <si>
    <t>124001465893</t>
  </si>
  <si>
    <t>124001470878</t>
  </si>
  <si>
    <t>124001500921</t>
  </si>
  <si>
    <t>124001500935</t>
  </si>
  <si>
    <t>124001505880</t>
  </si>
  <si>
    <t>124001505908</t>
  </si>
  <si>
    <t>124001505912</t>
  </si>
  <si>
    <t>124001505921</t>
  </si>
  <si>
    <t>124001505935</t>
  </si>
  <si>
    <t>124001512880</t>
  </si>
  <si>
    <t>124001515912</t>
  </si>
  <si>
    <t>124001545875</t>
  </si>
  <si>
    <t>124001580880</t>
  </si>
  <si>
    <t>124001605892</t>
  </si>
  <si>
    <t>124001610892</t>
  </si>
  <si>
    <t>124001620879</t>
  </si>
  <si>
    <t>124001630878</t>
  </si>
  <si>
    <t>124001630885</t>
  </si>
  <si>
    <t>124001630925</t>
  </si>
  <si>
    <t>124001635892</t>
  </si>
  <si>
    <t>124001655894</t>
  </si>
  <si>
    <t>124001670880</t>
  </si>
  <si>
    <t>124001680879</t>
  </si>
  <si>
    <t>124001695874</t>
  </si>
  <si>
    <t>124002090874</t>
  </si>
  <si>
    <t>124002966912</t>
  </si>
  <si>
    <t>124002966921</t>
  </si>
  <si>
    <t>124004280903</t>
  </si>
  <si>
    <t>124004655878</t>
  </si>
  <si>
    <t>124004885912</t>
  </si>
  <si>
    <t>124004940912</t>
  </si>
  <si>
    <t>124005105935</t>
  </si>
  <si>
    <t>124006445921</t>
  </si>
  <si>
    <t>124101080903</t>
  </si>
  <si>
    <t>124101085903</t>
  </si>
  <si>
    <t>124101120889</t>
  </si>
  <si>
    <t>124101130889</t>
  </si>
  <si>
    <t>124101145889</t>
  </si>
  <si>
    <t>124101155889</t>
  </si>
  <si>
    <t>124101165893</t>
  </si>
  <si>
    <t>124101170879</t>
  </si>
  <si>
    <t>124101175874</t>
  </si>
  <si>
    <t>124101180874</t>
  </si>
  <si>
    <t>124101185893</t>
  </si>
  <si>
    <t>124101220887</t>
  </si>
  <si>
    <t>124101270880</t>
  </si>
  <si>
    <t>124101275874</t>
  </si>
  <si>
    <t>124101295902</t>
  </si>
  <si>
    <t>124101315880</t>
  </si>
  <si>
    <t>124101325878</t>
  </si>
  <si>
    <t>124101345893</t>
  </si>
  <si>
    <t>124101350893</t>
  </si>
  <si>
    <t>124101355902</t>
  </si>
  <si>
    <t>124101370878</t>
  </si>
  <si>
    <t>124101380878</t>
  </si>
  <si>
    <t>124101385878</t>
  </si>
  <si>
    <t>124101395902</t>
  </si>
  <si>
    <t>124101420893</t>
  </si>
  <si>
    <t>124101425878</t>
  </si>
  <si>
    <t>124101430878</t>
  </si>
  <si>
    <t>124101435878</t>
  </si>
  <si>
    <t>124101440880</t>
  </si>
  <si>
    <t>124101455879</t>
  </si>
  <si>
    <t>124101465893</t>
  </si>
  <si>
    <t>124101500935</t>
  </si>
  <si>
    <t>124101505879</t>
  </si>
  <si>
    <t>124101505903</t>
  </si>
  <si>
    <t>124101505912</t>
  </si>
  <si>
    <t>124101505921</t>
  </si>
  <si>
    <t>124101512880</t>
  </si>
  <si>
    <t>124101512885</t>
  </si>
  <si>
    <t>124101545875</t>
  </si>
  <si>
    <t>124101555879</t>
  </si>
  <si>
    <t>124101580880</t>
  </si>
  <si>
    <t>124101600878</t>
  </si>
  <si>
    <t>124101600879</t>
  </si>
  <si>
    <t>124101610892</t>
  </si>
  <si>
    <t>124101620878</t>
  </si>
  <si>
    <t>124101620879</t>
  </si>
  <si>
    <t>124101625879</t>
  </si>
  <si>
    <t>124101630878</t>
  </si>
  <si>
    <t>124101630879</t>
  </si>
  <si>
    <t>124101630925</t>
  </si>
  <si>
    <t>124101655894</t>
  </si>
  <si>
    <t>124101665880</t>
  </si>
  <si>
    <t>124101670879</t>
  </si>
  <si>
    <t>124101670880</t>
  </si>
  <si>
    <t>124101671880</t>
  </si>
  <si>
    <t>124101680879</t>
  </si>
  <si>
    <t>124101695874</t>
  </si>
  <si>
    <t>124104280903</t>
  </si>
  <si>
    <t>124104771908</t>
  </si>
  <si>
    <t>124105150935</t>
  </si>
  <si>
    <t>124200600892</t>
  </si>
  <si>
    <t>124201025887</t>
  </si>
  <si>
    <t>124201040877</t>
  </si>
  <si>
    <t>124201045935</t>
  </si>
  <si>
    <t>124201070880</t>
  </si>
  <si>
    <t>124201073887</t>
  </si>
  <si>
    <t>124201073892</t>
  </si>
  <si>
    <t>124201080903</t>
  </si>
  <si>
    <t>124201100887</t>
  </si>
  <si>
    <t>124201105892</t>
  </si>
  <si>
    <t>124201120889</t>
  </si>
  <si>
    <t>124201125889</t>
  </si>
  <si>
    <t>124201130889</t>
  </si>
  <si>
    <t>124201140889</t>
  </si>
  <si>
    <t>124201145889</t>
  </si>
  <si>
    <t>124201150889</t>
  </si>
  <si>
    <t>124201155889</t>
  </si>
  <si>
    <t>124201165893</t>
  </si>
  <si>
    <t>124201170874</t>
  </si>
  <si>
    <t>124201170879</t>
  </si>
  <si>
    <t>124201170887</t>
  </si>
  <si>
    <t>124201175874</t>
  </si>
  <si>
    <t>124201180874</t>
  </si>
  <si>
    <t>124201185893</t>
  </si>
  <si>
    <t>124201187874</t>
  </si>
  <si>
    <t>124201190893</t>
  </si>
  <si>
    <t>124201195892</t>
  </si>
  <si>
    <t>124201197887</t>
  </si>
  <si>
    <t>124201215912</t>
  </si>
  <si>
    <t>124201220887</t>
  </si>
  <si>
    <t>124201250874</t>
  </si>
  <si>
    <t>124201270880</t>
  </si>
  <si>
    <t>124201275874</t>
  </si>
  <si>
    <t>124201280874</t>
  </si>
  <si>
    <t>124201285887</t>
  </si>
  <si>
    <t>124201290887</t>
  </si>
  <si>
    <t>124201295935</t>
  </si>
  <si>
    <t>124201315880</t>
  </si>
  <si>
    <t>124201330878</t>
  </si>
  <si>
    <t>124201335893</t>
  </si>
  <si>
    <t>124201345893</t>
  </si>
  <si>
    <t>124201350893</t>
  </si>
  <si>
    <t>124201355902</t>
  </si>
  <si>
    <t>124201365878</t>
  </si>
  <si>
    <t>124201370878</t>
  </si>
  <si>
    <t>124201400893</t>
  </si>
  <si>
    <t>124201410878</t>
  </si>
  <si>
    <t>124201420893</t>
  </si>
  <si>
    <t>124201425878</t>
  </si>
  <si>
    <t>124201435878</t>
  </si>
  <si>
    <t>124201440880</t>
  </si>
  <si>
    <t>124201455879</t>
  </si>
  <si>
    <t>124201460893</t>
  </si>
  <si>
    <t>124201465893</t>
  </si>
  <si>
    <t>124201470878</t>
  </si>
  <si>
    <t>124201477887</t>
  </si>
  <si>
    <t>124201478887</t>
  </si>
  <si>
    <t>124201478892</t>
  </si>
  <si>
    <t>124201495877</t>
  </si>
  <si>
    <t>124201500935</t>
  </si>
  <si>
    <t>124201505874</t>
  </si>
  <si>
    <t>124201505880</t>
  </si>
  <si>
    <t>124201505908</t>
  </si>
  <si>
    <t>124201505912</t>
  </si>
  <si>
    <t>124201505921</t>
  </si>
  <si>
    <t>124201512880</t>
  </si>
  <si>
    <t>124201512885</t>
  </si>
  <si>
    <t>124201516887</t>
  </si>
  <si>
    <t>124201516892</t>
  </si>
  <si>
    <t>124201517887</t>
  </si>
  <si>
    <t>124201517892</t>
  </si>
  <si>
    <t>124201518887</t>
  </si>
  <si>
    <t>124201518892</t>
  </si>
  <si>
    <t>124201520887</t>
  </si>
  <si>
    <t>124201520892</t>
  </si>
  <si>
    <t>124201545875</t>
  </si>
  <si>
    <t>124201556887</t>
  </si>
  <si>
    <t>124201556892</t>
  </si>
  <si>
    <t>124201580880</t>
  </si>
  <si>
    <t>124201605892</t>
  </si>
  <si>
    <t>124201610892</t>
  </si>
  <si>
    <t>124201620879</t>
  </si>
  <si>
    <t>124201627887</t>
  </si>
  <si>
    <t>124201627892</t>
  </si>
  <si>
    <t>124201630885</t>
  </si>
  <si>
    <t>124201630925</t>
  </si>
  <si>
    <t>124201635892</t>
  </si>
  <si>
    <t>124201655894</t>
  </si>
  <si>
    <t>124201670880</t>
  </si>
  <si>
    <t>124201675856</t>
  </si>
  <si>
    <t>124201675863</t>
  </si>
  <si>
    <t>124201680879</t>
  </si>
  <si>
    <t>124201695874</t>
  </si>
  <si>
    <t>124201707892</t>
  </si>
  <si>
    <t>124202090878</t>
  </si>
  <si>
    <t>124202966921</t>
  </si>
  <si>
    <t>124203090887</t>
  </si>
  <si>
    <t>124204280903</t>
  </si>
  <si>
    <t>124204655878</t>
  </si>
  <si>
    <t>124204771908</t>
  </si>
  <si>
    <t>124204772908</t>
  </si>
  <si>
    <t>124204777874</t>
  </si>
  <si>
    <t>124204940912</t>
  </si>
  <si>
    <t>124205105935</t>
  </si>
  <si>
    <t>124205155935</t>
  </si>
  <si>
    <t>124301170874</t>
  </si>
  <si>
    <t>124301180874</t>
  </si>
  <si>
    <t>124301215908</t>
  </si>
  <si>
    <t>124301215912</t>
  </si>
  <si>
    <t>124301300912</t>
  </si>
  <si>
    <t>124301355902</t>
  </si>
  <si>
    <t>124301440880</t>
  </si>
  <si>
    <t>124301505908</t>
  </si>
  <si>
    <t>124301505912</t>
  </si>
  <si>
    <t>124301505921</t>
  </si>
  <si>
    <t>124301515912</t>
  </si>
  <si>
    <t>124301605892</t>
  </si>
  <si>
    <t>124302966908</t>
  </si>
  <si>
    <t>124302966912</t>
  </si>
  <si>
    <t>124302966921</t>
  </si>
  <si>
    <t>124304660908</t>
  </si>
  <si>
    <t>124304771908</t>
  </si>
  <si>
    <t>124304840912</t>
  </si>
  <si>
    <t>124304865912</t>
  </si>
  <si>
    <t>124304885908</t>
  </si>
  <si>
    <t>124304885912</t>
  </si>
  <si>
    <t>124304940912</t>
  </si>
  <si>
    <t>124401025887</t>
  </si>
  <si>
    <t>124401040877</t>
  </si>
  <si>
    <t>124401045935</t>
  </si>
  <si>
    <t>124401070880</t>
  </si>
  <si>
    <t>124401076880</t>
  </si>
  <si>
    <t>124401080903</t>
  </si>
  <si>
    <t>124401120889</t>
  </si>
  <si>
    <t>124401125875</t>
  </si>
  <si>
    <t>124401125889</t>
  </si>
  <si>
    <t>124401130878</t>
  </si>
  <si>
    <t>124401130889</t>
  </si>
  <si>
    <t>124401140889</t>
  </si>
  <si>
    <t>124401145878</t>
  </si>
  <si>
    <t>124401145889</t>
  </si>
  <si>
    <t>124401150889</t>
  </si>
  <si>
    <t>124401155889</t>
  </si>
  <si>
    <t>124401165893</t>
  </si>
  <si>
    <t>124401170874</t>
  </si>
  <si>
    <t>124401170887</t>
  </si>
  <si>
    <t>124401180874</t>
  </si>
  <si>
    <t>124401185893</t>
  </si>
  <si>
    <t>124401190893</t>
  </si>
  <si>
    <t>124401220887</t>
  </si>
  <si>
    <t>124401250874</t>
  </si>
  <si>
    <t>124401270880</t>
  </si>
  <si>
    <t>124401275874</t>
  </si>
  <si>
    <t>124401285887</t>
  </si>
  <si>
    <t>124401290887</t>
  </si>
  <si>
    <t>124401315880</t>
  </si>
  <si>
    <t>124401330878</t>
  </si>
  <si>
    <t>124401335893</t>
  </si>
  <si>
    <t>124401340893</t>
  </si>
  <si>
    <t>124401345893</t>
  </si>
  <si>
    <t>124401350893</t>
  </si>
  <si>
    <t>124401355902</t>
  </si>
  <si>
    <t>124401360902</t>
  </si>
  <si>
    <t>124401365878</t>
  </si>
  <si>
    <t>124401385878</t>
  </si>
  <si>
    <t>124401400893</t>
  </si>
  <si>
    <t>124401410878</t>
  </si>
  <si>
    <t>124401420893</t>
  </si>
  <si>
    <t>124401425878</t>
  </si>
  <si>
    <t>124401430878</t>
  </si>
  <si>
    <t>124401435878</t>
  </si>
  <si>
    <t>124401440880</t>
  </si>
  <si>
    <t>124401455879</t>
  </si>
  <si>
    <t>124401460893</t>
  </si>
  <si>
    <t>124401465893</t>
  </si>
  <si>
    <t>124401470878</t>
  </si>
  <si>
    <t>124401477887</t>
  </si>
  <si>
    <t>124401480877</t>
  </si>
  <si>
    <t>124401485877</t>
  </si>
  <si>
    <t>124401495877</t>
  </si>
  <si>
    <t>124401500935</t>
  </si>
  <si>
    <t>124401505878</t>
  </si>
  <si>
    <t>124401505880</t>
  </si>
  <si>
    <t>124401505921</t>
  </si>
  <si>
    <t>124401505935</t>
  </si>
  <si>
    <t>124401512880</t>
  </si>
  <si>
    <t>124401512885</t>
  </si>
  <si>
    <t>124401530893</t>
  </si>
  <si>
    <t>124401540893</t>
  </si>
  <si>
    <t>124401545875</t>
  </si>
  <si>
    <t>124401580880</t>
  </si>
  <si>
    <t>124401600879</t>
  </si>
  <si>
    <t>124401605892</t>
  </si>
  <si>
    <t>124401610892</t>
  </si>
  <si>
    <t>124401620879</t>
  </si>
  <si>
    <t>124401630870</t>
  </si>
  <si>
    <t>124401630885</t>
  </si>
  <si>
    <t>124401630925</t>
  </si>
  <si>
    <t>124401635892</t>
  </si>
  <si>
    <t>124401640889</t>
  </si>
  <si>
    <t>124401655894</t>
  </si>
  <si>
    <t>124401670880</t>
  </si>
  <si>
    <t>124401671880</t>
  </si>
  <si>
    <t>124401675856</t>
  </si>
  <si>
    <t>124401675863</t>
  </si>
  <si>
    <t>124401680879</t>
  </si>
  <si>
    <t>124401680880</t>
  </si>
  <si>
    <t>124401695856</t>
  </si>
  <si>
    <t>124401695874</t>
  </si>
  <si>
    <t>124404420875</t>
  </si>
  <si>
    <t>124404470844</t>
  </si>
  <si>
    <t>124404655878</t>
  </si>
  <si>
    <t>124405155935</t>
  </si>
  <si>
    <t>124500600892</t>
  </si>
  <si>
    <t>124501025887</t>
  </si>
  <si>
    <t>124501080903</t>
  </si>
  <si>
    <t>124501105892</t>
  </si>
  <si>
    <t>124501120889</t>
  </si>
  <si>
    <t>124501125889</t>
  </si>
  <si>
    <t>124501130889</t>
  </si>
  <si>
    <t>124501145889</t>
  </si>
  <si>
    <t>124501150889</t>
  </si>
  <si>
    <t>124501155889</t>
  </si>
  <si>
    <t>124501170874</t>
  </si>
  <si>
    <t>124501175874</t>
  </si>
  <si>
    <t>124501180874</t>
  </si>
  <si>
    <t>124501185893</t>
  </si>
  <si>
    <t>124501187874</t>
  </si>
  <si>
    <t>124501197887</t>
  </si>
  <si>
    <t>124501220887</t>
  </si>
  <si>
    <t>124501250874</t>
  </si>
  <si>
    <t>124501270880</t>
  </si>
  <si>
    <t>124501275874</t>
  </si>
  <si>
    <t>124501280874</t>
  </si>
  <si>
    <t>124501285887</t>
  </si>
  <si>
    <t>124501290887</t>
  </si>
  <si>
    <t>124501315885</t>
  </si>
  <si>
    <t>124501335893</t>
  </si>
  <si>
    <t>124501345893</t>
  </si>
  <si>
    <t>124501350893</t>
  </si>
  <si>
    <t>124501355902</t>
  </si>
  <si>
    <t>124501360902</t>
  </si>
  <si>
    <t>124501440880</t>
  </si>
  <si>
    <t>124501455879</t>
  </si>
  <si>
    <t>124501477887</t>
  </si>
  <si>
    <t>124501478887</t>
  </si>
  <si>
    <t>124501478892</t>
  </si>
  <si>
    <t>124501500935</t>
  </si>
  <si>
    <t>124501505908</t>
  </si>
  <si>
    <t>124501505912</t>
  </si>
  <si>
    <t>124501505921</t>
  </si>
  <si>
    <t>124501512880</t>
  </si>
  <si>
    <t>124501512885</t>
  </si>
  <si>
    <t>124501512892</t>
  </si>
  <si>
    <t>124501516887</t>
  </si>
  <si>
    <t>124501516892</t>
  </si>
  <si>
    <t>124501517887</t>
  </si>
  <si>
    <t>124501517892</t>
  </si>
  <si>
    <t>124501518887</t>
  </si>
  <si>
    <t>124501518892</t>
  </si>
  <si>
    <t>124501545875</t>
  </si>
  <si>
    <t>124501556887</t>
  </si>
  <si>
    <t>124501556892</t>
  </si>
  <si>
    <t>124501580880</t>
  </si>
  <si>
    <t>124501605892</t>
  </si>
  <si>
    <t>124501610892</t>
  </si>
  <si>
    <t>124501620879</t>
  </si>
  <si>
    <t>124501627887</t>
  </si>
  <si>
    <t>124501627892</t>
  </si>
  <si>
    <t>124501630870</t>
  </si>
  <si>
    <t>124501630885</t>
  </si>
  <si>
    <t>124501655894</t>
  </si>
  <si>
    <t>124501670880</t>
  </si>
  <si>
    <t>124501675863</t>
  </si>
  <si>
    <t>124501676856</t>
  </si>
  <si>
    <t>124501695874</t>
  </si>
  <si>
    <t>124501707892</t>
  </si>
  <si>
    <t>124502588921</t>
  </si>
  <si>
    <t>124502966874</t>
  </si>
  <si>
    <t>124503090887</t>
  </si>
  <si>
    <t>124504777874</t>
  </si>
  <si>
    <t>124504820912</t>
  </si>
  <si>
    <t>124504885912</t>
  </si>
  <si>
    <t>124591275874</t>
  </si>
  <si>
    <t>125001025887</t>
  </si>
  <si>
    <t>125001073887</t>
  </si>
  <si>
    <t>125001100887</t>
  </si>
  <si>
    <t>125001150889</t>
  </si>
  <si>
    <t>125001170874</t>
  </si>
  <si>
    <t>125001175874</t>
  </si>
  <si>
    <t>125001180874</t>
  </si>
  <si>
    <t>125001220887</t>
  </si>
  <si>
    <t>125001250874</t>
  </si>
  <si>
    <t>125001315880</t>
  </si>
  <si>
    <t>125001345893</t>
  </si>
  <si>
    <t>125001355902</t>
  </si>
  <si>
    <t>125001440880</t>
  </si>
  <si>
    <t>125001500935</t>
  </si>
  <si>
    <t>125001505880</t>
  </si>
  <si>
    <t>125001505908</t>
  </si>
  <si>
    <t>125001505912</t>
  </si>
  <si>
    <t>125001505921</t>
  </si>
  <si>
    <t>125001505935</t>
  </si>
  <si>
    <t>125001550931</t>
  </si>
  <si>
    <t>125001605892</t>
  </si>
  <si>
    <t>125001620879</t>
  </si>
  <si>
    <t>125001630878</t>
  </si>
  <si>
    <t>125001630885</t>
  </si>
  <si>
    <t>125001655894</t>
  </si>
  <si>
    <t>125001675856</t>
  </si>
  <si>
    <t>125001695874</t>
  </si>
  <si>
    <t>125002090878</t>
  </si>
  <si>
    <t>125002966908</t>
  </si>
  <si>
    <t>125002966912</t>
  </si>
  <si>
    <t>125002966921</t>
  </si>
  <si>
    <t>125004280903</t>
  </si>
  <si>
    <t>125004858912</t>
  </si>
  <si>
    <t>125101040877</t>
  </si>
  <si>
    <t>125101080903</t>
  </si>
  <si>
    <t>125101085903</t>
  </si>
  <si>
    <t>125101170874</t>
  </si>
  <si>
    <t>125101185893</t>
  </si>
  <si>
    <t>125101220887</t>
  </si>
  <si>
    <t>125101250874</t>
  </si>
  <si>
    <t>125101270880</t>
  </si>
  <si>
    <t>125101275874</t>
  </si>
  <si>
    <t>125101315880</t>
  </si>
  <si>
    <t>125101325878</t>
  </si>
  <si>
    <t>125101355902</t>
  </si>
  <si>
    <t>125101370878</t>
  </si>
  <si>
    <t>125101380878</t>
  </si>
  <si>
    <t>125101385878</t>
  </si>
  <si>
    <t>125101395902</t>
  </si>
  <si>
    <t>125101425878</t>
  </si>
  <si>
    <t>125101430878</t>
  </si>
  <si>
    <t>125101435878</t>
  </si>
  <si>
    <t>125101440880</t>
  </si>
  <si>
    <t>125101455879</t>
  </si>
  <si>
    <t>125101495877</t>
  </si>
  <si>
    <t>125101505879</t>
  </si>
  <si>
    <t>125101505912</t>
  </si>
  <si>
    <t>125101505921</t>
  </si>
  <si>
    <t>125101512880</t>
  </si>
  <si>
    <t>125101512885</t>
  </si>
  <si>
    <t>125101512921</t>
  </si>
  <si>
    <t>125101580880</t>
  </si>
  <si>
    <t>125101600878</t>
  </si>
  <si>
    <t>125101600879</t>
  </si>
  <si>
    <t>125101605892</t>
  </si>
  <si>
    <t>125101610892</t>
  </si>
  <si>
    <t>125101620878</t>
  </si>
  <si>
    <t>125101620879</t>
  </si>
  <si>
    <t>125101625879</t>
  </si>
  <si>
    <t>125101630878</t>
  </si>
  <si>
    <t>125101630879</t>
  </si>
  <si>
    <t>125101655894</t>
  </si>
  <si>
    <t>125101665880</t>
  </si>
  <si>
    <t>125101670879</t>
  </si>
  <si>
    <t>125101670880</t>
  </si>
  <si>
    <t>125101671880</t>
  </si>
  <si>
    <t>125101680879</t>
  </si>
  <si>
    <t>125104280903</t>
  </si>
  <si>
    <t>125200600892</t>
  </si>
  <si>
    <t>125201025887</t>
  </si>
  <si>
    <t>125201073887</t>
  </si>
  <si>
    <t>125201080903</t>
  </si>
  <si>
    <t>125201085903</t>
  </si>
  <si>
    <t>125201120889</t>
  </si>
  <si>
    <t>125201150889</t>
  </si>
  <si>
    <t>125201170874</t>
  </si>
  <si>
    <t>125201170887</t>
  </si>
  <si>
    <t>125201175874</t>
  </si>
  <si>
    <t>125201180874</t>
  </si>
  <si>
    <t>125201185893</t>
  </si>
  <si>
    <t>125201197887</t>
  </si>
  <si>
    <t>125201220887</t>
  </si>
  <si>
    <t>125201250874</t>
  </si>
  <si>
    <t>125201270880</t>
  </si>
  <si>
    <t>125201275874</t>
  </si>
  <si>
    <t>125201285887</t>
  </si>
  <si>
    <t>125201290887</t>
  </si>
  <si>
    <t>125201315880</t>
  </si>
  <si>
    <t>125201315885</t>
  </si>
  <si>
    <t>125201335893</t>
  </si>
  <si>
    <t>125201345893</t>
  </si>
  <si>
    <t>125201355902</t>
  </si>
  <si>
    <t>125201440880</t>
  </si>
  <si>
    <t>125201477887</t>
  </si>
  <si>
    <t>125201478887</t>
  </si>
  <si>
    <t>125201478892</t>
  </si>
  <si>
    <t>125201500935</t>
  </si>
  <si>
    <t>125201505879</t>
  </si>
  <si>
    <t>125201505880</t>
  </si>
  <si>
    <t>125201505885</t>
  </si>
  <si>
    <t>125201505908</t>
  </si>
  <si>
    <t>125201505912</t>
  </si>
  <si>
    <t>125201505921</t>
  </si>
  <si>
    <t>125201505925</t>
  </si>
  <si>
    <t>125201505935</t>
  </si>
  <si>
    <t>125201512880</t>
  </si>
  <si>
    <t>125201512885</t>
  </si>
  <si>
    <t>125201517887</t>
  </si>
  <si>
    <t>125201550931</t>
  </si>
  <si>
    <t>125201556887</t>
  </si>
  <si>
    <t>125201556892</t>
  </si>
  <si>
    <t>125201580880</t>
  </si>
  <si>
    <t>125201605892</t>
  </si>
  <si>
    <t>125201610892</t>
  </si>
  <si>
    <t>125201630878</t>
  </si>
  <si>
    <t>125201630885</t>
  </si>
  <si>
    <t>125201655894</t>
  </si>
  <si>
    <t>125201665880</t>
  </si>
  <si>
    <t>125201670880</t>
  </si>
  <si>
    <t>125201675863</t>
  </si>
  <si>
    <t>125201680879</t>
  </si>
  <si>
    <t>125201695856</t>
  </si>
  <si>
    <t>125201695874</t>
  </si>
  <si>
    <t>125201707892</t>
  </si>
  <si>
    <t>125202966874</t>
  </si>
  <si>
    <t>125203090887</t>
  </si>
  <si>
    <t>125204771908</t>
  </si>
  <si>
    <t>125204777874</t>
  </si>
  <si>
    <t>125207203908</t>
  </si>
  <si>
    <t>125301215912</t>
  </si>
  <si>
    <t>125301335893</t>
  </si>
  <si>
    <t>125301355902</t>
  </si>
  <si>
    <t>125301505907</t>
  </si>
  <si>
    <t>125301505908</t>
  </si>
  <si>
    <t>125301505912</t>
  </si>
  <si>
    <t>125301505921</t>
  </si>
  <si>
    <t>125301610892</t>
  </si>
  <si>
    <t>125302966908</t>
  </si>
  <si>
    <t>125302966912</t>
  </si>
  <si>
    <t>125302966921</t>
  </si>
  <si>
    <t>125304771908</t>
  </si>
  <si>
    <t>125304885912</t>
  </si>
  <si>
    <t>125304940912</t>
  </si>
  <si>
    <t>125401025887</t>
  </si>
  <si>
    <t>125401145889</t>
  </si>
  <si>
    <t>125401220887</t>
  </si>
  <si>
    <t>125401250874</t>
  </si>
  <si>
    <t>125401315912</t>
  </si>
  <si>
    <t>125401435878</t>
  </si>
  <si>
    <t>125401505921</t>
  </si>
  <si>
    <t>125401600879</t>
  </si>
  <si>
    <t>125401620879</t>
  </si>
  <si>
    <t>125501025887</t>
  </si>
  <si>
    <t>125501040877</t>
  </si>
  <si>
    <t>125501080903</t>
  </si>
  <si>
    <t>125501085903</t>
  </si>
  <si>
    <t>125501120889</t>
  </si>
  <si>
    <t>125501150889</t>
  </si>
  <si>
    <t>125501165893</t>
  </si>
  <si>
    <t>125501170874</t>
  </si>
  <si>
    <t>125501170887</t>
  </si>
  <si>
    <t>125501175874</t>
  </si>
  <si>
    <t>125501180874</t>
  </si>
  <si>
    <t>125501185893</t>
  </si>
  <si>
    <t>125501187874</t>
  </si>
  <si>
    <t>125501197887</t>
  </si>
  <si>
    <t>125501220887</t>
  </si>
  <si>
    <t>125501225887</t>
  </si>
  <si>
    <t>125501250874</t>
  </si>
  <si>
    <t>125501275874</t>
  </si>
  <si>
    <t>125501280874</t>
  </si>
  <si>
    <t>125501285863</t>
  </si>
  <si>
    <t>125501285887</t>
  </si>
  <si>
    <t>125501290887</t>
  </si>
  <si>
    <t>125501315880</t>
  </si>
  <si>
    <t>125501315885</t>
  </si>
  <si>
    <t>125501335889</t>
  </si>
  <si>
    <t>125501335893</t>
  </si>
  <si>
    <t>125501345889</t>
  </si>
  <si>
    <t>125501345893</t>
  </si>
  <si>
    <t>125501370878</t>
  </si>
  <si>
    <t>125501410878</t>
  </si>
  <si>
    <t>125501425878</t>
  </si>
  <si>
    <t>125501430878</t>
  </si>
  <si>
    <t>125501435878</t>
  </si>
  <si>
    <t>125501440880</t>
  </si>
  <si>
    <t>125501460893</t>
  </si>
  <si>
    <t>125501477887</t>
  </si>
  <si>
    <t>125501478887</t>
  </si>
  <si>
    <t>125501478892</t>
  </si>
  <si>
    <t>125501500935</t>
  </si>
  <si>
    <t>125501505880</t>
  </si>
  <si>
    <t>125501505885</t>
  </si>
  <si>
    <t>125501505908</t>
  </si>
  <si>
    <t>125501505912</t>
  </si>
  <si>
    <t>125501505921</t>
  </si>
  <si>
    <t>125501512880</t>
  </si>
  <si>
    <t>125501512885</t>
  </si>
  <si>
    <t>125501516887</t>
  </si>
  <si>
    <t>125501516892</t>
  </si>
  <si>
    <t>125501517887</t>
  </si>
  <si>
    <t>125501517892</t>
  </si>
  <si>
    <t>125501518887</t>
  </si>
  <si>
    <t>125501518892</t>
  </si>
  <si>
    <t>125501556887</t>
  </si>
  <si>
    <t>125501556892</t>
  </si>
  <si>
    <t>125501580880</t>
  </si>
  <si>
    <t>125501580935</t>
  </si>
  <si>
    <t>125501600879</t>
  </si>
  <si>
    <t>125501605892</t>
  </si>
  <si>
    <t>125501610892</t>
  </si>
  <si>
    <t>125501615892</t>
  </si>
  <si>
    <t>125501627887</t>
  </si>
  <si>
    <t>125501627892</t>
  </si>
  <si>
    <t>125501630885</t>
  </si>
  <si>
    <t>125501633885</t>
  </si>
  <si>
    <t>125501655894</t>
  </si>
  <si>
    <t>125501665880</t>
  </si>
  <si>
    <t>125501670880</t>
  </si>
  <si>
    <t>125501670885</t>
  </si>
  <si>
    <t>125501675863</t>
  </si>
  <si>
    <t>125501676856</t>
  </si>
  <si>
    <t>125501680879</t>
  </si>
  <si>
    <t>125501695874</t>
  </si>
  <si>
    <t>125501707892</t>
  </si>
  <si>
    <t>125503090887</t>
  </si>
  <si>
    <t>125504655878</t>
  </si>
  <si>
    <t>125504771908</t>
  </si>
  <si>
    <t>125504777874</t>
  </si>
  <si>
    <t>125505010935</t>
  </si>
  <si>
    <t>126001025887</t>
  </si>
  <si>
    <t>126001045935</t>
  </si>
  <si>
    <t>126001080903</t>
  </si>
  <si>
    <t>126001085903</t>
  </si>
  <si>
    <t>126001100887</t>
  </si>
  <si>
    <t>126001145889</t>
  </si>
  <si>
    <t>126001150889</t>
  </si>
  <si>
    <t>126001180874</t>
  </si>
  <si>
    <t>126001185893</t>
  </si>
  <si>
    <t>126001250874</t>
  </si>
  <si>
    <t>126001315880</t>
  </si>
  <si>
    <t>126001325878</t>
  </si>
  <si>
    <t>126001355902</t>
  </si>
  <si>
    <t>126001370878</t>
  </si>
  <si>
    <t>126001385878</t>
  </si>
  <si>
    <t>126001395902</t>
  </si>
  <si>
    <t>126001425878</t>
  </si>
  <si>
    <t>126001430878</t>
  </si>
  <si>
    <t>126001435878</t>
  </si>
  <si>
    <t>126001455879</t>
  </si>
  <si>
    <t>126001500921</t>
  </si>
  <si>
    <t>126001500935</t>
  </si>
  <si>
    <t>126001505879</t>
  </si>
  <si>
    <t>126001505908</t>
  </si>
  <si>
    <t>126001505912</t>
  </si>
  <si>
    <t>126001505921</t>
  </si>
  <si>
    <t>126001505935</t>
  </si>
  <si>
    <t>126001580880</t>
  </si>
  <si>
    <t>126001600879</t>
  </si>
  <si>
    <t>126001605892</t>
  </si>
  <si>
    <t>126001620879</t>
  </si>
  <si>
    <t>126001625879</t>
  </si>
  <si>
    <t>126001630878</t>
  </si>
  <si>
    <t>126001655894</t>
  </si>
  <si>
    <t>126001670880</t>
  </si>
  <si>
    <t>126001680879</t>
  </si>
  <si>
    <t>126002966921</t>
  </si>
  <si>
    <t>126004280903</t>
  </si>
  <si>
    <t>126004385935</t>
  </si>
  <si>
    <t>126101080903</t>
  </si>
  <si>
    <t>126101085903</t>
  </si>
  <si>
    <t>126101170874</t>
  </si>
  <si>
    <t>126101170879</t>
  </si>
  <si>
    <t>126101175874</t>
  </si>
  <si>
    <t>126101185893</t>
  </si>
  <si>
    <t>126101270880</t>
  </si>
  <si>
    <t>126101275874</t>
  </si>
  <si>
    <t>126101315880</t>
  </si>
  <si>
    <t>126101325878</t>
  </si>
  <si>
    <t>126101340893</t>
  </si>
  <si>
    <t>126101355902</t>
  </si>
  <si>
    <t>126101370878</t>
  </si>
  <si>
    <t>126101380878</t>
  </si>
  <si>
    <t>126101385878</t>
  </si>
  <si>
    <t>126101395902</t>
  </si>
  <si>
    <t>126101425878</t>
  </si>
  <si>
    <t>126101430878</t>
  </si>
  <si>
    <t>126101435878</t>
  </si>
  <si>
    <t>126101440880</t>
  </si>
  <si>
    <t>126101455879</t>
  </si>
  <si>
    <t>126101500935</t>
  </si>
  <si>
    <t>126101505879</t>
  </si>
  <si>
    <t>126101505912</t>
  </si>
  <si>
    <t>126101505921</t>
  </si>
  <si>
    <t>126101512879</t>
  </si>
  <si>
    <t>126101512880</t>
  </si>
  <si>
    <t>126101512885</t>
  </si>
  <si>
    <t>126101555879</t>
  </si>
  <si>
    <t>126101580880</t>
  </si>
  <si>
    <t>126101600879</t>
  </si>
  <si>
    <t>126101605892</t>
  </si>
  <si>
    <t>126101620878</t>
  </si>
  <si>
    <t>126101620879</t>
  </si>
  <si>
    <t>126101625879</t>
  </si>
  <si>
    <t>126101630878</t>
  </si>
  <si>
    <t>126101630879</t>
  </si>
  <si>
    <t>126101655894</t>
  </si>
  <si>
    <t>126101665880</t>
  </si>
  <si>
    <t>126101670879</t>
  </si>
  <si>
    <t>126101670880</t>
  </si>
  <si>
    <t>126101671880</t>
  </si>
  <si>
    <t>126101680879</t>
  </si>
  <si>
    <t>126102090878</t>
  </si>
  <si>
    <t>126200600892</t>
  </si>
  <si>
    <t>126201025887</t>
  </si>
  <si>
    <t>126201073892</t>
  </si>
  <si>
    <t>126201080903</t>
  </si>
  <si>
    <t>126201100887</t>
  </si>
  <si>
    <t>126201125889</t>
  </si>
  <si>
    <t>126201130889</t>
  </si>
  <si>
    <t>126201145889</t>
  </si>
  <si>
    <t>126201155889</t>
  </si>
  <si>
    <t>126201165893</t>
  </si>
  <si>
    <t>126201170874</t>
  </si>
  <si>
    <t>126201170879</t>
  </si>
  <si>
    <t>126201170887</t>
  </si>
  <si>
    <t>126201175874</t>
  </si>
  <si>
    <t>126201180874</t>
  </si>
  <si>
    <t>126201185893</t>
  </si>
  <si>
    <t>126201187874</t>
  </si>
  <si>
    <t>126201197887</t>
  </si>
  <si>
    <t>126201220887</t>
  </si>
  <si>
    <t>126201250874</t>
  </si>
  <si>
    <t>126201270880</t>
  </si>
  <si>
    <t>126201275874</t>
  </si>
  <si>
    <t>126201280874</t>
  </si>
  <si>
    <t>126201285863</t>
  </si>
  <si>
    <t>126201285887</t>
  </si>
  <si>
    <t>126201290887</t>
  </si>
  <si>
    <t>126201295893</t>
  </si>
  <si>
    <t>126201330878</t>
  </si>
  <si>
    <t>126201345893</t>
  </si>
  <si>
    <t>126201350893</t>
  </si>
  <si>
    <t>126201355902</t>
  </si>
  <si>
    <t>126201370878</t>
  </si>
  <si>
    <t>126201400893</t>
  </si>
  <si>
    <t>126201420893</t>
  </si>
  <si>
    <t>126201425878</t>
  </si>
  <si>
    <t>126201430878</t>
  </si>
  <si>
    <t>126201435878</t>
  </si>
  <si>
    <t>126201440880</t>
  </si>
  <si>
    <t>126201455879</t>
  </si>
  <si>
    <t>126201460893</t>
  </si>
  <si>
    <t>126201465893</t>
  </si>
  <si>
    <t>126201477887</t>
  </si>
  <si>
    <t>126201478887</t>
  </si>
  <si>
    <t>126201478892</t>
  </si>
  <si>
    <t>126201500935</t>
  </si>
  <si>
    <t>126201505879</t>
  </si>
  <si>
    <t>126201505885</t>
  </si>
  <si>
    <t>126201505908</t>
  </si>
  <si>
    <t>126201505912</t>
  </si>
  <si>
    <t>126201505921</t>
  </si>
  <si>
    <t>126201505935</t>
  </si>
  <si>
    <t>126201512880</t>
  </si>
  <si>
    <t>126201512885</t>
  </si>
  <si>
    <t>126201516887</t>
  </si>
  <si>
    <t>126201516892</t>
  </si>
  <si>
    <t>126201517887</t>
  </si>
  <si>
    <t>126201517892</t>
  </si>
  <si>
    <t>126201518887</t>
  </si>
  <si>
    <t>126201518892</t>
  </si>
  <si>
    <t>126201520885</t>
  </si>
  <si>
    <t>126201545875</t>
  </si>
  <si>
    <t>126201556887</t>
  </si>
  <si>
    <t>126201556892</t>
  </si>
  <si>
    <t>126201580880</t>
  </si>
  <si>
    <t>126201605892</t>
  </si>
  <si>
    <t>126201610892</t>
  </si>
  <si>
    <t>126201615892</t>
  </si>
  <si>
    <t>126201620879</t>
  </si>
  <si>
    <t>126201627887</t>
  </si>
  <si>
    <t>126201627892</t>
  </si>
  <si>
    <t>126201630885</t>
  </si>
  <si>
    <t>126201635892</t>
  </si>
  <si>
    <t>126201655894</t>
  </si>
  <si>
    <t>126201665880</t>
  </si>
  <si>
    <t>126201670879</t>
  </si>
  <si>
    <t>126201670880</t>
  </si>
  <si>
    <t>126201680879</t>
  </si>
  <si>
    <t>126201695874</t>
  </si>
  <si>
    <t>126201707892</t>
  </si>
  <si>
    <t>126202090878</t>
  </si>
  <si>
    <t>126203090887</t>
  </si>
  <si>
    <t>126204771908</t>
  </si>
  <si>
    <t>126204777874</t>
  </si>
  <si>
    <t>126301315912</t>
  </si>
  <si>
    <t>126301505908</t>
  </si>
  <si>
    <t>126301505912</t>
  </si>
  <si>
    <t>126301505921</t>
  </si>
  <si>
    <t>126301505935</t>
  </si>
  <si>
    <t>126301515908</t>
  </si>
  <si>
    <t>126302966908</t>
  </si>
  <si>
    <t>126302966912</t>
  </si>
  <si>
    <t>126304771908</t>
  </si>
  <si>
    <t>126304885912</t>
  </si>
  <si>
    <t>126401040877</t>
  </si>
  <si>
    <t>126401125889</t>
  </si>
  <si>
    <t>126401130889</t>
  </si>
  <si>
    <t>126401140889</t>
  </si>
  <si>
    <t>126401145889</t>
  </si>
  <si>
    <t>126401155889</t>
  </si>
  <si>
    <t>126401165893</t>
  </si>
  <si>
    <t>126401190893</t>
  </si>
  <si>
    <t>126401197887</t>
  </si>
  <si>
    <t>126401220887</t>
  </si>
  <si>
    <t>126401275874</t>
  </si>
  <si>
    <t>126401330878</t>
  </si>
  <si>
    <t>126401345893</t>
  </si>
  <si>
    <t>126401350893</t>
  </si>
  <si>
    <t>126401360902</t>
  </si>
  <si>
    <t>126401365878</t>
  </si>
  <si>
    <t>126401400893</t>
  </si>
  <si>
    <t>126401420893</t>
  </si>
  <si>
    <t>126401440880</t>
  </si>
  <si>
    <t>126401460893</t>
  </si>
  <si>
    <t>126401465893</t>
  </si>
  <si>
    <t>126401470878</t>
  </si>
  <si>
    <t>126401490877</t>
  </si>
  <si>
    <t>126401495877</t>
  </si>
  <si>
    <t>126401512880</t>
  </si>
  <si>
    <t>126401512885</t>
  </si>
  <si>
    <t>126401580880</t>
  </si>
  <si>
    <t>126401635892</t>
  </si>
  <si>
    <t>126401655894</t>
  </si>
  <si>
    <t>126401670880</t>
  </si>
  <si>
    <t>126404655878</t>
  </si>
  <si>
    <t>126500600892</t>
  </si>
  <si>
    <t>126501025887</t>
  </si>
  <si>
    <t>126501105892</t>
  </si>
  <si>
    <t>126501120889</t>
  </si>
  <si>
    <t>126501150889</t>
  </si>
  <si>
    <t>126501155889</t>
  </si>
  <si>
    <t>126501170874</t>
  </si>
  <si>
    <t>126501175874</t>
  </si>
  <si>
    <t>126501180874</t>
  </si>
  <si>
    <t>126501187874</t>
  </si>
  <si>
    <t>126501197887</t>
  </si>
  <si>
    <t>126501220887</t>
  </si>
  <si>
    <t>126501250874</t>
  </si>
  <si>
    <t>126501275874</t>
  </si>
  <si>
    <t>126501285887</t>
  </si>
  <si>
    <t>126501290887</t>
  </si>
  <si>
    <t>126501315885</t>
  </si>
  <si>
    <t>126501335893</t>
  </si>
  <si>
    <t>126501345893</t>
  </si>
  <si>
    <t>126501440880</t>
  </si>
  <si>
    <t>126501477887</t>
  </si>
  <si>
    <t>126501478887</t>
  </si>
  <si>
    <t>126501478892</t>
  </si>
  <si>
    <t>126501500935</t>
  </si>
  <si>
    <t>126501505879</t>
  </si>
  <si>
    <t>126501505908</t>
  </si>
  <si>
    <t>126501505912</t>
  </si>
  <si>
    <t>126501505921</t>
  </si>
  <si>
    <t>126501512880</t>
  </si>
  <si>
    <t>126501512885</t>
  </si>
  <si>
    <t>126501516887</t>
  </si>
  <si>
    <t>126501516892</t>
  </si>
  <si>
    <t>126501517887</t>
  </si>
  <si>
    <t>126501517892</t>
  </si>
  <si>
    <t>126501518887</t>
  </si>
  <si>
    <t>126501518892</t>
  </si>
  <si>
    <t>126501545875</t>
  </si>
  <si>
    <t>126501556887</t>
  </si>
  <si>
    <t>126501556892</t>
  </si>
  <si>
    <t>126501580880</t>
  </si>
  <si>
    <t>126501605892</t>
  </si>
  <si>
    <t>126501610892</t>
  </si>
  <si>
    <t>126501620879</t>
  </si>
  <si>
    <t>126501627887</t>
  </si>
  <si>
    <t>126501627892</t>
  </si>
  <si>
    <t>126501630885</t>
  </si>
  <si>
    <t>126501655894</t>
  </si>
  <si>
    <t>126501665880</t>
  </si>
  <si>
    <t>126501670880</t>
  </si>
  <si>
    <t>126501695874</t>
  </si>
  <si>
    <t>126501707892</t>
  </si>
  <si>
    <t>126503090887</t>
  </si>
  <si>
    <t>126504655878</t>
  </si>
  <si>
    <t>126504777874</t>
  </si>
  <si>
    <t>127001025887</t>
  </si>
  <si>
    <t>127001080903</t>
  </si>
  <si>
    <t>127001085903</t>
  </si>
  <si>
    <t>127001100887</t>
  </si>
  <si>
    <t>127001180874</t>
  </si>
  <si>
    <t>127001270880</t>
  </si>
  <si>
    <t>127001315880</t>
  </si>
  <si>
    <t>127001325878</t>
  </si>
  <si>
    <t>127001355902</t>
  </si>
  <si>
    <t>127001425878</t>
  </si>
  <si>
    <t>127001435878</t>
  </si>
  <si>
    <t>127001440880</t>
  </si>
  <si>
    <t>127001455879</t>
  </si>
  <si>
    <t>127001500935</t>
  </si>
  <si>
    <t>127001505879</t>
  </si>
  <si>
    <t>127001505880</t>
  </si>
  <si>
    <t>127001505902</t>
  </si>
  <si>
    <t>127001505908</t>
  </si>
  <si>
    <t>127001505912</t>
  </si>
  <si>
    <t>127001505921</t>
  </si>
  <si>
    <t>127001505935</t>
  </si>
  <si>
    <t>127001512880</t>
  </si>
  <si>
    <t>127001550931</t>
  </si>
  <si>
    <t>127001580880</t>
  </si>
  <si>
    <t>127001605892</t>
  </si>
  <si>
    <t>127001610892</t>
  </si>
  <si>
    <t>127001620879</t>
  </si>
  <si>
    <t>127001630885</t>
  </si>
  <si>
    <t>127001655894</t>
  </si>
  <si>
    <t>127001665880</t>
  </si>
  <si>
    <t>127001670880</t>
  </si>
  <si>
    <t>127001680879</t>
  </si>
  <si>
    <t>127001695874</t>
  </si>
  <si>
    <t>127002966912</t>
  </si>
  <si>
    <t>127002966921</t>
  </si>
  <si>
    <t>127004305921</t>
  </si>
  <si>
    <t>127091180874</t>
  </si>
  <si>
    <t>127091355902</t>
  </si>
  <si>
    <t>127091505921</t>
  </si>
  <si>
    <t>127091605892</t>
  </si>
  <si>
    <t>127091620879</t>
  </si>
  <si>
    <t>127091630879</t>
  </si>
  <si>
    <t>127091680879</t>
  </si>
  <si>
    <t>127091695874</t>
  </si>
  <si>
    <t>127101060912</t>
  </si>
  <si>
    <t>127101080903</t>
  </si>
  <si>
    <t>127101085903</t>
  </si>
  <si>
    <t>127101180874</t>
  </si>
  <si>
    <t>127101185893</t>
  </si>
  <si>
    <t>127101270880</t>
  </si>
  <si>
    <t>127101315880</t>
  </si>
  <si>
    <t>127101325878</t>
  </si>
  <si>
    <t>127101345893</t>
  </si>
  <si>
    <t>127101355902</t>
  </si>
  <si>
    <t>127101370878</t>
  </si>
  <si>
    <t>127101380878</t>
  </si>
  <si>
    <t>127101385878</t>
  </si>
  <si>
    <t>127101395902</t>
  </si>
  <si>
    <t>127101425878</t>
  </si>
  <si>
    <t>127101430878</t>
  </si>
  <si>
    <t>127101435878</t>
  </si>
  <si>
    <t>127101455879</t>
  </si>
  <si>
    <t>127101495877</t>
  </si>
  <si>
    <t>127101505879</t>
  </si>
  <si>
    <t>127101505921</t>
  </si>
  <si>
    <t>127101512880</t>
  </si>
  <si>
    <t>127101512885</t>
  </si>
  <si>
    <t>127101580880</t>
  </si>
  <si>
    <t>127101600879</t>
  </si>
  <si>
    <t>127101610892</t>
  </si>
  <si>
    <t>127101620879</t>
  </si>
  <si>
    <t>127101625879</t>
  </si>
  <si>
    <t>127101655894</t>
  </si>
  <si>
    <t>127101665880</t>
  </si>
  <si>
    <t>127101670879</t>
  </si>
  <si>
    <t>127101670880</t>
  </si>
  <si>
    <t>127101680879</t>
  </si>
  <si>
    <t>127102966921</t>
  </si>
  <si>
    <t>127191080903</t>
  </si>
  <si>
    <t>127191085903</t>
  </si>
  <si>
    <t>127191180874</t>
  </si>
  <si>
    <t>127191185893</t>
  </si>
  <si>
    <t>127191270880</t>
  </si>
  <si>
    <t>127191315880</t>
  </si>
  <si>
    <t>127191325878</t>
  </si>
  <si>
    <t>127191370878</t>
  </si>
  <si>
    <t>127191380878</t>
  </si>
  <si>
    <t>127191385878</t>
  </si>
  <si>
    <t>127191395902</t>
  </si>
  <si>
    <t>127191425878</t>
  </si>
  <si>
    <t>127191430878</t>
  </si>
  <si>
    <t>127191435878</t>
  </si>
  <si>
    <t>127191455879</t>
  </si>
  <si>
    <t>127191495877</t>
  </si>
  <si>
    <t>127191505921</t>
  </si>
  <si>
    <t>127191580880</t>
  </si>
  <si>
    <t>127191600879</t>
  </si>
  <si>
    <t>127191610892</t>
  </si>
  <si>
    <t>127191620879</t>
  </si>
  <si>
    <t>127191630879</t>
  </si>
  <si>
    <t>127191655894</t>
  </si>
  <si>
    <t>127191670879</t>
  </si>
  <si>
    <t>127191670880</t>
  </si>
  <si>
    <t>127191680879</t>
  </si>
  <si>
    <t>127191690879</t>
  </si>
  <si>
    <t>127200600892</t>
  </si>
  <si>
    <t>127201025887</t>
  </si>
  <si>
    <t>127201073887</t>
  </si>
  <si>
    <t>127201100887</t>
  </si>
  <si>
    <t>127201105892</t>
  </si>
  <si>
    <t>127201130889</t>
  </si>
  <si>
    <t>127201170874</t>
  </si>
  <si>
    <t>127201170887</t>
  </si>
  <si>
    <t>127201175874</t>
  </si>
  <si>
    <t>127201180874</t>
  </si>
  <si>
    <t>127201187874</t>
  </si>
  <si>
    <t>127201197887</t>
  </si>
  <si>
    <t>127201220887</t>
  </si>
  <si>
    <t>127201270880</t>
  </si>
  <si>
    <t>127201275874</t>
  </si>
  <si>
    <t>127201285887</t>
  </si>
  <si>
    <t>127201290887</t>
  </si>
  <si>
    <t>127201315880</t>
  </si>
  <si>
    <t>127201315912</t>
  </si>
  <si>
    <t>127201355902</t>
  </si>
  <si>
    <t>127201410878</t>
  </si>
  <si>
    <t>127201440880</t>
  </si>
  <si>
    <t>127201477887</t>
  </si>
  <si>
    <t>127201478887</t>
  </si>
  <si>
    <t>127201478892</t>
  </si>
  <si>
    <t>127201500935</t>
  </si>
  <si>
    <t>127201505880</t>
  </si>
  <si>
    <t>127201505921</t>
  </si>
  <si>
    <t>127201505935</t>
  </si>
  <si>
    <t>127201512880</t>
  </si>
  <si>
    <t>127201512885</t>
  </si>
  <si>
    <t>127201516887</t>
  </si>
  <si>
    <t>127201516892</t>
  </si>
  <si>
    <t>127201517887</t>
  </si>
  <si>
    <t>127201517892</t>
  </si>
  <si>
    <t>127201518887</t>
  </si>
  <si>
    <t>127201518892</t>
  </si>
  <si>
    <t>127201545875</t>
  </si>
  <si>
    <t>127201550931</t>
  </si>
  <si>
    <t>127201556887</t>
  </si>
  <si>
    <t>127201556892</t>
  </si>
  <si>
    <t>127201580880</t>
  </si>
  <si>
    <t>127201600879</t>
  </si>
  <si>
    <t>127201605892</t>
  </si>
  <si>
    <t>127201610892</t>
  </si>
  <si>
    <t>127201620879</t>
  </si>
  <si>
    <t>127201627892</t>
  </si>
  <si>
    <t>127201630885</t>
  </si>
  <si>
    <t>127201655894</t>
  </si>
  <si>
    <t>127201670880</t>
  </si>
  <si>
    <t>127201675863</t>
  </si>
  <si>
    <t>127201680879</t>
  </si>
  <si>
    <t>127201695874</t>
  </si>
  <si>
    <t>127201707892</t>
  </si>
  <si>
    <t>127202588921</t>
  </si>
  <si>
    <t>127202966921</t>
  </si>
  <si>
    <t>127203090887</t>
  </si>
  <si>
    <t>127204280903</t>
  </si>
  <si>
    <t>127204355935</t>
  </si>
  <si>
    <t>127204771908</t>
  </si>
  <si>
    <t>127204777874</t>
  </si>
  <si>
    <t>127290600892</t>
  </si>
  <si>
    <t>127291025887</t>
  </si>
  <si>
    <t>127291100887</t>
  </si>
  <si>
    <t>127291145889</t>
  </si>
  <si>
    <t>127291180874</t>
  </si>
  <si>
    <t>127291185893</t>
  </si>
  <si>
    <t>127291220887</t>
  </si>
  <si>
    <t>127291275874</t>
  </si>
  <si>
    <t>127291290887</t>
  </si>
  <si>
    <t>127291325878</t>
  </si>
  <si>
    <t>127291425878</t>
  </si>
  <si>
    <t>127291440880</t>
  </si>
  <si>
    <t>127291477887</t>
  </si>
  <si>
    <t>127291478887</t>
  </si>
  <si>
    <t>127291478892</t>
  </si>
  <si>
    <t>127291505880</t>
  </si>
  <si>
    <t>127291505921</t>
  </si>
  <si>
    <t>127291518892</t>
  </si>
  <si>
    <t>127291600879</t>
  </si>
  <si>
    <t>127291605892</t>
  </si>
  <si>
    <t>127291610892</t>
  </si>
  <si>
    <t>127291620879</t>
  </si>
  <si>
    <t>127291655894</t>
  </si>
  <si>
    <t>127291675863</t>
  </si>
  <si>
    <t>127291680879</t>
  </si>
  <si>
    <t>127291695874</t>
  </si>
  <si>
    <t>127291707892</t>
  </si>
  <si>
    <t>127293090887</t>
  </si>
  <si>
    <t>127294771908</t>
  </si>
  <si>
    <t>127301355902</t>
  </si>
  <si>
    <t>127301505908</t>
  </si>
  <si>
    <t>127301505912</t>
  </si>
  <si>
    <t>127301505921</t>
  </si>
  <si>
    <t>127302966912</t>
  </si>
  <si>
    <t>127304771908</t>
  </si>
  <si>
    <t>127501105892</t>
  </si>
  <si>
    <t>127501170874</t>
  </si>
  <si>
    <t>127501175874</t>
  </si>
  <si>
    <t>127501180874</t>
  </si>
  <si>
    <t>127501187874</t>
  </si>
  <si>
    <t>127501220887</t>
  </si>
  <si>
    <t>127501275874</t>
  </si>
  <si>
    <t>127501290887</t>
  </si>
  <si>
    <t>127501500935</t>
  </si>
  <si>
    <t>127501505921</t>
  </si>
  <si>
    <t>127501515908</t>
  </si>
  <si>
    <t>127503090887</t>
  </si>
  <si>
    <t>127591175874</t>
  </si>
  <si>
    <t>127591180874</t>
  </si>
  <si>
    <t>127593090887</t>
  </si>
  <si>
    <t>129001025887</t>
  </si>
  <si>
    <t>129001080903</t>
  </si>
  <si>
    <t>129001100887</t>
  </si>
  <si>
    <t>129001145889</t>
  </si>
  <si>
    <t>129001170874</t>
  </si>
  <si>
    <t>129001175874</t>
  </si>
  <si>
    <t>129001180874</t>
  </si>
  <si>
    <t>129001215912</t>
  </si>
  <si>
    <t>129001220887</t>
  </si>
  <si>
    <t>129001270880</t>
  </si>
  <si>
    <t>129001290887</t>
  </si>
  <si>
    <t>129001315880</t>
  </si>
  <si>
    <t>129001325878</t>
  </si>
  <si>
    <t>129001355902</t>
  </si>
  <si>
    <t>129001370878</t>
  </si>
  <si>
    <t>129001385878</t>
  </si>
  <si>
    <t>129001395902</t>
  </si>
  <si>
    <t>129001425878</t>
  </si>
  <si>
    <t>129001430878</t>
  </si>
  <si>
    <t>129001435878</t>
  </si>
  <si>
    <t>129001440880</t>
  </si>
  <si>
    <t>129001455879</t>
  </si>
  <si>
    <t>129001478892</t>
  </si>
  <si>
    <t>129001495877</t>
  </si>
  <si>
    <t>129001500935</t>
  </si>
  <si>
    <t>129001505880</t>
  </si>
  <si>
    <t>129001505908</t>
  </si>
  <si>
    <t>129001505912</t>
  </si>
  <si>
    <t>129001505921</t>
  </si>
  <si>
    <t>129001550881</t>
  </si>
  <si>
    <t>129001550931</t>
  </si>
  <si>
    <t>129001580880</t>
  </si>
  <si>
    <t>129001600879</t>
  </si>
  <si>
    <t>129001620879</t>
  </si>
  <si>
    <t>129001625879</t>
  </si>
  <si>
    <t>129001655894</t>
  </si>
  <si>
    <t>129001670880</t>
  </si>
  <si>
    <t>129001675856</t>
  </si>
  <si>
    <t>129001680879</t>
  </si>
  <si>
    <t>129002090878</t>
  </si>
  <si>
    <t>129002492921</t>
  </si>
  <si>
    <t>129002966912</t>
  </si>
  <si>
    <t>129002966921</t>
  </si>
  <si>
    <t>129004795912</t>
  </si>
  <si>
    <t>129005105935</t>
  </si>
  <si>
    <t>129101080903</t>
  </si>
  <si>
    <t>129101085903</t>
  </si>
  <si>
    <t>129101185893</t>
  </si>
  <si>
    <t>129101315880</t>
  </si>
  <si>
    <t>129101325878</t>
  </si>
  <si>
    <t>129101370878</t>
  </si>
  <si>
    <t>129101380878</t>
  </si>
  <si>
    <t>129101385878</t>
  </si>
  <si>
    <t>129101395902</t>
  </si>
  <si>
    <t>129101425878</t>
  </si>
  <si>
    <t>129101430878</t>
  </si>
  <si>
    <t>129101435878</t>
  </si>
  <si>
    <t>129101440880</t>
  </si>
  <si>
    <t>129101455879</t>
  </si>
  <si>
    <t>129101495877</t>
  </si>
  <si>
    <t>129101505879</t>
  </si>
  <si>
    <t>129101505921</t>
  </si>
  <si>
    <t>129101512879</t>
  </si>
  <si>
    <t>129101512885</t>
  </si>
  <si>
    <t>129101580880</t>
  </si>
  <si>
    <t>129101600879</t>
  </si>
  <si>
    <t>129101610892</t>
  </si>
  <si>
    <t>129101620879</t>
  </si>
  <si>
    <t>129101625879</t>
  </si>
  <si>
    <t>129101630878</t>
  </si>
  <si>
    <t>129101630879</t>
  </si>
  <si>
    <t>129101655894</t>
  </si>
  <si>
    <t>129101665880</t>
  </si>
  <si>
    <t>129101670880</t>
  </si>
  <si>
    <t>129101680879</t>
  </si>
  <si>
    <t>129101690879</t>
  </si>
  <si>
    <t>129102966879</t>
  </si>
  <si>
    <t>129200600892</t>
  </si>
  <si>
    <t>129201025887</t>
  </si>
  <si>
    <t>129201076880</t>
  </si>
  <si>
    <t>129201076921</t>
  </si>
  <si>
    <t>129201080903</t>
  </si>
  <si>
    <t>129201100887</t>
  </si>
  <si>
    <t>129201105892</t>
  </si>
  <si>
    <t>129201120889</t>
  </si>
  <si>
    <t>129201170874</t>
  </si>
  <si>
    <t>129201170875</t>
  </si>
  <si>
    <t>129201170887</t>
  </si>
  <si>
    <t>129201175874</t>
  </si>
  <si>
    <t>129201180874</t>
  </si>
  <si>
    <t>129201187874</t>
  </si>
  <si>
    <t>129201190893</t>
  </si>
  <si>
    <t>129201197887</t>
  </si>
  <si>
    <t>129201220887</t>
  </si>
  <si>
    <t>129201250874</t>
  </si>
  <si>
    <t>129201270880</t>
  </si>
  <si>
    <t>129201280874</t>
  </si>
  <si>
    <t>129201290887</t>
  </si>
  <si>
    <t>129201315880</t>
  </si>
  <si>
    <t>129201315885</t>
  </si>
  <si>
    <t>129201325878</t>
  </si>
  <si>
    <t>129201355902</t>
  </si>
  <si>
    <t>129201420893</t>
  </si>
  <si>
    <t>129201430878</t>
  </si>
  <si>
    <t>129201440880</t>
  </si>
  <si>
    <t>129201477887</t>
  </si>
  <si>
    <t>129201478887</t>
  </si>
  <si>
    <t>129201478892</t>
  </si>
  <si>
    <t>129201495877</t>
  </si>
  <si>
    <t>129201500921</t>
  </si>
  <si>
    <t>129201500935</t>
  </si>
  <si>
    <t>129201505880</t>
  </si>
  <si>
    <t>129201505908</t>
  </si>
  <si>
    <t>129201505921</t>
  </si>
  <si>
    <t>129201505935</t>
  </si>
  <si>
    <t>129201512874</t>
  </si>
  <si>
    <t>129201512880</t>
  </si>
  <si>
    <t>129201512885</t>
  </si>
  <si>
    <t>129201518887</t>
  </si>
  <si>
    <t>129201518892</t>
  </si>
  <si>
    <t>129201520885</t>
  </si>
  <si>
    <t>129201550931</t>
  </si>
  <si>
    <t>129201556887</t>
  </si>
  <si>
    <t>129201556892</t>
  </si>
  <si>
    <t>129201580880</t>
  </si>
  <si>
    <t>129201600879</t>
  </si>
  <si>
    <t>129201605892</t>
  </si>
  <si>
    <t>129201610892</t>
  </si>
  <si>
    <t>129201620879</t>
  </si>
  <si>
    <t>129201627892</t>
  </si>
  <si>
    <t>129201630885</t>
  </si>
  <si>
    <t>129201655894</t>
  </si>
  <si>
    <t>129201670880</t>
  </si>
  <si>
    <t>129201675856</t>
  </si>
  <si>
    <t>129201675863</t>
  </si>
  <si>
    <t>129201680879</t>
  </si>
  <si>
    <t>129201695874</t>
  </si>
  <si>
    <t>129201707892</t>
  </si>
  <si>
    <t>129202492908</t>
  </si>
  <si>
    <t>129202966885</t>
  </si>
  <si>
    <t>129202966921</t>
  </si>
  <si>
    <t>129203090887</t>
  </si>
  <si>
    <t>129204771908</t>
  </si>
  <si>
    <t>129204772908</t>
  </si>
  <si>
    <t>129204777874</t>
  </si>
  <si>
    <t>129205105935</t>
  </si>
  <si>
    <t>129301175874</t>
  </si>
  <si>
    <t>129301505903</t>
  </si>
  <si>
    <t>129301505908</t>
  </si>
  <si>
    <t>129301505912</t>
  </si>
  <si>
    <t>129301505921</t>
  </si>
  <si>
    <t>129301630885</t>
  </si>
  <si>
    <t>129304771908</t>
  </si>
  <si>
    <t>129501025887</t>
  </si>
  <si>
    <t>129501100887</t>
  </si>
  <si>
    <t>129501170874</t>
  </si>
  <si>
    <t>129501170875</t>
  </si>
  <si>
    <t>129501170879</t>
  </si>
  <si>
    <t>129501170887</t>
  </si>
  <si>
    <t>129501175874</t>
  </si>
  <si>
    <t>129501180874</t>
  </si>
  <si>
    <t>129501187874</t>
  </si>
  <si>
    <t>129501197887</t>
  </si>
  <si>
    <t>129501250874</t>
  </si>
  <si>
    <t>129501285887</t>
  </si>
  <si>
    <t>129501290887</t>
  </si>
  <si>
    <t>129501315885</t>
  </si>
  <si>
    <t>129501355902</t>
  </si>
  <si>
    <t>129501440880</t>
  </si>
  <si>
    <t>129501477887</t>
  </si>
  <si>
    <t>129501478887</t>
  </si>
  <si>
    <t>129501478892</t>
  </si>
  <si>
    <t>129501495877</t>
  </si>
  <si>
    <t>129501500935</t>
  </si>
  <si>
    <t>129501505879</t>
  </si>
  <si>
    <t>129501505921</t>
  </si>
  <si>
    <t>129501512880</t>
  </si>
  <si>
    <t>129501512885</t>
  </si>
  <si>
    <t>129501518887</t>
  </si>
  <si>
    <t>129501556892</t>
  </si>
  <si>
    <t>129501580880</t>
  </si>
  <si>
    <t>129501645875</t>
  </si>
  <si>
    <t>129501665880</t>
  </si>
  <si>
    <t>129501670880</t>
  </si>
  <si>
    <t>129501675863</t>
  </si>
  <si>
    <t>129503090887</t>
  </si>
  <si>
    <t>129504771908</t>
  </si>
  <si>
    <t>129504777874</t>
  </si>
  <si>
    <t>129971505879</t>
  </si>
  <si>
    <t>129971505912</t>
  </si>
  <si>
    <t>129971505921</t>
  </si>
  <si>
    <t>129971630885</t>
  </si>
  <si>
    <t>129972105930</t>
  </si>
  <si>
    <t>129972365921</t>
  </si>
  <si>
    <t>129972368921</t>
  </si>
  <si>
    <t>129972966921</t>
  </si>
  <si>
    <t>129974850912</t>
  </si>
  <si>
    <t>131001025887</t>
  </si>
  <si>
    <t>131001040877</t>
  </si>
  <si>
    <t>131001045935</t>
  </si>
  <si>
    <t>131001125889</t>
  </si>
  <si>
    <t>131001140889</t>
  </si>
  <si>
    <t>131001145889</t>
  </si>
  <si>
    <t>131001170875</t>
  </si>
  <si>
    <t>131001170935</t>
  </si>
  <si>
    <t>131001180874</t>
  </si>
  <si>
    <t>131001190893</t>
  </si>
  <si>
    <t>131001250874</t>
  </si>
  <si>
    <t>131001295893</t>
  </si>
  <si>
    <t>131001295935</t>
  </si>
  <si>
    <t>131001310820</t>
  </si>
  <si>
    <t>131001355902</t>
  </si>
  <si>
    <t>131001420893</t>
  </si>
  <si>
    <t>131001440880</t>
  </si>
  <si>
    <t>131001480877</t>
  </si>
  <si>
    <t>131001490891</t>
  </si>
  <si>
    <t>131001500935</t>
  </si>
  <si>
    <t>131001505903</t>
  </si>
  <si>
    <t>131001505912</t>
  </si>
  <si>
    <t>131001505921</t>
  </si>
  <si>
    <t>131001505935</t>
  </si>
  <si>
    <t>131001510921</t>
  </si>
  <si>
    <t>131001511921</t>
  </si>
  <si>
    <t>131001512885</t>
  </si>
  <si>
    <t>131001512921</t>
  </si>
  <si>
    <t>131001515908</t>
  </si>
  <si>
    <t>131001545875</t>
  </si>
  <si>
    <t>131001550881</t>
  </si>
  <si>
    <t>131001556892</t>
  </si>
  <si>
    <t>131001570926</t>
  </si>
  <si>
    <t>131001580935</t>
  </si>
  <si>
    <t>131001596921</t>
  </si>
  <si>
    <t>131001596935</t>
  </si>
  <si>
    <t>131001610892</t>
  </si>
  <si>
    <t>131001620879</t>
  </si>
  <si>
    <t>131001630878</t>
  </si>
  <si>
    <t>131001630885</t>
  </si>
  <si>
    <t>131001640889</t>
  </si>
  <si>
    <t>131001645875</t>
  </si>
  <si>
    <t>131001675856</t>
  </si>
  <si>
    <t>131001676856</t>
  </si>
  <si>
    <t>131002426922</t>
  </si>
  <si>
    <t>131002562921</t>
  </si>
  <si>
    <t>131002588921</t>
  </si>
  <si>
    <t>131002666921</t>
  </si>
  <si>
    <t>131002966921</t>
  </si>
  <si>
    <t>131004280903</t>
  </si>
  <si>
    <t>131004345935</t>
  </si>
  <si>
    <t>131004355935</t>
  </si>
  <si>
    <t>131004360935</t>
  </si>
  <si>
    <t>131004380935</t>
  </si>
  <si>
    <t>131004385935</t>
  </si>
  <si>
    <t>131004420875</t>
  </si>
  <si>
    <t>131004470847</t>
  </si>
  <si>
    <t>131004475844</t>
  </si>
  <si>
    <t>131004590926</t>
  </si>
  <si>
    <t>customers-ind</t>
  </si>
  <si>
    <t>131004655878</t>
  </si>
  <si>
    <t>131004705921</t>
  </si>
  <si>
    <t>131004720921</t>
  </si>
  <si>
    <t>131004735921</t>
  </si>
  <si>
    <t>131004760921</t>
  </si>
  <si>
    <t>131005005931</t>
  </si>
  <si>
    <t>131005005935</t>
  </si>
  <si>
    <t>131005010931</t>
  </si>
  <si>
    <t>131005010935</t>
  </si>
  <si>
    <t>131005015921</t>
  </si>
  <si>
    <t>131005015935</t>
  </si>
  <si>
    <t>131005020921</t>
  </si>
  <si>
    <t>131005020931</t>
  </si>
  <si>
    <t>131005020935</t>
  </si>
  <si>
    <t>131005105935</t>
  </si>
  <si>
    <t>131005180935</t>
  </si>
  <si>
    <t>132001090912</t>
  </si>
  <si>
    <t>132001170874</t>
  </si>
  <si>
    <t>132001505879</t>
  </si>
  <si>
    <t>133001170874</t>
  </si>
  <si>
    <t>Customers port/van</t>
  </si>
  <si>
    <t>133001240902</t>
  </si>
  <si>
    <t>133001251874</t>
  </si>
  <si>
    <t>133001295902</t>
  </si>
  <si>
    <t>133001355902</t>
  </si>
  <si>
    <t>133001395902</t>
  </si>
  <si>
    <t>133001505879</t>
  </si>
  <si>
    <t>133001505902</t>
  </si>
  <si>
    <t>133001505912</t>
  </si>
  <si>
    <t>133001505921</t>
  </si>
  <si>
    <t>133001620879</t>
  </si>
  <si>
    <t>133001625879</t>
  </si>
  <si>
    <t>133001630878</t>
  </si>
  <si>
    <t>133001630885</t>
  </si>
  <si>
    <t>133001671880</t>
  </si>
  <si>
    <t>133002050902</t>
  </si>
  <si>
    <t>133002368921</t>
  </si>
  <si>
    <t>133002666921</t>
  </si>
  <si>
    <t>133002966902</t>
  </si>
  <si>
    <t>133004475847</t>
  </si>
  <si>
    <t>133050000913</t>
  </si>
  <si>
    <t>133051180874</t>
  </si>
  <si>
    <t>133051251874</t>
  </si>
  <si>
    <t>133051355902</t>
  </si>
  <si>
    <t>133051505921</t>
  </si>
  <si>
    <t>133051620879</t>
  </si>
  <si>
    <t>133051625879</t>
  </si>
  <si>
    <t>133051630878</t>
  </si>
  <si>
    <t>133051630885</t>
  </si>
  <si>
    <t>133052666921</t>
  </si>
  <si>
    <t>133055015935</t>
  </si>
  <si>
    <t>133101355902</t>
  </si>
  <si>
    <t>133101505921</t>
  </si>
  <si>
    <t>133201355902</t>
  </si>
  <si>
    <t>133401355902</t>
  </si>
  <si>
    <t>133401395902</t>
  </si>
  <si>
    <t>133401440880</t>
  </si>
  <si>
    <t>133401505879</t>
  </si>
  <si>
    <t>133404280903</t>
  </si>
  <si>
    <t>133501355902</t>
  </si>
  <si>
    <t>133601355902</t>
  </si>
  <si>
    <t>133901025887</t>
  </si>
  <si>
    <t>133901355902</t>
  </si>
  <si>
    <t>134001010903</t>
  </si>
  <si>
    <t>134001015903</t>
  </si>
  <si>
    <t>134001170874</t>
  </si>
  <si>
    <t>134001170901</t>
  </si>
  <si>
    <t>134001170902</t>
  </si>
  <si>
    <t>134001170903</t>
  </si>
  <si>
    <t>134001355902</t>
  </si>
  <si>
    <t>134001440880</t>
  </si>
  <si>
    <t>134001505879</t>
  </si>
  <si>
    <t>134001505903</t>
  </si>
  <si>
    <t>134001505908</t>
  </si>
  <si>
    <t>134001505921</t>
  </si>
  <si>
    <t>134001505926</t>
  </si>
  <si>
    <t>134001630878</t>
  </si>
  <si>
    <t>134001630901</t>
  </si>
  <si>
    <t>134002090908</t>
  </si>
  <si>
    <t>134002966901</t>
  </si>
  <si>
    <t>134002966902</t>
  </si>
  <si>
    <t>134004250903</t>
  </si>
  <si>
    <t>134004280903</t>
  </si>
  <si>
    <t>134004280908</t>
  </si>
  <si>
    <t>134004280921</t>
  </si>
  <si>
    <t>134004710921</t>
  </si>
  <si>
    <t>134004930921</t>
  </si>
  <si>
    <t>134004945926</t>
  </si>
  <si>
    <t>134101630901</t>
  </si>
  <si>
    <t>134104280903</t>
  </si>
  <si>
    <t>135101025887</t>
  </si>
  <si>
    <t>135101040877</t>
  </si>
  <si>
    <t>135101045935</t>
  </si>
  <si>
    <t>135101070880</t>
  </si>
  <si>
    <t>135101080903</t>
  </si>
  <si>
    <t>135101085903</t>
  </si>
  <si>
    <t>135101120889</t>
  </si>
  <si>
    <t>135101125889</t>
  </si>
  <si>
    <t>135101130889</t>
  </si>
  <si>
    <t>135101140889</t>
  </si>
  <si>
    <t>135101170874</t>
  </si>
  <si>
    <t>135101170887</t>
  </si>
  <si>
    <t>135101175874</t>
  </si>
  <si>
    <t>135101180874</t>
  </si>
  <si>
    <t>135101185893</t>
  </si>
  <si>
    <t>135101187874</t>
  </si>
  <si>
    <t>135101195885</t>
  </si>
  <si>
    <t>135101220887</t>
  </si>
  <si>
    <t>135101250856</t>
  </si>
  <si>
    <t>135101250874</t>
  </si>
  <si>
    <t>135101251874</t>
  </si>
  <si>
    <t>135101270880</t>
  </si>
  <si>
    <t>135101275874</t>
  </si>
  <si>
    <t>135101280874</t>
  </si>
  <si>
    <t>135101290887</t>
  </si>
  <si>
    <t>135101295893</t>
  </si>
  <si>
    <t>135101310820</t>
  </si>
  <si>
    <t>135101315880</t>
  </si>
  <si>
    <t>135101315885</t>
  </si>
  <si>
    <t>135101325878</t>
  </si>
  <si>
    <t>135101330878</t>
  </si>
  <si>
    <t>135101345893</t>
  </si>
  <si>
    <t>135101355902</t>
  </si>
  <si>
    <t>135101360902</t>
  </si>
  <si>
    <t>135101370878</t>
  </si>
  <si>
    <t>135101380878</t>
  </si>
  <si>
    <t>135101385878</t>
  </si>
  <si>
    <t>135101395902</t>
  </si>
  <si>
    <t>135101410878</t>
  </si>
  <si>
    <t>135101420893</t>
  </si>
  <si>
    <t>135101425878</t>
  </si>
  <si>
    <t>135101430878</t>
  </si>
  <si>
    <t>135101435878</t>
  </si>
  <si>
    <t>135101440880</t>
  </si>
  <si>
    <t>135101455879</t>
  </si>
  <si>
    <t>135101478892</t>
  </si>
  <si>
    <t>135101485877</t>
  </si>
  <si>
    <t>135101490877</t>
  </si>
  <si>
    <t>135101495877</t>
  </si>
  <si>
    <t>135101500921</t>
  </si>
  <si>
    <t>135101500935</t>
  </si>
  <si>
    <t>135101505874</t>
  </si>
  <si>
    <t>135101505878</t>
  </si>
  <si>
    <t>135101505879</t>
  </si>
  <si>
    <t>135101505880</t>
  </si>
  <si>
    <t>135101505887</t>
  </si>
  <si>
    <t>135101505902</t>
  </si>
  <si>
    <t>135101505903</t>
  </si>
  <si>
    <t>135101505921</t>
  </si>
  <si>
    <t>135101505935</t>
  </si>
  <si>
    <t>135101512880</t>
  </si>
  <si>
    <t>135101512885</t>
  </si>
  <si>
    <t>135101514885</t>
  </si>
  <si>
    <t>135101530893</t>
  </si>
  <si>
    <t>135101545875</t>
  </si>
  <si>
    <t>135101555879</t>
  </si>
  <si>
    <t>135101560926</t>
  </si>
  <si>
    <t>135101580880</t>
  </si>
  <si>
    <t>135101580935</t>
  </si>
  <si>
    <t>135101590921</t>
  </si>
  <si>
    <t>135101590926</t>
  </si>
  <si>
    <t>135101600878</t>
  </si>
  <si>
    <t>135101600879</t>
  </si>
  <si>
    <t>135101610878</t>
  </si>
  <si>
    <t>135101610892</t>
  </si>
  <si>
    <t>135101620878</t>
  </si>
  <si>
    <t>135101620879</t>
  </si>
  <si>
    <t>135101620893</t>
  </si>
  <si>
    <t>135101620903</t>
  </si>
  <si>
    <t>135101625879</t>
  </si>
  <si>
    <t>135101627892</t>
  </si>
  <si>
    <t>135101630870</t>
  </si>
  <si>
    <t>135101630878</t>
  </si>
  <si>
    <t>135101630879</t>
  </si>
  <si>
    <t>135101630885</t>
  </si>
  <si>
    <t>135101630901</t>
  </si>
  <si>
    <t>135101655879</t>
  </si>
  <si>
    <t>135101655894</t>
  </si>
  <si>
    <t>135101665880</t>
  </si>
  <si>
    <t>135101670879</t>
  </si>
  <si>
    <t>135101670880</t>
  </si>
  <si>
    <t>135101671880</t>
  </si>
  <si>
    <t>135101675856</t>
  </si>
  <si>
    <t>135101676856</t>
  </si>
  <si>
    <t>135101680879</t>
  </si>
  <si>
    <t>135101680880</t>
  </si>
  <si>
    <t>135101690879</t>
  </si>
  <si>
    <t>135101695856</t>
  </si>
  <si>
    <t>135102090874</t>
  </si>
  <si>
    <t>135102090903</t>
  </si>
  <si>
    <t>135102368921</t>
  </si>
  <si>
    <t>135102666921</t>
  </si>
  <si>
    <t>135102966874</t>
  </si>
  <si>
    <t>135102966879</t>
  </si>
  <si>
    <t>135102966885</t>
  </si>
  <si>
    <t>135102966921</t>
  </si>
  <si>
    <t>135104280903</t>
  </si>
  <si>
    <t>135104355935</t>
  </si>
  <si>
    <t>135104470844</t>
  </si>
  <si>
    <t>135104470847</t>
  </si>
  <si>
    <t>135104475844</t>
  </si>
  <si>
    <t>135104777874</t>
  </si>
  <si>
    <t>135104930921</t>
  </si>
  <si>
    <t>135104945921</t>
  </si>
  <si>
    <t>135201080903</t>
  </si>
  <si>
    <t>135201170874</t>
  </si>
  <si>
    <t>135201170879</t>
  </si>
  <si>
    <t>135201170887</t>
  </si>
  <si>
    <t>135201170921</t>
  </si>
  <si>
    <t>135201175874</t>
  </si>
  <si>
    <t>135201180874</t>
  </si>
  <si>
    <t>135201195885</t>
  </si>
  <si>
    <t>135201250874</t>
  </si>
  <si>
    <t>135201251874</t>
  </si>
  <si>
    <t>135201270880</t>
  </si>
  <si>
    <t>135201305879</t>
  </si>
  <si>
    <t>135201315880</t>
  </si>
  <si>
    <t>135201315885</t>
  </si>
  <si>
    <t>135201325878</t>
  </si>
  <si>
    <t>135201385878</t>
  </si>
  <si>
    <t>135201425878</t>
  </si>
  <si>
    <t>135201440880</t>
  </si>
  <si>
    <t>135201455879</t>
  </si>
  <si>
    <t>135201500935</t>
  </si>
  <si>
    <t>135201505874</t>
  </si>
  <si>
    <t>135201505879</t>
  </si>
  <si>
    <t>135201505880</t>
  </si>
  <si>
    <t>135201505921</t>
  </si>
  <si>
    <t>135201505926</t>
  </si>
  <si>
    <t>135201512880</t>
  </si>
  <si>
    <t>135201512885</t>
  </si>
  <si>
    <t>135201580880</t>
  </si>
  <si>
    <t>135201596921</t>
  </si>
  <si>
    <t>135201600879</t>
  </si>
  <si>
    <t>135201620878</t>
  </si>
  <si>
    <t>135201620879</t>
  </si>
  <si>
    <t>135201620893</t>
  </si>
  <si>
    <t>135201620903</t>
  </si>
  <si>
    <t>135201625879</t>
  </si>
  <si>
    <t>135201630878</t>
  </si>
  <si>
    <t>135201630885</t>
  </si>
  <si>
    <t>135201670880</t>
  </si>
  <si>
    <t>135201670926</t>
  </si>
  <si>
    <t>135201671880</t>
  </si>
  <si>
    <t>135201672926</t>
  </si>
  <si>
    <t>135201680879</t>
  </si>
  <si>
    <t>135202090874</t>
  </si>
  <si>
    <t>135202588921</t>
  </si>
  <si>
    <t>135202666921</t>
  </si>
  <si>
    <t>135202966879</t>
  </si>
  <si>
    <t>135204415870</t>
  </si>
  <si>
    <t>135204475844</t>
  </si>
  <si>
    <t>135204930921</t>
  </si>
  <si>
    <t>135204945921</t>
  </si>
  <si>
    <t>135251505879</t>
  </si>
  <si>
    <t>135251505880</t>
  </si>
  <si>
    <t>135251505907</t>
  </si>
  <si>
    <t>135251505911</t>
  </si>
  <si>
    <t>135251505921</t>
  </si>
  <si>
    <t>135251505935</t>
  </si>
  <si>
    <t>135251596921</t>
  </si>
  <si>
    <t>135252966921</t>
  </si>
  <si>
    <t>135254660908</t>
  </si>
  <si>
    <t>135254720921</t>
  </si>
  <si>
    <t>135255271921</t>
  </si>
  <si>
    <t>135401080903</t>
  </si>
  <si>
    <t>135401085903</t>
  </si>
  <si>
    <t>135401185893</t>
  </si>
  <si>
    <t>135401270880</t>
  </si>
  <si>
    <t>135401315880</t>
  </si>
  <si>
    <t>135401325878</t>
  </si>
  <si>
    <t>135401370878</t>
  </si>
  <si>
    <t>135401380878</t>
  </si>
  <si>
    <t>135401385878</t>
  </si>
  <si>
    <t>135401395902</t>
  </si>
  <si>
    <t>135401425878</t>
  </si>
  <si>
    <t>135401430878</t>
  </si>
  <si>
    <t>135401435878</t>
  </si>
  <si>
    <t>135401455879</t>
  </si>
  <si>
    <t>135401505879</t>
  </si>
  <si>
    <t>135401512880</t>
  </si>
  <si>
    <t>135401512885</t>
  </si>
  <si>
    <t>135401580880</t>
  </si>
  <si>
    <t>135401600878</t>
  </si>
  <si>
    <t>135401600879</t>
  </si>
  <si>
    <t>135401620878</t>
  </si>
  <si>
    <t>135401620879</t>
  </si>
  <si>
    <t>135401625879</t>
  </si>
  <si>
    <t>135401655894</t>
  </si>
  <si>
    <t>135401670879</t>
  </si>
  <si>
    <t>135401670880</t>
  </si>
  <si>
    <t>135401671880</t>
  </si>
  <si>
    <t>135401680879</t>
  </si>
  <si>
    <t>135401690879</t>
  </si>
  <si>
    <t>136001010903</t>
  </si>
  <si>
    <t>136001015903</t>
  </si>
  <si>
    <t>136001355902</t>
  </si>
  <si>
    <t>136001505879</t>
  </si>
  <si>
    <t>136001505902</t>
  </si>
  <si>
    <t>136001505903</t>
  </si>
  <si>
    <t>Customers-all</t>
  </si>
  <si>
    <t>136001505908</t>
  </si>
  <si>
    <t>136001505921</t>
  </si>
  <si>
    <t>136002050903</t>
  </si>
  <si>
    <t>136002359903</t>
  </si>
  <si>
    <t>136002666921</t>
  </si>
  <si>
    <t>136002966903</t>
  </si>
  <si>
    <t>136004280903</t>
  </si>
  <si>
    <t>136004945921</t>
  </si>
  <si>
    <t>141000600892</t>
  </si>
  <si>
    <t>141001025887</t>
  </si>
  <si>
    <t>141001040877</t>
  </si>
  <si>
    <t>141001045935</t>
  </si>
  <si>
    <t>141001070880</t>
  </si>
  <si>
    <t>141001073863</t>
  </si>
  <si>
    <t>141001073887</t>
  </si>
  <si>
    <t>141001073892</t>
  </si>
  <si>
    <t>141001080903</t>
  </si>
  <si>
    <t>141001100887</t>
  </si>
  <si>
    <t>141001125889</t>
  </si>
  <si>
    <t>141001130889</t>
  </si>
  <si>
    <t>141001140889</t>
  </si>
  <si>
    <t>141001145889</t>
  </si>
  <si>
    <t>141001155889</t>
  </si>
  <si>
    <t>141001165893</t>
  </si>
  <si>
    <t>141001170874</t>
  </si>
  <si>
    <t>141001170875</t>
  </si>
  <si>
    <t>141001170887</t>
  </si>
  <si>
    <t>141001170935</t>
  </si>
  <si>
    <t>141001175874</t>
  </si>
  <si>
    <t>141001180874</t>
  </si>
  <si>
    <t>141001185893</t>
  </si>
  <si>
    <t>141001187874</t>
  </si>
  <si>
    <t>141001190893</t>
  </si>
  <si>
    <t>141001195885</t>
  </si>
  <si>
    <t>141001195892</t>
  </si>
  <si>
    <t>141001197887</t>
  </si>
  <si>
    <t>141001220887</t>
  </si>
  <si>
    <t>141001250856</t>
  </si>
  <si>
    <t>141001250874</t>
  </si>
  <si>
    <t>141001251874</t>
  </si>
  <si>
    <t>141001270880</t>
  </si>
  <si>
    <t>141001275874</t>
  </si>
  <si>
    <t>141001280874</t>
  </si>
  <si>
    <t>141001285863</t>
  </si>
  <si>
    <t>141001285887</t>
  </si>
  <si>
    <t>141001287887</t>
  </si>
  <si>
    <t>141001290887</t>
  </si>
  <si>
    <t>141001295893</t>
  </si>
  <si>
    <t>141001310820</t>
  </si>
  <si>
    <t>141001310870</t>
  </si>
  <si>
    <t>141001315880</t>
  </si>
  <si>
    <t>141001315885</t>
  </si>
  <si>
    <t>141001320820</t>
  </si>
  <si>
    <t>141001335893</t>
  </si>
  <si>
    <t>141001340893</t>
  </si>
  <si>
    <t>141001345893</t>
  </si>
  <si>
    <t>141001350893</t>
  </si>
  <si>
    <t>141001355902</t>
  </si>
  <si>
    <t>141001365878</t>
  </si>
  <si>
    <t>141001385893</t>
  </si>
  <si>
    <t>141001400893</t>
  </si>
  <si>
    <t>141001420893</t>
  </si>
  <si>
    <t>141001430878</t>
  </si>
  <si>
    <t>141001440880</t>
  </si>
  <si>
    <t>141001455879</t>
  </si>
  <si>
    <t>141001460893</t>
  </si>
  <si>
    <t>141001477887</t>
  </si>
  <si>
    <t>141001478887</t>
  </si>
  <si>
    <t>141001478892</t>
  </si>
  <si>
    <t>141001480877</t>
  </si>
  <si>
    <t>141001490891</t>
  </si>
  <si>
    <t>141001500935</t>
  </si>
  <si>
    <t>141001505874</t>
  </si>
  <si>
    <t>141001505879</t>
  </si>
  <si>
    <t>141001505880</t>
  </si>
  <si>
    <t>141001505885</t>
  </si>
  <si>
    <t>141001505887</t>
  </si>
  <si>
    <t>141001505908</t>
  </si>
  <si>
    <t>141001505910</t>
  </si>
  <si>
    <t>141001505912</t>
  </si>
  <si>
    <t>141001505921</t>
  </si>
  <si>
    <t>141001505935</t>
  </si>
  <si>
    <t>141001512880</t>
  </si>
  <si>
    <t>141001512885</t>
  </si>
  <si>
    <t>141001514885</t>
  </si>
  <si>
    <t>141001515908</t>
  </si>
  <si>
    <t>141001516887</t>
  </si>
  <si>
    <t>141001516892</t>
  </si>
  <si>
    <t>141001517887</t>
  </si>
  <si>
    <t>141001517892</t>
  </si>
  <si>
    <t>141001518887</t>
  </si>
  <si>
    <t>141001518892</t>
  </si>
  <si>
    <t>141001520887</t>
  </si>
  <si>
    <t>141001520892</t>
  </si>
  <si>
    <t>141001530893</t>
  </si>
  <si>
    <t>141001535893</t>
  </si>
  <si>
    <t>141001542856</t>
  </si>
  <si>
    <t>141001545875</t>
  </si>
  <si>
    <t>141001556887</t>
  </si>
  <si>
    <t>141001556892</t>
  </si>
  <si>
    <t>141001560921</t>
  </si>
  <si>
    <t>141001560926</t>
  </si>
  <si>
    <t>141001570926</t>
  </si>
  <si>
    <t>141001580880</t>
  </si>
  <si>
    <t>141001580935</t>
  </si>
  <si>
    <t>141001590926</t>
  </si>
  <si>
    <t>141001603892</t>
  </si>
  <si>
    <t>141001605892</t>
  </si>
  <si>
    <t>141001610892</t>
  </si>
  <si>
    <t>141001615892</t>
  </si>
  <si>
    <t>141001620878</t>
  </si>
  <si>
    <t>141001620879</t>
  </si>
  <si>
    <t>141001620893</t>
  </si>
  <si>
    <t>141001620903</t>
  </si>
  <si>
    <t>141001627887</t>
  </si>
  <si>
    <t>141001627892</t>
  </si>
  <si>
    <t>141001630870</t>
  </si>
  <si>
    <t>141001630878</t>
  </si>
  <si>
    <t>141001630885</t>
  </si>
  <si>
    <t>141001630901</t>
  </si>
  <si>
    <t>141001633885</t>
  </si>
  <si>
    <t>141001635892</t>
  </si>
  <si>
    <t>141001640889</t>
  </si>
  <si>
    <t>141001655879</t>
  </si>
  <si>
    <t>141001655894</t>
  </si>
  <si>
    <t>141001665880</t>
  </si>
  <si>
    <t>141001670856</t>
  </si>
  <si>
    <t>141001670880</t>
  </si>
  <si>
    <t>141001670885</t>
  </si>
  <si>
    <t>141001670926</t>
  </si>
  <si>
    <t>141001670935</t>
  </si>
  <si>
    <t>141001671880</t>
  </si>
  <si>
    <t>141001675856</t>
  </si>
  <si>
    <t>141001675863</t>
  </si>
  <si>
    <t>141001676856</t>
  </si>
  <si>
    <t>141001680880</t>
  </si>
  <si>
    <t>141001695856</t>
  </si>
  <si>
    <t>141001695874</t>
  </si>
  <si>
    <t>141001707892</t>
  </si>
  <si>
    <t>141002090874</t>
  </si>
  <si>
    <t>141002666921</t>
  </si>
  <si>
    <t>141002966870</t>
  </si>
  <si>
    <t>141002966885</t>
  </si>
  <si>
    <t>141004280903</t>
  </si>
  <si>
    <t>141004355935</t>
  </si>
  <si>
    <t>141004380935</t>
  </si>
  <si>
    <t>141004405818</t>
  </si>
  <si>
    <t>141004470844</t>
  </si>
  <si>
    <t>141004470847</t>
  </si>
  <si>
    <t>141004475844</t>
  </si>
  <si>
    <t>141004475847</t>
  </si>
  <si>
    <t>141004500821</t>
  </si>
  <si>
    <t>141004515816</t>
  </si>
  <si>
    <t>141004520816</t>
  </si>
  <si>
    <t>141004777874</t>
  </si>
  <si>
    <t>141004930921</t>
  </si>
  <si>
    <t>141004945921</t>
  </si>
  <si>
    <t>141005010935</t>
  </si>
  <si>
    <t>141005105935</t>
  </si>
  <si>
    <t>141005155935</t>
  </si>
  <si>
    <t>141090600892</t>
  </si>
  <si>
    <t>141091025887</t>
  </si>
  <si>
    <t>141091073887</t>
  </si>
  <si>
    <t>141091080903</t>
  </si>
  <si>
    <t>141091100887</t>
  </si>
  <si>
    <t>141091125889</t>
  </si>
  <si>
    <t>141091170874</t>
  </si>
  <si>
    <t>141091170887</t>
  </si>
  <si>
    <t>141091170935</t>
  </si>
  <si>
    <t>141091180874</t>
  </si>
  <si>
    <t>141091187874</t>
  </si>
  <si>
    <t>141091195885</t>
  </si>
  <si>
    <t>141091197887</t>
  </si>
  <si>
    <t>141091220887</t>
  </si>
  <si>
    <t>141091250856</t>
  </si>
  <si>
    <t>141091250874</t>
  </si>
  <si>
    <t>141091251874</t>
  </si>
  <si>
    <t>141091270880</t>
  </si>
  <si>
    <t>141091275874</t>
  </si>
  <si>
    <t>141091285887</t>
  </si>
  <si>
    <t>141091290887</t>
  </si>
  <si>
    <t>141091310820</t>
  </si>
  <si>
    <t>141091315880</t>
  </si>
  <si>
    <t>141091420893</t>
  </si>
  <si>
    <t>141091430878</t>
  </si>
  <si>
    <t>141091440880</t>
  </si>
  <si>
    <t>141091477887</t>
  </si>
  <si>
    <t>141091478887</t>
  </si>
  <si>
    <t>141091478892</t>
  </si>
  <si>
    <t>141091500935</t>
  </si>
  <si>
    <t>141091505874</t>
  </si>
  <si>
    <t>141091505879</t>
  </si>
  <si>
    <t>141091505880</t>
  </si>
  <si>
    <t>141091505887</t>
  </si>
  <si>
    <t>141091505921</t>
  </si>
  <si>
    <t>141091505935</t>
  </si>
  <si>
    <t>141091512880</t>
  </si>
  <si>
    <t>141091512885</t>
  </si>
  <si>
    <t>141091514885</t>
  </si>
  <si>
    <t>141091516887</t>
  </si>
  <si>
    <t>141091516892</t>
  </si>
  <si>
    <t>141091517887</t>
  </si>
  <si>
    <t>141091518887</t>
  </si>
  <si>
    <t>141091518892</t>
  </si>
  <si>
    <t>141091520887</t>
  </si>
  <si>
    <t>141091520892</t>
  </si>
  <si>
    <t>141091545875</t>
  </si>
  <si>
    <t>141091556887</t>
  </si>
  <si>
    <t>141091556892</t>
  </si>
  <si>
    <t>141091560926</t>
  </si>
  <si>
    <t>141091580880</t>
  </si>
  <si>
    <t>141091600878</t>
  </si>
  <si>
    <t>141091603892</t>
  </si>
  <si>
    <t>141091605892</t>
  </si>
  <si>
    <t>141091610892</t>
  </si>
  <si>
    <t>141091615892</t>
  </si>
  <si>
    <t>141091620878</t>
  </si>
  <si>
    <t>141091620879</t>
  </si>
  <si>
    <t>141091630885</t>
  </si>
  <si>
    <t>141091640889</t>
  </si>
  <si>
    <t>141091655894</t>
  </si>
  <si>
    <t>141091670880</t>
  </si>
  <si>
    <t>141091670935</t>
  </si>
  <si>
    <t>141091675856</t>
  </si>
  <si>
    <t>141091695856</t>
  </si>
  <si>
    <t>141091695874</t>
  </si>
  <si>
    <t>141091707892</t>
  </si>
  <si>
    <t>141092090874</t>
  </si>
  <si>
    <t>141092966885</t>
  </si>
  <si>
    <t>141094777874</t>
  </si>
  <si>
    <t>141094830912</t>
  </si>
  <si>
    <t>141094930921</t>
  </si>
  <si>
    <t>141095020921</t>
  </si>
  <si>
    <t>141095105935</t>
  </si>
  <si>
    <t>141095155935</t>
  </si>
  <si>
    <t>141095195935</t>
  </si>
  <si>
    <t>151000600892</t>
  </si>
  <si>
    <t>151001025887</t>
  </si>
  <si>
    <t>151001040877</t>
  </si>
  <si>
    <t>151001070880</t>
  </si>
  <si>
    <t>151001080903</t>
  </si>
  <si>
    <t>151001125889</t>
  </si>
  <si>
    <t>151001140889</t>
  </si>
  <si>
    <t>151001165893</t>
  </si>
  <si>
    <t>151001170874</t>
  </si>
  <si>
    <t>151001170887</t>
  </si>
  <si>
    <t>151001170935</t>
  </si>
  <si>
    <t>151001175874</t>
  </si>
  <si>
    <t>151001180874</t>
  </si>
  <si>
    <t>151001187874</t>
  </si>
  <si>
    <t>151001190893</t>
  </si>
  <si>
    <t>151001195885</t>
  </si>
  <si>
    <t>151001195892</t>
  </si>
  <si>
    <t>151001197887</t>
  </si>
  <si>
    <t>151001220887</t>
  </si>
  <si>
    <t>151001250856</t>
  </si>
  <si>
    <t>151001250874</t>
  </si>
  <si>
    <t>151001251874</t>
  </si>
  <si>
    <t>customers port/van</t>
  </si>
  <si>
    <t>151001270880</t>
  </si>
  <si>
    <t>151001275874</t>
  </si>
  <si>
    <t>151001280874</t>
  </si>
  <si>
    <t>151001285887</t>
  </si>
  <si>
    <t>151001287887</t>
  </si>
  <si>
    <t>151001290887</t>
  </si>
  <si>
    <t>151001295935</t>
  </si>
  <si>
    <t>151001310820</t>
  </si>
  <si>
    <t>151001315880</t>
  </si>
  <si>
    <t>151001315885</t>
  </si>
  <si>
    <t>151001335893</t>
  </si>
  <si>
    <t>151001345893</t>
  </si>
  <si>
    <t>151001355902</t>
  </si>
  <si>
    <t>151001370878</t>
  </si>
  <si>
    <t>151001440880</t>
  </si>
  <si>
    <t>151001460893</t>
  </si>
  <si>
    <t>151001477887</t>
  </si>
  <si>
    <t>151001478887</t>
  </si>
  <si>
    <t>151001478892</t>
  </si>
  <si>
    <t>151001495877</t>
  </si>
  <si>
    <t>151001505874</t>
  </si>
  <si>
    <t>151001505879</t>
  </si>
  <si>
    <t>151001505880</t>
  </si>
  <si>
    <t>151001505885</t>
  </si>
  <si>
    <t>151001505887</t>
  </si>
  <si>
    <t>151001505903</t>
  </si>
  <si>
    <t>151001505907</t>
  </si>
  <si>
    <t>151001505908</t>
  </si>
  <si>
    <t>151001505921</t>
  </si>
  <si>
    <t>151001505935</t>
  </si>
  <si>
    <t>151001512874</t>
  </si>
  <si>
    <t>151001512880</t>
  </si>
  <si>
    <t>151001512885</t>
  </si>
  <si>
    <t>151001512887</t>
  </si>
  <si>
    <t>151001514885</t>
  </si>
  <si>
    <t>151001515908</t>
  </si>
  <si>
    <t>151001516887</t>
  </si>
  <si>
    <t>151001516892</t>
  </si>
  <si>
    <t>151001517887</t>
  </si>
  <si>
    <t>151001517892</t>
  </si>
  <si>
    <t>151001518887</t>
  </si>
  <si>
    <t>151001518892</t>
  </si>
  <si>
    <t>151001520885</t>
  </si>
  <si>
    <t>151001520887</t>
  </si>
  <si>
    <t>151001556887</t>
  </si>
  <si>
    <t>151001556892</t>
  </si>
  <si>
    <t>151001570926</t>
  </si>
  <si>
    <t>151001575908</t>
  </si>
  <si>
    <t>151001580880</t>
  </si>
  <si>
    <t>151001580935</t>
  </si>
  <si>
    <t>151001590926</t>
  </si>
  <si>
    <t>151001596921</t>
  </si>
  <si>
    <t>151001605892</t>
  </si>
  <si>
    <t>151001610892</t>
  </si>
  <si>
    <t>151001620878</t>
  </si>
  <si>
    <t>151001620879</t>
  </si>
  <si>
    <t>151001620893</t>
  </si>
  <si>
    <t>151001627887</t>
  </si>
  <si>
    <t>151001627892</t>
  </si>
  <si>
    <t>151001630840</t>
  </si>
  <si>
    <t>151001630870</t>
  </si>
  <si>
    <t>151001630885</t>
  </si>
  <si>
    <t>151001633885</t>
  </si>
  <si>
    <t>151001640889</t>
  </si>
  <si>
    <t>151001645875</t>
  </si>
  <si>
    <t>151001655894</t>
  </si>
  <si>
    <t>151001670880</t>
  </si>
  <si>
    <t>151001670885</t>
  </si>
  <si>
    <t>151001670921</t>
  </si>
  <si>
    <t>151001670935</t>
  </si>
  <si>
    <t>151001671880</t>
  </si>
  <si>
    <t>151001675856</t>
  </si>
  <si>
    <t>151001680880</t>
  </si>
  <si>
    <t>151001695874</t>
  </si>
  <si>
    <t>151002090874</t>
  </si>
  <si>
    <t>151002090885</t>
  </si>
  <si>
    <t>151002200885</t>
  </si>
  <si>
    <t>151002200893</t>
  </si>
  <si>
    <t>151002492885</t>
  </si>
  <si>
    <t>151002588921</t>
  </si>
  <si>
    <t>151002666921</t>
  </si>
  <si>
    <t>151002667921</t>
  </si>
  <si>
    <t>151002966885</t>
  </si>
  <si>
    <t>151003090887</t>
  </si>
  <si>
    <t>151004280903</t>
  </si>
  <si>
    <t>151004345935</t>
  </si>
  <si>
    <t>151004415870</t>
  </si>
  <si>
    <t>151004470844</t>
  </si>
  <si>
    <t>151004480844</t>
  </si>
  <si>
    <t>151004485844</t>
  </si>
  <si>
    <t>151004705921</t>
  </si>
  <si>
    <t>151004777874</t>
  </si>
  <si>
    <t>151004945921</t>
  </si>
  <si>
    <t>151005015908</t>
  </si>
  <si>
    <t>151005020921</t>
  </si>
  <si>
    <t>151008000909</t>
  </si>
  <si>
    <t>151051073863</t>
  </si>
  <si>
    <t>151051514885</t>
  </si>
  <si>
    <t>151051695856</t>
  </si>
  <si>
    <t>152001175874</t>
  </si>
  <si>
    <t>152001180874</t>
  </si>
  <si>
    <t>152001187874</t>
  </si>
  <si>
    <t>152001295832</t>
  </si>
  <si>
    <t>152001315885</t>
  </si>
  <si>
    <t>152001500921</t>
  </si>
  <si>
    <t>152001505879</t>
  </si>
  <si>
    <t>152001505921</t>
  </si>
  <si>
    <t>152001505925</t>
  </si>
  <si>
    <t>152001505926</t>
  </si>
  <si>
    <t>152001596921</t>
  </si>
  <si>
    <t>152001630878</t>
  </si>
  <si>
    <t>152001630885</t>
  </si>
  <si>
    <t>152002200893</t>
  </si>
  <si>
    <t>152002426922</t>
  </si>
  <si>
    <t>152002966921</t>
  </si>
  <si>
    <t>154001180874</t>
  </si>
  <si>
    <t>154001215912</t>
  </si>
  <si>
    <t>154001250874</t>
  </si>
  <si>
    <t>154001315885</t>
  </si>
  <si>
    <t>154001315912</t>
  </si>
  <si>
    <t>154001345893</t>
  </si>
  <si>
    <t>154001505885</t>
  </si>
  <si>
    <t>154001505903</t>
  </si>
  <si>
    <t>154001505921</t>
  </si>
  <si>
    <t>154001514885</t>
  </si>
  <si>
    <t>154001630840</t>
  </si>
  <si>
    <t>154001630885</t>
  </si>
  <si>
    <t>154001633885</t>
  </si>
  <si>
    <t>154001675856</t>
  </si>
  <si>
    <t>154002666921</t>
  </si>
  <si>
    <t>154004415870</t>
  </si>
  <si>
    <t>154004765912</t>
  </si>
  <si>
    <t>154004855911</t>
  </si>
  <si>
    <t>154004870912</t>
  </si>
  <si>
    <t>154005155935</t>
  </si>
  <si>
    <t>154901505879</t>
  </si>
  <si>
    <t>154901505921</t>
  </si>
  <si>
    <t>154911505908</t>
  </si>
  <si>
    <t>154911505910</t>
  </si>
  <si>
    <t>154911505912</t>
  </si>
  <si>
    <t>154911505921</t>
  </si>
  <si>
    <t>154912966908</t>
  </si>
  <si>
    <t>154912966912</t>
  </si>
  <si>
    <t>154912966921</t>
  </si>
  <si>
    <t>154914670916</t>
  </si>
  <si>
    <t>154914856912</t>
  </si>
  <si>
    <t>154915015908</t>
  </si>
  <si>
    <t>154915015912</t>
  </si>
  <si>
    <t>154915020908</t>
  </si>
  <si>
    <t>154915020912</t>
  </si>
  <si>
    <t>154921505879</t>
  </si>
  <si>
    <t>154921505921</t>
  </si>
  <si>
    <t>154922966879</t>
  </si>
  <si>
    <t>154931500921</t>
  </si>
  <si>
    <t>154931505921</t>
  </si>
  <si>
    <t>154932666921</t>
  </si>
  <si>
    <t>154932966921</t>
  </si>
  <si>
    <t>154941505921</t>
  </si>
  <si>
    <t>154941630885</t>
  </si>
  <si>
    <t>155011290887</t>
  </si>
  <si>
    <t>155011505885</t>
  </si>
  <si>
    <t>155011512885</t>
  </si>
  <si>
    <t>155011596921</t>
  </si>
  <si>
    <t>155011605892</t>
  </si>
  <si>
    <t>155011610892</t>
  </si>
  <si>
    <t>155011630885</t>
  </si>
  <si>
    <t>155011633885</t>
  </si>
  <si>
    <t>155011676856</t>
  </si>
  <si>
    <t>155011695874</t>
  </si>
  <si>
    <t>155012553885</t>
  </si>
  <si>
    <t>155012666921</t>
  </si>
  <si>
    <t>155012966885</t>
  </si>
  <si>
    <t>155014415870</t>
  </si>
  <si>
    <t>155021512885</t>
  </si>
  <si>
    <t>155021670935</t>
  </si>
  <si>
    <t>155041220887</t>
  </si>
  <si>
    <t>155041285887</t>
  </si>
  <si>
    <t>155041345893</t>
  </si>
  <si>
    <t>155041505880</t>
  </si>
  <si>
    <t>155041505885</t>
  </si>
  <si>
    <t>155041630885</t>
  </si>
  <si>
    <t>155041675856</t>
  </si>
  <si>
    <t>155042966885</t>
  </si>
  <si>
    <t>155045155935</t>
  </si>
  <si>
    <t>155050600892</t>
  </si>
  <si>
    <t>155051073887</t>
  </si>
  <si>
    <t>155051170874</t>
  </si>
  <si>
    <t>155051180874</t>
  </si>
  <si>
    <t>155051187874</t>
  </si>
  <si>
    <t>155051195892</t>
  </si>
  <si>
    <t>155051220887</t>
  </si>
  <si>
    <t>155051251874</t>
  </si>
  <si>
    <t>155051270880</t>
  </si>
  <si>
    <t>155051280874</t>
  </si>
  <si>
    <t>155051287887</t>
  </si>
  <si>
    <t>155051290887</t>
  </si>
  <si>
    <t>155051440880</t>
  </si>
  <si>
    <t>155051478892</t>
  </si>
  <si>
    <t>155051504885</t>
  </si>
  <si>
    <t>155051505885</t>
  </si>
  <si>
    <t>155051505921</t>
  </si>
  <si>
    <t>155051512880</t>
  </si>
  <si>
    <t>155051514885</t>
  </si>
  <si>
    <t>155051516887</t>
  </si>
  <si>
    <t>155051517887</t>
  </si>
  <si>
    <t>155051556887</t>
  </si>
  <si>
    <t>155051556892</t>
  </si>
  <si>
    <t>155051580880</t>
  </si>
  <si>
    <t>155051580935</t>
  </si>
  <si>
    <t>155051596921</t>
  </si>
  <si>
    <t>155051605892</t>
  </si>
  <si>
    <t>155051610892</t>
  </si>
  <si>
    <t>155051630885</t>
  </si>
  <si>
    <t>155051633885</t>
  </si>
  <si>
    <t>155051670880</t>
  </si>
  <si>
    <t>155051675856</t>
  </si>
  <si>
    <t>155051675863</t>
  </si>
  <si>
    <t>155051676856</t>
  </si>
  <si>
    <t>155051695856</t>
  </si>
  <si>
    <t>155051695874</t>
  </si>
  <si>
    <t>155052966885</t>
  </si>
  <si>
    <t>155054415870</t>
  </si>
  <si>
    <t>155054945921</t>
  </si>
  <si>
    <t>155060470935</t>
  </si>
  <si>
    <t>155060600892</t>
  </si>
  <si>
    <t>155061025887</t>
  </si>
  <si>
    <t>155061040877</t>
  </si>
  <si>
    <t>155061045935</t>
  </si>
  <si>
    <t>155061070880</t>
  </si>
  <si>
    <t>155061073863</t>
  </si>
  <si>
    <t>155061073887</t>
  </si>
  <si>
    <t>155061073892</t>
  </si>
  <si>
    <t>155061080903</t>
  </si>
  <si>
    <t>155061100887</t>
  </si>
  <si>
    <t>155061105892</t>
  </si>
  <si>
    <t>155061120889</t>
  </si>
  <si>
    <t>155061125875</t>
  </si>
  <si>
    <t>155061125889</t>
  </si>
  <si>
    <t>155061130889</t>
  </si>
  <si>
    <t>155061140889</t>
  </si>
  <si>
    <t>155061145889</t>
  </si>
  <si>
    <t>155061150889</t>
  </si>
  <si>
    <t>155061155889</t>
  </si>
  <si>
    <t>155061165893</t>
  </si>
  <si>
    <t>155061170874</t>
  </si>
  <si>
    <t>155061170875</t>
  </si>
  <si>
    <t>155061170879</t>
  </si>
  <si>
    <t>155061170887</t>
  </si>
  <si>
    <t>155061170935</t>
  </si>
  <si>
    <t>155061175874</t>
  </si>
  <si>
    <t>155061180874</t>
  </si>
  <si>
    <t>155061185893</t>
  </si>
  <si>
    <t>155061187874</t>
  </si>
  <si>
    <t>155061190893</t>
  </si>
  <si>
    <t>155061195885</t>
  </si>
  <si>
    <t>155061195892</t>
  </si>
  <si>
    <t>155061197887</t>
  </si>
  <si>
    <t>155061206892</t>
  </si>
  <si>
    <t>155061207921</t>
  </si>
  <si>
    <t>155061220887</t>
  </si>
  <si>
    <t>155061250856</t>
  </si>
  <si>
    <t>155061250874</t>
  </si>
  <si>
    <t>155061251874</t>
  </si>
  <si>
    <t>155061270880</t>
  </si>
  <si>
    <t>155061275874</t>
  </si>
  <si>
    <t>155061280874</t>
  </si>
  <si>
    <t>155061285863</t>
  </si>
  <si>
    <t>155061285880</t>
  </si>
  <si>
    <t>155061285887</t>
  </si>
  <si>
    <t>155061287887</t>
  </si>
  <si>
    <t>155061290887</t>
  </si>
  <si>
    <t>155061295832</t>
  </si>
  <si>
    <t>155061295893</t>
  </si>
  <si>
    <t>155061295935</t>
  </si>
  <si>
    <t>155061310820</t>
  </si>
  <si>
    <t>155061310870</t>
  </si>
  <si>
    <t>155061315880</t>
  </si>
  <si>
    <t>155061315885</t>
  </si>
  <si>
    <t>155061335889</t>
  </si>
  <si>
    <t>155061335893</t>
  </si>
  <si>
    <t>155061340893</t>
  </si>
  <si>
    <t>155061345889</t>
  </si>
  <si>
    <t>155061345893</t>
  </si>
  <si>
    <t>155061350893</t>
  </si>
  <si>
    <t>155061355902</t>
  </si>
  <si>
    <t>155061360902</t>
  </si>
  <si>
    <t>155061375893</t>
  </si>
  <si>
    <t>155061385893</t>
  </si>
  <si>
    <t>155061410878</t>
  </si>
  <si>
    <t>155061420893</t>
  </si>
  <si>
    <t>155061440880</t>
  </si>
  <si>
    <t>155061440935</t>
  </si>
  <si>
    <t>155061455879</t>
  </si>
  <si>
    <t>155061460893</t>
  </si>
  <si>
    <t>155061465893</t>
  </si>
  <si>
    <t>155061477887</t>
  </si>
  <si>
    <t>155061478887</t>
  </si>
  <si>
    <t>155061478892</t>
  </si>
  <si>
    <t>155061480877</t>
  </si>
  <si>
    <t>direct-OR</t>
  </si>
  <si>
    <t>155061490891</t>
  </si>
  <si>
    <t>155061495877</t>
  </si>
  <si>
    <t>155061500935</t>
  </si>
  <si>
    <t>155061505874</t>
  </si>
  <si>
    <t>155061505879</t>
  </si>
  <si>
    <t>155061505880</t>
  </si>
  <si>
    <t>155061505885</t>
  </si>
  <si>
    <t>155061505887</t>
  </si>
  <si>
    <t>155061505902</t>
  </si>
  <si>
    <t>155061505908</t>
  </si>
  <si>
    <t>155061505921</t>
  </si>
  <si>
    <t>155061505926</t>
  </si>
  <si>
    <t>155061505935</t>
  </si>
  <si>
    <t>155061512880</t>
  </si>
  <si>
    <t>155061512885</t>
  </si>
  <si>
    <t>155061512889</t>
  </si>
  <si>
    <t>155061514885</t>
  </si>
  <si>
    <t>155061516887</t>
  </si>
  <si>
    <t>155061516892</t>
  </si>
  <si>
    <t>155061517887</t>
  </si>
  <si>
    <t>155061517892</t>
  </si>
  <si>
    <t>155061518887</t>
  </si>
  <si>
    <t>155061518892</t>
  </si>
  <si>
    <t>155061520887</t>
  </si>
  <si>
    <t>155061520892</t>
  </si>
  <si>
    <t>155061530893</t>
  </si>
  <si>
    <t>155061535893</t>
  </si>
  <si>
    <t>155061542856</t>
  </si>
  <si>
    <t>155061544856</t>
  </si>
  <si>
    <t>155061544863</t>
  </si>
  <si>
    <t>155061545875</t>
  </si>
  <si>
    <t>155061556887</t>
  </si>
  <si>
    <t>155061556892</t>
  </si>
  <si>
    <t>155061560926</t>
  </si>
  <si>
    <t>155061570926</t>
  </si>
  <si>
    <t>155061580880</t>
  </si>
  <si>
    <t>155061580935</t>
  </si>
  <si>
    <t>155061603892</t>
  </si>
  <si>
    <t>155061605892</t>
  </si>
  <si>
    <t>155061610892</t>
  </si>
  <si>
    <t>155061620878</t>
  </si>
  <si>
    <t>155061620879</t>
  </si>
  <si>
    <t>155061625879</t>
  </si>
  <si>
    <t>155061627887</t>
  </si>
  <si>
    <t>155061627892</t>
  </si>
  <si>
    <t>155061630870</t>
  </si>
  <si>
    <t>155061630878</t>
  </si>
  <si>
    <t>155061630879</t>
  </si>
  <si>
    <t>155061630885</t>
  </si>
  <si>
    <t>155061635892</t>
  </si>
  <si>
    <t>155061640889</t>
  </si>
  <si>
    <t>155061655894</t>
  </si>
  <si>
    <t>155061670856</t>
  </si>
  <si>
    <t>155061670879</t>
  </si>
  <si>
    <t>155061670880</t>
  </si>
  <si>
    <t>155061670885</t>
  </si>
  <si>
    <t>155061670935</t>
  </si>
  <si>
    <t>155061671880</t>
  </si>
  <si>
    <t>155061675856</t>
  </si>
  <si>
    <t>155061675863</t>
  </si>
  <si>
    <t>155061676856</t>
  </si>
  <si>
    <t>155061680880</t>
  </si>
  <si>
    <t>155061690856</t>
  </si>
  <si>
    <t>155061695856</t>
  </si>
  <si>
    <t>155061695874</t>
  </si>
  <si>
    <t>155061707892</t>
  </si>
  <si>
    <t>155062090874</t>
  </si>
  <si>
    <t>155062200926</t>
  </si>
  <si>
    <t>155062368921</t>
  </si>
  <si>
    <t>155062666921</t>
  </si>
  <si>
    <t>155062966874</t>
  </si>
  <si>
    <t>155062966885</t>
  </si>
  <si>
    <t>155062966921</t>
  </si>
  <si>
    <t>155064385935</t>
  </si>
  <si>
    <t>155064400818</t>
  </si>
  <si>
    <t>155064405818</t>
  </si>
  <si>
    <t>155064406818</t>
  </si>
  <si>
    <t>155064415870</t>
  </si>
  <si>
    <t>155064470844</t>
  </si>
  <si>
    <t>155064475844</t>
  </si>
  <si>
    <t>155064475847</t>
  </si>
  <si>
    <t>155064500821</t>
  </si>
  <si>
    <t>155064525816</t>
  </si>
  <si>
    <t>155064530816</t>
  </si>
  <si>
    <t>155064655878</t>
  </si>
  <si>
    <t>155064777874</t>
  </si>
  <si>
    <t>155064925921</t>
  </si>
  <si>
    <t>155065005935</t>
  </si>
  <si>
    <t>155065105935</t>
  </si>
  <si>
    <t>155065155935</t>
  </si>
  <si>
    <t>155065165935</t>
  </si>
  <si>
    <t>155065180935</t>
  </si>
  <si>
    <t>155065200935</t>
  </si>
  <si>
    <t>155065205935</t>
  </si>
  <si>
    <t>155071170874</t>
  </si>
  <si>
    <t>155071175874</t>
  </si>
  <si>
    <t>155071180874</t>
  </si>
  <si>
    <t>155071187874</t>
  </si>
  <si>
    <t>155071250856</t>
  </si>
  <si>
    <t>155071250874</t>
  </si>
  <si>
    <t>155071270880</t>
  </si>
  <si>
    <t>155071315880</t>
  </si>
  <si>
    <t>155071355902</t>
  </si>
  <si>
    <t>155071410878</t>
  </si>
  <si>
    <t>155071440880</t>
  </si>
  <si>
    <t>155071505885</t>
  </si>
  <si>
    <t>155071512880</t>
  </si>
  <si>
    <t>155071545875</t>
  </si>
  <si>
    <t>155071580880</t>
  </si>
  <si>
    <t>155071580935</t>
  </si>
  <si>
    <t>155071620878</t>
  </si>
  <si>
    <t>155071620879</t>
  </si>
  <si>
    <t>155071620893</t>
  </si>
  <si>
    <t>155071620903</t>
  </si>
  <si>
    <t>155071630878</t>
  </si>
  <si>
    <t>155071630885</t>
  </si>
  <si>
    <t>155071640889</t>
  </si>
  <si>
    <t>155071670880</t>
  </si>
  <si>
    <t>155071675856</t>
  </si>
  <si>
    <t>155071680880</t>
  </si>
  <si>
    <t>155071695856</t>
  </si>
  <si>
    <t>155072090874</t>
  </si>
  <si>
    <t>155075155935</t>
  </si>
  <si>
    <t>155081090908</t>
  </si>
  <si>
    <t>155081180874</t>
  </si>
  <si>
    <t>155081220887</t>
  </si>
  <si>
    <t>155081305879</t>
  </si>
  <si>
    <t>155081440880</t>
  </si>
  <si>
    <t>155081505879</t>
  </si>
  <si>
    <t>155081505880</t>
  </si>
  <si>
    <t>155081505887</t>
  </si>
  <si>
    <t>155081505908</t>
  </si>
  <si>
    <t>155081505912</t>
  </si>
  <si>
    <t>155081505921</t>
  </si>
  <si>
    <t>155081512885</t>
  </si>
  <si>
    <t>155081596921</t>
  </si>
  <si>
    <t>155081605892</t>
  </si>
  <si>
    <t>155081675856</t>
  </si>
  <si>
    <t>155082553921</t>
  </si>
  <si>
    <t>155082666921</t>
  </si>
  <si>
    <t>155082667921</t>
  </si>
  <si>
    <t>155082966912</t>
  </si>
  <si>
    <t>155084773908</t>
  </si>
  <si>
    <t>155084815908</t>
  </si>
  <si>
    <t>155084815912</t>
  </si>
  <si>
    <t>155091025887</t>
  </si>
  <si>
    <t>155091170874</t>
  </si>
  <si>
    <t>155091180874</t>
  </si>
  <si>
    <t>155091195885</t>
  </si>
  <si>
    <t>155091220887</t>
  </si>
  <si>
    <t>155091250874</t>
  </si>
  <si>
    <t>155091270880</t>
  </si>
  <si>
    <t>155091280874</t>
  </si>
  <si>
    <t>155091290887</t>
  </si>
  <si>
    <t>155091295935</t>
  </si>
  <si>
    <t>155091315912</t>
  </si>
  <si>
    <t>155091440880</t>
  </si>
  <si>
    <t>155091505879</t>
  </si>
  <si>
    <t>155091505885</t>
  </si>
  <si>
    <t>155091505921</t>
  </si>
  <si>
    <t>155091512880</t>
  </si>
  <si>
    <t>155091512885</t>
  </si>
  <si>
    <t>155091514885</t>
  </si>
  <si>
    <t>155091557885</t>
  </si>
  <si>
    <t>155091580880</t>
  </si>
  <si>
    <t>155091580935</t>
  </si>
  <si>
    <t>155091590926</t>
  </si>
  <si>
    <t>155091596921</t>
  </si>
  <si>
    <t>155091605892</t>
  </si>
  <si>
    <t>155091630885</t>
  </si>
  <si>
    <t>155091655894</t>
  </si>
  <si>
    <t>155091670880</t>
  </si>
  <si>
    <t>155091695856</t>
  </si>
  <si>
    <t>155091695874</t>
  </si>
  <si>
    <t>155092090874</t>
  </si>
  <si>
    <t>155092666921</t>
  </si>
  <si>
    <t>155092966879</t>
  </si>
  <si>
    <t>155092966885</t>
  </si>
  <si>
    <t>155094777874</t>
  </si>
  <si>
    <t>155095155935</t>
  </si>
  <si>
    <t>155101025887</t>
  </si>
  <si>
    <t>155101170874</t>
  </si>
  <si>
    <t>155101175874</t>
  </si>
  <si>
    <t>155101180874</t>
  </si>
  <si>
    <t>155101187874</t>
  </si>
  <si>
    <t>155101195885</t>
  </si>
  <si>
    <t>155101197887</t>
  </si>
  <si>
    <t>155101250874</t>
  </si>
  <si>
    <t>155101285880</t>
  </si>
  <si>
    <t>155101290887</t>
  </si>
  <si>
    <t>155101315885</t>
  </si>
  <si>
    <t>155101355902</t>
  </si>
  <si>
    <t>155101440880</t>
  </si>
  <si>
    <t>155101505879</t>
  </si>
  <si>
    <t>155101505880</t>
  </si>
  <si>
    <t>155101505885</t>
  </si>
  <si>
    <t>155101505887</t>
  </si>
  <si>
    <t>155101505921</t>
  </si>
  <si>
    <t>155101505926</t>
  </si>
  <si>
    <t>155101512880</t>
  </si>
  <si>
    <t>155101512885</t>
  </si>
  <si>
    <t>155101512889</t>
  </si>
  <si>
    <t>155101512935</t>
  </si>
  <si>
    <t>155101514885</t>
  </si>
  <si>
    <t>155101520863</t>
  </si>
  <si>
    <t>155101520885</t>
  </si>
  <si>
    <t>155101520887</t>
  </si>
  <si>
    <t>155101520892</t>
  </si>
  <si>
    <t>155101555879</t>
  </si>
  <si>
    <t>155101556892</t>
  </si>
  <si>
    <t>155101580880</t>
  </si>
  <si>
    <t>155101605892</t>
  </si>
  <si>
    <t>155101610892</t>
  </si>
  <si>
    <t>155101620879</t>
  </si>
  <si>
    <t>155101625879</t>
  </si>
  <si>
    <t>155101630878</t>
  </si>
  <si>
    <t>155101630885</t>
  </si>
  <si>
    <t>155101633885</t>
  </si>
  <si>
    <t>155101670880</t>
  </si>
  <si>
    <t>155101670885</t>
  </si>
  <si>
    <t>155101671880</t>
  </si>
  <si>
    <t>155101675856</t>
  </si>
  <si>
    <t>155102105930</t>
  </si>
  <si>
    <t>155102666921</t>
  </si>
  <si>
    <t>155102966885</t>
  </si>
  <si>
    <t>155104945921</t>
  </si>
  <si>
    <t>155201025887</t>
  </si>
  <si>
    <t>155201070880</t>
  </si>
  <si>
    <t>155201100887</t>
  </si>
  <si>
    <t>155201125889</t>
  </si>
  <si>
    <t>155201170874</t>
  </si>
  <si>
    <t>155201175874</t>
  </si>
  <si>
    <t>155201180874</t>
  </si>
  <si>
    <t>155201187874</t>
  </si>
  <si>
    <t>155201197887</t>
  </si>
  <si>
    <t>155201220887</t>
  </si>
  <si>
    <t>155201250856</t>
  </si>
  <si>
    <t>155201250874</t>
  </si>
  <si>
    <t>155201251874</t>
  </si>
  <si>
    <t>155201270880</t>
  </si>
  <si>
    <t>155201275874</t>
  </si>
  <si>
    <t>155201280874</t>
  </si>
  <si>
    <t>155201285887</t>
  </si>
  <si>
    <t>155201290887</t>
  </si>
  <si>
    <t>155201295893</t>
  </si>
  <si>
    <t>155201315880</t>
  </si>
  <si>
    <t>155201315885</t>
  </si>
  <si>
    <t>155201355902</t>
  </si>
  <si>
    <t>155201440880</t>
  </si>
  <si>
    <t>155201460893</t>
  </si>
  <si>
    <t>155201477887</t>
  </si>
  <si>
    <t>155201478887</t>
  </si>
  <si>
    <t>155201478892</t>
  </si>
  <si>
    <t>155201495877</t>
  </si>
  <si>
    <t>155201505874</t>
  </si>
  <si>
    <t>155201505879</t>
  </si>
  <si>
    <t>155201505880</t>
  </si>
  <si>
    <t>155201505885</t>
  </si>
  <si>
    <t>155201505887</t>
  </si>
  <si>
    <t>155201505921</t>
  </si>
  <si>
    <t>155201505935</t>
  </si>
  <si>
    <t>155201512874</t>
  </si>
  <si>
    <t>155201512880</t>
  </si>
  <si>
    <t>155201512885</t>
  </si>
  <si>
    <t>155201514885</t>
  </si>
  <si>
    <t>155201516887</t>
  </si>
  <si>
    <t>155201517892</t>
  </si>
  <si>
    <t>155201518887</t>
  </si>
  <si>
    <t>155201518892</t>
  </si>
  <si>
    <t>155201520892</t>
  </si>
  <si>
    <t>155201530893</t>
  </si>
  <si>
    <t>155201545875</t>
  </si>
  <si>
    <t>155201556887</t>
  </si>
  <si>
    <t>155201580880</t>
  </si>
  <si>
    <t>155201580935</t>
  </si>
  <si>
    <t>155201605892</t>
  </si>
  <si>
    <t>155201610892</t>
  </si>
  <si>
    <t>155201620878</t>
  </si>
  <si>
    <t>155201620879</t>
  </si>
  <si>
    <t>155201625879</t>
  </si>
  <si>
    <t>155201627892</t>
  </si>
  <si>
    <t>155201630885</t>
  </si>
  <si>
    <t>155201670880</t>
  </si>
  <si>
    <t>155201671880</t>
  </si>
  <si>
    <t>155201675856</t>
  </si>
  <si>
    <t>155201680880</t>
  </si>
  <si>
    <t>155201695874</t>
  </si>
  <si>
    <t>155201707892</t>
  </si>
  <si>
    <t>155202090874</t>
  </si>
  <si>
    <t>155202666921</t>
  </si>
  <si>
    <t>155202966874</t>
  </si>
  <si>
    <t>155202966885</t>
  </si>
  <si>
    <t>155202966921</t>
  </si>
  <si>
    <t>155204355935</t>
  </si>
  <si>
    <t>155207247908</t>
  </si>
  <si>
    <t>155291025887</t>
  </si>
  <si>
    <t>155291100887</t>
  </si>
  <si>
    <t>155291175874</t>
  </si>
  <si>
    <t>155291180874</t>
  </si>
  <si>
    <t>155291187874</t>
  </si>
  <si>
    <t>155291250874</t>
  </si>
  <si>
    <t>155291270880</t>
  </si>
  <si>
    <t>155291275874</t>
  </si>
  <si>
    <t>155291315885</t>
  </si>
  <si>
    <t>155291505874</t>
  </si>
  <si>
    <t>155291505885</t>
  </si>
  <si>
    <t>155291505887</t>
  </si>
  <si>
    <t>156001180874</t>
  </si>
  <si>
    <t>161001180874</t>
  </si>
  <si>
    <t>161001207921</t>
  </si>
  <si>
    <t>161001295935</t>
  </si>
  <si>
    <t>161001460935</t>
  </si>
  <si>
    <t>161001480877</t>
  </si>
  <si>
    <t>161001500921</t>
  </si>
  <si>
    <t>161001500935</t>
  </si>
  <si>
    <t>161001505879</t>
  </si>
  <si>
    <t>161001505908</t>
  </si>
  <si>
    <t>161001505912</t>
  </si>
  <si>
    <t>161001505921</t>
  </si>
  <si>
    <t>161001505935</t>
  </si>
  <si>
    <t>161001510926</t>
  </si>
  <si>
    <t>161001515908</t>
  </si>
  <si>
    <t>161001525891</t>
  </si>
  <si>
    <t>161001550881</t>
  </si>
  <si>
    <t>161001550931</t>
  </si>
  <si>
    <t>161001570926</t>
  </si>
  <si>
    <t>161001580935</t>
  </si>
  <si>
    <t>161001590926</t>
  </si>
  <si>
    <t>161001596935</t>
  </si>
  <si>
    <t>161001630878</t>
  </si>
  <si>
    <t>161001630885</t>
  </si>
  <si>
    <t>161001645875</t>
  </si>
  <si>
    <t>telemetering</t>
  </si>
  <si>
    <t>161001670935</t>
  </si>
  <si>
    <t>161002090874</t>
  </si>
  <si>
    <t>161002588921</t>
  </si>
  <si>
    <t>161002666921</t>
  </si>
  <si>
    <t>161004330935</t>
  </si>
  <si>
    <t>161004335935</t>
  </si>
  <si>
    <t>161004340935</t>
  </si>
  <si>
    <t>161004345935</t>
  </si>
  <si>
    <t>161004350935</t>
  </si>
  <si>
    <t>161004355935</t>
  </si>
  <si>
    <t>161004360935</t>
  </si>
  <si>
    <t>161004365935</t>
  </si>
  <si>
    <t>161004370935</t>
  </si>
  <si>
    <t>161004375935</t>
  </si>
  <si>
    <t>161004380935</t>
  </si>
  <si>
    <t>161004385935</t>
  </si>
  <si>
    <t>161004470844</t>
  </si>
  <si>
    <t>161004930921</t>
  </si>
  <si>
    <t>161005005935</t>
  </si>
  <si>
    <t>161005010935</t>
  </si>
  <si>
    <t>161005015935</t>
  </si>
  <si>
    <t>161005020921</t>
  </si>
  <si>
    <t>161005140935</t>
  </si>
  <si>
    <t>161005145935</t>
  </si>
  <si>
    <t>161005150935</t>
  </si>
  <si>
    <t>161005165935</t>
  </si>
  <si>
    <t>161005180935</t>
  </si>
  <si>
    <t>161005190935</t>
  </si>
  <si>
    <t>161005195935</t>
  </si>
  <si>
    <t>161005200935</t>
  </si>
  <si>
    <t>161005205935</t>
  </si>
  <si>
    <t>161005210935</t>
  </si>
  <si>
    <t>161051295935</t>
  </si>
  <si>
    <t>161051500935</t>
  </si>
  <si>
    <t>161051505935</t>
  </si>
  <si>
    <t>161054355935</t>
  </si>
  <si>
    <t>161101500935</t>
  </si>
  <si>
    <t>161101505921</t>
  </si>
  <si>
    <t>161102666921</t>
  </si>
  <si>
    <t>161151500935</t>
  </si>
  <si>
    <t>161201295935</t>
  </si>
  <si>
    <t>161201500935</t>
  </si>
  <si>
    <t>161201505921</t>
  </si>
  <si>
    <t>161201620879</t>
  </si>
  <si>
    <t>161204360935</t>
  </si>
  <si>
    <t>161204370935</t>
  </si>
  <si>
    <t>161204380935</t>
  </si>
  <si>
    <t>161251500935</t>
  </si>
  <si>
    <t>161251550931</t>
  </si>
  <si>
    <t>161301295935</t>
  </si>
  <si>
    <t>161301500935</t>
  </si>
  <si>
    <t>161304360935</t>
  </si>
  <si>
    <t>161304385935</t>
  </si>
  <si>
    <t>161351295935</t>
  </si>
  <si>
    <t>161351500935</t>
  </si>
  <si>
    <t>161351505935</t>
  </si>
  <si>
    <t>161352588921</t>
  </si>
  <si>
    <t>161354360935</t>
  </si>
  <si>
    <t>161391295935</t>
  </si>
  <si>
    <t>161391500935</t>
  </si>
  <si>
    <t>161391505921</t>
  </si>
  <si>
    <t>161391505935</t>
  </si>
  <si>
    <t>161391550931</t>
  </si>
  <si>
    <t>161391670935</t>
  </si>
  <si>
    <t>161394355935</t>
  </si>
  <si>
    <t>161401295935</t>
  </si>
  <si>
    <t>161401500935</t>
  </si>
  <si>
    <t>161401505935</t>
  </si>
  <si>
    <t>161401596935</t>
  </si>
  <si>
    <t>161404280903</t>
  </si>
  <si>
    <t>161404360935</t>
  </si>
  <si>
    <t>161404370935</t>
  </si>
  <si>
    <t>161404385935</t>
  </si>
  <si>
    <t>161404930921</t>
  </si>
  <si>
    <t>161451295935</t>
  </si>
  <si>
    <t>161451500935</t>
  </si>
  <si>
    <t>161451514885</t>
  </si>
  <si>
    <t>161451620879</t>
  </si>
  <si>
    <t>161454355935</t>
  </si>
  <si>
    <t>161454380935</t>
  </si>
  <si>
    <t>161501295935</t>
  </si>
  <si>
    <t>161501500935</t>
  </si>
  <si>
    <t>161501505935</t>
  </si>
  <si>
    <t>161501550931</t>
  </si>
  <si>
    <t>161501630879</t>
  </si>
  <si>
    <t>161504355935</t>
  </si>
  <si>
    <t>161551500935</t>
  </si>
  <si>
    <t>161601500935</t>
  </si>
  <si>
    <t>161601505935</t>
  </si>
  <si>
    <t>161601580880</t>
  </si>
  <si>
    <t>161602666921</t>
  </si>
  <si>
    <t>161604360935</t>
  </si>
  <si>
    <t>161651500935</t>
  </si>
  <si>
    <t>161701207921</t>
  </si>
  <si>
    <t>161701500935</t>
  </si>
  <si>
    <t>161701505912</t>
  </si>
  <si>
    <t>161701505921</t>
  </si>
  <si>
    <t>161701505935</t>
  </si>
  <si>
    <t>161701550881</t>
  </si>
  <si>
    <t>161701550931</t>
  </si>
  <si>
    <t>161702090874</t>
  </si>
  <si>
    <t>customers-the dalles</t>
  </si>
  <si>
    <t>161751500935</t>
  </si>
  <si>
    <t>161801500935</t>
  </si>
  <si>
    <t>161901025887</t>
  </si>
  <si>
    <t>161901500935</t>
  </si>
  <si>
    <t>161901505921</t>
  </si>
  <si>
    <t>161901505935</t>
  </si>
  <si>
    <t>161901550931</t>
  </si>
  <si>
    <t>161901630885</t>
  </si>
  <si>
    <t>161902090874</t>
  </si>
  <si>
    <t>161902666921</t>
  </si>
  <si>
    <t>161904370935</t>
  </si>
  <si>
    <t>162001220887</t>
  </si>
  <si>
    <t>162001295832</t>
  </si>
  <si>
    <t>162001310820</t>
  </si>
  <si>
    <t>162001355902</t>
  </si>
  <si>
    <t>162001440880</t>
  </si>
  <si>
    <t>162001500935</t>
  </si>
  <si>
    <t>162001505874</t>
  </si>
  <si>
    <t>162001505879</t>
  </si>
  <si>
    <t>162001505880</t>
  </si>
  <si>
    <t>162001505887</t>
  </si>
  <si>
    <t>162001505902</t>
  </si>
  <si>
    <t>162001505921</t>
  </si>
  <si>
    <t>162001505935</t>
  </si>
  <si>
    <t>162001580880</t>
  </si>
  <si>
    <t>162001596921</t>
  </si>
  <si>
    <t>162001625879</t>
  </si>
  <si>
    <t>162001670880</t>
  </si>
  <si>
    <t>162002090874</t>
  </si>
  <si>
    <t>162002345856</t>
  </si>
  <si>
    <t>162002345863</t>
  </si>
  <si>
    <t>162002345874</t>
  </si>
  <si>
    <t>162002345878</t>
  </si>
  <si>
    <t>162002345879</t>
  </si>
  <si>
    <t>162002345887</t>
  </si>
  <si>
    <t>162002345889</t>
  </si>
  <si>
    <t>162002345892</t>
  </si>
  <si>
    <t>162002345893</t>
  </si>
  <si>
    <t>162002345894</t>
  </si>
  <si>
    <t>162002345925</t>
  </si>
  <si>
    <t>162002666921</t>
  </si>
  <si>
    <t>162004280903</t>
  </si>
  <si>
    <t>162004370935</t>
  </si>
  <si>
    <t>162004385935</t>
  </si>
  <si>
    <t>162004930921</t>
  </si>
  <si>
    <t>162005081935</t>
  </si>
  <si>
    <t>162005200935</t>
  </si>
  <si>
    <t>162006600921</t>
  </si>
  <si>
    <t>163001015903</t>
  </si>
  <si>
    <t>163001500921</t>
  </si>
  <si>
    <t>163001505908</t>
  </si>
  <si>
    <t>163001505912</t>
  </si>
  <si>
    <t>163001505921</t>
  </si>
  <si>
    <t>163001505926</t>
  </si>
  <si>
    <t>163001596921</t>
  </si>
  <si>
    <t>163001670926</t>
  </si>
  <si>
    <t>163002101921</t>
  </si>
  <si>
    <t>163002426922</t>
  </si>
  <si>
    <t>163002666921</t>
  </si>
  <si>
    <t>163002966921</t>
  </si>
  <si>
    <t>163004705921</t>
  </si>
  <si>
    <t>163004930921</t>
  </si>
  <si>
    <t>164001010903</t>
  </si>
  <si>
    <t>164001015903</t>
  </si>
  <si>
    <t>164001170921</t>
  </si>
  <si>
    <t>164001355902</t>
  </si>
  <si>
    <t>164001500935</t>
  </si>
  <si>
    <t>164001505879</t>
  </si>
  <si>
    <t>164001505903</t>
  </si>
  <si>
    <t>164001505921</t>
  </si>
  <si>
    <t>164001505925</t>
  </si>
  <si>
    <t>164001620879</t>
  </si>
  <si>
    <t>164002090874</t>
  </si>
  <si>
    <t>164002090921</t>
  </si>
  <si>
    <t>164002666921</t>
  </si>
  <si>
    <t>164002966921</t>
  </si>
  <si>
    <t>164004280903</t>
  </si>
  <si>
    <t>164004915921</t>
  </si>
  <si>
    <t>164004920921</t>
  </si>
  <si>
    <t>164004925921</t>
  </si>
  <si>
    <t>164004930921</t>
  </si>
  <si>
    <t>164004935921</t>
  </si>
  <si>
    <t>165001505921</t>
  </si>
  <si>
    <t>311001180874</t>
  </si>
  <si>
    <t>311001355902</t>
  </si>
  <si>
    <t>311001505880</t>
  </si>
  <si>
    <t>311001505921</t>
  </si>
  <si>
    <t>311001505926</t>
  </si>
  <si>
    <t>311001510926</t>
  </si>
  <si>
    <t>311001590926</t>
  </si>
  <si>
    <t>311001630878</t>
  </si>
  <si>
    <t>311001630885</t>
  </si>
  <si>
    <t>311001670926</t>
  </si>
  <si>
    <t>311002090874</t>
  </si>
  <si>
    <t>311002200926</t>
  </si>
  <si>
    <t>311002426922</t>
  </si>
  <si>
    <t>311002588921</t>
  </si>
  <si>
    <t>311004536921</t>
  </si>
  <si>
    <t>311004545926</t>
  </si>
  <si>
    <t>311004560926</t>
  </si>
  <si>
    <t>311004590926</t>
  </si>
  <si>
    <t>311004600926</t>
  </si>
  <si>
    <t>311005010935</t>
  </si>
  <si>
    <t>312001505921</t>
  </si>
  <si>
    <t>312001505926</t>
  </si>
  <si>
    <t>312004560921</t>
  </si>
  <si>
    <t>312004560926</t>
  </si>
  <si>
    <t>312004590926</t>
  </si>
  <si>
    <t>313001505921</t>
  </si>
  <si>
    <t>313001505926</t>
  </si>
  <si>
    <t>313001670926</t>
  </si>
  <si>
    <t>313001672926</t>
  </si>
  <si>
    <t>313002050926</t>
  </si>
  <si>
    <t>313002200926</t>
  </si>
  <si>
    <t>313002492926</t>
  </si>
  <si>
    <t>313002588921</t>
  </si>
  <si>
    <t>313004545926</t>
  </si>
  <si>
    <t>313004560926</t>
  </si>
  <si>
    <t>313004590921</t>
  </si>
  <si>
    <t>313004590926</t>
  </si>
  <si>
    <t>313004600926</t>
  </si>
  <si>
    <t>313004930921</t>
  </si>
  <si>
    <t>313004945921</t>
  </si>
  <si>
    <t>320001285887</t>
  </si>
  <si>
    <t>320001505921</t>
  </si>
  <si>
    <t>320001505926</t>
  </si>
  <si>
    <t>320001596921</t>
  </si>
  <si>
    <t>320001596926</t>
  </si>
  <si>
    <t>320001670926</t>
  </si>
  <si>
    <t>320001671880</t>
  </si>
  <si>
    <t>320001672926</t>
  </si>
  <si>
    <t>320002190926</t>
  </si>
  <si>
    <t>320002200921</t>
  </si>
  <si>
    <t>320002200926</t>
  </si>
  <si>
    <t>320002492921</t>
  </si>
  <si>
    <t>320002562926</t>
  </si>
  <si>
    <t>320002588921</t>
  </si>
  <si>
    <t>320002593926</t>
  </si>
  <si>
    <t>320002966926</t>
  </si>
  <si>
    <t>320004536926</t>
  </si>
  <si>
    <t>320004540926</t>
  </si>
  <si>
    <t>320004545926</t>
  </si>
  <si>
    <t>320004560926</t>
  </si>
  <si>
    <t>320004565926</t>
  </si>
  <si>
    <t>320004590926</t>
  </si>
  <si>
    <t>320004597926</t>
  </si>
  <si>
    <t>320004600926</t>
  </si>
  <si>
    <t>320004625926</t>
  </si>
  <si>
    <t>320004630926</t>
  </si>
  <si>
    <t>325001505921</t>
  </si>
  <si>
    <t>325001505926</t>
  </si>
  <si>
    <t>325001672926</t>
  </si>
  <si>
    <t>325002593926</t>
  </si>
  <si>
    <t>325004625926</t>
  </si>
  <si>
    <t>330001505921</t>
  </si>
  <si>
    <t>330001505926</t>
  </si>
  <si>
    <t>330001596921</t>
  </si>
  <si>
    <t>330001670926</t>
  </si>
  <si>
    <t>330002200926</t>
  </si>
  <si>
    <t>340001505879</t>
  </si>
  <si>
    <t>340001505921</t>
  </si>
  <si>
    <t>340001505926</t>
  </si>
  <si>
    <t>340001505935</t>
  </si>
  <si>
    <t>340001512926</t>
  </si>
  <si>
    <t>340001595926</t>
  </si>
  <si>
    <t>340001596921</t>
  </si>
  <si>
    <t>340001596926</t>
  </si>
  <si>
    <t>340001630901</t>
  </si>
  <si>
    <t>340001670921</t>
  </si>
  <si>
    <t>340001670926</t>
  </si>
  <si>
    <t>340001672921</t>
  </si>
  <si>
    <t>340001672926</t>
  </si>
  <si>
    <t>340002050921</t>
  </si>
  <si>
    <t>340002050926</t>
  </si>
  <si>
    <t>340002200926</t>
  </si>
  <si>
    <t>340002553921</t>
  </si>
  <si>
    <t>340002553926</t>
  </si>
  <si>
    <t>340002666921</t>
  </si>
  <si>
    <t>340002966921</t>
  </si>
  <si>
    <t>340002966926</t>
  </si>
  <si>
    <t>340004280903</t>
  </si>
  <si>
    <t>340004536921</t>
  </si>
  <si>
    <t>340004536926</t>
  </si>
  <si>
    <t>340004590926</t>
  </si>
  <si>
    <t>340004625926</t>
  </si>
  <si>
    <t>340004905926</t>
  </si>
  <si>
    <t>340004940912</t>
  </si>
  <si>
    <t>340004945921</t>
  </si>
  <si>
    <t>340004945926</t>
  </si>
  <si>
    <t>350001505921</t>
  </si>
  <si>
    <t>350001505926</t>
  </si>
  <si>
    <t>350001596921</t>
  </si>
  <si>
    <t>350001596926</t>
  </si>
  <si>
    <t>350001670926</t>
  </si>
  <si>
    <t>350002492926</t>
  </si>
  <si>
    <t>350004536926</t>
  </si>
  <si>
    <t>350004600926</t>
  </si>
  <si>
    <t>350004620926</t>
  </si>
  <si>
    <t>350004625926</t>
  </si>
  <si>
    <t>410101505921</t>
  </si>
  <si>
    <t>410101596921</t>
  </si>
  <si>
    <t>410102553921</t>
  </si>
  <si>
    <t>410102966921</t>
  </si>
  <si>
    <t>410104290930</t>
  </si>
  <si>
    <t>410104695921</t>
  </si>
  <si>
    <t>410104700921</t>
  </si>
  <si>
    <t>410104705921</t>
  </si>
  <si>
    <t>410104750921</t>
  </si>
  <si>
    <t>410104910926</t>
  </si>
  <si>
    <t>410105015921</t>
  </si>
  <si>
    <t>410201180874</t>
  </si>
  <si>
    <t>410201500921</t>
  </si>
  <si>
    <t>410201505921</t>
  </si>
  <si>
    <t>410201511921</t>
  </si>
  <si>
    <t>410201596921</t>
  </si>
  <si>
    <t>410202426922</t>
  </si>
  <si>
    <t>410202553921</t>
  </si>
  <si>
    <t>410202666921</t>
  </si>
  <si>
    <t>410202966921</t>
  </si>
  <si>
    <t>410204690921</t>
  </si>
  <si>
    <t>410204695921</t>
  </si>
  <si>
    <t>410204700921</t>
  </si>
  <si>
    <t>410204705921</t>
  </si>
  <si>
    <t>410204710921</t>
  </si>
  <si>
    <t>410204715921</t>
  </si>
  <si>
    <t>410204720921</t>
  </si>
  <si>
    <t>410204735921</t>
  </si>
  <si>
    <t>410204750921</t>
  </si>
  <si>
    <t>410204755921</t>
  </si>
  <si>
    <t>410204760921</t>
  </si>
  <si>
    <t>410205010935</t>
  </si>
  <si>
    <t>410301505921</t>
  </si>
  <si>
    <t>410301670926</t>
  </si>
  <si>
    <t>410302553921</t>
  </si>
  <si>
    <t>410302966921</t>
  </si>
  <si>
    <t>410304695921</t>
  </si>
  <si>
    <t>410304720921</t>
  </si>
  <si>
    <t>410401505921</t>
  </si>
  <si>
    <t>410401505935</t>
  </si>
  <si>
    <t>410401596921</t>
  </si>
  <si>
    <t>410401630885</t>
  </si>
  <si>
    <t>410402553921</t>
  </si>
  <si>
    <t>410402666921</t>
  </si>
  <si>
    <t>410404690921</t>
  </si>
  <si>
    <t>410404695921</t>
  </si>
  <si>
    <t>410404705921</t>
  </si>
  <si>
    <t>410404710921</t>
  </si>
  <si>
    <t>410404720921</t>
  </si>
  <si>
    <t>410404750921</t>
  </si>
  <si>
    <t>410404760921</t>
  </si>
  <si>
    <t>410404945921</t>
  </si>
  <si>
    <t>410501505921</t>
  </si>
  <si>
    <t>410501596921</t>
  </si>
  <si>
    <t>410502426922</t>
  </si>
  <si>
    <t>410502492921</t>
  </si>
  <si>
    <t>410502553921</t>
  </si>
  <si>
    <t>410502666921</t>
  </si>
  <si>
    <t>410502966921</t>
  </si>
  <si>
    <t>410504695921</t>
  </si>
  <si>
    <t>410504700921</t>
  </si>
  <si>
    <t>410504705921</t>
  </si>
  <si>
    <t>410504720921</t>
  </si>
  <si>
    <t>410504735921</t>
  </si>
  <si>
    <t>410504750921</t>
  </si>
  <si>
    <t>410504760921</t>
  </si>
  <si>
    <t>410504945921</t>
  </si>
  <si>
    <t>410505015921</t>
  </si>
  <si>
    <t>410601500921</t>
  </si>
  <si>
    <t>410601505880</t>
  </si>
  <si>
    <t>410601505921</t>
  </si>
  <si>
    <t>410601596921</t>
  </si>
  <si>
    <t>410601630885</t>
  </si>
  <si>
    <t>410602553921</t>
  </si>
  <si>
    <t>410602666921</t>
  </si>
  <si>
    <t>410602966921</t>
  </si>
  <si>
    <t>410604695921</t>
  </si>
  <si>
    <t>410604700921</t>
  </si>
  <si>
    <t>410604705921</t>
  </si>
  <si>
    <t>410604720921</t>
  </si>
  <si>
    <t>410604735921</t>
  </si>
  <si>
    <t>410604750921</t>
  </si>
  <si>
    <t>410604755921</t>
  </si>
  <si>
    <t>410701505921</t>
  </si>
  <si>
    <t>410704710921</t>
  </si>
  <si>
    <t>420101107921</t>
  </si>
  <si>
    <t>420101500921</t>
  </si>
  <si>
    <t>420101505879</t>
  </si>
  <si>
    <t>420101505921</t>
  </si>
  <si>
    <t>420101505925</t>
  </si>
  <si>
    <t>420101505926</t>
  </si>
  <si>
    <t>420101505935</t>
  </si>
  <si>
    <t>420101506921</t>
  </si>
  <si>
    <t>420101596921</t>
  </si>
  <si>
    <t>420101630885</t>
  </si>
  <si>
    <t>420102426922</t>
  </si>
  <si>
    <t>420102553921</t>
  </si>
  <si>
    <t>420102666921</t>
  </si>
  <si>
    <t>420102966921</t>
  </si>
  <si>
    <t>420102966926</t>
  </si>
  <si>
    <t>420104705921</t>
  </si>
  <si>
    <t>420104710921</t>
  </si>
  <si>
    <t>420104720921</t>
  </si>
  <si>
    <t>420104750921</t>
  </si>
  <si>
    <t>420104945921</t>
  </si>
  <si>
    <t>420121505921</t>
  </si>
  <si>
    <t>420121596921</t>
  </si>
  <si>
    <t>420122105930</t>
  </si>
  <si>
    <t>420122553921</t>
  </si>
  <si>
    <t>420122966921</t>
  </si>
  <si>
    <t>420125316921</t>
  </si>
  <si>
    <t>420141505912</t>
  </si>
  <si>
    <t>420141505921</t>
  </si>
  <si>
    <t>420141507921</t>
  </si>
  <si>
    <t>420141508921</t>
  </si>
  <si>
    <t>420141596921</t>
  </si>
  <si>
    <t>420142553921</t>
  </si>
  <si>
    <t>420144945921</t>
  </si>
  <si>
    <t>420145000930</t>
  </si>
  <si>
    <t>420161505921</t>
  </si>
  <si>
    <t>420161507921</t>
  </si>
  <si>
    <t>420161596921</t>
  </si>
  <si>
    <t>420162553921</t>
  </si>
  <si>
    <t>420164945921</t>
  </si>
  <si>
    <t>420181010903</t>
  </si>
  <si>
    <t>420181505921</t>
  </si>
  <si>
    <t>420184280903</t>
  </si>
  <si>
    <t>420201505912</t>
  </si>
  <si>
    <t>420201505921</t>
  </si>
  <si>
    <t>420202426922</t>
  </si>
  <si>
    <t>420202553921</t>
  </si>
  <si>
    <t>420202666921</t>
  </si>
  <si>
    <t>420204540926</t>
  </si>
  <si>
    <t>420204705921</t>
  </si>
  <si>
    <t>420204710921</t>
  </si>
  <si>
    <t>420204750921</t>
  </si>
  <si>
    <t>420204760921</t>
  </si>
  <si>
    <t>420204945921</t>
  </si>
  <si>
    <t>420205000930</t>
  </si>
  <si>
    <t>420301015903</t>
  </si>
  <si>
    <t>420301505903</t>
  </si>
  <si>
    <t>420301505921</t>
  </si>
  <si>
    <t>420302426922</t>
  </si>
  <si>
    <t>420302588921</t>
  </si>
  <si>
    <t>420302666921</t>
  </si>
  <si>
    <t>420304280903</t>
  </si>
  <si>
    <t>420304280921</t>
  </si>
  <si>
    <t>420401505921</t>
  </si>
  <si>
    <t>420404280903</t>
  </si>
  <si>
    <t>420404710921</t>
  </si>
  <si>
    <t>430101090908</t>
  </si>
  <si>
    <t>430101500921</t>
  </si>
  <si>
    <t>430101505908</t>
  </si>
  <si>
    <t>430101505921</t>
  </si>
  <si>
    <t>430101505926</t>
  </si>
  <si>
    <t>430101506921</t>
  </si>
  <si>
    <t>430101508921</t>
  </si>
  <si>
    <t>430102553921</t>
  </si>
  <si>
    <t>430102966921</t>
  </si>
  <si>
    <t>430104310921</t>
  </si>
  <si>
    <t>430104320930</t>
  </si>
  <si>
    <t>430104640908</t>
  </si>
  <si>
    <t>430104710921</t>
  </si>
  <si>
    <t>430104945921</t>
  </si>
  <si>
    <t>430105312921</t>
  </si>
  <si>
    <t>430105328921</t>
  </si>
  <si>
    <t>430105333921</t>
  </si>
  <si>
    <t>430106235921</t>
  </si>
  <si>
    <t>430121505921</t>
  </si>
  <si>
    <t>430121596921</t>
  </si>
  <si>
    <t>430122553921</t>
  </si>
  <si>
    <t>430201505921</t>
  </si>
  <si>
    <t>440101505908</t>
  </si>
  <si>
    <t>440101505921</t>
  </si>
  <si>
    <t>440101506921</t>
  </si>
  <si>
    <t>440101596921</t>
  </si>
  <si>
    <t>440102426922</t>
  </si>
  <si>
    <t>440102553921</t>
  </si>
  <si>
    <t>440102966921</t>
  </si>
  <si>
    <t>440104710921</t>
  </si>
  <si>
    <t>440104815908</t>
  </si>
  <si>
    <t>450101090908</t>
  </si>
  <si>
    <t>450101505908</t>
  </si>
  <si>
    <t>450101505912</t>
  </si>
  <si>
    <t>450101505921</t>
  </si>
  <si>
    <t>450101508921</t>
  </si>
  <si>
    <t>450101630870</t>
  </si>
  <si>
    <t>450102966930</t>
  </si>
  <si>
    <t>450104320930</t>
  </si>
  <si>
    <t>450104815908</t>
  </si>
  <si>
    <t>450105295921</t>
  </si>
  <si>
    <t>450201505921</t>
  </si>
  <si>
    <t>450201570926</t>
  </si>
  <si>
    <t>450202426922</t>
  </si>
  <si>
    <t>450202588921</t>
  </si>
  <si>
    <t>450301505921</t>
  </si>
  <si>
    <t>450302666921</t>
  </si>
  <si>
    <t>450305346921</t>
  </si>
  <si>
    <t>450401505921</t>
  </si>
  <si>
    <t>450601505921</t>
  </si>
  <si>
    <t>460101505921</t>
  </si>
  <si>
    <t>460101509921</t>
  </si>
  <si>
    <t>460102065930</t>
  </si>
  <si>
    <t>460102101921</t>
  </si>
  <si>
    <t>460102101926</t>
  </si>
  <si>
    <t>460102105930</t>
  </si>
  <si>
    <t>460102200926</t>
  </si>
  <si>
    <t>460102553921</t>
  </si>
  <si>
    <t>460102666921</t>
  </si>
  <si>
    <t>460102930921</t>
  </si>
  <si>
    <t>460102966921</t>
  </si>
  <si>
    <t>460102966930</t>
  </si>
  <si>
    <t>460104290930</t>
  </si>
  <si>
    <t>460104320921</t>
  </si>
  <si>
    <t>460104320930</t>
  </si>
  <si>
    <t>460104705921</t>
  </si>
  <si>
    <t>460104765912</t>
  </si>
  <si>
    <t>460104855911</t>
  </si>
  <si>
    <t>460105000930</t>
  </si>
  <si>
    <t>460105290921</t>
  </si>
  <si>
    <t>460105295921</t>
  </si>
  <si>
    <t>460201505921</t>
  </si>
  <si>
    <t>460202065930</t>
  </si>
  <si>
    <t>460202666921</t>
  </si>
  <si>
    <t>460204290930</t>
  </si>
  <si>
    <t>460204295930</t>
  </si>
  <si>
    <t>460204320921</t>
  </si>
  <si>
    <t>460204320930</t>
  </si>
  <si>
    <t>460205000930</t>
  </si>
  <si>
    <t>460301180874</t>
  </si>
  <si>
    <t>460301505921</t>
  </si>
  <si>
    <t>460305290921</t>
  </si>
  <si>
    <t>470102120926</t>
  </si>
  <si>
    <t>470102190926</t>
  </si>
  <si>
    <t>470102470926</t>
  </si>
  <si>
    <t>480101207921</t>
  </si>
  <si>
    <t>480101505921</t>
  </si>
  <si>
    <t>480101505926</t>
  </si>
  <si>
    <t>480102966921</t>
  </si>
  <si>
    <t>480105000930</t>
  </si>
  <si>
    <t>490101170921</t>
  </si>
  <si>
    <t>490101505921</t>
  </si>
  <si>
    <t>490101550931</t>
  </si>
  <si>
    <t>490104320930</t>
  </si>
  <si>
    <t>490104680921</t>
  </si>
  <si>
    <t>490104705921</t>
  </si>
  <si>
    <t>490104710921</t>
  </si>
  <si>
    <t>490104715921</t>
  </si>
  <si>
    <t>510101170874</t>
  </si>
  <si>
    <t>510101180874</t>
  </si>
  <si>
    <t>510101195885</t>
  </si>
  <si>
    <t>510101207921</t>
  </si>
  <si>
    <t>510101207926</t>
  </si>
  <si>
    <t>510101295935</t>
  </si>
  <si>
    <t>510101355902</t>
  </si>
  <si>
    <t>510101505908</t>
  </si>
  <si>
    <t>510101505921</t>
  </si>
  <si>
    <t>510101505926</t>
  </si>
  <si>
    <t>510101505935</t>
  </si>
  <si>
    <t>510101509921</t>
  </si>
  <si>
    <t>510101510926</t>
  </si>
  <si>
    <t>510101515908</t>
  </si>
  <si>
    <t>510101515912</t>
  </si>
  <si>
    <t>510101560921</t>
  </si>
  <si>
    <t>510101560926</t>
  </si>
  <si>
    <t>510101570926</t>
  </si>
  <si>
    <t>510101575908</t>
  </si>
  <si>
    <t>510101575921</t>
  </si>
  <si>
    <t>510101575926</t>
  </si>
  <si>
    <t>510101585926</t>
  </si>
  <si>
    <t>510101590921</t>
  </si>
  <si>
    <t>510101590926</t>
  </si>
  <si>
    <t>510101595921</t>
  </si>
  <si>
    <t>510101595926</t>
  </si>
  <si>
    <t>510101596926</t>
  </si>
  <si>
    <t>510101630878</t>
  </si>
  <si>
    <t>510101670926</t>
  </si>
  <si>
    <t>510101700921</t>
  </si>
  <si>
    <t>510101700926</t>
  </si>
  <si>
    <t>510102666921</t>
  </si>
  <si>
    <t>510102966926</t>
  </si>
  <si>
    <t>510104360935</t>
  </si>
  <si>
    <t>510104630926</t>
  </si>
  <si>
    <t>510104905926</t>
  </si>
  <si>
    <t>510104910926</t>
  </si>
  <si>
    <t>510104945926</t>
  </si>
  <si>
    <t>510105205935</t>
  </si>
  <si>
    <t>510201100887</t>
  </si>
  <si>
    <t>510201105892</t>
  </si>
  <si>
    <t>510201207921</t>
  </si>
  <si>
    <t>510201505908</t>
  </si>
  <si>
    <t>510201505921</t>
  </si>
  <si>
    <t>510201505925</t>
  </si>
  <si>
    <t>510201505926</t>
  </si>
  <si>
    <t>510201505935</t>
  </si>
  <si>
    <t>510201550881</t>
  </si>
  <si>
    <t>510201605892</t>
  </si>
  <si>
    <t>510201630885</t>
  </si>
  <si>
    <t>510202380924</t>
  </si>
  <si>
    <t>510202455925</t>
  </si>
  <si>
    <t>510202666921</t>
  </si>
  <si>
    <t>510204705921</t>
  </si>
  <si>
    <t>510204720921</t>
  </si>
  <si>
    <t>510204910926</t>
  </si>
  <si>
    <t>510205105935</t>
  </si>
  <si>
    <t>510205260921</t>
  </si>
  <si>
    <t>510251505921</t>
  </si>
  <si>
    <t>510252380924</t>
  </si>
  <si>
    <t>510252455925</t>
  </si>
  <si>
    <t>510301505921</t>
  </si>
  <si>
    <t>510301505925</t>
  </si>
  <si>
    <t>510302966921</t>
  </si>
  <si>
    <t>510304585925</t>
  </si>
  <si>
    <t>510304965935</t>
  </si>
  <si>
    <t>510304980925</t>
  </si>
  <si>
    <t>510304985925</t>
  </si>
  <si>
    <t>510305105935</t>
  </si>
  <si>
    <t>510305140935</t>
  </si>
  <si>
    <t>510306483925</t>
  </si>
  <si>
    <t>510400470935</t>
  </si>
  <si>
    <t>510401315912</t>
  </si>
  <si>
    <t>510401500935</t>
  </si>
  <si>
    <t>510401505912</t>
  </si>
  <si>
    <t>510401505921</t>
  </si>
  <si>
    <t>510401505925</t>
  </si>
  <si>
    <t>510401505935</t>
  </si>
  <si>
    <t>510401514885</t>
  </si>
  <si>
    <t>510401590921</t>
  </si>
  <si>
    <t>510401630885</t>
  </si>
  <si>
    <t>510401676856</t>
  </si>
  <si>
    <t>510402666921</t>
  </si>
  <si>
    <t>510404295930</t>
  </si>
  <si>
    <t>510404320930</t>
  </si>
  <si>
    <t>510404475844</t>
  </si>
  <si>
    <t>510405105935</t>
  </si>
  <si>
    <t>510405150935</t>
  </si>
  <si>
    <t>510451207921</t>
  </si>
  <si>
    <t>510451295935</t>
  </si>
  <si>
    <t>510501207921</t>
  </si>
  <si>
    <t>510501207931</t>
  </si>
  <si>
    <t>510501208921</t>
  </si>
  <si>
    <t>510501295935</t>
  </si>
  <si>
    <t>510501500921</t>
  </si>
  <si>
    <t>510501505921</t>
  </si>
  <si>
    <t>510501505935</t>
  </si>
  <si>
    <t>510501590921</t>
  </si>
  <si>
    <t>510501590926</t>
  </si>
  <si>
    <t>510502588921</t>
  </si>
  <si>
    <t>510502666921</t>
  </si>
  <si>
    <t>510504355935</t>
  </si>
  <si>
    <t>510504360935</t>
  </si>
  <si>
    <t>510504380935</t>
  </si>
  <si>
    <t>510504385935</t>
  </si>
  <si>
    <t>510504710921</t>
  </si>
  <si>
    <t>510505190935</t>
  </si>
  <si>
    <t>510505195935</t>
  </si>
  <si>
    <t>510601295935</t>
  </si>
  <si>
    <t>510601505921</t>
  </si>
  <si>
    <t>510601505926</t>
  </si>
  <si>
    <t>510601672926</t>
  </si>
  <si>
    <t>510602200926</t>
  </si>
  <si>
    <t>510602666921</t>
  </si>
  <si>
    <t>510604355935</t>
  </si>
  <si>
    <t>510604945921</t>
  </si>
  <si>
    <t>510605271921</t>
  </si>
  <si>
    <t>520101315912</t>
  </si>
  <si>
    <t>520101505908</t>
  </si>
  <si>
    <t>520101505912</t>
  </si>
  <si>
    <t>520101505921</t>
  </si>
  <si>
    <t>520101560926</t>
  </si>
  <si>
    <t>520101596921</t>
  </si>
  <si>
    <t>520102426922</t>
  </si>
  <si>
    <t>520102666921</t>
  </si>
  <si>
    <t>520102966921</t>
  </si>
  <si>
    <t>520104300921</t>
  </si>
  <si>
    <t>520104310921</t>
  </si>
  <si>
    <t>520104540926</t>
  </si>
  <si>
    <t>520104905926</t>
  </si>
  <si>
    <t>520104935921</t>
  </si>
  <si>
    <t>520104940912</t>
  </si>
  <si>
    <t>520105015912</t>
  </si>
  <si>
    <t>520105015921</t>
  </si>
  <si>
    <t>520201315912</t>
  </si>
  <si>
    <t>520201505908</t>
  </si>
  <si>
    <t>520201505912</t>
  </si>
  <si>
    <t>520201505921</t>
  </si>
  <si>
    <t>520201505935</t>
  </si>
  <si>
    <t>520201630878</t>
  </si>
  <si>
    <t>520202666921</t>
  </si>
  <si>
    <t>520202966921</t>
  </si>
  <si>
    <t>520202966926</t>
  </si>
  <si>
    <t>520204305921</t>
  </si>
  <si>
    <t>520204310921</t>
  </si>
  <si>
    <t>520204320930</t>
  </si>
  <si>
    <t>520204540926</t>
  </si>
  <si>
    <t>520204550926</t>
  </si>
  <si>
    <t>520204935921</t>
  </si>
  <si>
    <t>520204940912</t>
  </si>
  <si>
    <t>520301015903</t>
  </si>
  <si>
    <t>520301315912</t>
  </si>
  <si>
    <t>520301500921</t>
  </si>
  <si>
    <t>520301505912</t>
  </si>
  <si>
    <t>520301505921</t>
  </si>
  <si>
    <t>520302426922</t>
  </si>
  <si>
    <t>520302966921</t>
  </si>
  <si>
    <t>520304280903</t>
  </si>
  <si>
    <t>520304295930</t>
  </si>
  <si>
    <t>520304300921</t>
  </si>
  <si>
    <t>520304305921</t>
  </si>
  <si>
    <t>520304945926</t>
  </si>
  <si>
    <t>520400000909</t>
  </si>
  <si>
    <t>520400000913</t>
  </si>
  <si>
    <t>520401010903</t>
  </si>
  <si>
    <t>520401207921</t>
  </si>
  <si>
    <t>520401505908</t>
  </si>
  <si>
    <t>520401505912</t>
  </si>
  <si>
    <t>520401505921</t>
  </si>
  <si>
    <t>520401515908</t>
  </si>
  <si>
    <t>520402050921</t>
  </si>
  <si>
    <t>520402426922</t>
  </si>
  <si>
    <t>520402666921</t>
  </si>
  <si>
    <t>520402966921</t>
  </si>
  <si>
    <t>520404295930</t>
  </si>
  <si>
    <t>520404300921</t>
  </si>
  <si>
    <t>520404305921</t>
  </si>
  <si>
    <t>520404310921</t>
  </si>
  <si>
    <t>520404825912</t>
  </si>
  <si>
    <t>530101505921</t>
  </si>
  <si>
    <t>530101596921</t>
  </si>
  <si>
    <t>530102090928</t>
  </si>
  <si>
    <t>530102370928</t>
  </si>
  <si>
    <t>530102426922</t>
  </si>
  <si>
    <t>530102492908</t>
  </si>
  <si>
    <t>regulatory</t>
  </si>
  <si>
    <t>530102492921</t>
  </si>
  <si>
    <t>530102492926</t>
  </si>
  <si>
    <t>530102500928</t>
  </si>
  <si>
    <t>530102502928</t>
  </si>
  <si>
    <t>530102505928</t>
  </si>
  <si>
    <t>530102966921</t>
  </si>
  <si>
    <t>530105270921</t>
  </si>
  <si>
    <t>530105271921</t>
  </si>
  <si>
    <t>530105277921</t>
  </si>
  <si>
    <t>540101505911</t>
  </si>
  <si>
    <t>540101505913</t>
  </si>
  <si>
    <t>540101505921</t>
  </si>
  <si>
    <t>540101505935</t>
  </si>
  <si>
    <t>540101506921</t>
  </si>
  <si>
    <t>540101507921</t>
  </si>
  <si>
    <t>540101508921</t>
  </si>
  <si>
    <t>540101509921</t>
  </si>
  <si>
    <t>540101575926</t>
  </si>
  <si>
    <t>540102050902</t>
  </si>
  <si>
    <t>540102053921</t>
  </si>
  <si>
    <t>540102065930</t>
  </si>
  <si>
    <t>540102101921</t>
  </si>
  <si>
    <t>540102426922</t>
  </si>
  <si>
    <t>540102492921</t>
  </si>
  <si>
    <t>540102492926</t>
  </si>
  <si>
    <t>540102595904</t>
  </si>
  <si>
    <t>540102966921</t>
  </si>
  <si>
    <t>540102972921</t>
  </si>
  <si>
    <t>540104290921</t>
  </si>
  <si>
    <t>540104290930</t>
  </si>
  <si>
    <t>540104320921</t>
  </si>
  <si>
    <t>540104320930</t>
  </si>
  <si>
    <t>540104330921</t>
  </si>
  <si>
    <t>540105000930</t>
  </si>
  <si>
    <t>540105260921</t>
  </si>
  <si>
    <t>540105263921</t>
  </si>
  <si>
    <t>540105265921</t>
  </si>
  <si>
    <t>540105268921</t>
  </si>
  <si>
    <t>540105270921</t>
  </si>
  <si>
    <t>540105275921</t>
  </si>
  <si>
    <t>540105276921</t>
  </si>
  <si>
    <t>540105277921</t>
  </si>
  <si>
    <t>540105280921</t>
  </si>
  <si>
    <t>540105285921</t>
  </si>
  <si>
    <t>540105285926</t>
  </si>
  <si>
    <t>540105286921</t>
  </si>
  <si>
    <t>540105290921</t>
  </si>
  <si>
    <t>540105291921</t>
  </si>
  <si>
    <t>540105295921</t>
  </si>
  <si>
    <t>540105297921</t>
  </si>
  <si>
    <t>540105300921</t>
  </si>
  <si>
    <t>540105305921</t>
  </si>
  <si>
    <t>540105310921</t>
  </si>
  <si>
    <t>540105312921</t>
  </si>
  <si>
    <t>540105315921</t>
  </si>
  <si>
    <t>540105316921</t>
  </si>
  <si>
    <t>540105320921</t>
  </si>
  <si>
    <t>540105328921</t>
  </si>
  <si>
    <t>540105330921</t>
  </si>
  <si>
    <t>540105333921</t>
  </si>
  <si>
    <t>540105340921</t>
  </si>
  <si>
    <t>540105346921</t>
  </si>
  <si>
    <t>540105360921</t>
  </si>
  <si>
    <t>540121505921</t>
  </si>
  <si>
    <t>540201505921</t>
  </si>
  <si>
    <t>540201506921</t>
  </si>
  <si>
    <t>540201507921</t>
  </si>
  <si>
    <t>540201508921</t>
  </si>
  <si>
    <t>540201509921</t>
  </si>
  <si>
    <t>540205255921</t>
  </si>
  <si>
    <t>540205264921</t>
  </si>
  <si>
    <t>540205265921</t>
  </si>
  <si>
    <t>540205270921</t>
  </si>
  <si>
    <t>540205282921</t>
  </si>
  <si>
    <t>540205290921</t>
  </si>
  <si>
    <t>540205295921</t>
  </si>
  <si>
    <t>540205297921</t>
  </si>
  <si>
    <t>540205316921</t>
  </si>
  <si>
    <t>540205320921</t>
  </si>
  <si>
    <t>540205328921</t>
  </si>
  <si>
    <t>540205330921</t>
  </si>
  <si>
    <t>540205346921</t>
  </si>
  <si>
    <t>540301505921</t>
  </si>
  <si>
    <t>540302310921</t>
  </si>
  <si>
    <t>540302900921</t>
  </si>
  <si>
    <t>540302930921</t>
  </si>
  <si>
    <t>540304290921</t>
  </si>
  <si>
    <t>540304320921</t>
  </si>
  <si>
    <t>540304330921</t>
  </si>
  <si>
    <t>540305265921</t>
  </si>
  <si>
    <t>540305268921</t>
  </si>
  <si>
    <t>540305270921</t>
  </si>
  <si>
    <t>540305271921</t>
  </si>
  <si>
    <t>540305272921</t>
  </si>
  <si>
    <t>540305276921</t>
  </si>
  <si>
    <t>540305277921</t>
  </si>
  <si>
    <t>540305286921</t>
  </si>
  <si>
    <t>540305290921</t>
  </si>
  <si>
    <t>540305291921</t>
  </si>
  <si>
    <t>540305295921</t>
  </si>
  <si>
    <t>540305328921</t>
  </si>
  <si>
    <t>540305346921</t>
  </si>
  <si>
    <t>540306235921</t>
  </si>
  <si>
    <t>540401505921</t>
  </si>
  <si>
    <t>540401505935</t>
  </si>
  <si>
    <t>540401507921</t>
  </si>
  <si>
    <t>540402560921</t>
  </si>
  <si>
    <t>540404705921</t>
  </si>
  <si>
    <t>540405260921</t>
  </si>
  <si>
    <t>540405265921</t>
  </si>
  <si>
    <t>540405268921</t>
  </si>
  <si>
    <t>540405271921</t>
  </si>
  <si>
    <t>540405277921</t>
  </si>
  <si>
    <t>540405280921</t>
  </si>
  <si>
    <t>540405281921</t>
  </si>
  <si>
    <t>540405282921</t>
  </si>
  <si>
    <t>540405283921</t>
  </si>
  <si>
    <t>540405284921</t>
  </si>
  <si>
    <t>540405285921</t>
  </si>
  <si>
    <t>540405286921</t>
  </si>
  <si>
    <t>540405287921</t>
  </si>
  <si>
    <t>540405288921</t>
  </si>
  <si>
    <t>540405289921</t>
  </si>
  <si>
    <t>540405295921</t>
  </si>
  <si>
    <t>540405296921</t>
  </si>
  <si>
    <t>540405316921</t>
  </si>
  <si>
    <t>540501207921</t>
  </si>
  <si>
    <t>540501505921</t>
  </si>
  <si>
    <t>540501509921</t>
  </si>
  <si>
    <t>540502972921</t>
  </si>
  <si>
    <t>540505255921</t>
  </si>
  <si>
    <t>540505260921</t>
  </si>
  <si>
    <t>540505262921</t>
  </si>
  <si>
    <t>540505265921</t>
  </si>
  <si>
    <t>540505268921</t>
  </si>
  <si>
    <t>540505270921</t>
  </si>
  <si>
    <t>540505271921</t>
  </si>
  <si>
    <t>540505272921</t>
  </si>
  <si>
    <t>540505275921</t>
  </si>
  <si>
    <t>540505277921</t>
  </si>
  <si>
    <t>540505287921</t>
  </si>
  <si>
    <t>540505295921</t>
  </si>
  <si>
    <t>540505297921</t>
  </si>
  <si>
    <t>540505300921</t>
  </si>
  <si>
    <t>540505316921</t>
  </si>
  <si>
    <t>540505320921</t>
  </si>
  <si>
    <t>540601505921</t>
  </si>
  <si>
    <t>540602050902</t>
  </si>
  <si>
    <t>540605260921</t>
  </si>
  <si>
    <t>540605261921</t>
  </si>
  <si>
    <t>540605262921</t>
  </si>
  <si>
    <t>540605263921</t>
  </si>
  <si>
    <t>540605264921</t>
  </si>
  <si>
    <t>540605265921</t>
  </si>
  <si>
    <t>540605271921</t>
  </si>
  <si>
    <t>540605290921</t>
  </si>
  <si>
    <t>540605295921</t>
  </si>
  <si>
    <t>540605316921</t>
  </si>
  <si>
    <t>540605320921</t>
  </si>
  <si>
    <t>540605328921</t>
  </si>
  <si>
    <t>540605346921</t>
  </si>
  <si>
    <t>540701505921</t>
  </si>
  <si>
    <t>540704320930</t>
  </si>
  <si>
    <t>540705265921</t>
  </si>
  <si>
    <t>540705280921</t>
  </si>
  <si>
    <t>540705290921</t>
  </si>
  <si>
    <t>540705310921</t>
  </si>
  <si>
    <t>540705312921</t>
  </si>
  <si>
    <t>540805270921</t>
  </si>
  <si>
    <t>540805320921</t>
  </si>
  <si>
    <t>540805346921</t>
  </si>
  <si>
    <t>550101505908</t>
  </si>
  <si>
    <t>550101505912</t>
  </si>
  <si>
    <t>550101505921</t>
  </si>
  <si>
    <t>550101505926</t>
  </si>
  <si>
    <t>550101505935</t>
  </si>
  <si>
    <t>550101630885</t>
  </si>
  <si>
    <t>550102105921</t>
  </si>
  <si>
    <t>550102553921</t>
  </si>
  <si>
    <t>550102666921</t>
  </si>
  <si>
    <t>550102972908</t>
  </si>
  <si>
    <t>550102972921</t>
  </si>
  <si>
    <t>550107203908</t>
  </si>
  <si>
    <t>550107399908</t>
  </si>
  <si>
    <t>601021505921</t>
  </si>
  <si>
    <t>601131505921</t>
  </si>
  <si>
    <t>601231505921</t>
  </si>
  <si>
    <t>710001505921</t>
  </si>
  <si>
    <t>710002966921</t>
  </si>
  <si>
    <t>720001220887</t>
  </si>
  <si>
    <t>720001290887</t>
  </si>
  <si>
    <t>720001505912</t>
  </si>
  <si>
    <t>720001505921</t>
  </si>
  <si>
    <t>720001610892</t>
  </si>
  <si>
    <t>720002588921</t>
  </si>
  <si>
    <t>720002966921</t>
  </si>
  <si>
    <t>720004320930</t>
  </si>
  <si>
    <t>720004765912</t>
  </si>
  <si>
    <t>725001505912</t>
  </si>
  <si>
    <t>725001505921</t>
  </si>
  <si>
    <t>725001505925</t>
  </si>
  <si>
    <t>725001505926</t>
  </si>
  <si>
    <t>725001596921</t>
  </si>
  <si>
    <t>725002426922</t>
  </si>
  <si>
    <t>725002553921</t>
  </si>
  <si>
    <t>725002560921</t>
  </si>
  <si>
    <t>725002966921</t>
  </si>
  <si>
    <t>725004695921</t>
  </si>
  <si>
    <t>725004750921</t>
  </si>
  <si>
    <t>725004910926</t>
  </si>
  <si>
    <t>727001355902</t>
  </si>
  <si>
    <t>727001505921</t>
  </si>
  <si>
    <t>727001505926</t>
  </si>
  <si>
    <t>727002966921</t>
  </si>
  <si>
    <t>727005015921</t>
  </si>
  <si>
    <t>730000000913</t>
  </si>
  <si>
    <t>730001505921</t>
  </si>
  <si>
    <t>730002966921</t>
  </si>
  <si>
    <t>731001505910</t>
  </si>
  <si>
    <t>731001505912</t>
  </si>
  <si>
    <t>731001505921</t>
  </si>
  <si>
    <t>731002666921</t>
  </si>
  <si>
    <t>731002966908</t>
  </si>
  <si>
    <t>731002966921</t>
  </si>
  <si>
    <t>731004660908</t>
  </si>
  <si>
    <t>735001505921</t>
  </si>
  <si>
    <t>736001505921</t>
  </si>
  <si>
    <t>736002966921</t>
  </si>
  <si>
    <t>740001505912</t>
  </si>
  <si>
    <t>740001505921</t>
  </si>
  <si>
    <t>740002966921</t>
  </si>
  <si>
    <t>741001505912</t>
  </si>
  <si>
    <t>741001505921</t>
  </si>
  <si>
    <t>741002966921</t>
  </si>
  <si>
    <t>745001505921</t>
  </si>
  <si>
    <t>745001505925</t>
  </si>
  <si>
    <t>745002105930</t>
  </si>
  <si>
    <t>745002966921</t>
  </si>
  <si>
    <t>747001505921</t>
  </si>
  <si>
    <t>747002666921</t>
  </si>
  <si>
    <t>747002966921</t>
  </si>
  <si>
    <t>748001505921</t>
  </si>
  <si>
    <t>748002492926</t>
  </si>
  <si>
    <t>748002966921</t>
  </si>
  <si>
    <t>749001500921</t>
  </si>
  <si>
    <t>749001505921</t>
  </si>
  <si>
    <t>749002966921</t>
  </si>
  <si>
    <t>750001505921</t>
  </si>
  <si>
    <t>750001505935</t>
  </si>
  <si>
    <t>750002966921</t>
  </si>
  <si>
    <t>750004705921</t>
  </si>
  <si>
    <t>755001505903</t>
  </si>
  <si>
    <t>755001505912</t>
  </si>
  <si>
    <t>755001505921</t>
  </si>
  <si>
    <t>755002588921</t>
  </si>
  <si>
    <t>755002966921</t>
  </si>
  <si>
    <t>760001500921</t>
  </si>
  <si>
    <t>760001505921</t>
  </si>
  <si>
    <t>760002065930</t>
  </si>
  <si>
    <t>760002200926</t>
  </si>
  <si>
    <t>760002966921</t>
  </si>
  <si>
    <t>760004290930</t>
  </si>
  <si>
    <t>760004320921</t>
  </si>
  <si>
    <t>760004320930</t>
  </si>
  <si>
    <t>760005000930</t>
  </si>
  <si>
    <t>760005295921</t>
  </si>
  <si>
    <t>765001505921</t>
  </si>
  <si>
    <t>765002553921</t>
  </si>
  <si>
    <t>765002966921</t>
  </si>
  <si>
    <t>770001505921</t>
  </si>
  <si>
    <t>770002966921</t>
  </si>
  <si>
    <t>790001500921</t>
  </si>
  <si>
    <t>790001505910</t>
  </si>
  <si>
    <t>790001505912</t>
  </si>
  <si>
    <t>790001505921</t>
  </si>
  <si>
    <t>790001505925</t>
  </si>
  <si>
    <t>790001505926</t>
  </si>
  <si>
    <t>790001506921</t>
  </si>
  <si>
    <t>790002068921</t>
  </si>
  <si>
    <t>790002368921</t>
  </si>
  <si>
    <t>790002666921</t>
  </si>
  <si>
    <t>790002966921</t>
  </si>
  <si>
    <t>790004305921</t>
  </si>
  <si>
    <t>790004320930</t>
  </si>
  <si>
    <t>790020000909</t>
  </si>
  <si>
    <t>790020000913</t>
  </si>
  <si>
    <t>790021295832</t>
  </si>
  <si>
    <t>790021505921</t>
  </si>
  <si>
    <t>790022426922</t>
  </si>
  <si>
    <t>790022553921</t>
  </si>
  <si>
    <t>790022966921</t>
  </si>
  <si>
    <t>790025340921</t>
  </si>
  <si>
    <t>790031505921</t>
  </si>
  <si>
    <t>790032426922</t>
  </si>
  <si>
    <t>790032553921</t>
  </si>
  <si>
    <t>790032966921</t>
  </si>
  <si>
    <t>811951355902</t>
  </si>
  <si>
    <t>811994520816</t>
  </si>
  <si>
    <t>811994859908</t>
  </si>
  <si>
    <t>822804280903</t>
  </si>
  <si>
    <t>830101315912</t>
  </si>
  <si>
    <t>830101505921</t>
  </si>
  <si>
    <t>830102090880</t>
  </si>
  <si>
    <t>830102105930</t>
  </si>
  <si>
    <t>830102200926</t>
  </si>
  <si>
    <t>830102666921</t>
  </si>
  <si>
    <t>830103180922</t>
  </si>
  <si>
    <t>830104710921</t>
  </si>
  <si>
    <t>830104765912</t>
  </si>
  <si>
    <t>830105300921</t>
  </si>
  <si>
    <t>830221505921</t>
  </si>
  <si>
    <t>830231505921</t>
  </si>
  <si>
    <t>830232666921</t>
  </si>
  <si>
    <t>830232966921</t>
  </si>
  <si>
    <t>830241040877</t>
  </si>
  <si>
    <t>830244415870</t>
  </si>
  <si>
    <t>830252553921</t>
  </si>
  <si>
    <t>830301505887</t>
  </si>
  <si>
    <t>830301505921</t>
  </si>
  <si>
    <t>830301512880</t>
  </si>
  <si>
    <t>830302090880</t>
  </si>
  <si>
    <t>830302105921</t>
  </si>
  <si>
    <t>830302105930</t>
  </si>
  <si>
    <t>830302553921</t>
  </si>
  <si>
    <t>830302966930</t>
  </si>
  <si>
    <t>830303090887</t>
  </si>
  <si>
    <t>830304771887</t>
  </si>
  <si>
    <t>830304771908</t>
  </si>
  <si>
    <t>830306540921</t>
  </si>
  <si>
    <t>831224305921</t>
  </si>
  <si>
    <t>840105295921</t>
  </si>
  <si>
    <t>840201505921</t>
  </si>
  <si>
    <t>840891505921</t>
  </si>
  <si>
    <t>840991505874</t>
  </si>
  <si>
    <t>840991505879</t>
  </si>
  <si>
    <t>840991505902</t>
  </si>
  <si>
    <t>840991505912</t>
  </si>
  <si>
    <t>840991505921</t>
  </si>
  <si>
    <t>840991505935</t>
  </si>
  <si>
    <t>840992010903</t>
  </si>
  <si>
    <t>840992010907</t>
  </si>
  <si>
    <t>840992010908</t>
  </si>
  <si>
    <t>840992010910</t>
  </si>
  <si>
    <t>840992010911</t>
  </si>
  <si>
    <t>840992010912</t>
  </si>
  <si>
    <t>840992010916</t>
  </si>
  <si>
    <t>840992010921</t>
  </si>
  <si>
    <t>840992010922</t>
  </si>
  <si>
    <t>840992020921</t>
  </si>
  <si>
    <t>840992070922</t>
  </si>
  <si>
    <t>840992425922</t>
  </si>
  <si>
    <t>840992426922</t>
  </si>
  <si>
    <t>840992427922</t>
  </si>
  <si>
    <t>840994857922</t>
  </si>
  <si>
    <t>851101505921</t>
  </si>
  <si>
    <t>851102365921</t>
  </si>
  <si>
    <t>851201505921</t>
  </si>
  <si>
    <t>851202365921</t>
  </si>
  <si>
    <t>851202475921</t>
  </si>
  <si>
    <t>851202476921</t>
  </si>
  <si>
    <t>851202477921</t>
  </si>
  <si>
    <t>852101505921</t>
  </si>
  <si>
    <t>852102560921</t>
  </si>
  <si>
    <t>852104620926</t>
  </si>
  <si>
    <t>852202200926</t>
  </si>
  <si>
    <t>852204596921</t>
  </si>
  <si>
    <t>852204596926</t>
  </si>
  <si>
    <t>852204620926</t>
  </si>
  <si>
    <t>852302966921</t>
  </si>
  <si>
    <t>852405285926</t>
  </si>
  <si>
    <t>853102010922</t>
  </si>
  <si>
    <t>853102190926</t>
  </si>
  <si>
    <t>853102245926</t>
  </si>
  <si>
    <t>853102430921</t>
  </si>
  <si>
    <t>853102470926</t>
  </si>
  <si>
    <t>853102471926</t>
  </si>
  <si>
    <t>853102547926</t>
  </si>
  <si>
    <t>853103180922</t>
  </si>
  <si>
    <t>853104580926</t>
  </si>
  <si>
    <t>853104635925</t>
  </si>
  <si>
    <t>853204635925</t>
  </si>
  <si>
    <t>853404580926</t>
  </si>
  <si>
    <t>853501505926</t>
  </si>
  <si>
    <t>853502245926</t>
  </si>
  <si>
    <t>853502470926</t>
  </si>
  <si>
    <t>853504580926</t>
  </si>
  <si>
    <t>853601505921</t>
  </si>
  <si>
    <t>853602190926</t>
  </si>
  <si>
    <t>853604580926</t>
  </si>
  <si>
    <t>853702547926</t>
  </si>
  <si>
    <t>853802101926</t>
  </si>
  <si>
    <t>853902476921</t>
  </si>
  <si>
    <t>853952245926</t>
  </si>
  <si>
    <t>854102595904</t>
  </si>
  <si>
    <t>854102596904</t>
  </si>
  <si>
    <t>854102597904</t>
  </si>
  <si>
    <t>854102598904</t>
  </si>
  <si>
    <t>854102599904</t>
  </si>
  <si>
    <t>854106176904</t>
  </si>
  <si>
    <t>854106495904</t>
  </si>
  <si>
    <t>857001340893</t>
  </si>
  <si>
    <t>857001505885</t>
  </si>
  <si>
    <t>857001505921</t>
  </si>
  <si>
    <t>857001530893</t>
  </si>
  <si>
    <t>857001535893</t>
  </si>
  <si>
    <t>857001540893</t>
  </si>
  <si>
    <t>857001620879</t>
  </si>
  <si>
    <t>857001630885</t>
  </si>
  <si>
    <t>857001675856</t>
  </si>
  <si>
    <t>857004536926</t>
  </si>
  <si>
    <t>857004625926</t>
  </si>
  <si>
    <t>857004980925</t>
  </si>
  <si>
    <t>865002070922</t>
  </si>
  <si>
    <t>865002430922</t>
  </si>
  <si>
    <t>11410PORT908</t>
  </si>
  <si>
    <t>42030PORT903</t>
  </si>
  <si>
    <t>111001250856</t>
  </si>
  <si>
    <t>320001675856</t>
  </si>
  <si>
    <t>155051544863</t>
  </si>
  <si>
    <t>123591170874</t>
  </si>
  <si>
    <t>135101480877</t>
  </si>
  <si>
    <t>155061365878</t>
  </si>
  <si>
    <t>111001670879</t>
  </si>
  <si>
    <t>155071070880</t>
  </si>
  <si>
    <t>155071220887</t>
  </si>
  <si>
    <t>155011125889</t>
  </si>
  <si>
    <t>155071610892</t>
  </si>
  <si>
    <t>141091620893</t>
  </si>
  <si>
    <t>155061620893</t>
  </si>
  <si>
    <t>155201620893</t>
  </si>
  <si>
    <t>111508000909</t>
  </si>
  <si>
    <t>135101560921</t>
  </si>
  <si>
    <t>155201560921</t>
  </si>
  <si>
    <t>510101570921</t>
  </si>
  <si>
    <t>540505290921</t>
  </si>
  <si>
    <t>540801505921</t>
  </si>
  <si>
    <t>540801509921</t>
  </si>
  <si>
    <t>540805265921</t>
  </si>
  <si>
    <t>111005020935</t>
  </si>
  <si>
    <t>Gross plant direct assign</t>
  </si>
  <si>
    <t>161104360935</t>
  </si>
  <si>
    <t>410205020935</t>
  </si>
  <si>
    <t>510201500935</t>
  </si>
  <si>
    <t>Added 4.9.16</t>
  </si>
  <si>
    <t>131004475847</t>
  </si>
  <si>
    <t>320001676856</t>
  </si>
  <si>
    <t>111001285863</t>
  </si>
  <si>
    <t>141091175874</t>
  </si>
  <si>
    <t>155071275874</t>
  </si>
  <si>
    <t>155071695874</t>
  </si>
  <si>
    <t>135251620879</t>
  </si>
  <si>
    <t>employee cost</t>
  </si>
  <si>
    <t>120131315880</t>
  </si>
  <si>
    <t>135251315880</t>
  </si>
  <si>
    <t>141091680880</t>
  </si>
  <si>
    <t>155201130889</t>
  </si>
  <si>
    <t>155061525891</t>
  </si>
  <si>
    <t>135101535893</t>
  </si>
  <si>
    <t>120136600921</t>
  </si>
  <si>
    <t>410104760921</t>
  </si>
  <si>
    <t>410401207921</t>
  </si>
  <si>
    <t>510204985925</t>
  </si>
  <si>
    <t>480104320930</t>
  </si>
  <si>
    <t>155021505935</t>
  </si>
  <si>
    <t>155071045935</t>
  </si>
  <si>
    <t>155071500935</t>
  </si>
  <si>
    <t>155201045935</t>
  </si>
  <si>
    <t>510251505935</t>
  </si>
  <si>
    <t>Added 7.1.16</t>
  </si>
  <si>
    <t>155071676856</t>
  </si>
  <si>
    <t>155091675856</t>
  </si>
  <si>
    <t>155091676856</t>
  </si>
  <si>
    <t>131001430878</t>
  </si>
  <si>
    <t>135101365878</t>
  </si>
  <si>
    <t>155091620879</t>
  </si>
  <si>
    <t>731001505879</t>
  </si>
  <si>
    <t>123591270880</t>
  </si>
  <si>
    <t>135251195885</t>
  </si>
  <si>
    <t>141091315885</t>
  </si>
  <si>
    <t>135201025887</t>
  </si>
  <si>
    <t>155071025887</t>
  </si>
  <si>
    <t>155071290887</t>
  </si>
  <si>
    <t>155091125889</t>
  </si>
  <si>
    <t>141001525891</t>
  </si>
  <si>
    <t>135101165893</t>
  </si>
  <si>
    <t>410401630901</t>
  </si>
  <si>
    <t>114907257908</t>
  </si>
  <si>
    <t>135101315912</t>
  </si>
  <si>
    <t>340005015912</t>
  </si>
  <si>
    <t>111502966921</t>
  </si>
  <si>
    <t>113305020921</t>
  </si>
  <si>
    <t>113482666921</t>
  </si>
  <si>
    <t>135254705921</t>
  </si>
  <si>
    <t>164001506921</t>
  </si>
  <si>
    <t>164001507921</t>
  </si>
  <si>
    <t>330001670921</t>
  </si>
  <si>
    <t>420501505921</t>
  </si>
  <si>
    <t>420502553921</t>
  </si>
  <si>
    <t>727002105921</t>
  </si>
  <si>
    <t>830241505921</t>
  </si>
  <si>
    <t>141004360935</t>
  </si>
  <si>
    <t>510451500935</t>
  </si>
  <si>
    <t>510501500935</t>
  </si>
  <si>
    <t>Added 10.11.16</t>
  </si>
  <si>
    <t>135201630870</t>
  </si>
  <si>
    <t>135104655878</t>
  </si>
  <si>
    <t>161151630878</t>
  </si>
  <si>
    <t>123591620879</t>
  </si>
  <si>
    <t>135101170879</t>
  </si>
  <si>
    <t>510101580880</t>
  </si>
  <si>
    <t>120121505885</t>
  </si>
  <si>
    <t>120131514885</t>
  </si>
  <si>
    <t>155071512885</t>
  </si>
  <si>
    <t>151001130889</t>
  </si>
  <si>
    <t>135101490891</t>
  </si>
  <si>
    <t>155091610892</t>
  </si>
  <si>
    <t>131001535893</t>
  </si>
  <si>
    <t>113255015912</t>
  </si>
  <si>
    <t>520102966912</t>
  </si>
  <si>
    <t>520204765912</t>
  </si>
  <si>
    <t>113252966921</t>
  </si>
  <si>
    <t>115152966921</t>
  </si>
  <si>
    <t>115404930921</t>
  </si>
  <si>
    <t>155084705921</t>
  </si>
  <si>
    <t>155101590921</t>
  </si>
  <si>
    <t>164004705921</t>
  </si>
  <si>
    <t>410704760921</t>
  </si>
  <si>
    <t>420501596921</t>
  </si>
  <si>
    <t>520401595921</t>
  </si>
  <si>
    <t>540605310921</t>
  </si>
  <si>
    <t>135105010935</t>
  </si>
  <si>
    <t>151001500935</t>
  </si>
  <si>
    <t>161004363935</t>
  </si>
  <si>
    <t>161054360935</t>
  </si>
  <si>
    <t>161654360935</t>
  </si>
  <si>
    <t>830101500935</t>
  </si>
  <si>
    <t>Added 1.11.17</t>
  </si>
  <si>
    <t>111001187874</t>
  </si>
  <si>
    <t>320001180874</t>
  </si>
  <si>
    <t>510101250874</t>
  </si>
  <si>
    <t>155201480877</t>
  </si>
  <si>
    <t>112001620878</t>
  </si>
  <si>
    <t>113204655878</t>
  </si>
  <si>
    <t>135101470878</t>
  </si>
  <si>
    <t>155091620878</t>
  </si>
  <si>
    <t>155051670885</t>
  </si>
  <si>
    <t>155061633885</t>
  </si>
  <si>
    <t>410501630885</t>
  </si>
  <si>
    <t>135201505887</t>
  </si>
  <si>
    <t>155071287887</t>
  </si>
  <si>
    <t>120131140889</t>
  </si>
  <si>
    <t>135100600892</t>
  </si>
  <si>
    <t>155071605892</t>
  </si>
  <si>
    <t>155201635892</t>
  </si>
  <si>
    <t>135101460893</t>
  </si>
  <si>
    <t>155091620893</t>
  </si>
  <si>
    <t>135201170903</t>
  </si>
  <si>
    <t>131004660908</t>
  </si>
  <si>
    <t>155084660908</t>
  </si>
  <si>
    <t>520204855911</t>
  </si>
  <si>
    <t>113301515912</t>
  </si>
  <si>
    <t>155201315912</t>
  </si>
  <si>
    <t>520104765912</t>
  </si>
  <si>
    <t>745001505912</t>
  </si>
  <si>
    <t>830101505912</t>
  </si>
  <si>
    <t>112001560921</t>
  </si>
  <si>
    <t>112001595921</t>
  </si>
  <si>
    <t>113302588921</t>
  </si>
  <si>
    <t>115281505921</t>
  </si>
  <si>
    <t>134002666921</t>
  </si>
  <si>
    <t>134004735921</t>
  </si>
  <si>
    <t>141091560921</t>
  </si>
  <si>
    <t>151001595921</t>
  </si>
  <si>
    <t>155052666921</t>
  </si>
  <si>
    <t>155061590921</t>
  </si>
  <si>
    <t>161001570921</t>
  </si>
  <si>
    <t>162016600921</t>
  </si>
  <si>
    <t>330001207921</t>
  </si>
  <si>
    <t>410704720921</t>
  </si>
  <si>
    <t>420142666921</t>
  </si>
  <si>
    <t>450102966921</t>
  </si>
  <si>
    <t>510451505921</t>
  </si>
  <si>
    <t>530101672921</t>
  </si>
  <si>
    <t>540602950921</t>
  </si>
  <si>
    <t>540605268921</t>
  </si>
  <si>
    <t>725001506921</t>
  </si>
  <si>
    <t>725001507921</t>
  </si>
  <si>
    <t>760001672921</t>
  </si>
  <si>
    <t>780001505921</t>
  </si>
  <si>
    <t>780002966921</t>
  </si>
  <si>
    <t>857102966921</t>
  </si>
  <si>
    <t>154924585925</t>
  </si>
  <si>
    <t>550102966930</t>
  </si>
  <si>
    <t>161355205935</t>
  </si>
  <si>
    <t>161904360935</t>
  </si>
  <si>
    <t>510101500935</t>
  </si>
  <si>
    <t>601205205935</t>
  </si>
  <si>
    <t>Added 2.2.17</t>
  </si>
  <si>
    <t>470104580926</t>
  </si>
  <si>
    <t>Added 5.1.17</t>
  </si>
  <si>
    <t>111001280874</t>
  </si>
  <si>
    <t>155101695874</t>
  </si>
  <si>
    <t>510102090874</t>
  </si>
  <si>
    <t>155071480877</t>
  </si>
  <si>
    <t>141091630878</t>
  </si>
  <si>
    <t>transmission</t>
  </si>
  <si>
    <t>155061610878</t>
  </si>
  <si>
    <t>161351630878</t>
  </si>
  <si>
    <t>410501630878</t>
  </si>
  <si>
    <t>510101620879</t>
  </si>
  <si>
    <t>155071100887</t>
  </si>
  <si>
    <t>155101627887</t>
  </si>
  <si>
    <t>155201170887</t>
  </si>
  <si>
    <t>120111130889</t>
  </si>
  <si>
    <t>410501640889</t>
  </si>
  <si>
    <t>155201420893</t>
  </si>
  <si>
    <t>111001355902</t>
  </si>
  <si>
    <t>155061620903</t>
  </si>
  <si>
    <t>113701505908</t>
  </si>
  <si>
    <t>114104740908</t>
  </si>
  <si>
    <t>114907227908</t>
  </si>
  <si>
    <t>113304940912</t>
  </si>
  <si>
    <t>151001505912</t>
  </si>
  <si>
    <t>155061315912</t>
  </si>
  <si>
    <t>164001505912</t>
  </si>
  <si>
    <t>311001505912</t>
  </si>
  <si>
    <t>420101505912</t>
  </si>
  <si>
    <t>540101505912</t>
  </si>
  <si>
    <t>135101592921</t>
  </si>
  <si>
    <t>141001592921</t>
  </si>
  <si>
    <t>155085020921</t>
  </si>
  <si>
    <t>161051207921</t>
  </si>
  <si>
    <t>163004710921</t>
  </si>
  <si>
    <t>410402492921</t>
  </si>
  <si>
    <t>420184705921</t>
  </si>
  <si>
    <t>510101592921</t>
  </si>
  <si>
    <t>770001505926</t>
  </si>
  <si>
    <t>727002105930</t>
  </si>
  <si>
    <t>161554360935</t>
  </si>
  <si>
    <t>410505005935</t>
  </si>
  <si>
    <t>Added 8.1.17</t>
  </si>
  <si>
    <t>420161295832</t>
  </si>
  <si>
    <t>155101695856</t>
  </si>
  <si>
    <t>161551250874</t>
  </si>
  <si>
    <t>161101645875</t>
  </si>
  <si>
    <t>141001330878</t>
  </si>
  <si>
    <t>141001410878</t>
  </si>
  <si>
    <t>161051630878</t>
  </si>
  <si>
    <t>410401505879</t>
  </si>
  <si>
    <t>410501505879</t>
  </si>
  <si>
    <t>113301315880</t>
  </si>
  <si>
    <t>123591440880</t>
  </si>
  <si>
    <t>141091070880</t>
  </si>
  <si>
    <t>161351195885</t>
  </si>
  <si>
    <t>155101125889</t>
  </si>
  <si>
    <t>135251505910</t>
  </si>
  <si>
    <t>131005020912</t>
  </si>
  <si>
    <t>115900000913</t>
  </si>
  <si>
    <t>131004755921</t>
  </si>
  <si>
    <t>151002966921</t>
  </si>
  <si>
    <t>161004945921</t>
  </si>
  <si>
    <t>410501595921</t>
  </si>
  <si>
    <t>420162966921</t>
  </si>
  <si>
    <t>420184280921</t>
  </si>
  <si>
    <t>420502966921</t>
  </si>
  <si>
    <t>510301207921</t>
  </si>
  <si>
    <t>540605300921</t>
  </si>
  <si>
    <t>725001670921</t>
  </si>
  <si>
    <t>857002966921</t>
  </si>
  <si>
    <t>830104320930</t>
  </si>
  <si>
    <t>161394360935</t>
  </si>
  <si>
    <t>161454360935</t>
  </si>
  <si>
    <t>410501505935</t>
  </si>
  <si>
    <t>749004360935</t>
  </si>
  <si>
    <t>Added 11.1.17</t>
  </si>
  <si>
    <t>155071280874</t>
  </si>
  <si>
    <t>550101180874</t>
  </si>
  <si>
    <t>161001545875</t>
  </si>
  <si>
    <t>151001630878</t>
  </si>
  <si>
    <t>161451630878</t>
  </si>
  <si>
    <t>112001505880</t>
  </si>
  <si>
    <t>111501630885</t>
  </si>
  <si>
    <t>111001170887</t>
  </si>
  <si>
    <t>155071125889</t>
  </si>
  <si>
    <t>135101105892</t>
  </si>
  <si>
    <t>120131530893</t>
  </si>
  <si>
    <t>115287399908</t>
  </si>
  <si>
    <t>154914660908</t>
  </si>
  <si>
    <t>141092966921</t>
  </si>
  <si>
    <t>154101591921</t>
  </si>
  <si>
    <t>154101592921</t>
  </si>
  <si>
    <t>154101594921</t>
  </si>
  <si>
    <t>155052966921</t>
  </si>
  <si>
    <t>155092966921</t>
  </si>
  <si>
    <t>161002463921</t>
  </si>
  <si>
    <t>164001500921</t>
  </si>
  <si>
    <t>164001510921</t>
  </si>
  <si>
    <t>325001672921</t>
  </si>
  <si>
    <t>340004950921</t>
  </si>
  <si>
    <t>410501500921</t>
  </si>
  <si>
    <t>780001500921</t>
  </si>
  <si>
    <t>840892426922</t>
  </si>
  <si>
    <t>161392966935</t>
  </si>
  <si>
    <t>340004360935</t>
  </si>
  <si>
    <t>Added 1.12.18</t>
  </si>
  <si>
    <t>151001295832</t>
  </si>
  <si>
    <t>116001505834</t>
  </si>
  <si>
    <t>114004485844</t>
  </si>
  <si>
    <t>115004485844</t>
  </si>
  <si>
    <t>163004415870</t>
  </si>
  <si>
    <t>154101630878</t>
  </si>
  <si>
    <t>155061430878</t>
  </si>
  <si>
    <t>151001630879</t>
  </si>
  <si>
    <t>155062966879</t>
  </si>
  <si>
    <t>111001633885</t>
  </si>
  <si>
    <t>134001633885</t>
  </si>
  <si>
    <t>135101633885</t>
  </si>
  <si>
    <t>155201225887</t>
  </si>
  <si>
    <t>760001025887</t>
  </si>
  <si>
    <t>161151640889</t>
  </si>
  <si>
    <t>135101635892</t>
  </si>
  <si>
    <t>155061400893</t>
  </si>
  <si>
    <t>114204660908</t>
  </si>
  <si>
    <t>115952966908</t>
  </si>
  <si>
    <t>customers-res</t>
  </si>
  <si>
    <t>520401505910</t>
  </si>
  <si>
    <t>155012966912</t>
  </si>
  <si>
    <t>155015015912</t>
  </si>
  <si>
    <t>340001670912</t>
  </si>
  <si>
    <t>520202966912</t>
  </si>
  <si>
    <t>111001590921</t>
  </si>
  <si>
    <t>112001590921</t>
  </si>
  <si>
    <t>115502966921</t>
  </si>
  <si>
    <t>135255015921</t>
  </si>
  <si>
    <t>141001590921</t>
  </si>
  <si>
    <t>151002463921</t>
  </si>
  <si>
    <t>154101505921</t>
  </si>
  <si>
    <t>154101590921</t>
  </si>
  <si>
    <t>154101593921</t>
  </si>
  <si>
    <t>161004705921</t>
  </si>
  <si>
    <t>420104760921</t>
  </si>
  <si>
    <t>510202966921</t>
  </si>
  <si>
    <t>540805290921</t>
  </si>
  <si>
    <t>410201505925</t>
  </si>
  <si>
    <t>141004540926</t>
  </si>
  <si>
    <t>154101295935</t>
  </si>
  <si>
    <t>162004360935</t>
  </si>
  <si>
    <t>510454360935</t>
  </si>
  <si>
    <t>Added 5.3.18</t>
  </si>
  <si>
    <t>113004533816</t>
  </si>
  <si>
    <t>116004533816</t>
  </si>
  <si>
    <t>116004405818</t>
  </si>
  <si>
    <t>116004406818</t>
  </si>
  <si>
    <t>113001310820</t>
  </si>
  <si>
    <t>116001310820</t>
  </si>
  <si>
    <t>117001310820</t>
  </si>
  <si>
    <t>154101310820</t>
  </si>
  <si>
    <t>116001295832</t>
  </si>
  <si>
    <t>113001630840</t>
  </si>
  <si>
    <t>116001630840</t>
  </si>
  <si>
    <t>113004480844</t>
  </si>
  <si>
    <t>113004485844</t>
  </si>
  <si>
    <t>114004475844</t>
  </si>
  <si>
    <t>115004470844</t>
  </si>
  <si>
    <t>115004480844</t>
  </si>
  <si>
    <t>115504470844</t>
  </si>
  <si>
    <t>114004475847</t>
  </si>
  <si>
    <t>115004470847</t>
  </si>
  <si>
    <t>116004470847</t>
  </si>
  <si>
    <t>151001695856</t>
  </si>
  <si>
    <t>DIRECT-OR</t>
  </si>
  <si>
    <t>155051544856</t>
  </si>
  <si>
    <t>113001630870</t>
  </si>
  <si>
    <t>SENDOUT VOLUMES</t>
  </si>
  <si>
    <t>113004415870</t>
  </si>
  <si>
    <t>135101695874</t>
  </si>
  <si>
    <t>CUSTOMERS-ALL</t>
  </si>
  <si>
    <t>161151695874</t>
  </si>
  <si>
    <t>141001470878</t>
  </si>
  <si>
    <t>141091670879</t>
  </si>
  <si>
    <t>DIRECT-WA</t>
  </si>
  <si>
    <t>410201550881</t>
  </si>
  <si>
    <t>155071145889</t>
  </si>
  <si>
    <t>155071635892</t>
  </si>
  <si>
    <t>135101350893</t>
  </si>
  <si>
    <t>118002015894</t>
  </si>
  <si>
    <t>141001360902</t>
  </si>
  <si>
    <t>111001315912</t>
  </si>
  <si>
    <t>113305025912</t>
  </si>
  <si>
    <t>CUSTOMERS-RES</t>
  </si>
  <si>
    <t>852302666912</t>
  </si>
  <si>
    <t>115154935921</t>
  </si>
  <si>
    <t>116001505921</t>
  </si>
  <si>
    <t>345004945921</t>
  </si>
  <si>
    <t>460202966921</t>
  </si>
  <si>
    <t>3-FACTOR</t>
  </si>
  <si>
    <t>540605280921</t>
  </si>
  <si>
    <t>540805316921</t>
  </si>
  <si>
    <t>540902966921</t>
  </si>
  <si>
    <t>541002966921</t>
  </si>
  <si>
    <t>747005015921</t>
  </si>
  <si>
    <t>325002200926</t>
  </si>
  <si>
    <t>EMPLOYEE COST</t>
  </si>
  <si>
    <t>852409940926</t>
  </si>
  <si>
    <t>852409945926</t>
  </si>
  <si>
    <t>853509920926</t>
  </si>
  <si>
    <t>853709910926</t>
  </si>
  <si>
    <t>853959930926</t>
  </si>
  <si>
    <t>853959935926</t>
  </si>
  <si>
    <t>136002966930</t>
  </si>
  <si>
    <t>730004320930</t>
  </si>
  <si>
    <t>115005195935</t>
  </si>
  <si>
    <t>161005020935</t>
  </si>
  <si>
    <t>Added 8.1.18</t>
  </si>
  <si>
    <t>116004395818</t>
  </si>
  <si>
    <t>116004400818</t>
  </si>
  <si>
    <t>114004410845</t>
  </si>
  <si>
    <t>113201250874</t>
  </si>
  <si>
    <t>120131180874</t>
  </si>
  <si>
    <t>123591695874</t>
  </si>
  <si>
    <t>155051275874</t>
  </si>
  <si>
    <t>155071040877</t>
  </si>
  <si>
    <t>727001505885</t>
  </si>
  <si>
    <t>120131025887</t>
  </si>
  <si>
    <t>135251170887</t>
  </si>
  <si>
    <t>131001525891</t>
  </si>
  <si>
    <t>155061615892</t>
  </si>
  <si>
    <t>155071190893</t>
  </si>
  <si>
    <t>118002010894</t>
  </si>
  <si>
    <t>114001505910</t>
  </si>
  <si>
    <t>115155020921</t>
  </si>
  <si>
    <t>118002588921</t>
  </si>
  <si>
    <t>155012966921</t>
  </si>
  <si>
    <t>160001505921</t>
  </si>
  <si>
    <t>160002463921</t>
  </si>
  <si>
    <t>313001672921</t>
  </si>
  <si>
    <t>345004950921</t>
  </si>
  <si>
    <t>410704750921</t>
  </si>
  <si>
    <t>420201500921</t>
  </si>
  <si>
    <t>540405270921</t>
  </si>
  <si>
    <t>857101505921</t>
  </si>
  <si>
    <t>840999935922</t>
  </si>
  <si>
    <t>857002380924</t>
  </si>
  <si>
    <t>135101505925</t>
  </si>
  <si>
    <t>420104320930</t>
  </si>
  <si>
    <t>540101550931</t>
  </si>
  <si>
    <t>115401500935</t>
  </si>
  <si>
    <t>410201505935</t>
  </si>
  <si>
    <t>Added 10.15.18</t>
  </si>
  <si>
    <t>161004532816</t>
  </si>
  <si>
    <t>116004500821</t>
  </si>
  <si>
    <t>115004475847</t>
  </si>
  <si>
    <t>113002966870</t>
  </si>
  <si>
    <t>155201330878</t>
  </si>
  <si>
    <t>113201275880</t>
  </si>
  <si>
    <t>520101550881</t>
  </si>
  <si>
    <t>164001630885</t>
  </si>
  <si>
    <t>155070600892</t>
  </si>
  <si>
    <t>155071465893</t>
  </si>
  <si>
    <t>118002005894</t>
  </si>
  <si>
    <t>540301505902</t>
  </si>
  <si>
    <t>420164280903</t>
  </si>
  <si>
    <t>460104870912</t>
  </si>
  <si>
    <t>161751505921</t>
  </si>
  <si>
    <t>410205020921</t>
  </si>
  <si>
    <t>430102666921</t>
  </si>
  <si>
    <t>510101593921</t>
  </si>
  <si>
    <t>520401506921</t>
  </si>
  <si>
    <t>420184320930</t>
  </si>
  <si>
    <t>116004360935</t>
  </si>
  <si>
    <t>161704360935</t>
  </si>
  <si>
    <t>161904380935</t>
  </si>
  <si>
    <t>116004520816</t>
  </si>
  <si>
    <t>155014485840</t>
  </si>
  <si>
    <t>155021250874</t>
  </si>
  <si>
    <t>115001545875</t>
  </si>
  <si>
    <t>116001270880</t>
  </si>
  <si>
    <t>151001275880</t>
  </si>
  <si>
    <t>120111185893</t>
  </si>
  <si>
    <t>135101465893</t>
  </si>
  <si>
    <t>155064280903</t>
  </si>
  <si>
    <t>113305015908</t>
  </si>
  <si>
    <t>115155015908</t>
  </si>
  <si>
    <t>115155020908</t>
  </si>
  <si>
    <t>115404855908</t>
  </si>
  <si>
    <t>115404865909</t>
  </si>
  <si>
    <t>115404870909</t>
  </si>
  <si>
    <t>161101505912</t>
  </si>
  <si>
    <t>161601505921</t>
  </si>
  <si>
    <t>311001670921</t>
  </si>
  <si>
    <t>410204930921</t>
  </si>
  <si>
    <t>430101590921</t>
  </si>
  <si>
    <t>510501507921</t>
  </si>
  <si>
    <t>510501560921</t>
  </si>
  <si>
    <t>510601207921</t>
  </si>
  <si>
    <t>510601591921</t>
  </si>
  <si>
    <t>541005295921</t>
  </si>
  <si>
    <t>601016041921</t>
  </si>
  <si>
    <t>601106041921</t>
  </si>
  <si>
    <t>840992015922</t>
  </si>
  <si>
    <t>770002200926</t>
  </si>
  <si>
    <t>840201509921</t>
  </si>
  <si>
    <t>160001500935</t>
  </si>
  <si>
    <t>Added 1.19.19</t>
  </si>
  <si>
    <t>Allocated O&amp;M</t>
  </si>
  <si>
    <t>Category</t>
  </si>
  <si>
    <t>LAND OVERHEAD</t>
  </si>
  <si>
    <t>CORP SEC LEGAL FEES</t>
  </si>
  <si>
    <t>CORP SEC TAX</t>
  </si>
  <si>
    <t>VP, I.T. &amp; CIO</t>
  </si>
  <si>
    <t>47010</t>
  </si>
  <si>
    <t>RETIREMENT BENEFITS</t>
  </si>
  <si>
    <t>506000</t>
  </si>
  <si>
    <t>PENSION CONTRIBUTION</t>
  </si>
  <si>
    <t>470109920926</t>
  </si>
  <si>
    <t>Added 4.2.19</t>
  </si>
  <si>
    <t>Natural Gas Storage</t>
  </si>
  <si>
    <t>Underground Storage Expense</t>
  </si>
  <si>
    <t>Operation</t>
  </si>
  <si>
    <t>Wells Expense</t>
  </si>
  <si>
    <t>Compressor Station Expense</t>
  </si>
  <si>
    <t>Compressor Station Fuel</t>
  </si>
  <si>
    <t>Measuring and Regulator Station Expense</t>
  </si>
  <si>
    <t>Purification Expense</t>
  </si>
  <si>
    <t>Maintenance</t>
  </si>
  <si>
    <t>Total Underground Storage Expense</t>
  </si>
  <si>
    <t>Other Storage Expense</t>
  </si>
  <si>
    <t>Supervision and Engineering</t>
  </si>
  <si>
    <t>Total Other Storage Expense</t>
  </si>
  <si>
    <t>Liquified Natural Gas Expense</t>
  </si>
  <si>
    <t>LNG Fuel</t>
  </si>
  <si>
    <t>Total Liquified Natural Gas Expense</t>
  </si>
  <si>
    <t>Total Natural Gas Storage</t>
  </si>
  <si>
    <t>Transmission Expense</t>
  </si>
  <si>
    <t>Mains Expense</t>
  </si>
  <si>
    <t>Maintenance of Mains</t>
  </si>
  <si>
    <t>Total Transmission Expense</t>
  </si>
  <si>
    <t>Distribution Expense</t>
  </si>
  <si>
    <t>Mains and Services Expense</t>
  </si>
  <si>
    <t>Measuring and Regulator Station Expense - General</t>
  </si>
  <si>
    <t>Measuring and Regulator Station Expense - City Gate</t>
  </si>
  <si>
    <t>Meter and House Regulator Expense</t>
  </si>
  <si>
    <t>Customer Installation Expense</t>
  </si>
  <si>
    <t>Other Expense</t>
  </si>
  <si>
    <t>Rents</t>
  </si>
  <si>
    <t>Mains</t>
  </si>
  <si>
    <t>Services</t>
  </si>
  <si>
    <t>Meters and House Regulators</t>
  </si>
  <si>
    <t>Other Equipment</t>
  </si>
  <si>
    <t>Total Distribution Expense</t>
  </si>
  <si>
    <t>Customer Accounts Expense</t>
  </si>
  <si>
    <t>Supervision</t>
  </si>
  <si>
    <t>Meter Reading Expenses</t>
  </si>
  <si>
    <t>Customer Records and Collection Expense</t>
  </si>
  <si>
    <t>Uncollectible Accounts</t>
  </si>
  <si>
    <t>Total Customer Accounts Expense</t>
  </si>
  <si>
    <t>Customer Service and Informational</t>
  </si>
  <si>
    <t>Customer Assistance Expense</t>
  </si>
  <si>
    <t>Customer Information Expense</t>
  </si>
  <si>
    <t>Miscellaneous Customer Service Expense</t>
  </si>
  <si>
    <t>Total Customer Service and Informational</t>
  </si>
  <si>
    <t>Sales Expense</t>
  </si>
  <si>
    <t>Demonstration and Selling Expense</t>
  </si>
  <si>
    <t>Advertising</t>
  </si>
  <si>
    <t>916</t>
  </si>
  <si>
    <t>Miscellaneous Sales Expense</t>
  </si>
  <si>
    <t>Total Sales Expense</t>
  </si>
  <si>
    <t>Administrative and General Expense</t>
  </si>
  <si>
    <t>Office Supplies and Expense</t>
  </si>
  <si>
    <t>Administrative Expenses Transferred - Credit</t>
  </si>
  <si>
    <t>Property Insurance Premium</t>
  </si>
  <si>
    <t>Injuries and Damages</t>
  </si>
  <si>
    <t>Employee Pensions and Benefits</t>
  </si>
  <si>
    <t>928</t>
  </si>
  <si>
    <t>Regulatory Commission Expense</t>
  </si>
  <si>
    <t>Miscellaneous General Expense</t>
  </si>
  <si>
    <t>Maintenance of General Plant</t>
  </si>
  <si>
    <t>Total Administrative and General Expense</t>
  </si>
  <si>
    <t>Total Operations and Maintenance Expense</t>
  </si>
  <si>
    <t>NW Natural</t>
  </si>
  <si>
    <t>Washington Quarterly Results of Operations Report</t>
  </si>
  <si>
    <t>Operations and Maintenance Expense: Allocation of System Amounts</t>
  </si>
  <si>
    <t>For the period ended December 31, 2018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</si>
</sst>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#,##0.00;&quot;(&quot;#,##0.00&quot;)&quot;;#,##0.00;@"/>
    <numFmt numFmtId="165" formatCode="#,##0.00;\-#,##0.00;#,##0.00;@"/>
    <numFmt numFmtId="166" formatCode="0.000%"/>
    <numFmt numFmtId="167" formatCode="_(* #,##0_);_(* \(#,##0\);_(* &quot;-&quot;??_);_(@_)"/>
    <numFmt numFmtId="168" formatCode="0.0000%"/>
    <numFmt numFmtId="169" formatCode="_(&quot;$&quot;* #,##0_);_(&quot;$&quot;* \(#,##0\);_(&quot;$&quot;* &quot;-&quot;??_);_(@_)"/>
  </numFmts>
  <fonts count="3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8"/>
      <color rgb="FF000000"/>
      <name val="Arial"/>
      <family val="2"/>
    </font>
    <font>
      <sz val="10"/>
      <color theme="1"/>
      <name val="Calibri"/>
      <family val="2"/>
      <scheme val="minor"/>
    </font>
    <font>
      <sz val="8"/>
      <color rgb="FF000000"/>
      <name val="Arial"/>
      <family val="2"/>
    </font>
    <font>
      <sz val="10"/>
      <name val="Times New Roman"/>
      <family val="1"/>
    </font>
    <font>
      <u/>
      <sz val="10"/>
      <name val="Tahoma"/>
      <family val="2"/>
    </font>
    <font>
      <sz val="10"/>
      <name val="Tahoma"/>
      <family val="2"/>
    </font>
    <font>
      <sz val="10"/>
      <color rgb="FF0000FF"/>
      <name val="Tahoma"/>
      <family val="2"/>
    </font>
    <font>
      <b/>
      <u/>
      <sz val="10"/>
      <name val="Tahoma"/>
      <family val="2"/>
    </font>
    <font>
      <sz val="10"/>
      <color theme="1"/>
      <name val="Tahoma"/>
      <family val="2"/>
    </font>
    <font>
      <sz val="9"/>
      <name val="Tahoma"/>
      <family val="2"/>
    </font>
    <font>
      <b/>
      <sz val="10"/>
      <name val="Tahoma"/>
      <family val="2"/>
    </font>
    <font>
      <sz val="10"/>
      <name val="Arial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</fonts>
  <fills count="48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FF"/>
        <bgColor indexed="64"/>
      </patternFill>
    </fill>
    <fill>
      <patternFill patternType="solid">
        <fgColor rgb="FFC6C4C4"/>
        <bgColor indexed="64"/>
      </patternFill>
    </fill>
    <fill>
      <patternFill patternType="solid">
        <fgColor rgb="FFFFF843"/>
        <bgColor indexed="64"/>
      </patternFill>
    </fill>
    <fill>
      <patternFill patternType="solid">
        <fgColor rgb="FFE9EEF4"/>
        <bgColor indexed="64"/>
      </patternFill>
    </fill>
    <fill>
      <patternFill patternType="solid">
        <fgColor theme="9" tint="0.39997558519241921"/>
        <bgColor rgb="FF000000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99FFCC"/>
        <bgColor indexed="64"/>
      </patternFill>
    </fill>
    <fill>
      <patternFill patternType="solid">
        <fgColor theme="8" tint="0.39997558519241921"/>
        <bgColor indexed="64"/>
      </patternFill>
    </fill>
  </fills>
  <borders count="4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rgb="FFAEAEAE"/>
      </left>
      <right style="medium">
        <color rgb="FFAEAEAE"/>
      </right>
      <top style="medium">
        <color rgb="FFAEAEAE"/>
      </top>
      <bottom style="medium">
        <color rgb="FFAEAEAE"/>
      </bottom>
      <diagonal/>
    </border>
    <border>
      <left style="medium">
        <color rgb="FFAEAEAE"/>
      </left>
      <right/>
      <top style="medium">
        <color rgb="FFAEAEAE"/>
      </top>
      <bottom/>
      <diagonal/>
    </border>
    <border>
      <left/>
      <right/>
      <top style="medium">
        <color rgb="FFAEAEAE"/>
      </top>
      <bottom/>
      <diagonal/>
    </border>
    <border>
      <left/>
      <right style="medium">
        <color rgb="FFAEAEAE"/>
      </right>
      <top style="medium">
        <color rgb="FFAEAEAE"/>
      </top>
      <bottom/>
      <diagonal/>
    </border>
    <border>
      <left style="medium">
        <color rgb="FFAEAEAE"/>
      </left>
      <right/>
      <top/>
      <bottom style="medium">
        <color rgb="FFAEAEAE"/>
      </bottom>
      <diagonal/>
    </border>
    <border>
      <left/>
      <right/>
      <top/>
      <bottom style="medium">
        <color rgb="FFAEAEAE"/>
      </bottom>
      <diagonal/>
    </border>
    <border>
      <left/>
      <right style="medium">
        <color rgb="FFAEAEAE"/>
      </right>
      <top/>
      <bottom style="medium">
        <color rgb="FFAEAEAE"/>
      </bottom>
      <diagonal/>
    </border>
    <border>
      <left style="medium">
        <color rgb="FFAEAEAE"/>
      </left>
      <right/>
      <top style="medium">
        <color rgb="FFAEAEAE"/>
      </top>
      <bottom style="medium">
        <color rgb="FFAEAEAE"/>
      </bottom>
      <diagonal/>
    </border>
    <border>
      <left/>
      <right style="medium">
        <color rgb="FFAEAEAE"/>
      </right>
      <top style="medium">
        <color rgb="FFAEAEAE"/>
      </top>
      <bottom style="medium">
        <color rgb="FFAEAEAE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</borders>
  <cellStyleXfs count="62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9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1" fillId="0" borderId="0"/>
    <xf numFmtId="0" fontId="1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9" fillId="0" borderId="0"/>
  </cellStyleXfs>
  <cellXfs count="154">
    <xf numFmtId="0" fontId="0" fillId="0" borderId="0" xfId="0"/>
    <xf numFmtId="49" fontId="18" fillId="33" borderId="0" xfId="0" applyNumberFormat="1" applyFont="1" applyFill="1" applyAlignment="1">
      <alignment wrapText="1"/>
    </xf>
    <xf numFmtId="0" fontId="19" fillId="0" borderId="0" xfId="0" applyFont="1" applyAlignment="1">
      <alignment wrapText="1"/>
    </xf>
    <xf numFmtId="49" fontId="20" fillId="34" borderId="10" xfId="0" applyNumberFormat="1" applyFont="1" applyFill="1" applyBorder="1" applyAlignment="1">
      <alignment horizontal="right" vertical="center" wrapText="1"/>
    </xf>
    <xf numFmtId="49" fontId="20" fillId="34" borderId="10" xfId="0" applyNumberFormat="1" applyFont="1" applyFill="1" applyBorder="1" applyAlignment="1">
      <alignment horizontal="left" vertical="center" wrapText="1"/>
    </xf>
    <xf numFmtId="49" fontId="0" fillId="34" borderId="10" xfId="0" applyNumberFormat="1" applyFill="1" applyBorder="1" applyAlignment="1">
      <alignment horizontal="right" vertical="center" wrapText="1"/>
    </xf>
    <xf numFmtId="49" fontId="20" fillId="35" borderId="10" xfId="0" applyNumberFormat="1" applyFont="1" applyFill="1" applyBorder="1" applyAlignment="1">
      <alignment horizontal="left" vertical="center" wrapText="1"/>
    </xf>
    <xf numFmtId="49" fontId="20" fillId="35" borderId="10" xfId="0" applyNumberFormat="1" applyFont="1" applyFill="1" applyBorder="1" applyAlignment="1">
      <alignment horizontal="right" vertical="center" wrapText="1"/>
    </xf>
    <xf numFmtId="0" fontId="20" fillId="33" borderId="10" xfId="0" applyFont="1" applyFill="1" applyBorder="1" applyAlignment="1">
      <alignment horizontal="right" vertical="center" wrapText="1"/>
    </xf>
    <xf numFmtId="164" fontId="20" fillId="33" borderId="10" xfId="0" applyNumberFormat="1" applyFont="1" applyFill="1" applyBorder="1" applyAlignment="1">
      <alignment horizontal="right" vertical="center" wrapText="1"/>
    </xf>
    <xf numFmtId="164" fontId="20" fillId="35" borderId="10" xfId="0" applyNumberFormat="1" applyFont="1" applyFill="1" applyBorder="1" applyAlignment="1">
      <alignment horizontal="right" vertical="center" wrapText="1"/>
    </xf>
    <xf numFmtId="164" fontId="20" fillId="36" borderId="10" xfId="0" applyNumberFormat="1" applyFont="1" applyFill="1" applyBorder="1" applyAlignment="1">
      <alignment horizontal="right" vertical="center" wrapText="1"/>
    </xf>
    <xf numFmtId="0" fontId="20" fillId="36" borderId="10" xfId="0" applyFont="1" applyFill="1" applyBorder="1" applyAlignment="1">
      <alignment horizontal="right" vertical="center" wrapText="1"/>
    </xf>
    <xf numFmtId="165" fontId="20" fillId="33" borderId="10" xfId="0" applyNumberFormat="1" applyFont="1" applyFill="1" applyBorder="1" applyAlignment="1">
      <alignment horizontal="right" vertical="center" wrapText="1"/>
    </xf>
    <xf numFmtId="165" fontId="20" fillId="35" borderId="10" xfId="0" applyNumberFormat="1" applyFont="1" applyFill="1" applyBorder="1" applyAlignment="1">
      <alignment horizontal="right" vertical="center" wrapText="1"/>
    </xf>
    <xf numFmtId="165" fontId="20" fillId="36" borderId="10" xfId="0" applyNumberFormat="1" applyFont="1" applyFill="1" applyBorder="1" applyAlignment="1">
      <alignment horizontal="right" vertical="center" wrapText="1"/>
    </xf>
    <xf numFmtId="0" fontId="16" fillId="0" borderId="0" xfId="0" applyFont="1"/>
    <xf numFmtId="0" fontId="22" fillId="37" borderId="0" xfId="45" applyFont="1" applyFill="1" applyBorder="1"/>
    <xf numFmtId="0" fontId="0" fillId="38" borderId="0" xfId="0" applyFill="1"/>
    <xf numFmtId="0" fontId="0" fillId="0" borderId="0" xfId="0" applyFill="1"/>
    <xf numFmtId="0" fontId="0" fillId="0" borderId="0" xfId="0" applyAlignment="1">
      <alignment horizontal="center"/>
    </xf>
    <xf numFmtId="0" fontId="0" fillId="0" borderId="0" xfId="0" applyBorder="1"/>
    <xf numFmtId="0" fontId="23" fillId="0" borderId="0" xfId="45" applyFont="1" applyFill="1" applyBorder="1"/>
    <xf numFmtId="0" fontId="22" fillId="0" borderId="0" xfId="45" applyFont="1" applyFill="1" applyBorder="1" applyAlignment="1">
      <alignment horizontal="center"/>
    </xf>
    <xf numFmtId="0" fontId="23" fillId="0" borderId="0" xfId="45" applyFont="1" applyBorder="1"/>
    <xf numFmtId="0" fontId="23" fillId="0" borderId="0" xfId="45" applyFont="1" applyFill="1" applyBorder="1" applyAlignment="1">
      <alignment horizontal="center"/>
    </xf>
    <xf numFmtId="10" fontId="23" fillId="0" borderId="19" xfId="46" applyNumberFormat="1" applyFont="1" applyFill="1" applyBorder="1"/>
    <xf numFmtId="10" fontId="23" fillId="0" borderId="21" xfId="45" applyNumberFormat="1" applyFont="1" applyFill="1" applyBorder="1"/>
    <xf numFmtId="166" fontId="23" fillId="0" borderId="0" xfId="46" applyNumberFormat="1" applyFont="1"/>
    <xf numFmtId="10" fontId="23" fillId="0" borderId="25" xfId="46" applyNumberFormat="1" applyFont="1" applyFill="1" applyBorder="1"/>
    <xf numFmtId="10" fontId="23" fillId="0" borderId="26" xfId="45" applyNumberFormat="1" applyFont="1" applyFill="1" applyBorder="1"/>
    <xf numFmtId="43" fontId="22" fillId="0" borderId="19" xfId="47" applyFont="1" applyFill="1" applyBorder="1" applyAlignment="1">
      <alignment horizontal="center"/>
    </xf>
    <xf numFmtId="43" fontId="22" fillId="0" borderId="20" xfId="47" applyFont="1" applyBorder="1" applyAlignment="1">
      <alignment horizontal="center"/>
    </xf>
    <xf numFmtId="43" fontId="22" fillId="0" borderId="20" xfId="47" applyFont="1" applyBorder="1"/>
    <xf numFmtId="0" fontId="22" fillId="0" borderId="21" xfId="45" applyFont="1" applyBorder="1" applyAlignment="1">
      <alignment horizontal="center"/>
    </xf>
    <xf numFmtId="0" fontId="16" fillId="0" borderId="0" xfId="0" applyFont="1" applyBorder="1"/>
    <xf numFmtId="49" fontId="23" fillId="0" borderId="25" xfId="48" applyNumberFormat="1" applyFont="1" applyFill="1" applyBorder="1" applyAlignment="1">
      <alignment horizontal="center"/>
    </xf>
    <xf numFmtId="0" fontId="1" fillId="0" borderId="0" xfId="49" applyBorder="1"/>
    <xf numFmtId="10" fontId="23" fillId="0" borderId="26" xfId="3" applyNumberFormat="1" applyFont="1" applyBorder="1"/>
    <xf numFmtId="49" fontId="23" fillId="0" borderId="25" xfId="45" applyNumberFormat="1" applyFont="1" applyFill="1" applyBorder="1" applyAlignment="1">
      <alignment horizontal="center"/>
    </xf>
    <xf numFmtId="49" fontId="23" fillId="0" borderId="25" xfId="50" applyNumberFormat="1" applyFont="1" applyFill="1" applyBorder="1" applyAlignment="1">
      <alignment horizontal="center"/>
    </xf>
    <xf numFmtId="167" fontId="0" fillId="0" borderId="0" xfId="1" applyNumberFormat="1" applyFont="1" applyBorder="1"/>
    <xf numFmtId="49" fontId="26" fillId="0" borderId="25" xfId="51" applyNumberFormat="1" applyFont="1" applyFill="1" applyBorder="1" applyAlignment="1">
      <alignment horizontal="center"/>
    </xf>
    <xf numFmtId="0" fontId="23" fillId="0" borderId="25" xfId="45" applyFont="1" applyFill="1" applyBorder="1"/>
    <xf numFmtId="10" fontId="23" fillId="0" borderId="26" xfId="46" applyNumberFormat="1" applyFont="1" applyFill="1" applyBorder="1"/>
    <xf numFmtId="10" fontId="23" fillId="0" borderId="26" xfId="52" applyNumberFormat="1" applyFont="1" applyFill="1" applyBorder="1"/>
    <xf numFmtId="0" fontId="23" fillId="0" borderId="27" xfId="45" applyFont="1" applyBorder="1"/>
    <xf numFmtId="10" fontId="23" fillId="0" borderId="29" xfId="52" applyNumberFormat="1" applyFont="1" applyFill="1" applyBorder="1"/>
    <xf numFmtId="0" fontId="22" fillId="0" borderId="0" xfId="45" applyFont="1"/>
    <xf numFmtId="168" fontId="23" fillId="0" borderId="0" xfId="45" applyNumberFormat="1" applyFont="1"/>
    <xf numFmtId="0" fontId="23" fillId="0" borderId="0" xfId="45" applyFont="1"/>
    <xf numFmtId="168" fontId="23" fillId="0" borderId="0" xfId="46" applyNumberFormat="1" applyFont="1" applyBorder="1"/>
    <xf numFmtId="49" fontId="26" fillId="0" borderId="25" xfId="53" applyNumberFormat="1" applyFont="1" applyFill="1" applyBorder="1" applyAlignment="1">
      <alignment horizontal="center"/>
    </xf>
    <xf numFmtId="0" fontId="26" fillId="0" borderId="0" xfId="54"/>
    <xf numFmtId="49" fontId="26" fillId="0" borderId="25" xfId="50" quotePrefix="1" applyNumberFormat="1" applyFont="1" applyFill="1" applyBorder="1" applyAlignment="1">
      <alignment horizontal="center"/>
    </xf>
    <xf numFmtId="49" fontId="23" fillId="0" borderId="25" xfId="45" applyNumberFormat="1" applyFont="1" applyFill="1" applyBorder="1" applyAlignment="1">
      <alignment horizontal="center" vertical="center"/>
    </xf>
    <xf numFmtId="49" fontId="26" fillId="0" borderId="25" xfId="55" applyNumberFormat="1" applyFont="1" applyFill="1" applyBorder="1" applyAlignment="1">
      <alignment horizontal="center"/>
    </xf>
    <xf numFmtId="49" fontId="27" fillId="0" borderId="25" xfId="50" applyNumberFormat="1" applyFont="1" applyFill="1" applyBorder="1" applyAlignment="1">
      <alignment horizontal="center"/>
    </xf>
    <xf numFmtId="49" fontId="26" fillId="0" borderId="25" xfId="56" applyNumberFormat="1" applyFont="1" applyFill="1" applyBorder="1" applyAlignment="1">
      <alignment horizontal="center"/>
    </xf>
    <xf numFmtId="49" fontId="23" fillId="0" borderId="25" xfId="45" quotePrefix="1" applyNumberFormat="1" applyFont="1" applyFill="1" applyBorder="1" applyAlignment="1">
      <alignment horizontal="center"/>
    </xf>
    <xf numFmtId="49" fontId="26" fillId="0" borderId="25" xfId="54" applyNumberFormat="1" applyFont="1" applyFill="1" applyBorder="1" applyAlignment="1">
      <alignment horizontal="center"/>
    </xf>
    <xf numFmtId="49" fontId="26" fillId="0" borderId="25" xfId="50" applyNumberFormat="1" applyFont="1" applyFill="1" applyBorder="1" applyAlignment="1">
      <alignment horizontal="center"/>
    </xf>
    <xf numFmtId="49" fontId="23" fillId="0" borderId="25" xfId="57" applyNumberFormat="1" applyFont="1" applyFill="1" applyBorder="1" applyAlignment="1">
      <alignment horizontal="center"/>
    </xf>
    <xf numFmtId="43" fontId="23" fillId="0" borderId="0" xfId="47" applyFont="1"/>
    <xf numFmtId="49" fontId="23" fillId="0" borderId="25" xfId="58" applyNumberFormat="1" applyFont="1" applyFill="1" applyBorder="1" applyAlignment="1">
      <alignment horizontal="center"/>
    </xf>
    <xf numFmtId="49" fontId="23" fillId="0" borderId="25" xfId="59" quotePrefix="1" applyNumberFormat="1" applyFont="1" applyFill="1" applyBorder="1" applyAlignment="1">
      <alignment horizontal="center"/>
    </xf>
    <xf numFmtId="49" fontId="23" fillId="0" borderId="25" xfId="48" quotePrefix="1" applyNumberFormat="1" applyFont="1" applyFill="1" applyBorder="1" applyAlignment="1">
      <alignment horizontal="center"/>
    </xf>
    <xf numFmtId="49" fontId="23" fillId="0" borderId="25" xfId="59" applyNumberFormat="1" applyFont="1" applyFill="1" applyBorder="1" applyAlignment="1">
      <alignment horizontal="center"/>
    </xf>
    <xf numFmtId="49" fontId="23" fillId="0" borderId="25" xfId="47" quotePrefix="1" applyNumberFormat="1" applyFont="1" applyFill="1" applyBorder="1" applyAlignment="1">
      <alignment horizontal="center"/>
    </xf>
    <xf numFmtId="49" fontId="26" fillId="0" borderId="25" xfId="50" applyNumberFormat="1" applyFill="1" applyBorder="1" applyAlignment="1">
      <alignment horizontal="center"/>
    </xf>
    <xf numFmtId="0" fontId="0" fillId="0" borderId="0" xfId="49" applyFont="1" applyBorder="1"/>
    <xf numFmtId="0" fontId="23" fillId="0" borderId="0" xfId="60" applyFont="1" applyFill="1" applyBorder="1" applyAlignment="1"/>
    <xf numFmtId="49" fontId="23" fillId="0" borderId="30" xfId="45" applyNumberFormat="1" applyFont="1" applyFill="1" applyBorder="1" applyAlignment="1">
      <alignment horizontal="center"/>
    </xf>
    <xf numFmtId="0" fontId="0" fillId="0" borderId="25" xfId="0" applyFill="1" applyBorder="1"/>
    <xf numFmtId="0" fontId="0" fillId="0" borderId="25" xfId="0" applyBorder="1" applyAlignment="1">
      <alignment horizontal="center"/>
    </xf>
    <xf numFmtId="0" fontId="0" fillId="40" borderId="0" xfId="0" applyFill="1"/>
    <xf numFmtId="0" fontId="0" fillId="0" borderId="27" xfId="0" applyBorder="1" applyAlignment="1">
      <alignment horizontal="center"/>
    </xf>
    <xf numFmtId="0" fontId="0" fillId="0" borderId="19" xfId="0" applyBorder="1" applyAlignment="1">
      <alignment horizontal="center"/>
    </xf>
    <xf numFmtId="49" fontId="0" fillId="0" borderId="19" xfId="0" applyNumberFormat="1" applyBorder="1" applyAlignment="1">
      <alignment horizontal="center"/>
    </xf>
    <xf numFmtId="49" fontId="0" fillId="0" borderId="25" xfId="0" applyNumberFormat="1" applyBorder="1" applyAlignment="1">
      <alignment horizontal="center"/>
    </xf>
    <xf numFmtId="1" fontId="0" fillId="0" borderId="25" xfId="0" applyNumberFormat="1" applyBorder="1" applyAlignment="1">
      <alignment horizontal="center"/>
    </xf>
    <xf numFmtId="10" fontId="23" fillId="0" borderId="29" xfId="3" applyNumberFormat="1" applyFont="1" applyBorder="1"/>
    <xf numFmtId="0" fontId="0" fillId="0" borderId="0" xfId="0" applyFont="1"/>
    <xf numFmtId="10" fontId="0" fillId="0" borderId="0" xfId="3" applyNumberFormat="1" applyFont="1"/>
    <xf numFmtId="0" fontId="0" fillId="0" borderId="0" xfId="0" applyBorder="1" applyAlignment="1">
      <alignment horizontal="center"/>
    </xf>
    <xf numFmtId="0" fontId="0" fillId="0" borderId="28" xfId="0" applyBorder="1" applyAlignment="1">
      <alignment horizontal="center"/>
    </xf>
    <xf numFmtId="0" fontId="0" fillId="0" borderId="28" xfId="0" applyBorder="1"/>
    <xf numFmtId="169" fontId="0" fillId="0" borderId="0" xfId="2" applyNumberFormat="1" applyFont="1"/>
    <xf numFmtId="0" fontId="16" fillId="0" borderId="37" xfId="0" applyFont="1" applyBorder="1"/>
    <xf numFmtId="169" fontId="0" fillId="0" borderId="37" xfId="2" applyNumberFormat="1" applyFont="1" applyBorder="1"/>
    <xf numFmtId="10" fontId="16" fillId="0" borderId="0" xfId="3" applyNumberFormat="1" applyFont="1"/>
    <xf numFmtId="167" fontId="0" fillId="0" borderId="0" xfId="1" applyNumberFormat="1" applyFont="1"/>
    <xf numFmtId="44" fontId="0" fillId="0" borderId="0" xfId="2" applyFont="1"/>
    <xf numFmtId="44" fontId="0" fillId="0" borderId="0" xfId="0" applyNumberFormat="1"/>
    <xf numFmtId="0" fontId="0" fillId="41" borderId="27" xfId="0" applyFill="1" applyBorder="1"/>
    <xf numFmtId="0" fontId="0" fillId="0" borderId="28" xfId="0" applyFill="1" applyBorder="1"/>
    <xf numFmtId="10" fontId="24" fillId="0" borderId="0" xfId="52" applyNumberFormat="1" applyFont="1" applyFill="1" applyBorder="1"/>
    <xf numFmtId="10" fontId="24" fillId="0" borderId="28" xfId="52" applyNumberFormat="1" applyFont="1" applyFill="1" applyBorder="1"/>
    <xf numFmtId="10" fontId="24" fillId="0" borderId="20" xfId="46" applyNumberFormat="1" applyFont="1" applyFill="1" applyBorder="1"/>
    <xf numFmtId="10" fontId="24" fillId="0" borderId="0" xfId="46" applyNumberFormat="1" applyFont="1" applyFill="1" applyBorder="1"/>
    <xf numFmtId="169" fontId="0" fillId="0" borderId="0" xfId="0" applyNumberFormat="1"/>
    <xf numFmtId="167" fontId="28" fillId="0" borderId="0" xfId="47" quotePrefix="1" applyNumberFormat="1" applyFont="1" applyFill="1" applyBorder="1" applyAlignment="1">
      <alignment horizontal="left"/>
    </xf>
    <xf numFmtId="167" fontId="28" fillId="0" borderId="0" xfId="47" applyNumberFormat="1" applyFont="1" applyFill="1" applyBorder="1" applyAlignment="1">
      <alignment horizontal="left"/>
    </xf>
    <xf numFmtId="167" fontId="28" fillId="0" borderId="0" xfId="47" applyNumberFormat="1" applyFont="1" applyFill="1"/>
    <xf numFmtId="167" fontId="28" fillId="0" borderId="0" xfId="47" applyNumberFormat="1" applyFont="1" applyFill="1" applyBorder="1"/>
    <xf numFmtId="167" fontId="28" fillId="0" borderId="0" xfId="47" applyNumberFormat="1" applyFont="1" applyFill="1" applyBorder="1" applyAlignment="1"/>
    <xf numFmtId="0" fontId="28" fillId="0" borderId="0" xfId="47" applyNumberFormat="1" applyFont="1" applyFill="1" applyBorder="1" applyAlignment="1">
      <alignment horizontal="left"/>
    </xf>
    <xf numFmtId="0" fontId="28" fillId="0" borderId="0" xfId="47" applyNumberFormat="1" applyFont="1" applyFill="1" applyAlignment="1">
      <alignment horizontal="left"/>
    </xf>
    <xf numFmtId="167" fontId="28" fillId="0" borderId="0" xfId="47" quotePrefix="1" applyNumberFormat="1" applyFont="1" applyFill="1" applyAlignment="1">
      <alignment horizontal="left"/>
    </xf>
    <xf numFmtId="0" fontId="28" fillId="0" borderId="0" xfId="47" quotePrefix="1" applyNumberFormat="1" applyFont="1" applyFill="1" applyAlignment="1">
      <alignment horizontal="left"/>
    </xf>
    <xf numFmtId="167" fontId="28" fillId="0" borderId="0" xfId="47" applyNumberFormat="1" applyFont="1" applyFill="1" applyAlignment="1">
      <alignment horizontal="left"/>
    </xf>
    <xf numFmtId="0" fontId="23" fillId="0" borderId="0" xfId="61" applyFont="1" applyBorder="1"/>
    <xf numFmtId="167" fontId="28" fillId="0" borderId="38" xfId="47" applyNumberFormat="1" applyFont="1" applyFill="1" applyBorder="1" applyAlignment="1">
      <alignment horizontal="center"/>
    </xf>
    <xf numFmtId="0" fontId="28" fillId="0" borderId="38" xfId="61" applyFont="1" applyFill="1" applyBorder="1" applyAlignment="1">
      <alignment horizontal="center"/>
    </xf>
    <xf numFmtId="49" fontId="0" fillId="34" borderId="11" xfId="0" applyNumberFormat="1" applyFill="1" applyBorder="1" applyAlignment="1">
      <alignment horizontal="left" vertical="center" wrapText="1"/>
    </xf>
    <xf numFmtId="49" fontId="0" fillId="34" borderId="12" xfId="0" applyNumberFormat="1" applyFill="1" applyBorder="1" applyAlignment="1">
      <alignment horizontal="left" vertical="center" wrapText="1"/>
    </xf>
    <xf numFmtId="49" fontId="0" fillId="34" borderId="13" xfId="0" applyNumberFormat="1" applyFill="1" applyBorder="1" applyAlignment="1">
      <alignment horizontal="left" vertical="center" wrapText="1"/>
    </xf>
    <xf numFmtId="49" fontId="0" fillId="34" borderId="14" xfId="0" applyNumberFormat="1" applyFill="1" applyBorder="1" applyAlignment="1">
      <alignment horizontal="left" vertical="center" wrapText="1"/>
    </xf>
    <xf numFmtId="49" fontId="0" fillId="34" borderId="15" xfId="0" applyNumberFormat="1" applyFill="1" applyBorder="1" applyAlignment="1">
      <alignment horizontal="left" vertical="center" wrapText="1"/>
    </xf>
    <xf numFmtId="49" fontId="0" fillId="34" borderId="16" xfId="0" applyNumberFormat="1" applyFill="1" applyBorder="1" applyAlignment="1">
      <alignment horizontal="left" vertical="center" wrapText="1"/>
    </xf>
    <xf numFmtId="49" fontId="20" fillId="34" borderId="17" xfId="0" applyNumberFormat="1" applyFont="1" applyFill="1" applyBorder="1" applyAlignment="1">
      <alignment horizontal="left" vertical="center" wrapText="1"/>
    </xf>
    <xf numFmtId="49" fontId="20" fillId="34" borderId="18" xfId="0" applyNumberFormat="1" applyFont="1" applyFill="1" applyBorder="1" applyAlignment="1">
      <alignment horizontal="left" vertical="center" wrapText="1"/>
    </xf>
    <xf numFmtId="0" fontId="0" fillId="42" borderId="0" xfId="0" applyFill="1" applyAlignment="1">
      <alignment horizontal="center" vertical="center" wrapText="1"/>
    </xf>
    <xf numFmtId="0" fontId="25" fillId="0" borderId="22" xfId="45" applyFont="1" applyFill="1" applyBorder="1" applyAlignment="1">
      <alignment horizontal="center"/>
    </xf>
    <xf numFmtId="0" fontId="25" fillId="0" borderId="23" xfId="45" applyFont="1" applyFill="1" applyBorder="1" applyAlignment="1">
      <alignment horizontal="center"/>
    </xf>
    <xf numFmtId="0" fontId="25" fillId="0" borderId="24" xfId="45" applyFont="1" applyFill="1" applyBorder="1" applyAlignment="1">
      <alignment horizontal="center"/>
    </xf>
    <xf numFmtId="0" fontId="16" fillId="38" borderId="0" xfId="0" applyFont="1" applyFill="1" applyAlignment="1">
      <alignment horizontal="center" vertical="center" wrapText="1"/>
    </xf>
    <xf numFmtId="0" fontId="0" fillId="39" borderId="0" xfId="0" applyFill="1" applyBorder="1" applyAlignment="1">
      <alignment horizontal="center" vertical="center" wrapText="1"/>
    </xf>
    <xf numFmtId="0" fontId="0" fillId="40" borderId="0" xfId="0" applyFill="1" applyAlignment="1">
      <alignment horizontal="center" vertical="center" wrapText="1"/>
    </xf>
    <xf numFmtId="0" fontId="0" fillId="41" borderId="0" xfId="0" applyFill="1" applyAlignment="1">
      <alignment horizontal="center" vertical="center" wrapText="1"/>
    </xf>
    <xf numFmtId="0" fontId="16" fillId="47" borderId="34" xfId="0" applyFont="1" applyFill="1" applyBorder="1" applyAlignment="1">
      <alignment horizontal="center" vertical="center" textRotation="90"/>
    </xf>
    <xf numFmtId="0" fontId="16" fillId="47" borderId="35" xfId="0" applyFont="1" applyFill="1" applyBorder="1" applyAlignment="1">
      <alignment horizontal="center" vertical="center" textRotation="90"/>
    </xf>
    <xf numFmtId="0" fontId="0" fillId="43" borderId="31" xfId="0" applyFill="1" applyBorder="1" applyAlignment="1">
      <alignment horizontal="center" vertical="center" wrapText="1"/>
    </xf>
    <xf numFmtId="0" fontId="0" fillId="43" borderId="32" xfId="0" applyFill="1" applyBorder="1" applyAlignment="1">
      <alignment horizontal="center" vertical="center" wrapText="1"/>
    </xf>
    <xf numFmtId="0" fontId="0" fillId="43" borderId="33" xfId="0" applyFill="1" applyBorder="1" applyAlignment="1">
      <alignment horizontal="center" vertical="center" wrapText="1"/>
    </xf>
    <xf numFmtId="0" fontId="0" fillId="44" borderId="31" xfId="0" applyFill="1" applyBorder="1" applyAlignment="1">
      <alignment horizontal="center" vertical="center" wrapText="1"/>
    </xf>
    <xf numFmtId="0" fontId="0" fillId="44" borderId="32" xfId="0" applyFill="1" applyBorder="1" applyAlignment="1">
      <alignment horizontal="center" vertical="center" wrapText="1"/>
    </xf>
    <xf numFmtId="0" fontId="0" fillId="42" borderId="34" xfId="0" applyFill="1" applyBorder="1" applyAlignment="1">
      <alignment horizontal="center" vertical="center" wrapText="1"/>
    </xf>
    <xf numFmtId="0" fontId="0" fillId="42" borderId="35" xfId="0" applyFill="1" applyBorder="1" applyAlignment="1">
      <alignment horizontal="center" vertical="center" wrapText="1"/>
    </xf>
    <xf numFmtId="0" fontId="0" fillId="42" borderId="36" xfId="0" applyFill="1" applyBorder="1" applyAlignment="1">
      <alignment horizontal="center" vertical="center" wrapText="1"/>
    </xf>
    <xf numFmtId="0" fontId="16" fillId="45" borderId="34" xfId="0" applyFont="1" applyFill="1" applyBorder="1" applyAlignment="1">
      <alignment horizontal="center" vertical="center" wrapText="1"/>
    </xf>
    <xf numFmtId="0" fontId="16" fillId="45" borderId="35" xfId="0" applyFont="1" applyFill="1" applyBorder="1" applyAlignment="1">
      <alignment horizontal="center" vertical="center" wrapText="1"/>
    </xf>
    <xf numFmtId="0" fontId="16" fillId="45" borderId="36" xfId="0" applyFont="1" applyFill="1" applyBorder="1" applyAlignment="1">
      <alignment horizontal="center" vertical="center" wrapText="1"/>
    </xf>
    <xf numFmtId="0" fontId="16" fillId="46" borderId="19" xfId="0" applyFont="1" applyFill="1" applyBorder="1" applyAlignment="1">
      <alignment horizontal="center" vertical="center" wrapText="1"/>
    </xf>
    <xf numFmtId="0" fontId="16" fillId="46" borderId="25" xfId="0" applyFont="1" applyFill="1" applyBorder="1" applyAlignment="1">
      <alignment horizontal="center" vertical="center" wrapText="1"/>
    </xf>
    <xf numFmtId="0" fontId="16" fillId="46" borderId="27" xfId="0" applyFont="1" applyFill="1" applyBorder="1" applyAlignment="1">
      <alignment horizontal="center" vertical="center" wrapText="1"/>
    </xf>
    <xf numFmtId="0" fontId="0" fillId="41" borderId="34" xfId="0" applyFill="1" applyBorder="1" applyAlignment="1">
      <alignment horizontal="center" vertical="center" wrapText="1"/>
    </xf>
    <xf numFmtId="0" fontId="0" fillId="41" borderId="35" xfId="0" applyFill="1" applyBorder="1" applyAlignment="1">
      <alignment horizontal="center" vertical="center" wrapText="1"/>
    </xf>
    <xf numFmtId="0" fontId="30" fillId="0" borderId="0" xfId="0" applyFont="1"/>
    <xf numFmtId="0" fontId="23" fillId="0" borderId="0" xfId="54" applyFont="1" applyBorder="1"/>
    <xf numFmtId="169" fontId="30" fillId="0" borderId="0" xfId="2" applyNumberFormat="1" applyFont="1"/>
    <xf numFmtId="169" fontId="30" fillId="0" borderId="37" xfId="2" applyNumberFormat="1" applyFont="1" applyBorder="1"/>
    <xf numFmtId="169" fontId="31" fillId="0" borderId="39" xfId="0" applyNumberFormat="1" applyFont="1" applyBorder="1"/>
    <xf numFmtId="169" fontId="30" fillId="0" borderId="0" xfId="0" applyNumberFormat="1" applyFont="1"/>
  </cellXfs>
  <cellStyles count="62">
    <cellStyle name="20% - Accent1" xfId="22" builtinId="30" customBuiltin="1"/>
    <cellStyle name="20% - Accent2" xfId="26" builtinId="34" customBuiltin="1"/>
    <cellStyle name="20% - Accent3" xfId="30" builtinId="38" customBuiltin="1"/>
    <cellStyle name="20% - Accent4" xfId="34" builtinId="42" customBuiltin="1"/>
    <cellStyle name="20% - Accent5" xfId="38" builtinId="46" customBuiltin="1"/>
    <cellStyle name="20% - Accent6" xfId="42" builtinId="50" customBuiltin="1"/>
    <cellStyle name="40% - Accent1" xfId="23" builtinId="31" customBuiltin="1"/>
    <cellStyle name="40% - Accent2" xfId="27" builtinId="35" customBuiltin="1"/>
    <cellStyle name="40% - Accent3" xfId="31" builtinId="39" customBuiltin="1"/>
    <cellStyle name="40% - Accent4" xfId="35" builtinId="43" customBuiltin="1"/>
    <cellStyle name="40% - Accent5" xfId="39" builtinId="47" customBuiltin="1"/>
    <cellStyle name="40% - Accent6" xfId="43" builtinId="51" customBuiltin="1"/>
    <cellStyle name="60% - Accent1" xfId="24" builtinId="32" customBuiltin="1"/>
    <cellStyle name="60% - Accent2" xfId="28" builtinId="36" customBuiltin="1"/>
    <cellStyle name="60% - Accent3" xfId="32" builtinId="40" customBuiltin="1"/>
    <cellStyle name="60% - Accent4" xfId="36" builtinId="44" customBuiltin="1"/>
    <cellStyle name="60% - Accent5" xfId="40" builtinId="48" customBuiltin="1"/>
    <cellStyle name="60% - Accent6" xfId="44" builtinId="52" customBuiltin="1"/>
    <cellStyle name="Accent1" xfId="21" builtinId="29" customBuiltin="1"/>
    <cellStyle name="Accent2" xfId="25" builtinId="33" customBuiltin="1"/>
    <cellStyle name="Accent3" xfId="29" builtinId="37" customBuiltin="1"/>
    <cellStyle name="Accent4" xfId="33" builtinId="41" customBuiltin="1"/>
    <cellStyle name="Accent5" xfId="37" builtinId="45" customBuiltin="1"/>
    <cellStyle name="Accent6" xfId="41" builtinId="49" customBuiltin="1"/>
    <cellStyle name="Bad" xfId="10" builtinId="27" customBuiltin="1"/>
    <cellStyle name="Calculation" xfId="14" builtinId="22" customBuiltin="1"/>
    <cellStyle name="Check Cell" xfId="16" builtinId="23" customBuiltin="1"/>
    <cellStyle name="Comma" xfId="1" builtinId="3"/>
    <cellStyle name="Comma 2" xfId="47"/>
    <cellStyle name="Currency" xfId="2" builtinId="4"/>
    <cellStyle name="Explanatory Text" xfId="19" builtinId="53" customBuiltin="1"/>
    <cellStyle name="Good" xfId="9" builtinId="26" customBuiltin="1"/>
    <cellStyle name="Heading 1" xfId="5" builtinId="16" customBuiltin="1"/>
    <cellStyle name="Heading 2" xfId="6" builtinId="17" customBuiltin="1"/>
    <cellStyle name="Heading 3" xfId="7" builtinId="18" customBuiltin="1"/>
    <cellStyle name="Heading 4" xfId="8" builtinId="19" customBuiltin="1"/>
    <cellStyle name="Input" xfId="12" builtinId="20" customBuiltin="1"/>
    <cellStyle name="Linked Cell" xfId="15" builtinId="24" customBuiltin="1"/>
    <cellStyle name="Neutral" xfId="11" builtinId="28" customBuiltin="1"/>
    <cellStyle name="Normal" xfId="0" builtinId="0"/>
    <cellStyle name="Normal 2" xfId="60"/>
    <cellStyle name="Normal 2 2" xfId="54"/>
    <cellStyle name="Normal 3" xfId="56"/>
    <cellStyle name="Normal 4" xfId="51"/>
    <cellStyle name="Normal 5" xfId="53"/>
    <cellStyle name="Normal 6" xfId="55"/>
    <cellStyle name="Normal 7" xfId="50"/>
    <cellStyle name="Normal 8" xfId="49"/>
    <cellStyle name="Normal_2001 - 2003 OM Monthly 1" xfId="61"/>
    <cellStyle name="Normal_Book2" xfId="59"/>
    <cellStyle name="Normal_O&amp;M 02QTR07" xfId="57"/>
    <cellStyle name="Normal_O&amp;M Prelim 04QTR06" xfId="48"/>
    <cellStyle name="Normal_OO&amp;M Master" xfId="45"/>
    <cellStyle name="Normal_TME NOV06 O&amp;M" xfId="58"/>
    <cellStyle name="Note" xfId="18" builtinId="10" customBuiltin="1"/>
    <cellStyle name="Output" xfId="13" builtinId="21" customBuiltin="1"/>
    <cellStyle name="Percent" xfId="3" builtinId="5"/>
    <cellStyle name="Percent 2" xfId="46"/>
    <cellStyle name="Percent 3" xfId="52"/>
    <cellStyle name="Title" xfId="4" builtinId="15" customBuiltin="1"/>
    <cellStyle name="Total" xfId="20" builtinId="25" customBuiltin="1"/>
    <cellStyle name="Warning Text" xfId="17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12" Type="http://schemas.openxmlformats.org/officeDocument/2006/relationships/customXml" Target="../customXml/item4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6369"/>
  <sheetViews>
    <sheetView showGridLines="0" topLeftCell="E3" workbookViewId="0">
      <selection activeCell="E3" sqref="A1:XFD1048576"/>
    </sheetView>
  </sheetViews>
  <sheetFormatPr defaultRowHeight="15" x14ac:dyDescent="0.25"/>
  <cols>
    <col min="1" max="1" width="20.28515625" bestFit="1" customWidth="1"/>
    <col min="2" max="2" width="5.28515625" customWidth="1"/>
    <col min="3" max="3" width="20.42578125" bestFit="1" customWidth="1"/>
    <col min="4" max="4" width="8.42578125" customWidth="1"/>
    <col min="5" max="5" width="36.5703125" bestFit="1" customWidth="1"/>
    <col min="6" max="6" width="9.7109375" bestFit="1" customWidth="1"/>
    <col min="7" max="7" width="20.5703125" bestFit="1" customWidth="1"/>
    <col min="8" max="19" width="11.140625" bestFit="1" customWidth="1"/>
    <col min="20" max="20" width="12" bestFit="1" customWidth="1"/>
  </cols>
  <sheetData>
    <row r="1" spans="1:20" x14ac:dyDescent="0.25">
      <c r="A1" s="1" t="s">
        <v>0</v>
      </c>
    </row>
    <row r="2" spans="1:20" ht="15.75" thickBot="1" x14ac:dyDescent="0.3">
      <c r="A2" s="2"/>
    </row>
    <row r="3" spans="1:20" ht="15.75" thickBot="1" x14ac:dyDescent="0.3">
      <c r="A3" s="114"/>
      <c r="B3" s="115"/>
      <c r="C3" s="115"/>
      <c r="D3" s="115"/>
      <c r="E3" s="115"/>
      <c r="F3" s="116"/>
      <c r="G3" s="3"/>
      <c r="H3" s="4" t="s">
        <v>1</v>
      </c>
      <c r="I3" s="4" t="s">
        <v>1</v>
      </c>
      <c r="J3" s="4" t="s">
        <v>1</v>
      </c>
      <c r="K3" s="4" t="s">
        <v>1</v>
      </c>
      <c r="L3" s="4" t="s">
        <v>1</v>
      </c>
      <c r="M3" s="4" t="s">
        <v>1</v>
      </c>
      <c r="N3" s="4" t="s">
        <v>1</v>
      </c>
      <c r="O3" s="4" t="s">
        <v>1</v>
      </c>
      <c r="P3" s="4" t="s">
        <v>1</v>
      </c>
      <c r="Q3" s="4" t="s">
        <v>1</v>
      </c>
      <c r="R3" s="4" t="s">
        <v>1</v>
      </c>
      <c r="S3" s="4" t="s">
        <v>1</v>
      </c>
      <c r="T3" s="4" t="s">
        <v>1</v>
      </c>
    </row>
    <row r="4" spans="1:20" ht="15.75" thickBot="1" x14ac:dyDescent="0.3">
      <c r="A4" s="117"/>
      <c r="B4" s="118"/>
      <c r="C4" s="118"/>
      <c r="D4" s="118"/>
      <c r="E4" s="118"/>
      <c r="F4" s="119"/>
      <c r="G4" s="3" t="s">
        <v>2</v>
      </c>
      <c r="H4" s="4" t="s">
        <v>3</v>
      </c>
      <c r="I4" s="4" t="s">
        <v>4</v>
      </c>
      <c r="J4" s="4" t="s">
        <v>5</v>
      </c>
      <c r="K4" s="4" t="s">
        <v>6</v>
      </c>
      <c r="L4" s="4" t="s">
        <v>7</v>
      </c>
      <c r="M4" s="4" t="s">
        <v>8</v>
      </c>
      <c r="N4" s="4" t="s">
        <v>9</v>
      </c>
      <c r="O4" s="4" t="s">
        <v>10</v>
      </c>
      <c r="P4" s="4" t="s">
        <v>11</v>
      </c>
      <c r="Q4" s="4" t="s">
        <v>12</v>
      </c>
      <c r="R4" s="4" t="s">
        <v>13</v>
      </c>
      <c r="S4" s="4" t="s">
        <v>14</v>
      </c>
      <c r="T4" s="6" t="s">
        <v>15</v>
      </c>
    </row>
    <row r="5" spans="1:20" ht="15.75" thickBot="1" x14ac:dyDescent="0.3">
      <c r="A5" s="4" t="s">
        <v>16</v>
      </c>
      <c r="B5" s="120" t="s">
        <v>17</v>
      </c>
      <c r="C5" s="121"/>
      <c r="D5" s="120" t="s">
        <v>18</v>
      </c>
      <c r="E5" s="121"/>
      <c r="F5" s="4" t="s">
        <v>19</v>
      </c>
      <c r="G5" s="5"/>
      <c r="H5" s="3" t="s">
        <v>20</v>
      </c>
      <c r="I5" s="3" t="s">
        <v>20</v>
      </c>
      <c r="J5" s="3" t="s">
        <v>20</v>
      </c>
      <c r="K5" s="3" t="s">
        <v>20</v>
      </c>
      <c r="L5" s="3" t="s">
        <v>20</v>
      </c>
      <c r="M5" s="3" t="s">
        <v>20</v>
      </c>
      <c r="N5" s="3" t="s">
        <v>20</v>
      </c>
      <c r="O5" s="3" t="s">
        <v>20</v>
      </c>
      <c r="P5" s="3" t="s">
        <v>20</v>
      </c>
      <c r="Q5" s="3" t="s">
        <v>20</v>
      </c>
      <c r="R5" s="3" t="s">
        <v>20</v>
      </c>
      <c r="S5" s="3" t="s">
        <v>20</v>
      </c>
      <c r="T5" s="7" t="s">
        <v>20</v>
      </c>
    </row>
    <row r="6" spans="1:20" ht="15.75" thickBot="1" x14ac:dyDescent="0.3">
      <c r="A6" s="4" t="s">
        <v>21</v>
      </c>
      <c r="B6" s="4" t="s">
        <v>22</v>
      </c>
      <c r="C6" s="4" t="s">
        <v>23</v>
      </c>
      <c r="D6" s="4" t="s">
        <v>24</v>
      </c>
      <c r="E6" s="4" t="s">
        <v>25</v>
      </c>
      <c r="F6" s="4" t="s">
        <v>26</v>
      </c>
      <c r="G6" s="4" t="s">
        <v>27</v>
      </c>
      <c r="H6" s="8"/>
      <c r="I6" s="8"/>
      <c r="J6" s="9">
        <v>2243.89</v>
      </c>
      <c r="K6" s="8"/>
      <c r="L6" s="8"/>
      <c r="M6" s="8"/>
      <c r="N6" s="8"/>
      <c r="O6" s="8"/>
      <c r="P6" s="8"/>
      <c r="Q6" s="8"/>
      <c r="R6" s="8"/>
      <c r="S6" s="8"/>
      <c r="T6" s="10">
        <v>2243.89</v>
      </c>
    </row>
    <row r="7" spans="1:20" ht="15.75" thickBot="1" x14ac:dyDescent="0.3">
      <c r="A7" s="4" t="s">
        <v>21</v>
      </c>
      <c r="B7" s="4" t="s">
        <v>22</v>
      </c>
      <c r="C7" s="4" t="s">
        <v>23</v>
      </c>
      <c r="D7" s="4" t="s">
        <v>24</v>
      </c>
      <c r="E7" s="4" t="s">
        <v>25</v>
      </c>
      <c r="F7" s="4" t="s">
        <v>28</v>
      </c>
      <c r="G7" s="4" t="s">
        <v>29</v>
      </c>
      <c r="H7" s="11">
        <v>3525.45</v>
      </c>
      <c r="I7" s="11">
        <v>3525.45</v>
      </c>
      <c r="J7" s="11">
        <v>3525.45</v>
      </c>
      <c r="K7" s="11">
        <v>4965.6899999999996</v>
      </c>
      <c r="L7" s="11">
        <v>3525.45</v>
      </c>
      <c r="M7" s="11">
        <v>3525.45</v>
      </c>
      <c r="N7" s="11">
        <v>3525.45</v>
      </c>
      <c r="O7" s="11">
        <v>9957.58</v>
      </c>
      <c r="P7" s="11">
        <v>3525.45</v>
      </c>
      <c r="Q7" s="11">
        <v>6523.57</v>
      </c>
      <c r="R7" s="11">
        <v>3525.45</v>
      </c>
      <c r="S7" s="11">
        <v>27112.06</v>
      </c>
      <c r="T7" s="10">
        <v>76762.5</v>
      </c>
    </row>
    <row r="8" spans="1:20" ht="15.75" thickBot="1" x14ac:dyDescent="0.3">
      <c r="A8" s="4" t="s">
        <v>21</v>
      </c>
      <c r="B8" s="4" t="s">
        <v>22</v>
      </c>
      <c r="C8" s="4" t="s">
        <v>23</v>
      </c>
      <c r="D8" s="4" t="s">
        <v>24</v>
      </c>
      <c r="E8" s="4" t="s">
        <v>25</v>
      </c>
      <c r="F8" s="4" t="s">
        <v>30</v>
      </c>
      <c r="G8" s="4" t="s">
        <v>31</v>
      </c>
      <c r="H8" s="8"/>
      <c r="I8" s="8"/>
      <c r="J8" s="9">
        <v>500</v>
      </c>
      <c r="K8" s="8"/>
      <c r="L8" s="8"/>
      <c r="M8" s="8"/>
      <c r="N8" s="8"/>
      <c r="O8" s="9">
        <v>4000</v>
      </c>
      <c r="P8" s="8"/>
      <c r="Q8" s="8"/>
      <c r="R8" s="9">
        <v>500</v>
      </c>
      <c r="S8" s="8"/>
      <c r="T8" s="10">
        <v>5000</v>
      </c>
    </row>
    <row r="9" spans="1:20" ht="15.75" thickBot="1" x14ac:dyDescent="0.3">
      <c r="A9" s="4" t="s">
        <v>21</v>
      </c>
      <c r="B9" s="4" t="s">
        <v>22</v>
      </c>
      <c r="C9" s="4" t="s">
        <v>23</v>
      </c>
      <c r="D9" s="4" t="s">
        <v>24</v>
      </c>
      <c r="E9" s="4" t="s">
        <v>25</v>
      </c>
      <c r="F9" s="4" t="s">
        <v>32</v>
      </c>
      <c r="G9" s="4" t="s">
        <v>33</v>
      </c>
      <c r="H9" s="11">
        <v>449.52</v>
      </c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0">
        <v>449.52</v>
      </c>
    </row>
    <row r="10" spans="1:20" ht="15.75" thickBot="1" x14ac:dyDescent="0.3">
      <c r="A10" s="4" t="s">
        <v>21</v>
      </c>
      <c r="B10" s="4" t="s">
        <v>22</v>
      </c>
      <c r="C10" s="4" t="s">
        <v>23</v>
      </c>
      <c r="D10" s="4" t="s">
        <v>34</v>
      </c>
      <c r="E10" s="4" t="s">
        <v>35</v>
      </c>
      <c r="F10" s="4" t="s">
        <v>26</v>
      </c>
      <c r="G10" s="4" t="s">
        <v>27</v>
      </c>
      <c r="H10" s="8"/>
      <c r="I10" s="8"/>
      <c r="J10" s="9">
        <v>1502.69</v>
      </c>
      <c r="K10" s="8"/>
      <c r="L10" s="8"/>
      <c r="M10" s="8"/>
      <c r="N10" s="8"/>
      <c r="O10" s="8"/>
      <c r="P10" s="8"/>
      <c r="Q10" s="8"/>
      <c r="R10" s="8"/>
      <c r="S10" s="8"/>
      <c r="T10" s="10">
        <v>1502.69</v>
      </c>
    </row>
    <row r="11" spans="1:20" ht="15.75" thickBot="1" x14ac:dyDescent="0.3">
      <c r="A11" s="4" t="s">
        <v>21</v>
      </c>
      <c r="B11" s="4" t="s">
        <v>22</v>
      </c>
      <c r="C11" s="4" t="s">
        <v>23</v>
      </c>
      <c r="D11" s="4" t="s">
        <v>34</v>
      </c>
      <c r="E11" s="4" t="s">
        <v>35</v>
      </c>
      <c r="F11" s="4" t="s">
        <v>28</v>
      </c>
      <c r="G11" s="4" t="s">
        <v>29</v>
      </c>
      <c r="H11" s="11">
        <v>28487.06</v>
      </c>
      <c r="I11" s="11">
        <v>3459.56</v>
      </c>
      <c r="J11" s="11">
        <v>3459.56</v>
      </c>
      <c r="K11" s="11">
        <v>3459.56</v>
      </c>
      <c r="L11" s="11">
        <v>3459.56</v>
      </c>
      <c r="M11" s="11">
        <v>3459.56</v>
      </c>
      <c r="N11" s="11">
        <v>3459.56</v>
      </c>
      <c r="O11" s="11">
        <v>3459.56</v>
      </c>
      <c r="P11" s="11">
        <v>3459.56</v>
      </c>
      <c r="Q11" s="11">
        <v>3459.56</v>
      </c>
      <c r="R11" s="11">
        <v>15412.85</v>
      </c>
      <c r="S11" s="11">
        <v>3459.56</v>
      </c>
      <c r="T11" s="10">
        <v>78495.509999999995</v>
      </c>
    </row>
    <row r="12" spans="1:20" ht="15.75" thickBot="1" x14ac:dyDescent="0.3">
      <c r="A12" s="4" t="s">
        <v>21</v>
      </c>
      <c r="B12" s="4" t="s">
        <v>22</v>
      </c>
      <c r="C12" s="4" t="s">
        <v>23</v>
      </c>
      <c r="D12" s="4" t="s">
        <v>34</v>
      </c>
      <c r="E12" s="4" t="s">
        <v>35</v>
      </c>
      <c r="F12" s="4" t="s">
        <v>30</v>
      </c>
      <c r="G12" s="4" t="s">
        <v>31</v>
      </c>
      <c r="H12" s="8"/>
      <c r="I12" s="8"/>
      <c r="J12" s="8"/>
      <c r="K12" s="8"/>
      <c r="L12" s="8"/>
      <c r="M12" s="8"/>
      <c r="N12" s="8"/>
      <c r="O12" s="9">
        <v>8500</v>
      </c>
      <c r="P12" s="8"/>
      <c r="Q12" s="8"/>
      <c r="R12" s="8"/>
      <c r="S12" s="8"/>
      <c r="T12" s="10">
        <v>8500</v>
      </c>
    </row>
    <row r="13" spans="1:20" ht="15.75" thickBot="1" x14ac:dyDescent="0.3">
      <c r="A13" s="4" t="s">
        <v>21</v>
      </c>
      <c r="B13" s="4" t="s">
        <v>22</v>
      </c>
      <c r="C13" s="4" t="s">
        <v>23</v>
      </c>
      <c r="D13" s="4" t="s">
        <v>36</v>
      </c>
      <c r="E13" s="4" t="s">
        <v>37</v>
      </c>
      <c r="F13" s="4" t="s">
        <v>26</v>
      </c>
      <c r="G13" s="4" t="s">
        <v>27</v>
      </c>
      <c r="H13" s="12"/>
      <c r="I13" s="12"/>
      <c r="J13" s="11">
        <v>1502.69</v>
      </c>
      <c r="K13" s="12"/>
      <c r="L13" s="12"/>
      <c r="M13" s="12"/>
      <c r="N13" s="12"/>
      <c r="O13" s="12"/>
      <c r="P13" s="12"/>
      <c r="Q13" s="12"/>
      <c r="R13" s="12"/>
      <c r="S13" s="12"/>
      <c r="T13" s="10">
        <v>1502.69</v>
      </c>
    </row>
    <row r="14" spans="1:20" ht="15.75" thickBot="1" x14ac:dyDescent="0.3">
      <c r="A14" s="4" t="s">
        <v>21</v>
      </c>
      <c r="B14" s="4" t="s">
        <v>22</v>
      </c>
      <c r="C14" s="4" t="s">
        <v>23</v>
      </c>
      <c r="D14" s="4" t="s">
        <v>36</v>
      </c>
      <c r="E14" s="4" t="s">
        <v>37</v>
      </c>
      <c r="F14" s="4" t="s">
        <v>28</v>
      </c>
      <c r="G14" s="4" t="s">
        <v>29</v>
      </c>
      <c r="H14" s="9">
        <v>28070.06</v>
      </c>
      <c r="I14" s="9">
        <v>3042.56</v>
      </c>
      <c r="J14" s="9">
        <v>3042.56</v>
      </c>
      <c r="K14" s="9">
        <v>3042.56</v>
      </c>
      <c r="L14" s="9">
        <v>3042.56</v>
      </c>
      <c r="M14" s="9">
        <v>3042.56</v>
      </c>
      <c r="N14" s="9">
        <v>3042.56</v>
      </c>
      <c r="O14" s="9">
        <v>3042.56</v>
      </c>
      <c r="P14" s="9">
        <v>3042.56</v>
      </c>
      <c r="Q14" s="9">
        <v>3042.56</v>
      </c>
      <c r="R14" s="9">
        <v>14995.85</v>
      </c>
      <c r="S14" s="9">
        <v>3042.56</v>
      </c>
      <c r="T14" s="10">
        <v>73491.509999999995</v>
      </c>
    </row>
    <row r="15" spans="1:20" ht="15.75" thickBot="1" x14ac:dyDescent="0.3">
      <c r="A15" s="4" t="s">
        <v>21</v>
      </c>
      <c r="B15" s="4" t="s">
        <v>22</v>
      </c>
      <c r="C15" s="4" t="s">
        <v>23</v>
      </c>
      <c r="D15" s="4" t="s">
        <v>36</v>
      </c>
      <c r="E15" s="4" t="s">
        <v>37</v>
      </c>
      <c r="F15" s="4" t="s">
        <v>30</v>
      </c>
      <c r="G15" s="4" t="s">
        <v>31</v>
      </c>
      <c r="H15" s="12"/>
      <c r="I15" s="12"/>
      <c r="J15" s="12"/>
      <c r="K15" s="12"/>
      <c r="L15" s="12"/>
      <c r="M15" s="12"/>
      <c r="N15" s="12"/>
      <c r="O15" s="11">
        <v>5000</v>
      </c>
      <c r="P15" s="12"/>
      <c r="Q15" s="12"/>
      <c r="R15" s="12"/>
      <c r="S15" s="12"/>
      <c r="T15" s="10">
        <v>5000</v>
      </c>
    </row>
    <row r="16" spans="1:20" ht="15.75" thickBot="1" x14ac:dyDescent="0.3">
      <c r="A16" s="4" t="s">
        <v>21</v>
      </c>
      <c r="B16" s="4" t="s">
        <v>22</v>
      </c>
      <c r="C16" s="4" t="s">
        <v>23</v>
      </c>
      <c r="D16" s="4" t="s">
        <v>38</v>
      </c>
      <c r="E16" s="4" t="s">
        <v>39</v>
      </c>
      <c r="F16" s="4" t="s">
        <v>28</v>
      </c>
      <c r="G16" s="4" t="s">
        <v>29</v>
      </c>
      <c r="H16" s="9">
        <v>2474.7199999999998</v>
      </c>
      <c r="I16" s="9">
        <v>3114.68</v>
      </c>
      <c r="J16" s="9">
        <v>2474.7199999999998</v>
      </c>
      <c r="K16" s="9">
        <v>2474.7199999999998</v>
      </c>
      <c r="L16" s="9">
        <v>2474.7199999999998</v>
      </c>
      <c r="M16" s="9">
        <v>2474.7199999999998</v>
      </c>
      <c r="N16" s="9">
        <v>2474.7199999999998</v>
      </c>
      <c r="O16" s="9">
        <v>2474.7199999999998</v>
      </c>
      <c r="P16" s="9">
        <v>2474.7199999999998</v>
      </c>
      <c r="Q16" s="9">
        <v>2474.7199999999998</v>
      </c>
      <c r="R16" s="9">
        <v>2474.7199999999998</v>
      </c>
      <c r="S16" s="9">
        <v>6063.32</v>
      </c>
      <c r="T16" s="10">
        <v>33925.199999999997</v>
      </c>
    </row>
    <row r="17" spans="1:20" ht="15.75" thickBot="1" x14ac:dyDescent="0.3">
      <c r="A17" s="4" t="s">
        <v>21</v>
      </c>
      <c r="B17" s="4" t="s">
        <v>22</v>
      </c>
      <c r="C17" s="4" t="s">
        <v>23</v>
      </c>
      <c r="D17" s="4" t="s">
        <v>38</v>
      </c>
      <c r="E17" s="4" t="s">
        <v>39</v>
      </c>
      <c r="F17" s="4" t="s">
        <v>30</v>
      </c>
      <c r="G17" s="4" t="s">
        <v>31</v>
      </c>
      <c r="H17" s="12"/>
      <c r="I17" s="12"/>
      <c r="J17" s="12"/>
      <c r="K17" s="12"/>
      <c r="L17" s="12"/>
      <c r="M17" s="12"/>
      <c r="N17" s="12"/>
      <c r="O17" s="11">
        <v>1125</v>
      </c>
      <c r="P17" s="12"/>
      <c r="Q17" s="12"/>
      <c r="R17" s="12"/>
      <c r="S17" s="12"/>
      <c r="T17" s="10">
        <v>1125</v>
      </c>
    </row>
    <row r="18" spans="1:20" ht="15.75" thickBot="1" x14ac:dyDescent="0.3">
      <c r="A18" s="4" t="s">
        <v>21</v>
      </c>
      <c r="B18" s="4" t="s">
        <v>22</v>
      </c>
      <c r="C18" s="4" t="s">
        <v>23</v>
      </c>
      <c r="D18" s="4" t="s">
        <v>40</v>
      </c>
      <c r="E18" s="4" t="s">
        <v>41</v>
      </c>
      <c r="F18" s="4" t="s">
        <v>26</v>
      </c>
      <c r="G18" s="4" t="s">
        <v>27</v>
      </c>
      <c r="H18" s="8"/>
      <c r="I18" s="8"/>
      <c r="J18" s="8"/>
      <c r="K18" s="8"/>
      <c r="L18" s="8"/>
      <c r="M18" s="8"/>
      <c r="N18" s="8"/>
      <c r="O18" s="9">
        <v>1600</v>
      </c>
      <c r="P18" s="8"/>
      <c r="Q18" s="8"/>
      <c r="R18" s="8"/>
      <c r="S18" s="8"/>
      <c r="T18" s="10">
        <v>1600</v>
      </c>
    </row>
    <row r="19" spans="1:20" ht="15.75" thickBot="1" x14ac:dyDescent="0.3">
      <c r="A19" s="4" t="s">
        <v>21</v>
      </c>
      <c r="B19" s="4" t="s">
        <v>42</v>
      </c>
      <c r="C19" s="4" t="s">
        <v>43</v>
      </c>
      <c r="D19" s="4" t="s">
        <v>40</v>
      </c>
      <c r="E19" s="4" t="s">
        <v>41</v>
      </c>
      <c r="F19" s="4" t="s">
        <v>44</v>
      </c>
      <c r="G19" s="4" t="s">
        <v>45</v>
      </c>
      <c r="H19" s="11">
        <v>300</v>
      </c>
      <c r="I19" s="11">
        <v>300</v>
      </c>
      <c r="J19" s="12"/>
      <c r="K19" s="12"/>
      <c r="L19" s="12"/>
      <c r="M19" s="12"/>
      <c r="N19" s="12"/>
      <c r="O19" s="12"/>
      <c r="P19" s="12"/>
      <c r="Q19" s="12"/>
      <c r="R19" s="12"/>
      <c r="S19" s="12"/>
      <c r="T19" s="10">
        <v>600</v>
      </c>
    </row>
    <row r="20" spans="1:20" ht="15.75" thickBot="1" x14ac:dyDescent="0.3">
      <c r="A20" s="4" t="s">
        <v>21</v>
      </c>
      <c r="B20" s="4" t="s">
        <v>46</v>
      </c>
      <c r="C20" s="4" t="s">
        <v>47</v>
      </c>
      <c r="D20" s="4" t="s">
        <v>40</v>
      </c>
      <c r="E20" s="4" t="s">
        <v>41</v>
      </c>
      <c r="F20" s="4" t="s">
        <v>30</v>
      </c>
      <c r="G20" s="4" t="s">
        <v>31</v>
      </c>
      <c r="H20" s="8"/>
      <c r="I20" s="9">
        <v>134.46</v>
      </c>
      <c r="J20" s="9">
        <v>15.92</v>
      </c>
      <c r="K20" s="8"/>
      <c r="L20" s="9">
        <v>5.97</v>
      </c>
      <c r="M20" s="8"/>
      <c r="N20" s="9">
        <v>57.25</v>
      </c>
      <c r="O20" s="9">
        <v>11.21</v>
      </c>
      <c r="P20" s="8"/>
      <c r="Q20" s="9">
        <v>24.36</v>
      </c>
      <c r="R20" s="8"/>
      <c r="S20" s="8"/>
      <c r="T20" s="10">
        <v>249.17</v>
      </c>
    </row>
    <row r="21" spans="1:20" ht="15.75" thickBot="1" x14ac:dyDescent="0.3">
      <c r="A21" s="4" t="s">
        <v>21</v>
      </c>
      <c r="B21" s="4" t="s">
        <v>48</v>
      </c>
      <c r="C21" s="4" t="s">
        <v>49</v>
      </c>
      <c r="D21" s="4" t="s">
        <v>34</v>
      </c>
      <c r="E21" s="4" t="s">
        <v>35</v>
      </c>
      <c r="F21" s="4" t="s">
        <v>44</v>
      </c>
      <c r="G21" s="4" t="s">
        <v>45</v>
      </c>
      <c r="H21" s="12"/>
      <c r="I21" s="12"/>
      <c r="J21" s="12"/>
      <c r="K21" s="12"/>
      <c r="L21" s="12"/>
      <c r="M21" s="12"/>
      <c r="N21" s="12"/>
      <c r="O21" s="12"/>
      <c r="P21" s="12"/>
      <c r="Q21" s="11">
        <v>2672.5</v>
      </c>
      <c r="R21" s="12"/>
      <c r="S21" s="11">
        <v>332.5</v>
      </c>
      <c r="T21" s="10">
        <v>3005</v>
      </c>
    </row>
    <row r="22" spans="1:20" ht="15.75" thickBot="1" x14ac:dyDescent="0.3">
      <c r="A22" s="4" t="s">
        <v>21</v>
      </c>
      <c r="B22" s="4" t="s">
        <v>48</v>
      </c>
      <c r="C22" s="4" t="s">
        <v>49</v>
      </c>
      <c r="D22" s="4" t="s">
        <v>34</v>
      </c>
      <c r="E22" s="4" t="s">
        <v>35</v>
      </c>
      <c r="F22" s="4" t="s">
        <v>50</v>
      </c>
      <c r="G22" s="4" t="s">
        <v>51</v>
      </c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9">
        <v>150</v>
      </c>
      <c r="T22" s="10">
        <v>150</v>
      </c>
    </row>
    <row r="23" spans="1:20" ht="15.75" thickBot="1" x14ac:dyDescent="0.3">
      <c r="A23" s="4" t="s">
        <v>21</v>
      </c>
      <c r="B23" s="4" t="s">
        <v>48</v>
      </c>
      <c r="C23" s="4" t="s">
        <v>49</v>
      </c>
      <c r="D23" s="4" t="s">
        <v>40</v>
      </c>
      <c r="E23" s="4" t="s">
        <v>41</v>
      </c>
      <c r="F23" s="4" t="s">
        <v>44</v>
      </c>
      <c r="G23" s="4" t="s">
        <v>45</v>
      </c>
      <c r="H23" s="12"/>
      <c r="I23" s="12"/>
      <c r="J23" s="11">
        <v>300</v>
      </c>
      <c r="K23" s="11">
        <v>300</v>
      </c>
      <c r="L23" s="12"/>
      <c r="M23" s="11">
        <v>600</v>
      </c>
      <c r="N23" s="12"/>
      <c r="O23" s="12"/>
      <c r="P23" s="12"/>
      <c r="Q23" s="12"/>
      <c r="R23" s="12"/>
      <c r="S23" s="12"/>
      <c r="T23" s="10">
        <v>1200</v>
      </c>
    </row>
    <row r="24" spans="1:20" ht="15.75" thickBot="1" x14ac:dyDescent="0.3">
      <c r="A24" s="4" t="s">
        <v>21</v>
      </c>
      <c r="B24" s="4" t="s">
        <v>52</v>
      </c>
      <c r="C24" s="4" t="s">
        <v>53</v>
      </c>
      <c r="D24" s="4" t="s">
        <v>54</v>
      </c>
      <c r="E24" s="4" t="s">
        <v>55</v>
      </c>
      <c r="F24" s="4" t="s">
        <v>56</v>
      </c>
      <c r="G24" s="4" t="s">
        <v>57</v>
      </c>
      <c r="H24" s="8"/>
      <c r="I24" s="8"/>
      <c r="J24" s="8"/>
      <c r="K24" s="8"/>
      <c r="L24" s="8"/>
      <c r="M24" s="8"/>
      <c r="N24" s="8"/>
      <c r="O24" s="9">
        <v>57.78</v>
      </c>
      <c r="P24" s="8"/>
      <c r="Q24" s="8"/>
      <c r="R24" s="8"/>
      <c r="S24" s="8"/>
      <c r="T24" s="10">
        <v>57.78</v>
      </c>
    </row>
    <row r="25" spans="1:20" ht="23.25" thickBot="1" x14ac:dyDescent="0.3">
      <c r="A25" s="4" t="s">
        <v>58</v>
      </c>
      <c r="B25" s="4" t="s">
        <v>48</v>
      </c>
      <c r="C25" s="4" t="s">
        <v>49</v>
      </c>
      <c r="D25" s="4" t="s">
        <v>59</v>
      </c>
      <c r="E25" s="4" t="s">
        <v>60</v>
      </c>
      <c r="F25" s="4" t="s">
        <v>61</v>
      </c>
      <c r="G25" s="4" t="s">
        <v>62</v>
      </c>
      <c r="H25" s="12"/>
      <c r="I25" s="12"/>
      <c r="J25" s="12"/>
      <c r="K25" s="12"/>
      <c r="L25" s="12"/>
      <c r="M25" s="11">
        <v>851.63</v>
      </c>
      <c r="N25" s="12"/>
      <c r="O25" s="12"/>
      <c r="P25" s="12"/>
      <c r="Q25" s="12"/>
      <c r="R25" s="12"/>
      <c r="S25" s="12"/>
      <c r="T25" s="10">
        <v>851.63</v>
      </c>
    </row>
    <row r="26" spans="1:20" ht="23.25" thickBot="1" x14ac:dyDescent="0.3">
      <c r="A26" s="4" t="s">
        <v>58</v>
      </c>
      <c r="B26" s="4" t="s">
        <v>48</v>
      </c>
      <c r="C26" s="4" t="s">
        <v>49</v>
      </c>
      <c r="D26" s="4" t="s">
        <v>59</v>
      </c>
      <c r="E26" s="4" t="s">
        <v>60</v>
      </c>
      <c r="F26" s="4" t="s">
        <v>63</v>
      </c>
      <c r="G26" s="4" t="s">
        <v>64</v>
      </c>
      <c r="H26" s="8"/>
      <c r="I26" s="8"/>
      <c r="J26" s="8"/>
      <c r="K26" s="8"/>
      <c r="L26" s="8"/>
      <c r="M26" s="9">
        <v>1325.5</v>
      </c>
      <c r="N26" s="8"/>
      <c r="O26" s="8"/>
      <c r="P26" s="8"/>
      <c r="Q26" s="8"/>
      <c r="R26" s="8"/>
      <c r="S26" s="8"/>
      <c r="T26" s="10">
        <v>1325.5</v>
      </c>
    </row>
    <row r="27" spans="1:20" ht="23.25" thickBot="1" x14ac:dyDescent="0.3">
      <c r="A27" s="4" t="s">
        <v>58</v>
      </c>
      <c r="B27" s="4" t="s">
        <v>48</v>
      </c>
      <c r="C27" s="4" t="s">
        <v>49</v>
      </c>
      <c r="D27" s="4" t="s">
        <v>59</v>
      </c>
      <c r="E27" s="4" t="s">
        <v>60</v>
      </c>
      <c r="F27" s="4" t="s">
        <v>65</v>
      </c>
      <c r="G27" s="4" t="s">
        <v>66</v>
      </c>
      <c r="H27" s="12"/>
      <c r="I27" s="12"/>
      <c r="J27" s="12"/>
      <c r="K27" s="12"/>
      <c r="L27" s="11">
        <v>636.16</v>
      </c>
      <c r="M27" s="11">
        <v>181.76</v>
      </c>
      <c r="N27" s="12"/>
      <c r="O27" s="12"/>
      <c r="P27" s="12"/>
      <c r="Q27" s="12"/>
      <c r="R27" s="12"/>
      <c r="S27" s="12"/>
      <c r="T27" s="10">
        <v>817.92</v>
      </c>
    </row>
    <row r="28" spans="1:20" ht="23.25" thickBot="1" x14ac:dyDescent="0.3">
      <c r="A28" s="4" t="s">
        <v>58</v>
      </c>
      <c r="B28" s="4" t="s">
        <v>48</v>
      </c>
      <c r="C28" s="4" t="s">
        <v>49</v>
      </c>
      <c r="D28" s="4" t="s">
        <v>67</v>
      </c>
      <c r="E28" s="4" t="s">
        <v>60</v>
      </c>
      <c r="F28" s="4" t="s">
        <v>61</v>
      </c>
      <c r="G28" s="4" t="s">
        <v>62</v>
      </c>
      <c r="H28" s="8"/>
      <c r="I28" s="8"/>
      <c r="J28" s="8"/>
      <c r="K28" s="8"/>
      <c r="L28" s="8"/>
      <c r="M28" s="9">
        <v>1147.67</v>
      </c>
      <c r="N28" s="9">
        <v>1580.56</v>
      </c>
      <c r="O28" s="8"/>
      <c r="P28" s="8"/>
      <c r="Q28" s="8"/>
      <c r="R28" s="8"/>
      <c r="S28" s="8"/>
      <c r="T28" s="10">
        <v>2728.23</v>
      </c>
    </row>
    <row r="29" spans="1:20" ht="23.25" thickBot="1" x14ac:dyDescent="0.3">
      <c r="A29" s="4" t="s">
        <v>58</v>
      </c>
      <c r="B29" s="4" t="s">
        <v>48</v>
      </c>
      <c r="C29" s="4" t="s">
        <v>49</v>
      </c>
      <c r="D29" s="4" t="s">
        <v>67</v>
      </c>
      <c r="E29" s="4" t="s">
        <v>60</v>
      </c>
      <c r="F29" s="4" t="s">
        <v>44</v>
      </c>
      <c r="G29" s="4" t="s">
        <v>45</v>
      </c>
      <c r="H29" s="12"/>
      <c r="I29" s="12"/>
      <c r="J29" s="12"/>
      <c r="K29" s="12"/>
      <c r="L29" s="12"/>
      <c r="M29" s="11">
        <v>1430</v>
      </c>
      <c r="N29" s="12"/>
      <c r="O29" s="12"/>
      <c r="P29" s="12"/>
      <c r="Q29" s="12"/>
      <c r="R29" s="12"/>
      <c r="S29" s="12"/>
      <c r="T29" s="10">
        <v>1430</v>
      </c>
    </row>
    <row r="30" spans="1:20" ht="23.25" thickBot="1" x14ac:dyDescent="0.3">
      <c r="A30" s="4" t="s">
        <v>58</v>
      </c>
      <c r="B30" s="4" t="s">
        <v>48</v>
      </c>
      <c r="C30" s="4" t="s">
        <v>49</v>
      </c>
      <c r="D30" s="4" t="s">
        <v>67</v>
      </c>
      <c r="E30" s="4" t="s">
        <v>60</v>
      </c>
      <c r="F30" s="4" t="s">
        <v>65</v>
      </c>
      <c r="G30" s="4" t="s">
        <v>66</v>
      </c>
      <c r="H30" s="8"/>
      <c r="I30" s="8"/>
      <c r="J30" s="8"/>
      <c r="K30" s="8"/>
      <c r="L30" s="9">
        <v>408.96</v>
      </c>
      <c r="M30" s="13">
        <v>0</v>
      </c>
      <c r="N30" s="8"/>
      <c r="O30" s="8"/>
      <c r="P30" s="8"/>
      <c r="Q30" s="8"/>
      <c r="R30" s="8"/>
      <c r="S30" s="8"/>
      <c r="T30" s="10">
        <v>408.96</v>
      </c>
    </row>
    <row r="31" spans="1:20" ht="23.25" thickBot="1" x14ac:dyDescent="0.3">
      <c r="A31" s="4" t="s">
        <v>58</v>
      </c>
      <c r="B31" s="4" t="s">
        <v>48</v>
      </c>
      <c r="C31" s="4" t="s">
        <v>49</v>
      </c>
      <c r="D31" s="4" t="s">
        <v>67</v>
      </c>
      <c r="E31" s="4" t="s">
        <v>60</v>
      </c>
      <c r="F31" s="4" t="s">
        <v>56</v>
      </c>
      <c r="G31" s="4" t="s">
        <v>57</v>
      </c>
      <c r="H31" s="12"/>
      <c r="I31" s="12"/>
      <c r="J31" s="12"/>
      <c r="K31" s="12"/>
      <c r="L31" s="11">
        <v>3441</v>
      </c>
      <c r="M31" s="11">
        <v>2752.8</v>
      </c>
      <c r="N31" s="12"/>
      <c r="O31" s="12"/>
      <c r="P31" s="12"/>
      <c r="Q31" s="12"/>
      <c r="R31" s="12"/>
      <c r="S31" s="12"/>
      <c r="T31" s="10">
        <v>6193.8</v>
      </c>
    </row>
    <row r="32" spans="1:20" ht="23.25" thickBot="1" x14ac:dyDescent="0.3">
      <c r="A32" s="4" t="s">
        <v>58</v>
      </c>
      <c r="B32" s="4" t="s">
        <v>48</v>
      </c>
      <c r="C32" s="4" t="s">
        <v>49</v>
      </c>
      <c r="D32" s="4" t="s">
        <v>67</v>
      </c>
      <c r="E32" s="4" t="s">
        <v>60</v>
      </c>
      <c r="F32" s="4" t="s">
        <v>68</v>
      </c>
      <c r="G32" s="4" t="s">
        <v>69</v>
      </c>
      <c r="H32" s="8"/>
      <c r="I32" s="8"/>
      <c r="J32" s="8"/>
      <c r="K32" s="8"/>
      <c r="L32" s="9">
        <v>204.48</v>
      </c>
      <c r="M32" s="9">
        <v>970.6</v>
      </c>
      <c r="N32" s="8"/>
      <c r="O32" s="8"/>
      <c r="P32" s="8"/>
      <c r="Q32" s="8"/>
      <c r="R32" s="8"/>
      <c r="S32" s="8"/>
      <c r="T32" s="10">
        <v>1175.08</v>
      </c>
    </row>
    <row r="33" spans="1:20" ht="23.25" thickBot="1" x14ac:dyDescent="0.3">
      <c r="A33" s="4" t="s">
        <v>58</v>
      </c>
      <c r="B33" s="4" t="s">
        <v>48</v>
      </c>
      <c r="C33" s="4" t="s">
        <v>49</v>
      </c>
      <c r="D33" s="4" t="s">
        <v>70</v>
      </c>
      <c r="E33" s="4" t="s">
        <v>60</v>
      </c>
      <c r="F33" s="4" t="s">
        <v>61</v>
      </c>
      <c r="G33" s="4" t="s">
        <v>62</v>
      </c>
      <c r="H33" s="12"/>
      <c r="I33" s="11">
        <v>2693.55</v>
      </c>
      <c r="J33" s="11">
        <v>36000</v>
      </c>
      <c r="K33" s="11">
        <v>-280.89999999999998</v>
      </c>
      <c r="L33" s="12"/>
      <c r="M33" s="12"/>
      <c r="N33" s="12"/>
      <c r="O33" s="12"/>
      <c r="P33" s="12"/>
      <c r="Q33" s="12"/>
      <c r="R33" s="12"/>
      <c r="S33" s="11">
        <v>716.86</v>
      </c>
      <c r="T33" s="10">
        <v>39129.51</v>
      </c>
    </row>
    <row r="34" spans="1:20" ht="23.25" thickBot="1" x14ac:dyDescent="0.3">
      <c r="A34" s="4" t="s">
        <v>58</v>
      </c>
      <c r="B34" s="4" t="s">
        <v>48</v>
      </c>
      <c r="C34" s="4" t="s">
        <v>49</v>
      </c>
      <c r="D34" s="4" t="s">
        <v>70</v>
      </c>
      <c r="E34" s="4" t="s">
        <v>60</v>
      </c>
      <c r="F34" s="4" t="s">
        <v>44</v>
      </c>
      <c r="G34" s="4" t="s">
        <v>45</v>
      </c>
      <c r="H34" s="8"/>
      <c r="I34" s="8"/>
      <c r="J34" s="9">
        <v>5000</v>
      </c>
      <c r="K34" s="9">
        <v>99.41</v>
      </c>
      <c r="L34" s="8"/>
      <c r="M34" s="8"/>
      <c r="N34" s="8"/>
      <c r="O34" s="8"/>
      <c r="P34" s="8"/>
      <c r="Q34" s="8"/>
      <c r="R34" s="8"/>
      <c r="S34" s="8"/>
      <c r="T34" s="10">
        <v>5099.41</v>
      </c>
    </row>
    <row r="35" spans="1:20" ht="23.25" thickBot="1" x14ac:dyDescent="0.3">
      <c r="A35" s="4" t="s">
        <v>58</v>
      </c>
      <c r="B35" s="4" t="s">
        <v>48</v>
      </c>
      <c r="C35" s="4" t="s">
        <v>49</v>
      </c>
      <c r="D35" s="4" t="s">
        <v>70</v>
      </c>
      <c r="E35" s="4" t="s">
        <v>60</v>
      </c>
      <c r="F35" s="4" t="s">
        <v>50</v>
      </c>
      <c r="G35" s="4" t="s">
        <v>51</v>
      </c>
      <c r="H35" s="12"/>
      <c r="I35" s="12"/>
      <c r="J35" s="12"/>
      <c r="K35" s="12"/>
      <c r="L35" s="12"/>
      <c r="M35" s="12"/>
      <c r="N35" s="12"/>
      <c r="O35" s="12"/>
      <c r="P35" s="12"/>
      <c r="Q35" s="12"/>
      <c r="R35" s="11">
        <v>1000.85</v>
      </c>
      <c r="S35" s="11">
        <v>-1000.85</v>
      </c>
      <c r="T35" s="14">
        <v>0</v>
      </c>
    </row>
    <row r="36" spans="1:20" ht="23.25" thickBot="1" x14ac:dyDescent="0.3">
      <c r="A36" s="4" t="s">
        <v>58</v>
      </c>
      <c r="B36" s="4" t="s">
        <v>48</v>
      </c>
      <c r="C36" s="4" t="s">
        <v>49</v>
      </c>
      <c r="D36" s="4" t="s">
        <v>70</v>
      </c>
      <c r="E36" s="4" t="s">
        <v>60</v>
      </c>
      <c r="F36" s="4" t="s">
        <v>71</v>
      </c>
      <c r="G36" s="4" t="s">
        <v>72</v>
      </c>
      <c r="H36" s="8"/>
      <c r="I36" s="8"/>
      <c r="J36" s="8"/>
      <c r="K36" s="9">
        <v>180.51</v>
      </c>
      <c r="L36" s="8"/>
      <c r="M36" s="8"/>
      <c r="N36" s="8"/>
      <c r="O36" s="8"/>
      <c r="P36" s="8"/>
      <c r="Q36" s="8"/>
      <c r="R36" s="8"/>
      <c r="S36" s="8"/>
      <c r="T36" s="10">
        <v>180.51</v>
      </c>
    </row>
    <row r="37" spans="1:20" ht="23.25" thickBot="1" x14ac:dyDescent="0.3">
      <c r="A37" s="4" t="s">
        <v>58</v>
      </c>
      <c r="B37" s="4" t="s">
        <v>48</v>
      </c>
      <c r="C37" s="4" t="s">
        <v>49</v>
      </c>
      <c r="D37" s="4" t="s">
        <v>70</v>
      </c>
      <c r="E37" s="4" t="s">
        <v>60</v>
      </c>
      <c r="F37" s="4" t="s">
        <v>65</v>
      </c>
      <c r="G37" s="4" t="s">
        <v>66</v>
      </c>
      <c r="H37" s="12"/>
      <c r="I37" s="11">
        <v>272.64</v>
      </c>
      <c r="J37" s="12"/>
      <c r="K37" s="12"/>
      <c r="L37" s="12"/>
      <c r="M37" s="12"/>
      <c r="N37" s="12"/>
      <c r="O37" s="12"/>
      <c r="P37" s="12"/>
      <c r="Q37" s="12"/>
      <c r="R37" s="12"/>
      <c r="S37" s="11">
        <v>517.66999999999996</v>
      </c>
      <c r="T37" s="10">
        <v>790.31</v>
      </c>
    </row>
    <row r="38" spans="1:20" ht="23.25" thickBot="1" x14ac:dyDescent="0.3">
      <c r="A38" s="4" t="s">
        <v>58</v>
      </c>
      <c r="B38" s="4" t="s">
        <v>48</v>
      </c>
      <c r="C38" s="4" t="s">
        <v>49</v>
      </c>
      <c r="D38" s="4" t="s">
        <v>70</v>
      </c>
      <c r="E38" s="4" t="s">
        <v>60</v>
      </c>
      <c r="F38" s="4" t="s">
        <v>56</v>
      </c>
      <c r="G38" s="4" t="s">
        <v>57</v>
      </c>
      <c r="H38" s="8"/>
      <c r="I38" s="8"/>
      <c r="J38" s="9">
        <v>1790.52</v>
      </c>
      <c r="K38" s="9">
        <v>688.2</v>
      </c>
      <c r="L38" s="9">
        <v>1102.32</v>
      </c>
      <c r="M38" s="8"/>
      <c r="N38" s="8"/>
      <c r="O38" s="8"/>
      <c r="P38" s="8"/>
      <c r="Q38" s="13">
        <v>0</v>
      </c>
      <c r="R38" s="9">
        <v>4569.37</v>
      </c>
      <c r="S38" s="9">
        <v>7844.44</v>
      </c>
      <c r="T38" s="10">
        <v>15994.85</v>
      </c>
    </row>
    <row r="39" spans="1:20" ht="23.25" thickBot="1" x14ac:dyDescent="0.3">
      <c r="A39" s="4" t="s">
        <v>58</v>
      </c>
      <c r="B39" s="4" t="s">
        <v>48</v>
      </c>
      <c r="C39" s="4" t="s">
        <v>49</v>
      </c>
      <c r="D39" s="4" t="s">
        <v>70</v>
      </c>
      <c r="E39" s="4" t="s">
        <v>60</v>
      </c>
      <c r="F39" s="4" t="s">
        <v>68</v>
      </c>
      <c r="G39" s="4" t="s">
        <v>69</v>
      </c>
      <c r="H39" s="12"/>
      <c r="I39" s="12"/>
      <c r="J39" s="12"/>
      <c r="K39" s="12"/>
      <c r="L39" s="11">
        <v>121.3</v>
      </c>
      <c r="M39" s="12"/>
      <c r="N39" s="12"/>
      <c r="O39" s="12"/>
      <c r="P39" s="12"/>
      <c r="Q39" s="15">
        <v>0</v>
      </c>
      <c r="R39" s="11">
        <v>1309.6400000000001</v>
      </c>
      <c r="S39" s="11">
        <v>3591.86</v>
      </c>
      <c r="T39" s="10">
        <v>5022.8</v>
      </c>
    </row>
    <row r="40" spans="1:20" ht="23.25" thickBot="1" x14ac:dyDescent="0.3">
      <c r="A40" s="4" t="s">
        <v>58</v>
      </c>
      <c r="B40" s="4" t="s">
        <v>48</v>
      </c>
      <c r="C40" s="4" t="s">
        <v>49</v>
      </c>
      <c r="D40" s="4" t="s">
        <v>73</v>
      </c>
      <c r="E40" s="4" t="s">
        <v>60</v>
      </c>
      <c r="F40" s="4" t="s">
        <v>61</v>
      </c>
      <c r="G40" s="4" t="s">
        <v>62</v>
      </c>
      <c r="H40" s="8"/>
      <c r="I40" s="9">
        <v>2273.08</v>
      </c>
      <c r="J40" s="8"/>
      <c r="K40" s="8"/>
      <c r="L40" s="8"/>
      <c r="M40" s="8"/>
      <c r="N40" s="8"/>
      <c r="O40" s="8"/>
      <c r="P40" s="8"/>
      <c r="Q40" s="9">
        <v>4712.97</v>
      </c>
      <c r="R40" s="13">
        <v>0</v>
      </c>
      <c r="S40" s="8"/>
      <c r="T40" s="10">
        <v>6986.05</v>
      </c>
    </row>
    <row r="41" spans="1:20" ht="23.25" thickBot="1" x14ac:dyDescent="0.3">
      <c r="A41" s="4" t="s">
        <v>58</v>
      </c>
      <c r="B41" s="4" t="s">
        <v>48</v>
      </c>
      <c r="C41" s="4" t="s">
        <v>49</v>
      </c>
      <c r="D41" s="4" t="s">
        <v>73</v>
      </c>
      <c r="E41" s="4" t="s">
        <v>60</v>
      </c>
      <c r="F41" s="4" t="s">
        <v>65</v>
      </c>
      <c r="G41" s="4" t="s">
        <v>66</v>
      </c>
      <c r="H41" s="12"/>
      <c r="I41" s="12"/>
      <c r="J41" s="12"/>
      <c r="K41" s="12"/>
      <c r="L41" s="12"/>
      <c r="M41" s="11">
        <v>272.64</v>
      </c>
      <c r="N41" s="12"/>
      <c r="O41" s="12"/>
      <c r="P41" s="12"/>
      <c r="Q41" s="11">
        <v>272.64</v>
      </c>
      <c r="R41" s="12"/>
      <c r="S41" s="12"/>
      <c r="T41" s="10">
        <v>545.28</v>
      </c>
    </row>
    <row r="42" spans="1:20" ht="23.25" thickBot="1" x14ac:dyDescent="0.3">
      <c r="A42" s="4" t="s">
        <v>58</v>
      </c>
      <c r="B42" s="4" t="s">
        <v>48</v>
      </c>
      <c r="C42" s="4" t="s">
        <v>49</v>
      </c>
      <c r="D42" s="4" t="s">
        <v>73</v>
      </c>
      <c r="E42" s="4" t="s">
        <v>60</v>
      </c>
      <c r="F42" s="4" t="s">
        <v>56</v>
      </c>
      <c r="G42" s="4" t="s">
        <v>57</v>
      </c>
      <c r="H42" s="8"/>
      <c r="I42" s="8"/>
      <c r="J42" s="9">
        <v>1437.64</v>
      </c>
      <c r="K42" s="8"/>
      <c r="L42" s="8"/>
      <c r="M42" s="8"/>
      <c r="N42" s="8"/>
      <c r="O42" s="8"/>
      <c r="P42" s="8"/>
      <c r="Q42" s="8"/>
      <c r="R42" s="8"/>
      <c r="S42" s="8"/>
      <c r="T42" s="10">
        <v>1437.64</v>
      </c>
    </row>
    <row r="43" spans="1:20" ht="23.25" thickBot="1" x14ac:dyDescent="0.3">
      <c r="A43" s="4" t="s">
        <v>58</v>
      </c>
      <c r="B43" s="4" t="s">
        <v>48</v>
      </c>
      <c r="C43" s="4" t="s">
        <v>49</v>
      </c>
      <c r="D43" s="4" t="s">
        <v>73</v>
      </c>
      <c r="E43" s="4" t="s">
        <v>60</v>
      </c>
      <c r="F43" s="4" t="s">
        <v>68</v>
      </c>
      <c r="G43" s="4" t="s">
        <v>69</v>
      </c>
      <c r="H43" s="12"/>
      <c r="I43" s="12"/>
      <c r="J43" s="12"/>
      <c r="K43" s="12"/>
      <c r="L43" s="12"/>
      <c r="M43" s="11">
        <v>289</v>
      </c>
      <c r="N43" s="12"/>
      <c r="O43" s="12"/>
      <c r="P43" s="12"/>
      <c r="Q43" s="11">
        <v>340.8</v>
      </c>
      <c r="R43" s="12"/>
      <c r="S43" s="12"/>
      <c r="T43" s="10">
        <v>629.79999999999995</v>
      </c>
    </row>
    <row r="44" spans="1:20" ht="15.75" thickBot="1" x14ac:dyDescent="0.3">
      <c r="A44" s="4" t="s">
        <v>74</v>
      </c>
      <c r="B44" s="4" t="s">
        <v>42</v>
      </c>
      <c r="C44" s="4" t="s">
        <v>43</v>
      </c>
      <c r="D44" s="4" t="s">
        <v>75</v>
      </c>
      <c r="E44" s="4" t="s">
        <v>76</v>
      </c>
      <c r="F44" s="4" t="s">
        <v>77</v>
      </c>
      <c r="G44" s="4" t="s">
        <v>78</v>
      </c>
      <c r="H44" s="8"/>
      <c r="I44" s="9">
        <v>0.01</v>
      </c>
      <c r="J44" s="9">
        <v>0.01</v>
      </c>
      <c r="K44" s="8"/>
      <c r="L44" s="9">
        <v>0.01</v>
      </c>
      <c r="M44" s="9">
        <v>0.01</v>
      </c>
      <c r="N44" s="9">
        <v>0.01</v>
      </c>
      <c r="O44" s="9">
        <v>0.01</v>
      </c>
      <c r="P44" s="9">
        <v>0.01</v>
      </c>
      <c r="Q44" s="9">
        <v>0.01</v>
      </c>
      <c r="R44" s="9">
        <v>0.01</v>
      </c>
      <c r="S44" s="8"/>
      <c r="T44" s="10">
        <v>0.09</v>
      </c>
    </row>
    <row r="45" spans="1:20" ht="23.25" thickBot="1" x14ac:dyDescent="0.3">
      <c r="A45" s="4" t="s">
        <v>79</v>
      </c>
      <c r="B45" s="4" t="s">
        <v>80</v>
      </c>
      <c r="C45" s="4" t="s">
        <v>81</v>
      </c>
      <c r="D45" s="4" t="s">
        <v>82</v>
      </c>
      <c r="E45" s="4" t="s">
        <v>83</v>
      </c>
      <c r="F45" s="4" t="s">
        <v>84</v>
      </c>
      <c r="G45" s="4" t="s">
        <v>85</v>
      </c>
      <c r="H45" s="11">
        <v>2.68</v>
      </c>
      <c r="I45" s="12"/>
      <c r="J45" s="11">
        <v>37.32</v>
      </c>
      <c r="K45" s="11">
        <v>71.58</v>
      </c>
      <c r="L45" s="11">
        <v>13.23</v>
      </c>
      <c r="M45" s="12"/>
      <c r="N45" s="12"/>
      <c r="O45" s="12"/>
      <c r="P45" s="12"/>
      <c r="Q45" s="12"/>
      <c r="R45" s="11">
        <v>0.63</v>
      </c>
      <c r="S45" s="12"/>
      <c r="T45" s="10">
        <v>125.44</v>
      </c>
    </row>
    <row r="46" spans="1:20" ht="23.25" thickBot="1" x14ac:dyDescent="0.3">
      <c r="A46" s="4" t="s">
        <v>79</v>
      </c>
      <c r="B46" s="4" t="s">
        <v>80</v>
      </c>
      <c r="C46" s="4" t="s">
        <v>81</v>
      </c>
      <c r="D46" s="4" t="s">
        <v>82</v>
      </c>
      <c r="E46" s="4" t="s">
        <v>83</v>
      </c>
      <c r="F46" s="4" t="s">
        <v>56</v>
      </c>
      <c r="G46" s="4" t="s">
        <v>57</v>
      </c>
      <c r="H46" s="9">
        <v>583.36</v>
      </c>
      <c r="I46" s="8"/>
      <c r="J46" s="9">
        <v>7606.5</v>
      </c>
      <c r="K46" s="9">
        <v>14330.48</v>
      </c>
      <c r="L46" s="9">
        <v>2772.1</v>
      </c>
      <c r="M46" s="8"/>
      <c r="N46" s="8"/>
      <c r="O46" s="8"/>
      <c r="P46" s="8"/>
      <c r="Q46" s="8"/>
      <c r="R46" s="9">
        <v>145.9</v>
      </c>
      <c r="S46" s="8"/>
      <c r="T46" s="10">
        <v>25438.34</v>
      </c>
    </row>
    <row r="47" spans="1:20" ht="23.25" thickBot="1" x14ac:dyDescent="0.3">
      <c r="A47" s="4" t="s">
        <v>79</v>
      </c>
      <c r="B47" s="4" t="s">
        <v>80</v>
      </c>
      <c r="C47" s="4" t="s">
        <v>81</v>
      </c>
      <c r="D47" s="4" t="s">
        <v>82</v>
      </c>
      <c r="E47" s="4" t="s">
        <v>83</v>
      </c>
      <c r="F47" s="4" t="s">
        <v>68</v>
      </c>
      <c r="G47" s="4" t="s">
        <v>69</v>
      </c>
      <c r="H47" s="11">
        <v>36.130000000000003</v>
      </c>
      <c r="I47" s="12"/>
      <c r="J47" s="11">
        <v>1029.98</v>
      </c>
      <c r="K47" s="11">
        <v>2235.08</v>
      </c>
      <c r="L47" s="11">
        <v>289.02</v>
      </c>
      <c r="M47" s="12"/>
      <c r="N47" s="12"/>
      <c r="O47" s="12"/>
      <c r="P47" s="12"/>
      <c r="Q47" s="12"/>
      <c r="R47" s="12"/>
      <c r="S47" s="12"/>
      <c r="T47" s="10">
        <v>3590.21</v>
      </c>
    </row>
    <row r="48" spans="1:20" ht="23.25" thickBot="1" x14ac:dyDescent="0.3">
      <c r="A48" s="4" t="s">
        <v>79</v>
      </c>
      <c r="B48" s="4" t="s">
        <v>42</v>
      </c>
      <c r="C48" s="4" t="s">
        <v>43</v>
      </c>
      <c r="D48" s="4" t="s">
        <v>82</v>
      </c>
      <c r="E48" s="4" t="s">
        <v>83</v>
      </c>
      <c r="F48" s="4" t="s">
        <v>86</v>
      </c>
      <c r="G48" s="4" t="s">
        <v>87</v>
      </c>
      <c r="H48" s="9">
        <v>-6018.13</v>
      </c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10">
        <v>-6018.13</v>
      </c>
    </row>
    <row r="49" spans="1:20" ht="23.25" thickBot="1" x14ac:dyDescent="0.3">
      <c r="A49" s="4" t="s">
        <v>79</v>
      </c>
      <c r="B49" s="4" t="s">
        <v>42</v>
      </c>
      <c r="C49" s="4" t="s">
        <v>43</v>
      </c>
      <c r="D49" s="4" t="s">
        <v>82</v>
      </c>
      <c r="E49" s="4" t="s">
        <v>83</v>
      </c>
      <c r="F49" s="4" t="s">
        <v>88</v>
      </c>
      <c r="G49" s="4" t="s">
        <v>89</v>
      </c>
      <c r="H49" s="11">
        <v>-3659.19</v>
      </c>
      <c r="I49" s="12"/>
      <c r="J49" s="12"/>
      <c r="K49" s="12"/>
      <c r="L49" s="12"/>
      <c r="M49" s="12"/>
      <c r="N49" s="12"/>
      <c r="O49" s="12"/>
      <c r="P49" s="12"/>
      <c r="Q49" s="12"/>
      <c r="R49" s="12"/>
      <c r="S49" s="12"/>
      <c r="T49" s="10">
        <v>-3659.19</v>
      </c>
    </row>
    <row r="50" spans="1:20" ht="23.25" thickBot="1" x14ac:dyDescent="0.3">
      <c r="A50" s="4" t="s">
        <v>79</v>
      </c>
      <c r="B50" s="4" t="s">
        <v>42</v>
      </c>
      <c r="C50" s="4" t="s">
        <v>43</v>
      </c>
      <c r="D50" s="4" t="s">
        <v>82</v>
      </c>
      <c r="E50" s="4" t="s">
        <v>83</v>
      </c>
      <c r="F50" s="4" t="s">
        <v>90</v>
      </c>
      <c r="G50" s="4" t="s">
        <v>91</v>
      </c>
      <c r="H50" s="9">
        <v>-937.02</v>
      </c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10">
        <v>-937.02</v>
      </c>
    </row>
    <row r="51" spans="1:20" ht="23.25" thickBot="1" x14ac:dyDescent="0.3">
      <c r="A51" s="4" t="s">
        <v>79</v>
      </c>
      <c r="B51" s="4" t="s">
        <v>42</v>
      </c>
      <c r="C51" s="4" t="s">
        <v>43</v>
      </c>
      <c r="D51" s="4" t="s">
        <v>82</v>
      </c>
      <c r="E51" s="4" t="s">
        <v>83</v>
      </c>
      <c r="F51" s="4" t="s">
        <v>61</v>
      </c>
      <c r="G51" s="4" t="s">
        <v>62</v>
      </c>
      <c r="H51" s="11">
        <v>493.38</v>
      </c>
      <c r="I51" s="12"/>
      <c r="J51" s="11">
        <v>32.99</v>
      </c>
      <c r="K51" s="12"/>
      <c r="L51" s="12"/>
      <c r="M51" s="11">
        <v>134.38999999999999</v>
      </c>
      <c r="N51" s="12"/>
      <c r="O51" s="12"/>
      <c r="P51" s="12"/>
      <c r="Q51" s="12"/>
      <c r="R51" s="12"/>
      <c r="S51" s="12"/>
      <c r="T51" s="10">
        <v>660.76</v>
      </c>
    </row>
    <row r="52" spans="1:20" ht="23.25" thickBot="1" x14ac:dyDescent="0.3">
      <c r="A52" s="4" t="s">
        <v>79</v>
      </c>
      <c r="B52" s="4" t="s">
        <v>42</v>
      </c>
      <c r="C52" s="4" t="s">
        <v>43</v>
      </c>
      <c r="D52" s="4" t="s">
        <v>82</v>
      </c>
      <c r="E52" s="4" t="s">
        <v>83</v>
      </c>
      <c r="F52" s="4" t="s">
        <v>92</v>
      </c>
      <c r="G52" s="4" t="s">
        <v>93</v>
      </c>
      <c r="H52" s="8"/>
      <c r="I52" s="8"/>
      <c r="J52" s="9">
        <v>3485.31</v>
      </c>
      <c r="K52" s="9">
        <v>895.34</v>
      </c>
      <c r="L52" s="9">
        <v>805.07</v>
      </c>
      <c r="M52" s="9">
        <v>2806.98</v>
      </c>
      <c r="N52" s="8"/>
      <c r="O52" s="8"/>
      <c r="P52" s="8"/>
      <c r="Q52" s="8"/>
      <c r="R52" s="9">
        <v>-142.16</v>
      </c>
      <c r="S52" s="8"/>
      <c r="T52" s="10">
        <v>7850.54</v>
      </c>
    </row>
    <row r="53" spans="1:20" ht="23.25" thickBot="1" x14ac:dyDescent="0.3">
      <c r="A53" s="4" t="s">
        <v>79</v>
      </c>
      <c r="B53" s="4" t="s">
        <v>42</v>
      </c>
      <c r="C53" s="4" t="s">
        <v>43</v>
      </c>
      <c r="D53" s="4" t="s">
        <v>82</v>
      </c>
      <c r="E53" s="4" t="s">
        <v>83</v>
      </c>
      <c r="F53" s="4" t="s">
        <v>94</v>
      </c>
      <c r="G53" s="4" t="s">
        <v>95</v>
      </c>
      <c r="H53" s="11">
        <v>495.94</v>
      </c>
      <c r="I53" s="12"/>
      <c r="J53" s="12"/>
      <c r="K53" s="12"/>
      <c r="L53" s="12"/>
      <c r="M53" s="12"/>
      <c r="N53" s="12"/>
      <c r="O53" s="12"/>
      <c r="P53" s="12"/>
      <c r="Q53" s="12"/>
      <c r="R53" s="12"/>
      <c r="S53" s="12"/>
      <c r="T53" s="10">
        <v>495.94</v>
      </c>
    </row>
    <row r="54" spans="1:20" ht="23.25" thickBot="1" x14ac:dyDescent="0.3">
      <c r="A54" s="4" t="s">
        <v>79</v>
      </c>
      <c r="B54" s="4" t="s">
        <v>42</v>
      </c>
      <c r="C54" s="4" t="s">
        <v>43</v>
      </c>
      <c r="D54" s="4" t="s">
        <v>82</v>
      </c>
      <c r="E54" s="4" t="s">
        <v>83</v>
      </c>
      <c r="F54" s="4" t="s">
        <v>84</v>
      </c>
      <c r="G54" s="4" t="s">
        <v>85</v>
      </c>
      <c r="H54" s="9">
        <v>-92.51</v>
      </c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10">
        <v>-92.51</v>
      </c>
    </row>
    <row r="55" spans="1:20" ht="23.25" thickBot="1" x14ac:dyDescent="0.3">
      <c r="A55" s="4" t="s">
        <v>79</v>
      </c>
      <c r="B55" s="4" t="s">
        <v>42</v>
      </c>
      <c r="C55" s="4" t="s">
        <v>43</v>
      </c>
      <c r="D55" s="4" t="s">
        <v>82</v>
      </c>
      <c r="E55" s="4" t="s">
        <v>83</v>
      </c>
      <c r="F55" s="4" t="s">
        <v>44</v>
      </c>
      <c r="G55" s="4" t="s">
        <v>45</v>
      </c>
      <c r="H55" s="11">
        <v>12000</v>
      </c>
      <c r="I55" s="15">
        <v>0</v>
      </c>
      <c r="J55" s="12"/>
      <c r="K55" s="11">
        <v>2400</v>
      </c>
      <c r="L55" s="15">
        <v>0</v>
      </c>
      <c r="M55" s="12"/>
      <c r="N55" s="12"/>
      <c r="O55" s="12"/>
      <c r="P55" s="12"/>
      <c r="Q55" s="12"/>
      <c r="R55" s="12"/>
      <c r="S55" s="12"/>
      <c r="T55" s="10">
        <v>14400</v>
      </c>
    </row>
    <row r="56" spans="1:20" ht="23.25" thickBot="1" x14ac:dyDescent="0.3">
      <c r="A56" s="4" t="s">
        <v>79</v>
      </c>
      <c r="B56" s="4" t="s">
        <v>42</v>
      </c>
      <c r="C56" s="4" t="s">
        <v>43</v>
      </c>
      <c r="D56" s="4" t="s">
        <v>82</v>
      </c>
      <c r="E56" s="4" t="s">
        <v>83</v>
      </c>
      <c r="F56" s="4" t="s">
        <v>96</v>
      </c>
      <c r="G56" s="4" t="s">
        <v>97</v>
      </c>
      <c r="H56" s="9">
        <v>509.5</v>
      </c>
      <c r="I56" s="8"/>
      <c r="J56" s="8"/>
      <c r="K56" s="8"/>
      <c r="L56" s="9">
        <v>-509.5</v>
      </c>
      <c r="M56" s="8"/>
      <c r="N56" s="8"/>
      <c r="O56" s="8"/>
      <c r="P56" s="8"/>
      <c r="Q56" s="8"/>
      <c r="R56" s="8"/>
      <c r="S56" s="8"/>
      <c r="T56" s="14">
        <v>0</v>
      </c>
    </row>
    <row r="57" spans="1:20" ht="23.25" thickBot="1" x14ac:dyDescent="0.3">
      <c r="A57" s="4" t="s">
        <v>79</v>
      </c>
      <c r="B57" s="4" t="s">
        <v>42</v>
      </c>
      <c r="C57" s="4" t="s">
        <v>43</v>
      </c>
      <c r="D57" s="4" t="s">
        <v>82</v>
      </c>
      <c r="E57" s="4" t="s">
        <v>83</v>
      </c>
      <c r="F57" s="4" t="s">
        <v>71</v>
      </c>
      <c r="G57" s="4" t="s">
        <v>72</v>
      </c>
      <c r="H57" s="11">
        <v>17.7</v>
      </c>
      <c r="I57" s="12"/>
      <c r="J57" s="12"/>
      <c r="K57" s="12"/>
      <c r="L57" s="12"/>
      <c r="M57" s="12"/>
      <c r="N57" s="12"/>
      <c r="O57" s="12"/>
      <c r="P57" s="12"/>
      <c r="Q57" s="12"/>
      <c r="R57" s="12"/>
      <c r="S57" s="12"/>
      <c r="T57" s="10">
        <v>17.7</v>
      </c>
    </row>
    <row r="58" spans="1:20" ht="23.25" thickBot="1" x14ac:dyDescent="0.3">
      <c r="A58" s="4" t="s">
        <v>79</v>
      </c>
      <c r="B58" s="4" t="s">
        <v>42</v>
      </c>
      <c r="C58" s="4" t="s">
        <v>43</v>
      </c>
      <c r="D58" s="4" t="s">
        <v>82</v>
      </c>
      <c r="E58" s="4" t="s">
        <v>83</v>
      </c>
      <c r="F58" s="4" t="s">
        <v>77</v>
      </c>
      <c r="G58" s="4" t="s">
        <v>78</v>
      </c>
      <c r="H58" s="9">
        <v>0.17</v>
      </c>
      <c r="I58" s="9">
        <v>0.17</v>
      </c>
      <c r="J58" s="9">
        <v>0.17</v>
      </c>
      <c r="K58" s="9">
        <v>0.16</v>
      </c>
      <c r="L58" s="9">
        <v>0.17</v>
      </c>
      <c r="M58" s="9">
        <v>0.17</v>
      </c>
      <c r="N58" s="9">
        <v>0.09</v>
      </c>
      <c r="O58" s="9">
        <v>0.23</v>
      </c>
      <c r="P58" s="9">
        <v>0.14000000000000001</v>
      </c>
      <c r="Q58" s="9">
        <v>0.17</v>
      </c>
      <c r="R58" s="9">
        <v>0.18</v>
      </c>
      <c r="S58" s="9">
        <v>0.14000000000000001</v>
      </c>
      <c r="T58" s="10">
        <v>1.96</v>
      </c>
    </row>
    <row r="59" spans="1:20" ht="23.25" thickBot="1" x14ac:dyDescent="0.3">
      <c r="A59" s="4" t="s">
        <v>79</v>
      </c>
      <c r="B59" s="4" t="s">
        <v>42</v>
      </c>
      <c r="C59" s="4" t="s">
        <v>43</v>
      </c>
      <c r="D59" s="4" t="s">
        <v>82</v>
      </c>
      <c r="E59" s="4" t="s">
        <v>83</v>
      </c>
      <c r="F59" s="4" t="s">
        <v>98</v>
      </c>
      <c r="G59" s="4" t="s">
        <v>99</v>
      </c>
      <c r="H59" s="12"/>
      <c r="I59" s="11">
        <v>243.89</v>
      </c>
      <c r="J59" s="12"/>
      <c r="K59" s="12"/>
      <c r="L59" s="12"/>
      <c r="M59" s="12"/>
      <c r="N59" s="12"/>
      <c r="O59" s="12"/>
      <c r="P59" s="12"/>
      <c r="Q59" s="12"/>
      <c r="R59" s="12"/>
      <c r="S59" s="12"/>
      <c r="T59" s="10">
        <v>243.89</v>
      </c>
    </row>
    <row r="60" spans="1:20" ht="23.25" thickBot="1" x14ac:dyDescent="0.3">
      <c r="A60" s="4" t="s">
        <v>79</v>
      </c>
      <c r="B60" s="4" t="s">
        <v>42</v>
      </c>
      <c r="C60" s="4" t="s">
        <v>43</v>
      </c>
      <c r="D60" s="4" t="s">
        <v>82</v>
      </c>
      <c r="E60" s="4" t="s">
        <v>83</v>
      </c>
      <c r="F60" s="4" t="s">
        <v>100</v>
      </c>
      <c r="G60" s="4" t="s">
        <v>101</v>
      </c>
      <c r="H60" s="9">
        <v>-847.54</v>
      </c>
      <c r="I60" s="9">
        <v>-3331.01</v>
      </c>
      <c r="J60" s="9">
        <v>2558.4899999999998</v>
      </c>
      <c r="K60" s="9">
        <v>-306.33999999999997</v>
      </c>
      <c r="L60" s="9">
        <v>-276.45</v>
      </c>
      <c r="M60" s="9">
        <v>-254.05</v>
      </c>
      <c r="N60" s="9">
        <v>-216.66</v>
      </c>
      <c r="O60" s="9">
        <v>-216.53</v>
      </c>
      <c r="P60" s="9">
        <v>-230.87</v>
      </c>
      <c r="Q60" s="9">
        <v>-208.58</v>
      </c>
      <c r="R60" s="9">
        <v>-252.76</v>
      </c>
      <c r="S60" s="8"/>
      <c r="T60" s="10">
        <v>-3582.3</v>
      </c>
    </row>
    <row r="61" spans="1:20" ht="23.25" thickBot="1" x14ac:dyDescent="0.3">
      <c r="A61" s="4" t="s">
        <v>79</v>
      </c>
      <c r="B61" s="4" t="s">
        <v>42</v>
      </c>
      <c r="C61" s="4" t="s">
        <v>43</v>
      </c>
      <c r="D61" s="4" t="s">
        <v>82</v>
      </c>
      <c r="E61" s="4" t="s">
        <v>83</v>
      </c>
      <c r="F61" s="4" t="s">
        <v>102</v>
      </c>
      <c r="G61" s="4" t="s">
        <v>103</v>
      </c>
      <c r="H61" s="11">
        <v>7943.35</v>
      </c>
      <c r="I61" s="12"/>
      <c r="J61" s="12"/>
      <c r="K61" s="12"/>
      <c r="L61" s="12"/>
      <c r="M61" s="12"/>
      <c r="N61" s="12"/>
      <c r="O61" s="12"/>
      <c r="P61" s="12"/>
      <c r="Q61" s="12"/>
      <c r="R61" s="12"/>
      <c r="S61" s="12"/>
      <c r="T61" s="10">
        <v>7943.35</v>
      </c>
    </row>
    <row r="62" spans="1:20" ht="23.25" thickBot="1" x14ac:dyDescent="0.3">
      <c r="A62" s="4" t="s">
        <v>79</v>
      </c>
      <c r="B62" s="4" t="s">
        <v>42</v>
      </c>
      <c r="C62" s="4" t="s">
        <v>43</v>
      </c>
      <c r="D62" s="4" t="s">
        <v>82</v>
      </c>
      <c r="E62" s="4" t="s">
        <v>83</v>
      </c>
      <c r="F62" s="4" t="s">
        <v>30</v>
      </c>
      <c r="G62" s="4" t="s">
        <v>31</v>
      </c>
      <c r="H62" s="9">
        <v>2076.85</v>
      </c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10">
        <v>2076.85</v>
      </c>
    </row>
    <row r="63" spans="1:20" ht="23.25" thickBot="1" x14ac:dyDescent="0.3">
      <c r="A63" s="4" t="s">
        <v>79</v>
      </c>
      <c r="B63" s="4" t="s">
        <v>42</v>
      </c>
      <c r="C63" s="4" t="s">
        <v>43</v>
      </c>
      <c r="D63" s="4" t="s">
        <v>82</v>
      </c>
      <c r="E63" s="4" t="s">
        <v>83</v>
      </c>
      <c r="F63" s="4" t="s">
        <v>63</v>
      </c>
      <c r="G63" s="4" t="s">
        <v>64</v>
      </c>
      <c r="H63" s="11">
        <v>1406.77</v>
      </c>
      <c r="I63" s="12"/>
      <c r="J63" s="11">
        <v>-35.659999999999997</v>
      </c>
      <c r="K63" s="12"/>
      <c r="L63" s="12"/>
      <c r="M63" s="12"/>
      <c r="N63" s="12"/>
      <c r="O63" s="12"/>
      <c r="P63" s="12"/>
      <c r="Q63" s="12"/>
      <c r="R63" s="11">
        <v>-107.76</v>
      </c>
      <c r="S63" s="11">
        <v>-137.69</v>
      </c>
      <c r="T63" s="10">
        <v>1125.6600000000001</v>
      </c>
    </row>
    <row r="64" spans="1:20" ht="23.25" thickBot="1" x14ac:dyDescent="0.3">
      <c r="A64" s="4" t="s">
        <v>79</v>
      </c>
      <c r="B64" s="4" t="s">
        <v>42</v>
      </c>
      <c r="C64" s="4" t="s">
        <v>43</v>
      </c>
      <c r="D64" s="4" t="s">
        <v>82</v>
      </c>
      <c r="E64" s="4" t="s">
        <v>83</v>
      </c>
      <c r="F64" s="4" t="s">
        <v>104</v>
      </c>
      <c r="G64" s="4" t="s">
        <v>105</v>
      </c>
      <c r="H64" s="9">
        <v>-3698.82</v>
      </c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10">
        <v>-3698.82</v>
      </c>
    </row>
    <row r="65" spans="1:20" ht="23.25" thickBot="1" x14ac:dyDescent="0.3">
      <c r="A65" s="4" t="s">
        <v>79</v>
      </c>
      <c r="B65" s="4" t="s">
        <v>42</v>
      </c>
      <c r="C65" s="4" t="s">
        <v>43</v>
      </c>
      <c r="D65" s="4" t="s">
        <v>82</v>
      </c>
      <c r="E65" s="4" t="s">
        <v>83</v>
      </c>
      <c r="F65" s="4" t="s">
        <v>106</v>
      </c>
      <c r="G65" s="4" t="s">
        <v>107</v>
      </c>
      <c r="H65" s="11">
        <v>-5613.88</v>
      </c>
      <c r="I65" s="12"/>
      <c r="J65" s="12"/>
      <c r="K65" s="12"/>
      <c r="L65" s="12"/>
      <c r="M65" s="12"/>
      <c r="N65" s="12"/>
      <c r="O65" s="12"/>
      <c r="P65" s="12"/>
      <c r="Q65" s="12"/>
      <c r="R65" s="12"/>
      <c r="S65" s="12"/>
      <c r="T65" s="10">
        <v>-5613.88</v>
      </c>
    </row>
    <row r="66" spans="1:20" ht="23.25" thickBot="1" x14ac:dyDescent="0.3">
      <c r="A66" s="4" t="s">
        <v>79</v>
      </c>
      <c r="B66" s="4" t="s">
        <v>42</v>
      </c>
      <c r="C66" s="4" t="s">
        <v>43</v>
      </c>
      <c r="D66" s="4" t="s">
        <v>82</v>
      </c>
      <c r="E66" s="4" t="s">
        <v>83</v>
      </c>
      <c r="F66" s="4" t="s">
        <v>108</v>
      </c>
      <c r="G66" s="4" t="s">
        <v>109</v>
      </c>
      <c r="H66" s="9">
        <v>-60.64</v>
      </c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10">
        <v>-60.64</v>
      </c>
    </row>
    <row r="67" spans="1:20" ht="23.25" thickBot="1" x14ac:dyDescent="0.3">
      <c r="A67" s="4" t="s">
        <v>79</v>
      </c>
      <c r="B67" s="4" t="s">
        <v>46</v>
      </c>
      <c r="C67" s="4" t="s">
        <v>47</v>
      </c>
      <c r="D67" s="4" t="s">
        <v>82</v>
      </c>
      <c r="E67" s="4" t="s">
        <v>83</v>
      </c>
      <c r="F67" s="4" t="s">
        <v>110</v>
      </c>
      <c r="G67" s="4" t="s">
        <v>111</v>
      </c>
      <c r="H67" s="11">
        <v>1923.3</v>
      </c>
      <c r="I67" s="11">
        <v>2117.4</v>
      </c>
      <c r="J67" s="11">
        <v>2079.91</v>
      </c>
      <c r="K67" s="11">
        <v>1948.55</v>
      </c>
      <c r="L67" s="11">
        <v>1350.11</v>
      </c>
      <c r="M67" s="11">
        <v>2408.3200000000002</v>
      </c>
      <c r="N67" s="11">
        <v>2047.07</v>
      </c>
      <c r="O67" s="11">
        <v>2298.85</v>
      </c>
      <c r="P67" s="11">
        <v>1705.89</v>
      </c>
      <c r="Q67" s="11">
        <v>2408.3200000000002</v>
      </c>
      <c r="R67" s="11">
        <v>1751.5</v>
      </c>
      <c r="S67" s="11">
        <v>1970.44</v>
      </c>
      <c r="T67" s="10">
        <v>24009.66</v>
      </c>
    </row>
    <row r="68" spans="1:20" ht="23.25" thickBot="1" x14ac:dyDescent="0.3">
      <c r="A68" s="4" t="s">
        <v>79</v>
      </c>
      <c r="B68" s="4" t="s">
        <v>46</v>
      </c>
      <c r="C68" s="4" t="s">
        <v>47</v>
      </c>
      <c r="D68" s="4" t="s">
        <v>82</v>
      </c>
      <c r="E68" s="4" t="s">
        <v>83</v>
      </c>
      <c r="F68" s="4" t="s">
        <v>112</v>
      </c>
      <c r="G68" s="4" t="s">
        <v>113</v>
      </c>
      <c r="H68" s="8"/>
      <c r="I68" s="8"/>
      <c r="J68" s="8"/>
      <c r="K68" s="8"/>
      <c r="L68" s="8"/>
      <c r="M68" s="8"/>
      <c r="N68" s="8"/>
      <c r="O68" s="8"/>
      <c r="P68" s="8"/>
      <c r="Q68" s="9">
        <v>148.26</v>
      </c>
      <c r="R68" s="8"/>
      <c r="S68" s="8"/>
      <c r="T68" s="10">
        <v>148.26</v>
      </c>
    </row>
    <row r="69" spans="1:20" ht="23.25" thickBot="1" x14ac:dyDescent="0.3">
      <c r="A69" s="4" t="s">
        <v>79</v>
      </c>
      <c r="B69" s="4" t="s">
        <v>46</v>
      </c>
      <c r="C69" s="4" t="s">
        <v>47</v>
      </c>
      <c r="D69" s="4" t="s">
        <v>82</v>
      </c>
      <c r="E69" s="4" t="s">
        <v>83</v>
      </c>
      <c r="F69" s="4" t="s">
        <v>88</v>
      </c>
      <c r="G69" s="4" t="s">
        <v>89</v>
      </c>
      <c r="H69" s="11">
        <v>313.73</v>
      </c>
      <c r="I69" s="11">
        <v>313.74</v>
      </c>
      <c r="J69" s="11">
        <v>324.39999999999998</v>
      </c>
      <c r="K69" s="11">
        <v>324.39999999999998</v>
      </c>
      <c r="L69" s="11">
        <v>324.39</v>
      </c>
      <c r="M69" s="11">
        <v>324.39999999999998</v>
      </c>
      <c r="N69" s="11">
        <v>324.39999999999998</v>
      </c>
      <c r="O69" s="11">
        <v>324.39999999999998</v>
      </c>
      <c r="P69" s="11">
        <v>324.39999999999998</v>
      </c>
      <c r="Q69" s="11">
        <v>324.39999999999998</v>
      </c>
      <c r="R69" s="11">
        <v>324.39999999999998</v>
      </c>
      <c r="S69" s="11">
        <v>324.39999999999998</v>
      </c>
      <c r="T69" s="10">
        <v>3871.46</v>
      </c>
    </row>
    <row r="70" spans="1:20" ht="23.25" thickBot="1" x14ac:dyDescent="0.3">
      <c r="A70" s="4" t="s">
        <v>79</v>
      </c>
      <c r="B70" s="4" t="s">
        <v>46</v>
      </c>
      <c r="C70" s="4" t="s">
        <v>47</v>
      </c>
      <c r="D70" s="4" t="s">
        <v>82</v>
      </c>
      <c r="E70" s="4" t="s">
        <v>83</v>
      </c>
      <c r="F70" s="4" t="s">
        <v>90</v>
      </c>
      <c r="G70" s="4" t="s">
        <v>91</v>
      </c>
      <c r="H70" s="9">
        <v>1218.83</v>
      </c>
      <c r="I70" s="9">
        <v>1218.83</v>
      </c>
      <c r="J70" s="9">
        <v>1260.28</v>
      </c>
      <c r="K70" s="9">
        <v>1260.28</v>
      </c>
      <c r="L70" s="9">
        <v>1260.28</v>
      </c>
      <c r="M70" s="9">
        <v>1260.28</v>
      </c>
      <c r="N70" s="9">
        <v>1260.28</v>
      </c>
      <c r="O70" s="9">
        <v>1260.28</v>
      </c>
      <c r="P70" s="9">
        <v>1260.27</v>
      </c>
      <c r="Q70" s="9">
        <v>1260.28</v>
      </c>
      <c r="R70" s="9">
        <v>1260.28</v>
      </c>
      <c r="S70" s="9">
        <v>1260.28</v>
      </c>
      <c r="T70" s="10">
        <v>15040.45</v>
      </c>
    </row>
    <row r="71" spans="1:20" ht="23.25" thickBot="1" x14ac:dyDescent="0.3">
      <c r="A71" s="4" t="s">
        <v>79</v>
      </c>
      <c r="B71" s="4" t="s">
        <v>48</v>
      </c>
      <c r="C71" s="4" t="s">
        <v>49</v>
      </c>
      <c r="D71" s="4" t="s">
        <v>82</v>
      </c>
      <c r="E71" s="4" t="s">
        <v>83</v>
      </c>
      <c r="F71" s="4" t="s">
        <v>110</v>
      </c>
      <c r="G71" s="4" t="s">
        <v>111</v>
      </c>
      <c r="H71" s="11">
        <v>8819.2900000000009</v>
      </c>
      <c r="I71" s="11">
        <v>7699.38</v>
      </c>
      <c r="J71" s="11">
        <v>8218.73</v>
      </c>
      <c r="K71" s="11">
        <v>9516.42</v>
      </c>
      <c r="L71" s="11">
        <v>9119.9</v>
      </c>
      <c r="M71" s="11">
        <v>9516.42</v>
      </c>
      <c r="N71" s="11">
        <v>8088.96</v>
      </c>
      <c r="O71" s="11">
        <v>8651.2900000000009</v>
      </c>
      <c r="P71" s="11">
        <v>9040.6</v>
      </c>
      <c r="Q71" s="11">
        <v>9516.42</v>
      </c>
      <c r="R71" s="11">
        <v>8651.2900000000009</v>
      </c>
      <c r="S71" s="11">
        <v>6791.27</v>
      </c>
      <c r="T71" s="10">
        <v>103629.97</v>
      </c>
    </row>
    <row r="72" spans="1:20" ht="23.25" thickBot="1" x14ac:dyDescent="0.3">
      <c r="A72" s="4" t="s">
        <v>79</v>
      </c>
      <c r="B72" s="4" t="s">
        <v>48</v>
      </c>
      <c r="C72" s="4" t="s">
        <v>49</v>
      </c>
      <c r="D72" s="4" t="s">
        <v>82</v>
      </c>
      <c r="E72" s="4" t="s">
        <v>83</v>
      </c>
      <c r="F72" s="4" t="s">
        <v>114</v>
      </c>
      <c r="G72" s="4" t="s">
        <v>115</v>
      </c>
      <c r="H72" s="9">
        <v>4603.29</v>
      </c>
      <c r="I72" s="9">
        <v>2056.2399999999998</v>
      </c>
      <c r="J72" s="9">
        <v>3589.19</v>
      </c>
      <c r="K72" s="9">
        <v>9021.58</v>
      </c>
      <c r="L72" s="9">
        <v>6114.84</v>
      </c>
      <c r="M72" s="9">
        <v>9945.4500000000007</v>
      </c>
      <c r="N72" s="9">
        <v>11799.68</v>
      </c>
      <c r="O72" s="9">
        <v>3721.01</v>
      </c>
      <c r="P72" s="9">
        <v>8878.4500000000007</v>
      </c>
      <c r="Q72" s="9">
        <v>7689.58</v>
      </c>
      <c r="R72" s="9">
        <v>3647.01</v>
      </c>
      <c r="S72" s="9">
        <v>20632.13</v>
      </c>
      <c r="T72" s="10">
        <v>91698.45</v>
      </c>
    </row>
    <row r="73" spans="1:20" ht="23.25" thickBot="1" x14ac:dyDescent="0.3">
      <c r="A73" s="4" t="s">
        <v>79</v>
      </c>
      <c r="B73" s="4" t="s">
        <v>48</v>
      </c>
      <c r="C73" s="4" t="s">
        <v>49</v>
      </c>
      <c r="D73" s="4" t="s">
        <v>82</v>
      </c>
      <c r="E73" s="4" t="s">
        <v>83</v>
      </c>
      <c r="F73" s="4" t="s">
        <v>86</v>
      </c>
      <c r="G73" s="4" t="s">
        <v>87</v>
      </c>
      <c r="H73" s="11">
        <v>83019.28</v>
      </c>
      <c r="I73" s="11">
        <v>62018.62</v>
      </c>
      <c r="J73" s="11">
        <v>68524.95</v>
      </c>
      <c r="K73" s="11">
        <v>62757.599999999999</v>
      </c>
      <c r="L73" s="11">
        <v>64364.46</v>
      </c>
      <c r="M73" s="11">
        <v>58643.74</v>
      </c>
      <c r="N73" s="11">
        <v>52496.65</v>
      </c>
      <c r="O73" s="11">
        <v>64958.18</v>
      </c>
      <c r="P73" s="11">
        <v>47995.49</v>
      </c>
      <c r="Q73" s="11">
        <v>77474.05</v>
      </c>
      <c r="R73" s="11">
        <v>69447.64</v>
      </c>
      <c r="S73" s="11">
        <v>58574.82</v>
      </c>
      <c r="T73" s="10">
        <v>770275.48</v>
      </c>
    </row>
    <row r="74" spans="1:20" ht="23.25" thickBot="1" x14ac:dyDescent="0.3">
      <c r="A74" s="4" t="s">
        <v>79</v>
      </c>
      <c r="B74" s="4" t="s">
        <v>48</v>
      </c>
      <c r="C74" s="4" t="s">
        <v>49</v>
      </c>
      <c r="D74" s="4" t="s">
        <v>82</v>
      </c>
      <c r="E74" s="4" t="s">
        <v>83</v>
      </c>
      <c r="F74" s="4" t="s">
        <v>116</v>
      </c>
      <c r="G74" s="4" t="s">
        <v>117</v>
      </c>
      <c r="H74" s="9">
        <v>19786.97</v>
      </c>
      <c r="I74" s="9">
        <v>20056.53</v>
      </c>
      <c r="J74" s="9">
        <v>22532.3</v>
      </c>
      <c r="K74" s="9">
        <v>31104.83</v>
      </c>
      <c r="L74" s="9">
        <v>28721.34</v>
      </c>
      <c r="M74" s="9">
        <v>23703.84</v>
      </c>
      <c r="N74" s="9">
        <v>29619.23</v>
      </c>
      <c r="O74" s="9">
        <v>27365.87</v>
      </c>
      <c r="P74" s="9">
        <v>27094.75</v>
      </c>
      <c r="Q74" s="9">
        <v>29284.44</v>
      </c>
      <c r="R74" s="9">
        <v>25910.42</v>
      </c>
      <c r="S74" s="9">
        <v>24300.61</v>
      </c>
      <c r="T74" s="10">
        <v>309481.13</v>
      </c>
    </row>
    <row r="75" spans="1:20" ht="23.25" thickBot="1" x14ac:dyDescent="0.3">
      <c r="A75" s="4" t="s">
        <v>79</v>
      </c>
      <c r="B75" s="4" t="s">
        <v>48</v>
      </c>
      <c r="C75" s="4" t="s">
        <v>49</v>
      </c>
      <c r="D75" s="4" t="s">
        <v>82</v>
      </c>
      <c r="E75" s="4" t="s">
        <v>83</v>
      </c>
      <c r="F75" s="4" t="s">
        <v>112</v>
      </c>
      <c r="G75" s="4" t="s">
        <v>113</v>
      </c>
      <c r="H75" s="12"/>
      <c r="I75" s="12"/>
      <c r="J75" s="12"/>
      <c r="K75" s="12"/>
      <c r="L75" s="11">
        <v>125.99</v>
      </c>
      <c r="M75" s="12"/>
      <c r="N75" s="12"/>
      <c r="O75" s="12"/>
      <c r="P75" s="12"/>
      <c r="Q75" s="12"/>
      <c r="R75" s="12"/>
      <c r="S75" s="11">
        <v>6865.11</v>
      </c>
      <c r="T75" s="10">
        <v>6991.1</v>
      </c>
    </row>
    <row r="76" spans="1:20" ht="23.25" thickBot="1" x14ac:dyDescent="0.3">
      <c r="A76" s="4" t="s">
        <v>79</v>
      </c>
      <c r="B76" s="4" t="s">
        <v>48</v>
      </c>
      <c r="C76" s="4" t="s">
        <v>49</v>
      </c>
      <c r="D76" s="4" t="s">
        <v>82</v>
      </c>
      <c r="E76" s="4" t="s">
        <v>83</v>
      </c>
      <c r="F76" s="4" t="s">
        <v>88</v>
      </c>
      <c r="G76" s="4" t="s">
        <v>89</v>
      </c>
      <c r="H76" s="9">
        <v>12368.31</v>
      </c>
      <c r="I76" s="9">
        <v>7157.85</v>
      </c>
      <c r="J76" s="9">
        <v>8157.31</v>
      </c>
      <c r="K76" s="9">
        <v>7544.93</v>
      </c>
      <c r="L76" s="9">
        <v>7641.59</v>
      </c>
      <c r="M76" s="9">
        <v>7147.53</v>
      </c>
      <c r="N76" s="9">
        <v>7807.98</v>
      </c>
      <c r="O76" s="9">
        <v>7748.6</v>
      </c>
      <c r="P76" s="9">
        <v>7439.07</v>
      </c>
      <c r="Q76" s="9">
        <v>9672.0400000000009</v>
      </c>
      <c r="R76" s="9">
        <v>8607.3700000000008</v>
      </c>
      <c r="S76" s="9">
        <v>8555.68</v>
      </c>
      <c r="T76" s="10">
        <v>99848.26</v>
      </c>
    </row>
    <row r="77" spans="1:20" ht="23.25" thickBot="1" x14ac:dyDescent="0.3">
      <c r="A77" s="4" t="s">
        <v>79</v>
      </c>
      <c r="B77" s="4" t="s">
        <v>48</v>
      </c>
      <c r="C77" s="4" t="s">
        <v>49</v>
      </c>
      <c r="D77" s="4" t="s">
        <v>82</v>
      </c>
      <c r="E77" s="4" t="s">
        <v>83</v>
      </c>
      <c r="F77" s="4" t="s">
        <v>90</v>
      </c>
      <c r="G77" s="4" t="s">
        <v>91</v>
      </c>
      <c r="H77" s="11">
        <v>51777.79</v>
      </c>
      <c r="I77" s="11">
        <v>44443.28</v>
      </c>
      <c r="J77" s="11">
        <v>48988.88</v>
      </c>
      <c r="K77" s="11">
        <v>48926.48</v>
      </c>
      <c r="L77" s="11">
        <v>48430.78</v>
      </c>
      <c r="M77" s="11">
        <v>46277.03</v>
      </c>
      <c r="N77" s="11">
        <v>49960.9</v>
      </c>
      <c r="O77" s="11">
        <v>48177.02</v>
      </c>
      <c r="P77" s="11">
        <v>46951.56</v>
      </c>
      <c r="Q77" s="11">
        <v>55635.45</v>
      </c>
      <c r="R77" s="11">
        <v>50275.63</v>
      </c>
      <c r="S77" s="11">
        <v>52883.11</v>
      </c>
      <c r="T77" s="10">
        <v>592727.91</v>
      </c>
    </row>
    <row r="78" spans="1:20" ht="23.25" thickBot="1" x14ac:dyDescent="0.3">
      <c r="A78" s="4" t="s">
        <v>79</v>
      </c>
      <c r="B78" s="4" t="s">
        <v>48</v>
      </c>
      <c r="C78" s="4" t="s">
        <v>49</v>
      </c>
      <c r="D78" s="4" t="s">
        <v>82</v>
      </c>
      <c r="E78" s="4" t="s">
        <v>83</v>
      </c>
      <c r="F78" s="4" t="s">
        <v>118</v>
      </c>
      <c r="G78" s="4" t="s">
        <v>119</v>
      </c>
      <c r="H78" s="8"/>
      <c r="I78" s="8"/>
      <c r="J78" s="8"/>
      <c r="K78" s="8"/>
      <c r="L78" s="8"/>
      <c r="M78" s="8"/>
      <c r="N78" s="9">
        <v>661.91</v>
      </c>
      <c r="O78" s="9">
        <v>50</v>
      </c>
      <c r="P78" s="8"/>
      <c r="Q78" s="8"/>
      <c r="R78" s="8"/>
      <c r="S78" s="8"/>
      <c r="T78" s="10">
        <v>711.91</v>
      </c>
    </row>
    <row r="79" spans="1:20" ht="23.25" thickBot="1" x14ac:dyDescent="0.3">
      <c r="A79" s="4" t="s">
        <v>79</v>
      </c>
      <c r="B79" s="4" t="s">
        <v>48</v>
      </c>
      <c r="C79" s="4" t="s">
        <v>49</v>
      </c>
      <c r="D79" s="4" t="s">
        <v>82</v>
      </c>
      <c r="E79" s="4" t="s">
        <v>83</v>
      </c>
      <c r="F79" s="4" t="s">
        <v>61</v>
      </c>
      <c r="G79" s="4" t="s">
        <v>62</v>
      </c>
      <c r="H79" s="11">
        <v>1315.91</v>
      </c>
      <c r="I79" s="11">
        <v>11102.65</v>
      </c>
      <c r="J79" s="11">
        <v>14998.11</v>
      </c>
      <c r="K79" s="11">
        <v>4175.34</v>
      </c>
      <c r="L79" s="11">
        <v>2327.54</v>
      </c>
      <c r="M79" s="11">
        <v>2696.87</v>
      </c>
      <c r="N79" s="11">
        <v>8046.29</v>
      </c>
      <c r="O79" s="11">
        <v>17089.47</v>
      </c>
      <c r="P79" s="11">
        <v>11973.78</v>
      </c>
      <c r="Q79" s="11">
        <v>16447.16</v>
      </c>
      <c r="R79" s="11">
        <v>47705.31</v>
      </c>
      <c r="S79" s="11">
        <v>10384.31</v>
      </c>
      <c r="T79" s="10">
        <v>148262.74</v>
      </c>
    </row>
    <row r="80" spans="1:20" ht="23.25" thickBot="1" x14ac:dyDescent="0.3">
      <c r="A80" s="4" t="s">
        <v>79</v>
      </c>
      <c r="B80" s="4" t="s">
        <v>48</v>
      </c>
      <c r="C80" s="4" t="s">
        <v>49</v>
      </c>
      <c r="D80" s="4" t="s">
        <v>82</v>
      </c>
      <c r="E80" s="4" t="s">
        <v>83</v>
      </c>
      <c r="F80" s="4" t="s">
        <v>92</v>
      </c>
      <c r="G80" s="4" t="s">
        <v>93</v>
      </c>
      <c r="H80" s="8"/>
      <c r="I80" s="8"/>
      <c r="J80" s="8"/>
      <c r="K80" s="8"/>
      <c r="L80" s="8"/>
      <c r="M80" s="8"/>
      <c r="N80" s="8"/>
      <c r="O80" s="8"/>
      <c r="P80" s="9">
        <v>1288.57</v>
      </c>
      <c r="Q80" s="9">
        <v>149.12</v>
      </c>
      <c r="R80" s="9">
        <v>199.12</v>
      </c>
      <c r="S80" s="9">
        <v>354.75</v>
      </c>
      <c r="T80" s="10">
        <v>1991.56</v>
      </c>
    </row>
    <row r="81" spans="1:20" ht="23.25" thickBot="1" x14ac:dyDescent="0.3">
      <c r="A81" s="4" t="s">
        <v>79</v>
      </c>
      <c r="B81" s="4" t="s">
        <v>48</v>
      </c>
      <c r="C81" s="4" t="s">
        <v>49</v>
      </c>
      <c r="D81" s="4" t="s">
        <v>82</v>
      </c>
      <c r="E81" s="4" t="s">
        <v>83</v>
      </c>
      <c r="F81" s="4" t="s">
        <v>120</v>
      </c>
      <c r="G81" s="4" t="s">
        <v>121</v>
      </c>
      <c r="H81" s="11">
        <v>69.760000000000005</v>
      </c>
      <c r="I81" s="11">
        <v>150.41999999999999</v>
      </c>
      <c r="J81" s="11">
        <v>58.86</v>
      </c>
      <c r="K81" s="11">
        <v>322.64</v>
      </c>
      <c r="L81" s="11">
        <v>142.79</v>
      </c>
      <c r="M81" s="11">
        <v>305.20999999999998</v>
      </c>
      <c r="N81" s="11">
        <v>160.24</v>
      </c>
      <c r="O81" s="11">
        <v>224.55</v>
      </c>
      <c r="P81" s="11">
        <v>282.31</v>
      </c>
      <c r="Q81" s="11">
        <v>442</v>
      </c>
      <c r="R81" s="11">
        <v>190.75</v>
      </c>
      <c r="S81" s="11">
        <v>307.38</v>
      </c>
      <c r="T81" s="10">
        <v>2656.91</v>
      </c>
    </row>
    <row r="82" spans="1:20" ht="23.25" thickBot="1" x14ac:dyDescent="0.3">
      <c r="A82" s="4" t="s">
        <v>79</v>
      </c>
      <c r="B82" s="4" t="s">
        <v>48</v>
      </c>
      <c r="C82" s="4" t="s">
        <v>49</v>
      </c>
      <c r="D82" s="4" t="s">
        <v>82</v>
      </c>
      <c r="E82" s="4" t="s">
        <v>83</v>
      </c>
      <c r="F82" s="4" t="s">
        <v>94</v>
      </c>
      <c r="G82" s="4" t="s">
        <v>95</v>
      </c>
      <c r="H82" s="9">
        <v>191.85</v>
      </c>
      <c r="I82" s="9">
        <v>6270.79</v>
      </c>
      <c r="J82" s="9">
        <v>5991.45</v>
      </c>
      <c r="K82" s="9">
        <v>6112.34</v>
      </c>
      <c r="L82" s="9">
        <v>6078.13</v>
      </c>
      <c r="M82" s="9">
        <v>6198.75</v>
      </c>
      <c r="N82" s="9">
        <v>6191.9</v>
      </c>
      <c r="O82" s="9">
        <v>6243.1</v>
      </c>
      <c r="P82" s="9">
        <v>6247.32</v>
      </c>
      <c r="Q82" s="9">
        <v>6159.86</v>
      </c>
      <c r="R82" s="9">
        <v>6083.27</v>
      </c>
      <c r="S82" s="9">
        <v>6164.93</v>
      </c>
      <c r="T82" s="10">
        <v>67933.69</v>
      </c>
    </row>
    <row r="83" spans="1:20" ht="23.25" thickBot="1" x14ac:dyDescent="0.3">
      <c r="A83" s="4" t="s">
        <v>79</v>
      </c>
      <c r="B83" s="4" t="s">
        <v>48</v>
      </c>
      <c r="C83" s="4" t="s">
        <v>49</v>
      </c>
      <c r="D83" s="4" t="s">
        <v>82</v>
      </c>
      <c r="E83" s="4" t="s">
        <v>83</v>
      </c>
      <c r="F83" s="4" t="s">
        <v>84</v>
      </c>
      <c r="G83" s="4" t="s">
        <v>85</v>
      </c>
      <c r="H83" s="12"/>
      <c r="I83" s="12"/>
      <c r="J83" s="12"/>
      <c r="K83" s="12"/>
      <c r="L83" s="12"/>
      <c r="M83" s="12"/>
      <c r="N83" s="11">
        <v>587.29999999999995</v>
      </c>
      <c r="O83" s="12"/>
      <c r="P83" s="12"/>
      <c r="Q83" s="12"/>
      <c r="R83" s="12"/>
      <c r="S83" s="12"/>
      <c r="T83" s="10">
        <v>587.29999999999995</v>
      </c>
    </row>
    <row r="84" spans="1:20" ht="23.25" thickBot="1" x14ac:dyDescent="0.3">
      <c r="A84" s="4" t="s">
        <v>79</v>
      </c>
      <c r="B84" s="4" t="s">
        <v>48</v>
      </c>
      <c r="C84" s="4" t="s">
        <v>49</v>
      </c>
      <c r="D84" s="4" t="s">
        <v>82</v>
      </c>
      <c r="E84" s="4" t="s">
        <v>83</v>
      </c>
      <c r="F84" s="4" t="s">
        <v>122</v>
      </c>
      <c r="G84" s="4" t="s">
        <v>123</v>
      </c>
      <c r="H84" s="8"/>
      <c r="I84" s="8"/>
      <c r="J84" s="8"/>
      <c r="K84" s="8"/>
      <c r="L84" s="8"/>
      <c r="M84" s="8"/>
      <c r="N84" s="8"/>
      <c r="O84" s="8"/>
      <c r="P84" s="8"/>
      <c r="Q84" s="9">
        <v>100</v>
      </c>
      <c r="R84" s="8"/>
      <c r="S84" s="8"/>
      <c r="T84" s="10">
        <v>100</v>
      </c>
    </row>
    <row r="85" spans="1:20" ht="23.25" thickBot="1" x14ac:dyDescent="0.3">
      <c r="A85" s="4" t="s">
        <v>79</v>
      </c>
      <c r="B85" s="4" t="s">
        <v>48</v>
      </c>
      <c r="C85" s="4" t="s">
        <v>49</v>
      </c>
      <c r="D85" s="4" t="s">
        <v>82</v>
      </c>
      <c r="E85" s="4" t="s">
        <v>83</v>
      </c>
      <c r="F85" s="4" t="s">
        <v>44</v>
      </c>
      <c r="G85" s="4" t="s">
        <v>45</v>
      </c>
      <c r="H85" s="11">
        <v>5800</v>
      </c>
      <c r="I85" s="11">
        <v>9433.14</v>
      </c>
      <c r="J85" s="11">
        <v>11679</v>
      </c>
      <c r="K85" s="11">
        <v>4698.75</v>
      </c>
      <c r="L85" s="11">
        <v>13773.45</v>
      </c>
      <c r="M85" s="11">
        <v>12749.62</v>
      </c>
      <c r="N85" s="11">
        <v>43452.9</v>
      </c>
      <c r="O85" s="11">
        <v>14061.54</v>
      </c>
      <c r="P85" s="11">
        <v>9810.73</v>
      </c>
      <c r="Q85" s="11">
        <v>18309.54</v>
      </c>
      <c r="R85" s="11">
        <v>30056.15</v>
      </c>
      <c r="S85" s="11">
        <v>4622.45</v>
      </c>
      <c r="T85" s="10">
        <v>178447.27</v>
      </c>
    </row>
    <row r="86" spans="1:20" ht="23.25" thickBot="1" x14ac:dyDescent="0.3">
      <c r="A86" s="4" t="s">
        <v>79</v>
      </c>
      <c r="B86" s="4" t="s">
        <v>48</v>
      </c>
      <c r="C86" s="4" t="s">
        <v>49</v>
      </c>
      <c r="D86" s="4" t="s">
        <v>82</v>
      </c>
      <c r="E86" s="4" t="s">
        <v>83</v>
      </c>
      <c r="F86" s="4" t="s">
        <v>124</v>
      </c>
      <c r="G86" s="4" t="s">
        <v>125</v>
      </c>
      <c r="H86" s="8"/>
      <c r="I86" s="8"/>
      <c r="J86" s="8"/>
      <c r="K86" s="8"/>
      <c r="L86" s="8"/>
      <c r="M86" s="8"/>
      <c r="N86" s="8"/>
      <c r="O86" s="8"/>
      <c r="P86" s="8"/>
      <c r="Q86" s="8"/>
      <c r="R86" s="9">
        <v>13121</v>
      </c>
      <c r="S86" s="8"/>
      <c r="T86" s="10">
        <v>13121</v>
      </c>
    </row>
    <row r="87" spans="1:20" ht="23.25" thickBot="1" x14ac:dyDescent="0.3">
      <c r="A87" s="4" t="s">
        <v>79</v>
      </c>
      <c r="B87" s="4" t="s">
        <v>48</v>
      </c>
      <c r="C87" s="4" t="s">
        <v>49</v>
      </c>
      <c r="D87" s="4" t="s">
        <v>82</v>
      </c>
      <c r="E87" s="4" t="s">
        <v>83</v>
      </c>
      <c r="F87" s="4" t="s">
        <v>126</v>
      </c>
      <c r="G87" s="4" t="s">
        <v>127</v>
      </c>
      <c r="H87" s="12"/>
      <c r="I87" s="12"/>
      <c r="J87" s="12"/>
      <c r="K87" s="12"/>
      <c r="L87" s="12"/>
      <c r="M87" s="12"/>
      <c r="N87" s="12"/>
      <c r="O87" s="12"/>
      <c r="P87" s="12"/>
      <c r="Q87" s="12"/>
      <c r="R87" s="11">
        <v>1040</v>
      </c>
      <c r="S87" s="11">
        <v>260</v>
      </c>
      <c r="T87" s="10">
        <v>1300</v>
      </c>
    </row>
    <row r="88" spans="1:20" ht="23.25" thickBot="1" x14ac:dyDescent="0.3">
      <c r="A88" s="4" t="s">
        <v>79</v>
      </c>
      <c r="B88" s="4" t="s">
        <v>48</v>
      </c>
      <c r="C88" s="4" t="s">
        <v>49</v>
      </c>
      <c r="D88" s="4" t="s">
        <v>82</v>
      </c>
      <c r="E88" s="4" t="s">
        <v>83</v>
      </c>
      <c r="F88" s="4" t="s">
        <v>26</v>
      </c>
      <c r="G88" s="4" t="s">
        <v>27</v>
      </c>
      <c r="H88" s="8"/>
      <c r="I88" s="8"/>
      <c r="J88" s="8"/>
      <c r="K88" s="8"/>
      <c r="L88" s="8"/>
      <c r="M88" s="8"/>
      <c r="N88" s="8"/>
      <c r="O88" s="8"/>
      <c r="P88" s="8"/>
      <c r="Q88" s="8"/>
      <c r="R88" s="9">
        <v>503.81</v>
      </c>
      <c r="S88" s="8"/>
      <c r="T88" s="10">
        <v>503.81</v>
      </c>
    </row>
    <row r="89" spans="1:20" ht="23.25" thickBot="1" x14ac:dyDescent="0.3">
      <c r="A89" s="4" t="s">
        <v>79</v>
      </c>
      <c r="B89" s="4" t="s">
        <v>48</v>
      </c>
      <c r="C89" s="4" t="s">
        <v>49</v>
      </c>
      <c r="D89" s="4" t="s">
        <v>82</v>
      </c>
      <c r="E89" s="4" t="s">
        <v>83</v>
      </c>
      <c r="F89" s="4" t="s">
        <v>128</v>
      </c>
      <c r="G89" s="4" t="s">
        <v>129</v>
      </c>
      <c r="H89" s="12"/>
      <c r="I89" s="12"/>
      <c r="J89" s="12"/>
      <c r="K89" s="12"/>
      <c r="L89" s="11">
        <v>188.6</v>
      </c>
      <c r="M89" s="12"/>
      <c r="N89" s="12"/>
      <c r="O89" s="12"/>
      <c r="P89" s="12"/>
      <c r="Q89" s="11">
        <v>-188.6</v>
      </c>
      <c r="R89" s="12"/>
      <c r="S89" s="12"/>
      <c r="T89" s="14">
        <v>0</v>
      </c>
    </row>
    <row r="90" spans="1:20" ht="23.25" thickBot="1" x14ac:dyDescent="0.3">
      <c r="A90" s="4" t="s">
        <v>79</v>
      </c>
      <c r="B90" s="4" t="s">
        <v>48</v>
      </c>
      <c r="C90" s="4" t="s">
        <v>49</v>
      </c>
      <c r="D90" s="4" t="s">
        <v>82</v>
      </c>
      <c r="E90" s="4" t="s">
        <v>83</v>
      </c>
      <c r="F90" s="4" t="s">
        <v>96</v>
      </c>
      <c r="G90" s="4" t="s">
        <v>97</v>
      </c>
      <c r="H90" s="9">
        <v>13119.48</v>
      </c>
      <c r="I90" s="9">
        <v>13671.87</v>
      </c>
      <c r="J90" s="9">
        <v>14347.9</v>
      </c>
      <c r="K90" s="9">
        <v>13978.34</v>
      </c>
      <c r="L90" s="9">
        <v>11456.32</v>
      </c>
      <c r="M90" s="9">
        <v>10608.75</v>
      </c>
      <c r="N90" s="9">
        <v>8656.73</v>
      </c>
      <c r="O90" s="9">
        <v>12870.94</v>
      </c>
      <c r="P90" s="9">
        <v>10737.81</v>
      </c>
      <c r="Q90" s="9">
        <v>12151.38</v>
      </c>
      <c r="R90" s="9">
        <v>13397.54</v>
      </c>
      <c r="S90" s="9">
        <v>10175.56</v>
      </c>
      <c r="T90" s="10">
        <v>145172.62</v>
      </c>
    </row>
    <row r="91" spans="1:20" ht="23.25" thickBot="1" x14ac:dyDescent="0.3">
      <c r="A91" s="4" t="s">
        <v>79</v>
      </c>
      <c r="B91" s="4" t="s">
        <v>48</v>
      </c>
      <c r="C91" s="4" t="s">
        <v>49</v>
      </c>
      <c r="D91" s="4" t="s">
        <v>82</v>
      </c>
      <c r="E91" s="4" t="s">
        <v>83</v>
      </c>
      <c r="F91" s="4" t="s">
        <v>71</v>
      </c>
      <c r="G91" s="4" t="s">
        <v>72</v>
      </c>
      <c r="H91" s="11">
        <v>42.8</v>
      </c>
      <c r="I91" s="11">
        <v>356.27</v>
      </c>
      <c r="J91" s="11">
        <v>9.3699999999999992</v>
      </c>
      <c r="K91" s="12"/>
      <c r="L91" s="11">
        <v>549.4</v>
      </c>
      <c r="M91" s="11">
        <v>61.47</v>
      </c>
      <c r="N91" s="11">
        <v>6.7</v>
      </c>
      <c r="O91" s="12"/>
      <c r="P91" s="11">
        <v>6.7</v>
      </c>
      <c r="Q91" s="11">
        <v>232.35</v>
      </c>
      <c r="R91" s="11">
        <v>42.07</v>
      </c>
      <c r="S91" s="11">
        <v>586.28</v>
      </c>
      <c r="T91" s="10">
        <v>1893.41</v>
      </c>
    </row>
    <row r="92" spans="1:20" ht="23.25" thickBot="1" x14ac:dyDescent="0.3">
      <c r="A92" s="4" t="s">
        <v>79</v>
      </c>
      <c r="B92" s="4" t="s">
        <v>48</v>
      </c>
      <c r="C92" s="4" t="s">
        <v>49</v>
      </c>
      <c r="D92" s="4" t="s">
        <v>82</v>
      </c>
      <c r="E92" s="4" t="s">
        <v>83</v>
      </c>
      <c r="F92" s="4" t="s">
        <v>98</v>
      </c>
      <c r="G92" s="4" t="s">
        <v>99</v>
      </c>
      <c r="H92" s="8"/>
      <c r="I92" s="9">
        <v>91.87</v>
      </c>
      <c r="J92" s="8"/>
      <c r="K92" s="9">
        <v>320.11</v>
      </c>
      <c r="L92" s="8"/>
      <c r="M92" s="9">
        <v>770.14</v>
      </c>
      <c r="N92" s="9">
        <v>551.21</v>
      </c>
      <c r="O92" s="9">
        <v>37.89</v>
      </c>
      <c r="P92" s="9">
        <v>56.32</v>
      </c>
      <c r="Q92" s="9">
        <v>801.64</v>
      </c>
      <c r="R92" s="9">
        <v>344.75</v>
      </c>
      <c r="S92" s="9">
        <v>504.39</v>
      </c>
      <c r="T92" s="10">
        <v>3478.32</v>
      </c>
    </row>
    <row r="93" spans="1:20" ht="23.25" thickBot="1" x14ac:dyDescent="0.3">
      <c r="A93" s="4" t="s">
        <v>79</v>
      </c>
      <c r="B93" s="4" t="s">
        <v>48</v>
      </c>
      <c r="C93" s="4" t="s">
        <v>49</v>
      </c>
      <c r="D93" s="4" t="s">
        <v>82</v>
      </c>
      <c r="E93" s="4" t="s">
        <v>83</v>
      </c>
      <c r="F93" s="4" t="s">
        <v>130</v>
      </c>
      <c r="G93" s="4" t="s">
        <v>131</v>
      </c>
      <c r="H93" s="11">
        <v>221.3</v>
      </c>
      <c r="I93" s="11">
        <v>251.2</v>
      </c>
      <c r="J93" s="11">
        <v>167.86</v>
      </c>
      <c r="K93" s="11">
        <v>181.11</v>
      </c>
      <c r="L93" s="11">
        <v>124</v>
      </c>
      <c r="M93" s="11">
        <v>34.9</v>
      </c>
      <c r="N93" s="11">
        <v>306.45</v>
      </c>
      <c r="O93" s="11">
        <v>256.79000000000002</v>
      </c>
      <c r="P93" s="12"/>
      <c r="Q93" s="11">
        <v>25.95</v>
      </c>
      <c r="R93" s="11">
        <v>78.430000000000007</v>
      </c>
      <c r="S93" s="11">
        <v>279.18</v>
      </c>
      <c r="T93" s="10">
        <v>1927.17</v>
      </c>
    </row>
    <row r="94" spans="1:20" ht="23.25" thickBot="1" x14ac:dyDescent="0.3">
      <c r="A94" s="4" t="s">
        <v>79</v>
      </c>
      <c r="B94" s="4" t="s">
        <v>48</v>
      </c>
      <c r="C94" s="4" t="s">
        <v>49</v>
      </c>
      <c r="D94" s="4" t="s">
        <v>82</v>
      </c>
      <c r="E94" s="4" t="s">
        <v>83</v>
      </c>
      <c r="F94" s="4" t="s">
        <v>132</v>
      </c>
      <c r="G94" s="4" t="s">
        <v>133</v>
      </c>
      <c r="H94" s="8"/>
      <c r="I94" s="9">
        <v>3572.5</v>
      </c>
      <c r="J94" s="8"/>
      <c r="K94" s="8"/>
      <c r="L94" s="8"/>
      <c r="M94" s="8"/>
      <c r="N94" s="8"/>
      <c r="O94" s="8"/>
      <c r="P94" s="8"/>
      <c r="Q94" s="8"/>
      <c r="R94" s="8"/>
      <c r="S94" s="8"/>
      <c r="T94" s="10">
        <v>3572.5</v>
      </c>
    </row>
    <row r="95" spans="1:20" ht="23.25" thickBot="1" x14ac:dyDescent="0.3">
      <c r="A95" s="4" t="s">
        <v>79</v>
      </c>
      <c r="B95" s="4" t="s">
        <v>48</v>
      </c>
      <c r="C95" s="4" t="s">
        <v>49</v>
      </c>
      <c r="D95" s="4" t="s">
        <v>82</v>
      </c>
      <c r="E95" s="4" t="s">
        <v>83</v>
      </c>
      <c r="F95" s="4" t="s">
        <v>134</v>
      </c>
      <c r="G95" s="4" t="s">
        <v>135</v>
      </c>
      <c r="H95" s="12"/>
      <c r="I95" s="12"/>
      <c r="J95" s="12"/>
      <c r="K95" s="12"/>
      <c r="L95" s="12"/>
      <c r="M95" s="12"/>
      <c r="N95" s="12"/>
      <c r="O95" s="11">
        <v>5460.4</v>
      </c>
      <c r="P95" s="12"/>
      <c r="Q95" s="12"/>
      <c r="R95" s="11">
        <v>7325.58</v>
      </c>
      <c r="S95" s="12"/>
      <c r="T95" s="10">
        <v>12785.98</v>
      </c>
    </row>
    <row r="96" spans="1:20" ht="23.25" thickBot="1" x14ac:dyDescent="0.3">
      <c r="A96" s="4" t="s">
        <v>79</v>
      </c>
      <c r="B96" s="4" t="s">
        <v>48</v>
      </c>
      <c r="C96" s="4" t="s">
        <v>49</v>
      </c>
      <c r="D96" s="4" t="s">
        <v>82</v>
      </c>
      <c r="E96" s="4" t="s">
        <v>83</v>
      </c>
      <c r="F96" s="4" t="s">
        <v>136</v>
      </c>
      <c r="G96" s="4" t="s">
        <v>137</v>
      </c>
      <c r="H96" s="8"/>
      <c r="I96" s="9">
        <v>4</v>
      </c>
      <c r="J96" s="9">
        <v>14</v>
      </c>
      <c r="K96" s="8"/>
      <c r="L96" s="8"/>
      <c r="M96" s="8"/>
      <c r="N96" s="9">
        <v>14</v>
      </c>
      <c r="O96" s="8"/>
      <c r="P96" s="9">
        <v>14</v>
      </c>
      <c r="Q96" s="8"/>
      <c r="R96" s="9">
        <v>11.4</v>
      </c>
      <c r="S96" s="9">
        <v>12.8</v>
      </c>
      <c r="T96" s="10">
        <v>70.2</v>
      </c>
    </row>
    <row r="97" spans="1:20" ht="23.25" thickBot="1" x14ac:dyDescent="0.3">
      <c r="A97" s="4" t="s">
        <v>79</v>
      </c>
      <c r="B97" s="4" t="s">
        <v>48</v>
      </c>
      <c r="C97" s="4" t="s">
        <v>49</v>
      </c>
      <c r="D97" s="4" t="s">
        <v>82</v>
      </c>
      <c r="E97" s="4" t="s">
        <v>83</v>
      </c>
      <c r="F97" s="4" t="s">
        <v>138</v>
      </c>
      <c r="G97" s="4" t="s">
        <v>139</v>
      </c>
      <c r="H97" s="12"/>
      <c r="I97" s="12"/>
      <c r="J97" s="12"/>
      <c r="K97" s="12"/>
      <c r="L97" s="12"/>
      <c r="M97" s="12"/>
      <c r="N97" s="12"/>
      <c r="O97" s="12"/>
      <c r="P97" s="12"/>
      <c r="Q97" s="11">
        <v>54.89</v>
      </c>
      <c r="R97" s="12"/>
      <c r="S97" s="11">
        <v>146</v>
      </c>
      <c r="T97" s="10">
        <v>200.89</v>
      </c>
    </row>
    <row r="98" spans="1:20" ht="23.25" thickBot="1" x14ac:dyDescent="0.3">
      <c r="A98" s="4" t="s">
        <v>79</v>
      </c>
      <c r="B98" s="4" t="s">
        <v>48</v>
      </c>
      <c r="C98" s="4" t="s">
        <v>49</v>
      </c>
      <c r="D98" s="4" t="s">
        <v>82</v>
      </c>
      <c r="E98" s="4" t="s">
        <v>83</v>
      </c>
      <c r="F98" s="4" t="s">
        <v>102</v>
      </c>
      <c r="G98" s="4" t="s">
        <v>103</v>
      </c>
      <c r="H98" s="8"/>
      <c r="I98" s="9">
        <v>7434.75</v>
      </c>
      <c r="J98" s="9">
        <v>10848</v>
      </c>
      <c r="K98" s="9">
        <v>10924.75</v>
      </c>
      <c r="L98" s="9">
        <v>4552</v>
      </c>
      <c r="M98" s="9">
        <v>15663.19</v>
      </c>
      <c r="N98" s="9">
        <v>26882</v>
      </c>
      <c r="O98" s="9">
        <v>-7585</v>
      </c>
      <c r="P98" s="9">
        <v>51022.400000000001</v>
      </c>
      <c r="Q98" s="9">
        <v>59226.03</v>
      </c>
      <c r="R98" s="9">
        <v>10988.7</v>
      </c>
      <c r="S98" s="9">
        <v>98619.8</v>
      </c>
      <c r="T98" s="10">
        <v>288576.62</v>
      </c>
    </row>
    <row r="99" spans="1:20" ht="23.25" thickBot="1" x14ac:dyDescent="0.3">
      <c r="A99" s="4" t="s">
        <v>79</v>
      </c>
      <c r="B99" s="4" t="s">
        <v>48</v>
      </c>
      <c r="C99" s="4" t="s">
        <v>49</v>
      </c>
      <c r="D99" s="4" t="s">
        <v>82</v>
      </c>
      <c r="E99" s="4" t="s">
        <v>83</v>
      </c>
      <c r="F99" s="4" t="s">
        <v>140</v>
      </c>
      <c r="G99" s="4" t="s">
        <v>141</v>
      </c>
      <c r="H99" s="11">
        <v>107.15</v>
      </c>
      <c r="I99" s="11">
        <v>107.15</v>
      </c>
      <c r="J99" s="11">
        <v>107.15</v>
      </c>
      <c r="K99" s="11">
        <v>128.58000000000001</v>
      </c>
      <c r="L99" s="11">
        <v>171.44</v>
      </c>
      <c r="M99" s="11">
        <v>107.15</v>
      </c>
      <c r="N99" s="11">
        <v>171.44</v>
      </c>
      <c r="O99" s="11">
        <v>128.58000000000001</v>
      </c>
      <c r="P99" s="11">
        <v>171.44</v>
      </c>
      <c r="Q99" s="11">
        <v>107.15</v>
      </c>
      <c r="R99" s="11">
        <v>112.5</v>
      </c>
      <c r="S99" s="11">
        <v>315</v>
      </c>
      <c r="T99" s="10">
        <v>1734.73</v>
      </c>
    </row>
    <row r="100" spans="1:20" ht="23.25" thickBot="1" x14ac:dyDescent="0.3">
      <c r="A100" s="4" t="s">
        <v>79</v>
      </c>
      <c r="B100" s="4" t="s">
        <v>48</v>
      </c>
      <c r="C100" s="4" t="s">
        <v>49</v>
      </c>
      <c r="D100" s="4" t="s">
        <v>82</v>
      </c>
      <c r="E100" s="4" t="s">
        <v>83</v>
      </c>
      <c r="F100" s="4" t="s">
        <v>30</v>
      </c>
      <c r="G100" s="4" t="s">
        <v>31</v>
      </c>
      <c r="H100" s="9">
        <v>2091.5100000000002</v>
      </c>
      <c r="I100" s="8"/>
      <c r="J100" s="9">
        <v>130.77000000000001</v>
      </c>
      <c r="K100" s="9">
        <v>1893.29</v>
      </c>
      <c r="L100" s="8"/>
      <c r="M100" s="8"/>
      <c r="N100" s="9">
        <v>820.29</v>
      </c>
      <c r="O100" s="9">
        <v>3741.35</v>
      </c>
      <c r="P100" s="8"/>
      <c r="Q100" s="9">
        <v>261.43</v>
      </c>
      <c r="R100" s="9">
        <v>63821.68</v>
      </c>
      <c r="S100" s="8"/>
      <c r="T100" s="10">
        <v>72760.320000000007</v>
      </c>
    </row>
    <row r="101" spans="1:20" ht="23.25" thickBot="1" x14ac:dyDescent="0.3">
      <c r="A101" s="4" t="s">
        <v>79</v>
      </c>
      <c r="B101" s="4" t="s">
        <v>48</v>
      </c>
      <c r="C101" s="4" t="s">
        <v>49</v>
      </c>
      <c r="D101" s="4" t="s">
        <v>82</v>
      </c>
      <c r="E101" s="4" t="s">
        <v>83</v>
      </c>
      <c r="F101" s="4" t="s">
        <v>63</v>
      </c>
      <c r="G101" s="4" t="s">
        <v>64</v>
      </c>
      <c r="H101" s="11">
        <v>1100.95</v>
      </c>
      <c r="I101" s="11">
        <v>-325.27999999999997</v>
      </c>
      <c r="J101" s="11">
        <v>2275.66</v>
      </c>
      <c r="K101" s="11">
        <v>1308</v>
      </c>
      <c r="L101" s="11">
        <v>1029.95</v>
      </c>
      <c r="M101" s="11">
        <v>4324.26</v>
      </c>
      <c r="N101" s="11">
        <v>-5573.03</v>
      </c>
      <c r="O101" s="11">
        <v>5182.9799999999996</v>
      </c>
      <c r="P101" s="11">
        <v>1062.96</v>
      </c>
      <c r="Q101" s="11">
        <v>413.17</v>
      </c>
      <c r="R101" s="11">
        <v>2218.85</v>
      </c>
      <c r="S101" s="11">
        <v>238.05</v>
      </c>
      <c r="T101" s="10">
        <v>13256.52</v>
      </c>
    </row>
    <row r="102" spans="1:20" ht="23.25" thickBot="1" x14ac:dyDescent="0.3">
      <c r="A102" s="4" t="s">
        <v>79</v>
      </c>
      <c r="B102" s="4" t="s">
        <v>48</v>
      </c>
      <c r="C102" s="4" t="s">
        <v>49</v>
      </c>
      <c r="D102" s="4" t="s">
        <v>82</v>
      </c>
      <c r="E102" s="4" t="s">
        <v>83</v>
      </c>
      <c r="F102" s="4" t="s">
        <v>142</v>
      </c>
      <c r="G102" s="4" t="s">
        <v>143</v>
      </c>
      <c r="H102" s="8"/>
      <c r="I102" s="8"/>
      <c r="J102" s="8"/>
      <c r="K102" s="8"/>
      <c r="L102" s="8"/>
      <c r="M102" s="8"/>
      <c r="N102" s="8"/>
      <c r="O102" s="8"/>
      <c r="P102" s="9">
        <v>-60.04</v>
      </c>
      <c r="Q102" s="9">
        <v>-75.84</v>
      </c>
      <c r="R102" s="8"/>
      <c r="S102" s="8"/>
      <c r="T102" s="10">
        <v>-135.88</v>
      </c>
    </row>
    <row r="103" spans="1:20" ht="23.25" thickBot="1" x14ac:dyDescent="0.3">
      <c r="A103" s="4" t="s">
        <v>79</v>
      </c>
      <c r="B103" s="4" t="s">
        <v>48</v>
      </c>
      <c r="C103" s="4" t="s">
        <v>49</v>
      </c>
      <c r="D103" s="4" t="s">
        <v>82</v>
      </c>
      <c r="E103" s="4" t="s">
        <v>83</v>
      </c>
      <c r="F103" s="4" t="s">
        <v>144</v>
      </c>
      <c r="G103" s="4" t="s">
        <v>145</v>
      </c>
      <c r="H103" s="11">
        <v>174.97</v>
      </c>
      <c r="I103" s="11">
        <v>182.43</v>
      </c>
      <c r="J103" s="11">
        <v>211.09</v>
      </c>
      <c r="K103" s="11">
        <v>244.32</v>
      </c>
      <c r="L103" s="11">
        <v>243.72</v>
      </c>
      <c r="M103" s="11">
        <v>265.42</v>
      </c>
      <c r="N103" s="11">
        <v>245.91</v>
      </c>
      <c r="O103" s="11">
        <v>312.55</v>
      </c>
      <c r="P103" s="11">
        <v>431.76</v>
      </c>
      <c r="Q103" s="11">
        <v>138.91999999999999</v>
      </c>
      <c r="R103" s="11">
        <v>260.76</v>
      </c>
      <c r="S103" s="11">
        <v>344.26</v>
      </c>
      <c r="T103" s="10">
        <v>3056.11</v>
      </c>
    </row>
    <row r="104" spans="1:20" ht="23.25" thickBot="1" x14ac:dyDescent="0.3">
      <c r="A104" s="4" t="s">
        <v>79</v>
      </c>
      <c r="B104" s="4" t="s">
        <v>48</v>
      </c>
      <c r="C104" s="4" t="s">
        <v>49</v>
      </c>
      <c r="D104" s="4" t="s">
        <v>82</v>
      </c>
      <c r="E104" s="4" t="s">
        <v>83</v>
      </c>
      <c r="F104" s="4" t="s">
        <v>146</v>
      </c>
      <c r="G104" s="4" t="s">
        <v>147</v>
      </c>
      <c r="H104" s="8"/>
      <c r="I104" s="8"/>
      <c r="J104" s="8"/>
      <c r="K104" s="8"/>
      <c r="L104" s="9">
        <v>353.1</v>
      </c>
      <c r="M104" s="9">
        <v>792</v>
      </c>
      <c r="N104" s="9">
        <v>448</v>
      </c>
      <c r="O104" s="8"/>
      <c r="P104" s="8"/>
      <c r="Q104" s="8"/>
      <c r="R104" s="8"/>
      <c r="S104" s="8"/>
      <c r="T104" s="10">
        <v>1593.1</v>
      </c>
    </row>
    <row r="105" spans="1:20" ht="23.25" thickBot="1" x14ac:dyDescent="0.3">
      <c r="A105" s="4" t="s">
        <v>79</v>
      </c>
      <c r="B105" s="4" t="s">
        <v>48</v>
      </c>
      <c r="C105" s="4" t="s">
        <v>49</v>
      </c>
      <c r="D105" s="4" t="s">
        <v>82</v>
      </c>
      <c r="E105" s="4" t="s">
        <v>83</v>
      </c>
      <c r="F105" s="4" t="s">
        <v>148</v>
      </c>
      <c r="G105" s="4" t="s">
        <v>149</v>
      </c>
      <c r="H105" s="12"/>
      <c r="I105" s="12"/>
      <c r="J105" s="12"/>
      <c r="K105" s="12"/>
      <c r="L105" s="12"/>
      <c r="M105" s="12"/>
      <c r="N105" s="12"/>
      <c r="O105" s="12"/>
      <c r="P105" s="11">
        <v>215.28</v>
      </c>
      <c r="Q105" s="11">
        <v>1315.8</v>
      </c>
      <c r="R105" s="11">
        <v>2153.36</v>
      </c>
      <c r="S105" s="11">
        <v>21.35</v>
      </c>
      <c r="T105" s="10">
        <v>3705.79</v>
      </c>
    </row>
    <row r="106" spans="1:20" ht="23.25" thickBot="1" x14ac:dyDescent="0.3">
      <c r="A106" s="4" t="s">
        <v>79</v>
      </c>
      <c r="B106" s="4" t="s">
        <v>48</v>
      </c>
      <c r="C106" s="4" t="s">
        <v>49</v>
      </c>
      <c r="D106" s="4" t="s">
        <v>82</v>
      </c>
      <c r="E106" s="4" t="s">
        <v>83</v>
      </c>
      <c r="F106" s="4" t="s">
        <v>150</v>
      </c>
      <c r="G106" s="4" t="s">
        <v>151</v>
      </c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9">
        <v>1461.7</v>
      </c>
      <c r="T106" s="10">
        <v>1461.7</v>
      </c>
    </row>
    <row r="107" spans="1:20" ht="23.25" thickBot="1" x14ac:dyDescent="0.3">
      <c r="A107" s="4" t="s">
        <v>79</v>
      </c>
      <c r="B107" s="4" t="s">
        <v>48</v>
      </c>
      <c r="C107" s="4" t="s">
        <v>49</v>
      </c>
      <c r="D107" s="4" t="s">
        <v>82</v>
      </c>
      <c r="E107" s="4" t="s">
        <v>83</v>
      </c>
      <c r="F107" s="4" t="s">
        <v>152</v>
      </c>
      <c r="G107" s="4" t="s">
        <v>153</v>
      </c>
      <c r="H107" s="12"/>
      <c r="I107" s="12"/>
      <c r="J107" s="12"/>
      <c r="K107" s="12"/>
      <c r="L107" s="12"/>
      <c r="M107" s="12"/>
      <c r="N107" s="12"/>
      <c r="O107" s="12"/>
      <c r="P107" s="12"/>
      <c r="Q107" s="12"/>
      <c r="R107" s="12"/>
      <c r="S107" s="11">
        <v>249.51</v>
      </c>
      <c r="T107" s="10">
        <v>249.51</v>
      </c>
    </row>
    <row r="108" spans="1:20" ht="23.25" thickBot="1" x14ac:dyDescent="0.3">
      <c r="A108" s="4" t="s">
        <v>79</v>
      </c>
      <c r="B108" s="4" t="s">
        <v>48</v>
      </c>
      <c r="C108" s="4" t="s">
        <v>49</v>
      </c>
      <c r="D108" s="4" t="s">
        <v>82</v>
      </c>
      <c r="E108" s="4" t="s">
        <v>83</v>
      </c>
      <c r="F108" s="4" t="s">
        <v>65</v>
      </c>
      <c r="G108" s="4" t="s">
        <v>66</v>
      </c>
      <c r="H108" s="9">
        <v>5300.82</v>
      </c>
      <c r="I108" s="9">
        <v>1950.71</v>
      </c>
      <c r="J108" s="9">
        <v>3237.4</v>
      </c>
      <c r="K108" s="9">
        <v>2466.5500000000002</v>
      </c>
      <c r="L108" s="9">
        <v>8231.68</v>
      </c>
      <c r="M108" s="9">
        <v>6664.93</v>
      </c>
      <c r="N108" s="9">
        <v>12877.6</v>
      </c>
      <c r="O108" s="9">
        <v>3831.05</v>
      </c>
      <c r="P108" s="9">
        <v>12254.42</v>
      </c>
      <c r="Q108" s="9">
        <v>5135.28</v>
      </c>
      <c r="R108" s="9">
        <v>15810.23</v>
      </c>
      <c r="S108" s="9">
        <v>14140.52</v>
      </c>
      <c r="T108" s="10">
        <v>91901.19</v>
      </c>
    </row>
    <row r="109" spans="1:20" ht="23.25" thickBot="1" x14ac:dyDescent="0.3">
      <c r="A109" s="4" t="s">
        <v>79</v>
      </c>
      <c r="B109" s="4" t="s">
        <v>48</v>
      </c>
      <c r="C109" s="4" t="s">
        <v>49</v>
      </c>
      <c r="D109" s="4" t="s">
        <v>82</v>
      </c>
      <c r="E109" s="4" t="s">
        <v>83</v>
      </c>
      <c r="F109" s="4" t="s">
        <v>56</v>
      </c>
      <c r="G109" s="4" t="s">
        <v>57</v>
      </c>
      <c r="H109" s="11">
        <v>121850.18</v>
      </c>
      <c r="I109" s="11">
        <v>112649.1</v>
      </c>
      <c r="J109" s="11">
        <v>120060.82</v>
      </c>
      <c r="K109" s="11">
        <v>84943.039999999994</v>
      </c>
      <c r="L109" s="11">
        <v>99052.93</v>
      </c>
      <c r="M109" s="11">
        <v>90533.26</v>
      </c>
      <c r="N109" s="11">
        <v>96437.54</v>
      </c>
      <c r="O109" s="11">
        <v>119317.05</v>
      </c>
      <c r="P109" s="11">
        <v>88390.75</v>
      </c>
      <c r="Q109" s="11">
        <v>89117.18</v>
      </c>
      <c r="R109" s="11">
        <v>152536.94</v>
      </c>
      <c r="S109" s="11">
        <v>116509.5</v>
      </c>
      <c r="T109" s="10">
        <v>1291398.29</v>
      </c>
    </row>
    <row r="110" spans="1:20" ht="23.25" thickBot="1" x14ac:dyDescent="0.3">
      <c r="A110" s="4" t="s">
        <v>79</v>
      </c>
      <c r="B110" s="4" t="s">
        <v>48</v>
      </c>
      <c r="C110" s="4" t="s">
        <v>49</v>
      </c>
      <c r="D110" s="4" t="s">
        <v>82</v>
      </c>
      <c r="E110" s="4" t="s">
        <v>83</v>
      </c>
      <c r="F110" s="4" t="s">
        <v>68</v>
      </c>
      <c r="G110" s="4" t="s">
        <v>69</v>
      </c>
      <c r="H110" s="9">
        <v>18359.7</v>
      </c>
      <c r="I110" s="9">
        <v>20263.47</v>
      </c>
      <c r="J110" s="9">
        <v>24917.49</v>
      </c>
      <c r="K110" s="9">
        <v>17279.66</v>
      </c>
      <c r="L110" s="9">
        <v>22750.46</v>
      </c>
      <c r="M110" s="9">
        <v>28741.72</v>
      </c>
      <c r="N110" s="9">
        <v>26217.43</v>
      </c>
      <c r="O110" s="9">
        <v>30601</v>
      </c>
      <c r="P110" s="9">
        <v>31731.84</v>
      </c>
      <c r="Q110" s="9">
        <v>20247.830000000002</v>
      </c>
      <c r="R110" s="9">
        <v>30686.32</v>
      </c>
      <c r="S110" s="9">
        <v>26438.42</v>
      </c>
      <c r="T110" s="10">
        <v>298235.34000000003</v>
      </c>
    </row>
    <row r="111" spans="1:20" ht="23.25" thickBot="1" x14ac:dyDescent="0.3">
      <c r="A111" s="4" t="s">
        <v>79</v>
      </c>
      <c r="B111" s="4" t="s">
        <v>48</v>
      </c>
      <c r="C111" s="4" t="s">
        <v>49</v>
      </c>
      <c r="D111" s="4" t="s">
        <v>82</v>
      </c>
      <c r="E111" s="4" t="s">
        <v>83</v>
      </c>
      <c r="F111" s="4" t="s">
        <v>154</v>
      </c>
      <c r="G111" s="4" t="s">
        <v>155</v>
      </c>
      <c r="H111" s="12"/>
      <c r="I111" s="12"/>
      <c r="J111" s="12"/>
      <c r="K111" s="12"/>
      <c r="L111" s="12"/>
      <c r="M111" s="12"/>
      <c r="N111" s="12"/>
      <c r="O111" s="12"/>
      <c r="P111" s="12"/>
      <c r="Q111" s="12"/>
      <c r="R111" s="11">
        <v>47.52</v>
      </c>
      <c r="S111" s="11">
        <v>62.64</v>
      </c>
      <c r="T111" s="10">
        <v>110.16</v>
      </c>
    </row>
    <row r="112" spans="1:20" ht="23.25" thickBot="1" x14ac:dyDescent="0.3">
      <c r="A112" s="4" t="s">
        <v>79</v>
      </c>
      <c r="B112" s="4" t="s">
        <v>48</v>
      </c>
      <c r="C112" s="4" t="s">
        <v>49</v>
      </c>
      <c r="D112" s="4" t="s">
        <v>82</v>
      </c>
      <c r="E112" s="4" t="s">
        <v>83</v>
      </c>
      <c r="F112" s="4" t="s">
        <v>156</v>
      </c>
      <c r="G112" s="4" t="s">
        <v>157</v>
      </c>
      <c r="H112" s="8"/>
      <c r="I112" s="8"/>
      <c r="J112" s="8"/>
      <c r="K112" s="8"/>
      <c r="L112" s="8"/>
      <c r="M112" s="8"/>
      <c r="N112" s="8"/>
      <c r="O112" s="8"/>
      <c r="P112" s="8"/>
      <c r="Q112" s="9">
        <v>21.43</v>
      </c>
      <c r="R112" s="9">
        <v>-21.43</v>
      </c>
      <c r="S112" s="8"/>
      <c r="T112" s="14">
        <v>0</v>
      </c>
    </row>
    <row r="113" spans="1:20" ht="23.25" thickBot="1" x14ac:dyDescent="0.3">
      <c r="A113" s="4" t="s">
        <v>79</v>
      </c>
      <c r="B113" s="4" t="s">
        <v>48</v>
      </c>
      <c r="C113" s="4" t="s">
        <v>49</v>
      </c>
      <c r="D113" s="4" t="s">
        <v>82</v>
      </c>
      <c r="E113" s="4" t="s">
        <v>83</v>
      </c>
      <c r="F113" s="4" t="s">
        <v>104</v>
      </c>
      <c r="G113" s="4" t="s">
        <v>105</v>
      </c>
      <c r="H113" s="11">
        <v>-1602</v>
      </c>
      <c r="I113" s="11">
        <v>-2223.35</v>
      </c>
      <c r="J113" s="11">
        <v>-3237.4</v>
      </c>
      <c r="K113" s="11">
        <v>-10991.76</v>
      </c>
      <c r="L113" s="11">
        <v>-10384.6</v>
      </c>
      <c r="M113" s="11">
        <v>-9571.25</v>
      </c>
      <c r="N113" s="11">
        <v>-12877.6</v>
      </c>
      <c r="O113" s="11">
        <v>-3831.05</v>
      </c>
      <c r="P113" s="11">
        <v>-12254.42</v>
      </c>
      <c r="Q113" s="11">
        <v>-5407.92</v>
      </c>
      <c r="R113" s="11">
        <v>-16764.47</v>
      </c>
      <c r="S113" s="11">
        <v>-14658.19</v>
      </c>
      <c r="T113" s="10">
        <v>-103804.01</v>
      </c>
    </row>
    <row r="114" spans="1:20" ht="23.25" thickBot="1" x14ac:dyDescent="0.3">
      <c r="A114" s="4" t="s">
        <v>79</v>
      </c>
      <c r="B114" s="4" t="s">
        <v>48</v>
      </c>
      <c r="C114" s="4" t="s">
        <v>49</v>
      </c>
      <c r="D114" s="4" t="s">
        <v>82</v>
      </c>
      <c r="E114" s="4" t="s">
        <v>83</v>
      </c>
      <c r="F114" s="4" t="s">
        <v>106</v>
      </c>
      <c r="G114" s="4" t="s">
        <v>107</v>
      </c>
      <c r="H114" s="9">
        <v>-121165.82</v>
      </c>
      <c r="I114" s="9">
        <v>-112649.1</v>
      </c>
      <c r="J114" s="9">
        <v>-130839.7</v>
      </c>
      <c r="K114" s="9">
        <v>-123481.74</v>
      </c>
      <c r="L114" s="9">
        <v>-121325.8</v>
      </c>
      <c r="M114" s="9">
        <v>-107736.95</v>
      </c>
      <c r="N114" s="9">
        <v>-97750.64</v>
      </c>
      <c r="O114" s="9">
        <v>-119900.65</v>
      </c>
      <c r="P114" s="9">
        <v>-90123.64</v>
      </c>
      <c r="Q114" s="9">
        <v>-88764.9</v>
      </c>
      <c r="R114" s="9">
        <v>-166621.25</v>
      </c>
      <c r="S114" s="9">
        <v>-124574.62</v>
      </c>
      <c r="T114" s="10">
        <v>-1404934.81</v>
      </c>
    </row>
    <row r="115" spans="1:20" ht="23.25" thickBot="1" x14ac:dyDescent="0.3">
      <c r="A115" s="4" t="s">
        <v>79</v>
      </c>
      <c r="B115" s="4" t="s">
        <v>48</v>
      </c>
      <c r="C115" s="4" t="s">
        <v>49</v>
      </c>
      <c r="D115" s="4" t="s">
        <v>82</v>
      </c>
      <c r="E115" s="4" t="s">
        <v>83</v>
      </c>
      <c r="F115" s="4" t="s">
        <v>108</v>
      </c>
      <c r="G115" s="4" t="s">
        <v>109</v>
      </c>
      <c r="H115" s="11">
        <v>-19142.2</v>
      </c>
      <c r="I115" s="11">
        <v>-20263.47</v>
      </c>
      <c r="J115" s="11">
        <v>-26384.78</v>
      </c>
      <c r="K115" s="11">
        <v>-32615.119999999999</v>
      </c>
      <c r="L115" s="11">
        <v>-28268.71</v>
      </c>
      <c r="M115" s="11">
        <v>-33084.89</v>
      </c>
      <c r="N115" s="11">
        <v>-26217.43</v>
      </c>
      <c r="O115" s="11">
        <v>-30667.46</v>
      </c>
      <c r="P115" s="11">
        <v>-31641.68</v>
      </c>
      <c r="Q115" s="11">
        <v>-20588.63</v>
      </c>
      <c r="R115" s="11">
        <v>-34286.699999999997</v>
      </c>
      <c r="S115" s="11">
        <v>-30030.28</v>
      </c>
      <c r="T115" s="10">
        <v>-333191.34999999998</v>
      </c>
    </row>
    <row r="116" spans="1:20" ht="23.25" thickBot="1" x14ac:dyDescent="0.3">
      <c r="A116" s="4" t="s">
        <v>79</v>
      </c>
      <c r="B116" s="4" t="s">
        <v>48</v>
      </c>
      <c r="C116" s="4" t="s">
        <v>49</v>
      </c>
      <c r="D116" s="4" t="s">
        <v>82</v>
      </c>
      <c r="E116" s="4" t="s">
        <v>83</v>
      </c>
      <c r="F116" s="4" t="s">
        <v>158</v>
      </c>
      <c r="G116" s="4" t="s">
        <v>159</v>
      </c>
      <c r="H116" s="9">
        <v>-69.12</v>
      </c>
      <c r="I116" s="8"/>
      <c r="J116" s="8"/>
      <c r="K116" s="8"/>
      <c r="L116" s="8"/>
      <c r="M116" s="8"/>
      <c r="N116" s="8"/>
      <c r="O116" s="8"/>
      <c r="P116" s="8"/>
      <c r="Q116" s="8"/>
      <c r="R116" s="9">
        <v>-47.52</v>
      </c>
      <c r="S116" s="9">
        <v>-62.64</v>
      </c>
      <c r="T116" s="10">
        <v>-179.28</v>
      </c>
    </row>
    <row r="117" spans="1:20" ht="23.25" thickBot="1" x14ac:dyDescent="0.3">
      <c r="A117" s="4" t="s">
        <v>79</v>
      </c>
      <c r="B117" s="4" t="s">
        <v>160</v>
      </c>
      <c r="C117" s="4" t="s">
        <v>161</v>
      </c>
      <c r="D117" s="4" t="s">
        <v>82</v>
      </c>
      <c r="E117" s="4" t="s">
        <v>83</v>
      </c>
      <c r="F117" s="4" t="s">
        <v>65</v>
      </c>
      <c r="G117" s="4" t="s">
        <v>66</v>
      </c>
      <c r="H117" s="12"/>
      <c r="I117" s="12"/>
      <c r="J117" s="12"/>
      <c r="K117" s="12"/>
      <c r="L117" s="12"/>
      <c r="M117" s="12"/>
      <c r="N117" s="12"/>
      <c r="O117" s="12"/>
      <c r="P117" s="12"/>
      <c r="Q117" s="12"/>
      <c r="R117" s="15">
        <v>0</v>
      </c>
      <c r="S117" s="12"/>
      <c r="T117" s="14">
        <v>0</v>
      </c>
    </row>
    <row r="118" spans="1:20" ht="23.25" thickBot="1" x14ac:dyDescent="0.3">
      <c r="A118" s="4" t="s">
        <v>79</v>
      </c>
      <c r="B118" s="4" t="s">
        <v>160</v>
      </c>
      <c r="C118" s="4" t="s">
        <v>161</v>
      </c>
      <c r="D118" s="4" t="s">
        <v>82</v>
      </c>
      <c r="E118" s="4" t="s">
        <v>83</v>
      </c>
      <c r="F118" s="4" t="s">
        <v>56</v>
      </c>
      <c r="G118" s="4" t="s">
        <v>57</v>
      </c>
      <c r="H118" s="8"/>
      <c r="I118" s="8"/>
      <c r="J118" s="9">
        <v>1714.72</v>
      </c>
      <c r="K118" s="8"/>
      <c r="L118" s="8"/>
      <c r="M118" s="8"/>
      <c r="N118" s="8"/>
      <c r="O118" s="8"/>
      <c r="P118" s="8"/>
      <c r="Q118" s="8"/>
      <c r="R118" s="13">
        <v>0</v>
      </c>
      <c r="S118" s="8"/>
      <c r="T118" s="10">
        <v>1714.72</v>
      </c>
    </row>
    <row r="119" spans="1:20" ht="23.25" thickBot="1" x14ac:dyDescent="0.3">
      <c r="A119" s="4" t="s">
        <v>79</v>
      </c>
      <c r="B119" s="4" t="s">
        <v>160</v>
      </c>
      <c r="C119" s="4" t="s">
        <v>161</v>
      </c>
      <c r="D119" s="4" t="s">
        <v>82</v>
      </c>
      <c r="E119" s="4" t="s">
        <v>83</v>
      </c>
      <c r="F119" s="4" t="s">
        <v>68</v>
      </c>
      <c r="G119" s="4" t="s">
        <v>69</v>
      </c>
      <c r="H119" s="12"/>
      <c r="I119" s="12"/>
      <c r="J119" s="11">
        <v>166.78</v>
      </c>
      <c r="K119" s="12"/>
      <c r="L119" s="12"/>
      <c r="M119" s="12"/>
      <c r="N119" s="12"/>
      <c r="O119" s="12"/>
      <c r="P119" s="12"/>
      <c r="Q119" s="12"/>
      <c r="R119" s="15">
        <v>0</v>
      </c>
      <c r="S119" s="12"/>
      <c r="T119" s="10">
        <v>166.78</v>
      </c>
    </row>
    <row r="120" spans="1:20" ht="23.25" thickBot="1" x14ac:dyDescent="0.3">
      <c r="A120" s="4" t="s">
        <v>79</v>
      </c>
      <c r="B120" s="4" t="s">
        <v>160</v>
      </c>
      <c r="C120" s="4" t="s">
        <v>161</v>
      </c>
      <c r="D120" s="4" t="s">
        <v>82</v>
      </c>
      <c r="E120" s="4" t="s">
        <v>83</v>
      </c>
      <c r="F120" s="4" t="s">
        <v>154</v>
      </c>
      <c r="G120" s="4" t="s">
        <v>155</v>
      </c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13">
        <v>0</v>
      </c>
      <c r="S120" s="8"/>
      <c r="T120" s="14">
        <v>0</v>
      </c>
    </row>
    <row r="121" spans="1:20" ht="23.25" thickBot="1" x14ac:dyDescent="0.3">
      <c r="A121" s="4" t="s">
        <v>79</v>
      </c>
      <c r="B121" s="4" t="s">
        <v>162</v>
      </c>
      <c r="C121" s="4" t="s">
        <v>163</v>
      </c>
      <c r="D121" s="4" t="s">
        <v>82</v>
      </c>
      <c r="E121" s="4" t="s">
        <v>83</v>
      </c>
      <c r="F121" s="4" t="s">
        <v>84</v>
      </c>
      <c r="G121" s="4" t="s">
        <v>85</v>
      </c>
      <c r="H121" s="12"/>
      <c r="I121" s="12"/>
      <c r="J121" s="12"/>
      <c r="K121" s="11">
        <v>20.18</v>
      </c>
      <c r="L121" s="11">
        <v>22.18</v>
      </c>
      <c r="M121" s="12"/>
      <c r="N121" s="12"/>
      <c r="O121" s="12"/>
      <c r="P121" s="12"/>
      <c r="Q121" s="12"/>
      <c r="R121" s="12"/>
      <c r="S121" s="12"/>
      <c r="T121" s="10">
        <v>42.36</v>
      </c>
    </row>
    <row r="122" spans="1:20" ht="23.25" thickBot="1" x14ac:dyDescent="0.3">
      <c r="A122" s="4" t="s">
        <v>79</v>
      </c>
      <c r="B122" s="4" t="s">
        <v>162</v>
      </c>
      <c r="C122" s="4" t="s">
        <v>163</v>
      </c>
      <c r="D122" s="4" t="s">
        <v>82</v>
      </c>
      <c r="E122" s="4" t="s">
        <v>83</v>
      </c>
      <c r="F122" s="4" t="s">
        <v>65</v>
      </c>
      <c r="G122" s="4" t="s">
        <v>66</v>
      </c>
      <c r="H122" s="8"/>
      <c r="I122" s="8"/>
      <c r="J122" s="8"/>
      <c r="K122" s="9">
        <v>816.88</v>
      </c>
      <c r="L122" s="9">
        <v>816.88</v>
      </c>
      <c r="M122" s="8"/>
      <c r="N122" s="8"/>
      <c r="O122" s="8"/>
      <c r="P122" s="8"/>
      <c r="Q122" s="8"/>
      <c r="R122" s="8"/>
      <c r="S122" s="8"/>
      <c r="T122" s="10">
        <v>1633.76</v>
      </c>
    </row>
    <row r="123" spans="1:20" ht="23.25" thickBot="1" x14ac:dyDescent="0.3">
      <c r="A123" s="4" t="s">
        <v>79</v>
      </c>
      <c r="B123" s="4" t="s">
        <v>162</v>
      </c>
      <c r="C123" s="4" t="s">
        <v>163</v>
      </c>
      <c r="D123" s="4" t="s">
        <v>82</v>
      </c>
      <c r="E123" s="4" t="s">
        <v>83</v>
      </c>
      <c r="F123" s="4" t="s">
        <v>56</v>
      </c>
      <c r="G123" s="4" t="s">
        <v>57</v>
      </c>
      <c r="H123" s="12"/>
      <c r="I123" s="12"/>
      <c r="J123" s="12"/>
      <c r="K123" s="11">
        <v>2474.2399999999998</v>
      </c>
      <c r="L123" s="11">
        <v>3092.8</v>
      </c>
      <c r="M123" s="12"/>
      <c r="N123" s="12"/>
      <c r="O123" s="12"/>
      <c r="P123" s="12"/>
      <c r="Q123" s="12"/>
      <c r="R123" s="12"/>
      <c r="S123" s="12"/>
      <c r="T123" s="10">
        <v>5567.04</v>
      </c>
    </row>
    <row r="124" spans="1:20" ht="23.25" thickBot="1" x14ac:dyDescent="0.3">
      <c r="A124" s="4" t="s">
        <v>79</v>
      </c>
      <c r="B124" s="4" t="s">
        <v>162</v>
      </c>
      <c r="C124" s="4" t="s">
        <v>163</v>
      </c>
      <c r="D124" s="4" t="s">
        <v>82</v>
      </c>
      <c r="E124" s="4" t="s">
        <v>83</v>
      </c>
      <c r="F124" s="4" t="s">
        <v>68</v>
      </c>
      <c r="G124" s="4" t="s">
        <v>69</v>
      </c>
      <c r="H124" s="8"/>
      <c r="I124" s="8"/>
      <c r="J124" s="8"/>
      <c r="K124" s="9">
        <v>1378.44</v>
      </c>
      <c r="L124" s="9">
        <v>1225.28</v>
      </c>
      <c r="M124" s="8"/>
      <c r="N124" s="8"/>
      <c r="O124" s="8"/>
      <c r="P124" s="8"/>
      <c r="Q124" s="8"/>
      <c r="R124" s="8"/>
      <c r="S124" s="8"/>
      <c r="T124" s="10">
        <v>2603.7199999999998</v>
      </c>
    </row>
    <row r="125" spans="1:20" ht="23.25" thickBot="1" x14ac:dyDescent="0.3">
      <c r="A125" s="4" t="s">
        <v>79</v>
      </c>
      <c r="B125" s="4" t="s">
        <v>164</v>
      </c>
      <c r="C125" s="4" t="s">
        <v>165</v>
      </c>
      <c r="D125" s="4" t="s">
        <v>82</v>
      </c>
      <c r="E125" s="4" t="s">
        <v>83</v>
      </c>
      <c r="F125" s="4" t="s">
        <v>110</v>
      </c>
      <c r="G125" s="4" t="s">
        <v>111</v>
      </c>
      <c r="H125" s="11">
        <v>1432.71</v>
      </c>
      <c r="I125" s="11">
        <v>1929.76</v>
      </c>
      <c r="J125" s="11">
        <v>1465.17</v>
      </c>
      <c r="K125" s="11">
        <v>1813.14</v>
      </c>
      <c r="L125" s="11">
        <v>1930.66</v>
      </c>
      <c r="M125" s="11">
        <v>1913.87</v>
      </c>
      <c r="N125" s="11">
        <v>1829.93</v>
      </c>
      <c r="O125" s="11">
        <v>1846.72</v>
      </c>
      <c r="P125" s="11">
        <v>1813.14</v>
      </c>
      <c r="Q125" s="11">
        <v>2014.6</v>
      </c>
      <c r="R125" s="11">
        <v>1373.59</v>
      </c>
      <c r="S125" s="11">
        <v>869.94</v>
      </c>
      <c r="T125" s="10">
        <v>20233.23</v>
      </c>
    </row>
    <row r="126" spans="1:20" ht="23.25" thickBot="1" x14ac:dyDescent="0.3">
      <c r="A126" s="4" t="s">
        <v>79</v>
      </c>
      <c r="B126" s="4" t="s">
        <v>164</v>
      </c>
      <c r="C126" s="4" t="s">
        <v>165</v>
      </c>
      <c r="D126" s="4" t="s">
        <v>82</v>
      </c>
      <c r="E126" s="4" t="s">
        <v>83</v>
      </c>
      <c r="F126" s="4" t="s">
        <v>112</v>
      </c>
      <c r="G126" s="4" t="s">
        <v>113</v>
      </c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9">
        <v>296.51</v>
      </c>
      <c r="S126" s="8"/>
      <c r="T126" s="10">
        <v>296.51</v>
      </c>
    </row>
    <row r="127" spans="1:20" ht="23.25" thickBot="1" x14ac:dyDescent="0.3">
      <c r="A127" s="4" t="s">
        <v>79</v>
      </c>
      <c r="B127" s="4" t="s">
        <v>164</v>
      </c>
      <c r="C127" s="4" t="s">
        <v>165</v>
      </c>
      <c r="D127" s="4" t="s">
        <v>82</v>
      </c>
      <c r="E127" s="4" t="s">
        <v>83</v>
      </c>
      <c r="F127" s="4" t="s">
        <v>88</v>
      </c>
      <c r="G127" s="4" t="s">
        <v>89</v>
      </c>
      <c r="H127" s="11">
        <v>259.94</v>
      </c>
      <c r="I127" s="11">
        <v>259.94</v>
      </c>
      <c r="J127" s="11">
        <v>271.36</v>
      </c>
      <c r="K127" s="11">
        <v>271.37</v>
      </c>
      <c r="L127" s="11">
        <v>271.37</v>
      </c>
      <c r="M127" s="11">
        <v>271.37</v>
      </c>
      <c r="N127" s="11">
        <v>271.38</v>
      </c>
      <c r="O127" s="11">
        <v>271.36</v>
      </c>
      <c r="P127" s="11">
        <v>271.38</v>
      </c>
      <c r="Q127" s="11">
        <v>271.36</v>
      </c>
      <c r="R127" s="11">
        <v>271.36</v>
      </c>
      <c r="S127" s="11">
        <v>271.36</v>
      </c>
      <c r="T127" s="10">
        <v>3233.55</v>
      </c>
    </row>
    <row r="128" spans="1:20" ht="23.25" thickBot="1" x14ac:dyDescent="0.3">
      <c r="A128" s="4" t="s">
        <v>79</v>
      </c>
      <c r="B128" s="4" t="s">
        <v>164</v>
      </c>
      <c r="C128" s="4" t="s">
        <v>165</v>
      </c>
      <c r="D128" s="4" t="s">
        <v>82</v>
      </c>
      <c r="E128" s="4" t="s">
        <v>83</v>
      </c>
      <c r="F128" s="4" t="s">
        <v>90</v>
      </c>
      <c r="G128" s="4" t="s">
        <v>91</v>
      </c>
      <c r="H128" s="9">
        <v>1009.84</v>
      </c>
      <c r="I128" s="9">
        <v>1009.84</v>
      </c>
      <c r="J128" s="9">
        <v>1054.24</v>
      </c>
      <c r="K128" s="9">
        <v>1054.24</v>
      </c>
      <c r="L128" s="9">
        <v>1054.24</v>
      </c>
      <c r="M128" s="9">
        <v>1054.24</v>
      </c>
      <c r="N128" s="9">
        <v>1054.24</v>
      </c>
      <c r="O128" s="9">
        <v>1054.24</v>
      </c>
      <c r="P128" s="9">
        <v>1054.24</v>
      </c>
      <c r="Q128" s="9">
        <v>1054.24</v>
      </c>
      <c r="R128" s="9">
        <v>1054.24</v>
      </c>
      <c r="S128" s="9">
        <v>1054.24</v>
      </c>
      <c r="T128" s="10">
        <v>12562.08</v>
      </c>
    </row>
    <row r="129" spans="1:20" ht="23.25" thickBot="1" x14ac:dyDescent="0.3">
      <c r="A129" s="4" t="s">
        <v>79</v>
      </c>
      <c r="B129" s="4" t="s">
        <v>164</v>
      </c>
      <c r="C129" s="4" t="s">
        <v>165</v>
      </c>
      <c r="D129" s="4" t="s">
        <v>82</v>
      </c>
      <c r="E129" s="4" t="s">
        <v>83</v>
      </c>
      <c r="F129" s="4" t="s">
        <v>166</v>
      </c>
      <c r="G129" s="4" t="s">
        <v>167</v>
      </c>
      <c r="H129" s="11">
        <v>-1999.05</v>
      </c>
      <c r="I129" s="11">
        <v>-2931.94</v>
      </c>
      <c r="J129" s="11">
        <v>-2208.6999999999998</v>
      </c>
      <c r="K129" s="11">
        <v>-2333.9299999999998</v>
      </c>
      <c r="L129" s="11">
        <v>-3020.38</v>
      </c>
      <c r="M129" s="11">
        <v>-1922.06</v>
      </c>
      <c r="N129" s="11">
        <v>-3157.67</v>
      </c>
      <c r="O129" s="11">
        <v>-3157.67</v>
      </c>
      <c r="P129" s="11">
        <v>-2333.9299999999998</v>
      </c>
      <c r="Q129" s="11">
        <v>-3020.38</v>
      </c>
      <c r="R129" s="11">
        <v>-2333.9299999999998</v>
      </c>
      <c r="S129" s="11">
        <v>-686.45</v>
      </c>
      <c r="T129" s="10">
        <v>-29106.09</v>
      </c>
    </row>
    <row r="130" spans="1:20" ht="23.25" thickBot="1" x14ac:dyDescent="0.3">
      <c r="A130" s="4" t="s">
        <v>79</v>
      </c>
      <c r="B130" s="4" t="s">
        <v>168</v>
      </c>
      <c r="C130" s="4" t="s">
        <v>169</v>
      </c>
      <c r="D130" s="4" t="s">
        <v>82</v>
      </c>
      <c r="E130" s="4" t="s">
        <v>83</v>
      </c>
      <c r="F130" s="4" t="s">
        <v>138</v>
      </c>
      <c r="G130" s="4" t="s">
        <v>139</v>
      </c>
      <c r="H130" s="8"/>
      <c r="I130" s="9">
        <v>485.97</v>
      </c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10">
        <v>485.97</v>
      </c>
    </row>
    <row r="131" spans="1:20" ht="23.25" thickBot="1" x14ac:dyDescent="0.3">
      <c r="A131" s="4" t="s">
        <v>79</v>
      </c>
      <c r="B131" s="4" t="s">
        <v>170</v>
      </c>
      <c r="C131" s="4" t="s">
        <v>171</v>
      </c>
      <c r="D131" s="4" t="s">
        <v>82</v>
      </c>
      <c r="E131" s="4" t="s">
        <v>83</v>
      </c>
      <c r="F131" s="4" t="s">
        <v>124</v>
      </c>
      <c r="G131" s="4" t="s">
        <v>125</v>
      </c>
      <c r="H131" s="12"/>
      <c r="I131" s="12"/>
      <c r="J131" s="12"/>
      <c r="K131" s="12"/>
      <c r="L131" s="12"/>
      <c r="M131" s="12"/>
      <c r="N131" s="12"/>
      <c r="O131" s="12"/>
      <c r="P131" s="12"/>
      <c r="Q131" s="12"/>
      <c r="R131" s="15">
        <v>0</v>
      </c>
      <c r="S131" s="12"/>
      <c r="T131" s="14">
        <v>0</v>
      </c>
    </row>
    <row r="132" spans="1:20" ht="15.75" thickBot="1" x14ac:dyDescent="0.3">
      <c r="A132" s="4" t="s">
        <v>172</v>
      </c>
      <c r="B132" s="4" t="s">
        <v>42</v>
      </c>
      <c r="C132" s="4" t="s">
        <v>43</v>
      </c>
      <c r="D132" s="4" t="s">
        <v>173</v>
      </c>
      <c r="E132" s="4" t="s">
        <v>174</v>
      </c>
      <c r="F132" s="4" t="s">
        <v>100</v>
      </c>
      <c r="G132" s="4" t="s">
        <v>101</v>
      </c>
      <c r="H132" s="9">
        <v>-134.29</v>
      </c>
      <c r="I132" s="9">
        <v>-117.04</v>
      </c>
      <c r="J132" s="8"/>
      <c r="K132" s="9">
        <v>-123.2</v>
      </c>
      <c r="L132" s="9">
        <v>-129.36000000000001</v>
      </c>
      <c r="M132" s="9">
        <v>-135.52000000000001</v>
      </c>
      <c r="N132" s="8"/>
      <c r="O132" s="8"/>
      <c r="P132" s="8"/>
      <c r="Q132" s="8"/>
      <c r="R132" s="9">
        <v>-135.52000000000001</v>
      </c>
      <c r="S132" s="8"/>
      <c r="T132" s="10">
        <v>-774.93</v>
      </c>
    </row>
    <row r="133" spans="1:20" ht="15.75" thickBot="1" x14ac:dyDescent="0.3">
      <c r="A133" s="4" t="s">
        <v>172</v>
      </c>
      <c r="B133" s="4" t="s">
        <v>48</v>
      </c>
      <c r="C133" s="4" t="s">
        <v>49</v>
      </c>
      <c r="D133" s="4" t="s">
        <v>173</v>
      </c>
      <c r="E133" s="4" t="s">
        <v>174</v>
      </c>
      <c r="F133" s="4" t="s">
        <v>61</v>
      </c>
      <c r="G133" s="4" t="s">
        <v>62</v>
      </c>
      <c r="H133" s="12"/>
      <c r="I133" s="12"/>
      <c r="J133" s="12"/>
      <c r="K133" s="12"/>
      <c r="L133" s="12"/>
      <c r="M133" s="12"/>
      <c r="N133" s="12"/>
      <c r="O133" s="11">
        <v>12392.95</v>
      </c>
      <c r="P133" s="12"/>
      <c r="Q133" s="12"/>
      <c r="R133" s="12"/>
      <c r="S133" s="12"/>
      <c r="T133" s="10">
        <v>12392.95</v>
      </c>
    </row>
    <row r="134" spans="1:20" ht="15.75" thickBot="1" x14ac:dyDescent="0.3">
      <c r="A134" s="4" t="s">
        <v>172</v>
      </c>
      <c r="B134" s="4" t="s">
        <v>48</v>
      </c>
      <c r="C134" s="4" t="s">
        <v>49</v>
      </c>
      <c r="D134" s="4" t="s">
        <v>173</v>
      </c>
      <c r="E134" s="4" t="s">
        <v>174</v>
      </c>
      <c r="F134" s="4" t="s">
        <v>68</v>
      </c>
      <c r="G134" s="4" t="s">
        <v>69</v>
      </c>
      <c r="H134" s="8"/>
      <c r="I134" s="8"/>
      <c r="J134" s="8"/>
      <c r="K134" s="8"/>
      <c r="L134" s="8"/>
      <c r="M134" s="8"/>
      <c r="N134" s="8"/>
      <c r="O134" s="9">
        <v>30.33</v>
      </c>
      <c r="P134" s="8"/>
      <c r="Q134" s="8"/>
      <c r="R134" s="8"/>
      <c r="S134" s="8"/>
      <c r="T134" s="10">
        <v>30.33</v>
      </c>
    </row>
    <row r="135" spans="1:20" ht="15.75" thickBot="1" x14ac:dyDescent="0.3">
      <c r="A135" s="4" t="s">
        <v>175</v>
      </c>
      <c r="B135" s="4" t="s">
        <v>42</v>
      </c>
      <c r="C135" s="4" t="s">
        <v>43</v>
      </c>
      <c r="D135" s="4" t="s">
        <v>176</v>
      </c>
      <c r="E135" s="4" t="s">
        <v>177</v>
      </c>
      <c r="F135" s="4" t="s">
        <v>94</v>
      </c>
      <c r="G135" s="4" t="s">
        <v>95</v>
      </c>
      <c r="H135" s="11">
        <v>5778</v>
      </c>
      <c r="I135" s="12"/>
      <c r="J135" s="12"/>
      <c r="K135" s="12"/>
      <c r="L135" s="12"/>
      <c r="M135" s="12"/>
      <c r="N135" s="12"/>
      <c r="O135" s="12"/>
      <c r="P135" s="12"/>
      <c r="Q135" s="12"/>
      <c r="R135" s="12"/>
      <c r="S135" s="12"/>
      <c r="T135" s="10">
        <v>5778</v>
      </c>
    </row>
    <row r="136" spans="1:20" ht="15.75" thickBot="1" x14ac:dyDescent="0.3">
      <c r="A136" s="4" t="s">
        <v>175</v>
      </c>
      <c r="B136" s="4" t="s">
        <v>42</v>
      </c>
      <c r="C136" s="4" t="s">
        <v>43</v>
      </c>
      <c r="D136" s="4" t="s">
        <v>176</v>
      </c>
      <c r="E136" s="4" t="s">
        <v>177</v>
      </c>
      <c r="F136" s="4" t="s">
        <v>178</v>
      </c>
      <c r="G136" s="4" t="s">
        <v>179</v>
      </c>
      <c r="H136" s="9">
        <v>2843.49</v>
      </c>
      <c r="I136" s="9">
        <v>1679.98</v>
      </c>
      <c r="J136" s="9">
        <v>2536.34</v>
      </c>
      <c r="K136" s="9">
        <v>2469.8000000000002</v>
      </c>
      <c r="L136" s="9">
        <v>2161.81</v>
      </c>
      <c r="M136" s="9">
        <v>-7167.95</v>
      </c>
      <c r="N136" s="8"/>
      <c r="O136" s="8"/>
      <c r="P136" s="8"/>
      <c r="Q136" s="8"/>
      <c r="R136" s="8"/>
      <c r="S136" s="8"/>
      <c r="T136" s="10">
        <v>4523.47</v>
      </c>
    </row>
    <row r="137" spans="1:20" ht="15.75" thickBot="1" x14ac:dyDescent="0.3">
      <c r="A137" s="4" t="s">
        <v>175</v>
      </c>
      <c r="B137" s="4" t="s">
        <v>42</v>
      </c>
      <c r="C137" s="4" t="s">
        <v>43</v>
      </c>
      <c r="D137" s="4" t="s">
        <v>176</v>
      </c>
      <c r="E137" s="4" t="s">
        <v>177</v>
      </c>
      <c r="F137" s="4" t="s">
        <v>180</v>
      </c>
      <c r="G137" s="4" t="s">
        <v>181</v>
      </c>
      <c r="H137" s="11">
        <v>14583.36</v>
      </c>
      <c r="I137" s="11">
        <v>6095.11</v>
      </c>
      <c r="J137" s="11">
        <v>783.54</v>
      </c>
      <c r="K137" s="12"/>
      <c r="L137" s="12"/>
      <c r="M137" s="12"/>
      <c r="N137" s="12"/>
      <c r="O137" s="12"/>
      <c r="P137" s="12"/>
      <c r="Q137" s="12"/>
      <c r="R137" s="12"/>
      <c r="S137" s="12"/>
      <c r="T137" s="10">
        <v>21462.01</v>
      </c>
    </row>
    <row r="138" spans="1:20" ht="15.75" thickBot="1" x14ac:dyDescent="0.3">
      <c r="A138" s="4" t="s">
        <v>175</v>
      </c>
      <c r="B138" s="4" t="s">
        <v>48</v>
      </c>
      <c r="C138" s="4" t="s">
        <v>49</v>
      </c>
      <c r="D138" s="4" t="s">
        <v>176</v>
      </c>
      <c r="E138" s="4" t="s">
        <v>177</v>
      </c>
      <c r="F138" s="4" t="s">
        <v>120</v>
      </c>
      <c r="G138" s="4" t="s">
        <v>121</v>
      </c>
      <c r="H138" s="8"/>
      <c r="I138" s="8"/>
      <c r="J138" s="8"/>
      <c r="K138" s="8"/>
      <c r="L138" s="8"/>
      <c r="M138" s="8"/>
      <c r="N138" s="8"/>
      <c r="O138" s="8"/>
      <c r="P138" s="8"/>
      <c r="Q138" s="9">
        <v>90.47</v>
      </c>
      <c r="R138" s="8"/>
      <c r="S138" s="8"/>
      <c r="T138" s="10">
        <v>90.47</v>
      </c>
    </row>
    <row r="139" spans="1:20" ht="15.75" thickBot="1" x14ac:dyDescent="0.3">
      <c r="A139" s="4" t="s">
        <v>175</v>
      </c>
      <c r="B139" s="4" t="s">
        <v>48</v>
      </c>
      <c r="C139" s="4" t="s">
        <v>49</v>
      </c>
      <c r="D139" s="4" t="s">
        <v>176</v>
      </c>
      <c r="E139" s="4" t="s">
        <v>177</v>
      </c>
      <c r="F139" s="4" t="s">
        <v>178</v>
      </c>
      <c r="G139" s="4" t="s">
        <v>179</v>
      </c>
      <c r="H139" s="12"/>
      <c r="I139" s="12"/>
      <c r="J139" s="12"/>
      <c r="K139" s="12"/>
      <c r="L139" s="12"/>
      <c r="M139" s="11">
        <v>9674.09</v>
      </c>
      <c r="N139" s="11">
        <v>2275.14</v>
      </c>
      <c r="O139" s="11">
        <v>2797</v>
      </c>
      <c r="P139" s="11">
        <v>2681.49</v>
      </c>
      <c r="Q139" s="11">
        <v>2566.3200000000002</v>
      </c>
      <c r="R139" s="11">
        <v>2289.2399999999998</v>
      </c>
      <c r="S139" s="11">
        <v>1129.48</v>
      </c>
      <c r="T139" s="10">
        <v>23412.76</v>
      </c>
    </row>
    <row r="140" spans="1:20" ht="15.75" thickBot="1" x14ac:dyDescent="0.3">
      <c r="A140" s="4" t="s">
        <v>175</v>
      </c>
      <c r="B140" s="4" t="s">
        <v>48</v>
      </c>
      <c r="C140" s="4" t="s">
        <v>49</v>
      </c>
      <c r="D140" s="4" t="s">
        <v>176</v>
      </c>
      <c r="E140" s="4" t="s">
        <v>177</v>
      </c>
      <c r="F140" s="4" t="s">
        <v>144</v>
      </c>
      <c r="G140" s="4" t="s">
        <v>145</v>
      </c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9">
        <v>30.62</v>
      </c>
      <c r="S140" s="8"/>
      <c r="T140" s="10">
        <v>30.62</v>
      </c>
    </row>
    <row r="141" spans="1:20" ht="15.75" thickBot="1" x14ac:dyDescent="0.3">
      <c r="A141" s="4" t="s">
        <v>175</v>
      </c>
      <c r="B141" s="4" t="s">
        <v>48</v>
      </c>
      <c r="C141" s="4" t="s">
        <v>49</v>
      </c>
      <c r="D141" s="4" t="s">
        <v>176</v>
      </c>
      <c r="E141" s="4" t="s">
        <v>177</v>
      </c>
      <c r="F141" s="4" t="s">
        <v>180</v>
      </c>
      <c r="G141" s="4" t="s">
        <v>181</v>
      </c>
      <c r="H141" s="12"/>
      <c r="I141" s="11">
        <v>6774.86</v>
      </c>
      <c r="J141" s="11">
        <v>14348.06</v>
      </c>
      <c r="K141" s="11">
        <v>14132.68</v>
      </c>
      <c r="L141" s="11">
        <v>12439.11</v>
      </c>
      <c r="M141" s="11">
        <v>14314.77</v>
      </c>
      <c r="N141" s="11">
        <v>12639.69</v>
      </c>
      <c r="O141" s="11">
        <v>16786.740000000002</v>
      </c>
      <c r="P141" s="11">
        <v>14897.24</v>
      </c>
      <c r="Q141" s="11">
        <v>13834.3</v>
      </c>
      <c r="R141" s="11">
        <v>17834.25</v>
      </c>
      <c r="S141" s="11">
        <v>6274.89</v>
      </c>
      <c r="T141" s="10">
        <v>144276.59</v>
      </c>
    </row>
    <row r="142" spans="1:20" ht="15.75" thickBot="1" x14ac:dyDescent="0.3">
      <c r="A142" s="4" t="s">
        <v>175</v>
      </c>
      <c r="B142" s="4" t="s">
        <v>48</v>
      </c>
      <c r="C142" s="4" t="s">
        <v>49</v>
      </c>
      <c r="D142" s="4" t="s">
        <v>176</v>
      </c>
      <c r="E142" s="4" t="s">
        <v>177</v>
      </c>
      <c r="F142" s="4" t="s">
        <v>56</v>
      </c>
      <c r="G142" s="4" t="s">
        <v>57</v>
      </c>
      <c r="H142" s="9">
        <v>2177.92</v>
      </c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10">
        <v>2177.92</v>
      </c>
    </row>
    <row r="143" spans="1:20" ht="15.75" thickBot="1" x14ac:dyDescent="0.3">
      <c r="A143" s="4" t="s">
        <v>175</v>
      </c>
      <c r="B143" s="4" t="s">
        <v>48</v>
      </c>
      <c r="C143" s="4" t="s">
        <v>49</v>
      </c>
      <c r="D143" s="4" t="s">
        <v>176</v>
      </c>
      <c r="E143" s="4" t="s">
        <v>177</v>
      </c>
      <c r="F143" s="4" t="s">
        <v>68</v>
      </c>
      <c r="G143" s="4" t="s">
        <v>69</v>
      </c>
      <c r="H143" s="11">
        <v>161.54</v>
      </c>
      <c r="I143" s="12"/>
      <c r="J143" s="12"/>
      <c r="K143" s="12"/>
      <c r="L143" s="12"/>
      <c r="M143" s="12"/>
      <c r="N143" s="12"/>
      <c r="O143" s="12"/>
      <c r="P143" s="12"/>
      <c r="Q143" s="12"/>
      <c r="R143" s="12"/>
      <c r="S143" s="12"/>
      <c r="T143" s="10">
        <v>161.54</v>
      </c>
    </row>
    <row r="144" spans="1:20" ht="15.75" thickBot="1" x14ac:dyDescent="0.3">
      <c r="A144" s="4" t="s">
        <v>175</v>
      </c>
      <c r="B144" s="4" t="s">
        <v>182</v>
      </c>
      <c r="C144" s="4" t="s">
        <v>183</v>
      </c>
      <c r="D144" s="4" t="s">
        <v>176</v>
      </c>
      <c r="E144" s="4" t="s">
        <v>177</v>
      </c>
      <c r="F144" s="4" t="s">
        <v>102</v>
      </c>
      <c r="G144" s="4" t="s">
        <v>103</v>
      </c>
      <c r="H144" s="8"/>
      <c r="I144" s="9">
        <v>2790</v>
      </c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10">
        <v>2790</v>
      </c>
    </row>
    <row r="145" spans="1:20" ht="15.75" thickBot="1" x14ac:dyDescent="0.3">
      <c r="A145" s="4" t="s">
        <v>184</v>
      </c>
      <c r="B145" s="4" t="s">
        <v>48</v>
      </c>
      <c r="C145" s="4" t="s">
        <v>49</v>
      </c>
      <c r="D145" s="4" t="s">
        <v>185</v>
      </c>
      <c r="E145" s="4" t="s">
        <v>186</v>
      </c>
      <c r="F145" s="4" t="s">
        <v>187</v>
      </c>
      <c r="G145" s="4" t="s">
        <v>188</v>
      </c>
      <c r="H145" s="11">
        <v>20545.39</v>
      </c>
      <c r="I145" s="11">
        <v>20545.39</v>
      </c>
      <c r="J145" s="11">
        <v>21064.67</v>
      </c>
      <c r="K145" s="11">
        <v>21064.67</v>
      </c>
      <c r="L145" s="11">
        <v>21064.67</v>
      </c>
      <c r="M145" s="11">
        <v>21064.67</v>
      </c>
      <c r="N145" s="11">
        <v>22564.02</v>
      </c>
      <c r="O145" s="11">
        <v>22583.16</v>
      </c>
      <c r="P145" s="11">
        <v>22583.16</v>
      </c>
      <c r="Q145" s="11">
        <v>22583.16</v>
      </c>
      <c r="R145" s="11">
        <v>22583.16</v>
      </c>
      <c r="S145" s="11">
        <v>22583.16</v>
      </c>
      <c r="T145" s="10">
        <v>260829.28</v>
      </c>
    </row>
    <row r="146" spans="1:20" ht="15.75" thickBot="1" x14ac:dyDescent="0.3">
      <c r="A146" s="4" t="s">
        <v>189</v>
      </c>
      <c r="B146" s="4" t="s">
        <v>42</v>
      </c>
      <c r="C146" s="4" t="s">
        <v>43</v>
      </c>
      <c r="D146" s="4" t="s">
        <v>190</v>
      </c>
      <c r="E146" s="4" t="s">
        <v>191</v>
      </c>
      <c r="F146" s="4" t="s">
        <v>102</v>
      </c>
      <c r="G146" s="4" t="s">
        <v>103</v>
      </c>
      <c r="H146" s="9">
        <v>3468.75</v>
      </c>
      <c r="I146" s="9">
        <v>6618.34</v>
      </c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10">
        <v>10087.09</v>
      </c>
    </row>
    <row r="147" spans="1:20" ht="15.75" thickBot="1" x14ac:dyDescent="0.3">
      <c r="A147" s="4" t="s">
        <v>189</v>
      </c>
      <c r="B147" s="4" t="s">
        <v>46</v>
      </c>
      <c r="C147" s="4" t="s">
        <v>47</v>
      </c>
      <c r="D147" s="4" t="s">
        <v>190</v>
      </c>
      <c r="E147" s="4" t="s">
        <v>191</v>
      </c>
      <c r="F147" s="4" t="s">
        <v>110</v>
      </c>
      <c r="G147" s="4" t="s">
        <v>111</v>
      </c>
      <c r="H147" s="11">
        <v>3846.59</v>
      </c>
      <c r="I147" s="11">
        <v>4234.76</v>
      </c>
      <c r="J147" s="11">
        <v>4159.82</v>
      </c>
      <c r="K147" s="11">
        <v>3897.08</v>
      </c>
      <c r="L147" s="11">
        <v>2700.25</v>
      </c>
      <c r="M147" s="11">
        <v>4816.62</v>
      </c>
      <c r="N147" s="11">
        <v>4094.13</v>
      </c>
      <c r="O147" s="11">
        <v>4597.6899999999996</v>
      </c>
      <c r="P147" s="11">
        <v>3411.78</v>
      </c>
      <c r="Q147" s="11">
        <v>4816.62</v>
      </c>
      <c r="R147" s="11">
        <v>3503.02</v>
      </c>
      <c r="S147" s="11">
        <v>3940.88</v>
      </c>
      <c r="T147" s="10">
        <v>48019.24</v>
      </c>
    </row>
    <row r="148" spans="1:20" ht="15.75" thickBot="1" x14ac:dyDescent="0.3">
      <c r="A148" s="4" t="s">
        <v>189</v>
      </c>
      <c r="B148" s="4" t="s">
        <v>46</v>
      </c>
      <c r="C148" s="4" t="s">
        <v>47</v>
      </c>
      <c r="D148" s="4" t="s">
        <v>190</v>
      </c>
      <c r="E148" s="4" t="s">
        <v>191</v>
      </c>
      <c r="F148" s="4" t="s">
        <v>112</v>
      </c>
      <c r="G148" s="4" t="s">
        <v>113</v>
      </c>
      <c r="H148" s="8"/>
      <c r="I148" s="8"/>
      <c r="J148" s="8"/>
      <c r="K148" s="8"/>
      <c r="L148" s="8"/>
      <c r="M148" s="8"/>
      <c r="N148" s="8"/>
      <c r="O148" s="8"/>
      <c r="P148" s="8"/>
      <c r="Q148" s="9">
        <v>296.5</v>
      </c>
      <c r="R148" s="8"/>
      <c r="S148" s="8"/>
      <c r="T148" s="10">
        <v>296.5</v>
      </c>
    </row>
    <row r="149" spans="1:20" ht="15.75" thickBot="1" x14ac:dyDescent="0.3">
      <c r="A149" s="4" t="s">
        <v>189</v>
      </c>
      <c r="B149" s="4" t="s">
        <v>46</v>
      </c>
      <c r="C149" s="4" t="s">
        <v>47</v>
      </c>
      <c r="D149" s="4" t="s">
        <v>190</v>
      </c>
      <c r="E149" s="4" t="s">
        <v>191</v>
      </c>
      <c r="F149" s="4" t="s">
        <v>88</v>
      </c>
      <c r="G149" s="4" t="s">
        <v>89</v>
      </c>
      <c r="H149" s="11">
        <v>627.48</v>
      </c>
      <c r="I149" s="11">
        <v>627.45000000000005</v>
      </c>
      <c r="J149" s="11">
        <v>648.80999999999995</v>
      </c>
      <c r="K149" s="11">
        <v>648.80999999999995</v>
      </c>
      <c r="L149" s="11">
        <v>648.84</v>
      </c>
      <c r="M149" s="11">
        <v>648.79999999999995</v>
      </c>
      <c r="N149" s="11">
        <v>648.79999999999995</v>
      </c>
      <c r="O149" s="11">
        <v>648.79999999999995</v>
      </c>
      <c r="P149" s="11">
        <v>648.79999999999995</v>
      </c>
      <c r="Q149" s="11">
        <v>648.79999999999995</v>
      </c>
      <c r="R149" s="11">
        <v>648.79999999999995</v>
      </c>
      <c r="S149" s="11">
        <v>648.79999999999995</v>
      </c>
      <c r="T149" s="10">
        <v>7742.99</v>
      </c>
    </row>
    <row r="150" spans="1:20" ht="15.75" thickBot="1" x14ac:dyDescent="0.3">
      <c r="A150" s="4" t="s">
        <v>189</v>
      </c>
      <c r="B150" s="4" t="s">
        <v>46</v>
      </c>
      <c r="C150" s="4" t="s">
        <v>47</v>
      </c>
      <c r="D150" s="4" t="s">
        <v>190</v>
      </c>
      <c r="E150" s="4" t="s">
        <v>191</v>
      </c>
      <c r="F150" s="4" t="s">
        <v>90</v>
      </c>
      <c r="G150" s="4" t="s">
        <v>91</v>
      </c>
      <c r="H150" s="9">
        <v>2437.6799999999998</v>
      </c>
      <c r="I150" s="9">
        <v>2437.69</v>
      </c>
      <c r="J150" s="9">
        <v>2520.5300000000002</v>
      </c>
      <c r="K150" s="9">
        <v>2520.5300000000002</v>
      </c>
      <c r="L150" s="9">
        <v>2520.56</v>
      </c>
      <c r="M150" s="9">
        <v>2520.52</v>
      </c>
      <c r="N150" s="9">
        <v>2520.5300000000002</v>
      </c>
      <c r="O150" s="9">
        <v>2520.52</v>
      </c>
      <c r="P150" s="9">
        <v>2520.56</v>
      </c>
      <c r="Q150" s="9">
        <v>2520.52</v>
      </c>
      <c r="R150" s="9">
        <v>2520.5300000000002</v>
      </c>
      <c r="S150" s="9">
        <v>2520.5300000000002</v>
      </c>
      <c r="T150" s="10">
        <v>30080.7</v>
      </c>
    </row>
    <row r="151" spans="1:20" ht="15.75" thickBot="1" x14ac:dyDescent="0.3">
      <c r="A151" s="4" t="s">
        <v>189</v>
      </c>
      <c r="B151" s="4" t="s">
        <v>48</v>
      </c>
      <c r="C151" s="4" t="s">
        <v>49</v>
      </c>
      <c r="D151" s="4" t="s">
        <v>190</v>
      </c>
      <c r="E151" s="4" t="s">
        <v>191</v>
      </c>
      <c r="F151" s="4" t="s">
        <v>102</v>
      </c>
      <c r="G151" s="4" t="s">
        <v>103</v>
      </c>
      <c r="H151" s="12"/>
      <c r="I151" s="12"/>
      <c r="J151" s="11">
        <v>2800</v>
      </c>
      <c r="K151" s="11">
        <v>1647.84</v>
      </c>
      <c r="L151" s="11">
        <v>2435.34</v>
      </c>
      <c r="M151" s="11">
        <v>4100</v>
      </c>
      <c r="N151" s="11">
        <v>10140.33</v>
      </c>
      <c r="O151" s="11">
        <v>7500</v>
      </c>
      <c r="P151" s="11">
        <v>10743.34</v>
      </c>
      <c r="Q151" s="11">
        <v>5600</v>
      </c>
      <c r="R151" s="15">
        <v>0</v>
      </c>
      <c r="S151" s="11">
        <v>17599.349999999999</v>
      </c>
      <c r="T151" s="10">
        <v>62566.2</v>
      </c>
    </row>
    <row r="152" spans="1:20" ht="15.75" thickBot="1" x14ac:dyDescent="0.3">
      <c r="A152" s="4" t="s">
        <v>189</v>
      </c>
      <c r="B152" s="4" t="s">
        <v>164</v>
      </c>
      <c r="C152" s="4" t="s">
        <v>165</v>
      </c>
      <c r="D152" s="4" t="s">
        <v>190</v>
      </c>
      <c r="E152" s="4" t="s">
        <v>191</v>
      </c>
      <c r="F152" s="4" t="s">
        <v>110</v>
      </c>
      <c r="G152" s="4" t="s">
        <v>111</v>
      </c>
      <c r="H152" s="9">
        <v>2865.4</v>
      </c>
      <c r="I152" s="9">
        <v>3859.56</v>
      </c>
      <c r="J152" s="9">
        <v>2930.31</v>
      </c>
      <c r="K152" s="9">
        <v>3626.28</v>
      </c>
      <c r="L152" s="9">
        <v>3861.31</v>
      </c>
      <c r="M152" s="9">
        <v>3827.74</v>
      </c>
      <c r="N152" s="9">
        <v>3659.85</v>
      </c>
      <c r="O152" s="9">
        <v>3693.42</v>
      </c>
      <c r="P152" s="9">
        <v>3626.28</v>
      </c>
      <c r="Q152" s="9">
        <v>4029.2</v>
      </c>
      <c r="R152" s="9">
        <v>2747.18</v>
      </c>
      <c r="S152" s="9">
        <v>1739.88</v>
      </c>
      <c r="T152" s="10">
        <v>40466.410000000003</v>
      </c>
    </row>
    <row r="153" spans="1:20" ht="15.75" thickBot="1" x14ac:dyDescent="0.3">
      <c r="A153" s="4" t="s">
        <v>189</v>
      </c>
      <c r="B153" s="4" t="s">
        <v>164</v>
      </c>
      <c r="C153" s="4" t="s">
        <v>165</v>
      </c>
      <c r="D153" s="4" t="s">
        <v>190</v>
      </c>
      <c r="E153" s="4" t="s">
        <v>191</v>
      </c>
      <c r="F153" s="4" t="s">
        <v>112</v>
      </c>
      <c r="G153" s="4" t="s">
        <v>113</v>
      </c>
      <c r="H153" s="12"/>
      <c r="I153" s="12"/>
      <c r="J153" s="12"/>
      <c r="K153" s="12"/>
      <c r="L153" s="12"/>
      <c r="M153" s="12"/>
      <c r="N153" s="12"/>
      <c r="O153" s="12"/>
      <c r="P153" s="12"/>
      <c r="Q153" s="12"/>
      <c r="R153" s="11">
        <v>593.04</v>
      </c>
      <c r="S153" s="12"/>
      <c r="T153" s="10">
        <v>593.04</v>
      </c>
    </row>
    <row r="154" spans="1:20" ht="15.75" thickBot="1" x14ac:dyDescent="0.3">
      <c r="A154" s="4" t="s">
        <v>189</v>
      </c>
      <c r="B154" s="4" t="s">
        <v>164</v>
      </c>
      <c r="C154" s="4" t="s">
        <v>165</v>
      </c>
      <c r="D154" s="4" t="s">
        <v>190</v>
      </c>
      <c r="E154" s="4" t="s">
        <v>191</v>
      </c>
      <c r="F154" s="4" t="s">
        <v>88</v>
      </c>
      <c r="G154" s="4" t="s">
        <v>89</v>
      </c>
      <c r="H154" s="9">
        <v>519.87</v>
      </c>
      <c r="I154" s="9">
        <v>519.88</v>
      </c>
      <c r="J154" s="9">
        <v>542.74</v>
      </c>
      <c r="K154" s="9">
        <v>542.73</v>
      </c>
      <c r="L154" s="9">
        <v>542.73</v>
      </c>
      <c r="M154" s="9">
        <v>542.73</v>
      </c>
      <c r="N154" s="9">
        <v>542.70000000000005</v>
      </c>
      <c r="O154" s="9">
        <v>542.75</v>
      </c>
      <c r="P154" s="9">
        <v>542.70000000000005</v>
      </c>
      <c r="Q154" s="9">
        <v>542.76</v>
      </c>
      <c r="R154" s="9">
        <v>542.74</v>
      </c>
      <c r="S154" s="9">
        <v>542.73</v>
      </c>
      <c r="T154" s="10">
        <v>6467.06</v>
      </c>
    </row>
    <row r="155" spans="1:20" ht="15.75" thickBot="1" x14ac:dyDescent="0.3">
      <c r="A155" s="4" t="s">
        <v>189</v>
      </c>
      <c r="B155" s="4" t="s">
        <v>164</v>
      </c>
      <c r="C155" s="4" t="s">
        <v>165</v>
      </c>
      <c r="D155" s="4" t="s">
        <v>190</v>
      </c>
      <c r="E155" s="4" t="s">
        <v>191</v>
      </c>
      <c r="F155" s="4" t="s">
        <v>90</v>
      </c>
      <c r="G155" s="4" t="s">
        <v>91</v>
      </c>
      <c r="H155" s="11">
        <v>2019.7</v>
      </c>
      <c r="I155" s="11">
        <v>2019.72</v>
      </c>
      <c r="J155" s="11">
        <v>2108.48</v>
      </c>
      <c r="K155" s="11">
        <v>2108.48</v>
      </c>
      <c r="L155" s="11">
        <v>2108.48</v>
      </c>
      <c r="M155" s="11">
        <v>2108.48</v>
      </c>
      <c r="N155" s="11">
        <v>2108.48</v>
      </c>
      <c r="O155" s="11">
        <v>2108.4699999999998</v>
      </c>
      <c r="P155" s="11">
        <v>2108.48</v>
      </c>
      <c r="Q155" s="11">
        <v>2108.48</v>
      </c>
      <c r="R155" s="11">
        <v>2108.48</v>
      </c>
      <c r="S155" s="11">
        <v>2108.48</v>
      </c>
      <c r="T155" s="10">
        <v>25124.21</v>
      </c>
    </row>
    <row r="156" spans="1:20" ht="15.75" thickBot="1" x14ac:dyDescent="0.3">
      <c r="A156" s="4" t="s">
        <v>189</v>
      </c>
      <c r="B156" s="4" t="s">
        <v>164</v>
      </c>
      <c r="C156" s="4" t="s">
        <v>165</v>
      </c>
      <c r="D156" s="4" t="s">
        <v>190</v>
      </c>
      <c r="E156" s="4" t="s">
        <v>191</v>
      </c>
      <c r="F156" s="4" t="s">
        <v>166</v>
      </c>
      <c r="G156" s="4" t="s">
        <v>167</v>
      </c>
      <c r="H156" s="9">
        <v>-3998.25</v>
      </c>
      <c r="I156" s="9">
        <v>-5864.1</v>
      </c>
      <c r="J156" s="9">
        <v>-4417.37</v>
      </c>
      <c r="K156" s="9">
        <v>-4667.8599999999997</v>
      </c>
      <c r="L156" s="9">
        <v>-6040.76</v>
      </c>
      <c r="M156" s="9">
        <v>-3844.12</v>
      </c>
      <c r="N156" s="9">
        <v>-6315.34</v>
      </c>
      <c r="O156" s="9">
        <v>-6315.34</v>
      </c>
      <c r="P156" s="9">
        <v>-4667.8599999999997</v>
      </c>
      <c r="Q156" s="9">
        <v>-6040.76</v>
      </c>
      <c r="R156" s="9">
        <v>-4667.8599999999997</v>
      </c>
      <c r="S156" s="9">
        <v>-1372.9</v>
      </c>
      <c r="T156" s="10">
        <v>-58212.52</v>
      </c>
    </row>
    <row r="157" spans="1:20" ht="23.25" thickBot="1" x14ac:dyDescent="0.3">
      <c r="A157" s="4" t="s">
        <v>189</v>
      </c>
      <c r="B157" s="4" t="s">
        <v>192</v>
      </c>
      <c r="C157" s="4" t="s">
        <v>193</v>
      </c>
      <c r="D157" s="4" t="s">
        <v>194</v>
      </c>
      <c r="E157" s="4" t="s">
        <v>195</v>
      </c>
      <c r="F157" s="4" t="s">
        <v>44</v>
      </c>
      <c r="G157" s="4" t="s">
        <v>45</v>
      </c>
      <c r="H157" s="12"/>
      <c r="I157" s="12"/>
      <c r="J157" s="12"/>
      <c r="K157" s="12"/>
      <c r="L157" s="12"/>
      <c r="M157" s="12"/>
      <c r="N157" s="12"/>
      <c r="O157" s="12"/>
      <c r="P157" s="12"/>
      <c r="Q157" s="12"/>
      <c r="R157" s="12"/>
      <c r="S157" s="11">
        <v>780</v>
      </c>
      <c r="T157" s="10">
        <v>780</v>
      </c>
    </row>
    <row r="158" spans="1:20" ht="15.75" thickBot="1" x14ac:dyDescent="0.3">
      <c r="A158" s="4" t="s">
        <v>196</v>
      </c>
      <c r="B158" s="4" t="s">
        <v>42</v>
      </c>
      <c r="C158" s="4" t="s">
        <v>43</v>
      </c>
      <c r="D158" s="4" t="s">
        <v>197</v>
      </c>
      <c r="E158" s="4" t="s">
        <v>198</v>
      </c>
      <c r="F158" s="4" t="s">
        <v>61</v>
      </c>
      <c r="G158" s="4" t="s">
        <v>62</v>
      </c>
      <c r="H158" s="9">
        <v>27.39</v>
      </c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10">
        <v>27.39</v>
      </c>
    </row>
    <row r="159" spans="1:20" ht="15.75" thickBot="1" x14ac:dyDescent="0.3">
      <c r="A159" s="4" t="s">
        <v>196</v>
      </c>
      <c r="B159" s="4" t="s">
        <v>42</v>
      </c>
      <c r="C159" s="4" t="s">
        <v>43</v>
      </c>
      <c r="D159" s="4" t="s">
        <v>197</v>
      </c>
      <c r="E159" s="4" t="s">
        <v>198</v>
      </c>
      <c r="F159" s="4" t="s">
        <v>92</v>
      </c>
      <c r="G159" s="4" t="s">
        <v>93</v>
      </c>
      <c r="H159" s="12"/>
      <c r="I159" s="12"/>
      <c r="J159" s="12"/>
      <c r="K159" s="12"/>
      <c r="L159" s="12"/>
      <c r="M159" s="12"/>
      <c r="N159" s="12"/>
      <c r="O159" s="12"/>
      <c r="P159" s="12"/>
      <c r="Q159" s="11">
        <v>82.08</v>
      </c>
      <c r="R159" s="12"/>
      <c r="S159" s="12"/>
      <c r="T159" s="10">
        <v>82.08</v>
      </c>
    </row>
    <row r="160" spans="1:20" ht="15.75" thickBot="1" x14ac:dyDescent="0.3">
      <c r="A160" s="4" t="s">
        <v>196</v>
      </c>
      <c r="B160" s="4" t="s">
        <v>42</v>
      </c>
      <c r="C160" s="4" t="s">
        <v>43</v>
      </c>
      <c r="D160" s="4" t="s">
        <v>197</v>
      </c>
      <c r="E160" s="4" t="s">
        <v>198</v>
      </c>
      <c r="F160" s="4" t="s">
        <v>94</v>
      </c>
      <c r="G160" s="4" t="s">
        <v>95</v>
      </c>
      <c r="H160" s="9">
        <v>1214</v>
      </c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10">
        <v>1214</v>
      </c>
    </row>
    <row r="161" spans="1:20" ht="15.75" thickBot="1" x14ac:dyDescent="0.3">
      <c r="A161" s="4" t="s">
        <v>196</v>
      </c>
      <c r="B161" s="4" t="s">
        <v>42</v>
      </c>
      <c r="C161" s="4" t="s">
        <v>43</v>
      </c>
      <c r="D161" s="4" t="s">
        <v>197</v>
      </c>
      <c r="E161" s="4" t="s">
        <v>198</v>
      </c>
      <c r="F161" s="4" t="s">
        <v>96</v>
      </c>
      <c r="G161" s="4" t="s">
        <v>97</v>
      </c>
      <c r="H161" s="11">
        <v>5777.46</v>
      </c>
      <c r="I161" s="11">
        <v>4979.9799999999996</v>
      </c>
      <c r="J161" s="12"/>
      <c r="K161" s="11">
        <v>10558.03</v>
      </c>
      <c r="L161" s="11">
        <v>-21126.89</v>
      </c>
      <c r="M161" s="12"/>
      <c r="N161" s="12"/>
      <c r="O161" s="12"/>
      <c r="P161" s="12"/>
      <c r="Q161" s="12"/>
      <c r="R161" s="12"/>
      <c r="S161" s="12"/>
      <c r="T161" s="10">
        <v>188.58</v>
      </c>
    </row>
    <row r="162" spans="1:20" ht="15.75" thickBot="1" x14ac:dyDescent="0.3">
      <c r="A162" s="4" t="s">
        <v>196</v>
      </c>
      <c r="B162" s="4" t="s">
        <v>42</v>
      </c>
      <c r="C162" s="4" t="s">
        <v>43</v>
      </c>
      <c r="D162" s="4" t="s">
        <v>197</v>
      </c>
      <c r="E162" s="4" t="s">
        <v>198</v>
      </c>
      <c r="F162" s="4" t="s">
        <v>98</v>
      </c>
      <c r="G162" s="4" t="s">
        <v>99</v>
      </c>
      <c r="H162" s="9">
        <v>294.2</v>
      </c>
      <c r="I162" s="9">
        <v>105.64</v>
      </c>
      <c r="J162" s="9">
        <v>138.04</v>
      </c>
      <c r="K162" s="9">
        <v>71.97</v>
      </c>
      <c r="L162" s="8"/>
      <c r="M162" s="9">
        <v>72.459999999999994</v>
      </c>
      <c r="N162" s="9">
        <v>195.33</v>
      </c>
      <c r="O162" s="9">
        <v>243.33</v>
      </c>
      <c r="P162" s="9">
        <v>46.35</v>
      </c>
      <c r="Q162" s="9">
        <v>118.9</v>
      </c>
      <c r="R162" s="9">
        <v>51.57</v>
      </c>
      <c r="S162" s="9">
        <v>71.069999999999993</v>
      </c>
      <c r="T162" s="10">
        <v>1408.86</v>
      </c>
    </row>
    <row r="163" spans="1:20" ht="15.75" thickBot="1" x14ac:dyDescent="0.3">
      <c r="A163" s="4" t="s">
        <v>196</v>
      </c>
      <c r="B163" s="4" t="s">
        <v>42</v>
      </c>
      <c r="C163" s="4" t="s">
        <v>43</v>
      </c>
      <c r="D163" s="4" t="s">
        <v>197</v>
      </c>
      <c r="E163" s="4" t="s">
        <v>198</v>
      </c>
      <c r="F163" s="4" t="s">
        <v>130</v>
      </c>
      <c r="G163" s="4" t="s">
        <v>131</v>
      </c>
      <c r="H163" s="11">
        <v>34.18</v>
      </c>
      <c r="I163" s="12"/>
      <c r="J163" s="12"/>
      <c r="K163" s="12"/>
      <c r="L163" s="12"/>
      <c r="M163" s="12"/>
      <c r="N163" s="12"/>
      <c r="O163" s="12"/>
      <c r="P163" s="12"/>
      <c r="Q163" s="12"/>
      <c r="R163" s="12"/>
      <c r="S163" s="12"/>
      <c r="T163" s="10">
        <v>34.18</v>
      </c>
    </row>
    <row r="164" spans="1:20" ht="15.75" thickBot="1" x14ac:dyDescent="0.3">
      <c r="A164" s="4" t="s">
        <v>196</v>
      </c>
      <c r="B164" s="4" t="s">
        <v>42</v>
      </c>
      <c r="C164" s="4" t="s">
        <v>43</v>
      </c>
      <c r="D164" s="4" t="s">
        <v>197</v>
      </c>
      <c r="E164" s="4" t="s">
        <v>198</v>
      </c>
      <c r="F164" s="4" t="s">
        <v>100</v>
      </c>
      <c r="G164" s="4" t="s">
        <v>101</v>
      </c>
      <c r="H164" s="9">
        <v>-0.17</v>
      </c>
      <c r="I164" s="9">
        <v>-0.23</v>
      </c>
      <c r="J164" s="9">
        <v>-1.78</v>
      </c>
      <c r="K164" s="9">
        <v>-0.22</v>
      </c>
      <c r="L164" s="9">
        <v>-0.59</v>
      </c>
      <c r="M164" s="9">
        <v>-7.13</v>
      </c>
      <c r="N164" s="9">
        <v>-0.3</v>
      </c>
      <c r="O164" s="9">
        <v>-15.93</v>
      </c>
      <c r="P164" s="9">
        <v>-8.73</v>
      </c>
      <c r="Q164" s="9">
        <v>-5.6</v>
      </c>
      <c r="R164" s="9">
        <v>-9.33</v>
      </c>
      <c r="S164" s="9">
        <v>-15.89</v>
      </c>
      <c r="T164" s="10">
        <v>-65.900000000000006</v>
      </c>
    </row>
    <row r="165" spans="1:20" ht="15.75" thickBot="1" x14ac:dyDescent="0.3">
      <c r="A165" s="4" t="s">
        <v>196</v>
      </c>
      <c r="B165" s="4" t="s">
        <v>42</v>
      </c>
      <c r="C165" s="4" t="s">
        <v>43</v>
      </c>
      <c r="D165" s="4" t="s">
        <v>197</v>
      </c>
      <c r="E165" s="4" t="s">
        <v>198</v>
      </c>
      <c r="F165" s="4" t="s">
        <v>199</v>
      </c>
      <c r="G165" s="4" t="s">
        <v>200</v>
      </c>
      <c r="H165" s="11">
        <v>124.76</v>
      </c>
      <c r="I165" s="12"/>
      <c r="J165" s="12"/>
      <c r="K165" s="12"/>
      <c r="L165" s="12"/>
      <c r="M165" s="12"/>
      <c r="N165" s="12"/>
      <c r="O165" s="12"/>
      <c r="P165" s="12"/>
      <c r="Q165" s="12"/>
      <c r="R165" s="12"/>
      <c r="S165" s="12"/>
      <c r="T165" s="10">
        <v>124.76</v>
      </c>
    </row>
    <row r="166" spans="1:20" ht="15.75" thickBot="1" x14ac:dyDescent="0.3">
      <c r="A166" s="4" t="s">
        <v>196</v>
      </c>
      <c r="B166" s="4" t="s">
        <v>42</v>
      </c>
      <c r="C166" s="4" t="s">
        <v>43</v>
      </c>
      <c r="D166" s="4" t="s">
        <v>201</v>
      </c>
      <c r="E166" s="4" t="s">
        <v>202</v>
      </c>
      <c r="F166" s="4" t="s">
        <v>114</v>
      </c>
      <c r="G166" s="4" t="s">
        <v>115</v>
      </c>
      <c r="H166" s="9">
        <v>39.71</v>
      </c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10">
        <v>39.71</v>
      </c>
    </row>
    <row r="167" spans="1:20" ht="15.75" thickBot="1" x14ac:dyDescent="0.3">
      <c r="A167" s="4" t="s">
        <v>196</v>
      </c>
      <c r="B167" s="4" t="s">
        <v>42</v>
      </c>
      <c r="C167" s="4" t="s">
        <v>43</v>
      </c>
      <c r="D167" s="4" t="s">
        <v>201</v>
      </c>
      <c r="E167" s="4" t="s">
        <v>202</v>
      </c>
      <c r="F167" s="4" t="s">
        <v>116</v>
      </c>
      <c r="G167" s="4" t="s">
        <v>117</v>
      </c>
      <c r="H167" s="11">
        <v>3.25</v>
      </c>
      <c r="I167" s="12"/>
      <c r="J167" s="12"/>
      <c r="K167" s="12"/>
      <c r="L167" s="12"/>
      <c r="M167" s="12"/>
      <c r="N167" s="12"/>
      <c r="O167" s="12"/>
      <c r="P167" s="12"/>
      <c r="Q167" s="12"/>
      <c r="R167" s="12"/>
      <c r="S167" s="12"/>
      <c r="T167" s="10">
        <v>3.25</v>
      </c>
    </row>
    <row r="168" spans="1:20" ht="15.75" thickBot="1" x14ac:dyDescent="0.3">
      <c r="A168" s="4" t="s">
        <v>196</v>
      </c>
      <c r="B168" s="4" t="s">
        <v>42</v>
      </c>
      <c r="C168" s="4" t="s">
        <v>43</v>
      </c>
      <c r="D168" s="4" t="s">
        <v>201</v>
      </c>
      <c r="E168" s="4" t="s">
        <v>202</v>
      </c>
      <c r="F168" s="4" t="s">
        <v>90</v>
      </c>
      <c r="G168" s="4" t="s">
        <v>91</v>
      </c>
      <c r="H168" s="9">
        <v>6.28</v>
      </c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10">
        <v>6.28</v>
      </c>
    </row>
    <row r="169" spans="1:20" ht="15.75" thickBot="1" x14ac:dyDescent="0.3">
      <c r="A169" s="4" t="s">
        <v>196</v>
      </c>
      <c r="B169" s="4" t="s">
        <v>42</v>
      </c>
      <c r="C169" s="4" t="s">
        <v>43</v>
      </c>
      <c r="D169" s="4" t="s">
        <v>201</v>
      </c>
      <c r="E169" s="4" t="s">
        <v>202</v>
      </c>
      <c r="F169" s="4" t="s">
        <v>94</v>
      </c>
      <c r="G169" s="4" t="s">
        <v>95</v>
      </c>
      <c r="H169" s="11">
        <v>210</v>
      </c>
      <c r="I169" s="12"/>
      <c r="J169" s="12"/>
      <c r="K169" s="12"/>
      <c r="L169" s="12"/>
      <c r="M169" s="12"/>
      <c r="N169" s="12"/>
      <c r="O169" s="12"/>
      <c r="P169" s="12"/>
      <c r="Q169" s="12"/>
      <c r="R169" s="12"/>
      <c r="S169" s="12"/>
      <c r="T169" s="10">
        <v>210</v>
      </c>
    </row>
    <row r="170" spans="1:20" ht="15.75" thickBot="1" x14ac:dyDescent="0.3">
      <c r="A170" s="4" t="s">
        <v>196</v>
      </c>
      <c r="B170" s="4" t="s">
        <v>42</v>
      </c>
      <c r="C170" s="4" t="s">
        <v>43</v>
      </c>
      <c r="D170" s="4" t="s">
        <v>201</v>
      </c>
      <c r="E170" s="4" t="s">
        <v>202</v>
      </c>
      <c r="F170" s="4" t="s">
        <v>84</v>
      </c>
      <c r="G170" s="4" t="s">
        <v>85</v>
      </c>
      <c r="H170" s="9">
        <v>0.09</v>
      </c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10">
        <v>0.09</v>
      </c>
    </row>
    <row r="171" spans="1:20" ht="15.75" thickBot="1" x14ac:dyDescent="0.3">
      <c r="A171" s="4" t="s">
        <v>196</v>
      </c>
      <c r="B171" s="4" t="s">
        <v>42</v>
      </c>
      <c r="C171" s="4" t="s">
        <v>43</v>
      </c>
      <c r="D171" s="4" t="s">
        <v>201</v>
      </c>
      <c r="E171" s="4" t="s">
        <v>202</v>
      </c>
      <c r="F171" s="4" t="s">
        <v>44</v>
      </c>
      <c r="G171" s="4" t="s">
        <v>45</v>
      </c>
      <c r="H171" s="11">
        <v>13249.98</v>
      </c>
      <c r="I171" s="11">
        <v>-5499.83</v>
      </c>
      <c r="J171" s="11">
        <v>-5886.96</v>
      </c>
      <c r="K171" s="11">
        <v>17.63</v>
      </c>
      <c r="L171" s="12"/>
      <c r="M171" s="12"/>
      <c r="N171" s="12"/>
      <c r="O171" s="11">
        <v>18.2</v>
      </c>
      <c r="P171" s="12"/>
      <c r="Q171" s="12"/>
      <c r="R171" s="12"/>
      <c r="S171" s="12"/>
      <c r="T171" s="10">
        <v>1899.02</v>
      </c>
    </row>
    <row r="172" spans="1:20" ht="15.75" thickBot="1" x14ac:dyDescent="0.3">
      <c r="A172" s="4" t="s">
        <v>196</v>
      </c>
      <c r="B172" s="4" t="s">
        <v>42</v>
      </c>
      <c r="C172" s="4" t="s">
        <v>43</v>
      </c>
      <c r="D172" s="4" t="s">
        <v>201</v>
      </c>
      <c r="E172" s="4" t="s">
        <v>202</v>
      </c>
      <c r="F172" s="4" t="s">
        <v>96</v>
      </c>
      <c r="G172" s="4" t="s">
        <v>97</v>
      </c>
      <c r="H172" s="9">
        <v>781.85</v>
      </c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10">
        <v>781.85</v>
      </c>
    </row>
    <row r="173" spans="1:20" ht="15.75" thickBot="1" x14ac:dyDescent="0.3">
      <c r="A173" s="4" t="s">
        <v>196</v>
      </c>
      <c r="B173" s="4" t="s">
        <v>42</v>
      </c>
      <c r="C173" s="4" t="s">
        <v>43</v>
      </c>
      <c r="D173" s="4" t="s">
        <v>201</v>
      </c>
      <c r="E173" s="4" t="s">
        <v>202</v>
      </c>
      <c r="F173" s="4" t="s">
        <v>65</v>
      </c>
      <c r="G173" s="4" t="s">
        <v>66</v>
      </c>
      <c r="H173" s="11">
        <v>49.51</v>
      </c>
      <c r="I173" s="12"/>
      <c r="J173" s="12"/>
      <c r="K173" s="12"/>
      <c r="L173" s="12"/>
      <c r="M173" s="12"/>
      <c r="N173" s="12"/>
      <c r="O173" s="12"/>
      <c r="P173" s="12"/>
      <c r="Q173" s="12"/>
      <c r="R173" s="12"/>
      <c r="S173" s="12"/>
      <c r="T173" s="10">
        <v>49.51</v>
      </c>
    </row>
    <row r="174" spans="1:20" ht="15.75" thickBot="1" x14ac:dyDescent="0.3">
      <c r="A174" s="4" t="s">
        <v>196</v>
      </c>
      <c r="B174" s="4" t="s">
        <v>42</v>
      </c>
      <c r="C174" s="4" t="s">
        <v>43</v>
      </c>
      <c r="D174" s="4" t="s">
        <v>201</v>
      </c>
      <c r="E174" s="4" t="s">
        <v>202</v>
      </c>
      <c r="F174" s="4" t="s">
        <v>104</v>
      </c>
      <c r="G174" s="4" t="s">
        <v>105</v>
      </c>
      <c r="H174" s="9">
        <v>-49.51</v>
      </c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10">
        <v>-49.51</v>
      </c>
    </row>
    <row r="175" spans="1:20" ht="15.75" thickBot="1" x14ac:dyDescent="0.3">
      <c r="A175" s="4" t="s">
        <v>196</v>
      </c>
      <c r="B175" s="4" t="s">
        <v>42</v>
      </c>
      <c r="C175" s="4" t="s">
        <v>43</v>
      </c>
      <c r="D175" s="4" t="s">
        <v>203</v>
      </c>
      <c r="E175" s="4" t="s">
        <v>204</v>
      </c>
      <c r="F175" s="4" t="s">
        <v>96</v>
      </c>
      <c r="G175" s="4" t="s">
        <v>97</v>
      </c>
      <c r="H175" s="11">
        <v>26.61</v>
      </c>
      <c r="I175" s="11">
        <v>27.34</v>
      </c>
      <c r="J175" s="11">
        <v>27.34</v>
      </c>
      <c r="K175" s="11">
        <v>27.34</v>
      </c>
      <c r="L175" s="11">
        <v>27.34</v>
      </c>
      <c r="M175" s="11">
        <v>27.34</v>
      </c>
      <c r="N175" s="11">
        <v>27.34</v>
      </c>
      <c r="O175" s="11">
        <v>27.34</v>
      </c>
      <c r="P175" s="11">
        <v>27.34</v>
      </c>
      <c r="Q175" s="11">
        <v>27.34</v>
      </c>
      <c r="R175" s="11">
        <v>27.34</v>
      </c>
      <c r="S175" s="11">
        <v>27.34</v>
      </c>
      <c r="T175" s="10">
        <v>327.35000000000002</v>
      </c>
    </row>
    <row r="176" spans="1:20" ht="15.75" thickBot="1" x14ac:dyDescent="0.3">
      <c r="A176" s="4" t="s">
        <v>196</v>
      </c>
      <c r="B176" s="4" t="s">
        <v>42</v>
      </c>
      <c r="C176" s="4" t="s">
        <v>43</v>
      </c>
      <c r="D176" s="4" t="s">
        <v>205</v>
      </c>
      <c r="E176" s="4" t="s">
        <v>206</v>
      </c>
      <c r="F176" s="4" t="s">
        <v>44</v>
      </c>
      <c r="G176" s="4" t="s">
        <v>45</v>
      </c>
      <c r="H176" s="8"/>
      <c r="I176" s="9">
        <v>79</v>
      </c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10">
        <v>79</v>
      </c>
    </row>
    <row r="177" spans="1:20" ht="15.75" thickBot="1" x14ac:dyDescent="0.3">
      <c r="A177" s="4" t="s">
        <v>196</v>
      </c>
      <c r="B177" s="4" t="s">
        <v>42</v>
      </c>
      <c r="C177" s="4" t="s">
        <v>43</v>
      </c>
      <c r="D177" s="4" t="s">
        <v>205</v>
      </c>
      <c r="E177" s="4" t="s">
        <v>206</v>
      </c>
      <c r="F177" s="4" t="s">
        <v>26</v>
      </c>
      <c r="G177" s="4" t="s">
        <v>27</v>
      </c>
      <c r="H177" s="11">
        <v>79</v>
      </c>
      <c r="I177" s="12"/>
      <c r="J177" s="12"/>
      <c r="K177" s="12"/>
      <c r="L177" s="12"/>
      <c r="M177" s="12"/>
      <c r="N177" s="11">
        <v>1115.3800000000001</v>
      </c>
      <c r="O177" s="12"/>
      <c r="P177" s="12"/>
      <c r="Q177" s="12"/>
      <c r="R177" s="12"/>
      <c r="S177" s="12"/>
      <c r="T177" s="10">
        <v>1194.3800000000001</v>
      </c>
    </row>
    <row r="178" spans="1:20" ht="15.75" thickBot="1" x14ac:dyDescent="0.3">
      <c r="A178" s="4" t="s">
        <v>196</v>
      </c>
      <c r="B178" s="4" t="s">
        <v>42</v>
      </c>
      <c r="C178" s="4" t="s">
        <v>43</v>
      </c>
      <c r="D178" s="4" t="s">
        <v>205</v>
      </c>
      <c r="E178" s="4" t="s">
        <v>206</v>
      </c>
      <c r="F178" s="4" t="s">
        <v>207</v>
      </c>
      <c r="G178" s="4" t="s">
        <v>208</v>
      </c>
      <c r="H178" s="9">
        <v>86.5</v>
      </c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10">
        <v>86.5</v>
      </c>
    </row>
    <row r="179" spans="1:20" ht="15.75" thickBot="1" x14ac:dyDescent="0.3">
      <c r="A179" s="4" t="s">
        <v>196</v>
      </c>
      <c r="B179" s="4" t="s">
        <v>42</v>
      </c>
      <c r="C179" s="4" t="s">
        <v>43</v>
      </c>
      <c r="D179" s="4" t="s">
        <v>205</v>
      </c>
      <c r="E179" s="4" t="s">
        <v>206</v>
      </c>
      <c r="F179" s="4" t="s">
        <v>136</v>
      </c>
      <c r="G179" s="4" t="s">
        <v>137</v>
      </c>
      <c r="H179" s="11">
        <v>15</v>
      </c>
      <c r="I179" s="12"/>
      <c r="J179" s="12"/>
      <c r="K179" s="12"/>
      <c r="L179" s="12"/>
      <c r="M179" s="12"/>
      <c r="N179" s="12"/>
      <c r="O179" s="12"/>
      <c r="P179" s="12"/>
      <c r="Q179" s="12"/>
      <c r="R179" s="12"/>
      <c r="S179" s="12"/>
      <c r="T179" s="10">
        <v>15</v>
      </c>
    </row>
    <row r="180" spans="1:20" ht="15.75" thickBot="1" x14ac:dyDescent="0.3">
      <c r="A180" s="4" t="s">
        <v>196</v>
      </c>
      <c r="B180" s="4" t="s">
        <v>46</v>
      </c>
      <c r="C180" s="4" t="s">
        <v>47</v>
      </c>
      <c r="D180" s="4" t="s">
        <v>203</v>
      </c>
      <c r="E180" s="4" t="s">
        <v>204</v>
      </c>
      <c r="F180" s="4" t="s">
        <v>110</v>
      </c>
      <c r="G180" s="4" t="s">
        <v>111</v>
      </c>
      <c r="H180" s="9">
        <v>1923.3</v>
      </c>
      <c r="I180" s="9">
        <v>2117.4</v>
      </c>
      <c r="J180" s="9">
        <v>2079.91</v>
      </c>
      <c r="K180" s="9">
        <v>1948.55</v>
      </c>
      <c r="L180" s="9">
        <v>1350.11</v>
      </c>
      <c r="M180" s="9">
        <v>2408.3200000000002</v>
      </c>
      <c r="N180" s="9">
        <v>2047.07</v>
      </c>
      <c r="O180" s="9">
        <v>2298.85</v>
      </c>
      <c r="P180" s="9">
        <v>1705.89</v>
      </c>
      <c r="Q180" s="9">
        <v>2408.3200000000002</v>
      </c>
      <c r="R180" s="9">
        <v>1751.5</v>
      </c>
      <c r="S180" s="9">
        <v>1970.44</v>
      </c>
      <c r="T180" s="10">
        <v>24009.66</v>
      </c>
    </row>
    <row r="181" spans="1:20" ht="15.75" thickBot="1" x14ac:dyDescent="0.3">
      <c r="A181" s="4" t="s">
        <v>196</v>
      </c>
      <c r="B181" s="4" t="s">
        <v>46</v>
      </c>
      <c r="C181" s="4" t="s">
        <v>47</v>
      </c>
      <c r="D181" s="4" t="s">
        <v>203</v>
      </c>
      <c r="E181" s="4" t="s">
        <v>204</v>
      </c>
      <c r="F181" s="4" t="s">
        <v>112</v>
      </c>
      <c r="G181" s="4" t="s">
        <v>113</v>
      </c>
      <c r="H181" s="12"/>
      <c r="I181" s="12"/>
      <c r="J181" s="12"/>
      <c r="K181" s="12"/>
      <c r="L181" s="12"/>
      <c r="M181" s="12"/>
      <c r="N181" s="12"/>
      <c r="O181" s="12"/>
      <c r="P181" s="12"/>
      <c r="Q181" s="11">
        <v>148.26</v>
      </c>
      <c r="R181" s="12"/>
      <c r="S181" s="12"/>
      <c r="T181" s="10">
        <v>148.26</v>
      </c>
    </row>
    <row r="182" spans="1:20" ht="15.75" thickBot="1" x14ac:dyDescent="0.3">
      <c r="A182" s="4" t="s">
        <v>196</v>
      </c>
      <c r="B182" s="4" t="s">
        <v>46</v>
      </c>
      <c r="C182" s="4" t="s">
        <v>47</v>
      </c>
      <c r="D182" s="4" t="s">
        <v>203</v>
      </c>
      <c r="E182" s="4" t="s">
        <v>204</v>
      </c>
      <c r="F182" s="4" t="s">
        <v>88</v>
      </c>
      <c r="G182" s="4" t="s">
        <v>89</v>
      </c>
      <c r="H182" s="9">
        <v>313.73</v>
      </c>
      <c r="I182" s="9">
        <v>313.74</v>
      </c>
      <c r="J182" s="9">
        <v>324.39999999999998</v>
      </c>
      <c r="K182" s="9">
        <v>324.39999999999998</v>
      </c>
      <c r="L182" s="9">
        <v>324.39</v>
      </c>
      <c r="M182" s="9">
        <v>324.39999999999998</v>
      </c>
      <c r="N182" s="9">
        <v>324.39999999999998</v>
      </c>
      <c r="O182" s="9">
        <v>324.39999999999998</v>
      </c>
      <c r="P182" s="9">
        <v>324.39999999999998</v>
      </c>
      <c r="Q182" s="9">
        <v>324.39999999999998</v>
      </c>
      <c r="R182" s="9">
        <v>324.39999999999998</v>
      </c>
      <c r="S182" s="9">
        <v>324.39999999999998</v>
      </c>
      <c r="T182" s="10">
        <v>3871.46</v>
      </c>
    </row>
    <row r="183" spans="1:20" ht="15.75" thickBot="1" x14ac:dyDescent="0.3">
      <c r="A183" s="4" t="s">
        <v>196</v>
      </c>
      <c r="B183" s="4" t="s">
        <v>46</v>
      </c>
      <c r="C183" s="4" t="s">
        <v>47</v>
      </c>
      <c r="D183" s="4" t="s">
        <v>203</v>
      </c>
      <c r="E183" s="4" t="s">
        <v>204</v>
      </c>
      <c r="F183" s="4" t="s">
        <v>90</v>
      </c>
      <c r="G183" s="4" t="s">
        <v>91</v>
      </c>
      <c r="H183" s="11">
        <v>1218.83</v>
      </c>
      <c r="I183" s="11">
        <v>1218.83</v>
      </c>
      <c r="J183" s="11">
        <v>1260.28</v>
      </c>
      <c r="K183" s="11">
        <v>1260.28</v>
      </c>
      <c r="L183" s="11">
        <v>1260.28</v>
      </c>
      <c r="M183" s="11">
        <v>1260.28</v>
      </c>
      <c r="N183" s="11">
        <v>1260.28</v>
      </c>
      <c r="O183" s="11">
        <v>1260.28</v>
      </c>
      <c r="P183" s="11">
        <v>1260.27</v>
      </c>
      <c r="Q183" s="11">
        <v>1260.28</v>
      </c>
      <c r="R183" s="11">
        <v>1260.28</v>
      </c>
      <c r="S183" s="11">
        <v>1260.28</v>
      </c>
      <c r="T183" s="10">
        <v>15040.45</v>
      </c>
    </row>
    <row r="184" spans="1:20" ht="15.75" thickBot="1" x14ac:dyDescent="0.3">
      <c r="A184" s="4" t="s">
        <v>196</v>
      </c>
      <c r="B184" s="4" t="s">
        <v>46</v>
      </c>
      <c r="C184" s="4" t="s">
        <v>47</v>
      </c>
      <c r="D184" s="4" t="s">
        <v>205</v>
      </c>
      <c r="E184" s="4" t="s">
        <v>206</v>
      </c>
      <c r="F184" s="4" t="s">
        <v>110</v>
      </c>
      <c r="G184" s="4" t="s">
        <v>111</v>
      </c>
      <c r="H184" s="9">
        <v>1923.3</v>
      </c>
      <c r="I184" s="9">
        <v>2117.4</v>
      </c>
      <c r="J184" s="9">
        <v>2079.91</v>
      </c>
      <c r="K184" s="9">
        <v>1948.55</v>
      </c>
      <c r="L184" s="9">
        <v>1350.11</v>
      </c>
      <c r="M184" s="9">
        <v>2408.3200000000002</v>
      </c>
      <c r="N184" s="9">
        <v>2047.07</v>
      </c>
      <c r="O184" s="9">
        <v>2298.85</v>
      </c>
      <c r="P184" s="9">
        <v>1705.89</v>
      </c>
      <c r="Q184" s="9">
        <v>2408.3200000000002</v>
      </c>
      <c r="R184" s="9">
        <v>1751.5</v>
      </c>
      <c r="S184" s="9">
        <v>1970.44</v>
      </c>
      <c r="T184" s="10">
        <v>24009.66</v>
      </c>
    </row>
    <row r="185" spans="1:20" ht="15.75" thickBot="1" x14ac:dyDescent="0.3">
      <c r="A185" s="4" t="s">
        <v>196</v>
      </c>
      <c r="B185" s="4" t="s">
        <v>46</v>
      </c>
      <c r="C185" s="4" t="s">
        <v>47</v>
      </c>
      <c r="D185" s="4" t="s">
        <v>205</v>
      </c>
      <c r="E185" s="4" t="s">
        <v>206</v>
      </c>
      <c r="F185" s="4" t="s">
        <v>112</v>
      </c>
      <c r="G185" s="4" t="s">
        <v>113</v>
      </c>
      <c r="H185" s="12"/>
      <c r="I185" s="12"/>
      <c r="J185" s="12"/>
      <c r="K185" s="12"/>
      <c r="L185" s="12"/>
      <c r="M185" s="12"/>
      <c r="N185" s="12"/>
      <c r="O185" s="12"/>
      <c r="P185" s="12"/>
      <c r="Q185" s="11">
        <v>148.26</v>
      </c>
      <c r="R185" s="12"/>
      <c r="S185" s="12"/>
      <c r="T185" s="10">
        <v>148.26</v>
      </c>
    </row>
    <row r="186" spans="1:20" ht="15.75" thickBot="1" x14ac:dyDescent="0.3">
      <c r="A186" s="4" t="s">
        <v>196</v>
      </c>
      <c r="B186" s="4" t="s">
        <v>46</v>
      </c>
      <c r="C186" s="4" t="s">
        <v>47</v>
      </c>
      <c r="D186" s="4" t="s">
        <v>205</v>
      </c>
      <c r="E186" s="4" t="s">
        <v>206</v>
      </c>
      <c r="F186" s="4" t="s">
        <v>88</v>
      </c>
      <c r="G186" s="4" t="s">
        <v>89</v>
      </c>
      <c r="H186" s="9">
        <v>313.73</v>
      </c>
      <c r="I186" s="9">
        <v>313.74</v>
      </c>
      <c r="J186" s="9">
        <v>324.39999999999998</v>
      </c>
      <c r="K186" s="9">
        <v>324.39999999999998</v>
      </c>
      <c r="L186" s="9">
        <v>324.39</v>
      </c>
      <c r="M186" s="9">
        <v>324.39999999999998</v>
      </c>
      <c r="N186" s="9">
        <v>324.39999999999998</v>
      </c>
      <c r="O186" s="9">
        <v>324.39999999999998</v>
      </c>
      <c r="P186" s="9">
        <v>324.39999999999998</v>
      </c>
      <c r="Q186" s="9">
        <v>324.39999999999998</v>
      </c>
      <c r="R186" s="9">
        <v>324.39999999999998</v>
      </c>
      <c r="S186" s="9">
        <v>324.39999999999998</v>
      </c>
      <c r="T186" s="10">
        <v>3871.46</v>
      </c>
    </row>
    <row r="187" spans="1:20" ht="15.75" thickBot="1" x14ac:dyDescent="0.3">
      <c r="A187" s="4" t="s">
        <v>196</v>
      </c>
      <c r="B187" s="4" t="s">
        <v>46</v>
      </c>
      <c r="C187" s="4" t="s">
        <v>47</v>
      </c>
      <c r="D187" s="4" t="s">
        <v>205</v>
      </c>
      <c r="E187" s="4" t="s">
        <v>206</v>
      </c>
      <c r="F187" s="4" t="s">
        <v>90</v>
      </c>
      <c r="G187" s="4" t="s">
        <v>91</v>
      </c>
      <c r="H187" s="11">
        <v>1218.83</v>
      </c>
      <c r="I187" s="11">
        <v>1218.83</v>
      </c>
      <c r="J187" s="11">
        <v>1260.28</v>
      </c>
      <c r="K187" s="11">
        <v>1260.28</v>
      </c>
      <c r="L187" s="11">
        <v>1260.28</v>
      </c>
      <c r="M187" s="11">
        <v>1260.28</v>
      </c>
      <c r="N187" s="11">
        <v>1260.28</v>
      </c>
      <c r="O187" s="11">
        <v>1260.28</v>
      </c>
      <c r="P187" s="11">
        <v>1260.27</v>
      </c>
      <c r="Q187" s="11">
        <v>1260.28</v>
      </c>
      <c r="R187" s="11">
        <v>1260.28</v>
      </c>
      <c r="S187" s="11">
        <v>1260.28</v>
      </c>
      <c r="T187" s="10">
        <v>15040.45</v>
      </c>
    </row>
    <row r="188" spans="1:20" ht="15.75" thickBot="1" x14ac:dyDescent="0.3">
      <c r="A188" s="4" t="s">
        <v>196</v>
      </c>
      <c r="B188" s="4" t="s">
        <v>209</v>
      </c>
      <c r="C188" s="4" t="s">
        <v>210</v>
      </c>
      <c r="D188" s="4" t="s">
        <v>201</v>
      </c>
      <c r="E188" s="4" t="s">
        <v>202</v>
      </c>
      <c r="F188" s="4" t="s">
        <v>110</v>
      </c>
      <c r="G188" s="4" t="s">
        <v>111</v>
      </c>
      <c r="H188" s="9">
        <v>8534.11</v>
      </c>
      <c r="I188" s="9">
        <v>8443.81</v>
      </c>
      <c r="J188" s="9">
        <v>8824.77</v>
      </c>
      <c r="K188" s="9">
        <v>9245</v>
      </c>
      <c r="L188" s="9">
        <v>8474.58</v>
      </c>
      <c r="M188" s="9">
        <v>6471.5</v>
      </c>
      <c r="N188" s="9">
        <v>6933.75</v>
      </c>
      <c r="O188" s="9">
        <v>9245</v>
      </c>
      <c r="P188" s="9">
        <v>8782.75</v>
      </c>
      <c r="Q188" s="9">
        <v>7283.94</v>
      </c>
      <c r="R188" s="9">
        <v>7984.32</v>
      </c>
      <c r="S188" s="9">
        <v>6303.41</v>
      </c>
      <c r="T188" s="10">
        <v>96526.94</v>
      </c>
    </row>
    <row r="189" spans="1:20" ht="15.75" thickBot="1" x14ac:dyDescent="0.3">
      <c r="A189" s="4" t="s">
        <v>196</v>
      </c>
      <c r="B189" s="4" t="s">
        <v>209</v>
      </c>
      <c r="C189" s="4" t="s">
        <v>210</v>
      </c>
      <c r="D189" s="4" t="s">
        <v>201</v>
      </c>
      <c r="E189" s="4" t="s">
        <v>202</v>
      </c>
      <c r="F189" s="4" t="s">
        <v>114</v>
      </c>
      <c r="G189" s="4" t="s">
        <v>115</v>
      </c>
      <c r="H189" s="11">
        <v>8765.9699999999993</v>
      </c>
      <c r="I189" s="11">
        <v>2525.4299999999998</v>
      </c>
      <c r="J189" s="11">
        <v>-402.27</v>
      </c>
      <c r="K189" s="11">
        <v>597.80999999999995</v>
      </c>
      <c r="L189" s="11">
        <v>11268.2</v>
      </c>
      <c r="M189" s="11">
        <v>8172.29</v>
      </c>
      <c r="N189" s="11">
        <v>10061.700000000001</v>
      </c>
      <c r="O189" s="11">
        <v>2579.2600000000002</v>
      </c>
      <c r="P189" s="11">
        <v>3510.36</v>
      </c>
      <c r="Q189" s="11">
        <v>10566.87</v>
      </c>
      <c r="R189" s="11">
        <v>16515.21</v>
      </c>
      <c r="S189" s="11">
        <v>10093.15</v>
      </c>
      <c r="T189" s="10">
        <v>84253.98</v>
      </c>
    </row>
    <row r="190" spans="1:20" ht="15.75" thickBot="1" x14ac:dyDescent="0.3">
      <c r="A190" s="4" t="s">
        <v>196</v>
      </c>
      <c r="B190" s="4" t="s">
        <v>209</v>
      </c>
      <c r="C190" s="4" t="s">
        <v>210</v>
      </c>
      <c r="D190" s="4" t="s">
        <v>201</v>
      </c>
      <c r="E190" s="4" t="s">
        <v>202</v>
      </c>
      <c r="F190" s="4" t="s">
        <v>86</v>
      </c>
      <c r="G190" s="4" t="s">
        <v>87</v>
      </c>
      <c r="H190" s="9">
        <v>33737.120000000003</v>
      </c>
      <c r="I190" s="9">
        <v>32940.050000000003</v>
      </c>
      <c r="J190" s="9">
        <v>38588.99</v>
      </c>
      <c r="K190" s="9">
        <v>37118.86</v>
      </c>
      <c r="L190" s="9">
        <v>39016.589999999997</v>
      </c>
      <c r="M190" s="9">
        <v>39425.21</v>
      </c>
      <c r="N190" s="9">
        <v>27724.400000000001</v>
      </c>
      <c r="O190" s="9">
        <v>39770.07</v>
      </c>
      <c r="P190" s="9">
        <v>33461.370000000003</v>
      </c>
      <c r="Q190" s="9">
        <v>39087.19</v>
      </c>
      <c r="R190" s="9">
        <v>34628.32</v>
      </c>
      <c r="S190" s="9">
        <v>19194.36</v>
      </c>
      <c r="T190" s="10">
        <v>414692.53</v>
      </c>
    </row>
    <row r="191" spans="1:20" ht="15.75" thickBot="1" x14ac:dyDescent="0.3">
      <c r="A191" s="4" t="s">
        <v>196</v>
      </c>
      <c r="B191" s="4" t="s">
        <v>209</v>
      </c>
      <c r="C191" s="4" t="s">
        <v>210</v>
      </c>
      <c r="D191" s="4" t="s">
        <v>201</v>
      </c>
      <c r="E191" s="4" t="s">
        <v>202</v>
      </c>
      <c r="F191" s="4" t="s">
        <v>116</v>
      </c>
      <c r="G191" s="4" t="s">
        <v>117</v>
      </c>
      <c r="H191" s="11">
        <v>19675.04</v>
      </c>
      <c r="I191" s="11">
        <v>16156.14</v>
      </c>
      <c r="J191" s="11">
        <v>14430.65</v>
      </c>
      <c r="K191" s="11">
        <v>18077.68</v>
      </c>
      <c r="L191" s="11">
        <v>19514.349999999999</v>
      </c>
      <c r="M191" s="11">
        <v>14276.64</v>
      </c>
      <c r="N191" s="11">
        <v>19163.490000000002</v>
      </c>
      <c r="O191" s="11">
        <v>14029.9</v>
      </c>
      <c r="P191" s="11">
        <v>13307.85</v>
      </c>
      <c r="Q191" s="11">
        <v>19510.599999999999</v>
      </c>
      <c r="R191" s="11">
        <v>23227.42</v>
      </c>
      <c r="S191" s="11">
        <v>16365.89</v>
      </c>
      <c r="T191" s="10">
        <v>207735.65</v>
      </c>
    </row>
    <row r="192" spans="1:20" ht="15.75" thickBot="1" x14ac:dyDescent="0.3">
      <c r="A192" s="4" t="s">
        <v>196</v>
      </c>
      <c r="B192" s="4" t="s">
        <v>209</v>
      </c>
      <c r="C192" s="4" t="s">
        <v>210</v>
      </c>
      <c r="D192" s="4" t="s">
        <v>201</v>
      </c>
      <c r="E192" s="4" t="s">
        <v>202</v>
      </c>
      <c r="F192" s="4" t="s">
        <v>211</v>
      </c>
      <c r="G192" s="4" t="s">
        <v>212</v>
      </c>
      <c r="H192" s="9">
        <v>4226.6099999999997</v>
      </c>
      <c r="I192" s="9">
        <v>3084.96</v>
      </c>
      <c r="J192" s="9">
        <v>4294.17</v>
      </c>
      <c r="K192" s="9">
        <v>3109.24</v>
      </c>
      <c r="L192" s="9">
        <v>4469.5200000000004</v>
      </c>
      <c r="M192" s="9">
        <v>1894.69</v>
      </c>
      <c r="N192" s="9">
        <v>2429.1</v>
      </c>
      <c r="O192" s="9">
        <v>4736.78</v>
      </c>
      <c r="P192" s="9">
        <v>3684.14</v>
      </c>
      <c r="Q192" s="9">
        <v>4199.62</v>
      </c>
      <c r="R192" s="9">
        <v>4032.29</v>
      </c>
      <c r="S192" s="9">
        <v>2541.7199999999998</v>
      </c>
      <c r="T192" s="10">
        <v>42702.84</v>
      </c>
    </row>
    <row r="193" spans="1:20" ht="15.75" thickBot="1" x14ac:dyDescent="0.3">
      <c r="A193" s="4" t="s">
        <v>196</v>
      </c>
      <c r="B193" s="4" t="s">
        <v>209</v>
      </c>
      <c r="C193" s="4" t="s">
        <v>210</v>
      </c>
      <c r="D193" s="4" t="s">
        <v>201</v>
      </c>
      <c r="E193" s="4" t="s">
        <v>202</v>
      </c>
      <c r="F193" s="4" t="s">
        <v>88</v>
      </c>
      <c r="G193" s="4" t="s">
        <v>89</v>
      </c>
      <c r="H193" s="11">
        <v>6830.85</v>
      </c>
      <c r="I193" s="11">
        <v>6666.41</v>
      </c>
      <c r="J193" s="11">
        <v>7005.06</v>
      </c>
      <c r="K193" s="11">
        <v>7054.45</v>
      </c>
      <c r="L193" s="11">
        <v>7737.7</v>
      </c>
      <c r="M193" s="11">
        <v>7322.03</v>
      </c>
      <c r="N193" s="11">
        <v>6965.4</v>
      </c>
      <c r="O193" s="11">
        <v>7703.99</v>
      </c>
      <c r="P193" s="11">
        <v>6732.37</v>
      </c>
      <c r="Q193" s="11">
        <v>7625.03</v>
      </c>
      <c r="R193" s="11">
        <v>7130.88</v>
      </c>
      <c r="S193" s="11">
        <v>7363.32</v>
      </c>
      <c r="T193" s="10">
        <v>86137.49</v>
      </c>
    </row>
    <row r="194" spans="1:20" ht="15.75" thickBot="1" x14ac:dyDescent="0.3">
      <c r="A194" s="4" t="s">
        <v>196</v>
      </c>
      <c r="B194" s="4" t="s">
        <v>209</v>
      </c>
      <c r="C194" s="4" t="s">
        <v>210</v>
      </c>
      <c r="D194" s="4" t="s">
        <v>201</v>
      </c>
      <c r="E194" s="4" t="s">
        <v>202</v>
      </c>
      <c r="F194" s="4" t="s">
        <v>90</v>
      </c>
      <c r="G194" s="4" t="s">
        <v>91</v>
      </c>
      <c r="H194" s="9">
        <v>30983.56</v>
      </c>
      <c r="I194" s="9">
        <v>28735.73</v>
      </c>
      <c r="J194" s="9">
        <v>29295.27</v>
      </c>
      <c r="K194" s="9">
        <v>30283.43</v>
      </c>
      <c r="L194" s="9">
        <v>34943.300000000003</v>
      </c>
      <c r="M194" s="9">
        <v>31964.99</v>
      </c>
      <c r="N194" s="9">
        <v>31522.95</v>
      </c>
      <c r="O194" s="9">
        <v>32471.7</v>
      </c>
      <c r="P194" s="9">
        <v>28698.799999999999</v>
      </c>
      <c r="Q194" s="9">
        <v>34340.36</v>
      </c>
      <c r="R194" s="9">
        <v>33956.74</v>
      </c>
      <c r="S194" s="9">
        <v>32629.439999999999</v>
      </c>
      <c r="T194" s="10">
        <v>379826.27</v>
      </c>
    </row>
    <row r="195" spans="1:20" ht="15.75" thickBot="1" x14ac:dyDescent="0.3">
      <c r="A195" s="4" t="s">
        <v>196</v>
      </c>
      <c r="B195" s="4" t="s">
        <v>209</v>
      </c>
      <c r="C195" s="4" t="s">
        <v>210</v>
      </c>
      <c r="D195" s="4" t="s">
        <v>201</v>
      </c>
      <c r="E195" s="4" t="s">
        <v>202</v>
      </c>
      <c r="F195" s="4" t="s">
        <v>118</v>
      </c>
      <c r="G195" s="4" t="s">
        <v>119</v>
      </c>
      <c r="H195" s="12"/>
      <c r="I195" s="12"/>
      <c r="J195" s="12"/>
      <c r="K195" s="12"/>
      <c r="L195" s="12"/>
      <c r="M195" s="12"/>
      <c r="N195" s="12"/>
      <c r="O195" s="12"/>
      <c r="P195" s="11">
        <v>135</v>
      </c>
      <c r="Q195" s="12"/>
      <c r="R195" s="12"/>
      <c r="S195" s="12"/>
      <c r="T195" s="10">
        <v>135</v>
      </c>
    </row>
    <row r="196" spans="1:20" ht="15.75" thickBot="1" x14ac:dyDescent="0.3">
      <c r="A196" s="4" t="s">
        <v>196</v>
      </c>
      <c r="B196" s="4" t="s">
        <v>209</v>
      </c>
      <c r="C196" s="4" t="s">
        <v>210</v>
      </c>
      <c r="D196" s="4" t="s">
        <v>201</v>
      </c>
      <c r="E196" s="4" t="s">
        <v>202</v>
      </c>
      <c r="F196" s="4" t="s">
        <v>61</v>
      </c>
      <c r="G196" s="4" t="s">
        <v>62</v>
      </c>
      <c r="H196" s="8"/>
      <c r="I196" s="9">
        <v>443.86</v>
      </c>
      <c r="J196" s="8"/>
      <c r="K196" s="9">
        <v>928.96</v>
      </c>
      <c r="L196" s="9">
        <v>2818.45</v>
      </c>
      <c r="M196" s="9">
        <v>116.76</v>
      </c>
      <c r="N196" s="9">
        <v>910.74</v>
      </c>
      <c r="O196" s="8"/>
      <c r="P196" s="9">
        <v>161.32</v>
      </c>
      <c r="Q196" s="9">
        <v>120.12</v>
      </c>
      <c r="R196" s="8"/>
      <c r="S196" s="8"/>
      <c r="T196" s="10">
        <v>5500.21</v>
      </c>
    </row>
    <row r="197" spans="1:20" ht="15.75" thickBot="1" x14ac:dyDescent="0.3">
      <c r="A197" s="4" t="s">
        <v>196</v>
      </c>
      <c r="B197" s="4" t="s">
        <v>209</v>
      </c>
      <c r="C197" s="4" t="s">
        <v>210</v>
      </c>
      <c r="D197" s="4" t="s">
        <v>201</v>
      </c>
      <c r="E197" s="4" t="s">
        <v>202</v>
      </c>
      <c r="F197" s="4" t="s">
        <v>120</v>
      </c>
      <c r="G197" s="4" t="s">
        <v>121</v>
      </c>
      <c r="H197" s="12"/>
      <c r="I197" s="11">
        <v>97.01</v>
      </c>
      <c r="J197" s="11">
        <v>111.18</v>
      </c>
      <c r="K197" s="11">
        <v>147.69999999999999</v>
      </c>
      <c r="L197" s="12"/>
      <c r="M197" s="12"/>
      <c r="N197" s="11">
        <v>222.36</v>
      </c>
      <c r="O197" s="11">
        <v>111.18</v>
      </c>
      <c r="P197" s="12"/>
      <c r="Q197" s="12"/>
      <c r="R197" s="12"/>
      <c r="S197" s="12"/>
      <c r="T197" s="10">
        <v>689.43</v>
      </c>
    </row>
    <row r="198" spans="1:20" ht="15.75" thickBot="1" x14ac:dyDescent="0.3">
      <c r="A198" s="4" t="s">
        <v>196</v>
      </c>
      <c r="B198" s="4" t="s">
        <v>209</v>
      </c>
      <c r="C198" s="4" t="s">
        <v>210</v>
      </c>
      <c r="D198" s="4" t="s">
        <v>201</v>
      </c>
      <c r="E198" s="4" t="s">
        <v>202</v>
      </c>
      <c r="F198" s="4" t="s">
        <v>94</v>
      </c>
      <c r="G198" s="4" t="s">
        <v>95</v>
      </c>
      <c r="H198" s="8"/>
      <c r="I198" s="9">
        <v>964</v>
      </c>
      <c r="J198" s="9">
        <v>964</v>
      </c>
      <c r="K198" s="9">
        <v>964</v>
      </c>
      <c r="L198" s="9">
        <v>964</v>
      </c>
      <c r="M198" s="9">
        <v>964</v>
      </c>
      <c r="N198" s="9">
        <v>964</v>
      </c>
      <c r="O198" s="9">
        <v>964</v>
      </c>
      <c r="P198" s="9">
        <v>964</v>
      </c>
      <c r="Q198" s="9">
        <v>964</v>
      </c>
      <c r="R198" s="9">
        <v>964</v>
      </c>
      <c r="S198" s="9">
        <v>964</v>
      </c>
      <c r="T198" s="10">
        <v>10604</v>
      </c>
    </row>
    <row r="199" spans="1:20" ht="15.75" thickBot="1" x14ac:dyDescent="0.3">
      <c r="A199" s="4" t="s">
        <v>196</v>
      </c>
      <c r="B199" s="4" t="s">
        <v>209</v>
      </c>
      <c r="C199" s="4" t="s">
        <v>210</v>
      </c>
      <c r="D199" s="4" t="s">
        <v>201</v>
      </c>
      <c r="E199" s="4" t="s">
        <v>202</v>
      </c>
      <c r="F199" s="4" t="s">
        <v>84</v>
      </c>
      <c r="G199" s="4" t="s">
        <v>85</v>
      </c>
      <c r="H199" s="12"/>
      <c r="I199" s="12"/>
      <c r="J199" s="12"/>
      <c r="K199" s="12"/>
      <c r="L199" s="12"/>
      <c r="M199" s="12"/>
      <c r="N199" s="12"/>
      <c r="O199" s="12"/>
      <c r="P199" s="12"/>
      <c r="Q199" s="11">
        <v>1807</v>
      </c>
      <c r="R199" s="12"/>
      <c r="S199" s="12"/>
      <c r="T199" s="10">
        <v>1807</v>
      </c>
    </row>
    <row r="200" spans="1:20" ht="15.75" thickBot="1" x14ac:dyDescent="0.3">
      <c r="A200" s="4" t="s">
        <v>196</v>
      </c>
      <c r="B200" s="4" t="s">
        <v>209</v>
      </c>
      <c r="C200" s="4" t="s">
        <v>210</v>
      </c>
      <c r="D200" s="4" t="s">
        <v>201</v>
      </c>
      <c r="E200" s="4" t="s">
        <v>202</v>
      </c>
      <c r="F200" s="4" t="s">
        <v>44</v>
      </c>
      <c r="G200" s="4" t="s">
        <v>45</v>
      </c>
      <c r="H200" s="8"/>
      <c r="I200" s="9">
        <v>11404.79</v>
      </c>
      <c r="J200" s="9">
        <v>3320.94</v>
      </c>
      <c r="K200" s="8"/>
      <c r="L200" s="9">
        <v>2225.9699999999998</v>
      </c>
      <c r="M200" s="9">
        <v>2398.94</v>
      </c>
      <c r="N200" s="9">
        <v>1199.47</v>
      </c>
      <c r="O200" s="8"/>
      <c r="P200" s="9">
        <v>275</v>
      </c>
      <c r="Q200" s="8"/>
      <c r="R200" s="9">
        <v>17451.5</v>
      </c>
      <c r="S200" s="9">
        <v>9051.59</v>
      </c>
      <c r="T200" s="10">
        <v>47328.2</v>
      </c>
    </row>
    <row r="201" spans="1:20" ht="15.75" thickBot="1" x14ac:dyDescent="0.3">
      <c r="A201" s="4" t="s">
        <v>196</v>
      </c>
      <c r="B201" s="4" t="s">
        <v>209</v>
      </c>
      <c r="C201" s="4" t="s">
        <v>210</v>
      </c>
      <c r="D201" s="4" t="s">
        <v>201</v>
      </c>
      <c r="E201" s="4" t="s">
        <v>202</v>
      </c>
      <c r="F201" s="4" t="s">
        <v>26</v>
      </c>
      <c r="G201" s="4" t="s">
        <v>27</v>
      </c>
      <c r="H201" s="12"/>
      <c r="I201" s="12"/>
      <c r="J201" s="12"/>
      <c r="K201" s="12"/>
      <c r="L201" s="11">
        <v>315</v>
      </c>
      <c r="M201" s="12"/>
      <c r="N201" s="11">
        <v>56.5</v>
      </c>
      <c r="O201" s="11">
        <v>79</v>
      </c>
      <c r="P201" s="11">
        <v>65</v>
      </c>
      <c r="Q201" s="12"/>
      <c r="R201" s="12"/>
      <c r="S201" s="12"/>
      <c r="T201" s="10">
        <v>515.5</v>
      </c>
    </row>
    <row r="202" spans="1:20" ht="15.75" thickBot="1" x14ac:dyDescent="0.3">
      <c r="A202" s="4" t="s">
        <v>196</v>
      </c>
      <c r="B202" s="4" t="s">
        <v>209</v>
      </c>
      <c r="C202" s="4" t="s">
        <v>210</v>
      </c>
      <c r="D202" s="4" t="s">
        <v>201</v>
      </c>
      <c r="E202" s="4" t="s">
        <v>202</v>
      </c>
      <c r="F202" s="4" t="s">
        <v>207</v>
      </c>
      <c r="G202" s="4" t="s">
        <v>208</v>
      </c>
      <c r="H202" s="8"/>
      <c r="I202" s="8"/>
      <c r="J202" s="8"/>
      <c r="K202" s="8"/>
      <c r="L202" s="8"/>
      <c r="M202" s="8"/>
      <c r="N202" s="9">
        <v>80.8</v>
      </c>
      <c r="O202" s="8"/>
      <c r="P202" s="8"/>
      <c r="Q202" s="8"/>
      <c r="R202" s="8"/>
      <c r="S202" s="8"/>
      <c r="T202" s="10">
        <v>80.8</v>
      </c>
    </row>
    <row r="203" spans="1:20" ht="15.75" thickBot="1" x14ac:dyDescent="0.3">
      <c r="A203" s="4" t="s">
        <v>196</v>
      </c>
      <c r="B203" s="4" t="s">
        <v>209</v>
      </c>
      <c r="C203" s="4" t="s">
        <v>210</v>
      </c>
      <c r="D203" s="4" t="s">
        <v>201</v>
      </c>
      <c r="E203" s="4" t="s">
        <v>202</v>
      </c>
      <c r="F203" s="4" t="s">
        <v>128</v>
      </c>
      <c r="G203" s="4" t="s">
        <v>129</v>
      </c>
      <c r="H203" s="12"/>
      <c r="I203" s="12"/>
      <c r="J203" s="12"/>
      <c r="K203" s="12"/>
      <c r="L203" s="12"/>
      <c r="M203" s="12"/>
      <c r="N203" s="12"/>
      <c r="O203" s="12"/>
      <c r="P203" s="11">
        <v>1577.4</v>
      </c>
      <c r="Q203" s="11">
        <v>-1577.4</v>
      </c>
      <c r="R203" s="12"/>
      <c r="S203" s="12"/>
      <c r="T203" s="14">
        <v>0</v>
      </c>
    </row>
    <row r="204" spans="1:20" ht="15.75" thickBot="1" x14ac:dyDescent="0.3">
      <c r="A204" s="4" t="s">
        <v>196</v>
      </c>
      <c r="B204" s="4" t="s">
        <v>209</v>
      </c>
      <c r="C204" s="4" t="s">
        <v>210</v>
      </c>
      <c r="D204" s="4" t="s">
        <v>201</v>
      </c>
      <c r="E204" s="4" t="s">
        <v>202</v>
      </c>
      <c r="F204" s="4" t="s">
        <v>96</v>
      </c>
      <c r="G204" s="4" t="s">
        <v>97</v>
      </c>
      <c r="H204" s="9">
        <v>40591.919999999998</v>
      </c>
      <c r="I204" s="9">
        <v>550.85</v>
      </c>
      <c r="J204" s="9">
        <v>17430.28</v>
      </c>
      <c r="K204" s="9">
        <v>14427.58</v>
      </c>
      <c r="L204" s="9">
        <v>13320.12</v>
      </c>
      <c r="M204" s="9">
        <v>33747.32</v>
      </c>
      <c r="N204" s="9">
        <v>50543.99</v>
      </c>
      <c r="O204" s="9">
        <v>9320.92</v>
      </c>
      <c r="P204" s="9">
        <v>9669.6299999999992</v>
      </c>
      <c r="Q204" s="9">
        <v>17402.2</v>
      </c>
      <c r="R204" s="9">
        <v>36037.339999999997</v>
      </c>
      <c r="S204" s="9">
        <v>42275.199999999997</v>
      </c>
      <c r="T204" s="10">
        <v>285317.34999999998</v>
      </c>
    </row>
    <row r="205" spans="1:20" ht="15.75" thickBot="1" x14ac:dyDescent="0.3">
      <c r="A205" s="4" t="s">
        <v>196</v>
      </c>
      <c r="B205" s="4" t="s">
        <v>209</v>
      </c>
      <c r="C205" s="4" t="s">
        <v>210</v>
      </c>
      <c r="D205" s="4" t="s">
        <v>201</v>
      </c>
      <c r="E205" s="4" t="s">
        <v>202</v>
      </c>
      <c r="F205" s="4" t="s">
        <v>213</v>
      </c>
      <c r="G205" s="4" t="s">
        <v>214</v>
      </c>
      <c r="H205" s="12"/>
      <c r="I205" s="12"/>
      <c r="J205" s="12"/>
      <c r="K205" s="12"/>
      <c r="L205" s="12"/>
      <c r="M205" s="11">
        <v>357.7</v>
      </c>
      <c r="N205" s="12"/>
      <c r="O205" s="12"/>
      <c r="P205" s="12"/>
      <c r="Q205" s="12"/>
      <c r="R205" s="12"/>
      <c r="S205" s="12"/>
      <c r="T205" s="10">
        <v>357.7</v>
      </c>
    </row>
    <row r="206" spans="1:20" ht="15.75" thickBot="1" x14ac:dyDescent="0.3">
      <c r="A206" s="4" t="s">
        <v>196</v>
      </c>
      <c r="B206" s="4" t="s">
        <v>209</v>
      </c>
      <c r="C206" s="4" t="s">
        <v>210</v>
      </c>
      <c r="D206" s="4" t="s">
        <v>201</v>
      </c>
      <c r="E206" s="4" t="s">
        <v>202</v>
      </c>
      <c r="F206" s="4" t="s">
        <v>98</v>
      </c>
      <c r="G206" s="4" t="s">
        <v>99</v>
      </c>
      <c r="H206" s="8"/>
      <c r="I206" s="8"/>
      <c r="J206" s="8"/>
      <c r="K206" s="8"/>
      <c r="L206" s="8"/>
      <c r="M206" s="8"/>
      <c r="N206" s="9">
        <v>154.19</v>
      </c>
      <c r="O206" s="8"/>
      <c r="P206" s="8"/>
      <c r="Q206" s="9">
        <v>103.12</v>
      </c>
      <c r="R206" s="9">
        <v>94.65</v>
      </c>
      <c r="S206" s="8"/>
      <c r="T206" s="10">
        <v>351.96</v>
      </c>
    </row>
    <row r="207" spans="1:20" ht="15.75" thickBot="1" x14ac:dyDescent="0.3">
      <c r="A207" s="4" t="s">
        <v>196</v>
      </c>
      <c r="B207" s="4" t="s">
        <v>209</v>
      </c>
      <c r="C207" s="4" t="s">
        <v>210</v>
      </c>
      <c r="D207" s="4" t="s">
        <v>201</v>
      </c>
      <c r="E207" s="4" t="s">
        <v>202</v>
      </c>
      <c r="F207" s="4" t="s">
        <v>140</v>
      </c>
      <c r="G207" s="4" t="s">
        <v>141</v>
      </c>
      <c r="H207" s="11">
        <v>300.02</v>
      </c>
      <c r="I207" s="11">
        <v>561.45000000000005</v>
      </c>
      <c r="J207" s="11">
        <v>42.86</v>
      </c>
      <c r="K207" s="11">
        <v>205.72</v>
      </c>
      <c r="L207" s="11">
        <v>214.3</v>
      </c>
      <c r="M207" s="11">
        <v>42.86</v>
      </c>
      <c r="N207" s="11">
        <v>1075.77</v>
      </c>
      <c r="O207" s="11">
        <v>270.01</v>
      </c>
      <c r="P207" s="11">
        <v>128.58000000000001</v>
      </c>
      <c r="Q207" s="11">
        <v>492.89</v>
      </c>
      <c r="R207" s="11">
        <v>1192.5</v>
      </c>
      <c r="S207" s="11">
        <v>1237.5</v>
      </c>
      <c r="T207" s="10">
        <v>5764.46</v>
      </c>
    </row>
    <row r="208" spans="1:20" ht="15.75" thickBot="1" x14ac:dyDescent="0.3">
      <c r="A208" s="4" t="s">
        <v>196</v>
      </c>
      <c r="B208" s="4" t="s">
        <v>209</v>
      </c>
      <c r="C208" s="4" t="s">
        <v>210</v>
      </c>
      <c r="D208" s="4" t="s">
        <v>201</v>
      </c>
      <c r="E208" s="4" t="s">
        <v>202</v>
      </c>
      <c r="F208" s="4" t="s">
        <v>30</v>
      </c>
      <c r="G208" s="4" t="s">
        <v>31</v>
      </c>
      <c r="H208" s="8"/>
      <c r="I208" s="8"/>
      <c r="J208" s="8"/>
      <c r="K208" s="8"/>
      <c r="L208" s="8"/>
      <c r="M208" s="9">
        <v>13376</v>
      </c>
      <c r="N208" s="8"/>
      <c r="O208" s="8"/>
      <c r="P208" s="9">
        <v>141.04</v>
      </c>
      <c r="Q208" s="8"/>
      <c r="R208" s="8"/>
      <c r="S208" s="8"/>
      <c r="T208" s="10">
        <v>13517.04</v>
      </c>
    </row>
    <row r="209" spans="1:20" ht="15.75" thickBot="1" x14ac:dyDescent="0.3">
      <c r="A209" s="4" t="s">
        <v>196</v>
      </c>
      <c r="B209" s="4" t="s">
        <v>209</v>
      </c>
      <c r="C209" s="4" t="s">
        <v>210</v>
      </c>
      <c r="D209" s="4" t="s">
        <v>201</v>
      </c>
      <c r="E209" s="4" t="s">
        <v>202</v>
      </c>
      <c r="F209" s="4" t="s">
        <v>144</v>
      </c>
      <c r="G209" s="4" t="s">
        <v>145</v>
      </c>
      <c r="H209" s="12"/>
      <c r="I209" s="12"/>
      <c r="J209" s="12"/>
      <c r="K209" s="12"/>
      <c r="L209" s="12"/>
      <c r="M209" s="12"/>
      <c r="N209" s="12"/>
      <c r="O209" s="12"/>
      <c r="P209" s="12"/>
      <c r="Q209" s="12"/>
      <c r="R209" s="11">
        <v>65.150000000000006</v>
      </c>
      <c r="S209" s="12"/>
      <c r="T209" s="10">
        <v>65.150000000000006</v>
      </c>
    </row>
    <row r="210" spans="1:20" ht="15.75" thickBot="1" x14ac:dyDescent="0.3">
      <c r="A210" s="4" t="s">
        <v>196</v>
      </c>
      <c r="B210" s="4" t="s">
        <v>209</v>
      </c>
      <c r="C210" s="4" t="s">
        <v>210</v>
      </c>
      <c r="D210" s="4" t="s">
        <v>201</v>
      </c>
      <c r="E210" s="4" t="s">
        <v>202</v>
      </c>
      <c r="F210" s="4" t="s">
        <v>65</v>
      </c>
      <c r="G210" s="4" t="s">
        <v>66</v>
      </c>
      <c r="H210" s="9">
        <v>6822.84</v>
      </c>
      <c r="I210" s="9">
        <v>2763.26</v>
      </c>
      <c r="J210" s="9">
        <v>168.58</v>
      </c>
      <c r="K210" s="9">
        <v>465</v>
      </c>
      <c r="L210" s="9">
        <v>11408.94</v>
      </c>
      <c r="M210" s="9">
        <v>7636.59</v>
      </c>
      <c r="N210" s="9">
        <v>7301.19</v>
      </c>
      <c r="O210" s="9">
        <v>2649.69</v>
      </c>
      <c r="P210" s="9">
        <v>3847.56</v>
      </c>
      <c r="Q210" s="9">
        <v>5531.01</v>
      </c>
      <c r="R210" s="9">
        <v>18895.59</v>
      </c>
      <c r="S210" s="9">
        <v>9854.11</v>
      </c>
      <c r="T210" s="10">
        <v>77344.36</v>
      </c>
    </row>
    <row r="211" spans="1:20" ht="15.75" thickBot="1" x14ac:dyDescent="0.3">
      <c r="A211" s="4" t="s">
        <v>196</v>
      </c>
      <c r="B211" s="4" t="s">
        <v>209</v>
      </c>
      <c r="C211" s="4" t="s">
        <v>210</v>
      </c>
      <c r="D211" s="4" t="s">
        <v>201</v>
      </c>
      <c r="E211" s="4" t="s">
        <v>202</v>
      </c>
      <c r="F211" s="4" t="s">
        <v>56</v>
      </c>
      <c r="G211" s="4" t="s">
        <v>57</v>
      </c>
      <c r="H211" s="11">
        <v>27588.16</v>
      </c>
      <c r="I211" s="11">
        <v>35452.879999999997</v>
      </c>
      <c r="J211" s="11">
        <v>40960.15</v>
      </c>
      <c r="K211" s="11">
        <v>36025.5</v>
      </c>
      <c r="L211" s="11">
        <v>51592.45</v>
      </c>
      <c r="M211" s="11">
        <v>40389.919999999998</v>
      </c>
      <c r="N211" s="11">
        <v>27493.439999999999</v>
      </c>
      <c r="O211" s="11">
        <v>35094.480000000003</v>
      </c>
      <c r="P211" s="11">
        <v>31384</v>
      </c>
      <c r="Q211" s="11">
        <v>32154.959999999999</v>
      </c>
      <c r="R211" s="11">
        <v>48506.36</v>
      </c>
      <c r="S211" s="11">
        <v>29426.16</v>
      </c>
      <c r="T211" s="10">
        <v>436068.46</v>
      </c>
    </row>
    <row r="212" spans="1:20" ht="15.75" thickBot="1" x14ac:dyDescent="0.3">
      <c r="A212" s="4" t="s">
        <v>196</v>
      </c>
      <c r="B212" s="4" t="s">
        <v>209</v>
      </c>
      <c r="C212" s="4" t="s">
        <v>210</v>
      </c>
      <c r="D212" s="4" t="s">
        <v>201</v>
      </c>
      <c r="E212" s="4" t="s">
        <v>202</v>
      </c>
      <c r="F212" s="4" t="s">
        <v>68</v>
      </c>
      <c r="G212" s="4" t="s">
        <v>69</v>
      </c>
      <c r="H212" s="9">
        <v>13503.35</v>
      </c>
      <c r="I212" s="9">
        <v>11189.38</v>
      </c>
      <c r="J212" s="9">
        <v>10145.01</v>
      </c>
      <c r="K212" s="9">
        <v>8204.44</v>
      </c>
      <c r="L212" s="9">
        <v>17392.509999999998</v>
      </c>
      <c r="M212" s="9">
        <v>13882.71</v>
      </c>
      <c r="N212" s="9">
        <v>10067.82</v>
      </c>
      <c r="O212" s="9">
        <v>10456.68</v>
      </c>
      <c r="P212" s="9">
        <v>8387.94</v>
      </c>
      <c r="Q212" s="9">
        <v>9280.26</v>
      </c>
      <c r="R212" s="9">
        <v>22513.73</v>
      </c>
      <c r="S212" s="9">
        <v>13574.7</v>
      </c>
      <c r="T212" s="10">
        <v>148598.53</v>
      </c>
    </row>
    <row r="213" spans="1:20" ht="15.75" thickBot="1" x14ac:dyDescent="0.3">
      <c r="A213" s="4" t="s">
        <v>196</v>
      </c>
      <c r="B213" s="4" t="s">
        <v>209</v>
      </c>
      <c r="C213" s="4" t="s">
        <v>210</v>
      </c>
      <c r="D213" s="4" t="s">
        <v>201</v>
      </c>
      <c r="E213" s="4" t="s">
        <v>202</v>
      </c>
      <c r="F213" s="4" t="s">
        <v>104</v>
      </c>
      <c r="G213" s="4" t="s">
        <v>105</v>
      </c>
      <c r="H213" s="11">
        <v>-10025.84</v>
      </c>
      <c r="I213" s="11">
        <v>-2763.26</v>
      </c>
      <c r="J213" s="11">
        <v>-168.58</v>
      </c>
      <c r="K213" s="11">
        <v>-609.5</v>
      </c>
      <c r="L213" s="11">
        <v>-13817.2</v>
      </c>
      <c r="M213" s="11">
        <v>-8388.83</v>
      </c>
      <c r="N213" s="11">
        <v>-11941.4</v>
      </c>
      <c r="O213" s="11">
        <v>-2811.43</v>
      </c>
      <c r="P213" s="11">
        <v>-4377.38</v>
      </c>
      <c r="Q213" s="11">
        <v>-8181.01</v>
      </c>
      <c r="R213" s="11">
        <v>-24868.12</v>
      </c>
      <c r="S213" s="11">
        <v>-10350.209999999999</v>
      </c>
      <c r="T213" s="10">
        <v>-98302.76</v>
      </c>
    </row>
    <row r="214" spans="1:20" ht="15.75" thickBot="1" x14ac:dyDescent="0.3">
      <c r="A214" s="4" t="s">
        <v>196</v>
      </c>
      <c r="B214" s="4" t="s">
        <v>209</v>
      </c>
      <c r="C214" s="4" t="s">
        <v>210</v>
      </c>
      <c r="D214" s="4" t="s">
        <v>201</v>
      </c>
      <c r="E214" s="4" t="s">
        <v>202</v>
      </c>
      <c r="F214" s="4" t="s">
        <v>106</v>
      </c>
      <c r="G214" s="4" t="s">
        <v>107</v>
      </c>
      <c r="H214" s="9">
        <v>-52491.26</v>
      </c>
      <c r="I214" s="9">
        <v>-58443.55</v>
      </c>
      <c r="J214" s="9">
        <v>-66985.850000000006</v>
      </c>
      <c r="K214" s="9">
        <v>-57978.86</v>
      </c>
      <c r="L214" s="9">
        <v>-81303.429999999993</v>
      </c>
      <c r="M214" s="9">
        <v>-66037.649999999994</v>
      </c>
      <c r="N214" s="9">
        <v>-47724.81</v>
      </c>
      <c r="O214" s="9">
        <v>-45272.160000000003</v>
      </c>
      <c r="P214" s="9">
        <v>-49848.800000000003</v>
      </c>
      <c r="Q214" s="9">
        <v>-46849.4</v>
      </c>
      <c r="R214" s="9">
        <v>-72758.039999999994</v>
      </c>
      <c r="S214" s="9">
        <v>-41132.959999999999</v>
      </c>
      <c r="T214" s="10">
        <v>-686826.77</v>
      </c>
    </row>
    <row r="215" spans="1:20" ht="15.75" thickBot="1" x14ac:dyDescent="0.3">
      <c r="A215" s="4" t="s">
        <v>196</v>
      </c>
      <c r="B215" s="4" t="s">
        <v>209</v>
      </c>
      <c r="C215" s="4" t="s">
        <v>210</v>
      </c>
      <c r="D215" s="4" t="s">
        <v>201</v>
      </c>
      <c r="E215" s="4" t="s">
        <v>202</v>
      </c>
      <c r="F215" s="4" t="s">
        <v>108</v>
      </c>
      <c r="G215" s="4" t="s">
        <v>109</v>
      </c>
      <c r="H215" s="11">
        <v>-19156.919999999998</v>
      </c>
      <c r="I215" s="11">
        <v>-16814.099999999999</v>
      </c>
      <c r="J215" s="11">
        <v>-15816.64</v>
      </c>
      <c r="K215" s="11">
        <v>-16899.37</v>
      </c>
      <c r="L215" s="11">
        <v>-24890.26</v>
      </c>
      <c r="M215" s="11">
        <v>-21083.32</v>
      </c>
      <c r="N215" s="11">
        <v>-15967.46</v>
      </c>
      <c r="O215" s="11">
        <v>-13072.13</v>
      </c>
      <c r="P215" s="11">
        <v>-14644.78</v>
      </c>
      <c r="Q215" s="11">
        <v>-16056.51</v>
      </c>
      <c r="R215" s="11">
        <v>-30511.11</v>
      </c>
      <c r="S215" s="11">
        <v>-17460.16</v>
      </c>
      <c r="T215" s="10">
        <v>-222372.76</v>
      </c>
    </row>
    <row r="216" spans="1:20" ht="15.75" thickBot="1" x14ac:dyDescent="0.3">
      <c r="A216" s="4" t="s">
        <v>196</v>
      </c>
      <c r="B216" s="4" t="s">
        <v>209</v>
      </c>
      <c r="C216" s="4" t="s">
        <v>210</v>
      </c>
      <c r="D216" s="4" t="s">
        <v>205</v>
      </c>
      <c r="E216" s="4" t="s">
        <v>206</v>
      </c>
      <c r="F216" s="4" t="s">
        <v>61</v>
      </c>
      <c r="G216" s="4" t="s">
        <v>62</v>
      </c>
      <c r="H216" s="8"/>
      <c r="I216" s="8"/>
      <c r="J216" s="8"/>
      <c r="K216" s="8"/>
      <c r="L216" s="8"/>
      <c r="M216" s="8"/>
      <c r="N216" s="8"/>
      <c r="O216" s="9">
        <v>39.15</v>
      </c>
      <c r="P216" s="8"/>
      <c r="Q216" s="8"/>
      <c r="R216" s="8"/>
      <c r="S216" s="9">
        <v>1754.06</v>
      </c>
      <c r="T216" s="10">
        <v>1793.21</v>
      </c>
    </row>
    <row r="217" spans="1:20" ht="15.75" thickBot="1" x14ac:dyDescent="0.3">
      <c r="A217" s="4" t="s">
        <v>196</v>
      </c>
      <c r="B217" s="4" t="s">
        <v>209</v>
      </c>
      <c r="C217" s="4" t="s">
        <v>210</v>
      </c>
      <c r="D217" s="4" t="s">
        <v>205</v>
      </c>
      <c r="E217" s="4" t="s">
        <v>206</v>
      </c>
      <c r="F217" s="4" t="s">
        <v>84</v>
      </c>
      <c r="G217" s="4" t="s">
        <v>85</v>
      </c>
      <c r="H217" s="12"/>
      <c r="I217" s="12"/>
      <c r="J217" s="12"/>
      <c r="K217" s="12"/>
      <c r="L217" s="12"/>
      <c r="M217" s="12"/>
      <c r="N217" s="12"/>
      <c r="O217" s="12"/>
      <c r="P217" s="12"/>
      <c r="Q217" s="11">
        <v>53.07</v>
      </c>
      <c r="R217" s="12"/>
      <c r="S217" s="12"/>
      <c r="T217" s="10">
        <v>53.07</v>
      </c>
    </row>
    <row r="218" spans="1:20" ht="15.75" thickBot="1" x14ac:dyDescent="0.3">
      <c r="A218" s="4" t="s">
        <v>196</v>
      </c>
      <c r="B218" s="4" t="s">
        <v>209</v>
      </c>
      <c r="C218" s="4" t="s">
        <v>210</v>
      </c>
      <c r="D218" s="4" t="s">
        <v>205</v>
      </c>
      <c r="E218" s="4" t="s">
        <v>206</v>
      </c>
      <c r="F218" s="4" t="s">
        <v>122</v>
      </c>
      <c r="G218" s="4" t="s">
        <v>123</v>
      </c>
      <c r="H218" s="8"/>
      <c r="I218" s="8"/>
      <c r="J218" s="8"/>
      <c r="K218" s="8"/>
      <c r="L218" s="8"/>
      <c r="M218" s="8"/>
      <c r="N218" s="8"/>
      <c r="O218" s="9">
        <v>100</v>
      </c>
      <c r="P218" s="8"/>
      <c r="Q218" s="8"/>
      <c r="R218" s="8"/>
      <c r="S218" s="8"/>
      <c r="T218" s="10">
        <v>100</v>
      </c>
    </row>
    <row r="219" spans="1:20" ht="15.75" thickBot="1" x14ac:dyDescent="0.3">
      <c r="A219" s="4" t="s">
        <v>196</v>
      </c>
      <c r="B219" s="4" t="s">
        <v>209</v>
      </c>
      <c r="C219" s="4" t="s">
        <v>210</v>
      </c>
      <c r="D219" s="4" t="s">
        <v>205</v>
      </c>
      <c r="E219" s="4" t="s">
        <v>206</v>
      </c>
      <c r="F219" s="4" t="s">
        <v>44</v>
      </c>
      <c r="G219" s="4" t="s">
        <v>45</v>
      </c>
      <c r="H219" s="12"/>
      <c r="I219" s="12"/>
      <c r="J219" s="11">
        <v>79</v>
      </c>
      <c r="K219" s="12"/>
      <c r="L219" s="12"/>
      <c r="M219" s="12"/>
      <c r="N219" s="12"/>
      <c r="O219" s="12"/>
      <c r="P219" s="11">
        <v>79</v>
      </c>
      <c r="Q219" s="12"/>
      <c r="R219" s="12"/>
      <c r="S219" s="12"/>
      <c r="T219" s="10">
        <v>158</v>
      </c>
    </row>
    <row r="220" spans="1:20" ht="15.75" thickBot="1" x14ac:dyDescent="0.3">
      <c r="A220" s="4" t="s">
        <v>196</v>
      </c>
      <c r="B220" s="4" t="s">
        <v>209</v>
      </c>
      <c r="C220" s="4" t="s">
        <v>210</v>
      </c>
      <c r="D220" s="4" t="s">
        <v>205</v>
      </c>
      <c r="E220" s="4" t="s">
        <v>206</v>
      </c>
      <c r="F220" s="4" t="s">
        <v>26</v>
      </c>
      <c r="G220" s="4" t="s">
        <v>27</v>
      </c>
      <c r="H220" s="9">
        <v>1200.3599999999999</v>
      </c>
      <c r="I220" s="9">
        <v>996.78</v>
      </c>
      <c r="J220" s="9">
        <v>920.36</v>
      </c>
      <c r="K220" s="9">
        <v>1124.6199999999999</v>
      </c>
      <c r="L220" s="9">
        <v>1007.99</v>
      </c>
      <c r="M220" s="9">
        <v>56.5</v>
      </c>
      <c r="N220" s="9">
        <v>1081.4100000000001</v>
      </c>
      <c r="O220" s="9">
        <v>1616.89</v>
      </c>
      <c r="P220" s="9">
        <v>1562.41</v>
      </c>
      <c r="Q220" s="9">
        <v>1866.37</v>
      </c>
      <c r="R220" s="9">
        <v>2093.33</v>
      </c>
      <c r="S220" s="9">
        <v>25</v>
      </c>
      <c r="T220" s="10">
        <v>13552.02</v>
      </c>
    </row>
    <row r="221" spans="1:20" ht="15.75" thickBot="1" x14ac:dyDescent="0.3">
      <c r="A221" s="4" t="s">
        <v>196</v>
      </c>
      <c r="B221" s="4" t="s">
        <v>209</v>
      </c>
      <c r="C221" s="4" t="s">
        <v>210</v>
      </c>
      <c r="D221" s="4" t="s">
        <v>205</v>
      </c>
      <c r="E221" s="4" t="s">
        <v>206</v>
      </c>
      <c r="F221" s="4" t="s">
        <v>71</v>
      </c>
      <c r="G221" s="4" t="s">
        <v>72</v>
      </c>
      <c r="H221" s="11">
        <v>34.479999999999997</v>
      </c>
      <c r="I221" s="11">
        <v>342.38</v>
      </c>
      <c r="J221" s="11">
        <v>91.29</v>
      </c>
      <c r="K221" s="11">
        <v>52.34</v>
      </c>
      <c r="L221" s="11">
        <v>108.21</v>
      </c>
      <c r="M221" s="11">
        <v>40.880000000000003</v>
      </c>
      <c r="N221" s="11">
        <v>55</v>
      </c>
      <c r="O221" s="11">
        <v>61.46</v>
      </c>
      <c r="P221" s="11">
        <v>194.2</v>
      </c>
      <c r="Q221" s="11">
        <v>50.22</v>
      </c>
      <c r="R221" s="11">
        <v>158.47</v>
      </c>
      <c r="S221" s="11">
        <v>91.96</v>
      </c>
      <c r="T221" s="10">
        <v>1280.8900000000001</v>
      </c>
    </row>
    <row r="222" spans="1:20" ht="15.75" thickBot="1" x14ac:dyDescent="0.3">
      <c r="A222" s="4" t="s">
        <v>196</v>
      </c>
      <c r="B222" s="4" t="s">
        <v>209</v>
      </c>
      <c r="C222" s="4" t="s">
        <v>210</v>
      </c>
      <c r="D222" s="4" t="s">
        <v>205</v>
      </c>
      <c r="E222" s="4" t="s">
        <v>206</v>
      </c>
      <c r="F222" s="4" t="s">
        <v>98</v>
      </c>
      <c r="G222" s="4" t="s">
        <v>99</v>
      </c>
      <c r="H222" s="9">
        <v>152.38</v>
      </c>
      <c r="I222" s="9">
        <v>353.6</v>
      </c>
      <c r="J222" s="9">
        <v>573.48</v>
      </c>
      <c r="K222" s="9">
        <v>587.74</v>
      </c>
      <c r="L222" s="9">
        <v>555.78</v>
      </c>
      <c r="M222" s="9">
        <v>461.36</v>
      </c>
      <c r="N222" s="9">
        <v>808.17</v>
      </c>
      <c r="O222" s="9">
        <v>254.61</v>
      </c>
      <c r="P222" s="9">
        <v>495.41</v>
      </c>
      <c r="Q222" s="9">
        <v>408.91</v>
      </c>
      <c r="R222" s="9">
        <v>206.31</v>
      </c>
      <c r="S222" s="9">
        <v>257.01</v>
      </c>
      <c r="T222" s="10">
        <v>5114.76</v>
      </c>
    </row>
    <row r="223" spans="1:20" ht="15.75" thickBot="1" x14ac:dyDescent="0.3">
      <c r="A223" s="4" t="s">
        <v>196</v>
      </c>
      <c r="B223" s="4" t="s">
        <v>209</v>
      </c>
      <c r="C223" s="4" t="s">
        <v>210</v>
      </c>
      <c r="D223" s="4" t="s">
        <v>205</v>
      </c>
      <c r="E223" s="4" t="s">
        <v>206</v>
      </c>
      <c r="F223" s="4" t="s">
        <v>215</v>
      </c>
      <c r="G223" s="4" t="s">
        <v>216</v>
      </c>
      <c r="H223" s="12"/>
      <c r="I223" s="11">
        <v>92</v>
      </c>
      <c r="J223" s="12"/>
      <c r="K223" s="12"/>
      <c r="L223" s="11">
        <v>92</v>
      </c>
      <c r="M223" s="12"/>
      <c r="N223" s="11">
        <v>92</v>
      </c>
      <c r="O223" s="12"/>
      <c r="P223" s="11">
        <v>194.5</v>
      </c>
      <c r="Q223" s="12"/>
      <c r="R223" s="11">
        <v>92</v>
      </c>
      <c r="S223" s="11">
        <v>95</v>
      </c>
      <c r="T223" s="10">
        <v>657.5</v>
      </c>
    </row>
    <row r="224" spans="1:20" ht="15.75" thickBot="1" x14ac:dyDescent="0.3">
      <c r="A224" s="4" t="s">
        <v>196</v>
      </c>
      <c r="B224" s="4" t="s">
        <v>209</v>
      </c>
      <c r="C224" s="4" t="s">
        <v>210</v>
      </c>
      <c r="D224" s="4" t="s">
        <v>205</v>
      </c>
      <c r="E224" s="4" t="s">
        <v>206</v>
      </c>
      <c r="F224" s="4" t="s">
        <v>130</v>
      </c>
      <c r="G224" s="4" t="s">
        <v>131</v>
      </c>
      <c r="H224" s="8"/>
      <c r="I224" s="9">
        <v>5.29</v>
      </c>
      <c r="J224" s="9">
        <v>70.52</v>
      </c>
      <c r="K224" s="9">
        <v>245.72</v>
      </c>
      <c r="L224" s="8"/>
      <c r="M224" s="8"/>
      <c r="N224" s="9">
        <v>115</v>
      </c>
      <c r="O224" s="8"/>
      <c r="P224" s="8"/>
      <c r="Q224" s="9">
        <v>106.83</v>
      </c>
      <c r="R224" s="9">
        <v>323.77999999999997</v>
      </c>
      <c r="S224" s="9">
        <v>275.76</v>
      </c>
      <c r="T224" s="10">
        <v>1142.9000000000001</v>
      </c>
    </row>
    <row r="225" spans="1:20" ht="15.75" thickBot="1" x14ac:dyDescent="0.3">
      <c r="A225" s="4" t="s">
        <v>196</v>
      </c>
      <c r="B225" s="4" t="s">
        <v>209</v>
      </c>
      <c r="C225" s="4" t="s">
        <v>210</v>
      </c>
      <c r="D225" s="4" t="s">
        <v>205</v>
      </c>
      <c r="E225" s="4" t="s">
        <v>206</v>
      </c>
      <c r="F225" s="4" t="s">
        <v>136</v>
      </c>
      <c r="G225" s="4" t="s">
        <v>137</v>
      </c>
      <c r="H225" s="12"/>
      <c r="I225" s="12"/>
      <c r="J225" s="12"/>
      <c r="K225" s="12"/>
      <c r="L225" s="12"/>
      <c r="M225" s="12"/>
      <c r="N225" s="12"/>
      <c r="O225" s="11">
        <v>5.4</v>
      </c>
      <c r="P225" s="12"/>
      <c r="Q225" s="11">
        <v>15</v>
      </c>
      <c r="R225" s="11">
        <v>7.4</v>
      </c>
      <c r="S225" s="12"/>
      <c r="T225" s="10">
        <v>27.8</v>
      </c>
    </row>
    <row r="226" spans="1:20" ht="15.75" thickBot="1" x14ac:dyDescent="0.3">
      <c r="A226" s="4" t="s">
        <v>196</v>
      </c>
      <c r="B226" s="4" t="s">
        <v>209</v>
      </c>
      <c r="C226" s="4" t="s">
        <v>210</v>
      </c>
      <c r="D226" s="4" t="s">
        <v>205</v>
      </c>
      <c r="E226" s="4" t="s">
        <v>206</v>
      </c>
      <c r="F226" s="4" t="s">
        <v>102</v>
      </c>
      <c r="G226" s="4" t="s">
        <v>103</v>
      </c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9">
        <v>22.44</v>
      </c>
      <c r="S226" s="8"/>
      <c r="T226" s="10">
        <v>22.44</v>
      </c>
    </row>
    <row r="227" spans="1:20" ht="15.75" thickBot="1" x14ac:dyDescent="0.3">
      <c r="A227" s="4" t="s">
        <v>196</v>
      </c>
      <c r="B227" s="4" t="s">
        <v>209</v>
      </c>
      <c r="C227" s="4" t="s">
        <v>210</v>
      </c>
      <c r="D227" s="4" t="s">
        <v>205</v>
      </c>
      <c r="E227" s="4" t="s">
        <v>206</v>
      </c>
      <c r="F227" s="4" t="s">
        <v>144</v>
      </c>
      <c r="G227" s="4" t="s">
        <v>145</v>
      </c>
      <c r="H227" s="11">
        <v>239.47</v>
      </c>
      <c r="I227" s="12"/>
      <c r="J227" s="11">
        <v>210</v>
      </c>
      <c r="K227" s="11">
        <v>109.75</v>
      </c>
      <c r="L227" s="11">
        <v>76.75</v>
      </c>
      <c r="M227" s="11">
        <v>222.9</v>
      </c>
      <c r="N227" s="11">
        <v>168</v>
      </c>
      <c r="O227" s="11">
        <v>107.35</v>
      </c>
      <c r="P227" s="12"/>
      <c r="Q227" s="11">
        <v>200.75</v>
      </c>
      <c r="R227" s="12"/>
      <c r="S227" s="12"/>
      <c r="T227" s="10">
        <v>1334.97</v>
      </c>
    </row>
    <row r="228" spans="1:20" ht="15.75" thickBot="1" x14ac:dyDescent="0.3">
      <c r="A228" s="4" t="s">
        <v>196</v>
      </c>
      <c r="B228" s="4" t="s">
        <v>209</v>
      </c>
      <c r="C228" s="4" t="s">
        <v>210</v>
      </c>
      <c r="D228" s="4" t="s">
        <v>205</v>
      </c>
      <c r="E228" s="4" t="s">
        <v>206</v>
      </c>
      <c r="F228" s="4" t="s">
        <v>217</v>
      </c>
      <c r="G228" s="4" t="s">
        <v>218</v>
      </c>
      <c r="H228" s="8"/>
      <c r="I228" s="9">
        <v>210.52</v>
      </c>
      <c r="J228" s="9">
        <v>140.72</v>
      </c>
      <c r="K228" s="8"/>
      <c r="L228" s="8"/>
      <c r="M228" s="8"/>
      <c r="N228" s="8"/>
      <c r="O228" s="9">
        <v>431.7</v>
      </c>
      <c r="P228" s="8"/>
      <c r="Q228" s="8"/>
      <c r="R228" s="8"/>
      <c r="S228" s="8"/>
      <c r="T228" s="10">
        <v>782.94</v>
      </c>
    </row>
    <row r="229" spans="1:20" ht="15.75" thickBot="1" x14ac:dyDescent="0.3">
      <c r="A229" s="4" t="s">
        <v>196</v>
      </c>
      <c r="B229" s="4" t="s">
        <v>209</v>
      </c>
      <c r="C229" s="4" t="s">
        <v>210</v>
      </c>
      <c r="D229" s="4" t="s">
        <v>205</v>
      </c>
      <c r="E229" s="4" t="s">
        <v>206</v>
      </c>
      <c r="F229" s="4" t="s">
        <v>150</v>
      </c>
      <c r="G229" s="4" t="s">
        <v>151</v>
      </c>
      <c r="H229" s="12"/>
      <c r="I229" s="12"/>
      <c r="J229" s="12"/>
      <c r="K229" s="12"/>
      <c r="L229" s="12"/>
      <c r="M229" s="12"/>
      <c r="N229" s="12"/>
      <c r="O229" s="12"/>
      <c r="P229" s="12"/>
      <c r="Q229" s="12"/>
      <c r="R229" s="12"/>
      <c r="S229" s="11">
        <v>697.6</v>
      </c>
      <c r="T229" s="10">
        <v>697.6</v>
      </c>
    </row>
    <row r="230" spans="1:20" ht="15.75" thickBot="1" x14ac:dyDescent="0.3">
      <c r="A230" s="4" t="s">
        <v>196</v>
      </c>
      <c r="B230" s="4" t="s">
        <v>209</v>
      </c>
      <c r="C230" s="4" t="s">
        <v>210</v>
      </c>
      <c r="D230" s="4" t="s">
        <v>205</v>
      </c>
      <c r="E230" s="4" t="s">
        <v>206</v>
      </c>
      <c r="F230" s="4" t="s">
        <v>152</v>
      </c>
      <c r="G230" s="4" t="s">
        <v>153</v>
      </c>
      <c r="H230" s="8"/>
      <c r="I230" s="8"/>
      <c r="J230" s="8"/>
      <c r="K230" s="8"/>
      <c r="L230" s="8"/>
      <c r="M230" s="8"/>
      <c r="N230" s="9">
        <v>168.6</v>
      </c>
      <c r="O230" s="9">
        <v>49.62</v>
      </c>
      <c r="P230" s="9">
        <v>71</v>
      </c>
      <c r="Q230" s="8"/>
      <c r="R230" s="8"/>
      <c r="S230" s="8"/>
      <c r="T230" s="10">
        <v>289.22000000000003</v>
      </c>
    </row>
    <row r="231" spans="1:20" ht="15.75" thickBot="1" x14ac:dyDescent="0.3">
      <c r="A231" s="4" t="s">
        <v>196</v>
      </c>
      <c r="B231" s="4" t="s">
        <v>219</v>
      </c>
      <c r="C231" s="4" t="s">
        <v>220</v>
      </c>
      <c r="D231" s="4" t="s">
        <v>197</v>
      </c>
      <c r="E231" s="4" t="s">
        <v>198</v>
      </c>
      <c r="F231" s="4" t="s">
        <v>86</v>
      </c>
      <c r="G231" s="4" t="s">
        <v>87</v>
      </c>
      <c r="H231" s="11">
        <v>4642.28</v>
      </c>
      <c r="I231" s="11">
        <v>3184.82</v>
      </c>
      <c r="J231" s="11">
        <v>4588.3100000000004</v>
      </c>
      <c r="K231" s="11">
        <v>4342.6899999999996</v>
      </c>
      <c r="L231" s="11">
        <v>4921.62</v>
      </c>
      <c r="M231" s="11">
        <v>3886.56</v>
      </c>
      <c r="N231" s="11">
        <v>3562.71</v>
      </c>
      <c r="O231" s="11">
        <v>3819.09</v>
      </c>
      <c r="P231" s="11">
        <v>2989.15</v>
      </c>
      <c r="Q231" s="11">
        <v>4603.1400000000003</v>
      </c>
      <c r="R231" s="11">
        <v>3689.54</v>
      </c>
      <c r="S231" s="11">
        <v>3185.4</v>
      </c>
      <c r="T231" s="10">
        <v>47415.31</v>
      </c>
    </row>
    <row r="232" spans="1:20" ht="15.75" thickBot="1" x14ac:dyDescent="0.3">
      <c r="A232" s="4" t="s">
        <v>196</v>
      </c>
      <c r="B232" s="4" t="s">
        <v>219</v>
      </c>
      <c r="C232" s="4" t="s">
        <v>220</v>
      </c>
      <c r="D232" s="4" t="s">
        <v>197</v>
      </c>
      <c r="E232" s="4" t="s">
        <v>198</v>
      </c>
      <c r="F232" s="4" t="s">
        <v>88</v>
      </c>
      <c r="G232" s="4" t="s">
        <v>89</v>
      </c>
      <c r="H232" s="9">
        <v>669.03</v>
      </c>
      <c r="I232" s="9">
        <v>581.72</v>
      </c>
      <c r="J232" s="9">
        <v>639.91999999999996</v>
      </c>
      <c r="K232" s="9">
        <v>610.86</v>
      </c>
      <c r="L232" s="9">
        <v>668.96</v>
      </c>
      <c r="M232" s="9">
        <v>610.85</v>
      </c>
      <c r="N232" s="9">
        <v>639.85</v>
      </c>
      <c r="O232" s="9">
        <v>669</v>
      </c>
      <c r="P232" s="9">
        <v>581.70000000000005</v>
      </c>
      <c r="Q232" s="9">
        <v>669.04</v>
      </c>
      <c r="R232" s="9">
        <v>639.88</v>
      </c>
      <c r="S232" s="9">
        <v>629.16999999999996</v>
      </c>
      <c r="T232" s="10">
        <v>7609.98</v>
      </c>
    </row>
    <row r="233" spans="1:20" ht="15.75" thickBot="1" x14ac:dyDescent="0.3">
      <c r="A233" s="4" t="s">
        <v>196</v>
      </c>
      <c r="B233" s="4" t="s">
        <v>219</v>
      </c>
      <c r="C233" s="4" t="s">
        <v>220</v>
      </c>
      <c r="D233" s="4" t="s">
        <v>197</v>
      </c>
      <c r="E233" s="4" t="s">
        <v>198</v>
      </c>
      <c r="F233" s="4" t="s">
        <v>90</v>
      </c>
      <c r="G233" s="4" t="s">
        <v>91</v>
      </c>
      <c r="H233" s="11">
        <v>2598.7800000000002</v>
      </c>
      <c r="I233" s="11">
        <v>2259.85</v>
      </c>
      <c r="J233" s="11">
        <v>2485.8200000000002</v>
      </c>
      <c r="K233" s="11">
        <v>2372.79</v>
      </c>
      <c r="L233" s="11">
        <v>2598.86</v>
      </c>
      <c r="M233" s="11">
        <v>2372.7800000000002</v>
      </c>
      <c r="N233" s="11">
        <v>2485.81</v>
      </c>
      <c r="O233" s="11">
        <v>2598.8000000000002</v>
      </c>
      <c r="P233" s="11">
        <v>2259.85</v>
      </c>
      <c r="Q233" s="11">
        <v>2598.77</v>
      </c>
      <c r="R233" s="11">
        <v>2485.8200000000002</v>
      </c>
      <c r="S233" s="11">
        <v>2444.06</v>
      </c>
      <c r="T233" s="10">
        <v>29561.99</v>
      </c>
    </row>
    <row r="234" spans="1:20" ht="15.75" thickBot="1" x14ac:dyDescent="0.3">
      <c r="A234" s="4" t="s">
        <v>196</v>
      </c>
      <c r="B234" s="4" t="s">
        <v>219</v>
      </c>
      <c r="C234" s="4" t="s">
        <v>220</v>
      </c>
      <c r="D234" s="4" t="s">
        <v>197</v>
      </c>
      <c r="E234" s="4" t="s">
        <v>198</v>
      </c>
      <c r="F234" s="4" t="s">
        <v>61</v>
      </c>
      <c r="G234" s="4" t="s">
        <v>62</v>
      </c>
      <c r="H234" s="9">
        <v>787.52</v>
      </c>
      <c r="I234" s="9">
        <v>109.77</v>
      </c>
      <c r="J234" s="9">
        <v>962.59</v>
      </c>
      <c r="K234" s="9">
        <v>1591.82</v>
      </c>
      <c r="L234" s="9">
        <v>111.63</v>
      </c>
      <c r="M234" s="9">
        <v>442.95</v>
      </c>
      <c r="N234" s="9">
        <v>172.38</v>
      </c>
      <c r="O234" s="9">
        <v>2331.15</v>
      </c>
      <c r="P234" s="9">
        <v>390.55</v>
      </c>
      <c r="Q234" s="9">
        <v>1116.32</v>
      </c>
      <c r="R234" s="9">
        <v>141.47999999999999</v>
      </c>
      <c r="S234" s="9">
        <v>1578.79</v>
      </c>
      <c r="T234" s="10">
        <v>9736.9500000000007</v>
      </c>
    </row>
    <row r="235" spans="1:20" ht="15.75" thickBot="1" x14ac:dyDescent="0.3">
      <c r="A235" s="4" t="s">
        <v>196</v>
      </c>
      <c r="B235" s="4" t="s">
        <v>219</v>
      </c>
      <c r="C235" s="4" t="s">
        <v>220</v>
      </c>
      <c r="D235" s="4" t="s">
        <v>197</v>
      </c>
      <c r="E235" s="4" t="s">
        <v>198</v>
      </c>
      <c r="F235" s="4" t="s">
        <v>92</v>
      </c>
      <c r="G235" s="4" t="s">
        <v>93</v>
      </c>
      <c r="H235" s="12"/>
      <c r="I235" s="11">
        <v>1525.96</v>
      </c>
      <c r="J235" s="12"/>
      <c r="K235" s="11">
        <v>1934.4</v>
      </c>
      <c r="L235" s="11">
        <v>2527.0700000000002</v>
      </c>
      <c r="M235" s="11">
        <v>391.04</v>
      </c>
      <c r="N235" s="12"/>
      <c r="O235" s="11">
        <v>590.4</v>
      </c>
      <c r="P235" s="11">
        <v>1591.43</v>
      </c>
      <c r="Q235" s="11">
        <v>1565.36</v>
      </c>
      <c r="R235" s="11">
        <v>118.28</v>
      </c>
      <c r="S235" s="11">
        <v>477.64</v>
      </c>
      <c r="T235" s="10">
        <v>10721.58</v>
      </c>
    </row>
    <row r="236" spans="1:20" ht="15.75" thickBot="1" x14ac:dyDescent="0.3">
      <c r="A236" s="4" t="s">
        <v>196</v>
      </c>
      <c r="B236" s="4" t="s">
        <v>219</v>
      </c>
      <c r="C236" s="4" t="s">
        <v>220</v>
      </c>
      <c r="D236" s="4" t="s">
        <v>197</v>
      </c>
      <c r="E236" s="4" t="s">
        <v>198</v>
      </c>
      <c r="F236" s="4" t="s">
        <v>120</v>
      </c>
      <c r="G236" s="4" t="s">
        <v>121</v>
      </c>
      <c r="H236" s="8"/>
      <c r="I236" s="8"/>
      <c r="J236" s="8"/>
      <c r="K236" s="8"/>
      <c r="L236" s="8"/>
      <c r="M236" s="8"/>
      <c r="N236" s="9">
        <v>629.48</v>
      </c>
      <c r="O236" s="8"/>
      <c r="P236" s="8"/>
      <c r="Q236" s="8"/>
      <c r="R236" s="8"/>
      <c r="S236" s="8"/>
      <c r="T236" s="10">
        <v>629.48</v>
      </c>
    </row>
    <row r="237" spans="1:20" ht="15.75" thickBot="1" x14ac:dyDescent="0.3">
      <c r="A237" s="4" t="s">
        <v>196</v>
      </c>
      <c r="B237" s="4" t="s">
        <v>219</v>
      </c>
      <c r="C237" s="4" t="s">
        <v>220</v>
      </c>
      <c r="D237" s="4" t="s">
        <v>197</v>
      </c>
      <c r="E237" s="4" t="s">
        <v>198</v>
      </c>
      <c r="F237" s="4" t="s">
        <v>94</v>
      </c>
      <c r="G237" s="4" t="s">
        <v>95</v>
      </c>
      <c r="H237" s="12"/>
      <c r="I237" s="11">
        <v>2678</v>
      </c>
      <c r="J237" s="11">
        <v>2678</v>
      </c>
      <c r="K237" s="11">
        <v>2678</v>
      </c>
      <c r="L237" s="11">
        <v>2678</v>
      </c>
      <c r="M237" s="11">
        <v>2678</v>
      </c>
      <c r="N237" s="11">
        <v>2678</v>
      </c>
      <c r="O237" s="11">
        <v>2678</v>
      </c>
      <c r="P237" s="11">
        <v>2678</v>
      </c>
      <c r="Q237" s="11">
        <v>2678</v>
      </c>
      <c r="R237" s="11">
        <v>2678</v>
      </c>
      <c r="S237" s="11">
        <v>2678</v>
      </c>
      <c r="T237" s="10">
        <v>29458</v>
      </c>
    </row>
    <row r="238" spans="1:20" ht="15.75" thickBot="1" x14ac:dyDescent="0.3">
      <c r="A238" s="4" t="s">
        <v>196</v>
      </c>
      <c r="B238" s="4" t="s">
        <v>219</v>
      </c>
      <c r="C238" s="4" t="s">
        <v>220</v>
      </c>
      <c r="D238" s="4" t="s">
        <v>197</v>
      </c>
      <c r="E238" s="4" t="s">
        <v>198</v>
      </c>
      <c r="F238" s="4" t="s">
        <v>84</v>
      </c>
      <c r="G238" s="4" t="s">
        <v>85</v>
      </c>
      <c r="H238" s="9">
        <v>408.66</v>
      </c>
      <c r="I238" s="8"/>
      <c r="J238" s="9">
        <v>40</v>
      </c>
      <c r="K238" s="8"/>
      <c r="L238" s="8"/>
      <c r="M238" s="8"/>
      <c r="N238" s="8"/>
      <c r="O238" s="8"/>
      <c r="P238" s="8"/>
      <c r="Q238" s="8"/>
      <c r="R238" s="8"/>
      <c r="S238" s="8"/>
      <c r="T238" s="10">
        <v>448.66</v>
      </c>
    </row>
    <row r="239" spans="1:20" ht="15.75" thickBot="1" x14ac:dyDescent="0.3">
      <c r="A239" s="4" t="s">
        <v>196</v>
      </c>
      <c r="B239" s="4" t="s">
        <v>219</v>
      </c>
      <c r="C239" s="4" t="s">
        <v>220</v>
      </c>
      <c r="D239" s="4" t="s">
        <v>197</v>
      </c>
      <c r="E239" s="4" t="s">
        <v>198</v>
      </c>
      <c r="F239" s="4" t="s">
        <v>44</v>
      </c>
      <c r="G239" s="4" t="s">
        <v>45</v>
      </c>
      <c r="H239" s="12"/>
      <c r="I239" s="12"/>
      <c r="J239" s="12"/>
      <c r="K239" s="11">
        <v>1126.9000000000001</v>
      </c>
      <c r="L239" s="12"/>
      <c r="M239" s="12"/>
      <c r="N239" s="12"/>
      <c r="O239" s="12"/>
      <c r="P239" s="12"/>
      <c r="Q239" s="12"/>
      <c r="R239" s="12"/>
      <c r="S239" s="12"/>
      <c r="T239" s="10">
        <v>1126.9000000000001</v>
      </c>
    </row>
    <row r="240" spans="1:20" ht="15.75" thickBot="1" x14ac:dyDescent="0.3">
      <c r="A240" s="4" t="s">
        <v>196</v>
      </c>
      <c r="B240" s="4" t="s">
        <v>219</v>
      </c>
      <c r="C240" s="4" t="s">
        <v>220</v>
      </c>
      <c r="D240" s="4" t="s">
        <v>197</v>
      </c>
      <c r="E240" s="4" t="s">
        <v>198</v>
      </c>
      <c r="F240" s="4" t="s">
        <v>26</v>
      </c>
      <c r="G240" s="4" t="s">
        <v>27</v>
      </c>
      <c r="H240" s="8"/>
      <c r="I240" s="8"/>
      <c r="J240" s="9">
        <v>267.86</v>
      </c>
      <c r="K240" s="8"/>
      <c r="L240" s="8"/>
      <c r="M240" s="8"/>
      <c r="N240" s="8"/>
      <c r="O240" s="8"/>
      <c r="P240" s="8"/>
      <c r="Q240" s="8"/>
      <c r="R240" s="9">
        <v>142.6</v>
      </c>
      <c r="S240" s="9">
        <v>138</v>
      </c>
      <c r="T240" s="10">
        <v>548.46</v>
      </c>
    </row>
    <row r="241" spans="1:20" ht="15.75" thickBot="1" x14ac:dyDescent="0.3">
      <c r="A241" s="4" t="s">
        <v>196</v>
      </c>
      <c r="B241" s="4" t="s">
        <v>219</v>
      </c>
      <c r="C241" s="4" t="s">
        <v>220</v>
      </c>
      <c r="D241" s="4" t="s">
        <v>197</v>
      </c>
      <c r="E241" s="4" t="s">
        <v>198</v>
      </c>
      <c r="F241" s="4" t="s">
        <v>96</v>
      </c>
      <c r="G241" s="4" t="s">
        <v>97</v>
      </c>
      <c r="H241" s="12"/>
      <c r="I241" s="11">
        <v>528.02</v>
      </c>
      <c r="J241" s="11">
        <v>241.7</v>
      </c>
      <c r="K241" s="11">
        <v>597.14</v>
      </c>
      <c r="L241" s="11">
        <v>21288.91</v>
      </c>
      <c r="M241" s="11">
        <v>17191.97</v>
      </c>
      <c r="N241" s="11">
        <v>3786.12</v>
      </c>
      <c r="O241" s="11">
        <v>9909.2800000000007</v>
      </c>
      <c r="P241" s="11">
        <v>7029.71</v>
      </c>
      <c r="Q241" s="11">
        <v>6264.37</v>
      </c>
      <c r="R241" s="11">
        <v>5315.47</v>
      </c>
      <c r="S241" s="11">
        <v>5987.21</v>
      </c>
      <c r="T241" s="10">
        <v>78139.899999999994</v>
      </c>
    </row>
    <row r="242" spans="1:20" ht="15.75" thickBot="1" x14ac:dyDescent="0.3">
      <c r="A242" s="4" t="s">
        <v>196</v>
      </c>
      <c r="B242" s="4" t="s">
        <v>219</v>
      </c>
      <c r="C242" s="4" t="s">
        <v>220</v>
      </c>
      <c r="D242" s="4" t="s">
        <v>197</v>
      </c>
      <c r="E242" s="4" t="s">
        <v>198</v>
      </c>
      <c r="F242" s="4" t="s">
        <v>98</v>
      </c>
      <c r="G242" s="4" t="s">
        <v>99</v>
      </c>
      <c r="H242" s="8"/>
      <c r="I242" s="9">
        <v>91.88</v>
      </c>
      <c r="J242" s="9">
        <v>244.13</v>
      </c>
      <c r="K242" s="9">
        <v>35.99</v>
      </c>
      <c r="L242" s="8"/>
      <c r="M242" s="9">
        <v>100.6</v>
      </c>
      <c r="N242" s="9">
        <v>81.260000000000005</v>
      </c>
      <c r="O242" s="8"/>
      <c r="P242" s="9">
        <v>381.84</v>
      </c>
      <c r="Q242" s="9">
        <v>237.94</v>
      </c>
      <c r="R242" s="9">
        <v>71.8</v>
      </c>
      <c r="S242" s="9">
        <v>301.24</v>
      </c>
      <c r="T242" s="10">
        <v>1546.68</v>
      </c>
    </row>
    <row r="243" spans="1:20" ht="15.75" thickBot="1" x14ac:dyDescent="0.3">
      <c r="A243" s="4" t="s">
        <v>196</v>
      </c>
      <c r="B243" s="4" t="s">
        <v>219</v>
      </c>
      <c r="C243" s="4" t="s">
        <v>220</v>
      </c>
      <c r="D243" s="4" t="s">
        <v>197</v>
      </c>
      <c r="E243" s="4" t="s">
        <v>198</v>
      </c>
      <c r="F243" s="4" t="s">
        <v>130</v>
      </c>
      <c r="G243" s="4" t="s">
        <v>131</v>
      </c>
      <c r="H243" s="11">
        <v>147</v>
      </c>
      <c r="I243" s="11">
        <v>47.7</v>
      </c>
      <c r="J243" s="11">
        <v>107.8</v>
      </c>
      <c r="K243" s="11">
        <v>31.1</v>
      </c>
      <c r="L243" s="11">
        <v>83.9</v>
      </c>
      <c r="M243" s="12"/>
      <c r="N243" s="11">
        <v>140.6</v>
      </c>
      <c r="O243" s="11">
        <v>88</v>
      </c>
      <c r="P243" s="11">
        <v>37.729999999999997</v>
      </c>
      <c r="Q243" s="11">
        <v>20.96</v>
      </c>
      <c r="R243" s="12"/>
      <c r="S243" s="11">
        <v>26.95</v>
      </c>
      <c r="T243" s="10">
        <v>731.74</v>
      </c>
    </row>
    <row r="244" spans="1:20" ht="15.75" thickBot="1" x14ac:dyDescent="0.3">
      <c r="A244" s="4" t="s">
        <v>196</v>
      </c>
      <c r="B244" s="4" t="s">
        <v>219</v>
      </c>
      <c r="C244" s="4" t="s">
        <v>220</v>
      </c>
      <c r="D244" s="4" t="s">
        <v>197</v>
      </c>
      <c r="E244" s="4" t="s">
        <v>198</v>
      </c>
      <c r="F244" s="4" t="s">
        <v>199</v>
      </c>
      <c r="G244" s="4" t="s">
        <v>200</v>
      </c>
      <c r="H244" s="8"/>
      <c r="I244" s="9">
        <v>155.94999999999999</v>
      </c>
      <c r="J244" s="9">
        <v>124.76</v>
      </c>
      <c r="K244" s="9">
        <v>124.76</v>
      </c>
      <c r="L244" s="9">
        <v>124.76</v>
      </c>
      <c r="M244" s="9">
        <v>162.56</v>
      </c>
      <c r="N244" s="8"/>
      <c r="O244" s="9">
        <v>222.1</v>
      </c>
      <c r="P244" s="9">
        <v>138.81</v>
      </c>
      <c r="Q244" s="9">
        <v>111.04</v>
      </c>
      <c r="R244" s="9">
        <v>138.80000000000001</v>
      </c>
      <c r="S244" s="9">
        <v>222.08</v>
      </c>
      <c r="T244" s="10">
        <v>1525.62</v>
      </c>
    </row>
    <row r="245" spans="1:20" ht="15.75" thickBot="1" x14ac:dyDescent="0.3">
      <c r="A245" s="4" t="s">
        <v>196</v>
      </c>
      <c r="B245" s="4" t="s">
        <v>219</v>
      </c>
      <c r="C245" s="4" t="s">
        <v>220</v>
      </c>
      <c r="D245" s="4" t="s">
        <v>197</v>
      </c>
      <c r="E245" s="4" t="s">
        <v>198</v>
      </c>
      <c r="F245" s="4" t="s">
        <v>138</v>
      </c>
      <c r="G245" s="4" t="s">
        <v>139</v>
      </c>
      <c r="H245" s="12"/>
      <c r="I245" s="12"/>
      <c r="J245" s="11">
        <v>1305.3499999999999</v>
      </c>
      <c r="K245" s="12"/>
      <c r="L245" s="12"/>
      <c r="M245" s="12"/>
      <c r="N245" s="12"/>
      <c r="O245" s="11">
        <v>1703.72</v>
      </c>
      <c r="P245" s="12"/>
      <c r="Q245" s="12"/>
      <c r="R245" s="12"/>
      <c r="S245" s="12"/>
      <c r="T245" s="10">
        <v>3009.07</v>
      </c>
    </row>
    <row r="246" spans="1:20" ht="15.75" thickBot="1" x14ac:dyDescent="0.3">
      <c r="A246" s="4" t="s">
        <v>196</v>
      </c>
      <c r="B246" s="4" t="s">
        <v>219</v>
      </c>
      <c r="C246" s="4" t="s">
        <v>220</v>
      </c>
      <c r="D246" s="4" t="s">
        <v>197</v>
      </c>
      <c r="E246" s="4" t="s">
        <v>198</v>
      </c>
      <c r="F246" s="4" t="s">
        <v>102</v>
      </c>
      <c r="G246" s="4" t="s">
        <v>103</v>
      </c>
      <c r="H246" s="8"/>
      <c r="I246" s="8"/>
      <c r="J246" s="9">
        <v>1440.5</v>
      </c>
      <c r="K246" s="8"/>
      <c r="L246" s="8"/>
      <c r="M246" s="8"/>
      <c r="N246" s="8"/>
      <c r="O246" s="8"/>
      <c r="P246" s="8"/>
      <c r="Q246" s="8"/>
      <c r="R246" s="8"/>
      <c r="S246" s="8"/>
      <c r="T246" s="10">
        <v>1440.5</v>
      </c>
    </row>
    <row r="247" spans="1:20" ht="15.75" thickBot="1" x14ac:dyDescent="0.3">
      <c r="A247" s="4" t="s">
        <v>196</v>
      </c>
      <c r="B247" s="4" t="s">
        <v>219</v>
      </c>
      <c r="C247" s="4" t="s">
        <v>220</v>
      </c>
      <c r="D247" s="4" t="s">
        <v>197</v>
      </c>
      <c r="E247" s="4" t="s">
        <v>198</v>
      </c>
      <c r="F247" s="4" t="s">
        <v>30</v>
      </c>
      <c r="G247" s="4" t="s">
        <v>31</v>
      </c>
      <c r="H247" s="12"/>
      <c r="I247" s="12"/>
      <c r="J247" s="12"/>
      <c r="K247" s="12"/>
      <c r="L247" s="12"/>
      <c r="M247" s="11">
        <v>6688</v>
      </c>
      <c r="N247" s="12"/>
      <c r="O247" s="12"/>
      <c r="P247" s="12"/>
      <c r="Q247" s="12"/>
      <c r="R247" s="12"/>
      <c r="S247" s="12"/>
      <c r="T247" s="10">
        <v>6688</v>
      </c>
    </row>
    <row r="248" spans="1:20" ht="15.75" thickBot="1" x14ac:dyDescent="0.3">
      <c r="A248" s="4" t="s">
        <v>196</v>
      </c>
      <c r="B248" s="4" t="s">
        <v>219</v>
      </c>
      <c r="C248" s="4" t="s">
        <v>220</v>
      </c>
      <c r="D248" s="4" t="s">
        <v>197</v>
      </c>
      <c r="E248" s="4" t="s">
        <v>198</v>
      </c>
      <c r="F248" s="4" t="s">
        <v>142</v>
      </c>
      <c r="G248" s="4" t="s">
        <v>143</v>
      </c>
      <c r="H248" s="8"/>
      <c r="I248" s="8"/>
      <c r="J248" s="8"/>
      <c r="K248" s="9">
        <v>918.61</v>
      </c>
      <c r="L248" s="8"/>
      <c r="M248" s="8"/>
      <c r="N248" s="8"/>
      <c r="O248" s="8"/>
      <c r="P248" s="8"/>
      <c r="Q248" s="8"/>
      <c r="R248" s="8"/>
      <c r="S248" s="8"/>
      <c r="T248" s="10">
        <v>918.61</v>
      </c>
    </row>
    <row r="249" spans="1:20" ht="15.75" thickBot="1" x14ac:dyDescent="0.3">
      <c r="A249" s="4" t="s">
        <v>196</v>
      </c>
      <c r="B249" s="4" t="s">
        <v>219</v>
      </c>
      <c r="C249" s="4" t="s">
        <v>220</v>
      </c>
      <c r="D249" s="4" t="s">
        <v>197</v>
      </c>
      <c r="E249" s="4" t="s">
        <v>198</v>
      </c>
      <c r="F249" s="4" t="s">
        <v>144</v>
      </c>
      <c r="G249" s="4" t="s">
        <v>145</v>
      </c>
      <c r="H249" s="12"/>
      <c r="I249" s="12"/>
      <c r="J249" s="12"/>
      <c r="K249" s="12"/>
      <c r="L249" s="12"/>
      <c r="M249" s="12"/>
      <c r="N249" s="12"/>
      <c r="O249" s="12"/>
      <c r="P249" s="11">
        <v>202.62</v>
      </c>
      <c r="Q249" s="12"/>
      <c r="R249" s="12"/>
      <c r="S249" s="12"/>
      <c r="T249" s="10">
        <v>202.62</v>
      </c>
    </row>
    <row r="250" spans="1:20" ht="15.75" thickBot="1" x14ac:dyDescent="0.3">
      <c r="A250" s="4" t="s">
        <v>196</v>
      </c>
      <c r="B250" s="4" t="s">
        <v>219</v>
      </c>
      <c r="C250" s="4" t="s">
        <v>220</v>
      </c>
      <c r="D250" s="4" t="s">
        <v>197</v>
      </c>
      <c r="E250" s="4" t="s">
        <v>198</v>
      </c>
      <c r="F250" s="4" t="s">
        <v>65</v>
      </c>
      <c r="G250" s="4" t="s">
        <v>66</v>
      </c>
      <c r="H250" s="8"/>
      <c r="I250" s="8"/>
      <c r="J250" s="8"/>
      <c r="K250" s="8"/>
      <c r="L250" s="8"/>
      <c r="M250" s="9">
        <v>516.14</v>
      </c>
      <c r="N250" s="9">
        <v>566.09</v>
      </c>
      <c r="O250" s="9">
        <v>192.66</v>
      </c>
      <c r="P250" s="8"/>
      <c r="Q250" s="8"/>
      <c r="R250" s="8"/>
      <c r="S250" s="8"/>
      <c r="T250" s="10">
        <v>1274.8900000000001</v>
      </c>
    </row>
    <row r="251" spans="1:20" ht="15.75" thickBot="1" x14ac:dyDescent="0.3">
      <c r="A251" s="4" t="s">
        <v>196</v>
      </c>
      <c r="B251" s="4" t="s">
        <v>219</v>
      </c>
      <c r="C251" s="4" t="s">
        <v>220</v>
      </c>
      <c r="D251" s="4" t="s">
        <v>197</v>
      </c>
      <c r="E251" s="4" t="s">
        <v>198</v>
      </c>
      <c r="F251" s="4" t="s">
        <v>56</v>
      </c>
      <c r="G251" s="4" t="s">
        <v>57</v>
      </c>
      <c r="H251" s="11">
        <v>979.36</v>
      </c>
      <c r="I251" s="12"/>
      <c r="J251" s="12"/>
      <c r="K251" s="12"/>
      <c r="L251" s="12"/>
      <c r="M251" s="11">
        <v>43336.39</v>
      </c>
      <c r="N251" s="11">
        <v>31496.83</v>
      </c>
      <c r="O251" s="11">
        <v>12507.52</v>
      </c>
      <c r="P251" s="12"/>
      <c r="Q251" s="12"/>
      <c r="R251" s="12"/>
      <c r="S251" s="11">
        <v>504.4</v>
      </c>
      <c r="T251" s="10">
        <v>88824.5</v>
      </c>
    </row>
    <row r="252" spans="1:20" ht="15.75" thickBot="1" x14ac:dyDescent="0.3">
      <c r="A252" s="4" t="s">
        <v>196</v>
      </c>
      <c r="B252" s="4" t="s">
        <v>219</v>
      </c>
      <c r="C252" s="4" t="s">
        <v>220</v>
      </c>
      <c r="D252" s="4" t="s">
        <v>197</v>
      </c>
      <c r="E252" s="4" t="s">
        <v>198</v>
      </c>
      <c r="F252" s="4" t="s">
        <v>68</v>
      </c>
      <c r="G252" s="4" t="s">
        <v>69</v>
      </c>
      <c r="H252" s="8"/>
      <c r="I252" s="8"/>
      <c r="J252" s="8"/>
      <c r="K252" s="8"/>
      <c r="L252" s="8"/>
      <c r="M252" s="9">
        <v>102.59</v>
      </c>
      <c r="N252" s="8"/>
      <c r="O252" s="9">
        <v>136.46</v>
      </c>
      <c r="P252" s="8"/>
      <c r="Q252" s="8"/>
      <c r="R252" s="8"/>
      <c r="S252" s="8"/>
      <c r="T252" s="10">
        <v>239.05</v>
      </c>
    </row>
    <row r="253" spans="1:20" ht="15.75" thickBot="1" x14ac:dyDescent="0.3">
      <c r="A253" s="4" t="s">
        <v>196</v>
      </c>
      <c r="B253" s="4" t="s">
        <v>219</v>
      </c>
      <c r="C253" s="4" t="s">
        <v>220</v>
      </c>
      <c r="D253" s="4" t="s">
        <v>203</v>
      </c>
      <c r="E253" s="4" t="s">
        <v>204</v>
      </c>
      <c r="F253" s="4" t="s">
        <v>120</v>
      </c>
      <c r="G253" s="4" t="s">
        <v>121</v>
      </c>
      <c r="H253" s="12"/>
      <c r="I253" s="12"/>
      <c r="J253" s="12"/>
      <c r="K253" s="12"/>
      <c r="L253" s="12"/>
      <c r="M253" s="12"/>
      <c r="N253" s="12"/>
      <c r="O253" s="12"/>
      <c r="P253" s="12"/>
      <c r="Q253" s="12"/>
      <c r="R253" s="12"/>
      <c r="S253" s="11">
        <v>1094.3599999999999</v>
      </c>
      <c r="T253" s="10">
        <v>1094.3599999999999</v>
      </c>
    </row>
    <row r="254" spans="1:20" ht="15.75" thickBot="1" x14ac:dyDescent="0.3">
      <c r="A254" s="4" t="s">
        <v>196</v>
      </c>
      <c r="B254" s="4" t="s">
        <v>219</v>
      </c>
      <c r="C254" s="4" t="s">
        <v>220</v>
      </c>
      <c r="D254" s="4" t="s">
        <v>203</v>
      </c>
      <c r="E254" s="4" t="s">
        <v>204</v>
      </c>
      <c r="F254" s="4" t="s">
        <v>96</v>
      </c>
      <c r="G254" s="4" t="s">
        <v>97</v>
      </c>
      <c r="H254" s="8"/>
      <c r="I254" s="8"/>
      <c r="J254" s="9">
        <v>6292.48</v>
      </c>
      <c r="K254" s="8"/>
      <c r="L254" s="8"/>
      <c r="M254" s="9">
        <v>5533.16</v>
      </c>
      <c r="N254" s="8"/>
      <c r="O254" s="9">
        <v>5007.41</v>
      </c>
      <c r="P254" s="8"/>
      <c r="Q254" s="8"/>
      <c r="R254" s="9">
        <v>5935.75</v>
      </c>
      <c r="S254" s="8"/>
      <c r="T254" s="10">
        <v>22768.799999999999</v>
      </c>
    </row>
    <row r="255" spans="1:20" ht="15.75" thickBot="1" x14ac:dyDescent="0.3">
      <c r="A255" s="4" t="s">
        <v>196</v>
      </c>
      <c r="B255" s="4" t="s">
        <v>219</v>
      </c>
      <c r="C255" s="4" t="s">
        <v>220</v>
      </c>
      <c r="D255" s="4" t="s">
        <v>203</v>
      </c>
      <c r="E255" s="4" t="s">
        <v>204</v>
      </c>
      <c r="F255" s="4" t="s">
        <v>130</v>
      </c>
      <c r="G255" s="4" t="s">
        <v>131</v>
      </c>
      <c r="H255" s="11">
        <v>48.16</v>
      </c>
      <c r="I255" s="11">
        <v>70.81</v>
      </c>
      <c r="J255" s="11">
        <v>46.96</v>
      </c>
      <c r="K255" s="12"/>
      <c r="L255" s="11">
        <v>84.62</v>
      </c>
      <c r="M255" s="12"/>
      <c r="N255" s="12"/>
      <c r="O255" s="11">
        <v>49.75</v>
      </c>
      <c r="P255" s="12"/>
      <c r="Q255" s="12"/>
      <c r="R255" s="12"/>
      <c r="S255" s="12"/>
      <c r="T255" s="10">
        <v>300.3</v>
      </c>
    </row>
    <row r="256" spans="1:20" ht="15.75" thickBot="1" x14ac:dyDescent="0.3">
      <c r="A256" s="4" t="s">
        <v>196</v>
      </c>
      <c r="B256" s="4" t="s">
        <v>219</v>
      </c>
      <c r="C256" s="4" t="s">
        <v>220</v>
      </c>
      <c r="D256" s="4" t="s">
        <v>203</v>
      </c>
      <c r="E256" s="4" t="s">
        <v>204</v>
      </c>
      <c r="F256" s="4" t="s">
        <v>136</v>
      </c>
      <c r="G256" s="4" t="s">
        <v>137</v>
      </c>
      <c r="H256" s="9">
        <v>1.6</v>
      </c>
      <c r="I256" s="8"/>
      <c r="J256" s="9">
        <v>17.8</v>
      </c>
      <c r="K256" s="9">
        <v>7</v>
      </c>
      <c r="L256" s="9">
        <v>10</v>
      </c>
      <c r="M256" s="8"/>
      <c r="N256" s="9">
        <v>3.2</v>
      </c>
      <c r="O256" s="9">
        <v>22.4</v>
      </c>
      <c r="P256" s="8"/>
      <c r="Q256" s="8"/>
      <c r="R256" s="8"/>
      <c r="S256" s="8"/>
      <c r="T256" s="10">
        <v>62</v>
      </c>
    </row>
    <row r="257" spans="1:20" ht="15.75" thickBot="1" x14ac:dyDescent="0.3">
      <c r="A257" s="4" t="s">
        <v>196</v>
      </c>
      <c r="B257" s="4" t="s">
        <v>219</v>
      </c>
      <c r="C257" s="4" t="s">
        <v>220</v>
      </c>
      <c r="D257" s="4" t="s">
        <v>203</v>
      </c>
      <c r="E257" s="4" t="s">
        <v>204</v>
      </c>
      <c r="F257" s="4" t="s">
        <v>144</v>
      </c>
      <c r="G257" s="4" t="s">
        <v>145</v>
      </c>
      <c r="H257" s="12"/>
      <c r="I257" s="12"/>
      <c r="J257" s="11">
        <v>18.899999999999999</v>
      </c>
      <c r="K257" s="11">
        <v>12</v>
      </c>
      <c r="L257" s="12"/>
      <c r="M257" s="12"/>
      <c r="N257" s="11">
        <v>25.05</v>
      </c>
      <c r="O257" s="11">
        <v>161.13999999999999</v>
      </c>
      <c r="P257" s="12"/>
      <c r="Q257" s="12"/>
      <c r="R257" s="12"/>
      <c r="S257" s="12"/>
      <c r="T257" s="10">
        <v>217.09</v>
      </c>
    </row>
    <row r="258" spans="1:20" ht="15.75" thickBot="1" x14ac:dyDescent="0.3">
      <c r="A258" s="4" t="s">
        <v>196</v>
      </c>
      <c r="B258" s="4" t="s">
        <v>219</v>
      </c>
      <c r="C258" s="4" t="s">
        <v>220</v>
      </c>
      <c r="D258" s="4" t="s">
        <v>203</v>
      </c>
      <c r="E258" s="4" t="s">
        <v>204</v>
      </c>
      <c r="F258" s="4" t="s">
        <v>150</v>
      </c>
      <c r="G258" s="4" t="s">
        <v>151</v>
      </c>
      <c r="H258" s="8"/>
      <c r="I258" s="8"/>
      <c r="J258" s="9">
        <v>53.9</v>
      </c>
      <c r="K258" s="8"/>
      <c r="L258" s="8"/>
      <c r="M258" s="8"/>
      <c r="N258" s="8"/>
      <c r="O258" s="8"/>
      <c r="P258" s="8"/>
      <c r="Q258" s="8"/>
      <c r="R258" s="8"/>
      <c r="S258" s="8"/>
      <c r="T258" s="10">
        <v>53.9</v>
      </c>
    </row>
    <row r="259" spans="1:20" ht="15.75" thickBot="1" x14ac:dyDescent="0.3">
      <c r="A259" s="4" t="s">
        <v>196</v>
      </c>
      <c r="B259" s="4" t="s">
        <v>221</v>
      </c>
      <c r="C259" s="4" t="s">
        <v>222</v>
      </c>
      <c r="D259" s="4" t="s">
        <v>197</v>
      </c>
      <c r="E259" s="4" t="s">
        <v>198</v>
      </c>
      <c r="F259" s="4" t="s">
        <v>61</v>
      </c>
      <c r="G259" s="4" t="s">
        <v>62</v>
      </c>
      <c r="H259" s="12"/>
      <c r="I259" s="12"/>
      <c r="J259" s="12"/>
      <c r="K259" s="12"/>
      <c r="L259" s="12"/>
      <c r="M259" s="12"/>
      <c r="N259" s="12"/>
      <c r="O259" s="12"/>
      <c r="P259" s="12"/>
      <c r="Q259" s="11">
        <v>138</v>
      </c>
      <c r="R259" s="12"/>
      <c r="S259" s="12"/>
      <c r="T259" s="10">
        <v>138</v>
      </c>
    </row>
    <row r="260" spans="1:20" ht="15.75" thickBot="1" x14ac:dyDescent="0.3">
      <c r="A260" s="4" t="s">
        <v>196</v>
      </c>
      <c r="B260" s="4" t="s">
        <v>221</v>
      </c>
      <c r="C260" s="4" t="s">
        <v>222</v>
      </c>
      <c r="D260" s="4" t="s">
        <v>197</v>
      </c>
      <c r="E260" s="4" t="s">
        <v>198</v>
      </c>
      <c r="F260" s="4" t="s">
        <v>26</v>
      </c>
      <c r="G260" s="4" t="s">
        <v>27</v>
      </c>
      <c r="H260" s="8"/>
      <c r="I260" s="8"/>
      <c r="J260" s="9">
        <v>140.74</v>
      </c>
      <c r="K260" s="8"/>
      <c r="L260" s="8"/>
      <c r="M260" s="8"/>
      <c r="N260" s="8"/>
      <c r="O260" s="8"/>
      <c r="P260" s="8"/>
      <c r="Q260" s="8"/>
      <c r="R260" s="8"/>
      <c r="S260" s="8"/>
      <c r="T260" s="10">
        <v>140.74</v>
      </c>
    </row>
    <row r="261" spans="1:20" ht="15.75" thickBot="1" x14ac:dyDescent="0.3">
      <c r="A261" s="4" t="s">
        <v>196</v>
      </c>
      <c r="B261" s="4" t="s">
        <v>223</v>
      </c>
      <c r="C261" s="4" t="s">
        <v>224</v>
      </c>
      <c r="D261" s="4" t="s">
        <v>197</v>
      </c>
      <c r="E261" s="4" t="s">
        <v>198</v>
      </c>
      <c r="F261" s="4" t="s">
        <v>84</v>
      </c>
      <c r="G261" s="4" t="s">
        <v>85</v>
      </c>
      <c r="H261" s="12"/>
      <c r="I261" s="12"/>
      <c r="J261" s="12"/>
      <c r="K261" s="12"/>
      <c r="L261" s="12"/>
      <c r="M261" s="12"/>
      <c r="N261" s="11">
        <v>0.37</v>
      </c>
      <c r="O261" s="12"/>
      <c r="P261" s="12"/>
      <c r="Q261" s="12"/>
      <c r="R261" s="12"/>
      <c r="S261" s="12"/>
      <c r="T261" s="10">
        <v>0.37</v>
      </c>
    </row>
    <row r="262" spans="1:20" ht="15.75" thickBot="1" x14ac:dyDescent="0.3">
      <c r="A262" s="4" t="s">
        <v>196</v>
      </c>
      <c r="B262" s="4" t="s">
        <v>223</v>
      </c>
      <c r="C262" s="4" t="s">
        <v>224</v>
      </c>
      <c r="D262" s="4" t="s">
        <v>197</v>
      </c>
      <c r="E262" s="4" t="s">
        <v>198</v>
      </c>
      <c r="F262" s="4" t="s">
        <v>56</v>
      </c>
      <c r="G262" s="4" t="s">
        <v>57</v>
      </c>
      <c r="H262" s="8"/>
      <c r="I262" s="8"/>
      <c r="J262" s="8"/>
      <c r="K262" s="8"/>
      <c r="L262" s="8"/>
      <c r="M262" s="8"/>
      <c r="N262" s="9">
        <v>367.44</v>
      </c>
      <c r="O262" s="8"/>
      <c r="P262" s="8"/>
      <c r="Q262" s="8"/>
      <c r="R262" s="8"/>
      <c r="S262" s="8"/>
      <c r="T262" s="10">
        <v>367.44</v>
      </c>
    </row>
    <row r="263" spans="1:20" ht="15.75" thickBot="1" x14ac:dyDescent="0.3">
      <c r="A263" s="4" t="s">
        <v>196</v>
      </c>
      <c r="B263" s="4" t="s">
        <v>164</v>
      </c>
      <c r="C263" s="4" t="s">
        <v>165</v>
      </c>
      <c r="D263" s="4" t="s">
        <v>203</v>
      </c>
      <c r="E263" s="4" t="s">
        <v>204</v>
      </c>
      <c r="F263" s="4" t="s">
        <v>110</v>
      </c>
      <c r="G263" s="4" t="s">
        <v>111</v>
      </c>
      <c r="H263" s="11">
        <v>1432.71</v>
      </c>
      <c r="I263" s="11">
        <v>1929.76</v>
      </c>
      <c r="J263" s="11">
        <v>1465.17</v>
      </c>
      <c r="K263" s="11">
        <v>1813.14</v>
      </c>
      <c r="L263" s="11">
        <v>1930.66</v>
      </c>
      <c r="M263" s="11">
        <v>1913.87</v>
      </c>
      <c r="N263" s="11">
        <v>1829.93</v>
      </c>
      <c r="O263" s="11">
        <v>1846.72</v>
      </c>
      <c r="P263" s="11">
        <v>1813.14</v>
      </c>
      <c r="Q263" s="11">
        <v>2014.6</v>
      </c>
      <c r="R263" s="11">
        <v>1373.59</v>
      </c>
      <c r="S263" s="11">
        <v>869.94</v>
      </c>
      <c r="T263" s="10">
        <v>20233.23</v>
      </c>
    </row>
    <row r="264" spans="1:20" ht="15.75" thickBot="1" x14ac:dyDescent="0.3">
      <c r="A264" s="4" t="s">
        <v>196</v>
      </c>
      <c r="B264" s="4" t="s">
        <v>164</v>
      </c>
      <c r="C264" s="4" t="s">
        <v>165</v>
      </c>
      <c r="D264" s="4" t="s">
        <v>203</v>
      </c>
      <c r="E264" s="4" t="s">
        <v>204</v>
      </c>
      <c r="F264" s="4" t="s">
        <v>112</v>
      </c>
      <c r="G264" s="4" t="s">
        <v>113</v>
      </c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9">
        <v>296.51</v>
      </c>
      <c r="S264" s="8"/>
      <c r="T264" s="10">
        <v>296.51</v>
      </c>
    </row>
    <row r="265" spans="1:20" ht="15.75" thickBot="1" x14ac:dyDescent="0.3">
      <c r="A265" s="4" t="s">
        <v>196</v>
      </c>
      <c r="B265" s="4" t="s">
        <v>164</v>
      </c>
      <c r="C265" s="4" t="s">
        <v>165</v>
      </c>
      <c r="D265" s="4" t="s">
        <v>203</v>
      </c>
      <c r="E265" s="4" t="s">
        <v>204</v>
      </c>
      <c r="F265" s="4" t="s">
        <v>88</v>
      </c>
      <c r="G265" s="4" t="s">
        <v>89</v>
      </c>
      <c r="H265" s="11">
        <v>259.94</v>
      </c>
      <c r="I265" s="11">
        <v>259.94</v>
      </c>
      <c r="J265" s="11">
        <v>271.36</v>
      </c>
      <c r="K265" s="11">
        <v>271.37</v>
      </c>
      <c r="L265" s="11">
        <v>271.37</v>
      </c>
      <c r="M265" s="11">
        <v>271.37</v>
      </c>
      <c r="N265" s="11">
        <v>271.38</v>
      </c>
      <c r="O265" s="11">
        <v>271.36</v>
      </c>
      <c r="P265" s="11">
        <v>271.38</v>
      </c>
      <c r="Q265" s="11">
        <v>271.36</v>
      </c>
      <c r="R265" s="11">
        <v>271.36</v>
      </c>
      <c r="S265" s="11">
        <v>271.36</v>
      </c>
      <c r="T265" s="10">
        <v>3233.55</v>
      </c>
    </row>
    <row r="266" spans="1:20" ht="15.75" thickBot="1" x14ac:dyDescent="0.3">
      <c r="A266" s="4" t="s">
        <v>196</v>
      </c>
      <c r="B266" s="4" t="s">
        <v>164</v>
      </c>
      <c r="C266" s="4" t="s">
        <v>165</v>
      </c>
      <c r="D266" s="4" t="s">
        <v>203</v>
      </c>
      <c r="E266" s="4" t="s">
        <v>204</v>
      </c>
      <c r="F266" s="4" t="s">
        <v>90</v>
      </c>
      <c r="G266" s="4" t="s">
        <v>91</v>
      </c>
      <c r="H266" s="9">
        <v>1009.84</v>
      </c>
      <c r="I266" s="9">
        <v>1009.84</v>
      </c>
      <c r="J266" s="9">
        <v>1054.24</v>
      </c>
      <c r="K266" s="9">
        <v>1054.24</v>
      </c>
      <c r="L266" s="9">
        <v>1054.24</v>
      </c>
      <c r="M266" s="9">
        <v>1054.24</v>
      </c>
      <c r="N266" s="9">
        <v>1054.24</v>
      </c>
      <c r="O266" s="9">
        <v>1054.24</v>
      </c>
      <c r="P266" s="9">
        <v>1054.24</v>
      </c>
      <c r="Q266" s="9">
        <v>1054.24</v>
      </c>
      <c r="R266" s="9">
        <v>1054.24</v>
      </c>
      <c r="S266" s="9">
        <v>1054.24</v>
      </c>
      <c r="T266" s="10">
        <v>12562.08</v>
      </c>
    </row>
    <row r="267" spans="1:20" ht="15.75" thickBot="1" x14ac:dyDescent="0.3">
      <c r="A267" s="4" t="s">
        <v>196</v>
      </c>
      <c r="B267" s="4" t="s">
        <v>164</v>
      </c>
      <c r="C267" s="4" t="s">
        <v>165</v>
      </c>
      <c r="D267" s="4" t="s">
        <v>203</v>
      </c>
      <c r="E267" s="4" t="s">
        <v>204</v>
      </c>
      <c r="F267" s="4" t="s">
        <v>166</v>
      </c>
      <c r="G267" s="4" t="s">
        <v>167</v>
      </c>
      <c r="H267" s="11">
        <v>-1999.05</v>
      </c>
      <c r="I267" s="11">
        <v>-2931.94</v>
      </c>
      <c r="J267" s="11">
        <v>-2208.6999999999998</v>
      </c>
      <c r="K267" s="11">
        <v>-2333.9299999999998</v>
      </c>
      <c r="L267" s="11">
        <v>-3020.38</v>
      </c>
      <c r="M267" s="11">
        <v>-1922.06</v>
      </c>
      <c r="N267" s="11">
        <v>-3157.67</v>
      </c>
      <c r="O267" s="11">
        <v>-3157.67</v>
      </c>
      <c r="P267" s="11">
        <v>-2333.9299999999998</v>
      </c>
      <c r="Q267" s="11">
        <v>-3020.38</v>
      </c>
      <c r="R267" s="11">
        <v>-2333.9299999999998</v>
      </c>
      <c r="S267" s="11">
        <v>-686.45</v>
      </c>
      <c r="T267" s="10">
        <v>-29106.09</v>
      </c>
    </row>
    <row r="268" spans="1:20" ht="15.75" thickBot="1" x14ac:dyDescent="0.3">
      <c r="A268" s="4" t="s">
        <v>196</v>
      </c>
      <c r="B268" s="4" t="s">
        <v>164</v>
      </c>
      <c r="C268" s="4" t="s">
        <v>165</v>
      </c>
      <c r="D268" s="4" t="s">
        <v>205</v>
      </c>
      <c r="E268" s="4" t="s">
        <v>206</v>
      </c>
      <c r="F268" s="4" t="s">
        <v>110</v>
      </c>
      <c r="G268" s="4" t="s">
        <v>111</v>
      </c>
      <c r="H268" s="9">
        <v>1432.71</v>
      </c>
      <c r="I268" s="9">
        <v>1929.76</v>
      </c>
      <c r="J268" s="9">
        <v>1465.17</v>
      </c>
      <c r="K268" s="9">
        <v>1813.14</v>
      </c>
      <c r="L268" s="9">
        <v>1930.66</v>
      </c>
      <c r="M268" s="9">
        <v>1913.87</v>
      </c>
      <c r="N268" s="9">
        <v>1829.93</v>
      </c>
      <c r="O268" s="9">
        <v>1846.72</v>
      </c>
      <c r="P268" s="9">
        <v>1813.14</v>
      </c>
      <c r="Q268" s="9">
        <v>2014.6</v>
      </c>
      <c r="R268" s="9">
        <v>1373.59</v>
      </c>
      <c r="S268" s="9">
        <v>869.94</v>
      </c>
      <c r="T268" s="10">
        <v>20233.23</v>
      </c>
    </row>
    <row r="269" spans="1:20" ht="15.75" thickBot="1" x14ac:dyDescent="0.3">
      <c r="A269" s="4" t="s">
        <v>196</v>
      </c>
      <c r="B269" s="4" t="s">
        <v>164</v>
      </c>
      <c r="C269" s="4" t="s">
        <v>165</v>
      </c>
      <c r="D269" s="4" t="s">
        <v>205</v>
      </c>
      <c r="E269" s="4" t="s">
        <v>206</v>
      </c>
      <c r="F269" s="4" t="s">
        <v>112</v>
      </c>
      <c r="G269" s="4" t="s">
        <v>113</v>
      </c>
      <c r="H269" s="12"/>
      <c r="I269" s="12"/>
      <c r="J269" s="12"/>
      <c r="K269" s="12"/>
      <c r="L269" s="12"/>
      <c r="M269" s="12"/>
      <c r="N269" s="12"/>
      <c r="O269" s="12"/>
      <c r="P269" s="12"/>
      <c r="Q269" s="12"/>
      <c r="R269" s="11">
        <v>296.51</v>
      </c>
      <c r="S269" s="12"/>
      <c r="T269" s="10">
        <v>296.51</v>
      </c>
    </row>
    <row r="270" spans="1:20" ht="15.75" thickBot="1" x14ac:dyDescent="0.3">
      <c r="A270" s="4" t="s">
        <v>196</v>
      </c>
      <c r="B270" s="4" t="s">
        <v>164</v>
      </c>
      <c r="C270" s="4" t="s">
        <v>165</v>
      </c>
      <c r="D270" s="4" t="s">
        <v>205</v>
      </c>
      <c r="E270" s="4" t="s">
        <v>206</v>
      </c>
      <c r="F270" s="4" t="s">
        <v>88</v>
      </c>
      <c r="G270" s="4" t="s">
        <v>89</v>
      </c>
      <c r="H270" s="9">
        <v>259.94</v>
      </c>
      <c r="I270" s="9">
        <v>259.94</v>
      </c>
      <c r="J270" s="9">
        <v>271.36</v>
      </c>
      <c r="K270" s="9">
        <v>271.37</v>
      </c>
      <c r="L270" s="9">
        <v>271.37</v>
      </c>
      <c r="M270" s="9">
        <v>271.37</v>
      </c>
      <c r="N270" s="9">
        <v>271.38</v>
      </c>
      <c r="O270" s="9">
        <v>271.36</v>
      </c>
      <c r="P270" s="9">
        <v>271.38</v>
      </c>
      <c r="Q270" s="9">
        <v>271.36</v>
      </c>
      <c r="R270" s="9">
        <v>271.36</v>
      </c>
      <c r="S270" s="9">
        <v>271.36</v>
      </c>
      <c r="T270" s="10">
        <v>3233.55</v>
      </c>
    </row>
    <row r="271" spans="1:20" ht="15.75" thickBot="1" x14ac:dyDescent="0.3">
      <c r="A271" s="4" t="s">
        <v>196</v>
      </c>
      <c r="B271" s="4" t="s">
        <v>164</v>
      </c>
      <c r="C271" s="4" t="s">
        <v>165</v>
      </c>
      <c r="D271" s="4" t="s">
        <v>205</v>
      </c>
      <c r="E271" s="4" t="s">
        <v>206</v>
      </c>
      <c r="F271" s="4" t="s">
        <v>90</v>
      </c>
      <c r="G271" s="4" t="s">
        <v>91</v>
      </c>
      <c r="H271" s="11">
        <v>1009.84</v>
      </c>
      <c r="I271" s="11">
        <v>1009.84</v>
      </c>
      <c r="J271" s="11">
        <v>1054.24</v>
      </c>
      <c r="K271" s="11">
        <v>1054.24</v>
      </c>
      <c r="L271" s="11">
        <v>1054.24</v>
      </c>
      <c r="M271" s="11">
        <v>1054.24</v>
      </c>
      <c r="N271" s="11">
        <v>1054.24</v>
      </c>
      <c r="O271" s="11">
        <v>1054.24</v>
      </c>
      <c r="P271" s="11">
        <v>1054.24</v>
      </c>
      <c r="Q271" s="11">
        <v>1054.24</v>
      </c>
      <c r="R271" s="11">
        <v>1054.24</v>
      </c>
      <c r="S271" s="11">
        <v>1054.24</v>
      </c>
      <c r="T271" s="10">
        <v>12562.08</v>
      </c>
    </row>
    <row r="272" spans="1:20" ht="15.75" thickBot="1" x14ac:dyDescent="0.3">
      <c r="A272" s="4" t="s">
        <v>196</v>
      </c>
      <c r="B272" s="4" t="s">
        <v>164</v>
      </c>
      <c r="C272" s="4" t="s">
        <v>165</v>
      </c>
      <c r="D272" s="4" t="s">
        <v>205</v>
      </c>
      <c r="E272" s="4" t="s">
        <v>206</v>
      </c>
      <c r="F272" s="4" t="s">
        <v>166</v>
      </c>
      <c r="G272" s="4" t="s">
        <v>167</v>
      </c>
      <c r="H272" s="9">
        <v>-1999.05</v>
      </c>
      <c r="I272" s="9">
        <v>-2931.94</v>
      </c>
      <c r="J272" s="9">
        <v>-2208.6999999999998</v>
      </c>
      <c r="K272" s="9">
        <v>-2333.9299999999998</v>
      </c>
      <c r="L272" s="9">
        <v>-3020.38</v>
      </c>
      <c r="M272" s="9">
        <v>-1922.06</v>
      </c>
      <c r="N272" s="9">
        <v>-3157.67</v>
      </c>
      <c r="O272" s="9">
        <v>-3157.67</v>
      </c>
      <c r="P272" s="9">
        <v>-2333.9299999999998</v>
      </c>
      <c r="Q272" s="9">
        <v>-3020.38</v>
      </c>
      <c r="R272" s="9">
        <v>-2333.9299999999998</v>
      </c>
      <c r="S272" s="9">
        <v>-686.45</v>
      </c>
      <c r="T272" s="10">
        <v>-29106.09</v>
      </c>
    </row>
    <row r="273" spans="1:20" ht="15.75" thickBot="1" x14ac:dyDescent="0.3">
      <c r="A273" s="4" t="s">
        <v>225</v>
      </c>
      <c r="B273" s="4" t="s">
        <v>42</v>
      </c>
      <c r="C273" s="4" t="s">
        <v>43</v>
      </c>
      <c r="D273" s="4" t="s">
        <v>226</v>
      </c>
      <c r="E273" s="4" t="s">
        <v>227</v>
      </c>
      <c r="F273" s="4" t="s">
        <v>228</v>
      </c>
      <c r="G273" s="4" t="s">
        <v>229</v>
      </c>
      <c r="H273" s="12"/>
      <c r="I273" s="12"/>
      <c r="J273" s="12"/>
      <c r="K273" s="11">
        <v>-3004.97</v>
      </c>
      <c r="L273" s="11">
        <v>-25884.05</v>
      </c>
      <c r="M273" s="11">
        <v>28889.02</v>
      </c>
      <c r="N273" s="12"/>
      <c r="O273" s="12"/>
      <c r="P273" s="12"/>
      <c r="Q273" s="12"/>
      <c r="R273" s="12"/>
      <c r="S273" s="12"/>
      <c r="T273" s="14">
        <v>0</v>
      </c>
    </row>
    <row r="274" spans="1:20" ht="15.75" thickBot="1" x14ac:dyDescent="0.3">
      <c r="A274" s="4" t="s">
        <v>225</v>
      </c>
      <c r="B274" s="4" t="s">
        <v>209</v>
      </c>
      <c r="C274" s="4" t="s">
        <v>210</v>
      </c>
      <c r="D274" s="4" t="s">
        <v>226</v>
      </c>
      <c r="E274" s="4" t="s">
        <v>227</v>
      </c>
      <c r="F274" s="4" t="s">
        <v>228</v>
      </c>
      <c r="G274" s="4" t="s">
        <v>229</v>
      </c>
      <c r="H274" s="8"/>
      <c r="I274" s="8"/>
      <c r="J274" s="8"/>
      <c r="K274" s="8"/>
      <c r="L274" s="8"/>
      <c r="M274" s="9">
        <v>-42937.73</v>
      </c>
      <c r="N274" s="8"/>
      <c r="O274" s="8"/>
      <c r="P274" s="8"/>
      <c r="Q274" s="9">
        <v>-7785.2</v>
      </c>
      <c r="R274" s="9">
        <v>-17138.18</v>
      </c>
      <c r="S274" s="9">
        <v>-17145.88</v>
      </c>
      <c r="T274" s="10">
        <v>-85006.99</v>
      </c>
    </row>
    <row r="275" spans="1:20" ht="15.75" thickBot="1" x14ac:dyDescent="0.3">
      <c r="A275" s="4" t="s">
        <v>230</v>
      </c>
      <c r="B275" s="4" t="s">
        <v>80</v>
      </c>
      <c r="C275" s="4" t="s">
        <v>81</v>
      </c>
      <c r="D275" s="4" t="s">
        <v>231</v>
      </c>
      <c r="E275" s="4" t="s">
        <v>232</v>
      </c>
      <c r="F275" s="4" t="s">
        <v>140</v>
      </c>
      <c r="G275" s="4" t="s">
        <v>141</v>
      </c>
      <c r="H275" s="12"/>
      <c r="I275" s="12"/>
      <c r="J275" s="12"/>
      <c r="K275" s="11">
        <v>120</v>
      </c>
      <c r="L275" s="12"/>
      <c r="M275" s="12"/>
      <c r="N275" s="12"/>
      <c r="O275" s="12"/>
      <c r="P275" s="12"/>
      <c r="Q275" s="12"/>
      <c r="R275" s="12"/>
      <c r="S275" s="12"/>
      <c r="T275" s="10">
        <v>120</v>
      </c>
    </row>
    <row r="276" spans="1:20" ht="15.75" thickBot="1" x14ac:dyDescent="0.3">
      <c r="A276" s="4" t="s">
        <v>230</v>
      </c>
      <c r="B276" s="4" t="s">
        <v>42</v>
      </c>
      <c r="C276" s="4" t="s">
        <v>43</v>
      </c>
      <c r="D276" s="4" t="s">
        <v>233</v>
      </c>
      <c r="E276" s="4" t="s">
        <v>234</v>
      </c>
      <c r="F276" s="4" t="s">
        <v>86</v>
      </c>
      <c r="G276" s="4" t="s">
        <v>87</v>
      </c>
      <c r="H276" s="9">
        <v>532.87</v>
      </c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10">
        <v>532.87</v>
      </c>
    </row>
    <row r="277" spans="1:20" ht="15.75" thickBot="1" x14ac:dyDescent="0.3">
      <c r="A277" s="4" t="s">
        <v>230</v>
      </c>
      <c r="B277" s="4" t="s">
        <v>42</v>
      </c>
      <c r="C277" s="4" t="s">
        <v>43</v>
      </c>
      <c r="D277" s="4" t="s">
        <v>233</v>
      </c>
      <c r="E277" s="4" t="s">
        <v>234</v>
      </c>
      <c r="F277" s="4" t="s">
        <v>116</v>
      </c>
      <c r="G277" s="4" t="s">
        <v>117</v>
      </c>
      <c r="H277" s="11">
        <v>9.75</v>
      </c>
      <c r="I277" s="12"/>
      <c r="J277" s="12"/>
      <c r="K277" s="12"/>
      <c r="L277" s="12"/>
      <c r="M277" s="12"/>
      <c r="N277" s="12"/>
      <c r="O277" s="12"/>
      <c r="P277" s="12"/>
      <c r="Q277" s="12"/>
      <c r="R277" s="12"/>
      <c r="S277" s="12"/>
      <c r="T277" s="10">
        <v>9.75</v>
      </c>
    </row>
    <row r="278" spans="1:20" ht="15.75" thickBot="1" x14ac:dyDescent="0.3">
      <c r="A278" s="4" t="s">
        <v>230</v>
      </c>
      <c r="B278" s="4" t="s">
        <v>42</v>
      </c>
      <c r="C278" s="4" t="s">
        <v>43</v>
      </c>
      <c r="D278" s="4" t="s">
        <v>233</v>
      </c>
      <c r="E278" s="4" t="s">
        <v>234</v>
      </c>
      <c r="F278" s="4" t="s">
        <v>88</v>
      </c>
      <c r="G278" s="4" t="s">
        <v>89</v>
      </c>
      <c r="H278" s="9">
        <v>87.81</v>
      </c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10">
        <v>87.81</v>
      </c>
    </row>
    <row r="279" spans="1:20" ht="15.75" thickBot="1" x14ac:dyDescent="0.3">
      <c r="A279" s="4" t="s">
        <v>230</v>
      </c>
      <c r="B279" s="4" t="s">
        <v>42</v>
      </c>
      <c r="C279" s="4" t="s">
        <v>43</v>
      </c>
      <c r="D279" s="4" t="s">
        <v>233</v>
      </c>
      <c r="E279" s="4" t="s">
        <v>234</v>
      </c>
      <c r="F279" s="4" t="s">
        <v>90</v>
      </c>
      <c r="G279" s="4" t="s">
        <v>91</v>
      </c>
      <c r="H279" s="11">
        <v>451.36</v>
      </c>
      <c r="I279" s="12"/>
      <c r="J279" s="12"/>
      <c r="K279" s="12"/>
      <c r="L279" s="12"/>
      <c r="M279" s="12"/>
      <c r="N279" s="12"/>
      <c r="O279" s="12"/>
      <c r="P279" s="12"/>
      <c r="Q279" s="12"/>
      <c r="R279" s="12"/>
      <c r="S279" s="12"/>
      <c r="T279" s="10">
        <v>451.36</v>
      </c>
    </row>
    <row r="280" spans="1:20" ht="15.75" thickBot="1" x14ac:dyDescent="0.3">
      <c r="A280" s="4" t="s">
        <v>230</v>
      </c>
      <c r="B280" s="4" t="s">
        <v>42</v>
      </c>
      <c r="C280" s="4" t="s">
        <v>43</v>
      </c>
      <c r="D280" s="4" t="s">
        <v>233</v>
      </c>
      <c r="E280" s="4" t="s">
        <v>234</v>
      </c>
      <c r="F280" s="4" t="s">
        <v>92</v>
      </c>
      <c r="G280" s="4" t="s">
        <v>93</v>
      </c>
      <c r="H280" s="8"/>
      <c r="I280" s="8"/>
      <c r="J280" s="8"/>
      <c r="K280" s="8"/>
      <c r="L280" s="9">
        <v>19.3</v>
      </c>
      <c r="M280" s="8"/>
      <c r="N280" s="8"/>
      <c r="O280" s="8"/>
      <c r="P280" s="8"/>
      <c r="Q280" s="8"/>
      <c r="R280" s="8"/>
      <c r="S280" s="8"/>
      <c r="T280" s="10">
        <v>19.3</v>
      </c>
    </row>
    <row r="281" spans="1:20" ht="15.75" thickBot="1" x14ac:dyDescent="0.3">
      <c r="A281" s="4" t="s">
        <v>230</v>
      </c>
      <c r="B281" s="4" t="s">
        <v>42</v>
      </c>
      <c r="C281" s="4" t="s">
        <v>43</v>
      </c>
      <c r="D281" s="4" t="s">
        <v>233</v>
      </c>
      <c r="E281" s="4" t="s">
        <v>234</v>
      </c>
      <c r="F281" s="4" t="s">
        <v>84</v>
      </c>
      <c r="G281" s="4" t="s">
        <v>85</v>
      </c>
      <c r="H281" s="11">
        <v>-1.63</v>
      </c>
      <c r="I281" s="12"/>
      <c r="J281" s="12"/>
      <c r="K281" s="12"/>
      <c r="L281" s="12"/>
      <c r="M281" s="12"/>
      <c r="N281" s="12"/>
      <c r="O281" s="12"/>
      <c r="P281" s="12"/>
      <c r="Q281" s="12"/>
      <c r="R281" s="12"/>
      <c r="S281" s="12"/>
      <c r="T281" s="10">
        <v>-1.63</v>
      </c>
    </row>
    <row r="282" spans="1:20" ht="15.75" thickBot="1" x14ac:dyDescent="0.3">
      <c r="A282" s="4" t="s">
        <v>230</v>
      </c>
      <c r="B282" s="4" t="s">
        <v>42</v>
      </c>
      <c r="C282" s="4" t="s">
        <v>43</v>
      </c>
      <c r="D282" s="4" t="s">
        <v>233</v>
      </c>
      <c r="E282" s="4" t="s">
        <v>234</v>
      </c>
      <c r="F282" s="4" t="s">
        <v>96</v>
      </c>
      <c r="G282" s="4" t="s">
        <v>97</v>
      </c>
      <c r="H282" s="9">
        <v>173.75</v>
      </c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10">
        <v>173.75</v>
      </c>
    </row>
    <row r="283" spans="1:20" ht="15.75" thickBot="1" x14ac:dyDescent="0.3">
      <c r="A283" s="4" t="s">
        <v>230</v>
      </c>
      <c r="B283" s="4" t="s">
        <v>42</v>
      </c>
      <c r="C283" s="4" t="s">
        <v>43</v>
      </c>
      <c r="D283" s="4" t="s">
        <v>233</v>
      </c>
      <c r="E283" s="4" t="s">
        <v>234</v>
      </c>
      <c r="F283" s="4" t="s">
        <v>71</v>
      </c>
      <c r="G283" s="4" t="s">
        <v>72</v>
      </c>
      <c r="H283" s="11">
        <v>155</v>
      </c>
      <c r="I283" s="12"/>
      <c r="J283" s="12"/>
      <c r="K283" s="12"/>
      <c r="L283" s="12"/>
      <c r="M283" s="12"/>
      <c r="N283" s="12"/>
      <c r="O283" s="12"/>
      <c r="P283" s="12"/>
      <c r="Q283" s="12"/>
      <c r="R283" s="12"/>
      <c r="S283" s="12"/>
      <c r="T283" s="10">
        <v>155</v>
      </c>
    </row>
    <row r="284" spans="1:20" ht="15.75" thickBot="1" x14ac:dyDescent="0.3">
      <c r="A284" s="4" t="s">
        <v>230</v>
      </c>
      <c r="B284" s="4" t="s">
        <v>42</v>
      </c>
      <c r="C284" s="4" t="s">
        <v>43</v>
      </c>
      <c r="D284" s="4" t="s">
        <v>233</v>
      </c>
      <c r="E284" s="4" t="s">
        <v>234</v>
      </c>
      <c r="F284" s="4" t="s">
        <v>106</v>
      </c>
      <c r="G284" s="4" t="s">
        <v>107</v>
      </c>
      <c r="H284" s="9">
        <v>-1469.04</v>
      </c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10">
        <v>-1469.04</v>
      </c>
    </row>
    <row r="285" spans="1:20" ht="15.75" thickBot="1" x14ac:dyDescent="0.3">
      <c r="A285" s="4" t="s">
        <v>230</v>
      </c>
      <c r="B285" s="4" t="s">
        <v>42</v>
      </c>
      <c r="C285" s="4" t="s">
        <v>43</v>
      </c>
      <c r="D285" s="4" t="s">
        <v>231</v>
      </c>
      <c r="E285" s="4" t="s">
        <v>232</v>
      </c>
      <c r="F285" s="4" t="s">
        <v>61</v>
      </c>
      <c r="G285" s="4" t="s">
        <v>62</v>
      </c>
      <c r="H285" s="11">
        <v>637.21</v>
      </c>
      <c r="I285" s="12"/>
      <c r="J285" s="12"/>
      <c r="K285" s="12"/>
      <c r="L285" s="12"/>
      <c r="M285" s="12"/>
      <c r="N285" s="11">
        <v>409.77</v>
      </c>
      <c r="O285" s="12"/>
      <c r="P285" s="11">
        <v>620.51</v>
      </c>
      <c r="Q285" s="12"/>
      <c r="R285" s="12"/>
      <c r="S285" s="12"/>
      <c r="T285" s="10">
        <v>1667.49</v>
      </c>
    </row>
    <row r="286" spans="1:20" ht="15.75" thickBot="1" x14ac:dyDescent="0.3">
      <c r="A286" s="4" t="s">
        <v>230</v>
      </c>
      <c r="B286" s="4" t="s">
        <v>42</v>
      </c>
      <c r="C286" s="4" t="s">
        <v>43</v>
      </c>
      <c r="D286" s="4" t="s">
        <v>231</v>
      </c>
      <c r="E286" s="4" t="s">
        <v>232</v>
      </c>
      <c r="F286" s="4" t="s">
        <v>84</v>
      </c>
      <c r="G286" s="4" t="s">
        <v>85</v>
      </c>
      <c r="H286" s="9">
        <v>645.75</v>
      </c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10">
        <v>645.75</v>
      </c>
    </row>
    <row r="287" spans="1:20" ht="15.75" thickBot="1" x14ac:dyDescent="0.3">
      <c r="A287" s="4" t="s">
        <v>230</v>
      </c>
      <c r="B287" s="4" t="s">
        <v>42</v>
      </c>
      <c r="C287" s="4" t="s">
        <v>43</v>
      </c>
      <c r="D287" s="4" t="s">
        <v>231</v>
      </c>
      <c r="E287" s="4" t="s">
        <v>232</v>
      </c>
      <c r="F287" s="4" t="s">
        <v>44</v>
      </c>
      <c r="G287" s="4" t="s">
        <v>45</v>
      </c>
      <c r="H287" s="11">
        <v>3419.88</v>
      </c>
      <c r="I287" s="11">
        <v>5831.82</v>
      </c>
      <c r="J287" s="11">
        <v>647.5</v>
      </c>
      <c r="K287" s="12"/>
      <c r="L287" s="12"/>
      <c r="M287" s="12"/>
      <c r="N287" s="12"/>
      <c r="O287" s="12"/>
      <c r="P287" s="12"/>
      <c r="Q287" s="12"/>
      <c r="R287" s="12"/>
      <c r="S287" s="12"/>
      <c r="T287" s="10">
        <v>9899.2000000000007</v>
      </c>
    </row>
    <row r="288" spans="1:20" ht="15.75" thickBot="1" x14ac:dyDescent="0.3">
      <c r="A288" s="4" t="s">
        <v>230</v>
      </c>
      <c r="B288" s="4" t="s">
        <v>209</v>
      </c>
      <c r="C288" s="4" t="s">
        <v>210</v>
      </c>
      <c r="D288" s="4" t="s">
        <v>231</v>
      </c>
      <c r="E288" s="4" t="s">
        <v>232</v>
      </c>
      <c r="F288" s="4" t="s">
        <v>61</v>
      </c>
      <c r="G288" s="4" t="s">
        <v>62</v>
      </c>
      <c r="H288" s="9">
        <v>7281.96</v>
      </c>
      <c r="I288" s="9">
        <v>7334.02</v>
      </c>
      <c r="J288" s="9">
        <v>1879.61</v>
      </c>
      <c r="K288" s="9">
        <v>17136.189999999999</v>
      </c>
      <c r="L288" s="9">
        <v>13154.97</v>
      </c>
      <c r="M288" s="9">
        <v>6177.34</v>
      </c>
      <c r="N288" s="9">
        <v>13385.95</v>
      </c>
      <c r="O288" s="9">
        <v>2344.88</v>
      </c>
      <c r="P288" s="9">
        <v>9044.42</v>
      </c>
      <c r="Q288" s="9">
        <v>23435.82</v>
      </c>
      <c r="R288" s="9">
        <v>8149.24</v>
      </c>
      <c r="S288" s="9">
        <v>7199.61</v>
      </c>
      <c r="T288" s="10">
        <v>116524.01</v>
      </c>
    </row>
    <row r="289" spans="1:20" ht="15.75" thickBot="1" x14ac:dyDescent="0.3">
      <c r="A289" s="4" t="s">
        <v>230</v>
      </c>
      <c r="B289" s="4" t="s">
        <v>209</v>
      </c>
      <c r="C289" s="4" t="s">
        <v>210</v>
      </c>
      <c r="D289" s="4" t="s">
        <v>231</v>
      </c>
      <c r="E289" s="4" t="s">
        <v>232</v>
      </c>
      <c r="F289" s="4" t="s">
        <v>92</v>
      </c>
      <c r="G289" s="4" t="s">
        <v>93</v>
      </c>
      <c r="H289" s="11">
        <v>502.57</v>
      </c>
      <c r="I289" s="12"/>
      <c r="J289" s="11">
        <v>530.6</v>
      </c>
      <c r="K289" s="11">
        <v>1731.08</v>
      </c>
      <c r="L289" s="11">
        <v>963.81</v>
      </c>
      <c r="M289" s="11">
        <v>1208.06</v>
      </c>
      <c r="N289" s="11">
        <v>721.86</v>
      </c>
      <c r="O289" s="11">
        <v>2054.9899999999998</v>
      </c>
      <c r="P289" s="11">
        <v>824.55</v>
      </c>
      <c r="Q289" s="11">
        <v>563.72</v>
      </c>
      <c r="R289" s="11">
        <v>275.02999999999997</v>
      </c>
      <c r="S289" s="11">
        <v>213.37</v>
      </c>
      <c r="T289" s="10">
        <v>9589.64</v>
      </c>
    </row>
    <row r="290" spans="1:20" ht="15.75" thickBot="1" x14ac:dyDescent="0.3">
      <c r="A290" s="4" t="s">
        <v>230</v>
      </c>
      <c r="B290" s="4" t="s">
        <v>209</v>
      </c>
      <c r="C290" s="4" t="s">
        <v>210</v>
      </c>
      <c r="D290" s="4" t="s">
        <v>231</v>
      </c>
      <c r="E290" s="4" t="s">
        <v>232</v>
      </c>
      <c r="F290" s="4" t="s">
        <v>235</v>
      </c>
      <c r="G290" s="4" t="s">
        <v>236</v>
      </c>
      <c r="H290" s="8"/>
      <c r="I290" s="8"/>
      <c r="J290" s="8"/>
      <c r="K290" s="8"/>
      <c r="L290" s="8"/>
      <c r="M290" s="9">
        <v>1.6</v>
      </c>
      <c r="N290" s="8"/>
      <c r="O290" s="8"/>
      <c r="P290" s="8"/>
      <c r="Q290" s="8"/>
      <c r="R290" s="8"/>
      <c r="S290" s="8"/>
      <c r="T290" s="10">
        <v>1.6</v>
      </c>
    </row>
    <row r="291" spans="1:20" ht="15.75" thickBot="1" x14ac:dyDescent="0.3">
      <c r="A291" s="4" t="s">
        <v>230</v>
      </c>
      <c r="B291" s="4" t="s">
        <v>209</v>
      </c>
      <c r="C291" s="4" t="s">
        <v>210</v>
      </c>
      <c r="D291" s="4" t="s">
        <v>231</v>
      </c>
      <c r="E291" s="4" t="s">
        <v>232</v>
      </c>
      <c r="F291" s="4" t="s">
        <v>84</v>
      </c>
      <c r="G291" s="4" t="s">
        <v>85</v>
      </c>
      <c r="H291" s="12"/>
      <c r="I291" s="11">
        <v>229.06</v>
      </c>
      <c r="J291" s="12"/>
      <c r="K291" s="11">
        <v>403.82</v>
      </c>
      <c r="L291" s="12"/>
      <c r="M291" s="12"/>
      <c r="N291" s="12"/>
      <c r="O291" s="12"/>
      <c r="P291" s="11">
        <v>125.04</v>
      </c>
      <c r="Q291" s="12"/>
      <c r="R291" s="11">
        <v>2518.77</v>
      </c>
      <c r="S291" s="12"/>
      <c r="T291" s="10">
        <v>3276.69</v>
      </c>
    </row>
    <row r="292" spans="1:20" ht="15.75" thickBot="1" x14ac:dyDescent="0.3">
      <c r="A292" s="4" t="s">
        <v>230</v>
      </c>
      <c r="B292" s="4" t="s">
        <v>209</v>
      </c>
      <c r="C292" s="4" t="s">
        <v>210</v>
      </c>
      <c r="D292" s="4" t="s">
        <v>231</v>
      </c>
      <c r="E292" s="4" t="s">
        <v>232</v>
      </c>
      <c r="F292" s="4" t="s">
        <v>122</v>
      </c>
      <c r="G292" s="4" t="s">
        <v>123</v>
      </c>
      <c r="H292" s="8"/>
      <c r="I292" s="8"/>
      <c r="J292" s="8"/>
      <c r="K292" s="8"/>
      <c r="L292" s="8"/>
      <c r="M292" s="8"/>
      <c r="N292" s="8"/>
      <c r="O292" s="8"/>
      <c r="P292" s="8"/>
      <c r="Q292" s="9">
        <v>100</v>
      </c>
      <c r="R292" s="8"/>
      <c r="S292" s="8"/>
      <c r="T292" s="10">
        <v>100</v>
      </c>
    </row>
    <row r="293" spans="1:20" ht="15.75" thickBot="1" x14ac:dyDescent="0.3">
      <c r="A293" s="4" t="s">
        <v>230</v>
      </c>
      <c r="B293" s="4" t="s">
        <v>209</v>
      </c>
      <c r="C293" s="4" t="s">
        <v>210</v>
      </c>
      <c r="D293" s="4" t="s">
        <v>231</v>
      </c>
      <c r="E293" s="4" t="s">
        <v>232</v>
      </c>
      <c r="F293" s="4" t="s">
        <v>44</v>
      </c>
      <c r="G293" s="4" t="s">
        <v>45</v>
      </c>
      <c r="H293" s="12"/>
      <c r="I293" s="11">
        <v>6752</v>
      </c>
      <c r="J293" s="12"/>
      <c r="K293" s="11">
        <v>7670.79</v>
      </c>
      <c r="L293" s="11">
        <v>-26.39</v>
      </c>
      <c r="M293" s="12"/>
      <c r="N293" s="11">
        <v>14503.39</v>
      </c>
      <c r="O293" s="11">
        <v>-2767.5</v>
      </c>
      <c r="P293" s="11">
        <v>21807.59</v>
      </c>
      <c r="Q293" s="11">
        <v>6220.25</v>
      </c>
      <c r="R293" s="11">
        <v>7323.8</v>
      </c>
      <c r="S293" s="11">
        <v>20863.240000000002</v>
      </c>
      <c r="T293" s="10">
        <v>82347.17</v>
      </c>
    </row>
    <row r="294" spans="1:20" ht="15.75" thickBot="1" x14ac:dyDescent="0.3">
      <c r="A294" s="4" t="s">
        <v>230</v>
      </c>
      <c r="B294" s="4" t="s">
        <v>209</v>
      </c>
      <c r="C294" s="4" t="s">
        <v>210</v>
      </c>
      <c r="D294" s="4" t="s">
        <v>231</v>
      </c>
      <c r="E294" s="4" t="s">
        <v>232</v>
      </c>
      <c r="F294" s="4" t="s">
        <v>26</v>
      </c>
      <c r="G294" s="4" t="s">
        <v>27</v>
      </c>
      <c r="H294" s="8"/>
      <c r="I294" s="8"/>
      <c r="J294" s="8"/>
      <c r="K294" s="9">
        <v>1038.55</v>
      </c>
      <c r="L294" s="9">
        <v>588.54999999999995</v>
      </c>
      <c r="M294" s="9">
        <v>1053.26</v>
      </c>
      <c r="N294" s="8"/>
      <c r="O294" s="8"/>
      <c r="P294" s="8"/>
      <c r="Q294" s="8"/>
      <c r="R294" s="8"/>
      <c r="S294" s="8"/>
      <c r="T294" s="10">
        <v>2680.36</v>
      </c>
    </row>
    <row r="295" spans="1:20" ht="15.75" thickBot="1" x14ac:dyDescent="0.3">
      <c r="A295" s="4" t="s">
        <v>230</v>
      </c>
      <c r="B295" s="4" t="s">
        <v>209</v>
      </c>
      <c r="C295" s="4" t="s">
        <v>210</v>
      </c>
      <c r="D295" s="4" t="s">
        <v>231</v>
      </c>
      <c r="E295" s="4" t="s">
        <v>232</v>
      </c>
      <c r="F295" s="4" t="s">
        <v>237</v>
      </c>
      <c r="G295" s="4" t="s">
        <v>238</v>
      </c>
      <c r="H295" s="12"/>
      <c r="I295" s="12"/>
      <c r="J295" s="12"/>
      <c r="K295" s="12"/>
      <c r="L295" s="12"/>
      <c r="M295" s="12"/>
      <c r="N295" s="12"/>
      <c r="O295" s="12"/>
      <c r="P295" s="11">
        <v>688.37</v>
      </c>
      <c r="Q295" s="12"/>
      <c r="R295" s="12"/>
      <c r="S295" s="12"/>
      <c r="T295" s="10">
        <v>688.37</v>
      </c>
    </row>
    <row r="296" spans="1:20" ht="15.75" thickBot="1" x14ac:dyDescent="0.3">
      <c r="A296" s="4" t="s">
        <v>230</v>
      </c>
      <c r="B296" s="4" t="s">
        <v>209</v>
      </c>
      <c r="C296" s="4" t="s">
        <v>210</v>
      </c>
      <c r="D296" s="4" t="s">
        <v>231</v>
      </c>
      <c r="E296" s="4" t="s">
        <v>232</v>
      </c>
      <c r="F296" s="4" t="s">
        <v>207</v>
      </c>
      <c r="G296" s="4" t="s">
        <v>208</v>
      </c>
      <c r="H296" s="9">
        <v>1099.02</v>
      </c>
      <c r="I296" s="8"/>
      <c r="J296" s="8"/>
      <c r="K296" s="8"/>
      <c r="L296" s="8"/>
      <c r="M296" s="8"/>
      <c r="N296" s="9">
        <v>1049.3900000000001</v>
      </c>
      <c r="O296" s="8"/>
      <c r="P296" s="9">
        <v>70.23</v>
      </c>
      <c r="Q296" s="9">
        <v>237.5</v>
      </c>
      <c r="R296" s="8"/>
      <c r="S296" s="8"/>
      <c r="T296" s="10">
        <v>2456.14</v>
      </c>
    </row>
    <row r="297" spans="1:20" ht="15.75" thickBot="1" x14ac:dyDescent="0.3">
      <c r="A297" s="4" t="s">
        <v>230</v>
      </c>
      <c r="B297" s="4" t="s">
        <v>209</v>
      </c>
      <c r="C297" s="4" t="s">
        <v>210</v>
      </c>
      <c r="D297" s="4" t="s">
        <v>231</v>
      </c>
      <c r="E297" s="4" t="s">
        <v>232</v>
      </c>
      <c r="F297" s="4" t="s">
        <v>71</v>
      </c>
      <c r="G297" s="4" t="s">
        <v>72</v>
      </c>
      <c r="H297" s="12"/>
      <c r="I297" s="11">
        <v>69.06</v>
      </c>
      <c r="J297" s="12"/>
      <c r="K297" s="12"/>
      <c r="L297" s="12"/>
      <c r="M297" s="11">
        <v>315.08999999999997</v>
      </c>
      <c r="N297" s="11">
        <v>15.64</v>
      </c>
      <c r="O297" s="12"/>
      <c r="P297" s="11">
        <v>17.46</v>
      </c>
      <c r="Q297" s="12"/>
      <c r="R297" s="12"/>
      <c r="S297" s="12"/>
      <c r="T297" s="10">
        <v>417.25</v>
      </c>
    </row>
    <row r="298" spans="1:20" ht="15.75" thickBot="1" x14ac:dyDescent="0.3">
      <c r="A298" s="4" t="s">
        <v>230</v>
      </c>
      <c r="B298" s="4" t="s">
        <v>209</v>
      </c>
      <c r="C298" s="4" t="s">
        <v>210</v>
      </c>
      <c r="D298" s="4" t="s">
        <v>231</v>
      </c>
      <c r="E298" s="4" t="s">
        <v>232</v>
      </c>
      <c r="F298" s="4" t="s">
        <v>98</v>
      </c>
      <c r="G298" s="4" t="s">
        <v>99</v>
      </c>
      <c r="H298" s="8"/>
      <c r="I298" s="9">
        <v>971.16</v>
      </c>
      <c r="J298" s="9">
        <v>516</v>
      </c>
      <c r="K298" s="8"/>
      <c r="L298" s="8"/>
      <c r="M298" s="8"/>
      <c r="N298" s="8"/>
      <c r="O298" s="8"/>
      <c r="P298" s="8"/>
      <c r="Q298" s="8"/>
      <c r="R298" s="8"/>
      <c r="S298" s="8"/>
      <c r="T298" s="10">
        <v>1487.16</v>
      </c>
    </row>
    <row r="299" spans="1:20" ht="15.75" thickBot="1" x14ac:dyDescent="0.3">
      <c r="A299" s="4" t="s">
        <v>230</v>
      </c>
      <c r="B299" s="4" t="s">
        <v>209</v>
      </c>
      <c r="C299" s="4" t="s">
        <v>210</v>
      </c>
      <c r="D299" s="4" t="s">
        <v>231</v>
      </c>
      <c r="E299" s="4" t="s">
        <v>232</v>
      </c>
      <c r="F299" s="4" t="s">
        <v>132</v>
      </c>
      <c r="G299" s="4" t="s">
        <v>133</v>
      </c>
      <c r="H299" s="12"/>
      <c r="I299" s="11">
        <v>257.04000000000002</v>
      </c>
      <c r="J299" s="12"/>
      <c r="K299" s="11">
        <v>38.97</v>
      </c>
      <c r="L299" s="12"/>
      <c r="M299" s="12"/>
      <c r="N299" s="11">
        <v>883.7</v>
      </c>
      <c r="O299" s="12"/>
      <c r="P299" s="12"/>
      <c r="Q299" s="12"/>
      <c r="R299" s="12"/>
      <c r="S299" s="11">
        <v>31.98</v>
      </c>
      <c r="T299" s="10">
        <v>1211.69</v>
      </c>
    </row>
    <row r="300" spans="1:20" ht="15.75" thickBot="1" x14ac:dyDescent="0.3">
      <c r="A300" s="4" t="s">
        <v>230</v>
      </c>
      <c r="B300" s="4" t="s">
        <v>209</v>
      </c>
      <c r="C300" s="4" t="s">
        <v>210</v>
      </c>
      <c r="D300" s="4" t="s">
        <v>231</v>
      </c>
      <c r="E300" s="4" t="s">
        <v>232</v>
      </c>
      <c r="F300" s="4" t="s">
        <v>138</v>
      </c>
      <c r="G300" s="4" t="s">
        <v>139</v>
      </c>
      <c r="H300" s="8"/>
      <c r="I300" s="8"/>
      <c r="J300" s="8"/>
      <c r="K300" s="8"/>
      <c r="L300" s="8"/>
      <c r="M300" s="8"/>
      <c r="N300" s="8"/>
      <c r="O300" s="9">
        <v>156.81</v>
      </c>
      <c r="P300" s="8"/>
      <c r="Q300" s="8"/>
      <c r="R300" s="8"/>
      <c r="S300" s="8"/>
      <c r="T300" s="10">
        <v>156.81</v>
      </c>
    </row>
    <row r="301" spans="1:20" ht="15.75" thickBot="1" x14ac:dyDescent="0.3">
      <c r="A301" s="4" t="s">
        <v>230</v>
      </c>
      <c r="B301" s="4" t="s">
        <v>209</v>
      </c>
      <c r="C301" s="4" t="s">
        <v>210</v>
      </c>
      <c r="D301" s="4" t="s">
        <v>231</v>
      </c>
      <c r="E301" s="4" t="s">
        <v>232</v>
      </c>
      <c r="F301" s="4" t="s">
        <v>187</v>
      </c>
      <c r="G301" s="4" t="s">
        <v>188</v>
      </c>
      <c r="H301" s="12"/>
      <c r="I301" s="12"/>
      <c r="J301" s="12"/>
      <c r="K301" s="12"/>
      <c r="L301" s="12"/>
      <c r="M301" s="12"/>
      <c r="N301" s="12"/>
      <c r="O301" s="11">
        <v>1130.17</v>
      </c>
      <c r="P301" s="11">
        <v>2298.59</v>
      </c>
      <c r="Q301" s="11">
        <v>3365.46</v>
      </c>
      <c r="R301" s="11">
        <v>3422.61</v>
      </c>
      <c r="S301" s="11">
        <v>3416.69</v>
      </c>
      <c r="T301" s="10">
        <v>13633.52</v>
      </c>
    </row>
    <row r="302" spans="1:20" ht="15.75" thickBot="1" x14ac:dyDescent="0.3">
      <c r="A302" s="4" t="s">
        <v>230</v>
      </c>
      <c r="B302" s="4" t="s">
        <v>209</v>
      </c>
      <c r="C302" s="4" t="s">
        <v>210</v>
      </c>
      <c r="D302" s="4" t="s">
        <v>231</v>
      </c>
      <c r="E302" s="4" t="s">
        <v>232</v>
      </c>
      <c r="F302" s="4" t="s">
        <v>239</v>
      </c>
      <c r="G302" s="4" t="s">
        <v>240</v>
      </c>
      <c r="H302" s="8"/>
      <c r="I302" s="9">
        <v>260.04000000000002</v>
      </c>
      <c r="J302" s="8"/>
      <c r="K302" s="9">
        <v>87.23</v>
      </c>
      <c r="L302" s="8"/>
      <c r="M302" s="8"/>
      <c r="N302" s="8"/>
      <c r="O302" s="9">
        <v>311.56</v>
      </c>
      <c r="P302" s="9">
        <v>117.44</v>
      </c>
      <c r="Q302" s="8"/>
      <c r="R302" s="8"/>
      <c r="S302" s="8"/>
      <c r="T302" s="10">
        <v>776.27</v>
      </c>
    </row>
    <row r="303" spans="1:20" ht="15.75" thickBot="1" x14ac:dyDescent="0.3">
      <c r="A303" s="4" t="s">
        <v>230</v>
      </c>
      <c r="B303" s="4" t="s">
        <v>209</v>
      </c>
      <c r="C303" s="4" t="s">
        <v>210</v>
      </c>
      <c r="D303" s="4" t="s">
        <v>231</v>
      </c>
      <c r="E303" s="4" t="s">
        <v>232</v>
      </c>
      <c r="F303" s="4" t="s">
        <v>65</v>
      </c>
      <c r="G303" s="4" t="s">
        <v>66</v>
      </c>
      <c r="H303" s="11">
        <v>3203</v>
      </c>
      <c r="I303" s="12"/>
      <c r="J303" s="12"/>
      <c r="K303" s="11">
        <v>144.5</v>
      </c>
      <c r="L303" s="11">
        <v>2408.2600000000002</v>
      </c>
      <c r="M303" s="11">
        <v>752.24</v>
      </c>
      <c r="N303" s="11">
        <v>2520.9499999999998</v>
      </c>
      <c r="O303" s="12"/>
      <c r="P303" s="11">
        <v>529.82000000000005</v>
      </c>
      <c r="Q303" s="11">
        <v>2650</v>
      </c>
      <c r="R303" s="11">
        <v>5972.53</v>
      </c>
      <c r="S303" s="11">
        <v>496.1</v>
      </c>
      <c r="T303" s="10">
        <v>18677.400000000001</v>
      </c>
    </row>
    <row r="304" spans="1:20" ht="15.75" thickBot="1" x14ac:dyDescent="0.3">
      <c r="A304" s="4" t="s">
        <v>230</v>
      </c>
      <c r="B304" s="4" t="s">
        <v>209</v>
      </c>
      <c r="C304" s="4" t="s">
        <v>210</v>
      </c>
      <c r="D304" s="4" t="s">
        <v>231</v>
      </c>
      <c r="E304" s="4" t="s">
        <v>232</v>
      </c>
      <c r="F304" s="4" t="s">
        <v>56</v>
      </c>
      <c r="G304" s="4" t="s">
        <v>57</v>
      </c>
      <c r="H304" s="9">
        <v>24319.74</v>
      </c>
      <c r="I304" s="9">
        <v>22990.67</v>
      </c>
      <c r="J304" s="9">
        <v>24858.5</v>
      </c>
      <c r="K304" s="9">
        <v>21953.360000000001</v>
      </c>
      <c r="L304" s="9">
        <v>29710.98</v>
      </c>
      <c r="M304" s="9">
        <v>23896.93</v>
      </c>
      <c r="N304" s="9">
        <v>10578.15</v>
      </c>
      <c r="O304" s="9">
        <v>6842.71</v>
      </c>
      <c r="P304" s="9">
        <v>13358.3</v>
      </c>
      <c r="Q304" s="9">
        <v>10463.34</v>
      </c>
      <c r="R304" s="9">
        <v>24251.68</v>
      </c>
      <c r="S304" s="9">
        <v>11706.8</v>
      </c>
      <c r="T304" s="10">
        <v>224931.16</v>
      </c>
    </row>
    <row r="305" spans="1:20" ht="15.75" thickBot="1" x14ac:dyDescent="0.3">
      <c r="A305" s="4" t="s">
        <v>230</v>
      </c>
      <c r="B305" s="4" t="s">
        <v>209</v>
      </c>
      <c r="C305" s="4" t="s">
        <v>210</v>
      </c>
      <c r="D305" s="4" t="s">
        <v>231</v>
      </c>
      <c r="E305" s="4" t="s">
        <v>232</v>
      </c>
      <c r="F305" s="4" t="s">
        <v>68</v>
      </c>
      <c r="G305" s="4" t="s">
        <v>69</v>
      </c>
      <c r="H305" s="11">
        <v>5563.26</v>
      </c>
      <c r="I305" s="11">
        <v>5624.72</v>
      </c>
      <c r="J305" s="11">
        <v>5635.5</v>
      </c>
      <c r="K305" s="11">
        <v>8694.93</v>
      </c>
      <c r="L305" s="11">
        <v>7497.75</v>
      </c>
      <c r="M305" s="11">
        <v>6369.73</v>
      </c>
      <c r="N305" s="11">
        <v>2781.53</v>
      </c>
      <c r="O305" s="11">
        <v>2109.6999999999998</v>
      </c>
      <c r="P305" s="11">
        <v>4631.21</v>
      </c>
      <c r="Q305" s="11">
        <v>5424.05</v>
      </c>
      <c r="R305" s="11">
        <v>7997.38</v>
      </c>
      <c r="S305" s="11">
        <v>3885.46</v>
      </c>
      <c r="T305" s="10">
        <v>66215.22</v>
      </c>
    </row>
    <row r="306" spans="1:20" ht="15.75" thickBot="1" x14ac:dyDescent="0.3">
      <c r="A306" s="4" t="s">
        <v>230</v>
      </c>
      <c r="B306" s="4" t="s">
        <v>219</v>
      </c>
      <c r="C306" s="4" t="s">
        <v>220</v>
      </c>
      <c r="D306" s="4" t="s">
        <v>233</v>
      </c>
      <c r="E306" s="4" t="s">
        <v>234</v>
      </c>
      <c r="F306" s="4" t="s">
        <v>110</v>
      </c>
      <c r="G306" s="4" t="s">
        <v>111</v>
      </c>
      <c r="H306" s="9">
        <v>8749.0400000000009</v>
      </c>
      <c r="I306" s="9">
        <v>9165.66</v>
      </c>
      <c r="J306" s="9">
        <v>9459</v>
      </c>
      <c r="K306" s="9">
        <v>9459</v>
      </c>
      <c r="L306" s="9">
        <v>9064.8799999999992</v>
      </c>
      <c r="M306" s="9">
        <v>7309.23</v>
      </c>
      <c r="N306" s="9">
        <v>4887.1499999999996</v>
      </c>
      <c r="O306" s="9">
        <v>7309.23</v>
      </c>
      <c r="P306" s="9">
        <v>8986.0499999999993</v>
      </c>
      <c r="Q306" s="9">
        <v>9459</v>
      </c>
      <c r="R306" s="9">
        <v>8599.09</v>
      </c>
      <c r="S306" s="9">
        <v>6449.32</v>
      </c>
      <c r="T306" s="10">
        <v>98896.65</v>
      </c>
    </row>
    <row r="307" spans="1:20" ht="15.75" thickBot="1" x14ac:dyDescent="0.3">
      <c r="A307" s="4" t="s">
        <v>230</v>
      </c>
      <c r="B307" s="4" t="s">
        <v>219</v>
      </c>
      <c r="C307" s="4" t="s">
        <v>220</v>
      </c>
      <c r="D307" s="4" t="s">
        <v>233</v>
      </c>
      <c r="E307" s="4" t="s">
        <v>234</v>
      </c>
      <c r="F307" s="4" t="s">
        <v>114</v>
      </c>
      <c r="G307" s="4" t="s">
        <v>115</v>
      </c>
      <c r="H307" s="12"/>
      <c r="I307" s="11">
        <v>180.54</v>
      </c>
      <c r="J307" s="11">
        <v>383.66</v>
      </c>
      <c r="K307" s="11">
        <v>-95.48</v>
      </c>
      <c r="L307" s="12"/>
      <c r="M307" s="11">
        <v>2048.48</v>
      </c>
      <c r="N307" s="11">
        <v>821.45</v>
      </c>
      <c r="O307" s="11">
        <v>248.16</v>
      </c>
      <c r="P307" s="11">
        <v>56.16</v>
      </c>
      <c r="Q307" s="12"/>
      <c r="R307" s="11">
        <v>412.06</v>
      </c>
      <c r="S307" s="11">
        <v>-206.03</v>
      </c>
      <c r="T307" s="10">
        <v>3849</v>
      </c>
    </row>
    <row r="308" spans="1:20" ht="15.75" thickBot="1" x14ac:dyDescent="0.3">
      <c r="A308" s="4" t="s">
        <v>230</v>
      </c>
      <c r="B308" s="4" t="s">
        <v>219</v>
      </c>
      <c r="C308" s="4" t="s">
        <v>220</v>
      </c>
      <c r="D308" s="4" t="s">
        <v>233</v>
      </c>
      <c r="E308" s="4" t="s">
        <v>234</v>
      </c>
      <c r="F308" s="4" t="s">
        <v>86</v>
      </c>
      <c r="G308" s="4" t="s">
        <v>87</v>
      </c>
      <c r="H308" s="9">
        <v>32322.7</v>
      </c>
      <c r="I308" s="9">
        <v>28730.69</v>
      </c>
      <c r="J308" s="9">
        <v>29378.35</v>
      </c>
      <c r="K308" s="9">
        <v>27900.17</v>
      </c>
      <c r="L308" s="9">
        <v>28584.33</v>
      </c>
      <c r="M308" s="9">
        <v>28780.02</v>
      </c>
      <c r="N308" s="9">
        <v>25631.599999999999</v>
      </c>
      <c r="O308" s="9">
        <v>22535.29</v>
      </c>
      <c r="P308" s="9">
        <v>16306.72</v>
      </c>
      <c r="Q308" s="9">
        <v>16924.16</v>
      </c>
      <c r="R308" s="9">
        <v>15960.56</v>
      </c>
      <c r="S308" s="9">
        <v>9252.76</v>
      </c>
      <c r="T308" s="10">
        <v>282307.34999999998</v>
      </c>
    </row>
    <row r="309" spans="1:20" ht="15.75" thickBot="1" x14ac:dyDescent="0.3">
      <c r="A309" s="4" t="s">
        <v>230</v>
      </c>
      <c r="B309" s="4" t="s">
        <v>219</v>
      </c>
      <c r="C309" s="4" t="s">
        <v>220</v>
      </c>
      <c r="D309" s="4" t="s">
        <v>233</v>
      </c>
      <c r="E309" s="4" t="s">
        <v>234</v>
      </c>
      <c r="F309" s="4" t="s">
        <v>116</v>
      </c>
      <c r="G309" s="4" t="s">
        <v>117</v>
      </c>
      <c r="H309" s="11">
        <v>305.62</v>
      </c>
      <c r="I309" s="11">
        <v>-31.65</v>
      </c>
      <c r="J309" s="11">
        <v>1073.29</v>
      </c>
      <c r="K309" s="11">
        <v>-142.4</v>
      </c>
      <c r="L309" s="11">
        <v>78.12</v>
      </c>
      <c r="M309" s="11">
        <v>238.78</v>
      </c>
      <c r="N309" s="11">
        <v>359.32</v>
      </c>
      <c r="O309" s="11">
        <v>587.57000000000005</v>
      </c>
      <c r="P309" s="11">
        <v>1945.35</v>
      </c>
      <c r="Q309" s="11">
        <v>2069.7199999999998</v>
      </c>
      <c r="R309" s="11">
        <v>324.95999999999998</v>
      </c>
      <c r="S309" s="11">
        <v>96.4</v>
      </c>
      <c r="T309" s="10">
        <v>6905.08</v>
      </c>
    </row>
    <row r="310" spans="1:20" ht="15.75" thickBot="1" x14ac:dyDescent="0.3">
      <c r="A310" s="4" t="s">
        <v>230</v>
      </c>
      <c r="B310" s="4" t="s">
        <v>219</v>
      </c>
      <c r="C310" s="4" t="s">
        <v>220</v>
      </c>
      <c r="D310" s="4" t="s">
        <v>233</v>
      </c>
      <c r="E310" s="4" t="s">
        <v>234</v>
      </c>
      <c r="F310" s="4" t="s">
        <v>88</v>
      </c>
      <c r="G310" s="4" t="s">
        <v>89</v>
      </c>
      <c r="H310" s="9">
        <v>5825.12</v>
      </c>
      <c r="I310" s="9">
        <v>5231.41</v>
      </c>
      <c r="J310" s="9">
        <v>5664.5</v>
      </c>
      <c r="K310" s="9">
        <v>5475.99</v>
      </c>
      <c r="L310" s="9">
        <v>5871.45</v>
      </c>
      <c r="M310" s="9">
        <v>5701.42</v>
      </c>
      <c r="N310" s="9">
        <v>5459.26</v>
      </c>
      <c r="O310" s="9">
        <v>4564.3900000000003</v>
      </c>
      <c r="P310" s="9">
        <v>3630.9</v>
      </c>
      <c r="Q310" s="9">
        <v>4064.35</v>
      </c>
      <c r="R310" s="9">
        <v>3858.84</v>
      </c>
      <c r="S310" s="9">
        <v>2952.5</v>
      </c>
      <c r="T310" s="10">
        <v>58300.13</v>
      </c>
    </row>
    <row r="311" spans="1:20" ht="15.75" thickBot="1" x14ac:dyDescent="0.3">
      <c r="A311" s="4" t="s">
        <v>230</v>
      </c>
      <c r="B311" s="4" t="s">
        <v>219</v>
      </c>
      <c r="C311" s="4" t="s">
        <v>220</v>
      </c>
      <c r="D311" s="4" t="s">
        <v>233</v>
      </c>
      <c r="E311" s="4" t="s">
        <v>234</v>
      </c>
      <c r="F311" s="4" t="s">
        <v>90</v>
      </c>
      <c r="G311" s="4" t="s">
        <v>91</v>
      </c>
      <c r="H311" s="11">
        <v>22681.99</v>
      </c>
      <c r="I311" s="11">
        <v>20343.66</v>
      </c>
      <c r="J311" s="11">
        <v>22245.95</v>
      </c>
      <c r="K311" s="11">
        <v>21236.05</v>
      </c>
      <c r="L311" s="11">
        <v>22824.5</v>
      </c>
      <c r="M311" s="11">
        <v>22526.71</v>
      </c>
      <c r="N311" s="11">
        <v>21404.18</v>
      </c>
      <c r="O311" s="11">
        <v>17846.490000000002</v>
      </c>
      <c r="P311" s="11">
        <v>14434.96</v>
      </c>
      <c r="Q311" s="11">
        <v>16130.47</v>
      </c>
      <c r="R311" s="11">
        <v>15112.95</v>
      </c>
      <c r="S311" s="11">
        <v>11453.2</v>
      </c>
      <c r="T311" s="10">
        <v>228241.11</v>
      </c>
    </row>
    <row r="312" spans="1:20" ht="15.75" thickBot="1" x14ac:dyDescent="0.3">
      <c r="A312" s="4" t="s">
        <v>230</v>
      </c>
      <c r="B312" s="4" t="s">
        <v>219</v>
      </c>
      <c r="C312" s="4" t="s">
        <v>220</v>
      </c>
      <c r="D312" s="4" t="s">
        <v>233</v>
      </c>
      <c r="E312" s="4" t="s">
        <v>234</v>
      </c>
      <c r="F312" s="4" t="s">
        <v>61</v>
      </c>
      <c r="G312" s="4" t="s">
        <v>62</v>
      </c>
      <c r="H312" s="9">
        <v>1122.58</v>
      </c>
      <c r="I312" s="9">
        <v>2325.5500000000002</v>
      </c>
      <c r="J312" s="9">
        <v>883.7</v>
      </c>
      <c r="K312" s="9">
        <v>3640.8</v>
      </c>
      <c r="L312" s="9">
        <v>2262.4499999999998</v>
      </c>
      <c r="M312" s="9">
        <v>2220.2600000000002</v>
      </c>
      <c r="N312" s="9">
        <v>919.97</v>
      </c>
      <c r="O312" s="9">
        <v>383.85</v>
      </c>
      <c r="P312" s="9">
        <v>1000.95</v>
      </c>
      <c r="Q312" s="8"/>
      <c r="R312" s="9">
        <v>698.13</v>
      </c>
      <c r="S312" s="9">
        <v>47.61</v>
      </c>
      <c r="T312" s="10">
        <v>15505.85</v>
      </c>
    </row>
    <row r="313" spans="1:20" ht="15.75" thickBot="1" x14ac:dyDescent="0.3">
      <c r="A313" s="4" t="s">
        <v>230</v>
      </c>
      <c r="B313" s="4" t="s">
        <v>219</v>
      </c>
      <c r="C313" s="4" t="s">
        <v>220</v>
      </c>
      <c r="D313" s="4" t="s">
        <v>233</v>
      </c>
      <c r="E313" s="4" t="s">
        <v>234</v>
      </c>
      <c r="F313" s="4" t="s">
        <v>92</v>
      </c>
      <c r="G313" s="4" t="s">
        <v>93</v>
      </c>
      <c r="H313" s="12"/>
      <c r="I313" s="12"/>
      <c r="J313" s="12"/>
      <c r="K313" s="12"/>
      <c r="L313" s="12"/>
      <c r="M313" s="12"/>
      <c r="N313" s="11">
        <v>140.21</v>
      </c>
      <c r="O313" s="12"/>
      <c r="P313" s="12"/>
      <c r="Q313" s="12"/>
      <c r="R313" s="12"/>
      <c r="S313" s="12"/>
      <c r="T313" s="10">
        <v>140.21</v>
      </c>
    </row>
    <row r="314" spans="1:20" ht="15.75" thickBot="1" x14ac:dyDescent="0.3">
      <c r="A314" s="4" t="s">
        <v>230</v>
      </c>
      <c r="B314" s="4" t="s">
        <v>219</v>
      </c>
      <c r="C314" s="4" t="s">
        <v>220</v>
      </c>
      <c r="D314" s="4" t="s">
        <v>233</v>
      </c>
      <c r="E314" s="4" t="s">
        <v>234</v>
      </c>
      <c r="F314" s="4" t="s">
        <v>120</v>
      </c>
      <c r="G314" s="4" t="s">
        <v>121</v>
      </c>
      <c r="H314" s="8"/>
      <c r="I314" s="9">
        <v>220.73</v>
      </c>
      <c r="J314" s="9">
        <v>31.61</v>
      </c>
      <c r="K314" s="9">
        <v>32.700000000000003</v>
      </c>
      <c r="L314" s="8"/>
      <c r="M314" s="8"/>
      <c r="N314" s="9">
        <v>477.97</v>
      </c>
      <c r="O314" s="9">
        <v>283.39999999999998</v>
      </c>
      <c r="P314" s="9">
        <v>70.849999999999994</v>
      </c>
      <c r="Q314" s="9">
        <v>23.98</v>
      </c>
      <c r="R314" s="9">
        <v>35.43</v>
      </c>
      <c r="S314" s="9">
        <v>23.98</v>
      </c>
      <c r="T314" s="10">
        <v>1200.6500000000001</v>
      </c>
    </row>
    <row r="315" spans="1:20" ht="15.75" thickBot="1" x14ac:dyDescent="0.3">
      <c r="A315" s="4" t="s">
        <v>230</v>
      </c>
      <c r="B315" s="4" t="s">
        <v>219</v>
      </c>
      <c r="C315" s="4" t="s">
        <v>220</v>
      </c>
      <c r="D315" s="4" t="s">
        <v>233</v>
      </c>
      <c r="E315" s="4" t="s">
        <v>234</v>
      </c>
      <c r="F315" s="4" t="s">
        <v>84</v>
      </c>
      <c r="G315" s="4" t="s">
        <v>85</v>
      </c>
      <c r="H315" s="12"/>
      <c r="I315" s="12"/>
      <c r="J315" s="11">
        <v>13.59</v>
      </c>
      <c r="K315" s="12"/>
      <c r="L315" s="12"/>
      <c r="M315" s="12"/>
      <c r="N315" s="12"/>
      <c r="O315" s="12"/>
      <c r="P315" s="12"/>
      <c r="Q315" s="12"/>
      <c r="R315" s="12"/>
      <c r="S315" s="12"/>
      <c r="T315" s="10">
        <v>13.59</v>
      </c>
    </row>
    <row r="316" spans="1:20" ht="15.75" thickBot="1" x14ac:dyDescent="0.3">
      <c r="A316" s="4" t="s">
        <v>230</v>
      </c>
      <c r="B316" s="4" t="s">
        <v>219</v>
      </c>
      <c r="C316" s="4" t="s">
        <v>220</v>
      </c>
      <c r="D316" s="4" t="s">
        <v>233</v>
      </c>
      <c r="E316" s="4" t="s">
        <v>234</v>
      </c>
      <c r="F316" s="4" t="s">
        <v>44</v>
      </c>
      <c r="G316" s="4" t="s">
        <v>45</v>
      </c>
      <c r="H316" s="8"/>
      <c r="I316" s="8"/>
      <c r="J316" s="9">
        <v>2138.5700000000002</v>
      </c>
      <c r="K316" s="9">
        <v>9409.9</v>
      </c>
      <c r="L316" s="8"/>
      <c r="M316" s="9">
        <v>456.75</v>
      </c>
      <c r="N316" s="9">
        <v>14156.16</v>
      </c>
      <c r="O316" s="9">
        <v>1600</v>
      </c>
      <c r="P316" s="9">
        <v>4172.5</v>
      </c>
      <c r="Q316" s="9">
        <v>456.75</v>
      </c>
      <c r="R316" s="9">
        <v>10228.16</v>
      </c>
      <c r="S316" s="9">
        <v>11041.54</v>
      </c>
      <c r="T316" s="10">
        <v>53660.33</v>
      </c>
    </row>
    <row r="317" spans="1:20" ht="15.75" thickBot="1" x14ac:dyDescent="0.3">
      <c r="A317" s="4" t="s">
        <v>230</v>
      </c>
      <c r="B317" s="4" t="s">
        <v>219</v>
      </c>
      <c r="C317" s="4" t="s">
        <v>220</v>
      </c>
      <c r="D317" s="4" t="s">
        <v>233</v>
      </c>
      <c r="E317" s="4" t="s">
        <v>234</v>
      </c>
      <c r="F317" s="4" t="s">
        <v>207</v>
      </c>
      <c r="G317" s="4" t="s">
        <v>208</v>
      </c>
      <c r="H317" s="12"/>
      <c r="I317" s="12"/>
      <c r="J317" s="12"/>
      <c r="K317" s="12"/>
      <c r="L317" s="12"/>
      <c r="M317" s="12"/>
      <c r="N317" s="12"/>
      <c r="O317" s="11">
        <v>-447.12</v>
      </c>
      <c r="P317" s="12"/>
      <c r="Q317" s="12"/>
      <c r="R317" s="12"/>
      <c r="S317" s="12"/>
      <c r="T317" s="10">
        <v>-447.12</v>
      </c>
    </row>
    <row r="318" spans="1:20" ht="15.75" thickBot="1" x14ac:dyDescent="0.3">
      <c r="A318" s="4" t="s">
        <v>230</v>
      </c>
      <c r="B318" s="4" t="s">
        <v>219</v>
      </c>
      <c r="C318" s="4" t="s">
        <v>220</v>
      </c>
      <c r="D318" s="4" t="s">
        <v>233</v>
      </c>
      <c r="E318" s="4" t="s">
        <v>234</v>
      </c>
      <c r="F318" s="4" t="s">
        <v>128</v>
      </c>
      <c r="G318" s="4" t="s">
        <v>129</v>
      </c>
      <c r="H318" s="8"/>
      <c r="I318" s="8"/>
      <c r="J318" s="8"/>
      <c r="K318" s="8"/>
      <c r="L318" s="8"/>
      <c r="M318" s="8"/>
      <c r="N318" s="8"/>
      <c r="O318" s="8"/>
      <c r="P318" s="8"/>
      <c r="Q318" s="9">
        <v>459.92</v>
      </c>
      <c r="R318" s="8"/>
      <c r="S318" s="8"/>
      <c r="T318" s="10">
        <v>459.92</v>
      </c>
    </row>
    <row r="319" spans="1:20" ht="15.75" thickBot="1" x14ac:dyDescent="0.3">
      <c r="A319" s="4" t="s">
        <v>230</v>
      </c>
      <c r="B319" s="4" t="s">
        <v>219</v>
      </c>
      <c r="C319" s="4" t="s">
        <v>220</v>
      </c>
      <c r="D319" s="4" t="s">
        <v>233</v>
      </c>
      <c r="E319" s="4" t="s">
        <v>234</v>
      </c>
      <c r="F319" s="4" t="s">
        <v>96</v>
      </c>
      <c r="G319" s="4" t="s">
        <v>97</v>
      </c>
      <c r="H319" s="12"/>
      <c r="I319" s="11">
        <v>157.07</v>
      </c>
      <c r="J319" s="11">
        <v>167.76</v>
      </c>
      <c r="K319" s="11">
        <v>142.86000000000001</v>
      </c>
      <c r="L319" s="11">
        <v>136.87</v>
      </c>
      <c r="M319" s="11">
        <v>129.84</v>
      </c>
      <c r="N319" s="11">
        <v>106.56</v>
      </c>
      <c r="O319" s="11">
        <v>105.2</v>
      </c>
      <c r="P319" s="11">
        <v>121.32</v>
      </c>
      <c r="Q319" s="11">
        <v>120.65</v>
      </c>
      <c r="R319" s="11">
        <v>133.91999999999999</v>
      </c>
      <c r="S319" s="11">
        <v>176.61</v>
      </c>
      <c r="T319" s="10">
        <v>1498.66</v>
      </c>
    </row>
    <row r="320" spans="1:20" ht="15.75" thickBot="1" x14ac:dyDescent="0.3">
      <c r="A320" s="4" t="s">
        <v>230</v>
      </c>
      <c r="B320" s="4" t="s">
        <v>219</v>
      </c>
      <c r="C320" s="4" t="s">
        <v>220</v>
      </c>
      <c r="D320" s="4" t="s">
        <v>233</v>
      </c>
      <c r="E320" s="4" t="s">
        <v>234</v>
      </c>
      <c r="F320" s="4" t="s">
        <v>71</v>
      </c>
      <c r="G320" s="4" t="s">
        <v>72</v>
      </c>
      <c r="H320" s="8"/>
      <c r="I320" s="9">
        <v>128.38</v>
      </c>
      <c r="J320" s="8"/>
      <c r="K320" s="9">
        <v>269.20999999999998</v>
      </c>
      <c r="L320" s="8"/>
      <c r="M320" s="8"/>
      <c r="N320" s="8"/>
      <c r="O320" s="8"/>
      <c r="P320" s="8"/>
      <c r="Q320" s="8"/>
      <c r="R320" s="9">
        <v>38.31</v>
      </c>
      <c r="S320" s="9">
        <v>53.56</v>
      </c>
      <c r="T320" s="10">
        <v>489.46</v>
      </c>
    </row>
    <row r="321" spans="1:20" ht="15.75" thickBot="1" x14ac:dyDescent="0.3">
      <c r="A321" s="4" t="s">
        <v>230</v>
      </c>
      <c r="B321" s="4" t="s">
        <v>219</v>
      </c>
      <c r="C321" s="4" t="s">
        <v>220</v>
      </c>
      <c r="D321" s="4" t="s">
        <v>233</v>
      </c>
      <c r="E321" s="4" t="s">
        <v>234</v>
      </c>
      <c r="F321" s="4" t="s">
        <v>130</v>
      </c>
      <c r="G321" s="4" t="s">
        <v>131</v>
      </c>
      <c r="H321" s="12"/>
      <c r="I321" s="12"/>
      <c r="J321" s="12"/>
      <c r="K321" s="12"/>
      <c r="L321" s="12"/>
      <c r="M321" s="12"/>
      <c r="N321" s="12"/>
      <c r="O321" s="12"/>
      <c r="P321" s="12"/>
      <c r="Q321" s="12"/>
      <c r="R321" s="12"/>
      <c r="S321" s="11">
        <v>20.98</v>
      </c>
      <c r="T321" s="10">
        <v>20.98</v>
      </c>
    </row>
    <row r="322" spans="1:20" ht="15.75" thickBot="1" x14ac:dyDescent="0.3">
      <c r="A322" s="4" t="s">
        <v>230</v>
      </c>
      <c r="B322" s="4" t="s">
        <v>219</v>
      </c>
      <c r="C322" s="4" t="s">
        <v>220</v>
      </c>
      <c r="D322" s="4" t="s">
        <v>233</v>
      </c>
      <c r="E322" s="4" t="s">
        <v>234</v>
      </c>
      <c r="F322" s="4" t="s">
        <v>132</v>
      </c>
      <c r="G322" s="4" t="s">
        <v>133</v>
      </c>
      <c r="H322" s="8"/>
      <c r="I322" s="8"/>
      <c r="J322" s="8"/>
      <c r="K322" s="9">
        <v>53.58</v>
      </c>
      <c r="L322" s="9">
        <v>127.06</v>
      </c>
      <c r="M322" s="8"/>
      <c r="N322" s="8"/>
      <c r="O322" s="8"/>
      <c r="P322" s="8"/>
      <c r="Q322" s="8"/>
      <c r="R322" s="8"/>
      <c r="S322" s="8"/>
      <c r="T322" s="10">
        <v>180.64</v>
      </c>
    </row>
    <row r="323" spans="1:20" ht="15.75" thickBot="1" x14ac:dyDescent="0.3">
      <c r="A323" s="4" t="s">
        <v>230</v>
      </c>
      <c r="B323" s="4" t="s">
        <v>219</v>
      </c>
      <c r="C323" s="4" t="s">
        <v>220</v>
      </c>
      <c r="D323" s="4" t="s">
        <v>233</v>
      </c>
      <c r="E323" s="4" t="s">
        <v>234</v>
      </c>
      <c r="F323" s="4" t="s">
        <v>136</v>
      </c>
      <c r="G323" s="4" t="s">
        <v>137</v>
      </c>
      <c r="H323" s="12"/>
      <c r="I323" s="12"/>
      <c r="J323" s="12"/>
      <c r="K323" s="12"/>
      <c r="L323" s="12"/>
      <c r="M323" s="12"/>
      <c r="N323" s="11">
        <v>3.6</v>
      </c>
      <c r="O323" s="12"/>
      <c r="P323" s="12"/>
      <c r="Q323" s="12"/>
      <c r="R323" s="12"/>
      <c r="S323" s="11">
        <v>20.399999999999999</v>
      </c>
      <c r="T323" s="10">
        <v>24</v>
      </c>
    </row>
    <row r="324" spans="1:20" ht="15.75" thickBot="1" x14ac:dyDescent="0.3">
      <c r="A324" s="4" t="s">
        <v>230</v>
      </c>
      <c r="B324" s="4" t="s">
        <v>219</v>
      </c>
      <c r="C324" s="4" t="s">
        <v>220</v>
      </c>
      <c r="D324" s="4" t="s">
        <v>233</v>
      </c>
      <c r="E324" s="4" t="s">
        <v>234</v>
      </c>
      <c r="F324" s="4" t="s">
        <v>138</v>
      </c>
      <c r="G324" s="4" t="s">
        <v>139</v>
      </c>
      <c r="H324" s="8"/>
      <c r="I324" s="8"/>
      <c r="J324" s="8"/>
      <c r="K324" s="8"/>
      <c r="L324" s="8"/>
      <c r="M324" s="8"/>
      <c r="N324" s="8"/>
      <c r="O324" s="8"/>
      <c r="P324" s="9">
        <v>40</v>
      </c>
      <c r="Q324" s="8"/>
      <c r="R324" s="8"/>
      <c r="S324" s="8"/>
      <c r="T324" s="10">
        <v>40</v>
      </c>
    </row>
    <row r="325" spans="1:20" ht="15.75" thickBot="1" x14ac:dyDescent="0.3">
      <c r="A325" s="4" t="s">
        <v>230</v>
      </c>
      <c r="B325" s="4" t="s">
        <v>219</v>
      </c>
      <c r="C325" s="4" t="s">
        <v>220</v>
      </c>
      <c r="D325" s="4" t="s">
        <v>233</v>
      </c>
      <c r="E325" s="4" t="s">
        <v>234</v>
      </c>
      <c r="F325" s="4" t="s">
        <v>102</v>
      </c>
      <c r="G325" s="4" t="s">
        <v>103</v>
      </c>
      <c r="H325" s="12"/>
      <c r="I325" s="12"/>
      <c r="J325" s="12"/>
      <c r="K325" s="12"/>
      <c r="L325" s="12"/>
      <c r="M325" s="12"/>
      <c r="N325" s="12"/>
      <c r="O325" s="12"/>
      <c r="P325" s="12"/>
      <c r="Q325" s="12"/>
      <c r="R325" s="12"/>
      <c r="S325" s="11">
        <v>-9790</v>
      </c>
      <c r="T325" s="10">
        <v>-9790</v>
      </c>
    </row>
    <row r="326" spans="1:20" ht="15.75" thickBot="1" x14ac:dyDescent="0.3">
      <c r="A326" s="4" t="s">
        <v>230</v>
      </c>
      <c r="B326" s="4" t="s">
        <v>219</v>
      </c>
      <c r="C326" s="4" t="s">
        <v>220</v>
      </c>
      <c r="D326" s="4" t="s">
        <v>233</v>
      </c>
      <c r="E326" s="4" t="s">
        <v>234</v>
      </c>
      <c r="F326" s="4" t="s">
        <v>187</v>
      </c>
      <c r="G326" s="4" t="s">
        <v>188</v>
      </c>
      <c r="H326" s="9">
        <v>593.22</v>
      </c>
      <c r="I326" s="8"/>
      <c r="J326" s="9">
        <v>661.49</v>
      </c>
      <c r="K326" s="8"/>
      <c r="L326" s="9">
        <v>242</v>
      </c>
      <c r="M326" s="8"/>
      <c r="N326" s="9">
        <v>1578.65</v>
      </c>
      <c r="O326" s="8"/>
      <c r="P326" s="9">
        <v>816.35</v>
      </c>
      <c r="Q326" s="8"/>
      <c r="R326" s="8"/>
      <c r="S326" s="8"/>
      <c r="T326" s="10">
        <v>3891.71</v>
      </c>
    </row>
    <row r="327" spans="1:20" ht="15.75" thickBot="1" x14ac:dyDescent="0.3">
      <c r="A327" s="4" t="s">
        <v>230</v>
      </c>
      <c r="B327" s="4" t="s">
        <v>219</v>
      </c>
      <c r="C327" s="4" t="s">
        <v>220</v>
      </c>
      <c r="D327" s="4" t="s">
        <v>233</v>
      </c>
      <c r="E327" s="4" t="s">
        <v>234</v>
      </c>
      <c r="F327" s="4" t="s">
        <v>140</v>
      </c>
      <c r="G327" s="4" t="s">
        <v>141</v>
      </c>
      <c r="H327" s="12"/>
      <c r="I327" s="12"/>
      <c r="J327" s="11">
        <v>64.290000000000006</v>
      </c>
      <c r="K327" s="12"/>
      <c r="L327" s="12"/>
      <c r="M327" s="11">
        <v>64.290000000000006</v>
      </c>
      <c r="N327" s="11">
        <v>85.72</v>
      </c>
      <c r="O327" s="12"/>
      <c r="P327" s="12"/>
      <c r="Q327" s="11">
        <v>21.43</v>
      </c>
      <c r="R327" s="12"/>
      <c r="S327" s="12"/>
      <c r="T327" s="10">
        <v>235.73</v>
      </c>
    </row>
    <row r="328" spans="1:20" ht="15.75" thickBot="1" x14ac:dyDescent="0.3">
      <c r="A328" s="4" t="s">
        <v>230</v>
      </c>
      <c r="B328" s="4" t="s">
        <v>219</v>
      </c>
      <c r="C328" s="4" t="s">
        <v>220</v>
      </c>
      <c r="D328" s="4" t="s">
        <v>233</v>
      </c>
      <c r="E328" s="4" t="s">
        <v>234</v>
      </c>
      <c r="F328" s="4" t="s">
        <v>241</v>
      </c>
      <c r="G328" s="4" t="s">
        <v>242</v>
      </c>
      <c r="H328" s="9">
        <v>1941.39</v>
      </c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10">
        <v>1941.39</v>
      </c>
    </row>
    <row r="329" spans="1:20" ht="15.75" thickBot="1" x14ac:dyDescent="0.3">
      <c r="A329" s="4" t="s">
        <v>230</v>
      </c>
      <c r="B329" s="4" t="s">
        <v>219</v>
      </c>
      <c r="C329" s="4" t="s">
        <v>220</v>
      </c>
      <c r="D329" s="4" t="s">
        <v>233</v>
      </c>
      <c r="E329" s="4" t="s">
        <v>234</v>
      </c>
      <c r="F329" s="4" t="s">
        <v>144</v>
      </c>
      <c r="G329" s="4" t="s">
        <v>145</v>
      </c>
      <c r="H329" s="12"/>
      <c r="I329" s="12"/>
      <c r="J329" s="12"/>
      <c r="K329" s="12"/>
      <c r="L329" s="12"/>
      <c r="M329" s="12"/>
      <c r="N329" s="12"/>
      <c r="O329" s="12"/>
      <c r="P329" s="12"/>
      <c r="Q329" s="12"/>
      <c r="R329" s="12"/>
      <c r="S329" s="11">
        <v>10.91</v>
      </c>
      <c r="T329" s="10">
        <v>10.91</v>
      </c>
    </row>
    <row r="330" spans="1:20" ht="15.75" thickBot="1" x14ac:dyDescent="0.3">
      <c r="A330" s="4" t="s">
        <v>230</v>
      </c>
      <c r="B330" s="4" t="s">
        <v>219</v>
      </c>
      <c r="C330" s="4" t="s">
        <v>220</v>
      </c>
      <c r="D330" s="4" t="s">
        <v>233</v>
      </c>
      <c r="E330" s="4" t="s">
        <v>234</v>
      </c>
      <c r="F330" s="4" t="s">
        <v>150</v>
      </c>
      <c r="G330" s="4" t="s">
        <v>151</v>
      </c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9">
        <v>225</v>
      </c>
      <c r="T330" s="10">
        <v>225</v>
      </c>
    </row>
    <row r="331" spans="1:20" ht="15.75" thickBot="1" x14ac:dyDescent="0.3">
      <c r="A331" s="4" t="s">
        <v>230</v>
      </c>
      <c r="B331" s="4" t="s">
        <v>219</v>
      </c>
      <c r="C331" s="4" t="s">
        <v>220</v>
      </c>
      <c r="D331" s="4" t="s">
        <v>233</v>
      </c>
      <c r="E331" s="4" t="s">
        <v>234</v>
      </c>
      <c r="F331" s="4" t="s">
        <v>65</v>
      </c>
      <c r="G331" s="4" t="s">
        <v>66</v>
      </c>
      <c r="H331" s="12"/>
      <c r="I331" s="12"/>
      <c r="J331" s="11">
        <v>323.48</v>
      </c>
      <c r="K331" s="12"/>
      <c r="L331" s="12"/>
      <c r="M331" s="11">
        <v>60.65</v>
      </c>
      <c r="N331" s="12"/>
      <c r="O331" s="12"/>
      <c r="P331" s="11">
        <v>161.74</v>
      </c>
      <c r="Q331" s="12"/>
      <c r="R331" s="12"/>
      <c r="S331" s="12"/>
      <c r="T331" s="10">
        <v>545.87</v>
      </c>
    </row>
    <row r="332" spans="1:20" ht="15.75" thickBot="1" x14ac:dyDescent="0.3">
      <c r="A332" s="4" t="s">
        <v>230</v>
      </c>
      <c r="B332" s="4" t="s">
        <v>219</v>
      </c>
      <c r="C332" s="4" t="s">
        <v>220</v>
      </c>
      <c r="D332" s="4" t="s">
        <v>233</v>
      </c>
      <c r="E332" s="4" t="s">
        <v>234</v>
      </c>
      <c r="F332" s="4" t="s">
        <v>56</v>
      </c>
      <c r="G332" s="4" t="s">
        <v>57</v>
      </c>
      <c r="H332" s="9">
        <v>47864.69</v>
      </c>
      <c r="I332" s="9">
        <v>47929.77</v>
      </c>
      <c r="J332" s="9">
        <v>47492.66</v>
      </c>
      <c r="K332" s="9">
        <v>45799.14</v>
      </c>
      <c r="L332" s="9">
        <v>48697.36</v>
      </c>
      <c r="M332" s="9">
        <v>3126.88</v>
      </c>
      <c r="N332" s="8"/>
      <c r="O332" s="9">
        <v>1750.8</v>
      </c>
      <c r="P332" s="8"/>
      <c r="Q332" s="8"/>
      <c r="R332" s="9">
        <v>11191.61</v>
      </c>
      <c r="S332" s="9">
        <v>8354.1299999999992</v>
      </c>
      <c r="T332" s="10">
        <v>262207.03999999998</v>
      </c>
    </row>
    <row r="333" spans="1:20" ht="15.75" thickBot="1" x14ac:dyDescent="0.3">
      <c r="A333" s="4" t="s">
        <v>230</v>
      </c>
      <c r="B333" s="4" t="s">
        <v>219</v>
      </c>
      <c r="C333" s="4" t="s">
        <v>220</v>
      </c>
      <c r="D333" s="4" t="s">
        <v>233</v>
      </c>
      <c r="E333" s="4" t="s">
        <v>234</v>
      </c>
      <c r="F333" s="4" t="s">
        <v>68</v>
      </c>
      <c r="G333" s="4" t="s">
        <v>69</v>
      </c>
      <c r="H333" s="11">
        <v>36.130000000000003</v>
      </c>
      <c r="I333" s="12"/>
      <c r="J333" s="11">
        <v>90.32</v>
      </c>
      <c r="K333" s="12"/>
      <c r="L333" s="11">
        <v>136.47</v>
      </c>
      <c r="M333" s="11">
        <v>257.76</v>
      </c>
      <c r="N333" s="12"/>
      <c r="O333" s="12"/>
      <c r="P333" s="12"/>
      <c r="Q333" s="12"/>
      <c r="R333" s="12"/>
      <c r="S333" s="11">
        <v>78.09</v>
      </c>
      <c r="T333" s="10">
        <v>598.77</v>
      </c>
    </row>
    <row r="334" spans="1:20" ht="15.75" thickBot="1" x14ac:dyDescent="0.3">
      <c r="A334" s="4" t="s">
        <v>230</v>
      </c>
      <c r="B334" s="4" t="s">
        <v>219</v>
      </c>
      <c r="C334" s="4" t="s">
        <v>220</v>
      </c>
      <c r="D334" s="4" t="s">
        <v>233</v>
      </c>
      <c r="E334" s="4" t="s">
        <v>234</v>
      </c>
      <c r="F334" s="4" t="s">
        <v>104</v>
      </c>
      <c r="G334" s="4" t="s">
        <v>105</v>
      </c>
      <c r="H334" s="8"/>
      <c r="I334" s="9">
        <v>-161.74</v>
      </c>
      <c r="J334" s="9">
        <v>-384.13</v>
      </c>
      <c r="K334" s="8"/>
      <c r="L334" s="8"/>
      <c r="M334" s="9">
        <v>-576.79</v>
      </c>
      <c r="N334" s="9">
        <v>-1782.96</v>
      </c>
      <c r="O334" s="9">
        <v>-192.66</v>
      </c>
      <c r="P334" s="9">
        <v>-161.74</v>
      </c>
      <c r="Q334" s="8"/>
      <c r="R334" s="9">
        <v>-249.92</v>
      </c>
      <c r="S334" s="8"/>
      <c r="T334" s="10">
        <v>-3509.94</v>
      </c>
    </row>
    <row r="335" spans="1:20" ht="15.75" thickBot="1" x14ac:dyDescent="0.3">
      <c r="A335" s="4" t="s">
        <v>230</v>
      </c>
      <c r="B335" s="4" t="s">
        <v>219</v>
      </c>
      <c r="C335" s="4" t="s">
        <v>220</v>
      </c>
      <c r="D335" s="4" t="s">
        <v>233</v>
      </c>
      <c r="E335" s="4" t="s">
        <v>234</v>
      </c>
      <c r="F335" s="4" t="s">
        <v>106</v>
      </c>
      <c r="G335" s="4" t="s">
        <v>107</v>
      </c>
      <c r="H335" s="11">
        <v>-53227.62</v>
      </c>
      <c r="I335" s="11">
        <v>-51136.61</v>
      </c>
      <c r="J335" s="11">
        <v>-53867.7</v>
      </c>
      <c r="K335" s="11">
        <v>-49088.76</v>
      </c>
      <c r="L335" s="11">
        <v>-49831.519999999997</v>
      </c>
      <c r="M335" s="11">
        <v>-51725.98</v>
      </c>
      <c r="N335" s="11">
        <v>-43348.28</v>
      </c>
      <c r="O335" s="11">
        <v>-41097.11</v>
      </c>
      <c r="P335" s="11">
        <v>-29167.26</v>
      </c>
      <c r="Q335" s="11">
        <v>-15083.24</v>
      </c>
      <c r="R335" s="11">
        <v>-24845.73</v>
      </c>
      <c r="S335" s="11">
        <v>-8222.7000000000007</v>
      </c>
      <c r="T335" s="10">
        <v>-470642.51</v>
      </c>
    </row>
    <row r="336" spans="1:20" ht="15.75" thickBot="1" x14ac:dyDescent="0.3">
      <c r="A336" s="4" t="s">
        <v>230</v>
      </c>
      <c r="B336" s="4" t="s">
        <v>219</v>
      </c>
      <c r="C336" s="4" t="s">
        <v>220</v>
      </c>
      <c r="D336" s="4" t="s">
        <v>233</v>
      </c>
      <c r="E336" s="4" t="s">
        <v>234</v>
      </c>
      <c r="F336" s="4" t="s">
        <v>108</v>
      </c>
      <c r="G336" s="4" t="s">
        <v>109</v>
      </c>
      <c r="H336" s="9">
        <v>-289.02</v>
      </c>
      <c r="I336" s="8"/>
      <c r="J336" s="9">
        <v>-1093.1600000000001</v>
      </c>
      <c r="K336" s="13">
        <v>0</v>
      </c>
      <c r="L336" s="9">
        <v>-136.47</v>
      </c>
      <c r="M336" s="9">
        <v>-613.23</v>
      </c>
      <c r="N336" s="9">
        <v>-34.08</v>
      </c>
      <c r="O336" s="9">
        <v>-681</v>
      </c>
      <c r="P336" s="9">
        <v>-1849.85</v>
      </c>
      <c r="Q336" s="9">
        <v>-1891.78</v>
      </c>
      <c r="R336" s="9">
        <v>-1139.08</v>
      </c>
      <c r="S336" s="9">
        <v>-130.75</v>
      </c>
      <c r="T336" s="10">
        <v>-7858.42</v>
      </c>
    </row>
    <row r="337" spans="1:20" ht="15.75" thickBot="1" x14ac:dyDescent="0.3">
      <c r="A337" s="4" t="s">
        <v>230</v>
      </c>
      <c r="B337" s="4" t="s">
        <v>219</v>
      </c>
      <c r="C337" s="4" t="s">
        <v>220</v>
      </c>
      <c r="D337" s="4" t="s">
        <v>233</v>
      </c>
      <c r="E337" s="4" t="s">
        <v>234</v>
      </c>
      <c r="F337" s="4" t="s">
        <v>158</v>
      </c>
      <c r="G337" s="4" t="s">
        <v>159</v>
      </c>
      <c r="H337" s="12"/>
      <c r="I337" s="12"/>
      <c r="J337" s="12"/>
      <c r="K337" s="12"/>
      <c r="L337" s="12"/>
      <c r="M337" s="12"/>
      <c r="N337" s="11">
        <v>-386.1</v>
      </c>
      <c r="O337" s="11">
        <v>-140.4</v>
      </c>
      <c r="P337" s="12"/>
      <c r="Q337" s="12"/>
      <c r="R337" s="12"/>
      <c r="S337" s="12"/>
      <c r="T337" s="10">
        <v>-526.5</v>
      </c>
    </row>
    <row r="338" spans="1:20" ht="15.75" thickBot="1" x14ac:dyDescent="0.3">
      <c r="A338" s="4" t="s">
        <v>230</v>
      </c>
      <c r="B338" s="4" t="s">
        <v>219</v>
      </c>
      <c r="C338" s="4" t="s">
        <v>220</v>
      </c>
      <c r="D338" s="4" t="s">
        <v>233</v>
      </c>
      <c r="E338" s="4" t="s">
        <v>234</v>
      </c>
      <c r="F338" s="4" t="s">
        <v>243</v>
      </c>
      <c r="G338" s="4" t="s">
        <v>244</v>
      </c>
      <c r="H338" s="8"/>
      <c r="I338" s="8"/>
      <c r="J338" s="8"/>
      <c r="K338" s="8"/>
      <c r="L338" s="8"/>
      <c r="M338" s="8"/>
      <c r="N338" s="9">
        <v>-42.86</v>
      </c>
      <c r="O338" s="8"/>
      <c r="P338" s="8"/>
      <c r="Q338" s="8"/>
      <c r="R338" s="8"/>
      <c r="S338" s="8"/>
      <c r="T338" s="10">
        <v>-42.86</v>
      </c>
    </row>
    <row r="339" spans="1:20" ht="15.75" thickBot="1" x14ac:dyDescent="0.3">
      <c r="A339" s="4" t="s">
        <v>230</v>
      </c>
      <c r="B339" s="4" t="s">
        <v>219</v>
      </c>
      <c r="C339" s="4" t="s">
        <v>220</v>
      </c>
      <c r="D339" s="4" t="s">
        <v>231</v>
      </c>
      <c r="E339" s="4" t="s">
        <v>232</v>
      </c>
      <c r="F339" s="4" t="s">
        <v>44</v>
      </c>
      <c r="G339" s="4" t="s">
        <v>45</v>
      </c>
      <c r="H339" s="12"/>
      <c r="I339" s="12"/>
      <c r="J339" s="12"/>
      <c r="K339" s="12"/>
      <c r="L339" s="12"/>
      <c r="M339" s="12"/>
      <c r="N339" s="12"/>
      <c r="O339" s="11">
        <v>2767.5</v>
      </c>
      <c r="P339" s="11">
        <v>-2767.5</v>
      </c>
      <c r="Q339" s="12"/>
      <c r="R339" s="12"/>
      <c r="S339" s="12"/>
      <c r="T339" s="14">
        <v>0</v>
      </c>
    </row>
    <row r="340" spans="1:20" ht="15.75" thickBot="1" x14ac:dyDescent="0.3">
      <c r="A340" s="4" t="s">
        <v>230</v>
      </c>
      <c r="B340" s="4" t="s">
        <v>48</v>
      </c>
      <c r="C340" s="4" t="s">
        <v>49</v>
      </c>
      <c r="D340" s="4" t="s">
        <v>233</v>
      </c>
      <c r="E340" s="4" t="s">
        <v>234</v>
      </c>
      <c r="F340" s="4" t="s">
        <v>65</v>
      </c>
      <c r="G340" s="4" t="s">
        <v>66</v>
      </c>
      <c r="H340" s="8"/>
      <c r="I340" s="9">
        <v>161.74</v>
      </c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10">
        <v>161.74</v>
      </c>
    </row>
    <row r="341" spans="1:20" ht="23.25" thickBot="1" x14ac:dyDescent="0.3">
      <c r="A341" s="4" t="s">
        <v>245</v>
      </c>
      <c r="B341" s="4" t="s">
        <v>80</v>
      </c>
      <c r="C341" s="4" t="s">
        <v>81</v>
      </c>
      <c r="D341" s="4" t="s">
        <v>246</v>
      </c>
      <c r="E341" s="4" t="s">
        <v>247</v>
      </c>
      <c r="F341" s="4" t="s">
        <v>84</v>
      </c>
      <c r="G341" s="4" t="s">
        <v>85</v>
      </c>
      <c r="H341" s="12"/>
      <c r="I341" s="12"/>
      <c r="J341" s="12"/>
      <c r="K341" s="12"/>
      <c r="L341" s="12"/>
      <c r="M341" s="12"/>
      <c r="N341" s="12"/>
      <c r="O341" s="12"/>
      <c r="P341" s="12"/>
      <c r="Q341" s="12"/>
      <c r="R341" s="11">
        <v>80.58</v>
      </c>
      <c r="S341" s="12"/>
      <c r="T341" s="10">
        <v>80.58</v>
      </c>
    </row>
    <row r="342" spans="1:20" ht="23.25" thickBot="1" x14ac:dyDescent="0.3">
      <c r="A342" s="4" t="s">
        <v>245</v>
      </c>
      <c r="B342" s="4" t="s">
        <v>80</v>
      </c>
      <c r="C342" s="4" t="s">
        <v>81</v>
      </c>
      <c r="D342" s="4" t="s">
        <v>246</v>
      </c>
      <c r="E342" s="4" t="s">
        <v>247</v>
      </c>
      <c r="F342" s="4" t="s">
        <v>56</v>
      </c>
      <c r="G342" s="4" t="s">
        <v>57</v>
      </c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9">
        <v>979.84</v>
      </c>
      <c r="S342" s="8"/>
      <c r="T342" s="10">
        <v>979.84</v>
      </c>
    </row>
    <row r="343" spans="1:20" ht="23.25" thickBot="1" x14ac:dyDescent="0.3">
      <c r="A343" s="4" t="s">
        <v>245</v>
      </c>
      <c r="B343" s="4" t="s">
        <v>80</v>
      </c>
      <c r="C343" s="4" t="s">
        <v>81</v>
      </c>
      <c r="D343" s="4" t="s">
        <v>246</v>
      </c>
      <c r="E343" s="4" t="s">
        <v>247</v>
      </c>
      <c r="F343" s="4" t="s">
        <v>68</v>
      </c>
      <c r="G343" s="4" t="s">
        <v>69</v>
      </c>
      <c r="H343" s="12"/>
      <c r="I343" s="12"/>
      <c r="J343" s="12"/>
      <c r="K343" s="12"/>
      <c r="L343" s="12"/>
      <c r="M343" s="12"/>
      <c r="N343" s="12"/>
      <c r="O343" s="12"/>
      <c r="P343" s="12"/>
      <c r="Q343" s="12"/>
      <c r="R343" s="11">
        <v>121.3</v>
      </c>
      <c r="S343" s="12"/>
      <c r="T343" s="10">
        <v>121.3</v>
      </c>
    </row>
    <row r="344" spans="1:20" ht="23.25" thickBot="1" x14ac:dyDescent="0.3">
      <c r="A344" s="4" t="s">
        <v>245</v>
      </c>
      <c r="B344" s="4" t="s">
        <v>80</v>
      </c>
      <c r="C344" s="4" t="s">
        <v>81</v>
      </c>
      <c r="D344" s="4" t="s">
        <v>248</v>
      </c>
      <c r="E344" s="4" t="s">
        <v>249</v>
      </c>
      <c r="F344" s="4" t="s">
        <v>61</v>
      </c>
      <c r="G344" s="4" t="s">
        <v>62</v>
      </c>
      <c r="H344" s="8"/>
      <c r="I344" s="8"/>
      <c r="J344" s="8"/>
      <c r="K344" s="8"/>
      <c r="L344" s="8"/>
      <c r="M344" s="8"/>
      <c r="N344" s="8"/>
      <c r="O344" s="9">
        <v>40.700000000000003</v>
      </c>
      <c r="P344" s="9">
        <v>27.46</v>
      </c>
      <c r="Q344" s="8"/>
      <c r="R344" s="8"/>
      <c r="S344" s="9">
        <v>1194.9000000000001</v>
      </c>
      <c r="T344" s="10">
        <v>1263.06</v>
      </c>
    </row>
    <row r="345" spans="1:20" ht="23.25" thickBot="1" x14ac:dyDescent="0.3">
      <c r="A345" s="4" t="s">
        <v>245</v>
      </c>
      <c r="B345" s="4" t="s">
        <v>80</v>
      </c>
      <c r="C345" s="4" t="s">
        <v>81</v>
      </c>
      <c r="D345" s="4" t="s">
        <v>248</v>
      </c>
      <c r="E345" s="4" t="s">
        <v>249</v>
      </c>
      <c r="F345" s="4" t="s">
        <v>92</v>
      </c>
      <c r="G345" s="4" t="s">
        <v>93</v>
      </c>
      <c r="H345" s="12"/>
      <c r="I345" s="12"/>
      <c r="J345" s="12"/>
      <c r="K345" s="12"/>
      <c r="L345" s="12"/>
      <c r="M345" s="12"/>
      <c r="N345" s="12"/>
      <c r="O345" s="12"/>
      <c r="P345" s="12"/>
      <c r="Q345" s="12"/>
      <c r="R345" s="12"/>
      <c r="S345" s="11">
        <v>346.47</v>
      </c>
      <c r="T345" s="10">
        <v>346.47</v>
      </c>
    </row>
    <row r="346" spans="1:20" ht="23.25" thickBot="1" x14ac:dyDescent="0.3">
      <c r="A346" s="4" t="s">
        <v>245</v>
      </c>
      <c r="B346" s="4" t="s">
        <v>80</v>
      </c>
      <c r="C346" s="4" t="s">
        <v>81</v>
      </c>
      <c r="D346" s="4" t="s">
        <v>248</v>
      </c>
      <c r="E346" s="4" t="s">
        <v>249</v>
      </c>
      <c r="F346" s="4" t="s">
        <v>84</v>
      </c>
      <c r="G346" s="4" t="s">
        <v>85</v>
      </c>
      <c r="H346" s="9">
        <v>120.01</v>
      </c>
      <c r="I346" s="9">
        <v>80.040000000000006</v>
      </c>
      <c r="J346" s="9">
        <v>73.02</v>
      </c>
      <c r="K346" s="9">
        <v>64.06</v>
      </c>
      <c r="L346" s="9">
        <v>54.01</v>
      </c>
      <c r="M346" s="9">
        <v>42.7</v>
      </c>
      <c r="N346" s="9">
        <v>170.82</v>
      </c>
      <c r="O346" s="9">
        <v>318.39</v>
      </c>
      <c r="P346" s="9">
        <v>16.010000000000002</v>
      </c>
      <c r="Q346" s="9">
        <v>53.38</v>
      </c>
      <c r="R346" s="9">
        <v>10.15</v>
      </c>
      <c r="S346" s="8"/>
      <c r="T346" s="10">
        <v>1002.59</v>
      </c>
    </row>
    <row r="347" spans="1:20" ht="23.25" thickBot="1" x14ac:dyDescent="0.3">
      <c r="A347" s="4" t="s">
        <v>245</v>
      </c>
      <c r="B347" s="4" t="s">
        <v>80</v>
      </c>
      <c r="C347" s="4" t="s">
        <v>81</v>
      </c>
      <c r="D347" s="4" t="s">
        <v>248</v>
      </c>
      <c r="E347" s="4" t="s">
        <v>249</v>
      </c>
      <c r="F347" s="4" t="s">
        <v>56</v>
      </c>
      <c r="G347" s="4" t="s">
        <v>57</v>
      </c>
      <c r="H347" s="11">
        <v>1434.98</v>
      </c>
      <c r="I347" s="11">
        <v>1093.8</v>
      </c>
      <c r="J347" s="11">
        <v>997.88</v>
      </c>
      <c r="K347" s="11">
        <v>875.4</v>
      </c>
      <c r="L347" s="11">
        <v>738.05</v>
      </c>
      <c r="M347" s="11">
        <v>583.6</v>
      </c>
      <c r="N347" s="11">
        <v>2334.4</v>
      </c>
      <c r="O347" s="11">
        <v>3574.55</v>
      </c>
      <c r="P347" s="11">
        <v>218.85</v>
      </c>
      <c r="Q347" s="11">
        <v>729.5</v>
      </c>
      <c r="R347" s="12"/>
      <c r="S347" s="12"/>
      <c r="T347" s="10">
        <v>12581.01</v>
      </c>
    </row>
    <row r="348" spans="1:20" ht="23.25" thickBot="1" x14ac:dyDescent="0.3">
      <c r="A348" s="4" t="s">
        <v>245</v>
      </c>
      <c r="B348" s="4" t="s">
        <v>80</v>
      </c>
      <c r="C348" s="4" t="s">
        <v>81</v>
      </c>
      <c r="D348" s="4" t="s">
        <v>248</v>
      </c>
      <c r="E348" s="4" t="s">
        <v>249</v>
      </c>
      <c r="F348" s="4" t="s">
        <v>68</v>
      </c>
      <c r="G348" s="4" t="s">
        <v>69</v>
      </c>
      <c r="H348" s="9">
        <v>205.16</v>
      </c>
      <c r="I348" s="8"/>
      <c r="J348" s="8"/>
      <c r="K348" s="8"/>
      <c r="L348" s="8"/>
      <c r="M348" s="8"/>
      <c r="N348" s="8"/>
      <c r="O348" s="9">
        <v>776.71</v>
      </c>
      <c r="P348" s="8"/>
      <c r="Q348" s="8"/>
      <c r="R348" s="9">
        <v>138.71</v>
      </c>
      <c r="S348" s="8"/>
      <c r="T348" s="10">
        <v>1120.58</v>
      </c>
    </row>
    <row r="349" spans="1:20" ht="23.25" thickBot="1" x14ac:dyDescent="0.3">
      <c r="A349" s="4" t="s">
        <v>245</v>
      </c>
      <c r="B349" s="4" t="s">
        <v>80</v>
      </c>
      <c r="C349" s="4" t="s">
        <v>81</v>
      </c>
      <c r="D349" s="4" t="s">
        <v>248</v>
      </c>
      <c r="E349" s="4" t="s">
        <v>249</v>
      </c>
      <c r="F349" s="4" t="s">
        <v>156</v>
      </c>
      <c r="G349" s="4" t="s">
        <v>157</v>
      </c>
      <c r="H349" s="12"/>
      <c r="I349" s="12"/>
      <c r="J349" s="12"/>
      <c r="K349" s="12"/>
      <c r="L349" s="12"/>
      <c r="M349" s="12"/>
      <c r="N349" s="12"/>
      <c r="O349" s="11">
        <v>42.86</v>
      </c>
      <c r="P349" s="12"/>
      <c r="Q349" s="12"/>
      <c r="R349" s="12"/>
      <c r="S349" s="12"/>
      <c r="T349" s="10">
        <v>42.86</v>
      </c>
    </row>
    <row r="350" spans="1:20" ht="23.25" thickBot="1" x14ac:dyDescent="0.3">
      <c r="A350" s="4" t="s">
        <v>245</v>
      </c>
      <c r="B350" s="4" t="s">
        <v>223</v>
      </c>
      <c r="C350" s="4" t="s">
        <v>224</v>
      </c>
      <c r="D350" s="4" t="s">
        <v>250</v>
      </c>
      <c r="E350" s="4" t="s">
        <v>251</v>
      </c>
      <c r="F350" s="4" t="s">
        <v>92</v>
      </c>
      <c r="G350" s="4" t="s">
        <v>93</v>
      </c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9">
        <v>89.96</v>
      </c>
      <c r="S350" s="9">
        <v>984.07</v>
      </c>
      <c r="T350" s="10">
        <v>1074.03</v>
      </c>
    </row>
    <row r="351" spans="1:20" ht="23.25" thickBot="1" x14ac:dyDescent="0.3">
      <c r="A351" s="4" t="s">
        <v>245</v>
      </c>
      <c r="B351" s="4" t="s">
        <v>223</v>
      </c>
      <c r="C351" s="4" t="s">
        <v>224</v>
      </c>
      <c r="D351" s="4" t="s">
        <v>250</v>
      </c>
      <c r="E351" s="4" t="s">
        <v>251</v>
      </c>
      <c r="F351" s="4" t="s">
        <v>84</v>
      </c>
      <c r="G351" s="4" t="s">
        <v>85</v>
      </c>
      <c r="H351" s="12"/>
      <c r="I351" s="12"/>
      <c r="J351" s="11">
        <v>91.8</v>
      </c>
      <c r="K351" s="12"/>
      <c r="L351" s="12"/>
      <c r="M351" s="12"/>
      <c r="N351" s="11">
        <v>118.84</v>
      </c>
      <c r="O351" s="12"/>
      <c r="P351" s="12"/>
      <c r="Q351" s="11">
        <v>166.83</v>
      </c>
      <c r="R351" s="11">
        <v>2078.39</v>
      </c>
      <c r="S351" s="11">
        <v>1715.64</v>
      </c>
      <c r="T351" s="10">
        <v>4171.5</v>
      </c>
    </row>
    <row r="352" spans="1:20" ht="23.25" thickBot="1" x14ac:dyDescent="0.3">
      <c r="A352" s="4" t="s">
        <v>245</v>
      </c>
      <c r="B352" s="4" t="s">
        <v>223</v>
      </c>
      <c r="C352" s="4" t="s">
        <v>224</v>
      </c>
      <c r="D352" s="4" t="s">
        <v>250</v>
      </c>
      <c r="E352" s="4" t="s">
        <v>251</v>
      </c>
      <c r="F352" s="4" t="s">
        <v>140</v>
      </c>
      <c r="G352" s="4" t="s">
        <v>141</v>
      </c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9">
        <v>252</v>
      </c>
      <c r="S352" s="8"/>
      <c r="T352" s="10">
        <v>252</v>
      </c>
    </row>
    <row r="353" spans="1:20" ht="23.25" thickBot="1" x14ac:dyDescent="0.3">
      <c r="A353" s="4" t="s">
        <v>245</v>
      </c>
      <c r="B353" s="4" t="s">
        <v>223</v>
      </c>
      <c r="C353" s="4" t="s">
        <v>224</v>
      </c>
      <c r="D353" s="4" t="s">
        <v>250</v>
      </c>
      <c r="E353" s="4" t="s">
        <v>251</v>
      </c>
      <c r="F353" s="4" t="s">
        <v>217</v>
      </c>
      <c r="G353" s="4" t="s">
        <v>218</v>
      </c>
      <c r="H353" s="12"/>
      <c r="I353" s="12"/>
      <c r="J353" s="12"/>
      <c r="K353" s="12"/>
      <c r="L353" s="12"/>
      <c r="M353" s="12"/>
      <c r="N353" s="12"/>
      <c r="O353" s="12"/>
      <c r="P353" s="12"/>
      <c r="Q353" s="12"/>
      <c r="R353" s="12"/>
      <c r="S353" s="11">
        <v>160.28</v>
      </c>
      <c r="T353" s="10">
        <v>160.28</v>
      </c>
    </row>
    <row r="354" spans="1:20" ht="23.25" thickBot="1" x14ac:dyDescent="0.3">
      <c r="A354" s="4" t="s">
        <v>245</v>
      </c>
      <c r="B354" s="4" t="s">
        <v>223</v>
      </c>
      <c r="C354" s="4" t="s">
        <v>224</v>
      </c>
      <c r="D354" s="4" t="s">
        <v>250</v>
      </c>
      <c r="E354" s="4" t="s">
        <v>251</v>
      </c>
      <c r="F354" s="4" t="s">
        <v>56</v>
      </c>
      <c r="G354" s="4" t="s">
        <v>57</v>
      </c>
      <c r="H354" s="8"/>
      <c r="I354" s="8"/>
      <c r="J354" s="9">
        <v>1254.55</v>
      </c>
      <c r="K354" s="8"/>
      <c r="L354" s="8"/>
      <c r="M354" s="8"/>
      <c r="N354" s="9">
        <v>1624.08</v>
      </c>
      <c r="O354" s="8"/>
      <c r="P354" s="8"/>
      <c r="Q354" s="9">
        <v>2147.04</v>
      </c>
      <c r="R354" s="9">
        <v>27564.79</v>
      </c>
      <c r="S354" s="9">
        <v>22245.34</v>
      </c>
      <c r="T354" s="10">
        <v>54835.8</v>
      </c>
    </row>
    <row r="355" spans="1:20" ht="23.25" thickBot="1" x14ac:dyDescent="0.3">
      <c r="A355" s="4" t="s">
        <v>245</v>
      </c>
      <c r="B355" s="4" t="s">
        <v>223</v>
      </c>
      <c r="C355" s="4" t="s">
        <v>224</v>
      </c>
      <c r="D355" s="4" t="s">
        <v>250</v>
      </c>
      <c r="E355" s="4" t="s">
        <v>251</v>
      </c>
      <c r="F355" s="4" t="s">
        <v>68</v>
      </c>
      <c r="G355" s="4" t="s">
        <v>69</v>
      </c>
      <c r="H355" s="12"/>
      <c r="I355" s="12"/>
      <c r="J355" s="12"/>
      <c r="K355" s="12"/>
      <c r="L355" s="12"/>
      <c r="M355" s="12"/>
      <c r="N355" s="12"/>
      <c r="O355" s="12"/>
      <c r="P355" s="12"/>
      <c r="Q355" s="11">
        <v>132.9</v>
      </c>
      <c r="R355" s="11">
        <v>838.73</v>
      </c>
      <c r="S355" s="11">
        <v>1200.79</v>
      </c>
      <c r="T355" s="10">
        <v>2172.42</v>
      </c>
    </row>
    <row r="356" spans="1:20" ht="23.25" thickBot="1" x14ac:dyDescent="0.3">
      <c r="A356" s="4" t="s">
        <v>245</v>
      </c>
      <c r="B356" s="4" t="s">
        <v>223</v>
      </c>
      <c r="C356" s="4" t="s">
        <v>224</v>
      </c>
      <c r="D356" s="4" t="s">
        <v>252</v>
      </c>
      <c r="E356" s="4" t="s">
        <v>253</v>
      </c>
      <c r="F356" s="4" t="s">
        <v>84</v>
      </c>
      <c r="G356" s="4" t="s">
        <v>85</v>
      </c>
      <c r="H356" s="8"/>
      <c r="I356" s="8"/>
      <c r="J356" s="8"/>
      <c r="K356" s="8"/>
      <c r="L356" s="8"/>
      <c r="M356" s="8"/>
      <c r="N356" s="8"/>
      <c r="O356" s="9">
        <v>58.92</v>
      </c>
      <c r="P356" s="8"/>
      <c r="Q356" s="8"/>
      <c r="R356" s="8"/>
      <c r="S356" s="8"/>
      <c r="T356" s="10">
        <v>58.92</v>
      </c>
    </row>
    <row r="357" spans="1:20" ht="23.25" thickBot="1" x14ac:dyDescent="0.3">
      <c r="A357" s="4" t="s">
        <v>245</v>
      </c>
      <c r="B357" s="4" t="s">
        <v>223</v>
      </c>
      <c r="C357" s="4" t="s">
        <v>224</v>
      </c>
      <c r="D357" s="4" t="s">
        <v>252</v>
      </c>
      <c r="E357" s="4" t="s">
        <v>253</v>
      </c>
      <c r="F357" s="4" t="s">
        <v>56</v>
      </c>
      <c r="G357" s="4" t="s">
        <v>57</v>
      </c>
      <c r="H357" s="12"/>
      <c r="I357" s="12"/>
      <c r="J357" s="12"/>
      <c r="K357" s="12"/>
      <c r="L357" s="12"/>
      <c r="M357" s="12"/>
      <c r="N357" s="12"/>
      <c r="O357" s="11">
        <v>805.14</v>
      </c>
      <c r="P357" s="12"/>
      <c r="Q357" s="12"/>
      <c r="R357" s="12"/>
      <c r="S357" s="12"/>
      <c r="T357" s="10">
        <v>805.14</v>
      </c>
    </row>
    <row r="358" spans="1:20" ht="15.75" thickBot="1" x14ac:dyDescent="0.3">
      <c r="A358" s="4" t="s">
        <v>245</v>
      </c>
      <c r="B358" s="4" t="s">
        <v>223</v>
      </c>
      <c r="C358" s="4" t="s">
        <v>224</v>
      </c>
      <c r="D358" s="4" t="s">
        <v>254</v>
      </c>
      <c r="E358" s="4" t="s">
        <v>255</v>
      </c>
      <c r="F358" s="4" t="s">
        <v>118</v>
      </c>
      <c r="G358" s="4" t="s">
        <v>119</v>
      </c>
      <c r="H358" s="9">
        <v>45.97</v>
      </c>
      <c r="I358" s="9">
        <v>16</v>
      </c>
      <c r="J358" s="8"/>
      <c r="K358" s="8"/>
      <c r="L358" s="8"/>
      <c r="M358" s="8"/>
      <c r="N358" s="8"/>
      <c r="O358" s="8"/>
      <c r="P358" s="8"/>
      <c r="Q358" s="9">
        <v>44.95</v>
      </c>
      <c r="R358" s="8"/>
      <c r="S358" s="8"/>
      <c r="T358" s="10">
        <v>106.92</v>
      </c>
    </row>
    <row r="359" spans="1:20" ht="15.75" thickBot="1" x14ac:dyDescent="0.3">
      <c r="A359" s="4" t="s">
        <v>245</v>
      </c>
      <c r="B359" s="4" t="s">
        <v>223</v>
      </c>
      <c r="C359" s="4" t="s">
        <v>224</v>
      </c>
      <c r="D359" s="4" t="s">
        <v>254</v>
      </c>
      <c r="E359" s="4" t="s">
        <v>255</v>
      </c>
      <c r="F359" s="4" t="s">
        <v>61</v>
      </c>
      <c r="G359" s="4" t="s">
        <v>62</v>
      </c>
      <c r="H359" s="11">
        <v>15.85</v>
      </c>
      <c r="I359" s="12"/>
      <c r="J359" s="12"/>
      <c r="K359" s="12"/>
      <c r="L359" s="12"/>
      <c r="M359" s="11">
        <v>240.73</v>
      </c>
      <c r="N359" s="12"/>
      <c r="O359" s="12"/>
      <c r="P359" s="12"/>
      <c r="Q359" s="11">
        <v>49.44</v>
      </c>
      <c r="R359" s="12"/>
      <c r="S359" s="12"/>
      <c r="T359" s="10">
        <v>306.02</v>
      </c>
    </row>
    <row r="360" spans="1:20" ht="15.75" thickBot="1" x14ac:dyDescent="0.3">
      <c r="A360" s="4" t="s">
        <v>245</v>
      </c>
      <c r="B360" s="4" t="s">
        <v>223</v>
      </c>
      <c r="C360" s="4" t="s">
        <v>224</v>
      </c>
      <c r="D360" s="4" t="s">
        <v>254</v>
      </c>
      <c r="E360" s="4" t="s">
        <v>255</v>
      </c>
      <c r="F360" s="4" t="s">
        <v>92</v>
      </c>
      <c r="G360" s="4" t="s">
        <v>93</v>
      </c>
      <c r="H360" s="9">
        <v>84.03</v>
      </c>
      <c r="I360" s="9">
        <v>128.38</v>
      </c>
      <c r="J360" s="9">
        <v>81.599999999999994</v>
      </c>
      <c r="K360" s="9">
        <v>2.65</v>
      </c>
      <c r="L360" s="9">
        <v>45.3</v>
      </c>
      <c r="M360" s="9">
        <v>45.76</v>
      </c>
      <c r="N360" s="9">
        <v>203.36</v>
      </c>
      <c r="O360" s="9">
        <v>25.05</v>
      </c>
      <c r="P360" s="9">
        <v>24.47</v>
      </c>
      <c r="Q360" s="9">
        <v>1.1000000000000001</v>
      </c>
      <c r="R360" s="9">
        <v>42.9</v>
      </c>
      <c r="S360" s="9">
        <v>0.76</v>
      </c>
      <c r="T360" s="10">
        <v>685.36</v>
      </c>
    </row>
    <row r="361" spans="1:20" ht="15.75" thickBot="1" x14ac:dyDescent="0.3">
      <c r="A361" s="4" t="s">
        <v>245</v>
      </c>
      <c r="B361" s="4" t="s">
        <v>223</v>
      </c>
      <c r="C361" s="4" t="s">
        <v>224</v>
      </c>
      <c r="D361" s="4" t="s">
        <v>254</v>
      </c>
      <c r="E361" s="4" t="s">
        <v>255</v>
      </c>
      <c r="F361" s="4" t="s">
        <v>235</v>
      </c>
      <c r="G361" s="4" t="s">
        <v>236</v>
      </c>
      <c r="H361" s="11">
        <v>0.09</v>
      </c>
      <c r="I361" s="12"/>
      <c r="J361" s="12"/>
      <c r="K361" s="12"/>
      <c r="L361" s="12"/>
      <c r="M361" s="12"/>
      <c r="N361" s="11">
        <v>38.47</v>
      </c>
      <c r="O361" s="12"/>
      <c r="P361" s="12"/>
      <c r="Q361" s="12"/>
      <c r="R361" s="12"/>
      <c r="S361" s="12"/>
      <c r="T361" s="10">
        <v>38.56</v>
      </c>
    </row>
    <row r="362" spans="1:20" ht="15.75" thickBot="1" x14ac:dyDescent="0.3">
      <c r="A362" s="4" t="s">
        <v>245</v>
      </c>
      <c r="B362" s="4" t="s">
        <v>223</v>
      </c>
      <c r="C362" s="4" t="s">
        <v>224</v>
      </c>
      <c r="D362" s="4" t="s">
        <v>254</v>
      </c>
      <c r="E362" s="4" t="s">
        <v>255</v>
      </c>
      <c r="F362" s="4" t="s">
        <v>94</v>
      </c>
      <c r="G362" s="4" t="s">
        <v>95</v>
      </c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9">
        <v>4.62</v>
      </c>
      <c r="S362" s="8"/>
      <c r="T362" s="10">
        <v>4.62</v>
      </c>
    </row>
    <row r="363" spans="1:20" ht="15.75" thickBot="1" x14ac:dyDescent="0.3">
      <c r="A363" s="4" t="s">
        <v>245</v>
      </c>
      <c r="B363" s="4" t="s">
        <v>223</v>
      </c>
      <c r="C363" s="4" t="s">
        <v>224</v>
      </c>
      <c r="D363" s="4" t="s">
        <v>254</v>
      </c>
      <c r="E363" s="4" t="s">
        <v>255</v>
      </c>
      <c r="F363" s="4" t="s">
        <v>84</v>
      </c>
      <c r="G363" s="4" t="s">
        <v>85</v>
      </c>
      <c r="H363" s="11">
        <v>473.42</v>
      </c>
      <c r="I363" s="11">
        <v>387.79</v>
      </c>
      <c r="J363" s="11">
        <v>406.64</v>
      </c>
      <c r="K363" s="11">
        <v>363.75</v>
      </c>
      <c r="L363" s="11">
        <v>345.1</v>
      </c>
      <c r="M363" s="11">
        <v>305.24</v>
      </c>
      <c r="N363" s="11">
        <v>393.63</v>
      </c>
      <c r="O363" s="11">
        <v>305.35000000000002</v>
      </c>
      <c r="P363" s="11">
        <v>93.44</v>
      </c>
      <c r="Q363" s="11">
        <v>299.57</v>
      </c>
      <c r="R363" s="11">
        <v>462.29</v>
      </c>
      <c r="S363" s="11">
        <v>374.41</v>
      </c>
      <c r="T363" s="10">
        <v>4210.63</v>
      </c>
    </row>
    <row r="364" spans="1:20" ht="15.75" thickBot="1" x14ac:dyDescent="0.3">
      <c r="A364" s="4" t="s">
        <v>245</v>
      </c>
      <c r="B364" s="4" t="s">
        <v>223</v>
      </c>
      <c r="C364" s="4" t="s">
        <v>224</v>
      </c>
      <c r="D364" s="4" t="s">
        <v>254</v>
      </c>
      <c r="E364" s="4" t="s">
        <v>255</v>
      </c>
      <c r="F364" s="4" t="s">
        <v>122</v>
      </c>
      <c r="G364" s="4" t="s">
        <v>123</v>
      </c>
      <c r="H364" s="9">
        <v>2.64</v>
      </c>
      <c r="I364" s="9">
        <v>1.32</v>
      </c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10">
        <v>3.96</v>
      </c>
    </row>
    <row r="365" spans="1:20" ht="15.75" thickBot="1" x14ac:dyDescent="0.3">
      <c r="A365" s="4" t="s">
        <v>245</v>
      </c>
      <c r="B365" s="4" t="s">
        <v>223</v>
      </c>
      <c r="C365" s="4" t="s">
        <v>224</v>
      </c>
      <c r="D365" s="4" t="s">
        <v>254</v>
      </c>
      <c r="E365" s="4" t="s">
        <v>255</v>
      </c>
      <c r="F365" s="4" t="s">
        <v>44</v>
      </c>
      <c r="G365" s="4" t="s">
        <v>45</v>
      </c>
      <c r="H365" s="11">
        <v>13.88</v>
      </c>
      <c r="I365" s="12"/>
      <c r="J365" s="12"/>
      <c r="K365" s="12"/>
      <c r="L365" s="11">
        <v>580</v>
      </c>
      <c r="M365" s="11">
        <v>-26.79</v>
      </c>
      <c r="N365" s="12"/>
      <c r="O365" s="12"/>
      <c r="P365" s="12"/>
      <c r="Q365" s="12"/>
      <c r="R365" s="12"/>
      <c r="S365" s="12"/>
      <c r="T365" s="10">
        <v>567.09</v>
      </c>
    </row>
    <row r="366" spans="1:20" ht="15.75" thickBot="1" x14ac:dyDescent="0.3">
      <c r="A366" s="4" t="s">
        <v>245</v>
      </c>
      <c r="B366" s="4" t="s">
        <v>223</v>
      </c>
      <c r="C366" s="4" t="s">
        <v>224</v>
      </c>
      <c r="D366" s="4" t="s">
        <v>254</v>
      </c>
      <c r="E366" s="4" t="s">
        <v>255</v>
      </c>
      <c r="F366" s="4" t="s">
        <v>124</v>
      </c>
      <c r="G366" s="4" t="s">
        <v>125</v>
      </c>
      <c r="H366" s="9">
        <v>35.18</v>
      </c>
      <c r="I366" s="8"/>
      <c r="J366" s="8"/>
      <c r="K366" s="8"/>
      <c r="L366" s="8"/>
      <c r="M366" s="8"/>
      <c r="N366" s="9">
        <v>117.28</v>
      </c>
      <c r="O366" s="8"/>
      <c r="P366" s="8"/>
      <c r="Q366" s="8"/>
      <c r="R366" s="8"/>
      <c r="S366" s="9">
        <v>47.36</v>
      </c>
      <c r="T366" s="10">
        <v>199.82</v>
      </c>
    </row>
    <row r="367" spans="1:20" ht="15.75" thickBot="1" x14ac:dyDescent="0.3">
      <c r="A367" s="4" t="s">
        <v>245</v>
      </c>
      <c r="B367" s="4" t="s">
        <v>223</v>
      </c>
      <c r="C367" s="4" t="s">
        <v>224</v>
      </c>
      <c r="D367" s="4" t="s">
        <v>254</v>
      </c>
      <c r="E367" s="4" t="s">
        <v>255</v>
      </c>
      <c r="F367" s="4" t="s">
        <v>256</v>
      </c>
      <c r="G367" s="4" t="s">
        <v>257</v>
      </c>
      <c r="H367" s="12"/>
      <c r="I367" s="12"/>
      <c r="J367" s="12"/>
      <c r="K367" s="12"/>
      <c r="L367" s="12"/>
      <c r="M367" s="12"/>
      <c r="N367" s="12"/>
      <c r="O367" s="12"/>
      <c r="P367" s="12"/>
      <c r="Q367" s="12"/>
      <c r="R367" s="11">
        <v>10.29</v>
      </c>
      <c r="S367" s="12"/>
      <c r="T367" s="10">
        <v>10.29</v>
      </c>
    </row>
    <row r="368" spans="1:20" ht="15.75" thickBot="1" x14ac:dyDescent="0.3">
      <c r="A368" s="4" t="s">
        <v>245</v>
      </c>
      <c r="B368" s="4" t="s">
        <v>223</v>
      </c>
      <c r="C368" s="4" t="s">
        <v>224</v>
      </c>
      <c r="D368" s="4" t="s">
        <v>254</v>
      </c>
      <c r="E368" s="4" t="s">
        <v>255</v>
      </c>
      <c r="F368" s="4" t="s">
        <v>207</v>
      </c>
      <c r="G368" s="4" t="s">
        <v>208</v>
      </c>
      <c r="H368" s="8"/>
      <c r="I368" s="8"/>
      <c r="J368" s="9">
        <v>11.02</v>
      </c>
      <c r="K368" s="8"/>
      <c r="L368" s="8"/>
      <c r="M368" s="9">
        <v>0.93</v>
      </c>
      <c r="N368" s="8"/>
      <c r="O368" s="8"/>
      <c r="P368" s="8"/>
      <c r="Q368" s="8"/>
      <c r="R368" s="9">
        <v>-4.3</v>
      </c>
      <c r="S368" s="8"/>
      <c r="T368" s="10">
        <v>7.65</v>
      </c>
    </row>
    <row r="369" spans="1:20" ht="15.75" thickBot="1" x14ac:dyDescent="0.3">
      <c r="A369" s="4" t="s">
        <v>245</v>
      </c>
      <c r="B369" s="4" t="s">
        <v>223</v>
      </c>
      <c r="C369" s="4" t="s">
        <v>224</v>
      </c>
      <c r="D369" s="4" t="s">
        <v>254</v>
      </c>
      <c r="E369" s="4" t="s">
        <v>255</v>
      </c>
      <c r="F369" s="4" t="s">
        <v>130</v>
      </c>
      <c r="G369" s="4" t="s">
        <v>131</v>
      </c>
      <c r="H369" s="11">
        <v>22.61</v>
      </c>
      <c r="I369" s="11">
        <v>11.56</v>
      </c>
      <c r="J369" s="11">
        <v>26.52</v>
      </c>
      <c r="K369" s="11">
        <v>6.05</v>
      </c>
      <c r="L369" s="11">
        <v>21.01</v>
      </c>
      <c r="M369" s="11">
        <v>2.63</v>
      </c>
      <c r="N369" s="11">
        <v>9.9600000000000009</v>
      </c>
      <c r="O369" s="11">
        <v>4.0199999999999996</v>
      </c>
      <c r="P369" s="11">
        <v>6.35</v>
      </c>
      <c r="Q369" s="11">
        <v>1.58</v>
      </c>
      <c r="R369" s="11">
        <v>4</v>
      </c>
      <c r="S369" s="11">
        <v>5.48</v>
      </c>
      <c r="T369" s="10">
        <v>121.77</v>
      </c>
    </row>
    <row r="370" spans="1:20" ht="15.75" thickBot="1" x14ac:dyDescent="0.3">
      <c r="A370" s="4" t="s">
        <v>245</v>
      </c>
      <c r="B370" s="4" t="s">
        <v>223</v>
      </c>
      <c r="C370" s="4" t="s">
        <v>224</v>
      </c>
      <c r="D370" s="4" t="s">
        <v>254</v>
      </c>
      <c r="E370" s="4" t="s">
        <v>255</v>
      </c>
      <c r="F370" s="4" t="s">
        <v>136</v>
      </c>
      <c r="G370" s="4" t="s">
        <v>137</v>
      </c>
      <c r="H370" s="8"/>
      <c r="I370" s="8"/>
      <c r="J370" s="8"/>
      <c r="K370" s="9">
        <v>0.16</v>
      </c>
      <c r="L370" s="8"/>
      <c r="M370" s="9">
        <v>1.2</v>
      </c>
      <c r="N370" s="8"/>
      <c r="O370" s="8"/>
      <c r="P370" s="8"/>
      <c r="Q370" s="9">
        <v>6.08</v>
      </c>
      <c r="R370" s="9">
        <v>2.96</v>
      </c>
      <c r="S370" s="9">
        <v>0.18</v>
      </c>
      <c r="T370" s="10">
        <v>10.58</v>
      </c>
    </row>
    <row r="371" spans="1:20" ht="15.75" thickBot="1" x14ac:dyDescent="0.3">
      <c r="A371" s="4" t="s">
        <v>245</v>
      </c>
      <c r="B371" s="4" t="s">
        <v>223</v>
      </c>
      <c r="C371" s="4" t="s">
        <v>224</v>
      </c>
      <c r="D371" s="4" t="s">
        <v>254</v>
      </c>
      <c r="E371" s="4" t="s">
        <v>255</v>
      </c>
      <c r="F371" s="4" t="s">
        <v>140</v>
      </c>
      <c r="G371" s="4" t="s">
        <v>141</v>
      </c>
      <c r="H371" s="11">
        <v>33.6</v>
      </c>
      <c r="I371" s="12"/>
      <c r="J371" s="12"/>
      <c r="K371" s="12"/>
      <c r="L371" s="12"/>
      <c r="M371" s="12"/>
      <c r="N371" s="12"/>
      <c r="O371" s="12"/>
      <c r="P371" s="12"/>
      <c r="Q371" s="12"/>
      <c r="R371" s="12"/>
      <c r="S371" s="11">
        <v>55.44</v>
      </c>
      <c r="T371" s="10">
        <v>89.04</v>
      </c>
    </row>
    <row r="372" spans="1:20" ht="15.75" thickBot="1" x14ac:dyDescent="0.3">
      <c r="A372" s="4" t="s">
        <v>245</v>
      </c>
      <c r="B372" s="4" t="s">
        <v>223</v>
      </c>
      <c r="C372" s="4" t="s">
        <v>224</v>
      </c>
      <c r="D372" s="4" t="s">
        <v>254</v>
      </c>
      <c r="E372" s="4" t="s">
        <v>255</v>
      </c>
      <c r="F372" s="4" t="s">
        <v>144</v>
      </c>
      <c r="G372" s="4" t="s">
        <v>145</v>
      </c>
      <c r="H372" s="8"/>
      <c r="I372" s="9">
        <v>0.2</v>
      </c>
      <c r="J372" s="9">
        <v>12.13</v>
      </c>
      <c r="K372" s="9">
        <v>4</v>
      </c>
      <c r="L372" s="8"/>
      <c r="M372" s="8"/>
      <c r="N372" s="8"/>
      <c r="O372" s="9">
        <v>7.15</v>
      </c>
      <c r="P372" s="9">
        <v>12.7</v>
      </c>
      <c r="Q372" s="9">
        <v>4.2300000000000004</v>
      </c>
      <c r="R372" s="9">
        <v>1.56</v>
      </c>
      <c r="S372" s="8"/>
      <c r="T372" s="10">
        <v>41.97</v>
      </c>
    </row>
    <row r="373" spans="1:20" ht="15.75" thickBot="1" x14ac:dyDescent="0.3">
      <c r="A373" s="4" t="s">
        <v>245</v>
      </c>
      <c r="B373" s="4" t="s">
        <v>223</v>
      </c>
      <c r="C373" s="4" t="s">
        <v>224</v>
      </c>
      <c r="D373" s="4" t="s">
        <v>254</v>
      </c>
      <c r="E373" s="4" t="s">
        <v>255</v>
      </c>
      <c r="F373" s="4" t="s">
        <v>217</v>
      </c>
      <c r="G373" s="4" t="s">
        <v>218</v>
      </c>
      <c r="H373" s="11">
        <v>45.03</v>
      </c>
      <c r="I373" s="11">
        <v>106.67</v>
      </c>
      <c r="J373" s="11">
        <v>67.55</v>
      </c>
      <c r="K373" s="11">
        <v>39.4</v>
      </c>
      <c r="L373" s="11">
        <v>87.91</v>
      </c>
      <c r="M373" s="11">
        <v>28.4</v>
      </c>
      <c r="N373" s="11">
        <v>11.51</v>
      </c>
      <c r="O373" s="11">
        <v>28.78</v>
      </c>
      <c r="P373" s="12"/>
      <c r="Q373" s="11">
        <v>136.69999999999999</v>
      </c>
      <c r="R373" s="11">
        <v>274.27999999999997</v>
      </c>
      <c r="S373" s="11">
        <v>109.36</v>
      </c>
      <c r="T373" s="10">
        <v>935.59</v>
      </c>
    </row>
    <row r="374" spans="1:20" ht="15.75" thickBot="1" x14ac:dyDescent="0.3">
      <c r="A374" s="4" t="s">
        <v>245</v>
      </c>
      <c r="B374" s="4" t="s">
        <v>223</v>
      </c>
      <c r="C374" s="4" t="s">
        <v>224</v>
      </c>
      <c r="D374" s="4" t="s">
        <v>254</v>
      </c>
      <c r="E374" s="4" t="s">
        <v>255</v>
      </c>
      <c r="F374" s="4" t="s">
        <v>146</v>
      </c>
      <c r="G374" s="4" t="s">
        <v>147</v>
      </c>
      <c r="H374" s="8"/>
      <c r="I374" s="8"/>
      <c r="J374" s="8"/>
      <c r="K374" s="8"/>
      <c r="L374" s="8"/>
      <c r="M374" s="8"/>
      <c r="N374" s="8"/>
      <c r="O374" s="8"/>
      <c r="P374" s="8"/>
      <c r="Q374" s="9">
        <v>60.4</v>
      </c>
      <c r="R374" s="8"/>
      <c r="S374" s="8"/>
      <c r="T374" s="10">
        <v>60.4</v>
      </c>
    </row>
    <row r="375" spans="1:20" ht="15.75" thickBot="1" x14ac:dyDescent="0.3">
      <c r="A375" s="4" t="s">
        <v>245</v>
      </c>
      <c r="B375" s="4" t="s">
        <v>223</v>
      </c>
      <c r="C375" s="4" t="s">
        <v>224</v>
      </c>
      <c r="D375" s="4" t="s">
        <v>254</v>
      </c>
      <c r="E375" s="4" t="s">
        <v>255</v>
      </c>
      <c r="F375" s="4" t="s">
        <v>148</v>
      </c>
      <c r="G375" s="4" t="s">
        <v>149</v>
      </c>
      <c r="H375" s="12"/>
      <c r="I375" s="12"/>
      <c r="J375" s="12"/>
      <c r="K375" s="12"/>
      <c r="L375" s="12"/>
      <c r="M375" s="12"/>
      <c r="N375" s="11">
        <v>60.49</v>
      </c>
      <c r="O375" s="12"/>
      <c r="P375" s="11">
        <v>43.2</v>
      </c>
      <c r="Q375" s="12"/>
      <c r="R375" s="12"/>
      <c r="S375" s="12"/>
      <c r="T375" s="10">
        <v>103.69</v>
      </c>
    </row>
    <row r="376" spans="1:20" ht="15.75" thickBot="1" x14ac:dyDescent="0.3">
      <c r="A376" s="4" t="s">
        <v>245</v>
      </c>
      <c r="B376" s="4" t="s">
        <v>223</v>
      </c>
      <c r="C376" s="4" t="s">
        <v>224</v>
      </c>
      <c r="D376" s="4" t="s">
        <v>254</v>
      </c>
      <c r="E376" s="4" t="s">
        <v>255</v>
      </c>
      <c r="F376" s="4" t="s">
        <v>152</v>
      </c>
      <c r="G376" s="4" t="s">
        <v>153</v>
      </c>
      <c r="H376" s="9">
        <v>5.54</v>
      </c>
      <c r="I376" s="8"/>
      <c r="J376" s="8"/>
      <c r="K376" s="9">
        <v>4.21</v>
      </c>
      <c r="L376" s="8"/>
      <c r="M376" s="8"/>
      <c r="N376" s="8"/>
      <c r="O376" s="8"/>
      <c r="P376" s="8"/>
      <c r="Q376" s="8"/>
      <c r="R376" s="8"/>
      <c r="S376" s="8"/>
      <c r="T376" s="10">
        <v>9.75</v>
      </c>
    </row>
    <row r="377" spans="1:20" ht="15.75" thickBot="1" x14ac:dyDescent="0.3">
      <c r="A377" s="4" t="s">
        <v>245</v>
      </c>
      <c r="B377" s="4" t="s">
        <v>223</v>
      </c>
      <c r="C377" s="4" t="s">
        <v>224</v>
      </c>
      <c r="D377" s="4" t="s">
        <v>254</v>
      </c>
      <c r="E377" s="4" t="s">
        <v>255</v>
      </c>
      <c r="F377" s="4" t="s">
        <v>180</v>
      </c>
      <c r="G377" s="4" t="s">
        <v>181</v>
      </c>
      <c r="H377" s="12"/>
      <c r="I377" s="12"/>
      <c r="J377" s="12"/>
      <c r="K377" s="12"/>
      <c r="L377" s="12"/>
      <c r="M377" s="12"/>
      <c r="N377" s="12"/>
      <c r="O377" s="12"/>
      <c r="P377" s="12"/>
      <c r="Q377" s="11">
        <v>117.31</v>
      </c>
      <c r="R377" s="11">
        <v>117.31</v>
      </c>
      <c r="S377" s="12"/>
      <c r="T377" s="10">
        <v>234.62</v>
      </c>
    </row>
    <row r="378" spans="1:20" ht="15.75" thickBot="1" x14ac:dyDescent="0.3">
      <c r="A378" s="4" t="s">
        <v>245</v>
      </c>
      <c r="B378" s="4" t="s">
        <v>223</v>
      </c>
      <c r="C378" s="4" t="s">
        <v>224</v>
      </c>
      <c r="D378" s="4" t="s">
        <v>254</v>
      </c>
      <c r="E378" s="4" t="s">
        <v>255</v>
      </c>
      <c r="F378" s="4" t="s">
        <v>65</v>
      </c>
      <c r="G378" s="4" t="s">
        <v>66</v>
      </c>
      <c r="H378" s="9">
        <v>3.35</v>
      </c>
      <c r="I378" s="9">
        <v>30.97</v>
      </c>
      <c r="J378" s="8"/>
      <c r="K378" s="8"/>
      <c r="L378" s="9">
        <v>1.53</v>
      </c>
      <c r="M378" s="8"/>
      <c r="N378" s="8"/>
      <c r="O378" s="8"/>
      <c r="P378" s="8"/>
      <c r="Q378" s="9">
        <v>117.42</v>
      </c>
      <c r="R378" s="8"/>
      <c r="S378" s="9">
        <v>10.36</v>
      </c>
      <c r="T378" s="10">
        <v>163.63</v>
      </c>
    </row>
    <row r="379" spans="1:20" ht="15.75" thickBot="1" x14ac:dyDescent="0.3">
      <c r="A379" s="4" t="s">
        <v>245</v>
      </c>
      <c r="B379" s="4" t="s">
        <v>223</v>
      </c>
      <c r="C379" s="4" t="s">
        <v>224</v>
      </c>
      <c r="D379" s="4" t="s">
        <v>254</v>
      </c>
      <c r="E379" s="4" t="s">
        <v>255</v>
      </c>
      <c r="F379" s="4" t="s">
        <v>56</v>
      </c>
      <c r="G379" s="4" t="s">
        <v>57</v>
      </c>
      <c r="H379" s="11">
        <v>5852.24</v>
      </c>
      <c r="I379" s="11">
        <v>5051.04</v>
      </c>
      <c r="J379" s="11">
        <v>5264.89</v>
      </c>
      <c r="K379" s="11">
        <v>4739.8</v>
      </c>
      <c r="L379" s="11">
        <v>4377.54</v>
      </c>
      <c r="M379" s="11">
        <v>3927.11</v>
      </c>
      <c r="N379" s="11">
        <v>5217.72</v>
      </c>
      <c r="O379" s="11">
        <v>3983.04</v>
      </c>
      <c r="P379" s="11">
        <v>1243.8699999999999</v>
      </c>
      <c r="Q379" s="11">
        <v>3917.79</v>
      </c>
      <c r="R379" s="11">
        <v>5633.82</v>
      </c>
      <c r="S379" s="11">
        <v>4793.75</v>
      </c>
      <c r="T379" s="10">
        <v>54002.61</v>
      </c>
    </row>
    <row r="380" spans="1:20" ht="15.75" thickBot="1" x14ac:dyDescent="0.3">
      <c r="A380" s="4" t="s">
        <v>245</v>
      </c>
      <c r="B380" s="4" t="s">
        <v>223</v>
      </c>
      <c r="C380" s="4" t="s">
        <v>224</v>
      </c>
      <c r="D380" s="4" t="s">
        <v>254</v>
      </c>
      <c r="E380" s="4" t="s">
        <v>255</v>
      </c>
      <c r="F380" s="4" t="s">
        <v>68</v>
      </c>
      <c r="G380" s="4" t="s">
        <v>69</v>
      </c>
      <c r="H380" s="9">
        <v>614.20000000000005</v>
      </c>
      <c r="I380" s="9">
        <v>217.58</v>
      </c>
      <c r="J380" s="9">
        <v>292.35000000000002</v>
      </c>
      <c r="K380" s="9">
        <v>231.27</v>
      </c>
      <c r="L380" s="9">
        <v>337.1</v>
      </c>
      <c r="M380" s="9">
        <v>244.32</v>
      </c>
      <c r="N380" s="9">
        <v>161.72</v>
      </c>
      <c r="O380" s="9">
        <v>189.9</v>
      </c>
      <c r="P380" s="9">
        <v>33.090000000000003</v>
      </c>
      <c r="Q380" s="9">
        <v>58.78</v>
      </c>
      <c r="R380" s="9">
        <v>683.89</v>
      </c>
      <c r="S380" s="9">
        <v>312.5</v>
      </c>
      <c r="T380" s="10">
        <v>3376.7</v>
      </c>
    </row>
    <row r="381" spans="1:20" ht="15.75" thickBot="1" x14ac:dyDescent="0.3">
      <c r="A381" s="4" t="s">
        <v>245</v>
      </c>
      <c r="B381" s="4" t="s">
        <v>223</v>
      </c>
      <c r="C381" s="4" t="s">
        <v>224</v>
      </c>
      <c r="D381" s="4" t="s">
        <v>254</v>
      </c>
      <c r="E381" s="4" t="s">
        <v>255</v>
      </c>
      <c r="F381" s="4" t="s">
        <v>154</v>
      </c>
      <c r="G381" s="4" t="s">
        <v>155</v>
      </c>
      <c r="H381" s="11">
        <v>263.08999999999997</v>
      </c>
      <c r="I381" s="11">
        <v>43.42</v>
      </c>
      <c r="J381" s="11">
        <v>174.92</v>
      </c>
      <c r="K381" s="11">
        <v>114.18</v>
      </c>
      <c r="L381" s="11">
        <v>117.28</v>
      </c>
      <c r="M381" s="11">
        <v>134.09</v>
      </c>
      <c r="N381" s="11">
        <v>150.81</v>
      </c>
      <c r="O381" s="11">
        <v>136.84</v>
      </c>
      <c r="P381" s="11">
        <v>19.96</v>
      </c>
      <c r="Q381" s="11">
        <v>16.12</v>
      </c>
      <c r="R381" s="11">
        <v>259.74</v>
      </c>
      <c r="S381" s="11">
        <v>197.41</v>
      </c>
      <c r="T381" s="10">
        <v>1627.86</v>
      </c>
    </row>
    <row r="382" spans="1:20" ht="15.75" thickBot="1" x14ac:dyDescent="0.3">
      <c r="A382" s="4" t="s">
        <v>245</v>
      </c>
      <c r="B382" s="4" t="s">
        <v>223</v>
      </c>
      <c r="C382" s="4" t="s">
        <v>224</v>
      </c>
      <c r="D382" s="4" t="s">
        <v>254</v>
      </c>
      <c r="E382" s="4" t="s">
        <v>255</v>
      </c>
      <c r="F382" s="4" t="s">
        <v>156</v>
      </c>
      <c r="G382" s="4" t="s">
        <v>157</v>
      </c>
      <c r="H382" s="9">
        <v>6.86</v>
      </c>
      <c r="I382" s="9">
        <v>5.15</v>
      </c>
      <c r="J382" s="9">
        <v>10.29</v>
      </c>
      <c r="K382" s="8"/>
      <c r="L382" s="9">
        <v>4.29</v>
      </c>
      <c r="M382" s="9">
        <v>11.14</v>
      </c>
      <c r="N382" s="8"/>
      <c r="O382" s="8"/>
      <c r="P382" s="8"/>
      <c r="Q382" s="9">
        <v>0.86</v>
      </c>
      <c r="R382" s="9">
        <v>23.14</v>
      </c>
      <c r="S382" s="9">
        <v>2.57</v>
      </c>
      <c r="T382" s="10">
        <v>64.3</v>
      </c>
    </row>
    <row r="383" spans="1:20" ht="23.25" thickBot="1" x14ac:dyDescent="0.3">
      <c r="A383" s="4" t="s">
        <v>245</v>
      </c>
      <c r="B383" s="4" t="s">
        <v>223</v>
      </c>
      <c r="C383" s="4" t="s">
        <v>224</v>
      </c>
      <c r="D383" s="4" t="s">
        <v>246</v>
      </c>
      <c r="E383" s="4" t="s">
        <v>247</v>
      </c>
      <c r="F383" s="4" t="s">
        <v>114</v>
      </c>
      <c r="G383" s="4" t="s">
        <v>115</v>
      </c>
      <c r="H383" s="11">
        <v>216.15</v>
      </c>
      <c r="I383" s="11">
        <v>1241.6600000000001</v>
      </c>
      <c r="J383" s="11">
        <v>859.99</v>
      </c>
      <c r="K383" s="11">
        <v>553.41</v>
      </c>
      <c r="L383" s="11">
        <v>5559.66</v>
      </c>
      <c r="M383" s="11">
        <v>-692.4</v>
      </c>
      <c r="N383" s="11">
        <v>2150.83</v>
      </c>
      <c r="O383" s="11">
        <v>324.02</v>
      </c>
      <c r="P383" s="11">
        <v>4634.26</v>
      </c>
      <c r="Q383" s="11">
        <v>8186.7</v>
      </c>
      <c r="R383" s="11">
        <v>-2633.36</v>
      </c>
      <c r="S383" s="11">
        <v>670.83</v>
      </c>
      <c r="T383" s="10">
        <v>21071.75</v>
      </c>
    </row>
    <row r="384" spans="1:20" ht="23.25" thickBot="1" x14ac:dyDescent="0.3">
      <c r="A384" s="4" t="s">
        <v>245</v>
      </c>
      <c r="B384" s="4" t="s">
        <v>223</v>
      </c>
      <c r="C384" s="4" t="s">
        <v>224</v>
      </c>
      <c r="D384" s="4" t="s">
        <v>246</v>
      </c>
      <c r="E384" s="4" t="s">
        <v>247</v>
      </c>
      <c r="F384" s="4" t="s">
        <v>86</v>
      </c>
      <c r="G384" s="4" t="s">
        <v>87</v>
      </c>
      <c r="H384" s="9">
        <v>93575.81</v>
      </c>
      <c r="I384" s="9">
        <v>84171.29</v>
      </c>
      <c r="J384" s="9">
        <v>91134.42</v>
      </c>
      <c r="K384" s="9">
        <v>87847.64</v>
      </c>
      <c r="L384" s="9">
        <v>91318.37</v>
      </c>
      <c r="M384" s="9">
        <v>69365.94</v>
      </c>
      <c r="N384" s="9">
        <v>79656.820000000007</v>
      </c>
      <c r="O384" s="9">
        <v>99801.05</v>
      </c>
      <c r="P384" s="9">
        <v>73701.17</v>
      </c>
      <c r="Q384" s="9">
        <v>102702.25</v>
      </c>
      <c r="R384" s="9">
        <v>93190.2</v>
      </c>
      <c r="S384" s="9">
        <v>73142.429999999993</v>
      </c>
      <c r="T384" s="10">
        <v>1039607.39</v>
      </c>
    </row>
    <row r="385" spans="1:20" ht="23.25" thickBot="1" x14ac:dyDescent="0.3">
      <c r="A385" s="4" t="s">
        <v>245</v>
      </c>
      <c r="B385" s="4" t="s">
        <v>223</v>
      </c>
      <c r="C385" s="4" t="s">
        <v>224</v>
      </c>
      <c r="D385" s="4" t="s">
        <v>246</v>
      </c>
      <c r="E385" s="4" t="s">
        <v>247</v>
      </c>
      <c r="F385" s="4" t="s">
        <v>116</v>
      </c>
      <c r="G385" s="4" t="s">
        <v>117</v>
      </c>
      <c r="H385" s="11">
        <v>21546.959999999999</v>
      </c>
      <c r="I385" s="11">
        <v>14548.83</v>
      </c>
      <c r="J385" s="11">
        <v>20351.63</v>
      </c>
      <c r="K385" s="11">
        <v>18031.990000000002</v>
      </c>
      <c r="L385" s="11">
        <v>17727.96</v>
      </c>
      <c r="M385" s="11">
        <v>15257.1</v>
      </c>
      <c r="N385" s="11">
        <v>29024.2</v>
      </c>
      <c r="O385" s="11">
        <v>18660.59</v>
      </c>
      <c r="P385" s="11">
        <v>18291.14</v>
      </c>
      <c r="Q385" s="11">
        <v>31953.33</v>
      </c>
      <c r="R385" s="11">
        <v>9928.11</v>
      </c>
      <c r="S385" s="11">
        <v>14296.32</v>
      </c>
      <c r="T385" s="10">
        <v>229618.16</v>
      </c>
    </row>
    <row r="386" spans="1:20" ht="23.25" thickBot="1" x14ac:dyDescent="0.3">
      <c r="A386" s="4" t="s">
        <v>245</v>
      </c>
      <c r="B386" s="4" t="s">
        <v>223</v>
      </c>
      <c r="C386" s="4" t="s">
        <v>224</v>
      </c>
      <c r="D386" s="4" t="s">
        <v>246</v>
      </c>
      <c r="E386" s="4" t="s">
        <v>247</v>
      </c>
      <c r="F386" s="4" t="s">
        <v>258</v>
      </c>
      <c r="G386" s="4" t="s">
        <v>259</v>
      </c>
      <c r="H386" s="8"/>
      <c r="I386" s="8"/>
      <c r="J386" s="8"/>
      <c r="K386" s="8"/>
      <c r="L386" s="9">
        <v>126.01</v>
      </c>
      <c r="M386" s="8"/>
      <c r="N386" s="8"/>
      <c r="O386" s="8"/>
      <c r="P386" s="8"/>
      <c r="Q386" s="8"/>
      <c r="R386" s="8"/>
      <c r="S386" s="8"/>
      <c r="T386" s="10">
        <v>126.01</v>
      </c>
    </row>
    <row r="387" spans="1:20" ht="23.25" thickBot="1" x14ac:dyDescent="0.3">
      <c r="A387" s="4" t="s">
        <v>245</v>
      </c>
      <c r="B387" s="4" t="s">
        <v>223</v>
      </c>
      <c r="C387" s="4" t="s">
        <v>224</v>
      </c>
      <c r="D387" s="4" t="s">
        <v>246</v>
      </c>
      <c r="E387" s="4" t="s">
        <v>247</v>
      </c>
      <c r="F387" s="4" t="s">
        <v>88</v>
      </c>
      <c r="G387" s="4" t="s">
        <v>89</v>
      </c>
      <c r="H387" s="11">
        <v>15907.16</v>
      </c>
      <c r="I387" s="11">
        <v>13102.33</v>
      </c>
      <c r="J387" s="11">
        <v>13280.23</v>
      </c>
      <c r="K387" s="11">
        <v>13019.04</v>
      </c>
      <c r="L387" s="11">
        <v>14101.39</v>
      </c>
      <c r="M387" s="11">
        <v>12804.21</v>
      </c>
      <c r="N387" s="11">
        <v>13732</v>
      </c>
      <c r="O387" s="11">
        <v>15279.12</v>
      </c>
      <c r="P387" s="11">
        <v>13240.11</v>
      </c>
      <c r="Q387" s="11">
        <v>15203.59</v>
      </c>
      <c r="R387" s="11">
        <v>13735.94</v>
      </c>
      <c r="S387" s="11">
        <v>14103.7</v>
      </c>
      <c r="T387" s="10">
        <v>167508.82</v>
      </c>
    </row>
    <row r="388" spans="1:20" ht="23.25" thickBot="1" x14ac:dyDescent="0.3">
      <c r="A388" s="4" t="s">
        <v>245</v>
      </c>
      <c r="B388" s="4" t="s">
        <v>223</v>
      </c>
      <c r="C388" s="4" t="s">
        <v>224</v>
      </c>
      <c r="D388" s="4" t="s">
        <v>246</v>
      </c>
      <c r="E388" s="4" t="s">
        <v>247</v>
      </c>
      <c r="F388" s="4" t="s">
        <v>90</v>
      </c>
      <c r="G388" s="4" t="s">
        <v>91</v>
      </c>
      <c r="H388" s="9">
        <v>65374.67</v>
      </c>
      <c r="I388" s="9">
        <v>53480.800000000003</v>
      </c>
      <c r="J388" s="9">
        <v>55077.14</v>
      </c>
      <c r="K388" s="9">
        <v>53623.29</v>
      </c>
      <c r="L388" s="9">
        <v>58577.279999999999</v>
      </c>
      <c r="M388" s="9">
        <v>52139.05</v>
      </c>
      <c r="N388" s="9">
        <v>58477.2</v>
      </c>
      <c r="O388" s="9">
        <v>62478.32</v>
      </c>
      <c r="P388" s="9">
        <v>55238.31</v>
      </c>
      <c r="Q388" s="9">
        <v>65673.53</v>
      </c>
      <c r="R388" s="9">
        <v>54564.73</v>
      </c>
      <c r="S388" s="9">
        <v>57255.87</v>
      </c>
      <c r="T388" s="10">
        <v>691960.19</v>
      </c>
    </row>
    <row r="389" spans="1:20" ht="23.25" thickBot="1" x14ac:dyDescent="0.3">
      <c r="A389" s="4" t="s">
        <v>245</v>
      </c>
      <c r="B389" s="4" t="s">
        <v>223</v>
      </c>
      <c r="C389" s="4" t="s">
        <v>224</v>
      </c>
      <c r="D389" s="4" t="s">
        <v>246</v>
      </c>
      <c r="E389" s="4" t="s">
        <v>247</v>
      </c>
      <c r="F389" s="4" t="s">
        <v>61</v>
      </c>
      <c r="G389" s="4" t="s">
        <v>62</v>
      </c>
      <c r="H389" s="11">
        <v>98.4</v>
      </c>
      <c r="I389" s="11">
        <v>8.32</v>
      </c>
      <c r="J389" s="12"/>
      <c r="K389" s="12"/>
      <c r="L389" s="12"/>
      <c r="M389" s="12"/>
      <c r="N389" s="12"/>
      <c r="O389" s="12"/>
      <c r="P389" s="12"/>
      <c r="Q389" s="12"/>
      <c r="R389" s="12"/>
      <c r="S389" s="12"/>
      <c r="T389" s="10">
        <v>106.72</v>
      </c>
    </row>
    <row r="390" spans="1:20" ht="23.25" thickBot="1" x14ac:dyDescent="0.3">
      <c r="A390" s="4" t="s">
        <v>245</v>
      </c>
      <c r="B390" s="4" t="s">
        <v>223</v>
      </c>
      <c r="C390" s="4" t="s">
        <v>224</v>
      </c>
      <c r="D390" s="4" t="s">
        <v>246</v>
      </c>
      <c r="E390" s="4" t="s">
        <v>247</v>
      </c>
      <c r="F390" s="4" t="s">
        <v>92</v>
      </c>
      <c r="G390" s="4" t="s">
        <v>93</v>
      </c>
      <c r="H390" s="9">
        <v>25.05</v>
      </c>
      <c r="I390" s="9">
        <v>219.45</v>
      </c>
      <c r="J390" s="9">
        <v>700.01</v>
      </c>
      <c r="K390" s="9">
        <v>926.74</v>
      </c>
      <c r="L390" s="9">
        <v>100.07</v>
      </c>
      <c r="M390" s="8"/>
      <c r="N390" s="9">
        <v>137.22999999999999</v>
      </c>
      <c r="O390" s="9">
        <v>116.16</v>
      </c>
      <c r="P390" s="9">
        <v>263.39</v>
      </c>
      <c r="Q390" s="9">
        <v>1944.4</v>
      </c>
      <c r="R390" s="9">
        <v>-597.26</v>
      </c>
      <c r="S390" s="9">
        <v>11.15</v>
      </c>
      <c r="T390" s="10">
        <v>3846.39</v>
      </c>
    </row>
    <row r="391" spans="1:20" ht="23.25" thickBot="1" x14ac:dyDescent="0.3">
      <c r="A391" s="4" t="s">
        <v>245</v>
      </c>
      <c r="B391" s="4" t="s">
        <v>223</v>
      </c>
      <c r="C391" s="4" t="s">
        <v>224</v>
      </c>
      <c r="D391" s="4" t="s">
        <v>246</v>
      </c>
      <c r="E391" s="4" t="s">
        <v>247</v>
      </c>
      <c r="F391" s="4" t="s">
        <v>120</v>
      </c>
      <c r="G391" s="4" t="s">
        <v>121</v>
      </c>
      <c r="H391" s="12"/>
      <c r="I391" s="12"/>
      <c r="J391" s="12"/>
      <c r="K391" s="12"/>
      <c r="L391" s="12"/>
      <c r="M391" s="11">
        <v>34.880000000000003</v>
      </c>
      <c r="N391" s="12"/>
      <c r="O391" s="12"/>
      <c r="P391" s="12"/>
      <c r="Q391" s="12"/>
      <c r="R391" s="12"/>
      <c r="S391" s="12"/>
      <c r="T391" s="10">
        <v>34.880000000000003</v>
      </c>
    </row>
    <row r="392" spans="1:20" ht="23.25" thickBot="1" x14ac:dyDescent="0.3">
      <c r="A392" s="4" t="s">
        <v>245</v>
      </c>
      <c r="B392" s="4" t="s">
        <v>223</v>
      </c>
      <c r="C392" s="4" t="s">
        <v>224</v>
      </c>
      <c r="D392" s="4" t="s">
        <v>246</v>
      </c>
      <c r="E392" s="4" t="s">
        <v>247</v>
      </c>
      <c r="F392" s="4" t="s">
        <v>84</v>
      </c>
      <c r="G392" s="4" t="s">
        <v>85</v>
      </c>
      <c r="H392" s="9">
        <v>3539.59</v>
      </c>
      <c r="I392" s="9">
        <v>3549.81</v>
      </c>
      <c r="J392" s="9">
        <v>4304.7700000000004</v>
      </c>
      <c r="K392" s="9">
        <v>2670.75</v>
      </c>
      <c r="L392" s="9">
        <v>5680.85</v>
      </c>
      <c r="M392" s="9">
        <v>726.43</v>
      </c>
      <c r="N392" s="9">
        <v>5412.68</v>
      </c>
      <c r="O392" s="9">
        <v>3744.21</v>
      </c>
      <c r="P392" s="9">
        <v>3550.29</v>
      </c>
      <c r="Q392" s="9">
        <v>8146.75</v>
      </c>
      <c r="R392" s="9">
        <v>2904.48</v>
      </c>
      <c r="S392" s="9">
        <v>2354.79</v>
      </c>
      <c r="T392" s="10">
        <v>46585.4</v>
      </c>
    </row>
    <row r="393" spans="1:20" ht="23.25" thickBot="1" x14ac:dyDescent="0.3">
      <c r="A393" s="4" t="s">
        <v>245</v>
      </c>
      <c r="B393" s="4" t="s">
        <v>223</v>
      </c>
      <c r="C393" s="4" t="s">
        <v>224</v>
      </c>
      <c r="D393" s="4" t="s">
        <v>246</v>
      </c>
      <c r="E393" s="4" t="s">
        <v>247</v>
      </c>
      <c r="F393" s="4" t="s">
        <v>44</v>
      </c>
      <c r="G393" s="4" t="s">
        <v>45</v>
      </c>
      <c r="H393" s="12"/>
      <c r="I393" s="12"/>
      <c r="J393" s="12"/>
      <c r="K393" s="12"/>
      <c r="L393" s="12"/>
      <c r="M393" s="12"/>
      <c r="N393" s="12"/>
      <c r="O393" s="12"/>
      <c r="P393" s="12"/>
      <c r="Q393" s="11">
        <v>69300</v>
      </c>
      <c r="R393" s="11">
        <v>-26600</v>
      </c>
      <c r="S393" s="11">
        <v>38756.800000000003</v>
      </c>
      <c r="T393" s="10">
        <v>81456.800000000003</v>
      </c>
    </row>
    <row r="394" spans="1:20" ht="23.25" thickBot="1" x14ac:dyDescent="0.3">
      <c r="A394" s="4" t="s">
        <v>245</v>
      </c>
      <c r="B394" s="4" t="s">
        <v>223</v>
      </c>
      <c r="C394" s="4" t="s">
        <v>224</v>
      </c>
      <c r="D394" s="4" t="s">
        <v>246</v>
      </c>
      <c r="E394" s="4" t="s">
        <v>247</v>
      </c>
      <c r="F394" s="4" t="s">
        <v>260</v>
      </c>
      <c r="G394" s="4" t="s">
        <v>261</v>
      </c>
      <c r="H394" s="8"/>
      <c r="I394" s="8"/>
      <c r="J394" s="8"/>
      <c r="K394" s="8"/>
      <c r="L394" s="9">
        <v>8999.19</v>
      </c>
      <c r="M394" s="8"/>
      <c r="N394" s="8"/>
      <c r="O394" s="8"/>
      <c r="P394" s="8"/>
      <c r="Q394" s="8"/>
      <c r="R394" s="8"/>
      <c r="S394" s="8"/>
      <c r="T394" s="10">
        <v>8999.19</v>
      </c>
    </row>
    <row r="395" spans="1:20" ht="23.25" thickBot="1" x14ac:dyDescent="0.3">
      <c r="A395" s="4" t="s">
        <v>245</v>
      </c>
      <c r="B395" s="4" t="s">
        <v>223</v>
      </c>
      <c r="C395" s="4" t="s">
        <v>224</v>
      </c>
      <c r="D395" s="4" t="s">
        <v>246</v>
      </c>
      <c r="E395" s="4" t="s">
        <v>247</v>
      </c>
      <c r="F395" s="4" t="s">
        <v>102</v>
      </c>
      <c r="G395" s="4" t="s">
        <v>103</v>
      </c>
      <c r="H395" s="12"/>
      <c r="I395" s="12"/>
      <c r="J395" s="12"/>
      <c r="K395" s="12"/>
      <c r="L395" s="12"/>
      <c r="M395" s="12"/>
      <c r="N395" s="12"/>
      <c r="O395" s="12"/>
      <c r="P395" s="12"/>
      <c r="Q395" s="12"/>
      <c r="R395" s="12"/>
      <c r="S395" s="11">
        <v>30000</v>
      </c>
      <c r="T395" s="10">
        <v>30000</v>
      </c>
    </row>
    <row r="396" spans="1:20" ht="23.25" thickBot="1" x14ac:dyDescent="0.3">
      <c r="A396" s="4" t="s">
        <v>245</v>
      </c>
      <c r="B396" s="4" t="s">
        <v>223</v>
      </c>
      <c r="C396" s="4" t="s">
        <v>224</v>
      </c>
      <c r="D396" s="4" t="s">
        <v>246</v>
      </c>
      <c r="E396" s="4" t="s">
        <v>247</v>
      </c>
      <c r="F396" s="4" t="s">
        <v>140</v>
      </c>
      <c r="G396" s="4" t="s">
        <v>141</v>
      </c>
      <c r="H396" s="9">
        <v>300.02</v>
      </c>
      <c r="I396" s="9">
        <v>171.44</v>
      </c>
      <c r="J396" s="9">
        <v>321.45</v>
      </c>
      <c r="K396" s="9">
        <v>420.02</v>
      </c>
      <c r="L396" s="9">
        <v>407.17</v>
      </c>
      <c r="M396" s="9">
        <v>1161.45</v>
      </c>
      <c r="N396" s="9">
        <v>814.34</v>
      </c>
      <c r="O396" s="9">
        <v>342.88</v>
      </c>
      <c r="P396" s="9">
        <v>792.91</v>
      </c>
      <c r="Q396" s="9">
        <v>784.33</v>
      </c>
      <c r="R396" s="9">
        <v>508.5</v>
      </c>
      <c r="S396" s="9">
        <v>135</v>
      </c>
      <c r="T396" s="10">
        <v>6159.51</v>
      </c>
    </row>
    <row r="397" spans="1:20" ht="23.25" thickBot="1" x14ac:dyDescent="0.3">
      <c r="A397" s="4" t="s">
        <v>245</v>
      </c>
      <c r="B397" s="4" t="s">
        <v>223</v>
      </c>
      <c r="C397" s="4" t="s">
        <v>224</v>
      </c>
      <c r="D397" s="4" t="s">
        <v>246</v>
      </c>
      <c r="E397" s="4" t="s">
        <v>247</v>
      </c>
      <c r="F397" s="4" t="s">
        <v>217</v>
      </c>
      <c r="G397" s="4" t="s">
        <v>218</v>
      </c>
      <c r="H397" s="12"/>
      <c r="I397" s="12"/>
      <c r="J397" s="12"/>
      <c r="K397" s="12"/>
      <c r="L397" s="12"/>
      <c r="M397" s="11">
        <v>198.12</v>
      </c>
      <c r="N397" s="11">
        <v>1474.6</v>
      </c>
      <c r="O397" s="12"/>
      <c r="P397" s="12"/>
      <c r="Q397" s="12"/>
      <c r="R397" s="11">
        <v>130.22999999999999</v>
      </c>
      <c r="S397" s="12"/>
      <c r="T397" s="10">
        <v>1802.95</v>
      </c>
    </row>
    <row r="398" spans="1:20" ht="23.25" thickBot="1" x14ac:dyDescent="0.3">
      <c r="A398" s="4" t="s">
        <v>245</v>
      </c>
      <c r="B398" s="4" t="s">
        <v>223</v>
      </c>
      <c r="C398" s="4" t="s">
        <v>224</v>
      </c>
      <c r="D398" s="4" t="s">
        <v>246</v>
      </c>
      <c r="E398" s="4" t="s">
        <v>247</v>
      </c>
      <c r="F398" s="4" t="s">
        <v>146</v>
      </c>
      <c r="G398" s="4" t="s">
        <v>147</v>
      </c>
      <c r="H398" s="8"/>
      <c r="I398" s="9">
        <v>571.49</v>
      </c>
      <c r="J398" s="8"/>
      <c r="K398" s="9">
        <v>373.3</v>
      </c>
      <c r="L398" s="8"/>
      <c r="M398" s="8"/>
      <c r="N398" s="8"/>
      <c r="O398" s="8"/>
      <c r="P398" s="8"/>
      <c r="Q398" s="8"/>
      <c r="R398" s="8"/>
      <c r="S398" s="8"/>
      <c r="T398" s="10">
        <v>944.79</v>
      </c>
    </row>
    <row r="399" spans="1:20" ht="23.25" thickBot="1" x14ac:dyDescent="0.3">
      <c r="A399" s="4" t="s">
        <v>245</v>
      </c>
      <c r="B399" s="4" t="s">
        <v>223</v>
      </c>
      <c r="C399" s="4" t="s">
        <v>224</v>
      </c>
      <c r="D399" s="4" t="s">
        <v>246</v>
      </c>
      <c r="E399" s="4" t="s">
        <v>247</v>
      </c>
      <c r="F399" s="4" t="s">
        <v>65</v>
      </c>
      <c r="G399" s="4" t="s">
        <v>66</v>
      </c>
      <c r="H399" s="12"/>
      <c r="I399" s="12"/>
      <c r="J399" s="12"/>
      <c r="K399" s="12"/>
      <c r="L399" s="12"/>
      <c r="M399" s="11">
        <v>85.88</v>
      </c>
      <c r="N399" s="12"/>
      <c r="O399" s="12"/>
      <c r="P399" s="12"/>
      <c r="Q399" s="12"/>
      <c r="R399" s="12"/>
      <c r="S399" s="12"/>
      <c r="T399" s="10">
        <v>85.88</v>
      </c>
    </row>
    <row r="400" spans="1:20" ht="23.25" thickBot="1" x14ac:dyDescent="0.3">
      <c r="A400" s="4" t="s">
        <v>245</v>
      </c>
      <c r="B400" s="4" t="s">
        <v>223</v>
      </c>
      <c r="C400" s="4" t="s">
        <v>224</v>
      </c>
      <c r="D400" s="4" t="s">
        <v>246</v>
      </c>
      <c r="E400" s="4" t="s">
        <v>247</v>
      </c>
      <c r="F400" s="4" t="s">
        <v>56</v>
      </c>
      <c r="G400" s="4" t="s">
        <v>57</v>
      </c>
      <c r="H400" s="9">
        <v>6728.06</v>
      </c>
      <c r="I400" s="9">
        <v>12250.28</v>
      </c>
      <c r="J400" s="9">
        <v>14024.56</v>
      </c>
      <c r="K400" s="9">
        <v>9971.5</v>
      </c>
      <c r="L400" s="9">
        <v>11966.05</v>
      </c>
      <c r="M400" s="9">
        <v>17573.72</v>
      </c>
      <c r="N400" s="9">
        <v>12458.44</v>
      </c>
      <c r="O400" s="9">
        <v>11655.47</v>
      </c>
      <c r="P400" s="9">
        <v>14779.88</v>
      </c>
      <c r="Q400" s="9">
        <v>26157.439999999999</v>
      </c>
      <c r="R400" s="9">
        <v>14687.85</v>
      </c>
      <c r="S400" s="9">
        <v>21109.58</v>
      </c>
      <c r="T400" s="10">
        <v>173362.83</v>
      </c>
    </row>
    <row r="401" spans="1:20" ht="23.25" thickBot="1" x14ac:dyDescent="0.3">
      <c r="A401" s="4" t="s">
        <v>245</v>
      </c>
      <c r="B401" s="4" t="s">
        <v>223</v>
      </c>
      <c r="C401" s="4" t="s">
        <v>224</v>
      </c>
      <c r="D401" s="4" t="s">
        <v>246</v>
      </c>
      <c r="E401" s="4" t="s">
        <v>247</v>
      </c>
      <c r="F401" s="4" t="s">
        <v>68</v>
      </c>
      <c r="G401" s="4" t="s">
        <v>69</v>
      </c>
      <c r="H401" s="11">
        <v>108.38</v>
      </c>
      <c r="I401" s="11">
        <v>541.9</v>
      </c>
      <c r="J401" s="11">
        <v>744.33</v>
      </c>
      <c r="K401" s="11">
        <v>138.71</v>
      </c>
      <c r="L401" s="12"/>
      <c r="M401" s="11">
        <v>1814.86</v>
      </c>
      <c r="N401" s="11">
        <v>1304.5</v>
      </c>
      <c r="O401" s="11">
        <v>72.25</v>
      </c>
      <c r="P401" s="11">
        <v>36.130000000000003</v>
      </c>
      <c r="Q401" s="11">
        <v>2465.8000000000002</v>
      </c>
      <c r="R401" s="11">
        <v>2260.71</v>
      </c>
      <c r="S401" s="11">
        <v>794.64</v>
      </c>
      <c r="T401" s="10">
        <v>10282.209999999999</v>
      </c>
    </row>
    <row r="402" spans="1:20" ht="23.25" thickBot="1" x14ac:dyDescent="0.3">
      <c r="A402" s="4" t="s">
        <v>245</v>
      </c>
      <c r="B402" s="4" t="s">
        <v>223</v>
      </c>
      <c r="C402" s="4" t="s">
        <v>224</v>
      </c>
      <c r="D402" s="4" t="s">
        <v>246</v>
      </c>
      <c r="E402" s="4" t="s">
        <v>247</v>
      </c>
      <c r="F402" s="4" t="s">
        <v>156</v>
      </c>
      <c r="G402" s="4" t="s">
        <v>157</v>
      </c>
      <c r="H402" s="8"/>
      <c r="I402" s="8"/>
      <c r="J402" s="9">
        <v>42.86</v>
      </c>
      <c r="K402" s="8"/>
      <c r="L402" s="8"/>
      <c r="M402" s="8"/>
      <c r="N402" s="8"/>
      <c r="O402" s="8"/>
      <c r="P402" s="8"/>
      <c r="Q402" s="8"/>
      <c r="R402" s="8"/>
      <c r="S402" s="8"/>
      <c r="T402" s="10">
        <v>42.86</v>
      </c>
    </row>
    <row r="403" spans="1:20" ht="23.25" thickBot="1" x14ac:dyDescent="0.3">
      <c r="A403" s="4" t="s">
        <v>245</v>
      </c>
      <c r="B403" s="4" t="s">
        <v>223</v>
      </c>
      <c r="C403" s="4" t="s">
        <v>224</v>
      </c>
      <c r="D403" s="4" t="s">
        <v>246</v>
      </c>
      <c r="E403" s="4" t="s">
        <v>247</v>
      </c>
      <c r="F403" s="4" t="s">
        <v>104</v>
      </c>
      <c r="G403" s="4" t="s">
        <v>105</v>
      </c>
      <c r="H403" s="11">
        <v>-195.57</v>
      </c>
      <c r="I403" s="11">
        <v>-1170.44</v>
      </c>
      <c r="J403" s="11">
        <v>-1060.5899999999999</v>
      </c>
      <c r="K403" s="11">
        <v>-2115.4299999999998</v>
      </c>
      <c r="L403" s="11">
        <v>-3141.04</v>
      </c>
      <c r="M403" s="11">
        <v>-1880.91</v>
      </c>
      <c r="N403" s="11">
        <v>-1803.99</v>
      </c>
      <c r="O403" s="11">
        <v>-4701.0600000000004</v>
      </c>
      <c r="P403" s="11">
        <v>-1270.4000000000001</v>
      </c>
      <c r="Q403" s="11">
        <v>-5952.02</v>
      </c>
      <c r="R403" s="11">
        <v>-88.61</v>
      </c>
      <c r="S403" s="11">
        <v>-707.63</v>
      </c>
      <c r="T403" s="10">
        <v>-24087.69</v>
      </c>
    </row>
    <row r="404" spans="1:20" ht="23.25" thickBot="1" x14ac:dyDescent="0.3">
      <c r="A404" s="4" t="s">
        <v>245</v>
      </c>
      <c r="B404" s="4" t="s">
        <v>223</v>
      </c>
      <c r="C404" s="4" t="s">
        <v>224</v>
      </c>
      <c r="D404" s="4" t="s">
        <v>246</v>
      </c>
      <c r="E404" s="4" t="s">
        <v>247</v>
      </c>
      <c r="F404" s="4" t="s">
        <v>106</v>
      </c>
      <c r="G404" s="4" t="s">
        <v>107</v>
      </c>
      <c r="H404" s="9">
        <v>-166016.87</v>
      </c>
      <c r="I404" s="9">
        <v>-144613.66</v>
      </c>
      <c r="J404" s="9">
        <v>-155403.93</v>
      </c>
      <c r="K404" s="9">
        <v>-161777.31</v>
      </c>
      <c r="L404" s="9">
        <v>-142368.04999999999</v>
      </c>
      <c r="M404" s="9">
        <v>-147894.67000000001</v>
      </c>
      <c r="N404" s="9">
        <v>-135811.19</v>
      </c>
      <c r="O404" s="9">
        <v>-170885.1</v>
      </c>
      <c r="P404" s="9">
        <v>-136447.66</v>
      </c>
      <c r="Q404" s="9">
        <v>-166126.43</v>
      </c>
      <c r="R404" s="9">
        <v>-161178.62</v>
      </c>
      <c r="S404" s="9">
        <v>-148208.51</v>
      </c>
      <c r="T404" s="10">
        <v>-1836732</v>
      </c>
    </row>
    <row r="405" spans="1:20" ht="23.25" thickBot="1" x14ac:dyDescent="0.3">
      <c r="A405" s="4" t="s">
        <v>245</v>
      </c>
      <c r="B405" s="4" t="s">
        <v>223</v>
      </c>
      <c r="C405" s="4" t="s">
        <v>224</v>
      </c>
      <c r="D405" s="4" t="s">
        <v>246</v>
      </c>
      <c r="E405" s="4" t="s">
        <v>247</v>
      </c>
      <c r="F405" s="4" t="s">
        <v>108</v>
      </c>
      <c r="G405" s="4" t="s">
        <v>109</v>
      </c>
      <c r="H405" s="11">
        <v>-22929.42</v>
      </c>
      <c r="I405" s="11">
        <v>-18419.37</v>
      </c>
      <c r="J405" s="11">
        <v>-24167.200000000001</v>
      </c>
      <c r="K405" s="11">
        <v>-22584.57</v>
      </c>
      <c r="L405" s="11">
        <v>-18033.849999999999</v>
      </c>
      <c r="M405" s="11">
        <v>-27632.81</v>
      </c>
      <c r="N405" s="11">
        <v>-23841.3</v>
      </c>
      <c r="O405" s="11">
        <v>-22543.99</v>
      </c>
      <c r="P405" s="11">
        <v>-21832.44</v>
      </c>
      <c r="Q405" s="11">
        <v>-30894.92</v>
      </c>
      <c r="R405" s="11">
        <v>-16958.05</v>
      </c>
      <c r="S405" s="11">
        <v>-17026.28</v>
      </c>
      <c r="T405" s="10">
        <v>-266864.2</v>
      </c>
    </row>
    <row r="406" spans="1:20" ht="23.25" thickBot="1" x14ac:dyDescent="0.3">
      <c r="A406" s="4" t="s">
        <v>245</v>
      </c>
      <c r="B406" s="4" t="s">
        <v>223</v>
      </c>
      <c r="C406" s="4" t="s">
        <v>224</v>
      </c>
      <c r="D406" s="4" t="s">
        <v>246</v>
      </c>
      <c r="E406" s="4" t="s">
        <v>247</v>
      </c>
      <c r="F406" s="4" t="s">
        <v>158</v>
      </c>
      <c r="G406" s="4" t="s">
        <v>159</v>
      </c>
      <c r="H406" s="8"/>
      <c r="I406" s="8"/>
      <c r="J406" s="8"/>
      <c r="K406" s="8"/>
      <c r="L406" s="8"/>
      <c r="M406" s="9">
        <v>-34.56</v>
      </c>
      <c r="N406" s="8"/>
      <c r="O406" s="8"/>
      <c r="P406" s="8"/>
      <c r="Q406" s="8"/>
      <c r="R406" s="8"/>
      <c r="S406" s="8"/>
      <c r="T406" s="10">
        <v>-34.56</v>
      </c>
    </row>
    <row r="407" spans="1:20" ht="23.25" thickBot="1" x14ac:dyDescent="0.3">
      <c r="A407" s="4" t="s">
        <v>245</v>
      </c>
      <c r="B407" s="4" t="s">
        <v>223</v>
      </c>
      <c r="C407" s="4" t="s">
        <v>224</v>
      </c>
      <c r="D407" s="4" t="s">
        <v>246</v>
      </c>
      <c r="E407" s="4" t="s">
        <v>247</v>
      </c>
      <c r="F407" s="4" t="s">
        <v>243</v>
      </c>
      <c r="G407" s="4" t="s">
        <v>244</v>
      </c>
      <c r="H407" s="11">
        <v>-300.02</v>
      </c>
      <c r="I407" s="11">
        <v>-192.87</v>
      </c>
      <c r="J407" s="11">
        <v>-300.02</v>
      </c>
      <c r="K407" s="11">
        <v>-364.31</v>
      </c>
      <c r="L407" s="11">
        <v>-342.88</v>
      </c>
      <c r="M407" s="11">
        <v>-471.46</v>
      </c>
      <c r="N407" s="11">
        <v>-407.17</v>
      </c>
      <c r="O407" s="11">
        <v>-535.75</v>
      </c>
      <c r="P407" s="11">
        <v>-514.32000000000005</v>
      </c>
      <c r="Q407" s="11">
        <v>-492.89</v>
      </c>
      <c r="R407" s="11">
        <v>-214.3</v>
      </c>
      <c r="S407" s="11">
        <v>-21.43</v>
      </c>
      <c r="T407" s="10">
        <v>-4157.42</v>
      </c>
    </row>
    <row r="408" spans="1:20" ht="23.25" thickBot="1" x14ac:dyDescent="0.3">
      <c r="A408" s="4" t="s">
        <v>245</v>
      </c>
      <c r="B408" s="4" t="s">
        <v>223</v>
      </c>
      <c r="C408" s="4" t="s">
        <v>224</v>
      </c>
      <c r="D408" s="4" t="s">
        <v>262</v>
      </c>
      <c r="E408" s="4" t="s">
        <v>263</v>
      </c>
      <c r="F408" s="4" t="s">
        <v>92</v>
      </c>
      <c r="G408" s="4" t="s">
        <v>93</v>
      </c>
      <c r="H408" s="8"/>
      <c r="I408" s="8"/>
      <c r="J408" s="9">
        <v>88.71</v>
      </c>
      <c r="K408" s="9">
        <v>43.91</v>
      </c>
      <c r="L408" s="8"/>
      <c r="M408" s="8"/>
      <c r="N408" s="8"/>
      <c r="O408" s="8"/>
      <c r="P408" s="9">
        <v>59.34</v>
      </c>
      <c r="Q408" s="8"/>
      <c r="R408" s="8"/>
      <c r="S408" s="8"/>
      <c r="T408" s="10">
        <v>191.96</v>
      </c>
    </row>
    <row r="409" spans="1:20" ht="23.25" thickBot="1" x14ac:dyDescent="0.3">
      <c r="A409" s="4" t="s">
        <v>245</v>
      </c>
      <c r="B409" s="4" t="s">
        <v>223</v>
      </c>
      <c r="C409" s="4" t="s">
        <v>224</v>
      </c>
      <c r="D409" s="4" t="s">
        <v>262</v>
      </c>
      <c r="E409" s="4" t="s">
        <v>263</v>
      </c>
      <c r="F409" s="4" t="s">
        <v>84</v>
      </c>
      <c r="G409" s="4" t="s">
        <v>85</v>
      </c>
      <c r="H409" s="11">
        <v>185.02</v>
      </c>
      <c r="I409" s="11">
        <v>139.74</v>
      </c>
      <c r="J409" s="11">
        <v>197.27</v>
      </c>
      <c r="K409" s="11">
        <v>84.2</v>
      </c>
      <c r="L409" s="11">
        <v>280.35000000000002</v>
      </c>
      <c r="M409" s="11">
        <v>508.45</v>
      </c>
      <c r="N409" s="11">
        <v>139.93</v>
      </c>
      <c r="O409" s="11">
        <v>262.26</v>
      </c>
      <c r="P409" s="11">
        <v>114.76</v>
      </c>
      <c r="Q409" s="11">
        <v>237.68</v>
      </c>
      <c r="R409" s="11">
        <v>78.55</v>
      </c>
      <c r="S409" s="12"/>
      <c r="T409" s="10">
        <v>2228.21</v>
      </c>
    </row>
    <row r="410" spans="1:20" ht="23.25" thickBot="1" x14ac:dyDescent="0.3">
      <c r="A410" s="4" t="s">
        <v>245</v>
      </c>
      <c r="B410" s="4" t="s">
        <v>223</v>
      </c>
      <c r="C410" s="4" t="s">
        <v>224</v>
      </c>
      <c r="D410" s="4" t="s">
        <v>262</v>
      </c>
      <c r="E410" s="4" t="s">
        <v>263</v>
      </c>
      <c r="F410" s="4" t="s">
        <v>122</v>
      </c>
      <c r="G410" s="4" t="s">
        <v>123</v>
      </c>
      <c r="H410" s="8"/>
      <c r="I410" s="8"/>
      <c r="J410" s="8"/>
      <c r="K410" s="9">
        <v>102</v>
      </c>
      <c r="L410" s="8"/>
      <c r="M410" s="8"/>
      <c r="N410" s="8"/>
      <c r="O410" s="8"/>
      <c r="P410" s="8"/>
      <c r="Q410" s="8"/>
      <c r="R410" s="8"/>
      <c r="S410" s="8"/>
      <c r="T410" s="10">
        <v>102</v>
      </c>
    </row>
    <row r="411" spans="1:20" ht="23.25" thickBot="1" x14ac:dyDescent="0.3">
      <c r="A411" s="4" t="s">
        <v>245</v>
      </c>
      <c r="B411" s="4" t="s">
        <v>223</v>
      </c>
      <c r="C411" s="4" t="s">
        <v>224</v>
      </c>
      <c r="D411" s="4" t="s">
        <v>262</v>
      </c>
      <c r="E411" s="4" t="s">
        <v>263</v>
      </c>
      <c r="F411" s="4" t="s">
        <v>44</v>
      </c>
      <c r="G411" s="4" t="s">
        <v>45</v>
      </c>
      <c r="H411" s="11">
        <v>801.05</v>
      </c>
      <c r="I411" s="11">
        <v>3206.76</v>
      </c>
      <c r="J411" s="11">
        <v>560.28</v>
      </c>
      <c r="K411" s="12"/>
      <c r="L411" s="12"/>
      <c r="M411" s="11">
        <v>38025</v>
      </c>
      <c r="N411" s="11">
        <v>8607.25</v>
      </c>
      <c r="O411" s="11">
        <v>36450</v>
      </c>
      <c r="P411" s="12"/>
      <c r="Q411" s="12"/>
      <c r="R411" s="11">
        <v>89750</v>
      </c>
      <c r="S411" s="11">
        <v>11750</v>
      </c>
      <c r="T411" s="10">
        <v>189150.34</v>
      </c>
    </row>
    <row r="412" spans="1:20" ht="23.25" thickBot="1" x14ac:dyDescent="0.3">
      <c r="A412" s="4" t="s">
        <v>245</v>
      </c>
      <c r="B412" s="4" t="s">
        <v>223</v>
      </c>
      <c r="C412" s="4" t="s">
        <v>224</v>
      </c>
      <c r="D412" s="4" t="s">
        <v>262</v>
      </c>
      <c r="E412" s="4" t="s">
        <v>263</v>
      </c>
      <c r="F412" s="4" t="s">
        <v>56</v>
      </c>
      <c r="G412" s="4" t="s">
        <v>57</v>
      </c>
      <c r="H412" s="9">
        <v>2010.42</v>
      </c>
      <c r="I412" s="9">
        <v>1633.08</v>
      </c>
      <c r="J412" s="9">
        <v>2567.36</v>
      </c>
      <c r="K412" s="9">
        <v>1150.68</v>
      </c>
      <c r="L412" s="9">
        <v>3831.36</v>
      </c>
      <c r="M412" s="9">
        <v>6241.22</v>
      </c>
      <c r="N412" s="9">
        <v>1623</v>
      </c>
      <c r="O412" s="9">
        <v>3419.34</v>
      </c>
      <c r="P412" s="9">
        <v>1393.84</v>
      </c>
      <c r="Q412" s="9">
        <v>3187.52</v>
      </c>
      <c r="R412" s="9">
        <v>1073.52</v>
      </c>
      <c r="S412" s="8"/>
      <c r="T412" s="10">
        <v>28131.34</v>
      </c>
    </row>
    <row r="413" spans="1:20" ht="23.25" thickBot="1" x14ac:dyDescent="0.3">
      <c r="A413" s="4" t="s">
        <v>245</v>
      </c>
      <c r="B413" s="4" t="s">
        <v>223</v>
      </c>
      <c r="C413" s="4" t="s">
        <v>224</v>
      </c>
      <c r="D413" s="4" t="s">
        <v>262</v>
      </c>
      <c r="E413" s="4" t="s">
        <v>263</v>
      </c>
      <c r="F413" s="4" t="s">
        <v>68</v>
      </c>
      <c r="G413" s="4" t="s">
        <v>69</v>
      </c>
      <c r="H413" s="11">
        <v>518.03</v>
      </c>
      <c r="I413" s="11">
        <v>276.58</v>
      </c>
      <c r="J413" s="11">
        <v>128.6</v>
      </c>
      <c r="K413" s="12"/>
      <c r="L413" s="12"/>
      <c r="M413" s="11">
        <v>707.3</v>
      </c>
      <c r="N413" s="11">
        <v>289.35000000000002</v>
      </c>
      <c r="O413" s="11">
        <v>164.73</v>
      </c>
      <c r="P413" s="11">
        <v>174.49</v>
      </c>
      <c r="Q413" s="11">
        <v>60.65</v>
      </c>
      <c r="R413" s="12"/>
      <c r="S413" s="12"/>
      <c r="T413" s="10">
        <v>2319.73</v>
      </c>
    </row>
    <row r="414" spans="1:20" ht="23.25" thickBot="1" x14ac:dyDescent="0.3">
      <c r="A414" s="4" t="s">
        <v>245</v>
      </c>
      <c r="B414" s="4" t="s">
        <v>223</v>
      </c>
      <c r="C414" s="4" t="s">
        <v>224</v>
      </c>
      <c r="D414" s="4" t="s">
        <v>262</v>
      </c>
      <c r="E414" s="4" t="s">
        <v>263</v>
      </c>
      <c r="F414" s="4" t="s">
        <v>156</v>
      </c>
      <c r="G414" s="4" t="s">
        <v>157</v>
      </c>
      <c r="H414" s="8"/>
      <c r="I414" s="9">
        <v>21.43</v>
      </c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10">
        <v>21.43</v>
      </c>
    </row>
    <row r="415" spans="1:20" ht="23.25" thickBot="1" x14ac:dyDescent="0.3">
      <c r="A415" s="4" t="s">
        <v>245</v>
      </c>
      <c r="B415" s="4" t="s">
        <v>223</v>
      </c>
      <c r="C415" s="4" t="s">
        <v>224</v>
      </c>
      <c r="D415" s="4" t="s">
        <v>248</v>
      </c>
      <c r="E415" s="4" t="s">
        <v>249</v>
      </c>
      <c r="F415" s="4" t="s">
        <v>61</v>
      </c>
      <c r="G415" s="4" t="s">
        <v>62</v>
      </c>
      <c r="H415" s="11">
        <v>2705.19</v>
      </c>
      <c r="I415" s="11">
        <v>9300</v>
      </c>
      <c r="J415" s="11">
        <v>1563.82</v>
      </c>
      <c r="K415" s="12"/>
      <c r="L415" s="12"/>
      <c r="M415" s="12"/>
      <c r="N415" s="12"/>
      <c r="O415" s="12"/>
      <c r="P415" s="12"/>
      <c r="Q415" s="12"/>
      <c r="R415" s="11">
        <v>1639.08</v>
      </c>
      <c r="S415" s="11">
        <v>5826.49</v>
      </c>
      <c r="T415" s="10">
        <v>21034.58</v>
      </c>
    </row>
    <row r="416" spans="1:20" ht="23.25" thickBot="1" x14ac:dyDescent="0.3">
      <c r="A416" s="4" t="s">
        <v>245</v>
      </c>
      <c r="B416" s="4" t="s">
        <v>223</v>
      </c>
      <c r="C416" s="4" t="s">
        <v>224</v>
      </c>
      <c r="D416" s="4" t="s">
        <v>248</v>
      </c>
      <c r="E416" s="4" t="s">
        <v>249</v>
      </c>
      <c r="F416" s="4" t="s">
        <v>92</v>
      </c>
      <c r="G416" s="4" t="s">
        <v>93</v>
      </c>
      <c r="H416" s="9">
        <v>2007.13</v>
      </c>
      <c r="I416" s="9">
        <v>4773.57</v>
      </c>
      <c r="J416" s="9">
        <v>1811.28</v>
      </c>
      <c r="K416" s="9">
        <v>400.31</v>
      </c>
      <c r="L416" s="9">
        <v>598.95000000000005</v>
      </c>
      <c r="M416" s="9">
        <v>253.89</v>
      </c>
      <c r="N416" s="9">
        <v>257.18</v>
      </c>
      <c r="O416" s="9">
        <v>1562.05</v>
      </c>
      <c r="P416" s="9">
        <v>3378.17</v>
      </c>
      <c r="Q416" s="9">
        <v>1262.58</v>
      </c>
      <c r="R416" s="9">
        <v>312</v>
      </c>
      <c r="S416" s="9">
        <v>4764.16</v>
      </c>
      <c r="T416" s="10">
        <v>21381.27</v>
      </c>
    </row>
    <row r="417" spans="1:20" ht="23.25" thickBot="1" x14ac:dyDescent="0.3">
      <c r="A417" s="4" t="s">
        <v>245</v>
      </c>
      <c r="B417" s="4" t="s">
        <v>223</v>
      </c>
      <c r="C417" s="4" t="s">
        <v>224</v>
      </c>
      <c r="D417" s="4" t="s">
        <v>248</v>
      </c>
      <c r="E417" s="4" t="s">
        <v>249</v>
      </c>
      <c r="F417" s="4" t="s">
        <v>84</v>
      </c>
      <c r="G417" s="4" t="s">
        <v>85</v>
      </c>
      <c r="H417" s="11">
        <v>442.83</v>
      </c>
      <c r="I417" s="11">
        <v>1048.8800000000001</v>
      </c>
      <c r="J417" s="11">
        <v>2039.16</v>
      </c>
      <c r="K417" s="11">
        <v>494.02</v>
      </c>
      <c r="L417" s="11">
        <v>413.74</v>
      </c>
      <c r="M417" s="11">
        <v>245.55</v>
      </c>
      <c r="N417" s="11">
        <v>231.25</v>
      </c>
      <c r="O417" s="11">
        <v>400.25</v>
      </c>
      <c r="P417" s="11">
        <v>336.8</v>
      </c>
      <c r="Q417" s="11">
        <v>329.94</v>
      </c>
      <c r="R417" s="11">
        <v>748.83</v>
      </c>
      <c r="S417" s="11">
        <v>688.57</v>
      </c>
      <c r="T417" s="10">
        <v>7419.82</v>
      </c>
    </row>
    <row r="418" spans="1:20" ht="23.25" thickBot="1" x14ac:dyDescent="0.3">
      <c r="A418" s="4" t="s">
        <v>245</v>
      </c>
      <c r="B418" s="4" t="s">
        <v>223</v>
      </c>
      <c r="C418" s="4" t="s">
        <v>224</v>
      </c>
      <c r="D418" s="4" t="s">
        <v>248</v>
      </c>
      <c r="E418" s="4" t="s">
        <v>249</v>
      </c>
      <c r="F418" s="4" t="s">
        <v>140</v>
      </c>
      <c r="G418" s="4" t="s">
        <v>141</v>
      </c>
      <c r="H418" s="8"/>
      <c r="I418" s="8"/>
      <c r="J418" s="8"/>
      <c r="K418" s="9">
        <v>240</v>
      </c>
      <c r="L418" s="8"/>
      <c r="M418" s="8"/>
      <c r="N418" s="8"/>
      <c r="O418" s="8"/>
      <c r="P418" s="8"/>
      <c r="Q418" s="8"/>
      <c r="R418" s="8"/>
      <c r="S418" s="8"/>
      <c r="T418" s="10">
        <v>240</v>
      </c>
    </row>
    <row r="419" spans="1:20" ht="23.25" thickBot="1" x14ac:dyDescent="0.3">
      <c r="A419" s="4" t="s">
        <v>245</v>
      </c>
      <c r="B419" s="4" t="s">
        <v>223</v>
      </c>
      <c r="C419" s="4" t="s">
        <v>224</v>
      </c>
      <c r="D419" s="4" t="s">
        <v>248</v>
      </c>
      <c r="E419" s="4" t="s">
        <v>249</v>
      </c>
      <c r="F419" s="4" t="s">
        <v>217</v>
      </c>
      <c r="G419" s="4" t="s">
        <v>218</v>
      </c>
      <c r="H419" s="12"/>
      <c r="I419" s="12"/>
      <c r="J419" s="12"/>
      <c r="K419" s="12"/>
      <c r="L419" s="11">
        <v>271.8</v>
      </c>
      <c r="M419" s="12"/>
      <c r="N419" s="12"/>
      <c r="O419" s="12"/>
      <c r="P419" s="12"/>
      <c r="Q419" s="12"/>
      <c r="R419" s="12"/>
      <c r="S419" s="12"/>
      <c r="T419" s="10">
        <v>271.8</v>
      </c>
    </row>
    <row r="420" spans="1:20" ht="23.25" thickBot="1" x14ac:dyDescent="0.3">
      <c r="A420" s="4" t="s">
        <v>245</v>
      </c>
      <c r="B420" s="4" t="s">
        <v>223</v>
      </c>
      <c r="C420" s="4" t="s">
        <v>224</v>
      </c>
      <c r="D420" s="4" t="s">
        <v>248</v>
      </c>
      <c r="E420" s="4" t="s">
        <v>249</v>
      </c>
      <c r="F420" s="4" t="s">
        <v>56</v>
      </c>
      <c r="G420" s="4" t="s">
        <v>57</v>
      </c>
      <c r="H420" s="9">
        <v>5979.44</v>
      </c>
      <c r="I420" s="9">
        <v>13756.06</v>
      </c>
      <c r="J420" s="9">
        <v>26723.65</v>
      </c>
      <c r="K420" s="9">
        <v>6398.21</v>
      </c>
      <c r="L420" s="9">
        <v>5654.18</v>
      </c>
      <c r="M420" s="9">
        <v>3355.7</v>
      </c>
      <c r="N420" s="9">
        <v>3160.24</v>
      </c>
      <c r="O420" s="9">
        <v>5469.86</v>
      </c>
      <c r="P420" s="9">
        <v>4602.72</v>
      </c>
      <c r="Q420" s="9">
        <v>4509.04</v>
      </c>
      <c r="R420" s="9">
        <v>10233.61</v>
      </c>
      <c r="S420" s="9">
        <v>9410.08</v>
      </c>
      <c r="T420" s="10">
        <v>99252.79</v>
      </c>
    </row>
    <row r="421" spans="1:20" ht="23.25" thickBot="1" x14ac:dyDescent="0.3">
      <c r="A421" s="4" t="s">
        <v>245</v>
      </c>
      <c r="B421" s="4" t="s">
        <v>223</v>
      </c>
      <c r="C421" s="4" t="s">
        <v>224</v>
      </c>
      <c r="D421" s="4" t="s">
        <v>248</v>
      </c>
      <c r="E421" s="4" t="s">
        <v>249</v>
      </c>
      <c r="F421" s="4" t="s">
        <v>68</v>
      </c>
      <c r="G421" s="4" t="s">
        <v>69</v>
      </c>
      <c r="H421" s="11">
        <v>72.25</v>
      </c>
      <c r="I421" s="11">
        <v>578.01</v>
      </c>
      <c r="J421" s="11">
        <v>1143.76</v>
      </c>
      <c r="K421" s="11">
        <v>353.07</v>
      </c>
      <c r="L421" s="12"/>
      <c r="M421" s="12"/>
      <c r="N421" s="12"/>
      <c r="O421" s="12"/>
      <c r="P421" s="12"/>
      <c r="Q421" s="12"/>
      <c r="R421" s="12"/>
      <c r="S421" s="12"/>
      <c r="T421" s="10">
        <v>2147.09</v>
      </c>
    </row>
    <row r="422" spans="1:20" ht="23.25" thickBot="1" x14ac:dyDescent="0.3">
      <c r="A422" s="4" t="s">
        <v>245</v>
      </c>
      <c r="B422" s="4" t="s">
        <v>264</v>
      </c>
      <c r="C422" s="4" t="s">
        <v>265</v>
      </c>
      <c r="D422" s="4" t="s">
        <v>248</v>
      </c>
      <c r="E422" s="4" t="s">
        <v>249</v>
      </c>
      <c r="F422" s="4" t="s">
        <v>84</v>
      </c>
      <c r="G422" s="4" t="s">
        <v>85</v>
      </c>
      <c r="H422" s="8"/>
      <c r="I422" s="8"/>
      <c r="J422" s="8"/>
      <c r="K422" s="8"/>
      <c r="L422" s="9">
        <v>17.34</v>
      </c>
      <c r="M422" s="8"/>
      <c r="N422" s="8"/>
      <c r="O422" s="8"/>
      <c r="P422" s="8"/>
      <c r="Q422" s="8"/>
      <c r="R422" s="8"/>
      <c r="S422" s="8"/>
      <c r="T422" s="10">
        <v>17.34</v>
      </c>
    </row>
    <row r="423" spans="1:20" ht="23.25" thickBot="1" x14ac:dyDescent="0.3">
      <c r="A423" s="4" t="s">
        <v>245</v>
      </c>
      <c r="B423" s="4" t="s">
        <v>264</v>
      </c>
      <c r="C423" s="4" t="s">
        <v>265</v>
      </c>
      <c r="D423" s="4" t="s">
        <v>248</v>
      </c>
      <c r="E423" s="4" t="s">
        <v>249</v>
      </c>
      <c r="F423" s="4" t="s">
        <v>56</v>
      </c>
      <c r="G423" s="4" t="s">
        <v>57</v>
      </c>
      <c r="H423" s="12"/>
      <c r="I423" s="12"/>
      <c r="J423" s="12"/>
      <c r="K423" s="12"/>
      <c r="L423" s="11">
        <v>119.02</v>
      </c>
      <c r="M423" s="12"/>
      <c r="N423" s="12"/>
      <c r="O423" s="12"/>
      <c r="P423" s="12"/>
      <c r="Q423" s="12"/>
      <c r="R423" s="12"/>
      <c r="S423" s="12"/>
      <c r="T423" s="10">
        <v>119.02</v>
      </c>
    </row>
    <row r="424" spans="1:20" ht="23.25" thickBot="1" x14ac:dyDescent="0.3">
      <c r="A424" s="4" t="s">
        <v>245</v>
      </c>
      <c r="B424" s="4" t="s">
        <v>264</v>
      </c>
      <c r="C424" s="4" t="s">
        <v>265</v>
      </c>
      <c r="D424" s="4" t="s">
        <v>248</v>
      </c>
      <c r="E424" s="4" t="s">
        <v>249</v>
      </c>
      <c r="F424" s="4" t="s">
        <v>68</v>
      </c>
      <c r="G424" s="4" t="s">
        <v>69</v>
      </c>
      <c r="H424" s="8"/>
      <c r="I424" s="8"/>
      <c r="J424" s="8"/>
      <c r="K424" s="8"/>
      <c r="L424" s="9">
        <v>117.88</v>
      </c>
      <c r="M424" s="8"/>
      <c r="N424" s="8"/>
      <c r="O424" s="8"/>
      <c r="P424" s="8"/>
      <c r="Q424" s="8"/>
      <c r="R424" s="8"/>
      <c r="S424" s="8"/>
      <c r="T424" s="10">
        <v>117.88</v>
      </c>
    </row>
    <row r="425" spans="1:20" ht="23.25" thickBot="1" x14ac:dyDescent="0.3">
      <c r="A425" s="4" t="s">
        <v>245</v>
      </c>
      <c r="B425" s="4" t="s">
        <v>164</v>
      </c>
      <c r="C425" s="4" t="s">
        <v>165</v>
      </c>
      <c r="D425" s="4" t="s">
        <v>246</v>
      </c>
      <c r="E425" s="4" t="s">
        <v>247</v>
      </c>
      <c r="F425" s="4" t="s">
        <v>84</v>
      </c>
      <c r="G425" s="4" t="s">
        <v>85</v>
      </c>
      <c r="H425" s="11">
        <v>19</v>
      </c>
      <c r="I425" s="12"/>
      <c r="J425" s="12"/>
      <c r="K425" s="11">
        <v>28.5</v>
      </c>
      <c r="L425" s="12"/>
      <c r="M425" s="11">
        <v>38</v>
      </c>
      <c r="N425" s="11">
        <v>19</v>
      </c>
      <c r="O425" s="12"/>
      <c r="P425" s="12"/>
      <c r="Q425" s="12"/>
      <c r="R425" s="12"/>
      <c r="S425" s="12"/>
      <c r="T425" s="10">
        <v>104.5</v>
      </c>
    </row>
    <row r="426" spans="1:20" ht="23.25" thickBot="1" x14ac:dyDescent="0.3">
      <c r="A426" s="4" t="s">
        <v>245</v>
      </c>
      <c r="B426" s="4" t="s">
        <v>164</v>
      </c>
      <c r="C426" s="4" t="s">
        <v>165</v>
      </c>
      <c r="D426" s="4" t="s">
        <v>246</v>
      </c>
      <c r="E426" s="4" t="s">
        <v>247</v>
      </c>
      <c r="F426" s="4" t="s">
        <v>30</v>
      </c>
      <c r="G426" s="4" t="s">
        <v>31</v>
      </c>
      <c r="H426" s="9">
        <v>1440.94</v>
      </c>
      <c r="I426" s="8"/>
      <c r="J426" s="9">
        <v>251.92</v>
      </c>
      <c r="K426" s="8"/>
      <c r="L426" s="8"/>
      <c r="M426" s="9">
        <v>769.24</v>
      </c>
      <c r="N426" s="9">
        <v>1319.24</v>
      </c>
      <c r="O426" s="9">
        <v>3538.46</v>
      </c>
      <c r="P426" s="8"/>
      <c r="Q426" s="8"/>
      <c r="R426" s="8"/>
      <c r="S426" s="8"/>
      <c r="T426" s="10">
        <v>7319.8</v>
      </c>
    </row>
    <row r="427" spans="1:20" ht="23.25" thickBot="1" x14ac:dyDescent="0.3">
      <c r="A427" s="4" t="s">
        <v>245</v>
      </c>
      <c r="B427" s="4" t="s">
        <v>164</v>
      </c>
      <c r="C427" s="4" t="s">
        <v>165</v>
      </c>
      <c r="D427" s="4" t="s">
        <v>246</v>
      </c>
      <c r="E427" s="4" t="s">
        <v>247</v>
      </c>
      <c r="F427" s="4" t="s">
        <v>56</v>
      </c>
      <c r="G427" s="4" t="s">
        <v>57</v>
      </c>
      <c r="H427" s="11">
        <v>259.60000000000002</v>
      </c>
      <c r="I427" s="12"/>
      <c r="J427" s="12"/>
      <c r="K427" s="11">
        <v>389.52</v>
      </c>
      <c r="L427" s="12"/>
      <c r="M427" s="11">
        <v>519.36</v>
      </c>
      <c r="N427" s="11">
        <v>259.68</v>
      </c>
      <c r="O427" s="12"/>
      <c r="P427" s="12"/>
      <c r="Q427" s="12"/>
      <c r="R427" s="12"/>
      <c r="S427" s="12"/>
      <c r="T427" s="10">
        <v>1428.16</v>
      </c>
    </row>
    <row r="428" spans="1:20" ht="23.25" thickBot="1" x14ac:dyDescent="0.3">
      <c r="A428" s="4" t="s">
        <v>245</v>
      </c>
      <c r="B428" s="4" t="s">
        <v>164</v>
      </c>
      <c r="C428" s="4" t="s">
        <v>165</v>
      </c>
      <c r="D428" s="4" t="s">
        <v>248</v>
      </c>
      <c r="E428" s="4" t="s">
        <v>249</v>
      </c>
      <c r="F428" s="4" t="s">
        <v>61</v>
      </c>
      <c r="G428" s="4" t="s">
        <v>62</v>
      </c>
      <c r="H428" s="8"/>
      <c r="I428" s="8"/>
      <c r="J428" s="8"/>
      <c r="K428" s="9">
        <v>695.15</v>
      </c>
      <c r="L428" s="9">
        <v>909</v>
      </c>
      <c r="M428" s="8"/>
      <c r="N428" s="8"/>
      <c r="O428" s="8"/>
      <c r="P428" s="8"/>
      <c r="Q428" s="8"/>
      <c r="R428" s="8"/>
      <c r="S428" s="8"/>
      <c r="T428" s="10">
        <v>1604.15</v>
      </c>
    </row>
    <row r="429" spans="1:20" ht="23.25" thickBot="1" x14ac:dyDescent="0.3">
      <c r="A429" s="4" t="s">
        <v>245</v>
      </c>
      <c r="B429" s="4" t="s">
        <v>164</v>
      </c>
      <c r="C429" s="4" t="s">
        <v>165</v>
      </c>
      <c r="D429" s="4" t="s">
        <v>248</v>
      </c>
      <c r="E429" s="4" t="s">
        <v>249</v>
      </c>
      <c r="F429" s="4" t="s">
        <v>84</v>
      </c>
      <c r="G429" s="4" t="s">
        <v>85</v>
      </c>
      <c r="H429" s="12"/>
      <c r="I429" s="12"/>
      <c r="J429" s="12"/>
      <c r="K429" s="11">
        <v>459.54</v>
      </c>
      <c r="L429" s="11">
        <v>73.45</v>
      </c>
      <c r="M429" s="12"/>
      <c r="N429" s="12"/>
      <c r="O429" s="11">
        <v>58.72</v>
      </c>
      <c r="P429" s="11">
        <v>200.66</v>
      </c>
      <c r="Q429" s="12"/>
      <c r="R429" s="12"/>
      <c r="S429" s="12"/>
      <c r="T429" s="10">
        <v>792.37</v>
      </c>
    </row>
    <row r="430" spans="1:20" ht="23.25" thickBot="1" x14ac:dyDescent="0.3">
      <c r="A430" s="4" t="s">
        <v>245</v>
      </c>
      <c r="B430" s="4" t="s">
        <v>164</v>
      </c>
      <c r="C430" s="4" t="s">
        <v>165</v>
      </c>
      <c r="D430" s="4" t="s">
        <v>248</v>
      </c>
      <c r="E430" s="4" t="s">
        <v>249</v>
      </c>
      <c r="F430" s="4" t="s">
        <v>44</v>
      </c>
      <c r="G430" s="4" t="s">
        <v>45</v>
      </c>
      <c r="H430" s="8"/>
      <c r="I430" s="8"/>
      <c r="J430" s="8"/>
      <c r="K430" s="9">
        <v>23224.99</v>
      </c>
      <c r="L430" s="9">
        <v>-601.76</v>
      </c>
      <c r="M430" s="9">
        <v>-4545</v>
      </c>
      <c r="N430" s="8"/>
      <c r="O430" s="8"/>
      <c r="P430" s="8"/>
      <c r="Q430" s="8"/>
      <c r="R430" s="8"/>
      <c r="S430" s="8"/>
      <c r="T430" s="10">
        <v>18078.23</v>
      </c>
    </row>
    <row r="431" spans="1:20" ht="23.25" thickBot="1" x14ac:dyDescent="0.3">
      <c r="A431" s="4" t="s">
        <v>245</v>
      </c>
      <c r="B431" s="4" t="s">
        <v>164</v>
      </c>
      <c r="C431" s="4" t="s">
        <v>165</v>
      </c>
      <c r="D431" s="4" t="s">
        <v>248</v>
      </c>
      <c r="E431" s="4" t="s">
        <v>249</v>
      </c>
      <c r="F431" s="4" t="s">
        <v>144</v>
      </c>
      <c r="G431" s="4" t="s">
        <v>145</v>
      </c>
      <c r="H431" s="12"/>
      <c r="I431" s="12"/>
      <c r="J431" s="12"/>
      <c r="K431" s="11">
        <v>61.5</v>
      </c>
      <c r="L431" s="11">
        <v>69.650000000000006</v>
      </c>
      <c r="M431" s="12"/>
      <c r="N431" s="12"/>
      <c r="O431" s="12"/>
      <c r="P431" s="11">
        <v>35.74</v>
      </c>
      <c r="Q431" s="12"/>
      <c r="R431" s="12"/>
      <c r="S431" s="12"/>
      <c r="T431" s="10">
        <v>166.89</v>
      </c>
    </row>
    <row r="432" spans="1:20" ht="23.25" thickBot="1" x14ac:dyDescent="0.3">
      <c r="A432" s="4" t="s">
        <v>245</v>
      </c>
      <c r="B432" s="4" t="s">
        <v>164</v>
      </c>
      <c r="C432" s="4" t="s">
        <v>165</v>
      </c>
      <c r="D432" s="4" t="s">
        <v>248</v>
      </c>
      <c r="E432" s="4" t="s">
        <v>249</v>
      </c>
      <c r="F432" s="4" t="s">
        <v>180</v>
      </c>
      <c r="G432" s="4" t="s">
        <v>181</v>
      </c>
      <c r="H432" s="8"/>
      <c r="I432" s="8"/>
      <c r="J432" s="9">
        <v>623.4</v>
      </c>
      <c r="K432" s="9">
        <v>2579.67</v>
      </c>
      <c r="L432" s="9">
        <v>685.74</v>
      </c>
      <c r="M432" s="8"/>
      <c r="N432" s="8"/>
      <c r="O432" s="9">
        <v>498.72</v>
      </c>
      <c r="P432" s="8"/>
      <c r="Q432" s="8"/>
      <c r="R432" s="8"/>
      <c r="S432" s="8"/>
      <c r="T432" s="10">
        <v>4387.53</v>
      </c>
    </row>
    <row r="433" spans="1:20" ht="23.25" thickBot="1" x14ac:dyDescent="0.3">
      <c r="A433" s="4" t="s">
        <v>245</v>
      </c>
      <c r="B433" s="4" t="s">
        <v>164</v>
      </c>
      <c r="C433" s="4" t="s">
        <v>165</v>
      </c>
      <c r="D433" s="4" t="s">
        <v>248</v>
      </c>
      <c r="E433" s="4" t="s">
        <v>249</v>
      </c>
      <c r="F433" s="4" t="s">
        <v>56</v>
      </c>
      <c r="G433" s="4" t="s">
        <v>57</v>
      </c>
      <c r="H433" s="12"/>
      <c r="I433" s="12"/>
      <c r="J433" s="12"/>
      <c r="K433" s="11">
        <v>5100.3500000000004</v>
      </c>
      <c r="L433" s="11">
        <v>850.52</v>
      </c>
      <c r="M433" s="12"/>
      <c r="N433" s="12"/>
      <c r="O433" s="11">
        <v>802.45</v>
      </c>
      <c r="P433" s="11">
        <v>2474.2399999999998</v>
      </c>
      <c r="Q433" s="12"/>
      <c r="R433" s="12"/>
      <c r="S433" s="12"/>
      <c r="T433" s="10">
        <v>9227.56</v>
      </c>
    </row>
    <row r="434" spans="1:20" ht="23.25" thickBot="1" x14ac:dyDescent="0.3">
      <c r="A434" s="4" t="s">
        <v>245</v>
      </c>
      <c r="B434" s="4" t="s">
        <v>164</v>
      </c>
      <c r="C434" s="4" t="s">
        <v>165</v>
      </c>
      <c r="D434" s="4" t="s">
        <v>248</v>
      </c>
      <c r="E434" s="4" t="s">
        <v>249</v>
      </c>
      <c r="F434" s="4" t="s">
        <v>68</v>
      </c>
      <c r="G434" s="4" t="s">
        <v>69</v>
      </c>
      <c r="H434" s="8"/>
      <c r="I434" s="8"/>
      <c r="J434" s="8"/>
      <c r="K434" s="9">
        <v>1179.82</v>
      </c>
      <c r="L434" s="9">
        <v>153.16</v>
      </c>
      <c r="M434" s="8"/>
      <c r="N434" s="8"/>
      <c r="O434" s="8"/>
      <c r="P434" s="9">
        <v>268.02999999999997</v>
      </c>
      <c r="Q434" s="8"/>
      <c r="R434" s="8"/>
      <c r="S434" s="8"/>
      <c r="T434" s="10">
        <v>1601.01</v>
      </c>
    </row>
    <row r="435" spans="1:20" ht="23.25" thickBot="1" x14ac:dyDescent="0.3">
      <c r="A435" s="4" t="s">
        <v>245</v>
      </c>
      <c r="B435" s="4" t="s">
        <v>164</v>
      </c>
      <c r="C435" s="4" t="s">
        <v>165</v>
      </c>
      <c r="D435" s="4" t="s">
        <v>248</v>
      </c>
      <c r="E435" s="4" t="s">
        <v>249</v>
      </c>
      <c r="F435" s="4" t="s">
        <v>156</v>
      </c>
      <c r="G435" s="4" t="s">
        <v>157</v>
      </c>
      <c r="H435" s="12"/>
      <c r="I435" s="12"/>
      <c r="J435" s="12"/>
      <c r="K435" s="11">
        <v>42.86</v>
      </c>
      <c r="L435" s="12"/>
      <c r="M435" s="12"/>
      <c r="N435" s="12"/>
      <c r="O435" s="12"/>
      <c r="P435" s="12"/>
      <c r="Q435" s="12"/>
      <c r="R435" s="12"/>
      <c r="S435" s="12"/>
      <c r="T435" s="10">
        <v>42.86</v>
      </c>
    </row>
    <row r="436" spans="1:20" ht="23.25" thickBot="1" x14ac:dyDescent="0.3">
      <c r="A436" s="4" t="s">
        <v>245</v>
      </c>
      <c r="B436" s="4" t="s">
        <v>266</v>
      </c>
      <c r="C436" s="4" t="s">
        <v>267</v>
      </c>
      <c r="D436" s="4" t="s">
        <v>268</v>
      </c>
      <c r="E436" s="4" t="s">
        <v>269</v>
      </c>
      <c r="F436" s="4" t="s">
        <v>44</v>
      </c>
      <c r="G436" s="4" t="s">
        <v>45</v>
      </c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9">
        <v>3519.71</v>
      </c>
      <c r="T436" s="10">
        <v>3519.71</v>
      </c>
    </row>
    <row r="437" spans="1:20" ht="23.25" thickBot="1" x14ac:dyDescent="0.3">
      <c r="A437" s="4" t="s">
        <v>245</v>
      </c>
      <c r="B437" s="4" t="s">
        <v>266</v>
      </c>
      <c r="C437" s="4" t="s">
        <v>267</v>
      </c>
      <c r="D437" s="4" t="s">
        <v>268</v>
      </c>
      <c r="E437" s="4" t="s">
        <v>269</v>
      </c>
      <c r="F437" s="4" t="s">
        <v>102</v>
      </c>
      <c r="G437" s="4" t="s">
        <v>103</v>
      </c>
      <c r="H437" s="12"/>
      <c r="I437" s="12"/>
      <c r="J437" s="11">
        <v>4664.75</v>
      </c>
      <c r="K437" s="11">
        <v>14190.54</v>
      </c>
      <c r="L437" s="11">
        <v>3303.55</v>
      </c>
      <c r="M437" s="12"/>
      <c r="N437" s="11">
        <v>2541.65</v>
      </c>
      <c r="O437" s="12"/>
      <c r="P437" s="11">
        <v>1258.75</v>
      </c>
      <c r="Q437" s="11">
        <v>1188.25</v>
      </c>
      <c r="R437" s="11">
        <v>805.75</v>
      </c>
      <c r="S437" s="11">
        <v>6425.05</v>
      </c>
      <c r="T437" s="10">
        <v>34378.29</v>
      </c>
    </row>
    <row r="438" spans="1:20" ht="23.25" thickBot="1" x14ac:dyDescent="0.3">
      <c r="A438" s="4" t="s">
        <v>245</v>
      </c>
      <c r="B438" s="4" t="s">
        <v>266</v>
      </c>
      <c r="C438" s="4" t="s">
        <v>267</v>
      </c>
      <c r="D438" s="4" t="s">
        <v>268</v>
      </c>
      <c r="E438" s="4" t="s">
        <v>269</v>
      </c>
      <c r="F438" s="4" t="s">
        <v>144</v>
      </c>
      <c r="G438" s="4" t="s">
        <v>145</v>
      </c>
      <c r="H438" s="8"/>
      <c r="I438" s="8"/>
      <c r="J438" s="9">
        <v>390.25</v>
      </c>
      <c r="K438" s="8"/>
      <c r="L438" s="8"/>
      <c r="M438" s="8"/>
      <c r="N438" s="8"/>
      <c r="O438" s="9">
        <v>164.29</v>
      </c>
      <c r="P438" s="8"/>
      <c r="Q438" s="8"/>
      <c r="R438" s="8"/>
      <c r="S438" s="8"/>
      <c r="T438" s="10">
        <v>554.54</v>
      </c>
    </row>
    <row r="439" spans="1:20" ht="23.25" thickBot="1" x14ac:dyDescent="0.3">
      <c r="A439" s="4" t="s">
        <v>245</v>
      </c>
      <c r="B439" s="4" t="s">
        <v>266</v>
      </c>
      <c r="C439" s="4" t="s">
        <v>267</v>
      </c>
      <c r="D439" s="4" t="s">
        <v>268</v>
      </c>
      <c r="E439" s="4" t="s">
        <v>269</v>
      </c>
      <c r="F439" s="4" t="s">
        <v>180</v>
      </c>
      <c r="G439" s="4" t="s">
        <v>181</v>
      </c>
      <c r="H439" s="12"/>
      <c r="I439" s="11">
        <v>610.6</v>
      </c>
      <c r="J439" s="11">
        <v>1246.8</v>
      </c>
      <c r="K439" s="11">
        <v>249.36</v>
      </c>
      <c r="L439" s="11">
        <v>997.44</v>
      </c>
      <c r="M439" s="12"/>
      <c r="N439" s="12"/>
      <c r="O439" s="11">
        <v>249.36</v>
      </c>
      <c r="P439" s="11">
        <v>249.36</v>
      </c>
      <c r="Q439" s="12"/>
      <c r="R439" s="12"/>
      <c r="S439" s="11">
        <v>623.4</v>
      </c>
      <c r="T439" s="10">
        <v>4226.32</v>
      </c>
    </row>
    <row r="440" spans="1:20" ht="23.25" thickBot="1" x14ac:dyDescent="0.3">
      <c r="A440" s="4" t="s">
        <v>245</v>
      </c>
      <c r="B440" s="4" t="s">
        <v>266</v>
      </c>
      <c r="C440" s="4" t="s">
        <v>267</v>
      </c>
      <c r="D440" s="4" t="s">
        <v>246</v>
      </c>
      <c r="E440" s="4" t="s">
        <v>247</v>
      </c>
      <c r="F440" s="4" t="s">
        <v>61</v>
      </c>
      <c r="G440" s="4" t="s">
        <v>62</v>
      </c>
      <c r="H440" s="8"/>
      <c r="I440" s="8"/>
      <c r="J440" s="8"/>
      <c r="K440" s="9">
        <v>1228.78</v>
      </c>
      <c r="L440" s="9">
        <v>2178.8200000000002</v>
      </c>
      <c r="M440" s="9">
        <v>32002.22</v>
      </c>
      <c r="N440" s="9">
        <v>7269.97</v>
      </c>
      <c r="O440" s="9">
        <v>11511.93</v>
      </c>
      <c r="P440" s="8"/>
      <c r="Q440" s="8"/>
      <c r="R440" s="8"/>
      <c r="S440" s="8"/>
      <c r="T440" s="10">
        <v>54191.72</v>
      </c>
    </row>
    <row r="441" spans="1:20" ht="23.25" thickBot="1" x14ac:dyDescent="0.3">
      <c r="A441" s="4" t="s">
        <v>245</v>
      </c>
      <c r="B441" s="4" t="s">
        <v>266</v>
      </c>
      <c r="C441" s="4" t="s">
        <v>267</v>
      </c>
      <c r="D441" s="4" t="s">
        <v>246</v>
      </c>
      <c r="E441" s="4" t="s">
        <v>247</v>
      </c>
      <c r="F441" s="4" t="s">
        <v>92</v>
      </c>
      <c r="G441" s="4" t="s">
        <v>93</v>
      </c>
      <c r="H441" s="12"/>
      <c r="I441" s="12"/>
      <c r="J441" s="12"/>
      <c r="K441" s="11">
        <v>4073.16</v>
      </c>
      <c r="L441" s="11">
        <v>2608.44</v>
      </c>
      <c r="M441" s="11">
        <v>356.45</v>
      </c>
      <c r="N441" s="11">
        <v>2780.45</v>
      </c>
      <c r="O441" s="11">
        <v>4063.4</v>
      </c>
      <c r="P441" s="11">
        <v>1246.6400000000001</v>
      </c>
      <c r="Q441" s="11">
        <v>195.99</v>
      </c>
      <c r="R441" s="12"/>
      <c r="S441" s="12"/>
      <c r="T441" s="10">
        <v>15324.53</v>
      </c>
    </row>
    <row r="442" spans="1:20" ht="23.25" thickBot="1" x14ac:dyDescent="0.3">
      <c r="A442" s="4" t="s">
        <v>245</v>
      </c>
      <c r="B442" s="4" t="s">
        <v>266</v>
      </c>
      <c r="C442" s="4" t="s">
        <v>267</v>
      </c>
      <c r="D442" s="4" t="s">
        <v>246</v>
      </c>
      <c r="E442" s="4" t="s">
        <v>247</v>
      </c>
      <c r="F442" s="4" t="s">
        <v>270</v>
      </c>
      <c r="G442" s="4" t="s">
        <v>271</v>
      </c>
      <c r="H442" s="8"/>
      <c r="I442" s="8"/>
      <c r="J442" s="8"/>
      <c r="K442" s="8"/>
      <c r="L442" s="8"/>
      <c r="M442" s="9">
        <v>1651.76</v>
      </c>
      <c r="N442" s="8"/>
      <c r="O442" s="8"/>
      <c r="P442" s="8"/>
      <c r="Q442" s="8"/>
      <c r="R442" s="8"/>
      <c r="S442" s="8"/>
      <c r="T442" s="10">
        <v>1651.76</v>
      </c>
    </row>
    <row r="443" spans="1:20" ht="23.25" thickBot="1" x14ac:dyDescent="0.3">
      <c r="A443" s="4" t="s">
        <v>245</v>
      </c>
      <c r="B443" s="4" t="s">
        <v>266</v>
      </c>
      <c r="C443" s="4" t="s">
        <v>267</v>
      </c>
      <c r="D443" s="4" t="s">
        <v>246</v>
      </c>
      <c r="E443" s="4" t="s">
        <v>247</v>
      </c>
      <c r="F443" s="4" t="s">
        <v>272</v>
      </c>
      <c r="G443" s="4" t="s">
        <v>273</v>
      </c>
      <c r="H443" s="12"/>
      <c r="I443" s="12"/>
      <c r="J443" s="12"/>
      <c r="K443" s="12"/>
      <c r="L443" s="11">
        <v>313</v>
      </c>
      <c r="M443" s="11">
        <v>9.6300000000000008</v>
      </c>
      <c r="N443" s="12"/>
      <c r="O443" s="11">
        <v>307.32</v>
      </c>
      <c r="P443" s="11">
        <v>3723.58</v>
      </c>
      <c r="Q443" s="11">
        <v>395.27</v>
      </c>
      <c r="R443" s="12"/>
      <c r="S443" s="12"/>
      <c r="T443" s="10">
        <v>4748.8</v>
      </c>
    </row>
    <row r="444" spans="1:20" ht="23.25" thickBot="1" x14ac:dyDescent="0.3">
      <c r="A444" s="4" t="s">
        <v>245</v>
      </c>
      <c r="B444" s="4" t="s">
        <v>266</v>
      </c>
      <c r="C444" s="4" t="s">
        <v>267</v>
      </c>
      <c r="D444" s="4" t="s">
        <v>246</v>
      </c>
      <c r="E444" s="4" t="s">
        <v>247</v>
      </c>
      <c r="F444" s="4" t="s">
        <v>120</v>
      </c>
      <c r="G444" s="4" t="s">
        <v>121</v>
      </c>
      <c r="H444" s="8"/>
      <c r="I444" s="9">
        <v>103.01</v>
      </c>
      <c r="J444" s="9">
        <v>185.3</v>
      </c>
      <c r="K444" s="9">
        <v>57.77</v>
      </c>
      <c r="L444" s="9">
        <v>20.82</v>
      </c>
      <c r="M444" s="9">
        <v>201.64</v>
      </c>
      <c r="N444" s="9">
        <v>238.17</v>
      </c>
      <c r="O444" s="9">
        <v>176.04</v>
      </c>
      <c r="P444" s="9">
        <v>248.52</v>
      </c>
      <c r="Q444" s="9">
        <v>31.07</v>
      </c>
      <c r="R444" s="9">
        <v>140.61000000000001</v>
      </c>
      <c r="S444" s="8"/>
      <c r="T444" s="10">
        <v>1402.95</v>
      </c>
    </row>
    <row r="445" spans="1:20" ht="23.25" thickBot="1" x14ac:dyDescent="0.3">
      <c r="A445" s="4" t="s">
        <v>245</v>
      </c>
      <c r="B445" s="4" t="s">
        <v>266</v>
      </c>
      <c r="C445" s="4" t="s">
        <v>267</v>
      </c>
      <c r="D445" s="4" t="s">
        <v>246</v>
      </c>
      <c r="E445" s="4" t="s">
        <v>247</v>
      </c>
      <c r="F445" s="4" t="s">
        <v>84</v>
      </c>
      <c r="G445" s="4" t="s">
        <v>85</v>
      </c>
      <c r="H445" s="12"/>
      <c r="I445" s="12"/>
      <c r="J445" s="12"/>
      <c r="K445" s="11">
        <v>56.47</v>
      </c>
      <c r="L445" s="11">
        <v>1854.26</v>
      </c>
      <c r="M445" s="11">
        <v>464.92</v>
      </c>
      <c r="N445" s="11">
        <v>77.34</v>
      </c>
      <c r="O445" s="11">
        <v>4009.36</v>
      </c>
      <c r="P445" s="11">
        <v>3389.89</v>
      </c>
      <c r="Q445" s="11">
        <v>864</v>
      </c>
      <c r="R445" s="12"/>
      <c r="S445" s="12"/>
      <c r="T445" s="10">
        <v>10716.24</v>
      </c>
    </row>
    <row r="446" spans="1:20" ht="23.25" thickBot="1" x14ac:dyDescent="0.3">
      <c r="A446" s="4" t="s">
        <v>245</v>
      </c>
      <c r="B446" s="4" t="s">
        <v>266</v>
      </c>
      <c r="C446" s="4" t="s">
        <v>267</v>
      </c>
      <c r="D446" s="4" t="s">
        <v>246</v>
      </c>
      <c r="E446" s="4" t="s">
        <v>247</v>
      </c>
      <c r="F446" s="4" t="s">
        <v>44</v>
      </c>
      <c r="G446" s="4" t="s">
        <v>45</v>
      </c>
      <c r="H446" s="8"/>
      <c r="I446" s="9">
        <v>9870</v>
      </c>
      <c r="J446" s="8"/>
      <c r="K446" s="9">
        <v>32286.25</v>
      </c>
      <c r="L446" s="9">
        <v>10768.86</v>
      </c>
      <c r="M446" s="9">
        <v>79321.05</v>
      </c>
      <c r="N446" s="8"/>
      <c r="O446" s="9">
        <v>34815.03</v>
      </c>
      <c r="P446" s="9">
        <v>33911.51</v>
      </c>
      <c r="Q446" s="9">
        <v>30845.84</v>
      </c>
      <c r="R446" s="9">
        <v>53670</v>
      </c>
      <c r="S446" s="9">
        <v>28936.54</v>
      </c>
      <c r="T446" s="10">
        <v>314425.08</v>
      </c>
    </row>
    <row r="447" spans="1:20" ht="23.25" thickBot="1" x14ac:dyDescent="0.3">
      <c r="A447" s="4" t="s">
        <v>245</v>
      </c>
      <c r="B447" s="4" t="s">
        <v>266</v>
      </c>
      <c r="C447" s="4" t="s">
        <v>267</v>
      </c>
      <c r="D447" s="4" t="s">
        <v>246</v>
      </c>
      <c r="E447" s="4" t="s">
        <v>247</v>
      </c>
      <c r="F447" s="4" t="s">
        <v>274</v>
      </c>
      <c r="G447" s="4" t="s">
        <v>275</v>
      </c>
      <c r="H447" s="12"/>
      <c r="I447" s="12"/>
      <c r="J447" s="12"/>
      <c r="K447" s="12"/>
      <c r="L447" s="12"/>
      <c r="M447" s="12"/>
      <c r="N447" s="12"/>
      <c r="O447" s="12"/>
      <c r="P447" s="12"/>
      <c r="Q447" s="12"/>
      <c r="R447" s="11">
        <v>180</v>
      </c>
      <c r="S447" s="11">
        <v>-180</v>
      </c>
      <c r="T447" s="14">
        <v>0</v>
      </c>
    </row>
    <row r="448" spans="1:20" ht="23.25" thickBot="1" x14ac:dyDescent="0.3">
      <c r="A448" s="4" t="s">
        <v>245</v>
      </c>
      <c r="B448" s="4" t="s">
        <v>266</v>
      </c>
      <c r="C448" s="4" t="s">
        <v>267</v>
      </c>
      <c r="D448" s="4" t="s">
        <v>246</v>
      </c>
      <c r="E448" s="4" t="s">
        <v>247</v>
      </c>
      <c r="F448" s="4" t="s">
        <v>276</v>
      </c>
      <c r="G448" s="4" t="s">
        <v>277</v>
      </c>
      <c r="H448" s="8"/>
      <c r="I448" s="8"/>
      <c r="J448" s="8"/>
      <c r="K448" s="8"/>
      <c r="L448" s="9">
        <v>7730.1</v>
      </c>
      <c r="M448" s="8"/>
      <c r="N448" s="8"/>
      <c r="O448" s="9">
        <v>8028.9</v>
      </c>
      <c r="P448" s="9">
        <v>202.4</v>
      </c>
      <c r="Q448" s="9">
        <v>840</v>
      </c>
      <c r="R448" s="8"/>
      <c r="S448" s="9">
        <v>-800</v>
      </c>
      <c r="T448" s="10">
        <v>16001.4</v>
      </c>
    </row>
    <row r="449" spans="1:20" ht="23.25" thickBot="1" x14ac:dyDescent="0.3">
      <c r="A449" s="4" t="s">
        <v>245</v>
      </c>
      <c r="B449" s="4" t="s">
        <v>266</v>
      </c>
      <c r="C449" s="4" t="s">
        <v>267</v>
      </c>
      <c r="D449" s="4" t="s">
        <v>246</v>
      </c>
      <c r="E449" s="4" t="s">
        <v>247</v>
      </c>
      <c r="F449" s="4" t="s">
        <v>278</v>
      </c>
      <c r="G449" s="4" t="s">
        <v>279</v>
      </c>
      <c r="H449" s="12"/>
      <c r="I449" s="12"/>
      <c r="J449" s="12"/>
      <c r="K449" s="12"/>
      <c r="L449" s="12"/>
      <c r="M449" s="12"/>
      <c r="N449" s="12"/>
      <c r="O449" s="12"/>
      <c r="P449" s="11">
        <v>435</v>
      </c>
      <c r="Q449" s="12"/>
      <c r="R449" s="12"/>
      <c r="S449" s="12"/>
      <c r="T449" s="10">
        <v>435</v>
      </c>
    </row>
    <row r="450" spans="1:20" ht="23.25" thickBot="1" x14ac:dyDescent="0.3">
      <c r="A450" s="4" t="s">
        <v>245</v>
      </c>
      <c r="B450" s="4" t="s">
        <v>266</v>
      </c>
      <c r="C450" s="4" t="s">
        <v>267</v>
      </c>
      <c r="D450" s="4" t="s">
        <v>246</v>
      </c>
      <c r="E450" s="4" t="s">
        <v>247</v>
      </c>
      <c r="F450" s="4" t="s">
        <v>124</v>
      </c>
      <c r="G450" s="4" t="s">
        <v>125</v>
      </c>
      <c r="H450" s="8"/>
      <c r="I450" s="8"/>
      <c r="J450" s="8"/>
      <c r="K450" s="8"/>
      <c r="L450" s="8"/>
      <c r="M450" s="8"/>
      <c r="N450" s="8"/>
      <c r="O450" s="9">
        <v>6242.8</v>
      </c>
      <c r="P450" s="9">
        <v>8499</v>
      </c>
      <c r="Q450" s="9">
        <v>4202.5</v>
      </c>
      <c r="R450" s="9">
        <v>124</v>
      </c>
      <c r="S450" s="8"/>
      <c r="T450" s="10">
        <v>19068.3</v>
      </c>
    </row>
    <row r="451" spans="1:20" ht="23.25" thickBot="1" x14ac:dyDescent="0.3">
      <c r="A451" s="4" t="s">
        <v>245</v>
      </c>
      <c r="B451" s="4" t="s">
        <v>266</v>
      </c>
      <c r="C451" s="4" t="s">
        <v>267</v>
      </c>
      <c r="D451" s="4" t="s">
        <v>246</v>
      </c>
      <c r="E451" s="4" t="s">
        <v>247</v>
      </c>
      <c r="F451" s="4" t="s">
        <v>280</v>
      </c>
      <c r="G451" s="4" t="s">
        <v>281</v>
      </c>
      <c r="H451" s="12"/>
      <c r="I451" s="12"/>
      <c r="J451" s="11">
        <v>2275</v>
      </c>
      <c r="K451" s="12"/>
      <c r="L451" s="12"/>
      <c r="M451" s="12"/>
      <c r="N451" s="12"/>
      <c r="O451" s="12"/>
      <c r="P451" s="11">
        <v>2213.75</v>
      </c>
      <c r="Q451" s="12"/>
      <c r="R451" s="11">
        <v>-728.75</v>
      </c>
      <c r="S451" s="12"/>
      <c r="T451" s="10">
        <v>3760</v>
      </c>
    </row>
    <row r="452" spans="1:20" ht="23.25" thickBot="1" x14ac:dyDescent="0.3">
      <c r="A452" s="4" t="s">
        <v>245</v>
      </c>
      <c r="B452" s="4" t="s">
        <v>266</v>
      </c>
      <c r="C452" s="4" t="s">
        <v>267</v>
      </c>
      <c r="D452" s="4" t="s">
        <v>246</v>
      </c>
      <c r="E452" s="4" t="s">
        <v>247</v>
      </c>
      <c r="F452" s="4" t="s">
        <v>282</v>
      </c>
      <c r="G452" s="4" t="s">
        <v>283</v>
      </c>
      <c r="H452" s="8"/>
      <c r="I452" s="8"/>
      <c r="J452" s="8"/>
      <c r="K452" s="8"/>
      <c r="L452" s="8"/>
      <c r="M452" s="8"/>
      <c r="N452" s="8"/>
      <c r="O452" s="8"/>
      <c r="P452" s="9">
        <v>2820</v>
      </c>
      <c r="Q452" s="9">
        <v>9316</v>
      </c>
      <c r="R452" s="9">
        <v>-476</v>
      </c>
      <c r="S452" s="9">
        <v>43.75</v>
      </c>
      <c r="T452" s="10">
        <v>11703.75</v>
      </c>
    </row>
    <row r="453" spans="1:20" ht="23.25" thickBot="1" x14ac:dyDescent="0.3">
      <c r="A453" s="4" t="s">
        <v>245</v>
      </c>
      <c r="B453" s="4" t="s">
        <v>266</v>
      </c>
      <c r="C453" s="4" t="s">
        <v>267</v>
      </c>
      <c r="D453" s="4" t="s">
        <v>246</v>
      </c>
      <c r="E453" s="4" t="s">
        <v>247</v>
      </c>
      <c r="F453" s="4" t="s">
        <v>256</v>
      </c>
      <c r="G453" s="4" t="s">
        <v>257</v>
      </c>
      <c r="H453" s="12"/>
      <c r="I453" s="12"/>
      <c r="J453" s="12"/>
      <c r="K453" s="12"/>
      <c r="L453" s="11">
        <v>900</v>
      </c>
      <c r="M453" s="11">
        <v>21179.25</v>
      </c>
      <c r="N453" s="11">
        <v>14383.24</v>
      </c>
      <c r="O453" s="11">
        <v>6461.6</v>
      </c>
      <c r="P453" s="11">
        <v>9294.7099999999991</v>
      </c>
      <c r="Q453" s="11">
        <v>3012.03</v>
      </c>
      <c r="R453" s="11">
        <v>4138.58</v>
      </c>
      <c r="S453" s="11">
        <v>180</v>
      </c>
      <c r="T453" s="10">
        <v>59549.41</v>
      </c>
    </row>
    <row r="454" spans="1:20" ht="23.25" thickBot="1" x14ac:dyDescent="0.3">
      <c r="A454" s="4" t="s">
        <v>245</v>
      </c>
      <c r="B454" s="4" t="s">
        <v>266</v>
      </c>
      <c r="C454" s="4" t="s">
        <v>267</v>
      </c>
      <c r="D454" s="4" t="s">
        <v>246</v>
      </c>
      <c r="E454" s="4" t="s">
        <v>247</v>
      </c>
      <c r="F454" s="4" t="s">
        <v>50</v>
      </c>
      <c r="G454" s="4" t="s">
        <v>51</v>
      </c>
      <c r="H454" s="9">
        <v>966</v>
      </c>
      <c r="I454" s="8"/>
      <c r="J454" s="8"/>
      <c r="K454" s="8"/>
      <c r="L454" s="8"/>
      <c r="M454" s="8"/>
      <c r="N454" s="8"/>
      <c r="O454" s="8"/>
      <c r="P454" s="8"/>
      <c r="Q454" s="9">
        <v>10566</v>
      </c>
      <c r="R454" s="9">
        <v>8830.9599999999991</v>
      </c>
      <c r="S454" s="8"/>
      <c r="T454" s="10">
        <v>20362.96</v>
      </c>
    </row>
    <row r="455" spans="1:20" ht="23.25" thickBot="1" x14ac:dyDescent="0.3">
      <c r="A455" s="4" t="s">
        <v>245</v>
      </c>
      <c r="B455" s="4" t="s">
        <v>266</v>
      </c>
      <c r="C455" s="4" t="s">
        <v>267</v>
      </c>
      <c r="D455" s="4" t="s">
        <v>246</v>
      </c>
      <c r="E455" s="4" t="s">
        <v>247</v>
      </c>
      <c r="F455" s="4" t="s">
        <v>284</v>
      </c>
      <c r="G455" s="4" t="s">
        <v>285</v>
      </c>
      <c r="H455" s="12"/>
      <c r="I455" s="12"/>
      <c r="J455" s="12"/>
      <c r="K455" s="12"/>
      <c r="L455" s="12"/>
      <c r="M455" s="12"/>
      <c r="N455" s="12"/>
      <c r="O455" s="11">
        <v>200</v>
      </c>
      <c r="P455" s="11">
        <v>275</v>
      </c>
      <c r="Q455" s="11">
        <v>576</v>
      </c>
      <c r="R455" s="12"/>
      <c r="S455" s="12"/>
      <c r="T455" s="10">
        <v>1051</v>
      </c>
    </row>
    <row r="456" spans="1:20" ht="23.25" thickBot="1" x14ac:dyDescent="0.3">
      <c r="A456" s="4" t="s">
        <v>245</v>
      </c>
      <c r="B456" s="4" t="s">
        <v>266</v>
      </c>
      <c r="C456" s="4" t="s">
        <v>267</v>
      </c>
      <c r="D456" s="4" t="s">
        <v>246</v>
      </c>
      <c r="E456" s="4" t="s">
        <v>247</v>
      </c>
      <c r="F456" s="4" t="s">
        <v>260</v>
      </c>
      <c r="G456" s="4" t="s">
        <v>261</v>
      </c>
      <c r="H456" s="8"/>
      <c r="I456" s="8"/>
      <c r="J456" s="8"/>
      <c r="K456" s="8"/>
      <c r="L456" s="9">
        <v>4935.59</v>
      </c>
      <c r="M456" s="8"/>
      <c r="N456" s="8"/>
      <c r="O456" s="9">
        <v>1581.49</v>
      </c>
      <c r="P456" s="9">
        <v>5566.05</v>
      </c>
      <c r="Q456" s="9">
        <v>1222.03</v>
      </c>
      <c r="R456" s="9">
        <v>1426.49</v>
      </c>
      <c r="S456" s="8"/>
      <c r="T456" s="10">
        <v>14731.65</v>
      </c>
    </row>
    <row r="457" spans="1:20" ht="23.25" thickBot="1" x14ac:dyDescent="0.3">
      <c r="A457" s="4" t="s">
        <v>245</v>
      </c>
      <c r="B457" s="4" t="s">
        <v>266</v>
      </c>
      <c r="C457" s="4" t="s">
        <v>267</v>
      </c>
      <c r="D457" s="4" t="s">
        <v>246</v>
      </c>
      <c r="E457" s="4" t="s">
        <v>247</v>
      </c>
      <c r="F457" s="4" t="s">
        <v>207</v>
      </c>
      <c r="G457" s="4" t="s">
        <v>208</v>
      </c>
      <c r="H457" s="12"/>
      <c r="I457" s="12"/>
      <c r="J457" s="12"/>
      <c r="K457" s="12"/>
      <c r="L457" s="12"/>
      <c r="M457" s="12"/>
      <c r="N457" s="11">
        <v>7786.91</v>
      </c>
      <c r="O457" s="12"/>
      <c r="P457" s="12"/>
      <c r="Q457" s="12"/>
      <c r="R457" s="12"/>
      <c r="S457" s="12"/>
      <c r="T457" s="10">
        <v>7786.91</v>
      </c>
    </row>
    <row r="458" spans="1:20" ht="23.25" thickBot="1" x14ac:dyDescent="0.3">
      <c r="A458" s="4" t="s">
        <v>245</v>
      </c>
      <c r="B458" s="4" t="s">
        <v>266</v>
      </c>
      <c r="C458" s="4" t="s">
        <v>267</v>
      </c>
      <c r="D458" s="4" t="s">
        <v>246</v>
      </c>
      <c r="E458" s="4" t="s">
        <v>247</v>
      </c>
      <c r="F458" s="4" t="s">
        <v>102</v>
      </c>
      <c r="G458" s="4" t="s">
        <v>103</v>
      </c>
      <c r="H458" s="9">
        <v>1000</v>
      </c>
      <c r="I458" s="9">
        <v>40000</v>
      </c>
      <c r="J458" s="8"/>
      <c r="K458" s="9">
        <v>1451.59</v>
      </c>
      <c r="L458" s="9">
        <v>50000</v>
      </c>
      <c r="M458" s="8"/>
      <c r="N458" s="9">
        <v>22793</v>
      </c>
      <c r="O458" s="9">
        <v>36026.080000000002</v>
      </c>
      <c r="P458" s="9">
        <v>174293.31</v>
      </c>
      <c r="Q458" s="9">
        <v>27793.279999999999</v>
      </c>
      <c r="R458" s="9">
        <v>11530.28</v>
      </c>
      <c r="S458" s="9">
        <v>83052.039999999994</v>
      </c>
      <c r="T458" s="10">
        <v>447939.58</v>
      </c>
    </row>
    <row r="459" spans="1:20" ht="23.25" thickBot="1" x14ac:dyDescent="0.3">
      <c r="A459" s="4" t="s">
        <v>245</v>
      </c>
      <c r="B459" s="4" t="s">
        <v>266</v>
      </c>
      <c r="C459" s="4" t="s">
        <v>267</v>
      </c>
      <c r="D459" s="4" t="s">
        <v>246</v>
      </c>
      <c r="E459" s="4" t="s">
        <v>247</v>
      </c>
      <c r="F459" s="4" t="s">
        <v>140</v>
      </c>
      <c r="G459" s="4" t="s">
        <v>141</v>
      </c>
      <c r="H459" s="12"/>
      <c r="I459" s="12"/>
      <c r="J459" s="12"/>
      <c r="K459" s="12"/>
      <c r="L459" s="11">
        <v>2100</v>
      </c>
      <c r="M459" s="12"/>
      <c r="N459" s="12"/>
      <c r="O459" s="12"/>
      <c r="P459" s="12"/>
      <c r="Q459" s="12"/>
      <c r="R459" s="12"/>
      <c r="S459" s="12"/>
      <c r="T459" s="10">
        <v>2100</v>
      </c>
    </row>
    <row r="460" spans="1:20" ht="23.25" thickBot="1" x14ac:dyDescent="0.3">
      <c r="A460" s="4" t="s">
        <v>245</v>
      </c>
      <c r="B460" s="4" t="s">
        <v>266</v>
      </c>
      <c r="C460" s="4" t="s">
        <v>267</v>
      </c>
      <c r="D460" s="4" t="s">
        <v>246</v>
      </c>
      <c r="E460" s="4" t="s">
        <v>247</v>
      </c>
      <c r="F460" s="4" t="s">
        <v>286</v>
      </c>
      <c r="G460" s="4" t="s">
        <v>287</v>
      </c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9">
        <v>20140.7</v>
      </c>
      <c r="T460" s="10">
        <v>20140.7</v>
      </c>
    </row>
    <row r="461" spans="1:20" ht="23.25" thickBot="1" x14ac:dyDescent="0.3">
      <c r="A461" s="4" t="s">
        <v>245</v>
      </c>
      <c r="B461" s="4" t="s">
        <v>266</v>
      </c>
      <c r="C461" s="4" t="s">
        <v>267</v>
      </c>
      <c r="D461" s="4" t="s">
        <v>246</v>
      </c>
      <c r="E461" s="4" t="s">
        <v>247</v>
      </c>
      <c r="F461" s="4" t="s">
        <v>144</v>
      </c>
      <c r="G461" s="4" t="s">
        <v>145</v>
      </c>
      <c r="H461" s="12"/>
      <c r="I461" s="11">
        <v>31.48</v>
      </c>
      <c r="J461" s="11">
        <v>141.33000000000001</v>
      </c>
      <c r="K461" s="11">
        <v>297.07</v>
      </c>
      <c r="L461" s="11">
        <v>552.75</v>
      </c>
      <c r="M461" s="11">
        <v>318.26</v>
      </c>
      <c r="N461" s="11">
        <v>496.9</v>
      </c>
      <c r="O461" s="11">
        <v>259.12</v>
      </c>
      <c r="P461" s="11">
        <v>1882.01</v>
      </c>
      <c r="Q461" s="11">
        <v>468.53</v>
      </c>
      <c r="R461" s="11">
        <v>64.63</v>
      </c>
      <c r="S461" s="12"/>
      <c r="T461" s="10">
        <v>4512.08</v>
      </c>
    </row>
    <row r="462" spans="1:20" ht="23.25" thickBot="1" x14ac:dyDescent="0.3">
      <c r="A462" s="4" t="s">
        <v>245</v>
      </c>
      <c r="B462" s="4" t="s">
        <v>266</v>
      </c>
      <c r="C462" s="4" t="s">
        <v>267</v>
      </c>
      <c r="D462" s="4" t="s">
        <v>246</v>
      </c>
      <c r="E462" s="4" t="s">
        <v>247</v>
      </c>
      <c r="F462" s="4" t="s">
        <v>217</v>
      </c>
      <c r="G462" s="4" t="s">
        <v>218</v>
      </c>
      <c r="H462" s="8"/>
      <c r="I462" s="8"/>
      <c r="J462" s="8"/>
      <c r="K462" s="8"/>
      <c r="L462" s="9">
        <v>2679.4</v>
      </c>
      <c r="M462" s="8"/>
      <c r="N462" s="8"/>
      <c r="O462" s="8"/>
      <c r="P462" s="8"/>
      <c r="Q462" s="8"/>
      <c r="R462" s="8"/>
      <c r="S462" s="8"/>
      <c r="T462" s="10">
        <v>2679.4</v>
      </c>
    </row>
    <row r="463" spans="1:20" ht="23.25" thickBot="1" x14ac:dyDescent="0.3">
      <c r="A463" s="4" t="s">
        <v>245</v>
      </c>
      <c r="B463" s="4" t="s">
        <v>266</v>
      </c>
      <c r="C463" s="4" t="s">
        <v>267</v>
      </c>
      <c r="D463" s="4" t="s">
        <v>246</v>
      </c>
      <c r="E463" s="4" t="s">
        <v>247</v>
      </c>
      <c r="F463" s="4" t="s">
        <v>180</v>
      </c>
      <c r="G463" s="4" t="s">
        <v>181</v>
      </c>
      <c r="H463" s="11">
        <v>2923.71</v>
      </c>
      <c r="I463" s="11">
        <v>9629.44</v>
      </c>
      <c r="J463" s="11">
        <v>9470.15</v>
      </c>
      <c r="K463" s="11">
        <v>8634.33</v>
      </c>
      <c r="L463" s="11">
        <v>14201.36</v>
      </c>
      <c r="M463" s="11">
        <v>11986.33</v>
      </c>
      <c r="N463" s="11">
        <v>12289.8</v>
      </c>
      <c r="O463" s="11">
        <v>15790.28</v>
      </c>
      <c r="P463" s="11">
        <v>9470.6200000000008</v>
      </c>
      <c r="Q463" s="11">
        <v>1272.93</v>
      </c>
      <c r="R463" s="11">
        <v>2239.08</v>
      </c>
      <c r="S463" s="11">
        <v>124.68</v>
      </c>
      <c r="T463" s="10">
        <v>98032.71</v>
      </c>
    </row>
    <row r="464" spans="1:20" ht="23.25" thickBot="1" x14ac:dyDescent="0.3">
      <c r="A464" s="4" t="s">
        <v>245</v>
      </c>
      <c r="B464" s="4" t="s">
        <v>266</v>
      </c>
      <c r="C464" s="4" t="s">
        <v>267</v>
      </c>
      <c r="D464" s="4" t="s">
        <v>246</v>
      </c>
      <c r="E464" s="4" t="s">
        <v>247</v>
      </c>
      <c r="F464" s="4" t="s">
        <v>65</v>
      </c>
      <c r="G464" s="4" t="s">
        <v>66</v>
      </c>
      <c r="H464" s="8"/>
      <c r="I464" s="8"/>
      <c r="J464" s="8"/>
      <c r="K464" s="8"/>
      <c r="L464" s="8"/>
      <c r="M464" s="8"/>
      <c r="N464" s="8"/>
      <c r="O464" s="9">
        <v>453.04</v>
      </c>
      <c r="P464" s="9">
        <v>415.32</v>
      </c>
      <c r="Q464" s="8"/>
      <c r="R464" s="8"/>
      <c r="S464" s="8"/>
      <c r="T464" s="10">
        <v>868.36</v>
      </c>
    </row>
    <row r="465" spans="1:20" ht="23.25" thickBot="1" x14ac:dyDescent="0.3">
      <c r="A465" s="4" t="s">
        <v>245</v>
      </c>
      <c r="B465" s="4" t="s">
        <v>266</v>
      </c>
      <c r="C465" s="4" t="s">
        <v>267</v>
      </c>
      <c r="D465" s="4" t="s">
        <v>246</v>
      </c>
      <c r="E465" s="4" t="s">
        <v>247</v>
      </c>
      <c r="F465" s="4" t="s">
        <v>56</v>
      </c>
      <c r="G465" s="4" t="s">
        <v>57</v>
      </c>
      <c r="H465" s="12"/>
      <c r="I465" s="12"/>
      <c r="J465" s="12"/>
      <c r="K465" s="11">
        <v>618.55999999999995</v>
      </c>
      <c r="L465" s="11">
        <v>19249.82</v>
      </c>
      <c r="M465" s="11">
        <v>5469.53</v>
      </c>
      <c r="N465" s="11">
        <v>980.36</v>
      </c>
      <c r="O465" s="11">
        <v>44435.95</v>
      </c>
      <c r="P465" s="11">
        <v>38375.269999999997</v>
      </c>
      <c r="Q465" s="11">
        <v>10204.85</v>
      </c>
      <c r="R465" s="12"/>
      <c r="S465" s="12"/>
      <c r="T465" s="10">
        <v>119334.34</v>
      </c>
    </row>
    <row r="466" spans="1:20" ht="23.25" thickBot="1" x14ac:dyDescent="0.3">
      <c r="A466" s="4" t="s">
        <v>245</v>
      </c>
      <c r="B466" s="4" t="s">
        <v>266</v>
      </c>
      <c r="C466" s="4" t="s">
        <v>267</v>
      </c>
      <c r="D466" s="4" t="s">
        <v>246</v>
      </c>
      <c r="E466" s="4" t="s">
        <v>247</v>
      </c>
      <c r="F466" s="4" t="s">
        <v>68</v>
      </c>
      <c r="G466" s="4" t="s">
        <v>69</v>
      </c>
      <c r="H466" s="8"/>
      <c r="I466" s="8"/>
      <c r="J466" s="8"/>
      <c r="K466" s="9">
        <v>153.16</v>
      </c>
      <c r="L466" s="9">
        <v>6090.66</v>
      </c>
      <c r="M466" s="9">
        <v>884.09</v>
      </c>
      <c r="N466" s="9">
        <v>76.58</v>
      </c>
      <c r="O466" s="9">
        <v>9903.42</v>
      </c>
      <c r="P466" s="9">
        <v>7536.09</v>
      </c>
      <c r="Q466" s="9">
        <v>1602.6</v>
      </c>
      <c r="R466" s="8"/>
      <c r="S466" s="8"/>
      <c r="T466" s="10">
        <v>26246.6</v>
      </c>
    </row>
    <row r="467" spans="1:20" ht="23.25" thickBot="1" x14ac:dyDescent="0.3">
      <c r="A467" s="4" t="s">
        <v>245</v>
      </c>
      <c r="B467" s="4" t="s">
        <v>266</v>
      </c>
      <c r="C467" s="4" t="s">
        <v>267</v>
      </c>
      <c r="D467" s="4" t="s">
        <v>246</v>
      </c>
      <c r="E467" s="4" t="s">
        <v>247</v>
      </c>
      <c r="F467" s="4" t="s">
        <v>156</v>
      </c>
      <c r="G467" s="4" t="s">
        <v>157</v>
      </c>
      <c r="H467" s="12"/>
      <c r="I467" s="12"/>
      <c r="J467" s="12"/>
      <c r="K467" s="12"/>
      <c r="L467" s="12"/>
      <c r="M467" s="12"/>
      <c r="N467" s="12"/>
      <c r="O467" s="11">
        <v>364.31</v>
      </c>
      <c r="P467" s="11">
        <v>150.01</v>
      </c>
      <c r="Q467" s="12"/>
      <c r="R467" s="12"/>
      <c r="S467" s="12"/>
      <c r="T467" s="10">
        <v>514.32000000000005</v>
      </c>
    </row>
    <row r="468" spans="1:20" ht="23.25" thickBot="1" x14ac:dyDescent="0.3">
      <c r="A468" s="4" t="s">
        <v>245</v>
      </c>
      <c r="B468" s="4" t="s">
        <v>266</v>
      </c>
      <c r="C468" s="4" t="s">
        <v>267</v>
      </c>
      <c r="D468" s="4" t="s">
        <v>248</v>
      </c>
      <c r="E468" s="4" t="s">
        <v>249</v>
      </c>
      <c r="F468" s="4" t="s">
        <v>84</v>
      </c>
      <c r="G468" s="4" t="s">
        <v>85</v>
      </c>
      <c r="H468" s="8"/>
      <c r="I468" s="8"/>
      <c r="J468" s="8"/>
      <c r="K468" s="8"/>
      <c r="L468" s="8"/>
      <c r="M468" s="8"/>
      <c r="N468" s="8"/>
      <c r="O468" s="8"/>
      <c r="P468" s="9">
        <v>93.61</v>
      </c>
      <c r="Q468" s="8"/>
      <c r="R468" s="8"/>
      <c r="S468" s="8"/>
      <c r="T468" s="10">
        <v>93.61</v>
      </c>
    </row>
    <row r="469" spans="1:20" ht="23.25" thickBot="1" x14ac:dyDescent="0.3">
      <c r="A469" s="4" t="s">
        <v>245</v>
      </c>
      <c r="B469" s="4" t="s">
        <v>266</v>
      </c>
      <c r="C469" s="4" t="s">
        <v>267</v>
      </c>
      <c r="D469" s="4" t="s">
        <v>248</v>
      </c>
      <c r="E469" s="4" t="s">
        <v>249</v>
      </c>
      <c r="F469" s="4" t="s">
        <v>44</v>
      </c>
      <c r="G469" s="4" t="s">
        <v>45</v>
      </c>
      <c r="H469" s="12"/>
      <c r="I469" s="12"/>
      <c r="J469" s="12"/>
      <c r="K469" s="12"/>
      <c r="L469" s="12"/>
      <c r="M469" s="12"/>
      <c r="N469" s="12"/>
      <c r="O469" s="12"/>
      <c r="P469" s="11">
        <v>2367.9</v>
      </c>
      <c r="Q469" s="12"/>
      <c r="R469" s="11">
        <v>5404.94</v>
      </c>
      <c r="S469" s="11">
        <v>-5000</v>
      </c>
      <c r="T469" s="10">
        <v>2772.84</v>
      </c>
    </row>
    <row r="470" spans="1:20" ht="23.25" thickBot="1" x14ac:dyDescent="0.3">
      <c r="A470" s="4" t="s">
        <v>245</v>
      </c>
      <c r="B470" s="4" t="s">
        <v>266</v>
      </c>
      <c r="C470" s="4" t="s">
        <v>267</v>
      </c>
      <c r="D470" s="4" t="s">
        <v>248</v>
      </c>
      <c r="E470" s="4" t="s">
        <v>249</v>
      </c>
      <c r="F470" s="4" t="s">
        <v>144</v>
      </c>
      <c r="G470" s="4" t="s">
        <v>145</v>
      </c>
      <c r="H470" s="8"/>
      <c r="I470" s="8"/>
      <c r="J470" s="8"/>
      <c r="K470" s="8"/>
      <c r="L470" s="8"/>
      <c r="M470" s="8"/>
      <c r="N470" s="8"/>
      <c r="O470" s="8"/>
      <c r="P470" s="9">
        <v>170.29</v>
      </c>
      <c r="Q470" s="8"/>
      <c r="R470" s="8"/>
      <c r="S470" s="8"/>
      <c r="T470" s="10">
        <v>170.29</v>
      </c>
    </row>
    <row r="471" spans="1:20" ht="23.25" thickBot="1" x14ac:dyDescent="0.3">
      <c r="A471" s="4" t="s">
        <v>245</v>
      </c>
      <c r="B471" s="4" t="s">
        <v>266</v>
      </c>
      <c r="C471" s="4" t="s">
        <v>267</v>
      </c>
      <c r="D471" s="4" t="s">
        <v>248</v>
      </c>
      <c r="E471" s="4" t="s">
        <v>249</v>
      </c>
      <c r="F471" s="4" t="s">
        <v>180</v>
      </c>
      <c r="G471" s="4" t="s">
        <v>181</v>
      </c>
      <c r="H471" s="12"/>
      <c r="I471" s="12"/>
      <c r="J471" s="12"/>
      <c r="K471" s="12"/>
      <c r="L471" s="12"/>
      <c r="M471" s="12"/>
      <c r="N471" s="12"/>
      <c r="O471" s="11">
        <v>374.04</v>
      </c>
      <c r="P471" s="11">
        <v>693.58</v>
      </c>
      <c r="Q471" s="11">
        <v>62.34</v>
      </c>
      <c r="R471" s="11">
        <v>436.38</v>
      </c>
      <c r="S471" s="11">
        <v>249.36</v>
      </c>
      <c r="T471" s="10">
        <v>1815.7</v>
      </c>
    </row>
    <row r="472" spans="1:20" ht="23.25" thickBot="1" x14ac:dyDescent="0.3">
      <c r="A472" s="4" t="s">
        <v>245</v>
      </c>
      <c r="B472" s="4" t="s">
        <v>266</v>
      </c>
      <c r="C472" s="4" t="s">
        <v>267</v>
      </c>
      <c r="D472" s="4" t="s">
        <v>248</v>
      </c>
      <c r="E472" s="4" t="s">
        <v>249</v>
      </c>
      <c r="F472" s="4" t="s">
        <v>56</v>
      </c>
      <c r="G472" s="4" t="s">
        <v>57</v>
      </c>
      <c r="H472" s="8"/>
      <c r="I472" s="8"/>
      <c r="J472" s="8"/>
      <c r="K472" s="8"/>
      <c r="L472" s="8"/>
      <c r="M472" s="8"/>
      <c r="N472" s="8"/>
      <c r="O472" s="8"/>
      <c r="P472" s="9">
        <v>1279.29</v>
      </c>
      <c r="Q472" s="8"/>
      <c r="R472" s="8"/>
      <c r="S472" s="8"/>
      <c r="T472" s="10">
        <v>1279.29</v>
      </c>
    </row>
    <row r="473" spans="1:20" ht="23.25" thickBot="1" x14ac:dyDescent="0.3">
      <c r="A473" s="4" t="s">
        <v>245</v>
      </c>
      <c r="B473" s="4" t="s">
        <v>170</v>
      </c>
      <c r="C473" s="4" t="s">
        <v>171</v>
      </c>
      <c r="D473" s="4" t="s">
        <v>250</v>
      </c>
      <c r="E473" s="4" t="s">
        <v>251</v>
      </c>
      <c r="F473" s="4" t="s">
        <v>84</v>
      </c>
      <c r="G473" s="4" t="s">
        <v>85</v>
      </c>
      <c r="H473" s="12"/>
      <c r="I473" s="12"/>
      <c r="J473" s="12"/>
      <c r="K473" s="12"/>
      <c r="L473" s="12"/>
      <c r="M473" s="12"/>
      <c r="N473" s="12"/>
      <c r="O473" s="12"/>
      <c r="P473" s="12"/>
      <c r="Q473" s="11">
        <v>7.55</v>
      </c>
      <c r="R473" s="12"/>
      <c r="S473" s="12"/>
      <c r="T473" s="10">
        <v>7.55</v>
      </c>
    </row>
    <row r="474" spans="1:20" ht="23.25" thickBot="1" x14ac:dyDescent="0.3">
      <c r="A474" s="4" t="s">
        <v>245</v>
      </c>
      <c r="B474" s="4" t="s">
        <v>170</v>
      </c>
      <c r="C474" s="4" t="s">
        <v>171</v>
      </c>
      <c r="D474" s="4" t="s">
        <v>250</v>
      </c>
      <c r="E474" s="4" t="s">
        <v>251</v>
      </c>
      <c r="F474" s="4" t="s">
        <v>140</v>
      </c>
      <c r="G474" s="4" t="s">
        <v>141</v>
      </c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9">
        <v>630</v>
      </c>
      <c r="T474" s="10">
        <v>630</v>
      </c>
    </row>
    <row r="475" spans="1:20" ht="23.25" thickBot="1" x14ac:dyDescent="0.3">
      <c r="A475" s="4" t="s">
        <v>245</v>
      </c>
      <c r="B475" s="4" t="s">
        <v>170</v>
      </c>
      <c r="C475" s="4" t="s">
        <v>171</v>
      </c>
      <c r="D475" s="4" t="s">
        <v>250</v>
      </c>
      <c r="E475" s="4" t="s">
        <v>251</v>
      </c>
      <c r="F475" s="4" t="s">
        <v>56</v>
      </c>
      <c r="G475" s="4" t="s">
        <v>57</v>
      </c>
      <c r="H475" s="12"/>
      <c r="I475" s="12"/>
      <c r="J475" s="12"/>
      <c r="K475" s="12"/>
      <c r="L475" s="12"/>
      <c r="M475" s="12"/>
      <c r="N475" s="12"/>
      <c r="O475" s="12"/>
      <c r="P475" s="12"/>
      <c r="Q475" s="11">
        <v>103.23</v>
      </c>
      <c r="R475" s="12"/>
      <c r="S475" s="12"/>
      <c r="T475" s="10">
        <v>103.23</v>
      </c>
    </row>
    <row r="476" spans="1:20" ht="23.25" thickBot="1" x14ac:dyDescent="0.3">
      <c r="A476" s="4" t="s">
        <v>245</v>
      </c>
      <c r="B476" s="4" t="s">
        <v>170</v>
      </c>
      <c r="C476" s="4" t="s">
        <v>171</v>
      </c>
      <c r="D476" s="4" t="s">
        <v>246</v>
      </c>
      <c r="E476" s="4" t="s">
        <v>247</v>
      </c>
      <c r="F476" s="4" t="s">
        <v>272</v>
      </c>
      <c r="G476" s="4" t="s">
        <v>273</v>
      </c>
      <c r="H476" s="8"/>
      <c r="I476" s="8"/>
      <c r="J476" s="8"/>
      <c r="K476" s="8"/>
      <c r="L476" s="8"/>
      <c r="M476" s="8"/>
      <c r="N476" s="9">
        <v>500</v>
      </c>
      <c r="O476" s="8"/>
      <c r="P476" s="8"/>
      <c r="Q476" s="8"/>
      <c r="R476" s="8"/>
      <c r="S476" s="8"/>
      <c r="T476" s="10">
        <v>500</v>
      </c>
    </row>
    <row r="477" spans="1:20" ht="23.25" thickBot="1" x14ac:dyDescent="0.3">
      <c r="A477" s="4" t="s">
        <v>245</v>
      </c>
      <c r="B477" s="4" t="s">
        <v>170</v>
      </c>
      <c r="C477" s="4" t="s">
        <v>171</v>
      </c>
      <c r="D477" s="4" t="s">
        <v>246</v>
      </c>
      <c r="E477" s="4" t="s">
        <v>247</v>
      </c>
      <c r="F477" s="4" t="s">
        <v>94</v>
      </c>
      <c r="G477" s="4" t="s">
        <v>95</v>
      </c>
      <c r="H477" s="11">
        <v>420</v>
      </c>
      <c r="I477" s="11">
        <v>420</v>
      </c>
      <c r="J477" s="11">
        <v>420</v>
      </c>
      <c r="K477" s="11">
        <v>420</v>
      </c>
      <c r="L477" s="11">
        <v>420</v>
      </c>
      <c r="M477" s="11">
        <v>420</v>
      </c>
      <c r="N477" s="11">
        <v>420</v>
      </c>
      <c r="O477" s="11">
        <v>420</v>
      </c>
      <c r="P477" s="11">
        <v>420</v>
      </c>
      <c r="Q477" s="11">
        <v>420</v>
      </c>
      <c r="R477" s="11">
        <v>420</v>
      </c>
      <c r="S477" s="11">
        <v>420</v>
      </c>
      <c r="T477" s="10">
        <v>5040</v>
      </c>
    </row>
    <row r="478" spans="1:20" ht="23.25" thickBot="1" x14ac:dyDescent="0.3">
      <c r="A478" s="4" t="s">
        <v>245</v>
      </c>
      <c r="B478" s="4" t="s">
        <v>170</v>
      </c>
      <c r="C478" s="4" t="s">
        <v>171</v>
      </c>
      <c r="D478" s="4" t="s">
        <v>246</v>
      </c>
      <c r="E478" s="4" t="s">
        <v>247</v>
      </c>
      <c r="F478" s="4" t="s">
        <v>84</v>
      </c>
      <c r="G478" s="4" t="s">
        <v>85</v>
      </c>
      <c r="H478" s="9">
        <v>78.319999999999993</v>
      </c>
      <c r="I478" s="9">
        <v>96.24</v>
      </c>
      <c r="J478" s="9">
        <v>-331</v>
      </c>
      <c r="K478" s="8"/>
      <c r="L478" s="8"/>
      <c r="M478" s="8"/>
      <c r="N478" s="9">
        <v>-153.38999999999999</v>
      </c>
      <c r="O478" s="8"/>
      <c r="P478" s="8"/>
      <c r="Q478" s="8"/>
      <c r="R478" s="9">
        <v>5.04</v>
      </c>
      <c r="S478" s="9">
        <v>-55.83</v>
      </c>
      <c r="T478" s="10">
        <v>-360.62</v>
      </c>
    </row>
    <row r="479" spans="1:20" ht="23.25" thickBot="1" x14ac:dyDescent="0.3">
      <c r="A479" s="4" t="s">
        <v>245</v>
      </c>
      <c r="B479" s="4" t="s">
        <v>170</v>
      </c>
      <c r="C479" s="4" t="s">
        <v>171</v>
      </c>
      <c r="D479" s="4" t="s">
        <v>246</v>
      </c>
      <c r="E479" s="4" t="s">
        <v>247</v>
      </c>
      <c r="F479" s="4" t="s">
        <v>260</v>
      </c>
      <c r="G479" s="4" t="s">
        <v>261</v>
      </c>
      <c r="H479" s="12"/>
      <c r="I479" s="11">
        <v>1088.25</v>
      </c>
      <c r="J479" s="12"/>
      <c r="K479" s="12"/>
      <c r="L479" s="12"/>
      <c r="M479" s="12"/>
      <c r="N479" s="12"/>
      <c r="O479" s="11">
        <v>1020.86</v>
      </c>
      <c r="P479" s="12"/>
      <c r="Q479" s="12"/>
      <c r="R479" s="12"/>
      <c r="S479" s="12"/>
      <c r="T479" s="10">
        <v>2109.11</v>
      </c>
    </row>
    <row r="480" spans="1:20" ht="23.25" thickBot="1" x14ac:dyDescent="0.3">
      <c r="A480" s="4" t="s">
        <v>245</v>
      </c>
      <c r="B480" s="4" t="s">
        <v>170</v>
      </c>
      <c r="C480" s="4" t="s">
        <v>171</v>
      </c>
      <c r="D480" s="4" t="s">
        <v>246</v>
      </c>
      <c r="E480" s="4" t="s">
        <v>247</v>
      </c>
      <c r="F480" s="4" t="s">
        <v>56</v>
      </c>
      <c r="G480" s="4" t="s">
        <v>57</v>
      </c>
      <c r="H480" s="9">
        <v>979.36</v>
      </c>
      <c r="I480" s="9">
        <v>1224.2</v>
      </c>
      <c r="J480" s="9">
        <v>1714.72</v>
      </c>
      <c r="K480" s="8"/>
      <c r="L480" s="8"/>
      <c r="M480" s="8"/>
      <c r="N480" s="8"/>
      <c r="O480" s="8"/>
      <c r="P480" s="8"/>
      <c r="Q480" s="8"/>
      <c r="R480" s="9">
        <v>68.819999999999993</v>
      </c>
      <c r="S480" s="9">
        <v>138.16</v>
      </c>
      <c r="T480" s="10">
        <v>4125.26</v>
      </c>
    </row>
    <row r="481" spans="1:20" ht="23.25" thickBot="1" x14ac:dyDescent="0.3">
      <c r="A481" s="4" t="s">
        <v>245</v>
      </c>
      <c r="B481" s="4" t="s">
        <v>170</v>
      </c>
      <c r="C481" s="4" t="s">
        <v>171</v>
      </c>
      <c r="D481" s="4" t="s">
        <v>246</v>
      </c>
      <c r="E481" s="4" t="s">
        <v>247</v>
      </c>
      <c r="F481" s="4" t="s">
        <v>68</v>
      </c>
      <c r="G481" s="4" t="s">
        <v>69</v>
      </c>
      <c r="H481" s="11">
        <v>90.98</v>
      </c>
      <c r="I481" s="11">
        <v>90.98</v>
      </c>
      <c r="J481" s="11">
        <v>60.66</v>
      </c>
      <c r="K481" s="12"/>
      <c r="L481" s="12"/>
      <c r="M481" s="12"/>
      <c r="N481" s="12"/>
      <c r="O481" s="12"/>
      <c r="P481" s="12"/>
      <c r="Q481" s="12"/>
      <c r="R481" s="12"/>
      <c r="S481" s="12"/>
      <c r="T481" s="10">
        <v>242.62</v>
      </c>
    </row>
    <row r="482" spans="1:20" ht="23.25" thickBot="1" x14ac:dyDescent="0.3">
      <c r="A482" s="4" t="s">
        <v>245</v>
      </c>
      <c r="B482" s="4" t="s">
        <v>170</v>
      </c>
      <c r="C482" s="4" t="s">
        <v>171</v>
      </c>
      <c r="D482" s="4" t="s">
        <v>246</v>
      </c>
      <c r="E482" s="4" t="s">
        <v>247</v>
      </c>
      <c r="F482" s="4" t="s">
        <v>106</v>
      </c>
      <c r="G482" s="4" t="s">
        <v>107</v>
      </c>
      <c r="H482" s="8"/>
      <c r="I482" s="8"/>
      <c r="J482" s="9">
        <v>-5389.12</v>
      </c>
      <c r="K482" s="8"/>
      <c r="L482" s="8"/>
      <c r="M482" s="8"/>
      <c r="N482" s="9">
        <v>-1959.68</v>
      </c>
      <c r="O482" s="8"/>
      <c r="P482" s="8"/>
      <c r="Q482" s="8"/>
      <c r="R482" s="8"/>
      <c r="S482" s="9">
        <v>-55.48</v>
      </c>
      <c r="T482" s="10">
        <v>-7404.28</v>
      </c>
    </row>
    <row r="483" spans="1:20" ht="23.25" thickBot="1" x14ac:dyDescent="0.3">
      <c r="A483" s="4" t="s">
        <v>245</v>
      </c>
      <c r="B483" s="4" t="s">
        <v>170</v>
      </c>
      <c r="C483" s="4" t="s">
        <v>171</v>
      </c>
      <c r="D483" s="4" t="s">
        <v>246</v>
      </c>
      <c r="E483" s="4" t="s">
        <v>247</v>
      </c>
      <c r="F483" s="4" t="s">
        <v>108</v>
      </c>
      <c r="G483" s="4" t="s">
        <v>109</v>
      </c>
      <c r="H483" s="12"/>
      <c r="I483" s="12"/>
      <c r="J483" s="11">
        <v>-909.78</v>
      </c>
      <c r="K483" s="12"/>
      <c r="L483" s="12"/>
      <c r="M483" s="12"/>
      <c r="N483" s="11">
        <v>-136.46</v>
      </c>
      <c r="O483" s="12"/>
      <c r="P483" s="12"/>
      <c r="Q483" s="12"/>
      <c r="R483" s="12"/>
      <c r="S483" s="11">
        <v>-845.6</v>
      </c>
      <c r="T483" s="10">
        <v>-1891.84</v>
      </c>
    </row>
    <row r="484" spans="1:20" ht="23.25" thickBot="1" x14ac:dyDescent="0.3">
      <c r="A484" s="4" t="s">
        <v>245</v>
      </c>
      <c r="B484" s="4" t="s">
        <v>170</v>
      </c>
      <c r="C484" s="4" t="s">
        <v>171</v>
      </c>
      <c r="D484" s="4" t="s">
        <v>262</v>
      </c>
      <c r="E484" s="4" t="s">
        <v>263</v>
      </c>
      <c r="F484" s="4" t="s">
        <v>84</v>
      </c>
      <c r="G484" s="4" t="s">
        <v>85</v>
      </c>
      <c r="H484" s="8"/>
      <c r="I484" s="8"/>
      <c r="J484" s="8"/>
      <c r="K484" s="8"/>
      <c r="L484" s="8"/>
      <c r="M484" s="9">
        <v>13.97</v>
      </c>
      <c r="N484" s="8"/>
      <c r="O484" s="8"/>
      <c r="P484" s="8"/>
      <c r="Q484" s="8"/>
      <c r="R484" s="8"/>
      <c r="S484" s="8"/>
      <c r="T484" s="10">
        <v>13.97</v>
      </c>
    </row>
    <row r="485" spans="1:20" ht="23.25" thickBot="1" x14ac:dyDescent="0.3">
      <c r="A485" s="4" t="s">
        <v>245</v>
      </c>
      <c r="B485" s="4" t="s">
        <v>170</v>
      </c>
      <c r="C485" s="4" t="s">
        <v>171</v>
      </c>
      <c r="D485" s="4" t="s">
        <v>262</v>
      </c>
      <c r="E485" s="4" t="s">
        <v>263</v>
      </c>
      <c r="F485" s="4" t="s">
        <v>56</v>
      </c>
      <c r="G485" s="4" t="s">
        <v>57</v>
      </c>
      <c r="H485" s="12"/>
      <c r="I485" s="12"/>
      <c r="J485" s="12"/>
      <c r="K485" s="12"/>
      <c r="L485" s="12"/>
      <c r="M485" s="11">
        <v>190.9</v>
      </c>
      <c r="N485" s="12"/>
      <c r="O485" s="12"/>
      <c r="P485" s="12"/>
      <c r="Q485" s="12"/>
      <c r="R485" s="12"/>
      <c r="S485" s="12"/>
      <c r="T485" s="10">
        <v>190.9</v>
      </c>
    </row>
    <row r="486" spans="1:20" ht="23.25" thickBot="1" x14ac:dyDescent="0.3">
      <c r="A486" s="4" t="s">
        <v>245</v>
      </c>
      <c r="B486" s="4" t="s">
        <v>170</v>
      </c>
      <c r="C486" s="4" t="s">
        <v>171</v>
      </c>
      <c r="D486" s="4" t="s">
        <v>248</v>
      </c>
      <c r="E486" s="4" t="s">
        <v>249</v>
      </c>
      <c r="F486" s="4" t="s">
        <v>92</v>
      </c>
      <c r="G486" s="4" t="s">
        <v>93</v>
      </c>
      <c r="H486" s="8"/>
      <c r="I486" s="8"/>
      <c r="J486" s="9">
        <v>137.53</v>
      </c>
      <c r="K486" s="8"/>
      <c r="L486" s="9">
        <v>518.79999999999995</v>
      </c>
      <c r="M486" s="8"/>
      <c r="N486" s="9">
        <v>19.850000000000001</v>
      </c>
      <c r="O486" s="8"/>
      <c r="P486" s="8"/>
      <c r="Q486" s="9">
        <v>956.28</v>
      </c>
      <c r="R486" s="8"/>
      <c r="S486" s="8"/>
      <c r="T486" s="10">
        <v>1632.46</v>
      </c>
    </row>
    <row r="487" spans="1:20" ht="23.25" thickBot="1" x14ac:dyDescent="0.3">
      <c r="A487" s="4" t="s">
        <v>245</v>
      </c>
      <c r="B487" s="4" t="s">
        <v>170</v>
      </c>
      <c r="C487" s="4" t="s">
        <v>171</v>
      </c>
      <c r="D487" s="4" t="s">
        <v>248</v>
      </c>
      <c r="E487" s="4" t="s">
        <v>249</v>
      </c>
      <c r="F487" s="4" t="s">
        <v>288</v>
      </c>
      <c r="G487" s="4" t="s">
        <v>289</v>
      </c>
      <c r="H487" s="12"/>
      <c r="I487" s="12"/>
      <c r="J487" s="12"/>
      <c r="K487" s="12"/>
      <c r="L487" s="12"/>
      <c r="M487" s="12"/>
      <c r="N487" s="12"/>
      <c r="O487" s="12"/>
      <c r="P487" s="12"/>
      <c r="Q487" s="12"/>
      <c r="R487" s="12"/>
      <c r="S487" s="11">
        <v>1334.21</v>
      </c>
      <c r="T487" s="10">
        <v>1334.21</v>
      </c>
    </row>
    <row r="488" spans="1:20" ht="23.25" thickBot="1" x14ac:dyDescent="0.3">
      <c r="A488" s="4" t="s">
        <v>245</v>
      </c>
      <c r="B488" s="4" t="s">
        <v>170</v>
      </c>
      <c r="C488" s="4" t="s">
        <v>171</v>
      </c>
      <c r="D488" s="4" t="s">
        <v>248</v>
      </c>
      <c r="E488" s="4" t="s">
        <v>249</v>
      </c>
      <c r="F488" s="4" t="s">
        <v>272</v>
      </c>
      <c r="G488" s="4" t="s">
        <v>273</v>
      </c>
      <c r="H488" s="8"/>
      <c r="I488" s="9">
        <v>216</v>
      </c>
      <c r="J488" s="8"/>
      <c r="K488" s="8"/>
      <c r="L488" s="8"/>
      <c r="M488" s="8"/>
      <c r="N488" s="8"/>
      <c r="O488" s="8"/>
      <c r="P488" s="8"/>
      <c r="Q488" s="9">
        <v>1556.05</v>
      </c>
      <c r="R488" s="8"/>
      <c r="S488" s="8"/>
      <c r="T488" s="10">
        <v>1772.05</v>
      </c>
    </row>
    <row r="489" spans="1:20" ht="23.25" thickBot="1" x14ac:dyDescent="0.3">
      <c r="A489" s="4" t="s">
        <v>245</v>
      </c>
      <c r="B489" s="4" t="s">
        <v>170</v>
      </c>
      <c r="C489" s="4" t="s">
        <v>171</v>
      </c>
      <c r="D489" s="4" t="s">
        <v>248</v>
      </c>
      <c r="E489" s="4" t="s">
        <v>249</v>
      </c>
      <c r="F489" s="4" t="s">
        <v>120</v>
      </c>
      <c r="G489" s="4" t="s">
        <v>121</v>
      </c>
      <c r="H489" s="12"/>
      <c r="I489" s="12"/>
      <c r="J489" s="12"/>
      <c r="K489" s="12"/>
      <c r="L489" s="12"/>
      <c r="M489" s="12"/>
      <c r="N489" s="11">
        <v>28.89</v>
      </c>
      <c r="O489" s="12"/>
      <c r="P489" s="12"/>
      <c r="Q489" s="12"/>
      <c r="R489" s="12"/>
      <c r="S489" s="12"/>
      <c r="T489" s="10">
        <v>28.89</v>
      </c>
    </row>
    <row r="490" spans="1:20" ht="23.25" thickBot="1" x14ac:dyDescent="0.3">
      <c r="A490" s="4" t="s">
        <v>245</v>
      </c>
      <c r="B490" s="4" t="s">
        <v>170</v>
      </c>
      <c r="C490" s="4" t="s">
        <v>171</v>
      </c>
      <c r="D490" s="4" t="s">
        <v>248</v>
      </c>
      <c r="E490" s="4" t="s">
        <v>249</v>
      </c>
      <c r="F490" s="4" t="s">
        <v>84</v>
      </c>
      <c r="G490" s="4" t="s">
        <v>85</v>
      </c>
      <c r="H490" s="9">
        <v>243.72</v>
      </c>
      <c r="I490" s="9">
        <v>655.6</v>
      </c>
      <c r="J490" s="9">
        <v>603.35</v>
      </c>
      <c r="K490" s="9">
        <v>609.09</v>
      </c>
      <c r="L490" s="9">
        <v>290.72000000000003</v>
      </c>
      <c r="M490" s="8"/>
      <c r="N490" s="9">
        <v>136.46</v>
      </c>
      <c r="O490" s="9">
        <v>49.48</v>
      </c>
      <c r="P490" s="9">
        <v>81.2</v>
      </c>
      <c r="Q490" s="9">
        <v>244.57</v>
      </c>
      <c r="R490" s="8"/>
      <c r="S490" s="9">
        <v>-306.38</v>
      </c>
      <c r="T490" s="10">
        <v>2607.81</v>
      </c>
    </row>
    <row r="491" spans="1:20" ht="23.25" thickBot="1" x14ac:dyDescent="0.3">
      <c r="A491" s="4" t="s">
        <v>245</v>
      </c>
      <c r="B491" s="4" t="s">
        <v>170</v>
      </c>
      <c r="C491" s="4" t="s">
        <v>171</v>
      </c>
      <c r="D491" s="4" t="s">
        <v>248</v>
      </c>
      <c r="E491" s="4" t="s">
        <v>249</v>
      </c>
      <c r="F491" s="4" t="s">
        <v>44</v>
      </c>
      <c r="G491" s="4" t="s">
        <v>45</v>
      </c>
      <c r="H491" s="12"/>
      <c r="I491" s="12"/>
      <c r="J491" s="12"/>
      <c r="K491" s="12"/>
      <c r="L491" s="12"/>
      <c r="M491" s="12"/>
      <c r="N491" s="12"/>
      <c r="O491" s="11">
        <v>11285.31</v>
      </c>
      <c r="P491" s="12"/>
      <c r="Q491" s="12"/>
      <c r="R491" s="12"/>
      <c r="S491" s="12"/>
      <c r="T491" s="10">
        <v>11285.31</v>
      </c>
    </row>
    <row r="492" spans="1:20" ht="23.25" thickBot="1" x14ac:dyDescent="0.3">
      <c r="A492" s="4" t="s">
        <v>245</v>
      </c>
      <c r="B492" s="4" t="s">
        <v>170</v>
      </c>
      <c r="C492" s="4" t="s">
        <v>171</v>
      </c>
      <c r="D492" s="4" t="s">
        <v>248</v>
      </c>
      <c r="E492" s="4" t="s">
        <v>249</v>
      </c>
      <c r="F492" s="4" t="s">
        <v>274</v>
      </c>
      <c r="G492" s="4" t="s">
        <v>275</v>
      </c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9">
        <v>300</v>
      </c>
      <c r="S492" s="9">
        <v>-300</v>
      </c>
      <c r="T492" s="14">
        <v>0</v>
      </c>
    </row>
    <row r="493" spans="1:20" ht="23.25" thickBot="1" x14ac:dyDescent="0.3">
      <c r="A493" s="4" t="s">
        <v>245</v>
      </c>
      <c r="B493" s="4" t="s">
        <v>170</v>
      </c>
      <c r="C493" s="4" t="s">
        <v>171</v>
      </c>
      <c r="D493" s="4" t="s">
        <v>248</v>
      </c>
      <c r="E493" s="4" t="s">
        <v>249</v>
      </c>
      <c r="F493" s="4" t="s">
        <v>276</v>
      </c>
      <c r="G493" s="4" t="s">
        <v>277</v>
      </c>
      <c r="H493" s="12"/>
      <c r="I493" s="12"/>
      <c r="J493" s="12"/>
      <c r="K493" s="12"/>
      <c r="L493" s="12"/>
      <c r="M493" s="12"/>
      <c r="N493" s="11">
        <v>325.3</v>
      </c>
      <c r="O493" s="12"/>
      <c r="P493" s="12"/>
      <c r="Q493" s="12"/>
      <c r="R493" s="12"/>
      <c r="S493" s="12"/>
      <c r="T493" s="10">
        <v>325.3</v>
      </c>
    </row>
    <row r="494" spans="1:20" ht="23.25" thickBot="1" x14ac:dyDescent="0.3">
      <c r="A494" s="4" t="s">
        <v>245</v>
      </c>
      <c r="B494" s="4" t="s">
        <v>170</v>
      </c>
      <c r="C494" s="4" t="s">
        <v>171</v>
      </c>
      <c r="D494" s="4" t="s">
        <v>248</v>
      </c>
      <c r="E494" s="4" t="s">
        <v>249</v>
      </c>
      <c r="F494" s="4" t="s">
        <v>290</v>
      </c>
      <c r="G494" s="4" t="s">
        <v>291</v>
      </c>
      <c r="H494" s="8"/>
      <c r="I494" s="8"/>
      <c r="J494" s="8"/>
      <c r="K494" s="8"/>
      <c r="L494" s="9">
        <v>2816.5</v>
      </c>
      <c r="M494" s="8"/>
      <c r="N494" s="8"/>
      <c r="O494" s="8"/>
      <c r="P494" s="8"/>
      <c r="Q494" s="8"/>
      <c r="R494" s="8"/>
      <c r="S494" s="8"/>
      <c r="T494" s="10">
        <v>2816.5</v>
      </c>
    </row>
    <row r="495" spans="1:20" ht="23.25" thickBot="1" x14ac:dyDescent="0.3">
      <c r="A495" s="4" t="s">
        <v>245</v>
      </c>
      <c r="B495" s="4" t="s">
        <v>170</v>
      </c>
      <c r="C495" s="4" t="s">
        <v>171</v>
      </c>
      <c r="D495" s="4" t="s">
        <v>248</v>
      </c>
      <c r="E495" s="4" t="s">
        <v>249</v>
      </c>
      <c r="F495" s="4" t="s">
        <v>124</v>
      </c>
      <c r="G495" s="4" t="s">
        <v>125</v>
      </c>
      <c r="H495" s="12"/>
      <c r="I495" s="11">
        <v>2488</v>
      </c>
      <c r="J495" s="11">
        <v>-200</v>
      </c>
      <c r="K495" s="12"/>
      <c r="L495" s="11">
        <v>4516</v>
      </c>
      <c r="M495" s="11">
        <v>-502</v>
      </c>
      <c r="N495" s="12"/>
      <c r="O495" s="12"/>
      <c r="P495" s="12"/>
      <c r="Q495" s="11">
        <v>3732</v>
      </c>
      <c r="R495" s="12"/>
      <c r="S495" s="12"/>
      <c r="T495" s="10">
        <v>10034</v>
      </c>
    </row>
    <row r="496" spans="1:20" ht="23.25" thickBot="1" x14ac:dyDescent="0.3">
      <c r="A496" s="4" t="s">
        <v>245</v>
      </c>
      <c r="B496" s="4" t="s">
        <v>170</v>
      </c>
      <c r="C496" s="4" t="s">
        <v>171</v>
      </c>
      <c r="D496" s="4" t="s">
        <v>248</v>
      </c>
      <c r="E496" s="4" t="s">
        <v>249</v>
      </c>
      <c r="F496" s="4" t="s">
        <v>280</v>
      </c>
      <c r="G496" s="4" t="s">
        <v>281</v>
      </c>
      <c r="H496" s="8"/>
      <c r="I496" s="9">
        <v>962.5</v>
      </c>
      <c r="J496" s="8"/>
      <c r="K496" s="8"/>
      <c r="L496" s="8"/>
      <c r="M496" s="8"/>
      <c r="N496" s="8"/>
      <c r="O496" s="8"/>
      <c r="P496" s="8"/>
      <c r="Q496" s="8"/>
      <c r="R496" s="9">
        <v>1000</v>
      </c>
      <c r="S496" s="8"/>
      <c r="T496" s="10">
        <v>1962.5</v>
      </c>
    </row>
    <row r="497" spans="1:20" ht="23.25" thickBot="1" x14ac:dyDescent="0.3">
      <c r="A497" s="4" t="s">
        <v>245</v>
      </c>
      <c r="B497" s="4" t="s">
        <v>170</v>
      </c>
      <c r="C497" s="4" t="s">
        <v>171</v>
      </c>
      <c r="D497" s="4" t="s">
        <v>248</v>
      </c>
      <c r="E497" s="4" t="s">
        <v>249</v>
      </c>
      <c r="F497" s="4" t="s">
        <v>282</v>
      </c>
      <c r="G497" s="4" t="s">
        <v>283</v>
      </c>
      <c r="H497" s="12"/>
      <c r="I497" s="11">
        <v>2000</v>
      </c>
      <c r="J497" s="12"/>
      <c r="K497" s="12"/>
      <c r="L497" s="12"/>
      <c r="M497" s="12"/>
      <c r="N497" s="12"/>
      <c r="O497" s="12"/>
      <c r="P497" s="12"/>
      <c r="Q497" s="11">
        <v>1508</v>
      </c>
      <c r="R497" s="11">
        <v>2616</v>
      </c>
      <c r="S497" s="11">
        <v>22.31</v>
      </c>
      <c r="T497" s="10">
        <v>6146.31</v>
      </c>
    </row>
    <row r="498" spans="1:20" ht="23.25" thickBot="1" x14ac:dyDescent="0.3">
      <c r="A498" s="4" t="s">
        <v>245</v>
      </c>
      <c r="B498" s="4" t="s">
        <v>170</v>
      </c>
      <c r="C498" s="4" t="s">
        <v>171</v>
      </c>
      <c r="D498" s="4" t="s">
        <v>248</v>
      </c>
      <c r="E498" s="4" t="s">
        <v>249</v>
      </c>
      <c r="F498" s="4" t="s">
        <v>256</v>
      </c>
      <c r="G498" s="4" t="s">
        <v>257</v>
      </c>
      <c r="H498" s="9">
        <v>572</v>
      </c>
      <c r="I498" s="9">
        <v>368</v>
      </c>
      <c r="J498" s="9">
        <v>681.4</v>
      </c>
      <c r="K498" s="8"/>
      <c r="L498" s="8"/>
      <c r="M498" s="9">
        <v>3221.5</v>
      </c>
      <c r="N498" s="9">
        <v>2295.1</v>
      </c>
      <c r="O498" s="9">
        <v>686</v>
      </c>
      <c r="P498" s="8"/>
      <c r="Q498" s="9">
        <v>2782.66</v>
      </c>
      <c r="R498" s="9">
        <v>375</v>
      </c>
      <c r="S498" s="9">
        <v>300</v>
      </c>
      <c r="T498" s="10">
        <v>11281.66</v>
      </c>
    </row>
    <row r="499" spans="1:20" ht="23.25" thickBot="1" x14ac:dyDescent="0.3">
      <c r="A499" s="4" t="s">
        <v>245</v>
      </c>
      <c r="B499" s="4" t="s">
        <v>170</v>
      </c>
      <c r="C499" s="4" t="s">
        <v>171</v>
      </c>
      <c r="D499" s="4" t="s">
        <v>248</v>
      </c>
      <c r="E499" s="4" t="s">
        <v>249</v>
      </c>
      <c r="F499" s="4" t="s">
        <v>50</v>
      </c>
      <c r="G499" s="4" t="s">
        <v>51</v>
      </c>
      <c r="H499" s="12"/>
      <c r="I499" s="12"/>
      <c r="J499" s="11">
        <v>3850</v>
      </c>
      <c r="K499" s="12"/>
      <c r="L499" s="11">
        <v>710</v>
      </c>
      <c r="M499" s="12"/>
      <c r="N499" s="12"/>
      <c r="O499" s="12"/>
      <c r="P499" s="12"/>
      <c r="Q499" s="12"/>
      <c r="R499" s="12"/>
      <c r="S499" s="12"/>
      <c r="T499" s="10">
        <v>4560</v>
      </c>
    </row>
    <row r="500" spans="1:20" ht="23.25" thickBot="1" x14ac:dyDescent="0.3">
      <c r="A500" s="4" t="s">
        <v>245</v>
      </c>
      <c r="B500" s="4" t="s">
        <v>170</v>
      </c>
      <c r="C500" s="4" t="s">
        <v>171</v>
      </c>
      <c r="D500" s="4" t="s">
        <v>248</v>
      </c>
      <c r="E500" s="4" t="s">
        <v>249</v>
      </c>
      <c r="F500" s="4" t="s">
        <v>284</v>
      </c>
      <c r="G500" s="4" t="s">
        <v>285</v>
      </c>
      <c r="H500" s="8"/>
      <c r="I500" s="8"/>
      <c r="J500" s="8"/>
      <c r="K500" s="8"/>
      <c r="L500" s="8"/>
      <c r="M500" s="8"/>
      <c r="N500" s="9">
        <v>462.4</v>
      </c>
      <c r="O500" s="8"/>
      <c r="P500" s="8"/>
      <c r="Q500" s="8"/>
      <c r="R500" s="8"/>
      <c r="S500" s="8"/>
      <c r="T500" s="10">
        <v>462.4</v>
      </c>
    </row>
    <row r="501" spans="1:20" ht="23.25" thickBot="1" x14ac:dyDescent="0.3">
      <c r="A501" s="4" t="s">
        <v>245</v>
      </c>
      <c r="B501" s="4" t="s">
        <v>170</v>
      </c>
      <c r="C501" s="4" t="s">
        <v>171</v>
      </c>
      <c r="D501" s="4" t="s">
        <v>248</v>
      </c>
      <c r="E501" s="4" t="s">
        <v>249</v>
      </c>
      <c r="F501" s="4" t="s">
        <v>260</v>
      </c>
      <c r="G501" s="4" t="s">
        <v>261</v>
      </c>
      <c r="H501" s="12"/>
      <c r="I501" s="11">
        <v>1092.6300000000001</v>
      </c>
      <c r="J501" s="12"/>
      <c r="K501" s="12"/>
      <c r="L501" s="12"/>
      <c r="M501" s="12"/>
      <c r="N501" s="12"/>
      <c r="O501" s="11">
        <v>1889.68</v>
      </c>
      <c r="P501" s="11">
        <v>75</v>
      </c>
      <c r="Q501" s="12"/>
      <c r="R501" s="12"/>
      <c r="S501" s="12"/>
      <c r="T501" s="10">
        <v>3057.31</v>
      </c>
    </row>
    <row r="502" spans="1:20" ht="23.25" thickBot="1" x14ac:dyDescent="0.3">
      <c r="A502" s="4" t="s">
        <v>245</v>
      </c>
      <c r="B502" s="4" t="s">
        <v>170</v>
      </c>
      <c r="C502" s="4" t="s">
        <v>171</v>
      </c>
      <c r="D502" s="4" t="s">
        <v>248</v>
      </c>
      <c r="E502" s="4" t="s">
        <v>249</v>
      </c>
      <c r="F502" s="4" t="s">
        <v>286</v>
      </c>
      <c r="G502" s="4" t="s">
        <v>287</v>
      </c>
      <c r="H502" s="8"/>
      <c r="I502" s="8"/>
      <c r="J502" s="8"/>
      <c r="K502" s="8"/>
      <c r="L502" s="8"/>
      <c r="M502" s="9">
        <v>-12266.57</v>
      </c>
      <c r="N502" s="8"/>
      <c r="O502" s="8"/>
      <c r="P502" s="8"/>
      <c r="Q502" s="8"/>
      <c r="R502" s="8"/>
      <c r="S502" s="9">
        <v>-8530.66</v>
      </c>
      <c r="T502" s="10">
        <v>-20797.23</v>
      </c>
    </row>
    <row r="503" spans="1:20" ht="23.25" thickBot="1" x14ac:dyDescent="0.3">
      <c r="A503" s="4" t="s">
        <v>245</v>
      </c>
      <c r="B503" s="4" t="s">
        <v>170</v>
      </c>
      <c r="C503" s="4" t="s">
        <v>171</v>
      </c>
      <c r="D503" s="4" t="s">
        <v>248</v>
      </c>
      <c r="E503" s="4" t="s">
        <v>249</v>
      </c>
      <c r="F503" s="4" t="s">
        <v>144</v>
      </c>
      <c r="G503" s="4" t="s">
        <v>145</v>
      </c>
      <c r="H503" s="12"/>
      <c r="I503" s="12"/>
      <c r="J503" s="12"/>
      <c r="K503" s="12"/>
      <c r="L503" s="12"/>
      <c r="M503" s="12"/>
      <c r="N503" s="11">
        <v>69</v>
      </c>
      <c r="O503" s="12"/>
      <c r="P503" s="12"/>
      <c r="Q503" s="12"/>
      <c r="R503" s="12"/>
      <c r="S503" s="12"/>
      <c r="T503" s="10">
        <v>69</v>
      </c>
    </row>
    <row r="504" spans="1:20" ht="23.25" thickBot="1" x14ac:dyDescent="0.3">
      <c r="A504" s="4" t="s">
        <v>245</v>
      </c>
      <c r="B504" s="4" t="s">
        <v>170</v>
      </c>
      <c r="C504" s="4" t="s">
        <v>171</v>
      </c>
      <c r="D504" s="4" t="s">
        <v>248</v>
      </c>
      <c r="E504" s="4" t="s">
        <v>249</v>
      </c>
      <c r="F504" s="4" t="s">
        <v>180</v>
      </c>
      <c r="G504" s="4" t="s">
        <v>181</v>
      </c>
      <c r="H504" s="8"/>
      <c r="I504" s="8"/>
      <c r="J504" s="8"/>
      <c r="K504" s="8"/>
      <c r="L504" s="8"/>
      <c r="M504" s="8"/>
      <c r="N504" s="9">
        <v>2359.9699999999998</v>
      </c>
      <c r="O504" s="8"/>
      <c r="P504" s="8"/>
      <c r="Q504" s="8"/>
      <c r="R504" s="8"/>
      <c r="S504" s="8"/>
      <c r="T504" s="10">
        <v>2359.9699999999998</v>
      </c>
    </row>
    <row r="505" spans="1:20" ht="23.25" thickBot="1" x14ac:dyDescent="0.3">
      <c r="A505" s="4" t="s">
        <v>245</v>
      </c>
      <c r="B505" s="4" t="s">
        <v>170</v>
      </c>
      <c r="C505" s="4" t="s">
        <v>171</v>
      </c>
      <c r="D505" s="4" t="s">
        <v>248</v>
      </c>
      <c r="E505" s="4" t="s">
        <v>249</v>
      </c>
      <c r="F505" s="4" t="s">
        <v>56</v>
      </c>
      <c r="G505" s="4" t="s">
        <v>57</v>
      </c>
      <c r="H505" s="11">
        <v>3269.99</v>
      </c>
      <c r="I505" s="11">
        <v>8416.83</v>
      </c>
      <c r="J505" s="11">
        <v>6608.42</v>
      </c>
      <c r="K505" s="11">
        <v>8323.84</v>
      </c>
      <c r="L505" s="11">
        <v>3908.62</v>
      </c>
      <c r="M505" s="12"/>
      <c r="N505" s="11">
        <v>1826.68</v>
      </c>
      <c r="O505" s="11">
        <v>637.89</v>
      </c>
      <c r="P505" s="11">
        <v>1071.48</v>
      </c>
      <c r="Q505" s="11">
        <v>2671.09</v>
      </c>
      <c r="R505" s="12"/>
      <c r="S505" s="11">
        <v>-4129.57</v>
      </c>
      <c r="T505" s="10">
        <v>32605.27</v>
      </c>
    </row>
    <row r="506" spans="1:20" ht="23.25" thickBot="1" x14ac:dyDescent="0.3">
      <c r="A506" s="4" t="s">
        <v>245</v>
      </c>
      <c r="B506" s="4" t="s">
        <v>170</v>
      </c>
      <c r="C506" s="4" t="s">
        <v>171</v>
      </c>
      <c r="D506" s="4" t="s">
        <v>248</v>
      </c>
      <c r="E506" s="4" t="s">
        <v>249</v>
      </c>
      <c r="F506" s="4" t="s">
        <v>68</v>
      </c>
      <c r="G506" s="4" t="s">
        <v>69</v>
      </c>
      <c r="H506" s="9">
        <v>60.65</v>
      </c>
      <c r="I506" s="9">
        <v>542.65</v>
      </c>
      <c r="J506" s="9">
        <v>1637</v>
      </c>
      <c r="K506" s="8"/>
      <c r="L506" s="9">
        <v>64.41</v>
      </c>
      <c r="M506" s="8"/>
      <c r="N506" s="9">
        <v>38.29</v>
      </c>
      <c r="O506" s="9">
        <v>38.29</v>
      </c>
      <c r="P506" s="9">
        <v>38.29</v>
      </c>
      <c r="Q506" s="9">
        <v>671.24</v>
      </c>
      <c r="R506" s="8"/>
      <c r="S506" s="9">
        <v>-57.44</v>
      </c>
      <c r="T506" s="10">
        <v>3033.38</v>
      </c>
    </row>
    <row r="507" spans="1:20" ht="23.25" thickBot="1" x14ac:dyDescent="0.3">
      <c r="A507" s="4" t="s">
        <v>245</v>
      </c>
      <c r="B507" s="4" t="s">
        <v>292</v>
      </c>
      <c r="C507" s="4" t="s">
        <v>293</v>
      </c>
      <c r="D507" s="4" t="s">
        <v>246</v>
      </c>
      <c r="E507" s="4" t="s">
        <v>247</v>
      </c>
      <c r="F507" s="4" t="s">
        <v>56</v>
      </c>
      <c r="G507" s="4" t="s">
        <v>57</v>
      </c>
      <c r="H507" s="12"/>
      <c r="I507" s="11">
        <v>260</v>
      </c>
      <c r="J507" s="11">
        <v>122.48</v>
      </c>
      <c r="K507" s="12"/>
      <c r="L507" s="12"/>
      <c r="M507" s="12"/>
      <c r="N507" s="11">
        <v>519.36</v>
      </c>
      <c r="O507" s="12"/>
      <c r="P507" s="12"/>
      <c r="Q507" s="12"/>
      <c r="R507" s="12"/>
      <c r="S507" s="12"/>
      <c r="T507" s="10">
        <v>901.84</v>
      </c>
    </row>
    <row r="508" spans="1:20" ht="23.25" thickBot="1" x14ac:dyDescent="0.3">
      <c r="A508" s="4" t="s">
        <v>245</v>
      </c>
      <c r="B508" s="4" t="s">
        <v>292</v>
      </c>
      <c r="C508" s="4" t="s">
        <v>293</v>
      </c>
      <c r="D508" s="4" t="s">
        <v>246</v>
      </c>
      <c r="E508" s="4" t="s">
        <v>247</v>
      </c>
      <c r="F508" s="4" t="s">
        <v>68</v>
      </c>
      <c r="G508" s="4" t="s">
        <v>69</v>
      </c>
      <c r="H508" s="8"/>
      <c r="I508" s="8"/>
      <c r="J508" s="8"/>
      <c r="K508" s="8"/>
      <c r="L508" s="8"/>
      <c r="M508" s="8"/>
      <c r="N508" s="9">
        <v>128.6</v>
      </c>
      <c r="O508" s="8"/>
      <c r="P508" s="8"/>
      <c r="Q508" s="8"/>
      <c r="R508" s="8"/>
      <c r="S508" s="8"/>
      <c r="T508" s="10">
        <v>128.6</v>
      </c>
    </row>
    <row r="509" spans="1:20" ht="23.25" thickBot="1" x14ac:dyDescent="0.3">
      <c r="A509" s="4" t="s">
        <v>245</v>
      </c>
      <c r="B509" s="4" t="s">
        <v>292</v>
      </c>
      <c r="C509" s="4" t="s">
        <v>293</v>
      </c>
      <c r="D509" s="4" t="s">
        <v>248</v>
      </c>
      <c r="E509" s="4" t="s">
        <v>249</v>
      </c>
      <c r="F509" s="4" t="s">
        <v>92</v>
      </c>
      <c r="G509" s="4" t="s">
        <v>93</v>
      </c>
      <c r="H509" s="12"/>
      <c r="I509" s="12"/>
      <c r="J509" s="12"/>
      <c r="K509" s="12"/>
      <c r="L509" s="12"/>
      <c r="M509" s="12"/>
      <c r="N509" s="12"/>
      <c r="O509" s="12"/>
      <c r="P509" s="12"/>
      <c r="Q509" s="12"/>
      <c r="R509" s="12"/>
      <c r="S509" s="11">
        <v>460.85</v>
      </c>
      <c r="T509" s="10">
        <v>460.85</v>
      </c>
    </row>
    <row r="510" spans="1:20" ht="23.25" thickBot="1" x14ac:dyDescent="0.3">
      <c r="A510" s="4" t="s">
        <v>245</v>
      </c>
      <c r="B510" s="4" t="s">
        <v>292</v>
      </c>
      <c r="C510" s="4" t="s">
        <v>293</v>
      </c>
      <c r="D510" s="4" t="s">
        <v>248</v>
      </c>
      <c r="E510" s="4" t="s">
        <v>249</v>
      </c>
      <c r="F510" s="4" t="s">
        <v>124</v>
      </c>
      <c r="G510" s="4" t="s">
        <v>125</v>
      </c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9">
        <v>444</v>
      </c>
      <c r="T510" s="10">
        <v>444</v>
      </c>
    </row>
    <row r="511" spans="1:20" ht="23.25" thickBot="1" x14ac:dyDescent="0.3">
      <c r="A511" s="4" t="s">
        <v>245</v>
      </c>
      <c r="B511" s="4" t="s">
        <v>292</v>
      </c>
      <c r="C511" s="4" t="s">
        <v>293</v>
      </c>
      <c r="D511" s="4" t="s">
        <v>248</v>
      </c>
      <c r="E511" s="4" t="s">
        <v>249</v>
      </c>
      <c r="F511" s="4" t="s">
        <v>140</v>
      </c>
      <c r="G511" s="4" t="s">
        <v>141</v>
      </c>
      <c r="H511" s="12"/>
      <c r="I511" s="12"/>
      <c r="J511" s="12"/>
      <c r="K511" s="12"/>
      <c r="L511" s="12"/>
      <c r="M511" s="12"/>
      <c r="N511" s="12"/>
      <c r="O511" s="12"/>
      <c r="P511" s="12"/>
      <c r="Q511" s="12"/>
      <c r="R511" s="12"/>
      <c r="S511" s="11">
        <v>126</v>
      </c>
      <c r="T511" s="10">
        <v>126</v>
      </c>
    </row>
    <row r="512" spans="1:20" ht="23.25" thickBot="1" x14ac:dyDescent="0.3">
      <c r="A512" s="4" t="s">
        <v>245</v>
      </c>
      <c r="B512" s="4" t="s">
        <v>292</v>
      </c>
      <c r="C512" s="4" t="s">
        <v>293</v>
      </c>
      <c r="D512" s="4" t="s">
        <v>248</v>
      </c>
      <c r="E512" s="4" t="s">
        <v>249</v>
      </c>
      <c r="F512" s="4" t="s">
        <v>56</v>
      </c>
      <c r="G512" s="4" t="s">
        <v>57</v>
      </c>
      <c r="H512" s="8"/>
      <c r="I512" s="8"/>
      <c r="J512" s="8"/>
      <c r="K512" s="8"/>
      <c r="L512" s="8"/>
      <c r="M512" s="8"/>
      <c r="N512" s="8"/>
      <c r="O512" s="9">
        <v>412.92</v>
      </c>
      <c r="P512" s="8"/>
      <c r="Q512" s="8"/>
      <c r="R512" s="8"/>
      <c r="S512" s="9">
        <v>1211.6300000000001</v>
      </c>
      <c r="T512" s="10">
        <v>1624.55</v>
      </c>
    </row>
    <row r="513" spans="1:20" ht="23.25" thickBot="1" x14ac:dyDescent="0.3">
      <c r="A513" s="4" t="s">
        <v>245</v>
      </c>
      <c r="B513" s="4" t="s">
        <v>294</v>
      </c>
      <c r="C513" s="4" t="s">
        <v>295</v>
      </c>
      <c r="D513" s="4" t="s">
        <v>250</v>
      </c>
      <c r="E513" s="4" t="s">
        <v>251</v>
      </c>
      <c r="F513" s="4" t="s">
        <v>92</v>
      </c>
      <c r="G513" s="4" t="s">
        <v>93</v>
      </c>
      <c r="H513" s="11">
        <v>37.49</v>
      </c>
      <c r="I513" s="11">
        <v>32.049999999999997</v>
      </c>
      <c r="J513" s="12"/>
      <c r="K513" s="12"/>
      <c r="L513" s="12"/>
      <c r="M513" s="12"/>
      <c r="N513" s="12"/>
      <c r="O513" s="12"/>
      <c r="P513" s="12"/>
      <c r="Q513" s="12"/>
      <c r="R513" s="12"/>
      <c r="S513" s="12"/>
      <c r="T513" s="10">
        <v>69.540000000000006</v>
      </c>
    </row>
    <row r="514" spans="1:20" ht="23.25" thickBot="1" x14ac:dyDescent="0.3">
      <c r="A514" s="4" t="s">
        <v>245</v>
      </c>
      <c r="B514" s="4" t="s">
        <v>294</v>
      </c>
      <c r="C514" s="4" t="s">
        <v>295</v>
      </c>
      <c r="D514" s="4" t="s">
        <v>250</v>
      </c>
      <c r="E514" s="4" t="s">
        <v>251</v>
      </c>
      <c r="F514" s="4" t="s">
        <v>84</v>
      </c>
      <c r="G514" s="4" t="s">
        <v>85</v>
      </c>
      <c r="H514" s="9">
        <v>256.44</v>
      </c>
      <c r="I514" s="9">
        <v>327.64</v>
      </c>
      <c r="J514" s="9">
        <v>76.03</v>
      </c>
      <c r="K514" s="8"/>
      <c r="L514" s="8"/>
      <c r="M514" s="8"/>
      <c r="N514" s="8"/>
      <c r="O514" s="8"/>
      <c r="P514" s="8"/>
      <c r="Q514" s="8"/>
      <c r="R514" s="9">
        <v>38</v>
      </c>
      <c r="S514" s="8"/>
      <c r="T514" s="10">
        <v>698.11</v>
      </c>
    </row>
    <row r="515" spans="1:20" ht="23.25" thickBot="1" x14ac:dyDescent="0.3">
      <c r="A515" s="4" t="s">
        <v>245</v>
      </c>
      <c r="B515" s="4" t="s">
        <v>294</v>
      </c>
      <c r="C515" s="4" t="s">
        <v>295</v>
      </c>
      <c r="D515" s="4" t="s">
        <v>250</v>
      </c>
      <c r="E515" s="4" t="s">
        <v>251</v>
      </c>
      <c r="F515" s="4" t="s">
        <v>56</v>
      </c>
      <c r="G515" s="4" t="s">
        <v>57</v>
      </c>
      <c r="H515" s="11">
        <v>3504.6</v>
      </c>
      <c r="I515" s="11">
        <v>4413.2</v>
      </c>
      <c r="J515" s="11">
        <v>1038.98</v>
      </c>
      <c r="K515" s="12"/>
      <c r="L515" s="12"/>
      <c r="M515" s="12"/>
      <c r="N515" s="12"/>
      <c r="O515" s="12"/>
      <c r="P515" s="12"/>
      <c r="Q515" s="12"/>
      <c r="R515" s="11">
        <v>519.36</v>
      </c>
      <c r="S515" s="12"/>
      <c r="T515" s="10">
        <v>9476.14</v>
      </c>
    </row>
    <row r="516" spans="1:20" ht="23.25" thickBot="1" x14ac:dyDescent="0.3">
      <c r="A516" s="4" t="s">
        <v>245</v>
      </c>
      <c r="B516" s="4" t="s">
        <v>294</v>
      </c>
      <c r="C516" s="4" t="s">
        <v>295</v>
      </c>
      <c r="D516" s="4" t="s">
        <v>250</v>
      </c>
      <c r="E516" s="4" t="s">
        <v>251</v>
      </c>
      <c r="F516" s="4" t="s">
        <v>68</v>
      </c>
      <c r="G516" s="4" t="s">
        <v>69</v>
      </c>
      <c r="H516" s="8"/>
      <c r="I516" s="9">
        <v>64.3</v>
      </c>
      <c r="J516" s="13">
        <v>0</v>
      </c>
      <c r="K516" s="8"/>
      <c r="L516" s="8"/>
      <c r="M516" s="8"/>
      <c r="N516" s="8"/>
      <c r="O516" s="8"/>
      <c r="P516" s="8"/>
      <c r="Q516" s="8"/>
      <c r="R516" s="8"/>
      <c r="S516" s="8"/>
      <c r="T516" s="10">
        <v>64.3</v>
      </c>
    </row>
    <row r="517" spans="1:20" ht="23.25" thickBot="1" x14ac:dyDescent="0.3">
      <c r="A517" s="4" t="s">
        <v>245</v>
      </c>
      <c r="B517" s="4" t="s">
        <v>294</v>
      </c>
      <c r="C517" s="4" t="s">
        <v>295</v>
      </c>
      <c r="D517" s="4" t="s">
        <v>246</v>
      </c>
      <c r="E517" s="4" t="s">
        <v>247</v>
      </c>
      <c r="F517" s="4" t="s">
        <v>84</v>
      </c>
      <c r="G517" s="4" t="s">
        <v>85</v>
      </c>
      <c r="H517" s="12"/>
      <c r="I517" s="12"/>
      <c r="J517" s="12"/>
      <c r="K517" s="12"/>
      <c r="L517" s="12"/>
      <c r="M517" s="12"/>
      <c r="N517" s="12"/>
      <c r="O517" s="12"/>
      <c r="P517" s="12"/>
      <c r="Q517" s="12"/>
      <c r="R517" s="11">
        <v>7.06</v>
      </c>
      <c r="S517" s="12"/>
      <c r="T517" s="10">
        <v>7.06</v>
      </c>
    </row>
    <row r="518" spans="1:20" ht="23.25" thickBot="1" x14ac:dyDescent="0.3">
      <c r="A518" s="4" t="s">
        <v>245</v>
      </c>
      <c r="B518" s="4" t="s">
        <v>294</v>
      </c>
      <c r="C518" s="4" t="s">
        <v>295</v>
      </c>
      <c r="D518" s="4" t="s">
        <v>246</v>
      </c>
      <c r="E518" s="4" t="s">
        <v>247</v>
      </c>
      <c r="F518" s="4" t="s">
        <v>68</v>
      </c>
      <c r="G518" s="4" t="s">
        <v>69</v>
      </c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9">
        <v>96.45</v>
      </c>
      <c r="S518" s="8"/>
      <c r="T518" s="10">
        <v>96.45</v>
      </c>
    </row>
    <row r="519" spans="1:20" ht="15.75" thickBot="1" x14ac:dyDescent="0.3">
      <c r="A519" s="4" t="s">
        <v>296</v>
      </c>
      <c r="B519" s="4" t="s">
        <v>266</v>
      </c>
      <c r="C519" s="4" t="s">
        <v>267</v>
      </c>
      <c r="D519" s="4" t="s">
        <v>297</v>
      </c>
      <c r="E519" s="4" t="s">
        <v>298</v>
      </c>
      <c r="F519" s="4" t="s">
        <v>61</v>
      </c>
      <c r="G519" s="4" t="s">
        <v>62</v>
      </c>
      <c r="H519" s="12"/>
      <c r="I519" s="12"/>
      <c r="J519" s="12"/>
      <c r="K519" s="12"/>
      <c r="L519" s="12"/>
      <c r="M519" s="12"/>
      <c r="N519" s="12"/>
      <c r="O519" s="12"/>
      <c r="P519" s="12"/>
      <c r="Q519" s="11">
        <v>42585.88</v>
      </c>
      <c r="R519" s="11">
        <v>-8721.76</v>
      </c>
      <c r="S519" s="12"/>
      <c r="T519" s="10">
        <v>33864.120000000003</v>
      </c>
    </row>
    <row r="520" spans="1:20" ht="15.75" thickBot="1" x14ac:dyDescent="0.3">
      <c r="A520" s="4" t="s">
        <v>296</v>
      </c>
      <c r="B520" s="4" t="s">
        <v>266</v>
      </c>
      <c r="C520" s="4" t="s">
        <v>267</v>
      </c>
      <c r="D520" s="4" t="s">
        <v>297</v>
      </c>
      <c r="E520" s="4" t="s">
        <v>298</v>
      </c>
      <c r="F520" s="4" t="s">
        <v>92</v>
      </c>
      <c r="G520" s="4" t="s">
        <v>93</v>
      </c>
      <c r="H520" s="8"/>
      <c r="I520" s="8"/>
      <c r="J520" s="8"/>
      <c r="K520" s="8"/>
      <c r="L520" s="8"/>
      <c r="M520" s="8"/>
      <c r="N520" s="8"/>
      <c r="O520" s="8"/>
      <c r="P520" s="9">
        <v>4048.86</v>
      </c>
      <c r="Q520" s="9">
        <v>14909.14</v>
      </c>
      <c r="R520" s="8"/>
      <c r="S520" s="8"/>
      <c r="T520" s="10">
        <v>18958</v>
      </c>
    </row>
    <row r="521" spans="1:20" ht="15.75" thickBot="1" x14ac:dyDescent="0.3">
      <c r="A521" s="4" t="s">
        <v>296</v>
      </c>
      <c r="B521" s="4" t="s">
        <v>266</v>
      </c>
      <c r="C521" s="4" t="s">
        <v>267</v>
      </c>
      <c r="D521" s="4" t="s">
        <v>297</v>
      </c>
      <c r="E521" s="4" t="s">
        <v>298</v>
      </c>
      <c r="F521" s="4" t="s">
        <v>235</v>
      </c>
      <c r="G521" s="4" t="s">
        <v>236</v>
      </c>
      <c r="H521" s="12"/>
      <c r="I521" s="12"/>
      <c r="J521" s="12"/>
      <c r="K521" s="12"/>
      <c r="L521" s="12"/>
      <c r="M521" s="12"/>
      <c r="N521" s="12"/>
      <c r="O521" s="12"/>
      <c r="P521" s="11">
        <v>10492.81</v>
      </c>
      <c r="Q521" s="12"/>
      <c r="R521" s="12"/>
      <c r="S521" s="12"/>
      <c r="T521" s="10">
        <v>10492.81</v>
      </c>
    </row>
    <row r="522" spans="1:20" ht="15.75" thickBot="1" x14ac:dyDescent="0.3">
      <c r="A522" s="4" t="s">
        <v>296</v>
      </c>
      <c r="B522" s="4" t="s">
        <v>266</v>
      </c>
      <c r="C522" s="4" t="s">
        <v>267</v>
      </c>
      <c r="D522" s="4" t="s">
        <v>297</v>
      </c>
      <c r="E522" s="4" t="s">
        <v>298</v>
      </c>
      <c r="F522" s="4" t="s">
        <v>84</v>
      </c>
      <c r="G522" s="4" t="s">
        <v>85</v>
      </c>
      <c r="H522" s="8"/>
      <c r="I522" s="8"/>
      <c r="J522" s="8"/>
      <c r="K522" s="9">
        <v>54.17</v>
      </c>
      <c r="L522" s="9">
        <v>27.08</v>
      </c>
      <c r="M522" s="8"/>
      <c r="N522" s="9">
        <v>36.11</v>
      </c>
      <c r="O522" s="9">
        <v>18.059999999999999</v>
      </c>
      <c r="P522" s="9">
        <v>776.94</v>
      </c>
      <c r="Q522" s="9">
        <v>2784.6</v>
      </c>
      <c r="R522" s="9">
        <v>18.059999999999999</v>
      </c>
      <c r="S522" s="8"/>
      <c r="T522" s="10">
        <v>3715.02</v>
      </c>
    </row>
    <row r="523" spans="1:20" ht="15.75" thickBot="1" x14ac:dyDescent="0.3">
      <c r="A523" s="4" t="s">
        <v>296</v>
      </c>
      <c r="B523" s="4" t="s">
        <v>266</v>
      </c>
      <c r="C523" s="4" t="s">
        <v>267</v>
      </c>
      <c r="D523" s="4" t="s">
        <v>297</v>
      </c>
      <c r="E523" s="4" t="s">
        <v>298</v>
      </c>
      <c r="F523" s="4" t="s">
        <v>44</v>
      </c>
      <c r="G523" s="4" t="s">
        <v>45</v>
      </c>
      <c r="H523" s="12"/>
      <c r="I523" s="12"/>
      <c r="J523" s="12"/>
      <c r="K523" s="12"/>
      <c r="L523" s="11">
        <v>12120.88</v>
      </c>
      <c r="M523" s="12"/>
      <c r="N523" s="12"/>
      <c r="O523" s="12"/>
      <c r="P523" s="11">
        <v>15152.63</v>
      </c>
      <c r="Q523" s="11">
        <v>-6000</v>
      </c>
      <c r="R523" s="11">
        <v>19906</v>
      </c>
      <c r="S523" s="11">
        <v>10163.700000000001</v>
      </c>
      <c r="T523" s="10">
        <v>51343.21</v>
      </c>
    </row>
    <row r="524" spans="1:20" ht="15.75" thickBot="1" x14ac:dyDescent="0.3">
      <c r="A524" s="4" t="s">
        <v>296</v>
      </c>
      <c r="B524" s="4" t="s">
        <v>266</v>
      </c>
      <c r="C524" s="4" t="s">
        <v>267</v>
      </c>
      <c r="D524" s="4" t="s">
        <v>297</v>
      </c>
      <c r="E524" s="4" t="s">
        <v>298</v>
      </c>
      <c r="F524" s="4" t="s">
        <v>276</v>
      </c>
      <c r="G524" s="4" t="s">
        <v>277</v>
      </c>
      <c r="H524" s="8"/>
      <c r="I524" s="8"/>
      <c r="J524" s="8"/>
      <c r="K524" s="8"/>
      <c r="L524" s="8"/>
      <c r="M524" s="8"/>
      <c r="N524" s="8"/>
      <c r="O524" s="8"/>
      <c r="P524" s="9">
        <v>2622.5</v>
      </c>
      <c r="Q524" s="8"/>
      <c r="R524" s="8"/>
      <c r="S524" s="8"/>
      <c r="T524" s="10">
        <v>2622.5</v>
      </c>
    </row>
    <row r="525" spans="1:20" ht="15.75" thickBot="1" x14ac:dyDescent="0.3">
      <c r="A525" s="4" t="s">
        <v>296</v>
      </c>
      <c r="B525" s="4" t="s">
        <v>266</v>
      </c>
      <c r="C525" s="4" t="s">
        <v>267</v>
      </c>
      <c r="D525" s="4" t="s">
        <v>297</v>
      </c>
      <c r="E525" s="4" t="s">
        <v>298</v>
      </c>
      <c r="F525" s="4" t="s">
        <v>290</v>
      </c>
      <c r="G525" s="4" t="s">
        <v>291</v>
      </c>
      <c r="H525" s="12"/>
      <c r="I525" s="12"/>
      <c r="J525" s="12"/>
      <c r="K525" s="12"/>
      <c r="L525" s="12"/>
      <c r="M525" s="12"/>
      <c r="N525" s="12"/>
      <c r="O525" s="12"/>
      <c r="P525" s="12"/>
      <c r="Q525" s="11">
        <v>1295</v>
      </c>
      <c r="R525" s="12"/>
      <c r="S525" s="12"/>
      <c r="T525" s="10">
        <v>1295</v>
      </c>
    </row>
    <row r="526" spans="1:20" ht="15.75" thickBot="1" x14ac:dyDescent="0.3">
      <c r="A526" s="4" t="s">
        <v>296</v>
      </c>
      <c r="B526" s="4" t="s">
        <v>266</v>
      </c>
      <c r="C526" s="4" t="s">
        <v>267</v>
      </c>
      <c r="D526" s="4" t="s">
        <v>297</v>
      </c>
      <c r="E526" s="4" t="s">
        <v>298</v>
      </c>
      <c r="F526" s="4" t="s">
        <v>124</v>
      </c>
      <c r="G526" s="4" t="s">
        <v>125</v>
      </c>
      <c r="H526" s="8"/>
      <c r="I526" s="8"/>
      <c r="J526" s="8"/>
      <c r="K526" s="8"/>
      <c r="L526" s="8"/>
      <c r="M526" s="8"/>
      <c r="N526" s="8"/>
      <c r="O526" s="8"/>
      <c r="P526" s="9">
        <v>3302.5</v>
      </c>
      <c r="Q526" s="8"/>
      <c r="R526" s="8"/>
      <c r="S526" s="8"/>
      <c r="T526" s="10">
        <v>3302.5</v>
      </c>
    </row>
    <row r="527" spans="1:20" ht="15.75" thickBot="1" x14ac:dyDescent="0.3">
      <c r="A527" s="4" t="s">
        <v>296</v>
      </c>
      <c r="B527" s="4" t="s">
        <v>266</v>
      </c>
      <c r="C527" s="4" t="s">
        <v>267</v>
      </c>
      <c r="D527" s="4" t="s">
        <v>297</v>
      </c>
      <c r="E527" s="4" t="s">
        <v>298</v>
      </c>
      <c r="F527" s="4" t="s">
        <v>280</v>
      </c>
      <c r="G527" s="4" t="s">
        <v>281</v>
      </c>
      <c r="H527" s="12"/>
      <c r="I527" s="12"/>
      <c r="J527" s="12"/>
      <c r="K527" s="12"/>
      <c r="L527" s="12"/>
      <c r="M527" s="12"/>
      <c r="N527" s="12"/>
      <c r="O527" s="12"/>
      <c r="P527" s="11">
        <v>1418</v>
      </c>
      <c r="Q527" s="11">
        <v>1210</v>
      </c>
      <c r="R527" s="12"/>
      <c r="S527" s="12"/>
      <c r="T527" s="10">
        <v>2628</v>
      </c>
    </row>
    <row r="528" spans="1:20" ht="15.75" thickBot="1" x14ac:dyDescent="0.3">
      <c r="A528" s="4" t="s">
        <v>296</v>
      </c>
      <c r="B528" s="4" t="s">
        <v>266</v>
      </c>
      <c r="C528" s="4" t="s">
        <v>267</v>
      </c>
      <c r="D528" s="4" t="s">
        <v>297</v>
      </c>
      <c r="E528" s="4" t="s">
        <v>298</v>
      </c>
      <c r="F528" s="4" t="s">
        <v>26</v>
      </c>
      <c r="G528" s="4" t="s">
        <v>27</v>
      </c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9">
        <v>65.459999999999994</v>
      </c>
      <c r="S528" s="8"/>
      <c r="T528" s="10">
        <v>65.459999999999994</v>
      </c>
    </row>
    <row r="529" spans="1:20" ht="15.75" thickBot="1" x14ac:dyDescent="0.3">
      <c r="A529" s="4" t="s">
        <v>296</v>
      </c>
      <c r="B529" s="4" t="s">
        <v>266</v>
      </c>
      <c r="C529" s="4" t="s">
        <v>267</v>
      </c>
      <c r="D529" s="4" t="s">
        <v>297</v>
      </c>
      <c r="E529" s="4" t="s">
        <v>298</v>
      </c>
      <c r="F529" s="4" t="s">
        <v>71</v>
      </c>
      <c r="G529" s="4" t="s">
        <v>72</v>
      </c>
      <c r="H529" s="12"/>
      <c r="I529" s="12"/>
      <c r="J529" s="12"/>
      <c r="K529" s="12"/>
      <c r="L529" s="12"/>
      <c r="M529" s="12"/>
      <c r="N529" s="11">
        <v>500</v>
      </c>
      <c r="O529" s="12"/>
      <c r="P529" s="12"/>
      <c r="Q529" s="12"/>
      <c r="R529" s="12"/>
      <c r="S529" s="12"/>
      <c r="T529" s="10">
        <v>500</v>
      </c>
    </row>
    <row r="530" spans="1:20" ht="15.75" thickBot="1" x14ac:dyDescent="0.3">
      <c r="A530" s="4" t="s">
        <v>296</v>
      </c>
      <c r="B530" s="4" t="s">
        <v>266</v>
      </c>
      <c r="C530" s="4" t="s">
        <v>267</v>
      </c>
      <c r="D530" s="4" t="s">
        <v>297</v>
      </c>
      <c r="E530" s="4" t="s">
        <v>298</v>
      </c>
      <c r="F530" s="4" t="s">
        <v>299</v>
      </c>
      <c r="G530" s="4" t="s">
        <v>300</v>
      </c>
      <c r="H530" s="8"/>
      <c r="I530" s="8"/>
      <c r="J530" s="8"/>
      <c r="K530" s="8"/>
      <c r="L530" s="8"/>
      <c r="M530" s="8"/>
      <c r="N530" s="8"/>
      <c r="O530" s="8"/>
      <c r="P530" s="9">
        <v>21.73</v>
      </c>
      <c r="Q530" s="9">
        <v>109.33</v>
      </c>
      <c r="R530" s="9">
        <v>195.29</v>
      </c>
      <c r="S530" s="9">
        <v>214.99</v>
      </c>
      <c r="T530" s="10">
        <v>541.34</v>
      </c>
    </row>
    <row r="531" spans="1:20" ht="15.75" thickBot="1" x14ac:dyDescent="0.3">
      <c r="A531" s="4" t="s">
        <v>296</v>
      </c>
      <c r="B531" s="4" t="s">
        <v>266</v>
      </c>
      <c r="C531" s="4" t="s">
        <v>267</v>
      </c>
      <c r="D531" s="4" t="s">
        <v>297</v>
      </c>
      <c r="E531" s="4" t="s">
        <v>298</v>
      </c>
      <c r="F531" s="4" t="s">
        <v>102</v>
      </c>
      <c r="G531" s="4" t="s">
        <v>103</v>
      </c>
      <c r="H531" s="12"/>
      <c r="I531" s="12"/>
      <c r="J531" s="12"/>
      <c r="K531" s="12"/>
      <c r="L531" s="12"/>
      <c r="M531" s="12"/>
      <c r="N531" s="12"/>
      <c r="O531" s="12"/>
      <c r="P531" s="11">
        <v>3302.94</v>
      </c>
      <c r="Q531" s="11">
        <v>32814.769999999997</v>
      </c>
      <c r="R531" s="11">
        <v>4693.21</v>
      </c>
      <c r="S531" s="11">
        <v>3270.69</v>
      </c>
      <c r="T531" s="10">
        <v>44081.61</v>
      </c>
    </row>
    <row r="532" spans="1:20" ht="15.75" thickBot="1" x14ac:dyDescent="0.3">
      <c r="A532" s="4" t="s">
        <v>296</v>
      </c>
      <c r="B532" s="4" t="s">
        <v>266</v>
      </c>
      <c r="C532" s="4" t="s">
        <v>267</v>
      </c>
      <c r="D532" s="4" t="s">
        <v>297</v>
      </c>
      <c r="E532" s="4" t="s">
        <v>298</v>
      </c>
      <c r="F532" s="4" t="s">
        <v>140</v>
      </c>
      <c r="G532" s="4" t="s">
        <v>141</v>
      </c>
      <c r="H532" s="8"/>
      <c r="I532" s="8"/>
      <c r="J532" s="8"/>
      <c r="K532" s="8"/>
      <c r="L532" s="8"/>
      <c r="M532" s="8"/>
      <c r="N532" s="8"/>
      <c r="O532" s="8"/>
      <c r="P532" s="9">
        <v>1200</v>
      </c>
      <c r="Q532" s="9">
        <v>900</v>
      </c>
      <c r="R532" s="8"/>
      <c r="S532" s="8"/>
      <c r="T532" s="10">
        <v>2100</v>
      </c>
    </row>
    <row r="533" spans="1:20" ht="15.75" thickBot="1" x14ac:dyDescent="0.3">
      <c r="A533" s="4" t="s">
        <v>296</v>
      </c>
      <c r="B533" s="4" t="s">
        <v>266</v>
      </c>
      <c r="C533" s="4" t="s">
        <v>267</v>
      </c>
      <c r="D533" s="4" t="s">
        <v>297</v>
      </c>
      <c r="E533" s="4" t="s">
        <v>298</v>
      </c>
      <c r="F533" s="4" t="s">
        <v>144</v>
      </c>
      <c r="G533" s="4" t="s">
        <v>145</v>
      </c>
      <c r="H533" s="12"/>
      <c r="I533" s="12"/>
      <c r="J533" s="12"/>
      <c r="K533" s="12"/>
      <c r="L533" s="11">
        <v>14</v>
      </c>
      <c r="M533" s="12"/>
      <c r="N533" s="12"/>
      <c r="O533" s="12"/>
      <c r="P533" s="11">
        <v>80.3</v>
      </c>
      <c r="Q533" s="11">
        <v>55.22</v>
      </c>
      <c r="R533" s="12"/>
      <c r="S533" s="12"/>
      <c r="T533" s="10">
        <v>149.52000000000001</v>
      </c>
    </row>
    <row r="534" spans="1:20" ht="15.75" thickBot="1" x14ac:dyDescent="0.3">
      <c r="A534" s="4" t="s">
        <v>296</v>
      </c>
      <c r="B534" s="4" t="s">
        <v>266</v>
      </c>
      <c r="C534" s="4" t="s">
        <v>267</v>
      </c>
      <c r="D534" s="4" t="s">
        <v>297</v>
      </c>
      <c r="E534" s="4" t="s">
        <v>298</v>
      </c>
      <c r="F534" s="4" t="s">
        <v>217</v>
      </c>
      <c r="G534" s="4" t="s">
        <v>218</v>
      </c>
      <c r="H534" s="8"/>
      <c r="I534" s="8"/>
      <c r="J534" s="8"/>
      <c r="K534" s="8"/>
      <c r="L534" s="8"/>
      <c r="M534" s="8"/>
      <c r="N534" s="8"/>
      <c r="O534" s="8"/>
      <c r="P534" s="8"/>
      <c r="Q534" s="9">
        <v>1745.47</v>
      </c>
      <c r="R534" s="8"/>
      <c r="S534" s="8"/>
      <c r="T534" s="10">
        <v>1745.47</v>
      </c>
    </row>
    <row r="535" spans="1:20" ht="15.75" thickBot="1" x14ac:dyDescent="0.3">
      <c r="A535" s="4" t="s">
        <v>296</v>
      </c>
      <c r="B535" s="4" t="s">
        <v>266</v>
      </c>
      <c r="C535" s="4" t="s">
        <v>267</v>
      </c>
      <c r="D535" s="4" t="s">
        <v>297</v>
      </c>
      <c r="E535" s="4" t="s">
        <v>298</v>
      </c>
      <c r="F535" s="4" t="s">
        <v>301</v>
      </c>
      <c r="G535" s="4" t="s">
        <v>302</v>
      </c>
      <c r="H535" s="12"/>
      <c r="I535" s="12"/>
      <c r="J535" s="12"/>
      <c r="K535" s="12"/>
      <c r="L535" s="12"/>
      <c r="M535" s="12"/>
      <c r="N535" s="12"/>
      <c r="O535" s="12"/>
      <c r="P535" s="11">
        <v>41.95</v>
      </c>
      <c r="Q535" s="11">
        <v>211.89</v>
      </c>
      <c r="R535" s="11">
        <v>375.97</v>
      </c>
      <c r="S535" s="11">
        <v>419.72</v>
      </c>
      <c r="T535" s="10">
        <v>1049.53</v>
      </c>
    </row>
    <row r="536" spans="1:20" ht="15.75" thickBot="1" x14ac:dyDescent="0.3">
      <c r="A536" s="4" t="s">
        <v>296</v>
      </c>
      <c r="B536" s="4" t="s">
        <v>266</v>
      </c>
      <c r="C536" s="4" t="s">
        <v>267</v>
      </c>
      <c r="D536" s="4" t="s">
        <v>297</v>
      </c>
      <c r="E536" s="4" t="s">
        <v>298</v>
      </c>
      <c r="F536" s="4" t="s">
        <v>303</v>
      </c>
      <c r="G536" s="4" t="s">
        <v>304</v>
      </c>
      <c r="H536" s="8"/>
      <c r="I536" s="8"/>
      <c r="J536" s="8"/>
      <c r="K536" s="8"/>
      <c r="L536" s="8"/>
      <c r="M536" s="8"/>
      <c r="N536" s="8"/>
      <c r="O536" s="8"/>
      <c r="P536" s="9">
        <v>35.81</v>
      </c>
      <c r="Q536" s="9">
        <v>185.49</v>
      </c>
      <c r="R536" s="9">
        <v>329.47</v>
      </c>
      <c r="S536" s="9">
        <v>374.4</v>
      </c>
      <c r="T536" s="10">
        <v>925.17</v>
      </c>
    </row>
    <row r="537" spans="1:20" ht="15.75" thickBot="1" x14ac:dyDescent="0.3">
      <c r="A537" s="4" t="s">
        <v>296</v>
      </c>
      <c r="B537" s="4" t="s">
        <v>266</v>
      </c>
      <c r="C537" s="4" t="s">
        <v>267</v>
      </c>
      <c r="D537" s="4" t="s">
        <v>297</v>
      </c>
      <c r="E537" s="4" t="s">
        <v>298</v>
      </c>
      <c r="F537" s="4" t="s">
        <v>180</v>
      </c>
      <c r="G537" s="4" t="s">
        <v>181</v>
      </c>
      <c r="H537" s="11">
        <v>956.74</v>
      </c>
      <c r="I537" s="11">
        <v>228.66</v>
      </c>
      <c r="J537" s="11">
        <v>252.57</v>
      </c>
      <c r="K537" s="11">
        <v>317.31</v>
      </c>
      <c r="L537" s="11">
        <v>431.35</v>
      </c>
      <c r="M537" s="12"/>
      <c r="N537" s="12"/>
      <c r="O537" s="12"/>
      <c r="P537" s="11">
        <v>3051.31</v>
      </c>
      <c r="Q537" s="11">
        <v>677.35</v>
      </c>
      <c r="R537" s="11">
        <v>258.81</v>
      </c>
      <c r="S537" s="11">
        <v>323.54000000000002</v>
      </c>
      <c r="T537" s="10">
        <v>6497.64</v>
      </c>
    </row>
    <row r="538" spans="1:20" ht="15.75" thickBot="1" x14ac:dyDescent="0.3">
      <c r="A538" s="4" t="s">
        <v>296</v>
      </c>
      <c r="B538" s="4" t="s">
        <v>266</v>
      </c>
      <c r="C538" s="4" t="s">
        <v>267</v>
      </c>
      <c r="D538" s="4" t="s">
        <v>297</v>
      </c>
      <c r="E538" s="4" t="s">
        <v>298</v>
      </c>
      <c r="F538" s="4" t="s">
        <v>65</v>
      </c>
      <c r="G538" s="4" t="s">
        <v>66</v>
      </c>
      <c r="H538" s="8"/>
      <c r="I538" s="8"/>
      <c r="J538" s="8"/>
      <c r="K538" s="8"/>
      <c r="L538" s="8"/>
      <c r="M538" s="8"/>
      <c r="N538" s="8"/>
      <c r="O538" s="8"/>
      <c r="P538" s="9">
        <v>96.34</v>
      </c>
      <c r="Q538" s="9">
        <v>177.2</v>
      </c>
      <c r="R538" s="8"/>
      <c r="S538" s="8"/>
      <c r="T538" s="10">
        <v>273.54000000000002</v>
      </c>
    </row>
    <row r="539" spans="1:20" ht="15.75" thickBot="1" x14ac:dyDescent="0.3">
      <c r="A539" s="4" t="s">
        <v>296</v>
      </c>
      <c r="B539" s="4" t="s">
        <v>266</v>
      </c>
      <c r="C539" s="4" t="s">
        <v>267</v>
      </c>
      <c r="D539" s="4" t="s">
        <v>297</v>
      </c>
      <c r="E539" s="4" t="s">
        <v>298</v>
      </c>
      <c r="F539" s="4" t="s">
        <v>56</v>
      </c>
      <c r="G539" s="4" t="s">
        <v>57</v>
      </c>
      <c r="H539" s="12"/>
      <c r="I539" s="12"/>
      <c r="J539" s="12"/>
      <c r="K539" s="11">
        <v>412.92</v>
      </c>
      <c r="L539" s="11">
        <v>206.46</v>
      </c>
      <c r="M539" s="12"/>
      <c r="N539" s="11">
        <v>275.27999999999997</v>
      </c>
      <c r="O539" s="11">
        <v>137.63999999999999</v>
      </c>
      <c r="P539" s="11">
        <v>1990.67</v>
      </c>
      <c r="Q539" s="11">
        <v>16600.8</v>
      </c>
      <c r="R539" s="11">
        <v>137.63999999999999</v>
      </c>
      <c r="S539" s="12"/>
      <c r="T539" s="10">
        <v>19761.41</v>
      </c>
    </row>
    <row r="540" spans="1:20" ht="15.75" thickBot="1" x14ac:dyDescent="0.3">
      <c r="A540" s="4" t="s">
        <v>296</v>
      </c>
      <c r="B540" s="4" t="s">
        <v>266</v>
      </c>
      <c r="C540" s="4" t="s">
        <v>267</v>
      </c>
      <c r="D540" s="4" t="s">
        <v>297</v>
      </c>
      <c r="E540" s="4" t="s">
        <v>298</v>
      </c>
      <c r="F540" s="4" t="s">
        <v>68</v>
      </c>
      <c r="G540" s="4" t="s">
        <v>69</v>
      </c>
      <c r="H540" s="8"/>
      <c r="I540" s="8"/>
      <c r="J540" s="8"/>
      <c r="K540" s="8"/>
      <c r="L540" s="8"/>
      <c r="M540" s="8"/>
      <c r="N540" s="8"/>
      <c r="O540" s="8"/>
      <c r="P540" s="9">
        <v>3835.53</v>
      </c>
      <c r="Q540" s="9">
        <v>4448.8100000000004</v>
      </c>
      <c r="R540" s="8"/>
      <c r="S540" s="8"/>
      <c r="T540" s="10">
        <v>8284.34</v>
      </c>
    </row>
    <row r="541" spans="1:20" ht="15.75" thickBot="1" x14ac:dyDescent="0.3">
      <c r="A541" s="4" t="s">
        <v>305</v>
      </c>
      <c r="B541" s="4" t="s">
        <v>80</v>
      </c>
      <c r="C541" s="4" t="s">
        <v>81</v>
      </c>
      <c r="D541" s="4" t="s">
        <v>306</v>
      </c>
      <c r="E541" s="4" t="s">
        <v>307</v>
      </c>
      <c r="F541" s="4" t="s">
        <v>110</v>
      </c>
      <c r="G541" s="4" t="s">
        <v>111</v>
      </c>
      <c r="H541" s="11">
        <v>16253.68</v>
      </c>
      <c r="I541" s="11">
        <v>16256.24</v>
      </c>
      <c r="J541" s="11">
        <v>10377.700000000001</v>
      </c>
      <c r="K541" s="11">
        <v>16792.419999999998</v>
      </c>
      <c r="L541" s="11">
        <v>15008.74</v>
      </c>
      <c r="M541" s="11">
        <v>16004.93</v>
      </c>
      <c r="N541" s="11">
        <v>16498.349999999999</v>
      </c>
      <c r="O541" s="11">
        <v>13929.8</v>
      </c>
      <c r="P541" s="11">
        <v>16519.43</v>
      </c>
      <c r="Q541" s="11">
        <v>17873.68</v>
      </c>
      <c r="R541" s="11">
        <v>16248.8</v>
      </c>
      <c r="S541" s="11">
        <v>12865.4</v>
      </c>
      <c r="T541" s="10">
        <v>184629.17</v>
      </c>
    </row>
    <row r="542" spans="1:20" ht="15.75" thickBot="1" x14ac:dyDescent="0.3">
      <c r="A542" s="4" t="s">
        <v>305</v>
      </c>
      <c r="B542" s="4" t="s">
        <v>80</v>
      </c>
      <c r="C542" s="4" t="s">
        <v>81</v>
      </c>
      <c r="D542" s="4" t="s">
        <v>306</v>
      </c>
      <c r="E542" s="4" t="s">
        <v>307</v>
      </c>
      <c r="F542" s="4" t="s">
        <v>88</v>
      </c>
      <c r="G542" s="4" t="s">
        <v>89</v>
      </c>
      <c r="H542" s="9">
        <v>2293.0500000000002</v>
      </c>
      <c r="I542" s="9">
        <v>2303.06</v>
      </c>
      <c r="J542" s="9">
        <v>2371.5100000000002</v>
      </c>
      <c r="K542" s="9">
        <v>2371.4499999999998</v>
      </c>
      <c r="L542" s="9">
        <v>2371.4299999999998</v>
      </c>
      <c r="M542" s="9">
        <v>2371.46</v>
      </c>
      <c r="N542" s="9">
        <v>2389.5100000000002</v>
      </c>
      <c r="O542" s="9">
        <v>2407.6</v>
      </c>
      <c r="P542" s="9">
        <v>2407.58</v>
      </c>
      <c r="Q542" s="9">
        <v>2407.58</v>
      </c>
      <c r="R542" s="9">
        <v>2407.59</v>
      </c>
      <c r="S542" s="9">
        <v>2407.6</v>
      </c>
      <c r="T542" s="10">
        <v>28509.42</v>
      </c>
    </row>
    <row r="543" spans="1:20" ht="15.75" thickBot="1" x14ac:dyDescent="0.3">
      <c r="A543" s="4" t="s">
        <v>305</v>
      </c>
      <c r="B543" s="4" t="s">
        <v>80</v>
      </c>
      <c r="C543" s="4" t="s">
        <v>81</v>
      </c>
      <c r="D543" s="4" t="s">
        <v>306</v>
      </c>
      <c r="E543" s="4" t="s">
        <v>307</v>
      </c>
      <c r="F543" s="4" t="s">
        <v>90</v>
      </c>
      <c r="G543" s="4" t="s">
        <v>91</v>
      </c>
      <c r="H543" s="11">
        <v>8908.36</v>
      </c>
      <c r="I543" s="11">
        <v>8947.2000000000007</v>
      </c>
      <c r="J543" s="11">
        <v>9212.92</v>
      </c>
      <c r="K543" s="11">
        <v>9212.92</v>
      </c>
      <c r="L543" s="11">
        <v>9212.89</v>
      </c>
      <c r="M543" s="11">
        <v>9212.93</v>
      </c>
      <c r="N543" s="11">
        <v>9283.1</v>
      </c>
      <c r="O543" s="11">
        <v>9353.27</v>
      </c>
      <c r="P543" s="11">
        <v>9353.2800000000007</v>
      </c>
      <c r="Q543" s="11">
        <v>9353.2800000000007</v>
      </c>
      <c r="R543" s="11">
        <v>9353.2800000000007</v>
      </c>
      <c r="S543" s="11">
        <v>9353.27</v>
      </c>
      <c r="T543" s="10">
        <v>110756.7</v>
      </c>
    </row>
    <row r="544" spans="1:20" ht="15.75" thickBot="1" x14ac:dyDescent="0.3">
      <c r="A544" s="4" t="s">
        <v>305</v>
      </c>
      <c r="B544" s="4" t="s">
        <v>80</v>
      </c>
      <c r="C544" s="4" t="s">
        <v>81</v>
      </c>
      <c r="D544" s="4" t="s">
        <v>306</v>
      </c>
      <c r="E544" s="4" t="s">
        <v>307</v>
      </c>
      <c r="F544" s="4" t="s">
        <v>61</v>
      </c>
      <c r="G544" s="4" t="s">
        <v>62</v>
      </c>
      <c r="H544" s="9">
        <v>29.94</v>
      </c>
      <c r="I544" s="8"/>
      <c r="J544" s="9">
        <v>186.29</v>
      </c>
      <c r="K544" s="9">
        <v>81.37</v>
      </c>
      <c r="L544" s="9">
        <v>45.01</v>
      </c>
      <c r="M544" s="9">
        <v>191.22</v>
      </c>
      <c r="N544" s="9">
        <v>393.35</v>
      </c>
      <c r="O544" s="8"/>
      <c r="P544" s="9">
        <v>158.44</v>
      </c>
      <c r="Q544" s="9">
        <v>93.39</v>
      </c>
      <c r="R544" s="9">
        <v>142.72999999999999</v>
      </c>
      <c r="S544" s="8"/>
      <c r="T544" s="10">
        <v>1321.74</v>
      </c>
    </row>
    <row r="545" spans="1:20" ht="15.75" thickBot="1" x14ac:dyDescent="0.3">
      <c r="A545" s="4" t="s">
        <v>305</v>
      </c>
      <c r="B545" s="4" t="s">
        <v>80</v>
      </c>
      <c r="C545" s="4" t="s">
        <v>81</v>
      </c>
      <c r="D545" s="4" t="s">
        <v>306</v>
      </c>
      <c r="E545" s="4" t="s">
        <v>307</v>
      </c>
      <c r="F545" s="4" t="s">
        <v>94</v>
      </c>
      <c r="G545" s="4" t="s">
        <v>95</v>
      </c>
      <c r="H545" s="11">
        <v>1460</v>
      </c>
      <c r="I545" s="11">
        <v>1460</v>
      </c>
      <c r="J545" s="11">
        <v>1460</v>
      </c>
      <c r="K545" s="11">
        <v>1460</v>
      </c>
      <c r="L545" s="11">
        <v>1460</v>
      </c>
      <c r="M545" s="11">
        <v>1460</v>
      </c>
      <c r="N545" s="11">
        <v>1460</v>
      </c>
      <c r="O545" s="11">
        <v>1460</v>
      </c>
      <c r="P545" s="11">
        <v>1460</v>
      </c>
      <c r="Q545" s="11">
        <v>1460</v>
      </c>
      <c r="R545" s="11">
        <v>1460</v>
      </c>
      <c r="S545" s="11">
        <v>1460</v>
      </c>
      <c r="T545" s="10">
        <v>17520</v>
      </c>
    </row>
    <row r="546" spans="1:20" ht="15.75" thickBot="1" x14ac:dyDescent="0.3">
      <c r="A546" s="4" t="s">
        <v>305</v>
      </c>
      <c r="B546" s="4" t="s">
        <v>80</v>
      </c>
      <c r="C546" s="4" t="s">
        <v>81</v>
      </c>
      <c r="D546" s="4" t="s">
        <v>306</v>
      </c>
      <c r="E546" s="4" t="s">
        <v>307</v>
      </c>
      <c r="F546" s="4" t="s">
        <v>122</v>
      </c>
      <c r="G546" s="4" t="s">
        <v>123</v>
      </c>
      <c r="H546" s="8"/>
      <c r="I546" s="8"/>
      <c r="J546" s="8"/>
      <c r="K546" s="8"/>
      <c r="L546" s="8"/>
      <c r="M546" s="8"/>
      <c r="N546" s="8"/>
      <c r="O546" s="9">
        <v>102</v>
      </c>
      <c r="P546" s="8"/>
      <c r="Q546" s="8"/>
      <c r="R546" s="8"/>
      <c r="S546" s="8"/>
      <c r="T546" s="10">
        <v>102</v>
      </c>
    </row>
    <row r="547" spans="1:20" ht="15.75" thickBot="1" x14ac:dyDescent="0.3">
      <c r="A547" s="4" t="s">
        <v>305</v>
      </c>
      <c r="B547" s="4" t="s">
        <v>80</v>
      </c>
      <c r="C547" s="4" t="s">
        <v>81</v>
      </c>
      <c r="D547" s="4" t="s">
        <v>306</v>
      </c>
      <c r="E547" s="4" t="s">
        <v>307</v>
      </c>
      <c r="F547" s="4" t="s">
        <v>207</v>
      </c>
      <c r="G547" s="4" t="s">
        <v>208</v>
      </c>
      <c r="H547" s="12"/>
      <c r="I547" s="12"/>
      <c r="J547" s="12"/>
      <c r="K547" s="11">
        <v>18.559999999999999</v>
      </c>
      <c r="L547" s="11">
        <v>10</v>
      </c>
      <c r="M547" s="12"/>
      <c r="N547" s="12"/>
      <c r="O547" s="12"/>
      <c r="P547" s="12"/>
      <c r="Q547" s="12"/>
      <c r="R547" s="12"/>
      <c r="S547" s="12"/>
      <c r="T547" s="10">
        <v>28.56</v>
      </c>
    </row>
    <row r="548" spans="1:20" ht="15.75" thickBot="1" x14ac:dyDescent="0.3">
      <c r="A548" s="4" t="s">
        <v>305</v>
      </c>
      <c r="B548" s="4" t="s">
        <v>80</v>
      </c>
      <c r="C548" s="4" t="s">
        <v>81</v>
      </c>
      <c r="D548" s="4" t="s">
        <v>306</v>
      </c>
      <c r="E548" s="4" t="s">
        <v>307</v>
      </c>
      <c r="F548" s="4" t="s">
        <v>128</v>
      </c>
      <c r="G548" s="4" t="s">
        <v>129</v>
      </c>
      <c r="H548" s="8"/>
      <c r="I548" s="8"/>
      <c r="J548" s="8"/>
      <c r="K548" s="8"/>
      <c r="L548" s="9">
        <v>563.26</v>
      </c>
      <c r="M548" s="8"/>
      <c r="N548" s="8"/>
      <c r="O548" s="8"/>
      <c r="P548" s="9">
        <v>-563.26</v>
      </c>
      <c r="Q548" s="8"/>
      <c r="R548" s="8"/>
      <c r="S548" s="8"/>
      <c r="T548" s="14">
        <v>0</v>
      </c>
    </row>
    <row r="549" spans="1:20" ht="15.75" thickBot="1" x14ac:dyDescent="0.3">
      <c r="A549" s="4" t="s">
        <v>305</v>
      </c>
      <c r="B549" s="4" t="s">
        <v>80</v>
      </c>
      <c r="C549" s="4" t="s">
        <v>81</v>
      </c>
      <c r="D549" s="4" t="s">
        <v>306</v>
      </c>
      <c r="E549" s="4" t="s">
        <v>307</v>
      </c>
      <c r="F549" s="4" t="s">
        <v>96</v>
      </c>
      <c r="G549" s="4" t="s">
        <v>97</v>
      </c>
      <c r="H549" s="11">
        <v>24.97</v>
      </c>
      <c r="I549" s="11">
        <v>24.9</v>
      </c>
      <c r="J549" s="11">
        <v>24.53</v>
      </c>
      <c r="K549" s="11">
        <v>25.19</v>
      </c>
      <c r="L549" s="11">
        <v>23.41</v>
      </c>
      <c r="M549" s="11">
        <v>22.67</v>
      </c>
      <c r="N549" s="11">
        <v>27.74</v>
      </c>
      <c r="O549" s="11">
        <v>22.67</v>
      </c>
      <c r="P549" s="11">
        <v>22.67</v>
      </c>
      <c r="Q549" s="11">
        <v>22.74</v>
      </c>
      <c r="R549" s="11">
        <v>23.11</v>
      </c>
      <c r="S549" s="11">
        <v>24.75</v>
      </c>
      <c r="T549" s="10">
        <v>289.35000000000002</v>
      </c>
    </row>
    <row r="550" spans="1:20" ht="15.75" thickBot="1" x14ac:dyDescent="0.3">
      <c r="A550" s="4" t="s">
        <v>305</v>
      </c>
      <c r="B550" s="4" t="s">
        <v>80</v>
      </c>
      <c r="C550" s="4" t="s">
        <v>81</v>
      </c>
      <c r="D550" s="4" t="s">
        <v>306</v>
      </c>
      <c r="E550" s="4" t="s">
        <v>307</v>
      </c>
      <c r="F550" s="4" t="s">
        <v>77</v>
      </c>
      <c r="G550" s="4" t="s">
        <v>78</v>
      </c>
      <c r="H550" s="9">
        <v>13761.2</v>
      </c>
      <c r="I550" s="9">
        <v>11270.89</v>
      </c>
      <c r="J550" s="9">
        <v>13000.86</v>
      </c>
      <c r="K550" s="9">
        <v>10027.91</v>
      </c>
      <c r="L550" s="9">
        <v>5092.63</v>
      </c>
      <c r="M550" s="9">
        <v>1508.81</v>
      </c>
      <c r="N550" s="9">
        <v>642.26</v>
      </c>
      <c r="O550" s="9">
        <v>430.91</v>
      </c>
      <c r="P550" s="9">
        <v>526.88</v>
      </c>
      <c r="Q550" s="9">
        <v>1676.63</v>
      </c>
      <c r="R550" s="9">
        <v>4471.74</v>
      </c>
      <c r="S550" s="9">
        <v>9431.3799999999992</v>
      </c>
      <c r="T550" s="10">
        <v>71842.100000000006</v>
      </c>
    </row>
    <row r="551" spans="1:20" ht="15.75" thickBot="1" x14ac:dyDescent="0.3">
      <c r="A551" s="4" t="s">
        <v>305</v>
      </c>
      <c r="B551" s="4" t="s">
        <v>80</v>
      </c>
      <c r="C551" s="4" t="s">
        <v>81</v>
      </c>
      <c r="D551" s="4" t="s">
        <v>306</v>
      </c>
      <c r="E551" s="4" t="s">
        <v>307</v>
      </c>
      <c r="F551" s="4" t="s">
        <v>98</v>
      </c>
      <c r="G551" s="4" t="s">
        <v>99</v>
      </c>
      <c r="H551" s="11">
        <v>622.99</v>
      </c>
      <c r="I551" s="11">
        <v>137.03</v>
      </c>
      <c r="J551" s="11">
        <v>445.93</v>
      </c>
      <c r="K551" s="11">
        <v>222.97</v>
      </c>
      <c r="L551" s="11">
        <v>332.9</v>
      </c>
      <c r="M551" s="11">
        <v>371.68</v>
      </c>
      <c r="N551" s="11">
        <v>322.89999999999998</v>
      </c>
      <c r="O551" s="11">
        <v>53.96</v>
      </c>
      <c r="P551" s="11">
        <v>59.97</v>
      </c>
      <c r="Q551" s="11">
        <v>632.74</v>
      </c>
      <c r="R551" s="12"/>
      <c r="S551" s="11">
        <v>144.79</v>
      </c>
      <c r="T551" s="10">
        <v>3347.86</v>
      </c>
    </row>
    <row r="552" spans="1:20" ht="15.75" thickBot="1" x14ac:dyDescent="0.3">
      <c r="A552" s="4" t="s">
        <v>305</v>
      </c>
      <c r="B552" s="4" t="s">
        <v>80</v>
      </c>
      <c r="C552" s="4" t="s">
        <v>81</v>
      </c>
      <c r="D552" s="4" t="s">
        <v>306</v>
      </c>
      <c r="E552" s="4" t="s">
        <v>307</v>
      </c>
      <c r="F552" s="4" t="s">
        <v>130</v>
      </c>
      <c r="G552" s="4" t="s">
        <v>131</v>
      </c>
      <c r="H552" s="8"/>
      <c r="I552" s="8"/>
      <c r="J552" s="9">
        <v>148.11000000000001</v>
      </c>
      <c r="K552" s="9">
        <v>42.74</v>
      </c>
      <c r="L552" s="8"/>
      <c r="M552" s="9">
        <v>69.34</v>
      </c>
      <c r="N552" s="8"/>
      <c r="O552" s="8"/>
      <c r="P552" s="9">
        <v>76.39</v>
      </c>
      <c r="Q552" s="9">
        <v>57.37</v>
      </c>
      <c r="R552" s="9">
        <v>57.92</v>
      </c>
      <c r="S552" s="9">
        <v>315.73</v>
      </c>
      <c r="T552" s="10">
        <v>767.6</v>
      </c>
    </row>
    <row r="553" spans="1:20" ht="15.75" thickBot="1" x14ac:dyDescent="0.3">
      <c r="A553" s="4" t="s">
        <v>305</v>
      </c>
      <c r="B553" s="4" t="s">
        <v>80</v>
      </c>
      <c r="C553" s="4" t="s">
        <v>81</v>
      </c>
      <c r="D553" s="4" t="s">
        <v>306</v>
      </c>
      <c r="E553" s="4" t="s">
        <v>307</v>
      </c>
      <c r="F553" s="4" t="s">
        <v>132</v>
      </c>
      <c r="G553" s="4" t="s">
        <v>133</v>
      </c>
      <c r="H553" s="12"/>
      <c r="I553" s="12"/>
      <c r="J553" s="11">
        <v>500</v>
      </c>
      <c r="K553" s="12"/>
      <c r="L553" s="12"/>
      <c r="M553" s="12"/>
      <c r="N553" s="12"/>
      <c r="O553" s="12"/>
      <c r="P553" s="12"/>
      <c r="Q553" s="12"/>
      <c r="R553" s="12"/>
      <c r="S553" s="12"/>
      <c r="T553" s="10">
        <v>500</v>
      </c>
    </row>
    <row r="554" spans="1:20" ht="15.75" thickBot="1" x14ac:dyDescent="0.3">
      <c r="A554" s="4" t="s">
        <v>305</v>
      </c>
      <c r="B554" s="4" t="s">
        <v>80</v>
      </c>
      <c r="C554" s="4" t="s">
        <v>81</v>
      </c>
      <c r="D554" s="4" t="s">
        <v>306</v>
      </c>
      <c r="E554" s="4" t="s">
        <v>307</v>
      </c>
      <c r="F554" s="4" t="s">
        <v>136</v>
      </c>
      <c r="G554" s="4" t="s">
        <v>137</v>
      </c>
      <c r="H554" s="9">
        <v>420</v>
      </c>
      <c r="I554" s="9">
        <v>432</v>
      </c>
      <c r="J554" s="9">
        <v>402</v>
      </c>
      <c r="K554" s="9">
        <v>462.5</v>
      </c>
      <c r="L554" s="9">
        <v>428</v>
      </c>
      <c r="M554" s="9">
        <v>445</v>
      </c>
      <c r="N554" s="9">
        <v>421</v>
      </c>
      <c r="O554" s="9">
        <v>564</v>
      </c>
      <c r="P554" s="9">
        <v>927</v>
      </c>
      <c r="Q554" s="9">
        <v>142.80000000000001</v>
      </c>
      <c r="R554" s="9">
        <v>1472.5</v>
      </c>
      <c r="S554" s="9">
        <v>737</v>
      </c>
      <c r="T554" s="10">
        <v>6853.8</v>
      </c>
    </row>
    <row r="555" spans="1:20" ht="15.75" thickBot="1" x14ac:dyDescent="0.3">
      <c r="A555" s="4" t="s">
        <v>305</v>
      </c>
      <c r="B555" s="4" t="s">
        <v>80</v>
      </c>
      <c r="C555" s="4" t="s">
        <v>81</v>
      </c>
      <c r="D555" s="4" t="s">
        <v>306</v>
      </c>
      <c r="E555" s="4" t="s">
        <v>307</v>
      </c>
      <c r="F555" s="4" t="s">
        <v>199</v>
      </c>
      <c r="G555" s="4" t="s">
        <v>200</v>
      </c>
      <c r="H555" s="12"/>
      <c r="I555" s="12"/>
      <c r="J555" s="12"/>
      <c r="K555" s="12"/>
      <c r="L555" s="12"/>
      <c r="M555" s="12"/>
      <c r="N555" s="11">
        <v>1.85</v>
      </c>
      <c r="O555" s="12"/>
      <c r="P555" s="12"/>
      <c r="Q555" s="12"/>
      <c r="R555" s="12"/>
      <c r="S555" s="12"/>
      <c r="T555" s="10">
        <v>1.85</v>
      </c>
    </row>
    <row r="556" spans="1:20" ht="15.75" thickBot="1" x14ac:dyDescent="0.3">
      <c r="A556" s="4" t="s">
        <v>305</v>
      </c>
      <c r="B556" s="4" t="s">
        <v>80</v>
      </c>
      <c r="C556" s="4" t="s">
        <v>81</v>
      </c>
      <c r="D556" s="4" t="s">
        <v>306</v>
      </c>
      <c r="E556" s="4" t="s">
        <v>307</v>
      </c>
      <c r="F556" s="4" t="s">
        <v>239</v>
      </c>
      <c r="G556" s="4" t="s">
        <v>240</v>
      </c>
      <c r="H556" s="8"/>
      <c r="I556" s="8"/>
      <c r="J556" s="8"/>
      <c r="K556" s="8"/>
      <c r="L556" s="8"/>
      <c r="M556" s="8"/>
      <c r="N556" s="8"/>
      <c r="O556" s="8"/>
      <c r="P556" s="9">
        <v>127</v>
      </c>
      <c r="Q556" s="9">
        <v>118.97</v>
      </c>
      <c r="R556" s="8"/>
      <c r="S556" s="8"/>
      <c r="T556" s="10">
        <v>245.97</v>
      </c>
    </row>
    <row r="557" spans="1:20" ht="15.75" thickBot="1" x14ac:dyDescent="0.3">
      <c r="A557" s="4" t="s">
        <v>305</v>
      </c>
      <c r="B557" s="4" t="s">
        <v>80</v>
      </c>
      <c r="C557" s="4" t="s">
        <v>81</v>
      </c>
      <c r="D557" s="4" t="s">
        <v>306</v>
      </c>
      <c r="E557" s="4" t="s">
        <v>307</v>
      </c>
      <c r="F557" s="4" t="s">
        <v>144</v>
      </c>
      <c r="G557" s="4" t="s">
        <v>145</v>
      </c>
      <c r="H557" s="11">
        <v>337.71</v>
      </c>
      <c r="I557" s="11">
        <v>1129.2</v>
      </c>
      <c r="J557" s="12"/>
      <c r="K557" s="11">
        <v>434.68</v>
      </c>
      <c r="L557" s="11">
        <v>156.30000000000001</v>
      </c>
      <c r="M557" s="11">
        <v>561.25</v>
      </c>
      <c r="N557" s="11">
        <v>198.73</v>
      </c>
      <c r="O557" s="11">
        <v>253.8</v>
      </c>
      <c r="P557" s="11">
        <v>228.75</v>
      </c>
      <c r="Q557" s="11">
        <v>158.38999999999999</v>
      </c>
      <c r="R557" s="12"/>
      <c r="S557" s="11">
        <v>48.62</v>
      </c>
      <c r="T557" s="10">
        <v>3507.43</v>
      </c>
    </row>
    <row r="558" spans="1:20" ht="15.75" thickBot="1" x14ac:dyDescent="0.3">
      <c r="A558" s="4" t="s">
        <v>305</v>
      </c>
      <c r="B558" s="4" t="s">
        <v>80</v>
      </c>
      <c r="C558" s="4" t="s">
        <v>81</v>
      </c>
      <c r="D558" s="4" t="s">
        <v>306</v>
      </c>
      <c r="E558" s="4" t="s">
        <v>307</v>
      </c>
      <c r="F558" s="4" t="s">
        <v>217</v>
      </c>
      <c r="G558" s="4" t="s">
        <v>218</v>
      </c>
      <c r="H558" s="9">
        <v>1729.62</v>
      </c>
      <c r="I558" s="9">
        <v>1322.28</v>
      </c>
      <c r="J558" s="9">
        <v>440.76</v>
      </c>
      <c r="K558" s="9">
        <v>356.38</v>
      </c>
      <c r="L558" s="9">
        <v>1043.33</v>
      </c>
      <c r="M558" s="9">
        <v>1168</v>
      </c>
      <c r="N558" s="9">
        <v>822.95</v>
      </c>
      <c r="O558" s="9">
        <v>1366.95</v>
      </c>
      <c r="P558" s="9">
        <v>797.14</v>
      </c>
      <c r="Q558" s="9">
        <v>1784.32</v>
      </c>
      <c r="R558" s="9">
        <v>531.35</v>
      </c>
      <c r="S558" s="9">
        <v>511.36</v>
      </c>
      <c r="T558" s="10">
        <v>11874.44</v>
      </c>
    </row>
    <row r="559" spans="1:20" ht="15.75" thickBot="1" x14ac:dyDescent="0.3">
      <c r="A559" s="4" t="s">
        <v>305</v>
      </c>
      <c r="B559" s="4" t="s">
        <v>80</v>
      </c>
      <c r="C559" s="4" t="s">
        <v>81</v>
      </c>
      <c r="D559" s="4" t="s">
        <v>306</v>
      </c>
      <c r="E559" s="4" t="s">
        <v>307</v>
      </c>
      <c r="F559" s="4" t="s">
        <v>146</v>
      </c>
      <c r="G559" s="4" t="s">
        <v>147</v>
      </c>
      <c r="H559" s="12"/>
      <c r="I559" s="12"/>
      <c r="J559" s="12"/>
      <c r="K559" s="12"/>
      <c r="L559" s="12"/>
      <c r="M559" s="12"/>
      <c r="N559" s="12"/>
      <c r="O559" s="11">
        <v>125</v>
      </c>
      <c r="P559" s="11">
        <v>557.78</v>
      </c>
      <c r="Q559" s="11">
        <v>1591.28</v>
      </c>
      <c r="R559" s="12"/>
      <c r="S559" s="12"/>
      <c r="T559" s="10">
        <v>2274.06</v>
      </c>
    </row>
    <row r="560" spans="1:20" ht="15.75" thickBot="1" x14ac:dyDescent="0.3">
      <c r="A560" s="4" t="s">
        <v>305</v>
      </c>
      <c r="B560" s="4" t="s">
        <v>80</v>
      </c>
      <c r="C560" s="4" t="s">
        <v>81</v>
      </c>
      <c r="D560" s="4" t="s">
        <v>306</v>
      </c>
      <c r="E560" s="4" t="s">
        <v>307</v>
      </c>
      <c r="F560" s="4" t="s">
        <v>148</v>
      </c>
      <c r="G560" s="4" t="s">
        <v>149</v>
      </c>
      <c r="H560" s="8"/>
      <c r="I560" s="8"/>
      <c r="J560" s="8"/>
      <c r="K560" s="8"/>
      <c r="L560" s="8"/>
      <c r="M560" s="8"/>
      <c r="N560" s="8"/>
      <c r="O560" s="9">
        <v>464.5</v>
      </c>
      <c r="P560" s="8"/>
      <c r="Q560" s="8"/>
      <c r="R560" s="8"/>
      <c r="S560" s="8"/>
      <c r="T560" s="10">
        <v>464.5</v>
      </c>
    </row>
    <row r="561" spans="1:20" ht="15.75" thickBot="1" x14ac:dyDescent="0.3">
      <c r="A561" s="4" t="s">
        <v>305</v>
      </c>
      <c r="B561" s="4" t="s">
        <v>80</v>
      </c>
      <c r="C561" s="4" t="s">
        <v>81</v>
      </c>
      <c r="D561" s="4" t="s">
        <v>306</v>
      </c>
      <c r="E561" s="4" t="s">
        <v>307</v>
      </c>
      <c r="F561" s="4" t="s">
        <v>150</v>
      </c>
      <c r="G561" s="4" t="s">
        <v>151</v>
      </c>
      <c r="H561" s="12"/>
      <c r="I561" s="12"/>
      <c r="J561" s="12"/>
      <c r="K561" s="12"/>
      <c r="L561" s="12"/>
      <c r="M561" s="12"/>
      <c r="N561" s="12"/>
      <c r="O561" s="12"/>
      <c r="P561" s="12"/>
      <c r="Q561" s="12"/>
      <c r="R561" s="12"/>
      <c r="S561" s="11">
        <v>1512</v>
      </c>
      <c r="T561" s="10">
        <v>1512</v>
      </c>
    </row>
    <row r="562" spans="1:20" ht="15.75" thickBot="1" x14ac:dyDescent="0.3">
      <c r="A562" s="4" t="s">
        <v>305</v>
      </c>
      <c r="B562" s="4" t="s">
        <v>80</v>
      </c>
      <c r="C562" s="4" t="s">
        <v>81</v>
      </c>
      <c r="D562" s="4" t="s">
        <v>306</v>
      </c>
      <c r="E562" s="4" t="s">
        <v>307</v>
      </c>
      <c r="F562" s="4" t="s">
        <v>166</v>
      </c>
      <c r="G562" s="4" t="s">
        <v>167</v>
      </c>
      <c r="H562" s="9">
        <v>-4973.1099999999997</v>
      </c>
      <c r="I562" s="9">
        <v>-4372.33</v>
      </c>
      <c r="J562" s="9">
        <v>-2691.26</v>
      </c>
      <c r="K562" s="9">
        <v>-10592.67</v>
      </c>
      <c r="L562" s="9">
        <v>-6383.17</v>
      </c>
      <c r="M562" s="9">
        <v>-4278.42</v>
      </c>
      <c r="N562" s="9">
        <v>-4243.91</v>
      </c>
      <c r="O562" s="9">
        <v>-4312.93</v>
      </c>
      <c r="P562" s="9">
        <v>-3829.87</v>
      </c>
      <c r="Q562" s="9">
        <v>-7953.09</v>
      </c>
      <c r="R562" s="9">
        <v>-7073.25</v>
      </c>
      <c r="S562" s="9">
        <v>-3105.3</v>
      </c>
      <c r="T562" s="10">
        <v>-63809.31</v>
      </c>
    </row>
    <row r="563" spans="1:20" ht="15.75" thickBot="1" x14ac:dyDescent="0.3">
      <c r="A563" s="4" t="s">
        <v>305</v>
      </c>
      <c r="B563" s="4" t="s">
        <v>80</v>
      </c>
      <c r="C563" s="4" t="s">
        <v>81</v>
      </c>
      <c r="D563" s="4" t="s">
        <v>308</v>
      </c>
      <c r="E563" s="4" t="s">
        <v>309</v>
      </c>
      <c r="F563" s="4" t="s">
        <v>98</v>
      </c>
      <c r="G563" s="4" t="s">
        <v>99</v>
      </c>
      <c r="H563" s="11">
        <v>1020.78</v>
      </c>
      <c r="I563" s="12"/>
      <c r="J563" s="12"/>
      <c r="K563" s="12"/>
      <c r="L563" s="12"/>
      <c r="M563" s="12"/>
      <c r="N563" s="12"/>
      <c r="O563" s="12"/>
      <c r="P563" s="12"/>
      <c r="Q563" s="12"/>
      <c r="R563" s="12"/>
      <c r="S563" s="12"/>
      <c r="T563" s="10">
        <v>1020.78</v>
      </c>
    </row>
    <row r="564" spans="1:20" ht="15.75" thickBot="1" x14ac:dyDescent="0.3">
      <c r="A564" s="4" t="s">
        <v>305</v>
      </c>
      <c r="B564" s="4" t="s">
        <v>22</v>
      </c>
      <c r="C564" s="4" t="s">
        <v>23</v>
      </c>
      <c r="D564" s="4" t="s">
        <v>308</v>
      </c>
      <c r="E564" s="4" t="s">
        <v>309</v>
      </c>
      <c r="F564" s="4" t="s">
        <v>110</v>
      </c>
      <c r="G564" s="4" t="s">
        <v>111</v>
      </c>
      <c r="H564" s="9">
        <v>48357.02</v>
      </c>
      <c r="I564" s="9">
        <v>49273.62</v>
      </c>
      <c r="J564" s="9">
        <v>51103.86</v>
      </c>
      <c r="K564" s="9">
        <v>47932.49</v>
      </c>
      <c r="L564" s="9">
        <v>48010.29</v>
      </c>
      <c r="M564" s="9">
        <v>49855.43</v>
      </c>
      <c r="N564" s="9">
        <v>40593.599999999999</v>
      </c>
      <c r="O564" s="9">
        <v>46248.62</v>
      </c>
      <c r="P564" s="9">
        <v>46369.54</v>
      </c>
      <c r="Q564" s="9">
        <v>48098.9</v>
      </c>
      <c r="R564" s="9">
        <v>40325.589999999997</v>
      </c>
      <c r="S564" s="9">
        <v>42498.17</v>
      </c>
      <c r="T564" s="10">
        <v>558667.13</v>
      </c>
    </row>
    <row r="565" spans="1:20" ht="15.75" thickBot="1" x14ac:dyDescent="0.3">
      <c r="A565" s="4" t="s">
        <v>305</v>
      </c>
      <c r="B565" s="4" t="s">
        <v>22</v>
      </c>
      <c r="C565" s="4" t="s">
        <v>23</v>
      </c>
      <c r="D565" s="4" t="s">
        <v>308</v>
      </c>
      <c r="E565" s="4" t="s">
        <v>309</v>
      </c>
      <c r="F565" s="4" t="s">
        <v>112</v>
      </c>
      <c r="G565" s="4" t="s">
        <v>113</v>
      </c>
      <c r="H565" s="11">
        <v>1457.61</v>
      </c>
      <c r="I565" s="11">
        <v>2156.69</v>
      </c>
      <c r="J565" s="11">
        <v>1578.86</v>
      </c>
      <c r="K565" s="11">
        <v>1498.03</v>
      </c>
      <c r="L565" s="11">
        <v>1498.03</v>
      </c>
      <c r="M565" s="11">
        <v>1498.03</v>
      </c>
      <c r="N565" s="11">
        <v>1498.03</v>
      </c>
      <c r="O565" s="11">
        <v>1498.03</v>
      </c>
      <c r="P565" s="11">
        <v>1498.03</v>
      </c>
      <c r="Q565" s="11">
        <v>2782.77</v>
      </c>
      <c r="R565" s="11">
        <v>1498.03</v>
      </c>
      <c r="S565" s="11">
        <v>1498.03</v>
      </c>
      <c r="T565" s="10">
        <v>19960.169999999998</v>
      </c>
    </row>
    <row r="566" spans="1:20" ht="15.75" thickBot="1" x14ac:dyDescent="0.3">
      <c r="A566" s="4" t="s">
        <v>305</v>
      </c>
      <c r="B566" s="4" t="s">
        <v>22</v>
      </c>
      <c r="C566" s="4" t="s">
        <v>23</v>
      </c>
      <c r="D566" s="4" t="s">
        <v>308</v>
      </c>
      <c r="E566" s="4" t="s">
        <v>309</v>
      </c>
      <c r="F566" s="4" t="s">
        <v>88</v>
      </c>
      <c r="G566" s="4" t="s">
        <v>89</v>
      </c>
      <c r="H566" s="9">
        <v>7205.01</v>
      </c>
      <c r="I566" s="9">
        <v>7111.3</v>
      </c>
      <c r="J566" s="9">
        <v>7395.14</v>
      </c>
      <c r="K566" s="9">
        <v>7330.22</v>
      </c>
      <c r="L566" s="9">
        <v>7345.81</v>
      </c>
      <c r="M566" s="9">
        <v>7362.84</v>
      </c>
      <c r="N566" s="9">
        <v>7395.16</v>
      </c>
      <c r="O566" s="9">
        <v>7427.38</v>
      </c>
      <c r="P566" s="9">
        <v>7330.76</v>
      </c>
      <c r="Q566" s="9">
        <v>7427.27</v>
      </c>
      <c r="R566" s="9">
        <v>7395.06</v>
      </c>
      <c r="S566" s="9">
        <v>7362.92</v>
      </c>
      <c r="T566" s="10">
        <v>88088.87</v>
      </c>
    </row>
    <row r="567" spans="1:20" ht="15.75" thickBot="1" x14ac:dyDescent="0.3">
      <c r="A567" s="4" t="s">
        <v>305</v>
      </c>
      <c r="B567" s="4" t="s">
        <v>22</v>
      </c>
      <c r="C567" s="4" t="s">
        <v>23</v>
      </c>
      <c r="D567" s="4" t="s">
        <v>308</v>
      </c>
      <c r="E567" s="4" t="s">
        <v>309</v>
      </c>
      <c r="F567" s="4" t="s">
        <v>90</v>
      </c>
      <c r="G567" s="4" t="s">
        <v>91</v>
      </c>
      <c r="H567" s="11">
        <v>28137.17</v>
      </c>
      <c r="I567" s="11">
        <v>27842.87</v>
      </c>
      <c r="J567" s="11">
        <v>28886.89</v>
      </c>
      <c r="K567" s="11">
        <v>28626.959999999999</v>
      </c>
      <c r="L567" s="11">
        <v>28686.85</v>
      </c>
      <c r="M567" s="11">
        <v>28753.78</v>
      </c>
      <c r="N567" s="11">
        <v>28878.720000000001</v>
      </c>
      <c r="O567" s="11">
        <v>29003.85</v>
      </c>
      <c r="P567" s="11">
        <v>28628.69</v>
      </c>
      <c r="Q567" s="11">
        <v>29003.84</v>
      </c>
      <c r="R567" s="11">
        <v>28878.75</v>
      </c>
      <c r="S567" s="11">
        <v>28753.78</v>
      </c>
      <c r="T567" s="10">
        <v>344082.15</v>
      </c>
    </row>
    <row r="568" spans="1:20" ht="15.75" thickBot="1" x14ac:dyDescent="0.3">
      <c r="A568" s="4" t="s">
        <v>305</v>
      </c>
      <c r="B568" s="4" t="s">
        <v>22</v>
      </c>
      <c r="C568" s="4" t="s">
        <v>23</v>
      </c>
      <c r="D568" s="4" t="s">
        <v>308</v>
      </c>
      <c r="E568" s="4" t="s">
        <v>309</v>
      </c>
      <c r="F568" s="4" t="s">
        <v>118</v>
      </c>
      <c r="G568" s="4" t="s">
        <v>119</v>
      </c>
      <c r="H568" s="9">
        <v>1093.6300000000001</v>
      </c>
      <c r="I568" s="8"/>
      <c r="J568" s="8"/>
      <c r="K568" s="9">
        <v>2912.45</v>
      </c>
      <c r="L568" s="8"/>
      <c r="M568" s="8"/>
      <c r="N568" s="9">
        <v>1080</v>
      </c>
      <c r="O568" s="8"/>
      <c r="P568" s="8"/>
      <c r="Q568" s="8"/>
      <c r="R568" s="8"/>
      <c r="S568" s="8"/>
      <c r="T568" s="10">
        <v>5086.08</v>
      </c>
    </row>
    <row r="569" spans="1:20" ht="15.75" thickBot="1" x14ac:dyDescent="0.3">
      <c r="A569" s="4" t="s">
        <v>305</v>
      </c>
      <c r="B569" s="4" t="s">
        <v>22</v>
      </c>
      <c r="C569" s="4" t="s">
        <v>23</v>
      </c>
      <c r="D569" s="4" t="s">
        <v>308</v>
      </c>
      <c r="E569" s="4" t="s">
        <v>309</v>
      </c>
      <c r="F569" s="4" t="s">
        <v>310</v>
      </c>
      <c r="G569" s="4" t="s">
        <v>311</v>
      </c>
      <c r="H569" s="11">
        <v>509.24</v>
      </c>
      <c r="I569" s="11">
        <v>509.24</v>
      </c>
      <c r="J569" s="11">
        <v>509.24</v>
      </c>
      <c r="K569" s="11">
        <v>509.24</v>
      </c>
      <c r="L569" s="11">
        <v>509.24</v>
      </c>
      <c r="M569" s="11">
        <v>509.24</v>
      </c>
      <c r="N569" s="11">
        <v>509.24</v>
      </c>
      <c r="O569" s="11">
        <v>509.24</v>
      </c>
      <c r="P569" s="11">
        <v>509.24</v>
      </c>
      <c r="Q569" s="11">
        <v>509.24</v>
      </c>
      <c r="R569" s="11">
        <v>509.24</v>
      </c>
      <c r="S569" s="11">
        <v>509.24</v>
      </c>
      <c r="T569" s="10">
        <v>6110.88</v>
      </c>
    </row>
    <row r="570" spans="1:20" ht="15.75" thickBot="1" x14ac:dyDescent="0.3">
      <c r="A570" s="4" t="s">
        <v>305</v>
      </c>
      <c r="B570" s="4" t="s">
        <v>22</v>
      </c>
      <c r="C570" s="4" t="s">
        <v>23</v>
      </c>
      <c r="D570" s="4" t="s">
        <v>308</v>
      </c>
      <c r="E570" s="4" t="s">
        <v>309</v>
      </c>
      <c r="F570" s="4" t="s">
        <v>120</v>
      </c>
      <c r="G570" s="4" t="s">
        <v>121</v>
      </c>
      <c r="H570" s="9">
        <v>203.56</v>
      </c>
      <c r="I570" s="9">
        <v>197.84</v>
      </c>
      <c r="J570" s="8"/>
      <c r="K570" s="8"/>
      <c r="L570" s="8"/>
      <c r="M570" s="9">
        <v>472</v>
      </c>
      <c r="N570" s="8"/>
      <c r="O570" s="8"/>
      <c r="P570" s="8"/>
      <c r="Q570" s="9">
        <v>291.75</v>
      </c>
      <c r="R570" s="9">
        <v>67.75</v>
      </c>
      <c r="S570" s="9">
        <v>238.06</v>
      </c>
      <c r="T570" s="10">
        <v>1470.96</v>
      </c>
    </row>
    <row r="571" spans="1:20" ht="15.75" thickBot="1" x14ac:dyDescent="0.3">
      <c r="A571" s="4" t="s">
        <v>305</v>
      </c>
      <c r="B571" s="4" t="s">
        <v>22</v>
      </c>
      <c r="C571" s="4" t="s">
        <v>23</v>
      </c>
      <c r="D571" s="4" t="s">
        <v>308</v>
      </c>
      <c r="E571" s="4" t="s">
        <v>309</v>
      </c>
      <c r="F571" s="4" t="s">
        <v>94</v>
      </c>
      <c r="G571" s="4" t="s">
        <v>95</v>
      </c>
      <c r="H571" s="12"/>
      <c r="I571" s="12"/>
      <c r="J571" s="12"/>
      <c r="K571" s="12"/>
      <c r="L571" s="12"/>
      <c r="M571" s="12"/>
      <c r="N571" s="12"/>
      <c r="O571" s="12"/>
      <c r="P571" s="11">
        <v>35.78</v>
      </c>
      <c r="Q571" s="12"/>
      <c r="R571" s="12"/>
      <c r="S571" s="12"/>
      <c r="T571" s="10">
        <v>35.78</v>
      </c>
    </row>
    <row r="572" spans="1:20" ht="15.75" thickBot="1" x14ac:dyDescent="0.3">
      <c r="A572" s="4" t="s">
        <v>305</v>
      </c>
      <c r="B572" s="4" t="s">
        <v>22</v>
      </c>
      <c r="C572" s="4" t="s">
        <v>23</v>
      </c>
      <c r="D572" s="4" t="s">
        <v>308</v>
      </c>
      <c r="E572" s="4" t="s">
        <v>309</v>
      </c>
      <c r="F572" s="4" t="s">
        <v>122</v>
      </c>
      <c r="G572" s="4" t="s">
        <v>123</v>
      </c>
      <c r="H572" s="8"/>
      <c r="I572" s="8"/>
      <c r="J572" s="9">
        <v>230</v>
      </c>
      <c r="K572" s="8"/>
      <c r="L572" s="8"/>
      <c r="M572" s="9">
        <v>26813</v>
      </c>
      <c r="N572" s="9">
        <v>16500</v>
      </c>
      <c r="O572" s="8"/>
      <c r="P572" s="8"/>
      <c r="Q572" s="8"/>
      <c r="R572" s="9">
        <v>14300</v>
      </c>
      <c r="S572" s="8"/>
      <c r="T572" s="10">
        <v>57843</v>
      </c>
    </row>
    <row r="573" spans="1:20" ht="15.75" thickBot="1" x14ac:dyDescent="0.3">
      <c r="A573" s="4" t="s">
        <v>305</v>
      </c>
      <c r="B573" s="4" t="s">
        <v>22</v>
      </c>
      <c r="C573" s="4" t="s">
        <v>23</v>
      </c>
      <c r="D573" s="4" t="s">
        <v>308</v>
      </c>
      <c r="E573" s="4" t="s">
        <v>309</v>
      </c>
      <c r="F573" s="4" t="s">
        <v>207</v>
      </c>
      <c r="G573" s="4" t="s">
        <v>208</v>
      </c>
      <c r="H573" s="12"/>
      <c r="I573" s="12"/>
      <c r="J573" s="12"/>
      <c r="K573" s="12"/>
      <c r="L573" s="12"/>
      <c r="M573" s="12"/>
      <c r="N573" s="12"/>
      <c r="O573" s="11">
        <v>5</v>
      </c>
      <c r="P573" s="12"/>
      <c r="Q573" s="11">
        <v>-5</v>
      </c>
      <c r="R573" s="12"/>
      <c r="S573" s="12"/>
      <c r="T573" s="14">
        <v>0</v>
      </c>
    </row>
    <row r="574" spans="1:20" ht="15.75" thickBot="1" x14ac:dyDescent="0.3">
      <c r="A574" s="4" t="s">
        <v>305</v>
      </c>
      <c r="B574" s="4" t="s">
        <v>22</v>
      </c>
      <c r="C574" s="4" t="s">
        <v>23</v>
      </c>
      <c r="D574" s="4" t="s">
        <v>308</v>
      </c>
      <c r="E574" s="4" t="s">
        <v>309</v>
      </c>
      <c r="F574" s="4" t="s">
        <v>128</v>
      </c>
      <c r="G574" s="4" t="s">
        <v>129</v>
      </c>
      <c r="H574" s="8"/>
      <c r="I574" s="8"/>
      <c r="J574" s="8"/>
      <c r="K574" s="8"/>
      <c r="L574" s="8"/>
      <c r="M574" s="8"/>
      <c r="N574" s="8"/>
      <c r="O574" s="8"/>
      <c r="P574" s="13">
        <v>0</v>
      </c>
      <c r="Q574" s="8"/>
      <c r="R574" s="8"/>
      <c r="S574" s="8"/>
      <c r="T574" s="14">
        <v>0</v>
      </c>
    </row>
    <row r="575" spans="1:20" ht="15.75" thickBot="1" x14ac:dyDescent="0.3">
      <c r="A575" s="4" t="s">
        <v>305</v>
      </c>
      <c r="B575" s="4" t="s">
        <v>22</v>
      </c>
      <c r="C575" s="4" t="s">
        <v>23</v>
      </c>
      <c r="D575" s="4" t="s">
        <v>308</v>
      </c>
      <c r="E575" s="4" t="s">
        <v>309</v>
      </c>
      <c r="F575" s="4" t="s">
        <v>96</v>
      </c>
      <c r="G575" s="4" t="s">
        <v>97</v>
      </c>
      <c r="H575" s="12"/>
      <c r="I575" s="12"/>
      <c r="J575" s="12"/>
      <c r="K575" s="12"/>
      <c r="L575" s="12"/>
      <c r="M575" s="12"/>
      <c r="N575" s="12"/>
      <c r="O575" s="12"/>
      <c r="P575" s="11">
        <v>41.16</v>
      </c>
      <c r="Q575" s="12"/>
      <c r="R575" s="12"/>
      <c r="S575" s="12"/>
      <c r="T575" s="10">
        <v>41.16</v>
      </c>
    </row>
    <row r="576" spans="1:20" ht="15.75" thickBot="1" x14ac:dyDescent="0.3">
      <c r="A576" s="4" t="s">
        <v>305</v>
      </c>
      <c r="B576" s="4" t="s">
        <v>22</v>
      </c>
      <c r="C576" s="4" t="s">
        <v>23</v>
      </c>
      <c r="D576" s="4" t="s">
        <v>308</v>
      </c>
      <c r="E576" s="4" t="s">
        <v>309</v>
      </c>
      <c r="F576" s="4" t="s">
        <v>213</v>
      </c>
      <c r="G576" s="4" t="s">
        <v>214</v>
      </c>
      <c r="H576" s="8"/>
      <c r="I576" s="8"/>
      <c r="J576" s="8"/>
      <c r="K576" s="8"/>
      <c r="L576" s="9">
        <v>15</v>
      </c>
      <c r="M576" s="8"/>
      <c r="N576" s="8"/>
      <c r="O576" s="8"/>
      <c r="P576" s="8"/>
      <c r="Q576" s="8"/>
      <c r="R576" s="8"/>
      <c r="S576" s="8"/>
      <c r="T576" s="10">
        <v>15</v>
      </c>
    </row>
    <row r="577" spans="1:20" ht="15.75" thickBot="1" x14ac:dyDescent="0.3">
      <c r="A577" s="4" t="s">
        <v>305</v>
      </c>
      <c r="B577" s="4" t="s">
        <v>22</v>
      </c>
      <c r="C577" s="4" t="s">
        <v>23</v>
      </c>
      <c r="D577" s="4" t="s">
        <v>308</v>
      </c>
      <c r="E577" s="4" t="s">
        <v>309</v>
      </c>
      <c r="F577" s="4" t="s">
        <v>71</v>
      </c>
      <c r="G577" s="4" t="s">
        <v>72</v>
      </c>
      <c r="H577" s="12"/>
      <c r="I577" s="12"/>
      <c r="J577" s="11">
        <v>16.03</v>
      </c>
      <c r="K577" s="12"/>
      <c r="L577" s="12"/>
      <c r="M577" s="12"/>
      <c r="N577" s="12"/>
      <c r="O577" s="12"/>
      <c r="P577" s="12"/>
      <c r="Q577" s="11">
        <v>73.760000000000005</v>
      </c>
      <c r="R577" s="11">
        <v>61.58</v>
      </c>
      <c r="S577" s="11">
        <v>19.38</v>
      </c>
      <c r="T577" s="10">
        <v>170.75</v>
      </c>
    </row>
    <row r="578" spans="1:20" ht="15.75" thickBot="1" x14ac:dyDescent="0.3">
      <c r="A578" s="4" t="s">
        <v>305</v>
      </c>
      <c r="B578" s="4" t="s">
        <v>22</v>
      </c>
      <c r="C578" s="4" t="s">
        <v>23</v>
      </c>
      <c r="D578" s="4" t="s">
        <v>308</v>
      </c>
      <c r="E578" s="4" t="s">
        <v>309</v>
      </c>
      <c r="F578" s="4" t="s">
        <v>98</v>
      </c>
      <c r="G578" s="4" t="s">
        <v>99</v>
      </c>
      <c r="H578" s="9">
        <v>124.41</v>
      </c>
      <c r="I578" s="9">
        <v>419.64</v>
      </c>
      <c r="J578" s="9">
        <v>409.05</v>
      </c>
      <c r="K578" s="9">
        <v>281.98</v>
      </c>
      <c r="L578" s="8"/>
      <c r="M578" s="9">
        <v>126.91</v>
      </c>
      <c r="N578" s="9">
        <v>611.47</v>
      </c>
      <c r="O578" s="9">
        <v>352.21</v>
      </c>
      <c r="P578" s="9">
        <v>360.94</v>
      </c>
      <c r="Q578" s="9">
        <v>139.12</v>
      </c>
      <c r="R578" s="9">
        <v>20.54</v>
      </c>
      <c r="S578" s="9">
        <v>376.94</v>
      </c>
      <c r="T578" s="10">
        <v>3223.21</v>
      </c>
    </row>
    <row r="579" spans="1:20" ht="15.75" thickBot="1" x14ac:dyDescent="0.3">
      <c r="A579" s="4" t="s">
        <v>305</v>
      </c>
      <c r="B579" s="4" t="s">
        <v>22</v>
      </c>
      <c r="C579" s="4" t="s">
        <v>23</v>
      </c>
      <c r="D579" s="4" t="s">
        <v>308</v>
      </c>
      <c r="E579" s="4" t="s">
        <v>309</v>
      </c>
      <c r="F579" s="4" t="s">
        <v>215</v>
      </c>
      <c r="G579" s="4" t="s">
        <v>216</v>
      </c>
      <c r="H579" s="11">
        <v>6635</v>
      </c>
      <c r="I579" s="12"/>
      <c r="J579" s="12"/>
      <c r="K579" s="12"/>
      <c r="L579" s="12"/>
      <c r="M579" s="12"/>
      <c r="N579" s="12"/>
      <c r="O579" s="12"/>
      <c r="P579" s="12"/>
      <c r="Q579" s="12"/>
      <c r="R579" s="12"/>
      <c r="S579" s="12"/>
      <c r="T579" s="10">
        <v>6635</v>
      </c>
    </row>
    <row r="580" spans="1:20" ht="15.75" thickBot="1" x14ac:dyDescent="0.3">
      <c r="A580" s="4" t="s">
        <v>305</v>
      </c>
      <c r="B580" s="4" t="s">
        <v>22</v>
      </c>
      <c r="C580" s="4" t="s">
        <v>23</v>
      </c>
      <c r="D580" s="4" t="s">
        <v>308</v>
      </c>
      <c r="E580" s="4" t="s">
        <v>309</v>
      </c>
      <c r="F580" s="4" t="s">
        <v>130</v>
      </c>
      <c r="G580" s="4" t="s">
        <v>131</v>
      </c>
      <c r="H580" s="8"/>
      <c r="I580" s="9">
        <v>26</v>
      </c>
      <c r="J580" s="9">
        <v>128.94999999999999</v>
      </c>
      <c r="K580" s="9">
        <v>97.43</v>
      </c>
      <c r="L580" s="9">
        <v>34.07</v>
      </c>
      <c r="M580" s="8"/>
      <c r="N580" s="9">
        <v>23.5</v>
      </c>
      <c r="O580" s="9">
        <v>12.9</v>
      </c>
      <c r="P580" s="9">
        <v>118.8</v>
      </c>
      <c r="Q580" s="9">
        <v>7.08</v>
      </c>
      <c r="R580" s="9">
        <v>11.03</v>
      </c>
      <c r="S580" s="9">
        <v>88.79</v>
      </c>
      <c r="T580" s="10">
        <v>548.54999999999995</v>
      </c>
    </row>
    <row r="581" spans="1:20" ht="15.75" thickBot="1" x14ac:dyDescent="0.3">
      <c r="A581" s="4" t="s">
        <v>305</v>
      </c>
      <c r="B581" s="4" t="s">
        <v>22</v>
      </c>
      <c r="C581" s="4" t="s">
        <v>23</v>
      </c>
      <c r="D581" s="4" t="s">
        <v>308</v>
      </c>
      <c r="E581" s="4" t="s">
        <v>309</v>
      </c>
      <c r="F581" s="4" t="s">
        <v>136</v>
      </c>
      <c r="G581" s="4" t="s">
        <v>137</v>
      </c>
      <c r="H581" s="12"/>
      <c r="I581" s="11">
        <v>12</v>
      </c>
      <c r="J581" s="11">
        <v>70</v>
      </c>
      <c r="K581" s="11">
        <v>60</v>
      </c>
      <c r="L581" s="11">
        <v>63.69</v>
      </c>
      <c r="M581" s="11">
        <v>48</v>
      </c>
      <c r="N581" s="12"/>
      <c r="O581" s="11">
        <v>12</v>
      </c>
      <c r="P581" s="11">
        <v>72</v>
      </c>
      <c r="Q581" s="11">
        <v>24</v>
      </c>
      <c r="R581" s="11">
        <v>119.25</v>
      </c>
      <c r="S581" s="11">
        <v>43.45</v>
      </c>
      <c r="T581" s="10">
        <v>524.39</v>
      </c>
    </row>
    <row r="582" spans="1:20" ht="15.75" thickBot="1" x14ac:dyDescent="0.3">
      <c r="A582" s="4" t="s">
        <v>305</v>
      </c>
      <c r="B582" s="4" t="s">
        <v>22</v>
      </c>
      <c r="C582" s="4" t="s">
        <v>23</v>
      </c>
      <c r="D582" s="4" t="s">
        <v>308</v>
      </c>
      <c r="E582" s="4" t="s">
        <v>309</v>
      </c>
      <c r="F582" s="4" t="s">
        <v>102</v>
      </c>
      <c r="G582" s="4" t="s">
        <v>103</v>
      </c>
      <c r="H582" s="8"/>
      <c r="I582" s="8"/>
      <c r="J582" s="9">
        <v>2540.77</v>
      </c>
      <c r="K582" s="8"/>
      <c r="L582" s="9">
        <v>828.44</v>
      </c>
      <c r="M582" s="9">
        <v>821.21</v>
      </c>
      <c r="N582" s="9">
        <v>807.5</v>
      </c>
      <c r="O582" s="9">
        <v>816.85</v>
      </c>
      <c r="P582" s="9">
        <v>814.51</v>
      </c>
      <c r="Q582" s="9">
        <v>821.43</v>
      </c>
      <c r="R582" s="9">
        <v>809.09</v>
      </c>
      <c r="S582" s="9">
        <v>1583.19</v>
      </c>
      <c r="T582" s="10">
        <v>9842.99</v>
      </c>
    </row>
    <row r="583" spans="1:20" ht="15.75" thickBot="1" x14ac:dyDescent="0.3">
      <c r="A583" s="4" t="s">
        <v>305</v>
      </c>
      <c r="B583" s="4" t="s">
        <v>22</v>
      </c>
      <c r="C583" s="4" t="s">
        <v>23</v>
      </c>
      <c r="D583" s="4" t="s">
        <v>308</v>
      </c>
      <c r="E583" s="4" t="s">
        <v>309</v>
      </c>
      <c r="F583" s="4" t="s">
        <v>30</v>
      </c>
      <c r="G583" s="4" t="s">
        <v>31</v>
      </c>
      <c r="H583" s="12"/>
      <c r="I583" s="12"/>
      <c r="J583" s="12"/>
      <c r="K583" s="12"/>
      <c r="L583" s="12"/>
      <c r="M583" s="11">
        <v>47043.38</v>
      </c>
      <c r="N583" s="12"/>
      <c r="O583" s="12"/>
      <c r="P583" s="12"/>
      <c r="Q583" s="12"/>
      <c r="R583" s="12"/>
      <c r="S583" s="12"/>
      <c r="T583" s="10">
        <v>47043.38</v>
      </c>
    </row>
    <row r="584" spans="1:20" ht="15.75" thickBot="1" x14ac:dyDescent="0.3">
      <c r="A584" s="4" t="s">
        <v>305</v>
      </c>
      <c r="B584" s="4" t="s">
        <v>22</v>
      </c>
      <c r="C584" s="4" t="s">
        <v>23</v>
      </c>
      <c r="D584" s="4" t="s">
        <v>308</v>
      </c>
      <c r="E584" s="4" t="s">
        <v>309</v>
      </c>
      <c r="F584" s="4" t="s">
        <v>144</v>
      </c>
      <c r="G584" s="4" t="s">
        <v>145</v>
      </c>
      <c r="H584" s="9">
        <v>116.05</v>
      </c>
      <c r="I584" s="9">
        <v>287.83</v>
      </c>
      <c r="J584" s="9">
        <v>767.32</v>
      </c>
      <c r="K584" s="9">
        <v>241.88</v>
      </c>
      <c r="L584" s="9">
        <v>237.87</v>
      </c>
      <c r="M584" s="9">
        <v>256.06</v>
      </c>
      <c r="N584" s="9">
        <v>183.62</v>
      </c>
      <c r="O584" s="9">
        <v>217.95</v>
      </c>
      <c r="P584" s="9">
        <v>294.8</v>
      </c>
      <c r="Q584" s="9">
        <v>419.9</v>
      </c>
      <c r="R584" s="9">
        <v>419.19</v>
      </c>
      <c r="S584" s="9">
        <v>309.74</v>
      </c>
      <c r="T584" s="10">
        <v>3752.21</v>
      </c>
    </row>
    <row r="585" spans="1:20" ht="15.75" thickBot="1" x14ac:dyDescent="0.3">
      <c r="A585" s="4" t="s">
        <v>305</v>
      </c>
      <c r="B585" s="4" t="s">
        <v>22</v>
      </c>
      <c r="C585" s="4" t="s">
        <v>23</v>
      </c>
      <c r="D585" s="4" t="s">
        <v>308</v>
      </c>
      <c r="E585" s="4" t="s">
        <v>309</v>
      </c>
      <c r="F585" s="4" t="s">
        <v>146</v>
      </c>
      <c r="G585" s="4" t="s">
        <v>147</v>
      </c>
      <c r="H585" s="11">
        <v>4</v>
      </c>
      <c r="I585" s="11">
        <v>1319.57</v>
      </c>
      <c r="J585" s="11">
        <v>410.1</v>
      </c>
      <c r="K585" s="11">
        <v>1260.8900000000001</v>
      </c>
      <c r="L585" s="11">
        <v>899.33</v>
      </c>
      <c r="M585" s="11">
        <v>228.64</v>
      </c>
      <c r="N585" s="11">
        <v>1674.6</v>
      </c>
      <c r="O585" s="11">
        <v>749</v>
      </c>
      <c r="P585" s="11">
        <v>817.4</v>
      </c>
      <c r="Q585" s="11">
        <v>222.19</v>
      </c>
      <c r="R585" s="11">
        <v>1977.76</v>
      </c>
      <c r="S585" s="11">
        <v>502.95</v>
      </c>
      <c r="T585" s="10">
        <v>10066.43</v>
      </c>
    </row>
    <row r="586" spans="1:20" ht="15.75" thickBot="1" x14ac:dyDescent="0.3">
      <c r="A586" s="4" t="s">
        <v>305</v>
      </c>
      <c r="B586" s="4" t="s">
        <v>22</v>
      </c>
      <c r="C586" s="4" t="s">
        <v>23</v>
      </c>
      <c r="D586" s="4" t="s">
        <v>308</v>
      </c>
      <c r="E586" s="4" t="s">
        <v>309</v>
      </c>
      <c r="F586" s="4" t="s">
        <v>148</v>
      </c>
      <c r="G586" s="4" t="s">
        <v>149</v>
      </c>
      <c r="H586" s="8"/>
      <c r="I586" s="9">
        <v>1134.4000000000001</v>
      </c>
      <c r="J586" s="9">
        <v>1461.17</v>
      </c>
      <c r="K586" s="9">
        <v>438.64</v>
      </c>
      <c r="L586" s="9">
        <v>1808.69</v>
      </c>
      <c r="M586" s="9">
        <v>532.15</v>
      </c>
      <c r="N586" s="9">
        <v>256.93</v>
      </c>
      <c r="O586" s="8"/>
      <c r="P586" s="9">
        <v>266.83</v>
      </c>
      <c r="Q586" s="9">
        <v>1091.1099999999999</v>
      </c>
      <c r="R586" s="9">
        <v>130.22</v>
      </c>
      <c r="S586" s="9">
        <v>622.76</v>
      </c>
      <c r="T586" s="10">
        <v>7742.9</v>
      </c>
    </row>
    <row r="587" spans="1:20" ht="15.75" thickBot="1" x14ac:dyDescent="0.3">
      <c r="A587" s="4" t="s">
        <v>305</v>
      </c>
      <c r="B587" s="4" t="s">
        <v>22</v>
      </c>
      <c r="C587" s="4" t="s">
        <v>23</v>
      </c>
      <c r="D587" s="4" t="s">
        <v>308</v>
      </c>
      <c r="E587" s="4" t="s">
        <v>309</v>
      </c>
      <c r="F587" s="4" t="s">
        <v>152</v>
      </c>
      <c r="G587" s="4" t="s">
        <v>153</v>
      </c>
      <c r="H587" s="11">
        <v>420</v>
      </c>
      <c r="I587" s="12"/>
      <c r="J587" s="12"/>
      <c r="K587" s="12"/>
      <c r="L587" s="11">
        <v>802</v>
      </c>
      <c r="M587" s="11">
        <v>25.98</v>
      </c>
      <c r="N587" s="12"/>
      <c r="O587" s="12"/>
      <c r="P587" s="12"/>
      <c r="Q587" s="12"/>
      <c r="R587" s="12"/>
      <c r="S587" s="11">
        <v>483.98</v>
      </c>
      <c r="T587" s="10">
        <v>1731.96</v>
      </c>
    </row>
    <row r="588" spans="1:20" ht="15.75" thickBot="1" x14ac:dyDescent="0.3">
      <c r="A588" s="4" t="s">
        <v>305</v>
      </c>
      <c r="B588" s="4" t="s">
        <v>22</v>
      </c>
      <c r="C588" s="4" t="s">
        <v>23</v>
      </c>
      <c r="D588" s="4" t="s">
        <v>308</v>
      </c>
      <c r="E588" s="4" t="s">
        <v>309</v>
      </c>
      <c r="F588" s="4" t="s">
        <v>166</v>
      </c>
      <c r="G588" s="4" t="s">
        <v>167</v>
      </c>
      <c r="H588" s="9">
        <v>-1784.88</v>
      </c>
      <c r="I588" s="9">
        <v>-1189.92</v>
      </c>
      <c r="J588" s="9">
        <v>-2223.3200000000002</v>
      </c>
      <c r="K588" s="9">
        <v>-2021.2</v>
      </c>
      <c r="L588" s="9">
        <v>-1414.84</v>
      </c>
      <c r="M588" s="9">
        <v>-2071.73</v>
      </c>
      <c r="N588" s="9">
        <v>-1718.02</v>
      </c>
      <c r="O588" s="9">
        <v>-2425.44</v>
      </c>
      <c r="P588" s="9">
        <v>-1819.08</v>
      </c>
      <c r="Q588" s="9">
        <v>-1920.14</v>
      </c>
      <c r="R588" s="9">
        <v>-3652.88</v>
      </c>
      <c r="S588" s="9">
        <v>-1616.96</v>
      </c>
      <c r="T588" s="10">
        <v>-23858.41</v>
      </c>
    </row>
    <row r="589" spans="1:20" ht="15.75" thickBot="1" x14ac:dyDescent="0.3">
      <c r="A589" s="4" t="s">
        <v>305</v>
      </c>
      <c r="B589" s="4" t="s">
        <v>42</v>
      </c>
      <c r="C589" s="4" t="s">
        <v>43</v>
      </c>
      <c r="D589" s="4" t="s">
        <v>306</v>
      </c>
      <c r="E589" s="4" t="s">
        <v>307</v>
      </c>
      <c r="F589" s="4" t="s">
        <v>110</v>
      </c>
      <c r="G589" s="4" t="s">
        <v>111</v>
      </c>
      <c r="H589" s="11">
        <v>129.5</v>
      </c>
      <c r="I589" s="12"/>
      <c r="J589" s="12"/>
      <c r="K589" s="12"/>
      <c r="L589" s="12"/>
      <c r="M589" s="12"/>
      <c r="N589" s="12"/>
      <c r="O589" s="12"/>
      <c r="P589" s="12"/>
      <c r="Q589" s="12"/>
      <c r="R589" s="12"/>
      <c r="S589" s="12"/>
      <c r="T589" s="10">
        <v>129.5</v>
      </c>
    </row>
    <row r="590" spans="1:20" ht="15.75" thickBot="1" x14ac:dyDescent="0.3">
      <c r="A590" s="4" t="s">
        <v>305</v>
      </c>
      <c r="B590" s="4" t="s">
        <v>42</v>
      </c>
      <c r="C590" s="4" t="s">
        <v>43</v>
      </c>
      <c r="D590" s="4" t="s">
        <v>306</v>
      </c>
      <c r="E590" s="4" t="s">
        <v>307</v>
      </c>
      <c r="F590" s="4" t="s">
        <v>112</v>
      </c>
      <c r="G590" s="4" t="s">
        <v>113</v>
      </c>
      <c r="H590" s="9">
        <v>-167.41</v>
      </c>
      <c r="I590" s="9">
        <v>-167.41</v>
      </c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10">
        <v>-334.82</v>
      </c>
    </row>
    <row r="591" spans="1:20" ht="15.75" thickBot="1" x14ac:dyDescent="0.3">
      <c r="A591" s="4" t="s">
        <v>305</v>
      </c>
      <c r="B591" s="4" t="s">
        <v>42</v>
      </c>
      <c r="C591" s="4" t="s">
        <v>43</v>
      </c>
      <c r="D591" s="4" t="s">
        <v>306</v>
      </c>
      <c r="E591" s="4" t="s">
        <v>307</v>
      </c>
      <c r="F591" s="4" t="s">
        <v>88</v>
      </c>
      <c r="G591" s="4" t="s">
        <v>89</v>
      </c>
      <c r="H591" s="11">
        <v>21.79</v>
      </c>
      <c r="I591" s="12"/>
      <c r="J591" s="12"/>
      <c r="K591" s="12"/>
      <c r="L591" s="12"/>
      <c r="M591" s="12"/>
      <c r="N591" s="12"/>
      <c r="O591" s="12"/>
      <c r="P591" s="12"/>
      <c r="Q591" s="12"/>
      <c r="R591" s="12"/>
      <c r="S591" s="12"/>
      <c r="T591" s="10">
        <v>21.79</v>
      </c>
    </row>
    <row r="592" spans="1:20" ht="15.75" thickBot="1" x14ac:dyDescent="0.3">
      <c r="A592" s="4" t="s">
        <v>305</v>
      </c>
      <c r="B592" s="4" t="s">
        <v>42</v>
      </c>
      <c r="C592" s="4" t="s">
        <v>43</v>
      </c>
      <c r="D592" s="4" t="s">
        <v>306</v>
      </c>
      <c r="E592" s="4" t="s">
        <v>307</v>
      </c>
      <c r="F592" s="4" t="s">
        <v>90</v>
      </c>
      <c r="G592" s="4" t="s">
        <v>91</v>
      </c>
      <c r="H592" s="9">
        <v>95.15</v>
      </c>
      <c r="I592" s="9">
        <v>-16.739999999999998</v>
      </c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10">
        <v>78.41</v>
      </c>
    </row>
    <row r="593" spans="1:20" ht="15.75" thickBot="1" x14ac:dyDescent="0.3">
      <c r="A593" s="4" t="s">
        <v>305</v>
      </c>
      <c r="B593" s="4" t="s">
        <v>42</v>
      </c>
      <c r="C593" s="4" t="s">
        <v>43</v>
      </c>
      <c r="D593" s="4" t="s">
        <v>306</v>
      </c>
      <c r="E593" s="4" t="s">
        <v>307</v>
      </c>
      <c r="F593" s="4" t="s">
        <v>312</v>
      </c>
      <c r="G593" s="4" t="s">
        <v>313</v>
      </c>
      <c r="H593" s="11">
        <v>4500.17</v>
      </c>
      <c r="I593" s="12"/>
      <c r="J593" s="12"/>
      <c r="K593" s="12"/>
      <c r="L593" s="12"/>
      <c r="M593" s="12"/>
      <c r="N593" s="12"/>
      <c r="O593" s="12"/>
      <c r="P593" s="12"/>
      <c r="Q593" s="12"/>
      <c r="R593" s="12"/>
      <c r="S593" s="12"/>
      <c r="T593" s="10">
        <v>4500.17</v>
      </c>
    </row>
    <row r="594" spans="1:20" ht="15.75" thickBot="1" x14ac:dyDescent="0.3">
      <c r="A594" s="4" t="s">
        <v>305</v>
      </c>
      <c r="B594" s="4" t="s">
        <v>42</v>
      </c>
      <c r="C594" s="4" t="s">
        <v>43</v>
      </c>
      <c r="D594" s="4" t="s">
        <v>306</v>
      </c>
      <c r="E594" s="4" t="s">
        <v>307</v>
      </c>
      <c r="F594" s="4" t="s">
        <v>102</v>
      </c>
      <c r="G594" s="4" t="s">
        <v>103</v>
      </c>
      <c r="H594" s="9">
        <v>-3230</v>
      </c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10">
        <v>-3230</v>
      </c>
    </row>
    <row r="595" spans="1:20" ht="15.75" thickBot="1" x14ac:dyDescent="0.3">
      <c r="A595" s="4" t="s">
        <v>305</v>
      </c>
      <c r="B595" s="4" t="s">
        <v>42</v>
      </c>
      <c r="C595" s="4" t="s">
        <v>43</v>
      </c>
      <c r="D595" s="4" t="s">
        <v>306</v>
      </c>
      <c r="E595" s="4" t="s">
        <v>307</v>
      </c>
      <c r="F595" s="4" t="s">
        <v>146</v>
      </c>
      <c r="G595" s="4" t="s">
        <v>147</v>
      </c>
      <c r="H595" s="12"/>
      <c r="I595" s="12"/>
      <c r="J595" s="12"/>
      <c r="K595" s="12"/>
      <c r="L595" s="12"/>
      <c r="M595" s="12"/>
      <c r="N595" s="12"/>
      <c r="O595" s="12"/>
      <c r="P595" s="11">
        <v>181.46</v>
      </c>
      <c r="Q595" s="12"/>
      <c r="R595" s="12"/>
      <c r="S595" s="12"/>
      <c r="T595" s="10">
        <v>181.46</v>
      </c>
    </row>
    <row r="596" spans="1:20" ht="15.75" thickBot="1" x14ac:dyDescent="0.3">
      <c r="A596" s="4" t="s">
        <v>305</v>
      </c>
      <c r="B596" s="4" t="s">
        <v>42</v>
      </c>
      <c r="C596" s="4" t="s">
        <v>43</v>
      </c>
      <c r="D596" s="4" t="s">
        <v>306</v>
      </c>
      <c r="E596" s="4" t="s">
        <v>307</v>
      </c>
      <c r="F596" s="4" t="s">
        <v>150</v>
      </c>
      <c r="G596" s="4" t="s">
        <v>151</v>
      </c>
      <c r="H596" s="9">
        <v>489.87</v>
      </c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10">
        <v>489.87</v>
      </c>
    </row>
    <row r="597" spans="1:20" ht="15.75" thickBot="1" x14ac:dyDescent="0.3">
      <c r="A597" s="4" t="s">
        <v>305</v>
      </c>
      <c r="B597" s="4" t="s">
        <v>42</v>
      </c>
      <c r="C597" s="4" t="s">
        <v>43</v>
      </c>
      <c r="D597" s="4" t="s">
        <v>308</v>
      </c>
      <c r="E597" s="4" t="s">
        <v>309</v>
      </c>
      <c r="F597" s="4" t="s">
        <v>98</v>
      </c>
      <c r="G597" s="4" t="s">
        <v>99</v>
      </c>
      <c r="H597" s="11">
        <v>466.39</v>
      </c>
      <c r="I597" s="11">
        <v>180.84</v>
      </c>
      <c r="J597" s="12"/>
      <c r="K597" s="12"/>
      <c r="L597" s="12"/>
      <c r="M597" s="12"/>
      <c r="N597" s="12"/>
      <c r="O597" s="12"/>
      <c r="P597" s="12"/>
      <c r="Q597" s="12"/>
      <c r="R597" s="12"/>
      <c r="S597" s="12"/>
      <c r="T597" s="10">
        <v>647.23</v>
      </c>
    </row>
    <row r="598" spans="1:20" ht="15.75" thickBot="1" x14ac:dyDescent="0.3">
      <c r="A598" s="4" t="s">
        <v>305</v>
      </c>
      <c r="B598" s="4" t="s">
        <v>42</v>
      </c>
      <c r="C598" s="4" t="s">
        <v>43</v>
      </c>
      <c r="D598" s="4" t="s">
        <v>308</v>
      </c>
      <c r="E598" s="4" t="s">
        <v>309</v>
      </c>
      <c r="F598" s="4" t="s">
        <v>215</v>
      </c>
      <c r="G598" s="4" t="s">
        <v>216</v>
      </c>
      <c r="H598" s="8"/>
      <c r="I598" s="8"/>
      <c r="J598" s="9">
        <v>7.92</v>
      </c>
      <c r="K598" s="8"/>
      <c r="L598" s="8"/>
      <c r="M598" s="8"/>
      <c r="N598" s="8"/>
      <c r="O598" s="8"/>
      <c r="P598" s="8"/>
      <c r="Q598" s="8"/>
      <c r="R598" s="8"/>
      <c r="S598" s="8"/>
      <c r="T598" s="10">
        <v>7.92</v>
      </c>
    </row>
    <row r="599" spans="1:20" ht="15.75" thickBot="1" x14ac:dyDescent="0.3">
      <c r="A599" s="4" t="s">
        <v>305</v>
      </c>
      <c r="B599" s="4" t="s">
        <v>42</v>
      </c>
      <c r="C599" s="4" t="s">
        <v>43</v>
      </c>
      <c r="D599" s="4" t="s">
        <v>308</v>
      </c>
      <c r="E599" s="4" t="s">
        <v>309</v>
      </c>
      <c r="F599" s="4" t="s">
        <v>102</v>
      </c>
      <c r="G599" s="4" t="s">
        <v>103</v>
      </c>
      <c r="H599" s="11">
        <v>-2625</v>
      </c>
      <c r="I599" s="12"/>
      <c r="J599" s="12"/>
      <c r="K599" s="12"/>
      <c r="L599" s="12"/>
      <c r="M599" s="12"/>
      <c r="N599" s="12"/>
      <c r="O599" s="12"/>
      <c r="P599" s="12"/>
      <c r="Q599" s="12"/>
      <c r="R599" s="12"/>
      <c r="S599" s="12"/>
      <c r="T599" s="10">
        <v>-2625</v>
      </c>
    </row>
    <row r="600" spans="1:20" ht="15.75" thickBot="1" x14ac:dyDescent="0.3">
      <c r="A600" s="4" t="s">
        <v>305</v>
      </c>
      <c r="B600" s="4" t="s">
        <v>46</v>
      </c>
      <c r="C600" s="4" t="s">
        <v>47</v>
      </c>
      <c r="D600" s="4" t="s">
        <v>306</v>
      </c>
      <c r="E600" s="4" t="s">
        <v>307</v>
      </c>
      <c r="F600" s="4" t="s">
        <v>110</v>
      </c>
      <c r="G600" s="4" t="s">
        <v>111</v>
      </c>
      <c r="H600" s="9">
        <v>90563.16</v>
      </c>
      <c r="I600" s="9">
        <v>94022.22</v>
      </c>
      <c r="J600" s="9">
        <v>90330.72</v>
      </c>
      <c r="K600" s="9">
        <v>93718.62</v>
      </c>
      <c r="L600" s="9">
        <v>87543.48</v>
      </c>
      <c r="M600" s="9">
        <v>93829.25</v>
      </c>
      <c r="N600" s="9">
        <v>75316.59</v>
      </c>
      <c r="O600" s="9">
        <v>81368.539999999994</v>
      </c>
      <c r="P600" s="9">
        <v>86025.05</v>
      </c>
      <c r="Q600" s="9">
        <v>89657.17</v>
      </c>
      <c r="R600" s="9">
        <v>88188.58</v>
      </c>
      <c r="S600" s="9">
        <v>76535.58</v>
      </c>
      <c r="T600" s="10">
        <v>1047098.96</v>
      </c>
    </row>
    <row r="601" spans="1:20" ht="15.75" thickBot="1" x14ac:dyDescent="0.3">
      <c r="A601" s="4" t="s">
        <v>305</v>
      </c>
      <c r="B601" s="4" t="s">
        <v>46</v>
      </c>
      <c r="C601" s="4" t="s">
        <v>47</v>
      </c>
      <c r="D601" s="4" t="s">
        <v>306</v>
      </c>
      <c r="E601" s="4" t="s">
        <v>307</v>
      </c>
      <c r="F601" s="4" t="s">
        <v>112</v>
      </c>
      <c r="G601" s="4" t="s">
        <v>113</v>
      </c>
      <c r="H601" s="12"/>
      <c r="I601" s="12"/>
      <c r="J601" s="12"/>
      <c r="K601" s="12"/>
      <c r="L601" s="11">
        <v>126</v>
      </c>
      <c r="M601" s="12"/>
      <c r="N601" s="12"/>
      <c r="O601" s="12"/>
      <c r="P601" s="12"/>
      <c r="Q601" s="11">
        <v>816.34</v>
      </c>
      <c r="R601" s="12"/>
      <c r="S601" s="12"/>
      <c r="T601" s="10">
        <v>942.34</v>
      </c>
    </row>
    <row r="602" spans="1:20" ht="15.75" thickBot="1" x14ac:dyDescent="0.3">
      <c r="A602" s="4" t="s">
        <v>305</v>
      </c>
      <c r="B602" s="4" t="s">
        <v>46</v>
      </c>
      <c r="C602" s="4" t="s">
        <v>47</v>
      </c>
      <c r="D602" s="4" t="s">
        <v>306</v>
      </c>
      <c r="E602" s="4" t="s">
        <v>307</v>
      </c>
      <c r="F602" s="4" t="s">
        <v>88</v>
      </c>
      <c r="G602" s="4" t="s">
        <v>89</v>
      </c>
      <c r="H602" s="9">
        <v>12967.64</v>
      </c>
      <c r="I602" s="9">
        <v>12967.63</v>
      </c>
      <c r="J602" s="9">
        <v>13390.99</v>
      </c>
      <c r="K602" s="9">
        <v>13390.93</v>
      </c>
      <c r="L602" s="9">
        <v>13391</v>
      </c>
      <c r="M602" s="9">
        <v>13390.95</v>
      </c>
      <c r="N602" s="9">
        <v>13390.94</v>
      </c>
      <c r="O602" s="9">
        <v>13391.01</v>
      </c>
      <c r="P602" s="9">
        <v>13391.04</v>
      </c>
      <c r="Q602" s="9">
        <v>13390.94</v>
      </c>
      <c r="R602" s="9">
        <v>13481.37</v>
      </c>
      <c r="S602" s="9">
        <v>13481.34</v>
      </c>
      <c r="T602" s="10">
        <v>160025.78</v>
      </c>
    </row>
    <row r="603" spans="1:20" ht="15.75" thickBot="1" x14ac:dyDescent="0.3">
      <c r="A603" s="4" t="s">
        <v>305</v>
      </c>
      <c r="B603" s="4" t="s">
        <v>46</v>
      </c>
      <c r="C603" s="4" t="s">
        <v>47</v>
      </c>
      <c r="D603" s="4" t="s">
        <v>306</v>
      </c>
      <c r="E603" s="4" t="s">
        <v>307</v>
      </c>
      <c r="F603" s="4" t="s">
        <v>90</v>
      </c>
      <c r="G603" s="4" t="s">
        <v>91</v>
      </c>
      <c r="H603" s="11">
        <v>50378.38</v>
      </c>
      <c r="I603" s="11">
        <v>50378.42</v>
      </c>
      <c r="J603" s="11">
        <v>52022.97</v>
      </c>
      <c r="K603" s="11">
        <v>52022.95</v>
      </c>
      <c r="L603" s="11">
        <v>52022.95</v>
      </c>
      <c r="M603" s="11">
        <v>52022.92</v>
      </c>
      <c r="N603" s="11">
        <v>52022.96</v>
      </c>
      <c r="O603" s="11">
        <v>52022.93</v>
      </c>
      <c r="P603" s="11">
        <v>52022.99</v>
      </c>
      <c r="Q603" s="11">
        <v>52022.92</v>
      </c>
      <c r="R603" s="11">
        <v>52374.25</v>
      </c>
      <c r="S603" s="11">
        <v>52374.23</v>
      </c>
      <c r="T603" s="10">
        <v>621688.87</v>
      </c>
    </row>
    <row r="604" spans="1:20" ht="15.75" thickBot="1" x14ac:dyDescent="0.3">
      <c r="A604" s="4" t="s">
        <v>305</v>
      </c>
      <c r="B604" s="4" t="s">
        <v>46</v>
      </c>
      <c r="C604" s="4" t="s">
        <v>47</v>
      </c>
      <c r="D604" s="4" t="s">
        <v>306</v>
      </c>
      <c r="E604" s="4" t="s">
        <v>307</v>
      </c>
      <c r="F604" s="4" t="s">
        <v>118</v>
      </c>
      <c r="G604" s="4" t="s">
        <v>119</v>
      </c>
      <c r="H604" s="8"/>
      <c r="I604" s="8"/>
      <c r="J604" s="8"/>
      <c r="K604" s="8"/>
      <c r="L604" s="8"/>
      <c r="M604" s="8"/>
      <c r="N604" s="9">
        <v>1140</v>
      </c>
      <c r="O604" s="8"/>
      <c r="P604" s="8"/>
      <c r="Q604" s="8"/>
      <c r="R604" s="8"/>
      <c r="S604" s="8"/>
      <c r="T604" s="10">
        <v>1140</v>
      </c>
    </row>
    <row r="605" spans="1:20" ht="15.75" thickBot="1" x14ac:dyDescent="0.3">
      <c r="A605" s="4" t="s">
        <v>305</v>
      </c>
      <c r="B605" s="4" t="s">
        <v>46</v>
      </c>
      <c r="C605" s="4" t="s">
        <v>47</v>
      </c>
      <c r="D605" s="4" t="s">
        <v>306</v>
      </c>
      <c r="E605" s="4" t="s">
        <v>307</v>
      </c>
      <c r="F605" s="4" t="s">
        <v>120</v>
      </c>
      <c r="G605" s="4" t="s">
        <v>121</v>
      </c>
      <c r="H605" s="12"/>
      <c r="I605" s="12"/>
      <c r="J605" s="12"/>
      <c r="K605" s="12"/>
      <c r="L605" s="12"/>
      <c r="M605" s="12"/>
      <c r="N605" s="12"/>
      <c r="O605" s="12"/>
      <c r="P605" s="12"/>
      <c r="Q605" s="12"/>
      <c r="R605" s="11">
        <v>68.67</v>
      </c>
      <c r="S605" s="12"/>
      <c r="T605" s="10">
        <v>68.67</v>
      </c>
    </row>
    <row r="606" spans="1:20" ht="15.75" thickBot="1" x14ac:dyDescent="0.3">
      <c r="A606" s="4" t="s">
        <v>305</v>
      </c>
      <c r="B606" s="4" t="s">
        <v>46</v>
      </c>
      <c r="C606" s="4" t="s">
        <v>47</v>
      </c>
      <c r="D606" s="4" t="s">
        <v>306</v>
      </c>
      <c r="E606" s="4" t="s">
        <v>307</v>
      </c>
      <c r="F606" s="4" t="s">
        <v>94</v>
      </c>
      <c r="G606" s="4" t="s">
        <v>95</v>
      </c>
      <c r="H606" s="8"/>
      <c r="I606" s="9">
        <v>754</v>
      </c>
      <c r="J606" s="9">
        <v>754</v>
      </c>
      <c r="K606" s="9">
        <v>754</v>
      </c>
      <c r="L606" s="9">
        <v>754</v>
      </c>
      <c r="M606" s="9">
        <v>754</v>
      </c>
      <c r="N606" s="9">
        <v>754</v>
      </c>
      <c r="O606" s="9">
        <v>754</v>
      </c>
      <c r="P606" s="9">
        <v>754</v>
      </c>
      <c r="Q606" s="9">
        <v>754</v>
      </c>
      <c r="R606" s="9">
        <v>759</v>
      </c>
      <c r="S606" s="9">
        <v>794</v>
      </c>
      <c r="T606" s="10">
        <v>8339</v>
      </c>
    </row>
    <row r="607" spans="1:20" ht="15.75" thickBot="1" x14ac:dyDescent="0.3">
      <c r="A607" s="4" t="s">
        <v>305</v>
      </c>
      <c r="B607" s="4" t="s">
        <v>46</v>
      </c>
      <c r="C607" s="4" t="s">
        <v>47</v>
      </c>
      <c r="D607" s="4" t="s">
        <v>306</v>
      </c>
      <c r="E607" s="4" t="s">
        <v>307</v>
      </c>
      <c r="F607" s="4" t="s">
        <v>122</v>
      </c>
      <c r="G607" s="4" t="s">
        <v>123</v>
      </c>
      <c r="H607" s="12"/>
      <c r="I607" s="12"/>
      <c r="J607" s="12"/>
      <c r="K607" s="12"/>
      <c r="L607" s="11">
        <v>190</v>
      </c>
      <c r="M607" s="12"/>
      <c r="N607" s="12"/>
      <c r="O607" s="12"/>
      <c r="P607" s="12"/>
      <c r="Q607" s="12"/>
      <c r="R607" s="12"/>
      <c r="S607" s="12"/>
      <c r="T607" s="10">
        <v>190</v>
      </c>
    </row>
    <row r="608" spans="1:20" ht="15.75" thickBot="1" x14ac:dyDescent="0.3">
      <c r="A608" s="4" t="s">
        <v>305</v>
      </c>
      <c r="B608" s="4" t="s">
        <v>46</v>
      </c>
      <c r="C608" s="4" t="s">
        <v>47</v>
      </c>
      <c r="D608" s="4" t="s">
        <v>306</v>
      </c>
      <c r="E608" s="4" t="s">
        <v>307</v>
      </c>
      <c r="F608" s="4" t="s">
        <v>312</v>
      </c>
      <c r="G608" s="4" t="s">
        <v>313</v>
      </c>
      <c r="H608" s="8"/>
      <c r="I608" s="9">
        <v>1332.81</v>
      </c>
      <c r="J608" s="9">
        <v>2148.17</v>
      </c>
      <c r="K608" s="9">
        <v>1975.71</v>
      </c>
      <c r="L608" s="9">
        <v>1034.8800000000001</v>
      </c>
      <c r="M608" s="9">
        <v>501.76</v>
      </c>
      <c r="N608" s="9">
        <v>5190.13</v>
      </c>
      <c r="O608" s="9">
        <v>517.45000000000005</v>
      </c>
      <c r="P608" s="8"/>
      <c r="Q608" s="9">
        <v>407.68</v>
      </c>
      <c r="R608" s="8"/>
      <c r="S608" s="8"/>
      <c r="T608" s="10">
        <v>13108.59</v>
      </c>
    </row>
    <row r="609" spans="1:20" ht="15.75" thickBot="1" x14ac:dyDescent="0.3">
      <c r="A609" s="4" t="s">
        <v>305</v>
      </c>
      <c r="B609" s="4" t="s">
        <v>46</v>
      </c>
      <c r="C609" s="4" t="s">
        <v>47</v>
      </c>
      <c r="D609" s="4" t="s">
        <v>306</v>
      </c>
      <c r="E609" s="4" t="s">
        <v>307</v>
      </c>
      <c r="F609" s="4" t="s">
        <v>44</v>
      </c>
      <c r="G609" s="4" t="s">
        <v>45</v>
      </c>
      <c r="H609" s="12"/>
      <c r="I609" s="12"/>
      <c r="J609" s="12"/>
      <c r="K609" s="11">
        <v>12000</v>
      </c>
      <c r="L609" s="12"/>
      <c r="M609" s="12"/>
      <c r="N609" s="12"/>
      <c r="O609" s="12"/>
      <c r="P609" s="12"/>
      <c r="Q609" s="12"/>
      <c r="R609" s="12"/>
      <c r="S609" s="12"/>
      <c r="T609" s="10">
        <v>12000</v>
      </c>
    </row>
    <row r="610" spans="1:20" ht="15.75" thickBot="1" x14ac:dyDescent="0.3">
      <c r="A610" s="4" t="s">
        <v>305</v>
      </c>
      <c r="B610" s="4" t="s">
        <v>46</v>
      </c>
      <c r="C610" s="4" t="s">
        <v>47</v>
      </c>
      <c r="D610" s="4" t="s">
        <v>306</v>
      </c>
      <c r="E610" s="4" t="s">
        <v>307</v>
      </c>
      <c r="F610" s="4" t="s">
        <v>98</v>
      </c>
      <c r="G610" s="4" t="s">
        <v>99</v>
      </c>
      <c r="H610" s="8"/>
      <c r="I610" s="8"/>
      <c r="J610" s="9">
        <v>116.89</v>
      </c>
      <c r="K610" s="8"/>
      <c r="L610" s="8"/>
      <c r="M610" s="9">
        <v>218.07</v>
      </c>
      <c r="N610" s="9">
        <v>163.29</v>
      </c>
      <c r="O610" s="8"/>
      <c r="P610" s="8"/>
      <c r="Q610" s="9">
        <v>61.88</v>
      </c>
      <c r="R610" s="8"/>
      <c r="S610" s="9">
        <v>189.99</v>
      </c>
      <c r="T610" s="10">
        <v>750.12</v>
      </c>
    </row>
    <row r="611" spans="1:20" ht="15.75" thickBot="1" x14ac:dyDescent="0.3">
      <c r="A611" s="4" t="s">
        <v>305</v>
      </c>
      <c r="B611" s="4" t="s">
        <v>46</v>
      </c>
      <c r="C611" s="4" t="s">
        <v>47</v>
      </c>
      <c r="D611" s="4" t="s">
        <v>306</v>
      </c>
      <c r="E611" s="4" t="s">
        <v>307</v>
      </c>
      <c r="F611" s="4" t="s">
        <v>215</v>
      </c>
      <c r="G611" s="4" t="s">
        <v>216</v>
      </c>
      <c r="H611" s="12"/>
      <c r="I611" s="12"/>
      <c r="J611" s="12"/>
      <c r="K611" s="12"/>
      <c r="L611" s="12"/>
      <c r="M611" s="12"/>
      <c r="N611" s="12"/>
      <c r="O611" s="12"/>
      <c r="P611" s="11">
        <v>156.19999999999999</v>
      </c>
      <c r="Q611" s="12"/>
      <c r="R611" s="12"/>
      <c r="S611" s="12"/>
      <c r="T611" s="10">
        <v>156.19999999999999</v>
      </c>
    </row>
    <row r="612" spans="1:20" ht="15.75" thickBot="1" x14ac:dyDescent="0.3">
      <c r="A612" s="4" t="s">
        <v>305</v>
      </c>
      <c r="B612" s="4" t="s">
        <v>46</v>
      </c>
      <c r="C612" s="4" t="s">
        <v>47</v>
      </c>
      <c r="D612" s="4" t="s">
        <v>306</v>
      </c>
      <c r="E612" s="4" t="s">
        <v>307</v>
      </c>
      <c r="F612" s="4" t="s">
        <v>130</v>
      </c>
      <c r="G612" s="4" t="s">
        <v>131</v>
      </c>
      <c r="H612" s="8"/>
      <c r="I612" s="8"/>
      <c r="J612" s="8"/>
      <c r="K612" s="8"/>
      <c r="L612" s="8"/>
      <c r="M612" s="8"/>
      <c r="N612" s="8"/>
      <c r="O612" s="8"/>
      <c r="P612" s="8"/>
      <c r="Q612" s="9">
        <v>49.27</v>
      </c>
      <c r="R612" s="9">
        <v>74.25</v>
      </c>
      <c r="S612" s="8"/>
      <c r="T612" s="10">
        <v>123.52</v>
      </c>
    </row>
    <row r="613" spans="1:20" ht="15.75" thickBot="1" x14ac:dyDescent="0.3">
      <c r="A613" s="4" t="s">
        <v>305</v>
      </c>
      <c r="B613" s="4" t="s">
        <v>46</v>
      </c>
      <c r="C613" s="4" t="s">
        <v>47</v>
      </c>
      <c r="D613" s="4" t="s">
        <v>306</v>
      </c>
      <c r="E613" s="4" t="s">
        <v>307</v>
      </c>
      <c r="F613" s="4" t="s">
        <v>136</v>
      </c>
      <c r="G613" s="4" t="s">
        <v>137</v>
      </c>
      <c r="H613" s="12"/>
      <c r="I613" s="12"/>
      <c r="J613" s="12"/>
      <c r="K613" s="12"/>
      <c r="L613" s="12"/>
      <c r="M613" s="12"/>
      <c r="N613" s="12"/>
      <c r="O613" s="12"/>
      <c r="P613" s="12"/>
      <c r="Q613" s="11">
        <v>27</v>
      </c>
      <c r="R613" s="12"/>
      <c r="S613" s="12"/>
      <c r="T613" s="10">
        <v>27</v>
      </c>
    </row>
    <row r="614" spans="1:20" ht="15.75" thickBot="1" x14ac:dyDescent="0.3">
      <c r="A614" s="4" t="s">
        <v>305</v>
      </c>
      <c r="B614" s="4" t="s">
        <v>46</v>
      </c>
      <c r="C614" s="4" t="s">
        <v>47</v>
      </c>
      <c r="D614" s="4" t="s">
        <v>306</v>
      </c>
      <c r="E614" s="4" t="s">
        <v>307</v>
      </c>
      <c r="F614" s="4" t="s">
        <v>102</v>
      </c>
      <c r="G614" s="4" t="s">
        <v>103</v>
      </c>
      <c r="H614" s="9">
        <v>3230</v>
      </c>
      <c r="I614" s="9">
        <v>380</v>
      </c>
      <c r="J614" s="9">
        <v>2850</v>
      </c>
      <c r="K614" s="8"/>
      <c r="L614" s="9">
        <v>190</v>
      </c>
      <c r="M614" s="9">
        <v>380</v>
      </c>
      <c r="N614" s="9">
        <v>1710</v>
      </c>
      <c r="O614" s="8"/>
      <c r="P614" s="8"/>
      <c r="Q614" s="8"/>
      <c r="R614" s="8"/>
      <c r="S614" s="8"/>
      <c r="T614" s="10">
        <v>8740</v>
      </c>
    </row>
    <row r="615" spans="1:20" ht="15.75" thickBot="1" x14ac:dyDescent="0.3">
      <c r="A615" s="4" t="s">
        <v>305</v>
      </c>
      <c r="B615" s="4" t="s">
        <v>46</v>
      </c>
      <c r="C615" s="4" t="s">
        <v>47</v>
      </c>
      <c r="D615" s="4" t="s">
        <v>306</v>
      </c>
      <c r="E615" s="4" t="s">
        <v>307</v>
      </c>
      <c r="F615" s="4" t="s">
        <v>314</v>
      </c>
      <c r="G615" s="4" t="s">
        <v>315</v>
      </c>
      <c r="H615" s="12"/>
      <c r="I615" s="12"/>
      <c r="J615" s="12"/>
      <c r="K615" s="12"/>
      <c r="L615" s="12"/>
      <c r="M615" s="12"/>
      <c r="N615" s="12"/>
      <c r="O615" s="12"/>
      <c r="P615" s="12"/>
      <c r="Q615" s="12"/>
      <c r="R615" s="12"/>
      <c r="S615" s="11">
        <v>107.32</v>
      </c>
      <c r="T615" s="10">
        <v>107.32</v>
      </c>
    </row>
    <row r="616" spans="1:20" ht="15.75" thickBot="1" x14ac:dyDescent="0.3">
      <c r="A616" s="4" t="s">
        <v>305</v>
      </c>
      <c r="B616" s="4" t="s">
        <v>46</v>
      </c>
      <c r="C616" s="4" t="s">
        <v>47</v>
      </c>
      <c r="D616" s="4" t="s">
        <v>306</v>
      </c>
      <c r="E616" s="4" t="s">
        <v>307</v>
      </c>
      <c r="F616" s="4" t="s">
        <v>316</v>
      </c>
      <c r="G616" s="4" t="s">
        <v>317</v>
      </c>
      <c r="H616" s="8"/>
      <c r="I616" s="8"/>
      <c r="J616" s="8"/>
      <c r="K616" s="8"/>
      <c r="L616" s="8"/>
      <c r="M616" s="9">
        <v>600</v>
      </c>
      <c r="N616" s="8"/>
      <c r="O616" s="8"/>
      <c r="P616" s="8"/>
      <c r="Q616" s="8"/>
      <c r="R616" s="8"/>
      <c r="S616" s="8"/>
      <c r="T616" s="10">
        <v>600</v>
      </c>
    </row>
    <row r="617" spans="1:20" ht="15.75" thickBot="1" x14ac:dyDescent="0.3">
      <c r="A617" s="4" t="s">
        <v>305</v>
      </c>
      <c r="B617" s="4" t="s">
        <v>46</v>
      </c>
      <c r="C617" s="4" t="s">
        <v>47</v>
      </c>
      <c r="D617" s="4" t="s">
        <v>306</v>
      </c>
      <c r="E617" s="4" t="s">
        <v>307</v>
      </c>
      <c r="F617" s="4" t="s">
        <v>144</v>
      </c>
      <c r="G617" s="4" t="s">
        <v>145</v>
      </c>
      <c r="H617" s="11">
        <v>373</v>
      </c>
      <c r="I617" s="11">
        <v>221.4</v>
      </c>
      <c r="J617" s="12"/>
      <c r="K617" s="11">
        <v>301.25</v>
      </c>
      <c r="L617" s="11">
        <v>206</v>
      </c>
      <c r="M617" s="11">
        <v>861.44</v>
      </c>
      <c r="N617" s="11">
        <v>305.75</v>
      </c>
      <c r="O617" s="11">
        <v>471.76</v>
      </c>
      <c r="P617" s="11">
        <v>285.5</v>
      </c>
      <c r="Q617" s="11">
        <v>619.26</v>
      </c>
      <c r="R617" s="11">
        <v>1198.77</v>
      </c>
      <c r="S617" s="11">
        <v>346.47</v>
      </c>
      <c r="T617" s="10">
        <v>5190.6000000000004</v>
      </c>
    </row>
    <row r="618" spans="1:20" ht="15.75" thickBot="1" x14ac:dyDescent="0.3">
      <c r="A618" s="4" t="s">
        <v>305</v>
      </c>
      <c r="B618" s="4" t="s">
        <v>46</v>
      </c>
      <c r="C618" s="4" t="s">
        <v>47</v>
      </c>
      <c r="D618" s="4" t="s">
        <v>306</v>
      </c>
      <c r="E618" s="4" t="s">
        <v>307</v>
      </c>
      <c r="F618" s="4" t="s">
        <v>146</v>
      </c>
      <c r="G618" s="4" t="s">
        <v>147</v>
      </c>
      <c r="H618" s="8"/>
      <c r="I618" s="8"/>
      <c r="J618" s="9">
        <v>975</v>
      </c>
      <c r="K618" s="8"/>
      <c r="L618" s="8"/>
      <c r="M618" s="9">
        <v>-825</v>
      </c>
      <c r="N618" s="8"/>
      <c r="O618" s="9">
        <v>245.16</v>
      </c>
      <c r="P618" s="8"/>
      <c r="Q618" s="9">
        <v>2287.9499999999998</v>
      </c>
      <c r="R618" s="9">
        <v>132.19999999999999</v>
      </c>
      <c r="S618" s="8"/>
      <c r="T618" s="10">
        <v>2815.31</v>
      </c>
    </row>
    <row r="619" spans="1:20" ht="15.75" thickBot="1" x14ac:dyDescent="0.3">
      <c r="A619" s="4" t="s">
        <v>305</v>
      </c>
      <c r="B619" s="4" t="s">
        <v>46</v>
      </c>
      <c r="C619" s="4" t="s">
        <v>47</v>
      </c>
      <c r="D619" s="4" t="s">
        <v>306</v>
      </c>
      <c r="E619" s="4" t="s">
        <v>307</v>
      </c>
      <c r="F619" s="4" t="s">
        <v>150</v>
      </c>
      <c r="G619" s="4" t="s">
        <v>151</v>
      </c>
      <c r="H619" s="12"/>
      <c r="I619" s="12"/>
      <c r="J619" s="12"/>
      <c r="K619" s="12"/>
      <c r="L619" s="12"/>
      <c r="M619" s="12"/>
      <c r="N619" s="12"/>
      <c r="O619" s="12"/>
      <c r="P619" s="12"/>
      <c r="Q619" s="12"/>
      <c r="R619" s="12"/>
      <c r="S619" s="11">
        <v>3045.49</v>
      </c>
      <c r="T619" s="10">
        <v>3045.49</v>
      </c>
    </row>
    <row r="620" spans="1:20" ht="15.75" thickBot="1" x14ac:dyDescent="0.3">
      <c r="A620" s="4" t="s">
        <v>305</v>
      </c>
      <c r="B620" s="4" t="s">
        <v>46</v>
      </c>
      <c r="C620" s="4" t="s">
        <v>47</v>
      </c>
      <c r="D620" s="4" t="s">
        <v>318</v>
      </c>
      <c r="E620" s="4" t="s">
        <v>319</v>
      </c>
      <c r="F620" s="4" t="s">
        <v>152</v>
      </c>
      <c r="G620" s="4" t="s">
        <v>153</v>
      </c>
      <c r="H620" s="8"/>
      <c r="I620" s="8"/>
      <c r="J620" s="8"/>
      <c r="K620" s="8"/>
      <c r="L620" s="8"/>
      <c r="M620" s="8"/>
      <c r="N620" s="8"/>
      <c r="O620" s="9">
        <v>213</v>
      </c>
      <c r="P620" s="8"/>
      <c r="Q620" s="8"/>
      <c r="R620" s="8"/>
      <c r="S620" s="8"/>
      <c r="T620" s="10">
        <v>213</v>
      </c>
    </row>
    <row r="621" spans="1:20" ht="15.75" thickBot="1" x14ac:dyDescent="0.3">
      <c r="A621" s="4" t="s">
        <v>305</v>
      </c>
      <c r="B621" s="4" t="s">
        <v>46</v>
      </c>
      <c r="C621" s="4" t="s">
        <v>47</v>
      </c>
      <c r="D621" s="4" t="s">
        <v>308</v>
      </c>
      <c r="E621" s="4" t="s">
        <v>309</v>
      </c>
      <c r="F621" s="4" t="s">
        <v>98</v>
      </c>
      <c r="G621" s="4" t="s">
        <v>99</v>
      </c>
      <c r="H621" s="12"/>
      <c r="I621" s="12"/>
      <c r="J621" s="11">
        <v>473.86</v>
      </c>
      <c r="K621" s="11">
        <v>251.52</v>
      </c>
      <c r="L621" s="11">
        <v>51.89</v>
      </c>
      <c r="M621" s="11">
        <v>262.98</v>
      </c>
      <c r="N621" s="11">
        <v>649.41</v>
      </c>
      <c r="O621" s="12"/>
      <c r="P621" s="11">
        <v>214.96</v>
      </c>
      <c r="Q621" s="12"/>
      <c r="R621" s="11">
        <v>192.47</v>
      </c>
      <c r="S621" s="11">
        <v>79.41</v>
      </c>
      <c r="T621" s="10">
        <v>2176.5</v>
      </c>
    </row>
    <row r="622" spans="1:20" ht="15.75" thickBot="1" x14ac:dyDescent="0.3">
      <c r="A622" s="4" t="s">
        <v>305</v>
      </c>
      <c r="B622" s="4" t="s">
        <v>46</v>
      </c>
      <c r="C622" s="4" t="s">
        <v>47</v>
      </c>
      <c r="D622" s="4" t="s">
        <v>308</v>
      </c>
      <c r="E622" s="4" t="s">
        <v>309</v>
      </c>
      <c r="F622" s="4" t="s">
        <v>215</v>
      </c>
      <c r="G622" s="4" t="s">
        <v>216</v>
      </c>
      <c r="H622" s="8"/>
      <c r="I622" s="8"/>
      <c r="J622" s="8"/>
      <c r="K622" s="9">
        <v>47.66</v>
      </c>
      <c r="L622" s="9">
        <v>39.880000000000003</v>
      </c>
      <c r="M622" s="9">
        <v>39.950000000000003</v>
      </c>
      <c r="N622" s="9">
        <v>31.96</v>
      </c>
      <c r="O622" s="9">
        <v>31.96</v>
      </c>
      <c r="P622" s="9">
        <v>15.98</v>
      </c>
      <c r="Q622" s="9">
        <v>47.94</v>
      </c>
      <c r="R622" s="9">
        <v>49.35</v>
      </c>
      <c r="S622" s="9">
        <v>31.84</v>
      </c>
      <c r="T622" s="10">
        <v>336.52</v>
      </c>
    </row>
    <row r="623" spans="1:20" ht="15.75" thickBot="1" x14ac:dyDescent="0.3">
      <c r="A623" s="4" t="s">
        <v>305</v>
      </c>
      <c r="B623" s="4" t="s">
        <v>46</v>
      </c>
      <c r="C623" s="4" t="s">
        <v>47</v>
      </c>
      <c r="D623" s="4" t="s">
        <v>308</v>
      </c>
      <c r="E623" s="4" t="s">
        <v>309</v>
      </c>
      <c r="F623" s="4" t="s">
        <v>102</v>
      </c>
      <c r="G623" s="4" t="s">
        <v>103</v>
      </c>
      <c r="H623" s="11">
        <v>2625</v>
      </c>
      <c r="I623" s="11">
        <v>5250</v>
      </c>
      <c r="J623" s="11">
        <v>2625</v>
      </c>
      <c r="K623" s="11">
        <v>2015</v>
      </c>
      <c r="L623" s="11">
        <v>2015</v>
      </c>
      <c r="M623" s="15">
        <v>0</v>
      </c>
      <c r="N623" s="12"/>
      <c r="O623" s="12"/>
      <c r="P623" s="12"/>
      <c r="Q623" s="11">
        <v>1000</v>
      </c>
      <c r="R623" s="11">
        <v>8000</v>
      </c>
      <c r="S623" s="12"/>
      <c r="T623" s="10">
        <v>23530</v>
      </c>
    </row>
    <row r="624" spans="1:20" ht="15.75" thickBot="1" x14ac:dyDescent="0.3">
      <c r="A624" s="4" t="s">
        <v>305</v>
      </c>
      <c r="B624" s="4" t="s">
        <v>46</v>
      </c>
      <c r="C624" s="4" t="s">
        <v>47</v>
      </c>
      <c r="D624" s="4" t="s">
        <v>308</v>
      </c>
      <c r="E624" s="4" t="s">
        <v>309</v>
      </c>
      <c r="F624" s="4" t="s">
        <v>144</v>
      </c>
      <c r="G624" s="4" t="s">
        <v>145</v>
      </c>
      <c r="H624" s="8"/>
      <c r="I624" s="8"/>
      <c r="J624" s="9">
        <v>255.59</v>
      </c>
      <c r="K624" s="9">
        <v>297.48</v>
      </c>
      <c r="L624" s="8"/>
      <c r="M624" s="8"/>
      <c r="N624" s="8"/>
      <c r="O624" s="8"/>
      <c r="P624" s="8"/>
      <c r="Q624" s="8"/>
      <c r="R624" s="8"/>
      <c r="S624" s="8"/>
      <c r="T624" s="10">
        <v>553.07000000000005</v>
      </c>
    </row>
    <row r="625" spans="1:20" ht="15.75" thickBot="1" x14ac:dyDescent="0.3">
      <c r="A625" s="4" t="s">
        <v>305</v>
      </c>
      <c r="B625" s="4" t="s">
        <v>46</v>
      </c>
      <c r="C625" s="4" t="s">
        <v>47</v>
      </c>
      <c r="D625" s="4" t="s">
        <v>308</v>
      </c>
      <c r="E625" s="4" t="s">
        <v>309</v>
      </c>
      <c r="F625" s="4" t="s">
        <v>217</v>
      </c>
      <c r="G625" s="4" t="s">
        <v>218</v>
      </c>
      <c r="H625" s="12"/>
      <c r="I625" s="12"/>
      <c r="J625" s="11">
        <v>478.5</v>
      </c>
      <c r="K625" s="12"/>
      <c r="L625" s="12"/>
      <c r="M625" s="12"/>
      <c r="N625" s="12"/>
      <c r="O625" s="12"/>
      <c r="P625" s="12"/>
      <c r="Q625" s="12"/>
      <c r="R625" s="12"/>
      <c r="S625" s="12"/>
      <c r="T625" s="10">
        <v>478.5</v>
      </c>
    </row>
    <row r="626" spans="1:20" ht="15.75" thickBot="1" x14ac:dyDescent="0.3">
      <c r="A626" s="4" t="s">
        <v>305</v>
      </c>
      <c r="B626" s="4" t="s">
        <v>46</v>
      </c>
      <c r="C626" s="4" t="s">
        <v>47</v>
      </c>
      <c r="D626" s="4" t="s">
        <v>308</v>
      </c>
      <c r="E626" s="4" t="s">
        <v>309</v>
      </c>
      <c r="F626" s="4" t="s">
        <v>152</v>
      </c>
      <c r="G626" s="4" t="s">
        <v>153</v>
      </c>
      <c r="H626" s="8"/>
      <c r="I626" s="9">
        <v>179.62</v>
      </c>
      <c r="J626" s="8"/>
      <c r="K626" s="8"/>
      <c r="L626" s="8"/>
      <c r="M626" s="8"/>
      <c r="N626" s="8"/>
      <c r="O626" s="8"/>
      <c r="P626" s="8"/>
      <c r="Q626" s="8"/>
      <c r="R626" s="8"/>
      <c r="S626" s="9">
        <v>377.32</v>
      </c>
      <c r="T626" s="10">
        <v>556.94000000000005</v>
      </c>
    </row>
    <row r="627" spans="1:20" ht="15.75" thickBot="1" x14ac:dyDescent="0.3">
      <c r="A627" s="4" t="s">
        <v>305</v>
      </c>
      <c r="B627" s="4" t="s">
        <v>164</v>
      </c>
      <c r="C627" s="4" t="s">
        <v>165</v>
      </c>
      <c r="D627" s="4" t="s">
        <v>308</v>
      </c>
      <c r="E627" s="4" t="s">
        <v>309</v>
      </c>
      <c r="F627" s="4" t="s">
        <v>207</v>
      </c>
      <c r="G627" s="4" t="s">
        <v>208</v>
      </c>
      <c r="H627" s="12"/>
      <c r="I627" s="12"/>
      <c r="J627" s="12"/>
      <c r="K627" s="11">
        <v>152</v>
      </c>
      <c r="L627" s="12"/>
      <c r="M627" s="12"/>
      <c r="N627" s="12"/>
      <c r="O627" s="12"/>
      <c r="P627" s="12"/>
      <c r="Q627" s="12"/>
      <c r="R627" s="12"/>
      <c r="S627" s="12"/>
      <c r="T627" s="10">
        <v>152</v>
      </c>
    </row>
    <row r="628" spans="1:20" ht="15.75" thickBot="1" x14ac:dyDescent="0.3">
      <c r="A628" s="4" t="s">
        <v>305</v>
      </c>
      <c r="B628" s="4" t="s">
        <v>164</v>
      </c>
      <c r="C628" s="4" t="s">
        <v>165</v>
      </c>
      <c r="D628" s="4" t="s">
        <v>308</v>
      </c>
      <c r="E628" s="4" t="s">
        <v>309</v>
      </c>
      <c r="F628" s="4" t="s">
        <v>98</v>
      </c>
      <c r="G628" s="4" t="s">
        <v>99</v>
      </c>
      <c r="H628" s="9">
        <v>134.96</v>
      </c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10">
        <v>134.96</v>
      </c>
    </row>
    <row r="629" spans="1:20" ht="15.75" thickBot="1" x14ac:dyDescent="0.3">
      <c r="A629" s="4" t="s">
        <v>305</v>
      </c>
      <c r="B629" s="4" t="s">
        <v>164</v>
      </c>
      <c r="C629" s="4" t="s">
        <v>165</v>
      </c>
      <c r="D629" s="4" t="s">
        <v>308</v>
      </c>
      <c r="E629" s="4" t="s">
        <v>309</v>
      </c>
      <c r="F629" s="4" t="s">
        <v>130</v>
      </c>
      <c r="G629" s="4" t="s">
        <v>131</v>
      </c>
      <c r="H629" s="11">
        <v>20.37</v>
      </c>
      <c r="I629" s="12"/>
      <c r="J629" s="11">
        <v>11.37</v>
      </c>
      <c r="K629" s="12"/>
      <c r="L629" s="12"/>
      <c r="M629" s="12"/>
      <c r="N629" s="12"/>
      <c r="O629" s="12"/>
      <c r="P629" s="12"/>
      <c r="Q629" s="12"/>
      <c r="R629" s="12"/>
      <c r="S629" s="12"/>
      <c r="T629" s="10">
        <v>31.74</v>
      </c>
    </row>
    <row r="630" spans="1:20" ht="15.75" thickBot="1" x14ac:dyDescent="0.3">
      <c r="A630" s="4" t="s">
        <v>305</v>
      </c>
      <c r="B630" s="4" t="s">
        <v>164</v>
      </c>
      <c r="C630" s="4" t="s">
        <v>165</v>
      </c>
      <c r="D630" s="4" t="s">
        <v>308</v>
      </c>
      <c r="E630" s="4" t="s">
        <v>309</v>
      </c>
      <c r="F630" s="4" t="s">
        <v>144</v>
      </c>
      <c r="G630" s="4" t="s">
        <v>145</v>
      </c>
      <c r="H630" s="8"/>
      <c r="I630" s="8"/>
      <c r="J630" s="8"/>
      <c r="K630" s="8"/>
      <c r="L630" s="8"/>
      <c r="M630" s="8"/>
      <c r="N630" s="8"/>
      <c r="O630" s="8"/>
      <c r="P630" s="9">
        <v>185.17</v>
      </c>
      <c r="Q630" s="8"/>
      <c r="R630" s="8"/>
      <c r="S630" s="9">
        <v>126</v>
      </c>
      <c r="T630" s="10">
        <v>311.17</v>
      </c>
    </row>
    <row r="631" spans="1:20" ht="15.75" thickBot="1" x14ac:dyDescent="0.3">
      <c r="A631" s="4" t="s">
        <v>320</v>
      </c>
      <c r="B631" s="4" t="s">
        <v>80</v>
      </c>
      <c r="C631" s="4" t="s">
        <v>81</v>
      </c>
      <c r="D631" s="4" t="s">
        <v>321</v>
      </c>
      <c r="E631" s="4" t="s">
        <v>322</v>
      </c>
      <c r="F631" s="4" t="s">
        <v>84</v>
      </c>
      <c r="G631" s="4" t="s">
        <v>85</v>
      </c>
      <c r="H631" s="11">
        <v>86.35</v>
      </c>
      <c r="I631" s="12"/>
      <c r="J631" s="12"/>
      <c r="K631" s="12"/>
      <c r="L631" s="12"/>
      <c r="M631" s="12"/>
      <c r="N631" s="12"/>
      <c r="O631" s="12"/>
      <c r="P631" s="12"/>
      <c r="Q631" s="12"/>
      <c r="R631" s="11">
        <v>282.31</v>
      </c>
      <c r="S631" s="11">
        <v>586.67999999999995</v>
      </c>
      <c r="T631" s="10">
        <v>955.34</v>
      </c>
    </row>
    <row r="632" spans="1:20" ht="15.75" thickBot="1" x14ac:dyDescent="0.3">
      <c r="A632" s="4" t="s">
        <v>320</v>
      </c>
      <c r="B632" s="4" t="s">
        <v>80</v>
      </c>
      <c r="C632" s="4" t="s">
        <v>81</v>
      </c>
      <c r="D632" s="4" t="s">
        <v>321</v>
      </c>
      <c r="E632" s="4" t="s">
        <v>322</v>
      </c>
      <c r="F632" s="4" t="s">
        <v>65</v>
      </c>
      <c r="G632" s="4" t="s">
        <v>66</v>
      </c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9">
        <v>257.83999999999997</v>
      </c>
      <c r="T632" s="10">
        <v>257.83999999999997</v>
      </c>
    </row>
    <row r="633" spans="1:20" ht="15.75" thickBot="1" x14ac:dyDescent="0.3">
      <c r="A633" s="4" t="s">
        <v>320</v>
      </c>
      <c r="B633" s="4" t="s">
        <v>80</v>
      </c>
      <c r="C633" s="4" t="s">
        <v>81</v>
      </c>
      <c r="D633" s="4" t="s">
        <v>321</v>
      </c>
      <c r="E633" s="4" t="s">
        <v>322</v>
      </c>
      <c r="F633" s="4" t="s">
        <v>56</v>
      </c>
      <c r="G633" s="4" t="s">
        <v>57</v>
      </c>
      <c r="H633" s="11">
        <v>827.14</v>
      </c>
      <c r="I633" s="12"/>
      <c r="J633" s="12"/>
      <c r="K633" s="12"/>
      <c r="L633" s="12"/>
      <c r="M633" s="12"/>
      <c r="N633" s="12"/>
      <c r="O633" s="12"/>
      <c r="P633" s="12"/>
      <c r="Q633" s="12"/>
      <c r="R633" s="11">
        <v>2704.23</v>
      </c>
      <c r="S633" s="11">
        <v>4939.3</v>
      </c>
      <c r="T633" s="10">
        <v>8470.67</v>
      </c>
    </row>
    <row r="634" spans="1:20" ht="15.75" thickBot="1" x14ac:dyDescent="0.3">
      <c r="A634" s="4" t="s">
        <v>320</v>
      </c>
      <c r="B634" s="4" t="s">
        <v>80</v>
      </c>
      <c r="C634" s="4" t="s">
        <v>81</v>
      </c>
      <c r="D634" s="4" t="s">
        <v>321</v>
      </c>
      <c r="E634" s="4" t="s">
        <v>322</v>
      </c>
      <c r="F634" s="4" t="s">
        <v>68</v>
      </c>
      <c r="G634" s="4" t="s">
        <v>69</v>
      </c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9">
        <v>422.62</v>
      </c>
      <c r="T634" s="10">
        <v>422.62</v>
      </c>
    </row>
    <row r="635" spans="1:20" ht="15.75" thickBot="1" x14ac:dyDescent="0.3">
      <c r="A635" s="4" t="s">
        <v>320</v>
      </c>
      <c r="B635" s="4" t="s">
        <v>80</v>
      </c>
      <c r="C635" s="4" t="s">
        <v>81</v>
      </c>
      <c r="D635" s="4" t="s">
        <v>323</v>
      </c>
      <c r="E635" s="4" t="s">
        <v>324</v>
      </c>
      <c r="F635" s="4" t="s">
        <v>84</v>
      </c>
      <c r="G635" s="4" t="s">
        <v>85</v>
      </c>
      <c r="H635" s="12"/>
      <c r="I635" s="11">
        <v>118.96</v>
      </c>
      <c r="J635" s="12"/>
      <c r="K635" s="12"/>
      <c r="L635" s="12"/>
      <c r="M635" s="12"/>
      <c r="N635" s="12"/>
      <c r="O635" s="12"/>
      <c r="P635" s="12"/>
      <c r="Q635" s="12"/>
      <c r="R635" s="12"/>
      <c r="S635" s="12"/>
      <c r="T635" s="10">
        <v>118.96</v>
      </c>
    </row>
    <row r="636" spans="1:20" ht="15.75" thickBot="1" x14ac:dyDescent="0.3">
      <c r="A636" s="4" t="s">
        <v>320</v>
      </c>
      <c r="B636" s="4" t="s">
        <v>80</v>
      </c>
      <c r="C636" s="4" t="s">
        <v>81</v>
      </c>
      <c r="D636" s="4" t="s">
        <v>323</v>
      </c>
      <c r="E636" s="4" t="s">
        <v>324</v>
      </c>
      <c r="F636" s="4" t="s">
        <v>56</v>
      </c>
      <c r="G636" s="4" t="s">
        <v>57</v>
      </c>
      <c r="H636" s="8"/>
      <c r="I636" s="9">
        <v>1073.04</v>
      </c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10">
        <v>1073.04</v>
      </c>
    </row>
    <row r="637" spans="1:20" ht="15.75" thickBot="1" x14ac:dyDescent="0.3">
      <c r="A637" s="4" t="s">
        <v>320</v>
      </c>
      <c r="B637" s="4" t="s">
        <v>80</v>
      </c>
      <c r="C637" s="4" t="s">
        <v>81</v>
      </c>
      <c r="D637" s="4" t="s">
        <v>323</v>
      </c>
      <c r="E637" s="4" t="s">
        <v>324</v>
      </c>
      <c r="F637" s="4" t="s">
        <v>68</v>
      </c>
      <c r="G637" s="4" t="s">
        <v>69</v>
      </c>
      <c r="H637" s="12"/>
      <c r="I637" s="11">
        <v>66.459999999999994</v>
      </c>
      <c r="J637" s="12"/>
      <c r="K637" s="12"/>
      <c r="L637" s="12"/>
      <c r="M637" s="12"/>
      <c r="N637" s="12"/>
      <c r="O637" s="12"/>
      <c r="P637" s="12"/>
      <c r="Q637" s="12"/>
      <c r="R637" s="12"/>
      <c r="S637" s="12"/>
      <c r="T637" s="10">
        <v>66.459999999999994</v>
      </c>
    </row>
    <row r="638" spans="1:20" ht="15.75" thickBot="1" x14ac:dyDescent="0.3">
      <c r="A638" s="4" t="s">
        <v>320</v>
      </c>
      <c r="B638" s="4" t="s">
        <v>80</v>
      </c>
      <c r="C638" s="4" t="s">
        <v>81</v>
      </c>
      <c r="D638" s="4" t="s">
        <v>325</v>
      </c>
      <c r="E638" s="4" t="s">
        <v>326</v>
      </c>
      <c r="F638" s="4" t="s">
        <v>140</v>
      </c>
      <c r="G638" s="4" t="s">
        <v>141</v>
      </c>
      <c r="H638" s="8"/>
      <c r="I638" s="9">
        <v>120</v>
      </c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10">
        <v>120</v>
      </c>
    </row>
    <row r="639" spans="1:20" ht="15.75" thickBot="1" x14ac:dyDescent="0.3">
      <c r="A639" s="4" t="s">
        <v>320</v>
      </c>
      <c r="B639" s="4" t="s">
        <v>80</v>
      </c>
      <c r="C639" s="4" t="s">
        <v>81</v>
      </c>
      <c r="D639" s="4" t="s">
        <v>327</v>
      </c>
      <c r="E639" s="4" t="s">
        <v>328</v>
      </c>
      <c r="F639" s="4" t="s">
        <v>92</v>
      </c>
      <c r="G639" s="4" t="s">
        <v>93</v>
      </c>
      <c r="H639" s="12"/>
      <c r="I639" s="12"/>
      <c r="J639" s="12"/>
      <c r="K639" s="12"/>
      <c r="L639" s="12"/>
      <c r="M639" s="12"/>
      <c r="N639" s="11">
        <v>353.2</v>
      </c>
      <c r="O639" s="12"/>
      <c r="P639" s="12"/>
      <c r="Q639" s="12"/>
      <c r="R639" s="12"/>
      <c r="S639" s="12"/>
      <c r="T639" s="10">
        <v>353.2</v>
      </c>
    </row>
    <row r="640" spans="1:20" ht="15.75" thickBot="1" x14ac:dyDescent="0.3">
      <c r="A640" s="4" t="s">
        <v>320</v>
      </c>
      <c r="B640" s="4" t="s">
        <v>80</v>
      </c>
      <c r="C640" s="4" t="s">
        <v>81</v>
      </c>
      <c r="D640" s="4" t="s">
        <v>327</v>
      </c>
      <c r="E640" s="4" t="s">
        <v>328</v>
      </c>
      <c r="F640" s="4" t="s">
        <v>84</v>
      </c>
      <c r="G640" s="4" t="s">
        <v>85</v>
      </c>
      <c r="H640" s="8"/>
      <c r="I640" s="9">
        <v>22.84</v>
      </c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10">
        <v>22.84</v>
      </c>
    </row>
    <row r="641" spans="1:20" ht="15.75" thickBot="1" x14ac:dyDescent="0.3">
      <c r="A641" s="4" t="s">
        <v>320</v>
      </c>
      <c r="B641" s="4" t="s">
        <v>80</v>
      </c>
      <c r="C641" s="4" t="s">
        <v>81</v>
      </c>
      <c r="D641" s="4" t="s">
        <v>327</v>
      </c>
      <c r="E641" s="4" t="s">
        <v>328</v>
      </c>
      <c r="F641" s="4" t="s">
        <v>56</v>
      </c>
      <c r="G641" s="4" t="s">
        <v>57</v>
      </c>
      <c r="H641" s="12"/>
      <c r="I641" s="11">
        <v>218.76</v>
      </c>
      <c r="J641" s="12"/>
      <c r="K641" s="12"/>
      <c r="L641" s="12"/>
      <c r="M641" s="12"/>
      <c r="N641" s="12"/>
      <c r="O641" s="12"/>
      <c r="P641" s="12"/>
      <c r="Q641" s="12"/>
      <c r="R641" s="12"/>
      <c r="S641" s="12"/>
      <c r="T641" s="10">
        <v>218.76</v>
      </c>
    </row>
    <row r="642" spans="1:20" ht="15.75" thickBot="1" x14ac:dyDescent="0.3">
      <c r="A642" s="4" t="s">
        <v>320</v>
      </c>
      <c r="B642" s="4" t="s">
        <v>329</v>
      </c>
      <c r="C642" s="4" t="s">
        <v>330</v>
      </c>
      <c r="D642" s="4" t="s">
        <v>321</v>
      </c>
      <c r="E642" s="4" t="s">
        <v>322</v>
      </c>
      <c r="F642" s="4" t="s">
        <v>144</v>
      </c>
      <c r="G642" s="4" t="s">
        <v>145</v>
      </c>
      <c r="H642" s="8"/>
      <c r="I642" s="8"/>
      <c r="J642" s="9">
        <v>237.45</v>
      </c>
      <c r="K642" s="8"/>
      <c r="L642" s="8"/>
      <c r="M642" s="8"/>
      <c r="N642" s="8"/>
      <c r="O642" s="8"/>
      <c r="P642" s="8"/>
      <c r="Q642" s="8"/>
      <c r="R642" s="8"/>
      <c r="S642" s="8"/>
      <c r="T642" s="10">
        <v>237.45</v>
      </c>
    </row>
    <row r="643" spans="1:20" ht="15.75" thickBot="1" x14ac:dyDescent="0.3">
      <c r="A643" s="4" t="s">
        <v>320</v>
      </c>
      <c r="B643" s="4" t="s">
        <v>329</v>
      </c>
      <c r="C643" s="4" t="s">
        <v>330</v>
      </c>
      <c r="D643" s="4" t="s">
        <v>321</v>
      </c>
      <c r="E643" s="4" t="s">
        <v>322</v>
      </c>
      <c r="F643" s="4" t="s">
        <v>217</v>
      </c>
      <c r="G643" s="4" t="s">
        <v>218</v>
      </c>
      <c r="H643" s="12"/>
      <c r="I643" s="12"/>
      <c r="J643" s="11">
        <v>444.06</v>
      </c>
      <c r="K643" s="12"/>
      <c r="L643" s="12"/>
      <c r="M643" s="12"/>
      <c r="N643" s="12"/>
      <c r="O643" s="12"/>
      <c r="P643" s="12"/>
      <c r="Q643" s="12"/>
      <c r="R643" s="12"/>
      <c r="S643" s="12"/>
      <c r="T643" s="10">
        <v>444.06</v>
      </c>
    </row>
    <row r="644" spans="1:20" ht="15.75" thickBot="1" x14ac:dyDescent="0.3">
      <c r="A644" s="4" t="s">
        <v>320</v>
      </c>
      <c r="B644" s="4" t="s">
        <v>329</v>
      </c>
      <c r="C644" s="4" t="s">
        <v>330</v>
      </c>
      <c r="D644" s="4" t="s">
        <v>331</v>
      </c>
      <c r="E644" s="4" t="s">
        <v>332</v>
      </c>
      <c r="F644" s="4" t="s">
        <v>56</v>
      </c>
      <c r="G644" s="4" t="s">
        <v>57</v>
      </c>
      <c r="H644" s="8"/>
      <c r="I644" s="8"/>
      <c r="J644" s="8"/>
      <c r="K644" s="9">
        <v>34.409999999999997</v>
      </c>
      <c r="L644" s="8"/>
      <c r="M644" s="8"/>
      <c r="N644" s="8"/>
      <c r="O644" s="8"/>
      <c r="P644" s="8"/>
      <c r="Q644" s="8"/>
      <c r="R644" s="8"/>
      <c r="S644" s="8"/>
      <c r="T644" s="10">
        <v>34.409999999999997</v>
      </c>
    </row>
    <row r="645" spans="1:20" ht="15.75" thickBot="1" x14ac:dyDescent="0.3">
      <c r="A645" s="4" t="s">
        <v>320</v>
      </c>
      <c r="B645" s="4" t="s">
        <v>333</v>
      </c>
      <c r="C645" s="4" t="s">
        <v>95</v>
      </c>
      <c r="D645" s="4" t="s">
        <v>334</v>
      </c>
      <c r="E645" s="4" t="s">
        <v>335</v>
      </c>
      <c r="F645" s="4" t="s">
        <v>92</v>
      </c>
      <c r="G645" s="4" t="s">
        <v>93</v>
      </c>
      <c r="H645" s="12"/>
      <c r="I645" s="12"/>
      <c r="J645" s="12"/>
      <c r="K645" s="11">
        <v>37.700000000000003</v>
      </c>
      <c r="L645" s="12"/>
      <c r="M645" s="12"/>
      <c r="N645" s="12"/>
      <c r="O645" s="12"/>
      <c r="P645" s="12"/>
      <c r="Q645" s="12"/>
      <c r="R645" s="12"/>
      <c r="S645" s="12"/>
      <c r="T645" s="10">
        <v>37.700000000000003</v>
      </c>
    </row>
    <row r="646" spans="1:20" ht="15.75" thickBot="1" x14ac:dyDescent="0.3">
      <c r="A646" s="4" t="s">
        <v>320</v>
      </c>
      <c r="B646" s="4" t="s">
        <v>336</v>
      </c>
      <c r="C646" s="4" t="s">
        <v>337</v>
      </c>
      <c r="D646" s="4" t="s">
        <v>327</v>
      </c>
      <c r="E646" s="4" t="s">
        <v>328</v>
      </c>
      <c r="F646" s="4" t="s">
        <v>84</v>
      </c>
      <c r="G646" s="4" t="s">
        <v>85</v>
      </c>
      <c r="H646" s="8"/>
      <c r="I646" s="8"/>
      <c r="J646" s="8"/>
      <c r="K646" s="9">
        <v>13.55</v>
      </c>
      <c r="L646" s="8"/>
      <c r="M646" s="8"/>
      <c r="N646" s="8"/>
      <c r="O646" s="8"/>
      <c r="P646" s="8"/>
      <c r="Q646" s="8"/>
      <c r="R646" s="8"/>
      <c r="S646" s="8"/>
      <c r="T646" s="10">
        <v>13.55</v>
      </c>
    </row>
    <row r="647" spans="1:20" ht="15.75" thickBot="1" x14ac:dyDescent="0.3">
      <c r="A647" s="4" t="s">
        <v>320</v>
      </c>
      <c r="B647" s="4" t="s">
        <v>336</v>
      </c>
      <c r="C647" s="4" t="s">
        <v>337</v>
      </c>
      <c r="D647" s="4" t="s">
        <v>327</v>
      </c>
      <c r="E647" s="4" t="s">
        <v>328</v>
      </c>
      <c r="F647" s="4" t="s">
        <v>56</v>
      </c>
      <c r="G647" s="4" t="s">
        <v>57</v>
      </c>
      <c r="H647" s="12"/>
      <c r="I647" s="12"/>
      <c r="J647" s="12"/>
      <c r="K647" s="11">
        <v>129.84</v>
      </c>
      <c r="L647" s="15">
        <v>0</v>
      </c>
      <c r="M647" s="12"/>
      <c r="N647" s="12"/>
      <c r="O647" s="12"/>
      <c r="P647" s="12"/>
      <c r="Q647" s="12"/>
      <c r="R647" s="12"/>
      <c r="S647" s="12"/>
      <c r="T647" s="10">
        <v>129.84</v>
      </c>
    </row>
    <row r="648" spans="1:20" ht="15.75" thickBot="1" x14ac:dyDescent="0.3">
      <c r="A648" s="4" t="s">
        <v>320</v>
      </c>
      <c r="B648" s="4" t="s">
        <v>162</v>
      </c>
      <c r="C648" s="4" t="s">
        <v>163</v>
      </c>
      <c r="D648" s="4" t="s">
        <v>331</v>
      </c>
      <c r="E648" s="4" t="s">
        <v>332</v>
      </c>
      <c r="F648" s="4" t="s">
        <v>84</v>
      </c>
      <c r="G648" s="4" t="s">
        <v>85</v>
      </c>
      <c r="H648" s="9">
        <v>128.66</v>
      </c>
      <c r="I648" s="9">
        <v>466.56</v>
      </c>
      <c r="J648" s="9">
        <v>277.02</v>
      </c>
      <c r="K648" s="9">
        <v>149.63999999999999</v>
      </c>
      <c r="L648" s="9">
        <v>585.04999999999995</v>
      </c>
      <c r="M648" s="9">
        <v>181.63</v>
      </c>
      <c r="N648" s="9">
        <v>303.83999999999997</v>
      </c>
      <c r="O648" s="9">
        <v>88.98</v>
      </c>
      <c r="P648" s="9">
        <v>180.92</v>
      </c>
      <c r="Q648" s="9">
        <v>76.930000000000007</v>
      </c>
      <c r="R648" s="9">
        <v>860.46</v>
      </c>
      <c r="S648" s="9">
        <v>164.29</v>
      </c>
      <c r="T648" s="10">
        <v>3463.98</v>
      </c>
    </row>
    <row r="649" spans="1:20" ht="15.75" thickBot="1" x14ac:dyDescent="0.3">
      <c r="A649" s="4" t="s">
        <v>320</v>
      </c>
      <c r="B649" s="4" t="s">
        <v>162</v>
      </c>
      <c r="C649" s="4" t="s">
        <v>163</v>
      </c>
      <c r="D649" s="4" t="s">
        <v>331</v>
      </c>
      <c r="E649" s="4" t="s">
        <v>332</v>
      </c>
      <c r="F649" s="4" t="s">
        <v>65</v>
      </c>
      <c r="G649" s="4" t="s">
        <v>66</v>
      </c>
      <c r="H649" s="12"/>
      <c r="I649" s="11">
        <v>1225.32</v>
      </c>
      <c r="J649" s="12"/>
      <c r="K649" s="12"/>
      <c r="L649" s="11">
        <v>102.11</v>
      </c>
      <c r="M649" s="12"/>
      <c r="N649" s="12"/>
      <c r="O649" s="12"/>
      <c r="P649" s="12"/>
      <c r="Q649" s="12"/>
      <c r="R649" s="11">
        <v>204.22</v>
      </c>
      <c r="S649" s="12"/>
      <c r="T649" s="10">
        <v>1531.65</v>
      </c>
    </row>
    <row r="650" spans="1:20" ht="15.75" thickBot="1" x14ac:dyDescent="0.3">
      <c r="A650" s="4" t="s">
        <v>320</v>
      </c>
      <c r="B650" s="4" t="s">
        <v>162</v>
      </c>
      <c r="C650" s="4" t="s">
        <v>163</v>
      </c>
      <c r="D650" s="4" t="s">
        <v>331</v>
      </c>
      <c r="E650" s="4" t="s">
        <v>332</v>
      </c>
      <c r="F650" s="4" t="s">
        <v>56</v>
      </c>
      <c r="G650" s="4" t="s">
        <v>57</v>
      </c>
      <c r="H650" s="9">
        <v>772.9</v>
      </c>
      <c r="I650" s="9">
        <v>2592.9</v>
      </c>
      <c r="J650" s="9">
        <v>2472.9</v>
      </c>
      <c r="K650" s="9">
        <v>1361.17</v>
      </c>
      <c r="L650" s="9">
        <v>4357.66</v>
      </c>
      <c r="M650" s="9">
        <v>1369.91</v>
      </c>
      <c r="N650" s="9">
        <v>2306.4899999999998</v>
      </c>
      <c r="O650" s="9">
        <v>665.29</v>
      </c>
      <c r="P650" s="9">
        <v>1407.9</v>
      </c>
      <c r="Q650" s="9">
        <v>592.34</v>
      </c>
      <c r="R650" s="9">
        <v>3208.11</v>
      </c>
      <c r="S650" s="9">
        <v>1499.25</v>
      </c>
      <c r="T650" s="10">
        <v>22606.82</v>
      </c>
    </row>
    <row r="651" spans="1:20" ht="15.75" thickBot="1" x14ac:dyDescent="0.3">
      <c r="A651" s="4" t="s">
        <v>320</v>
      </c>
      <c r="B651" s="4" t="s">
        <v>162</v>
      </c>
      <c r="C651" s="4" t="s">
        <v>163</v>
      </c>
      <c r="D651" s="4" t="s">
        <v>331</v>
      </c>
      <c r="E651" s="4" t="s">
        <v>332</v>
      </c>
      <c r="F651" s="4" t="s">
        <v>68</v>
      </c>
      <c r="G651" s="4" t="s">
        <v>69</v>
      </c>
      <c r="H651" s="11">
        <v>459.48</v>
      </c>
      <c r="I651" s="11">
        <v>650.92999999999995</v>
      </c>
      <c r="J651" s="11">
        <v>180.63</v>
      </c>
      <c r="K651" s="11">
        <v>72.25</v>
      </c>
      <c r="L651" s="11">
        <v>1144.3699999999999</v>
      </c>
      <c r="M651" s="11">
        <v>369.91</v>
      </c>
      <c r="N651" s="11">
        <v>603.98</v>
      </c>
      <c r="O651" s="11">
        <v>187.12</v>
      </c>
      <c r="P651" s="11">
        <v>325.13</v>
      </c>
      <c r="Q651" s="11">
        <v>144.5</v>
      </c>
      <c r="R651" s="11">
        <v>1205.8</v>
      </c>
      <c r="S651" s="11">
        <v>74.42</v>
      </c>
      <c r="T651" s="10">
        <v>5418.52</v>
      </c>
    </row>
    <row r="652" spans="1:20" ht="15.75" thickBot="1" x14ac:dyDescent="0.3">
      <c r="A652" s="4" t="s">
        <v>320</v>
      </c>
      <c r="B652" s="4" t="s">
        <v>338</v>
      </c>
      <c r="C652" s="4" t="s">
        <v>339</v>
      </c>
      <c r="D652" s="4" t="s">
        <v>321</v>
      </c>
      <c r="E652" s="4" t="s">
        <v>322</v>
      </c>
      <c r="F652" s="4" t="s">
        <v>110</v>
      </c>
      <c r="G652" s="4" t="s">
        <v>111</v>
      </c>
      <c r="H652" s="9">
        <v>43329.16</v>
      </c>
      <c r="I652" s="9">
        <v>46550.2</v>
      </c>
      <c r="J652" s="9">
        <v>46317.14</v>
      </c>
      <c r="K652" s="9">
        <v>45178.31</v>
      </c>
      <c r="L652" s="9">
        <v>45625.39</v>
      </c>
      <c r="M652" s="9">
        <v>46047.03</v>
      </c>
      <c r="N652" s="9">
        <v>37882.14</v>
      </c>
      <c r="O652" s="9">
        <v>44482.71</v>
      </c>
      <c r="P652" s="9">
        <v>34986.22</v>
      </c>
      <c r="Q652" s="9">
        <v>45530.239999999998</v>
      </c>
      <c r="R652" s="9">
        <v>41775.19</v>
      </c>
      <c r="S652" s="9">
        <v>30409.62</v>
      </c>
      <c r="T652" s="10">
        <v>508113.35</v>
      </c>
    </row>
    <row r="653" spans="1:20" ht="15.75" thickBot="1" x14ac:dyDescent="0.3">
      <c r="A653" s="4" t="s">
        <v>320</v>
      </c>
      <c r="B653" s="4" t="s">
        <v>338</v>
      </c>
      <c r="C653" s="4" t="s">
        <v>339</v>
      </c>
      <c r="D653" s="4" t="s">
        <v>321</v>
      </c>
      <c r="E653" s="4" t="s">
        <v>322</v>
      </c>
      <c r="F653" s="4" t="s">
        <v>88</v>
      </c>
      <c r="G653" s="4" t="s">
        <v>89</v>
      </c>
      <c r="H653" s="11">
        <v>6292.28</v>
      </c>
      <c r="I653" s="11">
        <v>6270.28</v>
      </c>
      <c r="J653" s="11">
        <v>6474.99</v>
      </c>
      <c r="K653" s="11">
        <v>6474.95</v>
      </c>
      <c r="L653" s="11">
        <v>6474.92</v>
      </c>
      <c r="M653" s="11">
        <v>6474.91</v>
      </c>
      <c r="N653" s="11">
        <v>6553.62</v>
      </c>
      <c r="O653" s="11">
        <v>6553.61</v>
      </c>
      <c r="P653" s="11">
        <v>6553.63</v>
      </c>
      <c r="Q653" s="11">
        <v>6553.59</v>
      </c>
      <c r="R653" s="11">
        <v>6553.61</v>
      </c>
      <c r="S653" s="11">
        <v>6553.52</v>
      </c>
      <c r="T653" s="10">
        <v>77783.91</v>
      </c>
    </row>
    <row r="654" spans="1:20" ht="15.75" thickBot="1" x14ac:dyDescent="0.3">
      <c r="A654" s="4" t="s">
        <v>320</v>
      </c>
      <c r="B654" s="4" t="s">
        <v>338</v>
      </c>
      <c r="C654" s="4" t="s">
        <v>339</v>
      </c>
      <c r="D654" s="4" t="s">
        <v>321</v>
      </c>
      <c r="E654" s="4" t="s">
        <v>322</v>
      </c>
      <c r="F654" s="4" t="s">
        <v>90</v>
      </c>
      <c r="G654" s="4" t="s">
        <v>91</v>
      </c>
      <c r="H654" s="9">
        <v>24472.400000000001</v>
      </c>
      <c r="I654" s="9">
        <v>24359.64</v>
      </c>
      <c r="J654" s="9">
        <v>25154.639999999999</v>
      </c>
      <c r="K654" s="9">
        <v>25154.61</v>
      </c>
      <c r="L654" s="9">
        <v>25154.58</v>
      </c>
      <c r="M654" s="9">
        <v>25154.58</v>
      </c>
      <c r="N654" s="9">
        <v>25459.89</v>
      </c>
      <c r="O654" s="9">
        <v>25459.96</v>
      </c>
      <c r="P654" s="9">
        <v>25459.87</v>
      </c>
      <c r="Q654" s="9">
        <v>25459.83</v>
      </c>
      <c r="R654" s="9">
        <v>25459.88</v>
      </c>
      <c r="S654" s="9">
        <v>25459.82</v>
      </c>
      <c r="T654" s="10">
        <v>302209.7</v>
      </c>
    </row>
    <row r="655" spans="1:20" ht="15.75" thickBot="1" x14ac:dyDescent="0.3">
      <c r="A655" s="4" t="s">
        <v>320</v>
      </c>
      <c r="B655" s="4" t="s">
        <v>338</v>
      </c>
      <c r="C655" s="4" t="s">
        <v>339</v>
      </c>
      <c r="D655" s="4" t="s">
        <v>321</v>
      </c>
      <c r="E655" s="4" t="s">
        <v>322</v>
      </c>
      <c r="F655" s="4" t="s">
        <v>61</v>
      </c>
      <c r="G655" s="4" t="s">
        <v>62</v>
      </c>
      <c r="H655" s="11">
        <v>299.99</v>
      </c>
      <c r="I655" s="11">
        <v>12.98</v>
      </c>
      <c r="J655" s="12"/>
      <c r="K655" s="11">
        <v>67.98</v>
      </c>
      <c r="L655" s="12"/>
      <c r="M655" s="12"/>
      <c r="N655" s="12"/>
      <c r="O655" s="12"/>
      <c r="P655" s="12"/>
      <c r="Q655" s="12"/>
      <c r="R655" s="11">
        <v>661.07</v>
      </c>
      <c r="S655" s="12"/>
      <c r="T655" s="10">
        <v>1042.02</v>
      </c>
    </row>
    <row r="656" spans="1:20" ht="15.75" thickBot="1" x14ac:dyDescent="0.3">
      <c r="A656" s="4" t="s">
        <v>320</v>
      </c>
      <c r="B656" s="4" t="s">
        <v>338</v>
      </c>
      <c r="C656" s="4" t="s">
        <v>339</v>
      </c>
      <c r="D656" s="4" t="s">
        <v>321</v>
      </c>
      <c r="E656" s="4" t="s">
        <v>322</v>
      </c>
      <c r="F656" s="4" t="s">
        <v>92</v>
      </c>
      <c r="G656" s="4" t="s">
        <v>93</v>
      </c>
      <c r="H656" s="9">
        <v>129.63</v>
      </c>
      <c r="I656" s="9">
        <v>277.8</v>
      </c>
      <c r="J656" s="8"/>
      <c r="K656" s="8"/>
      <c r="L656" s="9">
        <v>40.54</v>
      </c>
      <c r="M656" s="9">
        <v>27.45</v>
      </c>
      <c r="N656" s="8"/>
      <c r="O656" s="9">
        <v>129.16999999999999</v>
      </c>
      <c r="P656" s="9">
        <v>141.72</v>
      </c>
      <c r="Q656" s="9">
        <v>315.17</v>
      </c>
      <c r="R656" s="9">
        <v>71.290000000000006</v>
      </c>
      <c r="S656" s="9">
        <v>26.05</v>
      </c>
      <c r="T656" s="10">
        <v>1158.82</v>
      </c>
    </row>
    <row r="657" spans="1:20" ht="15.75" thickBot="1" x14ac:dyDescent="0.3">
      <c r="A657" s="4" t="s">
        <v>320</v>
      </c>
      <c r="B657" s="4" t="s">
        <v>338</v>
      </c>
      <c r="C657" s="4" t="s">
        <v>339</v>
      </c>
      <c r="D657" s="4" t="s">
        <v>321</v>
      </c>
      <c r="E657" s="4" t="s">
        <v>322</v>
      </c>
      <c r="F657" s="4" t="s">
        <v>94</v>
      </c>
      <c r="G657" s="4" t="s">
        <v>95</v>
      </c>
      <c r="H657" s="11">
        <v>8</v>
      </c>
      <c r="I657" s="12"/>
      <c r="J657" s="12"/>
      <c r="K657" s="11">
        <v>24.32</v>
      </c>
      <c r="L657" s="12"/>
      <c r="M657" s="12"/>
      <c r="N657" s="12"/>
      <c r="O657" s="12"/>
      <c r="P657" s="12"/>
      <c r="Q657" s="12"/>
      <c r="R657" s="12"/>
      <c r="S657" s="11">
        <v>125</v>
      </c>
      <c r="T657" s="10">
        <v>157.32</v>
      </c>
    </row>
    <row r="658" spans="1:20" ht="15.75" thickBot="1" x14ac:dyDescent="0.3">
      <c r="A658" s="4" t="s">
        <v>320</v>
      </c>
      <c r="B658" s="4" t="s">
        <v>338</v>
      </c>
      <c r="C658" s="4" t="s">
        <v>339</v>
      </c>
      <c r="D658" s="4" t="s">
        <v>321</v>
      </c>
      <c r="E658" s="4" t="s">
        <v>322</v>
      </c>
      <c r="F658" s="4" t="s">
        <v>84</v>
      </c>
      <c r="G658" s="4" t="s">
        <v>85</v>
      </c>
      <c r="H658" s="9">
        <v>270.24</v>
      </c>
      <c r="I658" s="9">
        <v>207.21</v>
      </c>
      <c r="J658" s="9">
        <v>333.21</v>
      </c>
      <c r="K658" s="9">
        <v>253.08</v>
      </c>
      <c r="L658" s="9">
        <v>359.1</v>
      </c>
      <c r="M658" s="9">
        <v>381.46</v>
      </c>
      <c r="N658" s="9">
        <v>79.09</v>
      </c>
      <c r="O658" s="9">
        <v>273.24</v>
      </c>
      <c r="P658" s="9">
        <v>119.54</v>
      </c>
      <c r="Q658" s="9">
        <v>218.18</v>
      </c>
      <c r="R658" s="9">
        <v>313.52</v>
      </c>
      <c r="S658" s="9">
        <v>152.44999999999999</v>
      </c>
      <c r="T658" s="10">
        <v>2960.32</v>
      </c>
    </row>
    <row r="659" spans="1:20" ht="15.75" thickBot="1" x14ac:dyDescent="0.3">
      <c r="A659" s="4" t="s">
        <v>320</v>
      </c>
      <c r="B659" s="4" t="s">
        <v>338</v>
      </c>
      <c r="C659" s="4" t="s">
        <v>339</v>
      </c>
      <c r="D659" s="4" t="s">
        <v>321</v>
      </c>
      <c r="E659" s="4" t="s">
        <v>322</v>
      </c>
      <c r="F659" s="4" t="s">
        <v>207</v>
      </c>
      <c r="G659" s="4" t="s">
        <v>208</v>
      </c>
      <c r="H659" s="11">
        <v>1.98</v>
      </c>
      <c r="I659" s="12"/>
      <c r="J659" s="12"/>
      <c r="K659" s="12"/>
      <c r="L659" s="12"/>
      <c r="M659" s="12"/>
      <c r="N659" s="12"/>
      <c r="O659" s="12"/>
      <c r="P659" s="12"/>
      <c r="Q659" s="11">
        <v>883.74</v>
      </c>
      <c r="R659" s="11">
        <v>-140.5</v>
      </c>
      <c r="S659" s="12"/>
      <c r="T659" s="10">
        <v>745.22</v>
      </c>
    </row>
    <row r="660" spans="1:20" ht="15.75" thickBot="1" x14ac:dyDescent="0.3">
      <c r="A660" s="4" t="s">
        <v>320</v>
      </c>
      <c r="B660" s="4" t="s">
        <v>338</v>
      </c>
      <c r="C660" s="4" t="s">
        <v>339</v>
      </c>
      <c r="D660" s="4" t="s">
        <v>321</v>
      </c>
      <c r="E660" s="4" t="s">
        <v>322</v>
      </c>
      <c r="F660" s="4" t="s">
        <v>128</v>
      </c>
      <c r="G660" s="4" t="s">
        <v>129</v>
      </c>
      <c r="H660" s="8"/>
      <c r="I660" s="8"/>
      <c r="J660" s="8"/>
      <c r="K660" s="8"/>
      <c r="L660" s="9">
        <v>-41.96</v>
      </c>
      <c r="M660" s="8"/>
      <c r="N660" s="8"/>
      <c r="O660" s="8"/>
      <c r="P660" s="9">
        <v>32.36</v>
      </c>
      <c r="Q660" s="9">
        <v>39.15</v>
      </c>
      <c r="R660" s="9">
        <v>0.81</v>
      </c>
      <c r="S660" s="8"/>
      <c r="T660" s="10">
        <v>30.36</v>
      </c>
    </row>
    <row r="661" spans="1:20" ht="15.75" thickBot="1" x14ac:dyDescent="0.3">
      <c r="A661" s="4" t="s">
        <v>320</v>
      </c>
      <c r="B661" s="4" t="s">
        <v>338</v>
      </c>
      <c r="C661" s="4" t="s">
        <v>339</v>
      </c>
      <c r="D661" s="4" t="s">
        <v>321</v>
      </c>
      <c r="E661" s="4" t="s">
        <v>322</v>
      </c>
      <c r="F661" s="4" t="s">
        <v>98</v>
      </c>
      <c r="G661" s="4" t="s">
        <v>99</v>
      </c>
      <c r="H661" s="12"/>
      <c r="I661" s="12"/>
      <c r="J661" s="11">
        <v>251.92</v>
      </c>
      <c r="K661" s="12"/>
      <c r="L661" s="12"/>
      <c r="M661" s="11">
        <v>10.98</v>
      </c>
      <c r="N661" s="12"/>
      <c r="O661" s="11">
        <v>69</v>
      </c>
      <c r="P661" s="12"/>
      <c r="Q661" s="11">
        <v>114.82</v>
      </c>
      <c r="R661" s="11">
        <v>6.99</v>
      </c>
      <c r="S661" s="11">
        <v>71.12</v>
      </c>
      <c r="T661" s="10">
        <v>524.83000000000004</v>
      </c>
    </row>
    <row r="662" spans="1:20" ht="15.75" thickBot="1" x14ac:dyDescent="0.3">
      <c r="A662" s="4" t="s">
        <v>320</v>
      </c>
      <c r="B662" s="4" t="s">
        <v>338</v>
      </c>
      <c r="C662" s="4" t="s">
        <v>339</v>
      </c>
      <c r="D662" s="4" t="s">
        <v>321</v>
      </c>
      <c r="E662" s="4" t="s">
        <v>322</v>
      </c>
      <c r="F662" s="4" t="s">
        <v>130</v>
      </c>
      <c r="G662" s="4" t="s">
        <v>131</v>
      </c>
      <c r="H662" s="8"/>
      <c r="I662" s="8"/>
      <c r="J662" s="8"/>
      <c r="K662" s="9">
        <v>64.8</v>
      </c>
      <c r="L662" s="9">
        <v>2585.0100000000002</v>
      </c>
      <c r="M662" s="9">
        <v>21.97</v>
      </c>
      <c r="N662" s="9">
        <v>283.33999999999997</v>
      </c>
      <c r="O662" s="9">
        <v>249.39</v>
      </c>
      <c r="P662" s="9">
        <v>41.85</v>
      </c>
      <c r="Q662" s="8"/>
      <c r="R662" s="9">
        <v>10.4</v>
      </c>
      <c r="S662" s="8"/>
      <c r="T662" s="10">
        <v>3256.76</v>
      </c>
    </row>
    <row r="663" spans="1:20" ht="15.75" thickBot="1" x14ac:dyDescent="0.3">
      <c r="A663" s="4" t="s">
        <v>320</v>
      </c>
      <c r="B663" s="4" t="s">
        <v>338</v>
      </c>
      <c r="C663" s="4" t="s">
        <v>339</v>
      </c>
      <c r="D663" s="4" t="s">
        <v>321</v>
      </c>
      <c r="E663" s="4" t="s">
        <v>322</v>
      </c>
      <c r="F663" s="4" t="s">
        <v>132</v>
      </c>
      <c r="G663" s="4" t="s">
        <v>133</v>
      </c>
      <c r="H663" s="12"/>
      <c r="I663" s="12"/>
      <c r="J663" s="12"/>
      <c r="K663" s="11">
        <v>148.94999999999999</v>
      </c>
      <c r="L663" s="12"/>
      <c r="M663" s="11">
        <v>15.47</v>
      </c>
      <c r="N663" s="12"/>
      <c r="O663" s="11">
        <v>29.99</v>
      </c>
      <c r="P663" s="12"/>
      <c r="Q663" s="11">
        <v>164.15</v>
      </c>
      <c r="R663" s="12"/>
      <c r="S663" s="12"/>
      <c r="T663" s="10">
        <v>358.56</v>
      </c>
    </row>
    <row r="664" spans="1:20" ht="15.75" thickBot="1" x14ac:dyDescent="0.3">
      <c r="A664" s="4" t="s">
        <v>320</v>
      </c>
      <c r="B664" s="4" t="s">
        <v>338</v>
      </c>
      <c r="C664" s="4" t="s">
        <v>339</v>
      </c>
      <c r="D664" s="4" t="s">
        <v>321</v>
      </c>
      <c r="E664" s="4" t="s">
        <v>322</v>
      </c>
      <c r="F664" s="4" t="s">
        <v>136</v>
      </c>
      <c r="G664" s="4" t="s">
        <v>137</v>
      </c>
      <c r="H664" s="8"/>
      <c r="I664" s="8"/>
      <c r="J664" s="8"/>
      <c r="K664" s="8"/>
      <c r="L664" s="8"/>
      <c r="M664" s="8"/>
      <c r="N664" s="9">
        <v>4</v>
      </c>
      <c r="O664" s="8"/>
      <c r="P664" s="8"/>
      <c r="Q664" s="8"/>
      <c r="R664" s="8"/>
      <c r="S664" s="8"/>
      <c r="T664" s="10">
        <v>4</v>
      </c>
    </row>
    <row r="665" spans="1:20" ht="15.75" thickBot="1" x14ac:dyDescent="0.3">
      <c r="A665" s="4" t="s">
        <v>320</v>
      </c>
      <c r="B665" s="4" t="s">
        <v>338</v>
      </c>
      <c r="C665" s="4" t="s">
        <v>339</v>
      </c>
      <c r="D665" s="4" t="s">
        <v>321</v>
      </c>
      <c r="E665" s="4" t="s">
        <v>322</v>
      </c>
      <c r="F665" s="4" t="s">
        <v>199</v>
      </c>
      <c r="G665" s="4" t="s">
        <v>200</v>
      </c>
      <c r="H665" s="12"/>
      <c r="I665" s="12"/>
      <c r="J665" s="12"/>
      <c r="K665" s="12"/>
      <c r="L665" s="12"/>
      <c r="M665" s="12"/>
      <c r="N665" s="12"/>
      <c r="O665" s="11">
        <v>34.9</v>
      </c>
      <c r="P665" s="12"/>
      <c r="Q665" s="12"/>
      <c r="R665" s="12"/>
      <c r="S665" s="12"/>
      <c r="T665" s="10">
        <v>34.9</v>
      </c>
    </row>
    <row r="666" spans="1:20" ht="15.75" thickBot="1" x14ac:dyDescent="0.3">
      <c r="A666" s="4" t="s">
        <v>320</v>
      </c>
      <c r="B666" s="4" t="s">
        <v>338</v>
      </c>
      <c r="C666" s="4" t="s">
        <v>339</v>
      </c>
      <c r="D666" s="4" t="s">
        <v>321</v>
      </c>
      <c r="E666" s="4" t="s">
        <v>322</v>
      </c>
      <c r="F666" s="4" t="s">
        <v>138</v>
      </c>
      <c r="G666" s="4" t="s">
        <v>139</v>
      </c>
      <c r="H666" s="8"/>
      <c r="I666" s="8"/>
      <c r="J666" s="8"/>
      <c r="K666" s="8"/>
      <c r="L666" s="9">
        <v>249</v>
      </c>
      <c r="M666" s="8"/>
      <c r="N666" s="8"/>
      <c r="O666" s="8"/>
      <c r="P666" s="8"/>
      <c r="Q666" s="8"/>
      <c r="R666" s="8"/>
      <c r="S666" s="8"/>
      <c r="T666" s="10">
        <v>249</v>
      </c>
    </row>
    <row r="667" spans="1:20" ht="15.75" thickBot="1" x14ac:dyDescent="0.3">
      <c r="A667" s="4" t="s">
        <v>320</v>
      </c>
      <c r="B667" s="4" t="s">
        <v>338</v>
      </c>
      <c r="C667" s="4" t="s">
        <v>339</v>
      </c>
      <c r="D667" s="4" t="s">
        <v>321</v>
      </c>
      <c r="E667" s="4" t="s">
        <v>322</v>
      </c>
      <c r="F667" s="4" t="s">
        <v>340</v>
      </c>
      <c r="G667" s="4" t="s">
        <v>341</v>
      </c>
      <c r="H667" s="12"/>
      <c r="I667" s="12"/>
      <c r="J667" s="12"/>
      <c r="K667" s="11">
        <v>89.95</v>
      </c>
      <c r="L667" s="12"/>
      <c r="M667" s="12"/>
      <c r="N667" s="12"/>
      <c r="O667" s="12"/>
      <c r="P667" s="12"/>
      <c r="Q667" s="11">
        <v>-89.95</v>
      </c>
      <c r="R667" s="12"/>
      <c r="S667" s="12"/>
      <c r="T667" s="14">
        <v>0</v>
      </c>
    </row>
    <row r="668" spans="1:20" ht="15.75" thickBot="1" x14ac:dyDescent="0.3">
      <c r="A668" s="4" t="s">
        <v>320</v>
      </c>
      <c r="B668" s="4" t="s">
        <v>338</v>
      </c>
      <c r="C668" s="4" t="s">
        <v>339</v>
      </c>
      <c r="D668" s="4" t="s">
        <v>321</v>
      </c>
      <c r="E668" s="4" t="s">
        <v>322</v>
      </c>
      <c r="F668" s="4" t="s">
        <v>187</v>
      </c>
      <c r="G668" s="4" t="s">
        <v>188</v>
      </c>
      <c r="H668" s="8"/>
      <c r="I668" s="8"/>
      <c r="J668" s="9">
        <v>59.68</v>
      </c>
      <c r="K668" s="8"/>
      <c r="L668" s="8"/>
      <c r="M668" s="9">
        <v>393.19</v>
      </c>
      <c r="N668" s="8"/>
      <c r="O668" s="8"/>
      <c r="P668" s="8"/>
      <c r="Q668" s="8"/>
      <c r="R668" s="8"/>
      <c r="S668" s="8"/>
      <c r="T668" s="10">
        <v>452.87</v>
      </c>
    </row>
    <row r="669" spans="1:20" ht="15.75" thickBot="1" x14ac:dyDescent="0.3">
      <c r="A669" s="4" t="s">
        <v>320</v>
      </c>
      <c r="B669" s="4" t="s">
        <v>338</v>
      </c>
      <c r="C669" s="4" t="s">
        <v>339</v>
      </c>
      <c r="D669" s="4" t="s">
        <v>321</v>
      </c>
      <c r="E669" s="4" t="s">
        <v>322</v>
      </c>
      <c r="F669" s="4" t="s">
        <v>342</v>
      </c>
      <c r="G669" s="4" t="s">
        <v>343</v>
      </c>
      <c r="H669" s="12"/>
      <c r="I669" s="12"/>
      <c r="J669" s="12"/>
      <c r="K669" s="12"/>
      <c r="L669" s="12"/>
      <c r="M669" s="11">
        <v>14.76</v>
      </c>
      <c r="N669" s="12"/>
      <c r="O669" s="12"/>
      <c r="P669" s="12"/>
      <c r="Q669" s="12"/>
      <c r="R669" s="12"/>
      <c r="S669" s="12"/>
      <c r="T669" s="10">
        <v>14.76</v>
      </c>
    </row>
    <row r="670" spans="1:20" ht="15.75" thickBot="1" x14ac:dyDescent="0.3">
      <c r="A670" s="4" t="s">
        <v>320</v>
      </c>
      <c r="B670" s="4" t="s">
        <v>338</v>
      </c>
      <c r="C670" s="4" t="s">
        <v>339</v>
      </c>
      <c r="D670" s="4" t="s">
        <v>321</v>
      </c>
      <c r="E670" s="4" t="s">
        <v>322</v>
      </c>
      <c r="F670" s="4" t="s">
        <v>239</v>
      </c>
      <c r="G670" s="4" t="s">
        <v>240</v>
      </c>
      <c r="H670" s="9">
        <v>23.78</v>
      </c>
      <c r="I670" s="8"/>
      <c r="J670" s="8"/>
      <c r="K670" s="9">
        <v>5.75</v>
      </c>
      <c r="L670" s="8"/>
      <c r="M670" s="8"/>
      <c r="N670" s="8"/>
      <c r="O670" s="8"/>
      <c r="P670" s="9">
        <v>119.87</v>
      </c>
      <c r="Q670" s="8"/>
      <c r="R670" s="8"/>
      <c r="S670" s="8"/>
      <c r="T670" s="10">
        <v>149.4</v>
      </c>
    </row>
    <row r="671" spans="1:20" ht="15.75" thickBot="1" x14ac:dyDescent="0.3">
      <c r="A671" s="4" t="s">
        <v>320</v>
      </c>
      <c r="B671" s="4" t="s">
        <v>338</v>
      </c>
      <c r="C671" s="4" t="s">
        <v>339</v>
      </c>
      <c r="D671" s="4" t="s">
        <v>321</v>
      </c>
      <c r="E671" s="4" t="s">
        <v>322</v>
      </c>
      <c r="F671" s="4" t="s">
        <v>144</v>
      </c>
      <c r="G671" s="4" t="s">
        <v>145</v>
      </c>
      <c r="H671" s="11">
        <v>350.07</v>
      </c>
      <c r="I671" s="11">
        <v>252.8</v>
      </c>
      <c r="J671" s="11">
        <v>644.58000000000004</v>
      </c>
      <c r="K671" s="11">
        <v>729.25</v>
      </c>
      <c r="L671" s="11">
        <v>729.69</v>
      </c>
      <c r="M671" s="11">
        <v>285.51</v>
      </c>
      <c r="N671" s="11">
        <v>1276.96</v>
      </c>
      <c r="O671" s="11">
        <v>723.29</v>
      </c>
      <c r="P671" s="11">
        <v>209.83</v>
      </c>
      <c r="Q671" s="11">
        <v>531.78</v>
      </c>
      <c r="R671" s="11">
        <v>482.11</v>
      </c>
      <c r="S671" s="11">
        <v>272.45</v>
      </c>
      <c r="T671" s="10">
        <v>6488.32</v>
      </c>
    </row>
    <row r="672" spans="1:20" ht="15.75" thickBot="1" x14ac:dyDescent="0.3">
      <c r="A672" s="4" t="s">
        <v>320</v>
      </c>
      <c r="B672" s="4" t="s">
        <v>338</v>
      </c>
      <c r="C672" s="4" t="s">
        <v>339</v>
      </c>
      <c r="D672" s="4" t="s">
        <v>321</v>
      </c>
      <c r="E672" s="4" t="s">
        <v>322</v>
      </c>
      <c r="F672" s="4" t="s">
        <v>217</v>
      </c>
      <c r="G672" s="4" t="s">
        <v>218</v>
      </c>
      <c r="H672" s="9">
        <v>1212.8800000000001</v>
      </c>
      <c r="I672" s="9">
        <v>2611.02</v>
      </c>
      <c r="J672" s="8"/>
      <c r="K672" s="9">
        <v>341.5</v>
      </c>
      <c r="L672" s="9">
        <v>2805.8</v>
      </c>
      <c r="M672" s="9">
        <v>1172.29</v>
      </c>
      <c r="N672" s="9">
        <v>431.7</v>
      </c>
      <c r="O672" s="9">
        <v>287.8</v>
      </c>
      <c r="P672" s="9">
        <v>1711</v>
      </c>
      <c r="Q672" s="9">
        <v>272</v>
      </c>
      <c r="R672" s="9">
        <v>431.7</v>
      </c>
      <c r="S672" s="8"/>
      <c r="T672" s="10">
        <v>11277.69</v>
      </c>
    </row>
    <row r="673" spans="1:20" ht="15.75" thickBot="1" x14ac:dyDescent="0.3">
      <c r="A673" s="4" t="s">
        <v>320</v>
      </c>
      <c r="B673" s="4" t="s">
        <v>338</v>
      </c>
      <c r="C673" s="4" t="s">
        <v>339</v>
      </c>
      <c r="D673" s="4" t="s">
        <v>321</v>
      </c>
      <c r="E673" s="4" t="s">
        <v>322</v>
      </c>
      <c r="F673" s="4" t="s">
        <v>146</v>
      </c>
      <c r="G673" s="4" t="s">
        <v>147</v>
      </c>
      <c r="H673" s="12"/>
      <c r="I673" s="11">
        <v>9.5</v>
      </c>
      <c r="J673" s="12"/>
      <c r="K673" s="11">
        <v>725.5</v>
      </c>
      <c r="L673" s="12"/>
      <c r="M673" s="12"/>
      <c r="N673" s="12"/>
      <c r="O673" s="11">
        <v>288.16000000000003</v>
      </c>
      <c r="P673" s="11">
        <v>263.89999999999998</v>
      </c>
      <c r="Q673" s="11">
        <v>20</v>
      </c>
      <c r="R673" s="11">
        <v>473.38</v>
      </c>
      <c r="S673" s="12"/>
      <c r="T673" s="10">
        <v>1780.44</v>
      </c>
    </row>
    <row r="674" spans="1:20" ht="15.75" thickBot="1" x14ac:dyDescent="0.3">
      <c r="A674" s="4" t="s">
        <v>320</v>
      </c>
      <c r="B674" s="4" t="s">
        <v>338</v>
      </c>
      <c r="C674" s="4" t="s">
        <v>339</v>
      </c>
      <c r="D674" s="4" t="s">
        <v>321</v>
      </c>
      <c r="E674" s="4" t="s">
        <v>322</v>
      </c>
      <c r="F674" s="4" t="s">
        <v>148</v>
      </c>
      <c r="G674" s="4" t="s">
        <v>149</v>
      </c>
      <c r="H674" s="8"/>
      <c r="I674" s="9">
        <v>319.60000000000002</v>
      </c>
      <c r="J674" s="9">
        <v>271.45999999999998</v>
      </c>
      <c r="K674" s="8"/>
      <c r="L674" s="8"/>
      <c r="M674" s="8"/>
      <c r="N674" s="8"/>
      <c r="O674" s="8"/>
      <c r="P674" s="8"/>
      <c r="Q674" s="8"/>
      <c r="R674" s="8"/>
      <c r="S674" s="8"/>
      <c r="T674" s="10">
        <v>591.05999999999995</v>
      </c>
    </row>
    <row r="675" spans="1:20" ht="15.75" thickBot="1" x14ac:dyDescent="0.3">
      <c r="A675" s="4" t="s">
        <v>320</v>
      </c>
      <c r="B675" s="4" t="s">
        <v>338</v>
      </c>
      <c r="C675" s="4" t="s">
        <v>339</v>
      </c>
      <c r="D675" s="4" t="s">
        <v>321</v>
      </c>
      <c r="E675" s="4" t="s">
        <v>322</v>
      </c>
      <c r="F675" s="4" t="s">
        <v>152</v>
      </c>
      <c r="G675" s="4" t="s">
        <v>153</v>
      </c>
      <c r="H675" s="12"/>
      <c r="I675" s="12"/>
      <c r="J675" s="12"/>
      <c r="K675" s="12"/>
      <c r="L675" s="12"/>
      <c r="M675" s="12"/>
      <c r="N675" s="11">
        <v>64</v>
      </c>
      <c r="O675" s="12"/>
      <c r="P675" s="12"/>
      <c r="Q675" s="12"/>
      <c r="R675" s="12"/>
      <c r="S675" s="11">
        <v>675</v>
      </c>
      <c r="T675" s="10">
        <v>739</v>
      </c>
    </row>
    <row r="676" spans="1:20" ht="15.75" thickBot="1" x14ac:dyDescent="0.3">
      <c r="A676" s="4" t="s">
        <v>320</v>
      </c>
      <c r="B676" s="4" t="s">
        <v>338</v>
      </c>
      <c r="C676" s="4" t="s">
        <v>339</v>
      </c>
      <c r="D676" s="4" t="s">
        <v>321</v>
      </c>
      <c r="E676" s="4" t="s">
        <v>322</v>
      </c>
      <c r="F676" s="4" t="s">
        <v>65</v>
      </c>
      <c r="G676" s="4" t="s">
        <v>66</v>
      </c>
      <c r="H676" s="9">
        <v>-80.41</v>
      </c>
      <c r="I676" s="9">
        <v>378.13</v>
      </c>
      <c r="J676" s="9">
        <v>800.61</v>
      </c>
      <c r="K676" s="9">
        <v>646.96</v>
      </c>
      <c r="L676" s="9">
        <v>727.89</v>
      </c>
      <c r="M676" s="9">
        <v>899.69</v>
      </c>
      <c r="N676" s="8"/>
      <c r="O676" s="9">
        <v>404.35</v>
      </c>
      <c r="P676" s="8"/>
      <c r="Q676" s="9">
        <v>363.92</v>
      </c>
      <c r="R676" s="9">
        <v>547.57000000000005</v>
      </c>
      <c r="S676" s="9">
        <v>166.58</v>
      </c>
      <c r="T676" s="10">
        <v>4855.29</v>
      </c>
    </row>
    <row r="677" spans="1:20" ht="15.75" thickBot="1" x14ac:dyDescent="0.3">
      <c r="A677" s="4" t="s">
        <v>320</v>
      </c>
      <c r="B677" s="4" t="s">
        <v>338</v>
      </c>
      <c r="C677" s="4" t="s">
        <v>339</v>
      </c>
      <c r="D677" s="4" t="s">
        <v>321</v>
      </c>
      <c r="E677" s="4" t="s">
        <v>322</v>
      </c>
      <c r="F677" s="4" t="s">
        <v>56</v>
      </c>
      <c r="G677" s="4" t="s">
        <v>57</v>
      </c>
      <c r="H677" s="11">
        <v>2459.1</v>
      </c>
      <c r="I677" s="11">
        <v>1388.24</v>
      </c>
      <c r="J677" s="11">
        <v>1936.32</v>
      </c>
      <c r="K677" s="11">
        <v>1777.24</v>
      </c>
      <c r="L677" s="11">
        <v>1698.92</v>
      </c>
      <c r="M677" s="11">
        <v>2617.87</v>
      </c>
      <c r="N677" s="11">
        <v>636.30999999999995</v>
      </c>
      <c r="O677" s="11">
        <v>1667.09</v>
      </c>
      <c r="P677" s="11">
        <v>887.26</v>
      </c>
      <c r="Q677" s="11">
        <v>1513.77</v>
      </c>
      <c r="R677" s="11">
        <v>2046.26</v>
      </c>
      <c r="S677" s="11">
        <v>1146.95</v>
      </c>
      <c r="T677" s="10">
        <v>19775.330000000002</v>
      </c>
    </row>
    <row r="678" spans="1:20" ht="15.75" thickBot="1" x14ac:dyDescent="0.3">
      <c r="A678" s="4" t="s">
        <v>320</v>
      </c>
      <c r="B678" s="4" t="s">
        <v>338</v>
      </c>
      <c r="C678" s="4" t="s">
        <v>339</v>
      </c>
      <c r="D678" s="4" t="s">
        <v>321</v>
      </c>
      <c r="E678" s="4" t="s">
        <v>322</v>
      </c>
      <c r="F678" s="4" t="s">
        <v>68</v>
      </c>
      <c r="G678" s="4" t="s">
        <v>69</v>
      </c>
      <c r="H678" s="9">
        <v>209.87</v>
      </c>
      <c r="I678" s="9">
        <v>218.36</v>
      </c>
      <c r="J678" s="9">
        <v>454.92</v>
      </c>
      <c r="K678" s="13">
        <v>0</v>
      </c>
      <c r="L678" s="9">
        <v>1012.96</v>
      </c>
      <c r="M678" s="9">
        <v>136.47</v>
      </c>
      <c r="N678" s="9">
        <v>121.3</v>
      </c>
      <c r="O678" s="9">
        <v>545.86</v>
      </c>
      <c r="P678" s="9">
        <v>257.75</v>
      </c>
      <c r="Q678" s="9">
        <v>212.29</v>
      </c>
      <c r="R678" s="9">
        <v>409.42</v>
      </c>
      <c r="S678" s="9">
        <v>146.79</v>
      </c>
      <c r="T678" s="10">
        <v>3725.99</v>
      </c>
    </row>
    <row r="679" spans="1:20" ht="15.75" thickBot="1" x14ac:dyDescent="0.3">
      <c r="A679" s="4" t="s">
        <v>320</v>
      </c>
      <c r="B679" s="4" t="s">
        <v>338</v>
      </c>
      <c r="C679" s="4" t="s">
        <v>339</v>
      </c>
      <c r="D679" s="4" t="s">
        <v>321</v>
      </c>
      <c r="E679" s="4" t="s">
        <v>322</v>
      </c>
      <c r="F679" s="4" t="s">
        <v>156</v>
      </c>
      <c r="G679" s="4" t="s">
        <v>157</v>
      </c>
      <c r="H679" s="12"/>
      <c r="I679" s="12"/>
      <c r="J679" s="11">
        <v>21.43</v>
      </c>
      <c r="K679" s="12"/>
      <c r="L679" s="11">
        <v>107.15</v>
      </c>
      <c r="M679" s="12"/>
      <c r="N679" s="12"/>
      <c r="O679" s="12"/>
      <c r="P679" s="12"/>
      <c r="Q679" s="12"/>
      <c r="R679" s="12"/>
      <c r="S679" s="12"/>
      <c r="T679" s="10">
        <v>128.58000000000001</v>
      </c>
    </row>
    <row r="680" spans="1:20" ht="15.75" thickBot="1" x14ac:dyDescent="0.3">
      <c r="A680" s="4" t="s">
        <v>320</v>
      </c>
      <c r="B680" s="4" t="s">
        <v>338</v>
      </c>
      <c r="C680" s="4" t="s">
        <v>339</v>
      </c>
      <c r="D680" s="4" t="s">
        <v>321</v>
      </c>
      <c r="E680" s="4" t="s">
        <v>322</v>
      </c>
      <c r="F680" s="4" t="s">
        <v>166</v>
      </c>
      <c r="G680" s="4" t="s">
        <v>167</v>
      </c>
      <c r="H680" s="9">
        <v>-9697.48</v>
      </c>
      <c r="I680" s="9">
        <v>-7584</v>
      </c>
      <c r="J680" s="9">
        <v>-11598.64</v>
      </c>
      <c r="K680" s="9">
        <v>-13265.14</v>
      </c>
      <c r="L680" s="9">
        <v>-9071.18</v>
      </c>
      <c r="M680" s="9">
        <v>-10396.5</v>
      </c>
      <c r="N680" s="9">
        <v>-12018.42</v>
      </c>
      <c r="O680" s="9">
        <v>-10570.16</v>
      </c>
      <c r="P680" s="9">
        <v>-858.08</v>
      </c>
      <c r="Q680" s="9">
        <v>-13368.54</v>
      </c>
      <c r="R680" s="9">
        <v>-8151.76</v>
      </c>
      <c r="S680" s="9">
        <v>-5148.4799999999996</v>
      </c>
      <c r="T680" s="10">
        <v>-111728.38</v>
      </c>
    </row>
    <row r="681" spans="1:20" ht="15.75" thickBot="1" x14ac:dyDescent="0.3">
      <c r="A681" s="4" t="s">
        <v>320</v>
      </c>
      <c r="B681" s="4" t="s">
        <v>338</v>
      </c>
      <c r="C681" s="4" t="s">
        <v>339</v>
      </c>
      <c r="D681" s="4" t="s">
        <v>334</v>
      </c>
      <c r="E681" s="4" t="s">
        <v>335</v>
      </c>
      <c r="F681" s="4" t="s">
        <v>92</v>
      </c>
      <c r="G681" s="4" t="s">
        <v>93</v>
      </c>
      <c r="H681" s="12"/>
      <c r="I681" s="12"/>
      <c r="J681" s="11">
        <v>8.42</v>
      </c>
      <c r="K681" s="11">
        <v>25.25</v>
      </c>
      <c r="L681" s="12"/>
      <c r="M681" s="11">
        <v>17.989999999999998</v>
      </c>
      <c r="N681" s="12"/>
      <c r="O681" s="11">
        <v>22.37</v>
      </c>
      <c r="P681" s="12"/>
      <c r="Q681" s="12"/>
      <c r="R681" s="12"/>
      <c r="S681" s="12"/>
      <c r="T681" s="10">
        <v>74.03</v>
      </c>
    </row>
    <row r="682" spans="1:20" ht="15.75" thickBot="1" x14ac:dyDescent="0.3">
      <c r="A682" s="4" t="s">
        <v>320</v>
      </c>
      <c r="B682" s="4" t="s">
        <v>338</v>
      </c>
      <c r="C682" s="4" t="s">
        <v>339</v>
      </c>
      <c r="D682" s="4" t="s">
        <v>334</v>
      </c>
      <c r="E682" s="4" t="s">
        <v>335</v>
      </c>
      <c r="F682" s="4" t="s">
        <v>84</v>
      </c>
      <c r="G682" s="4" t="s">
        <v>85</v>
      </c>
      <c r="H682" s="9">
        <v>2287.5100000000002</v>
      </c>
      <c r="I682" s="9">
        <v>2236.2600000000002</v>
      </c>
      <c r="J682" s="9">
        <v>2793.61</v>
      </c>
      <c r="K682" s="9">
        <v>4811.59</v>
      </c>
      <c r="L682" s="9">
        <v>3424.94</v>
      </c>
      <c r="M682" s="9">
        <v>2571.66</v>
      </c>
      <c r="N682" s="9">
        <v>2931.65</v>
      </c>
      <c r="O682" s="9">
        <v>4212.2700000000004</v>
      </c>
      <c r="P682" s="9">
        <v>2774.83</v>
      </c>
      <c r="Q682" s="9">
        <v>2779.48</v>
      </c>
      <c r="R682" s="9">
        <v>2227.38</v>
      </c>
      <c r="S682" s="9">
        <v>1447.98</v>
      </c>
      <c r="T682" s="10">
        <v>34499.160000000003</v>
      </c>
    </row>
    <row r="683" spans="1:20" ht="15.75" thickBot="1" x14ac:dyDescent="0.3">
      <c r="A683" s="4" t="s">
        <v>320</v>
      </c>
      <c r="B683" s="4" t="s">
        <v>338</v>
      </c>
      <c r="C683" s="4" t="s">
        <v>339</v>
      </c>
      <c r="D683" s="4" t="s">
        <v>334</v>
      </c>
      <c r="E683" s="4" t="s">
        <v>335</v>
      </c>
      <c r="F683" s="4" t="s">
        <v>56</v>
      </c>
      <c r="G683" s="4" t="s">
        <v>57</v>
      </c>
      <c r="H683" s="11">
        <v>21760.2</v>
      </c>
      <c r="I683" s="11">
        <v>21148.1</v>
      </c>
      <c r="J683" s="11">
        <v>26501.98</v>
      </c>
      <c r="K683" s="11">
        <v>45210.43</v>
      </c>
      <c r="L683" s="11">
        <v>32594.99</v>
      </c>
      <c r="M683" s="11">
        <v>22859.67</v>
      </c>
      <c r="N683" s="11">
        <v>24564.42</v>
      </c>
      <c r="O683" s="11">
        <v>36361.25</v>
      </c>
      <c r="P683" s="11">
        <v>23608.02</v>
      </c>
      <c r="Q683" s="11">
        <v>25077.78</v>
      </c>
      <c r="R683" s="11">
        <v>20699.12</v>
      </c>
      <c r="S683" s="11">
        <v>13776.45</v>
      </c>
      <c r="T683" s="10">
        <v>314162.40999999997</v>
      </c>
    </row>
    <row r="684" spans="1:20" ht="15.75" thickBot="1" x14ac:dyDescent="0.3">
      <c r="A684" s="4" t="s">
        <v>320</v>
      </c>
      <c r="B684" s="4" t="s">
        <v>338</v>
      </c>
      <c r="C684" s="4" t="s">
        <v>339</v>
      </c>
      <c r="D684" s="4" t="s">
        <v>334</v>
      </c>
      <c r="E684" s="4" t="s">
        <v>335</v>
      </c>
      <c r="F684" s="4" t="s">
        <v>68</v>
      </c>
      <c r="G684" s="4" t="s">
        <v>69</v>
      </c>
      <c r="H684" s="9">
        <v>151.63</v>
      </c>
      <c r="I684" s="9">
        <v>272.93</v>
      </c>
      <c r="J684" s="9">
        <v>257.77</v>
      </c>
      <c r="K684" s="9">
        <v>879.46</v>
      </c>
      <c r="L684" s="9">
        <v>212.28</v>
      </c>
      <c r="M684" s="9">
        <v>1774.04</v>
      </c>
      <c r="N684" s="9">
        <v>3517.71</v>
      </c>
      <c r="O684" s="9">
        <v>3987.76</v>
      </c>
      <c r="P684" s="9">
        <v>2971.86</v>
      </c>
      <c r="Q684" s="9">
        <v>1546.6</v>
      </c>
      <c r="R684" s="9">
        <v>636.83000000000004</v>
      </c>
      <c r="S684" s="9">
        <v>93.71</v>
      </c>
      <c r="T684" s="10">
        <v>16302.58</v>
      </c>
    </row>
    <row r="685" spans="1:20" ht="15.75" thickBot="1" x14ac:dyDescent="0.3">
      <c r="A685" s="4" t="s">
        <v>320</v>
      </c>
      <c r="B685" s="4" t="s">
        <v>338</v>
      </c>
      <c r="C685" s="4" t="s">
        <v>339</v>
      </c>
      <c r="D685" s="4" t="s">
        <v>344</v>
      </c>
      <c r="E685" s="4" t="s">
        <v>345</v>
      </c>
      <c r="F685" s="4" t="s">
        <v>84</v>
      </c>
      <c r="G685" s="4" t="s">
        <v>85</v>
      </c>
      <c r="H685" s="12"/>
      <c r="I685" s="12"/>
      <c r="J685" s="12"/>
      <c r="K685" s="11">
        <v>63.93</v>
      </c>
      <c r="L685" s="12"/>
      <c r="M685" s="12"/>
      <c r="N685" s="11">
        <v>51.15</v>
      </c>
      <c r="O685" s="11">
        <v>59.25</v>
      </c>
      <c r="P685" s="12"/>
      <c r="Q685" s="11">
        <v>26.26</v>
      </c>
      <c r="R685" s="12"/>
      <c r="S685" s="11">
        <v>6.58</v>
      </c>
      <c r="T685" s="10">
        <v>207.17</v>
      </c>
    </row>
    <row r="686" spans="1:20" ht="15.75" thickBot="1" x14ac:dyDescent="0.3">
      <c r="A686" s="4" t="s">
        <v>320</v>
      </c>
      <c r="B686" s="4" t="s">
        <v>338</v>
      </c>
      <c r="C686" s="4" t="s">
        <v>339</v>
      </c>
      <c r="D686" s="4" t="s">
        <v>344</v>
      </c>
      <c r="E686" s="4" t="s">
        <v>345</v>
      </c>
      <c r="F686" s="4" t="s">
        <v>56</v>
      </c>
      <c r="G686" s="4" t="s">
        <v>57</v>
      </c>
      <c r="H686" s="8"/>
      <c r="I686" s="8"/>
      <c r="J686" s="8"/>
      <c r="K686" s="9">
        <v>612.4</v>
      </c>
      <c r="L686" s="8"/>
      <c r="M686" s="8"/>
      <c r="N686" s="9">
        <v>489.92</v>
      </c>
      <c r="O686" s="9">
        <v>526.67999999999995</v>
      </c>
      <c r="P686" s="8"/>
      <c r="Q686" s="9">
        <v>190.9</v>
      </c>
      <c r="R686" s="8"/>
      <c r="S686" s="9">
        <v>63.05</v>
      </c>
      <c r="T686" s="10">
        <v>1882.95</v>
      </c>
    </row>
    <row r="687" spans="1:20" ht="15.75" thickBot="1" x14ac:dyDescent="0.3">
      <c r="A687" s="4" t="s">
        <v>320</v>
      </c>
      <c r="B687" s="4" t="s">
        <v>338</v>
      </c>
      <c r="C687" s="4" t="s">
        <v>339</v>
      </c>
      <c r="D687" s="4" t="s">
        <v>344</v>
      </c>
      <c r="E687" s="4" t="s">
        <v>345</v>
      </c>
      <c r="F687" s="4" t="s">
        <v>68</v>
      </c>
      <c r="G687" s="4" t="s">
        <v>69</v>
      </c>
      <c r="H687" s="12"/>
      <c r="I687" s="12"/>
      <c r="J687" s="12"/>
      <c r="K687" s="12"/>
      <c r="L687" s="12"/>
      <c r="M687" s="12"/>
      <c r="N687" s="12"/>
      <c r="O687" s="11">
        <v>40.94</v>
      </c>
      <c r="P687" s="12"/>
      <c r="Q687" s="11">
        <v>60.65</v>
      </c>
      <c r="R687" s="12"/>
      <c r="S687" s="12"/>
      <c r="T687" s="10">
        <v>101.59</v>
      </c>
    </row>
    <row r="688" spans="1:20" ht="15.75" thickBot="1" x14ac:dyDescent="0.3">
      <c r="A688" s="4" t="s">
        <v>320</v>
      </c>
      <c r="B688" s="4" t="s">
        <v>338</v>
      </c>
      <c r="C688" s="4" t="s">
        <v>339</v>
      </c>
      <c r="D688" s="4" t="s">
        <v>331</v>
      </c>
      <c r="E688" s="4" t="s">
        <v>332</v>
      </c>
      <c r="F688" s="4" t="s">
        <v>94</v>
      </c>
      <c r="G688" s="4" t="s">
        <v>95</v>
      </c>
      <c r="H688" s="8"/>
      <c r="I688" s="8"/>
      <c r="J688" s="8"/>
      <c r="K688" s="8"/>
      <c r="L688" s="8"/>
      <c r="M688" s="8"/>
      <c r="N688" s="8"/>
      <c r="O688" s="9">
        <v>20</v>
      </c>
      <c r="P688" s="8"/>
      <c r="Q688" s="8"/>
      <c r="R688" s="8"/>
      <c r="S688" s="8"/>
      <c r="T688" s="10">
        <v>20</v>
      </c>
    </row>
    <row r="689" spans="1:20" ht="15.75" thickBot="1" x14ac:dyDescent="0.3">
      <c r="A689" s="4" t="s">
        <v>320</v>
      </c>
      <c r="B689" s="4" t="s">
        <v>338</v>
      </c>
      <c r="C689" s="4" t="s">
        <v>339</v>
      </c>
      <c r="D689" s="4" t="s">
        <v>331</v>
      </c>
      <c r="E689" s="4" t="s">
        <v>332</v>
      </c>
      <c r="F689" s="4" t="s">
        <v>84</v>
      </c>
      <c r="G689" s="4" t="s">
        <v>85</v>
      </c>
      <c r="H689" s="12"/>
      <c r="I689" s="11">
        <v>78.180000000000007</v>
      </c>
      <c r="J689" s="11">
        <v>31.65</v>
      </c>
      <c r="K689" s="12"/>
      <c r="L689" s="12"/>
      <c r="M689" s="12"/>
      <c r="N689" s="11">
        <v>6.39</v>
      </c>
      <c r="O689" s="12"/>
      <c r="P689" s="12"/>
      <c r="Q689" s="11">
        <v>104.32</v>
      </c>
      <c r="R689" s="11">
        <v>12.79</v>
      </c>
      <c r="S689" s="12"/>
      <c r="T689" s="10">
        <v>233.33</v>
      </c>
    </row>
    <row r="690" spans="1:20" ht="15.75" thickBot="1" x14ac:dyDescent="0.3">
      <c r="A690" s="4" t="s">
        <v>320</v>
      </c>
      <c r="B690" s="4" t="s">
        <v>338</v>
      </c>
      <c r="C690" s="4" t="s">
        <v>339</v>
      </c>
      <c r="D690" s="4" t="s">
        <v>331</v>
      </c>
      <c r="E690" s="4" t="s">
        <v>332</v>
      </c>
      <c r="F690" s="4" t="s">
        <v>56</v>
      </c>
      <c r="G690" s="4" t="s">
        <v>57</v>
      </c>
      <c r="H690" s="8"/>
      <c r="I690" s="9">
        <v>639.66</v>
      </c>
      <c r="J690" s="9">
        <v>303.16000000000003</v>
      </c>
      <c r="K690" s="8"/>
      <c r="L690" s="8"/>
      <c r="M690" s="8"/>
      <c r="N690" s="9">
        <v>61.24</v>
      </c>
      <c r="O690" s="8"/>
      <c r="P690" s="8"/>
      <c r="Q690" s="9">
        <v>635.37</v>
      </c>
      <c r="R690" s="9">
        <v>122.48</v>
      </c>
      <c r="S690" s="8"/>
      <c r="T690" s="10">
        <v>1761.91</v>
      </c>
    </row>
    <row r="691" spans="1:20" ht="15.75" thickBot="1" x14ac:dyDescent="0.3">
      <c r="A691" s="4" t="s">
        <v>320</v>
      </c>
      <c r="B691" s="4" t="s">
        <v>338</v>
      </c>
      <c r="C691" s="4" t="s">
        <v>339</v>
      </c>
      <c r="D691" s="4" t="s">
        <v>331</v>
      </c>
      <c r="E691" s="4" t="s">
        <v>332</v>
      </c>
      <c r="F691" s="4" t="s">
        <v>68</v>
      </c>
      <c r="G691" s="4" t="s">
        <v>69</v>
      </c>
      <c r="H691" s="12"/>
      <c r="I691" s="11">
        <v>109.19</v>
      </c>
      <c r="J691" s="12"/>
      <c r="K691" s="12"/>
      <c r="L691" s="12"/>
      <c r="M691" s="12"/>
      <c r="N691" s="12"/>
      <c r="O691" s="12"/>
      <c r="P691" s="12"/>
      <c r="Q691" s="11">
        <v>363.91</v>
      </c>
      <c r="R691" s="12"/>
      <c r="S691" s="12"/>
      <c r="T691" s="10">
        <v>473.1</v>
      </c>
    </row>
    <row r="692" spans="1:20" ht="15.75" thickBot="1" x14ac:dyDescent="0.3">
      <c r="A692" s="4" t="s">
        <v>320</v>
      </c>
      <c r="B692" s="4" t="s">
        <v>338</v>
      </c>
      <c r="C692" s="4" t="s">
        <v>339</v>
      </c>
      <c r="D692" s="4" t="s">
        <v>327</v>
      </c>
      <c r="E692" s="4" t="s">
        <v>328</v>
      </c>
      <c r="F692" s="4" t="s">
        <v>84</v>
      </c>
      <c r="G692" s="4" t="s">
        <v>85</v>
      </c>
      <c r="H692" s="8"/>
      <c r="I692" s="9">
        <v>23</v>
      </c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10">
        <v>23</v>
      </c>
    </row>
    <row r="693" spans="1:20" ht="15.75" thickBot="1" x14ac:dyDescent="0.3">
      <c r="A693" s="4" t="s">
        <v>320</v>
      </c>
      <c r="B693" s="4" t="s">
        <v>338</v>
      </c>
      <c r="C693" s="4" t="s">
        <v>339</v>
      </c>
      <c r="D693" s="4" t="s">
        <v>327</v>
      </c>
      <c r="E693" s="4" t="s">
        <v>328</v>
      </c>
      <c r="F693" s="4" t="s">
        <v>56</v>
      </c>
      <c r="G693" s="4" t="s">
        <v>57</v>
      </c>
      <c r="H693" s="12"/>
      <c r="I693" s="11">
        <v>220.36</v>
      </c>
      <c r="J693" s="12"/>
      <c r="K693" s="12"/>
      <c r="L693" s="12"/>
      <c r="M693" s="12"/>
      <c r="N693" s="12"/>
      <c r="O693" s="12"/>
      <c r="P693" s="12"/>
      <c r="Q693" s="12"/>
      <c r="R693" s="12"/>
      <c r="S693" s="12"/>
      <c r="T693" s="10">
        <v>220.36</v>
      </c>
    </row>
    <row r="694" spans="1:20" ht="15.75" thickBot="1" x14ac:dyDescent="0.3">
      <c r="A694" s="4" t="s">
        <v>320</v>
      </c>
      <c r="B694" s="4" t="s">
        <v>338</v>
      </c>
      <c r="C694" s="4" t="s">
        <v>339</v>
      </c>
      <c r="D694" s="4" t="s">
        <v>346</v>
      </c>
      <c r="E694" s="4" t="s">
        <v>347</v>
      </c>
      <c r="F694" s="4" t="s">
        <v>114</v>
      </c>
      <c r="G694" s="4" t="s">
        <v>115</v>
      </c>
      <c r="H694" s="9">
        <v>388.86</v>
      </c>
      <c r="I694" s="9">
        <v>1529.41</v>
      </c>
      <c r="J694" s="9">
        <v>1067.6500000000001</v>
      </c>
      <c r="K694" s="9">
        <v>999.93</v>
      </c>
      <c r="L694" s="9">
        <v>1166.5999999999999</v>
      </c>
      <c r="M694" s="9">
        <v>5089.95</v>
      </c>
      <c r="N694" s="9">
        <v>-1617.94</v>
      </c>
      <c r="O694" s="9">
        <v>1548.5</v>
      </c>
      <c r="P694" s="9">
        <v>902.72</v>
      </c>
      <c r="Q694" s="9">
        <v>1166.5899999999999</v>
      </c>
      <c r="R694" s="9">
        <v>395.81</v>
      </c>
      <c r="S694" s="9">
        <v>2722.24</v>
      </c>
      <c r="T694" s="10">
        <v>15360.32</v>
      </c>
    </row>
    <row r="695" spans="1:20" ht="15.75" thickBot="1" x14ac:dyDescent="0.3">
      <c r="A695" s="4" t="s">
        <v>320</v>
      </c>
      <c r="B695" s="4" t="s">
        <v>338</v>
      </c>
      <c r="C695" s="4" t="s">
        <v>339</v>
      </c>
      <c r="D695" s="4" t="s">
        <v>346</v>
      </c>
      <c r="E695" s="4" t="s">
        <v>347</v>
      </c>
      <c r="F695" s="4" t="s">
        <v>86</v>
      </c>
      <c r="G695" s="4" t="s">
        <v>87</v>
      </c>
      <c r="H695" s="11">
        <v>7847.27</v>
      </c>
      <c r="I695" s="11">
        <v>4978.54</v>
      </c>
      <c r="J695" s="11">
        <v>4800.68</v>
      </c>
      <c r="K695" s="11">
        <v>7095.62</v>
      </c>
      <c r="L695" s="11">
        <v>7109.76</v>
      </c>
      <c r="M695" s="11">
        <v>6656.13</v>
      </c>
      <c r="N695" s="11">
        <v>6056.07</v>
      </c>
      <c r="O695" s="11">
        <v>6473.85</v>
      </c>
      <c r="P695" s="11">
        <v>5699.75</v>
      </c>
      <c r="Q695" s="11">
        <v>4633.5600000000004</v>
      </c>
      <c r="R695" s="11">
        <v>6936.72</v>
      </c>
      <c r="S695" s="11">
        <v>6104.76</v>
      </c>
      <c r="T695" s="10">
        <v>74392.710000000006</v>
      </c>
    </row>
    <row r="696" spans="1:20" ht="15.75" thickBot="1" x14ac:dyDescent="0.3">
      <c r="A696" s="4" t="s">
        <v>320</v>
      </c>
      <c r="B696" s="4" t="s">
        <v>338</v>
      </c>
      <c r="C696" s="4" t="s">
        <v>339</v>
      </c>
      <c r="D696" s="4" t="s">
        <v>346</v>
      </c>
      <c r="E696" s="4" t="s">
        <v>347</v>
      </c>
      <c r="F696" s="4" t="s">
        <v>116</v>
      </c>
      <c r="G696" s="4" t="s">
        <v>117</v>
      </c>
      <c r="H696" s="9">
        <v>768.18</v>
      </c>
      <c r="I696" s="9">
        <v>687.46</v>
      </c>
      <c r="J696" s="9">
        <v>523.4</v>
      </c>
      <c r="K696" s="9">
        <v>1039</v>
      </c>
      <c r="L696" s="9">
        <v>411.61</v>
      </c>
      <c r="M696" s="9">
        <v>744.75</v>
      </c>
      <c r="N696" s="9">
        <v>574.57000000000005</v>
      </c>
      <c r="O696" s="9">
        <v>457</v>
      </c>
      <c r="P696" s="9">
        <v>1106.7</v>
      </c>
      <c r="Q696" s="9">
        <v>649.71</v>
      </c>
      <c r="R696" s="9">
        <v>437.46</v>
      </c>
      <c r="S696" s="9">
        <v>463.04</v>
      </c>
      <c r="T696" s="10">
        <v>7862.88</v>
      </c>
    </row>
    <row r="697" spans="1:20" ht="15.75" thickBot="1" x14ac:dyDescent="0.3">
      <c r="A697" s="4" t="s">
        <v>320</v>
      </c>
      <c r="B697" s="4" t="s">
        <v>338</v>
      </c>
      <c r="C697" s="4" t="s">
        <v>339</v>
      </c>
      <c r="D697" s="4" t="s">
        <v>346</v>
      </c>
      <c r="E697" s="4" t="s">
        <v>347</v>
      </c>
      <c r="F697" s="4" t="s">
        <v>88</v>
      </c>
      <c r="G697" s="4" t="s">
        <v>89</v>
      </c>
      <c r="H697" s="11">
        <v>875.24</v>
      </c>
      <c r="I697" s="11">
        <v>832.18</v>
      </c>
      <c r="J697" s="11">
        <v>904.91</v>
      </c>
      <c r="K697" s="11">
        <v>862.21</v>
      </c>
      <c r="L697" s="11">
        <v>957.67</v>
      </c>
      <c r="M697" s="11">
        <v>1046.18</v>
      </c>
      <c r="N697" s="11">
        <v>815.81</v>
      </c>
      <c r="O697" s="11">
        <v>956.21</v>
      </c>
      <c r="P697" s="11">
        <v>814.5</v>
      </c>
      <c r="Q697" s="11">
        <v>900.9</v>
      </c>
      <c r="R697" s="11">
        <v>881.93</v>
      </c>
      <c r="S697" s="11">
        <v>981.84</v>
      </c>
      <c r="T697" s="10">
        <v>10829.58</v>
      </c>
    </row>
    <row r="698" spans="1:20" ht="15.75" thickBot="1" x14ac:dyDescent="0.3">
      <c r="A698" s="4" t="s">
        <v>320</v>
      </c>
      <c r="B698" s="4" t="s">
        <v>338</v>
      </c>
      <c r="C698" s="4" t="s">
        <v>339</v>
      </c>
      <c r="D698" s="4" t="s">
        <v>346</v>
      </c>
      <c r="E698" s="4" t="s">
        <v>347</v>
      </c>
      <c r="F698" s="4" t="s">
        <v>90</v>
      </c>
      <c r="G698" s="4" t="s">
        <v>91</v>
      </c>
      <c r="H698" s="9">
        <v>3590.8</v>
      </c>
      <c r="I698" s="9">
        <v>3597.99</v>
      </c>
      <c r="J698" s="9">
        <v>3777.19</v>
      </c>
      <c r="K698" s="9">
        <v>3685.39</v>
      </c>
      <c r="L698" s="9">
        <v>3979.07</v>
      </c>
      <c r="M698" s="9">
        <v>5024.95</v>
      </c>
      <c r="N698" s="9">
        <v>2995.97</v>
      </c>
      <c r="O698" s="9">
        <v>4045.12</v>
      </c>
      <c r="P698" s="9">
        <v>3495.22</v>
      </c>
      <c r="Q698" s="9">
        <v>3799.2</v>
      </c>
      <c r="R698" s="9">
        <v>3563.8</v>
      </c>
      <c r="S698" s="9">
        <v>4338.92</v>
      </c>
      <c r="T698" s="10">
        <v>45893.62</v>
      </c>
    </row>
    <row r="699" spans="1:20" ht="15.75" thickBot="1" x14ac:dyDescent="0.3">
      <c r="A699" s="4" t="s">
        <v>320</v>
      </c>
      <c r="B699" s="4" t="s">
        <v>338</v>
      </c>
      <c r="C699" s="4" t="s">
        <v>339</v>
      </c>
      <c r="D699" s="4" t="s">
        <v>346</v>
      </c>
      <c r="E699" s="4" t="s">
        <v>347</v>
      </c>
      <c r="F699" s="4" t="s">
        <v>84</v>
      </c>
      <c r="G699" s="4" t="s">
        <v>85</v>
      </c>
      <c r="H699" s="11">
        <v>905.68</v>
      </c>
      <c r="I699" s="11">
        <v>331.05</v>
      </c>
      <c r="J699" s="11">
        <v>-211.79</v>
      </c>
      <c r="K699" s="11">
        <v>625.26</v>
      </c>
      <c r="L699" s="11">
        <v>458.72</v>
      </c>
      <c r="M699" s="11">
        <v>1245.22</v>
      </c>
      <c r="N699" s="11">
        <v>-217.4</v>
      </c>
      <c r="O699" s="11">
        <v>470.81</v>
      </c>
      <c r="P699" s="11">
        <v>572.29999999999995</v>
      </c>
      <c r="Q699" s="11">
        <v>-261.83</v>
      </c>
      <c r="R699" s="11">
        <v>323.44</v>
      </c>
      <c r="S699" s="11">
        <v>663.57</v>
      </c>
      <c r="T699" s="10">
        <v>4905.03</v>
      </c>
    </row>
    <row r="700" spans="1:20" ht="15.75" thickBot="1" x14ac:dyDescent="0.3">
      <c r="A700" s="4" t="s">
        <v>320</v>
      </c>
      <c r="B700" s="4" t="s">
        <v>338</v>
      </c>
      <c r="C700" s="4" t="s">
        <v>339</v>
      </c>
      <c r="D700" s="4" t="s">
        <v>346</v>
      </c>
      <c r="E700" s="4" t="s">
        <v>347</v>
      </c>
      <c r="F700" s="4" t="s">
        <v>140</v>
      </c>
      <c r="G700" s="4" t="s">
        <v>141</v>
      </c>
      <c r="H700" s="9">
        <v>21.43</v>
      </c>
      <c r="I700" s="8"/>
      <c r="J700" s="9">
        <v>42.86</v>
      </c>
      <c r="K700" s="9">
        <v>21.43</v>
      </c>
      <c r="L700" s="8"/>
      <c r="M700" s="9">
        <v>128.58000000000001</v>
      </c>
      <c r="N700" s="9">
        <v>64.290000000000006</v>
      </c>
      <c r="O700" s="9">
        <v>42.86</v>
      </c>
      <c r="P700" s="9">
        <v>42.86</v>
      </c>
      <c r="Q700" s="9">
        <v>85.72</v>
      </c>
      <c r="R700" s="9">
        <v>45</v>
      </c>
      <c r="S700" s="9">
        <v>22.5</v>
      </c>
      <c r="T700" s="10">
        <v>517.53</v>
      </c>
    </row>
    <row r="701" spans="1:20" ht="15.75" thickBot="1" x14ac:dyDescent="0.3">
      <c r="A701" s="4" t="s">
        <v>320</v>
      </c>
      <c r="B701" s="4" t="s">
        <v>338</v>
      </c>
      <c r="C701" s="4" t="s">
        <v>339</v>
      </c>
      <c r="D701" s="4" t="s">
        <v>346</v>
      </c>
      <c r="E701" s="4" t="s">
        <v>347</v>
      </c>
      <c r="F701" s="4" t="s">
        <v>104</v>
      </c>
      <c r="G701" s="4" t="s">
        <v>105</v>
      </c>
      <c r="H701" s="11">
        <v>-404.35</v>
      </c>
      <c r="I701" s="11">
        <v>-1617.42</v>
      </c>
      <c r="J701" s="11">
        <v>-1374.79</v>
      </c>
      <c r="K701" s="11">
        <v>-930.01</v>
      </c>
      <c r="L701" s="11">
        <v>-1536.55</v>
      </c>
      <c r="M701" s="11">
        <v>-3032.63</v>
      </c>
      <c r="N701" s="11">
        <v>-1213.05</v>
      </c>
      <c r="O701" s="11">
        <v>-1293.93</v>
      </c>
      <c r="P701" s="11">
        <v>-1172.6300000000001</v>
      </c>
      <c r="Q701" s="11">
        <v>-1536.55</v>
      </c>
      <c r="R701" s="11">
        <v>-1961.12</v>
      </c>
      <c r="S701" s="11">
        <v>-1874.03</v>
      </c>
      <c r="T701" s="10">
        <v>-17947.060000000001</v>
      </c>
    </row>
    <row r="702" spans="1:20" ht="15.75" thickBot="1" x14ac:dyDescent="0.3">
      <c r="A702" s="4" t="s">
        <v>320</v>
      </c>
      <c r="B702" s="4" t="s">
        <v>338</v>
      </c>
      <c r="C702" s="4" t="s">
        <v>339</v>
      </c>
      <c r="D702" s="4" t="s">
        <v>346</v>
      </c>
      <c r="E702" s="4" t="s">
        <v>347</v>
      </c>
      <c r="F702" s="4" t="s">
        <v>106</v>
      </c>
      <c r="G702" s="4" t="s">
        <v>107</v>
      </c>
      <c r="H702" s="9">
        <v>-8079.73</v>
      </c>
      <c r="I702" s="9">
        <v>-8783.6299999999992</v>
      </c>
      <c r="J702" s="9">
        <v>-12137.28</v>
      </c>
      <c r="K702" s="9">
        <v>-10288.32</v>
      </c>
      <c r="L702" s="9">
        <v>-10778.24</v>
      </c>
      <c r="M702" s="9">
        <v>-9308.48</v>
      </c>
      <c r="N702" s="9">
        <v>-10288.32</v>
      </c>
      <c r="O702" s="9">
        <v>-10533.28</v>
      </c>
      <c r="P702" s="9">
        <v>-7838.72</v>
      </c>
      <c r="Q702" s="9">
        <v>-12934.08</v>
      </c>
      <c r="R702" s="9">
        <v>-9798.4</v>
      </c>
      <c r="S702" s="9">
        <v>-9817.93</v>
      </c>
      <c r="T702" s="10">
        <v>-120586.41</v>
      </c>
    </row>
    <row r="703" spans="1:20" ht="15.75" thickBot="1" x14ac:dyDescent="0.3">
      <c r="A703" s="4" t="s">
        <v>320</v>
      </c>
      <c r="B703" s="4" t="s">
        <v>338</v>
      </c>
      <c r="C703" s="4" t="s">
        <v>339</v>
      </c>
      <c r="D703" s="4" t="s">
        <v>346</v>
      </c>
      <c r="E703" s="4" t="s">
        <v>347</v>
      </c>
      <c r="F703" s="4" t="s">
        <v>108</v>
      </c>
      <c r="G703" s="4" t="s">
        <v>109</v>
      </c>
      <c r="H703" s="11">
        <v>-849.13</v>
      </c>
      <c r="I703" s="11">
        <v>-818.83</v>
      </c>
      <c r="J703" s="11">
        <v>-1300.1600000000001</v>
      </c>
      <c r="K703" s="11">
        <v>-1061.44</v>
      </c>
      <c r="L703" s="11">
        <v>-667.17</v>
      </c>
      <c r="M703" s="11">
        <v>-712.65</v>
      </c>
      <c r="N703" s="11">
        <v>-606.52</v>
      </c>
      <c r="O703" s="11">
        <v>-621.67999999999995</v>
      </c>
      <c r="P703" s="11">
        <v>-924.94</v>
      </c>
      <c r="Q703" s="11">
        <v>-937.06</v>
      </c>
      <c r="R703" s="11">
        <v>-682.33</v>
      </c>
      <c r="S703" s="11">
        <v>-531.79999999999995</v>
      </c>
      <c r="T703" s="10">
        <v>-9713.7099999999991</v>
      </c>
    </row>
    <row r="704" spans="1:20" ht="15.75" thickBot="1" x14ac:dyDescent="0.3">
      <c r="A704" s="4" t="s">
        <v>320</v>
      </c>
      <c r="B704" s="4" t="s">
        <v>223</v>
      </c>
      <c r="C704" s="4" t="s">
        <v>224</v>
      </c>
      <c r="D704" s="4" t="s">
        <v>321</v>
      </c>
      <c r="E704" s="4" t="s">
        <v>322</v>
      </c>
      <c r="F704" s="4" t="s">
        <v>84</v>
      </c>
      <c r="G704" s="4" t="s">
        <v>85</v>
      </c>
      <c r="H704" s="8"/>
      <c r="I704" s="8"/>
      <c r="J704" s="8"/>
      <c r="K704" s="8"/>
      <c r="L704" s="8"/>
      <c r="M704" s="8"/>
      <c r="N704" s="8"/>
      <c r="O704" s="9">
        <v>124.06</v>
      </c>
      <c r="P704" s="8"/>
      <c r="Q704" s="9">
        <v>22.07</v>
      </c>
      <c r="R704" s="8"/>
      <c r="S704" s="9">
        <v>20.53</v>
      </c>
      <c r="T704" s="10">
        <v>166.66</v>
      </c>
    </row>
    <row r="705" spans="1:20" ht="15.75" thickBot="1" x14ac:dyDescent="0.3">
      <c r="A705" s="4" t="s">
        <v>320</v>
      </c>
      <c r="B705" s="4" t="s">
        <v>223</v>
      </c>
      <c r="C705" s="4" t="s">
        <v>224</v>
      </c>
      <c r="D705" s="4" t="s">
        <v>321</v>
      </c>
      <c r="E705" s="4" t="s">
        <v>322</v>
      </c>
      <c r="F705" s="4" t="s">
        <v>65</v>
      </c>
      <c r="G705" s="4" t="s">
        <v>66</v>
      </c>
      <c r="H705" s="12"/>
      <c r="I705" s="12"/>
      <c r="J705" s="12"/>
      <c r="K705" s="12"/>
      <c r="L705" s="12"/>
      <c r="M705" s="12"/>
      <c r="N705" s="12"/>
      <c r="O705" s="11">
        <v>772.43</v>
      </c>
      <c r="P705" s="12"/>
      <c r="Q705" s="11">
        <v>137.36000000000001</v>
      </c>
      <c r="R705" s="12"/>
      <c r="S705" s="12"/>
      <c r="T705" s="10">
        <v>909.79</v>
      </c>
    </row>
    <row r="706" spans="1:20" ht="15.75" thickBot="1" x14ac:dyDescent="0.3">
      <c r="A706" s="4" t="s">
        <v>320</v>
      </c>
      <c r="B706" s="4" t="s">
        <v>223</v>
      </c>
      <c r="C706" s="4" t="s">
        <v>224</v>
      </c>
      <c r="D706" s="4" t="s">
        <v>321</v>
      </c>
      <c r="E706" s="4" t="s">
        <v>322</v>
      </c>
      <c r="F706" s="4" t="s">
        <v>56</v>
      </c>
      <c r="G706" s="4" t="s">
        <v>57</v>
      </c>
      <c r="H706" s="8"/>
      <c r="I706" s="8"/>
      <c r="J706" s="8"/>
      <c r="K706" s="8"/>
      <c r="L706" s="8"/>
      <c r="M706" s="8"/>
      <c r="N706" s="8"/>
      <c r="O706" s="9">
        <v>415.92</v>
      </c>
      <c r="P706" s="8"/>
      <c r="Q706" s="9">
        <v>74</v>
      </c>
      <c r="R706" s="8"/>
      <c r="S706" s="9">
        <v>196.62</v>
      </c>
      <c r="T706" s="10">
        <v>686.54</v>
      </c>
    </row>
    <row r="707" spans="1:20" ht="15.75" thickBot="1" x14ac:dyDescent="0.3">
      <c r="A707" s="4" t="s">
        <v>320</v>
      </c>
      <c r="B707" s="4" t="s">
        <v>223</v>
      </c>
      <c r="C707" s="4" t="s">
        <v>224</v>
      </c>
      <c r="D707" s="4" t="s">
        <v>321</v>
      </c>
      <c r="E707" s="4" t="s">
        <v>322</v>
      </c>
      <c r="F707" s="4" t="s">
        <v>156</v>
      </c>
      <c r="G707" s="4" t="s">
        <v>157</v>
      </c>
      <c r="H707" s="12"/>
      <c r="I707" s="12"/>
      <c r="J707" s="12"/>
      <c r="K707" s="12"/>
      <c r="L707" s="12"/>
      <c r="M707" s="12"/>
      <c r="N707" s="12"/>
      <c r="O707" s="11">
        <v>42.86</v>
      </c>
      <c r="P707" s="12"/>
      <c r="Q707" s="15">
        <v>0</v>
      </c>
      <c r="R707" s="12"/>
      <c r="S707" s="12"/>
      <c r="T707" s="10">
        <v>42.86</v>
      </c>
    </row>
    <row r="708" spans="1:20" ht="15.75" thickBot="1" x14ac:dyDescent="0.3">
      <c r="A708" s="4" t="s">
        <v>320</v>
      </c>
      <c r="B708" s="4" t="s">
        <v>223</v>
      </c>
      <c r="C708" s="4" t="s">
        <v>224</v>
      </c>
      <c r="D708" s="4" t="s">
        <v>334</v>
      </c>
      <c r="E708" s="4" t="s">
        <v>335</v>
      </c>
      <c r="F708" s="4" t="s">
        <v>92</v>
      </c>
      <c r="G708" s="4" t="s">
        <v>93</v>
      </c>
      <c r="H708" s="8"/>
      <c r="I708" s="8"/>
      <c r="J708" s="9">
        <v>10.96</v>
      </c>
      <c r="K708" s="8"/>
      <c r="L708" s="8"/>
      <c r="M708" s="8"/>
      <c r="N708" s="8"/>
      <c r="O708" s="8"/>
      <c r="P708" s="8"/>
      <c r="Q708" s="8"/>
      <c r="R708" s="8"/>
      <c r="S708" s="8"/>
      <c r="T708" s="10">
        <v>10.96</v>
      </c>
    </row>
    <row r="709" spans="1:20" ht="15.75" thickBot="1" x14ac:dyDescent="0.3">
      <c r="A709" s="4" t="s">
        <v>320</v>
      </c>
      <c r="B709" s="4" t="s">
        <v>223</v>
      </c>
      <c r="C709" s="4" t="s">
        <v>224</v>
      </c>
      <c r="D709" s="4" t="s">
        <v>334</v>
      </c>
      <c r="E709" s="4" t="s">
        <v>335</v>
      </c>
      <c r="F709" s="4" t="s">
        <v>84</v>
      </c>
      <c r="G709" s="4" t="s">
        <v>85</v>
      </c>
      <c r="H709" s="12"/>
      <c r="I709" s="11">
        <v>67.69</v>
      </c>
      <c r="J709" s="11">
        <v>47.44</v>
      </c>
      <c r="K709" s="12"/>
      <c r="L709" s="12"/>
      <c r="M709" s="12"/>
      <c r="N709" s="12"/>
      <c r="O709" s="12"/>
      <c r="P709" s="12"/>
      <c r="Q709" s="12"/>
      <c r="R709" s="12"/>
      <c r="S709" s="11">
        <v>89.43</v>
      </c>
      <c r="T709" s="10">
        <v>204.56</v>
      </c>
    </row>
    <row r="710" spans="1:20" ht="15.75" thickBot="1" x14ac:dyDescent="0.3">
      <c r="A710" s="4" t="s">
        <v>320</v>
      </c>
      <c r="B710" s="4" t="s">
        <v>223</v>
      </c>
      <c r="C710" s="4" t="s">
        <v>224</v>
      </c>
      <c r="D710" s="4" t="s">
        <v>334</v>
      </c>
      <c r="E710" s="4" t="s">
        <v>335</v>
      </c>
      <c r="F710" s="4" t="s">
        <v>56</v>
      </c>
      <c r="G710" s="4" t="s">
        <v>57</v>
      </c>
      <c r="H710" s="8"/>
      <c r="I710" s="9">
        <v>584.1</v>
      </c>
      <c r="J710" s="9">
        <v>454.44</v>
      </c>
      <c r="K710" s="8"/>
      <c r="L710" s="8"/>
      <c r="M710" s="8"/>
      <c r="N710" s="8"/>
      <c r="O710" s="8"/>
      <c r="P710" s="8"/>
      <c r="Q710" s="8"/>
      <c r="R710" s="8"/>
      <c r="S710" s="9">
        <v>856.64</v>
      </c>
      <c r="T710" s="10">
        <v>1895.18</v>
      </c>
    </row>
    <row r="711" spans="1:20" ht="15.75" thickBot="1" x14ac:dyDescent="0.3">
      <c r="A711" s="4" t="s">
        <v>320</v>
      </c>
      <c r="B711" s="4" t="s">
        <v>223</v>
      </c>
      <c r="C711" s="4" t="s">
        <v>224</v>
      </c>
      <c r="D711" s="4" t="s">
        <v>334</v>
      </c>
      <c r="E711" s="4" t="s">
        <v>335</v>
      </c>
      <c r="F711" s="4" t="s">
        <v>68</v>
      </c>
      <c r="G711" s="4" t="s">
        <v>69</v>
      </c>
      <c r="H711" s="12"/>
      <c r="I711" s="11">
        <v>64.3</v>
      </c>
      <c r="J711" s="12"/>
      <c r="K711" s="12"/>
      <c r="L711" s="12"/>
      <c r="M711" s="12"/>
      <c r="N711" s="12"/>
      <c r="O711" s="12"/>
      <c r="P711" s="12"/>
      <c r="Q711" s="12"/>
      <c r="R711" s="12"/>
      <c r="S711" s="12"/>
      <c r="T711" s="10">
        <v>64.3</v>
      </c>
    </row>
    <row r="712" spans="1:20" ht="15.75" thickBot="1" x14ac:dyDescent="0.3">
      <c r="A712" s="4" t="s">
        <v>320</v>
      </c>
      <c r="B712" s="4" t="s">
        <v>223</v>
      </c>
      <c r="C712" s="4" t="s">
        <v>224</v>
      </c>
      <c r="D712" s="4" t="s">
        <v>344</v>
      </c>
      <c r="E712" s="4" t="s">
        <v>345</v>
      </c>
      <c r="F712" s="4" t="s">
        <v>84</v>
      </c>
      <c r="G712" s="4" t="s">
        <v>85</v>
      </c>
      <c r="H712" s="8"/>
      <c r="I712" s="9">
        <v>209.69</v>
      </c>
      <c r="J712" s="8"/>
      <c r="K712" s="8"/>
      <c r="L712" s="8"/>
      <c r="M712" s="8"/>
      <c r="N712" s="8"/>
      <c r="O712" s="8"/>
      <c r="P712" s="8"/>
      <c r="Q712" s="8"/>
      <c r="R712" s="8"/>
      <c r="S712" s="9">
        <v>31.24</v>
      </c>
      <c r="T712" s="10">
        <v>240.93</v>
      </c>
    </row>
    <row r="713" spans="1:20" ht="15.75" thickBot="1" x14ac:dyDescent="0.3">
      <c r="A713" s="4" t="s">
        <v>320</v>
      </c>
      <c r="B713" s="4" t="s">
        <v>223</v>
      </c>
      <c r="C713" s="4" t="s">
        <v>224</v>
      </c>
      <c r="D713" s="4" t="s">
        <v>344</v>
      </c>
      <c r="E713" s="4" t="s">
        <v>345</v>
      </c>
      <c r="F713" s="4" t="s">
        <v>56</v>
      </c>
      <c r="G713" s="4" t="s">
        <v>57</v>
      </c>
      <c r="H713" s="12"/>
      <c r="I713" s="11">
        <v>1654.95</v>
      </c>
      <c r="J713" s="12"/>
      <c r="K713" s="12"/>
      <c r="L713" s="12"/>
      <c r="M713" s="12"/>
      <c r="N713" s="12"/>
      <c r="O713" s="12"/>
      <c r="P713" s="12"/>
      <c r="Q713" s="12"/>
      <c r="R713" s="12"/>
      <c r="S713" s="11">
        <v>133.68</v>
      </c>
      <c r="T713" s="10">
        <v>1788.63</v>
      </c>
    </row>
    <row r="714" spans="1:20" ht="15.75" thickBot="1" x14ac:dyDescent="0.3">
      <c r="A714" s="4" t="s">
        <v>320</v>
      </c>
      <c r="B714" s="4" t="s">
        <v>223</v>
      </c>
      <c r="C714" s="4" t="s">
        <v>224</v>
      </c>
      <c r="D714" s="4" t="s">
        <v>344</v>
      </c>
      <c r="E714" s="4" t="s">
        <v>345</v>
      </c>
      <c r="F714" s="4" t="s">
        <v>68</v>
      </c>
      <c r="G714" s="4" t="s">
        <v>69</v>
      </c>
      <c r="H714" s="8"/>
      <c r="I714" s="9">
        <v>353.65</v>
      </c>
      <c r="J714" s="8"/>
      <c r="K714" s="8"/>
      <c r="L714" s="8"/>
      <c r="M714" s="8"/>
      <c r="N714" s="8"/>
      <c r="O714" s="8"/>
      <c r="P714" s="8"/>
      <c r="Q714" s="8"/>
      <c r="R714" s="8"/>
      <c r="S714" s="9">
        <v>165.55</v>
      </c>
      <c r="T714" s="10">
        <v>519.20000000000005</v>
      </c>
    </row>
    <row r="715" spans="1:20" ht="15.75" thickBot="1" x14ac:dyDescent="0.3">
      <c r="A715" s="4" t="s">
        <v>320</v>
      </c>
      <c r="B715" s="4" t="s">
        <v>223</v>
      </c>
      <c r="C715" s="4" t="s">
        <v>224</v>
      </c>
      <c r="D715" s="4" t="s">
        <v>331</v>
      </c>
      <c r="E715" s="4" t="s">
        <v>332</v>
      </c>
      <c r="F715" s="4" t="s">
        <v>92</v>
      </c>
      <c r="G715" s="4" t="s">
        <v>93</v>
      </c>
      <c r="H715" s="12"/>
      <c r="I715" s="12"/>
      <c r="J715" s="12"/>
      <c r="K715" s="11">
        <v>1290.53</v>
      </c>
      <c r="L715" s="11">
        <v>537.09</v>
      </c>
      <c r="M715" s="11">
        <v>39.700000000000003</v>
      </c>
      <c r="N715" s="11">
        <v>95.91</v>
      </c>
      <c r="O715" s="11">
        <v>178.15</v>
      </c>
      <c r="P715" s="11">
        <v>108.92</v>
      </c>
      <c r="Q715" s="11">
        <v>175.44</v>
      </c>
      <c r="R715" s="12"/>
      <c r="S715" s="11">
        <v>75.38</v>
      </c>
      <c r="T715" s="10">
        <v>2501.12</v>
      </c>
    </row>
    <row r="716" spans="1:20" ht="15.75" thickBot="1" x14ac:dyDescent="0.3">
      <c r="A716" s="4" t="s">
        <v>320</v>
      </c>
      <c r="B716" s="4" t="s">
        <v>223</v>
      </c>
      <c r="C716" s="4" t="s">
        <v>224</v>
      </c>
      <c r="D716" s="4" t="s">
        <v>331</v>
      </c>
      <c r="E716" s="4" t="s">
        <v>332</v>
      </c>
      <c r="F716" s="4" t="s">
        <v>84</v>
      </c>
      <c r="G716" s="4" t="s">
        <v>85</v>
      </c>
      <c r="H716" s="8"/>
      <c r="I716" s="8"/>
      <c r="J716" s="9">
        <v>-379.53</v>
      </c>
      <c r="K716" s="9">
        <v>-255.87</v>
      </c>
      <c r="L716" s="8"/>
      <c r="M716" s="8"/>
      <c r="N716" s="8"/>
      <c r="O716" s="8"/>
      <c r="P716" s="8"/>
      <c r="Q716" s="8"/>
      <c r="R716" s="8"/>
      <c r="S716" s="8"/>
      <c r="T716" s="10">
        <v>-635.4</v>
      </c>
    </row>
    <row r="717" spans="1:20" ht="15.75" thickBot="1" x14ac:dyDescent="0.3">
      <c r="A717" s="4" t="s">
        <v>320</v>
      </c>
      <c r="B717" s="4" t="s">
        <v>223</v>
      </c>
      <c r="C717" s="4" t="s">
        <v>224</v>
      </c>
      <c r="D717" s="4" t="s">
        <v>331</v>
      </c>
      <c r="E717" s="4" t="s">
        <v>332</v>
      </c>
      <c r="F717" s="4" t="s">
        <v>56</v>
      </c>
      <c r="G717" s="4" t="s">
        <v>57</v>
      </c>
      <c r="H717" s="12"/>
      <c r="I717" s="12"/>
      <c r="J717" s="12"/>
      <c r="K717" s="11">
        <v>145.9</v>
      </c>
      <c r="L717" s="12"/>
      <c r="M717" s="12"/>
      <c r="N717" s="12"/>
      <c r="O717" s="12"/>
      <c r="P717" s="12"/>
      <c r="Q717" s="12"/>
      <c r="R717" s="12"/>
      <c r="S717" s="12"/>
      <c r="T717" s="10">
        <v>145.9</v>
      </c>
    </row>
    <row r="718" spans="1:20" ht="15.75" thickBot="1" x14ac:dyDescent="0.3">
      <c r="A718" s="4" t="s">
        <v>320</v>
      </c>
      <c r="B718" s="4" t="s">
        <v>223</v>
      </c>
      <c r="C718" s="4" t="s">
        <v>224</v>
      </c>
      <c r="D718" s="4" t="s">
        <v>331</v>
      </c>
      <c r="E718" s="4" t="s">
        <v>332</v>
      </c>
      <c r="F718" s="4" t="s">
        <v>106</v>
      </c>
      <c r="G718" s="4" t="s">
        <v>107</v>
      </c>
      <c r="H718" s="8"/>
      <c r="I718" s="8"/>
      <c r="J718" s="9">
        <v>-3635.52</v>
      </c>
      <c r="K718" s="9">
        <v>-2596.8000000000002</v>
      </c>
      <c r="L718" s="8"/>
      <c r="M718" s="8"/>
      <c r="N718" s="8"/>
      <c r="O718" s="8"/>
      <c r="P718" s="8"/>
      <c r="Q718" s="8"/>
      <c r="R718" s="8"/>
      <c r="S718" s="8"/>
      <c r="T718" s="10">
        <v>-6232.32</v>
      </c>
    </row>
    <row r="719" spans="1:20" ht="15.75" thickBot="1" x14ac:dyDescent="0.3">
      <c r="A719" s="4" t="s">
        <v>320</v>
      </c>
      <c r="B719" s="4" t="s">
        <v>223</v>
      </c>
      <c r="C719" s="4" t="s">
        <v>224</v>
      </c>
      <c r="D719" s="4" t="s">
        <v>325</v>
      </c>
      <c r="E719" s="4" t="s">
        <v>326</v>
      </c>
      <c r="F719" s="4" t="s">
        <v>92</v>
      </c>
      <c r="G719" s="4" t="s">
        <v>93</v>
      </c>
      <c r="H719" s="11">
        <v>347.24</v>
      </c>
      <c r="I719" s="11">
        <v>458.22</v>
      </c>
      <c r="J719" s="11">
        <v>33.4</v>
      </c>
      <c r="K719" s="12"/>
      <c r="L719" s="11">
        <v>60.23</v>
      </c>
      <c r="M719" s="12"/>
      <c r="N719" s="12"/>
      <c r="O719" s="12"/>
      <c r="P719" s="12"/>
      <c r="Q719" s="12"/>
      <c r="R719" s="12"/>
      <c r="S719" s="12"/>
      <c r="T719" s="10">
        <v>899.09</v>
      </c>
    </row>
    <row r="720" spans="1:20" ht="15.75" thickBot="1" x14ac:dyDescent="0.3">
      <c r="A720" s="4" t="s">
        <v>320</v>
      </c>
      <c r="B720" s="4" t="s">
        <v>223</v>
      </c>
      <c r="C720" s="4" t="s">
        <v>224</v>
      </c>
      <c r="D720" s="4" t="s">
        <v>325</v>
      </c>
      <c r="E720" s="4" t="s">
        <v>326</v>
      </c>
      <c r="F720" s="4" t="s">
        <v>84</v>
      </c>
      <c r="G720" s="4" t="s">
        <v>85</v>
      </c>
      <c r="H720" s="9">
        <v>2913.1</v>
      </c>
      <c r="I720" s="9">
        <v>2492.9</v>
      </c>
      <c r="J720" s="9">
        <v>2225.9299999999998</v>
      </c>
      <c r="K720" s="9">
        <v>860.54</v>
      </c>
      <c r="L720" s="9">
        <v>230.31</v>
      </c>
      <c r="M720" s="8"/>
      <c r="N720" s="9">
        <v>396.7</v>
      </c>
      <c r="O720" s="9">
        <v>152.19999999999999</v>
      </c>
      <c r="P720" s="8"/>
      <c r="Q720" s="9">
        <v>362.59</v>
      </c>
      <c r="R720" s="8"/>
      <c r="S720" s="8"/>
      <c r="T720" s="10">
        <v>9634.27</v>
      </c>
    </row>
    <row r="721" spans="1:20" ht="15.75" thickBot="1" x14ac:dyDescent="0.3">
      <c r="A721" s="4" t="s">
        <v>320</v>
      </c>
      <c r="B721" s="4" t="s">
        <v>223</v>
      </c>
      <c r="C721" s="4" t="s">
        <v>224</v>
      </c>
      <c r="D721" s="4" t="s">
        <v>325</v>
      </c>
      <c r="E721" s="4" t="s">
        <v>326</v>
      </c>
      <c r="F721" s="4" t="s">
        <v>217</v>
      </c>
      <c r="G721" s="4" t="s">
        <v>218</v>
      </c>
      <c r="H721" s="12"/>
      <c r="I721" s="12"/>
      <c r="J721" s="11">
        <v>100.39</v>
      </c>
      <c r="K721" s="12"/>
      <c r="L721" s="12"/>
      <c r="M721" s="12"/>
      <c r="N721" s="12"/>
      <c r="O721" s="12"/>
      <c r="P721" s="12"/>
      <c r="Q721" s="12"/>
      <c r="R721" s="12"/>
      <c r="S721" s="12"/>
      <c r="T721" s="10">
        <v>100.39</v>
      </c>
    </row>
    <row r="722" spans="1:20" ht="15.75" thickBot="1" x14ac:dyDescent="0.3">
      <c r="A722" s="4" t="s">
        <v>320</v>
      </c>
      <c r="B722" s="4" t="s">
        <v>223</v>
      </c>
      <c r="C722" s="4" t="s">
        <v>224</v>
      </c>
      <c r="D722" s="4" t="s">
        <v>325</v>
      </c>
      <c r="E722" s="4" t="s">
        <v>326</v>
      </c>
      <c r="F722" s="4" t="s">
        <v>56</v>
      </c>
      <c r="G722" s="4" t="s">
        <v>57</v>
      </c>
      <c r="H722" s="9">
        <v>27614.95</v>
      </c>
      <c r="I722" s="9">
        <v>23815.05</v>
      </c>
      <c r="J722" s="9">
        <v>20807.62</v>
      </c>
      <c r="K722" s="9">
        <v>8050.08</v>
      </c>
      <c r="L722" s="9">
        <v>2077.44</v>
      </c>
      <c r="M722" s="13">
        <v>0</v>
      </c>
      <c r="N722" s="9">
        <v>3671.32</v>
      </c>
      <c r="O722" s="9">
        <v>1168.56</v>
      </c>
      <c r="P722" s="8"/>
      <c r="Q722" s="9">
        <v>3473.22</v>
      </c>
      <c r="R722" s="8"/>
      <c r="S722" s="8"/>
      <c r="T722" s="10">
        <v>90678.24</v>
      </c>
    </row>
    <row r="723" spans="1:20" ht="15.75" thickBot="1" x14ac:dyDescent="0.3">
      <c r="A723" s="4" t="s">
        <v>320</v>
      </c>
      <c r="B723" s="4" t="s">
        <v>223</v>
      </c>
      <c r="C723" s="4" t="s">
        <v>224</v>
      </c>
      <c r="D723" s="4" t="s">
        <v>325</v>
      </c>
      <c r="E723" s="4" t="s">
        <v>326</v>
      </c>
      <c r="F723" s="4" t="s">
        <v>68</v>
      </c>
      <c r="G723" s="4" t="s">
        <v>69</v>
      </c>
      <c r="H723" s="11">
        <v>289.35000000000002</v>
      </c>
      <c r="I723" s="11">
        <v>64.3</v>
      </c>
      <c r="J723" s="11">
        <v>514.4</v>
      </c>
      <c r="K723" s="11">
        <v>192.9</v>
      </c>
      <c r="L723" s="11">
        <v>128.6</v>
      </c>
      <c r="M723" s="12"/>
      <c r="N723" s="11">
        <v>128.6</v>
      </c>
      <c r="O723" s="11">
        <v>289.35000000000002</v>
      </c>
      <c r="P723" s="12"/>
      <c r="Q723" s="12"/>
      <c r="R723" s="12"/>
      <c r="S723" s="12"/>
      <c r="T723" s="10">
        <v>1607.5</v>
      </c>
    </row>
    <row r="724" spans="1:20" ht="15.75" thickBot="1" x14ac:dyDescent="0.3">
      <c r="A724" s="4" t="s">
        <v>320</v>
      </c>
      <c r="B724" s="4" t="s">
        <v>223</v>
      </c>
      <c r="C724" s="4" t="s">
        <v>224</v>
      </c>
      <c r="D724" s="4" t="s">
        <v>327</v>
      </c>
      <c r="E724" s="4" t="s">
        <v>328</v>
      </c>
      <c r="F724" s="4" t="s">
        <v>92</v>
      </c>
      <c r="G724" s="4" t="s">
        <v>93</v>
      </c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9">
        <v>-1709.78</v>
      </c>
      <c r="S724" s="8"/>
      <c r="T724" s="10">
        <v>-1709.78</v>
      </c>
    </row>
    <row r="725" spans="1:20" ht="15.75" thickBot="1" x14ac:dyDescent="0.3">
      <c r="A725" s="4" t="s">
        <v>320</v>
      </c>
      <c r="B725" s="4" t="s">
        <v>223</v>
      </c>
      <c r="C725" s="4" t="s">
        <v>224</v>
      </c>
      <c r="D725" s="4" t="s">
        <v>346</v>
      </c>
      <c r="E725" s="4" t="s">
        <v>347</v>
      </c>
      <c r="F725" s="4" t="s">
        <v>114</v>
      </c>
      <c r="G725" s="4" t="s">
        <v>115</v>
      </c>
      <c r="H725" s="11">
        <v>752.75</v>
      </c>
      <c r="I725" s="11">
        <v>1870.66</v>
      </c>
      <c r="J725" s="11">
        <v>-275.25</v>
      </c>
      <c r="K725" s="11">
        <v>-38.92</v>
      </c>
      <c r="L725" s="11">
        <v>7724.62</v>
      </c>
      <c r="M725" s="11">
        <v>-1678.25</v>
      </c>
      <c r="N725" s="11">
        <v>768.85</v>
      </c>
      <c r="O725" s="11">
        <v>114.66</v>
      </c>
      <c r="P725" s="11">
        <v>2365.27</v>
      </c>
      <c r="Q725" s="11">
        <v>784.77</v>
      </c>
      <c r="R725" s="11">
        <v>-24.02</v>
      </c>
      <c r="S725" s="11">
        <v>2800.62</v>
      </c>
      <c r="T725" s="10">
        <v>15165.76</v>
      </c>
    </row>
    <row r="726" spans="1:20" ht="15.75" thickBot="1" x14ac:dyDescent="0.3">
      <c r="A726" s="4" t="s">
        <v>320</v>
      </c>
      <c r="B726" s="4" t="s">
        <v>223</v>
      </c>
      <c r="C726" s="4" t="s">
        <v>224</v>
      </c>
      <c r="D726" s="4" t="s">
        <v>346</v>
      </c>
      <c r="E726" s="4" t="s">
        <v>347</v>
      </c>
      <c r="F726" s="4" t="s">
        <v>86</v>
      </c>
      <c r="G726" s="4" t="s">
        <v>87</v>
      </c>
      <c r="H726" s="9">
        <v>87810.63</v>
      </c>
      <c r="I726" s="9">
        <v>85977.57</v>
      </c>
      <c r="J726" s="9">
        <v>86984.29</v>
      </c>
      <c r="K726" s="9">
        <v>78565.17</v>
      </c>
      <c r="L726" s="9">
        <v>86848.75</v>
      </c>
      <c r="M726" s="9">
        <v>79534.34</v>
      </c>
      <c r="N726" s="9">
        <v>86345.21</v>
      </c>
      <c r="O726" s="9">
        <v>87080.97</v>
      </c>
      <c r="P726" s="9">
        <v>76634.67</v>
      </c>
      <c r="Q726" s="9">
        <v>92019.99</v>
      </c>
      <c r="R726" s="9">
        <v>88514.17</v>
      </c>
      <c r="S726" s="9">
        <v>59178.65</v>
      </c>
      <c r="T726" s="10">
        <v>995494.41</v>
      </c>
    </row>
    <row r="727" spans="1:20" ht="15.75" thickBot="1" x14ac:dyDescent="0.3">
      <c r="A727" s="4" t="s">
        <v>320</v>
      </c>
      <c r="B727" s="4" t="s">
        <v>223</v>
      </c>
      <c r="C727" s="4" t="s">
        <v>224</v>
      </c>
      <c r="D727" s="4" t="s">
        <v>346</v>
      </c>
      <c r="E727" s="4" t="s">
        <v>347</v>
      </c>
      <c r="F727" s="4" t="s">
        <v>116</v>
      </c>
      <c r="G727" s="4" t="s">
        <v>117</v>
      </c>
      <c r="H727" s="11">
        <v>18827.689999999999</v>
      </c>
      <c r="I727" s="11">
        <v>23432.11</v>
      </c>
      <c r="J727" s="11">
        <v>26777.46</v>
      </c>
      <c r="K727" s="11">
        <v>27111.360000000001</v>
      </c>
      <c r="L727" s="11">
        <v>29661.38</v>
      </c>
      <c r="M727" s="11">
        <v>22442.2</v>
      </c>
      <c r="N727" s="11">
        <v>28637.24</v>
      </c>
      <c r="O727" s="11">
        <v>24895.55</v>
      </c>
      <c r="P727" s="11">
        <v>28135.19</v>
      </c>
      <c r="Q727" s="11">
        <v>33455.730000000003</v>
      </c>
      <c r="R727" s="11">
        <v>29985.5</v>
      </c>
      <c r="S727" s="11">
        <v>15131.48</v>
      </c>
      <c r="T727" s="10">
        <v>308492.89</v>
      </c>
    </row>
    <row r="728" spans="1:20" ht="15.75" thickBot="1" x14ac:dyDescent="0.3">
      <c r="A728" s="4" t="s">
        <v>320</v>
      </c>
      <c r="B728" s="4" t="s">
        <v>223</v>
      </c>
      <c r="C728" s="4" t="s">
        <v>224</v>
      </c>
      <c r="D728" s="4" t="s">
        <v>346</v>
      </c>
      <c r="E728" s="4" t="s">
        <v>347</v>
      </c>
      <c r="F728" s="4" t="s">
        <v>258</v>
      </c>
      <c r="G728" s="4" t="s">
        <v>259</v>
      </c>
      <c r="H728" s="8"/>
      <c r="I728" s="8"/>
      <c r="J728" s="8"/>
      <c r="K728" s="8"/>
      <c r="L728" s="9">
        <v>126</v>
      </c>
      <c r="M728" s="8"/>
      <c r="N728" s="8"/>
      <c r="O728" s="8"/>
      <c r="P728" s="8"/>
      <c r="Q728" s="8"/>
      <c r="R728" s="8"/>
      <c r="S728" s="8"/>
      <c r="T728" s="10">
        <v>126</v>
      </c>
    </row>
    <row r="729" spans="1:20" ht="15.75" thickBot="1" x14ac:dyDescent="0.3">
      <c r="A729" s="4" t="s">
        <v>320</v>
      </c>
      <c r="B729" s="4" t="s">
        <v>223</v>
      </c>
      <c r="C729" s="4" t="s">
        <v>224</v>
      </c>
      <c r="D729" s="4" t="s">
        <v>346</v>
      </c>
      <c r="E729" s="4" t="s">
        <v>347</v>
      </c>
      <c r="F729" s="4" t="s">
        <v>88</v>
      </c>
      <c r="G729" s="4" t="s">
        <v>89</v>
      </c>
      <c r="H729" s="11">
        <v>13946.77</v>
      </c>
      <c r="I729" s="11">
        <v>12151.59</v>
      </c>
      <c r="J729" s="11">
        <v>13470.47</v>
      </c>
      <c r="K729" s="11">
        <v>12066.34</v>
      </c>
      <c r="L729" s="11">
        <v>13258.23</v>
      </c>
      <c r="M729" s="11">
        <v>13097.55</v>
      </c>
      <c r="N729" s="11">
        <v>13265.38</v>
      </c>
      <c r="O729" s="11">
        <v>13658.17</v>
      </c>
      <c r="P729" s="11">
        <v>11735.95</v>
      </c>
      <c r="Q729" s="11">
        <v>12973.2</v>
      </c>
      <c r="R729" s="11">
        <v>12926.48</v>
      </c>
      <c r="S729" s="11">
        <v>12397</v>
      </c>
      <c r="T729" s="10">
        <v>154947.13</v>
      </c>
    </row>
    <row r="730" spans="1:20" ht="15.75" thickBot="1" x14ac:dyDescent="0.3">
      <c r="A730" s="4" t="s">
        <v>320</v>
      </c>
      <c r="B730" s="4" t="s">
        <v>223</v>
      </c>
      <c r="C730" s="4" t="s">
        <v>224</v>
      </c>
      <c r="D730" s="4" t="s">
        <v>346</v>
      </c>
      <c r="E730" s="4" t="s">
        <v>347</v>
      </c>
      <c r="F730" s="4" t="s">
        <v>90</v>
      </c>
      <c r="G730" s="4" t="s">
        <v>91</v>
      </c>
      <c r="H730" s="9">
        <v>57389.39</v>
      </c>
      <c r="I730" s="9">
        <v>51336.56</v>
      </c>
      <c r="J730" s="9">
        <v>56658.59</v>
      </c>
      <c r="K730" s="9">
        <v>51314.61</v>
      </c>
      <c r="L730" s="9">
        <v>57596.75</v>
      </c>
      <c r="M730" s="9">
        <v>54282.53</v>
      </c>
      <c r="N730" s="9">
        <v>56368.91</v>
      </c>
      <c r="O730" s="9">
        <v>57165.36</v>
      </c>
      <c r="P730" s="9">
        <v>50608.01</v>
      </c>
      <c r="Q730" s="9">
        <v>56034.720000000001</v>
      </c>
      <c r="R730" s="9">
        <v>55120.82</v>
      </c>
      <c r="S730" s="9">
        <v>51094.49</v>
      </c>
      <c r="T730" s="10">
        <v>654970.74</v>
      </c>
    </row>
    <row r="731" spans="1:20" ht="15.75" thickBot="1" x14ac:dyDescent="0.3">
      <c r="A731" s="4" t="s">
        <v>320</v>
      </c>
      <c r="B731" s="4" t="s">
        <v>223</v>
      </c>
      <c r="C731" s="4" t="s">
        <v>224</v>
      </c>
      <c r="D731" s="4" t="s">
        <v>346</v>
      </c>
      <c r="E731" s="4" t="s">
        <v>347</v>
      </c>
      <c r="F731" s="4" t="s">
        <v>92</v>
      </c>
      <c r="G731" s="4" t="s">
        <v>93</v>
      </c>
      <c r="H731" s="12"/>
      <c r="I731" s="12"/>
      <c r="J731" s="12"/>
      <c r="K731" s="12"/>
      <c r="L731" s="12"/>
      <c r="M731" s="12"/>
      <c r="N731" s="12"/>
      <c r="O731" s="12"/>
      <c r="P731" s="12"/>
      <c r="Q731" s="12"/>
      <c r="R731" s="12"/>
      <c r="S731" s="11">
        <v>893.01</v>
      </c>
      <c r="T731" s="10">
        <v>893.01</v>
      </c>
    </row>
    <row r="732" spans="1:20" ht="15.75" thickBot="1" x14ac:dyDescent="0.3">
      <c r="A732" s="4" t="s">
        <v>320</v>
      </c>
      <c r="B732" s="4" t="s">
        <v>223</v>
      </c>
      <c r="C732" s="4" t="s">
        <v>224</v>
      </c>
      <c r="D732" s="4" t="s">
        <v>346</v>
      </c>
      <c r="E732" s="4" t="s">
        <v>347</v>
      </c>
      <c r="F732" s="4" t="s">
        <v>235</v>
      </c>
      <c r="G732" s="4" t="s">
        <v>236</v>
      </c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9">
        <v>0.33</v>
      </c>
      <c r="T732" s="10">
        <v>0.33</v>
      </c>
    </row>
    <row r="733" spans="1:20" ht="15.75" thickBot="1" x14ac:dyDescent="0.3">
      <c r="A733" s="4" t="s">
        <v>320</v>
      </c>
      <c r="B733" s="4" t="s">
        <v>223</v>
      </c>
      <c r="C733" s="4" t="s">
        <v>224</v>
      </c>
      <c r="D733" s="4" t="s">
        <v>346</v>
      </c>
      <c r="E733" s="4" t="s">
        <v>347</v>
      </c>
      <c r="F733" s="4" t="s">
        <v>120</v>
      </c>
      <c r="G733" s="4" t="s">
        <v>121</v>
      </c>
      <c r="H733" s="12"/>
      <c r="I733" s="11">
        <v>168.95</v>
      </c>
      <c r="J733" s="11">
        <v>283.39999999999998</v>
      </c>
      <c r="K733" s="12"/>
      <c r="L733" s="12"/>
      <c r="M733" s="12"/>
      <c r="N733" s="12"/>
      <c r="O733" s="12"/>
      <c r="P733" s="12"/>
      <c r="Q733" s="12"/>
      <c r="R733" s="12"/>
      <c r="S733" s="12"/>
      <c r="T733" s="10">
        <v>452.35</v>
      </c>
    </row>
    <row r="734" spans="1:20" ht="15.75" thickBot="1" x14ac:dyDescent="0.3">
      <c r="A734" s="4" t="s">
        <v>320</v>
      </c>
      <c r="B734" s="4" t="s">
        <v>223</v>
      </c>
      <c r="C734" s="4" t="s">
        <v>224</v>
      </c>
      <c r="D734" s="4" t="s">
        <v>346</v>
      </c>
      <c r="E734" s="4" t="s">
        <v>347</v>
      </c>
      <c r="F734" s="4" t="s">
        <v>94</v>
      </c>
      <c r="G734" s="4" t="s">
        <v>95</v>
      </c>
      <c r="H734" s="9">
        <v>754</v>
      </c>
      <c r="I734" s="9">
        <v>754</v>
      </c>
      <c r="J734" s="9">
        <v>754</v>
      </c>
      <c r="K734" s="9">
        <v>754</v>
      </c>
      <c r="L734" s="9">
        <v>754</v>
      </c>
      <c r="M734" s="9">
        <v>754</v>
      </c>
      <c r="N734" s="9">
        <v>754</v>
      </c>
      <c r="O734" s="9">
        <v>754</v>
      </c>
      <c r="P734" s="9">
        <v>754</v>
      </c>
      <c r="Q734" s="9">
        <v>754</v>
      </c>
      <c r="R734" s="9">
        <v>754</v>
      </c>
      <c r="S734" s="9">
        <v>754</v>
      </c>
      <c r="T734" s="10">
        <v>9048</v>
      </c>
    </row>
    <row r="735" spans="1:20" ht="15.75" thickBot="1" x14ac:dyDescent="0.3">
      <c r="A735" s="4" t="s">
        <v>320</v>
      </c>
      <c r="B735" s="4" t="s">
        <v>223</v>
      </c>
      <c r="C735" s="4" t="s">
        <v>224</v>
      </c>
      <c r="D735" s="4" t="s">
        <v>346</v>
      </c>
      <c r="E735" s="4" t="s">
        <v>347</v>
      </c>
      <c r="F735" s="4" t="s">
        <v>84</v>
      </c>
      <c r="G735" s="4" t="s">
        <v>85</v>
      </c>
      <c r="H735" s="11">
        <v>3372.46</v>
      </c>
      <c r="I735" s="11">
        <v>4230.01</v>
      </c>
      <c r="J735" s="11">
        <v>4831.42</v>
      </c>
      <c r="K735" s="11">
        <v>2822.39</v>
      </c>
      <c r="L735" s="11">
        <v>6985.27</v>
      </c>
      <c r="M735" s="11">
        <v>1672.62</v>
      </c>
      <c r="N735" s="11">
        <v>6191.16</v>
      </c>
      <c r="O735" s="11">
        <v>3354.87</v>
      </c>
      <c r="P735" s="11">
        <v>4325.59</v>
      </c>
      <c r="Q735" s="11">
        <v>7043.17</v>
      </c>
      <c r="R735" s="11">
        <v>6181.11</v>
      </c>
      <c r="S735" s="11">
        <v>2365.4699999999998</v>
      </c>
      <c r="T735" s="10">
        <v>53375.54</v>
      </c>
    </row>
    <row r="736" spans="1:20" ht="15.75" thickBot="1" x14ac:dyDescent="0.3">
      <c r="A736" s="4" t="s">
        <v>320</v>
      </c>
      <c r="B736" s="4" t="s">
        <v>223</v>
      </c>
      <c r="C736" s="4" t="s">
        <v>224</v>
      </c>
      <c r="D736" s="4" t="s">
        <v>346</v>
      </c>
      <c r="E736" s="4" t="s">
        <v>347</v>
      </c>
      <c r="F736" s="4" t="s">
        <v>207</v>
      </c>
      <c r="G736" s="4" t="s">
        <v>208</v>
      </c>
      <c r="H736" s="8"/>
      <c r="I736" s="8"/>
      <c r="J736" s="8"/>
      <c r="K736" s="8"/>
      <c r="L736" s="8"/>
      <c r="M736" s="8"/>
      <c r="N736" s="8"/>
      <c r="O736" s="8"/>
      <c r="P736" s="8"/>
      <c r="Q736" s="9">
        <v>115.5</v>
      </c>
      <c r="R736" s="8"/>
      <c r="S736" s="8"/>
      <c r="T736" s="10">
        <v>115.5</v>
      </c>
    </row>
    <row r="737" spans="1:20" ht="15.75" thickBot="1" x14ac:dyDescent="0.3">
      <c r="A737" s="4" t="s">
        <v>320</v>
      </c>
      <c r="B737" s="4" t="s">
        <v>223</v>
      </c>
      <c r="C737" s="4" t="s">
        <v>224</v>
      </c>
      <c r="D737" s="4" t="s">
        <v>346</v>
      </c>
      <c r="E737" s="4" t="s">
        <v>347</v>
      </c>
      <c r="F737" s="4" t="s">
        <v>140</v>
      </c>
      <c r="G737" s="4" t="s">
        <v>141</v>
      </c>
      <c r="H737" s="11">
        <v>85.72</v>
      </c>
      <c r="I737" s="11">
        <v>192.87</v>
      </c>
      <c r="J737" s="11">
        <v>42.86</v>
      </c>
      <c r="K737" s="12"/>
      <c r="L737" s="11">
        <v>235.73</v>
      </c>
      <c r="M737" s="11">
        <v>150.01</v>
      </c>
      <c r="N737" s="11">
        <v>578.61</v>
      </c>
      <c r="O737" s="11">
        <v>107.15</v>
      </c>
      <c r="P737" s="11">
        <v>450.03</v>
      </c>
      <c r="Q737" s="11">
        <v>192.87</v>
      </c>
      <c r="R737" s="11">
        <v>337.5</v>
      </c>
      <c r="S737" s="11">
        <v>675</v>
      </c>
      <c r="T737" s="10">
        <v>3048.35</v>
      </c>
    </row>
    <row r="738" spans="1:20" ht="15.75" thickBot="1" x14ac:dyDescent="0.3">
      <c r="A738" s="4" t="s">
        <v>320</v>
      </c>
      <c r="B738" s="4" t="s">
        <v>223</v>
      </c>
      <c r="C738" s="4" t="s">
        <v>224</v>
      </c>
      <c r="D738" s="4" t="s">
        <v>346</v>
      </c>
      <c r="E738" s="4" t="s">
        <v>347</v>
      </c>
      <c r="F738" s="4" t="s">
        <v>65</v>
      </c>
      <c r="G738" s="4" t="s">
        <v>66</v>
      </c>
      <c r="H738" s="8"/>
      <c r="I738" s="9">
        <v>97.04</v>
      </c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10">
        <v>97.04</v>
      </c>
    </row>
    <row r="739" spans="1:20" ht="15.75" thickBot="1" x14ac:dyDescent="0.3">
      <c r="A739" s="4" t="s">
        <v>320</v>
      </c>
      <c r="B739" s="4" t="s">
        <v>223</v>
      </c>
      <c r="C739" s="4" t="s">
        <v>224</v>
      </c>
      <c r="D739" s="4" t="s">
        <v>346</v>
      </c>
      <c r="E739" s="4" t="s">
        <v>347</v>
      </c>
      <c r="F739" s="4" t="s">
        <v>56</v>
      </c>
      <c r="G739" s="4" t="s">
        <v>57</v>
      </c>
      <c r="H739" s="11">
        <v>1528.88</v>
      </c>
      <c r="I739" s="11">
        <v>1192.3499999999999</v>
      </c>
      <c r="J739" s="11">
        <v>1627.75</v>
      </c>
      <c r="K739" s="11">
        <v>1228.1600000000001</v>
      </c>
      <c r="L739" s="11">
        <v>1309.03</v>
      </c>
      <c r="M739" s="11">
        <v>1255.49</v>
      </c>
      <c r="N739" s="11">
        <v>1792.87</v>
      </c>
      <c r="O739" s="11">
        <v>2870.07</v>
      </c>
      <c r="P739" s="11">
        <v>1412.23</v>
      </c>
      <c r="Q739" s="11">
        <v>1263.97</v>
      </c>
      <c r="R739" s="11">
        <v>1270.78</v>
      </c>
      <c r="S739" s="11">
        <v>1889.26</v>
      </c>
      <c r="T739" s="10">
        <v>18640.84</v>
      </c>
    </row>
    <row r="740" spans="1:20" ht="15.75" thickBot="1" x14ac:dyDescent="0.3">
      <c r="A740" s="4" t="s">
        <v>320</v>
      </c>
      <c r="B740" s="4" t="s">
        <v>223</v>
      </c>
      <c r="C740" s="4" t="s">
        <v>224</v>
      </c>
      <c r="D740" s="4" t="s">
        <v>346</v>
      </c>
      <c r="E740" s="4" t="s">
        <v>347</v>
      </c>
      <c r="F740" s="4" t="s">
        <v>68</v>
      </c>
      <c r="G740" s="4" t="s">
        <v>69</v>
      </c>
      <c r="H740" s="8"/>
      <c r="I740" s="9">
        <v>88.61</v>
      </c>
      <c r="J740" s="8"/>
      <c r="K740" s="9">
        <v>6.07</v>
      </c>
      <c r="L740" s="8"/>
      <c r="M740" s="8"/>
      <c r="N740" s="8"/>
      <c r="O740" s="9">
        <v>6.07</v>
      </c>
      <c r="P740" s="8"/>
      <c r="Q740" s="8"/>
      <c r="R740" s="8"/>
      <c r="S740" s="8"/>
      <c r="T740" s="10">
        <v>100.75</v>
      </c>
    </row>
    <row r="741" spans="1:20" ht="15.75" thickBot="1" x14ac:dyDescent="0.3">
      <c r="A741" s="4" t="s">
        <v>320</v>
      </c>
      <c r="B741" s="4" t="s">
        <v>223</v>
      </c>
      <c r="C741" s="4" t="s">
        <v>224</v>
      </c>
      <c r="D741" s="4" t="s">
        <v>346</v>
      </c>
      <c r="E741" s="4" t="s">
        <v>347</v>
      </c>
      <c r="F741" s="4" t="s">
        <v>156</v>
      </c>
      <c r="G741" s="4" t="s">
        <v>157</v>
      </c>
      <c r="H741" s="12"/>
      <c r="I741" s="11">
        <v>8.57</v>
      </c>
      <c r="J741" s="12"/>
      <c r="K741" s="12"/>
      <c r="L741" s="12"/>
      <c r="M741" s="12"/>
      <c r="N741" s="12"/>
      <c r="O741" s="12"/>
      <c r="P741" s="12"/>
      <c r="Q741" s="12"/>
      <c r="R741" s="12"/>
      <c r="S741" s="12"/>
      <c r="T741" s="10">
        <v>8.57</v>
      </c>
    </row>
    <row r="742" spans="1:20" ht="15.75" thickBot="1" x14ac:dyDescent="0.3">
      <c r="A742" s="4" t="s">
        <v>320</v>
      </c>
      <c r="B742" s="4" t="s">
        <v>223</v>
      </c>
      <c r="C742" s="4" t="s">
        <v>224</v>
      </c>
      <c r="D742" s="4" t="s">
        <v>346</v>
      </c>
      <c r="E742" s="4" t="s">
        <v>347</v>
      </c>
      <c r="F742" s="4" t="s">
        <v>104</v>
      </c>
      <c r="G742" s="4" t="s">
        <v>105</v>
      </c>
      <c r="H742" s="9">
        <v>-674.31</v>
      </c>
      <c r="I742" s="9">
        <v>-1912.08</v>
      </c>
      <c r="J742" s="9">
        <v>-149.54</v>
      </c>
      <c r="K742" s="9">
        <v>-3155.2</v>
      </c>
      <c r="L742" s="9">
        <v>-3317.52</v>
      </c>
      <c r="M742" s="9">
        <v>-724.7</v>
      </c>
      <c r="N742" s="9">
        <v>-948.06</v>
      </c>
      <c r="O742" s="9">
        <v>-2947.96</v>
      </c>
      <c r="P742" s="9">
        <v>-395.4</v>
      </c>
      <c r="Q742" s="9">
        <v>-588.20000000000005</v>
      </c>
      <c r="R742" s="9">
        <v>-1100.8800000000001</v>
      </c>
      <c r="S742" s="9">
        <v>-2281.6</v>
      </c>
      <c r="T742" s="10">
        <v>-18195.45</v>
      </c>
    </row>
    <row r="743" spans="1:20" ht="15.75" thickBot="1" x14ac:dyDescent="0.3">
      <c r="A743" s="4" t="s">
        <v>320</v>
      </c>
      <c r="B743" s="4" t="s">
        <v>223</v>
      </c>
      <c r="C743" s="4" t="s">
        <v>224</v>
      </c>
      <c r="D743" s="4" t="s">
        <v>346</v>
      </c>
      <c r="E743" s="4" t="s">
        <v>347</v>
      </c>
      <c r="F743" s="4" t="s">
        <v>106</v>
      </c>
      <c r="G743" s="4" t="s">
        <v>107</v>
      </c>
      <c r="H743" s="11">
        <v>-160212.51</v>
      </c>
      <c r="I743" s="11">
        <v>-155882.32</v>
      </c>
      <c r="J743" s="11">
        <v>-150119.04999999999</v>
      </c>
      <c r="K743" s="11">
        <v>-146988.31</v>
      </c>
      <c r="L743" s="11">
        <v>-150387</v>
      </c>
      <c r="M743" s="11">
        <v>-150657.39000000001</v>
      </c>
      <c r="N743" s="11">
        <v>-143477.04999999999</v>
      </c>
      <c r="O743" s="11">
        <v>-157530.98000000001</v>
      </c>
      <c r="P743" s="11">
        <v>-141118.73000000001</v>
      </c>
      <c r="Q743" s="11">
        <v>-150926.44</v>
      </c>
      <c r="R743" s="11">
        <v>-143481.18</v>
      </c>
      <c r="S743" s="11">
        <v>-109942.82</v>
      </c>
      <c r="T743" s="10">
        <v>-1760723.78</v>
      </c>
    </row>
    <row r="744" spans="1:20" ht="15.75" thickBot="1" x14ac:dyDescent="0.3">
      <c r="A744" s="4" t="s">
        <v>320</v>
      </c>
      <c r="B744" s="4" t="s">
        <v>223</v>
      </c>
      <c r="C744" s="4" t="s">
        <v>224</v>
      </c>
      <c r="D744" s="4" t="s">
        <v>346</v>
      </c>
      <c r="E744" s="4" t="s">
        <v>347</v>
      </c>
      <c r="F744" s="4" t="s">
        <v>108</v>
      </c>
      <c r="G744" s="4" t="s">
        <v>109</v>
      </c>
      <c r="H744" s="9">
        <v>-23119.67</v>
      </c>
      <c r="I744" s="9">
        <v>-25625.4</v>
      </c>
      <c r="J744" s="9">
        <v>-32052.32</v>
      </c>
      <c r="K744" s="9">
        <v>-35330.42</v>
      </c>
      <c r="L744" s="9">
        <v>-29162.61</v>
      </c>
      <c r="M744" s="9">
        <v>-34448.080000000002</v>
      </c>
      <c r="N744" s="9">
        <v>-29565.84</v>
      </c>
      <c r="O744" s="9">
        <v>-34443.620000000003</v>
      </c>
      <c r="P744" s="9">
        <v>-32733.99</v>
      </c>
      <c r="Q744" s="9">
        <v>-34804.18</v>
      </c>
      <c r="R744" s="9">
        <v>-34431.51</v>
      </c>
      <c r="S744" s="9">
        <v>-21227.7</v>
      </c>
      <c r="T744" s="10">
        <v>-366945.34</v>
      </c>
    </row>
    <row r="745" spans="1:20" ht="15.75" thickBot="1" x14ac:dyDescent="0.3">
      <c r="A745" s="4" t="s">
        <v>320</v>
      </c>
      <c r="B745" s="4" t="s">
        <v>223</v>
      </c>
      <c r="C745" s="4" t="s">
        <v>224</v>
      </c>
      <c r="D745" s="4" t="s">
        <v>346</v>
      </c>
      <c r="E745" s="4" t="s">
        <v>347</v>
      </c>
      <c r="F745" s="4" t="s">
        <v>158</v>
      </c>
      <c r="G745" s="4" t="s">
        <v>159</v>
      </c>
      <c r="H745" s="12"/>
      <c r="I745" s="12"/>
      <c r="J745" s="11">
        <v>-448.2</v>
      </c>
      <c r="K745" s="12"/>
      <c r="L745" s="12"/>
      <c r="M745" s="12"/>
      <c r="N745" s="12"/>
      <c r="O745" s="12"/>
      <c r="P745" s="12"/>
      <c r="Q745" s="12"/>
      <c r="R745" s="12"/>
      <c r="S745" s="12"/>
      <c r="T745" s="10">
        <v>-448.2</v>
      </c>
    </row>
    <row r="746" spans="1:20" ht="15.75" thickBot="1" x14ac:dyDescent="0.3">
      <c r="A746" s="4" t="s">
        <v>320</v>
      </c>
      <c r="B746" s="4" t="s">
        <v>223</v>
      </c>
      <c r="C746" s="4" t="s">
        <v>224</v>
      </c>
      <c r="D746" s="4" t="s">
        <v>346</v>
      </c>
      <c r="E746" s="4" t="s">
        <v>347</v>
      </c>
      <c r="F746" s="4" t="s">
        <v>243</v>
      </c>
      <c r="G746" s="4" t="s">
        <v>244</v>
      </c>
      <c r="H746" s="9">
        <v>-107.15</v>
      </c>
      <c r="I746" s="9">
        <v>-128.58000000000001</v>
      </c>
      <c r="J746" s="9">
        <v>-42.86</v>
      </c>
      <c r="K746" s="8"/>
      <c r="L746" s="9">
        <v>-192.87</v>
      </c>
      <c r="M746" s="9">
        <v>-278.58999999999997</v>
      </c>
      <c r="N746" s="9">
        <v>-407.17</v>
      </c>
      <c r="O746" s="9">
        <v>-407.17</v>
      </c>
      <c r="P746" s="9">
        <v>-171.44</v>
      </c>
      <c r="Q746" s="9">
        <v>-128.58000000000001</v>
      </c>
      <c r="R746" s="9">
        <v>-385.74</v>
      </c>
      <c r="S746" s="9">
        <v>-450.03</v>
      </c>
      <c r="T746" s="10">
        <v>-2700.18</v>
      </c>
    </row>
    <row r="747" spans="1:20" ht="15.75" thickBot="1" x14ac:dyDescent="0.3">
      <c r="A747" s="4" t="s">
        <v>320</v>
      </c>
      <c r="B747" s="4" t="s">
        <v>264</v>
      </c>
      <c r="C747" s="4" t="s">
        <v>265</v>
      </c>
      <c r="D747" s="4" t="s">
        <v>321</v>
      </c>
      <c r="E747" s="4" t="s">
        <v>322</v>
      </c>
      <c r="F747" s="4" t="s">
        <v>84</v>
      </c>
      <c r="G747" s="4" t="s">
        <v>85</v>
      </c>
      <c r="H747" s="11">
        <v>438.42</v>
      </c>
      <c r="I747" s="11">
        <v>385.76</v>
      </c>
      <c r="J747" s="11">
        <v>328.82</v>
      </c>
      <c r="K747" s="11">
        <v>315.52999999999997</v>
      </c>
      <c r="L747" s="11">
        <v>197.56</v>
      </c>
      <c r="M747" s="11">
        <v>272.36</v>
      </c>
      <c r="N747" s="11">
        <v>235.82</v>
      </c>
      <c r="O747" s="11">
        <v>230.36</v>
      </c>
      <c r="P747" s="11">
        <v>391.93</v>
      </c>
      <c r="Q747" s="11">
        <v>395.25</v>
      </c>
      <c r="R747" s="11">
        <v>292.27999999999997</v>
      </c>
      <c r="S747" s="11">
        <v>311.32</v>
      </c>
      <c r="T747" s="10">
        <v>3795.41</v>
      </c>
    </row>
    <row r="748" spans="1:20" ht="15.75" thickBot="1" x14ac:dyDescent="0.3">
      <c r="A748" s="4" t="s">
        <v>320</v>
      </c>
      <c r="B748" s="4" t="s">
        <v>264</v>
      </c>
      <c r="C748" s="4" t="s">
        <v>265</v>
      </c>
      <c r="D748" s="4" t="s">
        <v>321</v>
      </c>
      <c r="E748" s="4" t="s">
        <v>322</v>
      </c>
      <c r="F748" s="4" t="s">
        <v>56</v>
      </c>
      <c r="G748" s="4" t="s">
        <v>57</v>
      </c>
      <c r="H748" s="9">
        <v>4199.63</v>
      </c>
      <c r="I748" s="9">
        <v>3626.96</v>
      </c>
      <c r="J748" s="9">
        <v>3149.73</v>
      </c>
      <c r="K748" s="9">
        <v>3022.45</v>
      </c>
      <c r="L748" s="9">
        <v>1892.42</v>
      </c>
      <c r="M748" s="9">
        <v>2608.87</v>
      </c>
      <c r="N748" s="9">
        <v>2258.91</v>
      </c>
      <c r="O748" s="9">
        <v>2036.18</v>
      </c>
      <c r="P748" s="9">
        <v>3754.23</v>
      </c>
      <c r="Q748" s="9">
        <v>3786.05</v>
      </c>
      <c r="R748" s="9">
        <v>2799.75</v>
      </c>
      <c r="S748" s="9">
        <v>2982.07</v>
      </c>
      <c r="T748" s="10">
        <v>36117.25</v>
      </c>
    </row>
    <row r="749" spans="1:20" ht="15.75" thickBot="1" x14ac:dyDescent="0.3">
      <c r="A749" s="4" t="s">
        <v>320</v>
      </c>
      <c r="B749" s="4" t="s">
        <v>264</v>
      </c>
      <c r="C749" s="4" t="s">
        <v>265</v>
      </c>
      <c r="D749" s="4" t="s">
        <v>321</v>
      </c>
      <c r="E749" s="4" t="s">
        <v>322</v>
      </c>
      <c r="F749" s="4" t="s">
        <v>68</v>
      </c>
      <c r="G749" s="4" t="s">
        <v>69</v>
      </c>
      <c r="H749" s="12"/>
      <c r="I749" s="11">
        <v>68.16</v>
      </c>
      <c r="J749" s="12"/>
      <c r="K749" s="12"/>
      <c r="L749" s="12"/>
      <c r="M749" s="12"/>
      <c r="N749" s="12"/>
      <c r="O749" s="11">
        <v>170.4</v>
      </c>
      <c r="P749" s="12"/>
      <c r="Q749" s="12"/>
      <c r="R749" s="12"/>
      <c r="S749" s="12"/>
      <c r="T749" s="10">
        <v>238.56</v>
      </c>
    </row>
    <row r="750" spans="1:20" ht="15.75" thickBot="1" x14ac:dyDescent="0.3">
      <c r="A750" s="4" t="s">
        <v>320</v>
      </c>
      <c r="B750" s="4" t="s">
        <v>264</v>
      </c>
      <c r="C750" s="4" t="s">
        <v>265</v>
      </c>
      <c r="D750" s="4" t="s">
        <v>348</v>
      </c>
      <c r="E750" s="4" t="s">
        <v>335</v>
      </c>
      <c r="F750" s="4" t="s">
        <v>84</v>
      </c>
      <c r="G750" s="4" t="s">
        <v>85</v>
      </c>
      <c r="H750" s="8"/>
      <c r="I750" s="8"/>
      <c r="J750" s="9">
        <v>14.37</v>
      </c>
      <c r="K750" s="8"/>
      <c r="L750" s="8"/>
      <c r="M750" s="8"/>
      <c r="N750" s="8"/>
      <c r="O750" s="8"/>
      <c r="P750" s="8"/>
      <c r="Q750" s="8"/>
      <c r="R750" s="8"/>
      <c r="S750" s="8"/>
      <c r="T750" s="10">
        <v>14.37</v>
      </c>
    </row>
    <row r="751" spans="1:20" ht="15.75" thickBot="1" x14ac:dyDescent="0.3">
      <c r="A751" s="4" t="s">
        <v>320</v>
      </c>
      <c r="B751" s="4" t="s">
        <v>264</v>
      </c>
      <c r="C751" s="4" t="s">
        <v>265</v>
      </c>
      <c r="D751" s="4" t="s">
        <v>348</v>
      </c>
      <c r="E751" s="4" t="s">
        <v>335</v>
      </c>
      <c r="F751" s="4" t="s">
        <v>56</v>
      </c>
      <c r="G751" s="4" t="s">
        <v>57</v>
      </c>
      <c r="H751" s="12"/>
      <c r="I751" s="12"/>
      <c r="J751" s="11">
        <v>137.63999999999999</v>
      </c>
      <c r="K751" s="12"/>
      <c r="L751" s="12"/>
      <c r="M751" s="12"/>
      <c r="N751" s="12"/>
      <c r="O751" s="12"/>
      <c r="P751" s="12"/>
      <c r="Q751" s="12"/>
      <c r="R751" s="12"/>
      <c r="S751" s="12"/>
      <c r="T751" s="10">
        <v>137.63999999999999</v>
      </c>
    </row>
    <row r="752" spans="1:20" ht="15.75" thickBot="1" x14ac:dyDescent="0.3">
      <c r="A752" s="4" t="s">
        <v>320</v>
      </c>
      <c r="B752" s="4" t="s">
        <v>264</v>
      </c>
      <c r="C752" s="4" t="s">
        <v>265</v>
      </c>
      <c r="D752" s="4" t="s">
        <v>334</v>
      </c>
      <c r="E752" s="4" t="s">
        <v>335</v>
      </c>
      <c r="F752" s="4" t="s">
        <v>84</v>
      </c>
      <c r="G752" s="4" t="s">
        <v>85</v>
      </c>
      <c r="H752" s="9">
        <v>941.91</v>
      </c>
      <c r="I752" s="9">
        <v>696.29</v>
      </c>
      <c r="J752" s="9">
        <v>994.72</v>
      </c>
      <c r="K752" s="9">
        <v>539.77</v>
      </c>
      <c r="L752" s="9">
        <v>383.01</v>
      </c>
      <c r="M752" s="9">
        <v>1010.12</v>
      </c>
      <c r="N752" s="9">
        <v>643.15</v>
      </c>
      <c r="O752" s="9">
        <v>1577.92</v>
      </c>
      <c r="P752" s="9">
        <v>899.07</v>
      </c>
      <c r="Q752" s="9">
        <v>1000.99</v>
      </c>
      <c r="R752" s="9">
        <v>724</v>
      </c>
      <c r="S752" s="9">
        <v>524.55999999999995</v>
      </c>
      <c r="T752" s="10">
        <v>9935.51</v>
      </c>
    </row>
    <row r="753" spans="1:20" ht="15.75" thickBot="1" x14ac:dyDescent="0.3">
      <c r="A753" s="4" t="s">
        <v>320</v>
      </c>
      <c r="B753" s="4" t="s">
        <v>264</v>
      </c>
      <c r="C753" s="4" t="s">
        <v>265</v>
      </c>
      <c r="D753" s="4" t="s">
        <v>334</v>
      </c>
      <c r="E753" s="4" t="s">
        <v>335</v>
      </c>
      <c r="F753" s="4" t="s">
        <v>65</v>
      </c>
      <c r="G753" s="4" t="s">
        <v>66</v>
      </c>
      <c r="H753" s="11">
        <v>40.44</v>
      </c>
      <c r="I753" s="12"/>
      <c r="J753" s="12"/>
      <c r="K753" s="12"/>
      <c r="L753" s="12"/>
      <c r="M753" s="11">
        <v>227.2</v>
      </c>
      <c r="N753" s="11">
        <v>525.26</v>
      </c>
      <c r="O753" s="11">
        <v>121.31</v>
      </c>
      <c r="P753" s="12"/>
      <c r="Q753" s="12"/>
      <c r="R753" s="12"/>
      <c r="S753" s="11">
        <v>187.22</v>
      </c>
      <c r="T753" s="10">
        <v>1101.43</v>
      </c>
    </row>
    <row r="754" spans="1:20" ht="15.75" thickBot="1" x14ac:dyDescent="0.3">
      <c r="A754" s="4" t="s">
        <v>320</v>
      </c>
      <c r="B754" s="4" t="s">
        <v>264</v>
      </c>
      <c r="C754" s="4" t="s">
        <v>265</v>
      </c>
      <c r="D754" s="4" t="s">
        <v>334</v>
      </c>
      <c r="E754" s="4" t="s">
        <v>335</v>
      </c>
      <c r="F754" s="4" t="s">
        <v>56</v>
      </c>
      <c r="G754" s="4" t="s">
        <v>57</v>
      </c>
      <c r="H754" s="9">
        <v>7941.86</v>
      </c>
      <c r="I754" s="9">
        <v>6427.08</v>
      </c>
      <c r="J754" s="9">
        <v>7363.96</v>
      </c>
      <c r="K754" s="9">
        <v>4715.4799999999996</v>
      </c>
      <c r="L754" s="9">
        <v>3092.62</v>
      </c>
      <c r="M754" s="9">
        <v>7309.18</v>
      </c>
      <c r="N754" s="9">
        <v>4179.28</v>
      </c>
      <c r="O754" s="9">
        <v>12459.74</v>
      </c>
      <c r="P754" s="9">
        <v>6277.1</v>
      </c>
      <c r="Q754" s="9">
        <v>7893.2</v>
      </c>
      <c r="R754" s="9">
        <v>5815.29</v>
      </c>
      <c r="S754" s="9">
        <v>4204.6099999999997</v>
      </c>
      <c r="T754" s="10">
        <v>77679.399999999994</v>
      </c>
    </row>
    <row r="755" spans="1:20" ht="15.75" thickBot="1" x14ac:dyDescent="0.3">
      <c r="A755" s="4" t="s">
        <v>320</v>
      </c>
      <c r="B755" s="4" t="s">
        <v>264</v>
      </c>
      <c r="C755" s="4" t="s">
        <v>265</v>
      </c>
      <c r="D755" s="4" t="s">
        <v>334</v>
      </c>
      <c r="E755" s="4" t="s">
        <v>335</v>
      </c>
      <c r="F755" s="4" t="s">
        <v>68</v>
      </c>
      <c r="G755" s="4" t="s">
        <v>69</v>
      </c>
      <c r="H755" s="11">
        <v>1040.17</v>
      </c>
      <c r="I755" s="11">
        <v>242.63</v>
      </c>
      <c r="J755" s="11">
        <v>2164.39</v>
      </c>
      <c r="K755" s="11">
        <v>454.9</v>
      </c>
      <c r="L755" s="11">
        <v>576.19000000000005</v>
      </c>
      <c r="M755" s="11">
        <v>2139.44</v>
      </c>
      <c r="N755" s="11">
        <v>1456.15</v>
      </c>
      <c r="O755" s="11">
        <v>2533.69</v>
      </c>
      <c r="P755" s="11">
        <v>2335.06</v>
      </c>
      <c r="Q755" s="11">
        <v>1695.17</v>
      </c>
      <c r="R755" s="11">
        <v>1119.8800000000001</v>
      </c>
      <c r="S755" s="11">
        <v>633</v>
      </c>
      <c r="T755" s="10">
        <v>16390.669999999998</v>
      </c>
    </row>
    <row r="756" spans="1:20" ht="15.75" thickBot="1" x14ac:dyDescent="0.3">
      <c r="A756" s="4" t="s">
        <v>320</v>
      </c>
      <c r="B756" s="4" t="s">
        <v>264</v>
      </c>
      <c r="C756" s="4" t="s">
        <v>265</v>
      </c>
      <c r="D756" s="4" t="s">
        <v>334</v>
      </c>
      <c r="E756" s="4" t="s">
        <v>335</v>
      </c>
      <c r="F756" s="4" t="s">
        <v>156</v>
      </c>
      <c r="G756" s="4" t="s">
        <v>157</v>
      </c>
      <c r="H756" s="8"/>
      <c r="I756" s="8"/>
      <c r="J756" s="8"/>
      <c r="K756" s="8"/>
      <c r="L756" s="8"/>
      <c r="M756" s="8"/>
      <c r="N756" s="8"/>
      <c r="O756" s="8"/>
      <c r="P756" s="9">
        <v>21.43</v>
      </c>
      <c r="Q756" s="8"/>
      <c r="R756" s="8"/>
      <c r="S756" s="8"/>
      <c r="T756" s="10">
        <v>21.43</v>
      </c>
    </row>
    <row r="757" spans="1:20" ht="15.75" thickBot="1" x14ac:dyDescent="0.3">
      <c r="A757" s="4" t="s">
        <v>320</v>
      </c>
      <c r="B757" s="4" t="s">
        <v>264</v>
      </c>
      <c r="C757" s="4" t="s">
        <v>265</v>
      </c>
      <c r="D757" s="4" t="s">
        <v>344</v>
      </c>
      <c r="E757" s="4" t="s">
        <v>345</v>
      </c>
      <c r="F757" s="4" t="s">
        <v>84</v>
      </c>
      <c r="G757" s="4" t="s">
        <v>85</v>
      </c>
      <c r="H757" s="12"/>
      <c r="I757" s="11">
        <v>44.73</v>
      </c>
      <c r="J757" s="11">
        <v>207.63</v>
      </c>
      <c r="K757" s="11">
        <v>679.97</v>
      </c>
      <c r="L757" s="11">
        <v>843.58</v>
      </c>
      <c r="M757" s="11">
        <v>482.29</v>
      </c>
      <c r="N757" s="11">
        <v>1042.3499999999999</v>
      </c>
      <c r="O757" s="11">
        <v>362.84</v>
      </c>
      <c r="P757" s="11">
        <v>412.77</v>
      </c>
      <c r="Q757" s="11">
        <v>392.29</v>
      </c>
      <c r="R757" s="11">
        <v>571.13</v>
      </c>
      <c r="S757" s="11">
        <v>880.04</v>
      </c>
      <c r="T757" s="10">
        <v>5919.62</v>
      </c>
    </row>
    <row r="758" spans="1:20" ht="15.75" thickBot="1" x14ac:dyDescent="0.3">
      <c r="A758" s="4" t="s">
        <v>320</v>
      </c>
      <c r="B758" s="4" t="s">
        <v>264</v>
      </c>
      <c r="C758" s="4" t="s">
        <v>265</v>
      </c>
      <c r="D758" s="4" t="s">
        <v>344</v>
      </c>
      <c r="E758" s="4" t="s">
        <v>345</v>
      </c>
      <c r="F758" s="4" t="s">
        <v>65</v>
      </c>
      <c r="G758" s="4" t="s">
        <v>66</v>
      </c>
      <c r="H758" s="8"/>
      <c r="I758" s="8"/>
      <c r="J758" s="8"/>
      <c r="K758" s="8"/>
      <c r="L758" s="9">
        <v>40.44</v>
      </c>
      <c r="M758" s="8"/>
      <c r="N758" s="9">
        <v>181.76</v>
      </c>
      <c r="O758" s="8"/>
      <c r="P758" s="9">
        <v>40.44</v>
      </c>
      <c r="Q758" s="8"/>
      <c r="R758" s="8"/>
      <c r="S758" s="8"/>
      <c r="T758" s="10">
        <v>262.64</v>
      </c>
    </row>
    <row r="759" spans="1:20" ht="15.75" thickBot="1" x14ac:dyDescent="0.3">
      <c r="A759" s="4" t="s">
        <v>320</v>
      </c>
      <c r="B759" s="4" t="s">
        <v>264</v>
      </c>
      <c r="C759" s="4" t="s">
        <v>265</v>
      </c>
      <c r="D759" s="4" t="s">
        <v>344</v>
      </c>
      <c r="E759" s="4" t="s">
        <v>345</v>
      </c>
      <c r="F759" s="4" t="s">
        <v>56</v>
      </c>
      <c r="G759" s="4" t="s">
        <v>57</v>
      </c>
      <c r="H759" s="12"/>
      <c r="I759" s="11">
        <v>428.48</v>
      </c>
      <c r="J759" s="11">
        <v>1837.2</v>
      </c>
      <c r="K759" s="11">
        <v>5667.64</v>
      </c>
      <c r="L759" s="11">
        <v>6705.78</v>
      </c>
      <c r="M759" s="11">
        <v>3834.85</v>
      </c>
      <c r="N759" s="11">
        <v>6908</v>
      </c>
      <c r="O759" s="11">
        <v>2782.44</v>
      </c>
      <c r="P759" s="11">
        <v>3306.96</v>
      </c>
      <c r="Q759" s="11">
        <v>3557.45</v>
      </c>
      <c r="R759" s="11">
        <v>5288.78</v>
      </c>
      <c r="S759" s="11">
        <v>7644.19</v>
      </c>
      <c r="T759" s="10">
        <v>47961.77</v>
      </c>
    </row>
    <row r="760" spans="1:20" ht="15.75" thickBot="1" x14ac:dyDescent="0.3">
      <c r="A760" s="4" t="s">
        <v>320</v>
      </c>
      <c r="B760" s="4" t="s">
        <v>264</v>
      </c>
      <c r="C760" s="4" t="s">
        <v>265</v>
      </c>
      <c r="D760" s="4" t="s">
        <v>344</v>
      </c>
      <c r="E760" s="4" t="s">
        <v>345</v>
      </c>
      <c r="F760" s="4" t="s">
        <v>68</v>
      </c>
      <c r="G760" s="4" t="s">
        <v>69</v>
      </c>
      <c r="H760" s="8"/>
      <c r="I760" s="8"/>
      <c r="J760" s="9">
        <v>151.63</v>
      </c>
      <c r="K760" s="9">
        <v>845.69</v>
      </c>
      <c r="L760" s="9">
        <v>1334.32</v>
      </c>
      <c r="M760" s="9">
        <v>785.03</v>
      </c>
      <c r="N760" s="9">
        <v>2894.89</v>
      </c>
      <c r="O760" s="9">
        <v>693.16</v>
      </c>
      <c r="P760" s="9">
        <v>606.51</v>
      </c>
      <c r="Q760" s="9">
        <v>200.32</v>
      </c>
      <c r="R760" s="9">
        <v>181.96</v>
      </c>
      <c r="S760" s="9">
        <v>785.64</v>
      </c>
      <c r="T760" s="10">
        <v>8479.15</v>
      </c>
    </row>
    <row r="761" spans="1:20" ht="15.75" thickBot="1" x14ac:dyDescent="0.3">
      <c r="A761" s="4" t="s">
        <v>320</v>
      </c>
      <c r="B761" s="4" t="s">
        <v>264</v>
      </c>
      <c r="C761" s="4" t="s">
        <v>265</v>
      </c>
      <c r="D761" s="4" t="s">
        <v>344</v>
      </c>
      <c r="E761" s="4" t="s">
        <v>345</v>
      </c>
      <c r="F761" s="4" t="s">
        <v>156</v>
      </c>
      <c r="G761" s="4" t="s">
        <v>157</v>
      </c>
      <c r="H761" s="12"/>
      <c r="I761" s="12"/>
      <c r="J761" s="12"/>
      <c r="K761" s="12"/>
      <c r="L761" s="12"/>
      <c r="M761" s="12"/>
      <c r="N761" s="12"/>
      <c r="O761" s="12"/>
      <c r="P761" s="11">
        <v>21.43</v>
      </c>
      <c r="Q761" s="12"/>
      <c r="R761" s="12"/>
      <c r="S761" s="12"/>
      <c r="T761" s="10">
        <v>21.43</v>
      </c>
    </row>
    <row r="762" spans="1:20" ht="15.75" thickBot="1" x14ac:dyDescent="0.3">
      <c r="A762" s="4" t="s">
        <v>320</v>
      </c>
      <c r="B762" s="4" t="s">
        <v>264</v>
      </c>
      <c r="C762" s="4" t="s">
        <v>265</v>
      </c>
      <c r="D762" s="4" t="s">
        <v>331</v>
      </c>
      <c r="E762" s="4" t="s">
        <v>332</v>
      </c>
      <c r="F762" s="4" t="s">
        <v>84</v>
      </c>
      <c r="G762" s="4" t="s">
        <v>85</v>
      </c>
      <c r="H762" s="8"/>
      <c r="I762" s="8"/>
      <c r="J762" s="8"/>
      <c r="K762" s="8"/>
      <c r="L762" s="8"/>
      <c r="M762" s="8"/>
      <c r="N762" s="8"/>
      <c r="O762" s="8"/>
      <c r="P762" s="8"/>
      <c r="Q762" s="9">
        <v>18.97</v>
      </c>
      <c r="R762" s="8"/>
      <c r="S762" s="8"/>
      <c r="T762" s="10">
        <v>18.97</v>
      </c>
    </row>
    <row r="763" spans="1:20" ht="15.75" thickBot="1" x14ac:dyDescent="0.3">
      <c r="A763" s="4" t="s">
        <v>320</v>
      </c>
      <c r="B763" s="4" t="s">
        <v>264</v>
      </c>
      <c r="C763" s="4" t="s">
        <v>265</v>
      </c>
      <c r="D763" s="4" t="s">
        <v>331</v>
      </c>
      <c r="E763" s="4" t="s">
        <v>332</v>
      </c>
      <c r="F763" s="4" t="s">
        <v>65</v>
      </c>
      <c r="G763" s="4" t="s">
        <v>66</v>
      </c>
      <c r="H763" s="12"/>
      <c r="I763" s="12"/>
      <c r="J763" s="12"/>
      <c r="K763" s="12"/>
      <c r="L763" s="12"/>
      <c r="M763" s="12"/>
      <c r="N763" s="12"/>
      <c r="O763" s="12"/>
      <c r="P763" s="12"/>
      <c r="Q763" s="11">
        <v>181.76</v>
      </c>
      <c r="R763" s="12"/>
      <c r="S763" s="12"/>
      <c r="T763" s="10">
        <v>181.76</v>
      </c>
    </row>
    <row r="764" spans="1:20" ht="15.75" thickBot="1" x14ac:dyDescent="0.3">
      <c r="A764" s="4" t="s">
        <v>320</v>
      </c>
      <c r="B764" s="4" t="s">
        <v>264</v>
      </c>
      <c r="C764" s="4" t="s">
        <v>265</v>
      </c>
      <c r="D764" s="4" t="s">
        <v>323</v>
      </c>
      <c r="E764" s="4" t="s">
        <v>324</v>
      </c>
      <c r="F764" s="4" t="s">
        <v>118</v>
      </c>
      <c r="G764" s="4" t="s">
        <v>119</v>
      </c>
      <c r="H764" s="9">
        <v>22.98</v>
      </c>
      <c r="I764" s="9">
        <v>8</v>
      </c>
      <c r="J764" s="8"/>
      <c r="K764" s="8"/>
      <c r="L764" s="8"/>
      <c r="M764" s="8"/>
      <c r="N764" s="8"/>
      <c r="O764" s="8"/>
      <c r="P764" s="8"/>
      <c r="Q764" s="9">
        <v>22.48</v>
      </c>
      <c r="R764" s="8"/>
      <c r="S764" s="8"/>
      <c r="T764" s="10">
        <v>53.46</v>
      </c>
    </row>
    <row r="765" spans="1:20" ht="15.75" thickBot="1" x14ac:dyDescent="0.3">
      <c r="A765" s="4" t="s">
        <v>320</v>
      </c>
      <c r="B765" s="4" t="s">
        <v>264</v>
      </c>
      <c r="C765" s="4" t="s">
        <v>265</v>
      </c>
      <c r="D765" s="4" t="s">
        <v>323</v>
      </c>
      <c r="E765" s="4" t="s">
        <v>324</v>
      </c>
      <c r="F765" s="4" t="s">
        <v>61</v>
      </c>
      <c r="G765" s="4" t="s">
        <v>62</v>
      </c>
      <c r="H765" s="11">
        <v>7.92</v>
      </c>
      <c r="I765" s="12"/>
      <c r="J765" s="12"/>
      <c r="K765" s="12"/>
      <c r="L765" s="12"/>
      <c r="M765" s="11">
        <v>120.37</v>
      </c>
      <c r="N765" s="12"/>
      <c r="O765" s="12"/>
      <c r="P765" s="12"/>
      <c r="Q765" s="11">
        <v>24.72</v>
      </c>
      <c r="R765" s="12"/>
      <c r="S765" s="12"/>
      <c r="T765" s="10">
        <v>153.01</v>
      </c>
    </row>
    <row r="766" spans="1:20" ht="15.75" thickBot="1" x14ac:dyDescent="0.3">
      <c r="A766" s="4" t="s">
        <v>320</v>
      </c>
      <c r="B766" s="4" t="s">
        <v>264</v>
      </c>
      <c r="C766" s="4" t="s">
        <v>265</v>
      </c>
      <c r="D766" s="4" t="s">
        <v>323</v>
      </c>
      <c r="E766" s="4" t="s">
        <v>324</v>
      </c>
      <c r="F766" s="4" t="s">
        <v>92</v>
      </c>
      <c r="G766" s="4" t="s">
        <v>93</v>
      </c>
      <c r="H766" s="9">
        <v>42.02</v>
      </c>
      <c r="I766" s="9">
        <v>64.19</v>
      </c>
      <c r="J766" s="9">
        <v>40.799999999999997</v>
      </c>
      <c r="K766" s="9">
        <v>1.33</v>
      </c>
      <c r="L766" s="9">
        <v>22.65</v>
      </c>
      <c r="M766" s="9">
        <v>22.88</v>
      </c>
      <c r="N766" s="9">
        <v>101.68</v>
      </c>
      <c r="O766" s="9">
        <v>12.53</v>
      </c>
      <c r="P766" s="9">
        <v>12.23</v>
      </c>
      <c r="Q766" s="9">
        <v>0.55000000000000004</v>
      </c>
      <c r="R766" s="9">
        <v>21.45</v>
      </c>
      <c r="S766" s="9">
        <v>0.38</v>
      </c>
      <c r="T766" s="10">
        <v>342.69</v>
      </c>
    </row>
    <row r="767" spans="1:20" ht="15.75" thickBot="1" x14ac:dyDescent="0.3">
      <c r="A767" s="4" t="s">
        <v>320</v>
      </c>
      <c r="B767" s="4" t="s">
        <v>264</v>
      </c>
      <c r="C767" s="4" t="s">
        <v>265</v>
      </c>
      <c r="D767" s="4" t="s">
        <v>323</v>
      </c>
      <c r="E767" s="4" t="s">
        <v>324</v>
      </c>
      <c r="F767" s="4" t="s">
        <v>235</v>
      </c>
      <c r="G767" s="4" t="s">
        <v>236</v>
      </c>
      <c r="H767" s="11">
        <v>0.05</v>
      </c>
      <c r="I767" s="12"/>
      <c r="J767" s="12"/>
      <c r="K767" s="12"/>
      <c r="L767" s="12"/>
      <c r="M767" s="12"/>
      <c r="N767" s="11">
        <v>19.239999999999998</v>
      </c>
      <c r="O767" s="12"/>
      <c r="P767" s="12"/>
      <c r="Q767" s="12"/>
      <c r="R767" s="12"/>
      <c r="S767" s="12"/>
      <c r="T767" s="10">
        <v>19.29</v>
      </c>
    </row>
    <row r="768" spans="1:20" ht="15.75" thickBot="1" x14ac:dyDescent="0.3">
      <c r="A768" s="4" t="s">
        <v>320</v>
      </c>
      <c r="B768" s="4" t="s">
        <v>264</v>
      </c>
      <c r="C768" s="4" t="s">
        <v>265</v>
      </c>
      <c r="D768" s="4" t="s">
        <v>323</v>
      </c>
      <c r="E768" s="4" t="s">
        <v>324</v>
      </c>
      <c r="F768" s="4" t="s">
        <v>94</v>
      </c>
      <c r="G768" s="4" t="s">
        <v>95</v>
      </c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9">
        <v>2.31</v>
      </c>
      <c r="S768" s="8"/>
      <c r="T768" s="10">
        <v>2.31</v>
      </c>
    </row>
    <row r="769" spans="1:20" ht="15.75" thickBot="1" x14ac:dyDescent="0.3">
      <c r="A769" s="4" t="s">
        <v>320</v>
      </c>
      <c r="B769" s="4" t="s">
        <v>264</v>
      </c>
      <c r="C769" s="4" t="s">
        <v>265</v>
      </c>
      <c r="D769" s="4" t="s">
        <v>323</v>
      </c>
      <c r="E769" s="4" t="s">
        <v>324</v>
      </c>
      <c r="F769" s="4" t="s">
        <v>84</v>
      </c>
      <c r="G769" s="4" t="s">
        <v>85</v>
      </c>
      <c r="H769" s="11">
        <v>337.7</v>
      </c>
      <c r="I769" s="11">
        <v>276.63</v>
      </c>
      <c r="J769" s="11">
        <v>290.07</v>
      </c>
      <c r="K769" s="11">
        <v>259.48</v>
      </c>
      <c r="L769" s="11">
        <v>246.17</v>
      </c>
      <c r="M769" s="11">
        <v>217.74</v>
      </c>
      <c r="N769" s="11">
        <v>280.79000000000002</v>
      </c>
      <c r="O769" s="11">
        <v>217.81</v>
      </c>
      <c r="P769" s="11">
        <v>66.66</v>
      </c>
      <c r="Q769" s="11">
        <v>213.7</v>
      </c>
      <c r="R769" s="11">
        <v>329.77</v>
      </c>
      <c r="S769" s="11">
        <v>267.07</v>
      </c>
      <c r="T769" s="10">
        <v>3003.59</v>
      </c>
    </row>
    <row r="770" spans="1:20" ht="15.75" thickBot="1" x14ac:dyDescent="0.3">
      <c r="A770" s="4" t="s">
        <v>320</v>
      </c>
      <c r="B770" s="4" t="s">
        <v>264</v>
      </c>
      <c r="C770" s="4" t="s">
        <v>265</v>
      </c>
      <c r="D770" s="4" t="s">
        <v>323</v>
      </c>
      <c r="E770" s="4" t="s">
        <v>324</v>
      </c>
      <c r="F770" s="4" t="s">
        <v>122</v>
      </c>
      <c r="G770" s="4" t="s">
        <v>123</v>
      </c>
      <c r="H770" s="9">
        <v>1.32</v>
      </c>
      <c r="I770" s="9">
        <v>0.66</v>
      </c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10">
        <v>1.98</v>
      </c>
    </row>
    <row r="771" spans="1:20" ht="15.75" thickBot="1" x14ac:dyDescent="0.3">
      <c r="A771" s="4" t="s">
        <v>320</v>
      </c>
      <c r="B771" s="4" t="s">
        <v>264</v>
      </c>
      <c r="C771" s="4" t="s">
        <v>265</v>
      </c>
      <c r="D771" s="4" t="s">
        <v>323</v>
      </c>
      <c r="E771" s="4" t="s">
        <v>324</v>
      </c>
      <c r="F771" s="4" t="s">
        <v>44</v>
      </c>
      <c r="G771" s="4" t="s">
        <v>45</v>
      </c>
      <c r="H771" s="11">
        <v>6.94</v>
      </c>
      <c r="I771" s="12"/>
      <c r="J771" s="12"/>
      <c r="K771" s="12"/>
      <c r="L771" s="11">
        <v>290</v>
      </c>
      <c r="M771" s="11">
        <v>-13.39</v>
      </c>
      <c r="N771" s="12"/>
      <c r="O771" s="12"/>
      <c r="P771" s="12"/>
      <c r="Q771" s="12"/>
      <c r="R771" s="12"/>
      <c r="S771" s="12"/>
      <c r="T771" s="10">
        <v>283.55</v>
      </c>
    </row>
    <row r="772" spans="1:20" ht="15.75" thickBot="1" x14ac:dyDescent="0.3">
      <c r="A772" s="4" t="s">
        <v>320</v>
      </c>
      <c r="B772" s="4" t="s">
        <v>264</v>
      </c>
      <c r="C772" s="4" t="s">
        <v>265</v>
      </c>
      <c r="D772" s="4" t="s">
        <v>323</v>
      </c>
      <c r="E772" s="4" t="s">
        <v>324</v>
      </c>
      <c r="F772" s="4" t="s">
        <v>124</v>
      </c>
      <c r="G772" s="4" t="s">
        <v>125</v>
      </c>
      <c r="H772" s="9">
        <v>17.59</v>
      </c>
      <c r="I772" s="8"/>
      <c r="J772" s="8"/>
      <c r="K772" s="8"/>
      <c r="L772" s="8"/>
      <c r="M772" s="8"/>
      <c r="N772" s="9">
        <v>58.64</v>
      </c>
      <c r="O772" s="8"/>
      <c r="P772" s="8"/>
      <c r="Q772" s="8"/>
      <c r="R772" s="8"/>
      <c r="S772" s="9">
        <v>23.68</v>
      </c>
      <c r="T772" s="10">
        <v>99.91</v>
      </c>
    </row>
    <row r="773" spans="1:20" ht="15.75" thickBot="1" x14ac:dyDescent="0.3">
      <c r="A773" s="4" t="s">
        <v>320</v>
      </c>
      <c r="B773" s="4" t="s">
        <v>264</v>
      </c>
      <c r="C773" s="4" t="s">
        <v>265</v>
      </c>
      <c r="D773" s="4" t="s">
        <v>323</v>
      </c>
      <c r="E773" s="4" t="s">
        <v>324</v>
      </c>
      <c r="F773" s="4" t="s">
        <v>256</v>
      </c>
      <c r="G773" s="4" t="s">
        <v>257</v>
      </c>
      <c r="H773" s="12"/>
      <c r="I773" s="12"/>
      <c r="J773" s="12"/>
      <c r="K773" s="12"/>
      <c r="L773" s="12"/>
      <c r="M773" s="12"/>
      <c r="N773" s="12"/>
      <c r="O773" s="12"/>
      <c r="P773" s="12"/>
      <c r="Q773" s="12"/>
      <c r="R773" s="11">
        <v>5.15</v>
      </c>
      <c r="S773" s="12"/>
      <c r="T773" s="10">
        <v>5.15</v>
      </c>
    </row>
    <row r="774" spans="1:20" ht="15.75" thickBot="1" x14ac:dyDescent="0.3">
      <c r="A774" s="4" t="s">
        <v>320</v>
      </c>
      <c r="B774" s="4" t="s">
        <v>264</v>
      </c>
      <c r="C774" s="4" t="s">
        <v>265</v>
      </c>
      <c r="D774" s="4" t="s">
        <v>323</v>
      </c>
      <c r="E774" s="4" t="s">
        <v>324</v>
      </c>
      <c r="F774" s="4" t="s">
        <v>207</v>
      </c>
      <c r="G774" s="4" t="s">
        <v>208</v>
      </c>
      <c r="H774" s="8"/>
      <c r="I774" s="8"/>
      <c r="J774" s="9">
        <v>5.51</v>
      </c>
      <c r="K774" s="8"/>
      <c r="L774" s="8"/>
      <c r="M774" s="9">
        <v>0.46</v>
      </c>
      <c r="N774" s="8"/>
      <c r="O774" s="8"/>
      <c r="P774" s="8"/>
      <c r="Q774" s="8"/>
      <c r="R774" s="9">
        <v>-2.15</v>
      </c>
      <c r="S774" s="8"/>
      <c r="T774" s="10">
        <v>3.82</v>
      </c>
    </row>
    <row r="775" spans="1:20" ht="15.75" thickBot="1" x14ac:dyDescent="0.3">
      <c r="A775" s="4" t="s">
        <v>320</v>
      </c>
      <c r="B775" s="4" t="s">
        <v>264</v>
      </c>
      <c r="C775" s="4" t="s">
        <v>265</v>
      </c>
      <c r="D775" s="4" t="s">
        <v>323</v>
      </c>
      <c r="E775" s="4" t="s">
        <v>324</v>
      </c>
      <c r="F775" s="4" t="s">
        <v>130</v>
      </c>
      <c r="G775" s="4" t="s">
        <v>131</v>
      </c>
      <c r="H775" s="11">
        <v>11.31</v>
      </c>
      <c r="I775" s="11">
        <v>5.78</v>
      </c>
      <c r="J775" s="11">
        <v>13.26</v>
      </c>
      <c r="K775" s="11">
        <v>3.03</v>
      </c>
      <c r="L775" s="11">
        <v>10.5</v>
      </c>
      <c r="M775" s="11">
        <v>1.31</v>
      </c>
      <c r="N775" s="11">
        <v>4.9800000000000004</v>
      </c>
      <c r="O775" s="11">
        <v>2.0099999999999998</v>
      </c>
      <c r="P775" s="11">
        <v>3.18</v>
      </c>
      <c r="Q775" s="11">
        <v>0.79</v>
      </c>
      <c r="R775" s="11">
        <v>2</v>
      </c>
      <c r="S775" s="11">
        <v>2.74</v>
      </c>
      <c r="T775" s="10">
        <v>60.89</v>
      </c>
    </row>
    <row r="776" spans="1:20" ht="15.75" thickBot="1" x14ac:dyDescent="0.3">
      <c r="A776" s="4" t="s">
        <v>320</v>
      </c>
      <c r="B776" s="4" t="s">
        <v>264</v>
      </c>
      <c r="C776" s="4" t="s">
        <v>265</v>
      </c>
      <c r="D776" s="4" t="s">
        <v>323</v>
      </c>
      <c r="E776" s="4" t="s">
        <v>324</v>
      </c>
      <c r="F776" s="4" t="s">
        <v>136</v>
      </c>
      <c r="G776" s="4" t="s">
        <v>137</v>
      </c>
      <c r="H776" s="8"/>
      <c r="I776" s="8"/>
      <c r="J776" s="8"/>
      <c r="K776" s="9">
        <v>0.08</v>
      </c>
      <c r="L776" s="8"/>
      <c r="M776" s="9">
        <v>0.6</v>
      </c>
      <c r="N776" s="8"/>
      <c r="O776" s="8"/>
      <c r="P776" s="8"/>
      <c r="Q776" s="9">
        <v>3.04</v>
      </c>
      <c r="R776" s="9">
        <v>1.48</v>
      </c>
      <c r="S776" s="9">
        <v>0.09</v>
      </c>
      <c r="T776" s="10">
        <v>5.29</v>
      </c>
    </row>
    <row r="777" spans="1:20" ht="15.75" thickBot="1" x14ac:dyDescent="0.3">
      <c r="A777" s="4" t="s">
        <v>320</v>
      </c>
      <c r="B777" s="4" t="s">
        <v>264</v>
      </c>
      <c r="C777" s="4" t="s">
        <v>265</v>
      </c>
      <c r="D777" s="4" t="s">
        <v>323</v>
      </c>
      <c r="E777" s="4" t="s">
        <v>324</v>
      </c>
      <c r="F777" s="4" t="s">
        <v>140</v>
      </c>
      <c r="G777" s="4" t="s">
        <v>141</v>
      </c>
      <c r="H777" s="11">
        <v>16.8</v>
      </c>
      <c r="I777" s="12"/>
      <c r="J777" s="12"/>
      <c r="K777" s="12"/>
      <c r="L777" s="12"/>
      <c r="M777" s="12"/>
      <c r="N777" s="12"/>
      <c r="O777" s="12"/>
      <c r="P777" s="12"/>
      <c r="Q777" s="12"/>
      <c r="R777" s="12"/>
      <c r="S777" s="11">
        <v>27.72</v>
      </c>
      <c r="T777" s="10">
        <v>44.52</v>
      </c>
    </row>
    <row r="778" spans="1:20" ht="15.75" thickBot="1" x14ac:dyDescent="0.3">
      <c r="A778" s="4" t="s">
        <v>320</v>
      </c>
      <c r="B778" s="4" t="s">
        <v>264</v>
      </c>
      <c r="C778" s="4" t="s">
        <v>265</v>
      </c>
      <c r="D778" s="4" t="s">
        <v>323</v>
      </c>
      <c r="E778" s="4" t="s">
        <v>324</v>
      </c>
      <c r="F778" s="4" t="s">
        <v>144</v>
      </c>
      <c r="G778" s="4" t="s">
        <v>145</v>
      </c>
      <c r="H778" s="8"/>
      <c r="I778" s="9">
        <v>0.1</v>
      </c>
      <c r="J778" s="9">
        <v>6.07</v>
      </c>
      <c r="K778" s="9">
        <v>2</v>
      </c>
      <c r="L778" s="8"/>
      <c r="M778" s="8"/>
      <c r="N778" s="8"/>
      <c r="O778" s="9">
        <v>3.58</v>
      </c>
      <c r="P778" s="9">
        <v>6.35</v>
      </c>
      <c r="Q778" s="9">
        <v>2.12</v>
      </c>
      <c r="R778" s="9">
        <v>0.78</v>
      </c>
      <c r="S778" s="8"/>
      <c r="T778" s="10">
        <v>21</v>
      </c>
    </row>
    <row r="779" spans="1:20" ht="15.75" thickBot="1" x14ac:dyDescent="0.3">
      <c r="A779" s="4" t="s">
        <v>320</v>
      </c>
      <c r="B779" s="4" t="s">
        <v>264</v>
      </c>
      <c r="C779" s="4" t="s">
        <v>265</v>
      </c>
      <c r="D779" s="4" t="s">
        <v>323</v>
      </c>
      <c r="E779" s="4" t="s">
        <v>324</v>
      </c>
      <c r="F779" s="4" t="s">
        <v>217</v>
      </c>
      <c r="G779" s="4" t="s">
        <v>218</v>
      </c>
      <c r="H779" s="11">
        <v>22.52</v>
      </c>
      <c r="I779" s="11">
        <v>53.34</v>
      </c>
      <c r="J779" s="11">
        <v>33.770000000000003</v>
      </c>
      <c r="K779" s="11">
        <v>19.7</v>
      </c>
      <c r="L779" s="11">
        <v>43.96</v>
      </c>
      <c r="M779" s="11">
        <v>14.2</v>
      </c>
      <c r="N779" s="11">
        <v>5.76</v>
      </c>
      <c r="O779" s="11">
        <v>14.39</v>
      </c>
      <c r="P779" s="12"/>
      <c r="Q779" s="11">
        <v>68.349999999999994</v>
      </c>
      <c r="R779" s="11">
        <v>137.13999999999999</v>
      </c>
      <c r="S779" s="11">
        <v>54.68</v>
      </c>
      <c r="T779" s="10">
        <v>467.81</v>
      </c>
    </row>
    <row r="780" spans="1:20" ht="15.75" thickBot="1" x14ac:dyDescent="0.3">
      <c r="A780" s="4" t="s">
        <v>320</v>
      </c>
      <c r="B780" s="4" t="s">
        <v>264</v>
      </c>
      <c r="C780" s="4" t="s">
        <v>265</v>
      </c>
      <c r="D780" s="4" t="s">
        <v>323</v>
      </c>
      <c r="E780" s="4" t="s">
        <v>324</v>
      </c>
      <c r="F780" s="4" t="s">
        <v>146</v>
      </c>
      <c r="G780" s="4" t="s">
        <v>147</v>
      </c>
      <c r="H780" s="8"/>
      <c r="I780" s="8"/>
      <c r="J780" s="8"/>
      <c r="K780" s="8"/>
      <c r="L780" s="8"/>
      <c r="M780" s="8"/>
      <c r="N780" s="8"/>
      <c r="O780" s="8"/>
      <c r="P780" s="8"/>
      <c r="Q780" s="9">
        <v>30.2</v>
      </c>
      <c r="R780" s="8"/>
      <c r="S780" s="8"/>
      <c r="T780" s="10">
        <v>30.2</v>
      </c>
    </row>
    <row r="781" spans="1:20" ht="15.75" thickBot="1" x14ac:dyDescent="0.3">
      <c r="A781" s="4" t="s">
        <v>320</v>
      </c>
      <c r="B781" s="4" t="s">
        <v>264</v>
      </c>
      <c r="C781" s="4" t="s">
        <v>265</v>
      </c>
      <c r="D781" s="4" t="s">
        <v>323</v>
      </c>
      <c r="E781" s="4" t="s">
        <v>324</v>
      </c>
      <c r="F781" s="4" t="s">
        <v>148</v>
      </c>
      <c r="G781" s="4" t="s">
        <v>149</v>
      </c>
      <c r="H781" s="12"/>
      <c r="I781" s="12"/>
      <c r="J781" s="12"/>
      <c r="K781" s="12"/>
      <c r="L781" s="12"/>
      <c r="M781" s="12"/>
      <c r="N781" s="11">
        <v>30.25</v>
      </c>
      <c r="O781" s="12"/>
      <c r="P781" s="11">
        <v>21.6</v>
      </c>
      <c r="Q781" s="12"/>
      <c r="R781" s="12"/>
      <c r="S781" s="12"/>
      <c r="T781" s="10">
        <v>51.85</v>
      </c>
    </row>
    <row r="782" spans="1:20" ht="15.75" thickBot="1" x14ac:dyDescent="0.3">
      <c r="A782" s="4" t="s">
        <v>320</v>
      </c>
      <c r="B782" s="4" t="s">
        <v>264</v>
      </c>
      <c r="C782" s="4" t="s">
        <v>265</v>
      </c>
      <c r="D782" s="4" t="s">
        <v>323</v>
      </c>
      <c r="E782" s="4" t="s">
        <v>324</v>
      </c>
      <c r="F782" s="4" t="s">
        <v>152</v>
      </c>
      <c r="G782" s="4" t="s">
        <v>153</v>
      </c>
      <c r="H782" s="9">
        <v>2.77</v>
      </c>
      <c r="I782" s="8"/>
      <c r="J782" s="8"/>
      <c r="K782" s="9">
        <v>2.1</v>
      </c>
      <c r="L782" s="8"/>
      <c r="M782" s="8"/>
      <c r="N782" s="8"/>
      <c r="O782" s="8"/>
      <c r="P782" s="8"/>
      <c r="Q782" s="8"/>
      <c r="R782" s="8"/>
      <c r="S782" s="8"/>
      <c r="T782" s="10">
        <v>4.87</v>
      </c>
    </row>
    <row r="783" spans="1:20" ht="15.75" thickBot="1" x14ac:dyDescent="0.3">
      <c r="A783" s="4" t="s">
        <v>320</v>
      </c>
      <c r="B783" s="4" t="s">
        <v>264</v>
      </c>
      <c r="C783" s="4" t="s">
        <v>265</v>
      </c>
      <c r="D783" s="4" t="s">
        <v>323</v>
      </c>
      <c r="E783" s="4" t="s">
        <v>324</v>
      </c>
      <c r="F783" s="4" t="s">
        <v>180</v>
      </c>
      <c r="G783" s="4" t="s">
        <v>181</v>
      </c>
      <c r="H783" s="12"/>
      <c r="I783" s="12"/>
      <c r="J783" s="12"/>
      <c r="K783" s="12"/>
      <c r="L783" s="12"/>
      <c r="M783" s="12"/>
      <c r="N783" s="12"/>
      <c r="O783" s="12"/>
      <c r="P783" s="12"/>
      <c r="Q783" s="11">
        <v>58.66</v>
      </c>
      <c r="R783" s="11">
        <v>58.66</v>
      </c>
      <c r="S783" s="12"/>
      <c r="T783" s="10">
        <v>117.32</v>
      </c>
    </row>
    <row r="784" spans="1:20" ht="15.75" thickBot="1" x14ac:dyDescent="0.3">
      <c r="A784" s="4" t="s">
        <v>320</v>
      </c>
      <c r="B784" s="4" t="s">
        <v>264</v>
      </c>
      <c r="C784" s="4" t="s">
        <v>265</v>
      </c>
      <c r="D784" s="4" t="s">
        <v>323</v>
      </c>
      <c r="E784" s="4" t="s">
        <v>324</v>
      </c>
      <c r="F784" s="4" t="s">
        <v>65</v>
      </c>
      <c r="G784" s="4" t="s">
        <v>66</v>
      </c>
      <c r="H784" s="9">
        <v>1.67</v>
      </c>
      <c r="I784" s="9">
        <v>15.49</v>
      </c>
      <c r="J784" s="8"/>
      <c r="K784" s="8"/>
      <c r="L784" s="9">
        <v>0.76</v>
      </c>
      <c r="M784" s="8"/>
      <c r="N784" s="8"/>
      <c r="O784" s="8"/>
      <c r="P784" s="8"/>
      <c r="Q784" s="9">
        <v>58.71</v>
      </c>
      <c r="R784" s="8"/>
      <c r="S784" s="9">
        <v>5.19</v>
      </c>
      <c r="T784" s="10">
        <v>81.819999999999993</v>
      </c>
    </row>
    <row r="785" spans="1:20" ht="15.75" thickBot="1" x14ac:dyDescent="0.3">
      <c r="A785" s="4" t="s">
        <v>320</v>
      </c>
      <c r="B785" s="4" t="s">
        <v>264</v>
      </c>
      <c r="C785" s="4" t="s">
        <v>265</v>
      </c>
      <c r="D785" s="4" t="s">
        <v>323</v>
      </c>
      <c r="E785" s="4" t="s">
        <v>324</v>
      </c>
      <c r="F785" s="4" t="s">
        <v>56</v>
      </c>
      <c r="G785" s="4" t="s">
        <v>57</v>
      </c>
      <c r="H785" s="11">
        <v>2926.12</v>
      </c>
      <c r="I785" s="11">
        <v>2525.5300000000002</v>
      </c>
      <c r="J785" s="11">
        <v>2632.42</v>
      </c>
      <c r="K785" s="11">
        <v>2369.88</v>
      </c>
      <c r="L785" s="11">
        <v>2188.7800000000002</v>
      </c>
      <c r="M785" s="11">
        <v>1963.58</v>
      </c>
      <c r="N785" s="11">
        <v>2608.84</v>
      </c>
      <c r="O785" s="11">
        <v>1991.5</v>
      </c>
      <c r="P785" s="11">
        <v>621.94000000000005</v>
      </c>
      <c r="Q785" s="11">
        <v>1958.92</v>
      </c>
      <c r="R785" s="11">
        <v>2816.9</v>
      </c>
      <c r="S785" s="11">
        <v>2396.88</v>
      </c>
      <c r="T785" s="10">
        <v>27001.29</v>
      </c>
    </row>
    <row r="786" spans="1:20" ht="15.75" thickBot="1" x14ac:dyDescent="0.3">
      <c r="A786" s="4" t="s">
        <v>320</v>
      </c>
      <c r="B786" s="4" t="s">
        <v>264</v>
      </c>
      <c r="C786" s="4" t="s">
        <v>265</v>
      </c>
      <c r="D786" s="4" t="s">
        <v>323</v>
      </c>
      <c r="E786" s="4" t="s">
        <v>324</v>
      </c>
      <c r="F786" s="4" t="s">
        <v>68</v>
      </c>
      <c r="G786" s="4" t="s">
        <v>69</v>
      </c>
      <c r="H786" s="9">
        <v>307.08999999999997</v>
      </c>
      <c r="I786" s="9">
        <v>108.8</v>
      </c>
      <c r="J786" s="9">
        <v>146.16</v>
      </c>
      <c r="K786" s="9">
        <v>115.65</v>
      </c>
      <c r="L786" s="9">
        <v>168.54</v>
      </c>
      <c r="M786" s="9">
        <v>122.16</v>
      </c>
      <c r="N786" s="9">
        <v>80.849999999999994</v>
      </c>
      <c r="O786" s="9">
        <v>94.96</v>
      </c>
      <c r="P786" s="9">
        <v>16.53</v>
      </c>
      <c r="Q786" s="9">
        <v>29.38</v>
      </c>
      <c r="R786" s="9">
        <v>341.94</v>
      </c>
      <c r="S786" s="9">
        <v>156.22999999999999</v>
      </c>
      <c r="T786" s="10">
        <v>1688.29</v>
      </c>
    </row>
    <row r="787" spans="1:20" ht="15.75" thickBot="1" x14ac:dyDescent="0.3">
      <c r="A787" s="4" t="s">
        <v>320</v>
      </c>
      <c r="B787" s="4" t="s">
        <v>264</v>
      </c>
      <c r="C787" s="4" t="s">
        <v>265</v>
      </c>
      <c r="D787" s="4" t="s">
        <v>323</v>
      </c>
      <c r="E787" s="4" t="s">
        <v>324</v>
      </c>
      <c r="F787" s="4" t="s">
        <v>154</v>
      </c>
      <c r="G787" s="4" t="s">
        <v>155</v>
      </c>
      <c r="H787" s="11">
        <v>131.54</v>
      </c>
      <c r="I787" s="11">
        <v>21.71</v>
      </c>
      <c r="J787" s="11">
        <v>87.45</v>
      </c>
      <c r="K787" s="11">
        <v>57.08</v>
      </c>
      <c r="L787" s="11">
        <v>58.65</v>
      </c>
      <c r="M787" s="11">
        <v>67.05</v>
      </c>
      <c r="N787" s="11">
        <v>75.41</v>
      </c>
      <c r="O787" s="11">
        <v>68.42</v>
      </c>
      <c r="P787" s="11">
        <v>9.98</v>
      </c>
      <c r="Q787" s="11">
        <v>8.06</v>
      </c>
      <c r="R787" s="11">
        <v>129.87</v>
      </c>
      <c r="S787" s="11">
        <v>98.71</v>
      </c>
      <c r="T787" s="10">
        <v>813.93</v>
      </c>
    </row>
    <row r="788" spans="1:20" ht="15.75" thickBot="1" x14ac:dyDescent="0.3">
      <c r="A788" s="4" t="s">
        <v>320</v>
      </c>
      <c r="B788" s="4" t="s">
        <v>264</v>
      </c>
      <c r="C788" s="4" t="s">
        <v>265</v>
      </c>
      <c r="D788" s="4" t="s">
        <v>323</v>
      </c>
      <c r="E788" s="4" t="s">
        <v>324</v>
      </c>
      <c r="F788" s="4" t="s">
        <v>156</v>
      </c>
      <c r="G788" s="4" t="s">
        <v>157</v>
      </c>
      <c r="H788" s="9">
        <v>3.43</v>
      </c>
      <c r="I788" s="9">
        <v>2.57</v>
      </c>
      <c r="J788" s="9">
        <v>5.14</v>
      </c>
      <c r="K788" s="8"/>
      <c r="L788" s="9">
        <v>2.14</v>
      </c>
      <c r="M788" s="9">
        <v>5.58</v>
      </c>
      <c r="N788" s="8"/>
      <c r="O788" s="8"/>
      <c r="P788" s="8"/>
      <c r="Q788" s="9">
        <v>0.43</v>
      </c>
      <c r="R788" s="9">
        <v>11.57</v>
      </c>
      <c r="S788" s="9">
        <v>1.29</v>
      </c>
      <c r="T788" s="10">
        <v>32.15</v>
      </c>
    </row>
    <row r="789" spans="1:20" ht="15.75" thickBot="1" x14ac:dyDescent="0.3">
      <c r="A789" s="4" t="s">
        <v>320</v>
      </c>
      <c r="B789" s="4" t="s">
        <v>264</v>
      </c>
      <c r="C789" s="4" t="s">
        <v>265</v>
      </c>
      <c r="D789" s="4" t="s">
        <v>327</v>
      </c>
      <c r="E789" s="4" t="s">
        <v>328</v>
      </c>
      <c r="F789" s="4" t="s">
        <v>61</v>
      </c>
      <c r="G789" s="4" t="s">
        <v>62</v>
      </c>
      <c r="H789" s="12"/>
      <c r="I789" s="11">
        <v>32.51</v>
      </c>
      <c r="J789" s="12"/>
      <c r="K789" s="11">
        <v>70.98</v>
      </c>
      <c r="L789" s="12"/>
      <c r="M789" s="12"/>
      <c r="N789" s="12"/>
      <c r="O789" s="12"/>
      <c r="P789" s="12"/>
      <c r="Q789" s="12"/>
      <c r="R789" s="12"/>
      <c r="S789" s="12"/>
      <c r="T789" s="10">
        <v>103.49</v>
      </c>
    </row>
    <row r="790" spans="1:20" ht="15.75" thickBot="1" x14ac:dyDescent="0.3">
      <c r="A790" s="4" t="s">
        <v>320</v>
      </c>
      <c r="B790" s="4" t="s">
        <v>264</v>
      </c>
      <c r="C790" s="4" t="s">
        <v>265</v>
      </c>
      <c r="D790" s="4" t="s">
        <v>327</v>
      </c>
      <c r="E790" s="4" t="s">
        <v>328</v>
      </c>
      <c r="F790" s="4" t="s">
        <v>92</v>
      </c>
      <c r="G790" s="4" t="s">
        <v>93</v>
      </c>
      <c r="H790" s="9">
        <v>529.1</v>
      </c>
      <c r="I790" s="9">
        <v>605.20000000000005</v>
      </c>
      <c r="J790" s="8"/>
      <c r="K790" s="9">
        <v>557.1</v>
      </c>
      <c r="L790" s="8"/>
      <c r="M790" s="8"/>
      <c r="N790" s="8"/>
      <c r="O790" s="8"/>
      <c r="P790" s="9">
        <v>119.85</v>
      </c>
      <c r="Q790" s="8"/>
      <c r="R790" s="8"/>
      <c r="S790" s="8"/>
      <c r="T790" s="10">
        <v>1811.25</v>
      </c>
    </row>
    <row r="791" spans="1:20" ht="15.75" thickBot="1" x14ac:dyDescent="0.3">
      <c r="A791" s="4" t="s">
        <v>320</v>
      </c>
      <c r="B791" s="4" t="s">
        <v>264</v>
      </c>
      <c r="C791" s="4" t="s">
        <v>265</v>
      </c>
      <c r="D791" s="4" t="s">
        <v>327</v>
      </c>
      <c r="E791" s="4" t="s">
        <v>328</v>
      </c>
      <c r="F791" s="4" t="s">
        <v>288</v>
      </c>
      <c r="G791" s="4" t="s">
        <v>289</v>
      </c>
      <c r="H791" s="12"/>
      <c r="I791" s="12"/>
      <c r="J791" s="12"/>
      <c r="K791" s="11">
        <v>90</v>
      </c>
      <c r="L791" s="12"/>
      <c r="M791" s="12"/>
      <c r="N791" s="12"/>
      <c r="O791" s="12"/>
      <c r="P791" s="12"/>
      <c r="Q791" s="12"/>
      <c r="R791" s="12"/>
      <c r="S791" s="12"/>
      <c r="T791" s="10">
        <v>90</v>
      </c>
    </row>
    <row r="792" spans="1:20" ht="15.75" thickBot="1" x14ac:dyDescent="0.3">
      <c r="A792" s="4" t="s">
        <v>320</v>
      </c>
      <c r="B792" s="4" t="s">
        <v>264</v>
      </c>
      <c r="C792" s="4" t="s">
        <v>265</v>
      </c>
      <c r="D792" s="4" t="s">
        <v>327</v>
      </c>
      <c r="E792" s="4" t="s">
        <v>328</v>
      </c>
      <c r="F792" s="4" t="s">
        <v>84</v>
      </c>
      <c r="G792" s="4" t="s">
        <v>85</v>
      </c>
      <c r="H792" s="9">
        <v>7.18</v>
      </c>
      <c r="I792" s="9">
        <v>1139.45</v>
      </c>
      <c r="J792" s="9">
        <v>2136.86</v>
      </c>
      <c r="K792" s="9">
        <v>1847.96</v>
      </c>
      <c r="L792" s="9">
        <v>59.19</v>
      </c>
      <c r="M792" s="9">
        <v>19.420000000000002</v>
      </c>
      <c r="N792" s="9">
        <v>73.489999999999995</v>
      </c>
      <c r="O792" s="9">
        <v>14.37</v>
      </c>
      <c r="P792" s="9">
        <v>76.930000000000007</v>
      </c>
      <c r="Q792" s="9">
        <v>112.87</v>
      </c>
      <c r="R792" s="8"/>
      <c r="S792" s="8"/>
      <c r="T792" s="10">
        <v>5487.72</v>
      </c>
    </row>
    <row r="793" spans="1:20" ht="15.75" thickBot="1" x14ac:dyDescent="0.3">
      <c r="A793" s="4" t="s">
        <v>320</v>
      </c>
      <c r="B793" s="4" t="s">
        <v>264</v>
      </c>
      <c r="C793" s="4" t="s">
        <v>265</v>
      </c>
      <c r="D793" s="4" t="s">
        <v>327</v>
      </c>
      <c r="E793" s="4" t="s">
        <v>328</v>
      </c>
      <c r="F793" s="4" t="s">
        <v>44</v>
      </c>
      <c r="G793" s="4" t="s">
        <v>45</v>
      </c>
      <c r="H793" s="12"/>
      <c r="I793" s="12"/>
      <c r="J793" s="12"/>
      <c r="K793" s="12"/>
      <c r="L793" s="12"/>
      <c r="M793" s="12"/>
      <c r="N793" s="12"/>
      <c r="O793" s="12"/>
      <c r="P793" s="11">
        <v>529.1</v>
      </c>
      <c r="Q793" s="11">
        <v>-529.1</v>
      </c>
      <c r="R793" s="12"/>
      <c r="S793" s="12"/>
      <c r="T793" s="14">
        <v>0</v>
      </c>
    </row>
    <row r="794" spans="1:20" ht="15.75" thickBot="1" x14ac:dyDescent="0.3">
      <c r="A794" s="4" t="s">
        <v>320</v>
      </c>
      <c r="B794" s="4" t="s">
        <v>264</v>
      </c>
      <c r="C794" s="4" t="s">
        <v>265</v>
      </c>
      <c r="D794" s="4" t="s">
        <v>327</v>
      </c>
      <c r="E794" s="4" t="s">
        <v>328</v>
      </c>
      <c r="F794" s="4" t="s">
        <v>256</v>
      </c>
      <c r="G794" s="4" t="s">
        <v>257</v>
      </c>
      <c r="H794" s="8"/>
      <c r="I794" s="8"/>
      <c r="J794" s="8"/>
      <c r="K794" s="8"/>
      <c r="L794" s="9">
        <v>218.75</v>
      </c>
      <c r="M794" s="8"/>
      <c r="N794" s="8"/>
      <c r="O794" s="9">
        <v>514.1</v>
      </c>
      <c r="P794" s="8"/>
      <c r="Q794" s="9">
        <v>529.1</v>
      </c>
      <c r="R794" s="8"/>
      <c r="S794" s="8"/>
      <c r="T794" s="10">
        <v>1261.95</v>
      </c>
    </row>
    <row r="795" spans="1:20" ht="15.75" thickBot="1" x14ac:dyDescent="0.3">
      <c r="A795" s="4" t="s">
        <v>320</v>
      </c>
      <c r="B795" s="4" t="s">
        <v>264</v>
      </c>
      <c r="C795" s="4" t="s">
        <v>265</v>
      </c>
      <c r="D795" s="4" t="s">
        <v>327</v>
      </c>
      <c r="E795" s="4" t="s">
        <v>328</v>
      </c>
      <c r="F795" s="4" t="s">
        <v>284</v>
      </c>
      <c r="G795" s="4" t="s">
        <v>285</v>
      </c>
      <c r="H795" s="12"/>
      <c r="I795" s="12"/>
      <c r="J795" s="12"/>
      <c r="K795" s="12"/>
      <c r="L795" s="12"/>
      <c r="M795" s="12"/>
      <c r="N795" s="11">
        <v>433.6</v>
      </c>
      <c r="O795" s="12"/>
      <c r="P795" s="12"/>
      <c r="Q795" s="12"/>
      <c r="R795" s="12"/>
      <c r="S795" s="12"/>
      <c r="T795" s="10">
        <v>433.6</v>
      </c>
    </row>
    <row r="796" spans="1:20" ht="15.75" thickBot="1" x14ac:dyDescent="0.3">
      <c r="A796" s="4" t="s">
        <v>320</v>
      </c>
      <c r="B796" s="4" t="s">
        <v>264</v>
      </c>
      <c r="C796" s="4" t="s">
        <v>265</v>
      </c>
      <c r="D796" s="4" t="s">
        <v>327</v>
      </c>
      <c r="E796" s="4" t="s">
        <v>328</v>
      </c>
      <c r="F796" s="4" t="s">
        <v>26</v>
      </c>
      <c r="G796" s="4" t="s">
        <v>27</v>
      </c>
      <c r="H796" s="9">
        <v>-518.16999999999996</v>
      </c>
      <c r="I796" s="9">
        <v>-132.99</v>
      </c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10">
        <v>-651.16</v>
      </c>
    </row>
    <row r="797" spans="1:20" ht="15.75" thickBot="1" x14ac:dyDescent="0.3">
      <c r="A797" s="4" t="s">
        <v>320</v>
      </c>
      <c r="B797" s="4" t="s">
        <v>264</v>
      </c>
      <c r="C797" s="4" t="s">
        <v>265</v>
      </c>
      <c r="D797" s="4" t="s">
        <v>327</v>
      </c>
      <c r="E797" s="4" t="s">
        <v>328</v>
      </c>
      <c r="F797" s="4" t="s">
        <v>260</v>
      </c>
      <c r="G797" s="4" t="s">
        <v>261</v>
      </c>
      <c r="H797" s="11">
        <v>684.82</v>
      </c>
      <c r="I797" s="11">
        <v>233.41</v>
      </c>
      <c r="J797" s="11">
        <v>78.06</v>
      </c>
      <c r="K797" s="11">
        <v>52.05</v>
      </c>
      <c r="L797" s="12"/>
      <c r="M797" s="12"/>
      <c r="N797" s="12"/>
      <c r="O797" s="12"/>
      <c r="P797" s="12"/>
      <c r="Q797" s="12"/>
      <c r="R797" s="12"/>
      <c r="S797" s="12"/>
      <c r="T797" s="10">
        <v>1048.3399999999999</v>
      </c>
    </row>
    <row r="798" spans="1:20" ht="15.75" thickBot="1" x14ac:dyDescent="0.3">
      <c r="A798" s="4" t="s">
        <v>320</v>
      </c>
      <c r="B798" s="4" t="s">
        <v>264</v>
      </c>
      <c r="C798" s="4" t="s">
        <v>265</v>
      </c>
      <c r="D798" s="4" t="s">
        <v>327</v>
      </c>
      <c r="E798" s="4" t="s">
        <v>328</v>
      </c>
      <c r="F798" s="4" t="s">
        <v>56</v>
      </c>
      <c r="G798" s="4" t="s">
        <v>57</v>
      </c>
      <c r="H798" s="9">
        <v>68.790000000000006</v>
      </c>
      <c r="I798" s="9">
        <v>10016.36</v>
      </c>
      <c r="J798" s="9">
        <v>19003.54</v>
      </c>
      <c r="K798" s="9">
        <v>15813.23</v>
      </c>
      <c r="L798" s="9">
        <v>498.82</v>
      </c>
      <c r="M798" s="8"/>
      <c r="N798" s="9">
        <v>703.96</v>
      </c>
      <c r="O798" s="9">
        <v>137.63999999999999</v>
      </c>
      <c r="P798" s="9">
        <v>736.86</v>
      </c>
      <c r="Q798" s="9">
        <v>823.64</v>
      </c>
      <c r="R798" s="8"/>
      <c r="S798" s="8"/>
      <c r="T798" s="10">
        <v>47802.84</v>
      </c>
    </row>
    <row r="799" spans="1:20" ht="15.75" thickBot="1" x14ac:dyDescent="0.3">
      <c r="A799" s="4" t="s">
        <v>320</v>
      </c>
      <c r="B799" s="4" t="s">
        <v>264</v>
      </c>
      <c r="C799" s="4" t="s">
        <v>265</v>
      </c>
      <c r="D799" s="4" t="s">
        <v>327</v>
      </c>
      <c r="E799" s="4" t="s">
        <v>328</v>
      </c>
      <c r="F799" s="4" t="s">
        <v>68</v>
      </c>
      <c r="G799" s="4" t="s">
        <v>69</v>
      </c>
      <c r="H799" s="12"/>
      <c r="I799" s="11">
        <v>898.27</v>
      </c>
      <c r="J799" s="11">
        <v>1465.28</v>
      </c>
      <c r="K799" s="11">
        <v>1888.17</v>
      </c>
      <c r="L799" s="11">
        <v>68.16</v>
      </c>
      <c r="M799" s="11">
        <v>186.04</v>
      </c>
      <c r="N799" s="12"/>
      <c r="O799" s="12"/>
      <c r="P799" s="12"/>
      <c r="Q799" s="11">
        <v>257.62</v>
      </c>
      <c r="R799" s="12"/>
      <c r="S799" s="12"/>
      <c r="T799" s="10">
        <v>4763.54</v>
      </c>
    </row>
    <row r="800" spans="1:20" ht="15.75" thickBot="1" x14ac:dyDescent="0.3">
      <c r="A800" s="4" t="s">
        <v>320</v>
      </c>
      <c r="B800" s="4" t="s">
        <v>264</v>
      </c>
      <c r="C800" s="4" t="s">
        <v>265</v>
      </c>
      <c r="D800" s="4" t="s">
        <v>346</v>
      </c>
      <c r="E800" s="4" t="s">
        <v>347</v>
      </c>
      <c r="F800" s="4" t="s">
        <v>114</v>
      </c>
      <c r="G800" s="4" t="s">
        <v>115</v>
      </c>
      <c r="H800" s="9">
        <v>5306.37</v>
      </c>
      <c r="I800" s="9">
        <v>4162.54</v>
      </c>
      <c r="J800" s="9">
        <v>1267.17</v>
      </c>
      <c r="K800" s="9">
        <v>4442.3500000000004</v>
      </c>
      <c r="L800" s="9">
        <v>10034.030000000001</v>
      </c>
      <c r="M800" s="9">
        <v>6408.92</v>
      </c>
      <c r="N800" s="9">
        <v>2898.16</v>
      </c>
      <c r="O800" s="9">
        <v>8729.7000000000007</v>
      </c>
      <c r="P800" s="9">
        <v>2081.65</v>
      </c>
      <c r="Q800" s="9">
        <v>1361.31</v>
      </c>
      <c r="R800" s="9">
        <v>6747.46</v>
      </c>
      <c r="S800" s="9">
        <v>4794.01</v>
      </c>
      <c r="T800" s="10">
        <v>58233.67</v>
      </c>
    </row>
    <row r="801" spans="1:20" ht="15.75" thickBot="1" x14ac:dyDescent="0.3">
      <c r="A801" s="4" t="s">
        <v>320</v>
      </c>
      <c r="B801" s="4" t="s">
        <v>264</v>
      </c>
      <c r="C801" s="4" t="s">
        <v>265</v>
      </c>
      <c r="D801" s="4" t="s">
        <v>346</v>
      </c>
      <c r="E801" s="4" t="s">
        <v>347</v>
      </c>
      <c r="F801" s="4" t="s">
        <v>86</v>
      </c>
      <c r="G801" s="4" t="s">
        <v>87</v>
      </c>
      <c r="H801" s="11">
        <v>95914.51</v>
      </c>
      <c r="I801" s="11">
        <v>68946.53</v>
      </c>
      <c r="J801" s="11">
        <v>80549.89</v>
      </c>
      <c r="K801" s="11">
        <v>87137.67</v>
      </c>
      <c r="L801" s="11">
        <v>85946.96</v>
      </c>
      <c r="M801" s="11">
        <v>79759.05</v>
      </c>
      <c r="N801" s="11">
        <v>75601.72</v>
      </c>
      <c r="O801" s="11">
        <v>73825.289999999994</v>
      </c>
      <c r="P801" s="11">
        <v>64155.88</v>
      </c>
      <c r="Q801" s="11">
        <v>104827.69</v>
      </c>
      <c r="R801" s="11">
        <v>80995.38</v>
      </c>
      <c r="S801" s="11">
        <v>62411.35</v>
      </c>
      <c r="T801" s="10">
        <v>960071.92</v>
      </c>
    </row>
    <row r="802" spans="1:20" ht="15.75" thickBot="1" x14ac:dyDescent="0.3">
      <c r="A802" s="4" t="s">
        <v>320</v>
      </c>
      <c r="B802" s="4" t="s">
        <v>264</v>
      </c>
      <c r="C802" s="4" t="s">
        <v>265</v>
      </c>
      <c r="D802" s="4" t="s">
        <v>346</v>
      </c>
      <c r="E802" s="4" t="s">
        <v>347</v>
      </c>
      <c r="F802" s="4" t="s">
        <v>116</v>
      </c>
      <c r="G802" s="4" t="s">
        <v>117</v>
      </c>
      <c r="H802" s="9">
        <v>26599.72</v>
      </c>
      <c r="I802" s="9">
        <v>11991.13</v>
      </c>
      <c r="J802" s="9">
        <v>16654.650000000001</v>
      </c>
      <c r="K802" s="9">
        <v>25425.53</v>
      </c>
      <c r="L802" s="9">
        <v>22211.53</v>
      </c>
      <c r="M802" s="9">
        <v>21836.22</v>
      </c>
      <c r="N802" s="9">
        <v>18769.3</v>
      </c>
      <c r="O802" s="9">
        <v>14536.85</v>
      </c>
      <c r="P802" s="9">
        <v>12473.57</v>
      </c>
      <c r="Q802" s="9">
        <v>21130.19</v>
      </c>
      <c r="R802" s="9">
        <v>16752.97</v>
      </c>
      <c r="S802" s="9">
        <v>13341.84</v>
      </c>
      <c r="T802" s="10">
        <v>221723.5</v>
      </c>
    </row>
    <row r="803" spans="1:20" ht="15.75" thickBot="1" x14ac:dyDescent="0.3">
      <c r="A803" s="4" t="s">
        <v>320</v>
      </c>
      <c r="B803" s="4" t="s">
        <v>264</v>
      </c>
      <c r="C803" s="4" t="s">
        <v>265</v>
      </c>
      <c r="D803" s="4" t="s">
        <v>346</v>
      </c>
      <c r="E803" s="4" t="s">
        <v>347</v>
      </c>
      <c r="F803" s="4" t="s">
        <v>112</v>
      </c>
      <c r="G803" s="4" t="s">
        <v>113</v>
      </c>
      <c r="H803" s="12"/>
      <c r="I803" s="12"/>
      <c r="J803" s="12"/>
      <c r="K803" s="12"/>
      <c r="L803" s="12"/>
      <c r="M803" s="12"/>
      <c r="N803" s="12"/>
      <c r="O803" s="12"/>
      <c r="P803" s="12"/>
      <c r="Q803" s="12"/>
      <c r="R803" s="12"/>
      <c r="S803" s="11">
        <v>15387.32</v>
      </c>
      <c r="T803" s="10">
        <v>15387.32</v>
      </c>
    </row>
    <row r="804" spans="1:20" ht="15.75" thickBot="1" x14ac:dyDescent="0.3">
      <c r="A804" s="4" t="s">
        <v>320</v>
      </c>
      <c r="B804" s="4" t="s">
        <v>264</v>
      </c>
      <c r="C804" s="4" t="s">
        <v>265</v>
      </c>
      <c r="D804" s="4" t="s">
        <v>346</v>
      </c>
      <c r="E804" s="4" t="s">
        <v>347</v>
      </c>
      <c r="F804" s="4" t="s">
        <v>88</v>
      </c>
      <c r="G804" s="4" t="s">
        <v>89</v>
      </c>
      <c r="H804" s="9">
        <v>12882.78</v>
      </c>
      <c r="I804" s="9">
        <v>11918.47</v>
      </c>
      <c r="J804" s="9">
        <v>12813.14</v>
      </c>
      <c r="K804" s="9">
        <v>12513.41</v>
      </c>
      <c r="L804" s="9">
        <v>13629.46</v>
      </c>
      <c r="M804" s="9">
        <v>12636.65</v>
      </c>
      <c r="N804" s="9">
        <v>12374.17</v>
      </c>
      <c r="O804" s="9">
        <v>12995.61</v>
      </c>
      <c r="P804" s="9">
        <v>11390.33</v>
      </c>
      <c r="Q804" s="9">
        <v>14336.37</v>
      </c>
      <c r="R804" s="9">
        <v>12984.25</v>
      </c>
      <c r="S804" s="9">
        <v>12782</v>
      </c>
      <c r="T804" s="10">
        <v>153256.64000000001</v>
      </c>
    </row>
    <row r="805" spans="1:20" ht="15.75" thickBot="1" x14ac:dyDescent="0.3">
      <c r="A805" s="4" t="s">
        <v>320</v>
      </c>
      <c r="B805" s="4" t="s">
        <v>264</v>
      </c>
      <c r="C805" s="4" t="s">
        <v>265</v>
      </c>
      <c r="D805" s="4" t="s">
        <v>346</v>
      </c>
      <c r="E805" s="4" t="s">
        <v>347</v>
      </c>
      <c r="F805" s="4" t="s">
        <v>90</v>
      </c>
      <c r="G805" s="4" t="s">
        <v>91</v>
      </c>
      <c r="H805" s="11">
        <v>55315.17</v>
      </c>
      <c r="I805" s="11">
        <v>48943.19</v>
      </c>
      <c r="J805" s="11">
        <v>52721.18</v>
      </c>
      <c r="K805" s="11">
        <v>53530.82</v>
      </c>
      <c r="L805" s="11">
        <v>58258.69</v>
      </c>
      <c r="M805" s="11">
        <v>53741.81</v>
      </c>
      <c r="N805" s="11">
        <v>51639.98</v>
      </c>
      <c r="O805" s="11">
        <v>54315.53</v>
      </c>
      <c r="P805" s="11">
        <v>46646.75</v>
      </c>
      <c r="Q805" s="11">
        <v>59400.73</v>
      </c>
      <c r="R805" s="11">
        <v>54309.2</v>
      </c>
      <c r="S805" s="11">
        <v>52645.16</v>
      </c>
      <c r="T805" s="10">
        <v>641468.21</v>
      </c>
    </row>
    <row r="806" spans="1:20" ht="15.75" thickBot="1" x14ac:dyDescent="0.3">
      <c r="A806" s="4" t="s">
        <v>320</v>
      </c>
      <c r="B806" s="4" t="s">
        <v>264</v>
      </c>
      <c r="C806" s="4" t="s">
        <v>265</v>
      </c>
      <c r="D806" s="4" t="s">
        <v>346</v>
      </c>
      <c r="E806" s="4" t="s">
        <v>347</v>
      </c>
      <c r="F806" s="4" t="s">
        <v>235</v>
      </c>
      <c r="G806" s="4" t="s">
        <v>236</v>
      </c>
      <c r="H806" s="8"/>
      <c r="I806" s="8"/>
      <c r="J806" s="9">
        <v>-45.13</v>
      </c>
      <c r="K806" s="8"/>
      <c r="L806" s="8"/>
      <c r="M806" s="8"/>
      <c r="N806" s="8"/>
      <c r="O806" s="8"/>
      <c r="P806" s="8"/>
      <c r="Q806" s="8"/>
      <c r="R806" s="8"/>
      <c r="S806" s="8"/>
      <c r="T806" s="10">
        <v>-45.13</v>
      </c>
    </row>
    <row r="807" spans="1:20" ht="15.75" thickBot="1" x14ac:dyDescent="0.3">
      <c r="A807" s="4" t="s">
        <v>320</v>
      </c>
      <c r="B807" s="4" t="s">
        <v>264</v>
      </c>
      <c r="C807" s="4" t="s">
        <v>265</v>
      </c>
      <c r="D807" s="4" t="s">
        <v>346</v>
      </c>
      <c r="E807" s="4" t="s">
        <v>347</v>
      </c>
      <c r="F807" s="4" t="s">
        <v>120</v>
      </c>
      <c r="G807" s="4" t="s">
        <v>121</v>
      </c>
      <c r="H807" s="11">
        <v>477.97</v>
      </c>
      <c r="I807" s="11">
        <v>208.19</v>
      </c>
      <c r="J807" s="11">
        <v>55.59</v>
      </c>
      <c r="K807" s="11">
        <v>711.78</v>
      </c>
      <c r="L807" s="11">
        <v>250.7</v>
      </c>
      <c r="M807" s="11">
        <v>395.67</v>
      </c>
      <c r="N807" s="11">
        <v>67.58</v>
      </c>
      <c r="O807" s="11">
        <v>33.79</v>
      </c>
      <c r="P807" s="12"/>
      <c r="Q807" s="12"/>
      <c r="R807" s="11">
        <v>439.27</v>
      </c>
      <c r="S807" s="11">
        <v>575.52</v>
      </c>
      <c r="T807" s="10">
        <v>3216.06</v>
      </c>
    </row>
    <row r="808" spans="1:20" ht="15.75" thickBot="1" x14ac:dyDescent="0.3">
      <c r="A808" s="4" t="s">
        <v>320</v>
      </c>
      <c r="B808" s="4" t="s">
        <v>264</v>
      </c>
      <c r="C808" s="4" t="s">
        <v>265</v>
      </c>
      <c r="D808" s="4" t="s">
        <v>346</v>
      </c>
      <c r="E808" s="4" t="s">
        <v>347</v>
      </c>
      <c r="F808" s="4" t="s">
        <v>94</v>
      </c>
      <c r="G808" s="4" t="s">
        <v>95</v>
      </c>
      <c r="H808" s="8"/>
      <c r="I808" s="8"/>
      <c r="J808" s="8"/>
      <c r="K808" s="8"/>
      <c r="L808" s="8"/>
      <c r="M808" s="8"/>
      <c r="N808" s="8"/>
      <c r="O808" s="9">
        <v>0.3</v>
      </c>
      <c r="P808" s="8"/>
      <c r="Q808" s="8"/>
      <c r="R808" s="8"/>
      <c r="S808" s="8"/>
      <c r="T808" s="10">
        <v>0.3</v>
      </c>
    </row>
    <row r="809" spans="1:20" ht="15.75" thickBot="1" x14ac:dyDescent="0.3">
      <c r="A809" s="4" t="s">
        <v>320</v>
      </c>
      <c r="B809" s="4" t="s">
        <v>264</v>
      </c>
      <c r="C809" s="4" t="s">
        <v>265</v>
      </c>
      <c r="D809" s="4" t="s">
        <v>346</v>
      </c>
      <c r="E809" s="4" t="s">
        <v>347</v>
      </c>
      <c r="F809" s="4" t="s">
        <v>84</v>
      </c>
      <c r="G809" s="4" t="s">
        <v>85</v>
      </c>
      <c r="H809" s="11">
        <v>8223.36</v>
      </c>
      <c r="I809" s="11">
        <v>4122.57</v>
      </c>
      <c r="J809" s="11">
        <v>4893.42</v>
      </c>
      <c r="K809" s="11">
        <v>6029.16</v>
      </c>
      <c r="L809" s="11">
        <v>6220.68</v>
      </c>
      <c r="M809" s="11">
        <v>4749.41</v>
      </c>
      <c r="N809" s="11">
        <v>3685.89</v>
      </c>
      <c r="O809" s="11">
        <v>4367.75</v>
      </c>
      <c r="P809" s="11">
        <v>2845.57</v>
      </c>
      <c r="Q809" s="11">
        <v>7032.02</v>
      </c>
      <c r="R809" s="11">
        <v>6173.75</v>
      </c>
      <c r="S809" s="11">
        <v>2905.37</v>
      </c>
      <c r="T809" s="10">
        <v>61248.95</v>
      </c>
    </row>
    <row r="810" spans="1:20" ht="15.75" thickBot="1" x14ac:dyDescent="0.3">
      <c r="A810" s="4" t="s">
        <v>320</v>
      </c>
      <c r="B810" s="4" t="s">
        <v>264</v>
      </c>
      <c r="C810" s="4" t="s">
        <v>265</v>
      </c>
      <c r="D810" s="4" t="s">
        <v>346</v>
      </c>
      <c r="E810" s="4" t="s">
        <v>347</v>
      </c>
      <c r="F810" s="4" t="s">
        <v>140</v>
      </c>
      <c r="G810" s="4" t="s">
        <v>141</v>
      </c>
      <c r="H810" s="9">
        <v>321.45</v>
      </c>
      <c r="I810" s="9">
        <v>385.74</v>
      </c>
      <c r="J810" s="9">
        <v>214.3</v>
      </c>
      <c r="K810" s="9">
        <v>171.44</v>
      </c>
      <c r="L810" s="9">
        <v>685.76</v>
      </c>
      <c r="M810" s="9">
        <v>664.33</v>
      </c>
      <c r="N810" s="9">
        <v>664.33</v>
      </c>
      <c r="O810" s="9">
        <v>492.89</v>
      </c>
      <c r="P810" s="9">
        <v>364.31</v>
      </c>
      <c r="Q810" s="9">
        <v>214.3</v>
      </c>
      <c r="R810" s="9">
        <v>585</v>
      </c>
      <c r="S810" s="9">
        <v>472.5</v>
      </c>
      <c r="T810" s="10">
        <v>5236.3500000000004</v>
      </c>
    </row>
    <row r="811" spans="1:20" ht="15.75" thickBot="1" x14ac:dyDescent="0.3">
      <c r="A811" s="4" t="s">
        <v>320</v>
      </c>
      <c r="B811" s="4" t="s">
        <v>264</v>
      </c>
      <c r="C811" s="4" t="s">
        <v>265</v>
      </c>
      <c r="D811" s="4" t="s">
        <v>346</v>
      </c>
      <c r="E811" s="4" t="s">
        <v>347</v>
      </c>
      <c r="F811" s="4" t="s">
        <v>56</v>
      </c>
      <c r="G811" s="4" t="s">
        <v>57</v>
      </c>
      <c r="H811" s="11">
        <v>1077.57</v>
      </c>
      <c r="I811" s="11">
        <v>877.95</v>
      </c>
      <c r="J811" s="11">
        <v>1031.71</v>
      </c>
      <c r="K811" s="11">
        <v>1031.71</v>
      </c>
      <c r="L811" s="11">
        <v>1077.94</v>
      </c>
      <c r="M811" s="11">
        <v>1031.71</v>
      </c>
      <c r="N811" s="11">
        <v>416.02</v>
      </c>
      <c r="O811" s="11">
        <v>1124.1600000000001</v>
      </c>
      <c r="P811" s="11">
        <v>754.37</v>
      </c>
      <c r="Q811" s="11">
        <v>1077.94</v>
      </c>
      <c r="R811" s="11">
        <v>985.49</v>
      </c>
      <c r="S811" s="11">
        <v>538.66</v>
      </c>
      <c r="T811" s="10">
        <v>11025.23</v>
      </c>
    </row>
    <row r="812" spans="1:20" ht="15.75" thickBot="1" x14ac:dyDescent="0.3">
      <c r="A812" s="4" t="s">
        <v>320</v>
      </c>
      <c r="B812" s="4" t="s">
        <v>264</v>
      </c>
      <c r="C812" s="4" t="s">
        <v>265</v>
      </c>
      <c r="D812" s="4" t="s">
        <v>346</v>
      </c>
      <c r="E812" s="4" t="s">
        <v>347</v>
      </c>
      <c r="F812" s="4" t="s">
        <v>104</v>
      </c>
      <c r="G812" s="4" t="s">
        <v>105</v>
      </c>
      <c r="H812" s="9">
        <v>-5603.08</v>
      </c>
      <c r="I812" s="9">
        <v>-3880.74</v>
      </c>
      <c r="J812" s="9">
        <v>-2225.11</v>
      </c>
      <c r="K812" s="9">
        <v>-4681.91</v>
      </c>
      <c r="L812" s="9">
        <v>-10111.58</v>
      </c>
      <c r="M812" s="9">
        <v>-6638.15</v>
      </c>
      <c r="N812" s="9">
        <v>-6395.76</v>
      </c>
      <c r="O812" s="9">
        <v>-7738.83</v>
      </c>
      <c r="P812" s="9">
        <v>-4862.3</v>
      </c>
      <c r="Q812" s="9">
        <v>-3508.67</v>
      </c>
      <c r="R812" s="9">
        <v>-6829.7</v>
      </c>
      <c r="S812" s="9">
        <v>-5066.3900000000003</v>
      </c>
      <c r="T812" s="10">
        <v>-67542.22</v>
      </c>
    </row>
    <row r="813" spans="1:20" ht="15.75" thickBot="1" x14ac:dyDescent="0.3">
      <c r="A813" s="4" t="s">
        <v>320</v>
      </c>
      <c r="B813" s="4" t="s">
        <v>264</v>
      </c>
      <c r="C813" s="4" t="s">
        <v>265</v>
      </c>
      <c r="D813" s="4" t="s">
        <v>346</v>
      </c>
      <c r="E813" s="4" t="s">
        <v>347</v>
      </c>
      <c r="F813" s="4" t="s">
        <v>106</v>
      </c>
      <c r="G813" s="4" t="s">
        <v>107</v>
      </c>
      <c r="H813" s="11">
        <v>-142454.32</v>
      </c>
      <c r="I813" s="11">
        <v>-111782.86</v>
      </c>
      <c r="J813" s="11">
        <v>-132038.93</v>
      </c>
      <c r="K813" s="11">
        <v>-141592</v>
      </c>
      <c r="L813" s="11">
        <v>-140371.97</v>
      </c>
      <c r="M813" s="11">
        <v>-142633.07999999999</v>
      </c>
      <c r="N813" s="11">
        <v>-129626.22</v>
      </c>
      <c r="O813" s="11">
        <v>-127476.08</v>
      </c>
      <c r="P813" s="11">
        <v>-112135.76</v>
      </c>
      <c r="Q813" s="11">
        <v>-159069.96</v>
      </c>
      <c r="R813" s="11">
        <v>-127987.51</v>
      </c>
      <c r="S813" s="11">
        <v>-113118.36</v>
      </c>
      <c r="T813" s="10">
        <v>-1580287.05</v>
      </c>
    </row>
    <row r="814" spans="1:20" ht="15.75" thickBot="1" x14ac:dyDescent="0.3">
      <c r="A814" s="4" t="s">
        <v>320</v>
      </c>
      <c r="B814" s="4" t="s">
        <v>264</v>
      </c>
      <c r="C814" s="4" t="s">
        <v>265</v>
      </c>
      <c r="D814" s="4" t="s">
        <v>346</v>
      </c>
      <c r="E814" s="4" t="s">
        <v>347</v>
      </c>
      <c r="F814" s="4" t="s">
        <v>108</v>
      </c>
      <c r="G814" s="4" t="s">
        <v>109</v>
      </c>
      <c r="H814" s="9">
        <v>-29890.47</v>
      </c>
      <c r="I814" s="9">
        <v>-15924.95</v>
      </c>
      <c r="J814" s="9">
        <v>-16837.36</v>
      </c>
      <c r="K814" s="9">
        <v>-31016.18</v>
      </c>
      <c r="L814" s="9">
        <v>-27391.98</v>
      </c>
      <c r="M814" s="9">
        <v>-22274.61</v>
      </c>
      <c r="N814" s="9">
        <v>-23625.43</v>
      </c>
      <c r="O814" s="9">
        <v>-18254.560000000001</v>
      </c>
      <c r="P814" s="9">
        <v>-13921.04</v>
      </c>
      <c r="Q814" s="9">
        <v>-25778.48</v>
      </c>
      <c r="R814" s="9">
        <v>-16022.04</v>
      </c>
      <c r="S814" s="9">
        <v>-15617.99</v>
      </c>
      <c r="T814" s="10">
        <v>-256555.09</v>
      </c>
    </row>
    <row r="815" spans="1:20" ht="15.75" thickBot="1" x14ac:dyDescent="0.3">
      <c r="A815" s="4" t="s">
        <v>320</v>
      </c>
      <c r="B815" s="4" t="s">
        <v>264</v>
      </c>
      <c r="C815" s="4" t="s">
        <v>265</v>
      </c>
      <c r="D815" s="4" t="s">
        <v>346</v>
      </c>
      <c r="E815" s="4" t="s">
        <v>347</v>
      </c>
      <c r="F815" s="4" t="s">
        <v>158</v>
      </c>
      <c r="G815" s="4" t="s">
        <v>159</v>
      </c>
      <c r="H815" s="11">
        <v>-540.54</v>
      </c>
      <c r="I815" s="11">
        <v>-139.32</v>
      </c>
      <c r="J815" s="11">
        <v>-55.08</v>
      </c>
      <c r="K815" s="11">
        <v>-669.6</v>
      </c>
      <c r="L815" s="11">
        <v>-382.32</v>
      </c>
      <c r="M815" s="11">
        <v>-133.91999999999999</v>
      </c>
      <c r="N815" s="12"/>
      <c r="O815" s="12"/>
      <c r="P815" s="12"/>
      <c r="Q815" s="11">
        <v>-33.479999999999997</v>
      </c>
      <c r="R815" s="11">
        <v>-200.88</v>
      </c>
      <c r="S815" s="11">
        <v>-503.44</v>
      </c>
      <c r="T815" s="10">
        <v>-2658.58</v>
      </c>
    </row>
    <row r="816" spans="1:20" ht="15.75" thickBot="1" x14ac:dyDescent="0.3">
      <c r="A816" s="4" t="s">
        <v>320</v>
      </c>
      <c r="B816" s="4" t="s">
        <v>264</v>
      </c>
      <c r="C816" s="4" t="s">
        <v>265</v>
      </c>
      <c r="D816" s="4" t="s">
        <v>346</v>
      </c>
      <c r="E816" s="4" t="s">
        <v>347</v>
      </c>
      <c r="F816" s="4" t="s">
        <v>243</v>
      </c>
      <c r="G816" s="4" t="s">
        <v>244</v>
      </c>
      <c r="H816" s="9">
        <v>-235.73</v>
      </c>
      <c r="I816" s="9">
        <v>-278.58999999999997</v>
      </c>
      <c r="J816" s="9">
        <v>-107.15</v>
      </c>
      <c r="K816" s="9">
        <v>-150.01</v>
      </c>
      <c r="L816" s="9">
        <v>-750.05</v>
      </c>
      <c r="M816" s="9">
        <v>-407.17</v>
      </c>
      <c r="N816" s="9">
        <v>-342.88</v>
      </c>
      <c r="O816" s="9">
        <v>-278.58999999999997</v>
      </c>
      <c r="P816" s="9">
        <v>-214.3</v>
      </c>
      <c r="Q816" s="9">
        <v>-535.75</v>
      </c>
      <c r="R816" s="9">
        <v>-214.3</v>
      </c>
      <c r="S816" s="9">
        <v>-192.87</v>
      </c>
      <c r="T816" s="10">
        <v>-3707.39</v>
      </c>
    </row>
    <row r="817" spans="1:20" ht="15.75" thickBot="1" x14ac:dyDescent="0.3">
      <c r="A817" s="4" t="s">
        <v>320</v>
      </c>
      <c r="B817" s="4" t="s">
        <v>164</v>
      </c>
      <c r="C817" s="4" t="s">
        <v>165</v>
      </c>
      <c r="D817" s="4" t="s">
        <v>321</v>
      </c>
      <c r="E817" s="4" t="s">
        <v>322</v>
      </c>
      <c r="F817" s="4" t="s">
        <v>84</v>
      </c>
      <c r="G817" s="4" t="s">
        <v>85</v>
      </c>
      <c r="H817" s="12"/>
      <c r="I817" s="12"/>
      <c r="J817" s="11">
        <v>18.97</v>
      </c>
      <c r="K817" s="12"/>
      <c r="L817" s="12"/>
      <c r="M817" s="12"/>
      <c r="N817" s="12"/>
      <c r="O817" s="12"/>
      <c r="P817" s="12"/>
      <c r="Q817" s="12"/>
      <c r="R817" s="12"/>
      <c r="S817" s="12"/>
      <c r="T817" s="10">
        <v>18.97</v>
      </c>
    </row>
    <row r="818" spans="1:20" ht="15.75" thickBot="1" x14ac:dyDescent="0.3">
      <c r="A818" s="4" t="s">
        <v>320</v>
      </c>
      <c r="B818" s="4" t="s">
        <v>164</v>
      </c>
      <c r="C818" s="4" t="s">
        <v>165</v>
      </c>
      <c r="D818" s="4" t="s">
        <v>321</v>
      </c>
      <c r="E818" s="4" t="s">
        <v>322</v>
      </c>
      <c r="F818" s="4" t="s">
        <v>256</v>
      </c>
      <c r="G818" s="4" t="s">
        <v>257</v>
      </c>
      <c r="H818" s="8"/>
      <c r="I818" s="9">
        <v>325.5</v>
      </c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10">
        <v>325.5</v>
      </c>
    </row>
    <row r="819" spans="1:20" ht="15.75" thickBot="1" x14ac:dyDescent="0.3">
      <c r="A819" s="4" t="s">
        <v>320</v>
      </c>
      <c r="B819" s="4" t="s">
        <v>164</v>
      </c>
      <c r="C819" s="4" t="s">
        <v>165</v>
      </c>
      <c r="D819" s="4" t="s">
        <v>321</v>
      </c>
      <c r="E819" s="4" t="s">
        <v>322</v>
      </c>
      <c r="F819" s="4" t="s">
        <v>65</v>
      </c>
      <c r="G819" s="4" t="s">
        <v>66</v>
      </c>
      <c r="H819" s="12"/>
      <c r="I819" s="12"/>
      <c r="J819" s="11">
        <v>181.76</v>
      </c>
      <c r="K819" s="15">
        <v>0</v>
      </c>
      <c r="L819" s="12"/>
      <c r="M819" s="12"/>
      <c r="N819" s="12"/>
      <c r="O819" s="12"/>
      <c r="P819" s="12"/>
      <c r="Q819" s="12"/>
      <c r="R819" s="12"/>
      <c r="S819" s="12"/>
      <c r="T819" s="10">
        <v>181.76</v>
      </c>
    </row>
    <row r="820" spans="1:20" ht="15.75" thickBot="1" x14ac:dyDescent="0.3">
      <c r="A820" s="4" t="s">
        <v>320</v>
      </c>
      <c r="B820" s="4" t="s">
        <v>164</v>
      </c>
      <c r="C820" s="4" t="s">
        <v>165</v>
      </c>
      <c r="D820" s="4" t="s">
        <v>348</v>
      </c>
      <c r="E820" s="4" t="s">
        <v>335</v>
      </c>
      <c r="F820" s="4" t="s">
        <v>114</v>
      </c>
      <c r="G820" s="4" t="s">
        <v>115</v>
      </c>
      <c r="H820" s="8"/>
      <c r="I820" s="8"/>
      <c r="J820" s="9">
        <v>36.81</v>
      </c>
      <c r="K820" s="8"/>
      <c r="L820" s="8"/>
      <c r="M820" s="8"/>
      <c r="N820" s="9">
        <v>208.32</v>
      </c>
      <c r="O820" s="9">
        <v>-34.72</v>
      </c>
      <c r="P820" s="8"/>
      <c r="Q820" s="8"/>
      <c r="R820" s="8"/>
      <c r="S820" s="8"/>
      <c r="T820" s="10">
        <v>210.41</v>
      </c>
    </row>
    <row r="821" spans="1:20" ht="15.75" thickBot="1" x14ac:dyDescent="0.3">
      <c r="A821" s="4" t="s">
        <v>320</v>
      </c>
      <c r="B821" s="4" t="s">
        <v>164</v>
      </c>
      <c r="C821" s="4" t="s">
        <v>165</v>
      </c>
      <c r="D821" s="4" t="s">
        <v>348</v>
      </c>
      <c r="E821" s="4" t="s">
        <v>335</v>
      </c>
      <c r="F821" s="4" t="s">
        <v>86</v>
      </c>
      <c r="G821" s="4" t="s">
        <v>87</v>
      </c>
      <c r="H821" s="11">
        <v>22479.25</v>
      </c>
      <c r="I821" s="11">
        <v>22386.44</v>
      </c>
      <c r="J821" s="11">
        <v>22438.54</v>
      </c>
      <c r="K821" s="11">
        <v>19121.52</v>
      </c>
      <c r="L821" s="11">
        <v>25534.14</v>
      </c>
      <c r="M821" s="11">
        <v>22322.55</v>
      </c>
      <c r="N821" s="11">
        <v>17583.07</v>
      </c>
      <c r="O821" s="11">
        <v>18494.36</v>
      </c>
      <c r="P821" s="11">
        <v>19407.88</v>
      </c>
      <c r="Q821" s="11">
        <v>23558.67</v>
      </c>
      <c r="R821" s="11">
        <v>21066.55</v>
      </c>
      <c r="S821" s="11">
        <v>15245.57</v>
      </c>
      <c r="T821" s="10">
        <v>249638.54</v>
      </c>
    </row>
    <row r="822" spans="1:20" ht="15.75" thickBot="1" x14ac:dyDescent="0.3">
      <c r="A822" s="4" t="s">
        <v>320</v>
      </c>
      <c r="B822" s="4" t="s">
        <v>164</v>
      </c>
      <c r="C822" s="4" t="s">
        <v>165</v>
      </c>
      <c r="D822" s="4" t="s">
        <v>348</v>
      </c>
      <c r="E822" s="4" t="s">
        <v>335</v>
      </c>
      <c r="F822" s="4" t="s">
        <v>116</v>
      </c>
      <c r="G822" s="4" t="s">
        <v>117</v>
      </c>
      <c r="H822" s="9">
        <v>4322.25</v>
      </c>
      <c r="I822" s="9">
        <v>3852.27</v>
      </c>
      <c r="J822" s="9">
        <v>2478.25</v>
      </c>
      <c r="K822" s="9">
        <v>3361.22</v>
      </c>
      <c r="L822" s="9">
        <v>1308.6199999999999</v>
      </c>
      <c r="M822" s="9">
        <v>1561.28</v>
      </c>
      <c r="N822" s="9">
        <v>1073.92</v>
      </c>
      <c r="O822" s="9">
        <v>2136.4499999999998</v>
      </c>
      <c r="P822" s="9">
        <v>1423.76</v>
      </c>
      <c r="Q822" s="9">
        <v>2637.72</v>
      </c>
      <c r="R822" s="9">
        <v>2677.41</v>
      </c>
      <c r="S822" s="9">
        <v>554.21</v>
      </c>
      <c r="T822" s="10">
        <v>27387.360000000001</v>
      </c>
    </row>
    <row r="823" spans="1:20" ht="15.75" thickBot="1" x14ac:dyDescent="0.3">
      <c r="A823" s="4" t="s">
        <v>320</v>
      </c>
      <c r="B823" s="4" t="s">
        <v>164</v>
      </c>
      <c r="C823" s="4" t="s">
        <v>165</v>
      </c>
      <c r="D823" s="4" t="s">
        <v>348</v>
      </c>
      <c r="E823" s="4" t="s">
        <v>335</v>
      </c>
      <c r="F823" s="4" t="s">
        <v>88</v>
      </c>
      <c r="G823" s="4" t="s">
        <v>89</v>
      </c>
      <c r="H823" s="11">
        <v>3459.7</v>
      </c>
      <c r="I823" s="11">
        <v>3008.34</v>
      </c>
      <c r="J823" s="11">
        <v>3309.69</v>
      </c>
      <c r="K823" s="11">
        <v>3343.94</v>
      </c>
      <c r="L823" s="11">
        <v>3494</v>
      </c>
      <c r="M823" s="11">
        <v>3189.87</v>
      </c>
      <c r="N823" s="11">
        <v>3341.9</v>
      </c>
      <c r="O823" s="11">
        <v>3494.11</v>
      </c>
      <c r="P823" s="11">
        <v>3038.36</v>
      </c>
      <c r="Q823" s="11">
        <v>3493.36</v>
      </c>
      <c r="R823" s="11">
        <v>3343.35</v>
      </c>
      <c r="S823" s="11">
        <v>3285.05</v>
      </c>
      <c r="T823" s="10">
        <v>39801.67</v>
      </c>
    </row>
    <row r="824" spans="1:20" ht="15.75" thickBot="1" x14ac:dyDescent="0.3">
      <c r="A824" s="4" t="s">
        <v>320</v>
      </c>
      <c r="B824" s="4" t="s">
        <v>164</v>
      </c>
      <c r="C824" s="4" t="s">
        <v>165</v>
      </c>
      <c r="D824" s="4" t="s">
        <v>348</v>
      </c>
      <c r="E824" s="4" t="s">
        <v>335</v>
      </c>
      <c r="F824" s="4" t="s">
        <v>90</v>
      </c>
      <c r="G824" s="4" t="s">
        <v>91</v>
      </c>
      <c r="H824" s="9">
        <v>14152.26</v>
      </c>
      <c r="I824" s="9">
        <v>12318.11</v>
      </c>
      <c r="J824" s="9">
        <v>13270.74</v>
      </c>
      <c r="K824" s="9">
        <v>13615.66</v>
      </c>
      <c r="L824" s="9">
        <v>13789.23</v>
      </c>
      <c r="M824" s="9">
        <v>12650.2</v>
      </c>
      <c r="N824" s="9">
        <v>13194.73</v>
      </c>
      <c r="O824" s="9">
        <v>13919.69</v>
      </c>
      <c r="P824" s="9">
        <v>12037.83</v>
      </c>
      <c r="Q824" s="9">
        <v>14007.7</v>
      </c>
      <c r="R824" s="9">
        <v>13429.5</v>
      </c>
      <c r="S824" s="9">
        <v>12852.95</v>
      </c>
      <c r="T824" s="10">
        <v>159238.6</v>
      </c>
    </row>
    <row r="825" spans="1:20" ht="15.75" thickBot="1" x14ac:dyDescent="0.3">
      <c r="A825" s="4" t="s">
        <v>320</v>
      </c>
      <c r="B825" s="4" t="s">
        <v>164</v>
      </c>
      <c r="C825" s="4" t="s">
        <v>165</v>
      </c>
      <c r="D825" s="4" t="s">
        <v>348</v>
      </c>
      <c r="E825" s="4" t="s">
        <v>335</v>
      </c>
      <c r="F825" s="4" t="s">
        <v>120</v>
      </c>
      <c r="G825" s="4" t="s">
        <v>121</v>
      </c>
      <c r="H825" s="11">
        <v>182.03</v>
      </c>
      <c r="I825" s="11">
        <v>111.18</v>
      </c>
      <c r="J825" s="12"/>
      <c r="K825" s="12"/>
      <c r="L825" s="12"/>
      <c r="M825" s="12"/>
      <c r="N825" s="12"/>
      <c r="O825" s="12"/>
      <c r="P825" s="12"/>
      <c r="Q825" s="11">
        <v>76.3</v>
      </c>
      <c r="R825" s="12"/>
      <c r="S825" s="12"/>
      <c r="T825" s="10">
        <v>369.51</v>
      </c>
    </row>
    <row r="826" spans="1:20" ht="15.75" thickBot="1" x14ac:dyDescent="0.3">
      <c r="A826" s="4" t="s">
        <v>320</v>
      </c>
      <c r="B826" s="4" t="s">
        <v>164</v>
      </c>
      <c r="C826" s="4" t="s">
        <v>165</v>
      </c>
      <c r="D826" s="4" t="s">
        <v>348</v>
      </c>
      <c r="E826" s="4" t="s">
        <v>335</v>
      </c>
      <c r="F826" s="4" t="s">
        <v>84</v>
      </c>
      <c r="G826" s="4" t="s">
        <v>85</v>
      </c>
      <c r="H826" s="9">
        <v>873.27</v>
      </c>
      <c r="I826" s="9">
        <v>875.86</v>
      </c>
      <c r="J826" s="9">
        <v>1180.1199999999999</v>
      </c>
      <c r="K826" s="9">
        <v>864.34</v>
      </c>
      <c r="L826" s="9">
        <v>2417.3000000000002</v>
      </c>
      <c r="M826" s="9">
        <v>695.81</v>
      </c>
      <c r="N826" s="9">
        <v>547.52</v>
      </c>
      <c r="O826" s="9">
        <v>694.54</v>
      </c>
      <c r="P826" s="9">
        <v>816.43</v>
      </c>
      <c r="Q826" s="9">
        <v>1982.82</v>
      </c>
      <c r="R826" s="9">
        <v>436.52</v>
      </c>
      <c r="S826" s="9">
        <v>71.56</v>
      </c>
      <c r="T826" s="10">
        <v>11456.09</v>
      </c>
    </row>
    <row r="827" spans="1:20" ht="15.75" thickBot="1" x14ac:dyDescent="0.3">
      <c r="A827" s="4" t="s">
        <v>320</v>
      </c>
      <c r="B827" s="4" t="s">
        <v>164</v>
      </c>
      <c r="C827" s="4" t="s">
        <v>165</v>
      </c>
      <c r="D827" s="4" t="s">
        <v>348</v>
      </c>
      <c r="E827" s="4" t="s">
        <v>335</v>
      </c>
      <c r="F827" s="4" t="s">
        <v>98</v>
      </c>
      <c r="G827" s="4" t="s">
        <v>99</v>
      </c>
      <c r="H827" s="12"/>
      <c r="I827" s="12"/>
      <c r="J827" s="12"/>
      <c r="K827" s="12"/>
      <c r="L827" s="12"/>
      <c r="M827" s="12"/>
      <c r="N827" s="12"/>
      <c r="O827" s="12"/>
      <c r="P827" s="12"/>
      <c r="Q827" s="11">
        <v>169.6</v>
      </c>
      <c r="R827" s="12"/>
      <c r="S827" s="12"/>
      <c r="T827" s="10">
        <v>169.6</v>
      </c>
    </row>
    <row r="828" spans="1:20" ht="15.75" thickBot="1" x14ac:dyDescent="0.3">
      <c r="A828" s="4" t="s">
        <v>320</v>
      </c>
      <c r="B828" s="4" t="s">
        <v>164</v>
      </c>
      <c r="C828" s="4" t="s">
        <v>165</v>
      </c>
      <c r="D828" s="4" t="s">
        <v>348</v>
      </c>
      <c r="E828" s="4" t="s">
        <v>335</v>
      </c>
      <c r="F828" s="4" t="s">
        <v>140</v>
      </c>
      <c r="G828" s="4" t="s">
        <v>141</v>
      </c>
      <c r="H828" s="8"/>
      <c r="I828" s="8"/>
      <c r="J828" s="9">
        <v>21.43</v>
      </c>
      <c r="K828" s="8"/>
      <c r="L828" s="8"/>
      <c r="M828" s="8"/>
      <c r="N828" s="8"/>
      <c r="O828" s="8"/>
      <c r="P828" s="8"/>
      <c r="Q828" s="8"/>
      <c r="R828" s="8"/>
      <c r="S828" s="8"/>
      <c r="T828" s="10">
        <v>21.43</v>
      </c>
    </row>
    <row r="829" spans="1:20" ht="15.75" thickBot="1" x14ac:dyDescent="0.3">
      <c r="A829" s="4" t="s">
        <v>320</v>
      </c>
      <c r="B829" s="4" t="s">
        <v>164</v>
      </c>
      <c r="C829" s="4" t="s">
        <v>165</v>
      </c>
      <c r="D829" s="4" t="s">
        <v>348</v>
      </c>
      <c r="E829" s="4" t="s">
        <v>335</v>
      </c>
      <c r="F829" s="4" t="s">
        <v>180</v>
      </c>
      <c r="G829" s="4" t="s">
        <v>181</v>
      </c>
      <c r="H829" s="12"/>
      <c r="I829" s="12"/>
      <c r="J829" s="12"/>
      <c r="K829" s="12"/>
      <c r="L829" s="12"/>
      <c r="M829" s="12"/>
      <c r="N829" s="12"/>
      <c r="O829" s="12"/>
      <c r="P829" s="12"/>
      <c r="Q829" s="12"/>
      <c r="R829" s="12"/>
      <c r="S829" s="11">
        <v>965.34</v>
      </c>
      <c r="T829" s="10">
        <v>965.34</v>
      </c>
    </row>
    <row r="830" spans="1:20" ht="15.75" thickBot="1" x14ac:dyDescent="0.3">
      <c r="A830" s="4" t="s">
        <v>320</v>
      </c>
      <c r="B830" s="4" t="s">
        <v>164</v>
      </c>
      <c r="C830" s="4" t="s">
        <v>165</v>
      </c>
      <c r="D830" s="4" t="s">
        <v>348</v>
      </c>
      <c r="E830" s="4" t="s">
        <v>335</v>
      </c>
      <c r="F830" s="4" t="s">
        <v>65</v>
      </c>
      <c r="G830" s="4" t="s">
        <v>66</v>
      </c>
      <c r="H830" s="8"/>
      <c r="I830" s="8"/>
      <c r="J830" s="8"/>
      <c r="K830" s="8"/>
      <c r="L830" s="8"/>
      <c r="M830" s="8"/>
      <c r="N830" s="9">
        <v>202.18</v>
      </c>
      <c r="O830" s="8"/>
      <c r="P830" s="8"/>
      <c r="Q830" s="8"/>
      <c r="R830" s="8"/>
      <c r="S830" s="8"/>
      <c r="T830" s="10">
        <v>202.18</v>
      </c>
    </row>
    <row r="831" spans="1:20" ht="15.75" thickBot="1" x14ac:dyDescent="0.3">
      <c r="A831" s="4" t="s">
        <v>320</v>
      </c>
      <c r="B831" s="4" t="s">
        <v>164</v>
      </c>
      <c r="C831" s="4" t="s">
        <v>165</v>
      </c>
      <c r="D831" s="4" t="s">
        <v>348</v>
      </c>
      <c r="E831" s="4" t="s">
        <v>335</v>
      </c>
      <c r="F831" s="4" t="s">
        <v>56</v>
      </c>
      <c r="G831" s="4" t="s">
        <v>57</v>
      </c>
      <c r="H831" s="12"/>
      <c r="I831" s="12"/>
      <c r="J831" s="11">
        <v>1038.72</v>
      </c>
      <c r="K831" s="12"/>
      <c r="L831" s="12"/>
      <c r="M831" s="12"/>
      <c r="N831" s="11">
        <v>1233.48</v>
      </c>
      <c r="O831" s="11">
        <v>779.04</v>
      </c>
      <c r="P831" s="11">
        <v>1493.16</v>
      </c>
      <c r="Q831" s="11">
        <v>2077.44</v>
      </c>
      <c r="R831" s="11">
        <v>519.36</v>
      </c>
      <c r="S831" s="11">
        <v>802.08</v>
      </c>
      <c r="T831" s="10">
        <v>7943.28</v>
      </c>
    </row>
    <row r="832" spans="1:20" ht="15.75" thickBot="1" x14ac:dyDescent="0.3">
      <c r="A832" s="4" t="s">
        <v>320</v>
      </c>
      <c r="B832" s="4" t="s">
        <v>164</v>
      </c>
      <c r="C832" s="4" t="s">
        <v>165</v>
      </c>
      <c r="D832" s="4" t="s">
        <v>348</v>
      </c>
      <c r="E832" s="4" t="s">
        <v>335</v>
      </c>
      <c r="F832" s="4" t="s">
        <v>68</v>
      </c>
      <c r="G832" s="4" t="s">
        <v>69</v>
      </c>
      <c r="H832" s="8"/>
      <c r="I832" s="8"/>
      <c r="J832" s="9">
        <v>32.15</v>
      </c>
      <c r="K832" s="8"/>
      <c r="L832" s="8"/>
      <c r="M832" s="8"/>
      <c r="N832" s="8"/>
      <c r="O832" s="9">
        <v>160.75</v>
      </c>
      <c r="P832" s="9">
        <v>192.9</v>
      </c>
      <c r="Q832" s="9">
        <v>192.9</v>
      </c>
      <c r="R832" s="9">
        <v>64.3</v>
      </c>
      <c r="S832" s="8"/>
      <c r="T832" s="10">
        <v>643</v>
      </c>
    </row>
    <row r="833" spans="1:20" ht="15.75" thickBot="1" x14ac:dyDescent="0.3">
      <c r="A833" s="4" t="s">
        <v>320</v>
      </c>
      <c r="B833" s="4" t="s">
        <v>164</v>
      </c>
      <c r="C833" s="4" t="s">
        <v>165</v>
      </c>
      <c r="D833" s="4" t="s">
        <v>348</v>
      </c>
      <c r="E833" s="4" t="s">
        <v>335</v>
      </c>
      <c r="F833" s="4" t="s">
        <v>104</v>
      </c>
      <c r="G833" s="4" t="s">
        <v>105</v>
      </c>
      <c r="H833" s="12"/>
      <c r="I833" s="12"/>
      <c r="J833" s="11">
        <v>-42.87</v>
      </c>
      <c r="K833" s="12"/>
      <c r="L833" s="12"/>
      <c r="M833" s="12"/>
      <c r="N833" s="11">
        <v>-202.18</v>
      </c>
      <c r="O833" s="12"/>
      <c r="P833" s="12"/>
      <c r="Q833" s="12"/>
      <c r="R833" s="12"/>
      <c r="S833" s="12"/>
      <c r="T833" s="10">
        <v>-245.05</v>
      </c>
    </row>
    <row r="834" spans="1:20" ht="15.75" thickBot="1" x14ac:dyDescent="0.3">
      <c r="A834" s="4" t="s">
        <v>320</v>
      </c>
      <c r="B834" s="4" t="s">
        <v>164</v>
      </c>
      <c r="C834" s="4" t="s">
        <v>165</v>
      </c>
      <c r="D834" s="4" t="s">
        <v>348</v>
      </c>
      <c r="E834" s="4" t="s">
        <v>335</v>
      </c>
      <c r="F834" s="4" t="s">
        <v>106</v>
      </c>
      <c r="G834" s="4" t="s">
        <v>107</v>
      </c>
      <c r="H834" s="9">
        <v>-40284.120000000003</v>
      </c>
      <c r="I834" s="9">
        <v>-39602.620000000003</v>
      </c>
      <c r="J834" s="9">
        <v>-36743.17</v>
      </c>
      <c r="K834" s="9">
        <v>-33060.160000000003</v>
      </c>
      <c r="L834" s="9">
        <v>-29180.86</v>
      </c>
      <c r="M834" s="9">
        <v>-39233.599999999999</v>
      </c>
      <c r="N834" s="9">
        <v>-31825.919999999998</v>
      </c>
      <c r="O834" s="9">
        <v>-33349.839999999997</v>
      </c>
      <c r="P834" s="9">
        <v>-33726.720000000001</v>
      </c>
      <c r="Q834" s="9">
        <v>-33431.699999999997</v>
      </c>
      <c r="R834" s="9">
        <v>-41181.199999999997</v>
      </c>
      <c r="S834" s="9">
        <v>-29911.93</v>
      </c>
      <c r="T834" s="10">
        <v>-421531.84</v>
      </c>
    </row>
    <row r="835" spans="1:20" ht="15.75" thickBot="1" x14ac:dyDescent="0.3">
      <c r="A835" s="4" t="s">
        <v>320</v>
      </c>
      <c r="B835" s="4" t="s">
        <v>164</v>
      </c>
      <c r="C835" s="4" t="s">
        <v>165</v>
      </c>
      <c r="D835" s="4" t="s">
        <v>348</v>
      </c>
      <c r="E835" s="4" t="s">
        <v>335</v>
      </c>
      <c r="F835" s="4" t="s">
        <v>108</v>
      </c>
      <c r="G835" s="4" t="s">
        <v>109</v>
      </c>
      <c r="H835" s="11">
        <v>-4953.87</v>
      </c>
      <c r="I835" s="11">
        <v>-4484.9399999999996</v>
      </c>
      <c r="J835" s="11">
        <v>-2887.8</v>
      </c>
      <c r="K835" s="11">
        <v>-3625.9</v>
      </c>
      <c r="L835" s="11">
        <v>-1349.53</v>
      </c>
      <c r="M835" s="11">
        <v>-1868.82</v>
      </c>
      <c r="N835" s="11">
        <v>-1893.69</v>
      </c>
      <c r="O835" s="11">
        <v>-2129.1</v>
      </c>
      <c r="P835" s="11">
        <v>-1802.14</v>
      </c>
      <c r="Q835" s="11">
        <v>-2238.1999999999998</v>
      </c>
      <c r="R835" s="11">
        <v>-2708.94</v>
      </c>
      <c r="S835" s="11">
        <v>-1804.19</v>
      </c>
      <c r="T835" s="10">
        <v>-31747.119999999999</v>
      </c>
    </row>
    <row r="836" spans="1:20" ht="15.75" thickBot="1" x14ac:dyDescent="0.3">
      <c r="A836" s="4" t="s">
        <v>320</v>
      </c>
      <c r="B836" s="4" t="s">
        <v>164</v>
      </c>
      <c r="C836" s="4" t="s">
        <v>165</v>
      </c>
      <c r="D836" s="4" t="s">
        <v>348</v>
      </c>
      <c r="E836" s="4" t="s">
        <v>335</v>
      </c>
      <c r="F836" s="4" t="s">
        <v>158</v>
      </c>
      <c r="G836" s="4" t="s">
        <v>159</v>
      </c>
      <c r="H836" s="9">
        <v>-180.36</v>
      </c>
      <c r="I836" s="9">
        <v>-110.16</v>
      </c>
      <c r="J836" s="8"/>
      <c r="K836" s="8"/>
      <c r="L836" s="8"/>
      <c r="M836" s="8"/>
      <c r="N836" s="8"/>
      <c r="O836" s="8"/>
      <c r="P836" s="8"/>
      <c r="Q836" s="9">
        <v>-75.599999999999994</v>
      </c>
      <c r="R836" s="8"/>
      <c r="S836" s="8"/>
      <c r="T836" s="10">
        <v>-366.12</v>
      </c>
    </row>
    <row r="837" spans="1:20" ht="15.75" thickBot="1" x14ac:dyDescent="0.3">
      <c r="A837" s="4" t="s">
        <v>320</v>
      </c>
      <c r="B837" s="4" t="s">
        <v>164</v>
      </c>
      <c r="C837" s="4" t="s">
        <v>165</v>
      </c>
      <c r="D837" s="4" t="s">
        <v>348</v>
      </c>
      <c r="E837" s="4" t="s">
        <v>335</v>
      </c>
      <c r="F837" s="4" t="s">
        <v>243</v>
      </c>
      <c r="G837" s="4" t="s">
        <v>244</v>
      </c>
      <c r="H837" s="12"/>
      <c r="I837" s="12"/>
      <c r="J837" s="11">
        <v>-21.43</v>
      </c>
      <c r="K837" s="12"/>
      <c r="L837" s="12"/>
      <c r="M837" s="12"/>
      <c r="N837" s="12"/>
      <c r="O837" s="12"/>
      <c r="P837" s="12"/>
      <c r="Q837" s="12"/>
      <c r="R837" s="12"/>
      <c r="S837" s="12"/>
      <c r="T837" s="10">
        <v>-21.43</v>
      </c>
    </row>
    <row r="838" spans="1:20" ht="15.75" thickBot="1" x14ac:dyDescent="0.3">
      <c r="A838" s="4" t="s">
        <v>320</v>
      </c>
      <c r="B838" s="4" t="s">
        <v>164</v>
      </c>
      <c r="C838" s="4" t="s">
        <v>165</v>
      </c>
      <c r="D838" s="4" t="s">
        <v>334</v>
      </c>
      <c r="E838" s="4" t="s">
        <v>335</v>
      </c>
      <c r="F838" s="4" t="s">
        <v>92</v>
      </c>
      <c r="G838" s="4" t="s">
        <v>93</v>
      </c>
      <c r="H838" s="9">
        <v>202.6</v>
      </c>
      <c r="I838" s="8"/>
      <c r="J838" s="9">
        <v>253.46</v>
      </c>
      <c r="K838" s="9">
        <v>271.45</v>
      </c>
      <c r="L838" s="9">
        <v>455.66</v>
      </c>
      <c r="M838" s="9">
        <v>77.83</v>
      </c>
      <c r="N838" s="9">
        <v>282.19</v>
      </c>
      <c r="O838" s="9">
        <v>333.78</v>
      </c>
      <c r="P838" s="9">
        <v>39.299999999999997</v>
      </c>
      <c r="Q838" s="9">
        <v>364.42</v>
      </c>
      <c r="R838" s="9">
        <v>76.88</v>
      </c>
      <c r="S838" s="9">
        <v>644.87</v>
      </c>
      <c r="T838" s="10">
        <v>3002.44</v>
      </c>
    </row>
    <row r="839" spans="1:20" ht="15.75" thickBot="1" x14ac:dyDescent="0.3">
      <c r="A839" s="4" t="s">
        <v>320</v>
      </c>
      <c r="B839" s="4" t="s">
        <v>164</v>
      </c>
      <c r="C839" s="4" t="s">
        <v>165</v>
      </c>
      <c r="D839" s="4" t="s">
        <v>334</v>
      </c>
      <c r="E839" s="4" t="s">
        <v>335</v>
      </c>
      <c r="F839" s="4" t="s">
        <v>235</v>
      </c>
      <c r="G839" s="4" t="s">
        <v>236</v>
      </c>
      <c r="H839" s="12"/>
      <c r="I839" s="12"/>
      <c r="J839" s="12"/>
      <c r="K839" s="12"/>
      <c r="L839" s="12"/>
      <c r="M839" s="12"/>
      <c r="N839" s="12"/>
      <c r="O839" s="12"/>
      <c r="P839" s="11">
        <v>16.18</v>
      </c>
      <c r="Q839" s="12"/>
      <c r="R839" s="12"/>
      <c r="S839" s="12"/>
      <c r="T839" s="10">
        <v>16.18</v>
      </c>
    </row>
    <row r="840" spans="1:20" ht="15.75" thickBot="1" x14ac:dyDescent="0.3">
      <c r="A840" s="4" t="s">
        <v>320</v>
      </c>
      <c r="B840" s="4" t="s">
        <v>164</v>
      </c>
      <c r="C840" s="4" t="s">
        <v>165</v>
      </c>
      <c r="D840" s="4" t="s">
        <v>334</v>
      </c>
      <c r="E840" s="4" t="s">
        <v>335</v>
      </c>
      <c r="F840" s="4" t="s">
        <v>84</v>
      </c>
      <c r="G840" s="4" t="s">
        <v>85</v>
      </c>
      <c r="H840" s="9">
        <v>13.55</v>
      </c>
      <c r="I840" s="8"/>
      <c r="J840" s="8"/>
      <c r="K840" s="9">
        <v>10.17</v>
      </c>
      <c r="L840" s="9">
        <v>39.67</v>
      </c>
      <c r="M840" s="9">
        <v>5.04</v>
      </c>
      <c r="N840" s="8"/>
      <c r="O840" s="9">
        <v>44.05</v>
      </c>
      <c r="P840" s="9">
        <v>28.61</v>
      </c>
      <c r="Q840" s="9">
        <v>6.78</v>
      </c>
      <c r="R840" s="9">
        <v>23.72</v>
      </c>
      <c r="S840" s="9">
        <v>40.68</v>
      </c>
      <c r="T840" s="10">
        <v>212.27</v>
      </c>
    </row>
    <row r="841" spans="1:20" ht="15.75" thickBot="1" x14ac:dyDescent="0.3">
      <c r="A841" s="4" t="s">
        <v>320</v>
      </c>
      <c r="B841" s="4" t="s">
        <v>164</v>
      </c>
      <c r="C841" s="4" t="s">
        <v>165</v>
      </c>
      <c r="D841" s="4" t="s">
        <v>334</v>
      </c>
      <c r="E841" s="4" t="s">
        <v>335</v>
      </c>
      <c r="F841" s="4" t="s">
        <v>56</v>
      </c>
      <c r="G841" s="4" t="s">
        <v>57</v>
      </c>
      <c r="H841" s="11">
        <v>129.80000000000001</v>
      </c>
      <c r="I841" s="12"/>
      <c r="J841" s="12"/>
      <c r="K841" s="11">
        <v>97.38</v>
      </c>
      <c r="L841" s="11">
        <v>154.94</v>
      </c>
      <c r="M841" s="12"/>
      <c r="N841" s="12"/>
      <c r="O841" s="11">
        <v>421.98</v>
      </c>
      <c r="P841" s="11">
        <v>274.07</v>
      </c>
      <c r="Q841" s="11">
        <v>64.92</v>
      </c>
      <c r="R841" s="11">
        <v>227.22</v>
      </c>
      <c r="S841" s="11">
        <v>389.67</v>
      </c>
      <c r="T841" s="10">
        <v>1759.98</v>
      </c>
    </row>
    <row r="842" spans="1:20" ht="15.75" thickBot="1" x14ac:dyDescent="0.3">
      <c r="A842" s="4" t="s">
        <v>320</v>
      </c>
      <c r="B842" s="4" t="s">
        <v>164</v>
      </c>
      <c r="C842" s="4" t="s">
        <v>165</v>
      </c>
      <c r="D842" s="4" t="s">
        <v>334</v>
      </c>
      <c r="E842" s="4" t="s">
        <v>335</v>
      </c>
      <c r="F842" s="4" t="s">
        <v>68</v>
      </c>
      <c r="G842" s="4" t="s">
        <v>69</v>
      </c>
      <c r="H842" s="8"/>
      <c r="I842" s="8"/>
      <c r="J842" s="8"/>
      <c r="K842" s="8"/>
      <c r="L842" s="9">
        <v>225.05</v>
      </c>
      <c r="M842" s="9">
        <v>48.23</v>
      </c>
      <c r="N842" s="8"/>
      <c r="O842" s="8"/>
      <c r="P842" s="8"/>
      <c r="Q842" s="8"/>
      <c r="R842" s="8"/>
      <c r="S842" s="8"/>
      <c r="T842" s="10">
        <v>273.27999999999997</v>
      </c>
    </row>
    <row r="843" spans="1:20" ht="15.75" thickBot="1" x14ac:dyDescent="0.3">
      <c r="A843" s="4" t="s">
        <v>320</v>
      </c>
      <c r="B843" s="4" t="s">
        <v>164</v>
      </c>
      <c r="C843" s="4" t="s">
        <v>165</v>
      </c>
      <c r="D843" s="4" t="s">
        <v>334</v>
      </c>
      <c r="E843" s="4" t="s">
        <v>335</v>
      </c>
      <c r="F843" s="4" t="s">
        <v>156</v>
      </c>
      <c r="G843" s="4" t="s">
        <v>157</v>
      </c>
      <c r="H843" s="12"/>
      <c r="I843" s="12"/>
      <c r="J843" s="12"/>
      <c r="K843" s="12"/>
      <c r="L843" s="11">
        <v>21.43</v>
      </c>
      <c r="M843" s="12"/>
      <c r="N843" s="12"/>
      <c r="O843" s="12"/>
      <c r="P843" s="12"/>
      <c r="Q843" s="12"/>
      <c r="R843" s="12"/>
      <c r="S843" s="12"/>
      <c r="T843" s="10">
        <v>21.43</v>
      </c>
    </row>
    <row r="844" spans="1:20" ht="15.75" thickBot="1" x14ac:dyDescent="0.3">
      <c r="A844" s="4" t="s">
        <v>320</v>
      </c>
      <c r="B844" s="4" t="s">
        <v>164</v>
      </c>
      <c r="C844" s="4" t="s">
        <v>165</v>
      </c>
      <c r="D844" s="4" t="s">
        <v>344</v>
      </c>
      <c r="E844" s="4" t="s">
        <v>345</v>
      </c>
      <c r="F844" s="4" t="s">
        <v>84</v>
      </c>
      <c r="G844" s="4" t="s">
        <v>85</v>
      </c>
      <c r="H844" s="8"/>
      <c r="I844" s="8"/>
      <c r="J844" s="8"/>
      <c r="K844" s="9">
        <v>22.03</v>
      </c>
      <c r="L844" s="9">
        <v>126.47</v>
      </c>
      <c r="M844" s="9">
        <v>42.52</v>
      </c>
      <c r="N844" s="9">
        <v>162.88</v>
      </c>
      <c r="O844" s="9">
        <v>144.37</v>
      </c>
      <c r="P844" s="8"/>
      <c r="Q844" s="9">
        <v>12.79</v>
      </c>
      <c r="R844" s="9">
        <v>82.46</v>
      </c>
      <c r="S844" s="9">
        <v>6.58</v>
      </c>
      <c r="T844" s="10">
        <v>600.1</v>
      </c>
    </row>
    <row r="845" spans="1:20" ht="15.75" thickBot="1" x14ac:dyDescent="0.3">
      <c r="A845" s="4" t="s">
        <v>320</v>
      </c>
      <c r="B845" s="4" t="s">
        <v>164</v>
      </c>
      <c r="C845" s="4" t="s">
        <v>165</v>
      </c>
      <c r="D845" s="4" t="s">
        <v>344</v>
      </c>
      <c r="E845" s="4" t="s">
        <v>345</v>
      </c>
      <c r="F845" s="4" t="s">
        <v>56</v>
      </c>
      <c r="G845" s="4" t="s">
        <v>57</v>
      </c>
      <c r="H845" s="12"/>
      <c r="I845" s="12"/>
      <c r="J845" s="12"/>
      <c r="K845" s="11">
        <v>210.99</v>
      </c>
      <c r="L845" s="11">
        <v>1211.4000000000001</v>
      </c>
      <c r="M845" s="11">
        <v>407.26</v>
      </c>
      <c r="N845" s="11">
        <v>1319.16</v>
      </c>
      <c r="O845" s="11">
        <v>1382.9</v>
      </c>
      <c r="P845" s="12"/>
      <c r="Q845" s="11">
        <v>122.48</v>
      </c>
      <c r="R845" s="11">
        <v>489.92</v>
      </c>
      <c r="S845" s="11">
        <v>63.05</v>
      </c>
      <c r="T845" s="10">
        <v>5207.16</v>
      </c>
    </row>
    <row r="846" spans="1:20" ht="15.75" thickBot="1" x14ac:dyDescent="0.3">
      <c r="A846" s="4" t="s">
        <v>320</v>
      </c>
      <c r="B846" s="4" t="s">
        <v>164</v>
      </c>
      <c r="C846" s="4" t="s">
        <v>165</v>
      </c>
      <c r="D846" s="4" t="s">
        <v>344</v>
      </c>
      <c r="E846" s="4" t="s">
        <v>345</v>
      </c>
      <c r="F846" s="4" t="s">
        <v>68</v>
      </c>
      <c r="G846" s="4" t="s">
        <v>69</v>
      </c>
      <c r="H846" s="8"/>
      <c r="I846" s="8"/>
      <c r="J846" s="8"/>
      <c r="K846" s="8"/>
      <c r="L846" s="8"/>
      <c r="M846" s="8"/>
      <c r="N846" s="9">
        <v>241.13</v>
      </c>
      <c r="O846" s="8"/>
      <c r="P846" s="8"/>
      <c r="Q846" s="8"/>
      <c r="R846" s="9">
        <v>299.95999999999998</v>
      </c>
      <c r="S846" s="8"/>
      <c r="T846" s="10">
        <v>541.09</v>
      </c>
    </row>
    <row r="847" spans="1:20" ht="15.75" thickBot="1" x14ac:dyDescent="0.3">
      <c r="A847" s="4" t="s">
        <v>320</v>
      </c>
      <c r="B847" s="4" t="s">
        <v>164</v>
      </c>
      <c r="C847" s="4" t="s">
        <v>165</v>
      </c>
      <c r="D847" s="4" t="s">
        <v>323</v>
      </c>
      <c r="E847" s="4" t="s">
        <v>324</v>
      </c>
      <c r="F847" s="4" t="s">
        <v>84</v>
      </c>
      <c r="G847" s="4" t="s">
        <v>85</v>
      </c>
      <c r="H847" s="12"/>
      <c r="I847" s="11">
        <v>13.55</v>
      </c>
      <c r="J847" s="12"/>
      <c r="K847" s="12"/>
      <c r="L847" s="12"/>
      <c r="M847" s="12"/>
      <c r="N847" s="12"/>
      <c r="O847" s="12"/>
      <c r="P847" s="12"/>
      <c r="Q847" s="12"/>
      <c r="R847" s="12"/>
      <c r="S847" s="12"/>
      <c r="T847" s="10">
        <v>13.55</v>
      </c>
    </row>
    <row r="848" spans="1:20" ht="15.75" thickBot="1" x14ac:dyDescent="0.3">
      <c r="A848" s="4" t="s">
        <v>320</v>
      </c>
      <c r="B848" s="4" t="s">
        <v>164</v>
      </c>
      <c r="C848" s="4" t="s">
        <v>165</v>
      </c>
      <c r="D848" s="4" t="s">
        <v>323</v>
      </c>
      <c r="E848" s="4" t="s">
        <v>324</v>
      </c>
      <c r="F848" s="4" t="s">
        <v>180</v>
      </c>
      <c r="G848" s="4" t="s">
        <v>181</v>
      </c>
      <c r="H848" s="8"/>
      <c r="I848" s="8"/>
      <c r="J848" s="8"/>
      <c r="K848" s="9">
        <v>194.86</v>
      </c>
      <c r="L848" s="8"/>
      <c r="M848" s="8"/>
      <c r="N848" s="8"/>
      <c r="O848" s="8"/>
      <c r="P848" s="8"/>
      <c r="Q848" s="8"/>
      <c r="R848" s="8"/>
      <c r="S848" s="9">
        <v>750.82</v>
      </c>
      <c r="T848" s="10">
        <v>945.68</v>
      </c>
    </row>
    <row r="849" spans="1:20" ht="15.75" thickBot="1" x14ac:dyDescent="0.3">
      <c r="A849" s="4" t="s">
        <v>320</v>
      </c>
      <c r="B849" s="4" t="s">
        <v>164</v>
      </c>
      <c r="C849" s="4" t="s">
        <v>165</v>
      </c>
      <c r="D849" s="4" t="s">
        <v>323</v>
      </c>
      <c r="E849" s="4" t="s">
        <v>324</v>
      </c>
      <c r="F849" s="4" t="s">
        <v>56</v>
      </c>
      <c r="G849" s="4" t="s">
        <v>57</v>
      </c>
      <c r="H849" s="12"/>
      <c r="I849" s="11">
        <v>129.80000000000001</v>
      </c>
      <c r="J849" s="12"/>
      <c r="K849" s="12"/>
      <c r="L849" s="12"/>
      <c r="M849" s="12"/>
      <c r="N849" s="12"/>
      <c r="O849" s="12"/>
      <c r="P849" s="12"/>
      <c r="Q849" s="12"/>
      <c r="R849" s="12"/>
      <c r="S849" s="12"/>
      <c r="T849" s="10">
        <v>129.80000000000001</v>
      </c>
    </row>
    <row r="850" spans="1:20" ht="15.75" thickBot="1" x14ac:dyDescent="0.3">
      <c r="A850" s="4" t="s">
        <v>320</v>
      </c>
      <c r="B850" s="4" t="s">
        <v>164</v>
      </c>
      <c r="C850" s="4" t="s">
        <v>165</v>
      </c>
      <c r="D850" s="4" t="s">
        <v>325</v>
      </c>
      <c r="E850" s="4" t="s">
        <v>326</v>
      </c>
      <c r="F850" s="4" t="s">
        <v>84</v>
      </c>
      <c r="G850" s="4" t="s">
        <v>85</v>
      </c>
      <c r="H850" s="8"/>
      <c r="I850" s="9">
        <v>28.01</v>
      </c>
      <c r="J850" s="9">
        <v>397.42</v>
      </c>
      <c r="K850" s="8"/>
      <c r="L850" s="8"/>
      <c r="M850" s="8"/>
      <c r="N850" s="8"/>
      <c r="O850" s="8"/>
      <c r="P850" s="8"/>
      <c r="Q850" s="8"/>
      <c r="R850" s="8"/>
      <c r="S850" s="8"/>
      <c r="T850" s="10">
        <v>425.43</v>
      </c>
    </row>
    <row r="851" spans="1:20" ht="15.75" thickBot="1" x14ac:dyDescent="0.3">
      <c r="A851" s="4" t="s">
        <v>320</v>
      </c>
      <c r="B851" s="4" t="s">
        <v>164</v>
      </c>
      <c r="C851" s="4" t="s">
        <v>165</v>
      </c>
      <c r="D851" s="4" t="s">
        <v>325</v>
      </c>
      <c r="E851" s="4" t="s">
        <v>326</v>
      </c>
      <c r="F851" s="4" t="s">
        <v>144</v>
      </c>
      <c r="G851" s="4" t="s">
        <v>145</v>
      </c>
      <c r="H851" s="12"/>
      <c r="I851" s="12"/>
      <c r="J851" s="11">
        <v>160.44</v>
      </c>
      <c r="K851" s="12"/>
      <c r="L851" s="12"/>
      <c r="M851" s="12"/>
      <c r="N851" s="12"/>
      <c r="O851" s="12"/>
      <c r="P851" s="12"/>
      <c r="Q851" s="12"/>
      <c r="R851" s="12"/>
      <c r="S851" s="12"/>
      <c r="T851" s="10">
        <v>160.44</v>
      </c>
    </row>
    <row r="852" spans="1:20" ht="15.75" thickBot="1" x14ac:dyDescent="0.3">
      <c r="A852" s="4" t="s">
        <v>320</v>
      </c>
      <c r="B852" s="4" t="s">
        <v>164</v>
      </c>
      <c r="C852" s="4" t="s">
        <v>165</v>
      </c>
      <c r="D852" s="4" t="s">
        <v>325</v>
      </c>
      <c r="E852" s="4" t="s">
        <v>326</v>
      </c>
      <c r="F852" s="4" t="s">
        <v>180</v>
      </c>
      <c r="G852" s="4" t="s">
        <v>181</v>
      </c>
      <c r="H852" s="9">
        <v>844.08</v>
      </c>
      <c r="I852" s="8"/>
      <c r="J852" s="9">
        <v>1299.06</v>
      </c>
      <c r="K852" s="8"/>
      <c r="L852" s="8"/>
      <c r="M852" s="8"/>
      <c r="N852" s="8"/>
      <c r="O852" s="8"/>
      <c r="P852" s="8"/>
      <c r="Q852" s="8"/>
      <c r="R852" s="8"/>
      <c r="S852" s="8"/>
      <c r="T852" s="10">
        <v>2143.14</v>
      </c>
    </row>
    <row r="853" spans="1:20" ht="15.75" thickBot="1" x14ac:dyDescent="0.3">
      <c r="A853" s="4" t="s">
        <v>320</v>
      </c>
      <c r="B853" s="4" t="s">
        <v>164</v>
      </c>
      <c r="C853" s="4" t="s">
        <v>165</v>
      </c>
      <c r="D853" s="4" t="s">
        <v>325</v>
      </c>
      <c r="E853" s="4" t="s">
        <v>326</v>
      </c>
      <c r="F853" s="4" t="s">
        <v>56</v>
      </c>
      <c r="G853" s="4" t="s">
        <v>57</v>
      </c>
      <c r="H853" s="12"/>
      <c r="I853" s="11">
        <v>268.26</v>
      </c>
      <c r="J853" s="11">
        <v>2876.54</v>
      </c>
      <c r="K853" s="12"/>
      <c r="L853" s="12"/>
      <c r="M853" s="12"/>
      <c r="N853" s="12"/>
      <c r="O853" s="12"/>
      <c r="P853" s="12"/>
      <c r="Q853" s="12"/>
      <c r="R853" s="12"/>
      <c r="S853" s="12"/>
      <c r="T853" s="10">
        <v>3144.8</v>
      </c>
    </row>
    <row r="854" spans="1:20" ht="15.75" thickBot="1" x14ac:dyDescent="0.3">
      <c r="A854" s="4" t="s">
        <v>320</v>
      </c>
      <c r="B854" s="4" t="s">
        <v>164</v>
      </c>
      <c r="C854" s="4" t="s">
        <v>165</v>
      </c>
      <c r="D854" s="4" t="s">
        <v>325</v>
      </c>
      <c r="E854" s="4" t="s">
        <v>326</v>
      </c>
      <c r="F854" s="4" t="s">
        <v>68</v>
      </c>
      <c r="G854" s="4" t="s">
        <v>69</v>
      </c>
      <c r="H854" s="8"/>
      <c r="I854" s="8"/>
      <c r="J854" s="9">
        <v>930.32</v>
      </c>
      <c r="K854" s="8"/>
      <c r="L854" s="8"/>
      <c r="M854" s="8"/>
      <c r="N854" s="8"/>
      <c r="O854" s="8"/>
      <c r="P854" s="8"/>
      <c r="Q854" s="8"/>
      <c r="R854" s="8"/>
      <c r="S854" s="8"/>
      <c r="T854" s="10">
        <v>930.32</v>
      </c>
    </row>
    <row r="855" spans="1:20" ht="15.75" thickBot="1" x14ac:dyDescent="0.3">
      <c r="A855" s="4" t="s">
        <v>320</v>
      </c>
      <c r="B855" s="4" t="s">
        <v>164</v>
      </c>
      <c r="C855" s="4" t="s">
        <v>165</v>
      </c>
      <c r="D855" s="4" t="s">
        <v>325</v>
      </c>
      <c r="E855" s="4" t="s">
        <v>326</v>
      </c>
      <c r="F855" s="4" t="s">
        <v>156</v>
      </c>
      <c r="G855" s="4" t="s">
        <v>157</v>
      </c>
      <c r="H855" s="12"/>
      <c r="I855" s="12"/>
      <c r="J855" s="11">
        <v>85.72</v>
      </c>
      <c r="K855" s="12"/>
      <c r="L855" s="12"/>
      <c r="M855" s="12"/>
      <c r="N855" s="12"/>
      <c r="O855" s="12"/>
      <c r="P855" s="12"/>
      <c r="Q855" s="12"/>
      <c r="R855" s="12"/>
      <c r="S855" s="12"/>
      <c r="T855" s="10">
        <v>85.72</v>
      </c>
    </row>
    <row r="856" spans="1:20" ht="15.75" thickBot="1" x14ac:dyDescent="0.3">
      <c r="A856" s="4" t="s">
        <v>320</v>
      </c>
      <c r="B856" s="4" t="s">
        <v>164</v>
      </c>
      <c r="C856" s="4" t="s">
        <v>165</v>
      </c>
      <c r="D856" s="4" t="s">
        <v>327</v>
      </c>
      <c r="E856" s="4" t="s">
        <v>328</v>
      </c>
      <c r="F856" s="4" t="s">
        <v>92</v>
      </c>
      <c r="G856" s="4" t="s">
        <v>93</v>
      </c>
      <c r="H856" s="8"/>
      <c r="I856" s="9">
        <v>338.02</v>
      </c>
      <c r="J856" s="9">
        <v>98.74</v>
      </c>
      <c r="K856" s="9">
        <v>326.47000000000003</v>
      </c>
      <c r="L856" s="9">
        <v>17.62</v>
      </c>
      <c r="M856" s="8"/>
      <c r="N856" s="8"/>
      <c r="O856" s="8"/>
      <c r="P856" s="8"/>
      <c r="Q856" s="8"/>
      <c r="R856" s="8"/>
      <c r="S856" s="8"/>
      <c r="T856" s="10">
        <v>780.85</v>
      </c>
    </row>
    <row r="857" spans="1:20" ht="15.75" thickBot="1" x14ac:dyDescent="0.3">
      <c r="A857" s="4" t="s">
        <v>320</v>
      </c>
      <c r="B857" s="4" t="s">
        <v>164</v>
      </c>
      <c r="C857" s="4" t="s">
        <v>165</v>
      </c>
      <c r="D857" s="4" t="s">
        <v>327</v>
      </c>
      <c r="E857" s="4" t="s">
        <v>328</v>
      </c>
      <c r="F857" s="4" t="s">
        <v>84</v>
      </c>
      <c r="G857" s="4" t="s">
        <v>85</v>
      </c>
      <c r="H857" s="12"/>
      <c r="I857" s="11">
        <v>40.65</v>
      </c>
      <c r="J857" s="12"/>
      <c r="K857" s="12"/>
      <c r="L857" s="12"/>
      <c r="M857" s="12"/>
      <c r="N857" s="12"/>
      <c r="O857" s="12"/>
      <c r="P857" s="12"/>
      <c r="Q857" s="12"/>
      <c r="R857" s="12"/>
      <c r="S857" s="12"/>
      <c r="T857" s="10">
        <v>40.65</v>
      </c>
    </row>
    <row r="858" spans="1:20" ht="15.75" thickBot="1" x14ac:dyDescent="0.3">
      <c r="A858" s="4" t="s">
        <v>320</v>
      </c>
      <c r="B858" s="4" t="s">
        <v>164</v>
      </c>
      <c r="C858" s="4" t="s">
        <v>165</v>
      </c>
      <c r="D858" s="4" t="s">
        <v>327</v>
      </c>
      <c r="E858" s="4" t="s">
        <v>328</v>
      </c>
      <c r="F858" s="4" t="s">
        <v>256</v>
      </c>
      <c r="G858" s="4" t="s">
        <v>257</v>
      </c>
      <c r="H858" s="8"/>
      <c r="I858" s="8"/>
      <c r="J858" s="9">
        <v>1861</v>
      </c>
      <c r="K858" s="8"/>
      <c r="L858" s="8"/>
      <c r="M858" s="8"/>
      <c r="N858" s="8"/>
      <c r="O858" s="8"/>
      <c r="P858" s="8"/>
      <c r="Q858" s="8"/>
      <c r="R858" s="8"/>
      <c r="S858" s="8"/>
      <c r="T858" s="10">
        <v>1861</v>
      </c>
    </row>
    <row r="859" spans="1:20" ht="15.75" thickBot="1" x14ac:dyDescent="0.3">
      <c r="A859" s="4" t="s">
        <v>320</v>
      </c>
      <c r="B859" s="4" t="s">
        <v>164</v>
      </c>
      <c r="C859" s="4" t="s">
        <v>165</v>
      </c>
      <c r="D859" s="4" t="s">
        <v>327</v>
      </c>
      <c r="E859" s="4" t="s">
        <v>328</v>
      </c>
      <c r="F859" s="4" t="s">
        <v>56</v>
      </c>
      <c r="G859" s="4" t="s">
        <v>57</v>
      </c>
      <c r="H859" s="12"/>
      <c r="I859" s="11">
        <v>389.4</v>
      </c>
      <c r="J859" s="12"/>
      <c r="K859" s="12"/>
      <c r="L859" s="12"/>
      <c r="M859" s="12"/>
      <c r="N859" s="12"/>
      <c r="O859" s="12"/>
      <c r="P859" s="12"/>
      <c r="Q859" s="12"/>
      <c r="R859" s="12"/>
      <c r="S859" s="12"/>
      <c r="T859" s="10">
        <v>389.4</v>
      </c>
    </row>
    <row r="860" spans="1:20" ht="15.75" thickBot="1" x14ac:dyDescent="0.3">
      <c r="A860" s="4" t="s">
        <v>320</v>
      </c>
      <c r="B860" s="4" t="s">
        <v>164</v>
      </c>
      <c r="C860" s="4" t="s">
        <v>165</v>
      </c>
      <c r="D860" s="4" t="s">
        <v>346</v>
      </c>
      <c r="E860" s="4" t="s">
        <v>347</v>
      </c>
      <c r="F860" s="4" t="s">
        <v>114</v>
      </c>
      <c r="G860" s="4" t="s">
        <v>115</v>
      </c>
      <c r="H860" s="8"/>
      <c r="I860" s="8"/>
      <c r="J860" s="8"/>
      <c r="K860" s="8"/>
      <c r="L860" s="8"/>
      <c r="M860" s="8"/>
      <c r="N860" s="8"/>
      <c r="O860" s="9">
        <v>34.72</v>
      </c>
      <c r="P860" s="8"/>
      <c r="Q860" s="8"/>
      <c r="R860" s="8"/>
      <c r="S860" s="8"/>
      <c r="T860" s="10">
        <v>34.72</v>
      </c>
    </row>
    <row r="861" spans="1:20" ht="15.75" thickBot="1" x14ac:dyDescent="0.3">
      <c r="A861" s="4" t="s">
        <v>320</v>
      </c>
      <c r="B861" s="4" t="s">
        <v>164</v>
      </c>
      <c r="C861" s="4" t="s">
        <v>165</v>
      </c>
      <c r="D861" s="4" t="s">
        <v>346</v>
      </c>
      <c r="E861" s="4" t="s">
        <v>347</v>
      </c>
      <c r="F861" s="4" t="s">
        <v>86</v>
      </c>
      <c r="G861" s="4" t="s">
        <v>87</v>
      </c>
      <c r="H861" s="11">
        <v>17999.47</v>
      </c>
      <c r="I861" s="11">
        <v>15544.52</v>
      </c>
      <c r="J861" s="11">
        <v>15242.17</v>
      </c>
      <c r="K861" s="11">
        <v>11221.58</v>
      </c>
      <c r="L861" s="11">
        <v>19637.439999999999</v>
      </c>
      <c r="M861" s="11">
        <v>13304.82</v>
      </c>
      <c r="N861" s="11">
        <v>11499.32</v>
      </c>
      <c r="O861" s="11">
        <v>18221</v>
      </c>
      <c r="P861" s="11">
        <v>14443.52</v>
      </c>
      <c r="Q861" s="11">
        <v>18887.61</v>
      </c>
      <c r="R861" s="11">
        <v>14999.11</v>
      </c>
      <c r="S861" s="11">
        <v>13025.41</v>
      </c>
      <c r="T861" s="10">
        <v>184025.97</v>
      </c>
    </row>
    <row r="862" spans="1:20" ht="15.75" thickBot="1" x14ac:dyDescent="0.3">
      <c r="A862" s="4" t="s">
        <v>320</v>
      </c>
      <c r="B862" s="4" t="s">
        <v>164</v>
      </c>
      <c r="C862" s="4" t="s">
        <v>165</v>
      </c>
      <c r="D862" s="4" t="s">
        <v>346</v>
      </c>
      <c r="E862" s="4" t="s">
        <v>347</v>
      </c>
      <c r="F862" s="4" t="s">
        <v>116</v>
      </c>
      <c r="G862" s="4" t="s">
        <v>117</v>
      </c>
      <c r="H862" s="9">
        <v>723.9</v>
      </c>
      <c r="I862" s="9">
        <v>268.22000000000003</v>
      </c>
      <c r="J862" s="9">
        <v>706.99</v>
      </c>
      <c r="K862" s="9">
        <v>61.19</v>
      </c>
      <c r="L862" s="9">
        <v>666.65</v>
      </c>
      <c r="M862" s="9">
        <v>919.19</v>
      </c>
      <c r="N862" s="9">
        <v>1164.01</v>
      </c>
      <c r="O862" s="9">
        <v>2071.46</v>
      </c>
      <c r="P862" s="9">
        <v>397.11</v>
      </c>
      <c r="Q862" s="9">
        <v>1447.8</v>
      </c>
      <c r="R862" s="9">
        <v>505.2</v>
      </c>
      <c r="S862" s="9">
        <v>-14.01</v>
      </c>
      <c r="T862" s="10">
        <v>8917.7099999999991</v>
      </c>
    </row>
    <row r="863" spans="1:20" ht="15.75" thickBot="1" x14ac:dyDescent="0.3">
      <c r="A863" s="4" t="s">
        <v>320</v>
      </c>
      <c r="B863" s="4" t="s">
        <v>164</v>
      </c>
      <c r="C863" s="4" t="s">
        <v>165</v>
      </c>
      <c r="D863" s="4" t="s">
        <v>346</v>
      </c>
      <c r="E863" s="4" t="s">
        <v>347</v>
      </c>
      <c r="F863" s="4" t="s">
        <v>88</v>
      </c>
      <c r="G863" s="4" t="s">
        <v>89</v>
      </c>
      <c r="H863" s="11">
        <v>2585.41</v>
      </c>
      <c r="I863" s="11">
        <v>2244.0300000000002</v>
      </c>
      <c r="J863" s="11">
        <v>2469.7600000000002</v>
      </c>
      <c r="K863" s="11">
        <v>2357.09</v>
      </c>
      <c r="L863" s="11">
        <v>2581.64</v>
      </c>
      <c r="M863" s="11">
        <v>2357.06</v>
      </c>
      <c r="N863" s="11">
        <v>2469.29</v>
      </c>
      <c r="O863" s="11">
        <v>2582.0500000000002</v>
      </c>
      <c r="P863" s="11">
        <v>2244.9</v>
      </c>
      <c r="Q863" s="11">
        <v>2581.48</v>
      </c>
      <c r="R863" s="11">
        <v>2469.27</v>
      </c>
      <c r="S863" s="11">
        <v>2427.8000000000002</v>
      </c>
      <c r="T863" s="10">
        <v>29369.78</v>
      </c>
    </row>
    <row r="864" spans="1:20" ht="15.75" thickBot="1" x14ac:dyDescent="0.3">
      <c r="A864" s="4" t="s">
        <v>320</v>
      </c>
      <c r="B864" s="4" t="s">
        <v>164</v>
      </c>
      <c r="C864" s="4" t="s">
        <v>165</v>
      </c>
      <c r="D864" s="4" t="s">
        <v>346</v>
      </c>
      <c r="E864" s="4" t="s">
        <v>347</v>
      </c>
      <c r="F864" s="4" t="s">
        <v>90</v>
      </c>
      <c r="G864" s="4" t="s">
        <v>91</v>
      </c>
      <c r="H864" s="9">
        <v>10163.52</v>
      </c>
      <c r="I864" s="9">
        <v>8762.01</v>
      </c>
      <c r="J864" s="9">
        <v>9710.0400000000009</v>
      </c>
      <c r="K864" s="9">
        <v>9167.43</v>
      </c>
      <c r="L864" s="9">
        <v>10139.25</v>
      </c>
      <c r="M864" s="9">
        <v>9308.68</v>
      </c>
      <c r="N864" s="9">
        <v>9785.0499999999993</v>
      </c>
      <c r="O864" s="9">
        <v>10376.280000000001</v>
      </c>
      <c r="P864" s="9">
        <v>8786.74</v>
      </c>
      <c r="Q864" s="9">
        <v>10267.57</v>
      </c>
      <c r="R864" s="9">
        <v>9676.68</v>
      </c>
      <c r="S864" s="9">
        <v>9429.18</v>
      </c>
      <c r="T864" s="10">
        <v>115572.43</v>
      </c>
    </row>
    <row r="865" spans="1:20" ht="15.75" thickBot="1" x14ac:dyDescent="0.3">
      <c r="A865" s="4" t="s">
        <v>320</v>
      </c>
      <c r="B865" s="4" t="s">
        <v>164</v>
      </c>
      <c r="C865" s="4" t="s">
        <v>165</v>
      </c>
      <c r="D865" s="4" t="s">
        <v>346</v>
      </c>
      <c r="E865" s="4" t="s">
        <v>347</v>
      </c>
      <c r="F865" s="4" t="s">
        <v>120</v>
      </c>
      <c r="G865" s="4" t="s">
        <v>121</v>
      </c>
      <c r="H865" s="12"/>
      <c r="I865" s="12"/>
      <c r="J865" s="12"/>
      <c r="K865" s="11">
        <v>23.98</v>
      </c>
      <c r="L865" s="12"/>
      <c r="M865" s="12"/>
      <c r="N865" s="12"/>
      <c r="O865" s="12"/>
      <c r="P865" s="12"/>
      <c r="Q865" s="12"/>
      <c r="R865" s="12"/>
      <c r="S865" s="12"/>
      <c r="T865" s="10">
        <v>23.98</v>
      </c>
    </row>
    <row r="866" spans="1:20" ht="15.75" thickBot="1" x14ac:dyDescent="0.3">
      <c r="A866" s="4" t="s">
        <v>320</v>
      </c>
      <c r="B866" s="4" t="s">
        <v>164</v>
      </c>
      <c r="C866" s="4" t="s">
        <v>165</v>
      </c>
      <c r="D866" s="4" t="s">
        <v>346</v>
      </c>
      <c r="E866" s="4" t="s">
        <v>347</v>
      </c>
      <c r="F866" s="4" t="s">
        <v>84</v>
      </c>
      <c r="G866" s="4" t="s">
        <v>85</v>
      </c>
      <c r="H866" s="9">
        <v>499.38</v>
      </c>
      <c r="I866" s="9">
        <v>413.63</v>
      </c>
      <c r="J866" s="9">
        <v>661.35</v>
      </c>
      <c r="K866" s="9">
        <v>-189.96</v>
      </c>
      <c r="L866" s="9">
        <v>1255.96</v>
      </c>
      <c r="M866" s="9">
        <v>-137.96</v>
      </c>
      <c r="N866" s="9">
        <v>393.48</v>
      </c>
      <c r="O866" s="9">
        <v>785.06</v>
      </c>
      <c r="P866" s="9">
        <v>318.23</v>
      </c>
      <c r="Q866" s="9">
        <v>1887.82</v>
      </c>
      <c r="R866" s="9">
        <v>-617.01</v>
      </c>
      <c r="S866" s="9">
        <v>95.7</v>
      </c>
      <c r="T866" s="10">
        <v>5365.68</v>
      </c>
    </row>
    <row r="867" spans="1:20" ht="15.75" thickBot="1" x14ac:dyDescent="0.3">
      <c r="A867" s="4" t="s">
        <v>320</v>
      </c>
      <c r="B867" s="4" t="s">
        <v>164</v>
      </c>
      <c r="C867" s="4" t="s">
        <v>165</v>
      </c>
      <c r="D867" s="4" t="s">
        <v>346</v>
      </c>
      <c r="E867" s="4" t="s">
        <v>347</v>
      </c>
      <c r="F867" s="4" t="s">
        <v>98</v>
      </c>
      <c r="G867" s="4" t="s">
        <v>99</v>
      </c>
      <c r="H867" s="12"/>
      <c r="I867" s="12"/>
      <c r="J867" s="12"/>
      <c r="K867" s="12"/>
      <c r="L867" s="12"/>
      <c r="M867" s="12"/>
      <c r="N867" s="12"/>
      <c r="O867" s="11">
        <v>63.31</v>
      </c>
      <c r="P867" s="12"/>
      <c r="Q867" s="12"/>
      <c r="R867" s="12"/>
      <c r="S867" s="12"/>
      <c r="T867" s="10">
        <v>63.31</v>
      </c>
    </row>
    <row r="868" spans="1:20" ht="15.75" thickBot="1" x14ac:dyDescent="0.3">
      <c r="A868" s="4" t="s">
        <v>320</v>
      </c>
      <c r="B868" s="4" t="s">
        <v>164</v>
      </c>
      <c r="C868" s="4" t="s">
        <v>165</v>
      </c>
      <c r="D868" s="4" t="s">
        <v>346</v>
      </c>
      <c r="E868" s="4" t="s">
        <v>347</v>
      </c>
      <c r="F868" s="4" t="s">
        <v>140</v>
      </c>
      <c r="G868" s="4" t="s">
        <v>141</v>
      </c>
      <c r="H868" s="8"/>
      <c r="I868" s="8"/>
      <c r="J868" s="8"/>
      <c r="K868" s="8"/>
      <c r="L868" s="8"/>
      <c r="M868" s="8"/>
      <c r="N868" s="9">
        <v>21.43</v>
      </c>
      <c r="O868" s="8"/>
      <c r="P868" s="8"/>
      <c r="Q868" s="8"/>
      <c r="R868" s="8"/>
      <c r="S868" s="8"/>
      <c r="T868" s="10">
        <v>21.43</v>
      </c>
    </row>
    <row r="869" spans="1:20" ht="15.75" thickBot="1" x14ac:dyDescent="0.3">
      <c r="A869" s="4" t="s">
        <v>320</v>
      </c>
      <c r="B869" s="4" t="s">
        <v>164</v>
      </c>
      <c r="C869" s="4" t="s">
        <v>165</v>
      </c>
      <c r="D869" s="4" t="s">
        <v>346</v>
      </c>
      <c r="E869" s="4" t="s">
        <v>347</v>
      </c>
      <c r="F869" s="4" t="s">
        <v>104</v>
      </c>
      <c r="G869" s="4" t="s">
        <v>105</v>
      </c>
      <c r="H869" s="12"/>
      <c r="I869" s="12"/>
      <c r="J869" s="12"/>
      <c r="K869" s="12"/>
      <c r="L869" s="12"/>
      <c r="M869" s="12"/>
      <c r="N869" s="12"/>
      <c r="O869" s="11">
        <v>-40.44</v>
      </c>
      <c r="P869" s="12"/>
      <c r="Q869" s="12"/>
      <c r="R869" s="12"/>
      <c r="S869" s="12"/>
      <c r="T869" s="10">
        <v>-40.44</v>
      </c>
    </row>
    <row r="870" spans="1:20" ht="15.75" thickBot="1" x14ac:dyDescent="0.3">
      <c r="A870" s="4" t="s">
        <v>320</v>
      </c>
      <c r="B870" s="4" t="s">
        <v>164</v>
      </c>
      <c r="C870" s="4" t="s">
        <v>165</v>
      </c>
      <c r="D870" s="4" t="s">
        <v>346</v>
      </c>
      <c r="E870" s="4" t="s">
        <v>347</v>
      </c>
      <c r="F870" s="4" t="s">
        <v>106</v>
      </c>
      <c r="G870" s="4" t="s">
        <v>107</v>
      </c>
      <c r="H870" s="9">
        <v>-31889.85</v>
      </c>
      <c r="I870" s="9">
        <v>-27269.06</v>
      </c>
      <c r="J870" s="9">
        <v>-24926.36</v>
      </c>
      <c r="K870" s="9">
        <v>-24006.080000000002</v>
      </c>
      <c r="L870" s="9">
        <v>-27925.439999999999</v>
      </c>
      <c r="M870" s="9">
        <v>-28905.279999999999</v>
      </c>
      <c r="N870" s="9">
        <v>-20086.72</v>
      </c>
      <c r="O870" s="9">
        <v>-30864.959999999999</v>
      </c>
      <c r="P870" s="9">
        <v>-25965.759999999998</v>
      </c>
      <c r="Q870" s="9">
        <v>-21556.48</v>
      </c>
      <c r="R870" s="9">
        <v>-36009.120000000003</v>
      </c>
      <c r="S870" s="9">
        <v>-24715.599999999999</v>
      </c>
      <c r="T870" s="10">
        <v>-324120.71000000002</v>
      </c>
    </row>
    <row r="871" spans="1:20" ht="15.75" thickBot="1" x14ac:dyDescent="0.3">
      <c r="A871" s="4" t="s">
        <v>320</v>
      </c>
      <c r="B871" s="4" t="s">
        <v>164</v>
      </c>
      <c r="C871" s="4" t="s">
        <v>165</v>
      </c>
      <c r="D871" s="4" t="s">
        <v>346</v>
      </c>
      <c r="E871" s="4" t="s">
        <v>347</v>
      </c>
      <c r="F871" s="4" t="s">
        <v>108</v>
      </c>
      <c r="G871" s="4" t="s">
        <v>109</v>
      </c>
      <c r="H871" s="11">
        <v>-773.32</v>
      </c>
      <c r="I871" s="11">
        <v>-394.26</v>
      </c>
      <c r="J871" s="11">
        <v>-636.86</v>
      </c>
      <c r="K871" s="11">
        <v>-379.08</v>
      </c>
      <c r="L871" s="11">
        <v>-652.02</v>
      </c>
      <c r="M871" s="11">
        <v>-864.32</v>
      </c>
      <c r="N871" s="11">
        <v>-1470.83</v>
      </c>
      <c r="O871" s="11">
        <v>-2228.9499999999998</v>
      </c>
      <c r="P871" s="11">
        <v>-667.2</v>
      </c>
      <c r="Q871" s="11">
        <v>-1031.08</v>
      </c>
      <c r="R871" s="11">
        <v>-909.81</v>
      </c>
      <c r="S871" s="11">
        <v>-390.48</v>
      </c>
      <c r="T871" s="10">
        <v>-10398.209999999999</v>
      </c>
    </row>
    <row r="872" spans="1:20" ht="15.75" thickBot="1" x14ac:dyDescent="0.3">
      <c r="A872" s="4" t="s">
        <v>320</v>
      </c>
      <c r="B872" s="4" t="s">
        <v>164</v>
      </c>
      <c r="C872" s="4" t="s">
        <v>165</v>
      </c>
      <c r="D872" s="4" t="s">
        <v>346</v>
      </c>
      <c r="E872" s="4" t="s">
        <v>347</v>
      </c>
      <c r="F872" s="4" t="s">
        <v>158</v>
      </c>
      <c r="G872" s="4" t="s">
        <v>159</v>
      </c>
      <c r="H872" s="8"/>
      <c r="I872" s="8"/>
      <c r="J872" s="8"/>
      <c r="K872" s="9">
        <v>-23.76</v>
      </c>
      <c r="L872" s="8"/>
      <c r="M872" s="8"/>
      <c r="N872" s="8"/>
      <c r="O872" s="8"/>
      <c r="P872" s="8"/>
      <c r="Q872" s="8"/>
      <c r="R872" s="8"/>
      <c r="S872" s="8"/>
      <c r="T872" s="10">
        <v>-23.76</v>
      </c>
    </row>
    <row r="873" spans="1:20" ht="15.75" thickBot="1" x14ac:dyDescent="0.3">
      <c r="A873" s="4" t="s">
        <v>320</v>
      </c>
      <c r="B873" s="4" t="s">
        <v>349</v>
      </c>
      <c r="C873" s="4" t="s">
        <v>350</v>
      </c>
      <c r="D873" s="4" t="s">
        <v>331</v>
      </c>
      <c r="E873" s="4" t="s">
        <v>332</v>
      </c>
      <c r="F873" s="4" t="s">
        <v>92</v>
      </c>
      <c r="G873" s="4" t="s">
        <v>93</v>
      </c>
      <c r="H873" s="12"/>
      <c r="I873" s="12"/>
      <c r="J873" s="12"/>
      <c r="K873" s="12"/>
      <c r="L873" s="12"/>
      <c r="M873" s="12"/>
      <c r="N873" s="12"/>
      <c r="O873" s="12"/>
      <c r="P873" s="12"/>
      <c r="Q873" s="12"/>
      <c r="R873" s="11">
        <v>62.74</v>
      </c>
      <c r="S873" s="11">
        <v>-62.74</v>
      </c>
      <c r="T873" s="14">
        <v>0</v>
      </c>
    </row>
    <row r="874" spans="1:20" ht="15.75" thickBot="1" x14ac:dyDescent="0.3">
      <c r="A874" s="4" t="s">
        <v>320</v>
      </c>
      <c r="B874" s="4" t="s">
        <v>266</v>
      </c>
      <c r="C874" s="4" t="s">
        <v>267</v>
      </c>
      <c r="D874" s="4" t="s">
        <v>323</v>
      </c>
      <c r="E874" s="4" t="s">
        <v>324</v>
      </c>
      <c r="F874" s="4" t="s">
        <v>84</v>
      </c>
      <c r="G874" s="4" t="s">
        <v>85</v>
      </c>
      <c r="H874" s="8"/>
      <c r="I874" s="8"/>
      <c r="J874" s="8"/>
      <c r="K874" s="8"/>
      <c r="L874" s="8"/>
      <c r="M874" s="8"/>
      <c r="N874" s="9">
        <v>1632.5</v>
      </c>
      <c r="O874" s="9">
        <v>344.7</v>
      </c>
      <c r="P874" s="9">
        <v>11.42</v>
      </c>
      <c r="Q874" s="9">
        <v>140.88999999999999</v>
      </c>
      <c r="R874" s="8"/>
      <c r="S874" s="8"/>
      <c r="T874" s="10">
        <v>2129.5100000000002</v>
      </c>
    </row>
    <row r="875" spans="1:20" ht="15.75" thickBot="1" x14ac:dyDescent="0.3">
      <c r="A875" s="4" t="s">
        <v>320</v>
      </c>
      <c r="B875" s="4" t="s">
        <v>266</v>
      </c>
      <c r="C875" s="4" t="s">
        <v>267</v>
      </c>
      <c r="D875" s="4" t="s">
        <v>323</v>
      </c>
      <c r="E875" s="4" t="s">
        <v>324</v>
      </c>
      <c r="F875" s="4" t="s">
        <v>44</v>
      </c>
      <c r="G875" s="4" t="s">
        <v>45</v>
      </c>
      <c r="H875" s="12"/>
      <c r="I875" s="12"/>
      <c r="J875" s="12"/>
      <c r="K875" s="12"/>
      <c r="L875" s="12"/>
      <c r="M875" s="12"/>
      <c r="N875" s="12"/>
      <c r="O875" s="11">
        <v>41952.12</v>
      </c>
      <c r="P875" s="11">
        <v>13746.54</v>
      </c>
      <c r="Q875" s="12"/>
      <c r="R875" s="12"/>
      <c r="S875" s="12"/>
      <c r="T875" s="10">
        <v>55698.66</v>
      </c>
    </row>
    <row r="876" spans="1:20" ht="15.75" thickBot="1" x14ac:dyDescent="0.3">
      <c r="A876" s="4" t="s">
        <v>320</v>
      </c>
      <c r="B876" s="4" t="s">
        <v>266</v>
      </c>
      <c r="C876" s="4" t="s">
        <v>267</v>
      </c>
      <c r="D876" s="4" t="s">
        <v>323</v>
      </c>
      <c r="E876" s="4" t="s">
        <v>324</v>
      </c>
      <c r="F876" s="4" t="s">
        <v>140</v>
      </c>
      <c r="G876" s="4" t="s">
        <v>141</v>
      </c>
      <c r="H876" s="8"/>
      <c r="I876" s="8"/>
      <c r="J876" s="8"/>
      <c r="K876" s="8"/>
      <c r="L876" s="8"/>
      <c r="M876" s="8"/>
      <c r="N876" s="9">
        <v>360</v>
      </c>
      <c r="O876" s="8"/>
      <c r="P876" s="8"/>
      <c r="Q876" s="8"/>
      <c r="R876" s="8"/>
      <c r="S876" s="8"/>
      <c r="T876" s="10">
        <v>360</v>
      </c>
    </row>
    <row r="877" spans="1:20" ht="15.75" thickBot="1" x14ac:dyDescent="0.3">
      <c r="A877" s="4" t="s">
        <v>320</v>
      </c>
      <c r="B877" s="4" t="s">
        <v>266</v>
      </c>
      <c r="C877" s="4" t="s">
        <v>267</v>
      </c>
      <c r="D877" s="4" t="s">
        <v>323</v>
      </c>
      <c r="E877" s="4" t="s">
        <v>324</v>
      </c>
      <c r="F877" s="4" t="s">
        <v>144</v>
      </c>
      <c r="G877" s="4" t="s">
        <v>145</v>
      </c>
      <c r="H877" s="12"/>
      <c r="I877" s="12"/>
      <c r="J877" s="12"/>
      <c r="K877" s="12"/>
      <c r="L877" s="12"/>
      <c r="M877" s="12"/>
      <c r="N877" s="11">
        <v>77.62</v>
      </c>
      <c r="O877" s="11">
        <v>49.25</v>
      </c>
      <c r="P877" s="12"/>
      <c r="Q877" s="12"/>
      <c r="R877" s="12"/>
      <c r="S877" s="12"/>
      <c r="T877" s="10">
        <v>126.87</v>
      </c>
    </row>
    <row r="878" spans="1:20" ht="15.75" thickBot="1" x14ac:dyDescent="0.3">
      <c r="A878" s="4" t="s">
        <v>320</v>
      </c>
      <c r="B878" s="4" t="s">
        <v>266</v>
      </c>
      <c r="C878" s="4" t="s">
        <v>267</v>
      </c>
      <c r="D878" s="4" t="s">
        <v>323</v>
      </c>
      <c r="E878" s="4" t="s">
        <v>324</v>
      </c>
      <c r="F878" s="4" t="s">
        <v>180</v>
      </c>
      <c r="G878" s="4" t="s">
        <v>181</v>
      </c>
      <c r="H878" s="8"/>
      <c r="I878" s="8"/>
      <c r="J878" s="8"/>
      <c r="K878" s="8"/>
      <c r="L878" s="8"/>
      <c r="M878" s="9">
        <v>374.04</v>
      </c>
      <c r="N878" s="9">
        <v>997.44</v>
      </c>
      <c r="O878" s="9">
        <v>2197.58</v>
      </c>
      <c r="P878" s="8"/>
      <c r="Q878" s="8"/>
      <c r="R878" s="8"/>
      <c r="S878" s="8"/>
      <c r="T878" s="10">
        <v>3569.06</v>
      </c>
    </row>
    <row r="879" spans="1:20" ht="15.75" thickBot="1" x14ac:dyDescent="0.3">
      <c r="A879" s="4" t="s">
        <v>320</v>
      </c>
      <c r="B879" s="4" t="s">
        <v>266</v>
      </c>
      <c r="C879" s="4" t="s">
        <v>267</v>
      </c>
      <c r="D879" s="4" t="s">
        <v>323</v>
      </c>
      <c r="E879" s="4" t="s">
        <v>324</v>
      </c>
      <c r="F879" s="4" t="s">
        <v>65</v>
      </c>
      <c r="G879" s="4" t="s">
        <v>66</v>
      </c>
      <c r="H879" s="12"/>
      <c r="I879" s="12"/>
      <c r="J879" s="12"/>
      <c r="K879" s="12"/>
      <c r="L879" s="12"/>
      <c r="M879" s="12"/>
      <c r="N879" s="11">
        <v>385.83</v>
      </c>
      <c r="O879" s="12"/>
      <c r="P879" s="12"/>
      <c r="Q879" s="12"/>
      <c r="R879" s="12"/>
      <c r="S879" s="12"/>
      <c r="T879" s="10">
        <v>385.83</v>
      </c>
    </row>
    <row r="880" spans="1:20" ht="15.75" thickBot="1" x14ac:dyDescent="0.3">
      <c r="A880" s="4" t="s">
        <v>320</v>
      </c>
      <c r="B880" s="4" t="s">
        <v>266</v>
      </c>
      <c r="C880" s="4" t="s">
        <v>267</v>
      </c>
      <c r="D880" s="4" t="s">
        <v>323</v>
      </c>
      <c r="E880" s="4" t="s">
        <v>324</v>
      </c>
      <c r="F880" s="4" t="s">
        <v>56</v>
      </c>
      <c r="G880" s="4" t="s">
        <v>57</v>
      </c>
      <c r="H880" s="8"/>
      <c r="I880" s="8"/>
      <c r="J880" s="8"/>
      <c r="K880" s="8"/>
      <c r="L880" s="8"/>
      <c r="M880" s="8"/>
      <c r="N880" s="9">
        <v>12964.78</v>
      </c>
      <c r="O880" s="9">
        <v>3301.87</v>
      </c>
      <c r="P880" s="9">
        <v>109.43</v>
      </c>
      <c r="Q880" s="9">
        <v>1349.58</v>
      </c>
      <c r="R880" s="8"/>
      <c r="S880" s="8"/>
      <c r="T880" s="10">
        <v>17725.66</v>
      </c>
    </row>
    <row r="881" spans="1:20" ht="15.75" thickBot="1" x14ac:dyDescent="0.3">
      <c r="A881" s="4" t="s">
        <v>320</v>
      </c>
      <c r="B881" s="4" t="s">
        <v>266</v>
      </c>
      <c r="C881" s="4" t="s">
        <v>267</v>
      </c>
      <c r="D881" s="4" t="s">
        <v>323</v>
      </c>
      <c r="E881" s="4" t="s">
        <v>324</v>
      </c>
      <c r="F881" s="4" t="s">
        <v>68</v>
      </c>
      <c r="G881" s="4" t="s">
        <v>69</v>
      </c>
      <c r="H881" s="12"/>
      <c r="I881" s="12"/>
      <c r="J881" s="12"/>
      <c r="K881" s="12"/>
      <c r="L881" s="12"/>
      <c r="M881" s="12"/>
      <c r="N881" s="11">
        <v>2286.9499999999998</v>
      </c>
      <c r="O881" s="12"/>
      <c r="P881" s="12"/>
      <c r="Q881" s="12"/>
      <c r="R881" s="12"/>
      <c r="S881" s="12"/>
      <c r="T881" s="10">
        <v>2286.9499999999998</v>
      </c>
    </row>
    <row r="882" spans="1:20" ht="15.75" thickBot="1" x14ac:dyDescent="0.3">
      <c r="A882" s="4" t="s">
        <v>320</v>
      </c>
      <c r="B882" s="4" t="s">
        <v>170</v>
      </c>
      <c r="C882" s="4" t="s">
        <v>171</v>
      </c>
      <c r="D882" s="4" t="s">
        <v>321</v>
      </c>
      <c r="E882" s="4" t="s">
        <v>322</v>
      </c>
      <c r="F882" s="4" t="s">
        <v>94</v>
      </c>
      <c r="G882" s="4" t="s">
        <v>95</v>
      </c>
      <c r="H882" s="9">
        <v>754</v>
      </c>
      <c r="I882" s="9">
        <v>754</v>
      </c>
      <c r="J882" s="9">
        <v>754</v>
      </c>
      <c r="K882" s="9">
        <v>754</v>
      </c>
      <c r="L882" s="9">
        <v>754</v>
      </c>
      <c r="M882" s="9">
        <v>754</v>
      </c>
      <c r="N882" s="9">
        <v>754</v>
      </c>
      <c r="O882" s="9">
        <v>754</v>
      </c>
      <c r="P882" s="9">
        <v>754</v>
      </c>
      <c r="Q882" s="9">
        <v>754</v>
      </c>
      <c r="R882" s="9">
        <v>754</v>
      </c>
      <c r="S882" s="9">
        <v>754</v>
      </c>
      <c r="T882" s="10">
        <v>9048</v>
      </c>
    </row>
    <row r="883" spans="1:20" ht="15.75" thickBot="1" x14ac:dyDescent="0.3">
      <c r="A883" s="4" t="s">
        <v>320</v>
      </c>
      <c r="B883" s="4" t="s">
        <v>170</v>
      </c>
      <c r="C883" s="4" t="s">
        <v>171</v>
      </c>
      <c r="D883" s="4" t="s">
        <v>321</v>
      </c>
      <c r="E883" s="4" t="s">
        <v>322</v>
      </c>
      <c r="F883" s="4" t="s">
        <v>84</v>
      </c>
      <c r="G883" s="4" t="s">
        <v>85</v>
      </c>
      <c r="H883" s="11">
        <v>2654.22</v>
      </c>
      <c r="I883" s="11">
        <v>1927.73</v>
      </c>
      <c r="J883" s="11">
        <v>2386.5</v>
      </c>
      <c r="K883" s="11">
        <v>2036.52</v>
      </c>
      <c r="L883" s="11">
        <v>1947.99</v>
      </c>
      <c r="M883" s="11">
        <v>2337.5300000000002</v>
      </c>
      <c r="N883" s="11">
        <v>2698.55</v>
      </c>
      <c r="O883" s="11">
        <v>2705.33</v>
      </c>
      <c r="P883" s="11">
        <v>2705.97</v>
      </c>
      <c r="Q883" s="11">
        <v>2135.79</v>
      </c>
      <c r="R883" s="11">
        <v>2016.48</v>
      </c>
      <c r="S883" s="11">
        <v>1719.04</v>
      </c>
      <c r="T883" s="10">
        <v>27271.65</v>
      </c>
    </row>
    <row r="884" spans="1:20" ht="15.75" thickBot="1" x14ac:dyDescent="0.3">
      <c r="A884" s="4" t="s">
        <v>320</v>
      </c>
      <c r="B884" s="4" t="s">
        <v>170</v>
      </c>
      <c r="C884" s="4" t="s">
        <v>171</v>
      </c>
      <c r="D884" s="4" t="s">
        <v>321</v>
      </c>
      <c r="E884" s="4" t="s">
        <v>322</v>
      </c>
      <c r="F884" s="4" t="s">
        <v>280</v>
      </c>
      <c r="G884" s="4" t="s">
        <v>281</v>
      </c>
      <c r="H884" s="8"/>
      <c r="I884" s="8"/>
      <c r="J884" s="8"/>
      <c r="K884" s="8"/>
      <c r="L884" s="8"/>
      <c r="M884" s="9">
        <v>1303.92</v>
      </c>
      <c r="N884" s="8"/>
      <c r="O884" s="8"/>
      <c r="P884" s="8"/>
      <c r="Q884" s="8"/>
      <c r="R884" s="8"/>
      <c r="S884" s="8"/>
      <c r="T884" s="10">
        <v>1303.92</v>
      </c>
    </row>
    <row r="885" spans="1:20" ht="15.75" thickBot="1" x14ac:dyDescent="0.3">
      <c r="A885" s="4" t="s">
        <v>320</v>
      </c>
      <c r="B885" s="4" t="s">
        <v>170</v>
      </c>
      <c r="C885" s="4" t="s">
        <v>171</v>
      </c>
      <c r="D885" s="4" t="s">
        <v>321</v>
      </c>
      <c r="E885" s="4" t="s">
        <v>322</v>
      </c>
      <c r="F885" s="4" t="s">
        <v>65</v>
      </c>
      <c r="G885" s="4" t="s">
        <v>66</v>
      </c>
      <c r="H885" s="11">
        <v>1067.8399999999999</v>
      </c>
      <c r="I885" s="11">
        <v>1035.9000000000001</v>
      </c>
      <c r="J885" s="11">
        <v>2258.38</v>
      </c>
      <c r="K885" s="11">
        <v>1500.11</v>
      </c>
      <c r="L885" s="11">
        <v>1920.17</v>
      </c>
      <c r="M885" s="11">
        <v>1284.93</v>
      </c>
      <c r="N885" s="11">
        <v>2343.56</v>
      </c>
      <c r="O885" s="11">
        <v>4906.8599999999997</v>
      </c>
      <c r="P885" s="11">
        <v>2984.42</v>
      </c>
      <c r="Q885" s="11">
        <v>1196.8499999999999</v>
      </c>
      <c r="R885" s="11">
        <v>2707.93</v>
      </c>
      <c r="S885" s="11">
        <v>874.19</v>
      </c>
      <c r="T885" s="10">
        <v>24081.14</v>
      </c>
    </row>
    <row r="886" spans="1:20" ht="15.75" thickBot="1" x14ac:dyDescent="0.3">
      <c r="A886" s="4" t="s">
        <v>320</v>
      </c>
      <c r="B886" s="4" t="s">
        <v>170</v>
      </c>
      <c r="C886" s="4" t="s">
        <v>171</v>
      </c>
      <c r="D886" s="4" t="s">
        <v>321</v>
      </c>
      <c r="E886" s="4" t="s">
        <v>322</v>
      </c>
      <c r="F886" s="4" t="s">
        <v>56</v>
      </c>
      <c r="G886" s="4" t="s">
        <v>57</v>
      </c>
      <c r="H886" s="9">
        <v>24254.47</v>
      </c>
      <c r="I886" s="9">
        <v>17912.18</v>
      </c>
      <c r="J886" s="9">
        <v>20601.63</v>
      </c>
      <c r="K886" s="9">
        <v>18007.54</v>
      </c>
      <c r="L886" s="9">
        <v>16671.27</v>
      </c>
      <c r="M886" s="9">
        <v>21015.13</v>
      </c>
      <c r="N886" s="9">
        <v>22973.01</v>
      </c>
      <c r="O886" s="9">
        <v>21058.04</v>
      </c>
      <c r="P886" s="9">
        <v>22821.39</v>
      </c>
      <c r="Q886" s="9">
        <v>18803.05</v>
      </c>
      <c r="R886" s="9">
        <v>16607.71</v>
      </c>
      <c r="S886" s="9">
        <v>15592.36</v>
      </c>
      <c r="T886" s="10">
        <v>236317.78</v>
      </c>
    </row>
    <row r="887" spans="1:20" ht="15.75" thickBot="1" x14ac:dyDescent="0.3">
      <c r="A887" s="4" t="s">
        <v>320</v>
      </c>
      <c r="B887" s="4" t="s">
        <v>170</v>
      </c>
      <c r="C887" s="4" t="s">
        <v>171</v>
      </c>
      <c r="D887" s="4" t="s">
        <v>321</v>
      </c>
      <c r="E887" s="4" t="s">
        <v>322</v>
      </c>
      <c r="F887" s="4" t="s">
        <v>68</v>
      </c>
      <c r="G887" s="4" t="s">
        <v>69</v>
      </c>
      <c r="H887" s="11">
        <v>102.24</v>
      </c>
      <c r="I887" s="11">
        <v>-482.48</v>
      </c>
      <c r="J887" s="12"/>
      <c r="K887" s="12"/>
      <c r="L887" s="11">
        <v>68.16</v>
      </c>
      <c r="M887" s="11">
        <v>90.98</v>
      </c>
      <c r="N887" s="11">
        <v>532.6</v>
      </c>
      <c r="O887" s="11">
        <v>-50.74</v>
      </c>
      <c r="P887" s="11">
        <v>114.46</v>
      </c>
      <c r="Q887" s="11">
        <v>458.68</v>
      </c>
      <c r="R887" s="12"/>
      <c r="S887" s="12"/>
      <c r="T887" s="10">
        <v>833.9</v>
      </c>
    </row>
    <row r="888" spans="1:20" ht="15.75" thickBot="1" x14ac:dyDescent="0.3">
      <c r="A888" s="4" t="s">
        <v>320</v>
      </c>
      <c r="B888" s="4" t="s">
        <v>170</v>
      </c>
      <c r="C888" s="4" t="s">
        <v>171</v>
      </c>
      <c r="D888" s="4" t="s">
        <v>321</v>
      </c>
      <c r="E888" s="4" t="s">
        <v>322</v>
      </c>
      <c r="F888" s="4" t="s">
        <v>154</v>
      </c>
      <c r="G888" s="4" t="s">
        <v>155</v>
      </c>
      <c r="H888" s="8"/>
      <c r="I888" s="8"/>
      <c r="J888" s="8"/>
      <c r="K888" s="8"/>
      <c r="L888" s="9">
        <v>0.54</v>
      </c>
      <c r="M888" s="8"/>
      <c r="N888" s="8"/>
      <c r="O888" s="8"/>
      <c r="P888" s="8"/>
      <c r="Q888" s="8"/>
      <c r="R888" s="8"/>
      <c r="S888" s="8"/>
      <c r="T888" s="10">
        <v>0.54</v>
      </c>
    </row>
    <row r="889" spans="1:20" ht="15.75" thickBot="1" x14ac:dyDescent="0.3">
      <c r="A889" s="4" t="s">
        <v>320</v>
      </c>
      <c r="B889" s="4" t="s">
        <v>170</v>
      </c>
      <c r="C889" s="4" t="s">
        <v>171</v>
      </c>
      <c r="D889" s="4" t="s">
        <v>321</v>
      </c>
      <c r="E889" s="4" t="s">
        <v>322</v>
      </c>
      <c r="F889" s="4" t="s">
        <v>156</v>
      </c>
      <c r="G889" s="4" t="s">
        <v>157</v>
      </c>
      <c r="H889" s="12"/>
      <c r="I889" s="12"/>
      <c r="J889" s="12"/>
      <c r="K889" s="12"/>
      <c r="L889" s="12"/>
      <c r="M889" s="12"/>
      <c r="N889" s="11">
        <v>85.72</v>
      </c>
      <c r="O889" s="11">
        <v>192.87</v>
      </c>
      <c r="P889" s="15">
        <v>0</v>
      </c>
      <c r="Q889" s="11">
        <v>21.43</v>
      </c>
      <c r="R889" s="11">
        <v>21.43</v>
      </c>
      <c r="S889" s="12"/>
      <c r="T889" s="10">
        <v>321.45</v>
      </c>
    </row>
    <row r="890" spans="1:20" ht="15.75" thickBot="1" x14ac:dyDescent="0.3">
      <c r="A890" s="4" t="s">
        <v>320</v>
      </c>
      <c r="B890" s="4" t="s">
        <v>170</v>
      </c>
      <c r="C890" s="4" t="s">
        <v>171</v>
      </c>
      <c r="D890" s="4" t="s">
        <v>348</v>
      </c>
      <c r="E890" s="4" t="s">
        <v>335</v>
      </c>
      <c r="F890" s="4" t="s">
        <v>84</v>
      </c>
      <c r="G890" s="4" t="s">
        <v>85</v>
      </c>
      <c r="H890" s="8"/>
      <c r="I890" s="8"/>
      <c r="J890" s="8"/>
      <c r="K890" s="9">
        <v>57.3</v>
      </c>
      <c r="L890" s="8"/>
      <c r="M890" s="9">
        <v>6.33</v>
      </c>
      <c r="N890" s="8"/>
      <c r="O890" s="9">
        <v>25.1</v>
      </c>
      <c r="P890" s="9">
        <v>40.729999999999997</v>
      </c>
      <c r="Q890" s="9">
        <v>50.42</v>
      </c>
      <c r="R890" s="9">
        <v>13.57</v>
      </c>
      <c r="S890" s="8"/>
      <c r="T890" s="10">
        <v>193.45</v>
      </c>
    </row>
    <row r="891" spans="1:20" ht="15.75" thickBot="1" x14ac:dyDescent="0.3">
      <c r="A891" s="4" t="s">
        <v>320</v>
      </c>
      <c r="B891" s="4" t="s">
        <v>170</v>
      </c>
      <c r="C891" s="4" t="s">
        <v>171</v>
      </c>
      <c r="D891" s="4" t="s">
        <v>348</v>
      </c>
      <c r="E891" s="4" t="s">
        <v>335</v>
      </c>
      <c r="F891" s="4" t="s">
        <v>56</v>
      </c>
      <c r="G891" s="4" t="s">
        <v>57</v>
      </c>
      <c r="H891" s="12"/>
      <c r="I891" s="12"/>
      <c r="J891" s="12"/>
      <c r="K891" s="11">
        <v>548.91</v>
      </c>
      <c r="L891" s="12"/>
      <c r="M891" s="12"/>
      <c r="N891" s="12"/>
      <c r="O891" s="11">
        <v>240.43</v>
      </c>
      <c r="P891" s="11">
        <v>390.18</v>
      </c>
      <c r="Q891" s="11">
        <v>483</v>
      </c>
      <c r="R891" s="11">
        <v>129.97999999999999</v>
      </c>
      <c r="S891" s="12"/>
      <c r="T891" s="10">
        <v>1792.5</v>
      </c>
    </row>
    <row r="892" spans="1:20" ht="15.75" thickBot="1" x14ac:dyDescent="0.3">
      <c r="A892" s="4" t="s">
        <v>320</v>
      </c>
      <c r="B892" s="4" t="s">
        <v>170</v>
      </c>
      <c r="C892" s="4" t="s">
        <v>171</v>
      </c>
      <c r="D892" s="4" t="s">
        <v>348</v>
      </c>
      <c r="E892" s="4" t="s">
        <v>335</v>
      </c>
      <c r="F892" s="4" t="s">
        <v>68</v>
      </c>
      <c r="G892" s="4" t="s">
        <v>69</v>
      </c>
      <c r="H892" s="8"/>
      <c r="I892" s="8"/>
      <c r="J892" s="8"/>
      <c r="K892" s="8"/>
      <c r="L892" s="8"/>
      <c r="M892" s="9">
        <v>60.65</v>
      </c>
      <c r="N892" s="8"/>
      <c r="O892" s="8"/>
      <c r="P892" s="8"/>
      <c r="Q892" s="8"/>
      <c r="R892" s="8"/>
      <c r="S892" s="8"/>
      <c r="T892" s="10">
        <v>60.65</v>
      </c>
    </row>
    <row r="893" spans="1:20" ht="15.75" thickBot="1" x14ac:dyDescent="0.3">
      <c r="A893" s="4" t="s">
        <v>320</v>
      </c>
      <c r="B893" s="4" t="s">
        <v>170</v>
      </c>
      <c r="C893" s="4" t="s">
        <v>171</v>
      </c>
      <c r="D893" s="4" t="s">
        <v>334</v>
      </c>
      <c r="E893" s="4" t="s">
        <v>335</v>
      </c>
      <c r="F893" s="4" t="s">
        <v>114</v>
      </c>
      <c r="G893" s="4" t="s">
        <v>115</v>
      </c>
      <c r="H893" s="11">
        <v>170.35</v>
      </c>
      <c r="I893" s="11">
        <v>-39.31</v>
      </c>
      <c r="J893" s="12"/>
      <c r="K893" s="12"/>
      <c r="L893" s="12"/>
      <c r="M893" s="12"/>
      <c r="N893" s="12"/>
      <c r="O893" s="12"/>
      <c r="P893" s="12"/>
      <c r="Q893" s="12"/>
      <c r="R893" s="12"/>
      <c r="S893" s="12"/>
      <c r="T893" s="10">
        <v>131.04</v>
      </c>
    </row>
    <row r="894" spans="1:20" ht="15.75" thickBot="1" x14ac:dyDescent="0.3">
      <c r="A894" s="4" t="s">
        <v>320</v>
      </c>
      <c r="B894" s="4" t="s">
        <v>170</v>
      </c>
      <c r="C894" s="4" t="s">
        <v>171</v>
      </c>
      <c r="D894" s="4" t="s">
        <v>334</v>
      </c>
      <c r="E894" s="4" t="s">
        <v>335</v>
      </c>
      <c r="F894" s="4" t="s">
        <v>86</v>
      </c>
      <c r="G894" s="4" t="s">
        <v>87</v>
      </c>
      <c r="H894" s="9">
        <v>5765.74</v>
      </c>
      <c r="I894" s="9">
        <v>4900.8999999999996</v>
      </c>
      <c r="J894" s="9">
        <v>5164.63</v>
      </c>
      <c r="K894" s="9">
        <v>5125.32</v>
      </c>
      <c r="L894" s="9">
        <v>4221.09</v>
      </c>
      <c r="M894" s="9">
        <v>5420.16</v>
      </c>
      <c r="N894" s="9">
        <v>65.52</v>
      </c>
      <c r="O894" s="8"/>
      <c r="P894" s="8"/>
      <c r="Q894" s="8"/>
      <c r="R894" s="8"/>
      <c r="S894" s="8"/>
      <c r="T894" s="10">
        <v>30663.360000000001</v>
      </c>
    </row>
    <row r="895" spans="1:20" ht="15.75" thickBot="1" x14ac:dyDescent="0.3">
      <c r="A895" s="4" t="s">
        <v>320</v>
      </c>
      <c r="B895" s="4" t="s">
        <v>170</v>
      </c>
      <c r="C895" s="4" t="s">
        <v>171</v>
      </c>
      <c r="D895" s="4" t="s">
        <v>334</v>
      </c>
      <c r="E895" s="4" t="s">
        <v>335</v>
      </c>
      <c r="F895" s="4" t="s">
        <v>116</v>
      </c>
      <c r="G895" s="4" t="s">
        <v>117</v>
      </c>
      <c r="H895" s="12"/>
      <c r="I895" s="12"/>
      <c r="J895" s="12"/>
      <c r="K895" s="12"/>
      <c r="L895" s="11">
        <v>280.10000000000002</v>
      </c>
      <c r="M895" s="11">
        <v>14.74</v>
      </c>
      <c r="N895" s="11">
        <v>-73.709999999999994</v>
      </c>
      <c r="O895" s="12"/>
      <c r="P895" s="12"/>
      <c r="Q895" s="12"/>
      <c r="R895" s="12"/>
      <c r="S895" s="12"/>
      <c r="T895" s="10">
        <v>221.13</v>
      </c>
    </row>
    <row r="896" spans="1:20" ht="15.75" thickBot="1" x14ac:dyDescent="0.3">
      <c r="A896" s="4" t="s">
        <v>320</v>
      </c>
      <c r="B896" s="4" t="s">
        <v>170</v>
      </c>
      <c r="C896" s="4" t="s">
        <v>171</v>
      </c>
      <c r="D896" s="4" t="s">
        <v>334</v>
      </c>
      <c r="E896" s="4" t="s">
        <v>335</v>
      </c>
      <c r="F896" s="4" t="s">
        <v>88</v>
      </c>
      <c r="G896" s="4" t="s">
        <v>89</v>
      </c>
      <c r="H896" s="9">
        <v>811.92</v>
      </c>
      <c r="I896" s="9">
        <v>706</v>
      </c>
      <c r="J896" s="9">
        <v>776.67</v>
      </c>
      <c r="K896" s="9">
        <v>741.29</v>
      </c>
      <c r="L896" s="9">
        <v>811.95</v>
      </c>
      <c r="M896" s="9">
        <v>741.28</v>
      </c>
      <c r="N896" s="9">
        <v>0.02</v>
      </c>
      <c r="O896" s="8"/>
      <c r="P896" s="8"/>
      <c r="Q896" s="8"/>
      <c r="R896" s="8"/>
      <c r="S896" s="8"/>
      <c r="T896" s="10">
        <v>4589.13</v>
      </c>
    </row>
    <row r="897" spans="1:20" ht="15.75" thickBot="1" x14ac:dyDescent="0.3">
      <c r="A897" s="4" t="s">
        <v>320</v>
      </c>
      <c r="B897" s="4" t="s">
        <v>170</v>
      </c>
      <c r="C897" s="4" t="s">
        <v>171</v>
      </c>
      <c r="D897" s="4" t="s">
        <v>334</v>
      </c>
      <c r="E897" s="4" t="s">
        <v>335</v>
      </c>
      <c r="F897" s="4" t="s">
        <v>90</v>
      </c>
      <c r="G897" s="4" t="s">
        <v>91</v>
      </c>
      <c r="H897" s="11">
        <v>3182.44</v>
      </c>
      <c r="I897" s="11">
        <v>2736.49</v>
      </c>
      <c r="J897" s="11">
        <v>3017.25</v>
      </c>
      <c r="K897" s="11">
        <v>2880.05</v>
      </c>
      <c r="L897" s="11">
        <v>3200.57</v>
      </c>
      <c r="M897" s="11">
        <v>2882.47</v>
      </c>
      <c r="N897" s="11">
        <v>-12.12</v>
      </c>
      <c r="O897" s="12"/>
      <c r="P897" s="12"/>
      <c r="Q897" s="12"/>
      <c r="R897" s="12"/>
      <c r="S897" s="12"/>
      <c r="T897" s="10">
        <v>17887.150000000001</v>
      </c>
    </row>
    <row r="898" spans="1:20" ht="15.75" thickBot="1" x14ac:dyDescent="0.3">
      <c r="A898" s="4" t="s">
        <v>320</v>
      </c>
      <c r="B898" s="4" t="s">
        <v>170</v>
      </c>
      <c r="C898" s="4" t="s">
        <v>171</v>
      </c>
      <c r="D898" s="4" t="s">
        <v>334</v>
      </c>
      <c r="E898" s="4" t="s">
        <v>335</v>
      </c>
      <c r="F898" s="4" t="s">
        <v>92</v>
      </c>
      <c r="G898" s="4" t="s">
        <v>93</v>
      </c>
      <c r="H898" s="9">
        <v>460.28</v>
      </c>
      <c r="I898" s="9">
        <v>144.30000000000001</v>
      </c>
      <c r="J898" s="9">
        <v>183.07</v>
      </c>
      <c r="K898" s="9">
        <v>727.78</v>
      </c>
      <c r="L898" s="9">
        <v>469.53</v>
      </c>
      <c r="M898" s="9">
        <v>278.22000000000003</v>
      </c>
      <c r="N898" s="9">
        <v>527.29999999999995</v>
      </c>
      <c r="O898" s="9">
        <v>208.18</v>
      </c>
      <c r="P898" s="9">
        <v>306.92</v>
      </c>
      <c r="Q898" s="9">
        <v>144.08000000000001</v>
      </c>
      <c r="R898" s="9">
        <v>291.83999999999997</v>
      </c>
      <c r="S898" s="9">
        <v>105.58</v>
      </c>
      <c r="T898" s="10">
        <v>3847.08</v>
      </c>
    </row>
    <row r="899" spans="1:20" ht="15.75" thickBot="1" x14ac:dyDescent="0.3">
      <c r="A899" s="4" t="s">
        <v>320</v>
      </c>
      <c r="B899" s="4" t="s">
        <v>170</v>
      </c>
      <c r="C899" s="4" t="s">
        <v>171</v>
      </c>
      <c r="D899" s="4" t="s">
        <v>334</v>
      </c>
      <c r="E899" s="4" t="s">
        <v>335</v>
      </c>
      <c r="F899" s="4" t="s">
        <v>84</v>
      </c>
      <c r="G899" s="4" t="s">
        <v>85</v>
      </c>
      <c r="H899" s="11">
        <v>5137.3500000000004</v>
      </c>
      <c r="I899" s="11">
        <v>4353.58</v>
      </c>
      <c r="J899" s="11">
        <v>6086.73</v>
      </c>
      <c r="K899" s="11">
        <v>5557.45</v>
      </c>
      <c r="L899" s="11">
        <v>5249.08</v>
      </c>
      <c r="M899" s="11">
        <v>6679.12</v>
      </c>
      <c r="N899" s="11">
        <v>6762.17</v>
      </c>
      <c r="O899" s="11">
        <v>7330.94</v>
      </c>
      <c r="P899" s="11">
        <v>6037.4</v>
      </c>
      <c r="Q899" s="11">
        <v>6597.08</v>
      </c>
      <c r="R899" s="11">
        <v>6521.78</v>
      </c>
      <c r="S899" s="11">
        <v>6165.89</v>
      </c>
      <c r="T899" s="10">
        <v>72478.570000000007</v>
      </c>
    </row>
    <row r="900" spans="1:20" ht="15.75" thickBot="1" x14ac:dyDescent="0.3">
      <c r="A900" s="4" t="s">
        <v>320</v>
      </c>
      <c r="B900" s="4" t="s">
        <v>170</v>
      </c>
      <c r="C900" s="4" t="s">
        <v>171</v>
      </c>
      <c r="D900" s="4" t="s">
        <v>334</v>
      </c>
      <c r="E900" s="4" t="s">
        <v>335</v>
      </c>
      <c r="F900" s="4" t="s">
        <v>150</v>
      </c>
      <c r="G900" s="4" t="s">
        <v>151</v>
      </c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9">
        <v>400</v>
      </c>
      <c r="T900" s="10">
        <v>400</v>
      </c>
    </row>
    <row r="901" spans="1:20" ht="15.75" thickBot="1" x14ac:dyDescent="0.3">
      <c r="A901" s="4" t="s">
        <v>320</v>
      </c>
      <c r="B901" s="4" t="s">
        <v>170</v>
      </c>
      <c r="C901" s="4" t="s">
        <v>171</v>
      </c>
      <c r="D901" s="4" t="s">
        <v>334</v>
      </c>
      <c r="E901" s="4" t="s">
        <v>335</v>
      </c>
      <c r="F901" s="4" t="s">
        <v>65</v>
      </c>
      <c r="G901" s="4" t="s">
        <v>66</v>
      </c>
      <c r="H901" s="11">
        <v>817.92</v>
      </c>
      <c r="I901" s="11">
        <v>1045.1199999999999</v>
      </c>
      <c r="J901" s="11">
        <v>1363.2</v>
      </c>
      <c r="K901" s="11">
        <v>1702.49</v>
      </c>
      <c r="L901" s="11">
        <v>681.6</v>
      </c>
      <c r="M901" s="11">
        <v>262.64</v>
      </c>
      <c r="N901" s="11">
        <v>1913.89</v>
      </c>
      <c r="O901" s="11">
        <v>1812.99</v>
      </c>
      <c r="P901" s="11">
        <v>3110.34</v>
      </c>
      <c r="Q901" s="11">
        <v>707.02</v>
      </c>
      <c r="R901" s="11">
        <v>1201.8599999999999</v>
      </c>
      <c r="S901" s="11">
        <v>2504.08</v>
      </c>
      <c r="T901" s="10">
        <v>17123.150000000001</v>
      </c>
    </row>
    <row r="902" spans="1:20" ht="15.75" thickBot="1" x14ac:dyDescent="0.3">
      <c r="A902" s="4" t="s">
        <v>320</v>
      </c>
      <c r="B902" s="4" t="s">
        <v>170</v>
      </c>
      <c r="C902" s="4" t="s">
        <v>171</v>
      </c>
      <c r="D902" s="4" t="s">
        <v>334</v>
      </c>
      <c r="E902" s="4" t="s">
        <v>335</v>
      </c>
      <c r="F902" s="4" t="s">
        <v>56</v>
      </c>
      <c r="G902" s="4" t="s">
        <v>57</v>
      </c>
      <c r="H902" s="9">
        <v>44416.78</v>
      </c>
      <c r="I902" s="9">
        <v>36228.39</v>
      </c>
      <c r="J902" s="9">
        <v>48765.35</v>
      </c>
      <c r="K902" s="9">
        <v>43535.199999999997</v>
      </c>
      <c r="L902" s="9">
        <v>46569.94</v>
      </c>
      <c r="M902" s="9">
        <v>54936.74</v>
      </c>
      <c r="N902" s="9">
        <v>59120.51</v>
      </c>
      <c r="O902" s="9">
        <v>59835.040000000001</v>
      </c>
      <c r="P902" s="9">
        <v>51301.65</v>
      </c>
      <c r="Q902" s="9">
        <v>60121.13</v>
      </c>
      <c r="R902" s="9">
        <v>58933.279999999999</v>
      </c>
      <c r="S902" s="9">
        <v>52963.46</v>
      </c>
      <c r="T902" s="10">
        <v>616727.47</v>
      </c>
    </row>
    <row r="903" spans="1:20" ht="15.75" thickBot="1" x14ac:dyDescent="0.3">
      <c r="A903" s="4" t="s">
        <v>320</v>
      </c>
      <c r="B903" s="4" t="s">
        <v>170</v>
      </c>
      <c r="C903" s="4" t="s">
        <v>171</v>
      </c>
      <c r="D903" s="4" t="s">
        <v>334</v>
      </c>
      <c r="E903" s="4" t="s">
        <v>335</v>
      </c>
      <c r="F903" s="4" t="s">
        <v>68</v>
      </c>
      <c r="G903" s="4" t="s">
        <v>69</v>
      </c>
      <c r="H903" s="11">
        <v>2421.67</v>
      </c>
      <c r="I903" s="11">
        <v>3485.45</v>
      </c>
      <c r="J903" s="11">
        <v>6426.91</v>
      </c>
      <c r="K903" s="11">
        <v>5141.92</v>
      </c>
      <c r="L903" s="11">
        <v>3760.87</v>
      </c>
      <c r="M903" s="11">
        <v>7586.85</v>
      </c>
      <c r="N903" s="11">
        <v>3756.32</v>
      </c>
      <c r="O903" s="11">
        <v>8574.51</v>
      </c>
      <c r="P903" s="11">
        <v>3419.74</v>
      </c>
      <c r="Q903" s="11">
        <v>2364.75</v>
      </c>
      <c r="R903" s="11">
        <v>2336.4699999999998</v>
      </c>
      <c r="S903" s="11">
        <v>3594.93</v>
      </c>
      <c r="T903" s="10">
        <v>52870.39</v>
      </c>
    </row>
    <row r="904" spans="1:20" ht="15.75" thickBot="1" x14ac:dyDescent="0.3">
      <c r="A904" s="4" t="s">
        <v>320</v>
      </c>
      <c r="B904" s="4" t="s">
        <v>170</v>
      </c>
      <c r="C904" s="4" t="s">
        <v>171</v>
      </c>
      <c r="D904" s="4" t="s">
        <v>334</v>
      </c>
      <c r="E904" s="4" t="s">
        <v>335</v>
      </c>
      <c r="F904" s="4" t="s">
        <v>156</v>
      </c>
      <c r="G904" s="4" t="s">
        <v>157</v>
      </c>
      <c r="H904" s="8"/>
      <c r="I904" s="9">
        <v>107.15</v>
      </c>
      <c r="J904" s="9">
        <v>107.15</v>
      </c>
      <c r="K904" s="9">
        <v>21.43</v>
      </c>
      <c r="L904" s="8"/>
      <c r="M904" s="9">
        <v>150.01</v>
      </c>
      <c r="N904" s="8"/>
      <c r="O904" s="9">
        <v>128.58000000000001</v>
      </c>
      <c r="P904" s="9">
        <v>85.72</v>
      </c>
      <c r="Q904" s="9">
        <v>21.43</v>
      </c>
      <c r="R904" s="8"/>
      <c r="S904" s="8"/>
      <c r="T904" s="10">
        <v>621.47</v>
      </c>
    </row>
    <row r="905" spans="1:20" ht="15.75" thickBot="1" x14ac:dyDescent="0.3">
      <c r="A905" s="4" t="s">
        <v>320</v>
      </c>
      <c r="B905" s="4" t="s">
        <v>170</v>
      </c>
      <c r="C905" s="4" t="s">
        <v>171</v>
      </c>
      <c r="D905" s="4" t="s">
        <v>334</v>
      </c>
      <c r="E905" s="4" t="s">
        <v>335</v>
      </c>
      <c r="F905" s="4" t="s">
        <v>104</v>
      </c>
      <c r="G905" s="4" t="s">
        <v>105</v>
      </c>
      <c r="H905" s="11">
        <v>-152.6</v>
      </c>
      <c r="I905" s="12"/>
      <c r="J905" s="12"/>
      <c r="K905" s="12"/>
      <c r="L905" s="12"/>
      <c r="M905" s="12"/>
      <c r="N905" s="12"/>
      <c r="O905" s="12"/>
      <c r="P905" s="12"/>
      <c r="Q905" s="12"/>
      <c r="R905" s="12"/>
      <c r="S905" s="12"/>
      <c r="T905" s="10">
        <v>-152.6</v>
      </c>
    </row>
    <row r="906" spans="1:20" ht="15.75" thickBot="1" x14ac:dyDescent="0.3">
      <c r="A906" s="4" t="s">
        <v>320</v>
      </c>
      <c r="B906" s="4" t="s">
        <v>170</v>
      </c>
      <c r="C906" s="4" t="s">
        <v>171</v>
      </c>
      <c r="D906" s="4" t="s">
        <v>334</v>
      </c>
      <c r="E906" s="4" t="s">
        <v>335</v>
      </c>
      <c r="F906" s="4" t="s">
        <v>106</v>
      </c>
      <c r="G906" s="4" t="s">
        <v>107</v>
      </c>
      <c r="H906" s="9">
        <v>-10165.76</v>
      </c>
      <c r="I906" s="9">
        <v>-8779.52</v>
      </c>
      <c r="J906" s="9">
        <v>-8580.33</v>
      </c>
      <c r="K906" s="9">
        <v>-7395.85</v>
      </c>
      <c r="L906" s="9">
        <v>-9562.6</v>
      </c>
      <c r="M906" s="9">
        <v>-9591.48</v>
      </c>
      <c r="N906" s="8"/>
      <c r="O906" s="8"/>
      <c r="P906" s="8"/>
      <c r="Q906" s="8"/>
      <c r="R906" s="8"/>
      <c r="S906" s="8"/>
      <c r="T906" s="10">
        <v>-54075.54</v>
      </c>
    </row>
    <row r="907" spans="1:20" ht="15.75" thickBot="1" x14ac:dyDescent="0.3">
      <c r="A907" s="4" t="s">
        <v>320</v>
      </c>
      <c r="B907" s="4" t="s">
        <v>170</v>
      </c>
      <c r="C907" s="4" t="s">
        <v>171</v>
      </c>
      <c r="D907" s="4" t="s">
        <v>334</v>
      </c>
      <c r="E907" s="4" t="s">
        <v>335</v>
      </c>
      <c r="F907" s="4" t="s">
        <v>108</v>
      </c>
      <c r="G907" s="4" t="s">
        <v>109</v>
      </c>
      <c r="H907" s="12"/>
      <c r="I907" s="12"/>
      <c r="J907" s="12"/>
      <c r="K907" s="12"/>
      <c r="L907" s="11">
        <v>-171.69</v>
      </c>
      <c r="M907" s="11">
        <v>-85.85</v>
      </c>
      <c r="N907" s="12"/>
      <c r="O907" s="12"/>
      <c r="P907" s="12"/>
      <c r="Q907" s="12"/>
      <c r="R907" s="12"/>
      <c r="S907" s="12"/>
      <c r="T907" s="10">
        <v>-257.54000000000002</v>
      </c>
    </row>
    <row r="908" spans="1:20" ht="15.75" thickBot="1" x14ac:dyDescent="0.3">
      <c r="A908" s="4" t="s">
        <v>320</v>
      </c>
      <c r="B908" s="4" t="s">
        <v>170</v>
      </c>
      <c r="C908" s="4" t="s">
        <v>171</v>
      </c>
      <c r="D908" s="4" t="s">
        <v>344</v>
      </c>
      <c r="E908" s="4" t="s">
        <v>345</v>
      </c>
      <c r="F908" s="4" t="s">
        <v>84</v>
      </c>
      <c r="G908" s="4" t="s">
        <v>85</v>
      </c>
      <c r="H908" s="9">
        <v>1424.68</v>
      </c>
      <c r="I908" s="9">
        <v>1302.49</v>
      </c>
      <c r="J908" s="9">
        <v>1385.22</v>
      </c>
      <c r="K908" s="9">
        <v>1316.89</v>
      </c>
      <c r="L908" s="9">
        <v>1692.32</v>
      </c>
      <c r="M908" s="9">
        <v>1511.43</v>
      </c>
      <c r="N908" s="9">
        <v>1063.57</v>
      </c>
      <c r="O908" s="9">
        <v>1705.21</v>
      </c>
      <c r="P908" s="9">
        <v>1465.25</v>
      </c>
      <c r="Q908" s="9">
        <v>1235.5899999999999</v>
      </c>
      <c r="R908" s="9">
        <v>1203.69</v>
      </c>
      <c r="S908" s="9">
        <v>1218.24</v>
      </c>
      <c r="T908" s="10">
        <v>16524.580000000002</v>
      </c>
    </row>
    <row r="909" spans="1:20" ht="15.75" thickBot="1" x14ac:dyDescent="0.3">
      <c r="A909" s="4" t="s">
        <v>320</v>
      </c>
      <c r="B909" s="4" t="s">
        <v>170</v>
      </c>
      <c r="C909" s="4" t="s">
        <v>171</v>
      </c>
      <c r="D909" s="4" t="s">
        <v>344</v>
      </c>
      <c r="E909" s="4" t="s">
        <v>345</v>
      </c>
      <c r="F909" s="4" t="s">
        <v>65</v>
      </c>
      <c r="G909" s="4" t="s">
        <v>66</v>
      </c>
      <c r="H909" s="11">
        <v>1424.92</v>
      </c>
      <c r="I909" s="11">
        <v>545.28</v>
      </c>
      <c r="J909" s="11">
        <v>727.04</v>
      </c>
      <c r="K909" s="11">
        <v>545.28</v>
      </c>
      <c r="L909" s="12"/>
      <c r="M909" s="12"/>
      <c r="N909" s="12"/>
      <c r="O909" s="11">
        <v>454.4</v>
      </c>
      <c r="P909" s="11">
        <v>1121.42</v>
      </c>
      <c r="Q909" s="11">
        <v>161.74</v>
      </c>
      <c r="R909" s="11">
        <v>238.04</v>
      </c>
      <c r="S909" s="11">
        <v>925.79</v>
      </c>
      <c r="T909" s="10">
        <v>6143.91</v>
      </c>
    </row>
    <row r="910" spans="1:20" ht="15.75" thickBot="1" x14ac:dyDescent="0.3">
      <c r="A910" s="4" t="s">
        <v>320</v>
      </c>
      <c r="B910" s="4" t="s">
        <v>170</v>
      </c>
      <c r="C910" s="4" t="s">
        <v>171</v>
      </c>
      <c r="D910" s="4" t="s">
        <v>344</v>
      </c>
      <c r="E910" s="4" t="s">
        <v>345</v>
      </c>
      <c r="F910" s="4" t="s">
        <v>56</v>
      </c>
      <c r="G910" s="4" t="s">
        <v>57</v>
      </c>
      <c r="H910" s="9">
        <v>11418.78</v>
      </c>
      <c r="I910" s="9">
        <v>11563.72</v>
      </c>
      <c r="J910" s="9">
        <v>11602.7</v>
      </c>
      <c r="K910" s="9">
        <v>11592.03</v>
      </c>
      <c r="L910" s="9">
        <v>15281.7</v>
      </c>
      <c r="M910" s="9">
        <v>13315.62</v>
      </c>
      <c r="N910" s="9">
        <v>9475.42</v>
      </c>
      <c r="O910" s="9">
        <v>14489.38</v>
      </c>
      <c r="P910" s="9">
        <v>11813.55</v>
      </c>
      <c r="Q910" s="9">
        <v>10827.24</v>
      </c>
      <c r="R910" s="9">
        <v>10684.23</v>
      </c>
      <c r="S910" s="9">
        <v>10153.92</v>
      </c>
      <c r="T910" s="10">
        <v>142218.29</v>
      </c>
    </row>
    <row r="911" spans="1:20" ht="15.75" thickBot="1" x14ac:dyDescent="0.3">
      <c r="A911" s="4" t="s">
        <v>320</v>
      </c>
      <c r="B911" s="4" t="s">
        <v>170</v>
      </c>
      <c r="C911" s="4" t="s">
        <v>171</v>
      </c>
      <c r="D911" s="4" t="s">
        <v>344</v>
      </c>
      <c r="E911" s="4" t="s">
        <v>345</v>
      </c>
      <c r="F911" s="4" t="s">
        <v>68</v>
      </c>
      <c r="G911" s="4" t="s">
        <v>69</v>
      </c>
      <c r="H911" s="11">
        <v>803.2</v>
      </c>
      <c r="I911" s="11">
        <v>367.52</v>
      </c>
      <c r="J911" s="11">
        <v>939.23</v>
      </c>
      <c r="K911" s="11">
        <v>477.12</v>
      </c>
      <c r="L911" s="11">
        <v>928.83</v>
      </c>
      <c r="M911" s="11">
        <v>1162.19</v>
      </c>
      <c r="N911" s="11">
        <v>712.44</v>
      </c>
      <c r="O911" s="11">
        <v>1390.31</v>
      </c>
      <c r="P911" s="11">
        <v>1100.52</v>
      </c>
      <c r="Q911" s="11">
        <v>846.69</v>
      </c>
      <c r="R911" s="11">
        <v>607.76</v>
      </c>
      <c r="S911" s="11">
        <v>589.66</v>
      </c>
      <c r="T911" s="10">
        <v>9925.4699999999993</v>
      </c>
    </row>
    <row r="912" spans="1:20" ht="15.75" thickBot="1" x14ac:dyDescent="0.3">
      <c r="A912" s="4" t="s">
        <v>320</v>
      </c>
      <c r="B912" s="4" t="s">
        <v>170</v>
      </c>
      <c r="C912" s="4" t="s">
        <v>171</v>
      </c>
      <c r="D912" s="4" t="s">
        <v>344</v>
      </c>
      <c r="E912" s="4" t="s">
        <v>345</v>
      </c>
      <c r="F912" s="4" t="s">
        <v>156</v>
      </c>
      <c r="G912" s="4" t="s">
        <v>157</v>
      </c>
      <c r="H912" s="9">
        <v>42.86</v>
      </c>
      <c r="I912" s="9">
        <v>21.43</v>
      </c>
      <c r="J912" s="8"/>
      <c r="K912" s="9">
        <v>42.86</v>
      </c>
      <c r="L912" s="9">
        <v>21.43</v>
      </c>
      <c r="M912" s="8"/>
      <c r="N912" s="8"/>
      <c r="O912" s="9">
        <v>64.290000000000006</v>
      </c>
      <c r="P912" s="8"/>
      <c r="Q912" s="9">
        <v>21.43</v>
      </c>
      <c r="R912" s="9">
        <v>21.43</v>
      </c>
      <c r="S912" s="9">
        <v>42.86</v>
      </c>
      <c r="T912" s="10">
        <v>278.58999999999997</v>
      </c>
    </row>
    <row r="913" spans="1:20" ht="15.75" thickBot="1" x14ac:dyDescent="0.3">
      <c r="A913" s="4" t="s">
        <v>320</v>
      </c>
      <c r="B913" s="4" t="s">
        <v>170</v>
      </c>
      <c r="C913" s="4" t="s">
        <v>171</v>
      </c>
      <c r="D913" s="4" t="s">
        <v>331</v>
      </c>
      <c r="E913" s="4" t="s">
        <v>332</v>
      </c>
      <c r="F913" s="4" t="s">
        <v>92</v>
      </c>
      <c r="G913" s="4" t="s">
        <v>93</v>
      </c>
      <c r="H913" s="12"/>
      <c r="I913" s="11">
        <v>59.81</v>
      </c>
      <c r="J913" s="12"/>
      <c r="K913" s="11">
        <v>32.89</v>
      </c>
      <c r="L913" s="12"/>
      <c r="M913" s="12"/>
      <c r="N913" s="12"/>
      <c r="O913" s="11">
        <v>53.9</v>
      </c>
      <c r="P913" s="12"/>
      <c r="Q913" s="11">
        <v>9.35</v>
      </c>
      <c r="R913" s="12"/>
      <c r="S913" s="12"/>
      <c r="T913" s="10">
        <v>155.94999999999999</v>
      </c>
    </row>
    <row r="914" spans="1:20" ht="15.75" thickBot="1" x14ac:dyDescent="0.3">
      <c r="A914" s="4" t="s">
        <v>320</v>
      </c>
      <c r="B914" s="4" t="s">
        <v>170</v>
      </c>
      <c r="C914" s="4" t="s">
        <v>171</v>
      </c>
      <c r="D914" s="4" t="s">
        <v>331</v>
      </c>
      <c r="E914" s="4" t="s">
        <v>332</v>
      </c>
      <c r="F914" s="4" t="s">
        <v>84</v>
      </c>
      <c r="G914" s="4" t="s">
        <v>85</v>
      </c>
      <c r="H914" s="8"/>
      <c r="I914" s="9">
        <v>35.86</v>
      </c>
      <c r="J914" s="9">
        <v>26.43</v>
      </c>
      <c r="K914" s="9">
        <v>18.97</v>
      </c>
      <c r="L914" s="9">
        <v>48.56</v>
      </c>
      <c r="M914" s="8"/>
      <c r="N914" s="8"/>
      <c r="O914" s="8"/>
      <c r="P914" s="8"/>
      <c r="Q914" s="9">
        <v>116.89</v>
      </c>
      <c r="R914" s="8"/>
      <c r="S914" s="9">
        <v>80.91</v>
      </c>
      <c r="T914" s="10">
        <v>327.62</v>
      </c>
    </row>
    <row r="915" spans="1:20" ht="15.75" thickBot="1" x14ac:dyDescent="0.3">
      <c r="A915" s="4" t="s">
        <v>320</v>
      </c>
      <c r="B915" s="4" t="s">
        <v>170</v>
      </c>
      <c r="C915" s="4" t="s">
        <v>171</v>
      </c>
      <c r="D915" s="4" t="s">
        <v>331</v>
      </c>
      <c r="E915" s="4" t="s">
        <v>332</v>
      </c>
      <c r="F915" s="4" t="s">
        <v>65</v>
      </c>
      <c r="G915" s="4" t="s">
        <v>66</v>
      </c>
      <c r="H915" s="12"/>
      <c r="I915" s="11">
        <v>343.5</v>
      </c>
      <c r="J915" s="12"/>
      <c r="K915" s="11">
        <v>181.76</v>
      </c>
      <c r="L915" s="12"/>
      <c r="M915" s="12"/>
      <c r="N915" s="12"/>
      <c r="O915" s="12"/>
      <c r="P915" s="12"/>
      <c r="Q915" s="11">
        <v>181.76</v>
      </c>
      <c r="R915" s="12"/>
      <c r="S915" s="11">
        <v>775.06</v>
      </c>
      <c r="T915" s="10">
        <v>1482.08</v>
      </c>
    </row>
    <row r="916" spans="1:20" ht="15.75" thickBot="1" x14ac:dyDescent="0.3">
      <c r="A916" s="4" t="s">
        <v>320</v>
      </c>
      <c r="B916" s="4" t="s">
        <v>170</v>
      </c>
      <c r="C916" s="4" t="s">
        <v>171</v>
      </c>
      <c r="D916" s="4" t="s">
        <v>331</v>
      </c>
      <c r="E916" s="4" t="s">
        <v>332</v>
      </c>
      <c r="F916" s="4" t="s">
        <v>56</v>
      </c>
      <c r="G916" s="4" t="s">
        <v>57</v>
      </c>
      <c r="H916" s="8"/>
      <c r="I916" s="8"/>
      <c r="J916" s="9">
        <v>253.2</v>
      </c>
      <c r="K916" s="8"/>
      <c r="L916" s="8"/>
      <c r="M916" s="8"/>
      <c r="N916" s="8"/>
      <c r="O916" s="8"/>
      <c r="P916" s="8"/>
      <c r="Q916" s="9">
        <v>786.35</v>
      </c>
      <c r="R916" s="8"/>
      <c r="S916" s="8"/>
      <c r="T916" s="10">
        <v>1039.55</v>
      </c>
    </row>
    <row r="917" spans="1:20" ht="15.75" thickBot="1" x14ac:dyDescent="0.3">
      <c r="A917" s="4" t="s">
        <v>320</v>
      </c>
      <c r="B917" s="4" t="s">
        <v>170</v>
      </c>
      <c r="C917" s="4" t="s">
        <v>171</v>
      </c>
      <c r="D917" s="4" t="s">
        <v>331</v>
      </c>
      <c r="E917" s="4" t="s">
        <v>332</v>
      </c>
      <c r="F917" s="4" t="s">
        <v>68</v>
      </c>
      <c r="G917" s="4" t="s">
        <v>69</v>
      </c>
      <c r="H917" s="12"/>
      <c r="I917" s="12"/>
      <c r="J917" s="12"/>
      <c r="K917" s="12"/>
      <c r="L917" s="11">
        <v>465.11</v>
      </c>
      <c r="M917" s="12"/>
      <c r="N917" s="12"/>
      <c r="O917" s="12"/>
      <c r="P917" s="12"/>
      <c r="Q917" s="11">
        <v>151.63</v>
      </c>
      <c r="R917" s="12"/>
      <c r="S917" s="12"/>
      <c r="T917" s="10">
        <v>616.74</v>
      </c>
    </row>
    <row r="918" spans="1:20" ht="15.75" thickBot="1" x14ac:dyDescent="0.3">
      <c r="A918" s="4" t="s">
        <v>320</v>
      </c>
      <c r="B918" s="4" t="s">
        <v>170</v>
      </c>
      <c r="C918" s="4" t="s">
        <v>171</v>
      </c>
      <c r="D918" s="4" t="s">
        <v>331</v>
      </c>
      <c r="E918" s="4" t="s">
        <v>332</v>
      </c>
      <c r="F918" s="4" t="s">
        <v>154</v>
      </c>
      <c r="G918" s="4" t="s">
        <v>155</v>
      </c>
      <c r="H918" s="8"/>
      <c r="I918" s="8"/>
      <c r="J918" s="8"/>
      <c r="K918" s="8"/>
      <c r="L918" s="8"/>
      <c r="M918" s="8"/>
      <c r="N918" s="8"/>
      <c r="O918" s="8"/>
      <c r="P918" s="8"/>
      <c r="Q918" s="9">
        <v>75.599999999999994</v>
      </c>
      <c r="R918" s="8"/>
      <c r="S918" s="8"/>
      <c r="T918" s="10">
        <v>75.599999999999994</v>
      </c>
    </row>
    <row r="919" spans="1:20" ht="15.75" thickBot="1" x14ac:dyDescent="0.3">
      <c r="A919" s="4" t="s">
        <v>320</v>
      </c>
      <c r="B919" s="4" t="s">
        <v>170</v>
      </c>
      <c r="C919" s="4" t="s">
        <v>171</v>
      </c>
      <c r="D919" s="4" t="s">
        <v>323</v>
      </c>
      <c r="E919" s="4" t="s">
        <v>324</v>
      </c>
      <c r="F919" s="4" t="s">
        <v>118</v>
      </c>
      <c r="G919" s="4" t="s">
        <v>119</v>
      </c>
      <c r="H919" s="11">
        <v>137.91</v>
      </c>
      <c r="I919" s="11">
        <v>48</v>
      </c>
      <c r="J919" s="12"/>
      <c r="K919" s="12"/>
      <c r="L919" s="12"/>
      <c r="M919" s="12"/>
      <c r="N919" s="12"/>
      <c r="O919" s="12"/>
      <c r="P919" s="12"/>
      <c r="Q919" s="11">
        <v>134.86000000000001</v>
      </c>
      <c r="R919" s="12"/>
      <c r="S919" s="12"/>
      <c r="T919" s="10">
        <v>320.77</v>
      </c>
    </row>
    <row r="920" spans="1:20" ht="15.75" thickBot="1" x14ac:dyDescent="0.3">
      <c r="A920" s="4" t="s">
        <v>320</v>
      </c>
      <c r="B920" s="4" t="s">
        <v>170</v>
      </c>
      <c r="C920" s="4" t="s">
        <v>171</v>
      </c>
      <c r="D920" s="4" t="s">
        <v>323</v>
      </c>
      <c r="E920" s="4" t="s">
        <v>324</v>
      </c>
      <c r="F920" s="4" t="s">
        <v>61</v>
      </c>
      <c r="G920" s="4" t="s">
        <v>62</v>
      </c>
      <c r="H920" s="9">
        <v>47.55</v>
      </c>
      <c r="I920" s="8"/>
      <c r="J920" s="8"/>
      <c r="K920" s="8"/>
      <c r="L920" s="8"/>
      <c r="M920" s="9">
        <v>722.2</v>
      </c>
      <c r="N920" s="8"/>
      <c r="O920" s="8"/>
      <c r="P920" s="8"/>
      <c r="Q920" s="9">
        <v>148.31</v>
      </c>
      <c r="R920" s="8"/>
      <c r="S920" s="8"/>
      <c r="T920" s="10">
        <v>918.06</v>
      </c>
    </row>
    <row r="921" spans="1:20" ht="15.75" thickBot="1" x14ac:dyDescent="0.3">
      <c r="A921" s="4" t="s">
        <v>320</v>
      </c>
      <c r="B921" s="4" t="s">
        <v>170</v>
      </c>
      <c r="C921" s="4" t="s">
        <v>171</v>
      </c>
      <c r="D921" s="4" t="s">
        <v>323</v>
      </c>
      <c r="E921" s="4" t="s">
        <v>324</v>
      </c>
      <c r="F921" s="4" t="s">
        <v>92</v>
      </c>
      <c r="G921" s="4" t="s">
        <v>93</v>
      </c>
      <c r="H921" s="11">
        <v>252.1</v>
      </c>
      <c r="I921" s="11">
        <v>385.13</v>
      </c>
      <c r="J921" s="11">
        <v>244.81</v>
      </c>
      <c r="K921" s="11">
        <v>7.96</v>
      </c>
      <c r="L921" s="11">
        <v>135.88999999999999</v>
      </c>
      <c r="M921" s="11">
        <v>137.29</v>
      </c>
      <c r="N921" s="11">
        <v>610.07000000000005</v>
      </c>
      <c r="O921" s="11">
        <v>75.150000000000006</v>
      </c>
      <c r="P921" s="11">
        <v>73.400000000000006</v>
      </c>
      <c r="Q921" s="11">
        <v>3.29</v>
      </c>
      <c r="R921" s="11">
        <v>128.71</v>
      </c>
      <c r="S921" s="11">
        <v>2.29</v>
      </c>
      <c r="T921" s="10">
        <v>2056.09</v>
      </c>
    </row>
    <row r="922" spans="1:20" ht="15.75" thickBot="1" x14ac:dyDescent="0.3">
      <c r="A922" s="4" t="s">
        <v>320</v>
      </c>
      <c r="B922" s="4" t="s">
        <v>170</v>
      </c>
      <c r="C922" s="4" t="s">
        <v>171</v>
      </c>
      <c r="D922" s="4" t="s">
        <v>323</v>
      </c>
      <c r="E922" s="4" t="s">
        <v>324</v>
      </c>
      <c r="F922" s="4" t="s">
        <v>235</v>
      </c>
      <c r="G922" s="4" t="s">
        <v>236</v>
      </c>
      <c r="H922" s="9">
        <v>0.28000000000000003</v>
      </c>
      <c r="I922" s="8"/>
      <c r="J922" s="8"/>
      <c r="K922" s="8"/>
      <c r="L922" s="8"/>
      <c r="M922" s="8"/>
      <c r="N922" s="9">
        <v>115.41</v>
      </c>
      <c r="O922" s="8"/>
      <c r="P922" s="8"/>
      <c r="Q922" s="8"/>
      <c r="R922" s="8"/>
      <c r="S922" s="8"/>
      <c r="T922" s="10">
        <v>115.69</v>
      </c>
    </row>
    <row r="923" spans="1:20" ht="15.75" thickBot="1" x14ac:dyDescent="0.3">
      <c r="A923" s="4" t="s">
        <v>320</v>
      </c>
      <c r="B923" s="4" t="s">
        <v>170</v>
      </c>
      <c r="C923" s="4" t="s">
        <v>171</v>
      </c>
      <c r="D923" s="4" t="s">
        <v>323</v>
      </c>
      <c r="E923" s="4" t="s">
        <v>324</v>
      </c>
      <c r="F923" s="4" t="s">
        <v>94</v>
      </c>
      <c r="G923" s="4" t="s">
        <v>95</v>
      </c>
      <c r="H923" s="12"/>
      <c r="I923" s="12"/>
      <c r="J923" s="12"/>
      <c r="K923" s="12"/>
      <c r="L923" s="12"/>
      <c r="M923" s="12"/>
      <c r="N923" s="12"/>
      <c r="O923" s="12"/>
      <c r="P923" s="12"/>
      <c r="Q923" s="12"/>
      <c r="R923" s="11">
        <v>13.86</v>
      </c>
      <c r="S923" s="12"/>
      <c r="T923" s="10">
        <v>13.86</v>
      </c>
    </row>
    <row r="924" spans="1:20" ht="15.75" thickBot="1" x14ac:dyDescent="0.3">
      <c r="A924" s="4" t="s">
        <v>320</v>
      </c>
      <c r="B924" s="4" t="s">
        <v>170</v>
      </c>
      <c r="C924" s="4" t="s">
        <v>171</v>
      </c>
      <c r="D924" s="4" t="s">
        <v>323</v>
      </c>
      <c r="E924" s="4" t="s">
        <v>324</v>
      </c>
      <c r="F924" s="4" t="s">
        <v>84</v>
      </c>
      <c r="G924" s="4" t="s">
        <v>85</v>
      </c>
      <c r="H924" s="9">
        <v>2026.26</v>
      </c>
      <c r="I924" s="9">
        <v>1665.8</v>
      </c>
      <c r="J924" s="9">
        <v>1740.46</v>
      </c>
      <c r="K924" s="9">
        <v>1556.87</v>
      </c>
      <c r="L924" s="9">
        <v>1477.04</v>
      </c>
      <c r="M924" s="9">
        <v>1306.44</v>
      </c>
      <c r="N924" s="9">
        <v>1684.77</v>
      </c>
      <c r="O924" s="9">
        <v>1306.92</v>
      </c>
      <c r="P924" s="9">
        <v>399.93</v>
      </c>
      <c r="Q924" s="9">
        <v>1296.57</v>
      </c>
      <c r="R924" s="9">
        <v>2009.17</v>
      </c>
      <c r="S924" s="9">
        <v>1602.46</v>
      </c>
      <c r="T924" s="10">
        <v>18072.689999999999</v>
      </c>
    </row>
    <row r="925" spans="1:20" ht="15.75" thickBot="1" x14ac:dyDescent="0.3">
      <c r="A925" s="4" t="s">
        <v>320</v>
      </c>
      <c r="B925" s="4" t="s">
        <v>170</v>
      </c>
      <c r="C925" s="4" t="s">
        <v>171</v>
      </c>
      <c r="D925" s="4" t="s">
        <v>323</v>
      </c>
      <c r="E925" s="4" t="s">
        <v>324</v>
      </c>
      <c r="F925" s="4" t="s">
        <v>122</v>
      </c>
      <c r="G925" s="4" t="s">
        <v>123</v>
      </c>
      <c r="H925" s="11">
        <v>7.92</v>
      </c>
      <c r="I925" s="11">
        <v>3.96</v>
      </c>
      <c r="J925" s="12"/>
      <c r="K925" s="12"/>
      <c r="L925" s="12"/>
      <c r="M925" s="12"/>
      <c r="N925" s="12"/>
      <c r="O925" s="12"/>
      <c r="P925" s="12"/>
      <c r="Q925" s="12"/>
      <c r="R925" s="12"/>
      <c r="S925" s="12"/>
      <c r="T925" s="10">
        <v>11.88</v>
      </c>
    </row>
    <row r="926" spans="1:20" ht="15.75" thickBot="1" x14ac:dyDescent="0.3">
      <c r="A926" s="4" t="s">
        <v>320</v>
      </c>
      <c r="B926" s="4" t="s">
        <v>170</v>
      </c>
      <c r="C926" s="4" t="s">
        <v>171</v>
      </c>
      <c r="D926" s="4" t="s">
        <v>323</v>
      </c>
      <c r="E926" s="4" t="s">
        <v>324</v>
      </c>
      <c r="F926" s="4" t="s">
        <v>44</v>
      </c>
      <c r="G926" s="4" t="s">
        <v>45</v>
      </c>
      <c r="H926" s="9">
        <v>41.64</v>
      </c>
      <c r="I926" s="8"/>
      <c r="J926" s="8"/>
      <c r="K926" s="8"/>
      <c r="L926" s="9">
        <v>1740</v>
      </c>
      <c r="M926" s="9">
        <v>-80.36</v>
      </c>
      <c r="N926" s="8"/>
      <c r="O926" s="8"/>
      <c r="P926" s="8"/>
      <c r="Q926" s="8"/>
      <c r="R926" s="8"/>
      <c r="S926" s="8"/>
      <c r="T926" s="10">
        <v>1701.28</v>
      </c>
    </row>
    <row r="927" spans="1:20" ht="15.75" thickBot="1" x14ac:dyDescent="0.3">
      <c r="A927" s="4" t="s">
        <v>320</v>
      </c>
      <c r="B927" s="4" t="s">
        <v>170</v>
      </c>
      <c r="C927" s="4" t="s">
        <v>171</v>
      </c>
      <c r="D927" s="4" t="s">
        <v>323</v>
      </c>
      <c r="E927" s="4" t="s">
        <v>324</v>
      </c>
      <c r="F927" s="4" t="s">
        <v>124</v>
      </c>
      <c r="G927" s="4" t="s">
        <v>125</v>
      </c>
      <c r="H927" s="11">
        <v>105.55</v>
      </c>
      <c r="I927" s="12"/>
      <c r="J927" s="12"/>
      <c r="K927" s="12"/>
      <c r="L927" s="12"/>
      <c r="M927" s="12"/>
      <c r="N927" s="11">
        <v>351.84</v>
      </c>
      <c r="O927" s="12"/>
      <c r="P927" s="12"/>
      <c r="Q927" s="12"/>
      <c r="R927" s="12"/>
      <c r="S927" s="11">
        <v>142.08000000000001</v>
      </c>
      <c r="T927" s="10">
        <v>599.47</v>
      </c>
    </row>
    <row r="928" spans="1:20" ht="15.75" thickBot="1" x14ac:dyDescent="0.3">
      <c r="A928" s="4" t="s">
        <v>320</v>
      </c>
      <c r="B928" s="4" t="s">
        <v>170</v>
      </c>
      <c r="C928" s="4" t="s">
        <v>171</v>
      </c>
      <c r="D928" s="4" t="s">
        <v>323</v>
      </c>
      <c r="E928" s="4" t="s">
        <v>324</v>
      </c>
      <c r="F928" s="4" t="s">
        <v>256</v>
      </c>
      <c r="G928" s="4" t="s">
        <v>257</v>
      </c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9">
        <v>457.27</v>
      </c>
      <c r="S928" s="8"/>
      <c r="T928" s="10">
        <v>457.27</v>
      </c>
    </row>
    <row r="929" spans="1:20" ht="15.75" thickBot="1" x14ac:dyDescent="0.3">
      <c r="A929" s="4" t="s">
        <v>320</v>
      </c>
      <c r="B929" s="4" t="s">
        <v>170</v>
      </c>
      <c r="C929" s="4" t="s">
        <v>171</v>
      </c>
      <c r="D929" s="4" t="s">
        <v>323</v>
      </c>
      <c r="E929" s="4" t="s">
        <v>324</v>
      </c>
      <c r="F929" s="4" t="s">
        <v>50</v>
      </c>
      <c r="G929" s="4" t="s">
        <v>51</v>
      </c>
      <c r="H929" s="12"/>
      <c r="I929" s="12"/>
      <c r="J929" s="12"/>
      <c r="K929" s="12"/>
      <c r="L929" s="12"/>
      <c r="M929" s="12"/>
      <c r="N929" s="12"/>
      <c r="O929" s="12"/>
      <c r="P929" s="12"/>
      <c r="Q929" s="11">
        <v>1423.59</v>
      </c>
      <c r="R929" s="12"/>
      <c r="S929" s="12"/>
      <c r="T929" s="10">
        <v>1423.59</v>
      </c>
    </row>
    <row r="930" spans="1:20" ht="15.75" thickBot="1" x14ac:dyDescent="0.3">
      <c r="A930" s="4" t="s">
        <v>320</v>
      </c>
      <c r="B930" s="4" t="s">
        <v>170</v>
      </c>
      <c r="C930" s="4" t="s">
        <v>171</v>
      </c>
      <c r="D930" s="4" t="s">
        <v>323</v>
      </c>
      <c r="E930" s="4" t="s">
        <v>324</v>
      </c>
      <c r="F930" s="4" t="s">
        <v>207</v>
      </c>
      <c r="G930" s="4" t="s">
        <v>208</v>
      </c>
      <c r="H930" s="8"/>
      <c r="I930" s="8"/>
      <c r="J930" s="9">
        <v>33.06</v>
      </c>
      <c r="K930" s="8"/>
      <c r="L930" s="8"/>
      <c r="M930" s="9">
        <v>2.78</v>
      </c>
      <c r="N930" s="8"/>
      <c r="O930" s="8"/>
      <c r="P930" s="8"/>
      <c r="Q930" s="8"/>
      <c r="R930" s="9">
        <v>-12.89</v>
      </c>
      <c r="S930" s="8"/>
      <c r="T930" s="10">
        <v>22.95</v>
      </c>
    </row>
    <row r="931" spans="1:20" ht="15.75" thickBot="1" x14ac:dyDescent="0.3">
      <c r="A931" s="4" t="s">
        <v>320</v>
      </c>
      <c r="B931" s="4" t="s">
        <v>170</v>
      </c>
      <c r="C931" s="4" t="s">
        <v>171</v>
      </c>
      <c r="D931" s="4" t="s">
        <v>323</v>
      </c>
      <c r="E931" s="4" t="s">
        <v>324</v>
      </c>
      <c r="F931" s="4" t="s">
        <v>130</v>
      </c>
      <c r="G931" s="4" t="s">
        <v>131</v>
      </c>
      <c r="H931" s="11">
        <v>67.84</v>
      </c>
      <c r="I931" s="11">
        <v>34.67</v>
      </c>
      <c r="J931" s="11">
        <v>79.569999999999993</v>
      </c>
      <c r="K931" s="11">
        <v>18.149999999999999</v>
      </c>
      <c r="L931" s="11">
        <v>63.02</v>
      </c>
      <c r="M931" s="11">
        <v>7.88</v>
      </c>
      <c r="N931" s="11">
        <v>29.89</v>
      </c>
      <c r="O931" s="11">
        <v>12.07</v>
      </c>
      <c r="P931" s="11">
        <v>19.059999999999999</v>
      </c>
      <c r="Q931" s="11">
        <v>4.74</v>
      </c>
      <c r="R931" s="11">
        <v>11.99</v>
      </c>
      <c r="S931" s="11">
        <v>16.43</v>
      </c>
      <c r="T931" s="10">
        <v>365.31</v>
      </c>
    </row>
    <row r="932" spans="1:20" ht="15.75" thickBot="1" x14ac:dyDescent="0.3">
      <c r="A932" s="4" t="s">
        <v>320</v>
      </c>
      <c r="B932" s="4" t="s">
        <v>170</v>
      </c>
      <c r="C932" s="4" t="s">
        <v>171</v>
      </c>
      <c r="D932" s="4" t="s">
        <v>323</v>
      </c>
      <c r="E932" s="4" t="s">
        <v>324</v>
      </c>
      <c r="F932" s="4" t="s">
        <v>136</v>
      </c>
      <c r="G932" s="4" t="s">
        <v>137</v>
      </c>
      <c r="H932" s="8"/>
      <c r="I932" s="8"/>
      <c r="J932" s="8"/>
      <c r="K932" s="9">
        <v>0.48</v>
      </c>
      <c r="L932" s="8"/>
      <c r="M932" s="9">
        <v>3.6</v>
      </c>
      <c r="N932" s="8"/>
      <c r="O932" s="8"/>
      <c r="P932" s="8"/>
      <c r="Q932" s="9">
        <v>18.239999999999998</v>
      </c>
      <c r="R932" s="9">
        <v>8.8800000000000008</v>
      </c>
      <c r="S932" s="9">
        <v>0.54</v>
      </c>
      <c r="T932" s="10">
        <v>31.74</v>
      </c>
    </row>
    <row r="933" spans="1:20" ht="15.75" thickBot="1" x14ac:dyDescent="0.3">
      <c r="A933" s="4" t="s">
        <v>320</v>
      </c>
      <c r="B933" s="4" t="s">
        <v>170</v>
      </c>
      <c r="C933" s="4" t="s">
        <v>171</v>
      </c>
      <c r="D933" s="4" t="s">
        <v>323</v>
      </c>
      <c r="E933" s="4" t="s">
        <v>324</v>
      </c>
      <c r="F933" s="4" t="s">
        <v>140</v>
      </c>
      <c r="G933" s="4" t="s">
        <v>141</v>
      </c>
      <c r="H933" s="11">
        <v>100.8</v>
      </c>
      <c r="I933" s="12"/>
      <c r="J933" s="12"/>
      <c r="K933" s="12"/>
      <c r="L933" s="12"/>
      <c r="M933" s="12"/>
      <c r="N933" s="12"/>
      <c r="O933" s="12"/>
      <c r="P933" s="12"/>
      <c r="Q933" s="12"/>
      <c r="R933" s="12"/>
      <c r="S933" s="11">
        <v>166.32</v>
      </c>
      <c r="T933" s="10">
        <v>267.12</v>
      </c>
    </row>
    <row r="934" spans="1:20" ht="15.75" thickBot="1" x14ac:dyDescent="0.3">
      <c r="A934" s="4" t="s">
        <v>320</v>
      </c>
      <c r="B934" s="4" t="s">
        <v>170</v>
      </c>
      <c r="C934" s="4" t="s">
        <v>171</v>
      </c>
      <c r="D934" s="4" t="s">
        <v>323</v>
      </c>
      <c r="E934" s="4" t="s">
        <v>324</v>
      </c>
      <c r="F934" s="4" t="s">
        <v>144</v>
      </c>
      <c r="G934" s="4" t="s">
        <v>145</v>
      </c>
      <c r="H934" s="8"/>
      <c r="I934" s="9">
        <v>0.6</v>
      </c>
      <c r="J934" s="9">
        <v>36.4</v>
      </c>
      <c r="K934" s="9">
        <v>12</v>
      </c>
      <c r="L934" s="8"/>
      <c r="M934" s="8"/>
      <c r="N934" s="8"/>
      <c r="O934" s="9">
        <v>21.45</v>
      </c>
      <c r="P934" s="9">
        <v>38.1</v>
      </c>
      <c r="Q934" s="9">
        <v>12.7</v>
      </c>
      <c r="R934" s="9">
        <v>4.6900000000000004</v>
      </c>
      <c r="S934" s="8"/>
      <c r="T934" s="10">
        <v>125.94</v>
      </c>
    </row>
    <row r="935" spans="1:20" ht="15.75" thickBot="1" x14ac:dyDescent="0.3">
      <c r="A935" s="4" t="s">
        <v>320</v>
      </c>
      <c r="B935" s="4" t="s">
        <v>170</v>
      </c>
      <c r="C935" s="4" t="s">
        <v>171</v>
      </c>
      <c r="D935" s="4" t="s">
        <v>323</v>
      </c>
      <c r="E935" s="4" t="s">
        <v>324</v>
      </c>
      <c r="F935" s="4" t="s">
        <v>217</v>
      </c>
      <c r="G935" s="4" t="s">
        <v>218</v>
      </c>
      <c r="H935" s="11">
        <v>135.09</v>
      </c>
      <c r="I935" s="11">
        <v>320.02</v>
      </c>
      <c r="J935" s="11">
        <v>202.64</v>
      </c>
      <c r="K935" s="11">
        <v>118.2</v>
      </c>
      <c r="L935" s="11">
        <v>263.74</v>
      </c>
      <c r="M935" s="11">
        <v>85.2</v>
      </c>
      <c r="N935" s="11">
        <v>34.54</v>
      </c>
      <c r="O935" s="11">
        <v>86.34</v>
      </c>
      <c r="P935" s="12"/>
      <c r="Q935" s="11">
        <v>410.11</v>
      </c>
      <c r="R935" s="11">
        <v>822.83</v>
      </c>
      <c r="S935" s="11">
        <v>328.09</v>
      </c>
      <c r="T935" s="10">
        <v>2806.8</v>
      </c>
    </row>
    <row r="936" spans="1:20" ht="15.75" thickBot="1" x14ac:dyDescent="0.3">
      <c r="A936" s="4" t="s">
        <v>320</v>
      </c>
      <c r="B936" s="4" t="s">
        <v>170</v>
      </c>
      <c r="C936" s="4" t="s">
        <v>171</v>
      </c>
      <c r="D936" s="4" t="s">
        <v>323</v>
      </c>
      <c r="E936" s="4" t="s">
        <v>324</v>
      </c>
      <c r="F936" s="4" t="s">
        <v>146</v>
      </c>
      <c r="G936" s="4" t="s">
        <v>147</v>
      </c>
      <c r="H936" s="8"/>
      <c r="I936" s="8"/>
      <c r="J936" s="8"/>
      <c r="K936" s="8"/>
      <c r="L936" s="8"/>
      <c r="M936" s="8"/>
      <c r="N936" s="8"/>
      <c r="O936" s="8"/>
      <c r="P936" s="8"/>
      <c r="Q936" s="9">
        <v>181.21</v>
      </c>
      <c r="R936" s="8"/>
      <c r="S936" s="8"/>
      <c r="T936" s="10">
        <v>181.21</v>
      </c>
    </row>
    <row r="937" spans="1:20" ht="15.75" thickBot="1" x14ac:dyDescent="0.3">
      <c r="A937" s="4" t="s">
        <v>320</v>
      </c>
      <c r="B937" s="4" t="s">
        <v>170</v>
      </c>
      <c r="C937" s="4" t="s">
        <v>171</v>
      </c>
      <c r="D937" s="4" t="s">
        <v>323</v>
      </c>
      <c r="E937" s="4" t="s">
        <v>324</v>
      </c>
      <c r="F937" s="4" t="s">
        <v>148</v>
      </c>
      <c r="G937" s="4" t="s">
        <v>149</v>
      </c>
      <c r="H937" s="12"/>
      <c r="I937" s="12"/>
      <c r="J937" s="12"/>
      <c r="K937" s="12"/>
      <c r="L937" s="12"/>
      <c r="M937" s="12"/>
      <c r="N937" s="11">
        <v>181.48</v>
      </c>
      <c r="O937" s="12"/>
      <c r="P937" s="11">
        <v>129.6</v>
      </c>
      <c r="Q937" s="12"/>
      <c r="R937" s="12"/>
      <c r="S937" s="12"/>
      <c r="T937" s="10">
        <v>311.08</v>
      </c>
    </row>
    <row r="938" spans="1:20" ht="15.75" thickBot="1" x14ac:dyDescent="0.3">
      <c r="A938" s="4" t="s">
        <v>320</v>
      </c>
      <c r="B938" s="4" t="s">
        <v>170</v>
      </c>
      <c r="C938" s="4" t="s">
        <v>171</v>
      </c>
      <c r="D938" s="4" t="s">
        <v>323</v>
      </c>
      <c r="E938" s="4" t="s">
        <v>324</v>
      </c>
      <c r="F938" s="4" t="s">
        <v>152</v>
      </c>
      <c r="G938" s="4" t="s">
        <v>153</v>
      </c>
      <c r="H938" s="9">
        <v>16.62</v>
      </c>
      <c r="I938" s="8"/>
      <c r="J938" s="8"/>
      <c r="K938" s="9">
        <v>12.62</v>
      </c>
      <c r="L938" s="8"/>
      <c r="M938" s="8"/>
      <c r="N938" s="8"/>
      <c r="O938" s="8"/>
      <c r="P938" s="8"/>
      <c r="Q938" s="8"/>
      <c r="R938" s="8"/>
      <c r="S938" s="8"/>
      <c r="T938" s="10">
        <v>29.24</v>
      </c>
    </row>
    <row r="939" spans="1:20" ht="15.75" thickBot="1" x14ac:dyDescent="0.3">
      <c r="A939" s="4" t="s">
        <v>320</v>
      </c>
      <c r="B939" s="4" t="s">
        <v>170</v>
      </c>
      <c r="C939" s="4" t="s">
        <v>171</v>
      </c>
      <c r="D939" s="4" t="s">
        <v>323</v>
      </c>
      <c r="E939" s="4" t="s">
        <v>324</v>
      </c>
      <c r="F939" s="4" t="s">
        <v>180</v>
      </c>
      <c r="G939" s="4" t="s">
        <v>181</v>
      </c>
      <c r="H939" s="12"/>
      <c r="I939" s="12"/>
      <c r="J939" s="12"/>
      <c r="K939" s="12"/>
      <c r="L939" s="12"/>
      <c r="M939" s="12"/>
      <c r="N939" s="12"/>
      <c r="O939" s="12"/>
      <c r="P939" s="12"/>
      <c r="Q939" s="11">
        <v>351.94</v>
      </c>
      <c r="R939" s="11">
        <v>351.94</v>
      </c>
      <c r="S939" s="12"/>
      <c r="T939" s="10">
        <v>703.88</v>
      </c>
    </row>
    <row r="940" spans="1:20" ht="15.75" thickBot="1" x14ac:dyDescent="0.3">
      <c r="A940" s="4" t="s">
        <v>320</v>
      </c>
      <c r="B940" s="4" t="s">
        <v>170</v>
      </c>
      <c r="C940" s="4" t="s">
        <v>171</v>
      </c>
      <c r="D940" s="4" t="s">
        <v>323</v>
      </c>
      <c r="E940" s="4" t="s">
        <v>324</v>
      </c>
      <c r="F940" s="4" t="s">
        <v>65</v>
      </c>
      <c r="G940" s="4" t="s">
        <v>66</v>
      </c>
      <c r="H940" s="9">
        <v>10.029999999999999</v>
      </c>
      <c r="I940" s="9">
        <v>92.9</v>
      </c>
      <c r="J940" s="8"/>
      <c r="K940" s="8"/>
      <c r="L940" s="9">
        <v>4.58</v>
      </c>
      <c r="M940" s="8"/>
      <c r="N940" s="8"/>
      <c r="O940" s="8"/>
      <c r="P940" s="8"/>
      <c r="Q940" s="9">
        <v>352.24</v>
      </c>
      <c r="R940" s="8"/>
      <c r="S940" s="9">
        <v>31.09</v>
      </c>
      <c r="T940" s="10">
        <v>490.84</v>
      </c>
    </row>
    <row r="941" spans="1:20" ht="15.75" thickBot="1" x14ac:dyDescent="0.3">
      <c r="A941" s="4" t="s">
        <v>320</v>
      </c>
      <c r="B941" s="4" t="s">
        <v>170</v>
      </c>
      <c r="C941" s="4" t="s">
        <v>171</v>
      </c>
      <c r="D941" s="4" t="s">
        <v>323</v>
      </c>
      <c r="E941" s="4" t="s">
        <v>324</v>
      </c>
      <c r="F941" s="4" t="s">
        <v>56</v>
      </c>
      <c r="G941" s="4" t="s">
        <v>57</v>
      </c>
      <c r="H941" s="11">
        <v>17556.71</v>
      </c>
      <c r="I941" s="11">
        <v>15210.91</v>
      </c>
      <c r="J941" s="11">
        <v>15794.66</v>
      </c>
      <c r="K941" s="11">
        <v>14219.35</v>
      </c>
      <c r="L941" s="11">
        <v>13132.65</v>
      </c>
      <c r="M941" s="11">
        <v>11781.33</v>
      </c>
      <c r="N941" s="11">
        <v>15653.11</v>
      </c>
      <c r="O941" s="11">
        <v>11949.11</v>
      </c>
      <c r="P941" s="11">
        <v>3731.64</v>
      </c>
      <c r="Q941" s="11">
        <v>11891.19</v>
      </c>
      <c r="R941" s="11">
        <v>17194.05</v>
      </c>
      <c r="S941" s="11">
        <v>14381.26</v>
      </c>
      <c r="T941" s="10">
        <v>162495.97</v>
      </c>
    </row>
    <row r="942" spans="1:20" ht="15.75" thickBot="1" x14ac:dyDescent="0.3">
      <c r="A942" s="4" t="s">
        <v>320</v>
      </c>
      <c r="B942" s="4" t="s">
        <v>170</v>
      </c>
      <c r="C942" s="4" t="s">
        <v>171</v>
      </c>
      <c r="D942" s="4" t="s">
        <v>323</v>
      </c>
      <c r="E942" s="4" t="s">
        <v>324</v>
      </c>
      <c r="F942" s="4" t="s">
        <v>68</v>
      </c>
      <c r="G942" s="4" t="s">
        <v>69</v>
      </c>
      <c r="H942" s="9">
        <v>1842.58</v>
      </c>
      <c r="I942" s="9">
        <v>652.74</v>
      </c>
      <c r="J942" s="9">
        <v>877.05</v>
      </c>
      <c r="K942" s="9">
        <v>693.82</v>
      </c>
      <c r="L942" s="9">
        <v>1011.26</v>
      </c>
      <c r="M942" s="9">
        <v>732.97</v>
      </c>
      <c r="N942" s="9">
        <v>485.14</v>
      </c>
      <c r="O942" s="9">
        <v>569.72</v>
      </c>
      <c r="P942" s="9">
        <v>99.24</v>
      </c>
      <c r="Q942" s="9">
        <v>176.32</v>
      </c>
      <c r="R942" s="9">
        <v>2051.64</v>
      </c>
      <c r="S942" s="9">
        <v>937.46</v>
      </c>
      <c r="T942" s="10">
        <v>10129.94</v>
      </c>
    </row>
    <row r="943" spans="1:20" ht="15.75" thickBot="1" x14ac:dyDescent="0.3">
      <c r="A943" s="4" t="s">
        <v>320</v>
      </c>
      <c r="B943" s="4" t="s">
        <v>170</v>
      </c>
      <c r="C943" s="4" t="s">
        <v>171</v>
      </c>
      <c r="D943" s="4" t="s">
        <v>323</v>
      </c>
      <c r="E943" s="4" t="s">
        <v>324</v>
      </c>
      <c r="F943" s="4" t="s">
        <v>154</v>
      </c>
      <c r="G943" s="4" t="s">
        <v>155</v>
      </c>
      <c r="H943" s="11">
        <v>789.27</v>
      </c>
      <c r="I943" s="11">
        <v>130.25</v>
      </c>
      <c r="J943" s="11">
        <v>524.75</v>
      </c>
      <c r="K943" s="11">
        <v>342.53</v>
      </c>
      <c r="L943" s="11">
        <v>351.86</v>
      </c>
      <c r="M943" s="11">
        <v>402.28</v>
      </c>
      <c r="N943" s="11">
        <v>452.43</v>
      </c>
      <c r="O943" s="11">
        <v>410.51</v>
      </c>
      <c r="P943" s="11">
        <v>59.88</v>
      </c>
      <c r="Q943" s="11">
        <v>48.34</v>
      </c>
      <c r="R943" s="11">
        <v>779.22</v>
      </c>
      <c r="S943" s="11">
        <v>592.23</v>
      </c>
      <c r="T943" s="10">
        <v>4883.55</v>
      </c>
    </row>
    <row r="944" spans="1:20" ht="15.75" thickBot="1" x14ac:dyDescent="0.3">
      <c r="A944" s="4" t="s">
        <v>320</v>
      </c>
      <c r="B944" s="4" t="s">
        <v>170</v>
      </c>
      <c r="C944" s="4" t="s">
        <v>171</v>
      </c>
      <c r="D944" s="4" t="s">
        <v>323</v>
      </c>
      <c r="E944" s="4" t="s">
        <v>324</v>
      </c>
      <c r="F944" s="4" t="s">
        <v>156</v>
      </c>
      <c r="G944" s="4" t="s">
        <v>157</v>
      </c>
      <c r="H944" s="9">
        <v>20.57</v>
      </c>
      <c r="I944" s="9">
        <v>15.43</v>
      </c>
      <c r="J944" s="9">
        <v>30.86</v>
      </c>
      <c r="K944" s="8"/>
      <c r="L944" s="9">
        <v>12.86</v>
      </c>
      <c r="M944" s="9">
        <v>33.43</v>
      </c>
      <c r="N944" s="8"/>
      <c r="O944" s="8"/>
      <c r="P944" s="8"/>
      <c r="Q944" s="9">
        <v>2.57</v>
      </c>
      <c r="R944" s="9">
        <v>69.430000000000007</v>
      </c>
      <c r="S944" s="9">
        <v>7.71</v>
      </c>
      <c r="T944" s="10">
        <v>192.86</v>
      </c>
    </row>
    <row r="945" spans="1:20" ht="15.75" thickBot="1" x14ac:dyDescent="0.3">
      <c r="A945" s="4" t="s">
        <v>320</v>
      </c>
      <c r="B945" s="4" t="s">
        <v>170</v>
      </c>
      <c r="C945" s="4" t="s">
        <v>171</v>
      </c>
      <c r="D945" s="4" t="s">
        <v>325</v>
      </c>
      <c r="E945" s="4" t="s">
        <v>326</v>
      </c>
      <c r="F945" s="4" t="s">
        <v>92</v>
      </c>
      <c r="G945" s="4" t="s">
        <v>93</v>
      </c>
      <c r="H945" s="12"/>
      <c r="I945" s="12"/>
      <c r="J945" s="12"/>
      <c r="K945" s="12"/>
      <c r="L945" s="12"/>
      <c r="M945" s="12"/>
      <c r="N945" s="12"/>
      <c r="O945" s="12"/>
      <c r="P945" s="12"/>
      <c r="Q945" s="11">
        <v>73.319999999999993</v>
      </c>
      <c r="R945" s="12"/>
      <c r="S945" s="12"/>
      <c r="T945" s="10">
        <v>73.319999999999993</v>
      </c>
    </row>
    <row r="946" spans="1:20" ht="15.75" thickBot="1" x14ac:dyDescent="0.3">
      <c r="A946" s="4" t="s">
        <v>320</v>
      </c>
      <c r="B946" s="4" t="s">
        <v>170</v>
      </c>
      <c r="C946" s="4" t="s">
        <v>171</v>
      </c>
      <c r="D946" s="4" t="s">
        <v>325</v>
      </c>
      <c r="E946" s="4" t="s">
        <v>326</v>
      </c>
      <c r="F946" s="4" t="s">
        <v>272</v>
      </c>
      <c r="G946" s="4" t="s">
        <v>273</v>
      </c>
      <c r="H946" s="8"/>
      <c r="I946" s="8"/>
      <c r="J946" s="8"/>
      <c r="K946" s="8"/>
      <c r="L946" s="8"/>
      <c r="M946" s="8"/>
      <c r="N946" s="8"/>
      <c r="O946" s="8"/>
      <c r="P946" s="9">
        <v>50</v>
      </c>
      <c r="Q946" s="9">
        <v>100</v>
      </c>
      <c r="R946" s="8"/>
      <c r="S946" s="8"/>
      <c r="T946" s="10">
        <v>150</v>
      </c>
    </row>
    <row r="947" spans="1:20" ht="15.75" thickBot="1" x14ac:dyDescent="0.3">
      <c r="A947" s="4" t="s">
        <v>320</v>
      </c>
      <c r="B947" s="4" t="s">
        <v>170</v>
      </c>
      <c r="C947" s="4" t="s">
        <v>171</v>
      </c>
      <c r="D947" s="4" t="s">
        <v>325</v>
      </c>
      <c r="E947" s="4" t="s">
        <v>326</v>
      </c>
      <c r="F947" s="4" t="s">
        <v>84</v>
      </c>
      <c r="G947" s="4" t="s">
        <v>85</v>
      </c>
      <c r="H947" s="12"/>
      <c r="I947" s="12"/>
      <c r="J947" s="12"/>
      <c r="K947" s="11">
        <v>27.16</v>
      </c>
      <c r="L947" s="12"/>
      <c r="M947" s="12"/>
      <c r="N947" s="12"/>
      <c r="O947" s="12"/>
      <c r="P947" s="11">
        <v>60.19</v>
      </c>
      <c r="Q947" s="11">
        <v>213.45</v>
      </c>
      <c r="R947" s="11">
        <v>97.73</v>
      </c>
      <c r="S947" s="11">
        <v>14.66</v>
      </c>
      <c r="T947" s="10">
        <v>413.19</v>
      </c>
    </row>
    <row r="948" spans="1:20" ht="15.75" thickBot="1" x14ac:dyDescent="0.3">
      <c r="A948" s="4" t="s">
        <v>320</v>
      </c>
      <c r="B948" s="4" t="s">
        <v>170</v>
      </c>
      <c r="C948" s="4" t="s">
        <v>171</v>
      </c>
      <c r="D948" s="4" t="s">
        <v>325</v>
      </c>
      <c r="E948" s="4" t="s">
        <v>326</v>
      </c>
      <c r="F948" s="4" t="s">
        <v>256</v>
      </c>
      <c r="G948" s="4" t="s">
        <v>257</v>
      </c>
      <c r="H948" s="8"/>
      <c r="I948" s="8"/>
      <c r="J948" s="8"/>
      <c r="K948" s="9">
        <v>1445</v>
      </c>
      <c r="L948" s="8"/>
      <c r="M948" s="8"/>
      <c r="N948" s="8"/>
      <c r="O948" s="8"/>
      <c r="P948" s="8"/>
      <c r="Q948" s="9">
        <v>91.25</v>
      </c>
      <c r="R948" s="8"/>
      <c r="S948" s="8"/>
      <c r="T948" s="10">
        <v>1536.25</v>
      </c>
    </row>
    <row r="949" spans="1:20" ht="15.75" thickBot="1" x14ac:dyDescent="0.3">
      <c r="A949" s="4" t="s">
        <v>320</v>
      </c>
      <c r="B949" s="4" t="s">
        <v>170</v>
      </c>
      <c r="C949" s="4" t="s">
        <v>171</v>
      </c>
      <c r="D949" s="4" t="s">
        <v>325</v>
      </c>
      <c r="E949" s="4" t="s">
        <v>326</v>
      </c>
      <c r="F949" s="4" t="s">
        <v>237</v>
      </c>
      <c r="G949" s="4" t="s">
        <v>238</v>
      </c>
      <c r="H949" s="12"/>
      <c r="I949" s="12"/>
      <c r="J949" s="12"/>
      <c r="K949" s="12"/>
      <c r="L949" s="12"/>
      <c r="M949" s="12"/>
      <c r="N949" s="11">
        <v>222.89</v>
      </c>
      <c r="O949" s="12"/>
      <c r="P949" s="12"/>
      <c r="Q949" s="12"/>
      <c r="R949" s="12"/>
      <c r="S949" s="12"/>
      <c r="T949" s="10">
        <v>222.89</v>
      </c>
    </row>
    <row r="950" spans="1:20" ht="15.75" thickBot="1" x14ac:dyDescent="0.3">
      <c r="A950" s="4" t="s">
        <v>320</v>
      </c>
      <c r="B950" s="4" t="s">
        <v>170</v>
      </c>
      <c r="C950" s="4" t="s">
        <v>171</v>
      </c>
      <c r="D950" s="4" t="s">
        <v>325</v>
      </c>
      <c r="E950" s="4" t="s">
        <v>326</v>
      </c>
      <c r="F950" s="4" t="s">
        <v>65</v>
      </c>
      <c r="G950" s="4" t="s">
        <v>66</v>
      </c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9">
        <v>140.41999999999999</v>
      </c>
      <c r="T950" s="10">
        <v>140.41999999999999</v>
      </c>
    </row>
    <row r="951" spans="1:20" ht="15.75" thickBot="1" x14ac:dyDescent="0.3">
      <c r="A951" s="4" t="s">
        <v>320</v>
      </c>
      <c r="B951" s="4" t="s">
        <v>170</v>
      </c>
      <c r="C951" s="4" t="s">
        <v>171</v>
      </c>
      <c r="D951" s="4" t="s">
        <v>325</v>
      </c>
      <c r="E951" s="4" t="s">
        <v>326</v>
      </c>
      <c r="F951" s="4" t="s">
        <v>56</v>
      </c>
      <c r="G951" s="4" t="s">
        <v>57</v>
      </c>
      <c r="H951" s="12"/>
      <c r="I951" s="12"/>
      <c r="J951" s="12"/>
      <c r="K951" s="11">
        <v>260.12</v>
      </c>
      <c r="L951" s="12"/>
      <c r="M951" s="12"/>
      <c r="N951" s="12"/>
      <c r="O951" s="12"/>
      <c r="P951" s="11">
        <v>546.15</v>
      </c>
      <c r="Q951" s="11">
        <v>1741.31</v>
      </c>
      <c r="R951" s="11">
        <v>936.16</v>
      </c>
      <c r="S951" s="12"/>
      <c r="T951" s="10">
        <v>3483.74</v>
      </c>
    </row>
    <row r="952" spans="1:20" ht="15.75" thickBot="1" x14ac:dyDescent="0.3">
      <c r="A952" s="4" t="s">
        <v>320</v>
      </c>
      <c r="B952" s="4" t="s">
        <v>170</v>
      </c>
      <c r="C952" s="4" t="s">
        <v>171</v>
      </c>
      <c r="D952" s="4" t="s">
        <v>325</v>
      </c>
      <c r="E952" s="4" t="s">
        <v>326</v>
      </c>
      <c r="F952" s="4" t="s">
        <v>68</v>
      </c>
      <c r="G952" s="4" t="s">
        <v>69</v>
      </c>
      <c r="H952" s="8"/>
      <c r="I952" s="8"/>
      <c r="J952" s="8"/>
      <c r="K952" s="8"/>
      <c r="L952" s="8"/>
      <c r="M952" s="8"/>
      <c r="N952" s="8"/>
      <c r="O952" s="8"/>
      <c r="P952" s="9">
        <v>30.33</v>
      </c>
      <c r="Q952" s="9">
        <v>303.26</v>
      </c>
      <c r="R952" s="8"/>
      <c r="S952" s="8"/>
      <c r="T952" s="10">
        <v>333.59</v>
      </c>
    </row>
    <row r="953" spans="1:20" ht="15.75" thickBot="1" x14ac:dyDescent="0.3">
      <c r="A953" s="4" t="s">
        <v>320</v>
      </c>
      <c r="B953" s="4" t="s">
        <v>170</v>
      </c>
      <c r="C953" s="4" t="s">
        <v>171</v>
      </c>
      <c r="D953" s="4" t="s">
        <v>325</v>
      </c>
      <c r="E953" s="4" t="s">
        <v>326</v>
      </c>
      <c r="F953" s="4" t="s">
        <v>154</v>
      </c>
      <c r="G953" s="4" t="s">
        <v>155</v>
      </c>
      <c r="H953" s="12"/>
      <c r="I953" s="12"/>
      <c r="J953" s="12"/>
      <c r="K953" s="12"/>
      <c r="L953" s="12"/>
      <c r="M953" s="12"/>
      <c r="N953" s="12"/>
      <c r="O953" s="12"/>
      <c r="P953" s="12"/>
      <c r="Q953" s="11">
        <v>151.19999999999999</v>
      </c>
      <c r="R953" s="12"/>
      <c r="S953" s="12"/>
      <c r="T953" s="10">
        <v>151.19999999999999</v>
      </c>
    </row>
    <row r="954" spans="1:20" ht="15.75" thickBot="1" x14ac:dyDescent="0.3">
      <c r="A954" s="4" t="s">
        <v>320</v>
      </c>
      <c r="B954" s="4" t="s">
        <v>170</v>
      </c>
      <c r="C954" s="4" t="s">
        <v>171</v>
      </c>
      <c r="D954" s="4" t="s">
        <v>327</v>
      </c>
      <c r="E954" s="4" t="s">
        <v>328</v>
      </c>
      <c r="F954" s="4" t="s">
        <v>61</v>
      </c>
      <c r="G954" s="4" t="s">
        <v>62</v>
      </c>
      <c r="H954" s="8"/>
      <c r="I954" s="9">
        <v>162.97</v>
      </c>
      <c r="J954" s="8"/>
      <c r="K954" s="9">
        <v>89.97</v>
      </c>
      <c r="L954" s="9">
        <v>43.98</v>
      </c>
      <c r="M954" s="8"/>
      <c r="N954" s="8"/>
      <c r="O954" s="8"/>
      <c r="P954" s="8"/>
      <c r="Q954" s="8"/>
      <c r="R954" s="8"/>
      <c r="S954" s="8"/>
      <c r="T954" s="10">
        <v>296.92</v>
      </c>
    </row>
    <row r="955" spans="1:20" ht="15.75" thickBot="1" x14ac:dyDescent="0.3">
      <c r="A955" s="4" t="s">
        <v>320</v>
      </c>
      <c r="B955" s="4" t="s">
        <v>170</v>
      </c>
      <c r="C955" s="4" t="s">
        <v>171</v>
      </c>
      <c r="D955" s="4" t="s">
        <v>327</v>
      </c>
      <c r="E955" s="4" t="s">
        <v>328</v>
      </c>
      <c r="F955" s="4" t="s">
        <v>92</v>
      </c>
      <c r="G955" s="4" t="s">
        <v>93</v>
      </c>
      <c r="H955" s="12"/>
      <c r="I955" s="11">
        <v>1459.83</v>
      </c>
      <c r="J955" s="11">
        <v>2346.79</v>
      </c>
      <c r="K955" s="11">
        <v>686.98</v>
      </c>
      <c r="L955" s="11">
        <v>588.13</v>
      </c>
      <c r="M955" s="11">
        <v>611.75</v>
      </c>
      <c r="N955" s="11">
        <v>255.06</v>
      </c>
      <c r="O955" s="12"/>
      <c r="P955" s="11">
        <v>633.91</v>
      </c>
      <c r="Q955" s="11">
        <v>484.8</v>
      </c>
      <c r="R955" s="11">
        <v>813.13</v>
      </c>
      <c r="S955" s="11">
        <v>111.23</v>
      </c>
      <c r="T955" s="10">
        <v>7991.61</v>
      </c>
    </row>
    <row r="956" spans="1:20" ht="15.75" thickBot="1" x14ac:dyDescent="0.3">
      <c r="A956" s="4" t="s">
        <v>320</v>
      </c>
      <c r="B956" s="4" t="s">
        <v>170</v>
      </c>
      <c r="C956" s="4" t="s">
        <v>171</v>
      </c>
      <c r="D956" s="4" t="s">
        <v>327</v>
      </c>
      <c r="E956" s="4" t="s">
        <v>328</v>
      </c>
      <c r="F956" s="4" t="s">
        <v>235</v>
      </c>
      <c r="G956" s="4" t="s">
        <v>236</v>
      </c>
      <c r="H956" s="8"/>
      <c r="I956" s="8"/>
      <c r="J956" s="9">
        <v>89.95</v>
      </c>
      <c r="K956" s="8"/>
      <c r="L956" s="9">
        <v>5.62</v>
      </c>
      <c r="M956" s="8"/>
      <c r="N956" s="8"/>
      <c r="O956" s="9">
        <v>33.39</v>
      </c>
      <c r="P956" s="9">
        <v>53.42</v>
      </c>
      <c r="Q956" s="8"/>
      <c r="R956" s="8"/>
      <c r="S956" s="8"/>
      <c r="T956" s="10">
        <v>182.38</v>
      </c>
    </row>
    <row r="957" spans="1:20" ht="15.75" thickBot="1" x14ac:dyDescent="0.3">
      <c r="A957" s="4" t="s">
        <v>320</v>
      </c>
      <c r="B957" s="4" t="s">
        <v>170</v>
      </c>
      <c r="C957" s="4" t="s">
        <v>171</v>
      </c>
      <c r="D957" s="4" t="s">
        <v>327</v>
      </c>
      <c r="E957" s="4" t="s">
        <v>328</v>
      </c>
      <c r="F957" s="4" t="s">
        <v>351</v>
      </c>
      <c r="G957" s="4" t="s">
        <v>352</v>
      </c>
      <c r="H957" s="12"/>
      <c r="I957" s="12"/>
      <c r="J957" s="11">
        <v>4.49</v>
      </c>
      <c r="K957" s="12"/>
      <c r="L957" s="11">
        <v>0.28000000000000003</v>
      </c>
      <c r="M957" s="12"/>
      <c r="N957" s="12"/>
      <c r="O957" s="11">
        <v>1.67</v>
      </c>
      <c r="P957" s="11">
        <v>2.67</v>
      </c>
      <c r="Q957" s="12"/>
      <c r="R957" s="12"/>
      <c r="S957" s="12"/>
      <c r="T957" s="10">
        <v>9.11</v>
      </c>
    </row>
    <row r="958" spans="1:20" ht="15.75" thickBot="1" x14ac:dyDescent="0.3">
      <c r="A958" s="4" t="s">
        <v>320</v>
      </c>
      <c r="B958" s="4" t="s">
        <v>170</v>
      </c>
      <c r="C958" s="4" t="s">
        <v>171</v>
      </c>
      <c r="D958" s="4" t="s">
        <v>327</v>
      </c>
      <c r="E958" s="4" t="s">
        <v>328</v>
      </c>
      <c r="F958" s="4" t="s">
        <v>288</v>
      </c>
      <c r="G958" s="4" t="s">
        <v>289</v>
      </c>
      <c r="H958" s="8"/>
      <c r="I958" s="8"/>
      <c r="J958" s="8"/>
      <c r="K958" s="8"/>
      <c r="L958" s="8"/>
      <c r="M958" s="9">
        <v>105</v>
      </c>
      <c r="N958" s="8"/>
      <c r="O958" s="9">
        <v>125</v>
      </c>
      <c r="P958" s="8"/>
      <c r="Q958" s="8"/>
      <c r="R958" s="8"/>
      <c r="S958" s="8"/>
      <c r="T958" s="10">
        <v>230</v>
      </c>
    </row>
    <row r="959" spans="1:20" ht="15.75" thickBot="1" x14ac:dyDescent="0.3">
      <c r="A959" s="4" t="s">
        <v>320</v>
      </c>
      <c r="B959" s="4" t="s">
        <v>170</v>
      </c>
      <c r="C959" s="4" t="s">
        <v>171</v>
      </c>
      <c r="D959" s="4" t="s">
        <v>327</v>
      </c>
      <c r="E959" s="4" t="s">
        <v>328</v>
      </c>
      <c r="F959" s="4" t="s">
        <v>272</v>
      </c>
      <c r="G959" s="4" t="s">
        <v>273</v>
      </c>
      <c r="H959" s="12"/>
      <c r="I959" s="12"/>
      <c r="J959" s="11">
        <v>25</v>
      </c>
      <c r="K959" s="11">
        <v>160.5</v>
      </c>
      <c r="L959" s="12"/>
      <c r="M959" s="11">
        <v>118.76</v>
      </c>
      <c r="N959" s="12"/>
      <c r="O959" s="12"/>
      <c r="P959" s="12"/>
      <c r="Q959" s="12"/>
      <c r="R959" s="12"/>
      <c r="S959" s="11">
        <v>50.62</v>
      </c>
      <c r="T959" s="10">
        <v>354.88</v>
      </c>
    </row>
    <row r="960" spans="1:20" ht="15.75" thickBot="1" x14ac:dyDescent="0.3">
      <c r="A960" s="4" t="s">
        <v>320</v>
      </c>
      <c r="B960" s="4" t="s">
        <v>170</v>
      </c>
      <c r="C960" s="4" t="s">
        <v>171</v>
      </c>
      <c r="D960" s="4" t="s">
        <v>327</v>
      </c>
      <c r="E960" s="4" t="s">
        <v>328</v>
      </c>
      <c r="F960" s="4" t="s">
        <v>84</v>
      </c>
      <c r="G960" s="4" t="s">
        <v>85</v>
      </c>
      <c r="H960" s="9">
        <v>111.95</v>
      </c>
      <c r="I960" s="9">
        <v>7920.63</v>
      </c>
      <c r="J960" s="9">
        <v>14218.73</v>
      </c>
      <c r="K960" s="9">
        <v>7727.47</v>
      </c>
      <c r="L960" s="9">
        <v>5238.99</v>
      </c>
      <c r="M960" s="9">
        <v>1900.15</v>
      </c>
      <c r="N960" s="9">
        <v>1459.33</v>
      </c>
      <c r="O960" s="9">
        <v>849.77</v>
      </c>
      <c r="P960" s="9">
        <v>1871.82</v>
      </c>
      <c r="Q960" s="9">
        <v>906.62</v>
      </c>
      <c r="R960" s="9">
        <v>1474.34</v>
      </c>
      <c r="S960" s="9">
        <v>-3119.5</v>
      </c>
      <c r="T960" s="10">
        <v>40560.300000000003</v>
      </c>
    </row>
    <row r="961" spans="1:20" ht="15.75" thickBot="1" x14ac:dyDescent="0.3">
      <c r="A961" s="4" t="s">
        <v>320</v>
      </c>
      <c r="B961" s="4" t="s">
        <v>170</v>
      </c>
      <c r="C961" s="4" t="s">
        <v>171</v>
      </c>
      <c r="D961" s="4" t="s">
        <v>327</v>
      </c>
      <c r="E961" s="4" t="s">
        <v>328</v>
      </c>
      <c r="F961" s="4" t="s">
        <v>44</v>
      </c>
      <c r="G961" s="4" t="s">
        <v>45</v>
      </c>
      <c r="H961" s="12"/>
      <c r="I961" s="12"/>
      <c r="J961" s="12"/>
      <c r="K961" s="12"/>
      <c r="L961" s="11">
        <v>453.5</v>
      </c>
      <c r="M961" s="11">
        <v>-453.5</v>
      </c>
      <c r="N961" s="12"/>
      <c r="O961" s="12"/>
      <c r="P961" s="11">
        <v>979.55</v>
      </c>
      <c r="Q961" s="11">
        <v>-979.55</v>
      </c>
      <c r="R961" s="12"/>
      <c r="S961" s="12"/>
      <c r="T961" s="14">
        <v>0</v>
      </c>
    </row>
    <row r="962" spans="1:20" ht="15.75" thickBot="1" x14ac:dyDescent="0.3">
      <c r="A962" s="4" t="s">
        <v>320</v>
      </c>
      <c r="B962" s="4" t="s">
        <v>170</v>
      </c>
      <c r="C962" s="4" t="s">
        <v>171</v>
      </c>
      <c r="D962" s="4" t="s">
        <v>327</v>
      </c>
      <c r="E962" s="4" t="s">
        <v>328</v>
      </c>
      <c r="F962" s="4" t="s">
        <v>274</v>
      </c>
      <c r="G962" s="4" t="s">
        <v>275</v>
      </c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9">
        <v>180</v>
      </c>
      <c r="S962" s="9">
        <v>-180</v>
      </c>
      <c r="T962" s="14">
        <v>0</v>
      </c>
    </row>
    <row r="963" spans="1:20" ht="15.75" thickBot="1" x14ac:dyDescent="0.3">
      <c r="A963" s="4" t="s">
        <v>320</v>
      </c>
      <c r="B963" s="4" t="s">
        <v>170</v>
      </c>
      <c r="C963" s="4" t="s">
        <v>171</v>
      </c>
      <c r="D963" s="4" t="s">
        <v>327</v>
      </c>
      <c r="E963" s="4" t="s">
        <v>328</v>
      </c>
      <c r="F963" s="4" t="s">
        <v>290</v>
      </c>
      <c r="G963" s="4" t="s">
        <v>291</v>
      </c>
      <c r="H963" s="12"/>
      <c r="I963" s="12"/>
      <c r="J963" s="11">
        <v>4037.5</v>
      </c>
      <c r="K963" s="11">
        <v>1714.75</v>
      </c>
      <c r="L963" s="12"/>
      <c r="M963" s="11">
        <v>640</v>
      </c>
      <c r="N963" s="12"/>
      <c r="O963" s="12"/>
      <c r="P963" s="12"/>
      <c r="Q963" s="12"/>
      <c r="R963" s="12"/>
      <c r="S963" s="12"/>
      <c r="T963" s="10">
        <v>6392.25</v>
      </c>
    </row>
    <row r="964" spans="1:20" ht="15.75" thickBot="1" x14ac:dyDescent="0.3">
      <c r="A964" s="4" t="s">
        <v>320</v>
      </c>
      <c r="B964" s="4" t="s">
        <v>170</v>
      </c>
      <c r="C964" s="4" t="s">
        <v>171</v>
      </c>
      <c r="D964" s="4" t="s">
        <v>327</v>
      </c>
      <c r="E964" s="4" t="s">
        <v>328</v>
      </c>
      <c r="F964" s="4" t="s">
        <v>280</v>
      </c>
      <c r="G964" s="4" t="s">
        <v>281</v>
      </c>
      <c r="H964" s="8"/>
      <c r="I964" s="9">
        <v>1225</v>
      </c>
      <c r="J964" s="9">
        <v>1034.33</v>
      </c>
      <c r="K964" s="8"/>
      <c r="L964" s="8"/>
      <c r="M964" s="8"/>
      <c r="N964" s="8"/>
      <c r="O964" s="8"/>
      <c r="P964" s="8"/>
      <c r="Q964" s="8"/>
      <c r="R964" s="8"/>
      <c r="S964" s="9">
        <v>4812.5</v>
      </c>
      <c r="T964" s="10">
        <v>7071.83</v>
      </c>
    </row>
    <row r="965" spans="1:20" ht="15.75" thickBot="1" x14ac:dyDescent="0.3">
      <c r="A965" s="4" t="s">
        <v>320</v>
      </c>
      <c r="B965" s="4" t="s">
        <v>170</v>
      </c>
      <c r="C965" s="4" t="s">
        <v>171</v>
      </c>
      <c r="D965" s="4" t="s">
        <v>327</v>
      </c>
      <c r="E965" s="4" t="s">
        <v>328</v>
      </c>
      <c r="F965" s="4" t="s">
        <v>256</v>
      </c>
      <c r="G965" s="4" t="s">
        <v>257</v>
      </c>
      <c r="H965" s="12"/>
      <c r="I965" s="11">
        <v>237</v>
      </c>
      <c r="J965" s="11">
        <v>7433.6</v>
      </c>
      <c r="K965" s="11">
        <v>23132.6</v>
      </c>
      <c r="L965" s="11">
        <v>1673.25</v>
      </c>
      <c r="M965" s="11">
        <v>3312</v>
      </c>
      <c r="N965" s="11">
        <v>15527.05</v>
      </c>
      <c r="O965" s="11">
        <v>6268.55</v>
      </c>
      <c r="P965" s="11">
        <v>1246.7</v>
      </c>
      <c r="Q965" s="11">
        <v>5519.95</v>
      </c>
      <c r="R965" s="11">
        <v>10841.23</v>
      </c>
      <c r="S965" s="11">
        <v>2878.55</v>
      </c>
      <c r="T965" s="10">
        <v>78070.48</v>
      </c>
    </row>
    <row r="966" spans="1:20" ht="15.75" thickBot="1" x14ac:dyDescent="0.3">
      <c r="A966" s="4" t="s">
        <v>320</v>
      </c>
      <c r="B966" s="4" t="s">
        <v>170</v>
      </c>
      <c r="C966" s="4" t="s">
        <v>171</v>
      </c>
      <c r="D966" s="4" t="s">
        <v>327</v>
      </c>
      <c r="E966" s="4" t="s">
        <v>328</v>
      </c>
      <c r="F966" s="4" t="s">
        <v>50</v>
      </c>
      <c r="G966" s="4" t="s">
        <v>51</v>
      </c>
      <c r="H966" s="9">
        <v>2405</v>
      </c>
      <c r="I966" s="8"/>
      <c r="J966" s="9">
        <v>3894.18</v>
      </c>
      <c r="K966" s="8"/>
      <c r="L966" s="9">
        <v>2091.63</v>
      </c>
      <c r="M966" s="9">
        <v>787.17</v>
      </c>
      <c r="N966" s="9">
        <v>5259.55</v>
      </c>
      <c r="O966" s="9">
        <v>1495.5</v>
      </c>
      <c r="P966" s="9">
        <v>863.12</v>
      </c>
      <c r="Q966" s="9">
        <v>5622.51</v>
      </c>
      <c r="R966" s="9">
        <v>1464.8</v>
      </c>
      <c r="S966" s="9">
        <v>2448.12</v>
      </c>
      <c r="T966" s="10">
        <v>26331.58</v>
      </c>
    </row>
    <row r="967" spans="1:20" ht="15.75" thickBot="1" x14ac:dyDescent="0.3">
      <c r="A967" s="4" t="s">
        <v>320</v>
      </c>
      <c r="B967" s="4" t="s">
        <v>170</v>
      </c>
      <c r="C967" s="4" t="s">
        <v>171</v>
      </c>
      <c r="D967" s="4" t="s">
        <v>327</v>
      </c>
      <c r="E967" s="4" t="s">
        <v>328</v>
      </c>
      <c r="F967" s="4" t="s">
        <v>284</v>
      </c>
      <c r="G967" s="4" t="s">
        <v>285</v>
      </c>
      <c r="H967" s="12"/>
      <c r="I967" s="11">
        <v>375</v>
      </c>
      <c r="J967" s="11">
        <v>200</v>
      </c>
      <c r="K967" s="11">
        <v>675</v>
      </c>
      <c r="L967" s="12"/>
      <c r="M967" s="11">
        <v>1790.83</v>
      </c>
      <c r="N967" s="11">
        <v>779</v>
      </c>
      <c r="O967" s="11">
        <v>593.79999999999995</v>
      </c>
      <c r="P967" s="11">
        <v>275</v>
      </c>
      <c r="Q967" s="11">
        <v>1968.7</v>
      </c>
      <c r="R967" s="11">
        <v>783.8</v>
      </c>
      <c r="S967" s="11">
        <v>272.8</v>
      </c>
      <c r="T967" s="10">
        <v>7713.93</v>
      </c>
    </row>
    <row r="968" spans="1:20" ht="15.75" thickBot="1" x14ac:dyDescent="0.3">
      <c r="A968" s="4" t="s">
        <v>320</v>
      </c>
      <c r="B968" s="4" t="s">
        <v>170</v>
      </c>
      <c r="C968" s="4" t="s">
        <v>171</v>
      </c>
      <c r="D968" s="4" t="s">
        <v>327</v>
      </c>
      <c r="E968" s="4" t="s">
        <v>328</v>
      </c>
      <c r="F968" s="4" t="s">
        <v>260</v>
      </c>
      <c r="G968" s="4" t="s">
        <v>261</v>
      </c>
      <c r="H968" s="8"/>
      <c r="I968" s="9">
        <v>1333.18</v>
      </c>
      <c r="J968" s="9">
        <v>2235.02</v>
      </c>
      <c r="K968" s="9">
        <v>2051.17</v>
      </c>
      <c r="L968" s="8"/>
      <c r="M968" s="9">
        <v>75</v>
      </c>
      <c r="N968" s="9">
        <v>776.63</v>
      </c>
      <c r="O968" s="9">
        <v>254.78</v>
      </c>
      <c r="P968" s="9">
        <v>626.63</v>
      </c>
      <c r="Q968" s="9">
        <v>50.81</v>
      </c>
      <c r="R968" s="9">
        <v>775.81</v>
      </c>
      <c r="S968" s="8"/>
      <c r="T968" s="10">
        <v>8179.03</v>
      </c>
    </row>
    <row r="969" spans="1:20" ht="15.75" thickBot="1" x14ac:dyDescent="0.3">
      <c r="A969" s="4" t="s">
        <v>320</v>
      </c>
      <c r="B969" s="4" t="s">
        <v>170</v>
      </c>
      <c r="C969" s="4" t="s">
        <v>171</v>
      </c>
      <c r="D969" s="4" t="s">
        <v>327</v>
      </c>
      <c r="E969" s="4" t="s">
        <v>328</v>
      </c>
      <c r="F969" s="4" t="s">
        <v>237</v>
      </c>
      <c r="G969" s="4" t="s">
        <v>238</v>
      </c>
      <c r="H969" s="12"/>
      <c r="I969" s="12"/>
      <c r="J969" s="12"/>
      <c r="K969" s="11">
        <v>1007.43</v>
      </c>
      <c r="L969" s="12"/>
      <c r="M969" s="12"/>
      <c r="N969" s="12"/>
      <c r="O969" s="12"/>
      <c r="P969" s="12"/>
      <c r="Q969" s="12"/>
      <c r="R969" s="12"/>
      <c r="S969" s="12"/>
      <c r="T969" s="10">
        <v>1007.43</v>
      </c>
    </row>
    <row r="970" spans="1:20" ht="15.75" thickBot="1" x14ac:dyDescent="0.3">
      <c r="A970" s="4" t="s">
        <v>320</v>
      </c>
      <c r="B970" s="4" t="s">
        <v>170</v>
      </c>
      <c r="C970" s="4" t="s">
        <v>171</v>
      </c>
      <c r="D970" s="4" t="s">
        <v>327</v>
      </c>
      <c r="E970" s="4" t="s">
        <v>328</v>
      </c>
      <c r="F970" s="4" t="s">
        <v>102</v>
      </c>
      <c r="G970" s="4" t="s">
        <v>103</v>
      </c>
      <c r="H970" s="8"/>
      <c r="I970" s="8"/>
      <c r="J970" s="8"/>
      <c r="K970" s="9">
        <v>230</v>
      </c>
      <c r="L970" s="8"/>
      <c r="M970" s="8"/>
      <c r="N970" s="8"/>
      <c r="O970" s="9">
        <v>243</v>
      </c>
      <c r="P970" s="8"/>
      <c r="Q970" s="8"/>
      <c r="R970" s="8"/>
      <c r="S970" s="8"/>
      <c r="T970" s="10">
        <v>473</v>
      </c>
    </row>
    <row r="971" spans="1:20" ht="15.75" thickBot="1" x14ac:dyDescent="0.3">
      <c r="A971" s="4" t="s">
        <v>320</v>
      </c>
      <c r="B971" s="4" t="s">
        <v>170</v>
      </c>
      <c r="C971" s="4" t="s">
        <v>171</v>
      </c>
      <c r="D971" s="4" t="s">
        <v>327</v>
      </c>
      <c r="E971" s="4" t="s">
        <v>328</v>
      </c>
      <c r="F971" s="4" t="s">
        <v>353</v>
      </c>
      <c r="G971" s="4" t="s">
        <v>354</v>
      </c>
      <c r="H971" s="12"/>
      <c r="I971" s="12"/>
      <c r="J971" s="12"/>
      <c r="K971" s="11">
        <v>-3708.03</v>
      </c>
      <c r="L971" s="12"/>
      <c r="M971" s="11">
        <v>-656.2</v>
      </c>
      <c r="N971" s="12"/>
      <c r="O971" s="12"/>
      <c r="P971" s="12"/>
      <c r="Q971" s="11">
        <v>-2758.28</v>
      </c>
      <c r="R971" s="12"/>
      <c r="S971" s="11">
        <v>-638.29999999999995</v>
      </c>
      <c r="T971" s="10">
        <v>-7760.81</v>
      </c>
    </row>
    <row r="972" spans="1:20" ht="15.75" thickBot="1" x14ac:dyDescent="0.3">
      <c r="A972" s="4" t="s">
        <v>320</v>
      </c>
      <c r="B972" s="4" t="s">
        <v>170</v>
      </c>
      <c r="C972" s="4" t="s">
        <v>171</v>
      </c>
      <c r="D972" s="4" t="s">
        <v>327</v>
      </c>
      <c r="E972" s="4" t="s">
        <v>328</v>
      </c>
      <c r="F972" s="4" t="s">
        <v>140</v>
      </c>
      <c r="G972" s="4" t="s">
        <v>141</v>
      </c>
      <c r="H972" s="8"/>
      <c r="I972" s="8"/>
      <c r="J972" s="8"/>
      <c r="K972" s="8"/>
      <c r="L972" s="8"/>
      <c r="M972" s="9">
        <v>120</v>
      </c>
      <c r="N972" s="8"/>
      <c r="O972" s="8"/>
      <c r="P972" s="8"/>
      <c r="Q972" s="8"/>
      <c r="R972" s="8"/>
      <c r="S972" s="8"/>
      <c r="T972" s="10">
        <v>120</v>
      </c>
    </row>
    <row r="973" spans="1:20" ht="15.75" thickBot="1" x14ac:dyDescent="0.3">
      <c r="A973" s="4" t="s">
        <v>320</v>
      </c>
      <c r="B973" s="4" t="s">
        <v>170</v>
      </c>
      <c r="C973" s="4" t="s">
        <v>171</v>
      </c>
      <c r="D973" s="4" t="s">
        <v>327</v>
      </c>
      <c r="E973" s="4" t="s">
        <v>328</v>
      </c>
      <c r="F973" s="4" t="s">
        <v>286</v>
      </c>
      <c r="G973" s="4" t="s">
        <v>287</v>
      </c>
      <c r="H973" s="11">
        <v>1275.8399999999999</v>
      </c>
      <c r="I973" s="12"/>
      <c r="J973" s="12"/>
      <c r="K973" s="12"/>
      <c r="L973" s="12"/>
      <c r="M973" s="12"/>
      <c r="N973" s="12"/>
      <c r="O973" s="12"/>
      <c r="P973" s="12"/>
      <c r="Q973" s="12"/>
      <c r="R973" s="12"/>
      <c r="S973" s="11">
        <v>-46574.2</v>
      </c>
      <c r="T973" s="10">
        <v>-45298.36</v>
      </c>
    </row>
    <row r="974" spans="1:20" ht="15.75" thickBot="1" x14ac:dyDescent="0.3">
      <c r="A974" s="4" t="s">
        <v>320</v>
      </c>
      <c r="B974" s="4" t="s">
        <v>170</v>
      </c>
      <c r="C974" s="4" t="s">
        <v>171</v>
      </c>
      <c r="D974" s="4" t="s">
        <v>327</v>
      </c>
      <c r="E974" s="4" t="s">
        <v>328</v>
      </c>
      <c r="F974" s="4" t="s">
        <v>65</v>
      </c>
      <c r="G974" s="4" t="s">
        <v>66</v>
      </c>
      <c r="H974" s="8"/>
      <c r="I974" s="8"/>
      <c r="J974" s="9">
        <v>385.32</v>
      </c>
      <c r="K974" s="8"/>
      <c r="L974" s="8"/>
      <c r="M974" s="8"/>
      <c r="N974" s="8"/>
      <c r="O974" s="8"/>
      <c r="P974" s="8"/>
      <c r="Q974" s="8"/>
      <c r="R974" s="8"/>
      <c r="S974" s="9">
        <v>-385.32</v>
      </c>
      <c r="T974" s="14">
        <v>0</v>
      </c>
    </row>
    <row r="975" spans="1:20" ht="15.75" thickBot="1" x14ac:dyDescent="0.3">
      <c r="A975" s="4" t="s">
        <v>320</v>
      </c>
      <c r="B975" s="4" t="s">
        <v>170</v>
      </c>
      <c r="C975" s="4" t="s">
        <v>171</v>
      </c>
      <c r="D975" s="4" t="s">
        <v>327</v>
      </c>
      <c r="E975" s="4" t="s">
        <v>328</v>
      </c>
      <c r="F975" s="4" t="s">
        <v>56</v>
      </c>
      <c r="G975" s="4" t="s">
        <v>57</v>
      </c>
      <c r="H975" s="11">
        <v>1018.37</v>
      </c>
      <c r="I975" s="11">
        <v>75596.39</v>
      </c>
      <c r="J975" s="11">
        <v>129927.45</v>
      </c>
      <c r="K975" s="11">
        <v>72140.490000000005</v>
      </c>
      <c r="L975" s="11">
        <v>48547.12</v>
      </c>
      <c r="M975" s="11">
        <v>17925.12</v>
      </c>
      <c r="N975" s="11">
        <v>13254.21</v>
      </c>
      <c r="O975" s="11">
        <v>7644.64</v>
      </c>
      <c r="P975" s="11">
        <v>17659.55</v>
      </c>
      <c r="Q975" s="11">
        <v>8398.11</v>
      </c>
      <c r="R975" s="11">
        <v>13328.23</v>
      </c>
      <c r="S975" s="11">
        <v>-25342.52</v>
      </c>
      <c r="T975" s="10">
        <v>380097.16</v>
      </c>
    </row>
    <row r="976" spans="1:20" ht="15.75" thickBot="1" x14ac:dyDescent="0.3">
      <c r="A976" s="4" t="s">
        <v>320</v>
      </c>
      <c r="B976" s="4" t="s">
        <v>170</v>
      </c>
      <c r="C976" s="4" t="s">
        <v>171</v>
      </c>
      <c r="D976" s="4" t="s">
        <v>327</v>
      </c>
      <c r="E976" s="4" t="s">
        <v>328</v>
      </c>
      <c r="F976" s="4" t="s">
        <v>68</v>
      </c>
      <c r="G976" s="4" t="s">
        <v>69</v>
      </c>
      <c r="H976" s="9">
        <v>53.98</v>
      </c>
      <c r="I976" s="9">
        <v>274.76</v>
      </c>
      <c r="J976" s="9">
        <v>5887.29</v>
      </c>
      <c r="K976" s="9">
        <v>1880.37</v>
      </c>
      <c r="L976" s="9">
        <v>1636.74</v>
      </c>
      <c r="M976" s="9">
        <v>276.22000000000003</v>
      </c>
      <c r="N976" s="9">
        <v>724.6</v>
      </c>
      <c r="O976" s="9">
        <v>495.26</v>
      </c>
      <c r="P976" s="9">
        <v>270.47000000000003</v>
      </c>
      <c r="Q976" s="9">
        <v>286.31</v>
      </c>
      <c r="R976" s="9">
        <v>794.38</v>
      </c>
      <c r="S976" s="9">
        <v>-4153.63</v>
      </c>
      <c r="T976" s="10">
        <v>8426.75</v>
      </c>
    </row>
    <row r="977" spans="1:20" ht="15.75" thickBot="1" x14ac:dyDescent="0.3">
      <c r="A977" s="4" t="s">
        <v>320</v>
      </c>
      <c r="B977" s="4" t="s">
        <v>170</v>
      </c>
      <c r="C977" s="4" t="s">
        <v>171</v>
      </c>
      <c r="D977" s="4" t="s">
        <v>327</v>
      </c>
      <c r="E977" s="4" t="s">
        <v>328</v>
      </c>
      <c r="F977" s="4" t="s">
        <v>154</v>
      </c>
      <c r="G977" s="4" t="s">
        <v>155</v>
      </c>
      <c r="H977" s="12"/>
      <c r="I977" s="12"/>
      <c r="J977" s="12"/>
      <c r="K977" s="12"/>
      <c r="L977" s="12"/>
      <c r="M977" s="12"/>
      <c r="N977" s="12"/>
      <c r="O977" s="12"/>
      <c r="P977" s="12"/>
      <c r="Q977" s="12"/>
      <c r="R977" s="11">
        <v>12.96</v>
      </c>
      <c r="S977" s="12"/>
      <c r="T977" s="10">
        <v>12.96</v>
      </c>
    </row>
    <row r="978" spans="1:20" ht="15.75" thickBot="1" x14ac:dyDescent="0.3">
      <c r="A978" s="4" t="s">
        <v>320</v>
      </c>
      <c r="B978" s="4" t="s">
        <v>170</v>
      </c>
      <c r="C978" s="4" t="s">
        <v>171</v>
      </c>
      <c r="D978" s="4" t="s">
        <v>346</v>
      </c>
      <c r="E978" s="4" t="s">
        <v>347</v>
      </c>
      <c r="F978" s="4" t="s">
        <v>114</v>
      </c>
      <c r="G978" s="4" t="s">
        <v>115</v>
      </c>
      <c r="H978" s="9">
        <v>31569.37</v>
      </c>
      <c r="I978" s="9">
        <v>29856.02</v>
      </c>
      <c r="J978" s="9">
        <v>44200.12</v>
      </c>
      <c r="K978" s="9">
        <v>20915.09</v>
      </c>
      <c r="L978" s="9">
        <v>46393.22</v>
      </c>
      <c r="M978" s="9">
        <v>11450.39</v>
      </c>
      <c r="N978" s="9">
        <v>39894.660000000003</v>
      </c>
      <c r="O978" s="9">
        <v>48459.93</v>
      </c>
      <c r="P978" s="9">
        <v>28324.5</v>
      </c>
      <c r="Q978" s="9">
        <v>40273.839999999997</v>
      </c>
      <c r="R978" s="9">
        <v>34764.58</v>
      </c>
      <c r="S978" s="9">
        <v>40222.54</v>
      </c>
      <c r="T978" s="10">
        <v>416324.26</v>
      </c>
    </row>
    <row r="979" spans="1:20" ht="15.75" thickBot="1" x14ac:dyDescent="0.3">
      <c r="A979" s="4" t="s">
        <v>320</v>
      </c>
      <c r="B979" s="4" t="s">
        <v>170</v>
      </c>
      <c r="C979" s="4" t="s">
        <v>171</v>
      </c>
      <c r="D979" s="4" t="s">
        <v>346</v>
      </c>
      <c r="E979" s="4" t="s">
        <v>347</v>
      </c>
      <c r="F979" s="4" t="s">
        <v>86</v>
      </c>
      <c r="G979" s="4" t="s">
        <v>87</v>
      </c>
      <c r="H979" s="11">
        <v>653452.28</v>
      </c>
      <c r="I979" s="11">
        <v>509094.53</v>
      </c>
      <c r="J979" s="11">
        <v>618804.71</v>
      </c>
      <c r="K979" s="11">
        <v>569657.72</v>
      </c>
      <c r="L979" s="11">
        <v>622295.11</v>
      </c>
      <c r="M979" s="11">
        <v>528244.47999999998</v>
      </c>
      <c r="N979" s="11">
        <v>575818.39</v>
      </c>
      <c r="O979" s="11">
        <v>606362.53</v>
      </c>
      <c r="P979" s="11">
        <v>524480.55000000005</v>
      </c>
      <c r="Q979" s="11">
        <v>646231.01</v>
      </c>
      <c r="R979" s="11">
        <v>610537.41</v>
      </c>
      <c r="S979" s="11">
        <v>469532.06</v>
      </c>
      <c r="T979" s="10">
        <v>6934510.7800000003</v>
      </c>
    </row>
    <row r="980" spans="1:20" ht="15.75" thickBot="1" x14ac:dyDescent="0.3">
      <c r="A980" s="4" t="s">
        <v>320</v>
      </c>
      <c r="B980" s="4" t="s">
        <v>170</v>
      </c>
      <c r="C980" s="4" t="s">
        <v>171</v>
      </c>
      <c r="D980" s="4" t="s">
        <v>346</v>
      </c>
      <c r="E980" s="4" t="s">
        <v>347</v>
      </c>
      <c r="F980" s="4" t="s">
        <v>116</v>
      </c>
      <c r="G980" s="4" t="s">
        <v>117</v>
      </c>
      <c r="H980" s="9">
        <v>65375.35</v>
      </c>
      <c r="I980" s="9">
        <v>35644.44</v>
      </c>
      <c r="J980" s="9">
        <v>90149.72</v>
      </c>
      <c r="K980" s="9">
        <v>97726.53</v>
      </c>
      <c r="L980" s="9">
        <v>87880.89</v>
      </c>
      <c r="M980" s="9">
        <v>89390.2</v>
      </c>
      <c r="N980" s="9">
        <v>66411.63</v>
      </c>
      <c r="O980" s="9">
        <v>94591.91</v>
      </c>
      <c r="P980" s="9">
        <v>54741.19</v>
      </c>
      <c r="Q980" s="9">
        <v>66337.509999999995</v>
      </c>
      <c r="R980" s="9">
        <v>78853.03</v>
      </c>
      <c r="S980" s="9">
        <v>38625.03</v>
      </c>
      <c r="T980" s="10">
        <v>865727.43</v>
      </c>
    </row>
    <row r="981" spans="1:20" ht="15.75" thickBot="1" x14ac:dyDescent="0.3">
      <c r="A981" s="4" t="s">
        <v>320</v>
      </c>
      <c r="B981" s="4" t="s">
        <v>170</v>
      </c>
      <c r="C981" s="4" t="s">
        <v>171</v>
      </c>
      <c r="D981" s="4" t="s">
        <v>346</v>
      </c>
      <c r="E981" s="4" t="s">
        <v>347</v>
      </c>
      <c r="F981" s="4" t="s">
        <v>112</v>
      </c>
      <c r="G981" s="4" t="s">
        <v>113</v>
      </c>
      <c r="H981" s="12"/>
      <c r="I981" s="12"/>
      <c r="J981" s="12"/>
      <c r="K981" s="12"/>
      <c r="L981" s="12"/>
      <c r="M981" s="12"/>
      <c r="N981" s="12"/>
      <c r="O981" s="12"/>
      <c r="P981" s="12"/>
      <c r="Q981" s="12"/>
      <c r="R981" s="12"/>
      <c r="S981" s="11">
        <v>80202.45</v>
      </c>
      <c r="T981" s="10">
        <v>80202.45</v>
      </c>
    </row>
    <row r="982" spans="1:20" ht="15.75" thickBot="1" x14ac:dyDescent="0.3">
      <c r="A982" s="4" t="s">
        <v>320</v>
      </c>
      <c r="B982" s="4" t="s">
        <v>170</v>
      </c>
      <c r="C982" s="4" t="s">
        <v>171</v>
      </c>
      <c r="D982" s="4" t="s">
        <v>346</v>
      </c>
      <c r="E982" s="4" t="s">
        <v>347</v>
      </c>
      <c r="F982" s="4" t="s">
        <v>258</v>
      </c>
      <c r="G982" s="4" t="s">
        <v>259</v>
      </c>
      <c r="H982" s="8"/>
      <c r="I982" s="8"/>
      <c r="J982" s="8"/>
      <c r="K982" s="8"/>
      <c r="L982" s="9">
        <v>378.01</v>
      </c>
      <c r="M982" s="8"/>
      <c r="N982" s="8"/>
      <c r="O982" s="8"/>
      <c r="P982" s="9">
        <v>158.18</v>
      </c>
      <c r="Q982" s="9">
        <v>-158.18</v>
      </c>
      <c r="R982" s="8"/>
      <c r="S982" s="8"/>
      <c r="T982" s="10">
        <v>378.01</v>
      </c>
    </row>
    <row r="983" spans="1:20" ht="15.75" thickBot="1" x14ac:dyDescent="0.3">
      <c r="A983" s="4" t="s">
        <v>320</v>
      </c>
      <c r="B983" s="4" t="s">
        <v>170</v>
      </c>
      <c r="C983" s="4" t="s">
        <v>171</v>
      </c>
      <c r="D983" s="4" t="s">
        <v>346</v>
      </c>
      <c r="E983" s="4" t="s">
        <v>347</v>
      </c>
      <c r="F983" s="4" t="s">
        <v>88</v>
      </c>
      <c r="G983" s="4" t="s">
        <v>89</v>
      </c>
      <c r="H983" s="11">
        <v>88956.87</v>
      </c>
      <c r="I983" s="11">
        <v>76816.22</v>
      </c>
      <c r="J983" s="11">
        <v>88782.49</v>
      </c>
      <c r="K983" s="11">
        <v>83044.19</v>
      </c>
      <c r="L983" s="11">
        <v>91354.76</v>
      </c>
      <c r="M983" s="11">
        <v>82262.41</v>
      </c>
      <c r="N983" s="11">
        <v>93852.42</v>
      </c>
      <c r="O983" s="11">
        <v>95308.1</v>
      </c>
      <c r="P983" s="11">
        <v>81951.11</v>
      </c>
      <c r="Q983" s="11">
        <v>95864.76</v>
      </c>
      <c r="R983" s="11">
        <v>91632.37</v>
      </c>
      <c r="S983" s="11">
        <v>90042.240000000005</v>
      </c>
      <c r="T983" s="10">
        <v>1059867.94</v>
      </c>
    </row>
    <row r="984" spans="1:20" ht="15.75" thickBot="1" x14ac:dyDescent="0.3">
      <c r="A984" s="4" t="s">
        <v>320</v>
      </c>
      <c r="B984" s="4" t="s">
        <v>170</v>
      </c>
      <c r="C984" s="4" t="s">
        <v>171</v>
      </c>
      <c r="D984" s="4" t="s">
        <v>346</v>
      </c>
      <c r="E984" s="4" t="s">
        <v>347</v>
      </c>
      <c r="F984" s="4" t="s">
        <v>90</v>
      </c>
      <c r="G984" s="4" t="s">
        <v>91</v>
      </c>
      <c r="H984" s="9">
        <v>361484.2</v>
      </c>
      <c r="I984" s="9">
        <v>309195.44</v>
      </c>
      <c r="J984" s="9">
        <v>366807.77</v>
      </c>
      <c r="K984" s="9">
        <v>342033.33</v>
      </c>
      <c r="L984" s="9">
        <v>376970.26</v>
      </c>
      <c r="M984" s="9">
        <v>336147.3</v>
      </c>
      <c r="N984" s="9">
        <v>370369.53</v>
      </c>
      <c r="O984" s="9">
        <v>385276.81</v>
      </c>
      <c r="P984" s="9">
        <v>325146.69</v>
      </c>
      <c r="Q984" s="9">
        <v>382981.59</v>
      </c>
      <c r="R984" s="9">
        <v>372451.56</v>
      </c>
      <c r="S984" s="9">
        <v>360112.3</v>
      </c>
      <c r="T984" s="10">
        <v>4288976.78</v>
      </c>
    </row>
    <row r="985" spans="1:20" ht="15.75" thickBot="1" x14ac:dyDescent="0.3">
      <c r="A985" s="4" t="s">
        <v>320</v>
      </c>
      <c r="B985" s="4" t="s">
        <v>170</v>
      </c>
      <c r="C985" s="4" t="s">
        <v>171</v>
      </c>
      <c r="D985" s="4" t="s">
        <v>346</v>
      </c>
      <c r="E985" s="4" t="s">
        <v>347</v>
      </c>
      <c r="F985" s="4" t="s">
        <v>61</v>
      </c>
      <c r="G985" s="4" t="s">
        <v>62</v>
      </c>
      <c r="H985" s="11">
        <v>8.32</v>
      </c>
      <c r="I985" s="11">
        <v>21.28</v>
      </c>
      <c r="J985" s="11">
        <v>41.94</v>
      </c>
      <c r="K985" s="11">
        <v>53.99</v>
      </c>
      <c r="L985" s="11">
        <v>36.79</v>
      </c>
      <c r="M985" s="12"/>
      <c r="N985" s="12"/>
      <c r="O985" s="11">
        <v>6.12</v>
      </c>
      <c r="P985" s="11">
        <v>9.99</v>
      </c>
      <c r="Q985" s="11">
        <v>5.59</v>
      </c>
      <c r="R985" s="11">
        <v>25.93</v>
      </c>
      <c r="S985" s="12"/>
      <c r="T985" s="10">
        <v>209.95</v>
      </c>
    </row>
    <row r="986" spans="1:20" ht="15.75" thickBot="1" x14ac:dyDescent="0.3">
      <c r="A986" s="4" t="s">
        <v>320</v>
      </c>
      <c r="B986" s="4" t="s">
        <v>170</v>
      </c>
      <c r="C986" s="4" t="s">
        <v>171</v>
      </c>
      <c r="D986" s="4" t="s">
        <v>346</v>
      </c>
      <c r="E986" s="4" t="s">
        <v>347</v>
      </c>
      <c r="F986" s="4" t="s">
        <v>92</v>
      </c>
      <c r="G986" s="4" t="s">
        <v>93</v>
      </c>
      <c r="H986" s="9">
        <v>129.35</v>
      </c>
      <c r="I986" s="9">
        <v>65.930000000000007</v>
      </c>
      <c r="J986" s="9">
        <v>48.12</v>
      </c>
      <c r="K986" s="9">
        <v>56.65</v>
      </c>
      <c r="L986" s="9">
        <v>302.17</v>
      </c>
      <c r="M986" s="9">
        <v>93.53</v>
      </c>
      <c r="N986" s="9">
        <v>21.26</v>
      </c>
      <c r="O986" s="9">
        <v>11.13</v>
      </c>
      <c r="P986" s="8"/>
      <c r="Q986" s="8"/>
      <c r="R986" s="9">
        <v>37.159999999999997</v>
      </c>
      <c r="S986" s="9">
        <v>27.98</v>
      </c>
      <c r="T986" s="10">
        <v>793.28</v>
      </c>
    </row>
    <row r="987" spans="1:20" ht="15.75" thickBot="1" x14ac:dyDescent="0.3">
      <c r="A987" s="4" t="s">
        <v>320</v>
      </c>
      <c r="B987" s="4" t="s">
        <v>170</v>
      </c>
      <c r="C987" s="4" t="s">
        <v>171</v>
      </c>
      <c r="D987" s="4" t="s">
        <v>346</v>
      </c>
      <c r="E987" s="4" t="s">
        <v>347</v>
      </c>
      <c r="F987" s="4" t="s">
        <v>235</v>
      </c>
      <c r="G987" s="4" t="s">
        <v>236</v>
      </c>
      <c r="H987" s="12"/>
      <c r="I987" s="12"/>
      <c r="J987" s="12"/>
      <c r="K987" s="12"/>
      <c r="L987" s="12"/>
      <c r="M987" s="12"/>
      <c r="N987" s="12"/>
      <c r="O987" s="12"/>
      <c r="P987" s="11">
        <v>122.65</v>
      </c>
      <c r="Q987" s="12"/>
      <c r="R987" s="11">
        <v>41.18</v>
      </c>
      <c r="S987" s="12"/>
      <c r="T987" s="10">
        <v>163.83000000000001</v>
      </c>
    </row>
    <row r="988" spans="1:20" ht="15.75" thickBot="1" x14ac:dyDescent="0.3">
      <c r="A988" s="4" t="s">
        <v>320</v>
      </c>
      <c r="B988" s="4" t="s">
        <v>170</v>
      </c>
      <c r="C988" s="4" t="s">
        <v>171</v>
      </c>
      <c r="D988" s="4" t="s">
        <v>346</v>
      </c>
      <c r="E988" s="4" t="s">
        <v>347</v>
      </c>
      <c r="F988" s="4" t="s">
        <v>272</v>
      </c>
      <c r="G988" s="4" t="s">
        <v>273</v>
      </c>
      <c r="H988" s="8"/>
      <c r="I988" s="8"/>
      <c r="J988" s="8"/>
      <c r="K988" s="8"/>
      <c r="L988" s="8"/>
      <c r="M988" s="8"/>
      <c r="N988" s="8"/>
      <c r="O988" s="8"/>
      <c r="P988" s="8"/>
      <c r="Q988" s="9">
        <v>7.69</v>
      </c>
      <c r="R988" s="8"/>
      <c r="S988" s="8"/>
      <c r="T988" s="10">
        <v>7.69</v>
      </c>
    </row>
    <row r="989" spans="1:20" ht="15.75" thickBot="1" x14ac:dyDescent="0.3">
      <c r="A989" s="4" t="s">
        <v>320</v>
      </c>
      <c r="B989" s="4" t="s">
        <v>170</v>
      </c>
      <c r="C989" s="4" t="s">
        <v>171</v>
      </c>
      <c r="D989" s="4" t="s">
        <v>346</v>
      </c>
      <c r="E989" s="4" t="s">
        <v>347</v>
      </c>
      <c r="F989" s="4" t="s">
        <v>120</v>
      </c>
      <c r="G989" s="4" t="s">
        <v>121</v>
      </c>
      <c r="H989" s="11">
        <v>5892.57</v>
      </c>
      <c r="I989" s="11">
        <v>2310.2600000000002</v>
      </c>
      <c r="J989" s="11">
        <v>4370.91</v>
      </c>
      <c r="K989" s="11">
        <v>3071.08</v>
      </c>
      <c r="L989" s="11">
        <v>2743.55</v>
      </c>
      <c r="M989" s="11">
        <v>4655.3900000000003</v>
      </c>
      <c r="N989" s="11">
        <v>5600.42</v>
      </c>
      <c r="O989" s="11">
        <v>4623.78</v>
      </c>
      <c r="P989" s="11">
        <v>1207.19</v>
      </c>
      <c r="Q989" s="11">
        <v>1197.3699999999999</v>
      </c>
      <c r="R989" s="11">
        <v>5869.66</v>
      </c>
      <c r="S989" s="11">
        <v>9909.74</v>
      </c>
      <c r="T989" s="10">
        <v>51451.92</v>
      </c>
    </row>
    <row r="990" spans="1:20" ht="15.75" thickBot="1" x14ac:dyDescent="0.3">
      <c r="A990" s="4" t="s">
        <v>320</v>
      </c>
      <c r="B990" s="4" t="s">
        <v>170</v>
      </c>
      <c r="C990" s="4" t="s">
        <v>171</v>
      </c>
      <c r="D990" s="4" t="s">
        <v>346</v>
      </c>
      <c r="E990" s="4" t="s">
        <v>347</v>
      </c>
      <c r="F990" s="4" t="s">
        <v>84</v>
      </c>
      <c r="G990" s="4" t="s">
        <v>85</v>
      </c>
      <c r="H990" s="9">
        <v>39422.71</v>
      </c>
      <c r="I990" s="9">
        <v>19611.490000000002</v>
      </c>
      <c r="J990" s="9">
        <v>33423.93</v>
      </c>
      <c r="K990" s="9">
        <v>24144.89</v>
      </c>
      <c r="L990" s="9">
        <v>38964.42</v>
      </c>
      <c r="M990" s="9">
        <v>16222.38</v>
      </c>
      <c r="N990" s="9">
        <v>27169.279999999999</v>
      </c>
      <c r="O990" s="9">
        <v>36306.76</v>
      </c>
      <c r="P990" s="9">
        <v>21296.09</v>
      </c>
      <c r="Q990" s="9">
        <v>32368.86</v>
      </c>
      <c r="R990" s="9">
        <v>39061.71</v>
      </c>
      <c r="S990" s="9">
        <v>15649.22</v>
      </c>
      <c r="T990" s="10">
        <v>343641.74</v>
      </c>
    </row>
    <row r="991" spans="1:20" ht="15.75" thickBot="1" x14ac:dyDescent="0.3">
      <c r="A991" s="4" t="s">
        <v>320</v>
      </c>
      <c r="B991" s="4" t="s">
        <v>170</v>
      </c>
      <c r="C991" s="4" t="s">
        <v>171</v>
      </c>
      <c r="D991" s="4" t="s">
        <v>346</v>
      </c>
      <c r="E991" s="4" t="s">
        <v>347</v>
      </c>
      <c r="F991" s="4" t="s">
        <v>282</v>
      </c>
      <c r="G991" s="4" t="s">
        <v>283</v>
      </c>
      <c r="H991" s="12"/>
      <c r="I991" s="12"/>
      <c r="J991" s="12"/>
      <c r="K991" s="12"/>
      <c r="L991" s="12"/>
      <c r="M991" s="12"/>
      <c r="N991" s="12"/>
      <c r="O991" s="12"/>
      <c r="P991" s="11">
        <v>94</v>
      </c>
      <c r="Q991" s="12"/>
      <c r="R991" s="12"/>
      <c r="S991" s="12"/>
      <c r="T991" s="10">
        <v>94</v>
      </c>
    </row>
    <row r="992" spans="1:20" ht="15.75" thickBot="1" x14ac:dyDescent="0.3">
      <c r="A992" s="4" t="s">
        <v>320</v>
      </c>
      <c r="B992" s="4" t="s">
        <v>170</v>
      </c>
      <c r="C992" s="4" t="s">
        <v>171</v>
      </c>
      <c r="D992" s="4" t="s">
        <v>346</v>
      </c>
      <c r="E992" s="4" t="s">
        <v>347</v>
      </c>
      <c r="F992" s="4" t="s">
        <v>207</v>
      </c>
      <c r="G992" s="4" t="s">
        <v>208</v>
      </c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9">
        <v>10.99</v>
      </c>
      <c r="S992" s="8"/>
      <c r="T992" s="10">
        <v>10.99</v>
      </c>
    </row>
    <row r="993" spans="1:20" ht="15.75" thickBot="1" x14ac:dyDescent="0.3">
      <c r="A993" s="4" t="s">
        <v>320</v>
      </c>
      <c r="B993" s="4" t="s">
        <v>170</v>
      </c>
      <c r="C993" s="4" t="s">
        <v>171</v>
      </c>
      <c r="D993" s="4" t="s">
        <v>346</v>
      </c>
      <c r="E993" s="4" t="s">
        <v>347</v>
      </c>
      <c r="F993" s="4" t="s">
        <v>71</v>
      </c>
      <c r="G993" s="4" t="s">
        <v>72</v>
      </c>
      <c r="H993" s="11">
        <v>3.83</v>
      </c>
      <c r="I993" s="12"/>
      <c r="J993" s="12"/>
      <c r="K993" s="12"/>
      <c r="L993" s="12"/>
      <c r="M993" s="11">
        <v>3.61</v>
      </c>
      <c r="N993" s="11">
        <v>3.61</v>
      </c>
      <c r="O993" s="11">
        <v>4.04</v>
      </c>
      <c r="P993" s="12"/>
      <c r="Q993" s="11">
        <v>12.07</v>
      </c>
      <c r="R993" s="11">
        <v>5.32</v>
      </c>
      <c r="S993" s="12"/>
      <c r="T993" s="10">
        <v>32.479999999999997</v>
      </c>
    </row>
    <row r="994" spans="1:20" ht="15.75" thickBot="1" x14ac:dyDescent="0.3">
      <c r="A994" s="4" t="s">
        <v>320</v>
      </c>
      <c r="B994" s="4" t="s">
        <v>170</v>
      </c>
      <c r="C994" s="4" t="s">
        <v>171</v>
      </c>
      <c r="D994" s="4" t="s">
        <v>346</v>
      </c>
      <c r="E994" s="4" t="s">
        <v>347</v>
      </c>
      <c r="F994" s="4" t="s">
        <v>98</v>
      </c>
      <c r="G994" s="4" t="s">
        <v>99</v>
      </c>
      <c r="H994" s="8"/>
      <c r="I994" s="8"/>
      <c r="J994" s="9">
        <v>46.63</v>
      </c>
      <c r="K994" s="9">
        <v>313.52</v>
      </c>
      <c r="L994" s="8"/>
      <c r="M994" s="8"/>
      <c r="N994" s="8"/>
      <c r="O994" s="9">
        <v>398.6</v>
      </c>
      <c r="P994" s="9">
        <v>51.99</v>
      </c>
      <c r="Q994" s="8"/>
      <c r="R994" s="8"/>
      <c r="S994" s="8"/>
      <c r="T994" s="10">
        <v>810.74</v>
      </c>
    </row>
    <row r="995" spans="1:20" ht="15.75" thickBot="1" x14ac:dyDescent="0.3">
      <c r="A995" s="4" t="s">
        <v>320</v>
      </c>
      <c r="B995" s="4" t="s">
        <v>170</v>
      </c>
      <c r="C995" s="4" t="s">
        <v>171</v>
      </c>
      <c r="D995" s="4" t="s">
        <v>346</v>
      </c>
      <c r="E995" s="4" t="s">
        <v>347</v>
      </c>
      <c r="F995" s="4" t="s">
        <v>132</v>
      </c>
      <c r="G995" s="4" t="s">
        <v>133</v>
      </c>
      <c r="H995" s="12"/>
      <c r="I995" s="12"/>
      <c r="J995" s="11">
        <v>18.149999999999999</v>
      </c>
      <c r="K995" s="12"/>
      <c r="L995" s="12"/>
      <c r="M995" s="11">
        <v>39.96</v>
      </c>
      <c r="N995" s="12"/>
      <c r="O995" s="12"/>
      <c r="P995" s="11">
        <v>18.41</v>
      </c>
      <c r="Q995" s="12"/>
      <c r="R995" s="12"/>
      <c r="S995" s="12"/>
      <c r="T995" s="10">
        <v>76.52</v>
      </c>
    </row>
    <row r="996" spans="1:20" ht="15.75" thickBot="1" x14ac:dyDescent="0.3">
      <c r="A996" s="4" t="s">
        <v>320</v>
      </c>
      <c r="B996" s="4" t="s">
        <v>170</v>
      </c>
      <c r="C996" s="4" t="s">
        <v>171</v>
      </c>
      <c r="D996" s="4" t="s">
        <v>346</v>
      </c>
      <c r="E996" s="4" t="s">
        <v>347</v>
      </c>
      <c r="F996" s="4" t="s">
        <v>140</v>
      </c>
      <c r="G996" s="4" t="s">
        <v>141</v>
      </c>
      <c r="H996" s="9">
        <v>1457.24</v>
      </c>
      <c r="I996" s="9">
        <v>1778.69</v>
      </c>
      <c r="J996" s="9">
        <v>2185.86</v>
      </c>
      <c r="K996" s="9">
        <v>1671.54</v>
      </c>
      <c r="L996" s="9">
        <v>2207.29</v>
      </c>
      <c r="M996" s="9">
        <v>2593.0300000000002</v>
      </c>
      <c r="N996" s="9">
        <v>4521.7299999999996</v>
      </c>
      <c r="O996" s="9">
        <v>3985.98</v>
      </c>
      <c r="P996" s="9">
        <v>2721.61</v>
      </c>
      <c r="Q996" s="9">
        <v>2807.33</v>
      </c>
      <c r="R996" s="9">
        <v>2587.5</v>
      </c>
      <c r="S996" s="9">
        <v>3026.8</v>
      </c>
      <c r="T996" s="10">
        <v>31544.6</v>
      </c>
    </row>
    <row r="997" spans="1:20" ht="15.75" thickBot="1" x14ac:dyDescent="0.3">
      <c r="A997" s="4" t="s">
        <v>320</v>
      </c>
      <c r="B997" s="4" t="s">
        <v>170</v>
      </c>
      <c r="C997" s="4" t="s">
        <v>171</v>
      </c>
      <c r="D997" s="4" t="s">
        <v>346</v>
      </c>
      <c r="E997" s="4" t="s">
        <v>347</v>
      </c>
      <c r="F997" s="4" t="s">
        <v>63</v>
      </c>
      <c r="G997" s="4" t="s">
        <v>64</v>
      </c>
      <c r="H997" s="12"/>
      <c r="I997" s="12"/>
      <c r="J997" s="12"/>
      <c r="K997" s="12"/>
      <c r="L997" s="12"/>
      <c r="M997" s="12"/>
      <c r="N997" s="11">
        <v>25.32</v>
      </c>
      <c r="O997" s="12"/>
      <c r="P997" s="12"/>
      <c r="Q997" s="12"/>
      <c r="R997" s="12"/>
      <c r="S997" s="12"/>
      <c r="T997" s="10">
        <v>25.32</v>
      </c>
    </row>
    <row r="998" spans="1:20" ht="15.75" thickBot="1" x14ac:dyDescent="0.3">
      <c r="A998" s="4" t="s">
        <v>320</v>
      </c>
      <c r="B998" s="4" t="s">
        <v>170</v>
      </c>
      <c r="C998" s="4" t="s">
        <v>171</v>
      </c>
      <c r="D998" s="4" t="s">
        <v>346</v>
      </c>
      <c r="E998" s="4" t="s">
        <v>347</v>
      </c>
      <c r="F998" s="4" t="s">
        <v>65</v>
      </c>
      <c r="G998" s="4" t="s">
        <v>66</v>
      </c>
      <c r="H998" s="8"/>
      <c r="I998" s="8"/>
      <c r="J998" s="8"/>
      <c r="K998" s="8"/>
      <c r="L998" s="8"/>
      <c r="M998" s="8"/>
      <c r="N998" s="9">
        <v>18.18</v>
      </c>
      <c r="O998" s="8"/>
      <c r="P998" s="8"/>
      <c r="Q998" s="8"/>
      <c r="R998" s="8"/>
      <c r="S998" s="8"/>
      <c r="T998" s="10">
        <v>18.18</v>
      </c>
    </row>
    <row r="999" spans="1:20" ht="15.75" thickBot="1" x14ac:dyDescent="0.3">
      <c r="A999" s="4" t="s">
        <v>320</v>
      </c>
      <c r="B999" s="4" t="s">
        <v>170</v>
      </c>
      <c r="C999" s="4" t="s">
        <v>171</v>
      </c>
      <c r="D999" s="4" t="s">
        <v>346</v>
      </c>
      <c r="E999" s="4" t="s">
        <v>347</v>
      </c>
      <c r="F999" s="4" t="s">
        <v>56</v>
      </c>
      <c r="G999" s="4" t="s">
        <v>57</v>
      </c>
      <c r="H999" s="11">
        <v>7684.64</v>
      </c>
      <c r="I999" s="11">
        <v>5269.77</v>
      </c>
      <c r="J999" s="11">
        <v>6250.43</v>
      </c>
      <c r="K999" s="11">
        <v>5283.89</v>
      </c>
      <c r="L999" s="11">
        <v>6215.05</v>
      </c>
      <c r="M999" s="11">
        <v>5993.29</v>
      </c>
      <c r="N999" s="11">
        <v>5780.15</v>
      </c>
      <c r="O999" s="11">
        <v>6590.96</v>
      </c>
      <c r="P999" s="11">
        <v>5949.33</v>
      </c>
      <c r="Q999" s="11">
        <v>5579.58</v>
      </c>
      <c r="R999" s="11">
        <v>5700.59</v>
      </c>
      <c r="S999" s="11">
        <v>4709.1499999999996</v>
      </c>
      <c r="T999" s="10">
        <v>71006.83</v>
      </c>
    </row>
    <row r="1000" spans="1:20" ht="15.75" thickBot="1" x14ac:dyDescent="0.3">
      <c r="A1000" s="4" t="s">
        <v>320</v>
      </c>
      <c r="B1000" s="4" t="s">
        <v>170</v>
      </c>
      <c r="C1000" s="4" t="s">
        <v>171</v>
      </c>
      <c r="D1000" s="4" t="s">
        <v>346</v>
      </c>
      <c r="E1000" s="4" t="s">
        <v>347</v>
      </c>
      <c r="F1000" s="4" t="s">
        <v>68</v>
      </c>
      <c r="G1000" s="4" t="s">
        <v>69</v>
      </c>
      <c r="H1000" s="9">
        <v>140.04</v>
      </c>
      <c r="I1000" s="9">
        <v>121.63</v>
      </c>
      <c r="J1000" s="9">
        <v>137.35</v>
      </c>
      <c r="K1000" s="9">
        <v>189.39</v>
      </c>
      <c r="L1000" s="9">
        <v>222.88</v>
      </c>
      <c r="M1000" s="9">
        <v>156.71</v>
      </c>
      <c r="N1000" s="9">
        <v>165.65</v>
      </c>
      <c r="O1000" s="9">
        <v>186.42</v>
      </c>
      <c r="P1000" s="9">
        <v>211.76</v>
      </c>
      <c r="Q1000" s="9">
        <v>254.2</v>
      </c>
      <c r="R1000" s="9">
        <v>292.39999999999998</v>
      </c>
      <c r="S1000" s="9">
        <v>58.94</v>
      </c>
      <c r="T1000" s="10">
        <v>2137.37</v>
      </c>
    </row>
    <row r="1001" spans="1:20" ht="15.75" thickBot="1" x14ac:dyDescent="0.3">
      <c r="A1001" s="4" t="s">
        <v>320</v>
      </c>
      <c r="B1001" s="4" t="s">
        <v>170</v>
      </c>
      <c r="C1001" s="4" t="s">
        <v>171</v>
      </c>
      <c r="D1001" s="4" t="s">
        <v>346</v>
      </c>
      <c r="E1001" s="4" t="s">
        <v>347</v>
      </c>
      <c r="F1001" s="4" t="s">
        <v>104</v>
      </c>
      <c r="G1001" s="4" t="s">
        <v>105</v>
      </c>
      <c r="H1001" s="11">
        <v>-36862.31</v>
      </c>
      <c r="I1001" s="11">
        <v>-37511.93</v>
      </c>
      <c r="J1001" s="11">
        <v>-43779.199999999997</v>
      </c>
      <c r="K1001" s="11">
        <v>-25193.7</v>
      </c>
      <c r="L1001" s="11">
        <v>-38821.07</v>
      </c>
      <c r="M1001" s="11">
        <v>-28711.93</v>
      </c>
      <c r="N1001" s="11">
        <v>-50264.9</v>
      </c>
      <c r="O1001" s="11">
        <v>-52071.57</v>
      </c>
      <c r="P1001" s="11">
        <v>-48029.03</v>
      </c>
      <c r="Q1001" s="11">
        <v>-32752.639999999999</v>
      </c>
      <c r="R1001" s="11">
        <v>-47442.6</v>
      </c>
      <c r="S1001" s="11">
        <v>-38775.050000000003</v>
      </c>
      <c r="T1001" s="10">
        <v>-480215.93</v>
      </c>
    </row>
    <row r="1002" spans="1:20" ht="15.75" thickBot="1" x14ac:dyDescent="0.3">
      <c r="A1002" s="4" t="s">
        <v>320</v>
      </c>
      <c r="B1002" s="4" t="s">
        <v>170</v>
      </c>
      <c r="C1002" s="4" t="s">
        <v>171</v>
      </c>
      <c r="D1002" s="4" t="s">
        <v>346</v>
      </c>
      <c r="E1002" s="4" t="s">
        <v>347</v>
      </c>
      <c r="F1002" s="4" t="s">
        <v>106</v>
      </c>
      <c r="G1002" s="4" t="s">
        <v>107</v>
      </c>
      <c r="H1002" s="9">
        <v>-1017507.5</v>
      </c>
      <c r="I1002" s="9">
        <v>-884896</v>
      </c>
      <c r="J1002" s="9">
        <v>-1052131.03</v>
      </c>
      <c r="K1002" s="9">
        <v>-1008780.28</v>
      </c>
      <c r="L1002" s="9">
        <v>-1008555.94</v>
      </c>
      <c r="M1002" s="9">
        <v>-974337.97</v>
      </c>
      <c r="N1002" s="9">
        <v>-967644.21</v>
      </c>
      <c r="O1002" s="9">
        <v>-1007573.86</v>
      </c>
      <c r="P1002" s="9">
        <v>-896525.06</v>
      </c>
      <c r="Q1002" s="9">
        <v>-1079584.46</v>
      </c>
      <c r="R1002" s="9">
        <v>-954830.42</v>
      </c>
      <c r="S1002" s="9">
        <v>-863101.53</v>
      </c>
      <c r="T1002" s="10">
        <v>-11715468.26</v>
      </c>
    </row>
    <row r="1003" spans="1:20" ht="15.75" thickBot="1" x14ac:dyDescent="0.3">
      <c r="A1003" s="4" t="s">
        <v>320</v>
      </c>
      <c r="B1003" s="4" t="s">
        <v>170</v>
      </c>
      <c r="C1003" s="4" t="s">
        <v>171</v>
      </c>
      <c r="D1003" s="4" t="s">
        <v>346</v>
      </c>
      <c r="E1003" s="4" t="s">
        <v>347</v>
      </c>
      <c r="F1003" s="4" t="s">
        <v>108</v>
      </c>
      <c r="G1003" s="4" t="s">
        <v>109</v>
      </c>
      <c r="H1003" s="11">
        <v>-76621.710000000006</v>
      </c>
      <c r="I1003" s="11">
        <v>-44316.39</v>
      </c>
      <c r="J1003" s="11">
        <v>-96621.31</v>
      </c>
      <c r="K1003" s="11">
        <v>-116815.95</v>
      </c>
      <c r="L1003" s="11">
        <v>-98962.17</v>
      </c>
      <c r="M1003" s="11">
        <v>-105877.37</v>
      </c>
      <c r="N1003" s="11">
        <v>-92051.69</v>
      </c>
      <c r="O1003" s="11">
        <v>-98181</v>
      </c>
      <c r="P1003" s="11">
        <v>-72706.009999999995</v>
      </c>
      <c r="Q1003" s="11">
        <v>-89122.66</v>
      </c>
      <c r="R1003" s="11">
        <v>-77861.070000000007</v>
      </c>
      <c r="S1003" s="11">
        <v>-49748.08</v>
      </c>
      <c r="T1003" s="10">
        <v>-1018885.41</v>
      </c>
    </row>
    <row r="1004" spans="1:20" ht="15.75" thickBot="1" x14ac:dyDescent="0.3">
      <c r="A1004" s="4" t="s">
        <v>320</v>
      </c>
      <c r="B1004" s="4" t="s">
        <v>170</v>
      </c>
      <c r="C1004" s="4" t="s">
        <v>171</v>
      </c>
      <c r="D1004" s="4" t="s">
        <v>346</v>
      </c>
      <c r="E1004" s="4" t="s">
        <v>347</v>
      </c>
      <c r="F1004" s="4" t="s">
        <v>158</v>
      </c>
      <c r="G1004" s="4" t="s">
        <v>159</v>
      </c>
      <c r="H1004" s="9">
        <v>-6072.3</v>
      </c>
      <c r="I1004" s="9">
        <v>-1513.08</v>
      </c>
      <c r="J1004" s="9">
        <v>-4692.0600000000004</v>
      </c>
      <c r="K1004" s="9">
        <v>-2272.86</v>
      </c>
      <c r="L1004" s="9">
        <v>-2955.42</v>
      </c>
      <c r="M1004" s="9">
        <v>-3696.84</v>
      </c>
      <c r="N1004" s="9">
        <v>-4750.92</v>
      </c>
      <c r="O1004" s="9">
        <v>-4511.7</v>
      </c>
      <c r="P1004" s="9">
        <v>-1070.28</v>
      </c>
      <c r="Q1004" s="9">
        <v>-1760.94</v>
      </c>
      <c r="R1004" s="9">
        <v>-8114.04</v>
      </c>
      <c r="S1004" s="9">
        <v>-4610.1400000000003</v>
      </c>
      <c r="T1004" s="10">
        <v>-46020.58</v>
      </c>
    </row>
    <row r="1005" spans="1:20" ht="15.75" thickBot="1" x14ac:dyDescent="0.3">
      <c r="A1005" s="4" t="s">
        <v>320</v>
      </c>
      <c r="B1005" s="4" t="s">
        <v>170</v>
      </c>
      <c r="C1005" s="4" t="s">
        <v>171</v>
      </c>
      <c r="D1005" s="4" t="s">
        <v>346</v>
      </c>
      <c r="E1005" s="4" t="s">
        <v>347</v>
      </c>
      <c r="F1005" s="4" t="s">
        <v>243</v>
      </c>
      <c r="G1005" s="4" t="s">
        <v>244</v>
      </c>
      <c r="H1005" s="11">
        <v>-1328.66</v>
      </c>
      <c r="I1005" s="11">
        <v>-1071.5</v>
      </c>
      <c r="J1005" s="11">
        <v>-1500.1</v>
      </c>
      <c r="K1005" s="11">
        <v>-1178.6500000000001</v>
      </c>
      <c r="L1005" s="11">
        <v>-2057.2800000000002</v>
      </c>
      <c r="M1005" s="11">
        <v>-2271.58</v>
      </c>
      <c r="N1005" s="11">
        <v>-2421.59</v>
      </c>
      <c r="O1005" s="11">
        <v>-3064.49</v>
      </c>
      <c r="P1005" s="11">
        <v>-2293.0100000000002</v>
      </c>
      <c r="Q1005" s="11">
        <v>-2164.4299999999998</v>
      </c>
      <c r="R1005" s="11">
        <v>-2271.58</v>
      </c>
      <c r="S1005" s="11">
        <v>-750.05</v>
      </c>
      <c r="T1005" s="10">
        <v>-22372.92</v>
      </c>
    </row>
    <row r="1006" spans="1:20" ht="15.75" thickBot="1" x14ac:dyDescent="0.3">
      <c r="A1006" s="4" t="s">
        <v>320</v>
      </c>
      <c r="B1006" s="4" t="s">
        <v>292</v>
      </c>
      <c r="C1006" s="4" t="s">
        <v>293</v>
      </c>
      <c r="D1006" s="4" t="s">
        <v>321</v>
      </c>
      <c r="E1006" s="4" t="s">
        <v>322</v>
      </c>
      <c r="F1006" s="4" t="s">
        <v>144</v>
      </c>
      <c r="G1006" s="4" t="s">
        <v>145</v>
      </c>
      <c r="H1006" s="8"/>
      <c r="I1006" s="9">
        <v>6.4</v>
      </c>
      <c r="J1006" s="8"/>
      <c r="K1006" s="8"/>
      <c r="L1006" s="8"/>
      <c r="M1006" s="8"/>
      <c r="N1006" s="8"/>
      <c r="O1006" s="8"/>
      <c r="P1006" s="8"/>
      <c r="Q1006" s="8"/>
      <c r="R1006" s="8"/>
      <c r="S1006" s="8"/>
      <c r="T1006" s="10">
        <v>6.4</v>
      </c>
    </row>
    <row r="1007" spans="1:20" ht="15.75" thickBot="1" x14ac:dyDescent="0.3">
      <c r="A1007" s="4" t="s">
        <v>320</v>
      </c>
      <c r="B1007" s="4" t="s">
        <v>292</v>
      </c>
      <c r="C1007" s="4" t="s">
        <v>293</v>
      </c>
      <c r="D1007" s="4" t="s">
        <v>321</v>
      </c>
      <c r="E1007" s="4" t="s">
        <v>322</v>
      </c>
      <c r="F1007" s="4" t="s">
        <v>65</v>
      </c>
      <c r="G1007" s="4" t="s">
        <v>66</v>
      </c>
      <c r="H1007" s="11">
        <v>334.36</v>
      </c>
      <c r="I1007" s="12"/>
      <c r="J1007" s="11">
        <v>181.76</v>
      </c>
      <c r="K1007" s="11">
        <v>272.64</v>
      </c>
      <c r="L1007" s="12"/>
      <c r="M1007" s="12"/>
      <c r="N1007" s="11">
        <v>227.2</v>
      </c>
      <c r="O1007" s="11">
        <v>161.74</v>
      </c>
      <c r="P1007" s="12"/>
      <c r="Q1007" s="11">
        <v>181.76</v>
      </c>
      <c r="R1007" s="11">
        <v>454.4</v>
      </c>
      <c r="S1007" s="11">
        <v>520.55999999999995</v>
      </c>
      <c r="T1007" s="10">
        <v>2334.42</v>
      </c>
    </row>
    <row r="1008" spans="1:20" ht="15.75" thickBot="1" x14ac:dyDescent="0.3">
      <c r="A1008" s="4" t="s">
        <v>320</v>
      </c>
      <c r="B1008" s="4" t="s">
        <v>292</v>
      </c>
      <c r="C1008" s="4" t="s">
        <v>293</v>
      </c>
      <c r="D1008" s="4" t="s">
        <v>321</v>
      </c>
      <c r="E1008" s="4" t="s">
        <v>322</v>
      </c>
      <c r="F1008" s="4" t="s">
        <v>56</v>
      </c>
      <c r="G1008" s="4" t="s">
        <v>57</v>
      </c>
      <c r="H1008" s="9">
        <v>5599.52</v>
      </c>
      <c r="I1008" s="9">
        <v>5217.76</v>
      </c>
      <c r="J1008" s="9">
        <v>4804.12</v>
      </c>
      <c r="K1008" s="9">
        <v>4295.08</v>
      </c>
      <c r="L1008" s="9">
        <v>3605.52</v>
      </c>
      <c r="M1008" s="9">
        <v>4517.8100000000004</v>
      </c>
      <c r="N1008" s="9">
        <v>5308.39</v>
      </c>
      <c r="O1008" s="9">
        <v>3690.58</v>
      </c>
      <c r="P1008" s="9">
        <v>6204.03</v>
      </c>
      <c r="Q1008" s="9">
        <v>3690.6</v>
      </c>
      <c r="R1008" s="9">
        <v>3549.68</v>
      </c>
      <c r="S1008" s="9">
        <v>5989.4</v>
      </c>
      <c r="T1008" s="10">
        <v>56472.49</v>
      </c>
    </row>
    <row r="1009" spans="1:20" ht="15.75" thickBot="1" x14ac:dyDescent="0.3">
      <c r="A1009" s="4" t="s">
        <v>320</v>
      </c>
      <c r="B1009" s="4" t="s">
        <v>292</v>
      </c>
      <c r="C1009" s="4" t="s">
        <v>293</v>
      </c>
      <c r="D1009" s="4" t="s">
        <v>321</v>
      </c>
      <c r="E1009" s="4" t="s">
        <v>322</v>
      </c>
      <c r="F1009" s="4" t="s">
        <v>68</v>
      </c>
      <c r="G1009" s="4" t="s">
        <v>69</v>
      </c>
      <c r="H1009" s="12"/>
      <c r="I1009" s="12"/>
      <c r="J1009" s="12"/>
      <c r="K1009" s="12"/>
      <c r="L1009" s="12"/>
      <c r="M1009" s="12"/>
      <c r="N1009" s="12"/>
      <c r="O1009" s="12"/>
      <c r="P1009" s="12"/>
      <c r="Q1009" s="12"/>
      <c r="R1009" s="11">
        <v>68.16</v>
      </c>
      <c r="S1009" s="12"/>
      <c r="T1009" s="10">
        <v>68.16</v>
      </c>
    </row>
    <row r="1010" spans="1:20" ht="15.75" thickBot="1" x14ac:dyDescent="0.3">
      <c r="A1010" s="4" t="s">
        <v>320</v>
      </c>
      <c r="B1010" s="4" t="s">
        <v>292</v>
      </c>
      <c r="C1010" s="4" t="s">
        <v>293</v>
      </c>
      <c r="D1010" s="4" t="s">
        <v>348</v>
      </c>
      <c r="E1010" s="4" t="s">
        <v>335</v>
      </c>
      <c r="F1010" s="4" t="s">
        <v>114</v>
      </c>
      <c r="G1010" s="4" t="s">
        <v>115</v>
      </c>
      <c r="H1010" s="9">
        <v>937.44</v>
      </c>
      <c r="I1010" s="8"/>
      <c r="J1010" s="8"/>
      <c r="K1010" s="8"/>
      <c r="L1010" s="9">
        <v>263.87</v>
      </c>
      <c r="M1010" s="9">
        <v>-124.99</v>
      </c>
      <c r="N1010" s="9">
        <v>493.03</v>
      </c>
      <c r="O1010" s="9">
        <v>-76.39</v>
      </c>
      <c r="P1010" s="8"/>
      <c r="Q1010" s="8"/>
      <c r="R1010" s="8"/>
      <c r="S1010" s="8"/>
      <c r="T1010" s="10">
        <v>1492.96</v>
      </c>
    </row>
    <row r="1011" spans="1:20" ht="15.75" thickBot="1" x14ac:dyDescent="0.3">
      <c r="A1011" s="4" t="s">
        <v>320</v>
      </c>
      <c r="B1011" s="4" t="s">
        <v>292</v>
      </c>
      <c r="C1011" s="4" t="s">
        <v>293</v>
      </c>
      <c r="D1011" s="4" t="s">
        <v>348</v>
      </c>
      <c r="E1011" s="4" t="s">
        <v>335</v>
      </c>
      <c r="F1011" s="4" t="s">
        <v>86</v>
      </c>
      <c r="G1011" s="4" t="s">
        <v>87</v>
      </c>
      <c r="H1011" s="11">
        <v>11138.17</v>
      </c>
      <c r="I1011" s="11">
        <v>10721.45</v>
      </c>
      <c r="J1011" s="11">
        <v>8971.74</v>
      </c>
      <c r="K1011" s="11">
        <v>9943.76</v>
      </c>
      <c r="L1011" s="11">
        <v>11853.16</v>
      </c>
      <c r="M1011" s="11">
        <v>7978.04</v>
      </c>
      <c r="N1011" s="11">
        <v>10277.19</v>
      </c>
      <c r="O1011" s="11">
        <v>9929.85</v>
      </c>
      <c r="P1011" s="11">
        <v>8332.7999999999993</v>
      </c>
      <c r="Q1011" s="11">
        <v>12707.47</v>
      </c>
      <c r="R1011" s="11">
        <v>9721.65</v>
      </c>
      <c r="S1011" s="11">
        <v>8574.5499999999993</v>
      </c>
      <c r="T1011" s="10">
        <v>120149.83</v>
      </c>
    </row>
    <row r="1012" spans="1:20" ht="15.75" thickBot="1" x14ac:dyDescent="0.3">
      <c r="A1012" s="4" t="s">
        <v>320</v>
      </c>
      <c r="B1012" s="4" t="s">
        <v>292</v>
      </c>
      <c r="C1012" s="4" t="s">
        <v>293</v>
      </c>
      <c r="D1012" s="4" t="s">
        <v>348</v>
      </c>
      <c r="E1012" s="4" t="s">
        <v>335</v>
      </c>
      <c r="F1012" s="4" t="s">
        <v>116</v>
      </c>
      <c r="G1012" s="4" t="s">
        <v>117</v>
      </c>
      <c r="H1012" s="9">
        <v>1762.06</v>
      </c>
      <c r="I1012" s="9">
        <v>596.30999999999995</v>
      </c>
      <c r="J1012" s="9">
        <v>223.95</v>
      </c>
      <c r="K1012" s="9">
        <v>851.51</v>
      </c>
      <c r="L1012" s="9">
        <v>994.72</v>
      </c>
      <c r="M1012" s="9">
        <v>-387.99</v>
      </c>
      <c r="N1012" s="9">
        <v>454.89</v>
      </c>
      <c r="O1012" s="9">
        <v>541.63</v>
      </c>
      <c r="P1012" s="9">
        <v>299.45999999999998</v>
      </c>
      <c r="Q1012" s="9">
        <v>127.59</v>
      </c>
      <c r="R1012" s="9">
        <v>718.71</v>
      </c>
      <c r="S1012" s="9">
        <v>242.48</v>
      </c>
      <c r="T1012" s="10">
        <v>6425.32</v>
      </c>
    </row>
    <row r="1013" spans="1:20" ht="15.75" thickBot="1" x14ac:dyDescent="0.3">
      <c r="A1013" s="4" t="s">
        <v>320</v>
      </c>
      <c r="B1013" s="4" t="s">
        <v>292</v>
      </c>
      <c r="C1013" s="4" t="s">
        <v>293</v>
      </c>
      <c r="D1013" s="4" t="s">
        <v>348</v>
      </c>
      <c r="E1013" s="4" t="s">
        <v>335</v>
      </c>
      <c r="F1013" s="4" t="s">
        <v>88</v>
      </c>
      <c r="G1013" s="4" t="s">
        <v>89</v>
      </c>
      <c r="H1013" s="11">
        <v>1721</v>
      </c>
      <c r="I1013" s="11">
        <v>1496.46</v>
      </c>
      <c r="J1013" s="11">
        <v>1646.11</v>
      </c>
      <c r="K1013" s="11">
        <v>1571.19</v>
      </c>
      <c r="L1013" s="11">
        <v>1734.93</v>
      </c>
      <c r="M1013" s="11">
        <v>1564.41</v>
      </c>
      <c r="N1013" s="11">
        <v>1646.1</v>
      </c>
      <c r="O1013" s="11">
        <v>1721.07</v>
      </c>
      <c r="P1013" s="11">
        <v>1496.43</v>
      </c>
      <c r="Q1013" s="11">
        <v>1720.7</v>
      </c>
      <c r="R1013" s="11">
        <v>1646.1</v>
      </c>
      <c r="S1013" s="11">
        <v>1579.73</v>
      </c>
      <c r="T1013" s="10">
        <v>19544.23</v>
      </c>
    </row>
    <row r="1014" spans="1:20" ht="15.75" thickBot="1" x14ac:dyDescent="0.3">
      <c r="A1014" s="4" t="s">
        <v>320</v>
      </c>
      <c r="B1014" s="4" t="s">
        <v>292</v>
      </c>
      <c r="C1014" s="4" t="s">
        <v>293</v>
      </c>
      <c r="D1014" s="4" t="s">
        <v>348</v>
      </c>
      <c r="E1014" s="4" t="s">
        <v>335</v>
      </c>
      <c r="F1014" s="4" t="s">
        <v>90</v>
      </c>
      <c r="G1014" s="4" t="s">
        <v>91</v>
      </c>
      <c r="H1014" s="9">
        <v>7114.8</v>
      </c>
      <c r="I1014" s="9">
        <v>5912.46</v>
      </c>
      <c r="J1014" s="9">
        <v>6432.65</v>
      </c>
      <c r="K1014" s="9">
        <v>6244.94</v>
      </c>
      <c r="L1014" s="9">
        <v>6948.07</v>
      </c>
      <c r="M1014" s="9">
        <v>5994.65</v>
      </c>
      <c r="N1014" s="9">
        <v>6550.58</v>
      </c>
      <c r="O1014" s="9">
        <v>6762.89</v>
      </c>
      <c r="P1014" s="9">
        <v>5863.51</v>
      </c>
      <c r="Q1014" s="9">
        <v>6707.25</v>
      </c>
      <c r="R1014" s="9">
        <v>6513.97</v>
      </c>
      <c r="S1014" s="9">
        <v>6175.16</v>
      </c>
      <c r="T1014" s="10">
        <v>77220.929999999993</v>
      </c>
    </row>
    <row r="1015" spans="1:20" ht="15.75" thickBot="1" x14ac:dyDescent="0.3">
      <c r="A1015" s="4" t="s">
        <v>320</v>
      </c>
      <c r="B1015" s="4" t="s">
        <v>292</v>
      </c>
      <c r="C1015" s="4" t="s">
        <v>293</v>
      </c>
      <c r="D1015" s="4" t="s">
        <v>348</v>
      </c>
      <c r="E1015" s="4" t="s">
        <v>335</v>
      </c>
      <c r="F1015" s="4" t="s">
        <v>120</v>
      </c>
      <c r="G1015" s="4" t="s">
        <v>121</v>
      </c>
      <c r="H1015" s="12"/>
      <c r="I1015" s="11">
        <v>113.36</v>
      </c>
      <c r="J1015" s="12"/>
      <c r="K1015" s="11">
        <v>113.36</v>
      </c>
      <c r="L1015" s="12"/>
      <c r="M1015" s="12"/>
      <c r="N1015" s="12"/>
      <c r="O1015" s="12"/>
      <c r="P1015" s="12"/>
      <c r="Q1015" s="12"/>
      <c r="R1015" s="11">
        <v>111.18</v>
      </c>
      <c r="S1015" s="12"/>
      <c r="T1015" s="10">
        <v>337.9</v>
      </c>
    </row>
    <row r="1016" spans="1:20" ht="15.75" thickBot="1" x14ac:dyDescent="0.3">
      <c r="A1016" s="4" t="s">
        <v>320</v>
      </c>
      <c r="B1016" s="4" t="s">
        <v>292</v>
      </c>
      <c r="C1016" s="4" t="s">
        <v>293</v>
      </c>
      <c r="D1016" s="4" t="s">
        <v>348</v>
      </c>
      <c r="E1016" s="4" t="s">
        <v>335</v>
      </c>
      <c r="F1016" s="4" t="s">
        <v>140</v>
      </c>
      <c r="G1016" s="4" t="s">
        <v>141</v>
      </c>
      <c r="H1016" s="9">
        <v>42.86</v>
      </c>
      <c r="I1016" s="8"/>
      <c r="J1016" s="8"/>
      <c r="K1016" s="8"/>
      <c r="L1016" s="8"/>
      <c r="M1016" s="8"/>
      <c r="N1016" s="8"/>
      <c r="O1016" s="8"/>
      <c r="P1016" s="9">
        <v>21.43</v>
      </c>
      <c r="Q1016" s="8"/>
      <c r="R1016" s="8"/>
      <c r="S1016" s="8"/>
      <c r="T1016" s="10">
        <v>64.290000000000006</v>
      </c>
    </row>
    <row r="1017" spans="1:20" ht="15.75" thickBot="1" x14ac:dyDescent="0.3">
      <c r="A1017" s="4" t="s">
        <v>320</v>
      </c>
      <c r="B1017" s="4" t="s">
        <v>292</v>
      </c>
      <c r="C1017" s="4" t="s">
        <v>293</v>
      </c>
      <c r="D1017" s="4" t="s">
        <v>348</v>
      </c>
      <c r="E1017" s="4" t="s">
        <v>335</v>
      </c>
      <c r="F1017" s="4" t="s">
        <v>65</v>
      </c>
      <c r="G1017" s="4" t="s">
        <v>66</v>
      </c>
      <c r="H1017" s="12"/>
      <c r="I1017" s="11">
        <v>772.88</v>
      </c>
      <c r="J1017" s="12"/>
      <c r="K1017" s="12"/>
      <c r="L1017" s="12"/>
      <c r="M1017" s="12"/>
      <c r="N1017" s="12"/>
      <c r="O1017" s="12"/>
      <c r="P1017" s="12"/>
      <c r="Q1017" s="12"/>
      <c r="R1017" s="12"/>
      <c r="S1017" s="12"/>
      <c r="T1017" s="10">
        <v>772.88</v>
      </c>
    </row>
    <row r="1018" spans="1:20" ht="15.75" thickBot="1" x14ac:dyDescent="0.3">
      <c r="A1018" s="4" t="s">
        <v>320</v>
      </c>
      <c r="B1018" s="4" t="s">
        <v>292</v>
      </c>
      <c r="C1018" s="4" t="s">
        <v>293</v>
      </c>
      <c r="D1018" s="4" t="s">
        <v>348</v>
      </c>
      <c r="E1018" s="4" t="s">
        <v>335</v>
      </c>
      <c r="F1018" s="4" t="s">
        <v>56</v>
      </c>
      <c r="G1018" s="4" t="s">
        <v>57</v>
      </c>
      <c r="H1018" s="9">
        <v>8443.4500000000007</v>
      </c>
      <c r="I1018" s="9">
        <v>8963.58</v>
      </c>
      <c r="J1018" s="9">
        <v>9377.2000000000007</v>
      </c>
      <c r="K1018" s="9">
        <v>6795.84</v>
      </c>
      <c r="L1018" s="9">
        <v>10017.92</v>
      </c>
      <c r="M1018" s="9">
        <v>9273.66</v>
      </c>
      <c r="N1018" s="9">
        <v>11710.24</v>
      </c>
      <c r="O1018" s="9">
        <v>14077.4</v>
      </c>
      <c r="P1018" s="9">
        <v>5379.59</v>
      </c>
      <c r="Q1018" s="9">
        <v>9332.7099999999991</v>
      </c>
      <c r="R1018" s="9">
        <v>8083.87</v>
      </c>
      <c r="S1018" s="9">
        <v>8964.4599999999991</v>
      </c>
      <c r="T1018" s="10">
        <v>110419.92</v>
      </c>
    </row>
    <row r="1019" spans="1:20" ht="15.75" thickBot="1" x14ac:dyDescent="0.3">
      <c r="A1019" s="4" t="s">
        <v>320</v>
      </c>
      <c r="B1019" s="4" t="s">
        <v>292</v>
      </c>
      <c r="C1019" s="4" t="s">
        <v>293</v>
      </c>
      <c r="D1019" s="4" t="s">
        <v>348</v>
      </c>
      <c r="E1019" s="4" t="s">
        <v>335</v>
      </c>
      <c r="F1019" s="4" t="s">
        <v>68</v>
      </c>
      <c r="G1019" s="4" t="s">
        <v>69</v>
      </c>
      <c r="H1019" s="11">
        <v>121.3</v>
      </c>
      <c r="I1019" s="11">
        <v>90.98</v>
      </c>
      <c r="J1019" s="11">
        <v>30.33</v>
      </c>
      <c r="K1019" s="12"/>
      <c r="L1019" s="11">
        <v>132.57</v>
      </c>
      <c r="M1019" s="11">
        <v>30.33</v>
      </c>
      <c r="N1019" s="11">
        <v>90.98</v>
      </c>
      <c r="O1019" s="11">
        <v>60.65</v>
      </c>
      <c r="P1019" s="12"/>
      <c r="Q1019" s="11">
        <v>64.41</v>
      </c>
      <c r="R1019" s="12"/>
      <c r="S1019" s="12"/>
      <c r="T1019" s="10">
        <v>621.54999999999995</v>
      </c>
    </row>
    <row r="1020" spans="1:20" ht="15.75" thickBot="1" x14ac:dyDescent="0.3">
      <c r="A1020" s="4" t="s">
        <v>320</v>
      </c>
      <c r="B1020" s="4" t="s">
        <v>292</v>
      </c>
      <c r="C1020" s="4" t="s">
        <v>293</v>
      </c>
      <c r="D1020" s="4" t="s">
        <v>348</v>
      </c>
      <c r="E1020" s="4" t="s">
        <v>335</v>
      </c>
      <c r="F1020" s="4" t="s">
        <v>104</v>
      </c>
      <c r="G1020" s="4" t="s">
        <v>105</v>
      </c>
      <c r="H1020" s="9">
        <v>-1091.75</v>
      </c>
      <c r="I1020" s="8"/>
      <c r="J1020" s="8"/>
      <c r="K1020" s="8"/>
      <c r="L1020" s="9">
        <v>-161.74</v>
      </c>
      <c r="M1020" s="8"/>
      <c r="N1020" s="9">
        <v>-485.23</v>
      </c>
      <c r="O1020" s="8"/>
      <c r="P1020" s="8"/>
      <c r="Q1020" s="8"/>
      <c r="R1020" s="8"/>
      <c r="S1020" s="8"/>
      <c r="T1020" s="10">
        <v>-1738.72</v>
      </c>
    </row>
    <row r="1021" spans="1:20" ht="15.75" thickBot="1" x14ac:dyDescent="0.3">
      <c r="A1021" s="4" t="s">
        <v>320</v>
      </c>
      <c r="B1021" s="4" t="s">
        <v>292</v>
      </c>
      <c r="C1021" s="4" t="s">
        <v>293</v>
      </c>
      <c r="D1021" s="4" t="s">
        <v>348</v>
      </c>
      <c r="E1021" s="4" t="s">
        <v>335</v>
      </c>
      <c r="F1021" s="4" t="s">
        <v>106</v>
      </c>
      <c r="G1021" s="4" t="s">
        <v>107</v>
      </c>
      <c r="H1021" s="11">
        <v>-19586.04</v>
      </c>
      <c r="I1021" s="11">
        <v>-19097.53</v>
      </c>
      <c r="J1021" s="11">
        <v>-16658</v>
      </c>
      <c r="K1021" s="11">
        <v>-16657.28</v>
      </c>
      <c r="L1021" s="11">
        <v>-17210.830000000002</v>
      </c>
      <c r="M1021" s="11">
        <v>-17147.2</v>
      </c>
      <c r="N1021" s="11">
        <v>-17882.080000000002</v>
      </c>
      <c r="O1021" s="11">
        <v>-18861.919999999998</v>
      </c>
      <c r="P1021" s="11">
        <v>-13472.8</v>
      </c>
      <c r="Q1021" s="11">
        <v>-20086.72</v>
      </c>
      <c r="R1021" s="11">
        <v>-18861.919999999998</v>
      </c>
      <c r="S1021" s="11">
        <v>-16645.2</v>
      </c>
      <c r="T1021" s="10">
        <v>-212167.52</v>
      </c>
    </row>
    <row r="1022" spans="1:20" ht="15.75" thickBot="1" x14ac:dyDescent="0.3">
      <c r="A1022" s="4" t="s">
        <v>320</v>
      </c>
      <c r="B1022" s="4" t="s">
        <v>292</v>
      </c>
      <c r="C1022" s="4" t="s">
        <v>293</v>
      </c>
      <c r="D1022" s="4" t="s">
        <v>348</v>
      </c>
      <c r="E1022" s="4" t="s">
        <v>335</v>
      </c>
      <c r="F1022" s="4" t="s">
        <v>108</v>
      </c>
      <c r="G1022" s="4" t="s">
        <v>109</v>
      </c>
      <c r="H1022" s="9">
        <v>-1849.85</v>
      </c>
      <c r="I1022" s="9">
        <v>-909.79</v>
      </c>
      <c r="J1022" s="9">
        <v>-394.24</v>
      </c>
      <c r="K1022" s="9">
        <v>-606.52</v>
      </c>
      <c r="L1022" s="9">
        <v>-712.66</v>
      </c>
      <c r="M1022" s="9">
        <v>-121.3</v>
      </c>
      <c r="N1022" s="9">
        <v>-727.82</v>
      </c>
      <c r="O1022" s="9">
        <v>-636.85</v>
      </c>
      <c r="P1022" s="9">
        <v>-121.31</v>
      </c>
      <c r="Q1022" s="9">
        <v>-90.98</v>
      </c>
      <c r="R1022" s="9">
        <v>-485.22</v>
      </c>
      <c r="S1022" s="9">
        <v>-687.17</v>
      </c>
      <c r="T1022" s="10">
        <v>-7343.71</v>
      </c>
    </row>
    <row r="1023" spans="1:20" ht="15.75" thickBot="1" x14ac:dyDescent="0.3">
      <c r="A1023" s="4" t="s">
        <v>320</v>
      </c>
      <c r="B1023" s="4" t="s">
        <v>292</v>
      </c>
      <c r="C1023" s="4" t="s">
        <v>293</v>
      </c>
      <c r="D1023" s="4" t="s">
        <v>348</v>
      </c>
      <c r="E1023" s="4" t="s">
        <v>335</v>
      </c>
      <c r="F1023" s="4" t="s">
        <v>243</v>
      </c>
      <c r="G1023" s="4" t="s">
        <v>244</v>
      </c>
      <c r="H1023" s="11">
        <v>-42.86</v>
      </c>
      <c r="I1023" s="12"/>
      <c r="J1023" s="12"/>
      <c r="K1023" s="12"/>
      <c r="L1023" s="12"/>
      <c r="M1023" s="12"/>
      <c r="N1023" s="12"/>
      <c r="O1023" s="12"/>
      <c r="P1023" s="12"/>
      <c r="Q1023" s="12"/>
      <c r="R1023" s="12"/>
      <c r="S1023" s="12"/>
      <c r="T1023" s="10">
        <v>-42.86</v>
      </c>
    </row>
    <row r="1024" spans="1:20" ht="15.75" thickBot="1" x14ac:dyDescent="0.3">
      <c r="A1024" s="4" t="s">
        <v>320</v>
      </c>
      <c r="B1024" s="4" t="s">
        <v>292</v>
      </c>
      <c r="C1024" s="4" t="s">
        <v>293</v>
      </c>
      <c r="D1024" s="4" t="s">
        <v>334</v>
      </c>
      <c r="E1024" s="4" t="s">
        <v>335</v>
      </c>
      <c r="F1024" s="4" t="s">
        <v>65</v>
      </c>
      <c r="G1024" s="4" t="s">
        <v>66</v>
      </c>
      <c r="H1024" s="8"/>
      <c r="I1024" s="8"/>
      <c r="J1024" s="8"/>
      <c r="K1024" s="9">
        <v>181.76</v>
      </c>
      <c r="L1024" s="8"/>
      <c r="M1024" s="8"/>
      <c r="N1024" s="8"/>
      <c r="O1024" s="8"/>
      <c r="P1024" s="8"/>
      <c r="Q1024" s="8"/>
      <c r="R1024" s="8"/>
      <c r="S1024" s="8"/>
      <c r="T1024" s="10">
        <v>181.76</v>
      </c>
    </row>
    <row r="1025" spans="1:20" ht="15.75" thickBot="1" x14ac:dyDescent="0.3">
      <c r="A1025" s="4" t="s">
        <v>320</v>
      </c>
      <c r="B1025" s="4" t="s">
        <v>292</v>
      </c>
      <c r="C1025" s="4" t="s">
        <v>293</v>
      </c>
      <c r="D1025" s="4" t="s">
        <v>334</v>
      </c>
      <c r="E1025" s="4" t="s">
        <v>335</v>
      </c>
      <c r="F1025" s="4" t="s">
        <v>56</v>
      </c>
      <c r="G1025" s="4" t="s">
        <v>57</v>
      </c>
      <c r="H1025" s="11">
        <v>9018.1</v>
      </c>
      <c r="I1025" s="11">
        <v>8206.49</v>
      </c>
      <c r="J1025" s="11">
        <v>8849.18</v>
      </c>
      <c r="K1025" s="11">
        <v>9522.44</v>
      </c>
      <c r="L1025" s="11">
        <v>8879.65</v>
      </c>
      <c r="M1025" s="11">
        <v>6719.14</v>
      </c>
      <c r="N1025" s="11">
        <v>8006.77</v>
      </c>
      <c r="O1025" s="11">
        <v>11137.99</v>
      </c>
      <c r="P1025" s="11">
        <v>11891.22</v>
      </c>
      <c r="Q1025" s="11">
        <v>8328.0400000000009</v>
      </c>
      <c r="R1025" s="11">
        <v>7157.2</v>
      </c>
      <c r="S1025" s="11">
        <v>6297.08</v>
      </c>
      <c r="T1025" s="10">
        <v>104013.3</v>
      </c>
    </row>
    <row r="1026" spans="1:20" ht="15.75" thickBot="1" x14ac:dyDescent="0.3">
      <c r="A1026" s="4" t="s">
        <v>320</v>
      </c>
      <c r="B1026" s="4" t="s">
        <v>292</v>
      </c>
      <c r="C1026" s="4" t="s">
        <v>293</v>
      </c>
      <c r="D1026" s="4" t="s">
        <v>334</v>
      </c>
      <c r="E1026" s="4" t="s">
        <v>335</v>
      </c>
      <c r="F1026" s="4" t="s">
        <v>68</v>
      </c>
      <c r="G1026" s="4" t="s">
        <v>69</v>
      </c>
      <c r="H1026" s="9">
        <v>242.6</v>
      </c>
      <c r="I1026" s="9">
        <v>90.98</v>
      </c>
      <c r="J1026" s="9">
        <v>242.61</v>
      </c>
      <c r="K1026" s="9">
        <v>30.33</v>
      </c>
      <c r="L1026" s="9">
        <v>310.76</v>
      </c>
      <c r="M1026" s="9">
        <v>121.31</v>
      </c>
      <c r="N1026" s="9">
        <v>298.13</v>
      </c>
      <c r="O1026" s="9">
        <v>276.7</v>
      </c>
      <c r="P1026" s="9">
        <v>90.98</v>
      </c>
      <c r="Q1026" s="9">
        <v>90.98</v>
      </c>
      <c r="R1026" s="9">
        <v>30.33</v>
      </c>
      <c r="S1026" s="9">
        <v>312.35000000000002</v>
      </c>
      <c r="T1026" s="10">
        <v>2138.06</v>
      </c>
    </row>
    <row r="1027" spans="1:20" ht="15.75" thickBot="1" x14ac:dyDescent="0.3">
      <c r="A1027" s="4" t="s">
        <v>320</v>
      </c>
      <c r="B1027" s="4" t="s">
        <v>292</v>
      </c>
      <c r="C1027" s="4" t="s">
        <v>293</v>
      </c>
      <c r="D1027" s="4" t="s">
        <v>344</v>
      </c>
      <c r="E1027" s="4" t="s">
        <v>345</v>
      </c>
      <c r="F1027" s="4" t="s">
        <v>65</v>
      </c>
      <c r="G1027" s="4" t="s">
        <v>66</v>
      </c>
      <c r="H1027" s="11">
        <v>1091.75</v>
      </c>
      <c r="I1027" s="12"/>
      <c r="J1027" s="11">
        <v>272.64</v>
      </c>
      <c r="K1027" s="12"/>
      <c r="L1027" s="12"/>
      <c r="M1027" s="12"/>
      <c r="N1027" s="11">
        <v>641.57000000000005</v>
      </c>
      <c r="O1027" s="12"/>
      <c r="P1027" s="12"/>
      <c r="Q1027" s="12"/>
      <c r="R1027" s="12"/>
      <c r="S1027" s="12"/>
      <c r="T1027" s="10">
        <v>2005.96</v>
      </c>
    </row>
    <row r="1028" spans="1:20" ht="15.75" thickBot="1" x14ac:dyDescent="0.3">
      <c r="A1028" s="4" t="s">
        <v>320</v>
      </c>
      <c r="B1028" s="4" t="s">
        <v>292</v>
      </c>
      <c r="C1028" s="4" t="s">
        <v>293</v>
      </c>
      <c r="D1028" s="4" t="s">
        <v>344</v>
      </c>
      <c r="E1028" s="4" t="s">
        <v>345</v>
      </c>
      <c r="F1028" s="4" t="s">
        <v>56</v>
      </c>
      <c r="G1028" s="4" t="s">
        <v>57</v>
      </c>
      <c r="H1028" s="9">
        <v>5416.53</v>
      </c>
      <c r="I1028" s="9">
        <v>2295.39</v>
      </c>
      <c r="J1028" s="9">
        <v>3481.81</v>
      </c>
      <c r="K1028" s="9">
        <v>2647.58</v>
      </c>
      <c r="L1028" s="9">
        <v>4462.04</v>
      </c>
      <c r="M1028" s="9">
        <v>1385.18</v>
      </c>
      <c r="N1028" s="9">
        <v>818.86</v>
      </c>
      <c r="O1028" s="9">
        <v>3582.54</v>
      </c>
      <c r="P1028" s="9">
        <v>750.04</v>
      </c>
      <c r="Q1028" s="9">
        <v>1163.56</v>
      </c>
      <c r="R1028" s="9">
        <v>1537.98</v>
      </c>
      <c r="S1028" s="9">
        <v>1402.86</v>
      </c>
      <c r="T1028" s="10">
        <v>28944.37</v>
      </c>
    </row>
    <row r="1029" spans="1:20" ht="15.75" thickBot="1" x14ac:dyDescent="0.3">
      <c r="A1029" s="4" t="s">
        <v>320</v>
      </c>
      <c r="B1029" s="4" t="s">
        <v>292</v>
      </c>
      <c r="C1029" s="4" t="s">
        <v>293</v>
      </c>
      <c r="D1029" s="4" t="s">
        <v>344</v>
      </c>
      <c r="E1029" s="4" t="s">
        <v>345</v>
      </c>
      <c r="F1029" s="4" t="s">
        <v>68</v>
      </c>
      <c r="G1029" s="4" t="s">
        <v>69</v>
      </c>
      <c r="H1029" s="11">
        <v>1425.3</v>
      </c>
      <c r="I1029" s="11">
        <v>272.94</v>
      </c>
      <c r="J1029" s="11">
        <v>287.95999999999998</v>
      </c>
      <c r="K1029" s="11">
        <v>151.63</v>
      </c>
      <c r="L1029" s="11">
        <v>500.38</v>
      </c>
      <c r="M1029" s="11">
        <v>60.65</v>
      </c>
      <c r="N1029" s="11">
        <v>242.6</v>
      </c>
      <c r="O1029" s="11">
        <v>454.89</v>
      </c>
      <c r="P1029" s="15">
        <v>0</v>
      </c>
      <c r="Q1029" s="11">
        <v>30.33</v>
      </c>
      <c r="R1029" s="12"/>
      <c r="S1029" s="11">
        <v>374.82</v>
      </c>
      <c r="T1029" s="10">
        <v>3801.5</v>
      </c>
    </row>
    <row r="1030" spans="1:20" ht="15.75" thickBot="1" x14ac:dyDescent="0.3">
      <c r="A1030" s="4" t="s">
        <v>320</v>
      </c>
      <c r="B1030" s="4" t="s">
        <v>292</v>
      </c>
      <c r="C1030" s="4" t="s">
        <v>293</v>
      </c>
      <c r="D1030" s="4" t="s">
        <v>344</v>
      </c>
      <c r="E1030" s="4" t="s">
        <v>345</v>
      </c>
      <c r="F1030" s="4" t="s">
        <v>156</v>
      </c>
      <c r="G1030" s="4" t="s">
        <v>157</v>
      </c>
      <c r="H1030" s="9">
        <v>42.86</v>
      </c>
      <c r="I1030" s="8"/>
      <c r="J1030" s="8"/>
      <c r="K1030" s="8"/>
      <c r="L1030" s="8"/>
      <c r="M1030" s="8"/>
      <c r="N1030" s="8"/>
      <c r="O1030" s="8"/>
      <c r="P1030" s="8"/>
      <c r="Q1030" s="8"/>
      <c r="R1030" s="8"/>
      <c r="S1030" s="8"/>
      <c r="T1030" s="10">
        <v>42.86</v>
      </c>
    </row>
    <row r="1031" spans="1:20" ht="15.75" thickBot="1" x14ac:dyDescent="0.3">
      <c r="A1031" s="4" t="s">
        <v>320</v>
      </c>
      <c r="B1031" s="4" t="s">
        <v>292</v>
      </c>
      <c r="C1031" s="4" t="s">
        <v>293</v>
      </c>
      <c r="D1031" s="4" t="s">
        <v>331</v>
      </c>
      <c r="E1031" s="4" t="s">
        <v>332</v>
      </c>
      <c r="F1031" s="4" t="s">
        <v>56</v>
      </c>
      <c r="G1031" s="4" t="s">
        <v>57</v>
      </c>
      <c r="H1031" s="11">
        <v>130</v>
      </c>
      <c r="I1031" s="12"/>
      <c r="J1031" s="12"/>
      <c r="K1031" s="12"/>
      <c r="L1031" s="12"/>
      <c r="M1031" s="12"/>
      <c r="N1031" s="12"/>
      <c r="O1031" s="11">
        <v>130.06</v>
      </c>
      <c r="P1031" s="11">
        <v>137.63999999999999</v>
      </c>
      <c r="Q1031" s="12"/>
      <c r="R1031" s="11">
        <v>137.63999999999999</v>
      </c>
      <c r="S1031" s="11">
        <v>133.91</v>
      </c>
      <c r="T1031" s="10">
        <v>669.25</v>
      </c>
    </row>
    <row r="1032" spans="1:20" ht="15.75" thickBot="1" x14ac:dyDescent="0.3">
      <c r="A1032" s="4" t="s">
        <v>320</v>
      </c>
      <c r="B1032" s="4" t="s">
        <v>292</v>
      </c>
      <c r="C1032" s="4" t="s">
        <v>293</v>
      </c>
      <c r="D1032" s="4" t="s">
        <v>323</v>
      </c>
      <c r="E1032" s="4" t="s">
        <v>324</v>
      </c>
      <c r="F1032" s="4" t="s">
        <v>118</v>
      </c>
      <c r="G1032" s="4" t="s">
        <v>119</v>
      </c>
      <c r="H1032" s="9">
        <v>22.97</v>
      </c>
      <c r="I1032" s="9">
        <v>8</v>
      </c>
      <c r="J1032" s="8"/>
      <c r="K1032" s="8"/>
      <c r="L1032" s="8"/>
      <c r="M1032" s="8"/>
      <c r="N1032" s="8"/>
      <c r="O1032" s="8"/>
      <c r="P1032" s="8"/>
      <c r="Q1032" s="9">
        <v>22.47</v>
      </c>
      <c r="R1032" s="8"/>
      <c r="S1032" s="8"/>
      <c r="T1032" s="10">
        <v>53.44</v>
      </c>
    </row>
    <row r="1033" spans="1:20" ht="15.75" thickBot="1" x14ac:dyDescent="0.3">
      <c r="A1033" s="4" t="s">
        <v>320</v>
      </c>
      <c r="B1033" s="4" t="s">
        <v>292</v>
      </c>
      <c r="C1033" s="4" t="s">
        <v>293</v>
      </c>
      <c r="D1033" s="4" t="s">
        <v>323</v>
      </c>
      <c r="E1033" s="4" t="s">
        <v>324</v>
      </c>
      <c r="F1033" s="4" t="s">
        <v>61</v>
      </c>
      <c r="G1033" s="4" t="s">
        <v>62</v>
      </c>
      <c r="H1033" s="11">
        <v>7.92</v>
      </c>
      <c r="I1033" s="12"/>
      <c r="J1033" s="12"/>
      <c r="K1033" s="12"/>
      <c r="L1033" s="12"/>
      <c r="M1033" s="11">
        <v>120.37</v>
      </c>
      <c r="N1033" s="12"/>
      <c r="O1033" s="12"/>
      <c r="P1033" s="12"/>
      <c r="Q1033" s="11">
        <v>24.7</v>
      </c>
      <c r="R1033" s="12"/>
      <c r="S1033" s="12"/>
      <c r="T1033" s="10">
        <v>152.99</v>
      </c>
    </row>
    <row r="1034" spans="1:20" ht="15.75" thickBot="1" x14ac:dyDescent="0.3">
      <c r="A1034" s="4" t="s">
        <v>320</v>
      </c>
      <c r="B1034" s="4" t="s">
        <v>292</v>
      </c>
      <c r="C1034" s="4" t="s">
        <v>293</v>
      </c>
      <c r="D1034" s="4" t="s">
        <v>323</v>
      </c>
      <c r="E1034" s="4" t="s">
        <v>324</v>
      </c>
      <c r="F1034" s="4" t="s">
        <v>92</v>
      </c>
      <c r="G1034" s="4" t="s">
        <v>93</v>
      </c>
      <c r="H1034" s="9">
        <v>42.02</v>
      </c>
      <c r="I1034" s="9">
        <v>64.17</v>
      </c>
      <c r="J1034" s="9">
        <v>40.799999999999997</v>
      </c>
      <c r="K1034" s="9">
        <v>1.35</v>
      </c>
      <c r="L1034" s="9">
        <v>22.65</v>
      </c>
      <c r="M1034" s="9">
        <v>22.92</v>
      </c>
      <c r="N1034" s="9">
        <v>101.67</v>
      </c>
      <c r="O1034" s="9">
        <v>12.53</v>
      </c>
      <c r="P1034" s="9">
        <v>12.21</v>
      </c>
      <c r="Q1034" s="9">
        <v>0.53</v>
      </c>
      <c r="R1034" s="9">
        <v>21.49</v>
      </c>
      <c r="S1034" s="9">
        <v>0.39</v>
      </c>
      <c r="T1034" s="10">
        <v>342.73</v>
      </c>
    </row>
    <row r="1035" spans="1:20" ht="15.75" thickBot="1" x14ac:dyDescent="0.3">
      <c r="A1035" s="4" t="s">
        <v>320</v>
      </c>
      <c r="B1035" s="4" t="s">
        <v>292</v>
      </c>
      <c r="C1035" s="4" t="s">
        <v>293</v>
      </c>
      <c r="D1035" s="4" t="s">
        <v>323</v>
      </c>
      <c r="E1035" s="4" t="s">
        <v>324</v>
      </c>
      <c r="F1035" s="4" t="s">
        <v>235</v>
      </c>
      <c r="G1035" s="4" t="s">
        <v>236</v>
      </c>
      <c r="H1035" s="11">
        <v>0.06</v>
      </c>
      <c r="I1035" s="12"/>
      <c r="J1035" s="12"/>
      <c r="K1035" s="12"/>
      <c r="L1035" s="12"/>
      <c r="M1035" s="12"/>
      <c r="N1035" s="11">
        <v>19.25</v>
      </c>
      <c r="O1035" s="12"/>
      <c r="P1035" s="12"/>
      <c r="Q1035" s="12"/>
      <c r="R1035" s="12"/>
      <c r="S1035" s="12"/>
      <c r="T1035" s="10">
        <v>19.309999999999999</v>
      </c>
    </row>
    <row r="1036" spans="1:20" ht="15.75" thickBot="1" x14ac:dyDescent="0.3">
      <c r="A1036" s="4" t="s">
        <v>320</v>
      </c>
      <c r="B1036" s="4" t="s">
        <v>292</v>
      </c>
      <c r="C1036" s="4" t="s">
        <v>293</v>
      </c>
      <c r="D1036" s="4" t="s">
        <v>323</v>
      </c>
      <c r="E1036" s="4" t="s">
        <v>324</v>
      </c>
      <c r="F1036" s="4" t="s">
        <v>94</v>
      </c>
      <c r="G1036" s="4" t="s">
        <v>95</v>
      </c>
      <c r="H1036" s="8"/>
      <c r="I1036" s="8"/>
      <c r="J1036" s="8"/>
      <c r="K1036" s="8"/>
      <c r="L1036" s="8"/>
      <c r="M1036" s="8"/>
      <c r="N1036" s="8"/>
      <c r="O1036" s="8"/>
      <c r="P1036" s="8"/>
      <c r="Q1036" s="8"/>
      <c r="R1036" s="9">
        <v>2.31</v>
      </c>
      <c r="S1036" s="8"/>
      <c r="T1036" s="10">
        <v>2.31</v>
      </c>
    </row>
    <row r="1037" spans="1:20" ht="15.75" thickBot="1" x14ac:dyDescent="0.3">
      <c r="A1037" s="4" t="s">
        <v>320</v>
      </c>
      <c r="B1037" s="4" t="s">
        <v>292</v>
      </c>
      <c r="C1037" s="4" t="s">
        <v>293</v>
      </c>
      <c r="D1037" s="4" t="s">
        <v>323</v>
      </c>
      <c r="E1037" s="4" t="s">
        <v>324</v>
      </c>
      <c r="F1037" s="4" t="s">
        <v>122</v>
      </c>
      <c r="G1037" s="4" t="s">
        <v>123</v>
      </c>
      <c r="H1037" s="11">
        <v>1.32</v>
      </c>
      <c r="I1037" s="11">
        <v>0.66</v>
      </c>
      <c r="J1037" s="12"/>
      <c r="K1037" s="12"/>
      <c r="L1037" s="12"/>
      <c r="M1037" s="12"/>
      <c r="N1037" s="12"/>
      <c r="O1037" s="12"/>
      <c r="P1037" s="12"/>
      <c r="Q1037" s="12"/>
      <c r="R1037" s="12"/>
      <c r="S1037" s="12"/>
      <c r="T1037" s="10">
        <v>1.98</v>
      </c>
    </row>
    <row r="1038" spans="1:20" ht="15.75" thickBot="1" x14ac:dyDescent="0.3">
      <c r="A1038" s="4" t="s">
        <v>320</v>
      </c>
      <c r="B1038" s="4" t="s">
        <v>292</v>
      </c>
      <c r="C1038" s="4" t="s">
        <v>293</v>
      </c>
      <c r="D1038" s="4" t="s">
        <v>323</v>
      </c>
      <c r="E1038" s="4" t="s">
        <v>324</v>
      </c>
      <c r="F1038" s="4" t="s">
        <v>44</v>
      </c>
      <c r="G1038" s="4" t="s">
        <v>45</v>
      </c>
      <c r="H1038" s="9">
        <v>6.92</v>
      </c>
      <c r="I1038" s="8"/>
      <c r="J1038" s="8"/>
      <c r="K1038" s="8"/>
      <c r="L1038" s="9">
        <v>290</v>
      </c>
      <c r="M1038" s="9">
        <v>-13.37</v>
      </c>
      <c r="N1038" s="8"/>
      <c r="O1038" s="8"/>
      <c r="P1038" s="8"/>
      <c r="Q1038" s="8"/>
      <c r="R1038" s="8"/>
      <c r="S1038" s="8"/>
      <c r="T1038" s="10">
        <v>283.55</v>
      </c>
    </row>
    <row r="1039" spans="1:20" ht="15.75" thickBot="1" x14ac:dyDescent="0.3">
      <c r="A1039" s="4" t="s">
        <v>320</v>
      </c>
      <c r="B1039" s="4" t="s">
        <v>292</v>
      </c>
      <c r="C1039" s="4" t="s">
        <v>293</v>
      </c>
      <c r="D1039" s="4" t="s">
        <v>323</v>
      </c>
      <c r="E1039" s="4" t="s">
        <v>324</v>
      </c>
      <c r="F1039" s="4" t="s">
        <v>124</v>
      </c>
      <c r="G1039" s="4" t="s">
        <v>125</v>
      </c>
      <c r="H1039" s="11">
        <v>17.61</v>
      </c>
      <c r="I1039" s="12"/>
      <c r="J1039" s="12"/>
      <c r="K1039" s="12"/>
      <c r="L1039" s="12"/>
      <c r="M1039" s="12"/>
      <c r="N1039" s="11">
        <v>58.64</v>
      </c>
      <c r="O1039" s="12"/>
      <c r="P1039" s="12"/>
      <c r="Q1039" s="12"/>
      <c r="R1039" s="12"/>
      <c r="S1039" s="11">
        <v>23.68</v>
      </c>
      <c r="T1039" s="10">
        <v>99.93</v>
      </c>
    </row>
    <row r="1040" spans="1:20" ht="15.75" thickBot="1" x14ac:dyDescent="0.3">
      <c r="A1040" s="4" t="s">
        <v>320</v>
      </c>
      <c r="B1040" s="4" t="s">
        <v>292</v>
      </c>
      <c r="C1040" s="4" t="s">
        <v>293</v>
      </c>
      <c r="D1040" s="4" t="s">
        <v>323</v>
      </c>
      <c r="E1040" s="4" t="s">
        <v>324</v>
      </c>
      <c r="F1040" s="4" t="s">
        <v>256</v>
      </c>
      <c r="G1040" s="4" t="s">
        <v>257</v>
      </c>
      <c r="H1040" s="8"/>
      <c r="I1040" s="8"/>
      <c r="J1040" s="8"/>
      <c r="K1040" s="8"/>
      <c r="L1040" s="8"/>
      <c r="M1040" s="8"/>
      <c r="N1040" s="8"/>
      <c r="O1040" s="8"/>
      <c r="P1040" s="8"/>
      <c r="Q1040" s="8"/>
      <c r="R1040" s="9">
        <v>5.14</v>
      </c>
      <c r="S1040" s="8"/>
      <c r="T1040" s="10">
        <v>5.14</v>
      </c>
    </row>
    <row r="1041" spans="1:20" ht="15.75" thickBot="1" x14ac:dyDescent="0.3">
      <c r="A1041" s="4" t="s">
        <v>320</v>
      </c>
      <c r="B1041" s="4" t="s">
        <v>292</v>
      </c>
      <c r="C1041" s="4" t="s">
        <v>293</v>
      </c>
      <c r="D1041" s="4" t="s">
        <v>323</v>
      </c>
      <c r="E1041" s="4" t="s">
        <v>324</v>
      </c>
      <c r="F1041" s="4" t="s">
        <v>207</v>
      </c>
      <c r="G1041" s="4" t="s">
        <v>208</v>
      </c>
      <c r="H1041" s="12"/>
      <c r="I1041" s="12"/>
      <c r="J1041" s="11">
        <v>5.51</v>
      </c>
      <c r="K1041" s="12"/>
      <c r="L1041" s="12"/>
      <c r="M1041" s="11">
        <v>0.47</v>
      </c>
      <c r="N1041" s="12"/>
      <c r="O1041" s="12"/>
      <c r="P1041" s="12"/>
      <c r="Q1041" s="12"/>
      <c r="R1041" s="11">
        <v>-2.14</v>
      </c>
      <c r="S1041" s="12"/>
      <c r="T1041" s="10">
        <v>3.84</v>
      </c>
    </row>
    <row r="1042" spans="1:20" ht="15.75" thickBot="1" x14ac:dyDescent="0.3">
      <c r="A1042" s="4" t="s">
        <v>320</v>
      </c>
      <c r="B1042" s="4" t="s">
        <v>292</v>
      </c>
      <c r="C1042" s="4" t="s">
        <v>293</v>
      </c>
      <c r="D1042" s="4" t="s">
        <v>323</v>
      </c>
      <c r="E1042" s="4" t="s">
        <v>324</v>
      </c>
      <c r="F1042" s="4" t="s">
        <v>130</v>
      </c>
      <c r="G1042" s="4" t="s">
        <v>131</v>
      </c>
      <c r="H1042" s="9">
        <v>11.31</v>
      </c>
      <c r="I1042" s="9">
        <v>5.75</v>
      </c>
      <c r="J1042" s="9">
        <v>13.3</v>
      </c>
      <c r="K1042" s="9">
        <v>3.03</v>
      </c>
      <c r="L1042" s="9">
        <v>10.5</v>
      </c>
      <c r="M1042" s="9">
        <v>1.31</v>
      </c>
      <c r="N1042" s="9">
        <v>4.9800000000000004</v>
      </c>
      <c r="O1042" s="9">
        <v>2.0099999999999998</v>
      </c>
      <c r="P1042" s="9">
        <v>3.17</v>
      </c>
      <c r="Q1042" s="9">
        <v>0.77</v>
      </c>
      <c r="R1042" s="9">
        <v>1.99</v>
      </c>
      <c r="S1042" s="9">
        <v>2.74</v>
      </c>
      <c r="T1042" s="10">
        <v>60.86</v>
      </c>
    </row>
    <row r="1043" spans="1:20" ht="15.75" thickBot="1" x14ac:dyDescent="0.3">
      <c r="A1043" s="4" t="s">
        <v>320</v>
      </c>
      <c r="B1043" s="4" t="s">
        <v>292</v>
      </c>
      <c r="C1043" s="4" t="s">
        <v>293</v>
      </c>
      <c r="D1043" s="4" t="s">
        <v>323</v>
      </c>
      <c r="E1043" s="4" t="s">
        <v>324</v>
      </c>
      <c r="F1043" s="4" t="s">
        <v>136</v>
      </c>
      <c r="G1043" s="4" t="s">
        <v>137</v>
      </c>
      <c r="H1043" s="12"/>
      <c r="I1043" s="12"/>
      <c r="J1043" s="12"/>
      <c r="K1043" s="11">
        <v>0.08</v>
      </c>
      <c r="L1043" s="12"/>
      <c r="M1043" s="11">
        <v>0.6</v>
      </c>
      <c r="N1043" s="12"/>
      <c r="O1043" s="12"/>
      <c r="P1043" s="12"/>
      <c r="Q1043" s="11">
        <v>3.04</v>
      </c>
      <c r="R1043" s="11">
        <v>1.48</v>
      </c>
      <c r="S1043" s="11">
        <v>0.09</v>
      </c>
      <c r="T1043" s="10">
        <v>5.29</v>
      </c>
    </row>
    <row r="1044" spans="1:20" ht="15.75" thickBot="1" x14ac:dyDescent="0.3">
      <c r="A1044" s="4" t="s">
        <v>320</v>
      </c>
      <c r="B1044" s="4" t="s">
        <v>292</v>
      </c>
      <c r="C1044" s="4" t="s">
        <v>293</v>
      </c>
      <c r="D1044" s="4" t="s">
        <v>323</v>
      </c>
      <c r="E1044" s="4" t="s">
        <v>324</v>
      </c>
      <c r="F1044" s="4" t="s">
        <v>140</v>
      </c>
      <c r="G1044" s="4" t="s">
        <v>141</v>
      </c>
      <c r="H1044" s="9">
        <v>16.8</v>
      </c>
      <c r="I1044" s="8"/>
      <c r="J1044" s="8"/>
      <c r="K1044" s="8"/>
      <c r="L1044" s="8"/>
      <c r="M1044" s="8"/>
      <c r="N1044" s="8"/>
      <c r="O1044" s="8"/>
      <c r="P1044" s="8"/>
      <c r="Q1044" s="8"/>
      <c r="R1044" s="8"/>
      <c r="S1044" s="9">
        <v>27.72</v>
      </c>
      <c r="T1044" s="10">
        <v>44.52</v>
      </c>
    </row>
    <row r="1045" spans="1:20" ht="15.75" thickBot="1" x14ac:dyDescent="0.3">
      <c r="A1045" s="4" t="s">
        <v>320</v>
      </c>
      <c r="B1045" s="4" t="s">
        <v>292</v>
      </c>
      <c r="C1045" s="4" t="s">
        <v>293</v>
      </c>
      <c r="D1045" s="4" t="s">
        <v>323</v>
      </c>
      <c r="E1045" s="4" t="s">
        <v>324</v>
      </c>
      <c r="F1045" s="4" t="s">
        <v>144</v>
      </c>
      <c r="G1045" s="4" t="s">
        <v>145</v>
      </c>
      <c r="H1045" s="12"/>
      <c r="I1045" s="11">
        <v>0.09</v>
      </c>
      <c r="J1045" s="11">
        <v>6.07</v>
      </c>
      <c r="K1045" s="11">
        <v>2</v>
      </c>
      <c r="L1045" s="12"/>
      <c r="M1045" s="12"/>
      <c r="N1045" s="12"/>
      <c r="O1045" s="11">
        <v>3.57</v>
      </c>
      <c r="P1045" s="11">
        <v>6.33</v>
      </c>
      <c r="Q1045" s="11">
        <v>2.11</v>
      </c>
      <c r="R1045" s="11">
        <v>0.82</v>
      </c>
      <c r="S1045" s="12"/>
      <c r="T1045" s="10">
        <v>20.99</v>
      </c>
    </row>
    <row r="1046" spans="1:20" ht="15.75" thickBot="1" x14ac:dyDescent="0.3">
      <c r="A1046" s="4" t="s">
        <v>320</v>
      </c>
      <c r="B1046" s="4" t="s">
        <v>292</v>
      </c>
      <c r="C1046" s="4" t="s">
        <v>293</v>
      </c>
      <c r="D1046" s="4" t="s">
        <v>323</v>
      </c>
      <c r="E1046" s="4" t="s">
        <v>324</v>
      </c>
      <c r="F1046" s="4" t="s">
        <v>217</v>
      </c>
      <c r="G1046" s="4" t="s">
        <v>218</v>
      </c>
      <c r="H1046" s="9">
        <v>22.52</v>
      </c>
      <c r="I1046" s="9">
        <v>53.34</v>
      </c>
      <c r="J1046" s="9">
        <v>33.75</v>
      </c>
      <c r="K1046" s="9">
        <v>19.72</v>
      </c>
      <c r="L1046" s="9">
        <v>43.99</v>
      </c>
      <c r="M1046" s="9">
        <v>14.18</v>
      </c>
      <c r="N1046" s="9">
        <v>5.75</v>
      </c>
      <c r="O1046" s="9">
        <v>14.39</v>
      </c>
      <c r="P1046" s="8"/>
      <c r="Q1046" s="9">
        <v>68.38</v>
      </c>
      <c r="R1046" s="9">
        <v>137.13999999999999</v>
      </c>
      <c r="S1046" s="9">
        <v>54.7</v>
      </c>
      <c r="T1046" s="10">
        <v>467.86</v>
      </c>
    </row>
    <row r="1047" spans="1:20" ht="15.75" thickBot="1" x14ac:dyDescent="0.3">
      <c r="A1047" s="4" t="s">
        <v>320</v>
      </c>
      <c r="B1047" s="4" t="s">
        <v>292</v>
      </c>
      <c r="C1047" s="4" t="s">
        <v>293</v>
      </c>
      <c r="D1047" s="4" t="s">
        <v>323</v>
      </c>
      <c r="E1047" s="4" t="s">
        <v>324</v>
      </c>
      <c r="F1047" s="4" t="s">
        <v>146</v>
      </c>
      <c r="G1047" s="4" t="s">
        <v>147</v>
      </c>
      <c r="H1047" s="12"/>
      <c r="I1047" s="12"/>
      <c r="J1047" s="12"/>
      <c r="K1047" s="12"/>
      <c r="L1047" s="12"/>
      <c r="M1047" s="12"/>
      <c r="N1047" s="12"/>
      <c r="O1047" s="12"/>
      <c r="P1047" s="12"/>
      <c r="Q1047" s="11">
        <v>30.22</v>
      </c>
      <c r="R1047" s="12"/>
      <c r="S1047" s="12"/>
      <c r="T1047" s="10">
        <v>30.22</v>
      </c>
    </row>
    <row r="1048" spans="1:20" ht="15.75" thickBot="1" x14ac:dyDescent="0.3">
      <c r="A1048" s="4" t="s">
        <v>320</v>
      </c>
      <c r="B1048" s="4" t="s">
        <v>292</v>
      </c>
      <c r="C1048" s="4" t="s">
        <v>293</v>
      </c>
      <c r="D1048" s="4" t="s">
        <v>323</v>
      </c>
      <c r="E1048" s="4" t="s">
        <v>324</v>
      </c>
      <c r="F1048" s="4" t="s">
        <v>148</v>
      </c>
      <c r="G1048" s="4" t="s">
        <v>149</v>
      </c>
      <c r="H1048" s="8"/>
      <c r="I1048" s="8"/>
      <c r="J1048" s="8"/>
      <c r="K1048" s="8"/>
      <c r="L1048" s="8"/>
      <c r="M1048" s="8"/>
      <c r="N1048" s="9">
        <v>30.24</v>
      </c>
      <c r="O1048" s="8"/>
      <c r="P1048" s="9">
        <v>21.6</v>
      </c>
      <c r="Q1048" s="8"/>
      <c r="R1048" s="8"/>
      <c r="S1048" s="8"/>
      <c r="T1048" s="10">
        <v>51.84</v>
      </c>
    </row>
    <row r="1049" spans="1:20" ht="15.75" thickBot="1" x14ac:dyDescent="0.3">
      <c r="A1049" s="4" t="s">
        <v>320</v>
      </c>
      <c r="B1049" s="4" t="s">
        <v>292</v>
      </c>
      <c r="C1049" s="4" t="s">
        <v>293</v>
      </c>
      <c r="D1049" s="4" t="s">
        <v>323</v>
      </c>
      <c r="E1049" s="4" t="s">
        <v>324</v>
      </c>
      <c r="F1049" s="4" t="s">
        <v>152</v>
      </c>
      <c r="G1049" s="4" t="s">
        <v>153</v>
      </c>
      <c r="H1049" s="11">
        <v>2.77</v>
      </c>
      <c r="I1049" s="12"/>
      <c r="J1049" s="12"/>
      <c r="K1049" s="11">
        <v>2.1</v>
      </c>
      <c r="L1049" s="12"/>
      <c r="M1049" s="12"/>
      <c r="N1049" s="12"/>
      <c r="O1049" s="12"/>
      <c r="P1049" s="12"/>
      <c r="Q1049" s="12"/>
      <c r="R1049" s="12"/>
      <c r="S1049" s="12"/>
      <c r="T1049" s="10">
        <v>4.87</v>
      </c>
    </row>
    <row r="1050" spans="1:20" ht="15.75" thickBot="1" x14ac:dyDescent="0.3">
      <c r="A1050" s="4" t="s">
        <v>320</v>
      </c>
      <c r="B1050" s="4" t="s">
        <v>292</v>
      </c>
      <c r="C1050" s="4" t="s">
        <v>293</v>
      </c>
      <c r="D1050" s="4" t="s">
        <v>323</v>
      </c>
      <c r="E1050" s="4" t="s">
        <v>324</v>
      </c>
      <c r="F1050" s="4" t="s">
        <v>180</v>
      </c>
      <c r="G1050" s="4" t="s">
        <v>181</v>
      </c>
      <c r="H1050" s="8"/>
      <c r="I1050" s="8"/>
      <c r="J1050" s="8"/>
      <c r="K1050" s="8"/>
      <c r="L1050" s="8"/>
      <c r="M1050" s="8"/>
      <c r="N1050" s="8"/>
      <c r="O1050" s="8"/>
      <c r="P1050" s="8"/>
      <c r="Q1050" s="9">
        <v>58.67</v>
      </c>
      <c r="R1050" s="9">
        <v>58.67</v>
      </c>
      <c r="S1050" s="8"/>
      <c r="T1050" s="10">
        <v>117.34</v>
      </c>
    </row>
    <row r="1051" spans="1:20" ht="15.75" thickBot="1" x14ac:dyDescent="0.3">
      <c r="A1051" s="4" t="s">
        <v>320</v>
      </c>
      <c r="B1051" s="4" t="s">
        <v>292</v>
      </c>
      <c r="C1051" s="4" t="s">
        <v>293</v>
      </c>
      <c r="D1051" s="4" t="s">
        <v>323</v>
      </c>
      <c r="E1051" s="4" t="s">
        <v>324</v>
      </c>
      <c r="F1051" s="4" t="s">
        <v>65</v>
      </c>
      <c r="G1051" s="4" t="s">
        <v>66</v>
      </c>
      <c r="H1051" s="11">
        <v>1.65</v>
      </c>
      <c r="I1051" s="11">
        <v>15.49</v>
      </c>
      <c r="J1051" s="12"/>
      <c r="K1051" s="12"/>
      <c r="L1051" s="11">
        <v>0.75</v>
      </c>
      <c r="M1051" s="12"/>
      <c r="N1051" s="12"/>
      <c r="O1051" s="12"/>
      <c r="P1051" s="12"/>
      <c r="Q1051" s="11">
        <v>58.69</v>
      </c>
      <c r="R1051" s="12"/>
      <c r="S1051" s="11">
        <v>5.2</v>
      </c>
      <c r="T1051" s="10">
        <v>81.78</v>
      </c>
    </row>
    <row r="1052" spans="1:20" ht="15.75" thickBot="1" x14ac:dyDescent="0.3">
      <c r="A1052" s="4" t="s">
        <v>320</v>
      </c>
      <c r="B1052" s="4" t="s">
        <v>292</v>
      </c>
      <c r="C1052" s="4" t="s">
        <v>293</v>
      </c>
      <c r="D1052" s="4" t="s">
        <v>323</v>
      </c>
      <c r="E1052" s="4" t="s">
        <v>324</v>
      </c>
      <c r="F1052" s="4" t="s">
        <v>56</v>
      </c>
      <c r="G1052" s="4" t="s">
        <v>57</v>
      </c>
      <c r="H1052" s="9">
        <v>2926.11</v>
      </c>
      <c r="I1052" s="9">
        <v>2525.65</v>
      </c>
      <c r="J1052" s="9">
        <v>2632.35</v>
      </c>
      <c r="K1052" s="9">
        <v>2369.9499999999998</v>
      </c>
      <c r="L1052" s="9">
        <v>2188.73</v>
      </c>
      <c r="M1052" s="9">
        <v>1963.51</v>
      </c>
      <c r="N1052" s="9">
        <v>2608.6999999999998</v>
      </c>
      <c r="O1052" s="9">
        <v>1991.57</v>
      </c>
      <c r="P1052" s="9">
        <v>621.96</v>
      </c>
      <c r="Q1052" s="9">
        <v>1958.84</v>
      </c>
      <c r="R1052" s="9">
        <v>2816.74</v>
      </c>
      <c r="S1052" s="9">
        <v>2396.81</v>
      </c>
      <c r="T1052" s="10">
        <v>27000.92</v>
      </c>
    </row>
    <row r="1053" spans="1:20" ht="15.75" thickBot="1" x14ac:dyDescent="0.3">
      <c r="A1053" s="4" t="s">
        <v>320</v>
      </c>
      <c r="B1053" s="4" t="s">
        <v>292</v>
      </c>
      <c r="C1053" s="4" t="s">
        <v>293</v>
      </c>
      <c r="D1053" s="4" t="s">
        <v>323</v>
      </c>
      <c r="E1053" s="4" t="s">
        <v>324</v>
      </c>
      <c r="F1053" s="4" t="s">
        <v>68</v>
      </c>
      <c r="G1053" s="4" t="s">
        <v>69</v>
      </c>
      <c r="H1053" s="11">
        <v>307.11</v>
      </c>
      <c r="I1053" s="11">
        <v>108.84</v>
      </c>
      <c r="J1053" s="11">
        <v>146.16</v>
      </c>
      <c r="K1053" s="11">
        <v>115.59</v>
      </c>
      <c r="L1053" s="11">
        <v>168.52</v>
      </c>
      <c r="M1053" s="11">
        <v>122.13</v>
      </c>
      <c r="N1053" s="11">
        <v>80.8</v>
      </c>
      <c r="O1053" s="11">
        <v>94.96</v>
      </c>
      <c r="P1053" s="11">
        <v>16.47</v>
      </c>
      <c r="Q1053" s="11">
        <v>29.38</v>
      </c>
      <c r="R1053" s="11">
        <v>341.92</v>
      </c>
      <c r="S1053" s="11">
        <v>156.13999999999999</v>
      </c>
      <c r="T1053" s="10">
        <v>1688.02</v>
      </c>
    </row>
    <row r="1054" spans="1:20" ht="15.75" thickBot="1" x14ac:dyDescent="0.3">
      <c r="A1054" s="4" t="s">
        <v>320</v>
      </c>
      <c r="B1054" s="4" t="s">
        <v>292</v>
      </c>
      <c r="C1054" s="4" t="s">
        <v>293</v>
      </c>
      <c r="D1054" s="4" t="s">
        <v>323</v>
      </c>
      <c r="E1054" s="4" t="s">
        <v>324</v>
      </c>
      <c r="F1054" s="4" t="s">
        <v>154</v>
      </c>
      <c r="G1054" s="4" t="s">
        <v>155</v>
      </c>
      <c r="H1054" s="9">
        <v>131.52000000000001</v>
      </c>
      <c r="I1054" s="9">
        <v>21.69</v>
      </c>
      <c r="J1054" s="9">
        <v>87.45</v>
      </c>
      <c r="K1054" s="9">
        <v>57.09</v>
      </c>
      <c r="L1054" s="9">
        <v>58.68</v>
      </c>
      <c r="M1054" s="9">
        <v>67.05</v>
      </c>
      <c r="N1054" s="9">
        <v>75.42</v>
      </c>
      <c r="O1054" s="9">
        <v>68.400000000000006</v>
      </c>
      <c r="P1054" s="9">
        <v>9.9600000000000009</v>
      </c>
      <c r="Q1054" s="9">
        <v>8.0299999999999994</v>
      </c>
      <c r="R1054" s="9">
        <v>129.87</v>
      </c>
      <c r="S1054" s="9">
        <v>98.68</v>
      </c>
      <c r="T1054" s="10">
        <v>813.84</v>
      </c>
    </row>
    <row r="1055" spans="1:20" ht="15.75" thickBot="1" x14ac:dyDescent="0.3">
      <c r="A1055" s="4" t="s">
        <v>320</v>
      </c>
      <c r="B1055" s="4" t="s">
        <v>292</v>
      </c>
      <c r="C1055" s="4" t="s">
        <v>293</v>
      </c>
      <c r="D1055" s="4" t="s">
        <v>323</v>
      </c>
      <c r="E1055" s="4" t="s">
        <v>324</v>
      </c>
      <c r="F1055" s="4" t="s">
        <v>156</v>
      </c>
      <c r="G1055" s="4" t="s">
        <v>157</v>
      </c>
      <c r="H1055" s="11">
        <v>3.42</v>
      </c>
      <c r="I1055" s="11">
        <v>2.5499999999999998</v>
      </c>
      <c r="J1055" s="11">
        <v>5.12</v>
      </c>
      <c r="K1055" s="12"/>
      <c r="L1055" s="11">
        <v>2.12</v>
      </c>
      <c r="M1055" s="11">
        <v>5.58</v>
      </c>
      <c r="N1055" s="12"/>
      <c r="O1055" s="12"/>
      <c r="P1055" s="12"/>
      <c r="Q1055" s="11">
        <v>0.42</v>
      </c>
      <c r="R1055" s="11">
        <v>11.6</v>
      </c>
      <c r="S1055" s="11">
        <v>1.3</v>
      </c>
      <c r="T1055" s="10">
        <v>32.11</v>
      </c>
    </row>
    <row r="1056" spans="1:20" ht="15.75" thickBot="1" x14ac:dyDescent="0.3">
      <c r="A1056" s="4" t="s">
        <v>320</v>
      </c>
      <c r="B1056" s="4" t="s">
        <v>292</v>
      </c>
      <c r="C1056" s="4" t="s">
        <v>293</v>
      </c>
      <c r="D1056" s="4" t="s">
        <v>325</v>
      </c>
      <c r="E1056" s="4" t="s">
        <v>326</v>
      </c>
      <c r="F1056" s="4" t="s">
        <v>50</v>
      </c>
      <c r="G1056" s="4" t="s">
        <v>51</v>
      </c>
      <c r="H1056" s="8"/>
      <c r="I1056" s="8"/>
      <c r="J1056" s="8"/>
      <c r="K1056" s="9">
        <v>448</v>
      </c>
      <c r="L1056" s="9">
        <v>1019</v>
      </c>
      <c r="M1056" s="8"/>
      <c r="N1056" s="8"/>
      <c r="O1056" s="8"/>
      <c r="P1056" s="8"/>
      <c r="Q1056" s="8"/>
      <c r="R1056" s="8"/>
      <c r="S1056" s="8"/>
      <c r="T1056" s="10">
        <v>1467</v>
      </c>
    </row>
    <row r="1057" spans="1:20" ht="15.75" thickBot="1" x14ac:dyDescent="0.3">
      <c r="A1057" s="4" t="s">
        <v>320</v>
      </c>
      <c r="B1057" s="4" t="s">
        <v>292</v>
      </c>
      <c r="C1057" s="4" t="s">
        <v>293</v>
      </c>
      <c r="D1057" s="4" t="s">
        <v>325</v>
      </c>
      <c r="E1057" s="4" t="s">
        <v>326</v>
      </c>
      <c r="F1057" s="4" t="s">
        <v>56</v>
      </c>
      <c r="G1057" s="4" t="s">
        <v>57</v>
      </c>
      <c r="H1057" s="12"/>
      <c r="I1057" s="12"/>
      <c r="J1057" s="12"/>
      <c r="K1057" s="11">
        <v>68.819999999999993</v>
      </c>
      <c r="L1057" s="12"/>
      <c r="M1057" s="12"/>
      <c r="N1057" s="12"/>
      <c r="O1057" s="12"/>
      <c r="P1057" s="12"/>
      <c r="Q1057" s="11">
        <v>122.48</v>
      </c>
      <c r="R1057" s="12"/>
      <c r="S1057" s="12"/>
      <c r="T1057" s="10">
        <v>191.3</v>
      </c>
    </row>
    <row r="1058" spans="1:20" ht="15.75" thickBot="1" x14ac:dyDescent="0.3">
      <c r="A1058" s="4" t="s">
        <v>320</v>
      </c>
      <c r="B1058" s="4" t="s">
        <v>292</v>
      </c>
      <c r="C1058" s="4" t="s">
        <v>293</v>
      </c>
      <c r="D1058" s="4" t="s">
        <v>327</v>
      </c>
      <c r="E1058" s="4" t="s">
        <v>328</v>
      </c>
      <c r="F1058" s="4" t="s">
        <v>256</v>
      </c>
      <c r="G1058" s="4" t="s">
        <v>257</v>
      </c>
      <c r="H1058" s="8"/>
      <c r="I1058" s="8"/>
      <c r="J1058" s="8"/>
      <c r="K1058" s="8"/>
      <c r="L1058" s="8"/>
      <c r="M1058" s="8"/>
      <c r="N1058" s="8"/>
      <c r="O1058" s="8"/>
      <c r="P1058" s="8"/>
      <c r="Q1058" s="8"/>
      <c r="R1058" s="8"/>
      <c r="S1058" s="9">
        <v>642.15</v>
      </c>
      <c r="T1058" s="10">
        <v>642.15</v>
      </c>
    </row>
    <row r="1059" spans="1:20" ht="15.75" thickBot="1" x14ac:dyDescent="0.3">
      <c r="A1059" s="4" t="s">
        <v>320</v>
      </c>
      <c r="B1059" s="4" t="s">
        <v>292</v>
      </c>
      <c r="C1059" s="4" t="s">
        <v>293</v>
      </c>
      <c r="D1059" s="4" t="s">
        <v>327</v>
      </c>
      <c r="E1059" s="4" t="s">
        <v>328</v>
      </c>
      <c r="F1059" s="4" t="s">
        <v>56</v>
      </c>
      <c r="G1059" s="4" t="s">
        <v>57</v>
      </c>
      <c r="H1059" s="12"/>
      <c r="I1059" s="11">
        <v>1074.4000000000001</v>
      </c>
      <c r="J1059" s="11">
        <v>6611.12</v>
      </c>
      <c r="K1059" s="11">
        <v>7414.02</v>
      </c>
      <c r="L1059" s="11">
        <v>7891.98</v>
      </c>
      <c r="M1059" s="11">
        <v>2490.39</v>
      </c>
      <c r="N1059" s="11">
        <v>780.36</v>
      </c>
      <c r="O1059" s="11">
        <v>244.96</v>
      </c>
      <c r="P1059" s="12"/>
      <c r="Q1059" s="12"/>
      <c r="R1059" s="11">
        <v>780.36</v>
      </c>
      <c r="S1059" s="12"/>
      <c r="T1059" s="10">
        <v>27287.59</v>
      </c>
    </row>
    <row r="1060" spans="1:20" ht="15.75" thickBot="1" x14ac:dyDescent="0.3">
      <c r="A1060" s="4" t="s">
        <v>320</v>
      </c>
      <c r="B1060" s="4" t="s">
        <v>292</v>
      </c>
      <c r="C1060" s="4" t="s">
        <v>293</v>
      </c>
      <c r="D1060" s="4" t="s">
        <v>327</v>
      </c>
      <c r="E1060" s="4" t="s">
        <v>328</v>
      </c>
      <c r="F1060" s="4" t="s">
        <v>68</v>
      </c>
      <c r="G1060" s="4" t="s">
        <v>69</v>
      </c>
      <c r="H1060" s="8"/>
      <c r="I1060" s="9">
        <v>515.24</v>
      </c>
      <c r="J1060" s="9">
        <v>68.16</v>
      </c>
      <c r="K1060" s="8"/>
      <c r="L1060" s="8"/>
      <c r="M1060" s="8"/>
      <c r="N1060" s="8"/>
      <c r="O1060" s="8"/>
      <c r="P1060" s="8"/>
      <c r="Q1060" s="8"/>
      <c r="R1060" s="8"/>
      <c r="S1060" s="8"/>
      <c r="T1060" s="10">
        <v>583.4</v>
      </c>
    </row>
    <row r="1061" spans="1:20" ht="15.75" thickBot="1" x14ac:dyDescent="0.3">
      <c r="A1061" s="4" t="s">
        <v>320</v>
      </c>
      <c r="B1061" s="4" t="s">
        <v>292</v>
      </c>
      <c r="C1061" s="4" t="s">
        <v>293</v>
      </c>
      <c r="D1061" s="4" t="s">
        <v>327</v>
      </c>
      <c r="E1061" s="4" t="s">
        <v>328</v>
      </c>
      <c r="F1061" s="4" t="s">
        <v>156</v>
      </c>
      <c r="G1061" s="4" t="s">
        <v>157</v>
      </c>
      <c r="H1061" s="12"/>
      <c r="I1061" s="11">
        <v>85.72</v>
      </c>
      <c r="J1061" s="12"/>
      <c r="K1061" s="12"/>
      <c r="L1061" s="12"/>
      <c r="M1061" s="12"/>
      <c r="N1061" s="12"/>
      <c r="O1061" s="12"/>
      <c r="P1061" s="12"/>
      <c r="Q1061" s="12"/>
      <c r="R1061" s="12"/>
      <c r="S1061" s="12"/>
      <c r="T1061" s="10">
        <v>85.72</v>
      </c>
    </row>
    <row r="1062" spans="1:20" ht="15.75" thickBot="1" x14ac:dyDescent="0.3">
      <c r="A1062" s="4" t="s">
        <v>320</v>
      </c>
      <c r="B1062" s="4" t="s">
        <v>292</v>
      </c>
      <c r="C1062" s="4" t="s">
        <v>293</v>
      </c>
      <c r="D1062" s="4" t="s">
        <v>346</v>
      </c>
      <c r="E1062" s="4" t="s">
        <v>347</v>
      </c>
      <c r="F1062" s="4" t="s">
        <v>114</v>
      </c>
      <c r="G1062" s="4" t="s">
        <v>115</v>
      </c>
      <c r="H1062" s="9">
        <v>4577.92</v>
      </c>
      <c r="I1062" s="9">
        <v>3769.55</v>
      </c>
      <c r="J1062" s="9">
        <v>2651.24</v>
      </c>
      <c r="K1062" s="9">
        <v>3902.98</v>
      </c>
      <c r="L1062" s="9">
        <v>3315.69</v>
      </c>
      <c r="M1062" s="9">
        <v>2155.61</v>
      </c>
      <c r="N1062" s="9">
        <v>7882.44</v>
      </c>
      <c r="O1062" s="9">
        <v>1957.33</v>
      </c>
      <c r="P1062" s="9">
        <v>7322.22</v>
      </c>
      <c r="Q1062" s="9">
        <v>1804.78</v>
      </c>
      <c r="R1062" s="9">
        <v>3555.26</v>
      </c>
      <c r="S1062" s="9">
        <v>3509.31</v>
      </c>
      <c r="T1062" s="10">
        <v>46404.33</v>
      </c>
    </row>
    <row r="1063" spans="1:20" ht="15.75" thickBot="1" x14ac:dyDescent="0.3">
      <c r="A1063" s="4" t="s">
        <v>320</v>
      </c>
      <c r="B1063" s="4" t="s">
        <v>292</v>
      </c>
      <c r="C1063" s="4" t="s">
        <v>293</v>
      </c>
      <c r="D1063" s="4" t="s">
        <v>346</v>
      </c>
      <c r="E1063" s="4" t="s">
        <v>347</v>
      </c>
      <c r="F1063" s="4" t="s">
        <v>86</v>
      </c>
      <c r="G1063" s="4" t="s">
        <v>87</v>
      </c>
      <c r="H1063" s="11">
        <v>120823.76</v>
      </c>
      <c r="I1063" s="11">
        <v>95494.65</v>
      </c>
      <c r="J1063" s="11">
        <v>94408.14</v>
      </c>
      <c r="K1063" s="11">
        <v>94315.57</v>
      </c>
      <c r="L1063" s="11">
        <v>108125.78</v>
      </c>
      <c r="M1063" s="11">
        <v>93473.13</v>
      </c>
      <c r="N1063" s="11">
        <v>93726.43</v>
      </c>
      <c r="O1063" s="11">
        <v>93648.47</v>
      </c>
      <c r="P1063" s="11">
        <v>89027.91</v>
      </c>
      <c r="Q1063" s="11">
        <v>113425.82</v>
      </c>
      <c r="R1063" s="11">
        <v>102100.86</v>
      </c>
      <c r="S1063" s="11">
        <v>76786.77</v>
      </c>
      <c r="T1063" s="10">
        <v>1175357.29</v>
      </c>
    </row>
    <row r="1064" spans="1:20" ht="15.75" thickBot="1" x14ac:dyDescent="0.3">
      <c r="A1064" s="4" t="s">
        <v>320</v>
      </c>
      <c r="B1064" s="4" t="s">
        <v>292</v>
      </c>
      <c r="C1064" s="4" t="s">
        <v>293</v>
      </c>
      <c r="D1064" s="4" t="s">
        <v>346</v>
      </c>
      <c r="E1064" s="4" t="s">
        <v>347</v>
      </c>
      <c r="F1064" s="4" t="s">
        <v>116</v>
      </c>
      <c r="G1064" s="4" t="s">
        <v>117</v>
      </c>
      <c r="H1064" s="9">
        <v>10048.799999999999</v>
      </c>
      <c r="I1064" s="9">
        <v>4730.6899999999996</v>
      </c>
      <c r="J1064" s="9">
        <v>8728.23</v>
      </c>
      <c r="K1064" s="9">
        <v>4912.8900000000003</v>
      </c>
      <c r="L1064" s="9">
        <v>12811.97</v>
      </c>
      <c r="M1064" s="9">
        <v>7274.14</v>
      </c>
      <c r="N1064" s="9">
        <v>7221.25</v>
      </c>
      <c r="O1064" s="9">
        <v>7264.31</v>
      </c>
      <c r="P1064" s="9">
        <v>8748.5400000000009</v>
      </c>
      <c r="Q1064" s="9">
        <v>1924.74</v>
      </c>
      <c r="R1064" s="9">
        <v>16716.240000000002</v>
      </c>
      <c r="S1064" s="9">
        <v>1701.17</v>
      </c>
      <c r="T1064" s="10">
        <v>92082.97</v>
      </c>
    </row>
    <row r="1065" spans="1:20" ht="15.75" thickBot="1" x14ac:dyDescent="0.3">
      <c r="A1065" s="4" t="s">
        <v>320</v>
      </c>
      <c r="B1065" s="4" t="s">
        <v>292</v>
      </c>
      <c r="C1065" s="4" t="s">
        <v>293</v>
      </c>
      <c r="D1065" s="4" t="s">
        <v>346</v>
      </c>
      <c r="E1065" s="4" t="s">
        <v>347</v>
      </c>
      <c r="F1065" s="4" t="s">
        <v>112</v>
      </c>
      <c r="G1065" s="4" t="s">
        <v>113</v>
      </c>
      <c r="H1065" s="12"/>
      <c r="I1065" s="12"/>
      <c r="J1065" s="12"/>
      <c r="K1065" s="12"/>
      <c r="L1065" s="12"/>
      <c r="M1065" s="12"/>
      <c r="N1065" s="12"/>
      <c r="O1065" s="12"/>
      <c r="P1065" s="12"/>
      <c r="Q1065" s="12"/>
      <c r="R1065" s="12"/>
      <c r="S1065" s="11">
        <v>13150.32</v>
      </c>
      <c r="T1065" s="10">
        <v>13150.32</v>
      </c>
    </row>
    <row r="1066" spans="1:20" ht="15.75" thickBot="1" x14ac:dyDescent="0.3">
      <c r="A1066" s="4" t="s">
        <v>320</v>
      </c>
      <c r="B1066" s="4" t="s">
        <v>292</v>
      </c>
      <c r="C1066" s="4" t="s">
        <v>293</v>
      </c>
      <c r="D1066" s="4" t="s">
        <v>346</v>
      </c>
      <c r="E1066" s="4" t="s">
        <v>347</v>
      </c>
      <c r="F1066" s="4" t="s">
        <v>258</v>
      </c>
      <c r="G1066" s="4" t="s">
        <v>259</v>
      </c>
      <c r="H1066" s="8"/>
      <c r="I1066" s="8"/>
      <c r="J1066" s="8"/>
      <c r="K1066" s="8"/>
      <c r="L1066" s="9">
        <v>126</v>
      </c>
      <c r="M1066" s="8"/>
      <c r="N1066" s="8"/>
      <c r="O1066" s="8"/>
      <c r="P1066" s="8"/>
      <c r="Q1066" s="8"/>
      <c r="R1066" s="8"/>
      <c r="S1066" s="8"/>
      <c r="T1066" s="10">
        <v>126</v>
      </c>
    </row>
    <row r="1067" spans="1:20" ht="15.75" thickBot="1" x14ac:dyDescent="0.3">
      <c r="A1067" s="4" t="s">
        <v>320</v>
      </c>
      <c r="B1067" s="4" t="s">
        <v>292</v>
      </c>
      <c r="C1067" s="4" t="s">
        <v>293</v>
      </c>
      <c r="D1067" s="4" t="s">
        <v>346</v>
      </c>
      <c r="E1067" s="4" t="s">
        <v>347</v>
      </c>
      <c r="F1067" s="4" t="s">
        <v>88</v>
      </c>
      <c r="G1067" s="4" t="s">
        <v>89</v>
      </c>
      <c r="H1067" s="11">
        <v>16244.65</v>
      </c>
      <c r="I1067" s="11">
        <v>14161.35</v>
      </c>
      <c r="J1067" s="11">
        <v>15061</v>
      </c>
      <c r="K1067" s="11">
        <v>14952.43</v>
      </c>
      <c r="L1067" s="11">
        <v>15785.32</v>
      </c>
      <c r="M1067" s="11">
        <v>14707.75</v>
      </c>
      <c r="N1067" s="11">
        <v>15741.29</v>
      </c>
      <c r="O1067" s="11">
        <v>15990.03</v>
      </c>
      <c r="P1067" s="11">
        <v>14318.02</v>
      </c>
      <c r="Q1067" s="11">
        <v>16023.43</v>
      </c>
      <c r="R1067" s="11">
        <v>15359.94</v>
      </c>
      <c r="S1067" s="11">
        <v>15367.35</v>
      </c>
      <c r="T1067" s="10">
        <v>183712.56</v>
      </c>
    </row>
    <row r="1068" spans="1:20" ht="15.75" thickBot="1" x14ac:dyDescent="0.3">
      <c r="A1068" s="4" t="s">
        <v>320</v>
      </c>
      <c r="B1068" s="4" t="s">
        <v>292</v>
      </c>
      <c r="C1068" s="4" t="s">
        <v>293</v>
      </c>
      <c r="D1068" s="4" t="s">
        <v>346</v>
      </c>
      <c r="E1068" s="4" t="s">
        <v>347</v>
      </c>
      <c r="F1068" s="4" t="s">
        <v>90</v>
      </c>
      <c r="G1068" s="4" t="s">
        <v>91</v>
      </c>
      <c r="H1068" s="9">
        <v>65508.37</v>
      </c>
      <c r="I1068" s="9">
        <v>56407.62</v>
      </c>
      <c r="J1068" s="9">
        <v>60373.09</v>
      </c>
      <c r="K1068" s="9">
        <v>59540.2</v>
      </c>
      <c r="L1068" s="9">
        <v>63974.93</v>
      </c>
      <c r="M1068" s="9">
        <v>58690.37</v>
      </c>
      <c r="N1068" s="9">
        <v>63632.61</v>
      </c>
      <c r="O1068" s="9">
        <v>63633.62</v>
      </c>
      <c r="P1068" s="9">
        <v>58268.92</v>
      </c>
      <c r="Q1068" s="9">
        <v>62865.08</v>
      </c>
      <c r="R1068" s="9">
        <v>63008.52</v>
      </c>
      <c r="S1068" s="9">
        <v>60559.6</v>
      </c>
      <c r="T1068" s="10">
        <v>736462.93</v>
      </c>
    </row>
    <row r="1069" spans="1:20" ht="15.75" thickBot="1" x14ac:dyDescent="0.3">
      <c r="A1069" s="4" t="s">
        <v>320</v>
      </c>
      <c r="B1069" s="4" t="s">
        <v>292</v>
      </c>
      <c r="C1069" s="4" t="s">
        <v>293</v>
      </c>
      <c r="D1069" s="4" t="s">
        <v>346</v>
      </c>
      <c r="E1069" s="4" t="s">
        <v>347</v>
      </c>
      <c r="F1069" s="4" t="s">
        <v>92</v>
      </c>
      <c r="G1069" s="4" t="s">
        <v>93</v>
      </c>
      <c r="H1069" s="12"/>
      <c r="I1069" s="12"/>
      <c r="J1069" s="12"/>
      <c r="K1069" s="12"/>
      <c r="L1069" s="11">
        <v>54.77</v>
      </c>
      <c r="M1069" s="12"/>
      <c r="N1069" s="12"/>
      <c r="O1069" s="12"/>
      <c r="P1069" s="12"/>
      <c r="Q1069" s="12"/>
      <c r="R1069" s="12"/>
      <c r="S1069" s="12"/>
      <c r="T1069" s="10">
        <v>54.77</v>
      </c>
    </row>
    <row r="1070" spans="1:20" ht="15.75" thickBot="1" x14ac:dyDescent="0.3">
      <c r="A1070" s="4" t="s">
        <v>320</v>
      </c>
      <c r="B1070" s="4" t="s">
        <v>292</v>
      </c>
      <c r="C1070" s="4" t="s">
        <v>293</v>
      </c>
      <c r="D1070" s="4" t="s">
        <v>346</v>
      </c>
      <c r="E1070" s="4" t="s">
        <v>347</v>
      </c>
      <c r="F1070" s="4" t="s">
        <v>120</v>
      </c>
      <c r="G1070" s="4" t="s">
        <v>121</v>
      </c>
      <c r="H1070" s="9">
        <v>1097.0899999999999</v>
      </c>
      <c r="I1070" s="9">
        <v>476.33</v>
      </c>
      <c r="J1070" s="9">
        <v>418.56</v>
      </c>
      <c r="K1070" s="9">
        <v>526.47</v>
      </c>
      <c r="L1070" s="9">
        <v>1563.06</v>
      </c>
      <c r="M1070" s="9">
        <v>87.2</v>
      </c>
      <c r="N1070" s="9">
        <v>163.5</v>
      </c>
      <c r="O1070" s="9">
        <v>110.09</v>
      </c>
      <c r="P1070" s="8"/>
      <c r="Q1070" s="8"/>
      <c r="R1070" s="9">
        <v>1212.0899999999999</v>
      </c>
      <c r="S1070" s="9">
        <v>824.04</v>
      </c>
      <c r="T1070" s="10">
        <v>6478.43</v>
      </c>
    </row>
    <row r="1071" spans="1:20" ht="15.75" thickBot="1" x14ac:dyDescent="0.3">
      <c r="A1071" s="4" t="s">
        <v>320</v>
      </c>
      <c r="B1071" s="4" t="s">
        <v>292</v>
      </c>
      <c r="C1071" s="4" t="s">
        <v>293</v>
      </c>
      <c r="D1071" s="4" t="s">
        <v>346</v>
      </c>
      <c r="E1071" s="4" t="s">
        <v>347</v>
      </c>
      <c r="F1071" s="4" t="s">
        <v>98</v>
      </c>
      <c r="G1071" s="4" t="s">
        <v>99</v>
      </c>
      <c r="H1071" s="12"/>
      <c r="I1071" s="12"/>
      <c r="J1071" s="12"/>
      <c r="K1071" s="12"/>
      <c r="L1071" s="12"/>
      <c r="M1071" s="12"/>
      <c r="N1071" s="12"/>
      <c r="O1071" s="12"/>
      <c r="P1071" s="12"/>
      <c r="Q1071" s="12"/>
      <c r="R1071" s="11">
        <v>63.04</v>
      </c>
      <c r="S1071" s="12"/>
      <c r="T1071" s="10">
        <v>63.04</v>
      </c>
    </row>
    <row r="1072" spans="1:20" ht="15.75" thickBot="1" x14ac:dyDescent="0.3">
      <c r="A1072" s="4" t="s">
        <v>320</v>
      </c>
      <c r="B1072" s="4" t="s">
        <v>292</v>
      </c>
      <c r="C1072" s="4" t="s">
        <v>293</v>
      </c>
      <c r="D1072" s="4" t="s">
        <v>346</v>
      </c>
      <c r="E1072" s="4" t="s">
        <v>347</v>
      </c>
      <c r="F1072" s="4" t="s">
        <v>140</v>
      </c>
      <c r="G1072" s="4" t="s">
        <v>141</v>
      </c>
      <c r="H1072" s="9">
        <v>192.87</v>
      </c>
      <c r="I1072" s="9">
        <v>150.01</v>
      </c>
      <c r="J1072" s="9">
        <v>85.72</v>
      </c>
      <c r="K1072" s="9">
        <v>64.290000000000006</v>
      </c>
      <c r="L1072" s="9">
        <v>150.01</v>
      </c>
      <c r="M1072" s="9">
        <v>64.290000000000006</v>
      </c>
      <c r="N1072" s="9">
        <v>257.16000000000003</v>
      </c>
      <c r="O1072" s="9">
        <v>64.290000000000006</v>
      </c>
      <c r="P1072" s="9">
        <v>192.87</v>
      </c>
      <c r="Q1072" s="9">
        <v>42.86</v>
      </c>
      <c r="R1072" s="9">
        <v>157.5</v>
      </c>
      <c r="S1072" s="9">
        <v>112.5</v>
      </c>
      <c r="T1072" s="10">
        <v>1534.37</v>
      </c>
    </row>
    <row r="1073" spans="1:20" ht="15.75" thickBot="1" x14ac:dyDescent="0.3">
      <c r="A1073" s="4" t="s">
        <v>320</v>
      </c>
      <c r="B1073" s="4" t="s">
        <v>292</v>
      </c>
      <c r="C1073" s="4" t="s">
        <v>293</v>
      </c>
      <c r="D1073" s="4" t="s">
        <v>346</v>
      </c>
      <c r="E1073" s="4" t="s">
        <v>347</v>
      </c>
      <c r="F1073" s="4" t="s">
        <v>104</v>
      </c>
      <c r="G1073" s="4" t="s">
        <v>105</v>
      </c>
      <c r="H1073" s="11">
        <v>-4551.68</v>
      </c>
      <c r="I1073" s="11">
        <v>-4292.97</v>
      </c>
      <c r="J1073" s="11">
        <v>-3621.19</v>
      </c>
      <c r="K1073" s="11">
        <v>-4701.54</v>
      </c>
      <c r="L1073" s="11">
        <v>-3437.73</v>
      </c>
      <c r="M1073" s="11">
        <v>-3687.23</v>
      </c>
      <c r="N1073" s="11">
        <v>-8637.89</v>
      </c>
      <c r="O1073" s="11">
        <v>-2106.64</v>
      </c>
      <c r="P1073" s="11">
        <v>-6635.83</v>
      </c>
      <c r="Q1073" s="11">
        <v>-3257.46</v>
      </c>
      <c r="R1073" s="11">
        <v>-3671.43</v>
      </c>
      <c r="S1073" s="11">
        <v>-4545.21</v>
      </c>
      <c r="T1073" s="10">
        <v>-53146.8</v>
      </c>
    </row>
    <row r="1074" spans="1:20" ht="15.75" thickBot="1" x14ac:dyDescent="0.3">
      <c r="A1074" s="4" t="s">
        <v>320</v>
      </c>
      <c r="B1074" s="4" t="s">
        <v>292</v>
      </c>
      <c r="C1074" s="4" t="s">
        <v>293</v>
      </c>
      <c r="D1074" s="4" t="s">
        <v>346</v>
      </c>
      <c r="E1074" s="4" t="s">
        <v>347</v>
      </c>
      <c r="F1074" s="4" t="s">
        <v>106</v>
      </c>
      <c r="G1074" s="4" t="s">
        <v>107</v>
      </c>
      <c r="H1074" s="9">
        <v>-181862.65</v>
      </c>
      <c r="I1074" s="9">
        <v>-161631.82</v>
      </c>
      <c r="J1074" s="9">
        <v>-161324.92000000001</v>
      </c>
      <c r="K1074" s="9">
        <v>-147289.64000000001</v>
      </c>
      <c r="L1074" s="9">
        <v>-168361.85</v>
      </c>
      <c r="M1074" s="9">
        <v>-156589.32999999999</v>
      </c>
      <c r="N1074" s="9">
        <v>-150899.94</v>
      </c>
      <c r="O1074" s="9">
        <v>-168748.33</v>
      </c>
      <c r="P1074" s="9">
        <v>-149099.5</v>
      </c>
      <c r="Q1074" s="9">
        <v>-172231.47</v>
      </c>
      <c r="R1074" s="9">
        <v>-169570.02</v>
      </c>
      <c r="S1074" s="9">
        <v>-151054.39999999999</v>
      </c>
      <c r="T1074" s="10">
        <v>-1938663.87</v>
      </c>
    </row>
    <row r="1075" spans="1:20" ht="15.75" thickBot="1" x14ac:dyDescent="0.3">
      <c r="A1075" s="4" t="s">
        <v>320</v>
      </c>
      <c r="B1075" s="4" t="s">
        <v>292</v>
      </c>
      <c r="C1075" s="4" t="s">
        <v>293</v>
      </c>
      <c r="D1075" s="4" t="s">
        <v>346</v>
      </c>
      <c r="E1075" s="4" t="s">
        <v>347</v>
      </c>
      <c r="F1075" s="4" t="s">
        <v>108</v>
      </c>
      <c r="G1075" s="4" t="s">
        <v>109</v>
      </c>
      <c r="H1075" s="11">
        <v>-10178.74</v>
      </c>
      <c r="I1075" s="11">
        <v>-7621.7</v>
      </c>
      <c r="J1075" s="11">
        <v>-9027.7900000000009</v>
      </c>
      <c r="K1075" s="11">
        <v>-6491.24</v>
      </c>
      <c r="L1075" s="11">
        <v>-10145.1</v>
      </c>
      <c r="M1075" s="11">
        <v>-13362.43</v>
      </c>
      <c r="N1075" s="11">
        <v>-7752.3</v>
      </c>
      <c r="O1075" s="11">
        <v>-8480.84</v>
      </c>
      <c r="P1075" s="11">
        <v>-7702.41</v>
      </c>
      <c r="Q1075" s="11">
        <v>-9130.18</v>
      </c>
      <c r="R1075" s="11">
        <v>-9625.83</v>
      </c>
      <c r="S1075" s="11">
        <v>-8352.9</v>
      </c>
      <c r="T1075" s="10">
        <v>-107871.46</v>
      </c>
    </row>
    <row r="1076" spans="1:20" ht="15.75" thickBot="1" x14ac:dyDescent="0.3">
      <c r="A1076" s="4" t="s">
        <v>320</v>
      </c>
      <c r="B1076" s="4" t="s">
        <v>292</v>
      </c>
      <c r="C1076" s="4" t="s">
        <v>293</v>
      </c>
      <c r="D1076" s="4" t="s">
        <v>346</v>
      </c>
      <c r="E1076" s="4" t="s">
        <v>347</v>
      </c>
      <c r="F1076" s="4" t="s">
        <v>158</v>
      </c>
      <c r="G1076" s="4" t="s">
        <v>159</v>
      </c>
      <c r="H1076" s="9">
        <v>-1052.46</v>
      </c>
      <c r="I1076" s="9">
        <v>-146.88</v>
      </c>
      <c r="J1076" s="9">
        <v>-228.96</v>
      </c>
      <c r="K1076" s="9">
        <v>-844.56</v>
      </c>
      <c r="L1076" s="9">
        <v>-962.28</v>
      </c>
      <c r="M1076" s="9">
        <v>-162</v>
      </c>
      <c r="N1076" s="8"/>
      <c r="O1076" s="8"/>
      <c r="P1076" s="8"/>
      <c r="Q1076" s="9">
        <v>-342.9</v>
      </c>
      <c r="R1076" s="9">
        <v>-715.5</v>
      </c>
      <c r="S1076" s="9">
        <v>-379.32</v>
      </c>
      <c r="T1076" s="10">
        <v>-4834.8599999999997</v>
      </c>
    </row>
    <row r="1077" spans="1:20" ht="15.75" thickBot="1" x14ac:dyDescent="0.3">
      <c r="A1077" s="4" t="s">
        <v>320</v>
      </c>
      <c r="B1077" s="4" t="s">
        <v>292</v>
      </c>
      <c r="C1077" s="4" t="s">
        <v>293</v>
      </c>
      <c r="D1077" s="4" t="s">
        <v>346</v>
      </c>
      <c r="E1077" s="4" t="s">
        <v>347</v>
      </c>
      <c r="F1077" s="4" t="s">
        <v>243</v>
      </c>
      <c r="G1077" s="4" t="s">
        <v>244</v>
      </c>
      <c r="H1077" s="11">
        <v>-171.44</v>
      </c>
      <c r="I1077" s="11">
        <v>-150.01</v>
      </c>
      <c r="J1077" s="11">
        <v>-42.86</v>
      </c>
      <c r="K1077" s="11">
        <v>-64.290000000000006</v>
      </c>
      <c r="L1077" s="11">
        <v>-85.72</v>
      </c>
      <c r="M1077" s="11">
        <v>-107.15</v>
      </c>
      <c r="N1077" s="11">
        <v>-107.15</v>
      </c>
      <c r="O1077" s="12"/>
      <c r="P1077" s="11">
        <v>-128.58000000000001</v>
      </c>
      <c r="Q1077" s="11">
        <v>-128.58000000000001</v>
      </c>
      <c r="R1077" s="11">
        <v>-21.43</v>
      </c>
      <c r="S1077" s="11">
        <v>-128.58000000000001</v>
      </c>
      <c r="T1077" s="10">
        <v>-1135.79</v>
      </c>
    </row>
    <row r="1078" spans="1:20" ht="15.75" thickBot="1" x14ac:dyDescent="0.3">
      <c r="A1078" s="4" t="s">
        <v>320</v>
      </c>
      <c r="B1078" s="4" t="s">
        <v>355</v>
      </c>
      <c r="C1078" s="4" t="s">
        <v>356</v>
      </c>
      <c r="D1078" s="4" t="s">
        <v>321</v>
      </c>
      <c r="E1078" s="4" t="s">
        <v>322</v>
      </c>
      <c r="F1078" s="4" t="s">
        <v>92</v>
      </c>
      <c r="G1078" s="4" t="s">
        <v>93</v>
      </c>
      <c r="H1078" s="8"/>
      <c r="I1078" s="8"/>
      <c r="J1078" s="8"/>
      <c r="K1078" s="8"/>
      <c r="L1078" s="8"/>
      <c r="M1078" s="8"/>
      <c r="N1078" s="8"/>
      <c r="O1078" s="8"/>
      <c r="P1078" s="8"/>
      <c r="Q1078" s="8"/>
      <c r="R1078" s="8"/>
      <c r="S1078" s="9">
        <v>18.7</v>
      </c>
      <c r="T1078" s="10">
        <v>18.7</v>
      </c>
    </row>
    <row r="1079" spans="1:20" ht="15.75" thickBot="1" x14ac:dyDescent="0.3">
      <c r="A1079" s="4" t="s">
        <v>320</v>
      </c>
      <c r="B1079" s="4" t="s">
        <v>355</v>
      </c>
      <c r="C1079" s="4" t="s">
        <v>356</v>
      </c>
      <c r="D1079" s="4" t="s">
        <v>334</v>
      </c>
      <c r="E1079" s="4" t="s">
        <v>335</v>
      </c>
      <c r="F1079" s="4" t="s">
        <v>92</v>
      </c>
      <c r="G1079" s="4" t="s">
        <v>93</v>
      </c>
      <c r="H1079" s="12"/>
      <c r="I1079" s="12"/>
      <c r="J1079" s="11">
        <v>336.93</v>
      </c>
      <c r="K1079" s="11">
        <v>28.05</v>
      </c>
      <c r="L1079" s="12"/>
      <c r="M1079" s="12"/>
      <c r="N1079" s="11">
        <v>86.39</v>
      </c>
      <c r="O1079" s="11">
        <v>27</v>
      </c>
      <c r="P1079" s="12"/>
      <c r="Q1079" s="11">
        <v>262.97000000000003</v>
      </c>
      <c r="R1079" s="12"/>
      <c r="S1079" s="12"/>
      <c r="T1079" s="10">
        <v>741.34</v>
      </c>
    </row>
    <row r="1080" spans="1:20" ht="15.75" thickBot="1" x14ac:dyDescent="0.3">
      <c r="A1080" s="4" t="s">
        <v>320</v>
      </c>
      <c r="B1080" s="4" t="s">
        <v>355</v>
      </c>
      <c r="C1080" s="4" t="s">
        <v>356</v>
      </c>
      <c r="D1080" s="4" t="s">
        <v>334</v>
      </c>
      <c r="E1080" s="4" t="s">
        <v>335</v>
      </c>
      <c r="F1080" s="4" t="s">
        <v>44</v>
      </c>
      <c r="G1080" s="4" t="s">
        <v>45</v>
      </c>
      <c r="H1080" s="9">
        <v>260490.12</v>
      </c>
      <c r="I1080" s="9">
        <v>251991.76</v>
      </c>
      <c r="J1080" s="9">
        <v>361475.63</v>
      </c>
      <c r="K1080" s="9">
        <v>225818.62</v>
      </c>
      <c r="L1080" s="9">
        <v>410188.7</v>
      </c>
      <c r="M1080" s="9">
        <v>421457.19</v>
      </c>
      <c r="N1080" s="9">
        <v>326092.37</v>
      </c>
      <c r="O1080" s="9">
        <v>360512.34</v>
      </c>
      <c r="P1080" s="9">
        <v>322534.12</v>
      </c>
      <c r="Q1080" s="9">
        <v>323123.27</v>
      </c>
      <c r="R1080" s="9">
        <v>263887.01</v>
      </c>
      <c r="S1080" s="9">
        <v>290889.44</v>
      </c>
      <c r="T1080" s="10">
        <v>3818460.57</v>
      </c>
    </row>
    <row r="1081" spans="1:20" ht="15.75" thickBot="1" x14ac:dyDescent="0.3">
      <c r="A1081" s="4" t="s">
        <v>320</v>
      </c>
      <c r="B1081" s="4" t="s">
        <v>355</v>
      </c>
      <c r="C1081" s="4" t="s">
        <v>356</v>
      </c>
      <c r="D1081" s="4" t="s">
        <v>334</v>
      </c>
      <c r="E1081" s="4" t="s">
        <v>335</v>
      </c>
      <c r="F1081" s="4" t="s">
        <v>130</v>
      </c>
      <c r="G1081" s="4" t="s">
        <v>131</v>
      </c>
      <c r="H1081" s="11">
        <v>11.99</v>
      </c>
      <c r="I1081" s="11">
        <v>21.09</v>
      </c>
      <c r="J1081" s="11">
        <v>17.739999999999998</v>
      </c>
      <c r="K1081" s="11">
        <v>23.44</v>
      </c>
      <c r="L1081" s="11">
        <v>13.04</v>
      </c>
      <c r="M1081" s="11">
        <v>11.99</v>
      </c>
      <c r="N1081" s="11">
        <v>31.65</v>
      </c>
      <c r="O1081" s="11">
        <v>23.24</v>
      </c>
      <c r="P1081" s="12"/>
      <c r="Q1081" s="12"/>
      <c r="R1081" s="11">
        <v>15.64</v>
      </c>
      <c r="S1081" s="11">
        <v>22.09</v>
      </c>
      <c r="T1081" s="10">
        <v>191.91</v>
      </c>
    </row>
    <row r="1082" spans="1:20" ht="15.75" thickBot="1" x14ac:dyDescent="0.3">
      <c r="A1082" s="4" t="s">
        <v>320</v>
      </c>
      <c r="B1082" s="4" t="s">
        <v>355</v>
      </c>
      <c r="C1082" s="4" t="s">
        <v>356</v>
      </c>
      <c r="D1082" s="4" t="s">
        <v>334</v>
      </c>
      <c r="E1082" s="4" t="s">
        <v>335</v>
      </c>
      <c r="F1082" s="4" t="s">
        <v>132</v>
      </c>
      <c r="G1082" s="4" t="s">
        <v>133</v>
      </c>
      <c r="H1082" s="8"/>
      <c r="I1082" s="8"/>
      <c r="J1082" s="9">
        <v>19.97</v>
      </c>
      <c r="K1082" s="8"/>
      <c r="L1082" s="8"/>
      <c r="M1082" s="8"/>
      <c r="N1082" s="8"/>
      <c r="O1082" s="8"/>
      <c r="P1082" s="8"/>
      <c r="Q1082" s="8"/>
      <c r="R1082" s="8"/>
      <c r="S1082" s="8"/>
      <c r="T1082" s="10">
        <v>19.97</v>
      </c>
    </row>
    <row r="1083" spans="1:20" ht="15.75" thickBot="1" x14ac:dyDescent="0.3">
      <c r="A1083" s="4" t="s">
        <v>320</v>
      </c>
      <c r="B1083" s="4" t="s">
        <v>355</v>
      </c>
      <c r="C1083" s="4" t="s">
        <v>356</v>
      </c>
      <c r="D1083" s="4" t="s">
        <v>334</v>
      </c>
      <c r="E1083" s="4" t="s">
        <v>335</v>
      </c>
      <c r="F1083" s="4" t="s">
        <v>342</v>
      </c>
      <c r="G1083" s="4" t="s">
        <v>343</v>
      </c>
      <c r="H1083" s="12"/>
      <c r="I1083" s="12"/>
      <c r="J1083" s="12"/>
      <c r="K1083" s="12"/>
      <c r="L1083" s="12"/>
      <c r="M1083" s="11">
        <v>89.99</v>
      </c>
      <c r="N1083" s="12"/>
      <c r="O1083" s="12"/>
      <c r="P1083" s="12"/>
      <c r="Q1083" s="12"/>
      <c r="R1083" s="12"/>
      <c r="S1083" s="12"/>
      <c r="T1083" s="10">
        <v>89.99</v>
      </c>
    </row>
    <row r="1084" spans="1:20" ht="15.75" thickBot="1" x14ac:dyDescent="0.3">
      <c r="A1084" s="4" t="s">
        <v>320</v>
      </c>
      <c r="B1084" s="4" t="s">
        <v>355</v>
      </c>
      <c r="C1084" s="4" t="s">
        <v>356</v>
      </c>
      <c r="D1084" s="4" t="s">
        <v>334</v>
      </c>
      <c r="E1084" s="4" t="s">
        <v>335</v>
      </c>
      <c r="F1084" s="4" t="s">
        <v>357</v>
      </c>
      <c r="G1084" s="4" t="s">
        <v>358</v>
      </c>
      <c r="H1084" s="8"/>
      <c r="I1084" s="8"/>
      <c r="J1084" s="9">
        <v>1074.01</v>
      </c>
      <c r="K1084" s="8"/>
      <c r="L1084" s="8"/>
      <c r="M1084" s="8"/>
      <c r="N1084" s="8"/>
      <c r="O1084" s="8"/>
      <c r="P1084" s="8"/>
      <c r="Q1084" s="8"/>
      <c r="R1084" s="8"/>
      <c r="S1084" s="8"/>
      <c r="T1084" s="10">
        <v>1074.01</v>
      </c>
    </row>
    <row r="1085" spans="1:20" ht="15.75" thickBot="1" x14ac:dyDescent="0.3">
      <c r="A1085" s="4" t="s">
        <v>320</v>
      </c>
      <c r="B1085" s="4" t="s">
        <v>355</v>
      </c>
      <c r="C1085" s="4" t="s">
        <v>356</v>
      </c>
      <c r="D1085" s="4" t="s">
        <v>334</v>
      </c>
      <c r="E1085" s="4" t="s">
        <v>335</v>
      </c>
      <c r="F1085" s="4" t="s">
        <v>144</v>
      </c>
      <c r="G1085" s="4" t="s">
        <v>145</v>
      </c>
      <c r="H1085" s="12"/>
      <c r="I1085" s="11">
        <v>159.21</v>
      </c>
      <c r="J1085" s="11">
        <v>476.85</v>
      </c>
      <c r="K1085" s="11">
        <v>30.25</v>
      </c>
      <c r="L1085" s="12"/>
      <c r="M1085" s="11">
        <v>194.07</v>
      </c>
      <c r="N1085" s="11">
        <v>39.9</v>
      </c>
      <c r="O1085" s="11">
        <v>206.62</v>
      </c>
      <c r="P1085" s="12"/>
      <c r="Q1085" s="11">
        <v>114.15</v>
      </c>
      <c r="R1085" s="11">
        <v>180.75</v>
      </c>
      <c r="S1085" s="12"/>
      <c r="T1085" s="10">
        <v>1401.8</v>
      </c>
    </row>
    <row r="1086" spans="1:20" ht="15.75" thickBot="1" x14ac:dyDescent="0.3">
      <c r="A1086" s="4" t="s">
        <v>320</v>
      </c>
      <c r="B1086" s="4" t="s">
        <v>355</v>
      </c>
      <c r="C1086" s="4" t="s">
        <v>356</v>
      </c>
      <c r="D1086" s="4" t="s">
        <v>334</v>
      </c>
      <c r="E1086" s="4" t="s">
        <v>335</v>
      </c>
      <c r="F1086" s="4" t="s">
        <v>150</v>
      </c>
      <c r="G1086" s="4" t="s">
        <v>151</v>
      </c>
      <c r="H1086" s="8"/>
      <c r="I1086" s="8"/>
      <c r="J1086" s="8"/>
      <c r="K1086" s="8"/>
      <c r="L1086" s="8"/>
      <c r="M1086" s="8"/>
      <c r="N1086" s="8"/>
      <c r="O1086" s="8"/>
      <c r="P1086" s="8"/>
      <c r="Q1086" s="8"/>
      <c r="R1086" s="8"/>
      <c r="S1086" s="9">
        <v>200</v>
      </c>
      <c r="T1086" s="10">
        <v>200</v>
      </c>
    </row>
    <row r="1087" spans="1:20" ht="15.75" thickBot="1" x14ac:dyDescent="0.3">
      <c r="A1087" s="4" t="s">
        <v>320</v>
      </c>
      <c r="B1087" s="4" t="s">
        <v>355</v>
      </c>
      <c r="C1087" s="4" t="s">
        <v>356</v>
      </c>
      <c r="D1087" s="4" t="s">
        <v>334</v>
      </c>
      <c r="E1087" s="4" t="s">
        <v>335</v>
      </c>
      <c r="F1087" s="4" t="s">
        <v>152</v>
      </c>
      <c r="G1087" s="4" t="s">
        <v>153</v>
      </c>
      <c r="H1087" s="12"/>
      <c r="I1087" s="12"/>
      <c r="J1087" s="11">
        <v>174.25</v>
      </c>
      <c r="K1087" s="11">
        <v>390</v>
      </c>
      <c r="L1087" s="11">
        <v>205.5</v>
      </c>
      <c r="M1087" s="12"/>
      <c r="N1087" s="12"/>
      <c r="O1087" s="12"/>
      <c r="P1087" s="12"/>
      <c r="Q1087" s="12"/>
      <c r="R1087" s="12"/>
      <c r="S1087" s="12"/>
      <c r="T1087" s="10">
        <v>769.75</v>
      </c>
    </row>
    <row r="1088" spans="1:20" ht="15.75" thickBot="1" x14ac:dyDescent="0.3">
      <c r="A1088" s="4" t="s">
        <v>320</v>
      </c>
      <c r="B1088" s="4" t="s">
        <v>355</v>
      </c>
      <c r="C1088" s="4" t="s">
        <v>356</v>
      </c>
      <c r="D1088" s="4" t="s">
        <v>334</v>
      </c>
      <c r="E1088" s="4" t="s">
        <v>335</v>
      </c>
      <c r="F1088" s="4" t="s">
        <v>359</v>
      </c>
      <c r="G1088" s="4" t="s">
        <v>360</v>
      </c>
      <c r="H1088" s="8"/>
      <c r="I1088" s="8"/>
      <c r="J1088" s="8"/>
      <c r="K1088" s="9">
        <v>105.95</v>
      </c>
      <c r="L1088" s="8"/>
      <c r="M1088" s="8"/>
      <c r="N1088" s="9">
        <v>100</v>
      </c>
      <c r="O1088" s="8"/>
      <c r="P1088" s="8"/>
      <c r="Q1088" s="9">
        <v>125</v>
      </c>
      <c r="R1088" s="8"/>
      <c r="S1088" s="8"/>
      <c r="T1088" s="10">
        <v>330.95</v>
      </c>
    </row>
    <row r="1089" spans="1:20" ht="15.75" thickBot="1" x14ac:dyDescent="0.3">
      <c r="A1089" s="4" t="s">
        <v>320</v>
      </c>
      <c r="B1089" s="4" t="s">
        <v>355</v>
      </c>
      <c r="C1089" s="4" t="s">
        <v>356</v>
      </c>
      <c r="D1089" s="4" t="s">
        <v>334</v>
      </c>
      <c r="E1089" s="4" t="s">
        <v>335</v>
      </c>
      <c r="F1089" s="4" t="s">
        <v>180</v>
      </c>
      <c r="G1089" s="4" t="s">
        <v>181</v>
      </c>
      <c r="H1089" s="11">
        <v>11588.48</v>
      </c>
      <c r="I1089" s="11">
        <v>10978.56</v>
      </c>
      <c r="J1089" s="11">
        <v>1243.3599999999999</v>
      </c>
      <c r="K1089" s="11">
        <v>25488.880000000001</v>
      </c>
      <c r="L1089" s="11">
        <v>10568.56</v>
      </c>
      <c r="M1089" s="11">
        <v>9946.8799999999992</v>
      </c>
      <c r="N1089" s="11">
        <v>11811.92</v>
      </c>
      <c r="O1089" s="11">
        <v>9325.2000000000007</v>
      </c>
      <c r="P1089" s="11">
        <v>7460.16</v>
      </c>
      <c r="Q1089" s="11">
        <v>11190.24</v>
      </c>
      <c r="R1089" s="11">
        <v>10879.4</v>
      </c>
      <c r="S1089" s="11">
        <v>6838.48</v>
      </c>
      <c r="T1089" s="10">
        <v>127320.12</v>
      </c>
    </row>
    <row r="1090" spans="1:20" ht="15.75" thickBot="1" x14ac:dyDescent="0.3">
      <c r="A1090" s="4" t="s">
        <v>320</v>
      </c>
      <c r="B1090" s="4" t="s">
        <v>355</v>
      </c>
      <c r="C1090" s="4" t="s">
        <v>356</v>
      </c>
      <c r="D1090" s="4" t="s">
        <v>331</v>
      </c>
      <c r="E1090" s="4" t="s">
        <v>332</v>
      </c>
      <c r="F1090" s="4" t="s">
        <v>118</v>
      </c>
      <c r="G1090" s="4" t="s">
        <v>119</v>
      </c>
      <c r="H1090" s="9">
        <v>79</v>
      </c>
      <c r="I1090" s="8"/>
      <c r="J1090" s="8"/>
      <c r="K1090" s="8"/>
      <c r="L1090" s="8"/>
      <c r="M1090" s="8"/>
      <c r="N1090" s="8"/>
      <c r="O1090" s="8"/>
      <c r="P1090" s="8"/>
      <c r="Q1090" s="8"/>
      <c r="R1090" s="8"/>
      <c r="S1090" s="8"/>
      <c r="T1090" s="10">
        <v>79</v>
      </c>
    </row>
    <row r="1091" spans="1:20" ht="15.75" thickBot="1" x14ac:dyDescent="0.3">
      <c r="A1091" s="4" t="s">
        <v>320</v>
      </c>
      <c r="B1091" s="4" t="s">
        <v>355</v>
      </c>
      <c r="C1091" s="4" t="s">
        <v>356</v>
      </c>
      <c r="D1091" s="4" t="s">
        <v>331</v>
      </c>
      <c r="E1091" s="4" t="s">
        <v>332</v>
      </c>
      <c r="F1091" s="4" t="s">
        <v>92</v>
      </c>
      <c r="G1091" s="4" t="s">
        <v>93</v>
      </c>
      <c r="H1091" s="12"/>
      <c r="I1091" s="11">
        <v>162.65</v>
      </c>
      <c r="J1091" s="11">
        <v>98.59</v>
      </c>
      <c r="K1091" s="12"/>
      <c r="L1091" s="11">
        <v>38.71</v>
      </c>
      <c r="M1091" s="12"/>
      <c r="N1091" s="12"/>
      <c r="O1091" s="12"/>
      <c r="P1091" s="12"/>
      <c r="Q1091" s="12"/>
      <c r="R1091" s="11">
        <v>148.12</v>
      </c>
      <c r="S1091" s="12"/>
      <c r="T1091" s="10">
        <v>448.07</v>
      </c>
    </row>
    <row r="1092" spans="1:20" ht="15.75" thickBot="1" x14ac:dyDescent="0.3">
      <c r="A1092" s="4" t="s">
        <v>320</v>
      </c>
      <c r="B1092" s="4" t="s">
        <v>355</v>
      </c>
      <c r="C1092" s="4" t="s">
        <v>356</v>
      </c>
      <c r="D1092" s="4" t="s">
        <v>331</v>
      </c>
      <c r="E1092" s="4" t="s">
        <v>332</v>
      </c>
      <c r="F1092" s="4" t="s">
        <v>44</v>
      </c>
      <c r="G1092" s="4" t="s">
        <v>45</v>
      </c>
      <c r="H1092" s="9">
        <v>25151.01</v>
      </c>
      <c r="I1092" s="9">
        <v>70621.31</v>
      </c>
      <c r="J1092" s="9">
        <v>61582.16</v>
      </c>
      <c r="K1092" s="9">
        <v>55421.34</v>
      </c>
      <c r="L1092" s="9">
        <v>64916.22</v>
      </c>
      <c r="M1092" s="9">
        <v>106764.68</v>
      </c>
      <c r="N1092" s="9">
        <v>68367.179999999993</v>
      </c>
      <c r="O1092" s="9">
        <v>83555.62</v>
      </c>
      <c r="P1092" s="9">
        <v>52574.95</v>
      </c>
      <c r="Q1092" s="9">
        <v>50861.84</v>
      </c>
      <c r="R1092" s="9">
        <v>75561.3</v>
      </c>
      <c r="S1092" s="9">
        <v>101920.73</v>
      </c>
      <c r="T1092" s="10">
        <v>817298.34</v>
      </c>
    </row>
    <row r="1093" spans="1:20" ht="15.75" thickBot="1" x14ac:dyDescent="0.3">
      <c r="A1093" s="4" t="s">
        <v>320</v>
      </c>
      <c r="B1093" s="4" t="s">
        <v>355</v>
      </c>
      <c r="C1093" s="4" t="s">
        <v>356</v>
      </c>
      <c r="D1093" s="4" t="s">
        <v>331</v>
      </c>
      <c r="E1093" s="4" t="s">
        <v>332</v>
      </c>
      <c r="F1093" s="4" t="s">
        <v>144</v>
      </c>
      <c r="G1093" s="4" t="s">
        <v>145</v>
      </c>
      <c r="H1093" s="12"/>
      <c r="I1093" s="12"/>
      <c r="J1093" s="12"/>
      <c r="K1093" s="11">
        <v>22</v>
      </c>
      <c r="L1093" s="12"/>
      <c r="M1093" s="12"/>
      <c r="N1093" s="11">
        <v>21.6</v>
      </c>
      <c r="O1093" s="11">
        <v>27.5</v>
      </c>
      <c r="P1093" s="11">
        <v>36.4</v>
      </c>
      <c r="Q1093" s="12"/>
      <c r="R1093" s="11">
        <v>265.89</v>
      </c>
      <c r="S1093" s="12"/>
      <c r="T1093" s="10">
        <v>373.39</v>
      </c>
    </row>
    <row r="1094" spans="1:20" ht="15.75" thickBot="1" x14ac:dyDescent="0.3">
      <c r="A1094" s="4" t="s">
        <v>320</v>
      </c>
      <c r="B1094" s="4" t="s">
        <v>355</v>
      </c>
      <c r="C1094" s="4" t="s">
        <v>356</v>
      </c>
      <c r="D1094" s="4" t="s">
        <v>331</v>
      </c>
      <c r="E1094" s="4" t="s">
        <v>332</v>
      </c>
      <c r="F1094" s="4" t="s">
        <v>180</v>
      </c>
      <c r="G1094" s="4" t="s">
        <v>181</v>
      </c>
      <c r="H1094" s="9">
        <v>13418.24</v>
      </c>
      <c r="I1094" s="9">
        <v>11588.48</v>
      </c>
      <c r="J1094" s="9">
        <v>10568.56</v>
      </c>
      <c r="K1094" s="9">
        <v>11811.92</v>
      </c>
      <c r="L1094" s="9">
        <v>13055.28</v>
      </c>
      <c r="M1094" s="9">
        <v>12433.6</v>
      </c>
      <c r="N1094" s="9">
        <v>8703.52</v>
      </c>
      <c r="O1094" s="9">
        <v>13676.96</v>
      </c>
      <c r="P1094" s="9">
        <v>7460.16</v>
      </c>
      <c r="Q1094" s="9">
        <v>14298.64</v>
      </c>
      <c r="R1094" s="9">
        <v>12122.76</v>
      </c>
      <c r="S1094" s="9">
        <v>11811.92</v>
      </c>
      <c r="T1094" s="10">
        <v>140950.04</v>
      </c>
    </row>
    <row r="1095" spans="1:20" ht="15.75" thickBot="1" x14ac:dyDescent="0.3">
      <c r="A1095" s="4" t="s">
        <v>320</v>
      </c>
      <c r="B1095" s="4" t="s">
        <v>294</v>
      </c>
      <c r="C1095" s="4" t="s">
        <v>295</v>
      </c>
      <c r="D1095" s="4" t="s">
        <v>321</v>
      </c>
      <c r="E1095" s="4" t="s">
        <v>322</v>
      </c>
      <c r="F1095" s="4" t="s">
        <v>92</v>
      </c>
      <c r="G1095" s="4" t="s">
        <v>93</v>
      </c>
      <c r="H1095" s="12"/>
      <c r="I1095" s="12"/>
      <c r="J1095" s="12"/>
      <c r="K1095" s="12"/>
      <c r="L1095" s="12"/>
      <c r="M1095" s="12"/>
      <c r="N1095" s="12"/>
      <c r="O1095" s="12"/>
      <c r="P1095" s="12"/>
      <c r="Q1095" s="12"/>
      <c r="R1095" s="11">
        <v>171.59</v>
      </c>
      <c r="S1095" s="12"/>
      <c r="T1095" s="10">
        <v>171.59</v>
      </c>
    </row>
    <row r="1096" spans="1:20" ht="15.75" thickBot="1" x14ac:dyDescent="0.3">
      <c r="A1096" s="4" t="s">
        <v>320</v>
      </c>
      <c r="B1096" s="4" t="s">
        <v>294</v>
      </c>
      <c r="C1096" s="4" t="s">
        <v>295</v>
      </c>
      <c r="D1096" s="4" t="s">
        <v>321</v>
      </c>
      <c r="E1096" s="4" t="s">
        <v>322</v>
      </c>
      <c r="F1096" s="4" t="s">
        <v>84</v>
      </c>
      <c r="G1096" s="4" t="s">
        <v>85</v>
      </c>
      <c r="H1096" s="8"/>
      <c r="I1096" s="9">
        <v>15.93</v>
      </c>
      <c r="J1096" s="8"/>
      <c r="K1096" s="8"/>
      <c r="L1096" s="9">
        <v>39.01</v>
      </c>
      <c r="M1096" s="9">
        <v>14.94</v>
      </c>
      <c r="N1096" s="9">
        <v>87.86</v>
      </c>
      <c r="O1096" s="9">
        <v>14.94</v>
      </c>
      <c r="P1096" s="8"/>
      <c r="Q1096" s="8"/>
      <c r="R1096" s="8"/>
      <c r="S1096" s="8"/>
      <c r="T1096" s="10">
        <v>172.68</v>
      </c>
    </row>
    <row r="1097" spans="1:20" ht="15.75" thickBot="1" x14ac:dyDescent="0.3">
      <c r="A1097" s="4" t="s">
        <v>320</v>
      </c>
      <c r="B1097" s="4" t="s">
        <v>294</v>
      </c>
      <c r="C1097" s="4" t="s">
        <v>295</v>
      </c>
      <c r="D1097" s="4" t="s">
        <v>321</v>
      </c>
      <c r="E1097" s="4" t="s">
        <v>322</v>
      </c>
      <c r="F1097" s="4" t="s">
        <v>65</v>
      </c>
      <c r="G1097" s="4" t="s">
        <v>66</v>
      </c>
      <c r="H1097" s="12"/>
      <c r="I1097" s="11">
        <v>152.6</v>
      </c>
      <c r="J1097" s="12"/>
      <c r="K1097" s="12"/>
      <c r="L1097" s="12"/>
      <c r="M1097" s="12"/>
      <c r="N1097" s="11">
        <v>267.05</v>
      </c>
      <c r="O1097" s="12"/>
      <c r="P1097" s="12"/>
      <c r="Q1097" s="12"/>
      <c r="R1097" s="12"/>
      <c r="S1097" s="12"/>
      <c r="T1097" s="10">
        <v>419.65</v>
      </c>
    </row>
    <row r="1098" spans="1:20" ht="15.75" thickBot="1" x14ac:dyDescent="0.3">
      <c r="A1098" s="4" t="s">
        <v>320</v>
      </c>
      <c r="B1098" s="4" t="s">
        <v>294</v>
      </c>
      <c r="C1098" s="4" t="s">
        <v>295</v>
      </c>
      <c r="D1098" s="4" t="s">
        <v>321</v>
      </c>
      <c r="E1098" s="4" t="s">
        <v>322</v>
      </c>
      <c r="F1098" s="4" t="s">
        <v>56</v>
      </c>
      <c r="G1098" s="4" t="s">
        <v>57</v>
      </c>
      <c r="H1098" s="8"/>
      <c r="I1098" s="8"/>
      <c r="J1098" s="8"/>
      <c r="K1098" s="8"/>
      <c r="L1098" s="9">
        <v>173.34</v>
      </c>
      <c r="M1098" s="8"/>
      <c r="N1098" s="9">
        <v>231.12</v>
      </c>
      <c r="O1098" s="8"/>
      <c r="P1098" s="8"/>
      <c r="Q1098" s="8"/>
      <c r="R1098" s="8"/>
      <c r="S1098" s="8"/>
      <c r="T1098" s="10">
        <v>404.46</v>
      </c>
    </row>
    <row r="1099" spans="1:20" ht="15.75" thickBot="1" x14ac:dyDescent="0.3">
      <c r="A1099" s="4" t="s">
        <v>320</v>
      </c>
      <c r="B1099" s="4" t="s">
        <v>294</v>
      </c>
      <c r="C1099" s="4" t="s">
        <v>295</v>
      </c>
      <c r="D1099" s="4" t="s">
        <v>321</v>
      </c>
      <c r="E1099" s="4" t="s">
        <v>322</v>
      </c>
      <c r="F1099" s="4" t="s">
        <v>68</v>
      </c>
      <c r="G1099" s="4" t="s">
        <v>69</v>
      </c>
      <c r="H1099" s="12"/>
      <c r="I1099" s="12"/>
      <c r="J1099" s="12"/>
      <c r="K1099" s="12"/>
      <c r="L1099" s="11">
        <v>200.31</v>
      </c>
      <c r="M1099" s="11">
        <v>143.08000000000001</v>
      </c>
      <c r="N1099" s="11">
        <v>343.39</v>
      </c>
      <c r="O1099" s="11">
        <v>143.08000000000001</v>
      </c>
      <c r="P1099" s="12"/>
      <c r="Q1099" s="12"/>
      <c r="R1099" s="12"/>
      <c r="S1099" s="12"/>
      <c r="T1099" s="10">
        <v>829.86</v>
      </c>
    </row>
    <row r="1100" spans="1:20" ht="15.75" thickBot="1" x14ac:dyDescent="0.3">
      <c r="A1100" s="4" t="s">
        <v>320</v>
      </c>
      <c r="B1100" s="4" t="s">
        <v>294</v>
      </c>
      <c r="C1100" s="4" t="s">
        <v>295</v>
      </c>
      <c r="D1100" s="4" t="s">
        <v>348</v>
      </c>
      <c r="E1100" s="4" t="s">
        <v>335</v>
      </c>
      <c r="F1100" s="4" t="s">
        <v>61</v>
      </c>
      <c r="G1100" s="4" t="s">
        <v>62</v>
      </c>
      <c r="H1100" s="8"/>
      <c r="I1100" s="8"/>
      <c r="J1100" s="8"/>
      <c r="K1100" s="8"/>
      <c r="L1100" s="8"/>
      <c r="M1100" s="8"/>
      <c r="N1100" s="8"/>
      <c r="O1100" s="8"/>
      <c r="P1100" s="8"/>
      <c r="Q1100" s="9">
        <v>1320</v>
      </c>
      <c r="R1100" s="8"/>
      <c r="S1100" s="8"/>
      <c r="T1100" s="10">
        <v>1320</v>
      </c>
    </row>
    <row r="1101" spans="1:20" ht="15.75" thickBot="1" x14ac:dyDescent="0.3">
      <c r="A1101" s="4" t="s">
        <v>320</v>
      </c>
      <c r="B1101" s="4" t="s">
        <v>294</v>
      </c>
      <c r="C1101" s="4" t="s">
        <v>295</v>
      </c>
      <c r="D1101" s="4" t="s">
        <v>348</v>
      </c>
      <c r="E1101" s="4" t="s">
        <v>335</v>
      </c>
      <c r="F1101" s="4" t="s">
        <v>92</v>
      </c>
      <c r="G1101" s="4" t="s">
        <v>93</v>
      </c>
      <c r="H1101" s="11">
        <v>273.23</v>
      </c>
      <c r="I1101" s="11">
        <v>74.510000000000005</v>
      </c>
      <c r="J1101" s="11">
        <v>80.33</v>
      </c>
      <c r="K1101" s="12"/>
      <c r="L1101" s="11">
        <v>393.54</v>
      </c>
      <c r="M1101" s="11">
        <v>105.07</v>
      </c>
      <c r="N1101" s="11">
        <v>204.49</v>
      </c>
      <c r="O1101" s="11">
        <v>677.5</v>
      </c>
      <c r="P1101" s="11">
        <v>343.24</v>
      </c>
      <c r="Q1101" s="11">
        <v>31.55</v>
      </c>
      <c r="R1101" s="11">
        <v>27.36</v>
      </c>
      <c r="S1101" s="11">
        <v>131.82</v>
      </c>
      <c r="T1101" s="10">
        <v>2342.64</v>
      </c>
    </row>
    <row r="1102" spans="1:20" ht="15.75" thickBot="1" x14ac:dyDescent="0.3">
      <c r="A1102" s="4" t="s">
        <v>320</v>
      </c>
      <c r="B1102" s="4" t="s">
        <v>294</v>
      </c>
      <c r="C1102" s="4" t="s">
        <v>295</v>
      </c>
      <c r="D1102" s="4" t="s">
        <v>348</v>
      </c>
      <c r="E1102" s="4" t="s">
        <v>335</v>
      </c>
      <c r="F1102" s="4" t="s">
        <v>235</v>
      </c>
      <c r="G1102" s="4" t="s">
        <v>236</v>
      </c>
      <c r="H1102" s="8"/>
      <c r="I1102" s="9">
        <v>90.76</v>
      </c>
      <c r="J1102" s="8"/>
      <c r="K1102" s="8"/>
      <c r="L1102" s="8"/>
      <c r="M1102" s="8"/>
      <c r="N1102" s="8"/>
      <c r="O1102" s="8"/>
      <c r="P1102" s="8"/>
      <c r="Q1102" s="8"/>
      <c r="R1102" s="8"/>
      <c r="S1102" s="8"/>
      <c r="T1102" s="10">
        <v>90.76</v>
      </c>
    </row>
    <row r="1103" spans="1:20" ht="15.75" thickBot="1" x14ac:dyDescent="0.3">
      <c r="A1103" s="4" t="s">
        <v>320</v>
      </c>
      <c r="B1103" s="4" t="s">
        <v>294</v>
      </c>
      <c r="C1103" s="4" t="s">
        <v>295</v>
      </c>
      <c r="D1103" s="4" t="s">
        <v>348</v>
      </c>
      <c r="E1103" s="4" t="s">
        <v>335</v>
      </c>
      <c r="F1103" s="4" t="s">
        <v>84</v>
      </c>
      <c r="G1103" s="4" t="s">
        <v>85</v>
      </c>
      <c r="H1103" s="11">
        <v>289.27</v>
      </c>
      <c r="I1103" s="11">
        <v>144.52000000000001</v>
      </c>
      <c r="J1103" s="11">
        <v>209.93</v>
      </c>
      <c r="K1103" s="11">
        <v>117.51</v>
      </c>
      <c r="L1103" s="11">
        <v>5.97</v>
      </c>
      <c r="M1103" s="11">
        <v>59.86</v>
      </c>
      <c r="N1103" s="11">
        <v>21.09</v>
      </c>
      <c r="O1103" s="12"/>
      <c r="P1103" s="11">
        <v>15.08</v>
      </c>
      <c r="Q1103" s="12"/>
      <c r="R1103" s="12"/>
      <c r="S1103" s="12"/>
      <c r="T1103" s="10">
        <v>863.23</v>
      </c>
    </row>
    <row r="1104" spans="1:20" ht="15.75" thickBot="1" x14ac:dyDescent="0.3">
      <c r="A1104" s="4" t="s">
        <v>320</v>
      </c>
      <c r="B1104" s="4" t="s">
        <v>294</v>
      </c>
      <c r="C1104" s="4" t="s">
        <v>295</v>
      </c>
      <c r="D1104" s="4" t="s">
        <v>348</v>
      </c>
      <c r="E1104" s="4" t="s">
        <v>335</v>
      </c>
      <c r="F1104" s="4" t="s">
        <v>130</v>
      </c>
      <c r="G1104" s="4" t="s">
        <v>131</v>
      </c>
      <c r="H1104" s="8"/>
      <c r="I1104" s="9">
        <v>448.59</v>
      </c>
      <c r="J1104" s="8"/>
      <c r="K1104" s="9">
        <v>365.77</v>
      </c>
      <c r="L1104" s="8"/>
      <c r="M1104" s="8"/>
      <c r="N1104" s="8"/>
      <c r="O1104" s="9">
        <v>412.99</v>
      </c>
      <c r="P1104" s="8"/>
      <c r="Q1104" s="8"/>
      <c r="R1104" s="8"/>
      <c r="S1104" s="8"/>
      <c r="T1104" s="10">
        <v>1227.3499999999999</v>
      </c>
    </row>
    <row r="1105" spans="1:20" ht="15.75" thickBot="1" x14ac:dyDescent="0.3">
      <c r="A1105" s="4" t="s">
        <v>320</v>
      </c>
      <c r="B1105" s="4" t="s">
        <v>294</v>
      </c>
      <c r="C1105" s="4" t="s">
        <v>295</v>
      </c>
      <c r="D1105" s="4" t="s">
        <v>348</v>
      </c>
      <c r="E1105" s="4" t="s">
        <v>335</v>
      </c>
      <c r="F1105" s="4" t="s">
        <v>150</v>
      </c>
      <c r="G1105" s="4" t="s">
        <v>151</v>
      </c>
      <c r="H1105" s="12"/>
      <c r="I1105" s="12"/>
      <c r="J1105" s="11">
        <v>23.79</v>
      </c>
      <c r="K1105" s="12"/>
      <c r="L1105" s="12"/>
      <c r="M1105" s="12"/>
      <c r="N1105" s="12"/>
      <c r="O1105" s="12"/>
      <c r="P1105" s="12"/>
      <c r="Q1105" s="12"/>
      <c r="R1105" s="12"/>
      <c r="S1105" s="12"/>
      <c r="T1105" s="10">
        <v>23.79</v>
      </c>
    </row>
    <row r="1106" spans="1:20" ht="15.75" thickBot="1" x14ac:dyDescent="0.3">
      <c r="A1106" s="4" t="s">
        <v>320</v>
      </c>
      <c r="B1106" s="4" t="s">
        <v>294</v>
      </c>
      <c r="C1106" s="4" t="s">
        <v>295</v>
      </c>
      <c r="D1106" s="4" t="s">
        <v>348</v>
      </c>
      <c r="E1106" s="4" t="s">
        <v>335</v>
      </c>
      <c r="F1106" s="4" t="s">
        <v>56</v>
      </c>
      <c r="G1106" s="4" t="s">
        <v>57</v>
      </c>
      <c r="H1106" s="9">
        <v>2599.1999999999998</v>
      </c>
      <c r="I1106" s="9">
        <v>1184.08</v>
      </c>
      <c r="J1106" s="9">
        <v>2010.93</v>
      </c>
      <c r="K1106" s="9">
        <v>1011.15</v>
      </c>
      <c r="L1106" s="8"/>
      <c r="M1106" s="9">
        <v>115.56</v>
      </c>
      <c r="N1106" s="9">
        <v>173.34</v>
      </c>
      <c r="O1106" s="8"/>
      <c r="P1106" s="9">
        <v>144.44999999999999</v>
      </c>
      <c r="Q1106" s="8"/>
      <c r="R1106" s="8"/>
      <c r="S1106" s="8"/>
      <c r="T1106" s="10">
        <v>7238.71</v>
      </c>
    </row>
    <row r="1107" spans="1:20" ht="15.75" thickBot="1" x14ac:dyDescent="0.3">
      <c r="A1107" s="4" t="s">
        <v>320</v>
      </c>
      <c r="B1107" s="4" t="s">
        <v>294</v>
      </c>
      <c r="C1107" s="4" t="s">
        <v>295</v>
      </c>
      <c r="D1107" s="4" t="s">
        <v>348</v>
      </c>
      <c r="E1107" s="4" t="s">
        <v>335</v>
      </c>
      <c r="F1107" s="4" t="s">
        <v>68</v>
      </c>
      <c r="G1107" s="4" t="s">
        <v>69</v>
      </c>
      <c r="H1107" s="11">
        <v>171.69</v>
      </c>
      <c r="I1107" s="11">
        <v>200.31</v>
      </c>
      <c r="J1107" s="12"/>
      <c r="K1107" s="11">
        <v>114.46</v>
      </c>
      <c r="L1107" s="11">
        <v>57.23</v>
      </c>
      <c r="M1107" s="11">
        <v>457.84</v>
      </c>
      <c r="N1107" s="11">
        <v>28.62</v>
      </c>
      <c r="O1107" s="12"/>
      <c r="P1107" s="12"/>
      <c r="Q1107" s="12"/>
      <c r="R1107" s="12"/>
      <c r="S1107" s="12"/>
      <c r="T1107" s="10">
        <v>1030.1500000000001</v>
      </c>
    </row>
    <row r="1108" spans="1:20" ht="15.75" thickBot="1" x14ac:dyDescent="0.3">
      <c r="A1108" s="4" t="s">
        <v>320</v>
      </c>
      <c r="B1108" s="4" t="s">
        <v>294</v>
      </c>
      <c r="C1108" s="4" t="s">
        <v>295</v>
      </c>
      <c r="D1108" s="4" t="s">
        <v>348</v>
      </c>
      <c r="E1108" s="4" t="s">
        <v>335</v>
      </c>
      <c r="F1108" s="4" t="s">
        <v>156</v>
      </c>
      <c r="G1108" s="4" t="s">
        <v>157</v>
      </c>
      <c r="H1108" s="9">
        <v>21.43</v>
      </c>
      <c r="I1108" s="8"/>
      <c r="J1108" s="8"/>
      <c r="K1108" s="8"/>
      <c r="L1108" s="9">
        <v>21.43</v>
      </c>
      <c r="M1108" s="9">
        <v>64.290000000000006</v>
      </c>
      <c r="N1108" s="9">
        <v>42.86</v>
      </c>
      <c r="O1108" s="9">
        <v>42.86</v>
      </c>
      <c r="P1108" s="9">
        <v>42.86</v>
      </c>
      <c r="Q1108" s="13">
        <v>0</v>
      </c>
      <c r="R1108" s="8"/>
      <c r="S1108" s="8"/>
      <c r="T1108" s="10">
        <v>235.73</v>
      </c>
    </row>
    <row r="1109" spans="1:20" ht="15.75" thickBot="1" x14ac:dyDescent="0.3">
      <c r="A1109" s="4" t="s">
        <v>320</v>
      </c>
      <c r="B1109" s="4" t="s">
        <v>294</v>
      </c>
      <c r="C1109" s="4" t="s">
        <v>295</v>
      </c>
      <c r="D1109" s="4" t="s">
        <v>334</v>
      </c>
      <c r="E1109" s="4" t="s">
        <v>335</v>
      </c>
      <c r="F1109" s="4" t="s">
        <v>110</v>
      </c>
      <c r="G1109" s="4" t="s">
        <v>111</v>
      </c>
      <c r="H1109" s="11">
        <v>6077.65</v>
      </c>
      <c r="I1109" s="11">
        <v>5988.72</v>
      </c>
      <c r="J1109" s="11">
        <v>6192.01</v>
      </c>
      <c r="K1109" s="11">
        <v>4717.72</v>
      </c>
      <c r="L1109" s="11">
        <v>4378.6400000000003</v>
      </c>
      <c r="M1109" s="11">
        <v>5189.49</v>
      </c>
      <c r="N1109" s="11">
        <v>4648.92</v>
      </c>
      <c r="O1109" s="11">
        <v>6216.57</v>
      </c>
      <c r="P1109" s="11">
        <v>6162.52</v>
      </c>
      <c r="Q1109" s="11">
        <v>4717.72</v>
      </c>
      <c r="R1109" s="11">
        <v>3833.15</v>
      </c>
      <c r="S1109" s="11">
        <v>5602.29</v>
      </c>
      <c r="T1109" s="10">
        <v>63725.4</v>
      </c>
    </row>
    <row r="1110" spans="1:20" ht="15.75" thickBot="1" x14ac:dyDescent="0.3">
      <c r="A1110" s="4" t="s">
        <v>320</v>
      </c>
      <c r="B1110" s="4" t="s">
        <v>294</v>
      </c>
      <c r="C1110" s="4" t="s">
        <v>295</v>
      </c>
      <c r="D1110" s="4" t="s">
        <v>334</v>
      </c>
      <c r="E1110" s="4" t="s">
        <v>335</v>
      </c>
      <c r="F1110" s="4" t="s">
        <v>114</v>
      </c>
      <c r="G1110" s="4" t="s">
        <v>115</v>
      </c>
      <c r="H1110" s="8"/>
      <c r="I1110" s="9">
        <v>617.52</v>
      </c>
      <c r="J1110" s="9">
        <v>-11.46</v>
      </c>
      <c r="K1110" s="9">
        <v>760.04</v>
      </c>
      <c r="L1110" s="9">
        <v>-49.15</v>
      </c>
      <c r="M1110" s="9">
        <v>140.87</v>
      </c>
      <c r="N1110" s="9">
        <v>1343.15</v>
      </c>
      <c r="O1110" s="9">
        <v>868.15</v>
      </c>
      <c r="P1110" s="9">
        <v>475.02</v>
      </c>
      <c r="Q1110" s="9">
        <v>969.7</v>
      </c>
      <c r="R1110" s="9">
        <v>13.1</v>
      </c>
      <c r="S1110" s="9">
        <v>-94.36</v>
      </c>
      <c r="T1110" s="10">
        <v>5032.58</v>
      </c>
    </row>
    <row r="1111" spans="1:20" ht="15.75" thickBot="1" x14ac:dyDescent="0.3">
      <c r="A1111" s="4" t="s">
        <v>320</v>
      </c>
      <c r="B1111" s="4" t="s">
        <v>294</v>
      </c>
      <c r="C1111" s="4" t="s">
        <v>295</v>
      </c>
      <c r="D1111" s="4" t="s">
        <v>334</v>
      </c>
      <c r="E1111" s="4" t="s">
        <v>335</v>
      </c>
      <c r="F1111" s="4" t="s">
        <v>86</v>
      </c>
      <c r="G1111" s="4" t="s">
        <v>87</v>
      </c>
      <c r="H1111" s="11">
        <v>31606.74</v>
      </c>
      <c r="I1111" s="11">
        <v>40384.86</v>
      </c>
      <c r="J1111" s="11">
        <v>32037.78</v>
      </c>
      <c r="K1111" s="11">
        <v>28796.09</v>
      </c>
      <c r="L1111" s="11">
        <v>23849.200000000001</v>
      </c>
      <c r="M1111" s="11">
        <v>22276.83</v>
      </c>
      <c r="N1111" s="11">
        <v>21490.66</v>
      </c>
      <c r="O1111" s="11">
        <v>24471.62</v>
      </c>
      <c r="P1111" s="11">
        <v>23194.080000000002</v>
      </c>
      <c r="Q1111" s="11">
        <v>26276.7</v>
      </c>
      <c r="R1111" s="11">
        <v>25935.68</v>
      </c>
      <c r="S1111" s="11">
        <v>13364.84</v>
      </c>
      <c r="T1111" s="10">
        <v>313685.08</v>
      </c>
    </row>
    <row r="1112" spans="1:20" ht="15.75" thickBot="1" x14ac:dyDescent="0.3">
      <c r="A1112" s="4" t="s">
        <v>320</v>
      </c>
      <c r="B1112" s="4" t="s">
        <v>294</v>
      </c>
      <c r="C1112" s="4" t="s">
        <v>295</v>
      </c>
      <c r="D1112" s="4" t="s">
        <v>334</v>
      </c>
      <c r="E1112" s="4" t="s">
        <v>335</v>
      </c>
      <c r="F1112" s="4" t="s">
        <v>116</v>
      </c>
      <c r="G1112" s="4" t="s">
        <v>117</v>
      </c>
      <c r="H1112" s="9">
        <v>4489.46</v>
      </c>
      <c r="I1112" s="9">
        <v>6235.83</v>
      </c>
      <c r="J1112" s="9">
        <v>5668.97</v>
      </c>
      <c r="K1112" s="9">
        <v>5634.8</v>
      </c>
      <c r="L1112" s="9">
        <v>8797.9699999999993</v>
      </c>
      <c r="M1112" s="9">
        <v>4046.76</v>
      </c>
      <c r="N1112" s="9">
        <v>8939.17</v>
      </c>
      <c r="O1112" s="9">
        <v>10802.36</v>
      </c>
      <c r="P1112" s="9">
        <v>5945.94</v>
      </c>
      <c r="Q1112" s="9">
        <v>5140</v>
      </c>
      <c r="R1112" s="9">
        <v>4204.4399999999996</v>
      </c>
      <c r="S1112" s="9">
        <v>3311.19</v>
      </c>
      <c r="T1112" s="10">
        <v>73216.89</v>
      </c>
    </row>
    <row r="1113" spans="1:20" ht="15.75" thickBot="1" x14ac:dyDescent="0.3">
      <c r="A1113" s="4" t="s">
        <v>320</v>
      </c>
      <c r="B1113" s="4" t="s">
        <v>294</v>
      </c>
      <c r="C1113" s="4" t="s">
        <v>295</v>
      </c>
      <c r="D1113" s="4" t="s">
        <v>334</v>
      </c>
      <c r="E1113" s="4" t="s">
        <v>335</v>
      </c>
      <c r="F1113" s="4" t="s">
        <v>112</v>
      </c>
      <c r="G1113" s="4" t="s">
        <v>113</v>
      </c>
      <c r="H1113" s="12"/>
      <c r="I1113" s="12"/>
      <c r="J1113" s="12"/>
      <c r="K1113" s="12"/>
      <c r="L1113" s="11">
        <v>100.81</v>
      </c>
      <c r="M1113" s="12"/>
      <c r="N1113" s="12"/>
      <c r="O1113" s="12"/>
      <c r="P1113" s="12"/>
      <c r="Q1113" s="12"/>
      <c r="R1113" s="12"/>
      <c r="S1113" s="12"/>
      <c r="T1113" s="10">
        <v>100.81</v>
      </c>
    </row>
    <row r="1114" spans="1:20" ht="15.75" thickBot="1" x14ac:dyDescent="0.3">
      <c r="A1114" s="4" t="s">
        <v>320</v>
      </c>
      <c r="B1114" s="4" t="s">
        <v>294</v>
      </c>
      <c r="C1114" s="4" t="s">
        <v>295</v>
      </c>
      <c r="D1114" s="4" t="s">
        <v>334</v>
      </c>
      <c r="E1114" s="4" t="s">
        <v>335</v>
      </c>
      <c r="F1114" s="4" t="s">
        <v>88</v>
      </c>
      <c r="G1114" s="4" t="s">
        <v>89</v>
      </c>
      <c r="H1114" s="9">
        <v>6541.86</v>
      </c>
      <c r="I1114" s="9">
        <v>5796.32</v>
      </c>
      <c r="J1114" s="9">
        <v>5533.73</v>
      </c>
      <c r="K1114" s="9">
        <v>5498.1</v>
      </c>
      <c r="L1114" s="9">
        <v>4721.7700000000004</v>
      </c>
      <c r="M1114" s="9">
        <v>4580.32</v>
      </c>
      <c r="N1114" s="9">
        <v>4721.57</v>
      </c>
      <c r="O1114" s="9">
        <v>4933.42</v>
      </c>
      <c r="P1114" s="9">
        <v>4403.91</v>
      </c>
      <c r="Q1114" s="9">
        <v>4933.28</v>
      </c>
      <c r="R1114" s="9">
        <v>5080.2299999999996</v>
      </c>
      <c r="S1114" s="9">
        <v>3589.85</v>
      </c>
      <c r="T1114" s="10">
        <v>60334.36</v>
      </c>
    </row>
    <row r="1115" spans="1:20" ht="15.75" thickBot="1" x14ac:dyDescent="0.3">
      <c r="A1115" s="4" t="s">
        <v>320</v>
      </c>
      <c r="B1115" s="4" t="s">
        <v>294</v>
      </c>
      <c r="C1115" s="4" t="s">
        <v>295</v>
      </c>
      <c r="D1115" s="4" t="s">
        <v>334</v>
      </c>
      <c r="E1115" s="4" t="s">
        <v>335</v>
      </c>
      <c r="F1115" s="4" t="s">
        <v>90</v>
      </c>
      <c r="G1115" s="4" t="s">
        <v>91</v>
      </c>
      <c r="H1115" s="11">
        <v>26145.39</v>
      </c>
      <c r="I1115" s="11">
        <v>23612.92</v>
      </c>
      <c r="J1115" s="11">
        <v>22405.45</v>
      </c>
      <c r="K1115" s="11">
        <v>22384.1</v>
      </c>
      <c r="L1115" s="11">
        <v>19776.75</v>
      </c>
      <c r="M1115" s="11">
        <v>18474.599999999999</v>
      </c>
      <c r="N1115" s="11">
        <v>20032.97</v>
      </c>
      <c r="O1115" s="11">
        <v>21075.1</v>
      </c>
      <c r="P1115" s="11">
        <v>18166.32</v>
      </c>
      <c r="Q1115" s="11">
        <v>20171.900000000001</v>
      </c>
      <c r="R1115" s="11">
        <v>20431.43</v>
      </c>
      <c r="S1115" s="11">
        <v>14475.28</v>
      </c>
      <c r="T1115" s="10">
        <v>247152.21</v>
      </c>
    </row>
    <row r="1116" spans="1:20" ht="15.75" thickBot="1" x14ac:dyDescent="0.3">
      <c r="A1116" s="4" t="s">
        <v>320</v>
      </c>
      <c r="B1116" s="4" t="s">
        <v>294</v>
      </c>
      <c r="C1116" s="4" t="s">
        <v>295</v>
      </c>
      <c r="D1116" s="4" t="s">
        <v>334</v>
      </c>
      <c r="E1116" s="4" t="s">
        <v>335</v>
      </c>
      <c r="F1116" s="4" t="s">
        <v>61</v>
      </c>
      <c r="G1116" s="4" t="s">
        <v>62</v>
      </c>
      <c r="H1116" s="8"/>
      <c r="I1116" s="8"/>
      <c r="J1116" s="8"/>
      <c r="K1116" s="8"/>
      <c r="L1116" s="8"/>
      <c r="M1116" s="8"/>
      <c r="N1116" s="8"/>
      <c r="O1116" s="9">
        <v>94.44</v>
      </c>
      <c r="P1116" s="8"/>
      <c r="Q1116" s="8"/>
      <c r="R1116" s="8"/>
      <c r="S1116" s="8"/>
      <c r="T1116" s="10">
        <v>94.44</v>
      </c>
    </row>
    <row r="1117" spans="1:20" ht="15.75" thickBot="1" x14ac:dyDescent="0.3">
      <c r="A1117" s="4" t="s">
        <v>320</v>
      </c>
      <c r="B1117" s="4" t="s">
        <v>294</v>
      </c>
      <c r="C1117" s="4" t="s">
        <v>295</v>
      </c>
      <c r="D1117" s="4" t="s">
        <v>334</v>
      </c>
      <c r="E1117" s="4" t="s">
        <v>335</v>
      </c>
      <c r="F1117" s="4" t="s">
        <v>92</v>
      </c>
      <c r="G1117" s="4" t="s">
        <v>93</v>
      </c>
      <c r="H1117" s="11">
        <v>2793.28</v>
      </c>
      <c r="I1117" s="11">
        <v>2589.4</v>
      </c>
      <c r="J1117" s="11">
        <v>4377.91</v>
      </c>
      <c r="K1117" s="11">
        <v>2843.27</v>
      </c>
      <c r="L1117" s="11">
        <v>3682.21</v>
      </c>
      <c r="M1117" s="11">
        <v>3677.02</v>
      </c>
      <c r="N1117" s="11">
        <v>2882.13</v>
      </c>
      <c r="O1117" s="11">
        <v>3038.37</v>
      </c>
      <c r="P1117" s="11">
        <v>3837.56</v>
      </c>
      <c r="Q1117" s="11">
        <v>2588.83</v>
      </c>
      <c r="R1117" s="11">
        <v>2681.22</v>
      </c>
      <c r="S1117" s="11">
        <v>1791.58</v>
      </c>
      <c r="T1117" s="10">
        <v>36782.78</v>
      </c>
    </row>
    <row r="1118" spans="1:20" ht="15.75" thickBot="1" x14ac:dyDescent="0.3">
      <c r="A1118" s="4" t="s">
        <v>320</v>
      </c>
      <c r="B1118" s="4" t="s">
        <v>294</v>
      </c>
      <c r="C1118" s="4" t="s">
        <v>295</v>
      </c>
      <c r="D1118" s="4" t="s">
        <v>334</v>
      </c>
      <c r="E1118" s="4" t="s">
        <v>335</v>
      </c>
      <c r="F1118" s="4" t="s">
        <v>235</v>
      </c>
      <c r="G1118" s="4" t="s">
        <v>236</v>
      </c>
      <c r="H1118" s="8"/>
      <c r="I1118" s="9">
        <v>10.28</v>
      </c>
      <c r="J1118" s="9">
        <v>16.18</v>
      </c>
      <c r="K1118" s="8"/>
      <c r="L1118" s="9">
        <v>32.36</v>
      </c>
      <c r="M1118" s="8"/>
      <c r="N1118" s="8"/>
      <c r="O1118" s="8"/>
      <c r="P1118" s="8"/>
      <c r="Q1118" s="8"/>
      <c r="R1118" s="8"/>
      <c r="S1118" s="8"/>
      <c r="T1118" s="10">
        <v>58.82</v>
      </c>
    </row>
    <row r="1119" spans="1:20" ht="15.75" thickBot="1" x14ac:dyDescent="0.3">
      <c r="A1119" s="4" t="s">
        <v>320</v>
      </c>
      <c r="B1119" s="4" t="s">
        <v>294</v>
      </c>
      <c r="C1119" s="4" t="s">
        <v>295</v>
      </c>
      <c r="D1119" s="4" t="s">
        <v>334</v>
      </c>
      <c r="E1119" s="4" t="s">
        <v>335</v>
      </c>
      <c r="F1119" s="4" t="s">
        <v>120</v>
      </c>
      <c r="G1119" s="4" t="s">
        <v>121</v>
      </c>
      <c r="H1119" s="12"/>
      <c r="I1119" s="11">
        <v>16.350000000000001</v>
      </c>
      <c r="J1119" s="12"/>
      <c r="K1119" s="12"/>
      <c r="L1119" s="12"/>
      <c r="M1119" s="12"/>
      <c r="N1119" s="12"/>
      <c r="O1119" s="12"/>
      <c r="P1119" s="12"/>
      <c r="Q1119" s="12"/>
      <c r="R1119" s="12"/>
      <c r="S1119" s="12"/>
      <c r="T1119" s="10">
        <v>16.350000000000001</v>
      </c>
    </row>
    <row r="1120" spans="1:20" ht="15.75" thickBot="1" x14ac:dyDescent="0.3">
      <c r="A1120" s="4" t="s">
        <v>320</v>
      </c>
      <c r="B1120" s="4" t="s">
        <v>294</v>
      </c>
      <c r="C1120" s="4" t="s">
        <v>295</v>
      </c>
      <c r="D1120" s="4" t="s">
        <v>334</v>
      </c>
      <c r="E1120" s="4" t="s">
        <v>335</v>
      </c>
      <c r="F1120" s="4" t="s">
        <v>94</v>
      </c>
      <c r="G1120" s="4" t="s">
        <v>95</v>
      </c>
      <c r="H1120" s="9">
        <v>1508</v>
      </c>
      <c r="I1120" s="9">
        <v>1508</v>
      </c>
      <c r="J1120" s="9">
        <v>1508</v>
      </c>
      <c r="K1120" s="9">
        <v>1508</v>
      </c>
      <c r="L1120" s="9">
        <v>1556</v>
      </c>
      <c r="M1120" s="9">
        <v>1508</v>
      </c>
      <c r="N1120" s="9">
        <v>1508</v>
      </c>
      <c r="O1120" s="9">
        <v>1508</v>
      </c>
      <c r="P1120" s="9">
        <v>1508</v>
      </c>
      <c r="Q1120" s="9">
        <v>1508</v>
      </c>
      <c r="R1120" s="9">
        <v>1508</v>
      </c>
      <c r="S1120" s="9">
        <v>1508</v>
      </c>
      <c r="T1120" s="10">
        <v>18144</v>
      </c>
    </row>
    <row r="1121" spans="1:20" ht="15.75" thickBot="1" x14ac:dyDescent="0.3">
      <c r="A1121" s="4" t="s">
        <v>320</v>
      </c>
      <c r="B1121" s="4" t="s">
        <v>294</v>
      </c>
      <c r="C1121" s="4" t="s">
        <v>295</v>
      </c>
      <c r="D1121" s="4" t="s">
        <v>334</v>
      </c>
      <c r="E1121" s="4" t="s">
        <v>335</v>
      </c>
      <c r="F1121" s="4" t="s">
        <v>84</v>
      </c>
      <c r="G1121" s="4" t="s">
        <v>85</v>
      </c>
      <c r="H1121" s="11">
        <v>7167.51</v>
      </c>
      <c r="I1121" s="11">
        <v>9632.1200000000008</v>
      </c>
      <c r="J1121" s="11">
        <v>7723.5</v>
      </c>
      <c r="K1121" s="11">
        <v>6702.4</v>
      </c>
      <c r="L1121" s="11">
        <v>6212.61</v>
      </c>
      <c r="M1121" s="11">
        <v>5271.3</v>
      </c>
      <c r="N1121" s="11">
        <v>6332.94</v>
      </c>
      <c r="O1121" s="11">
        <v>6474.42</v>
      </c>
      <c r="P1121" s="11">
        <v>5203.6000000000004</v>
      </c>
      <c r="Q1121" s="11">
        <v>6926.7</v>
      </c>
      <c r="R1121" s="11">
        <v>6513.9</v>
      </c>
      <c r="S1121" s="11">
        <v>3544.04</v>
      </c>
      <c r="T1121" s="10">
        <v>77705.039999999994</v>
      </c>
    </row>
    <row r="1122" spans="1:20" ht="15.75" thickBot="1" x14ac:dyDescent="0.3">
      <c r="A1122" s="4" t="s">
        <v>320</v>
      </c>
      <c r="B1122" s="4" t="s">
        <v>294</v>
      </c>
      <c r="C1122" s="4" t="s">
        <v>295</v>
      </c>
      <c r="D1122" s="4" t="s">
        <v>334</v>
      </c>
      <c r="E1122" s="4" t="s">
        <v>335</v>
      </c>
      <c r="F1122" s="4" t="s">
        <v>44</v>
      </c>
      <c r="G1122" s="4" t="s">
        <v>45</v>
      </c>
      <c r="H1122" s="8"/>
      <c r="I1122" s="9">
        <v>95.25</v>
      </c>
      <c r="J1122" s="8"/>
      <c r="K1122" s="9">
        <v>89.77</v>
      </c>
      <c r="L1122" s="8"/>
      <c r="M1122" s="8"/>
      <c r="N1122" s="9">
        <v>98.74</v>
      </c>
      <c r="O1122" s="8"/>
      <c r="P1122" s="8"/>
      <c r="Q1122" s="9">
        <v>98.74</v>
      </c>
      <c r="R1122" s="8"/>
      <c r="S1122" s="8"/>
      <c r="T1122" s="10">
        <v>382.5</v>
      </c>
    </row>
    <row r="1123" spans="1:20" ht="15.75" thickBot="1" x14ac:dyDescent="0.3">
      <c r="A1123" s="4" t="s">
        <v>320</v>
      </c>
      <c r="B1123" s="4" t="s">
        <v>294</v>
      </c>
      <c r="C1123" s="4" t="s">
        <v>295</v>
      </c>
      <c r="D1123" s="4" t="s">
        <v>334</v>
      </c>
      <c r="E1123" s="4" t="s">
        <v>335</v>
      </c>
      <c r="F1123" s="4" t="s">
        <v>130</v>
      </c>
      <c r="G1123" s="4" t="s">
        <v>131</v>
      </c>
      <c r="H1123" s="12"/>
      <c r="I1123" s="11">
        <v>11.96</v>
      </c>
      <c r="J1123" s="11">
        <v>87.85</v>
      </c>
      <c r="K1123" s="12"/>
      <c r="L1123" s="11">
        <v>40.15</v>
      </c>
      <c r="M1123" s="12"/>
      <c r="N1123" s="11">
        <v>118.75</v>
      </c>
      <c r="O1123" s="11">
        <v>25.21</v>
      </c>
      <c r="P1123" s="11">
        <v>49.44</v>
      </c>
      <c r="Q1123" s="12"/>
      <c r="R1123" s="11">
        <v>290.45</v>
      </c>
      <c r="S1123" s="11">
        <v>41.98</v>
      </c>
      <c r="T1123" s="10">
        <v>665.79</v>
      </c>
    </row>
    <row r="1124" spans="1:20" ht="15.75" thickBot="1" x14ac:dyDescent="0.3">
      <c r="A1124" s="4" t="s">
        <v>320</v>
      </c>
      <c r="B1124" s="4" t="s">
        <v>294</v>
      </c>
      <c r="C1124" s="4" t="s">
        <v>295</v>
      </c>
      <c r="D1124" s="4" t="s">
        <v>334</v>
      </c>
      <c r="E1124" s="4" t="s">
        <v>335</v>
      </c>
      <c r="F1124" s="4" t="s">
        <v>132</v>
      </c>
      <c r="G1124" s="4" t="s">
        <v>133</v>
      </c>
      <c r="H1124" s="8"/>
      <c r="I1124" s="8"/>
      <c r="J1124" s="8"/>
      <c r="K1124" s="9">
        <v>206.93</v>
      </c>
      <c r="L1124" s="8"/>
      <c r="M1124" s="8"/>
      <c r="N1124" s="8"/>
      <c r="O1124" s="8"/>
      <c r="P1124" s="8"/>
      <c r="Q1124" s="8"/>
      <c r="R1124" s="8"/>
      <c r="S1124" s="8"/>
      <c r="T1124" s="10">
        <v>206.93</v>
      </c>
    </row>
    <row r="1125" spans="1:20" ht="15.75" thickBot="1" x14ac:dyDescent="0.3">
      <c r="A1125" s="4" t="s">
        <v>320</v>
      </c>
      <c r="B1125" s="4" t="s">
        <v>294</v>
      </c>
      <c r="C1125" s="4" t="s">
        <v>295</v>
      </c>
      <c r="D1125" s="4" t="s">
        <v>334</v>
      </c>
      <c r="E1125" s="4" t="s">
        <v>335</v>
      </c>
      <c r="F1125" s="4" t="s">
        <v>136</v>
      </c>
      <c r="G1125" s="4" t="s">
        <v>137</v>
      </c>
      <c r="H1125" s="12"/>
      <c r="I1125" s="12"/>
      <c r="J1125" s="12"/>
      <c r="K1125" s="12"/>
      <c r="L1125" s="12"/>
      <c r="M1125" s="11">
        <v>2760</v>
      </c>
      <c r="N1125" s="12"/>
      <c r="O1125" s="12"/>
      <c r="P1125" s="12"/>
      <c r="Q1125" s="12"/>
      <c r="R1125" s="12"/>
      <c r="S1125" s="12"/>
      <c r="T1125" s="10">
        <v>2760</v>
      </c>
    </row>
    <row r="1126" spans="1:20" ht="15.75" thickBot="1" x14ac:dyDescent="0.3">
      <c r="A1126" s="4" t="s">
        <v>320</v>
      </c>
      <c r="B1126" s="4" t="s">
        <v>294</v>
      </c>
      <c r="C1126" s="4" t="s">
        <v>295</v>
      </c>
      <c r="D1126" s="4" t="s">
        <v>334</v>
      </c>
      <c r="E1126" s="4" t="s">
        <v>335</v>
      </c>
      <c r="F1126" s="4" t="s">
        <v>140</v>
      </c>
      <c r="G1126" s="4" t="s">
        <v>141</v>
      </c>
      <c r="H1126" s="8"/>
      <c r="I1126" s="9">
        <v>85.72</v>
      </c>
      <c r="J1126" s="9">
        <v>42.86</v>
      </c>
      <c r="K1126" s="9">
        <v>42.86</v>
      </c>
      <c r="L1126" s="9">
        <v>128.58000000000001</v>
      </c>
      <c r="M1126" s="9">
        <v>21.43</v>
      </c>
      <c r="N1126" s="9">
        <v>128.58000000000001</v>
      </c>
      <c r="O1126" s="9">
        <v>300.02</v>
      </c>
      <c r="P1126" s="9">
        <v>85.72</v>
      </c>
      <c r="Q1126" s="9">
        <v>85.72</v>
      </c>
      <c r="R1126" s="9">
        <v>22.5</v>
      </c>
      <c r="S1126" s="8"/>
      <c r="T1126" s="10">
        <v>943.99</v>
      </c>
    </row>
    <row r="1127" spans="1:20" ht="15.75" thickBot="1" x14ac:dyDescent="0.3">
      <c r="A1127" s="4" t="s">
        <v>320</v>
      </c>
      <c r="B1127" s="4" t="s">
        <v>294</v>
      </c>
      <c r="C1127" s="4" t="s">
        <v>295</v>
      </c>
      <c r="D1127" s="4" t="s">
        <v>334</v>
      </c>
      <c r="E1127" s="4" t="s">
        <v>335</v>
      </c>
      <c r="F1127" s="4" t="s">
        <v>239</v>
      </c>
      <c r="G1127" s="4" t="s">
        <v>240</v>
      </c>
      <c r="H1127" s="11">
        <v>69.87</v>
      </c>
      <c r="I1127" s="12"/>
      <c r="J1127" s="11">
        <v>921.02</v>
      </c>
      <c r="K1127" s="12"/>
      <c r="L1127" s="12"/>
      <c r="M1127" s="12"/>
      <c r="N1127" s="11">
        <v>239.74</v>
      </c>
      <c r="O1127" s="12"/>
      <c r="P1127" s="12"/>
      <c r="Q1127" s="12"/>
      <c r="R1127" s="12"/>
      <c r="S1127" s="12"/>
      <c r="T1127" s="10">
        <v>1230.6300000000001</v>
      </c>
    </row>
    <row r="1128" spans="1:20" ht="15.75" thickBot="1" x14ac:dyDescent="0.3">
      <c r="A1128" s="4" t="s">
        <v>320</v>
      </c>
      <c r="B1128" s="4" t="s">
        <v>294</v>
      </c>
      <c r="C1128" s="4" t="s">
        <v>295</v>
      </c>
      <c r="D1128" s="4" t="s">
        <v>334</v>
      </c>
      <c r="E1128" s="4" t="s">
        <v>335</v>
      </c>
      <c r="F1128" s="4" t="s">
        <v>144</v>
      </c>
      <c r="G1128" s="4" t="s">
        <v>145</v>
      </c>
      <c r="H1128" s="9">
        <v>207.59</v>
      </c>
      <c r="I1128" s="9">
        <v>221.56</v>
      </c>
      <c r="J1128" s="9">
        <v>171.52</v>
      </c>
      <c r="K1128" s="9">
        <v>73.38</v>
      </c>
      <c r="L1128" s="9">
        <v>75.61</v>
      </c>
      <c r="M1128" s="9">
        <v>28.95</v>
      </c>
      <c r="N1128" s="9">
        <v>79.599999999999994</v>
      </c>
      <c r="O1128" s="9">
        <v>33.19</v>
      </c>
      <c r="P1128" s="9">
        <v>144.75</v>
      </c>
      <c r="Q1128" s="9">
        <v>69.05</v>
      </c>
      <c r="R1128" s="9">
        <v>112.42</v>
      </c>
      <c r="S1128" s="9">
        <v>38.799999999999997</v>
      </c>
      <c r="T1128" s="10">
        <v>1256.42</v>
      </c>
    </row>
    <row r="1129" spans="1:20" ht="15.75" thickBot="1" x14ac:dyDescent="0.3">
      <c r="A1129" s="4" t="s">
        <v>320</v>
      </c>
      <c r="B1129" s="4" t="s">
        <v>294</v>
      </c>
      <c r="C1129" s="4" t="s">
        <v>295</v>
      </c>
      <c r="D1129" s="4" t="s">
        <v>334</v>
      </c>
      <c r="E1129" s="4" t="s">
        <v>335</v>
      </c>
      <c r="F1129" s="4" t="s">
        <v>217</v>
      </c>
      <c r="G1129" s="4" t="s">
        <v>218</v>
      </c>
      <c r="H1129" s="12"/>
      <c r="I1129" s="12"/>
      <c r="J1129" s="12"/>
      <c r="K1129" s="12"/>
      <c r="L1129" s="12"/>
      <c r="M1129" s="12"/>
      <c r="N1129" s="12"/>
      <c r="O1129" s="12"/>
      <c r="P1129" s="12"/>
      <c r="Q1129" s="12"/>
      <c r="R1129" s="12"/>
      <c r="S1129" s="11">
        <v>100.39</v>
      </c>
      <c r="T1129" s="10">
        <v>100.39</v>
      </c>
    </row>
    <row r="1130" spans="1:20" ht="15.75" thickBot="1" x14ac:dyDescent="0.3">
      <c r="A1130" s="4" t="s">
        <v>320</v>
      </c>
      <c r="B1130" s="4" t="s">
        <v>294</v>
      </c>
      <c r="C1130" s="4" t="s">
        <v>295</v>
      </c>
      <c r="D1130" s="4" t="s">
        <v>334</v>
      </c>
      <c r="E1130" s="4" t="s">
        <v>335</v>
      </c>
      <c r="F1130" s="4" t="s">
        <v>150</v>
      </c>
      <c r="G1130" s="4" t="s">
        <v>151</v>
      </c>
      <c r="H1130" s="9">
        <v>675</v>
      </c>
      <c r="I1130" s="8"/>
      <c r="J1130" s="9">
        <v>330</v>
      </c>
      <c r="K1130" s="9">
        <v>375</v>
      </c>
      <c r="L1130" s="8"/>
      <c r="M1130" s="8"/>
      <c r="N1130" s="8"/>
      <c r="O1130" s="8"/>
      <c r="P1130" s="8"/>
      <c r="Q1130" s="8"/>
      <c r="R1130" s="8"/>
      <c r="S1130" s="9">
        <v>650</v>
      </c>
      <c r="T1130" s="10">
        <v>2030</v>
      </c>
    </row>
    <row r="1131" spans="1:20" ht="15.75" thickBot="1" x14ac:dyDescent="0.3">
      <c r="A1131" s="4" t="s">
        <v>320</v>
      </c>
      <c r="B1131" s="4" t="s">
        <v>294</v>
      </c>
      <c r="C1131" s="4" t="s">
        <v>295</v>
      </c>
      <c r="D1131" s="4" t="s">
        <v>334</v>
      </c>
      <c r="E1131" s="4" t="s">
        <v>335</v>
      </c>
      <c r="F1131" s="4" t="s">
        <v>65</v>
      </c>
      <c r="G1131" s="4" t="s">
        <v>66</v>
      </c>
      <c r="H1131" s="12"/>
      <c r="I1131" s="12"/>
      <c r="J1131" s="11">
        <v>209.83</v>
      </c>
      <c r="K1131" s="11">
        <v>247.98</v>
      </c>
      <c r="L1131" s="11">
        <v>629.48</v>
      </c>
      <c r="M1131" s="11">
        <v>1106.3499999999999</v>
      </c>
      <c r="N1131" s="11">
        <v>553.17999999999995</v>
      </c>
      <c r="O1131" s="11">
        <v>152.6</v>
      </c>
      <c r="P1131" s="11">
        <v>400.58</v>
      </c>
      <c r="Q1131" s="11">
        <v>38.15</v>
      </c>
      <c r="R1131" s="12"/>
      <c r="S1131" s="11">
        <v>196.48</v>
      </c>
      <c r="T1131" s="10">
        <v>3534.63</v>
      </c>
    </row>
    <row r="1132" spans="1:20" ht="15.75" thickBot="1" x14ac:dyDescent="0.3">
      <c r="A1132" s="4" t="s">
        <v>320</v>
      </c>
      <c r="B1132" s="4" t="s">
        <v>294</v>
      </c>
      <c r="C1132" s="4" t="s">
        <v>295</v>
      </c>
      <c r="D1132" s="4" t="s">
        <v>334</v>
      </c>
      <c r="E1132" s="4" t="s">
        <v>335</v>
      </c>
      <c r="F1132" s="4" t="s">
        <v>56</v>
      </c>
      <c r="G1132" s="4" t="s">
        <v>57</v>
      </c>
      <c r="H1132" s="9">
        <v>53557.96</v>
      </c>
      <c r="I1132" s="9">
        <v>49139.32</v>
      </c>
      <c r="J1132" s="9">
        <v>48884.2</v>
      </c>
      <c r="K1132" s="9">
        <v>43537.23</v>
      </c>
      <c r="L1132" s="9">
        <v>37094.76</v>
      </c>
      <c r="M1132" s="9">
        <v>32703.48</v>
      </c>
      <c r="N1132" s="9">
        <v>37889.24</v>
      </c>
      <c r="O1132" s="9">
        <v>33642.410000000003</v>
      </c>
      <c r="P1132" s="9">
        <v>29323.35</v>
      </c>
      <c r="Q1132" s="9">
        <v>48549.65</v>
      </c>
      <c r="R1132" s="9">
        <v>41110.47</v>
      </c>
      <c r="S1132" s="9">
        <v>30929.599999999999</v>
      </c>
      <c r="T1132" s="10">
        <v>486361.67</v>
      </c>
    </row>
    <row r="1133" spans="1:20" ht="15.75" thickBot="1" x14ac:dyDescent="0.3">
      <c r="A1133" s="4" t="s">
        <v>320</v>
      </c>
      <c r="B1133" s="4" t="s">
        <v>294</v>
      </c>
      <c r="C1133" s="4" t="s">
        <v>295</v>
      </c>
      <c r="D1133" s="4" t="s">
        <v>334</v>
      </c>
      <c r="E1133" s="4" t="s">
        <v>335</v>
      </c>
      <c r="F1133" s="4" t="s">
        <v>68</v>
      </c>
      <c r="G1133" s="4" t="s">
        <v>69</v>
      </c>
      <c r="H1133" s="11">
        <v>4993.45</v>
      </c>
      <c r="I1133" s="11">
        <v>7626.08</v>
      </c>
      <c r="J1133" s="11">
        <v>8813.5499999999993</v>
      </c>
      <c r="K1133" s="11">
        <v>5851.91</v>
      </c>
      <c r="L1133" s="11">
        <v>11460.48</v>
      </c>
      <c r="M1133" s="11">
        <v>7296.99</v>
      </c>
      <c r="N1133" s="11">
        <v>8498.7900000000009</v>
      </c>
      <c r="O1133" s="11">
        <v>9900.92</v>
      </c>
      <c r="P1133" s="11">
        <v>8756.35</v>
      </c>
      <c r="Q1133" s="11">
        <v>6724.67</v>
      </c>
      <c r="R1133" s="11">
        <v>6738.94</v>
      </c>
      <c r="S1133" s="11">
        <v>3948.99</v>
      </c>
      <c r="T1133" s="10">
        <v>90611.12</v>
      </c>
    </row>
    <row r="1134" spans="1:20" ht="15.75" thickBot="1" x14ac:dyDescent="0.3">
      <c r="A1134" s="4" t="s">
        <v>320</v>
      </c>
      <c r="B1134" s="4" t="s">
        <v>294</v>
      </c>
      <c r="C1134" s="4" t="s">
        <v>295</v>
      </c>
      <c r="D1134" s="4" t="s">
        <v>334</v>
      </c>
      <c r="E1134" s="4" t="s">
        <v>335</v>
      </c>
      <c r="F1134" s="4" t="s">
        <v>156</v>
      </c>
      <c r="G1134" s="4" t="s">
        <v>157</v>
      </c>
      <c r="H1134" s="9">
        <v>21.43</v>
      </c>
      <c r="I1134" s="9">
        <v>42.86</v>
      </c>
      <c r="J1134" s="9">
        <v>171.44</v>
      </c>
      <c r="K1134" s="9">
        <v>85.72</v>
      </c>
      <c r="L1134" s="9">
        <v>192.87</v>
      </c>
      <c r="M1134" s="9">
        <v>235.73</v>
      </c>
      <c r="N1134" s="9">
        <v>85.72</v>
      </c>
      <c r="O1134" s="9">
        <v>128.58000000000001</v>
      </c>
      <c r="P1134" s="9">
        <v>128.58000000000001</v>
      </c>
      <c r="Q1134" s="9">
        <v>107.15</v>
      </c>
      <c r="R1134" s="9">
        <v>21.43</v>
      </c>
      <c r="S1134" s="9">
        <v>42.86</v>
      </c>
      <c r="T1134" s="10">
        <v>1264.3699999999999</v>
      </c>
    </row>
    <row r="1135" spans="1:20" ht="15.75" thickBot="1" x14ac:dyDescent="0.3">
      <c r="A1135" s="4" t="s">
        <v>320</v>
      </c>
      <c r="B1135" s="4" t="s">
        <v>294</v>
      </c>
      <c r="C1135" s="4" t="s">
        <v>295</v>
      </c>
      <c r="D1135" s="4" t="s">
        <v>334</v>
      </c>
      <c r="E1135" s="4" t="s">
        <v>335</v>
      </c>
      <c r="F1135" s="4" t="s">
        <v>104</v>
      </c>
      <c r="G1135" s="4" t="s">
        <v>105</v>
      </c>
      <c r="H1135" s="12"/>
      <c r="I1135" s="11">
        <v>-553.17999999999995</v>
      </c>
      <c r="J1135" s="11">
        <v>-343.35</v>
      </c>
      <c r="K1135" s="11">
        <v>-419.65</v>
      </c>
      <c r="L1135" s="11">
        <v>-381.5</v>
      </c>
      <c r="M1135" s="11">
        <v>-648.54999999999995</v>
      </c>
      <c r="N1135" s="11">
        <v>-763</v>
      </c>
      <c r="O1135" s="11">
        <v>-534.1</v>
      </c>
      <c r="P1135" s="11">
        <v>-534.1</v>
      </c>
      <c r="Q1135" s="11">
        <v>-877.45</v>
      </c>
      <c r="R1135" s="11">
        <v>-267.05</v>
      </c>
      <c r="S1135" s="11">
        <v>-157.18</v>
      </c>
      <c r="T1135" s="10">
        <v>-5479.11</v>
      </c>
    </row>
    <row r="1136" spans="1:20" ht="15.75" thickBot="1" x14ac:dyDescent="0.3">
      <c r="A1136" s="4" t="s">
        <v>320</v>
      </c>
      <c r="B1136" s="4" t="s">
        <v>294</v>
      </c>
      <c r="C1136" s="4" t="s">
        <v>295</v>
      </c>
      <c r="D1136" s="4" t="s">
        <v>334</v>
      </c>
      <c r="E1136" s="4" t="s">
        <v>335</v>
      </c>
      <c r="F1136" s="4" t="s">
        <v>106</v>
      </c>
      <c r="G1136" s="4" t="s">
        <v>107</v>
      </c>
      <c r="H1136" s="9">
        <v>-56835.839999999997</v>
      </c>
      <c r="I1136" s="9">
        <v>-52070.64</v>
      </c>
      <c r="J1136" s="9">
        <v>-51946.94</v>
      </c>
      <c r="K1136" s="9">
        <v>-47986.29</v>
      </c>
      <c r="L1136" s="9">
        <v>-45732.87</v>
      </c>
      <c r="M1136" s="9">
        <v>-36054.720000000001</v>
      </c>
      <c r="N1136" s="9">
        <v>-40677.120000000003</v>
      </c>
      <c r="O1136" s="9">
        <v>-42468.3</v>
      </c>
      <c r="P1136" s="9">
        <v>-39290.400000000001</v>
      </c>
      <c r="Q1136" s="9">
        <v>-47177.38</v>
      </c>
      <c r="R1136" s="9">
        <v>-40035.120000000003</v>
      </c>
      <c r="S1136" s="9">
        <v>-29977.919999999998</v>
      </c>
      <c r="T1136" s="10">
        <v>-530253.54</v>
      </c>
    </row>
    <row r="1137" spans="1:20" ht="15.75" thickBot="1" x14ac:dyDescent="0.3">
      <c r="A1137" s="4" t="s">
        <v>320</v>
      </c>
      <c r="B1137" s="4" t="s">
        <v>294</v>
      </c>
      <c r="C1137" s="4" t="s">
        <v>295</v>
      </c>
      <c r="D1137" s="4" t="s">
        <v>334</v>
      </c>
      <c r="E1137" s="4" t="s">
        <v>335</v>
      </c>
      <c r="F1137" s="4" t="s">
        <v>108</v>
      </c>
      <c r="G1137" s="4" t="s">
        <v>109</v>
      </c>
      <c r="H1137" s="11">
        <v>-5250.98</v>
      </c>
      <c r="I1137" s="11">
        <v>-6352.67</v>
      </c>
      <c r="J1137" s="11">
        <v>-7025.06</v>
      </c>
      <c r="K1137" s="11">
        <v>-7411.41</v>
      </c>
      <c r="L1137" s="11">
        <v>-8756.34</v>
      </c>
      <c r="M1137" s="11">
        <v>-6839.13</v>
      </c>
      <c r="N1137" s="11">
        <v>-8384.32</v>
      </c>
      <c r="O1137" s="11">
        <v>-10959.69</v>
      </c>
      <c r="P1137" s="11">
        <v>-8040.97</v>
      </c>
      <c r="Q1137" s="11">
        <v>-5680.2</v>
      </c>
      <c r="R1137" s="11">
        <v>-5457.62</v>
      </c>
      <c r="S1137" s="11">
        <v>-4155.2700000000004</v>
      </c>
      <c r="T1137" s="10">
        <v>-84313.66</v>
      </c>
    </row>
    <row r="1138" spans="1:20" ht="15.75" thickBot="1" x14ac:dyDescent="0.3">
      <c r="A1138" s="4" t="s">
        <v>320</v>
      </c>
      <c r="B1138" s="4" t="s">
        <v>294</v>
      </c>
      <c r="C1138" s="4" t="s">
        <v>295</v>
      </c>
      <c r="D1138" s="4" t="s">
        <v>334</v>
      </c>
      <c r="E1138" s="4" t="s">
        <v>335</v>
      </c>
      <c r="F1138" s="4" t="s">
        <v>243</v>
      </c>
      <c r="G1138" s="4" t="s">
        <v>244</v>
      </c>
      <c r="H1138" s="8"/>
      <c r="I1138" s="8"/>
      <c r="J1138" s="8"/>
      <c r="K1138" s="9">
        <v>-42.86</v>
      </c>
      <c r="L1138" s="8"/>
      <c r="M1138" s="8"/>
      <c r="N1138" s="9">
        <v>-64.290000000000006</v>
      </c>
      <c r="O1138" s="8"/>
      <c r="P1138" s="9">
        <v>-21.43</v>
      </c>
      <c r="Q1138" s="8"/>
      <c r="R1138" s="8"/>
      <c r="S1138" s="8"/>
      <c r="T1138" s="10">
        <v>-128.58000000000001</v>
      </c>
    </row>
    <row r="1139" spans="1:20" ht="15.75" thickBot="1" x14ac:dyDescent="0.3">
      <c r="A1139" s="4" t="s">
        <v>320</v>
      </c>
      <c r="B1139" s="4" t="s">
        <v>294</v>
      </c>
      <c r="C1139" s="4" t="s">
        <v>295</v>
      </c>
      <c r="D1139" s="4" t="s">
        <v>344</v>
      </c>
      <c r="E1139" s="4" t="s">
        <v>345</v>
      </c>
      <c r="F1139" s="4" t="s">
        <v>92</v>
      </c>
      <c r="G1139" s="4" t="s">
        <v>93</v>
      </c>
      <c r="H1139" s="12"/>
      <c r="I1139" s="12"/>
      <c r="J1139" s="12"/>
      <c r="K1139" s="12"/>
      <c r="L1139" s="12"/>
      <c r="M1139" s="12"/>
      <c r="N1139" s="12"/>
      <c r="O1139" s="11">
        <v>68.180000000000007</v>
      </c>
      <c r="P1139" s="12"/>
      <c r="Q1139" s="12"/>
      <c r="R1139" s="12"/>
      <c r="S1139" s="12"/>
      <c r="T1139" s="10">
        <v>68.180000000000007</v>
      </c>
    </row>
    <row r="1140" spans="1:20" ht="15.75" thickBot="1" x14ac:dyDescent="0.3">
      <c r="A1140" s="4" t="s">
        <v>320</v>
      </c>
      <c r="B1140" s="4" t="s">
        <v>294</v>
      </c>
      <c r="C1140" s="4" t="s">
        <v>295</v>
      </c>
      <c r="D1140" s="4" t="s">
        <v>344</v>
      </c>
      <c r="E1140" s="4" t="s">
        <v>345</v>
      </c>
      <c r="F1140" s="4" t="s">
        <v>84</v>
      </c>
      <c r="G1140" s="4" t="s">
        <v>85</v>
      </c>
      <c r="H1140" s="9">
        <v>2179.21</v>
      </c>
      <c r="I1140" s="9">
        <v>1636.73</v>
      </c>
      <c r="J1140" s="9">
        <v>1947.2</v>
      </c>
      <c r="K1140" s="9">
        <v>2432.5700000000002</v>
      </c>
      <c r="L1140" s="9">
        <v>2827.7</v>
      </c>
      <c r="M1140" s="9">
        <v>2404.54</v>
      </c>
      <c r="N1140" s="9">
        <v>2205.9699999999998</v>
      </c>
      <c r="O1140" s="9">
        <v>3109.44</v>
      </c>
      <c r="P1140" s="9">
        <v>2601.7800000000002</v>
      </c>
      <c r="Q1140" s="9">
        <v>1930.44</v>
      </c>
      <c r="R1140" s="9">
        <v>1607.17</v>
      </c>
      <c r="S1140" s="9">
        <v>2084.61</v>
      </c>
      <c r="T1140" s="10">
        <v>26967.360000000001</v>
      </c>
    </row>
    <row r="1141" spans="1:20" ht="15.75" thickBot="1" x14ac:dyDescent="0.3">
      <c r="A1141" s="4" t="s">
        <v>320</v>
      </c>
      <c r="B1141" s="4" t="s">
        <v>294</v>
      </c>
      <c r="C1141" s="4" t="s">
        <v>295</v>
      </c>
      <c r="D1141" s="4" t="s">
        <v>344</v>
      </c>
      <c r="E1141" s="4" t="s">
        <v>345</v>
      </c>
      <c r="F1141" s="4" t="s">
        <v>65</v>
      </c>
      <c r="G1141" s="4" t="s">
        <v>66</v>
      </c>
      <c r="H1141" s="11">
        <v>38.15</v>
      </c>
      <c r="I1141" s="11">
        <v>629.48</v>
      </c>
      <c r="J1141" s="11">
        <v>190.75</v>
      </c>
      <c r="K1141" s="11">
        <v>419.65</v>
      </c>
      <c r="L1141" s="11">
        <v>152.6</v>
      </c>
      <c r="M1141" s="12"/>
      <c r="N1141" s="11">
        <v>991.9</v>
      </c>
      <c r="O1141" s="11">
        <v>1087.28</v>
      </c>
      <c r="P1141" s="11">
        <v>877.45</v>
      </c>
      <c r="Q1141" s="11">
        <v>915.6</v>
      </c>
      <c r="R1141" s="11">
        <v>267.05</v>
      </c>
      <c r="S1141" s="11">
        <v>1257.45</v>
      </c>
      <c r="T1141" s="10">
        <v>6827.36</v>
      </c>
    </row>
    <row r="1142" spans="1:20" ht="15.75" thickBot="1" x14ac:dyDescent="0.3">
      <c r="A1142" s="4" t="s">
        <v>320</v>
      </c>
      <c r="B1142" s="4" t="s">
        <v>294</v>
      </c>
      <c r="C1142" s="4" t="s">
        <v>295</v>
      </c>
      <c r="D1142" s="4" t="s">
        <v>344</v>
      </c>
      <c r="E1142" s="4" t="s">
        <v>345</v>
      </c>
      <c r="F1142" s="4" t="s">
        <v>56</v>
      </c>
      <c r="G1142" s="4" t="s">
        <v>57</v>
      </c>
      <c r="H1142" s="9">
        <v>18690.240000000002</v>
      </c>
      <c r="I1142" s="9">
        <v>13703.56</v>
      </c>
      <c r="J1142" s="9">
        <v>16887.560000000001</v>
      </c>
      <c r="K1142" s="9">
        <v>19962.990000000002</v>
      </c>
      <c r="L1142" s="9">
        <v>25774.74</v>
      </c>
      <c r="M1142" s="9">
        <v>19298.52</v>
      </c>
      <c r="N1142" s="9">
        <v>17391.78</v>
      </c>
      <c r="O1142" s="9">
        <v>23718.7</v>
      </c>
      <c r="P1142" s="9">
        <v>20396.34</v>
      </c>
      <c r="Q1142" s="9">
        <v>15687.27</v>
      </c>
      <c r="R1142" s="9">
        <v>14034.12</v>
      </c>
      <c r="S1142" s="9">
        <v>15940.64</v>
      </c>
      <c r="T1142" s="10">
        <v>221486.46</v>
      </c>
    </row>
    <row r="1143" spans="1:20" ht="15.75" thickBot="1" x14ac:dyDescent="0.3">
      <c r="A1143" s="4" t="s">
        <v>320</v>
      </c>
      <c r="B1143" s="4" t="s">
        <v>294</v>
      </c>
      <c r="C1143" s="4" t="s">
        <v>295</v>
      </c>
      <c r="D1143" s="4" t="s">
        <v>344</v>
      </c>
      <c r="E1143" s="4" t="s">
        <v>345</v>
      </c>
      <c r="F1143" s="4" t="s">
        <v>68</v>
      </c>
      <c r="G1143" s="4" t="s">
        <v>69</v>
      </c>
      <c r="H1143" s="11">
        <v>2146.19</v>
      </c>
      <c r="I1143" s="11">
        <v>1344.95</v>
      </c>
      <c r="J1143" s="11">
        <v>1573.85</v>
      </c>
      <c r="K1143" s="11">
        <v>2918.8</v>
      </c>
      <c r="L1143" s="11">
        <v>1159</v>
      </c>
      <c r="M1143" s="11">
        <v>3734.39</v>
      </c>
      <c r="N1143" s="11">
        <v>2747.12</v>
      </c>
      <c r="O1143" s="11">
        <v>4979.1000000000004</v>
      </c>
      <c r="P1143" s="11">
        <v>3648.47</v>
      </c>
      <c r="Q1143" s="11">
        <v>1888.65</v>
      </c>
      <c r="R1143" s="11">
        <v>1093.78</v>
      </c>
      <c r="S1143" s="11">
        <v>2770.18</v>
      </c>
      <c r="T1143" s="10">
        <v>30004.48</v>
      </c>
    </row>
    <row r="1144" spans="1:20" ht="15.75" thickBot="1" x14ac:dyDescent="0.3">
      <c r="A1144" s="4" t="s">
        <v>320</v>
      </c>
      <c r="B1144" s="4" t="s">
        <v>294</v>
      </c>
      <c r="C1144" s="4" t="s">
        <v>295</v>
      </c>
      <c r="D1144" s="4" t="s">
        <v>344</v>
      </c>
      <c r="E1144" s="4" t="s">
        <v>345</v>
      </c>
      <c r="F1144" s="4" t="s">
        <v>156</v>
      </c>
      <c r="G1144" s="4" t="s">
        <v>157</v>
      </c>
      <c r="H1144" s="8"/>
      <c r="I1144" s="8"/>
      <c r="J1144" s="9">
        <v>21.43</v>
      </c>
      <c r="K1144" s="9">
        <v>42.86</v>
      </c>
      <c r="L1144" s="8"/>
      <c r="M1144" s="9">
        <v>21.43</v>
      </c>
      <c r="N1144" s="9">
        <v>85.72</v>
      </c>
      <c r="O1144" s="9">
        <v>42.86</v>
      </c>
      <c r="P1144" s="9">
        <v>64.290000000000006</v>
      </c>
      <c r="Q1144" s="9">
        <v>21.43</v>
      </c>
      <c r="R1144" s="8"/>
      <c r="S1144" s="9">
        <v>150.01</v>
      </c>
      <c r="T1144" s="10">
        <v>450.03</v>
      </c>
    </row>
    <row r="1145" spans="1:20" ht="15.75" thickBot="1" x14ac:dyDescent="0.3">
      <c r="A1145" s="4" t="s">
        <v>320</v>
      </c>
      <c r="B1145" s="4" t="s">
        <v>294</v>
      </c>
      <c r="C1145" s="4" t="s">
        <v>295</v>
      </c>
      <c r="D1145" s="4" t="s">
        <v>331</v>
      </c>
      <c r="E1145" s="4" t="s">
        <v>332</v>
      </c>
      <c r="F1145" s="4" t="s">
        <v>110</v>
      </c>
      <c r="G1145" s="4" t="s">
        <v>111</v>
      </c>
      <c r="H1145" s="11">
        <v>7463.41</v>
      </c>
      <c r="I1145" s="11">
        <v>6815.45</v>
      </c>
      <c r="J1145" s="11">
        <v>8600.76</v>
      </c>
      <c r="K1145" s="11">
        <v>7349.74</v>
      </c>
      <c r="L1145" s="11">
        <v>8242.4</v>
      </c>
      <c r="M1145" s="11">
        <v>7818.87</v>
      </c>
      <c r="N1145" s="11">
        <v>8170.72</v>
      </c>
      <c r="O1145" s="11">
        <v>4886.8</v>
      </c>
      <c r="P1145" s="11">
        <v>7095.63</v>
      </c>
      <c r="Q1145" s="11">
        <v>8600.76</v>
      </c>
      <c r="R1145" s="11">
        <v>7036.99</v>
      </c>
      <c r="S1145" s="11">
        <v>5864.15</v>
      </c>
      <c r="T1145" s="10">
        <v>87945.68</v>
      </c>
    </row>
    <row r="1146" spans="1:20" ht="15.75" thickBot="1" x14ac:dyDescent="0.3">
      <c r="A1146" s="4" t="s">
        <v>320</v>
      </c>
      <c r="B1146" s="4" t="s">
        <v>294</v>
      </c>
      <c r="C1146" s="4" t="s">
        <v>295</v>
      </c>
      <c r="D1146" s="4" t="s">
        <v>331</v>
      </c>
      <c r="E1146" s="4" t="s">
        <v>332</v>
      </c>
      <c r="F1146" s="4" t="s">
        <v>114</v>
      </c>
      <c r="G1146" s="4" t="s">
        <v>115</v>
      </c>
      <c r="H1146" s="9">
        <v>1118.74</v>
      </c>
      <c r="I1146" s="9">
        <v>970.77</v>
      </c>
      <c r="J1146" s="9">
        <v>1955.9</v>
      </c>
      <c r="K1146" s="9">
        <v>693.68</v>
      </c>
      <c r="L1146" s="9">
        <v>5493.07</v>
      </c>
      <c r="M1146" s="9">
        <v>-282.83</v>
      </c>
      <c r="N1146" s="9">
        <v>2428.5300000000002</v>
      </c>
      <c r="O1146" s="9">
        <v>4931.2</v>
      </c>
      <c r="P1146" s="9">
        <v>2961.86</v>
      </c>
      <c r="Q1146" s="9">
        <v>168.68</v>
      </c>
      <c r="R1146" s="9">
        <v>2635.22</v>
      </c>
      <c r="S1146" s="9">
        <v>1401.01</v>
      </c>
      <c r="T1146" s="10">
        <v>24475.83</v>
      </c>
    </row>
    <row r="1147" spans="1:20" ht="15.75" thickBot="1" x14ac:dyDescent="0.3">
      <c r="A1147" s="4" t="s">
        <v>320</v>
      </c>
      <c r="B1147" s="4" t="s">
        <v>294</v>
      </c>
      <c r="C1147" s="4" t="s">
        <v>295</v>
      </c>
      <c r="D1147" s="4" t="s">
        <v>331</v>
      </c>
      <c r="E1147" s="4" t="s">
        <v>332</v>
      </c>
      <c r="F1147" s="4" t="s">
        <v>86</v>
      </c>
      <c r="G1147" s="4" t="s">
        <v>87</v>
      </c>
      <c r="H1147" s="11">
        <v>67675.009999999995</v>
      </c>
      <c r="I1147" s="11">
        <v>57817.29</v>
      </c>
      <c r="J1147" s="11">
        <v>63103.86</v>
      </c>
      <c r="K1147" s="11">
        <v>68841.119999999995</v>
      </c>
      <c r="L1147" s="11">
        <v>66582.41</v>
      </c>
      <c r="M1147" s="11">
        <v>53373.89</v>
      </c>
      <c r="N1147" s="11">
        <v>58681.95</v>
      </c>
      <c r="O1147" s="11">
        <v>59909.99</v>
      </c>
      <c r="P1147" s="11">
        <v>48164.5</v>
      </c>
      <c r="Q1147" s="11">
        <v>66101.05</v>
      </c>
      <c r="R1147" s="11">
        <v>59910.5</v>
      </c>
      <c r="S1147" s="11">
        <v>50760.49</v>
      </c>
      <c r="T1147" s="10">
        <v>720922.06</v>
      </c>
    </row>
    <row r="1148" spans="1:20" ht="15.75" thickBot="1" x14ac:dyDescent="0.3">
      <c r="A1148" s="4" t="s">
        <v>320</v>
      </c>
      <c r="B1148" s="4" t="s">
        <v>294</v>
      </c>
      <c r="C1148" s="4" t="s">
        <v>295</v>
      </c>
      <c r="D1148" s="4" t="s">
        <v>331</v>
      </c>
      <c r="E1148" s="4" t="s">
        <v>332</v>
      </c>
      <c r="F1148" s="4" t="s">
        <v>116</v>
      </c>
      <c r="G1148" s="4" t="s">
        <v>117</v>
      </c>
      <c r="H1148" s="9">
        <v>4024.69</v>
      </c>
      <c r="I1148" s="9">
        <v>5364.98</v>
      </c>
      <c r="J1148" s="9">
        <v>8804.02</v>
      </c>
      <c r="K1148" s="9">
        <v>6473.88</v>
      </c>
      <c r="L1148" s="9">
        <v>9583.86</v>
      </c>
      <c r="M1148" s="9">
        <v>5670.92</v>
      </c>
      <c r="N1148" s="9">
        <v>8978.4699999999993</v>
      </c>
      <c r="O1148" s="9">
        <v>7995.91</v>
      </c>
      <c r="P1148" s="9">
        <v>6844.77</v>
      </c>
      <c r="Q1148" s="9">
        <v>14470.99</v>
      </c>
      <c r="R1148" s="9">
        <v>6695.6</v>
      </c>
      <c r="S1148" s="9">
        <v>6156.69</v>
      </c>
      <c r="T1148" s="10">
        <v>91064.78</v>
      </c>
    </row>
    <row r="1149" spans="1:20" ht="15.75" thickBot="1" x14ac:dyDescent="0.3">
      <c r="A1149" s="4" t="s">
        <v>320</v>
      </c>
      <c r="B1149" s="4" t="s">
        <v>294</v>
      </c>
      <c r="C1149" s="4" t="s">
        <v>295</v>
      </c>
      <c r="D1149" s="4" t="s">
        <v>331</v>
      </c>
      <c r="E1149" s="4" t="s">
        <v>332</v>
      </c>
      <c r="F1149" s="4" t="s">
        <v>88</v>
      </c>
      <c r="G1149" s="4" t="s">
        <v>89</v>
      </c>
      <c r="H1149" s="11">
        <v>10962.95</v>
      </c>
      <c r="I1149" s="11">
        <v>9674.6200000000008</v>
      </c>
      <c r="J1149" s="11">
        <v>10527.11</v>
      </c>
      <c r="K1149" s="11">
        <v>11367.69</v>
      </c>
      <c r="L1149" s="11">
        <v>10755.85</v>
      </c>
      <c r="M1149" s="11">
        <v>10138.620000000001</v>
      </c>
      <c r="N1149" s="11">
        <v>10566.31</v>
      </c>
      <c r="O1149" s="11">
        <v>10954.72</v>
      </c>
      <c r="P1149" s="11">
        <v>9710.99</v>
      </c>
      <c r="Q1149" s="11">
        <v>10810.8</v>
      </c>
      <c r="R1149" s="11">
        <v>10629.65</v>
      </c>
      <c r="S1149" s="11">
        <v>10446.530000000001</v>
      </c>
      <c r="T1149" s="10">
        <v>126545.84</v>
      </c>
    </row>
    <row r="1150" spans="1:20" ht="15.75" thickBot="1" x14ac:dyDescent="0.3">
      <c r="A1150" s="4" t="s">
        <v>320</v>
      </c>
      <c r="B1150" s="4" t="s">
        <v>294</v>
      </c>
      <c r="C1150" s="4" t="s">
        <v>295</v>
      </c>
      <c r="D1150" s="4" t="s">
        <v>331</v>
      </c>
      <c r="E1150" s="4" t="s">
        <v>332</v>
      </c>
      <c r="F1150" s="4" t="s">
        <v>90</v>
      </c>
      <c r="G1150" s="4" t="s">
        <v>91</v>
      </c>
      <c r="H1150" s="9">
        <v>43441.56</v>
      </c>
      <c r="I1150" s="9">
        <v>38619.72</v>
      </c>
      <c r="J1150" s="9">
        <v>42660.39</v>
      </c>
      <c r="K1150" s="9">
        <v>45334.92</v>
      </c>
      <c r="L1150" s="9">
        <v>44265.64</v>
      </c>
      <c r="M1150" s="9">
        <v>40272.699999999997</v>
      </c>
      <c r="N1150" s="9">
        <v>42921.15</v>
      </c>
      <c r="O1150" s="9">
        <v>44682.52</v>
      </c>
      <c r="P1150" s="9">
        <v>39338.83</v>
      </c>
      <c r="Q1150" s="9">
        <v>44407.3</v>
      </c>
      <c r="R1150" s="9">
        <v>42829.66</v>
      </c>
      <c r="S1150" s="9">
        <v>41815.46</v>
      </c>
      <c r="T1150" s="10">
        <v>510589.85</v>
      </c>
    </row>
    <row r="1151" spans="1:20" ht="15.75" thickBot="1" x14ac:dyDescent="0.3">
      <c r="A1151" s="4" t="s">
        <v>320</v>
      </c>
      <c r="B1151" s="4" t="s">
        <v>294</v>
      </c>
      <c r="C1151" s="4" t="s">
        <v>295</v>
      </c>
      <c r="D1151" s="4" t="s">
        <v>331</v>
      </c>
      <c r="E1151" s="4" t="s">
        <v>332</v>
      </c>
      <c r="F1151" s="4" t="s">
        <v>61</v>
      </c>
      <c r="G1151" s="4" t="s">
        <v>62</v>
      </c>
      <c r="H1151" s="11">
        <v>344.38</v>
      </c>
      <c r="I1151" s="11">
        <v>148.12</v>
      </c>
      <c r="J1151" s="11">
        <v>1355.7</v>
      </c>
      <c r="K1151" s="11">
        <v>403.88</v>
      </c>
      <c r="L1151" s="11">
        <v>18.96</v>
      </c>
      <c r="M1151" s="12"/>
      <c r="N1151" s="11">
        <v>18.96</v>
      </c>
      <c r="O1151" s="11">
        <v>1190.42</v>
      </c>
      <c r="P1151" s="11">
        <v>20.21</v>
      </c>
      <c r="Q1151" s="11">
        <v>19.559999999999999</v>
      </c>
      <c r="R1151" s="11">
        <v>55.2</v>
      </c>
      <c r="S1151" s="12"/>
      <c r="T1151" s="10">
        <v>3575.39</v>
      </c>
    </row>
    <row r="1152" spans="1:20" ht="15.75" thickBot="1" x14ac:dyDescent="0.3">
      <c r="A1152" s="4" t="s">
        <v>320</v>
      </c>
      <c r="B1152" s="4" t="s">
        <v>294</v>
      </c>
      <c r="C1152" s="4" t="s">
        <v>295</v>
      </c>
      <c r="D1152" s="4" t="s">
        <v>331</v>
      </c>
      <c r="E1152" s="4" t="s">
        <v>332</v>
      </c>
      <c r="F1152" s="4" t="s">
        <v>92</v>
      </c>
      <c r="G1152" s="4" t="s">
        <v>93</v>
      </c>
      <c r="H1152" s="9">
        <v>2580.16</v>
      </c>
      <c r="I1152" s="9">
        <v>899.8</v>
      </c>
      <c r="J1152" s="9">
        <v>683.97</v>
      </c>
      <c r="K1152" s="9">
        <v>778.11</v>
      </c>
      <c r="L1152" s="9">
        <v>510.85</v>
      </c>
      <c r="M1152" s="9">
        <v>1104.71</v>
      </c>
      <c r="N1152" s="9">
        <v>517.17999999999995</v>
      </c>
      <c r="O1152" s="9">
        <v>2776.46</v>
      </c>
      <c r="P1152" s="9">
        <v>978.36</v>
      </c>
      <c r="Q1152" s="9">
        <v>478.57</v>
      </c>
      <c r="R1152" s="9">
        <v>459.88</v>
      </c>
      <c r="S1152" s="9">
        <v>303.24</v>
      </c>
      <c r="T1152" s="10">
        <v>12071.29</v>
      </c>
    </row>
    <row r="1153" spans="1:20" ht="15.75" thickBot="1" x14ac:dyDescent="0.3">
      <c r="A1153" s="4" t="s">
        <v>320</v>
      </c>
      <c r="B1153" s="4" t="s">
        <v>294</v>
      </c>
      <c r="C1153" s="4" t="s">
        <v>295</v>
      </c>
      <c r="D1153" s="4" t="s">
        <v>331</v>
      </c>
      <c r="E1153" s="4" t="s">
        <v>332</v>
      </c>
      <c r="F1153" s="4" t="s">
        <v>272</v>
      </c>
      <c r="G1153" s="4" t="s">
        <v>273</v>
      </c>
      <c r="H1153" s="12"/>
      <c r="I1153" s="11">
        <v>224.35</v>
      </c>
      <c r="J1153" s="12"/>
      <c r="K1153" s="12"/>
      <c r="L1153" s="12"/>
      <c r="M1153" s="12"/>
      <c r="N1153" s="12"/>
      <c r="O1153" s="12"/>
      <c r="P1153" s="12"/>
      <c r="Q1153" s="12"/>
      <c r="R1153" s="12"/>
      <c r="S1153" s="12"/>
      <c r="T1153" s="10">
        <v>224.35</v>
      </c>
    </row>
    <row r="1154" spans="1:20" ht="15.75" thickBot="1" x14ac:dyDescent="0.3">
      <c r="A1154" s="4" t="s">
        <v>320</v>
      </c>
      <c r="B1154" s="4" t="s">
        <v>294</v>
      </c>
      <c r="C1154" s="4" t="s">
        <v>295</v>
      </c>
      <c r="D1154" s="4" t="s">
        <v>331</v>
      </c>
      <c r="E1154" s="4" t="s">
        <v>332</v>
      </c>
      <c r="F1154" s="4" t="s">
        <v>94</v>
      </c>
      <c r="G1154" s="4" t="s">
        <v>95</v>
      </c>
      <c r="H1154" s="8"/>
      <c r="I1154" s="8"/>
      <c r="J1154" s="9">
        <v>18.48</v>
      </c>
      <c r="K1154" s="9">
        <v>20</v>
      </c>
      <c r="L1154" s="8"/>
      <c r="M1154" s="9">
        <v>37.659999999999997</v>
      </c>
      <c r="N1154" s="8"/>
      <c r="O1154" s="8"/>
      <c r="P1154" s="9">
        <v>96</v>
      </c>
      <c r="Q1154" s="8"/>
      <c r="R1154" s="8"/>
      <c r="S1154" s="9">
        <v>79</v>
      </c>
      <c r="T1154" s="10">
        <v>251.14</v>
      </c>
    </row>
    <row r="1155" spans="1:20" ht="15.75" thickBot="1" x14ac:dyDescent="0.3">
      <c r="A1155" s="4" t="s">
        <v>320</v>
      </c>
      <c r="B1155" s="4" t="s">
        <v>294</v>
      </c>
      <c r="C1155" s="4" t="s">
        <v>295</v>
      </c>
      <c r="D1155" s="4" t="s">
        <v>331</v>
      </c>
      <c r="E1155" s="4" t="s">
        <v>332</v>
      </c>
      <c r="F1155" s="4" t="s">
        <v>84</v>
      </c>
      <c r="G1155" s="4" t="s">
        <v>85</v>
      </c>
      <c r="H1155" s="11">
        <v>10737.55</v>
      </c>
      <c r="I1155" s="11">
        <v>8257.51</v>
      </c>
      <c r="J1155" s="11">
        <v>12694.23</v>
      </c>
      <c r="K1155" s="11">
        <v>12295.53</v>
      </c>
      <c r="L1155" s="11">
        <v>13266.01</v>
      </c>
      <c r="M1155" s="11">
        <v>8043.99</v>
      </c>
      <c r="N1155" s="11">
        <v>9475.32</v>
      </c>
      <c r="O1155" s="11">
        <v>10778.41</v>
      </c>
      <c r="P1155" s="11">
        <v>8827.5400000000009</v>
      </c>
      <c r="Q1155" s="11">
        <v>12096.88</v>
      </c>
      <c r="R1155" s="11">
        <v>9690.48</v>
      </c>
      <c r="S1155" s="11">
        <v>14268.56</v>
      </c>
      <c r="T1155" s="10">
        <v>130432.01</v>
      </c>
    </row>
    <row r="1156" spans="1:20" ht="15.75" thickBot="1" x14ac:dyDescent="0.3">
      <c r="A1156" s="4" t="s">
        <v>320</v>
      </c>
      <c r="B1156" s="4" t="s">
        <v>294</v>
      </c>
      <c r="C1156" s="4" t="s">
        <v>295</v>
      </c>
      <c r="D1156" s="4" t="s">
        <v>331</v>
      </c>
      <c r="E1156" s="4" t="s">
        <v>332</v>
      </c>
      <c r="F1156" s="4" t="s">
        <v>361</v>
      </c>
      <c r="G1156" s="4" t="s">
        <v>362</v>
      </c>
      <c r="H1156" s="8"/>
      <c r="I1156" s="8"/>
      <c r="J1156" s="8"/>
      <c r="K1156" s="8"/>
      <c r="L1156" s="8"/>
      <c r="M1156" s="8"/>
      <c r="N1156" s="8"/>
      <c r="O1156" s="9">
        <v>10</v>
      </c>
      <c r="P1156" s="8"/>
      <c r="Q1156" s="8"/>
      <c r="R1156" s="8"/>
      <c r="S1156" s="8"/>
      <c r="T1156" s="10">
        <v>10</v>
      </c>
    </row>
    <row r="1157" spans="1:20" ht="15.75" thickBot="1" x14ac:dyDescent="0.3">
      <c r="A1157" s="4" t="s">
        <v>320</v>
      </c>
      <c r="B1157" s="4" t="s">
        <v>294</v>
      </c>
      <c r="C1157" s="4" t="s">
        <v>295</v>
      </c>
      <c r="D1157" s="4" t="s">
        <v>331</v>
      </c>
      <c r="E1157" s="4" t="s">
        <v>332</v>
      </c>
      <c r="F1157" s="4" t="s">
        <v>122</v>
      </c>
      <c r="G1157" s="4" t="s">
        <v>123</v>
      </c>
      <c r="H1157" s="11">
        <v>60</v>
      </c>
      <c r="I1157" s="12"/>
      <c r="J1157" s="12"/>
      <c r="K1157" s="12"/>
      <c r="L1157" s="12"/>
      <c r="M1157" s="12"/>
      <c r="N1157" s="12"/>
      <c r="O1157" s="12"/>
      <c r="P1157" s="12"/>
      <c r="Q1157" s="12"/>
      <c r="R1157" s="12"/>
      <c r="S1157" s="12"/>
      <c r="T1157" s="10">
        <v>60</v>
      </c>
    </row>
    <row r="1158" spans="1:20" ht="15.75" thickBot="1" x14ac:dyDescent="0.3">
      <c r="A1158" s="4" t="s">
        <v>320</v>
      </c>
      <c r="B1158" s="4" t="s">
        <v>294</v>
      </c>
      <c r="C1158" s="4" t="s">
        <v>295</v>
      </c>
      <c r="D1158" s="4" t="s">
        <v>331</v>
      </c>
      <c r="E1158" s="4" t="s">
        <v>332</v>
      </c>
      <c r="F1158" s="4" t="s">
        <v>44</v>
      </c>
      <c r="G1158" s="4" t="s">
        <v>45</v>
      </c>
      <c r="H1158" s="9">
        <v>4709.78</v>
      </c>
      <c r="I1158" s="9">
        <v>390</v>
      </c>
      <c r="J1158" s="9">
        <v>3672.6</v>
      </c>
      <c r="K1158" s="8"/>
      <c r="L1158" s="9">
        <v>50.2</v>
      </c>
      <c r="M1158" s="8"/>
      <c r="N1158" s="9">
        <v>2070</v>
      </c>
      <c r="O1158" s="9">
        <v>195</v>
      </c>
      <c r="P1158" s="9">
        <v>390</v>
      </c>
      <c r="Q1158" s="9">
        <v>221</v>
      </c>
      <c r="R1158" s="9">
        <v>390</v>
      </c>
      <c r="S1158" s="9">
        <v>498.9</v>
      </c>
      <c r="T1158" s="10">
        <v>12587.48</v>
      </c>
    </row>
    <row r="1159" spans="1:20" ht="15.75" thickBot="1" x14ac:dyDescent="0.3">
      <c r="A1159" s="4" t="s">
        <v>320</v>
      </c>
      <c r="B1159" s="4" t="s">
        <v>294</v>
      </c>
      <c r="C1159" s="4" t="s">
        <v>295</v>
      </c>
      <c r="D1159" s="4" t="s">
        <v>331</v>
      </c>
      <c r="E1159" s="4" t="s">
        <v>332</v>
      </c>
      <c r="F1159" s="4" t="s">
        <v>363</v>
      </c>
      <c r="G1159" s="4" t="s">
        <v>364</v>
      </c>
      <c r="H1159" s="12"/>
      <c r="I1159" s="11">
        <v>2197.5</v>
      </c>
      <c r="J1159" s="12"/>
      <c r="K1159" s="12"/>
      <c r="L1159" s="12"/>
      <c r="M1159" s="12"/>
      <c r="N1159" s="12"/>
      <c r="O1159" s="12"/>
      <c r="P1159" s="12"/>
      <c r="Q1159" s="12"/>
      <c r="R1159" s="12"/>
      <c r="S1159" s="12"/>
      <c r="T1159" s="10">
        <v>2197.5</v>
      </c>
    </row>
    <row r="1160" spans="1:20" ht="15.75" thickBot="1" x14ac:dyDescent="0.3">
      <c r="A1160" s="4" t="s">
        <v>320</v>
      </c>
      <c r="B1160" s="4" t="s">
        <v>294</v>
      </c>
      <c r="C1160" s="4" t="s">
        <v>295</v>
      </c>
      <c r="D1160" s="4" t="s">
        <v>331</v>
      </c>
      <c r="E1160" s="4" t="s">
        <v>332</v>
      </c>
      <c r="F1160" s="4" t="s">
        <v>290</v>
      </c>
      <c r="G1160" s="4" t="s">
        <v>291</v>
      </c>
      <c r="H1160" s="9">
        <v>-640</v>
      </c>
      <c r="I1160" s="8"/>
      <c r="J1160" s="8"/>
      <c r="K1160" s="8"/>
      <c r="L1160" s="9">
        <v>800</v>
      </c>
      <c r="M1160" s="8"/>
      <c r="N1160" s="8"/>
      <c r="O1160" s="8"/>
      <c r="P1160" s="8"/>
      <c r="Q1160" s="8"/>
      <c r="R1160" s="8"/>
      <c r="S1160" s="8"/>
      <c r="T1160" s="10">
        <v>160</v>
      </c>
    </row>
    <row r="1161" spans="1:20" ht="15.75" thickBot="1" x14ac:dyDescent="0.3">
      <c r="A1161" s="4" t="s">
        <v>320</v>
      </c>
      <c r="B1161" s="4" t="s">
        <v>294</v>
      </c>
      <c r="C1161" s="4" t="s">
        <v>295</v>
      </c>
      <c r="D1161" s="4" t="s">
        <v>331</v>
      </c>
      <c r="E1161" s="4" t="s">
        <v>332</v>
      </c>
      <c r="F1161" s="4" t="s">
        <v>365</v>
      </c>
      <c r="G1161" s="4" t="s">
        <v>366</v>
      </c>
      <c r="H1161" s="12"/>
      <c r="I1161" s="12"/>
      <c r="J1161" s="11">
        <v>26597.41</v>
      </c>
      <c r="K1161" s="11">
        <v>-24538.799999999999</v>
      </c>
      <c r="L1161" s="12"/>
      <c r="M1161" s="11">
        <v>1964.95</v>
      </c>
      <c r="N1161" s="11">
        <v>17316.77</v>
      </c>
      <c r="O1161" s="12"/>
      <c r="P1161" s="12"/>
      <c r="Q1161" s="12"/>
      <c r="R1161" s="12"/>
      <c r="S1161" s="12"/>
      <c r="T1161" s="10">
        <v>21340.33</v>
      </c>
    </row>
    <row r="1162" spans="1:20" ht="15.75" thickBot="1" x14ac:dyDescent="0.3">
      <c r="A1162" s="4" t="s">
        <v>320</v>
      </c>
      <c r="B1162" s="4" t="s">
        <v>294</v>
      </c>
      <c r="C1162" s="4" t="s">
        <v>295</v>
      </c>
      <c r="D1162" s="4" t="s">
        <v>331</v>
      </c>
      <c r="E1162" s="4" t="s">
        <v>332</v>
      </c>
      <c r="F1162" s="4" t="s">
        <v>124</v>
      </c>
      <c r="G1162" s="4" t="s">
        <v>125</v>
      </c>
      <c r="H1162" s="9">
        <v>187.7</v>
      </c>
      <c r="I1162" s="8"/>
      <c r="J1162" s="9">
        <v>3109.7</v>
      </c>
      <c r="K1162" s="9">
        <v>-2523.3000000000002</v>
      </c>
      <c r="L1162" s="8"/>
      <c r="M1162" s="8"/>
      <c r="N1162" s="8"/>
      <c r="O1162" s="8"/>
      <c r="P1162" s="9">
        <v>740</v>
      </c>
      <c r="Q1162" s="9">
        <v>-740</v>
      </c>
      <c r="R1162" s="8"/>
      <c r="S1162" s="8"/>
      <c r="T1162" s="10">
        <v>774.1</v>
      </c>
    </row>
    <row r="1163" spans="1:20" ht="15.75" thickBot="1" x14ac:dyDescent="0.3">
      <c r="A1163" s="4" t="s">
        <v>320</v>
      </c>
      <c r="B1163" s="4" t="s">
        <v>294</v>
      </c>
      <c r="C1163" s="4" t="s">
        <v>295</v>
      </c>
      <c r="D1163" s="4" t="s">
        <v>331</v>
      </c>
      <c r="E1163" s="4" t="s">
        <v>332</v>
      </c>
      <c r="F1163" s="4" t="s">
        <v>280</v>
      </c>
      <c r="G1163" s="4" t="s">
        <v>281</v>
      </c>
      <c r="H1163" s="12"/>
      <c r="I1163" s="12"/>
      <c r="J1163" s="12"/>
      <c r="K1163" s="11">
        <v>1050</v>
      </c>
      <c r="L1163" s="12"/>
      <c r="M1163" s="12"/>
      <c r="N1163" s="12"/>
      <c r="O1163" s="12"/>
      <c r="P1163" s="12"/>
      <c r="Q1163" s="12"/>
      <c r="R1163" s="12"/>
      <c r="S1163" s="12"/>
      <c r="T1163" s="10">
        <v>1050</v>
      </c>
    </row>
    <row r="1164" spans="1:20" ht="15.75" thickBot="1" x14ac:dyDescent="0.3">
      <c r="A1164" s="4" t="s">
        <v>320</v>
      </c>
      <c r="B1164" s="4" t="s">
        <v>294</v>
      </c>
      <c r="C1164" s="4" t="s">
        <v>295</v>
      </c>
      <c r="D1164" s="4" t="s">
        <v>331</v>
      </c>
      <c r="E1164" s="4" t="s">
        <v>332</v>
      </c>
      <c r="F1164" s="4" t="s">
        <v>282</v>
      </c>
      <c r="G1164" s="4" t="s">
        <v>283</v>
      </c>
      <c r="H1164" s="9">
        <v>1722</v>
      </c>
      <c r="I1164" s="9">
        <v>130</v>
      </c>
      <c r="J1164" s="9">
        <v>1229</v>
      </c>
      <c r="K1164" s="8"/>
      <c r="L1164" s="8"/>
      <c r="M1164" s="8"/>
      <c r="N1164" s="8"/>
      <c r="O1164" s="8"/>
      <c r="P1164" s="9">
        <v>-1357</v>
      </c>
      <c r="Q1164" s="8"/>
      <c r="R1164" s="8"/>
      <c r="S1164" s="8"/>
      <c r="T1164" s="10">
        <v>1724</v>
      </c>
    </row>
    <row r="1165" spans="1:20" ht="15.75" thickBot="1" x14ac:dyDescent="0.3">
      <c r="A1165" s="4" t="s">
        <v>320</v>
      </c>
      <c r="B1165" s="4" t="s">
        <v>294</v>
      </c>
      <c r="C1165" s="4" t="s">
        <v>295</v>
      </c>
      <c r="D1165" s="4" t="s">
        <v>331</v>
      </c>
      <c r="E1165" s="4" t="s">
        <v>332</v>
      </c>
      <c r="F1165" s="4" t="s">
        <v>256</v>
      </c>
      <c r="G1165" s="4" t="s">
        <v>257</v>
      </c>
      <c r="H1165" s="11">
        <v>4712.8999999999996</v>
      </c>
      <c r="I1165" s="11">
        <v>172.5</v>
      </c>
      <c r="J1165" s="11">
        <v>1696.6</v>
      </c>
      <c r="K1165" s="11">
        <v>6677.5</v>
      </c>
      <c r="L1165" s="12"/>
      <c r="M1165" s="11">
        <v>166</v>
      </c>
      <c r="N1165" s="11">
        <v>100</v>
      </c>
      <c r="O1165" s="12"/>
      <c r="P1165" s="11">
        <v>802.1</v>
      </c>
      <c r="Q1165" s="11">
        <v>550.5</v>
      </c>
      <c r="R1165" s="11">
        <v>549.4</v>
      </c>
      <c r="S1165" s="12"/>
      <c r="T1165" s="10">
        <v>15427.5</v>
      </c>
    </row>
    <row r="1166" spans="1:20" ht="15.75" thickBot="1" x14ac:dyDescent="0.3">
      <c r="A1166" s="4" t="s">
        <v>320</v>
      </c>
      <c r="B1166" s="4" t="s">
        <v>294</v>
      </c>
      <c r="C1166" s="4" t="s">
        <v>295</v>
      </c>
      <c r="D1166" s="4" t="s">
        <v>331</v>
      </c>
      <c r="E1166" s="4" t="s">
        <v>332</v>
      </c>
      <c r="F1166" s="4" t="s">
        <v>50</v>
      </c>
      <c r="G1166" s="4" t="s">
        <v>51</v>
      </c>
      <c r="H1166" s="8"/>
      <c r="I1166" s="9">
        <v>450.86</v>
      </c>
      <c r="J1166" s="8"/>
      <c r="K1166" s="9">
        <v>930.1</v>
      </c>
      <c r="L1166" s="8"/>
      <c r="M1166" s="8"/>
      <c r="N1166" s="9">
        <v>484.88</v>
      </c>
      <c r="O1166" s="8"/>
      <c r="P1166" s="8"/>
      <c r="Q1166" s="9">
        <v>560</v>
      </c>
      <c r="R1166" s="8"/>
      <c r="S1166" s="8"/>
      <c r="T1166" s="10">
        <v>2425.84</v>
      </c>
    </row>
    <row r="1167" spans="1:20" ht="15.75" thickBot="1" x14ac:dyDescent="0.3">
      <c r="A1167" s="4" t="s">
        <v>320</v>
      </c>
      <c r="B1167" s="4" t="s">
        <v>294</v>
      </c>
      <c r="C1167" s="4" t="s">
        <v>295</v>
      </c>
      <c r="D1167" s="4" t="s">
        <v>331</v>
      </c>
      <c r="E1167" s="4" t="s">
        <v>332</v>
      </c>
      <c r="F1167" s="4" t="s">
        <v>284</v>
      </c>
      <c r="G1167" s="4" t="s">
        <v>285</v>
      </c>
      <c r="H1167" s="12"/>
      <c r="I1167" s="11">
        <v>150</v>
      </c>
      <c r="J1167" s="12"/>
      <c r="K1167" s="12"/>
      <c r="L1167" s="12"/>
      <c r="M1167" s="12"/>
      <c r="N1167" s="12"/>
      <c r="O1167" s="12"/>
      <c r="P1167" s="12"/>
      <c r="Q1167" s="12"/>
      <c r="R1167" s="12"/>
      <c r="S1167" s="12"/>
      <c r="T1167" s="10">
        <v>150</v>
      </c>
    </row>
    <row r="1168" spans="1:20" ht="15.75" thickBot="1" x14ac:dyDescent="0.3">
      <c r="A1168" s="4" t="s">
        <v>320</v>
      </c>
      <c r="B1168" s="4" t="s">
        <v>294</v>
      </c>
      <c r="C1168" s="4" t="s">
        <v>295</v>
      </c>
      <c r="D1168" s="4" t="s">
        <v>331</v>
      </c>
      <c r="E1168" s="4" t="s">
        <v>332</v>
      </c>
      <c r="F1168" s="4" t="s">
        <v>26</v>
      </c>
      <c r="G1168" s="4" t="s">
        <v>27</v>
      </c>
      <c r="H1168" s="8"/>
      <c r="I1168" s="8"/>
      <c r="J1168" s="8"/>
      <c r="K1168" s="9">
        <v>10709.59</v>
      </c>
      <c r="L1168" s="8"/>
      <c r="M1168" s="9">
        <v>19.59</v>
      </c>
      <c r="N1168" s="8"/>
      <c r="O1168" s="8"/>
      <c r="P1168" s="8"/>
      <c r="Q1168" s="8"/>
      <c r="R1168" s="8"/>
      <c r="S1168" s="8"/>
      <c r="T1168" s="10">
        <v>10729.18</v>
      </c>
    </row>
    <row r="1169" spans="1:20" ht="15.75" thickBot="1" x14ac:dyDescent="0.3">
      <c r="A1169" s="4" t="s">
        <v>320</v>
      </c>
      <c r="B1169" s="4" t="s">
        <v>294</v>
      </c>
      <c r="C1169" s="4" t="s">
        <v>295</v>
      </c>
      <c r="D1169" s="4" t="s">
        <v>331</v>
      </c>
      <c r="E1169" s="4" t="s">
        <v>332</v>
      </c>
      <c r="F1169" s="4" t="s">
        <v>260</v>
      </c>
      <c r="G1169" s="4" t="s">
        <v>261</v>
      </c>
      <c r="H1169" s="12"/>
      <c r="I1169" s="11">
        <v>214.18</v>
      </c>
      <c r="J1169" s="11">
        <v>-213.41</v>
      </c>
      <c r="K1169" s="12"/>
      <c r="L1169" s="12"/>
      <c r="M1169" s="12"/>
      <c r="N1169" s="12"/>
      <c r="O1169" s="12"/>
      <c r="P1169" s="12"/>
      <c r="Q1169" s="11">
        <v>870.34</v>
      </c>
      <c r="R1169" s="11">
        <v>150</v>
      </c>
      <c r="S1169" s="12"/>
      <c r="T1169" s="10">
        <v>1021.11</v>
      </c>
    </row>
    <row r="1170" spans="1:20" ht="15.75" thickBot="1" x14ac:dyDescent="0.3">
      <c r="A1170" s="4" t="s">
        <v>320</v>
      </c>
      <c r="B1170" s="4" t="s">
        <v>294</v>
      </c>
      <c r="C1170" s="4" t="s">
        <v>295</v>
      </c>
      <c r="D1170" s="4" t="s">
        <v>331</v>
      </c>
      <c r="E1170" s="4" t="s">
        <v>332</v>
      </c>
      <c r="F1170" s="4" t="s">
        <v>213</v>
      </c>
      <c r="G1170" s="4" t="s">
        <v>214</v>
      </c>
      <c r="H1170" s="9">
        <v>67.47</v>
      </c>
      <c r="I1170" s="8"/>
      <c r="J1170" s="8"/>
      <c r="K1170" s="8"/>
      <c r="L1170" s="8"/>
      <c r="M1170" s="8"/>
      <c r="N1170" s="8"/>
      <c r="O1170" s="8"/>
      <c r="P1170" s="8"/>
      <c r="Q1170" s="9">
        <v>89.99</v>
      </c>
      <c r="R1170" s="8"/>
      <c r="S1170" s="9">
        <v>18.989999999999998</v>
      </c>
      <c r="T1170" s="10">
        <v>176.45</v>
      </c>
    </row>
    <row r="1171" spans="1:20" ht="15.75" thickBot="1" x14ac:dyDescent="0.3">
      <c r="A1171" s="4" t="s">
        <v>320</v>
      </c>
      <c r="B1171" s="4" t="s">
        <v>294</v>
      </c>
      <c r="C1171" s="4" t="s">
        <v>295</v>
      </c>
      <c r="D1171" s="4" t="s">
        <v>331</v>
      </c>
      <c r="E1171" s="4" t="s">
        <v>332</v>
      </c>
      <c r="F1171" s="4" t="s">
        <v>71</v>
      </c>
      <c r="G1171" s="4" t="s">
        <v>72</v>
      </c>
      <c r="H1171" s="11">
        <v>381.97</v>
      </c>
      <c r="I1171" s="11">
        <v>164.24</v>
      </c>
      <c r="J1171" s="11">
        <v>12.57</v>
      </c>
      <c r="K1171" s="11">
        <v>64.05</v>
      </c>
      <c r="L1171" s="11">
        <v>89.45</v>
      </c>
      <c r="M1171" s="11">
        <v>114.65</v>
      </c>
      <c r="N1171" s="12"/>
      <c r="O1171" s="12"/>
      <c r="P1171" s="11">
        <v>29.56</v>
      </c>
      <c r="Q1171" s="12"/>
      <c r="R1171" s="11">
        <v>15.84</v>
      </c>
      <c r="S1171" s="12"/>
      <c r="T1171" s="10">
        <v>872.33</v>
      </c>
    </row>
    <row r="1172" spans="1:20" ht="15.75" thickBot="1" x14ac:dyDescent="0.3">
      <c r="A1172" s="4" t="s">
        <v>320</v>
      </c>
      <c r="B1172" s="4" t="s">
        <v>294</v>
      </c>
      <c r="C1172" s="4" t="s">
        <v>295</v>
      </c>
      <c r="D1172" s="4" t="s">
        <v>331</v>
      </c>
      <c r="E1172" s="4" t="s">
        <v>332</v>
      </c>
      <c r="F1172" s="4" t="s">
        <v>98</v>
      </c>
      <c r="G1172" s="4" t="s">
        <v>99</v>
      </c>
      <c r="H1172" s="8"/>
      <c r="I1172" s="8"/>
      <c r="J1172" s="8"/>
      <c r="K1172" s="9">
        <v>14.08</v>
      </c>
      <c r="L1172" s="8"/>
      <c r="M1172" s="9">
        <v>26.24</v>
      </c>
      <c r="N1172" s="9">
        <v>248.76</v>
      </c>
      <c r="O1172" s="9">
        <v>19.989999999999998</v>
      </c>
      <c r="P1172" s="9">
        <v>-10</v>
      </c>
      <c r="Q1172" s="8"/>
      <c r="R1172" s="8"/>
      <c r="S1172" s="9">
        <v>93.86</v>
      </c>
      <c r="T1172" s="10">
        <v>392.93</v>
      </c>
    </row>
    <row r="1173" spans="1:20" ht="15.75" thickBot="1" x14ac:dyDescent="0.3">
      <c r="A1173" s="4" t="s">
        <v>320</v>
      </c>
      <c r="B1173" s="4" t="s">
        <v>294</v>
      </c>
      <c r="C1173" s="4" t="s">
        <v>295</v>
      </c>
      <c r="D1173" s="4" t="s">
        <v>331</v>
      </c>
      <c r="E1173" s="4" t="s">
        <v>332</v>
      </c>
      <c r="F1173" s="4" t="s">
        <v>130</v>
      </c>
      <c r="G1173" s="4" t="s">
        <v>131</v>
      </c>
      <c r="H1173" s="12"/>
      <c r="I1173" s="12"/>
      <c r="J1173" s="12"/>
      <c r="K1173" s="12"/>
      <c r="L1173" s="12"/>
      <c r="M1173" s="12"/>
      <c r="N1173" s="12"/>
      <c r="O1173" s="11">
        <v>9.2899999999999991</v>
      </c>
      <c r="P1173" s="12"/>
      <c r="Q1173" s="12"/>
      <c r="R1173" s="12"/>
      <c r="S1173" s="12"/>
      <c r="T1173" s="10">
        <v>9.2899999999999991</v>
      </c>
    </row>
    <row r="1174" spans="1:20" ht="15.75" thickBot="1" x14ac:dyDescent="0.3">
      <c r="A1174" s="4" t="s">
        <v>320</v>
      </c>
      <c r="B1174" s="4" t="s">
        <v>294</v>
      </c>
      <c r="C1174" s="4" t="s">
        <v>295</v>
      </c>
      <c r="D1174" s="4" t="s">
        <v>331</v>
      </c>
      <c r="E1174" s="4" t="s">
        <v>332</v>
      </c>
      <c r="F1174" s="4" t="s">
        <v>132</v>
      </c>
      <c r="G1174" s="4" t="s">
        <v>133</v>
      </c>
      <c r="H1174" s="8"/>
      <c r="I1174" s="9">
        <v>362.24</v>
      </c>
      <c r="J1174" s="8"/>
      <c r="K1174" s="9">
        <v>151.9</v>
      </c>
      <c r="L1174" s="9">
        <v>125.89</v>
      </c>
      <c r="M1174" s="9">
        <v>182.84</v>
      </c>
      <c r="N1174" s="9">
        <v>893.49</v>
      </c>
      <c r="O1174" s="9">
        <v>1050</v>
      </c>
      <c r="P1174" s="8"/>
      <c r="Q1174" s="8"/>
      <c r="R1174" s="8"/>
      <c r="S1174" s="8"/>
      <c r="T1174" s="10">
        <v>2766.36</v>
      </c>
    </row>
    <row r="1175" spans="1:20" ht="15.75" thickBot="1" x14ac:dyDescent="0.3">
      <c r="A1175" s="4" t="s">
        <v>320</v>
      </c>
      <c r="B1175" s="4" t="s">
        <v>294</v>
      </c>
      <c r="C1175" s="4" t="s">
        <v>295</v>
      </c>
      <c r="D1175" s="4" t="s">
        <v>331</v>
      </c>
      <c r="E1175" s="4" t="s">
        <v>332</v>
      </c>
      <c r="F1175" s="4" t="s">
        <v>136</v>
      </c>
      <c r="G1175" s="4" t="s">
        <v>137</v>
      </c>
      <c r="H1175" s="11">
        <v>19</v>
      </c>
      <c r="I1175" s="12"/>
      <c r="J1175" s="11">
        <v>14</v>
      </c>
      <c r="K1175" s="11">
        <v>19</v>
      </c>
      <c r="L1175" s="11">
        <v>20</v>
      </c>
      <c r="M1175" s="11">
        <v>2770</v>
      </c>
      <c r="N1175" s="12"/>
      <c r="O1175" s="12"/>
      <c r="P1175" s="12"/>
      <c r="Q1175" s="12"/>
      <c r="R1175" s="11">
        <v>4</v>
      </c>
      <c r="S1175" s="12"/>
      <c r="T1175" s="10">
        <v>2846</v>
      </c>
    </row>
    <row r="1176" spans="1:20" ht="15.75" thickBot="1" x14ac:dyDescent="0.3">
      <c r="A1176" s="4" t="s">
        <v>320</v>
      </c>
      <c r="B1176" s="4" t="s">
        <v>294</v>
      </c>
      <c r="C1176" s="4" t="s">
        <v>295</v>
      </c>
      <c r="D1176" s="4" t="s">
        <v>331</v>
      </c>
      <c r="E1176" s="4" t="s">
        <v>332</v>
      </c>
      <c r="F1176" s="4" t="s">
        <v>140</v>
      </c>
      <c r="G1176" s="4" t="s">
        <v>141</v>
      </c>
      <c r="H1176" s="9">
        <v>2708.58</v>
      </c>
      <c r="I1176" s="9">
        <v>85.72</v>
      </c>
      <c r="J1176" s="9">
        <v>531.46</v>
      </c>
      <c r="K1176" s="9">
        <v>128.58000000000001</v>
      </c>
      <c r="L1176" s="9">
        <v>535.75</v>
      </c>
      <c r="M1176" s="9">
        <v>660.02</v>
      </c>
      <c r="N1176" s="9">
        <v>904.31</v>
      </c>
      <c r="O1176" s="9">
        <v>638.59</v>
      </c>
      <c r="P1176" s="9">
        <v>527.16999999999996</v>
      </c>
      <c r="Q1176" s="9">
        <v>432.87</v>
      </c>
      <c r="R1176" s="9">
        <v>597</v>
      </c>
      <c r="S1176" s="9">
        <v>345</v>
      </c>
      <c r="T1176" s="10">
        <v>8095.05</v>
      </c>
    </row>
    <row r="1177" spans="1:20" ht="15.75" thickBot="1" x14ac:dyDescent="0.3">
      <c r="A1177" s="4" t="s">
        <v>320</v>
      </c>
      <c r="B1177" s="4" t="s">
        <v>294</v>
      </c>
      <c r="C1177" s="4" t="s">
        <v>295</v>
      </c>
      <c r="D1177" s="4" t="s">
        <v>331</v>
      </c>
      <c r="E1177" s="4" t="s">
        <v>332</v>
      </c>
      <c r="F1177" s="4" t="s">
        <v>357</v>
      </c>
      <c r="G1177" s="4" t="s">
        <v>358</v>
      </c>
      <c r="H1177" s="12"/>
      <c r="I1177" s="12"/>
      <c r="J1177" s="12"/>
      <c r="K1177" s="12"/>
      <c r="L1177" s="12"/>
      <c r="M1177" s="12"/>
      <c r="N1177" s="12"/>
      <c r="O1177" s="11">
        <v>60</v>
      </c>
      <c r="P1177" s="12"/>
      <c r="Q1177" s="12"/>
      <c r="R1177" s="12"/>
      <c r="S1177" s="12"/>
      <c r="T1177" s="10">
        <v>60</v>
      </c>
    </row>
    <row r="1178" spans="1:20" ht="15.75" thickBot="1" x14ac:dyDescent="0.3">
      <c r="A1178" s="4" t="s">
        <v>320</v>
      </c>
      <c r="B1178" s="4" t="s">
        <v>294</v>
      </c>
      <c r="C1178" s="4" t="s">
        <v>295</v>
      </c>
      <c r="D1178" s="4" t="s">
        <v>331</v>
      </c>
      <c r="E1178" s="4" t="s">
        <v>332</v>
      </c>
      <c r="F1178" s="4" t="s">
        <v>239</v>
      </c>
      <c r="G1178" s="4" t="s">
        <v>240</v>
      </c>
      <c r="H1178" s="8"/>
      <c r="I1178" s="9">
        <v>32.479999999999997</v>
      </c>
      <c r="J1178" s="8"/>
      <c r="K1178" s="8"/>
      <c r="L1178" s="8"/>
      <c r="M1178" s="9">
        <v>8.7200000000000006</v>
      </c>
      <c r="N1178" s="8"/>
      <c r="O1178" s="9">
        <v>1095.23</v>
      </c>
      <c r="P1178" s="8"/>
      <c r="Q1178" s="8"/>
      <c r="R1178" s="8"/>
      <c r="S1178" s="8"/>
      <c r="T1178" s="10">
        <v>1136.43</v>
      </c>
    </row>
    <row r="1179" spans="1:20" ht="15.75" thickBot="1" x14ac:dyDescent="0.3">
      <c r="A1179" s="4" t="s">
        <v>320</v>
      </c>
      <c r="B1179" s="4" t="s">
        <v>294</v>
      </c>
      <c r="C1179" s="4" t="s">
        <v>295</v>
      </c>
      <c r="D1179" s="4" t="s">
        <v>331</v>
      </c>
      <c r="E1179" s="4" t="s">
        <v>332</v>
      </c>
      <c r="F1179" s="4" t="s">
        <v>144</v>
      </c>
      <c r="G1179" s="4" t="s">
        <v>145</v>
      </c>
      <c r="H1179" s="11">
        <v>183.39</v>
      </c>
      <c r="I1179" s="11">
        <v>206.32</v>
      </c>
      <c r="J1179" s="12"/>
      <c r="K1179" s="11">
        <v>501.34</v>
      </c>
      <c r="L1179" s="11">
        <v>210.18</v>
      </c>
      <c r="M1179" s="11">
        <v>123.7</v>
      </c>
      <c r="N1179" s="11">
        <v>42.92</v>
      </c>
      <c r="O1179" s="11">
        <v>95.3</v>
      </c>
      <c r="P1179" s="11">
        <v>80.12</v>
      </c>
      <c r="Q1179" s="11">
        <v>156.30000000000001</v>
      </c>
      <c r="R1179" s="11">
        <v>4.32</v>
      </c>
      <c r="S1179" s="11">
        <v>433.31</v>
      </c>
      <c r="T1179" s="10">
        <v>2037.2</v>
      </c>
    </row>
    <row r="1180" spans="1:20" ht="15.75" thickBot="1" x14ac:dyDescent="0.3">
      <c r="A1180" s="4" t="s">
        <v>320</v>
      </c>
      <c r="B1180" s="4" t="s">
        <v>294</v>
      </c>
      <c r="C1180" s="4" t="s">
        <v>295</v>
      </c>
      <c r="D1180" s="4" t="s">
        <v>331</v>
      </c>
      <c r="E1180" s="4" t="s">
        <v>332</v>
      </c>
      <c r="F1180" s="4" t="s">
        <v>217</v>
      </c>
      <c r="G1180" s="4" t="s">
        <v>218</v>
      </c>
      <c r="H1180" s="9">
        <v>2297.58</v>
      </c>
      <c r="I1180" s="9">
        <v>2208.58</v>
      </c>
      <c r="J1180" s="9">
        <v>120.66</v>
      </c>
      <c r="K1180" s="9">
        <v>180</v>
      </c>
      <c r="L1180" s="9">
        <v>260.72000000000003</v>
      </c>
      <c r="M1180" s="9">
        <v>360</v>
      </c>
      <c r="N1180" s="9">
        <v>2916</v>
      </c>
      <c r="O1180" s="9">
        <v>1413.48</v>
      </c>
      <c r="P1180" s="9">
        <v>92.23</v>
      </c>
      <c r="Q1180" s="9">
        <v>385.97</v>
      </c>
      <c r="R1180" s="9">
        <v>258.14</v>
      </c>
      <c r="S1180" s="9">
        <v>340.39</v>
      </c>
      <c r="T1180" s="10">
        <v>10833.75</v>
      </c>
    </row>
    <row r="1181" spans="1:20" ht="15.75" thickBot="1" x14ac:dyDescent="0.3">
      <c r="A1181" s="4" t="s">
        <v>320</v>
      </c>
      <c r="B1181" s="4" t="s">
        <v>294</v>
      </c>
      <c r="C1181" s="4" t="s">
        <v>295</v>
      </c>
      <c r="D1181" s="4" t="s">
        <v>331</v>
      </c>
      <c r="E1181" s="4" t="s">
        <v>332</v>
      </c>
      <c r="F1181" s="4" t="s">
        <v>146</v>
      </c>
      <c r="G1181" s="4" t="s">
        <v>147</v>
      </c>
      <c r="H1181" s="12"/>
      <c r="I1181" s="12"/>
      <c r="J1181" s="12"/>
      <c r="K1181" s="12"/>
      <c r="L1181" s="12"/>
      <c r="M1181" s="12"/>
      <c r="N1181" s="12"/>
      <c r="O1181" s="11">
        <v>288.16000000000003</v>
      </c>
      <c r="P1181" s="12"/>
      <c r="Q1181" s="11">
        <v>48</v>
      </c>
      <c r="R1181" s="11">
        <v>753.76</v>
      </c>
      <c r="S1181" s="12"/>
      <c r="T1181" s="10">
        <v>1089.92</v>
      </c>
    </row>
    <row r="1182" spans="1:20" ht="15.75" thickBot="1" x14ac:dyDescent="0.3">
      <c r="A1182" s="4" t="s">
        <v>320</v>
      </c>
      <c r="B1182" s="4" t="s">
        <v>294</v>
      </c>
      <c r="C1182" s="4" t="s">
        <v>295</v>
      </c>
      <c r="D1182" s="4" t="s">
        <v>331</v>
      </c>
      <c r="E1182" s="4" t="s">
        <v>332</v>
      </c>
      <c r="F1182" s="4" t="s">
        <v>150</v>
      </c>
      <c r="G1182" s="4" t="s">
        <v>151</v>
      </c>
      <c r="H1182" s="9">
        <v>491.89</v>
      </c>
      <c r="I1182" s="8"/>
      <c r="J1182" s="9">
        <v>56.78</v>
      </c>
      <c r="K1182" s="8"/>
      <c r="L1182" s="9">
        <v>105.95</v>
      </c>
      <c r="M1182" s="8"/>
      <c r="N1182" s="8"/>
      <c r="O1182" s="8"/>
      <c r="P1182" s="8"/>
      <c r="Q1182" s="8"/>
      <c r="R1182" s="8"/>
      <c r="S1182" s="8"/>
      <c r="T1182" s="10">
        <v>654.62</v>
      </c>
    </row>
    <row r="1183" spans="1:20" ht="15.75" thickBot="1" x14ac:dyDescent="0.3">
      <c r="A1183" s="4" t="s">
        <v>320</v>
      </c>
      <c r="B1183" s="4" t="s">
        <v>294</v>
      </c>
      <c r="C1183" s="4" t="s">
        <v>295</v>
      </c>
      <c r="D1183" s="4" t="s">
        <v>331</v>
      </c>
      <c r="E1183" s="4" t="s">
        <v>332</v>
      </c>
      <c r="F1183" s="4" t="s">
        <v>152</v>
      </c>
      <c r="G1183" s="4" t="s">
        <v>153</v>
      </c>
      <c r="H1183" s="11">
        <v>60.51</v>
      </c>
      <c r="I1183" s="11">
        <v>117.1</v>
      </c>
      <c r="J1183" s="11">
        <v>745.02</v>
      </c>
      <c r="K1183" s="11">
        <v>191.54</v>
      </c>
      <c r="L1183" s="11">
        <v>381.58</v>
      </c>
      <c r="M1183" s="11">
        <v>145.06</v>
      </c>
      <c r="N1183" s="11">
        <v>184.9</v>
      </c>
      <c r="O1183" s="11">
        <v>100.71</v>
      </c>
      <c r="P1183" s="11">
        <v>37.61</v>
      </c>
      <c r="Q1183" s="11">
        <v>69.540000000000006</v>
      </c>
      <c r="R1183" s="11">
        <v>436.77</v>
      </c>
      <c r="S1183" s="11">
        <v>551.99</v>
      </c>
      <c r="T1183" s="10">
        <v>3022.33</v>
      </c>
    </row>
    <row r="1184" spans="1:20" ht="15.75" thickBot="1" x14ac:dyDescent="0.3">
      <c r="A1184" s="4" t="s">
        <v>320</v>
      </c>
      <c r="B1184" s="4" t="s">
        <v>294</v>
      </c>
      <c r="C1184" s="4" t="s">
        <v>295</v>
      </c>
      <c r="D1184" s="4" t="s">
        <v>331</v>
      </c>
      <c r="E1184" s="4" t="s">
        <v>332</v>
      </c>
      <c r="F1184" s="4" t="s">
        <v>65</v>
      </c>
      <c r="G1184" s="4" t="s">
        <v>66</v>
      </c>
      <c r="H1184" s="9">
        <v>300.08999999999997</v>
      </c>
      <c r="I1184" s="8"/>
      <c r="J1184" s="9">
        <v>85.74</v>
      </c>
      <c r="K1184" s="8"/>
      <c r="L1184" s="9">
        <v>362.23</v>
      </c>
      <c r="M1184" s="9">
        <v>685.92</v>
      </c>
      <c r="N1184" s="9">
        <v>600.17999999999995</v>
      </c>
      <c r="O1184" s="9">
        <v>1350.42</v>
      </c>
      <c r="P1184" s="9">
        <v>621.62</v>
      </c>
      <c r="Q1184" s="9">
        <v>-621.62</v>
      </c>
      <c r="R1184" s="8"/>
      <c r="S1184" s="8"/>
      <c r="T1184" s="10">
        <v>3384.58</v>
      </c>
    </row>
    <row r="1185" spans="1:20" ht="15.75" thickBot="1" x14ac:dyDescent="0.3">
      <c r="A1185" s="4" t="s">
        <v>320</v>
      </c>
      <c r="B1185" s="4" t="s">
        <v>294</v>
      </c>
      <c r="C1185" s="4" t="s">
        <v>295</v>
      </c>
      <c r="D1185" s="4" t="s">
        <v>331</v>
      </c>
      <c r="E1185" s="4" t="s">
        <v>332</v>
      </c>
      <c r="F1185" s="4" t="s">
        <v>56</v>
      </c>
      <c r="G1185" s="4" t="s">
        <v>57</v>
      </c>
      <c r="H1185" s="11">
        <v>76010.740000000005</v>
      </c>
      <c r="I1185" s="11">
        <v>59213.279999999999</v>
      </c>
      <c r="J1185" s="11">
        <v>73182.67</v>
      </c>
      <c r="K1185" s="11">
        <v>81604.44</v>
      </c>
      <c r="L1185" s="11">
        <v>79628.81</v>
      </c>
      <c r="M1185" s="11">
        <v>71930.679999999993</v>
      </c>
      <c r="N1185" s="11">
        <v>57778.8</v>
      </c>
      <c r="O1185" s="11">
        <v>75453.27</v>
      </c>
      <c r="P1185" s="11">
        <v>61787.14</v>
      </c>
      <c r="Q1185" s="11">
        <v>73505.67</v>
      </c>
      <c r="R1185" s="11">
        <v>62799.06</v>
      </c>
      <c r="S1185" s="11">
        <v>58334.61</v>
      </c>
      <c r="T1185" s="10">
        <v>831229.17</v>
      </c>
    </row>
    <row r="1186" spans="1:20" ht="15.75" thickBot="1" x14ac:dyDescent="0.3">
      <c r="A1186" s="4" t="s">
        <v>320</v>
      </c>
      <c r="B1186" s="4" t="s">
        <v>294</v>
      </c>
      <c r="C1186" s="4" t="s">
        <v>295</v>
      </c>
      <c r="D1186" s="4" t="s">
        <v>331</v>
      </c>
      <c r="E1186" s="4" t="s">
        <v>332</v>
      </c>
      <c r="F1186" s="4" t="s">
        <v>68</v>
      </c>
      <c r="G1186" s="4" t="s">
        <v>69</v>
      </c>
      <c r="H1186" s="9">
        <v>932.35</v>
      </c>
      <c r="I1186" s="9">
        <v>1462.84</v>
      </c>
      <c r="J1186" s="9">
        <v>1800.44</v>
      </c>
      <c r="K1186" s="9">
        <v>3070.35</v>
      </c>
      <c r="L1186" s="9">
        <v>2847.27</v>
      </c>
      <c r="M1186" s="9">
        <v>3150.73</v>
      </c>
      <c r="N1186" s="9">
        <v>3375.77</v>
      </c>
      <c r="O1186" s="9">
        <v>3347.48</v>
      </c>
      <c r="P1186" s="9">
        <v>3086.44</v>
      </c>
      <c r="Q1186" s="9">
        <v>8921.67</v>
      </c>
      <c r="R1186" s="9">
        <v>3629.42</v>
      </c>
      <c r="S1186" s="9">
        <v>2532.9299999999998</v>
      </c>
      <c r="T1186" s="10">
        <v>38157.69</v>
      </c>
    </row>
    <row r="1187" spans="1:20" ht="15.75" thickBot="1" x14ac:dyDescent="0.3">
      <c r="A1187" s="4" t="s">
        <v>320</v>
      </c>
      <c r="B1187" s="4" t="s">
        <v>294</v>
      </c>
      <c r="C1187" s="4" t="s">
        <v>295</v>
      </c>
      <c r="D1187" s="4" t="s">
        <v>331</v>
      </c>
      <c r="E1187" s="4" t="s">
        <v>332</v>
      </c>
      <c r="F1187" s="4" t="s">
        <v>156</v>
      </c>
      <c r="G1187" s="4" t="s">
        <v>157</v>
      </c>
      <c r="H1187" s="12"/>
      <c r="I1187" s="12"/>
      <c r="J1187" s="12"/>
      <c r="K1187" s="11">
        <v>64.290000000000006</v>
      </c>
      <c r="L1187" s="11">
        <v>21.43</v>
      </c>
      <c r="M1187" s="11">
        <v>21.43</v>
      </c>
      <c r="N1187" s="12"/>
      <c r="O1187" s="11">
        <v>21.43</v>
      </c>
      <c r="P1187" s="12"/>
      <c r="Q1187" s="11">
        <v>21.43</v>
      </c>
      <c r="R1187" s="12"/>
      <c r="S1187" s="12"/>
      <c r="T1187" s="10">
        <v>150.01</v>
      </c>
    </row>
    <row r="1188" spans="1:20" ht="15.75" thickBot="1" x14ac:dyDescent="0.3">
      <c r="A1188" s="4" t="s">
        <v>320</v>
      </c>
      <c r="B1188" s="4" t="s">
        <v>294</v>
      </c>
      <c r="C1188" s="4" t="s">
        <v>295</v>
      </c>
      <c r="D1188" s="4" t="s">
        <v>331</v>
      </c>
      <c r="E1188" s="4" t="s">
        <v>332</v>
      </c>
      <c r="F1188" s="4" t="s">
        <v>104</v>
      </c>
      <c r="G1188" s="4" t="s">
        <v>105</v>
      </c>
      <c r="H1188" s="9">
        <v>-1038.52</v>
      </c>
      <c r="I1188" s="9">
        <v>-2029.44</v>
      </c>
      <c r="J1188" s="9">
        <v>-1471.94</v>
      </c>
      <c r="K1188" s="9">
        <v>-633.80999999999995</v>
      </c>
      <c r="L1188" s="9">
        <v>-3859.29</v>
      </c>
      <c r="M1188" s="9">
        <v>-1701.03</v>
      </c>
      <c r="N1188" s="9">
        <v>-3771.38</v>
      </c>
      <c r="O1188" s="9">
        <v>-6879.08</v>
      </c>
      <c r="P1188" s="9">
        <v>-2030.05</v>
      </c>
      <c r="Q1188" s="9">
        <v>-1100.83</v>
      </c>
      <c r="R1188" s="9">
        <v>-1500.45</v>
      </c>
      <c r="S1188" s="9">
        <v>-2091.4499999999998</v>
      </c>
      <c r="T1188" s="10">
        <v>-28107.27</v>
      </c>
    </row>
    <row r="1189" spans="1:20" ht="15.75" thickBot="1" x14ac:dyDescent="0.3">
      <c r="A1189" s="4" t="s">
        <v>320</v>
      </c>
      <c r="B1189" s="4" t="s">
        <v>294</v>
      </c>
      <c r="C1189" s="4" t="s">
        <v>295</v>
      </c>
      <c r="D1189" s="4" t="s">
        <v>331</v>
      </c>
      <c r="E1189" s="4" t="s">
        <v>332</v>
      </c>
      <c r="F1189" s="4" t="s">
        <v>106</v>
      </c>
      <c r="G1189" s="4" t="s">
        <v>107</v>
      </c>
      <c r="H1189" s="11">
        <v>-113897.03</v>
      </c>
      <c r="I1189" s="11">
        <v>-101093.3</v>
      </c>
      <c r="J1189" s="11">
        <v>-108034.53</v>
      </c>
      <c r="K1189" s="11">
        <v>-117225.12</v>
      </c>
      <c r="L1189" s="11">
        <v>-114088.2</v>
      </c>
      <c r="M1189" s="11">
        <v>-105434.34</v>
      </c>
      <c r="N1189" s="11">
        <v>-97223.23</v>
      </c>
      <c r="O1189" s="11">
        <v>-106734.02</v>
      </c>
      <c r="P1189" s="11">
        <v>-86221.14</v>
      </c>
      <c r="Q1189" s="11">
        <v>-111455.7</v>
      </c>
      <c r="R1189" s="11">
        <v>-102074.1</v>
      </c>
      <c r="S1189" s="11">
        <v>-92378.62</v>
      </c>
      <c r="T1189" s="10">
        <v>-1255859.33</v>
      </c>
    </row>
    <row r="1190" spans="1:20" ht="15.75" thickBot="1" x14ac:dyDescent="0.3">
      <c r="A1190" s="4" t="s">
        <v>320</v>
      </c>
      <c r="B1190" s="4" t="s">
        <v>294</v>
      </c>
      <c r="C1190" s="4" t="s">
        <v>295</v>
      </c>
      <c r="D1190" s="4" t="s">
        <v>331</v>
      </c>
      <c r="E1190" s="4" t="s">
        <v>332</v>
      </c>
      <c r="F1190" s="4" t="s">
        <v>108</v>
      </c>
      <c r="G1190" s="4" t="s">
        <v>109</v>
      </c>
      <c r="H1190" s="9">
        <v>-5090.2</v>
      </c>
      <c r="I1190" s="9">
        <v>-6761.28</v>
      </c>
      <c r="J1190" s="9">
        <v>-8604.2000000000007</v>
      </c>
      <c r="K1190" s="9">
        <v>-8166.3</v>
      </c>
      <c r="L1190" s="9">
        <v>-8958.0400000000009</v>
      </c>
      <c r="M1190" s="9">
        <v>-9103.25</v>
      </c>
      <c r="N1190" s="9">
        <v>-10174.84</v>
      </c>
      <c r="O1190" s="9">
        <v>-8966.65</v>
      </c>
      <c r="P1190" s="9">
        <v>-8627.84</v>
      </c>
      <c r="Q1190" s="9">
        <v>-14855.71</v>
      </c>
      <c r="R1190" s="9">
        <v>-8512.31</v>
      </c>
      <c r="S1190" s="9">
        <v>-7744.55</v>
      </c>
      <c r="T1190" s="10">
        <v>-105565.17</v>
      </c>
    </row>
    <row r="1191" spans="1:20" ht="15.75" thickBot="1" x14ac:dyDescent="0.3">
      <c r="A1191" s="4" t="s">
        <v>320</v>
      </c>
      <c r="B1191" s="4" t="s">
        <v>294</v>
      </c>
      <c r="C1191" s="4" t="s">
        <v>295</v>
      </c>
      <c r="D1191" s="4" t="s">
        <v>331</v>
      </c>
      <c r="E1191" s="4" t="s">
        <v>332</v>
      </c>
      <c r="F1191" s="4" t="s">
        <v>243</v>
      </c>
      <c r="G1191" s="4" t="s">
        <v>244</v>
      </c>
      <c r="H1191" s="11">
        <v>-128.58000000000001</v>
      </c>
      <c r="I1191" s="11">
        <v>-107.15</v>
      </c>
      <c r="J1191" s="11">
        <v>-278.58999999999997</v>
      </c>
      <c r="K1191" s="11">
        <v>-192.87</v>
      </c>
      <c r="L1191" s="11">
        <v>-385.74</v>
      </c>
      <c r="M1191" s="11">
        <v>-364.31</v>
      </c>
      <c r="N1191" s="11">
        <v>-150.01</v>
      </c>
      <c r="O1191" s="11">
        <v>-364.31</v>
      </c>
      <c r="P1191" s="11">
        <v>-235.73</v>
      </c>
      <c r="Q1191" s="11">
        <v>-192.87</v>
      </c>
      <c r="R1191" s="11">
        <v>-64.290000000000006</v>
      </c>
      <c r="S1191" s="11">
        <v>-214.3</v>
      </c>
      <c r="T1191" s="10">
        <v>-2678.75</v>
      </c>
    </row>
    <row r="1192" spans="1:20" ht="15.75" thickBot="1" x14ac:dyDescent="0.3">
      <c r="A1192" s="4" t="s">
        <v>320</v>
      </c>
      <c r="B1192" s="4" t="s">
        <v>294</v>
      </c>
      <c r="C1192" s="4" t="s">
        <v>295</v>
      </c>
      <c r="D1192" s="4" t="s">
        <v>325</v>
      </c>
      <c r="E1192" s="4" t="s">
        <v>326</v>
      </c>
      <c r="F1192" s="4" t="s">
        <v>92</v>
      </c>
      <c r="G1192" s="4" t="s">
        <v>93</v>
      </c>
      <c r="H1192" s="9">
        <v>1.4</v>
      </c>
      <c r="I1192" s="8"/>
      <c r="J1192" s="8"/>
      <c r="K1192" s="8"/>
      <c r="L1192" s="8"/>
      <c r="M1192" s="8"/>
      <c r="N1192" s="8"/>
      <c r="O1192" s="8"/>
      <c r="P1192" s="8"/>
      <c r="Q1192" s="8"/>
      <c r="R1192" s="8"/>
      <c r="S1192" s="8"/>
      <c r="T1192" s="10">
        <v>1.4</v>
      </c>
    </row>
    <row r="1193" spans="1:20" ht="15.75" thickBot="1" x14ac:dyDescent="0.3">
      <c r="A1193" s="4" t="s">
        <v>320</v>
      </c>
      <c r="B1193" s="4" t="s">
        <v>294</v>
      </c>
      <c r="C1193" s="4" t="s">
        <v>295</v>
      </c>
      <c r="D1193" s="4" t="s">
        <v>367</v>
      </c>
      <c r="E1193" s="4" t="s">
        <v>368</v>
      </c>
      <c r="F1193" s="4" t="s">
        <v>92</v>
      </c>
      <c r="G1193" s="4" t="s">
        <v>93</v>
      </c>
      <c r="H1193" s="12"/>
      <c r="I1193" s="12"/>
      <c r="J1193" s="12"/>
      <c r="K1193" s="12"/>
      <c r="L1193" s="12"/>
      <c r="M1193" s="12"/>
      <c r="N1193" s="12"/>
      <c r="O1193" s="11">
        <v>256.05</v>
      </c>
      <c r="P1193" s="12"/>
      <c r="Q1193" s="12"/>
      <c r="R1193" s="12"/>
      <c r="S1193" s="12"/>
      <c r="T1193" s="10">
        <v>256.05</v>
      </c>
    </row>
    <row r="1194" spans="1:20" ht="15.75" thickBot="1" x14ac:dyDescent="0.3">
      <c r="A1194" s="4" t="s">
        <v>320</v>
      </c>
      <c r="B1194" s="4" t="s">
        <v>369</v>
      </c>
      <c r="C1194" s="4" t="s">
        <v>370</v>
      </c>
      <c r="D1194" s="4" t="s">
        <v>327</v>
      </c>
      <c r="E1194" s="4" t="s">
        <v>328</v>
      </c>
      <c r="F1194" s="4" t="s">
        <v>92</v>
      </c>
      <c r="G1194" s="4" t="s">
        <v>93</v>
      </c>
      <c r="H1194" s="8"/>
      <c r="I1194" s="9">
        <v>124.04</v>
      </c>
      <c r="J1194" s="8"/>
      <c r="K1194" s="8"/>
      <c r="L1194" s="8"/>
      <c r="M1194" s="8"/>
      <c r="N1194" s="8"/>
      <c r="O1194" s="8"/>
      <c r="P1194" s="8"/>
      <c r="Q1194" s="8"/>
      <c r="R1194" s="8"/>
      <c r="S1194" s="8"/>
      <c r="T1194" s="10">
        <v>124.04</v>
      </c>
    </row>
    <row r="1195" spans="1:20" ht="15.75" thickBot="1" x14ac:dyDescent="0.3">
      <c r="A1195" s="4" t="s">
        <v>320</v>
      </c>
      <c r="B1195" s="4" t="s">
        <v>371</v>
      </c>
      <c r="C1195" s="4" t="s">
        <v>372</v>
      </c>
      <c r="D1195" s="4" t="s">
        <v>373</v>
      </c>
      <c r="E1195" s="4" t="s">
        <v>374</v>
      </c>
      <c r="F1195" s="4" t="s">
        <v>61</v>
      </c>
      <c r="G1195" s="4" t="s">
        <v>62</v>
      </c>
      <c r="H1195" s="11">
        <v>38.83</v>
      </c>
      <c r="I1195" s="11">
        <v>83.34</v>
      </c>
      <c r="J1195" s="11">
        <v>203.44</v>
      </c>
      <c r="K1195" s="11">
        <v>48.21</v>
      </c>
      <c r="L1195" s="11">
        <v>116.73</v>
      </c>
      <c r="M1195" s="11">
        <v>162.44999999999999</v>
      </c>
      <c r="N1195" s="11">
        <v>295.95999999999998</v>
      </c>
      <c r="O1195" s="11">
        <v>114.69</v>
      </c>
      <c r="P1195" s="11">
        <v>64.599999999999994</v>
      </c>
      <c r="Q1195" s="11">
        <v>82.33</v>
      </c>
      <c r="R1195" s="11">
        <v>11.07</v>
      </c>
      <c r="S1195" s="11">
        <v>59.19</v>
      </c>
      <c r="T1195" s="10">
        <v>1280.8399999999999</v>
      </c>
    </row>
    <row r="1196" spans="1:20" ht="15.75" thickBot="1" x14ac:dyDescent="0.3">
      <c r="A1196" s="4" t="s">
        <v>320</v>
      </c>
      <c r="B1196" s="4" t="s">
        <v>371</v>
      </c>
      <c r="C1196" s="4" t="s">
        <v>372</v>
      </c>
      <c r="D1196" s="4" t="s">
        <v>373</v>
      </c>
      <c r="E1196" s="4" t="s">
        <v>374</v>
      </c>
      <c r="F1196" s="4" t="s">
        <v>92</v>
      </c>
      <c r="G1196" s="4" t="s">
        <v>93</v>
      </c>
      <c r="H1196" s="9">
        <v>-224.92</v>
      </c>
      <c r="I1196" s="9">
        <v>-63.47</v>
      </c>
      <c r="J1196" s="9">
        <v>2.13</v>
      </c>
      <c r="K1196" s="9">
        <v>-4.3899999999999997</v>
      </c>
      <c r="L1196" s="9">
        <v>3.89</v>
      </c>
      <c r="M1196" s="9">
        <v>-134.78</v>
      </c>
      <c r="N1196" s="9">
        <v>0.37</v>
      </c>
      <c r="O1196" s="9">
        <v>-34.44</v>
      </c>
      <c r="P1196" s="9">
        <v>-15.88</v>
      </c>
      <c r="Q1196" s="9">
        <v>4.46</v>
      </c>
      <c r="R1196" s="9">
        <v>-570.66999999999996</v>
      </c>
      <c r="S1196" s="9">
        <v>13.89</v>
      </c>
      <c r="T1196" s="10">
        <v>-1023.81</v>
      </c>
    </row>
    <row r="1197" spans="1:20" ht="15.75" thickBot="1" x14ac:dyDescent="0.3">
      <c r="A1197" s="4" t="s">
        <v>320</v>
      </c>
      <c r="B1197" s="4" t="s">
        <v>371</v>
      </c>
      <c r="C1197" s="4" t="s">
        <v>372</v>
      </c>
      <c r="D1197" s="4" t="s">
        <v>373</v>
      </c>
      <c r="E1197" s="4" t="s">
        <v>374</v>
      </c>
      <c r="F1197" s="4" t="s">
        <v>235</v>
      </c>
      <c r="G1197" s="4" t="s">
        <v>236</v>
      </c>
      <c r="H1197" s="12"/>
      <c r="I1197" s="12"/>
      <c r="J1197" s="11">
        <v>-18.399999999999999</v>
      </c>
      <c r="K1197" s="12"/>
      <c r="L1197" s="12"/>
      <c r="M1197" s="12"/>
      <c r="N1197" s="12"/>
      <c r="O1197" s="12"/>
      <c r="P1197" s="12"/>
      <c r="Q1197" s="12"/>
      <c r="R1197" s="12"/>
      <c r="S1197" s="12"/>
      <c r="T1197" s="10">
        <v>-18.399999999999999</v>
      </c>
    </row>
    <row r="1198" spans="1:20" ht="15.75" thickBot="1" x14ac:dyDescent="0.3">
      <c r="A1198" s="4" t="s">
        <v>320</v>
      </c>
      <c r="B1198" s="4" t="s">
        <v>371</v>
      </c>
      <c r="C1198" s="4" t="s">
        <v>372</v>
      </c>
      <c r="D1198" s="4" t="s">
        <v>373</v>
      </c>
      <c r="E1198" s="4" t="s">
        <v>374</v>
      </c>
      <c r="F1198" s="4" t="s">
        <v>120</v>
      </c>
      <c r="G1198" s="4" t="s">
        <v>121</v>
      </c>
      <c r="H1198" s="8"/>
      <c r="I1198" s="8"/>
      <c r="J1198" s="8"/>
      <c r="K1198" s="8"/>
      <c r="L1198" s="8"/>
      <c r="M1198" s="9">
        <v>1.4</v>
      </c>
      <c r="N1198" s="8"/>
      <c r="O1198" s="8"/>
      <c r="P1198" s="8"/>
      <c r="Q1198" s="8"/>
      <c r="R1198" s="8"/>
      <c r="S1198" s="8"/>
      <c r="T1198" s="10">
        <v>1.4</v>
      </c>
    </row>
    <row r="1199" spans="1:20" ht="15.75" thickBot="1" x14ac:dyDescent="0.3">
      <c r="A1199" s="4" t="s">
        <v>320</v>
      </c>
      <c r="B1199" s="4" t="s">
        <v>371</v>
      </c>
      <c r="C1199" s="4" t="s">
        <v>372</v>
      </c>
      <c r="D1199" s="4" t="s">
        <v>373</v>
      </c>
      <c r="E1199" s="4" t="s">
        <v>374</v>
      </c>
      <c r="F1199" s="4" t="s">
        <v>94</v>
      </c>
      <c r="G1199" s="4" t="s">
        <v>95</v>
      </c>
      <c r="H1199" s="11">
        <v>46.58</v>
      </c>
      <c r="I1199" s="11">
        <v>46.58</v>
      </c>
      <c r="J1199" s="11">
        <v>46.58</v>
      </c>
      <c r="K1199" s="11">
        <v>46.58</v>
      </c>
      <c r="L1199" s="11">
        <v>46.58</v>
      </c>
      <c r="M1199" s="11">
        <v>46.58</v>
      </c>
      <c r="N1199" s="11">
        <v>46.58</v>
      </c>
      <c r="O1199" s="11">
        <v>46.58</v>
      </c>
      <c r="P1199" s="11">
        <v>46.58</v>
      </c>
      <c r="Q1199" s="11">
        <v>46.58</v>
      </c>
      <c r="R1199" s="11">
        <v>46.58</v>
      </c>
      <c r="S1199" s="11">
        <v>46.58</v>
      </c>
      <c r="T1199" s="10">
        <v>558.96</v>
      </c>
    </row>
    <row r="1200" spans="1:20" ht="15.75" thickBot="1" x14ac:dyDescent="0.3">
      <c r="A1200" s="4" t="s">
        <v>320</v>
      </c>
      <c r="B1200" s="4" t="s">
        <v>371</v>
      </c>
      <c r="C1200" s="4" t="s">
        <v>372</v>
      </c>
      <c r="D1200" s="4" t="s">
        <v>373</v>
      </c>
      <c r="E1200" s="4" t="s">
        <v>374</v>
      </c>
      <c r="F1200" s="4" t="s">
        <v>84</v>
      </c>
      <c r="G1200" s="4" t="s">
        <v>85</v>
      </c>
      <c r="H1200" s="9">
        <v>113.09</v>
      </c>
      <c r="I1200" s="9">
        <v>100.74</v>
      </c>
      <c r="J1200" s="9">
        <v>116.13</v>
      </c>
      <c r="K1200" s="9">
        <v>107.27</v>
      </c>
      <c r="L1200" s="9">
        <v>111.05</v>
      </c>
      <c r="M1200" s="9">
        <v>109.55</v>
      </c>
      <c r="N1200" s="9">
        <v>122.48</v>
      </c>
      <c r="O1200" s="9">
        <v>119.14</v>
      </c>
      <c r="P1200" s="9">
        <v>98.44</v>
      </c>
      <c r="Q1200" s="9">
        <v>114.23</v>
      </c>
      <c r="R1200" s="9">
        <v>107.1</v>
      </c>
      <c r="S1200" s="9">
        <v>94.2</v>
      </c>
      <c r="T1200" s="10">
        <v>1313.42</v>
      </c>
    </row>
    <row r="1201" spans="1:20" ht="15.75" thickBot="1" x14ac:dyDescent="0.3">
      <c r="A1201" s="4" t="s">
        <v>320</v>
      </c>
      <c r="B1201" s="4" t="s">
        <v>371</v>
      </c>
      <c r="C1201" s="4" t="s">
        <v>372</v>
      </c>
      <c r="D1201" s="4" t="s">
        <v>373</v>
      </c>
      <c r="E1201" s="4" t="s">
        <v>374</v>
      </c>
      <c r="F1201" s="4" t="s">
        <v>312</v>
      </c>
      <c r="G1201" s="4" t="s">
        <v>313</v>
      </c>
      <c r="H1201" s="11">
        <v>64.290000000000006</v>
      </c>
      <c r="I1201" s="11">
        <v>55.99</v>
      </c>
      <c r="J1201" s="11">
        <v>48.75</v>
      </c>
      <c r="K1201" s="11">
        <v>57.19</v>
      </c>
      <c r="L1201" s="11">
        <v>54.74</v>
      </c>
      <c r="M1201" s="11">
        <v>5.29</v>
      </c>
      <c r="N1201" s="11">
        <v>51.22</v>
      </c>
      <c r="O1201" s="11">
        <v>34.03</v>
      </c>
      <c r="P1201" s="11">
        <v>10.89</v>
      </c>
      <c r="Q1201" s="12"/>
      <c r="R1201" s="12"/>
      <c r="S1201" s="12"/>
      <c r="T1201" s="10">
        <v>382.39</v>
      </c>
    </row>
    <row r="1202" spans="1:20" ht="15.75" thickBot="1" x14ac:dyDescent="0.3">
      <c r="A1202" s="4" t="s">
        <v>320</v>
      </c>
      <c r="B1202" s="4" t="s">
        <v>371</v>
      </c>
      <c r="C1202" s="4" t="s">
        <v>372</v>
      </c>
      <c r="D1202" s="4" t="s">
        <v>373</v>
      </c>
      <c r="E1202" s="4" t="s">
        <v>374</v>
      </c>
      <c r="F1202" s="4" t="s">
        <v>44</v>
      </c>
      <c r="G1202" s="4" t="s">
        <v>45</v>
      </c>
      <c r="H1202" s="8"/>
      <c r="I1202" s="8"/>
      <c r="J1202" s="8"/>
      <c r="K1202" s="8"/>
      <c r="L1202" s="9">
        <v>7.79</v>
      </c>
      <c r="M1202" s="8"/>
      <c r="N1202" s="8"/>
      <c r="O1202" s="8"/>
      <c r="P1202" s="8"/>
      <c r="Q1202" s="9">
        <v>22.15</v>
      </c>
      <c r="R1202" s="8"/>
      <c r="S1202" s="8"/>
      <c r="T1202" s="10">
        <v>29.94</v>
      </c>
    </row>
    <row r="1203" spans="1:20" ht="15.75" thickBot="1" x14ac:dyDescent="0.3">
      <c r="A1203" s="4" t="s">
        <v>320</v>
      </c>
      <c r="B1203" s="4" t="s">
        <v>371</v>
      </c>
      <c r="C1203" s="4" t="s">
        <v>372</v>
      </c>
      <c r="D1203" s="4" t="s">
        <v>373</v>
      </c>
      <c r="E1203" s="4" t="s">
        <v>374</v>
      </c>
      <c r="F1203" s="4" t="s">
        <v>124</v>
      </c>
      <c r="G1203" s="4" t="s">
        <v>125</v>
      </c>
      <c r="H1203" s="11">
        <v>16.13</v>
      </c>
      <c r="I1203" s="12"/>
      <c r="J1203" s="12"/>
      <c r="K1203" s="12"/>
      <c r="L1203" s="12"/>
      <c r="M1203" s="12"/>
      <c r="N1203" s="12"/>
      <c r="O1203" s="11">
        <v>5.86</v>
      </c>
      <c r="P1203" s="12"/>
      <c r="Q1203" s="11">
        <v>5.92</v>
      </c>
      <c r="R1203" s="11">
        <v>23.68</v>
      </c>
      <c r="S1203" s="12"/>
      <c r="T1203" s="10">
        <v>51.59</v>
      </c>
    </row>
    <row r="1204" spans="1:20" ht="15.75" thickBot="1" x14ac:dyDescent="0.3">
      <c r="A1204" s="4" t="s">
        <v>320</v>
      </c>
      <c r="B1204" s="4" t="s">
        <v>371</v>
      </c>
      <c r="C1204" s="4" t="s">
        <v>372</v>
      </c>
      <c r="D1204" s="4" t="s">
        <v>373</v>
      </c>
      <c r="E1204" s="4" t="s">
        <v>374</v>
      </c>
      <c r="F1204" s="4" t="s">
        <v>26</v>
      </c>
      <c r="G1204" s="4" t="s">
        <v>27</v>
      </c>
      <c r="H1204" s="8"/>
      <c r="I1204" s="9">
        <v>6.46</v>
      </c>
      <c r="J1204" s="9">
        <v>2.52</v>
      </c>
      <c r="K1204" s="8"/>
      <c r="L1204" s="9">
        <v>5.04</v>
      </c>
      <c r="M1204" s="8"/>
      <c r="N1204" s="8"/>
      <c r="O1204" s="9">
        <v>12.46</v>
      </c>
      <c r="P1204" s="9">
        <v>3.78</v>
      </c>
      <c r="Q1204" s="8"/>
      <c r="R1204" s="9">
        <v>7.56</v>
      </c>
      <c r="S1204" s="8"/>
      <c r="T1204" s="10">
        <v>37.82</v>
      </c>
    </row>
    <row r="1205" spans="1:20" ht="15.75" thickBot="1" x14ac:dyDescent="0.3">
      <c r="A1205" s="4" t="s">
        <v>320</v>
      </c>
      <c r="B1205" s="4" t="s">
        <v>371</v>
      </c>
      <c r="C1205" s="4" t="s">
        <v>372</v>
      </c>
      <c r="D1205" s="4" t="s">
        <v>373</v>
      </c>
      <c r="E1205" s="4" t="s">
        <v>374</v>
      </c>
      <c r="F1205" s="4" t="s">
        <v>260</v>
      </c>
      <c r="G1205" s="4" t="s">
        <v>261</v>
      </c>
      <c r="H1205" s="12"/>
      <c r="I1205" s="12"/>
      <c r="J1205" s="12"/>
      <c r="K1205" s="12"/>
      <c r="L1205" s="12"/>
      <c r="M1205" s="12"/>
      <c r="N1205" s="11">
        <v>28.24</v>
      </c>
      <c r="O1205" s="11">
        <v>0.33</v>
      </c>
      <c r="P1205" s="12"/>
      <c r="Q1205" s="12"/>
      <c r="R1205" s="12"/>
      <c r="S1205" s="12"/>
      <c r="T1205" s="10">
        <v>28.57</v>
      </c>
    </row>
    <row r="1206" spans="1:20" ht="15.75" thickBot="1" x14ac:dyDescent="0.3">
      <c r="A1206" s="4" t="s">
        <v>320</v>
      </c>
      <c r="B1206" s="4" t="s">
        <v>371</v>
      </c>
      <c r="C1206" s="4" t="s">
        <v>372</v>
      </c>
      <c r="D1206" s="4" t="s">
        <v>373</v>
      </c>
      <c r="E1206" s="4" t="s">
        <v>374</v>
      </c>
      <c r="F1206" s="4" t="s">
        <v>207</v>
      </c>
      <c r="G1206" s="4" t="s">
        <v>208</v>
      </c>
      <c r="H1206" s="8"/>
      <c r="I1206" s="9">
        <v>0.98</v>
      </c>
      <c r="J1206" s="8"/>
      <c r="K1206" s="8"/>
      <c r="L1206" s="8"/>
      <c r="M1206" s="8"/>
      <c r="N1206" s="8"/>
      <c r="O1206" s="8"/>
      <c r="P1206" s="8"/>
      <c r="Q1206" s="8"/>
      <c r="R1206" s="9">
        <v>0.23</v>
      </c>
      <c r="S1206" s="8"/>
      <c r="T1206" s="10">
        <v>1.21</v>
      </c>
    </row>
    <row r="1207" spans="1:20" ht="15.75" thickBot="1" x14ac:dyDescent="0.3">
      <c r="A1207" s="4" t="s">
        <v>320</v>
      </c>
      <c r="B1207" s="4" t="s">
        <v>371</v>
      </c>
      <c r="C1207" s="4" t="s">
        <v>372</v>
      </c>
      <c r="D1207" s="4" t="s">
        <v>373</v>
      </c>
      <c r="E1207" s="4" t="s">
        <v>374</v>
      </c>
      <c r="F1207" s="4" t="s">
        <v>71</v>
      </c>
      <c r="G1207" s="4" t="s">
        <v>72</v>
      </c>
      <c r="H1207" s="11">
        <v>2.4</v>
      </c>
      <c r="I1207" s="11">
        <v>0.95</v>
      </c>
      <c r="J1207" s="11">
        <v>6.36</v>
      </c>
      <c r="K1207" s="11">
        <v>4.33</v>
      </c>
      <c r="L1207" s="11">
        <v>2.36</v>
      </c>
      <c r="M1207" s="11">
        <v>0.68</v>
      </c>
      <c r="N1207" s="11">
        <v>0.57999999999999996</v>
      </c>
      <c r="O1207" s="11">
        <v>14.45</v>
      </c>
      <c r="P1207" s="11">
        <v>0.75</v>
      </c>
      <c r="Q1207" s="11">
        <v>12.83</v>
      </c>
      <c r="R1207" s="11">
        <v>5.34</v>
      </c>
      <c r="S1207" s="11">
        <v>4.09</v>
      </c>
      <c r="T1207" s="10">
        <v>55.12</v>
      </c>
    </row>
    <row r="1208" spans="1:20" ht="15.75" thickBot="1" x14ac:dyDescent="0.3">
      <c r="A1208" s="4" t="s">
        <v>320</v>
      </c>
      <c r="B1208" s="4" t="s">
        <v>371</v>
      </c>
      <c r="C1208" s="4" t="s">
        <v>372</v>
      </c>
      <c r="D1208" s="4" t="s">
        <v>373</v>
      </c>
      <c r="E1208" s="4" t="s">
        <v>374</v>
      </c>
      <c r="F1208" s="4" t="s">
        <v>98</v>
      </c>
      <c r="G1208" s="4" t="s">
        <v>99</v>
      </c>
      <c r="H1208" s="8"/>
      <c r="I1208" s="8"/>
      <c r="J1208" s="8"/>
      <c r="K1208" s="8"/>
      <c r="L1208" s="9">
        <v>0.2</v>
      </c>
      <c r="M1208" s="8"/>
      <c r="N1208" s="9">
        <v>0.2</v>
      </c>
      <c r="O1208" s="8"/>
      <c r="P1208" s="9">
        <v>0.4</v>
      </c>
      <c r="Q1208" s="9">
        <v>0.17</v>
      </c>
      <c r="R1208" s="8"/>
      <c r="S1208" s="9">
        <v>0.93</v>
      </c>
      <c r="T1208" s="10">
        <v>1.9</v>
      </c>
    </row>
    <row r="1209" spans="1:20" ht="15.75" thickBot="1" x14ac:dyDescent="0.3">
      <c r="A1209" s="4" t="s">
        <v>320</v>
      </c>
      <c r="B1209" s="4" t="s">
        <v>371</v>
      </c>
      <c r="C1209" s="4" t="s">
        <v>372</v>
      </c>
      <c r="D1209" s="4" t="s">
        <v>373</v>
      </c>
      <c r="E1209" s="4" t="s">
        <v>374</v>
      </c>
      <c r="F1209" s="4" t="s">
        <v>130</v>
      </c>
      <c r="G1209" s="4" t="s">
        <v>131</v>
      </c>
      <c r="H1209" s="11">
        <v>1.22</v>
      </c>
      <c r="I1209" s="11">
        <v>1.03</v>
      </c>
      <c r="J1209" s="11">
        <v>3.58</v>
      </c>
      <c r="K1209" s="11">
        <v>1.4</v>
      </c>
      <c r="L1209" s="12"/>
      <c r="M1209" s="11">
        <v>1.79</v>
      </c>
      <c r="N1209" s="11">
        <v>0.92</v>
      </c>
      <c r="O1209" s="11">
        <v>1.98</v>
      </c>
      <c r="P1209" s="12"/>
      <c r="Q1209" s="11">
        <v>1.97</v>
      </c>
      <c r="R1209" s="11">
        <v>1.49</v>
      </c>
      <c r="S1209" s="12"/>
      <c r="T1209" s="10">
        <v>15.38</v>
      </c>
    </row>
    <row r="1210" spans="1:20" ht="15.75" thickBot="1" x14ac:dyDescent="0.3">
      <c r="A1210" s="4" t="s">
        <v>320</v>
      </c>
      <c r="B1210" s="4" t="s">
        <v>371</v>
      </c>
      <c r="C1210" s="4" t="s">
        <v>372</v>
      </c>
      <c r="D1210" s="4" t="s">
        <v>373</v>
      </c>
      <c r="E1210" s="4" t="s">
        <v>374</v>
      </c>
      <c r="F1210" s="4" t="s">
        <v>136</v>
      </c>
      <c r="G1210" s="4" t="s">
        <v>137</v>
      </c>
      <c r="H1210" s="8"/>
      <c r="I1210" s="8"/>
      <c r="J1210" s="8"/>
      <c r="K1210" s="8"/>
      <c r="L1210" s="8"/>
      <c r="M1210" s="8"/>
      <c r="N1210" s="9">
        <v>0.05</v>
      </c>
      <c r="O1210" s="8"/>
      <c r="P1210" s="8"/>
      <c r="Q1210" s="8"/>
      <c r="R1210" s="9">
        <v>0.2</v>
      </c>
      <c r="S1210" s="8"/>
      <c r="T1210" s="10">
        <v>0.25</v>
      </c>
    </row>
    <row r="1211" spans="1:20" ht="15.75" thickBot="1" x14ac:dyDescent="0.3">
      <c r="A1211" s="4" t="s">
        <v>320</v>
      </c>
      <c r="B1211" s="4" t="s">
        <v>371</v>
      </c>
      <c r="C1211" s="4" t="s">
        <v>372</v>
      </c>
      <c r="D1211" s="4" t="s">
        <v>373</v>
      </c>
      <c r="E1211" s="4" t="s">
        <v>374</v>
      </c>
      <c r="F1211" s="4" t="s">
        <v>102</v>
      </c>
      <c r="G1211" s="4" t="s">
        <v>103</v>
      </c>
      <c r="H1211" s="11">
        <v>113.5</v>
      </c>
      <c r="I1211" s="12"/>
      <c r="J1211" s="12"/>
      <c r="K1211" s="12"/>
      <c r="L1211" s="12"/>
      <c r="M1211" s="12"/>
      <c r="N1211" s="12"/>
      <c r="O1211" s="12"/>
      <c r="P1211" s="12"/>
      <c r="Q1211" s="12"/>
      <c r="R1211" s="12"/>
      <c r="S1211" s="12"/>
      <c r="T1211" s="10">
        <v>113.5</v>
      </c>
    </row>
    <row r="1212" spans="1:20" ht="15.75" thickBot="1" x14ac:dyDescent="0.3">
      <c r="A1212" s="4" t="s">
        <v>320</v>
      </c>
      <c r="B1212" s="4" t="s">
        <v>371</v>
      </c>
      <c r="C1212" s="4" t="s">
        <v>372</v>
      </c>
      <c r="D1212" s="4" t="s">
        <v>373</v>
      </c>
      <c r="E1212" s="4" t="s">
        <v>374</v>
      </c>
      <c r="F1212" s="4" t="s">
        <v>178</v>
      </c>
      <c r="G1212" s="4" t="s">
        <v>179</v>
      </c>
      <c r="H1212" s="8"/>
      <c r="I1212" s="9">
        <v>2.0499999999999998</v>
      </c>
      <c r="J1212" s="8"/>
      <c r="K1212" s="9">
        <v>1.5</v>
      </c>
      <c r="L1212" s="8"/>
      <c r="M1212" s="9">
        <v>0.19</v>
      </c>
      <c r="N1212" s="8"/>
      <c r="O1212" s="8"/>
      <c r="P1212" s="8"/>
      <c r="Q1212" s="8"/>
      <c r="R1212" s="8"/>
      <c r="S1212" s="8"/>
      <c r="T1212" s="10">
        <v>3.74</v>
      </c>
    </row>
    <row r="1213" spans="1:20" ht="15.75" thickBot="1" x14ac:dyDescent="0.3">
      <c r="A1213" s="4" t="s">
        <v>320</v>
      </c>
      <c r="B1213" s="4" t="s">
        <v>371</v>
      </c>
      <c r="C1213" s="4" t="s">
        <v>372</v>
      </c>
      <c r="D1213" s="4" t="s">
        <v>373</v>
      </c>
      <c r="E1213" s="4" t="s">
        <v>374</v>
      </c>
      <c r="F1213" s="4" t="s">
        <v>144</v>
      </c>
      <c r="G1213" s="4" t="s">
        <v>145</v>
      </c>
      <c r="H1213" s="12"/>
      <c r="I1213" s="12"/>
      <c r="J1213" s="11">
        <v>0.53</v>
      </c>
      <c r="K1213" s="11">
        <v>0.53</v>
      </c>
      <c r="L1213" s="11">
        <v>0.08</v>
      </c>
      <c r="M1213" s="11">
        <v>0.62</v>
      </c>
      <c r="N1213" s="12"/>
      <c r="O1213" s="12"/>
      <c r="P1213" s="12"/>
      <c r="Q1213" s="12"/>
      <c r="R1213" s="12"/>
      <c r="S1213" s="12"/>
      <c r="T1213" s="10">
        <v>1.76</v>
      </c>
    </row>
    <row r="1214" spans="1:20" ht="15.75" thickBot="1" x14ac:dyDescent="0.3">
      <c r="A1214" s="4" t="s">
        <v>320</v>
      </c>
      <c r="B1214" s="4" t="s">
        <v>371</v>
      </c>
      <c r="C1214" s="4" t="s">
        <v>372</v>
      </c>
      <c r="D1214" s="4" t="s">
        <v>373</v>
      </c>
      <c r="E1214" s="4" t="s">
        <v>374</v>
      </c>
      <c r="F1214" s="4" t="s">
        <v>217</v>
      </c>
      <c r="G1214" s="4" t="s">
        <v>218</v>
      </c>
      <c r="H1214" s="8"/>
      <c r="I1214" s="8"/>
      <c r="J1214" s="8"/>
      <c r="K1214" s="9">
        <v>0.36</v>
      </c>
      <c r="L1214" s="9">
        <v>0.41</v>
      </c>
      <c r="M1214" s="9">
        <v>0.79</v>
      </c>
      <c r="N1214" s="8"/>
      <c r="O1214" s="8"/>
      <c r="P1214" s="8"/>
      <c r="Q1214" s="8"/>
      <c r="R1214" s="8"/>
      <c r="S1214" s="8"/>
      <c r="T1214" s="10">
        <v>1.56</v>
      </c>
    </row>
    <row r="1215" spans="1:20" ht="15.75" thickBot="1" x14ac:dyDescent="0.3">
      <c r="A1215" s="4" t="s">
        <v>320</v>
      </c>
      <c r="B1215" s="4" t="s">
        <v>371</v>
      </c>
      <c r="C1215" s="4" t="s">
        <v>372</v>
      </c>
      <c r="D1215" s="4" t="s">
        <v>373</v>
      </c>
      <c r="E1215" s="4" t="s">
        <v>374</v>
      </c>
      <c r="F1215" s="4" t="s">
        <v>152</v>
      </c>
      <c r="G1215" s="4" t="s">
        <v>153</v>
      </c>
      <c r="H1215" s="12"/>
      <c r="I1215" s="12"/>
      <c r="J1215" s="11">
        <v>0.75</v>
      </c>
      <c r="K1215" s="12"/>
      <c r="L1215" s="12"/>
      <c r="M1215" s="12"/>
      <c r="N1215" s="12"/>
      <c r="O1215" s="12"/>
      <c r="P1215" s="12"/>
      <c r="Q1215" s="12"/>
      <c r="R1215" s="12"/>
      <c r="S1215" s="12"/>
      <c r="T1215" s="10">
        <v>0.75</v>
      </c>
    </row>
    <row r="1216" spans="1:20" ht="15.75" thickBot="1" x14ac:dyDescent="0.3">
      <c r="A1216" s="4" t="s">
        <v>320</v>
      </c>
      <c r="B1216" s="4" t="s">
        <v>371</v>
      </c>
      <c r="C1216" s="4" t="s">
        <v>372</v>
      </c>
      <c r="D1216" s="4" t="s">
        <v>373</v>
      </c>
      <c r="E1216" s="4" t="s">
        <v>374</v>
      </c>
      <c r="F1216" s="4" t="s">
        <v>180</v>
      </c>
      <c r="G1216" s="4" t="s">
        <v>181</v>
      </c>
      <c r="H1216" s="9">
        <v>488.58</v>
      </c>
      <c r="I1216" s="9">
        <v>308.67</v>
      </c>
      <c r="J1216" s="9">
        <v>633.53</v>
      </c>
      <c r="K1216" s="9">
        <v>431.57</v>
      </c>
      <c r="L1216" s="9">
        <v>442.92</v>
      </c>
      <c r="M1216" s="9">
        <v>409.99</v>
      </c>
      <c r="N1216" s="9">
        <v>286.13</v>
      </c>
      <c r="O1216" s="9">
        <v>320.5</v>
      </c>
      <c r="P1216" s="9">
        <v>185.8</v>
      </c>
      <c r="Q1216" s="9">
        <v>335.91</v>
      </c>
      <c r="R1216" s="9">
        <v>408.29</v>
      </c>
      <c r="S1216" s="9">
        <v>288.14</v>
      </c>
      <c r="T1216" s="10">
        <v>4540.03</v>
      </c>
    </row>
    <row r="1217" spans="1:20" ht="15.75" thickBot="1" x14ac:dyDescent="0.3">
      <c r="A1217" s="4" t="s">
        <v>320</v>
      </c>
      <c r="B1217" s="4" t="s">
        <v>371</v>
      </c>
      <c r="C1217" s="4" t="s">
        <v>372</v>
      </c>
      <c r="D1217" s="4" t="s">
        <v>373</v>
      </c>
      <c r="E1217" s="4" t="s">
        <v>374</v>
      </c>
      <c r="F1217" s="4" t="s">
        <v>56</v>
      </c>
      <c r="G1217" s="4" t="s">
        <v>57</v>
      </c>
      <c r="H1217" s="11">
        <v>1061.1199999999999</v>
      </c>
      <c r="I1217" s="11">
        <v>946.81</v>
      </c>
      <c r="J1217" s="11">
        <v>1101.1099999999999</v>
      </c>
      <c r="K1217" s="11">
        <v>1000.17</v>
      </c>
      <c r="L1217" s="11">
        <v>1053.52</v>
      </c>
      <c r="M1217" s="11">
        <v>1039.22</v>
      </c>
      <c r="N1217" s="11">
        <v>1144.9100000000001</v>
      </c>
      <c r="O1217" s="11">
        <v>1124.0899999999999</v>
      </c>
      <c r="P1217" s="11">
        <v>908.69</v>
      </c>
      <c r="Q1217" s="11">
        <v>1086.32</v>
      </c>
      <c r="R1217" s="11">
        <v>1022.39</v>
      </c>
      <c r="S1217" s="11">
        <v>896.95</v>
      </c>
      <c r="T1217" s="10">
        <v>12385.3</v>
      </c>
    </row>
    <row r="1218" spans="1:20" ht="15.75" thickBot="1" x14ac:dyDescent="0.3">
      <c r="A1218" s="4" t="s">
        <v>320</v>
      </c>
      <c r="B1218" s="4" t="s">
        <v>371</v>
      </c>
      <c r="C1218" s="4" t="s">
        <v>372</v>
      </c>
      <c r="D1218" s="4" t="s">
        <v>373</v>
      </c>
      <c r="E1218" s="4" t="s">
        <v>374</v>
      </c>
      <c r="F1218" s="4" t="s">
        <v>68</v>
      </c>
      <c r="G1218" s="4" t="s">
        <v>69</v>
      </c>
      <c r="H1218" s="9">
        <v>22.1</v>
      </c>
      <c r="I1218" s="9">
        <v>18.170000000000002</v>
      </c>
      <c r="J1218" s="9">
        <v>11.26</v>
      </c>
      <c r="K1218" s="9">
        <v>27.38</v>
      </c>
      <c r="L1218" s="9">
        <v>10.27</v>
      </c>
      <c r="M1218" s="9">
        <v>10.119999999999999</v>
      </c>
      <c r="N1218" s="9">
        <v>28.36</v>
      </c>
      <c r="O1218" s="9">
        <v>17.13</v>
      </c>
      <c r="P1218" s="9">
        <v>34.299999999999997</v>
      </c>
      <c r="Q1218" s="9">
        <v>7.82</v>
      </c>
      <c r="R1218" s="9">
        <v>3.53</v>
      </c>
      <c r="S1218" s="9">
        <v>5.32</v>
      </c>
      <c r="T1218" s="10">
        <v>195.76</v>
      </c>
    </row>
    <row r="1219" spans="1:20" ht="15.75" thickBot="1" x14ac:dyDescent="0.3">
      <c r="A1219" s="4" t="s">
        <v>320</v>
      </c>
      <c r="B1219" s="4" t="s">
        <v>371</v>
      </c>
      <c r="C1219" s="4" t="s">
        <v>372</v>
      </c>
      <c r="D1219" s="4" t="s">
        <v>373</v>
      </c>
      <c r="E1219" s="4" t="s">
        <v>374</v>
      </c>
      <c r="F1219" s="4" t="s">
        <v>154</v>
      </c>
      <c r="G1219" s="4" t="s">
        <v>155</v>
      </c>
      <c r="H1219" s="12"/>
      <c r="I1219" s="12"/>
      <c r="J1219" s="12"/>
      <c r="K1219" s="12"/>
      <c r="L1219" s="11">
        <v>0.24</v>
      </c>
      <c r="M1219" s="12"/>
      <c r="N1219" s="12"/>
      <c r="O1219" s="12"/>
      <c r="P1219" s="12"/>
      <c r="Q1219" s="11">
        <v>0.26</v>
      </c>
      <c r="R1219" s="12"/>
      <c r="S1219" s="12"/>
      <c r="T1219" s="10">
        <v>0.5</v>
      </c>
    </row>
    <row r="1220" spans="1:20" ht="15.75" thickBot="1" x14ac:dyDescent="0.3">
      <c r="A1220" s="4" t="s">
        <v>375</v>
      </c>
      <c r="B1220" s="4" t="s">
        <v>80</v>
      </c>
      <c r="C1220" s="4" t="s">
        <v>81</v>
      </c>
      <c r="D1220" s="4" t="s">
        <v>376</v>
      </c>
      <c r="E1220" s="4" t="s">
        <v>377</v>
      </c>
      <c r="F1220" s="4" t="s">
        <v>92</v>
      </c>
      <c r="G1220" s="4" t="s">
        <v>93</v>
      </c>
      <c r="H1220" s="8"/>
      <c r="I1220" s="8"/>
      <c r="J1220" s="8"/>
      <c r="K1220" s="8"/>
      <c r="L1220" s="8"/>
      <c r="M1220" s="8"/>
      <c r="N1220" s="8"/>
      <c r="O1220" s="8"/>
      <c r="P1220" s="8"/>
      <c r="Q1220" s="9">
        <v>312.72000000000003</v>
      </c>
      <c r="R1220" s="8"/>
      <c r="S1220" s="8"/>
      <c r="T1220" s="10">
        <v>312.72000000000003</v>
      </c>
    </row>
    <row r="1221" spans="1:20" ht="15.75" thickBot="1" x14ac:dyDescent="0.3">
      <c r="A1221" s="4" t="s">
        <v>375</v>
      </c>
      <c r="B1221" s="4" t="s">
        <v>80</v>
      </c>
      <c r="C1221" s="4" t="s">
        <v>81</v>
      </c>
      <c r="D1221" s="4" t="s">
        <v>376</v>
      </c>
      <c r="E1221" s="4" t="s">
        <v>377</v>
      </c>
      <c r="F1221" s="4" t="s">
        <v>84</v>
      </c>
      <c r="G1221" s="4" t="s">
        <v>85</v>
      </c>
      <c r="H1221" s="12"/>
      <c r="I1221" s="12"/>
      <c r="J1221" s="12"/>
      <c r="K1221" s="12"/>
      <c r="L1221" s="12"/>
      <c r="M1221" s="12"/>
      <c r="N1221" s="12"/>
      <c r="O1221" s="12"/>
      <c r="P1221" s="11">
        <v>176.74</v>
      </c>
      <c r="Q1221" s="12"/>
      <c r="R1221" s="12"/>
      <c r="S1221" s="12"/>
      <c r="T1221" s="10">
        <v>176.74</v>
      </c>
    </row>
    <row r="1222" spans="1:20" ht="15.75" thickBot="1" x14ac:dyDescent="0.3">
      <c r="A1222" s="4" t="s">
        <v>375</v>
      </c>
      <c r="B1222" s="4" t="s">
        <v>80</v>
      </c>
      <c r="C1222" s="4" t="s">
        <v>81</v>
      </c>
      <c r="D1222" s="4" t="s">
        <v>376</v>
      </c>
      <c r="E1222" s="4" t="s">
        <v>377</v>
      </c>
      <c r="F1222" s="4" t="s">
        <v>256</v>
      </c>
      <c r="G1222" s="4" t="s">
        <v>257</v>
      </c>
      <c r="H1222" s="8"/>
      <c r="I1222" s="8"/>
      <c r="J1222" s="8"/>
      <c r="K1222" s="8"/>
      <c r="L1222" s="8"/>
      <c r="M1222" s="8"/>
      <c r="N1222" s="8"/>
      <c r="O1222" s="8"/>
      <c r="P1222" s="8"/>
      <c r="Q1222" s="8"/>
      <c r="R1222" s="9">
        <v>793.3</v>
      </c>
      <c r="S1222" s="8"/>
      <c r="T1222" s="10">
        <v>793.3</v>
      </c>
    </row>
    <row r="1223" spans="1:20" ht="15.75" thickBot="1" x14ac:dyDescent="0.3">
      <c r="A1223" s="4" t="s">
        <v>375</v>
      </c>
      <c r="B1223" s="4" t="s">
        <v>80</v>
      </c>
      <c r="C1223" s="4" t="s">
        <v>81</v>
      </c>
      <c r="D1223" s="4" t="s">
        <v>376</v>
      </c>
      <c r="E1223" s="4" t="s">
        <v>377</v>
      </c>
      <c r="F1223" s="4" t="s">
        <v>56</v>
      </c>
      <c r="G1223" s="4" t="s">
        <v>57</v>
      </c>
      <c r="H1223" s="12"/>
      <c r="I1223" s="12"/>
      <c r="J1223" s="12"/>
      <c r="K1223" s="12"/>
      <c r="L1223" s="12"/>
      <c r="M1223" s="12"/>
      <c r="N1223" s="12"/>
      <c r="O1223" s="12"/>
      <c r="P1223" s="11">
        <v>2805.2</v>
      </c>
      <c r="Q1223" s="12"/>
      <c r="R1223" s="12"/>
      <c r="S1223" s="12"/>
      <c r="T1223" s="10">
        <v>2805.2</v>
      </c>
    </row>
    <row r="1224" spans="1:20" ht="23.25" thickBot="1" x14ac:dyDescent="0.3">
      <c r="A1224" s="4" t="s">
        <v>375</v>
      </c>
      <c r="B1224" s="4" t="s">
        <v>80</v>
      </c>
      <c r="C1224" s="4" t="s">
        <v>81</v>
      </c>
      <c r="D1224" s="4" t="s">
        <v>378</v>
      </c>
      <c r="E1224" s="4" t="s">
        <v>379</v>
      </c>
      <c r="F1224" s="4" t="s">
        <v>114</v>
      </c>
      <c r="G1224" s="4" t="s">
        <v>115</v>
      </c>
      <c r="H1224" s="9">
        <v>869.81</v>
      </c>
      <c r="I1224" s="9">
        <v>560.70000000000005</v>
      </c>
      <c r="J1224" s="9">
        <v>943.7</v>
      </c>
      <c r="K1224" s="9">
        <v>1421.97</v>
      </c>
      <c r="L1224" s="9">
        <v>1661.03</v>
      </c>
      <c r="M1224" s="9">
        <v>69.209999999999994</v>
      </c>
      <c r="N1224" s="9">
        <v>2792.16</v>
      </c>
      <c r="O1224" s="9">
        <v>246.43</v>
      </c>
      <c r="P1224" s="9">
        <v>2988.36</v>
      </c>
      <c r="Q1224" s="9">
        <v>6275.6</v>
      </c>
      <c r="R1224" s="9">
        <v>-1916.18</v>
      </c>
      <c r="S1224" s="9">
        <v>1278.73</v>
      </c>
      <c r="T1224" s="10">
        <v>17191.52</v>
      </c>
    </row>
    <row r="1225" spans="1:20" ht="23.25" thickBot="1" x14ac:dyDescent="0.3">
      <c r="A1225" s="4" t="s">
        <v>375</v>
      </c>
      <c r="B1225" s="4" t="s">
        <v>80</v>
      </c>
      <c r="C1225" s="4" t="s">
        <v>81</v>
      </c>
      <c r="D1225" s="4" t="s">
        <v>378</v>
      </c>
      <c r="E1225" s="4" t="s">
        <v>379</v>
      </c>
      <c r="F1225" s="4" t="s">
        <v>86</v>
      </c>
      <c r="G1225" s="4" t="s">
        <v>87</v>
      </c>
      <c r="H1225" s="11">
        <v>56200.25</v>
      </c>
      <c r="I1225" s="11">
        <v>49735.43</v>
      </c>
      <c r="J1225" s="11">
        <v>52292.75</v>
      </c>
      <c r="K1225" s="11">
        <v>50774.35</v>
      </c>
      <c r="L1225" s="11">
        <v>59651.39</v>
      </c>
      <c r="M1225" s="11">
        <v>47487.38</v>
      </c>
      <c r="N1225" s="11">
        <v>56095.97</v>
      </c>
      <c r="O1225" s="11">
        <v>70166.98</v>
      </c>
      <c r="P1225" s="11">
        <v>48555.02</v>
      </c>
      <c r="Q1225" s="11">
        <v>72003.89</v>
      </c>
      <c r="R1225" s="11">
        <v>69252.27</v>
      </c>
      <c r="S1225" s="11">
        <v>59405.32</v>
      </c>
      <c r="T1225" s="10">
        <v>691621</v>
      </c>
    </row>
    <row r="1226" spans="1:20" ht="23.25" thickBot="1" x14ac:dyDescent="0.3">
      <c r="A1226" s="4" t="s">
        <v>375</v>
      </c>
      <c r="B1226" s="4" t="s">
        <v>80</v>
      </c>
      <c r="C1226" s="4" t="s">
        <v>81</v>
      </c>
      <c r="D1226" s="4" t="s">
        <v>378</v>
      </c>
      <c r="E1226" s="4" t="s">
        <v>379</v>
      </c>
      <c r="F1226" s="4" t="s">
        <v>116</v>
      </c>
      <c r="G1226" s="4" t="s">
        <v>117</v>
      </c>
      <c r="H1226" s="9">
        <v>8946.39</v>
      </c>
      <c r="I1226" s="9">
        <v>8923.1200000000008</v>
      </c>
      <c r="J1226" s="9">
        <v>8590.57</v>
      </c>
      <c r="K1226" s="9">
        <v>10298.700000000001</v>
      </c>
      <c r="L1226" s="9">
        <v>12022.29</v>
      </c>
      <c r="M1226" s="9">
        <v>6924.66</v>
      </c>
      <c r="N1226" s="9">
        <v>13045.38</v>
      </c>
      <c r="O1226" s="9">
        <v>17395.13</v>
      </c>
      <c r="P1226" s="9">
        <v>12953.82</v>
      </c>
      <c r="Q1226" s="9">
        <v>15629.42</v>
      </c>
      <c r="R1226" s="9">
        <v>12141.57</v>
      </c>
      <c r="S1226" s="9">
        <v>11600.31</v>
      </c>
      <c r="T1226" s="10">
        <v>138471.35999999999</v>
      </c>
    </row>
    <row r="1227" spans="1:20" ht="23.25" thickBot="1" x14ac:dyDescent="0.3">
      <c r="A1227" s="4" t="s">
        <v>375</v>
      </c>
      <c r="B1227" s="4" t="s">
        <v>80</v>
      </c>
      <c r="C1227" s="4" t="s">
        <v>81</v>
      </c>
      <c r="D1227" s="4" t="s">
        <v>378</v>
      </c>
      <c r="E1227" s="4" t="s">
        <v>379</v>
      </c>
      <c r="F1227" s="4" t="s">
        <v>88</v>
      </c>
      <c r="G1227" s="4" t="s">
        <v>89</v>
      </c>
      <c r="H1227" s="11">
        <v>8339.2000000000007</v>
      </c>
      <c r="I1227" s="11">
        <v>7327.97</v>
      </c>
      <c r="J1227" s="11">
        <v>8037.91</v>
      </c>
      <c r="K1227" s="11">
        <v>7882.9</v>
      </c>
      <c r="L1227" s="11">
        <v>8675.7999999999993</v>
      </c>
      <c r="M1227" s="11">
        <v>7853.33</v>
      </c>
      <c r="N1227" s="11">
        <v>9171.89</v>
      </c>
      <c r="O1227" s="11">
        <v>10415.76</v>
      </c>
      <c r="P1227" s="11">
        <v>9032.99</v>
      </c>
      <c r="Q1227" s="11">
        <v>10307.629999999999</v>
      </c>
      <c r="R1227" s="11">
        <v>10082.540000000001</v>
      </c>
      <c r="S1227" s="11">
        <v>11666.88</v>
      </c>
      <c r="T1227" s="10">
        <v>108794.8</v>
      </c>
    </row>
    <row r="1228" spans="1:20" ht="23.25" thickBot="1" x14ac:dyDescent="0.3">
      <c r="A1228" s="4" t="s">
        <v>375</v>
      </c>
      <c r="B1228" s="4" t="s">
        <v>80</v>
      </c>
      <c r="C1228" s="4" t="s">
        <v>81</v>
      </c>
      <c r="D1228" s="4" t="s">
        <v>378</v>
      </c>
      <c r="E1228" s="4" t="s">
        <v>379</v>
      </c>
      <c r="F1228" s="4" t="s">
        <v>90</v>
      </c>
      <c r="G1228" s="4" t="s">
        <v>91</v>
      </c>
      <c r="H1228" s="9">
        <v>34017.46</v>
      </c>
      <c r="I1228" s="9">
        <v>29973.99</v>
      </c>
      <c r="J1228" s="9">
        <v>32790.42</v>
      </c>
      <c r="K1228" s="9">
        <v>32535.8</v>
      </c>
      <c r="L1228" s="9">
        <v>35897.81</v>
      </c>
      <c r="M1228" s="9">
        <v>31627.83</v>
      </c>
      <c r="N1228" s="9">
        <v>38181.97</v>
      </c>
      <c r="O1228" s="9">
        <v>43321.89</v>
      </c>
      <c r="P1228" s="9">
        <v>37674.19</v>
      </c>
      <c r="Q1228" s="9">
        <v>43614.05</v>
      </c>
      <c r="R1228" s="9">
        <v>40836.31</v>
      </c>
      <c r="S1228" s="9">
        <v>47398.02</v>
      </c>
      <c r="T1228" s="10">
        <v>447869.74</v>
      </c>
    </row>
    <row r="1229" spans="1:20" ht="23.25" thickBot="1" x14ac:dyDescent="0.3">
      <c r="A1229" s="4" t="s">
        <v>375</v>
      </c>
      <c r="B1229" s="4" t="s">
        <v>80</v>
      </c>
      <c r="C1229" s="4" t="s">
        <v>81</v>
      </c>
      <c r="D1229" s="4" t="s">
        <v>378</v>
      </c>
      <c r="E1229" s="4" t="s">
        <v>379</v>
      </c>
      <c r="F1229" s="4" t="s">
        <v>61</v>
      </c>
      <c r="G1229" s="4" t="s">
        <v>62</v>
      </c>
      <c r="H1229" s="12"/>
      <c r="I1229" s="12"/>
      <c r="J1229" s="12"/>
      <c r="K1229" s="12"/>
      <c r="L1229" s="12"/>
      <c r="M1229" s="12"/>
      <c r="N1229" s="12"/>
      <c r="O1229" s="11">
        <v>455.52</v>
      </c>
      <c r="P1229" s="12"/>
      <c r="Q1229" s="12"/>
      <c r="R1229" s="12"/>
      <c r="S1229" s="11">
        <v>2164.5100000000002</v>
      </c>
      <c r="T1229" s="10">
        <v>2620.0300000000002</v>
      </c>
    </row>
    <row r="1230" spans="1:20" ht="23.25" thickBot="1" x14ac:dyDescent="0.3">
      <c r="A1230" s="4" t="s">
        <v>375</v>
      </c>
      <c r="B1230" s="4" t="s">
        <v>80</v>
      </c>
      <c r="C1230" s="4" t="s">
        <v>81</v>
      </c>
      <c r="D1230" s="4" t="s">
        <v>378</v>
      </c>
      <c r="E1230" s="4" t="s">
        <v>379</v>
      </c>
      <c r="F1230" s="4" t="s">
        <v>92</v>
      </c>
      <c r="G1230" s="4" t="s">
        <v>93</v>
      </c>
      <c r="H1230" s="9">
        <v>81.11</v>
      </c>
      <c r="I1230" s="9">
        <v>808.25</v>
      </c>
      <c r="J1230" s="9">
        <v>272.24</v>
      </c>
      <c r="K1230" s="9">
        <v>863.3</v>
      </c>
      <c r="L1230" s="9">
        <v>309.70999999999998</v>
      </c>
      <c r="M1230" s="8"/>
      <c r="N1230" s="9">
        <v>55.2</v>
      </c>
      <c r="O1230" s="9">
        <v>812.2</v>
      </c>
      <c r="P1230" s="9">
        <v>655.39</v>
      </c>
      <c r="Q1230" s="9">
        <v>979.69</v>
      </c>
      <c r="R1230" s="9">
        <v>345.05</v>
      </c>
      <c r="S1230" s="8"/>
      <c r="T1230" s="10">
        <v>5182.1400000000003</v>
      </c>
    </row>
    <row r="1231" spans="1:20" ht="23.25" thickBot="1" x14ac:dyDescent="0.3">
      <c r="A1231" s="4" t="s">
        <v>375</v>
      </c>
      <c r="B1231" s="4" t="s">
        <v>80</v>
      </c>
      <c r="C1231" s="4" t="s">
        <v>81</v>
      </c>
      <c r="D1231" s="4" t="s">
        <v>378</v>
      </c>
      <c r="E1231" s="4" t="s">
        <v>379</v>
      </c>
      <c r="F1231" s="4" t="s">
        <v>120</v>
      </c>
      <c r="G1231" s="4" t="s">
        <v>121</v>
      </c>
      <c r="H1231" s="11">
        <v>334.63</v>
      </c>
      <c r="I1231" s="11">
        <v>333.54</v>
      </c>
      <c r="J1231" s="11">
        <v>80.66</v>
      </c>
      <c r="K1231" s="11">
        <v>274.68</v>
      </c>
      <c r="L1231" s="11">
        <v>974.46</v>
      </c>
      <c r="M1231" s="11">
        <v>542.82000000000005</v>
      </c>
      <c r="N1231" s="11">
        <v>1085.6400000000001</v>
      </c>
      <c r="O1231" s="11">
        <v>856.74</v>
      </c>
      <c r="P1231" s="11">
        <v>1072.56</v>
      </c>
      <c r="Q1231" s="11">
        <v>497.04</v>
      </c>
      <c r="R1231" s="11">
        <v>530.83000000000004</v>
      </c>
      <c r="S1231" s="11">
        <v>1056.21</v>
      </c>
      <c r="T1231" s="10">
        <v>7639.81</v>
      </c>
    </row>
    <row r="1232" spans="1:20" ht="23.25" thickBot="1" x14ac:dyDescent="0.3">
      <c r="A1232" s="4" t="s">
        <v>375</v>
      </c>
      <c r="B1232" s="4" t="s">
        <v>80</v>
      </c>
      <c r="C1232" s="4" t="s">
        <v>81</v>
      </c>
      <c r="D1232" s="4" t="s">
        <v>378</v>
      </c>
      <c r="E1232" s="4" t="s">
        <v>379</v>
      </c>
      <c r="F1232" s="4" t="s">
        <v>84</v>
      </c>
      <c r="G1232" s="4" t="s">
        <v>85</v>
      </c>
      <c r="H1232" s="9">
        <v>1616.74</v>
      </c>
      <c r="I1232" s="9">
        <v>1560.02</v>
      </c>
      <c r="J1232" s="9">
        <v>1481.16</v>
      </c>
      <c r="K1232" s="9">
        <v>1604.03</v>
      </c>
      <c r="L1232" s="9">
        <v>3103.82</v>
      </c>
      <c r="M1232" s="9">
        <v>632.53</v>
      </c>
      <c r="N1232" s="9">
        <v>2500.77</v>
      </c>
      <c r="O1232" s="9">
        <v>2437.15</v>
      </c>
      <c r="P1232" s="9">
        <v>1001.59</v>
      </c>
      <c r="Q1232" s="9">
        <v>3205.02</v>
      </c>
      <c r="R1232" s="9">
        <v>1911.84</v>
      </c>
      <c r="S1232" s="9">
        <v>842.66</v>
      </c>
      <c r="T1232" s="10">
        <v>21897.33</v>
      </c>
    </row>
    <row r="1233" spans="1:20" ht="23.25" thickBot="1" x14ac:dyDescent="0.3">
      <c r="A1233" s="4" t="s">
        <v>375</v>
      </c>
      <c r="B1233" s="4" t="s">
        <v>80</v>
      </c>
      <c r="C1233" s="4" t="s">
        <v>81</v>
      </c>
      <c r="D1233" s="4" t="s">
        <v>378</v>
      </c>
      <c r="E1233" s="4" t="s">
        <v>379</v>
      </c>
      <c r="F1233" s="4" t="s">
        <v>132</v>
      </c>
      <c r="G1233" s="4" t="s">
        <v>133</v>
      </c>
      <c r="H1233" s="12"/>
      <c r="I1233" s="12"/>
      <c r="J1233" s="12"/>
      <c r="K1233" s="12"/>
      <c r="L1233" s="12"/>
      <c r="M1233" s="15">
        <v>0</v>
      </c>
      <c r="N1233" s="11">
        <v>299.48</v>
      </c>
      <c r="O1233" s="12"/>
      <c r="P1233" s="12"/>
      <c r="Q1233" s="12"/>
      <c r="R1233" s="12"/>
      <c r="S1233" s="11">
        <v>269.77</v>
      </c>
      <c r="T1233" s="10">
        <v>569.25</v>
      </c>
    </row>
    <row r="1234" spans="1:20" ht="23.25" thickBot="1" x14ac:dyDescent="0.3">
      <c r="A1234" s="4" t="s">
        <v>375</v>
      </c>
      <c r="B1234" s="4" t="s">
        <v>80</v>
      </c>
      <c r="C1234" s="4" t="s">
        <v>81</v>
      </c>
      <c r="D1234" s="4" t="s">
        <v>378</v>
      </c>
      <c r="E1234" s="4" t="s">
        <v>379</v>
      </c>
      <c r="F1234" s="4" t="s">
        <v>140</v>
      </c>
      <c r="G1234" s="4" t="s">
        <v>141</v>
      </c>
      <c r="H1234" s="9">
        <v>192.87</v>
      </c>
      <c r="I1234" s="9">
        <v>171.44</v>
      </c>
      <c r="J1234" s="9">
        <v>235.73</v>
      </c>
      <c r="K1234" s="9">
        <v>342.88</v>
      </c>
      <c r="L1234" s="9">
        <v>385.74</v>
      </c>
      <c r="M1234" s="9">
        <v>214.3</v>
      </c>
      <c r="N1234" s="9">
        <v>471.46</v>
      </c>
      <c r="O1234" s="9">
        <v>235.73</v>
      </c>
      <c r="P1234" s="9">
        <v>578.61</v>
      </c>
      <c r="Q1234" s="9">
        <v>621.47</v>
      </c>
      <c r="R1234" s="9">
        <v>247.5</v>
      </c>
      <c r="S1234" s="9">
        <v>607.5</v>
      </c>
      <c r="T1234" s="10">
        <v>4305.2299999999996</v>
      </c>
    </row>
    <row r="1235" spans="1:20" ht="23.25" thickBot="1" x14ac:dyDescent="0.3">
      <c r="A1235" s="4" t="s">
        <v>375</v>
      </c>
      <c r="B1235" s="4" t="s">
        <v>80</v>
      </c>
      <c r="C1235" s="4" t="s">
        <v>81</v>
      </c>
      <c r="D1235" s="4" t="s">
        <v>378</v>
      </c>
      <c r="E1235" s="4" t="s">
        <v>379</v>
      </c>
      <c r="F1235" s="4" t="s">
        <v>56</v>
      </c>
      <c r="G1235" s="4" t="s">
        <v>57</v>
      </c>
      <c r="H1235" s="12"/>
      <c r="I1235" s="11">
        <v>2146.08</v>
      </c>
      <c r="J1235" s="12"/>
      <c r="K1235" s="11">
        <v>145.9</v>
      </c>
      <c r="L1235" s="11">
        <v>6156.6</v>
      </c>
      <c r="M1235" s="12"/>
      <c r="N1235" s="11">
        <v>583.6</v>
      </c>
      <c r="O1235" s="11">
        <v>2106.5300000000002</v>
      </c>
      <c r="P1235" s="12"/>
      <c r="Q1235" s="11">
        <v>2059.69</v>
      </c>
      <c r="R1235" s="11">
        <v>2730.64</v>
      </c>
      <c r="S1235" s="11">
        <v>300.44</v>
      </c>
      <c r="T1235" s="10">
        <v>16229.48</v>
      </c>
    </row>
    <row r="1236" spans="1:20" ht="23.25" thickBot="1" x14ac:dyDescent="0.3">
      <c r="A1236" s="4" t="s">
        <v>375</v>
      </c>
      <c r="B1236" s="4" t="s">
        <v>80</v>
      </c>
      <c r="C1236" s="4" t="s">
        <v>81</v>
      </c>
      <c r="D1236" s="4" t="s">
        <v>378</v>
      </c>
      <c r="E1236" s="4" t="s">
        <v>379</v>
      </c>
      <c r="F1236" s="4" t="s">
        <v>68</v>
      </c>
      <c r="G1236" s="4" t="s">
        <v>69</v>
      </c>
      <c r="H1236" s="8"/>
      <c r="I1236" s="9">
        <v>434.84</v>
      </c>
      <c r="J1236" s="9">
        <v>199.36</v>
      </c>
      <c r="K1236" s="8"/>
      <c r="L1236" s="9">
        <v>699.32</v>
      </c>
      <c r="M1236" s="8"/>
      <c r="N1236" s="8"/>
      <c r="O1236" s="9">
        <v>488.36</v>
      </c>
      <c r="P1236" s="8"/>
      <c r="Q1236" s="9">
        <v>440.63</v>
      </c>
      <c r="R1236" s="9">
        <v>265.8</v>
      </c>
      <c r="S1236" s="9">
        <v>372.1</v>
      </c>
      <c r="T1236" s="10">
        <v>2900.41</v>
      </c>
    </row>
    <row r="1237" spans="1:20" ht="23.25" thickBot="1" x14ac:dyDescent="0.3">
      <c r="A1237" s="4" t="s">
        <v>375</v>
      </c>
      <c r="B1237" s="4" t="s">
        <v>80</v>
      </c>
      <c r="C1237" s="4" t="s">
        <v>81</v>
      </c>
      <c r="D1237" s="4" t="s">
        <v>378</v>
      </c>
      <c r="E1237" s="4" t="s">
        <v>379</v>
      </c>
      <c r="F1237" s="4" t="s">
        <v>104</v>
      </c>
      <c r="G1237" s="4" t="s">
        <v>105</v>
      </c>
      <c r="H1237" s="11">
        <v>-1075.72</v>
      </c>
      <c r="I1237" s="11">
        <v>-458.47</v>
      </c>
      <c r="J1237" s="11">
        <v>-1196.0999999999999</v>
      </c>
      <c r="K1237" s="11">
        <v>-1535.37</v>
      </c>
      <c r="L1237" s="11">
        <v>-1188.69</v>
      </c>
      <c r="M1237" s="11">
        <v>-1735.46</v>
      </c>
      <c r="N1237" s="11">
        <v>-2485</v>
      </c>
      <c r="O1237" s="11">
        <v>-491.19</v>
      </c>
      <c r="P1237" s="11">
        <v>-3379.32</v>
      </c>
      <c r="Q1237" s="11">
        <v>-4134.49</v>
      </c>
      <c r="R1237" s="11">
        <v>-1092.3499999999999</v>
      </c>
      <c r="S1237" s="11">
        <v>-1021.57</v>
      </c>
      <c r="T1237" s="10">
        <v>-19793.73</v>
      </c>
    </row>
    <row r="1238" spans="1:20" ht="23.25" thickBot="1" x14ac:dyDescent="0.3">
      <c r="A1238" s="4" t="s">
        <v>375</v>
      </c>
      <c r="B1238" s="4" t="s">
        <v>80</v>
      </c>
      <c r="C1238" s="4" t="s">
        <v>81</v>
      </c>
      <c r="D1238" s="4" t="s">
        <v>378</v>
      </c>
      <c r="E1238" s="4" t="s">
        <v>379</v>
      </c>
      <c r="F1238" s="4" t="s">
        <v>106</v>
      </c>
      <c r="G1238" s="4" t="s">
        <v>107</v>
      </c>
      <c r="H1238" s="9">
        <v>-94593.63</v>
      </c>
      <c r="I1238" s="9">
        <v>-86260.51</v>
      </c>
      <c r="J1238" s="9">
        <v>-88898.26</v>
      </c>
      <c r="K1238" s="9">
        <v>-84926.03</v>
      </c>
      <c r="L1238" s="9">
        <v>-91599.49</v>
      </c>
      <c r="M1238" s="9">
        <v>-85086.04</v>
      </c>
      <c r="N1238" s="9">
        <v>-90183.29</v>
      </c>
      <c r="O1238" s="9">
        <v>-119629.16</v>
      </c>
      <c r="P1238" s="9">
        <v>-94328.92</v>
      </c>
      <c r="Q1238" s="9">
        <v>-120328.55</v>
      </c>
      <c r="R1238" s="9">
        <v>-114526.62</v>
      </c>
      <c r="S1238" s="9">
        <v>-113523.39</v>
      </c>
      <c r="T1238" s="10">
        <v>-1183883.8899999999</v>
      </c>
    </row>
    <row r="1239" spans="1:20" ht="23.25" thickBot="1" x14ac:dyDescent="0.3">
      <c r="A1239" s="4" t="s">
        <v>375</v>
      </c>
      <c r="B1239" s="4" t="s">
        <v>80</v>
      </c>
      <c r="C1239" s="4" t="s">
        <v>81</v>
      </c>
      <c r="D1239" s="4" t="s">
        <v>378</v>
      </c>
      <c r="E1239" s="4" t="s">
        <v>379</v>
      </c>
      <c r="F1239" s="4" t="s">
        <v>108</v>
      </c>
      <c r="G1239" s="4" t="s">
        <v>109</v>
      </c>
      <c r="H1239" s="11">
        <v>-10702.62</v>
      </c>
      <c r="I1239" s="11">
        <v>-9539.93</v>
      </c>
      <c r="J1239" s="11">
        <v>-10250.42</v>
      </c>
      <c r="K1239" s="11">
        <v>-13215.57</v>
      </c>
      <c r="L1239" s="11">
        <v>-11473.87</v>
      </c>
      <c r="M1239" s="11">
        <v>-12101.69</v>
      </c>
      <c r="N1239" s="11">
        <v>-12090.55</v>
      </c>
      <c r="O1239" s="11">
        <v>-19409.439999999999</v>
      </c>
      <c r="P1239" s="11">
        <v>-15389.05</v>
      </c>
      <c r="Q1239" s="11">
        <v>-14985.46</v>
      </c>
      <c r="R1239" s="11">
        <v>-15988.29</v>
      </c>
      <c r="S1239" s="11">
        <v>-17321.740000000002</v>
      </c>
      <c r="T1239" s="10">
        <v>-162468.63</v>
      </c>
    </row>
    <row r="1240" spans="1:20" ht="23.25" thickBot="1" x14ac:dyDescent="0.3">
      <c r="A1240" s="4" t="s">
        <v>375</v>
      </c>
      <c r="B1240" s="4" t="s">
        <v>80</v>
      </c>
      <c r="C1240" s="4" t="s">
        <v>81</v>
      </c>
      <c r="D1240" s="4" t="s">
        <v>378</v>
      </c>
      <c r="E1240" s="4" t="s">
        <v>379</v>
      </c>
      <c r="F1240" s="4" t="s">
        <v>158</v>
      </c>
      <c r="G1240" s="4" t="s">
        <v>159</v>
      </c>
      <c r="H1240" s="9">
        <v>-166.32</v>
      </c>
      <c r="I1240" s="9">
        <v>-315.36</v>
      </c>
      <c r="J1240" s="13">
        <v>0</v>
      </c>
      <c r="K1240" s="9">
        <v>-652.32000000000005</v>
      </c>
      <c r="L1240" s="9">
        <v>-390.96</v>
      </c>
      <c r="M1240" s="9">
        <v>-498.96</v>
      </c>
      <c r="N1240" s="9">
        <v>-220.32</v>
      </c>
      <c r="O1240" s="9">
        <v>-149.04</v>
      </c>
      <c r="P1240" s="9">
        <v>-550.79999999999995</v>
      </c>
      <c r="Q1240" s="9">
        <v>-220.32</v>
      </c>
      <c r="R1240" s="9">
        <v>-259.2</v>
      </c>
      <c r="S1240" s="9">
        <v>-295.8</v>
      </c>
      <c r="T1240" s="10">
        <v>-3719.4</v>
      </c>
    </row>
    <row r="1241" spans="1:20" ht="23.25" thickBot="1" x14ac:dyDescent="0.3">
      <c r="A1241" s="4" t="s">
        <v>375</v>
      </c>
      <c r="B1241" s="4" t="s">
        <v>80</v>
      </c>
      <c r="C1241" s="4" t="s">
        <v>81</v>
      </c>
      <c r="D1241" s="4" t="s">
        <v>378</v>
      </c>
      <c r="E1241" s="4" t="s">
        <v>379</v>
      </c>
      <c r="F1241" s="4" t="s">
        <v>243</v>
      </c>
      <c r="G1241" s="4" t="s">
        <v>244</v>
      </c>
      <c r="H1241" s="11">
        <v>-171.44</v>
      </c>
      <c r="I1241" s="11">
        <v>-107.15</v>
      </c>
      <c r="J1241" s="11">
        <v>-171.44</v>
      </c>
      <c r="K1241" s="11">
        <v>-321.45</v>
      </c>
      <c r="L1241" s="11">
        <v>-171.44</v>
      </c>
      <c r="M1241" s="11">
        <v>-385.74</v>
      </c>
      <c r="N1241" s="11">
        <v>-171.44</v>
      </c>
      <c r="O1241" s="11">
        <v>-235.73</v>
      </c>
      <c r="P1241" s="11">
        <v>-471.46</v>
      </c>
      <c r="Q1241" s="11">
        <v>-300.02</v>
      </c>
      <c r="R1241" s="11">
        <v>-214.3</v>
      </c>
      <c r="S1241" s="11">
        <v>-128.58000000000001</v>
      </c>
      <c r="T1241" s="10">
        <v>-2850.19</v>
      </c>
    </row>
    <row r="1242" spans="1:20" ht="15.75" thickBot="1" x14ac:dyDescent="0.3">
      <c r="A1242" s="4" t="s">
        <v>375</v>
      </c>
      <c r="B1242" s="4" t="s">
        <v>80</v>
      </c>
      <c r="C1242" s="4" t="s">
        <v>81</v>
      </c>
      <c r="D1242" s="4" t="s">
        <v>380</v>
      </c>
      <c r="E1242" s="4" t="s">
        <v>381</v>
      </c>
      <c r="F1242" s="4" t="s">
        <v>61</v>
      </c>
      <c r="G1242" s="4" t="s">
        <v>62</v>
      </c>
      <c r="H1242" s="9">
        <v>788.83</v>
      </c>
      <c r="I1242" s="9">
        <v>688.57</v>
      </c>
      <c r="J1242" s="9">
        <v>2044.3</v>
      </c>
      <c r="K1242" s="9">
        <v>135.25</v>
      </c>
      <c r="L1242" s="9">
        <v>132.72</v>
      </c>
      <c r="M1242" s="9">
        <v>137.13999999999999</v>
      </c>
      <c r="N1242" s="9">
        <v>311.29000000000002</v>
      </c>
      <c r="O1242" s="9">
        <v>511.92</v>
      </c>
      <c r="P1242" s="9">
        <v>133.01</v>
      </c>
      <c r="Q1242" s="9">
        <v>121.92</v>
      </c>
      <c r="R1242" s="9">
        <v>312.81</v>
      </c>
      <c r="S1242" s="9">
        <v>214</v>
      </c>
      <c r="T1242" s="10">
        <v>5531.76</v>
      </c>
    </row>
    <row r="1243" spans="1:20" ht="15.75" thickBot="1" x14ac:dyDescent="0.3">
      <c r="A1243" s="4" t="s">
        <v>375</v>
      </c>
      <c r="B1243" s="4" t="s">
        <v>80</v>
      </c>
      <c r="C1243" s="4" t="s">
        <v>81</v>
      </c>
      <c r="D1243" s="4" t="s">
        <v>380</v>
      </c>
      <c r="E1243" s="4" t="s">
        <v>381</v>
      </c>
      <c r="F1243" s="4" t="s">
        <v>84</v>
      </c>
      <c r="G1243" s="4" t="s">
        <v>85</v>
      </c>
      <c r="H1243" s="12"/>
      <c r="I1243" s="12"/>
      <c r="J1243" s="12"/>
      <c r="K1243" s="12"/>
      <c r="L1243" s="11">
        <v>34.1</v>
      </c>
      <c r="M1243" s="11">
        <v>295.73</v>
      </c>
      <c r="N1243" s="12"/>
      <c r="O1243" s="12"/>
      <c r="P1243" s="12"/>
      <c r="Q1243" s="12"/>
      <c r="R1243" s="12"/>
      <c r="S1243" s="12"/>
      <c r="T1243" s="10">
        <v>329.83</v>
      </c>
    </row>
    <row r="1244" spans="1:20" ht="15.75" thickBot="1" x14ac:dyDescent="0.3">
      <c r="A1244" s="4" t="s">
        <v>375</v>
      </c>
      <c r="B1244" s="4" t="s">
        <v>80</v>
      </c>
      <c r="C1244" s="4" t="s">
        <v>81</v>
      </c>
      <c r="D1244" s="4" t="s">
        <v>380</v>
      </c>
      <c r="E1244" s="4" t="s">
        <v>381</v>
      </c>
      <c r="F1244" s="4" t="s">
        <v>56</v>
      </c>
      <c r="G1244" s="4" t="s">
        <v>57</v>
      </c>
      <c r="H1244" s="8"/>
      <c r="I1244" s="8"/>
      <c r="J1244" s="8"/>
      <c r="K1244" s="8"/>
      <c r="L1244" s="9">
        <v>541.24</v>
      </c>
      <c r="M1244" s="9">
        <v>3501.6</v>
      </c>
      <c r="N1244" s="8"/>
      <c r="O1244" s="8"/>
      <c r="P1244" s="8"/>
      <c r="Q1244" s="8"/>
      <c r="R1244" s="8"/>
      <c r="S1244" s="8"/>
      <c r="T1244" s="10">
        <v>4042.84</v>
      </c>
    </row>
    <row r="1245" spans="1:20" ht="15.75" thickBot="1" x14ac:dyDescent="0.3">
      <c r="A1245" s="4" t="s">
        <v>375</v>
      </c>
      <c r="B1245" s="4" t="s">
        <v>80</v>
      </c>
      <c r="C1245" s="4" t="s">
        <v>81</v>
      </c>
      <c r="D1245" s="4" t="s">
        <v>380</v>
      </c>
      <c r="E1245" s="4" t="s">
        <v>381</v>
      </c>
      <c r="F1245" s="4" t="s">
        <v>68</v>
      </c>
      <c r="G1245" s="4" t="s">
        <v>69</v>
      </c>
      <c r="H1245" s="12"/>
      <c r="I1245" s="12"/>
      <c r="J1245" s="12"/>
      <c r="K1245" s="12"/>
      <c r="L1245" s="12"/>
      <c r="M1245" s="11">
        <v>1192.1400000000001</v>
      </c>
      <c r="N1245" s="12"/>
      <c r="O1245" s="12"/>
      <c r="P1245" s="12"/>
      <c r="Q1245" s="12"/>
      <c r="R1245" s="12"/>
      <c r="S1245" s="12"/>
      <c r="T1245" s="10">
        <v>1192.1400000000001</v>
      </c>
    </row>
    <row r="1246" spans="1:20" ht="15.75" thickBot="1" x14ac:dyDescent="0.3">
      <c r="A1246" s="4" t="s">
        <v>375</v>
      </c>
      <c r="B1246" s="4" t="s">
        <v>80</v>
      </c>
      <c r="C1246" s="4" t="s">
        <v>81</v>
      </c>
      <c r="D1246" s="4" t="s">
        <v>380</v>
      </c>
      <c r="E1246" s="4" t="s">
        <v>381</v>
      </c>
      <c r="F1246" s="4" t="s">
        <v>156</v>
      </c>
      <c r="G1246" s="4" t="s">
        <v>157</v>
      </c>
      <c r="H1246" s="8"/>
      <c r="I1246" s="8"/>
      <c r="J1246" s="8"/>
      <c r="K1246" s="8"/>
      <c r="L1246" s="8"/>
      <c r="M1246" s="9">
        <v>42.86</v>
      </c>
      <c r="N1246" s="8"/>
      <c r="O1246" s="8"/>
      <c r="P1246" s="8"/>
      <c r="Q1246" s="8"/>
      <c r="R1246" s="8"/>
      <c r="S1246" s="8"/>
      <c r="T1246" s="10">
        <v>42.86</v>
      </c>
    </row>
    <row r="1247" spans="1:20" ht="23.25" thickBot="1" x14ac:dyDescent="0.3">
      <c r="A1247" s="4" t="s">
        <v>375</v>
      </c>
      <c r="B1247" s="4" t="s">
        <v>219</v>
      </c>
      <c r="C1247" s="4" t="s">
        <v>220</v>
      </c>
      <c r="D1247" s="4" t="s">
        <v>378</v>
      </c>
      <c r="E1247" s="4" t="s">
        <v>379</v>
      </c>
      <c r="F1247" s="4" t="s">
        <v>106</v>
      </c>
      <c r="G1247" s="4" t="s">
        <v>107</v>
      </c>
      <c r="H1247" s="12"/>
      <c r="I1247" s="12"/>
      <c r="J1247" s="12"/>
      <c r="K1247" s="12"/>
      <c r="L1247" s="12"/>
      <c r="M1247" s="12"/>
      <c r="N1247" s="12"/>
      <c r="O1247" s="12"/>
      <c r="P1247" s="12"/>
      <c r="Q1247" s="12"/>
      <c r="R1247" s="12"/>
      <c r="S1247" s="11">
        <v>-7061.6</v>
      </c>
      <c r="T1247" s="10">
        <v>-7061.6</v>
      </c>
    </row>
    <row r="1248" spans="1:20" ht="15.75" thickBot="1" x14ac:dyDescent="0.3">
      <c r="A1248" s="4" t="s">
        <v>375</v>
      </c>
      <c r="B1248" s="4" t="s">
        <v>162</v>
      </c>
      <c r="C1248" s="4" t="s">
        <v>163</v>
      </c>
      <c r="D1248" s="4" t="s">
        <v>382</v>
      </c>
      <c r="E1248" s="4" t="s">
        <v>383</v>
      </c>
      <c r="F1248" s="4" t="s">
        <v>26</v>
      </c>
      <c r="G1248" s="4" t="s">
        <v>27</v>
      </c>
      <c r="H1248" s="9">
        <v>1160.96</v>
      </c>
      <c r="I1248" s="8"/>
      <c r="J1248" s="8"/>
      <c r="K1248" s="8"/>
      <c r="L1248" s="8"/>
      <c r="M1248" s="8"/>
      <c r="N1248" s="8"/>
      <c r="O1248" s="8"/>
      <c r="P1248" s="8"/>
      <c r="Q1248" s="8"/>
      <c r="R1248" s="8"/>
      <c r="S1248" s="9">
        <v>452.9</v>
      </c>
      <c r="T1248" s="10">
        <v>1613.86</v>
      </c>
    </row>
    <row r="1249" spans="1:20" ht="15.75" thickBot="1" x14ac:dyDescent="0.3">
      <c r="A1249" s="4" t="s">
        <v>375</v>
      </c>
      <c r="B1249" s="4" t="s">
        <v>162</v>
      </c>
      <c r="C1249" s="4" t="s">
        <v>163</v>
      </c>
      <c r="D1249" s="4" t="s">
        <v>382</v>
      </c>
      <c r="E1249" s="4" t="s">
        <v>383</v>
      </c>
      <c r="F1249" s="4" t="s">
        <v>96</v>
      </c>
      <c r="G1249" s="4" t="s">
        <v>97</v>
      </c>
      <c r="H1249" s="12"/>
      <c r="I1249" s="12"/>
      <c r="J1249" s="11">
        <v>46.91</v>
      </c>
      <c r="K1249" s="12"/>
      <c r="L1249" s="12"/>
      <c r="M1249" s="12"/>
      <c r="N1249" s="12"/>
      <c r="O1249" s="12"/>
      <c r="P1249" s="11">
        <v>66.260000000000005</v>
      </c>
      <c r="Q1249" s="11">
        <v>28.62</v>
      </c>
      <c r="R1249" s="11">
        <v>63.68</v>
      </c>
      <c r="S1249" s="11">
        <v>66.14</v>
      </c>
      <c r="T1249" s="10">
        <v>271.61</v>
      </c>
    </row>
    <row r="1250" spans="1:20" ht="15.75" thickBot="1" x14ac:dyDescent="0.3">
      <c r="A1250" s="4" t="s">
        <v>375</v>
      </c>
      <c r="B1250" s="4" t="s">
        <v>162</v>
      </c>
      <c r="C1250" s="4" t="s">
        <v>163</v>
      </c>
      <c r="D1250" s="4" t="s">
        <v>382</v>
      </c>
      <c r="E1250" s="4" t="s">
        <v>383</v>
      </c>
      <c r="F1250" s="4" t="s">
        <v>213</v>
      </c>
      <c r="G1250" s="4" t="s">
        <v>214</v>
      </c>
      <c r="H1250" s="9">
        <v>2444.2199999999998</v>
      </c>
      <c r="I1250" s="9">
        <v>4800.1099999999997</v>
      </c>
      <c r="J1250" s="9">
        <v>4001.79</v>
      </c>
      <c r="K1250" s="9">
        <v>4451.3999999999996</v>
      </c>
      <c r="L1250" s="9">
        <v>1890.44</v>
      </c>
      <c r="M1250" s="9">
        <v>7105.29</v>
      </c>
      <c r="N1250" s="9">
        <v>5089.88</v>
      </c>
      <c r="O1250" s="9">
        <v>4408.16</v>
      </c>
      <c r="P1250" s="9">
        <v>4361.87</v>
      </c>
      <c r="Q1250" s="9">
        <v>4392.16</v>
      </c>
      <c r="R1250" s="9">
        <v>2913.55</v>
      </c>
      <c r="S1250" s="9">
        <v>2002.4</v>
      </c>
      <c r="T1250" s="10">
        <v>47861.27</v>
      </c>
    </row>
    <row r="1251" spans="1:20" ht="15.75" thickBot="1" x14ac:dyDescent="0.3">
      <c r="A1251" s="4" t="s">
        <v>375</v>
      </c>
      <c r="B1251" s="4" t="s">
        <v>162</v>
      </c>
      <c r="C1251" s="4" t="s">
        <v>163</v>
      </c>
      <c r="D1251" s="4" t="s">
        <v>380</v>
      </c>
      <c r="E1251" s="4" t="s">
        <v>381</v>
      </c>
      <c r="F1251" s="4" t="s">
        <v>84</v>
      </c>
      <c r="G1251" s="4" t="s">
        <v>85</v>
      </c>
      <c r="H1251" s="11">
        <v>95.34</v>
      </c>
      <c r="I1251" s="11">
        <v>126.38</v>
      </c>
      <c r="J1251" s="11">
        <v>116.57</v>
      </c>
      <c r="K1251" s="11">
        <v>56.48</v>
      </c>
      <c r="L1251" s="12"/>
      <c r="M1251" s="11">
        <v>53.44</v>
      </c>
      <c r="N1251" s="11">
        <v>48.72</v>
      </c>
      <c r="O1251" s="11">
        <v>38.97</v>
      </c>
      <c r="P1251" s="11">
        <v>24.26</v>
      </c>
      <c r="Q1251" s="11">
        <v>14.52</v>
      </c>
      <c r="R1251" s="11">
        <v>71.05</v>
      </c>
      <c r="S1251" s="11">
        <v>139.88</v>
      </c>
      <c r="T1251" s="10">
        <v>785.61</v>
      </c>
    </row>
    <row r="1252" spans="1:20" ht="15.75" thickBot="1" x14ac:dyDescent="0.3">
      <c r="A1252" s="4" t="s">
        <v>375</v>
      </c>
      <c r="B1252" s="4" t="s">
        <v>162</v>
      </c>
      <c r="C1252" s="4" t="s">
        <v>163</v>
      </c>
      <c r="D1252" s="4" t="s">
        <v>380</v>
      </c>
      <c r="E1252" s="4" t="s">
        <v>381</v>
      </c>
      <c r="F1252" s="4" t="s">
        <v>65</v>
      </c>
      <c r="G1252" s="4" t="s">
        <v>66</v>
      </c>
      <c r="H1252" s="9">
        <v>204.22</v>
      </c>
      <c r="I1252" s="8"/>
      <c r="J1252" s="8"/>
      <c r="K1252" s="9">
        <v>204.22</v>
      </c>
      <c r="L1252" s="8"/>
      <c r="M1252" s="8"/>
      <c r="N1252" s="8"/>
      <c r="O1252" s="8"/>
      <c r="P1252" s="8"/>
      <c r="Q1252" s="8"/>
      <c r="R1252" s="9">
        <v>204.22</v>
      </c>
      <c r="S1252" s="8"/>
      <c r="T1252" s="10">
        <v>612.66</v>
      </c>
    </row>
    <row r="1253" spans="1:20" ht="15.75" thickBot="1" x14ac:dyDescent="0.3">
      <c r="A1253" s="4" t="s">
        <v>375</v>
      </c>
      <c r="B1253" s="4" t="s">
        <v>162</v>
      </c>
      <c r="C1253" s="4" t="s">
        <v>163</v>
      </c>
      <c r="D1253" s="4" t="s">
        <v>380</v>
      </c>
      <c r="E1253" s="4" t="s">
        <v>381</v>
      </c>
      <c r="F1253" s="4" t="s">
        <v>56</v>
      </c>
      <c r="G1253" s="4" t="s">
        <v>57</v>
      </c>
      <c r="H1253" s="11">
        <v>772.9</v>
      </c>
      <c r="I1253" s="11">
        <v>1623.09</v>
      </c>
      <c r="J1253" s="11">
        <v>1275.78</v>
      </c>
      <c r="K1253" s="11">
        <v>309.27999999999997</v>
      </c>
      <c r="L1253" s="12"/>
      <c r="M1253" s="11">
        <v>618.55999999999995</v>
      </c>
      <c r="N1253" s="11">
        <v>773.2</v>
      </c>
      <c r="O1253" s="11">
        <v>618.55999999999995</v>
      </c>
      <c r="P1253" s="11">
        <v>231.96</v>
      </c>
      <c r="Q1253" s="11">
        <v>77.319999999999993</v>
      </c>
      <c r="R1253" s="11">
        <v>463.92</v>
      </c>
      <c r="S1253" s="11">
        <v>1234.1099999999999</v>
      </c>
      <c r="T1253" s="10">
        <v>7998.68</v>
      </c>
    </row>
    <row r="1254" spans="1:20" ht="15.75" thickBot="1" x14ac:dyDescent="0.3">
      <c r="A1254" s="4" t="s">
        <v>375</v>
      </c>
      <c r="B1254" s="4" t="s">
        <v>162</v>
      </c>
      <c r="C1254" s="4" t="s">
        <v>163</v>
      </c>
      <c r="D1254" s="4" t="s">
        <v>380</v>
      </c>
      <c r="E1254" s="4" t="s">
        <v>381</v>
      </c>
      <c r="F1254" s="4" t="s">
        <v>68</v>
      </c>
      <c r="G1254" s="4" t="s">
        <v>69</v>
      </c>
      <c r="H1254" s="9">
        <v>536.05999999999995</v>
      </c>
      <c r="I1254" s="9">
        <v>382.9</v>
      </c>
      <c r="J1254" s="9">
        <v>574.35</v>
      </c>
      <c r="K1254" s="9">
        <v>382.9</v>
      </c>
      <c r="L1254" s="8"/>
      <c r="M1254" s="9">
        <v>229.74</v>
      </c>
      <c r="N1254" s="8"/>
      <c r="O1254" s="8"/>
      <c r="P1254" s="9">
        <v>153.16</v>
      </c>
      <c r="Q1254" s="9">
        <v>153.16</v>
      </c>
      <c r="R1254" s="9">
        <v>459.48</v>
      </c>
      <c r="S1254" s="9">
        <v>986.14</v>
      </c>
      <c r="T1254" s="10">
        <v>3857.89</v>
      </c>
    </row>
    <row r="1255" spans="1:20" ht="23.25" thickBot="1" x14ac:dyDescent="0.3">
      <c r="A1255" s="4" t="s">
        <v>375</v>
      </c>
      <c r="B1255" s="4" t="s">
        <v>338</v>
      </c>
      <c r="C1255" s="4" t="s">
        <v>339</v>
      </c>
      <c r="D1255" s="4" t="s">
        <v>378</v>
      </c>
      <c r="E1255" s="4" t="s">
        <v>379</v>
      </c>
      <c r="F1255" s="4" t="s">
        <v>84</v>
      </c>
      <c r="G1255" s="4" t="s">
        <v>85</v>
      </c>
      <c r="H1255" s="12"/>
      <c r="I1255" s="12"/>
      <c r="J1255" s="12"/>
      <c r="K1255" s="12"/>
      <c r="L1255" s="12"/>
      <c r="M1255" s="12"/>
      <c r="N1255" s="11">
        <v>27.78</v>
      </c>
      <c r="O1255" s="12"/>
      <c r="P1255" s="11">
        <v>13.89</v>
      </c>
      <c r="Q1255" s="12"/>
      <c r="R1255" s="12"/>
      <c r="S1255" s="11">
        <v>-344.23</v>
      </c>
      <c r="T1255" s="10">
        <v>-302.56</v>
      </c>
    </row>
    <row r="1256" spans="1:20" ht="23.25" thickBot="1" x14ac:dyDescent="0.3">
      <c r="A1256" s="4" t="s">
        <v>375</v>
      </c>
      <c r="B1256" s="4" t="s">
        <v>338</v>
      </c>
      <c r="C1256" s="4" t="s">
        <v>339</v>
      </c>
      <c r="D1256" s="4" t="s">
        <v>378</v>
      </c>
      <c r="E1256" s="4" t="s">
        <v>379</v>
      </c>
      <c r="F1256" s="4" t="s">
        <v>56</v>
      </c>
      <c r="G1256" s="4" t="s">
        <v>57</v>
      </c>
      <c r="H1256" s="8"/>
      <c r="I1256" s="8"/>
      <c r="J1256" s="8"/>
      <c r="K1256" s="8"/>
      <c r="L1256" s="8"/>
      <c r="M1256" s="8"/>
      <c r="N1256" s="9">
        <v>440.96</v>
      </c>
      <c r="O1256" s="8"/>
      <c r="P1256" s="9">
        <v>220.48</v>
      </c>
      <c r="Q1256" s="8"/>
      <c r="R1256" s="8"/>
      <c r="S1256" s="8"/>
      <c r="T1256" s="10">
        <v>661.44</v>
      </c>
    </row>
    <row r="1257" spans="1:20" ht="23.25" thickBot="1" x14ac:dyDescent="0.3">
      <c r="A1257" s="4" t="s">
        <v>375</v>
      </c>
      <c r="B1257" s="4" t="s">
        <v>338</v>
      </c>
      <c r="C1257" s="4" t="s">
        <v>339</v>
      </c>
      <c r="D1257" s="4" t="s">
        <v>378</v>
      </c>
      <c r="E1257" s="4" t="s">
        <v>379</v>
      </c>
      <c r="F1257" s="4" t="s">
        <v>104</v>
      </c>
      <c r="G1257" s="4" t="s">
        <v>105</v>
      </c>
      <c r="H1257" s="12"/>
      <c r="I1257" s="12"/>
      <c r="J1257" s="12"/>
      <c r="K1257" s="12"/>
      <c r="L1257" s="12"/>
      <c r="M1257" s="12"/>
      <c r="N1257" s="12"/>
      <c r="O1257" s="12"/>
      <c r="P1257" s="12"/>
      <c r="Q1257" s="12"/>
      <c r="R1257" s="12"/>
      <c r="S1257" s="11">
        <v>-353.2</v>
      </c>
      <c r="T1257" s="10">
        <v>-353.2</v>
      </c>
    </row>
    <row r="1258" spans="1:20" ht="23.25" thickBot="1" x14ac:dyDescent="0.3">
      <c r="A1258" s="4" t="s">
        <v>375</v>
      </c>
      <c r="B1258" s="4" t="s">
        <v>338</v>
      </c>
      <c r="C1258" s="4" t="s">
        <v>339</v>
      </c>
      <c r="D1258" s="4" t="s">
        <v>378</v>
      </c>
      <c r="E1258" s="4" t="s">
        <v>379</v>
      </c>
      <c r="F1258" s="4" t="s">
        <v>106</v>
      </c>
      <c r="G1258" s="4" t="s">
        <v>107</v>
      </c>
      <c r="H1258" s="8"/>
      <c r="I1258" s="8"/>
      <c r="J1258" s="8"/>
      <c r="K1258" s="8"/>
      <c r="L1258" s="8"/>
      <c r="M1258" s="8"/>
      <c r="N1258" s="8"/>
      <c r="O1258" s="8"/>
      <c r="P1258" s="8"/>
      <c r="Q1258" s="8"/>
      <c r="R1258" s="8"/>
      <c r="S1258" s="9">
        <v>-4812.4799999999996</v>
      </c>
      <c r="T1258" s="10">
        <v>-4812.4799999999996</v>
      </c>
    </row>
    <row r="1259" spans="1:20" ht="23.25" thickBot="1" x14ac:dyDescent="0.3">
      <c r="A1259" s="4" t="s">
        <v>375</v>
      </c>
      <c r="B1259" s="4" t="s">
        <v>338</v>
      </c>
      <c r="C1259" s="4" t="s">
        <v>339</v>
      </c>
      <c r="D1259" s="4" t="s">
        <v>378</v>
      </c>
      <c r="E1259" s="4" t="s">
        <v>379</v>
      </c>
      <c r="F1259" s="4" t="s">
        <v>108</v>
      </c>
      <c r="G1259" s="4" t="s">
        <v>109</v>
      </c>
      <c r="H1259" s="12"/>
      <c r="I1259" s="12"/>
      <c r="J1259" s="12"/>
      <c r="K1259" s="12"/>
      <c r="L1259" s="12"/>
      <c r="M1259" s="12"/>
      <c r="N1259" s="12"/>
      <c r="O1259" s="12"/>
      <c r="P1259" s="12"/>
      <c r="Q1259" s="12"/>
      <c r="R1259" s="12"/>
      <c r="S1259" s="11">
        <v>-297.99</v>
      </c>
      <c r="T1259" s="10">
        <v>-297.99</v>
      </c>
    </row>
    <row r="1260" spans="1:20" ht="23.25" thickBot="1" x14ac:dyDescent="0.3">
      <c r="A1260" s="4" t="s">
        <v>375</v>
      </c>
      <c r="B1260" s="4" t="s">
        <v>338</v>
      </c>
      <c r="C1260" s="4" t="s">
        <v>339</v>
      </c>
      <c r="D1260" s="4" t="s">
        <v>378</v>
      </c>
      <c r="E1260" s="4" t="s">
        <v>379</v>
      </c>
      <c r="F1260" s="4" t="s">
        <v>158</v>
      </c>
      <c r="G1260" s="4" t="s">
        <v>159</v>
      </c>
      <c r="H1260" s="8"/>
      <c r="I1260" s="8"/>
      <c r="J1260" s="8"/>
      <c r="K1260" s="8"/>
      <c r="L1260" s="8"/>
      <c r="M1260" s="8"/>
      <c r="N1260" s="8"/>
      <c r="O1260" s="8"/>
      <c r="P1260" s="8"/>
      <c r="Q1260" s="8"/>
      <c r="R1260" s="8"/>
      <c r="S1260" s="9">
        <v>-177.48</v>
      </c>
      <c r="T1260" s="10">
        <v>-177.48</v>
      </c>
    </row>
    <row r="1261" spans="1:20" ht="23.25" thickBot="1" x14ac:dyDescent="0.3">
      <c r="A1261" s="4" t="s">
        <v>375</v>
      </c>
      <c r="B1261" s="4" t="s">
        <v>223</v>
      </c>
      <c r="C1261" s="4" t="s">
        <v>224</v>
      </c>
      <c r="D1261" s="4" t="s">
        <v>378</v>
      </c>
      <c r="E1261" s="4" t="s">
        <v>379</v>
      </c>
      <c r="F1261" s="4" t="s">
        <v>92</v>
      </c>
      <c r="G1261" s="4" t="s">
        <v>93</v>
      </c>
      <c r="H1261" s="12"/>
      <c r="I1261" s="12"/>
      <c r="J1261" s="12"/>
      <c r="K1261" s="12"/>
      <c r="L1261" s="12"/>
      <c r="M1261" s="12"/>
      <c r="N1261" s="11">
        <v>160.33000000000001</v>
      </c>
      <c r="O1261" s="11">
        <v>-160.32</v>
      </c>
      <c r="P1261" s="12"/>
      <c r="Q1261" s="12"/>
      <c r="R1261" s="12"/>
      <c r="S1261" s="12"/>
      <c r="T1261" s="10">
        <v>0.01</v>
      </c>
    </row>
    <row r="1262" spans="1:20" ht="23.25" thickBot="1" x14ac:dyDescent="0.3">
      <c r="A1262" s="4" t="s">
        <v>375</v>
      </c>
      <c r="B1262" s="4" t="s">
        <v>223</v>
      </c>
      <c r="C1262" s="4" t="s">
        <v>224</v>
      </c>
      <c r="D1262" s="4" t="s">
        <v>378</v>
      </c>
      <c r="E1262" s="4" t="s">
        <v>379</v>
      </c>
      <c r="F1262" s="4" t="s">
        <v>84</v>
      </c>
      <c r="G1262" s="4" t="s">
        <v>85</v>
      </c>
      <c r="H1262" s="8"/>
      <c r="I1262" s="8"/>
      <c r="J1262" s="8"/>
      <c r="K1262" s="8"/>
      <c r="L1262" s="8"/>
      <c r="M1262" s="8"/>
      <c r="N1262" s="9">
        <v>-346.88</v>
      </c>
      <c r="O1262" s="8"/>
      <c r="P1262" s="8"/>
      <c r="Q1262" s="8"/>
      <c r="R1262" s="8"/>
      <c r="S1262" s="8"/>
      <c r="T1262" s="10">
        <v>-346.88</v>
      </c>
    </row>
    <row r="1263" spans="1:20" ht="23.25" thickBot="1" x14ac:dyDescent="0.3">
      <c r="A1263" s="4" t="s">
        <v>375</v>
      </c>
      <c r="B1263" s="4" t="s">
        <v>223</v>
      </c>
      <c r="C1263" s="4" t="s">
        <v>224</v>
      </c>
      <c r="D1263" s="4" t="s">
        <v>378</v>
      </c>
      <c r="E1263" s="4" t="s">
        <v>379</v>
      </c>
      <c r="F1263" s="4" t="s">
        <v>106</v>
      </c>
      <c r="G1263" s="4" t="s">
        <v>107</v>
      </c>
      <c r="H1263" s="12"/>
      <c r="I1263" s="12"/>
      <c r="J1263" s="12"/>
      <c r="K1263" s="12"/>
      <c r="L1263" s="12"/>
      <c r="M1263" s="12"/>
      <c r="N1263" s="11">
        <v>-5505.6</v>
      </c>
      <c r="O1263" s="12"/>
      <c r="P1263" s="12"/>
      <c r="Q1263" s="12"/>
      <c r="R1263" s="12"/>
      <c r="S1263" s="12"/>
      <c r="T1263" s="10">
        <v>-5505.6</v>
      </c>
    </row>
    <row r="1264" spans="1:20" ht="15.75" thickBot="1" x14ac:dyDescent="0.3">
      <c r="A1264" s="4" t="s">
        <v>375</v>
      </c>
      <c r="B1264" s="4" t="s">
        <v>170</v>
      </c>
      <c r="C1264" s="4" t="s">
        <v>171</v>
      </c>
      <c r="D1264" s="4" t="s">
        <v>376</v>
      </c>
      <c r="E1264" s="4" t="s">
        <v>377</v>
      </c>
      <c r="F1264" s="4" t="s">
        <v>84</v>
      </c>
      <c r="G1264" s="4" t="s">
        <v>85</v>
      </c>
      <c r="H1264" s="8"/>
      <c r="I1264" s="8"/>
      <c r="J1264" s="8"/>
      <c r="K1264" s="8"/>
      <c r="L1264" s="8"/>
      <c r="M1264" s="8"/>
      <c r="N1264" s="8"/>
      <c r="O1264" s="8"/>
      <c r="P1264" s="9">
        <v>4.34</v>
      </c>
      <c r="Q1264" s="9">
        <v>40.4</v>
      </c>
      <c r="R1264" s="8"/>
      <c r="S1264" s="8"/>
      <c r="T1264" s="10">
        <v>44.74</v>
      </c>
    </row>
    <row r="1265" spans="1:20" ht="15.75" thickBot="1" x14ac:dyDescent="0.3">
      <c r="A1265" s="4" t="s">
        <v>375</v>
      </c>
      <c r="B1265" s="4" t="s">
        <v>170</v>
      </c>
      <c r="C1265" s="4" t="s">
        <v>171</v>
      </c>
      <c r="D1265" s="4" t="s">
        <v>376</v>
      </c>
      <c r="E1265" s="4" t="s">
        <v>377</v>
      </c>
      <c r="F1265" s="4" t="s">
        <v>56</v>
      </c>
      <c r="G1265" s="4" t="s">
        <v>57</v>
      </c>
      <c r="H1265" s="12"/>
      <c r="I1265" s="12"/>
      <c r="J1265" s="12"/>
      <c r="K1265" s="12"/>
      <c r="L1265" s="12"/>
      <c r="M1265" s="12"/>
      <c r="N1265" s="12"/>
      <c r="O1265" s="12"/>
      <c r="P1265" s="11">
        <v>68.819999999999993</v>
      </c>
      <c r="Q1265" s="11">
        <v>641.19000000000005</v>
      </c>
      <c r="R1265" s="12"/>
      <c r="S1265" s="12"/>
      <c r="T1265" s="10">
        <v>710.01</v>
      </c>
    </row>
    <row r="1266" spans="1:20" ht="15.75" thickBot="1" x14ac:dyDescent="0.3">
      <c r="A1266" s="4" t="s">
        <v>375</v>
      </c>
      <c r="B1266" s="4" t="s">
        <v>52</v>
      </c>
      <c r="C1266" s="4" t="s">
        <v>53</v>
      </c>
      <c r="D1266" s="4" t="s">
        <v>382</v>
      </c>
      <c r="E1266" s="4" t="s">
        <v>383</v>
      </c>
      <c r="F1266" s="4" t="s">
        <v>96</v>
      </c>
      <c r="G1266" s="4" t="s">
        <v>97</v>
      </c>
      <c r="H1266" s="9">
        <v>1731.95</v>
      </c>
      <c r="I1266" s="9">
        <v>2301.8200000000002</v>
      </c>
      <c r="J1266" s="9">
        <v>2348.08</v>
      </c>
      <c r="K1266" s="9">
        <v>2089.56</v>
      </c>
      <c r="L1266" s="9">
        <v>2144.92</v>
      </c>
      <c r="M1266" s="9">
        <v>2304.5700000000002</v>
      </c>
      <c r="N1266" s="9">
        <v>1486.25</v>
      </c>
      <c r="O1266" s="9">
        <v>2564.25</v>
      </c>
      <c r="P1266" s="9">
        <v>1837.94</v>
      </c>
      <c r="Q1266" s="9">
        <v>2262.36</v>
      </c>
      <c r="R1266" s="9">
        <v>2122.73</v>
      </c>
      <c r="S1266" s="9">
        <v>2018.32</v>
      </c>
      <c r="T1266" s="10">
        <v>25212.75</v>
      </c>
    </row>
    <row r="1267" spans="1:20" ht="15.75" thickBot="1" x14ac:dyDescent="0.3">
      <c r="A1267" s="4" t="s">
        <v>384</v>
      </c>
      <c r="B1267" s="4" t="s">
        <v>80</v>
      </c>
      <c r="C1267" s="4" t="s">
        <v>81</v>
      </c>
      <c r="D1267" s="4" t="s">
        <v>385</v>
      </c>
      <c r="E1267" s="4" t="s">
        <v>386</v>
      </c>
      <c r="F1267" s="4" t="s">
        <v>92</v>
      </c>
      <c r="G1267" s="4" t="s">
        <v>93</v>
      </c>
      <c r="H1267" s="12"/>
      <c r="I1267" s="12"/>
      <c r="J1267" s="12"/>
      <c r="K1267" s="12"/>
      <c r="L1267" s="12"/>
      <c r="M1267" s="12"/>
      <c r="N1267" s="12"/>
      <c r="O1267" s="11">
        <v>415.85</v>
      </c>
      <c r="P1267" s="12"/>
      <c r="Q1267" s="12"/>
      <c r="R1267" s="12"/>
      <c r="S1267" s="12"/>
      <c r="T1267" s="10">
        <v>415.85</v>
      </c>
    </row>
    <row r="1268" spans="1:20" ht="15.75" thickBot="1" x14ac:dyDescent="0.3">
      <c r="A1268" s="4" t="s">
        <v>384</v>
      </c>
      <c r="B1268" s="4" t="s">
        <v>80</v>
      </c>
      <c r="C1268" s="4" t="s">
        <v>81</v>
      </c>
      <c r="D1268" s="4" t="s">
        <v>385</v>
      </c>
      <c r="E1268" s="4" t="s">
        <v>386</v>
      </c>
      <c r="F1268" s="4" t="s">
        <v>84</v>
      </c>
      <c r="G1268" s="4" t="s">
        <v>85</v>
      </c>
      <c r="H1268" s="8"/>
      <c r="I1268" s="8"/>
      <c r="J1268" s="9">
        <v>34.340000000000003</v>
      </c>
      <c r="K1268" s="9">
        <v>45.79</v>
      </c>
      <c r="L1268" s="9">
        <v>181.84</v>
      </c>
      <c r="M1268" s="9">
        <v>58.54</v>
      </c>
      <c r="N1268" s="9">
        <v>165.71</v>
      </c>
      <c r="O1268" s="9">
        <v>110.15</v>
      </c>
      <c r="P1268" s="9">
        <v>34.340000000000003</v>
      </c>
      <c r="Q1268" s="9">
        <v>125.92</v>
      </c>
      <c r="R1268" s="9">
        <v>48.62</v>
      </c>
      <c r="S1268" s="9">
        <v>11.79</v>
      </c>
      <c r="T1268" s="10">
        <v>817.04</v>
      </c>
    </row>
    <row r="1269" spans="1:20" ht="15.75" thickBot="1" x14ac:dyDescent="0.3">
      <c r="A1269" s="4" t="s">
        <v>384</v>
      </c>
      <c r="B1269" s="4" t="s">
        <v>80</v>
      </c>
      <c r="C1269" s="4" t="s">
        <v>81</v>
      </c>
      <c r="D1269" s="4" t="s">
        <v>385</v>
      </c>
      <c r="E1269" s="4" t="s">
        <v>386</v>
      </c>
      <c r="F1269" s="4" t="s">
        <v>56</v>
      </c>
      <c r="G1269" s="4" t="s">
        <v>57</v>
      </c>
      <c r="H1269" s="12"/>
      <c r="I1269" s="12"/>
      <c r="J1269" s="11">
        <v>437.7</v>
      </c>
      <c r="K1269" s="11">
        <v>583.6</v>
      </c>
      <c r="L1269" s="11">
        <v>2118.2399999999998</v>
      </c>
      <c r="M1269" s="11">
        <v>583.6</v>
      </c>
      <c r="N1269" s="11">
        <v>1750.8</v>
      </c>
      <c r="O1269" s="11">
        <v>560.17999999999995</v>
      </c>
      <c r="P1269" s="11">
        <v>437.7</v>
      </c>
      <c r="Q1269" s="11">
        <v>1604.9</v>
      </c>
      <c r="R1269" s="11">
        <v>583.6</v>
      </c>
      <c r="S1269" s="11">
        <v>150.22</v>
      </c>
      <c r="T1269" s="10">
        <v>8810.5400000000009</v>
      </c>
    </row>
    <row r="1270" spans="1:20" ht="15.75" thickBot="1" x14ac:dyDescent="0.3">
      <c r="A1270" s="4" t="s">
        <v>384</v>
      </c>
      <c r="B1270" s="4" t="s">
        <v>80</v>
      </c>
      <c r="C1270" s="4" t="s">
        <v>81</v>
      </c>
      <c r="D1270" s="4" t="s">
        <v>385</v>
      </c>
      <c r="E1270" s="4" t="s">
        <v>386</v>
      </c>
      <c r="F1270" s="4" t="s">
        <v>68</v>
      </c>
      <c r="G1270" s="4" t="s">
        <v>69</v>
      </c>
      <c r="H1270" s="8"/>
      <c r="I1270" s="8"/>
      <c r="J1270" s="8"/>
      <c r="K1270" s="8"/>
      <c r="L1270" s="9">
        <v>199.36</v>
      </c>
      <c r="M1270" s="9">
        <v>162.56</v>
      </c>
      <c r="N1270" s="9">
        <v>361.26</v>
      </c>
      <c r="O1270" s="9">
        <v>843.8</v>
      </c>
      <c r="P1270" s="8"/>
      <c r="Q1270" s="8"/>
      <c r="R1270" s="9">
        <v>36.130000000000003</v>
      </c>
      <c r="S1270" s="8"/>
      <c r="T1270" s="10">
        <v>1603.11</v>
      </c>
    </row>
    <row r="1271" spans="1:20" ht="23.25" thickBot="1" x14ac:dyDescent="0.3">
      <c r="A1271" s="4" t="s">
        <v>384</v>
      </c>
      <c r="B1271" s="4" t="s">
        <v>80</v>
      </c>
      <c r="C1271" s="4" t="s">
        <v>81</v>
      </c>
      <c r="D1271" s="4" t="s">
        <v>387</v>
      </c>
      <c r="E1271" s="4" t="s">
        <v>388</v>
      </c>
      <c r="F1271" s="4" t="s">
        <v>61</v>
      </c>
      <c r="G1271" s="4" t="s">
        <v>62</v>
      </c>
      <c r="H1271" s="12"/>
      <c r="I1271" s="12"/>
      <c r="J1271" s="11">
        <v>26</v>
      </c>
      <c r="K1271" s="12"/>
      <c r="L1271" s="12"/>
      <c r="M1271" s="11">
        <v>20.149999999999999</v>
      </c>
      <c r="N1271" s="11">
        <v>39.58</v>
      </c>
      <c r="O1271" s="11">
        <v>11.42</v>
      </c>
      <c r="P1271" s="12"/>
      <c r="Q1271" s="12"/>
      <c r="R1271" s="12"/>
      <c r="S1271" s="12"/>
      <c r="T1271" s="10">
        <v>97.15</v>
      </c>
    </row>
    <row r="1272" spans="1:20" ht="23.25" thickBot="1" x14ac:dyDescent="0.3">
      <c r="A1272" s="4" t="s">
        <v>384</v>
      </c>
      <c r="B1272" s="4" t="s">
        <v>80</v>
      </c>
      <c r="C1272" s="4" t="s">
        <v>81</v>
      </c>
      <c r="D1272" s="4" t="s">
        <v>387</v>
      </c>
      <c r="E1272" s="4" t="s">
        <v>388</v>
      </c>
      <c r="F1272" s="4" t="s">
        <v>92</v>
      </c>
      <c r="G1272" s="4" t="s">
        <v>93</v>
      </c>
      <c r="H1272" s="8"/>
      <c r="I1272" s="8"/>
      <c r="J1272" s="8"/>
      <c r="K1272" s="8"/>
      <c r="L1272" s="8"/>
      <c r="M1272" s="9">
        <v>68.12</v>
      </c>
      <c r="N1272" s="8"/>
      <c r="O1272" s="8"/>
      <c r="P1272" s="8"/>
      <c r="Q1272" s="8"/>
      <c r="R1272" s="8"/>
      <c r="S1272" s="8"/>
      <c r="T1272" s="10">
        <v>68.12</v>
      </c>
    </row>
    <row r="1273" spans="1:20" ht="23.25" thickBot="1" x14ac:dyDescent="0.3">
      <c r="A1273" s="4" t="s">
        <v>384</v>
      </c>
      <c r="B1273" s="4" t="s">
        <v>80</v>
      </c>
      <c r="C1273" s="4" t="s">
        <v>81</v>
      </c>
      <c r="D1273" s="4" t="s">
        <v>387</v>
      </c>
      <c r="E1273" s="4" t="s">
        <v>388</v>
      </c>
      <c r="F1273" s="4" t="s">
        <v>94</v>
      </c>
      <c r="G1273" s="4" t="s">
        <v>95</v>
      </c>
      <c r="H1273" s="12"/>
      <c r="I1273" s="12"/>
      <c r="J1273" s="12"/>
      <c r="K1273" s="11">
        <v>26.5</v>
      </c>
      <c r="L1273" s="12"/>
      <c r="M1273" s="12"/>
      <c r="N1273" s="12"/>
      <c r="O1273" s="12"/>
      <c r="P1273" s="12"/>
      <c r="Q1273" s="12"/>
      <c r="R1273" s="12"/>
      <c r="S1273" s="12"/>
      <c r="T1273" s="10">
        <v>26.5</v>
      </c>
    </row>
    <row r="1274" spans="1:20" ht="23.25" thickBot="1" x14ac:dyDescent="0.3">
      <c r="A1274" s="4" t="s">
        <v>384</v>
      </c>
      <c r="B1274" s="4" t="s">
        <v>80</v>
      </c>
      <c r="C1274" s="4" t="s">
        <v>81</v>
      </c>
      <c r="D1274" s="4" t="s">
        <v>387</v>
      </c>
      <c r="E1274" s="4" t="s">
        <v>388</v>
      </c>
      <c r="F1274" s="4" t="s">
        <v>84</v>
      </c>
      <c r="G1274" s="4" t="s">
        <v>85</v>
      </c>
      <c r="H1274" s="9">
        <v>1239.22</v>
      </c>
      <c r="I1274" s="9">
        <v>1094.04</v>
      </c>
      <c r="J1274" s="9">
        <v>2047.92</v>
      </c>
      <c r="K1274" s="9">
        <v>1189.3</v>
      </c>
      <c r="L1274" s="9">
        <v>1055.72</v>
      </c>
      <c r="M1274" s="9">
        <v>768.48</v>
      </c>
      <c r="N1274" s="9">
        <v>821.25</v>
      </c>
      <c r="O1274" s="9">
        <v>1080.19</v>
      </c>
      <c r="P1274" s="9">
        <v>630.64</v>
      </c>
      <c r="Q1274" s="9">
        <v>718.82</v>
      </c>
      <c r="R1274" s="9">
        <v>1280.3800000000001</v>
      </c>
      <c r="S1274" s="9">
        <v>1035.45</v>
      </c>
      <c r="T1274" s="10">
        <v>12961.41</v>
      </c>
    </row>
    <row r="1275" spans="1:20" ht="23.25" thickBot="1" x14ac:dyDescent="0.3">
      <c r="A1275" s="4" t="s">
        <v>384</v>
      </c>
      <c r="B1275" s="4" t="s">
        <v>80</v>
      </c>
      <c r="C1275" s="4" t="s">
        <v>81</v>
      </c>
      <c r="D1275" s="4" t="s">
        <v>387</v>
      </c>
      <c r="E1275" s="4" t="s">
        <v>388</v>
      </c>
      <c r="F1275" s="4" t="s">
        <v>144</v>
      </c>
      <c r="G1275" s="4" t="s">
        <v>145</v>
      </c>
      <c r="H1275" s="11">
        <v>58.98</v>
      </c>
      <c r="I1275" s="12"/>
      <c r="J1275" s="12"/>
      <c r="K1275" s="12"/>
      <c r="L1275" s="12"/>
      <c r="M1275" s="12"/>
      <c r="N1275" s="12"/>
      <c r="O1275" s="12"/>
      <c r="P1275" s="12"/>
      <c r="Q1275" s="12"/>
      <c r="R1275" s="12"/>
      <c r="S1275" s="12"/>
      <c r="T1275" s="10">
        <v>58.98</v>
      </c>
    </row>
    <row r="1276" spans="1:20" ht="23.25" thickBot="1" x14ac:dyDescent="0.3">
      <c r="A1276" s="4" t="s">
        <v>384</v>
      </c>
      <c r="B1276" s="4" t="s">
        <v>80</v>
      </c>
      <c r="C1276" s="4" t="s">
        <v>81</v>
      </c>
      <c r="D1276" s="4" t="s">
        <v>387</v>
      </c>
      <c r="E1276" s="4" t="s">
        <v>388</v>
      </c>
      <c r="F1276" s="4" t="s">
        <v>65</v>
      </c>
      <c r="G1276" s="4" t="s">
        <v>66</v>
      </c>
      <c r="H1276" s="8"/>
      <c r="I1276" s="8"/>
      <c r="J1276" s="8"/>
      <c r="K1276" s="9">
        <v>136.78</v>
      </c>
      <c r="L1276" s="8"/>
      <c r="M1276" s="8"/>
      <c r="N1276" s="8"/>
      <c r="O1276" s="8"/>
      <c r="P1276" s="9">
        <v>289</v>
      </c>
      <c r="Q1276" s="8"/>
      <c r="R1276" s="8"/>
      <c r="S1276" s="8"/>
      <c r="T1276" s="10">
        <v>425.78</v>
      </c>
    </row>
    <row r="1277" spans="1:20" ht="23.25" thickBot="1" x14ac:dyDescent="0.3">
      <c r="A1277" s="4" t="s">
        <v>384</v>
      </c>
      <c r="B1277" s="4" t="s">
        <v>80</v>
      </c>
      <c r="C1277" s="4" t="s">
        <v>81</v>
      </c>
      <c r="D1277" s="4" t="s">
        <v>387</v>
      </c>
      <c r="E1277" s="4" t="s">
        <v>388</v>
      </c>
      <c r="F1277" s="4" t="s">
        <v>56</v>
      </c>
      <c r="G1277" s="4" t="s">
        <v>57</v>
      </c>
      <c r="H1277" s="11">
        <v>13129.85</v>
      </c>
      <c r="I1277" s="11">
        <v>11950.09</v>
      </c>
      <c r="J1277" s="11">
        <v>21346.86</v>
      </c>
      <c r="K1277" s="11">
        <v>12286.15</v>
      </c>
      <c r="L1277" s="11">
        <v>11958.75</v>
      </c>
      <c r="M1277" s="11">
        <v>7662.44</v>
      </c>
      <c r="N1277" s="11">
        <v>9266.39</v>
      </c>
      <c r="O1277" s="11">
        <v>11672</v>
      </c>
      <c r="P1277" s="11">
        <v>5617.17</v>
      </c>
      <c r="Q1277" s="11">
        <v>8186.16</v>
      </c>
      <c r="R1277" s="11">
        <v>14163.06</v>
      </c>
      <c r="S1277" s="11">
        <v>11021.49</v>
      </c>
      <c r="T1277" s="10">
        <v>138260.41</v>
      </c>
    </row>
    <row r="1278" spans="1:20" ht="23.25" thickBot="1" x14ac:dyDescent="0.3">
      <c r="A1278" s="4" t="s">
        <v>384</v>
      </c>
      <c r="B1278" s="4" t="s">
        <v>80</v>
      </c>
      <c r="C1278" s="4" t="s">
        <v>81</v>
      </c>
      <c r="D1278" s="4" t="s">
        <v>387</v>
      </c>
      <c r="E1278" s="4" t="s">
        <v>388</v>
      </c>
      <c r="F1278" s="4" t="s">
        <v>68</v>
      </c>
      <c r="G1278" s="4" t="s">
        <v>69</v>
      </c>
      <c r="H1278" s="9">
        <v>2664.37</v>
      </c>
      <c r="I1278" s="9">
        <v>1993.79</v>
      </c>
      <c r="J1278" s="9">
        <v>4754.51</v>
      </c>
      <c r="K1278" s="9">
        <v>2735</v>
      </c>
      <c r="L1278" s="9">
        <v>1496.74</v>
      </c>
      <c r="M1278" s="9">
        <v>2132.06</v>
      </c>
      <c r="N1278" s="9">
        <v>1200.5999999999999</v>
      </c>
      <c r="O1278" s="9">
        <v>2095.2600000000002</v>
      </c>
      <c r="P1278" s="9">
        <v>2131.38</v>
      </c>
      <c r="Q1278" s="9">
        <v>975.39</v>
      </c>
      <c r="R1278" s="9">
        <v>2155.6799999999998</v>
      </c>
      <c r="S1278" s="9">
        <v>2175.59</v>
      </c>
      <c r="T1278" s="10">
        <v>26510.37</v>
      </c>
    </row>
    <row r="1279" spans="1:20" ht="23.25" thickBot="1" x14ac:dyDescent="0.3">
      <c r="A1279" s="4" t="s">
        <v>384</v>
      </c>
      <c r="B1279" s="4" t="s">
        <v>80</v>
      </c>
      <c r="C1279" s="4" t="s">
        <v>81</v>
      </c>
      <c r="D1279" s="4" t="s">
        <v>387</v>
      </c>
      <c r="E1279" s="4" t="s">
        <v>388</v>
      </c>
      <c r="F1279" s="4" t="s">
        <v>156</v>
      </c>
      <c r="G1279" s="4" t="s">
        <v>157</v>
      </c>
      <c r="H1279" s="11">
        <v>42.86</v>
      </c>
      <c r="I1279" s="12"/>
      <c r="J1279" s="11">
        <v>171.44</v>
      </c>
      <c r="K1279" s="11">
        <v>85.72</v>
      </c>
      <c r="L1279" s="12"/>
      <c r="M1279" s="11">
        <v>42.86</v>
      </c>
      <c r="N1279" s="11">
        <v>42.86</v>
      </c>
      <c r="O1279" s="11">
        <v>85.72</v>
      </c>
      <c r="P1279" s="11">
        <v>42.86</v>
      </c>
      <c r="Q1279" s="11">
        <v>42.86</v>
      </c>
      <c r="R1279" s="11">
        <v>85.72</v>
      </c>
      <c r="S1279" s="12"/>
      <c r="T1279" s="10">
        <v>642.9</v>
      </c>
    </row>
    <row r="1280" spans="1:20" ht="15.75" thickBot="1" x14ac:dyDescent="0.3">
      <c r="A1280" s="4" t="s">
        <v>384</v>
      </c>
      <c r="B1280" s="4" t="s">
        <v>80</v>
      </c>
      <c r="C1280" s="4" t="s">
        <v>81</v>
      </c>
      <c r="D1280" s="4" t="s">
        <v>389</v>
      </c>
      <c r="E1280" s="4" t="s">
        <v>390</v>
      </c>
      <c r="F1280" s="4" t="s">
        <v>61</v>
      </c>
      <c r="G1280" s="4" t="s">
        <v>62</v>
      </c>
      <c r="H1280" s="9">
        <v>34090.559999999998</v>
      </c>
      <c r="I1280" s="9">
        <v>33303.199999999997</v>
      </c>
      <c r="J1280" s="9">
        <v>27259.68</v>
      </c>
      <c r="K1280" s="9">
        <v>19130.72</v>
      </c>
      <c r="L1280" s="9">
        <v>13151.04</v>
      </c>
      <c r="M1280" s="9">
        <v>11704</v>
      </c>
      <c r="N1280" s="9">
        <v>10374</v>
      </c>
      <c r="O1280" s="9">
        <v>12831.84</v>
      </c>
      <c r="P1280" s="9">
        <v>11533.76</v>
      </c>
      <c r="Q1280" s="9">
        <v>16704.8</v>
      </c>
      <c r="R1280" s="9">
        <v>24450.720000000001</v>
      </c>
      <c r="S1280" s="9">
        <v>33752.74</v>
      </c>
      <c r="T1280" s="10">
        <v>248287.06</v>
      </c>
    </row>
    <row r="1281" spans="1:20" ht="15.75" thickBot="1" x14ac:dyDescent="0.3">
      <c r="A1281" s="4" t="s">
        <v>384</v>
      </c>
      <c r="B1281" s="4" t="s">
        <v>80</v>
      </c>
      <c r="C1281" s="4" t="s">
        <v>81</v>
      </c>
      <c r="D1281" s="4" t="s">
        <v>389</v>
      </c>
      <c r="E1281" s="4" t="s">
        <v>390</v>
      </c>
      <c r="F1281" s="4" t="s">
        <v>84</v>
      </c>
      <c r="G1281" s="4" t="s">
        <v>85</v>
      </c>
      <c r="H1281" s="12"/>
      <c r="I1281" s="12"/>
      <c r="J1281" s="12"/>
      <c r="K1281" s="12"/>
      <c r="L1281" s="12"/>
      <c r="M1281" s="12"/>
      <c r="N1281" s="12"/>
      <c r="O1281" s="12"/>
      <c r="P1281" s="12"/>
      <c r="Q1281" s="12"/>
      <c r="R1281" s="11">
        <v>28.62</v>
      </c>
      <c r="S1281" s="12"/>
      <c r="T1281" s="10">
        <v>28.62</v>
      </c>
    </row>
    <row r="1282" spans="1:20" ht="15.75" thickBot="1" x14ac:dyDescent="0.3">
      <c r="A1282" s="4" t="s">
        <v>384</v>
      </c>
      <c r="B1282" s="4" t="s">
        <v>80</v>
      </c>
      <c r="C1282" s="4" t="s">
        <v>81</v>
      </c>
      <c r="D1282" s="4" t="s">
        <v>389</v>
      </c>
      <c r="E1282" s="4" t="s">
        <v>390</v>
      </c>
      <c r="F1282" s="4" t="s">
        <v>100</v>
      </c>
      <c r="G1282" s="4" t="s">
        <v>101</v>
      </c>
      <c r="H1282" s="9">
        <v>-9374.15</v>
      </c>
      <c r="I1282" s="9">
        <v>-7141.69</v>
      </c>
      <c r="J1282" s="9">
        <v>-8201.18</v>
      </c>
      <c r="K1282" s="9">
        <v>-9524.66</v>
      </c>
      <c r="L1282" s="9">
        <v>-5888.63</v>
      </c>
      <c r="M1282" s="9">
        <v>-2427.71</v>
      </c>
      <c r="N1282" s="9">
        <v>-1866.38</v>
      </c>
      <c r="O1282" s="9">
        <v>-2289.17</v>
      </c>
      <c r="P1282" s="9">
        <v>-3904.12</v>
      </c>
      <c r="Q1282" s="9">
        <v>-2088.42</v>
      </c>
      <c r="R1282" s="9">
        <v>-3694.58</v>
      </c>
      <c r="S1282" s="9">
        <v>-4156.3599999999997</v>
      </c>
      <c r="T1282" s="10">
        <v>-60557.05</v>
      </c>
    </row>
    <row r="1283" spans="1:20" ht="15.75" thickBot="1" x14ac:dyDescent="0.3">
      <c r="A1283" s="4" t="s">
        <v>384</v>
      </c>
      <c r="B1283" s="4" t="s">
        <v>80</v>
      </c>
      <c r="C1283" s="4" t="s">
        <v>81</v>
      </c>
      <c r="D1283" s="4" t="s">
        <v>389</v>
      </c>
      <c r="E1283" s="4" t="s">
        <v>390</v>
      </c>
      <c r="F1283" s="4" t="s">
        <v>391</v>
      </c>
      <c r="G1283" s="4" t="s">
        <v>392</v>
      </c>
      <c r="H1283" s="11">
        <v>-494.01</v>
      </c>
      <c r="I1283" s="11">
        <v>-335.72</v>
      </c>
      <c r="J1283" s="11">
        <v>-437.52</v>
      </c>
      <c r="K1283" s="11">
        <v>-499.36</v>
      </c>
      <c r="L1283" s="11">
        <v>-299.91000000000003</v>
      </c>
      <c r="M1283" s="11">
        <v>-165.43</v>
      </c>
      <c r="N1283" s="11">
        <v>-122.78</v>
      </c>
      <c r="O1283" s="11">
        <v>-157.27000000000001</v>
      </c>
      <c r="P1283" s="11">
        <v>-296.83999999999997</v>
      </c>
      <c r="Q1283" s="11">
        <v>-134.69999999999999</v>
      </c>
      <c r="R1283" s="11">
        <v>-193.41</v>
      </c>
      <c r="S1283" s="11">
        <v>-290.38</v>
      </c>
      <c r="T1283" s="10">
        <v>-3427.33</v>
      </c>
    </row>
    <row r="1284" spans="1:20" ht="15.75" thickBot="1" x14ac:dyDescent="0.3">
      <c r="A1284" s="4" t="s">
        <v>384</v>
      </c>
      <c r="B1284" s="4" t="s">
        <v>80</v>
      </c>
      <c r="C1284" s="4" t="s">
        <v>81</v>
      </c>
      <c r="D1284" s="4" t="s">
        <v>389</v>
      </c>
      <c r="E1284" s="4" t="s">
        <v>390</v>
      </c>
      <c r="F1284" s="4" t="s">
        <v>56</v>
      </c>
      <c r="G1284" s="4" t="s">
        <v>57</v>
      </c>
      <c r="H1284" s="8"/>
      <c r="I1284" s="8"/>
      <c r="J1284" s="8"/>
      <c r="K1284" s="8"/>
      <c r="L1284" s="8"/>
      <c r="M1284" s="8"/>
      <c r="N1284" s="8"/>
      <c r="O1284" s="8"/>
      <c r="P1284" s="8"/>
      <c r="Q1284" s="8"/>
      <c r="R1284" s="9">
        <v>364.75</v>
      </c>
      <c r="S1284" s="8"/>
      <c r="T1284" s="10">
        <v>364.75</v>
      </c>
    </row>
    <row r="1285" spans="1:20" ht="15.75" thickBot="1" x14ac:dyDescent="0.3">
      <c r="A1285" s="4" t="s">
        <v>384</v>
      </c>
      <c r="B1285" s="4" t="s">
        <v>80</v>
      </c>
      <c r="C1285" s="4" t="s">
        <v>81</v>
      </c>
      <c r="D1285" s="4" t="s">
        <v>393</v>
      </c>
      <c r="E1285" s="4" t="s">
        <v>394</v>
      </c>
      <c r="F1285" s="4" t="s">
        <v>92</v>
      </c>
      <c r="G1285" s="4" t="s">
        <v>93</v>
      </c>
      <c r="H1285" s="12"/>
      <c r="I1285" s="12"/>
      <c r="J1285" s="12"/>
      <c r="K1285" s="12"/>
      <c r="L1285" s="12"/>
      <c r="M1285" s="12"/>
      <c r="N1285" s="12"/>
      <c r="O1285" s="12"/>
      <c r="P1285" s="12"/>
      <c r="Q1285" s="11">
        <v>237.34</v>
      </c>
      <c r="R1285" s="12"/>
      <c r="S1285" s="12"/>
      <c r="T1285" s="10">
        <v>237.34</v>
      </c>
    </row>
    <row r="1286" spans="1:20" ht="15.75" thickBot="1" x14ac:dyDescent="0.3">
      <c r="A1286" s="4" t="s">
        <v>384</v>
      </c>
      <c r="B1286" s="4" t="s">
        <v>80</v>
      </c>
      <c r="C1286" s="4" t="s">
        <v>81</v>
      </c>
      <c r="D1286" s="4" t="s">
        <v>393</v>
      </c>
      <c r="E1286" s="4" t="s">
        <v>394</v>
      </c>
      <c r="F1286" s="4" t="s">
        <v>84</v>
      </c>
      <c r="G1286" s="4" t="s">
        <v>85</v>
      </c>
      <c r="H1286" s="8"/>
      <c r="I1286" s="8"/>
      <c r="J1286" s="8"/>
      <c r="K1286" s="8"/>
      <c r="L1286" s="8"/>
      <c r="M1286" s="8"/>
      <c r="N1286" s="8"/>
      <c r="O1286" s="8"/>
      <c r="P1286" s="8"/>
      <c r="Q1286" s="8"/>
      <c r="R1286" s="9">
        <v>62.63</v>
      </c>
      <c r="S1286" s="8"/>
      <c r="T1286" s="10">
        <v>62.63</v>
      </c>
    </row>
    <row r="1287" spans="1:20" ht="15.75" thickBot="1" x14ac:dyDescent="0.3">
      <c r="A1287" s="4" t="s">
        <v>384</v>
      </c>
      <c r="B1287" s="4" t="s">
        <v>80</v>
      </c>
      <c r="C1287" s="4" t="s">
        <v>81</v>
      </c>
      <c r="D1287" s="4" t="s">
        <v>393</v>
      </c>
      <c r="E1287" s="4" t="s">
        <v>394</v>
      </c>
      <c r="F1287" s="4" t="s">
        <v>56</v>
      </c>
      <c r="G1287" s="4" t="s">
        <v>57</v>
      </c>
      <c r="H1287" s="12"/>
      <c r="I1287" s="12"/>
      <c r="J1287" s="12"/>
      <c r="K1287" s="12"/>
      <c r="L1287" s="12"/>
      <c r="M1287" s="12"/>
      <c r="N1287" s="12"/>
      <c r="O1287" s="12"/>
      <c r="P1287" s="12"/>
      <c r="Q1287" s="12"/>
      <c r="R1287" s="11">
        <v>364.75</v>
      </c>
      <c r="S1287" s="12"/>
      <c r="T1287" s="10">
        <v>364.75</v>
      </c>
    </row>
    <row r="1288" spans="1:20" ht="15.75" thickBot="1" x14ac:dyDescent="0.3">
      <c r="A1288" s="4" t="s">
        <v>384</v>
      </c>
      <c r="B1288" s="4" t="s">
        <v>80</v>
      </c>
      <c r="C1288" s="4" t="s">
        <v>81</v>
      </c>
      <c r="D1288" s="4" t="s">
        <v>393</v>
      </c>
      <c r="E1288" s="4" t="s">
        <v>394</v>
      </c>
      <c r="F1288" s="4" t="s">
        <v>68</v>
      </c>
      <c r="G1288" s="4" t="s">
        <v>69</v>
      </c>
      <c r="H1288" s="8"/>
      <c r="I1288" s="8"/>
      <c r="J1288" s="8"/>
      <c r="K1288" s="8"/>
      <c r="L1288" s="8"/>
      <c r="M1288" s="8"/>
      <c r="N1288" s="8"/>
      <c r="O1288" s="8"/>
      <c r="P1288" s="8"/>
      <c r="Q1288" s="8"/>
      <c r="R1288" s="9">
        <v>433.51</v>
      </c>
      <c r="S1288" s="8"/>
      <c r="T1288" s="10">
        <v>433.51</v>
      </c>
    </row>
    <row r="1289" spans="1:20" ht="15.75" thickBot="1" x14ac:dyDescent="0.3">
      <c r="A1289" s="4" t="s">
        <v>384</v>
      </c>
      <c r="B1289" s="4" t="s">
        <v>80</v>
      </c>
      <c r="C1289" s="4" t="s">
        <v>81</v>
      </c>
      <c r="D1289" s="4" t="s">
        <v>393</v>
      </c>
      <c r="E1289" s="4" t="s">
        <v>394</v>
      </c>
      <c r="F1289" s="4" t="s">
        <v>156</v>
      </c>
      <c r="G1289" s="4" t="s">
        <v>157</v>
      </c>
      <c r="H1289" s="12"/>
      <c r="I1289" s="12"/>
      <c r="J1289" s="12"/>
      <c r="K1289" s="12"/>
      <c r="L1289" s="12"/>
      <c r="M1289" s="12"/>
      <c r="N1289" s="12"/>
      <c r="O1289" s="12"/>
      <c r="P1289" s="12"/>
      <c r="Q1289" s="12"/>
      <c r="R1289" s="11">
        <v>21.43</v>
      </c>
      <c r="S1289" s="12"/>
      <c r="T1289" s="10">
        <v>21.43</v>
      </c>
    </row>
    <row r="1290" spans="1:20" ht="23.25" thickBot="1" x14ac:dyDescent="0.3">
      <c r="A1290" s="4" t="s">
        <v>384</v>
      </c>
      <c r="B1290" s="4" t="s">
        <v>80</v>
      </c>
      <c r="C1290" s="4" t="s">
        <v>81</v>
      </c>
      <c r="D1290" s="4" t="s">
        <v>395</v>
      </c>
      <c r="E1290" s="4" t="s">
        <v>396</v>
      </c>
      <c r="F1290" s="4" t="s">
        <v>84</v>
      </c>
      <c r="G1290" s="4" t="s">
        <v>85</v>
      </c>
      <c r="H1290" s="9">
        <v>235.28</v>
      </c>
      <c r="I1290" s="9">
        <v>151.53</v>
      </c>
      <c r="J1290" s="9">
        <v>195.85</v>
      </c>
      <c r="K1290" s="9">
        <v>243.66</v>
      </c>
      <c r="L1290" s="9">
        <v>223.06</v>
      </c>
      <c r="M1290" s="9">
        <v>235.76</v>
      </c>
      <c r="N1290" s="9">
        <v>132.57</v>
      </c>
      <c r="O1290" s="9">
        <v>265.68</v>
      </c>
      <c r="P1290" s="9">
        <v>174.16</v>
      </c>
      <c r="Q1290" s="9">
        <v>171.71</v>
      </c>
      <c r="R1290" s="9">
        <v>140.09</v>
      </c>
      <c r="S1290" s="9">
        <v>211.77</v>
      </c>
      <c r="T1290" s="10">
        <v>2381.12</v>
      </c>
    </row>
    <row r="1291" spans="1:20" ht="23.25" thickBot="1" x14ac:dyDescent="0.3">
      <c r="A1291" s="4" t="s">
        <v>384</v>
      </c>
      <c r="B1291" s="4" t="s">
        <v>80</v>
      </c>
      <c r="C1291" s="4" t="s">
        <v>81</v>
      </c>
      <c r="D1291" s="4" t="s">
        <v>395</v>
      </c>
      <c r="E1291" s="4" t="s">
        <v>396</v>
      </c>
      <c r="F1291" s="4" t="s">
        <v>65</v>
      </c>
      <c r="G1291" s="4" t="s">
        <v>66</v>
      </c>
      <c r="H1291" s="11">
        <v>177.2</v>
      </c>
      <c r="I1291" s="12"/>
      <c r="J1291" s="12"/>
      <c r="K1291" s="12"/>
      <c r="L1291" s="12"/>
      <c r="M1291" s="12"/>
      <c r="N1291" s="12"/>
      <c r="O1291" s="12"/>
      <c r="P1291" s="12"/>
      <c r="Q1291" s="12"/>
      <c r="R1291" s="12"/>
      <c r="S1291" s="12"/>
      <c r="T1291" s="10">
        <v>177.2</v>
      </c>
    </row>
    <row r="1292" spans="1:20" ht="23.25" thickBot="1" x14ac:dyDescent="0.3">
      <c r="A1292" s="4" t="s">
        <v>384</v>
      </c>
      <c r="B1292" s="4" t="s">
        <v>80</v>
      </c>
      <c r="C1292" s="4" t="s">
        <v>81</v>
      </c>
      <c r="D1292" s="4" t="s">
        <v>395</v>
      </c>
      <c r="E1292" s="4" t="s">
        <v>396</v>
      </c>
      <c r="F1292" s="4" t="s">
        <v>56</v>
      </c>
      <c r="G1292" s="4" t="s">
        <v>57</v>
      </c>
      <c r="H1292" s="9">
        <v>2508.02</v>
      </c>
      <c r="I1292" s="9">
        <v>1823</v>
      </c>
      <c r="J1292" s="9">
        <v>2261.4499999999998</v>
      </c>
      <c r="K1292" s="9">
        <v>2882.4</v>
      </c>
      <c r="L1292" s="9">
        <v>2626.2</v>
      </c>
      <c r="M1292" s="9">
        <v>2229.0100000000002</v>
      </c>
      <c r="N1292" s="9">
        <v>1423.88</v>
      </c>
      <c r="O1292" s="9">
        <v>2772.1</v>
      </c>
      <c r="P1292" s="9">
        <v>1677.85</v>
      </c>
      <c r="Q1292" s="9">
        <v>1911.1</v>
      </c>
      <c r="R1292" s="9">
        <v>1604.91</v>
      </c>
      <c r="S1292" s="9">
        <v>2178.19</v>
      </c>
      <c r="T1292" s="10">
        <v>25898.11</v>
      </c>
    </row>
    <row r="1293" spans="1:20" ht="23.25" thickBot="1" x14ac:dyDescent="0.3">
      <c r="A1293" s="4" t="s">
        <v>384</v>
      </c>
      <c r="B1293" s="4" t="s">
        <v>80</v>
      </c>
      <c r="C1293" s="4" t="s">
        <v>81</v>
      </c>
      <c r="D1293" s="4" t="s">
        <v>395</v>
      </c>
      <c r="E1293" s="4" t="s">
        <v>396</v>
      </c>
      <c r="F1293" s="4" t="s">
        <v>68</v>
      </c>
      <c r="G1293" s="4" t="s">
        <v>69</v>
      </c>
      <c r="H1293" s="11">
        <v>313.52999999999997</v>
      </c>
      <c r="I1293" s="11">
        <v>108.38</v>
      </c>
      <c r="J1293" s="11">
        <v>234.82</v>
      </c>
      <c r="K1293" s="11">
        <v>223.21</v>
      </c>
      <c r="L1293" s="11">
        <v>216.76</v>
      </c>
      <c r="M1293" s="11">
        <v>775.78</v>
      </c>
      <c r="N1293" s="11">
        <v>265.8</v>
      </c>
      <c r="O1293" s="11">
        <v>614.13</v>
      </c>
      <c r="P1293" s="11">
        <v>541.89</v>
      </c>
      <c r="Q1293" s="11">
        <v>277.39999999999998</v>
      </c>
      <c r="R1293" s="11">
        <v>180.63</v>
      </c>
      <c r="S1293" s="11">
        <v>520.94000000000005</v>
      </c>
      <c r="T1293" s="10">
        <v>4273.2700000000004</v>
      </c>
    </row>
    <row r="1294" spans="1:20" ht="23.25" thickBot="1" x14ac:dyDescent="0.3">
      <c r="A1294" s="4" t="s">
        <v>384</v>
      </c>
      <c r="B1294" s="4" t="s">
        <v>80</v>
      </c>
      <c r="C1294" s="4" t="s">
        <v>81</v>
      </c>
      <c r="D1294" s="4" t="s">
        <v>395</v>
      </c>
      <c r="E1294" s="4" t="s">
        <v>396</v>
      </c>
      <c r="F1294" s="4" t="s">
        <v>156</v>
      </c>
      <c r="G1294" s="4" t="s">
        <v>157</v>
      </c>
      <c r="H1294" s="8"/>
      <c r="I1294" s="8"/>
      <c r="J1294" s="8"/>
      <c r="K1294" s="8"/>
      <c r="L1294" s="8"/>
      <c r="M1294" s="9">
        <v>42.86</v>
      </c>
      <c r="N1294" s="8"/>
      <c r="O1294" s="9">
        <v>21.43</v>
      </c>
      <c r="P1294" s="8"/>
      <c r="Q1294" s="8"/>
      <c r="R1294" s="8"/>
      <c r="S1294" s="9">
        <v>21.43</v>
      </c>
      <c r="T1294" s="10">
        <v>85.72</v>
      </c>
    </row>
    <row r="1295" spans="1:20" ht="23.25" thickBot="1" x14ac:dyDescent="0.3">
      <c r="A1295" s="4" t="s">
        <v>384</v>
      </c>
      <c r="B1295" s="4" t="s">
        <v>329</v>
      </c>
      <c r="C1295" s="4" t="s">
        <v>330</v>
      </c>
      <c r="D1295" s="4" t="s">
        <v>395</v>
      </c>
      <c r="E1295" s="4" t="s">
        <v>396</v>
      </c>
      <c r="F1295" s="4" t="s">
        <v>56</v>
      </c>
      <c r="G1295" s="4" t="s">
        <v>57</v>
      </c>
      <c r="H1295" s="11">
        <v>791.1</v>
      </c>
      <c r="I1295" s="11">
        <v>808.3</v>
      </c>
      <c r="J1295" s="11">
        <v>877.46</v>
      </c>
      <c r="K1295" s="11">
        <v>774.24</v>
      </c>
      <c r="L1295" s="11">
        <v>946.29</v>
      </c>
      <c r="M1295" s="11">
        <v>1238.77</v>
      </c>
      <c r="N1295" s="11">
        <v>791.44</v>
      </c>
      <c r="O1295" s="11">
        <v>997.9</v>
      </c>
      <c r="P1295" s="11">
        <v>791.44</v>
      </c>
      <c r="Q1295" s="11">
        <v>963.49</v>
      </c>
      <c r="R1295" s="11">
        <v>1255.98</v>
      </c>
      <c r="S1295" s="11">
        <v>1009.76</v>
      </c>
      <c r="T1295" s="10">
        <v>11246.17</v>
      </c>
    </row>
    <row r="1296" spans="1:20" ht="23.25" thickBot="1" x14ac:dyDescent="0.3">
      <c r="A1296" s="4" t="s">
        <v>384</v>
      </c>
      <c r="B1296" s="4" t="s">
        <v>329</v>
      </c>
      <c r="C1296" s="4" t="s">
        <v>330</v>
      </c>
      <c r="D1296" s="4" t="s">
        <v>395</v>
      </c>
      <c r="E1296" s="4" t="s">
        <v>396</v>
      </c>
      <c r="F1296" s="4" t="s">
        <v>68</v>
      </c>
      <c r="G1296" s="4" t="s">
        <v>69</v>
      </c>
      <c r="H1296" s="8"/>
      <c r="I1296" s="8"/>
      <c r="J1296" s="8"/>
      <c r="K1296" s="9">
        <v>68.16</v>
      </c>
      <c r="L1296" s="8"/>
      <c r="M1296" s="8"/>
      <c r="N1296" s="8"/>
      <c r="O1296" s="8"/>
      <c r="P1296" s="8"/>
      <c r="Q1296" s="8"/>
      <c r="R1296" s="8"/>
      <c r="S1296" s="8"/>
      <c r="T1296" s="10">
        <v>68.16</v>
      </c>
    </row>
    <row r="1297" spans="1:20" ht="15.75" thickBot="1" x14ac:dyDescent="0.3">
      <c r="A1297" s="4" t="s">
        <v>384</v>
      </c>
      <c r="B1297" s="4" t="s">
        <v>162</v>
      </c>
      <c r="C1297" s="4" t="s">
        <v>163</v>
      </c>
      <c r="D1297" s="4" t="s">
        <v>385</v>
      </c>
      <c r="E1297" s="4" t="s">
        <v>386</v>
      </c>
      <c r="F1297" s="4" t="s">
        <v>61</v>
      </c>
      <c r="G1297" s="4" t="s">
        <v>62</v>
      </c>
      <c r="H1297" s="12"/>
      <c r="I1297" s="11">
        <v>498.74</v>
      </c>
      <c r="J1297" s="12"/>
      <c r="K1297" s="12"/>
      <c r="L1297" s="11">
        <v>168</v>
      </c>
      <c r="M1297" s="12"/>
      <c r="N1297" s="12"/>
      <c r="O1297" s="12"/>
      <c r="P1297" s="12"/>
      <c r="Q1297" s="12"/>
      <c r="R1297" s="12"/>
      <c r="S1297" s="12"/>
      <c r="T1297" s="10">
        <v>666.74</v>
      </c>
    </row>
    <row r="1298" spans="1:20" ht="15.75" thickBot="1" x14ac:dyDescent="0.3">
      <c r="A1298" s="4" t="s">
        <v>384</v>
      </c>
      <c r="B1298" s="4" t="s">
        <v>162</v>
      </c>
      <c r="C1298" s="4" t="s">
        <v>163</v>
      </c>
      <c r="D1298" s="4" t="s">
        <v>385</v>
      </c>
      <c r="E1298" s="4" t="s">
        <v>386</v>
      </c>
      <c r="F1298" s="4" t="s">
        <v>92</v>
      </c>
      <c r="G1298" s="4" t="s">
        <v>93</v>
      </c>
      <c r="H1298" s="8"/>
      <c r="I1298" s="8"/>
      <c r="J1298" s="8"/>
      <c r="K1298" s="8"/>
      <c r="L1298" s="8"/>
      <c r="M1298" s="8"/>
      <c r="N1298" s="8"/>
      <c r="O1298" s="8"/>
      <c r="P1298" s="8"/>
      <c r="Q1298" s="8"/>
      <c r="R1298" s="8"/>
      <c r="S1298" s="9">
        <v>31</v>
      </c>
      <c r="T1298" s="10">
        <v>31</v>
      </c>
    </row>
    <row r="1299" spans="1:20" ht="15.75" thickBot="1" x14ac:dyDescent="0.3">
      <c r="A1299" s="4" t="s">
        <v>384</v>
      </c>
      <c r="B1299" s="4" t="s">
        <v>162</v>
      </c>
      <c r="C1299" s="4" t="s">
        <v>163</v>
      </c>
      <c r="D1299" s="4" t="s">
        <v>385</v>
      </c>
      <c r="E1299" s="4" t="s">
        <v>386</v>
      </c>
      <c r="F1299" s="4" t="s">
        <v>84</v>
      </c>
      <c r="G1299" s="4" t="s">
        <v>85</v>
      </c>
      <c r="H1299" s="11">
        <v>449.07</v>
      </c>
      <c r="I1299" s="11">
        <v>163.4</v>
      </c>
      <c r="J1299" s="11">
        <v>369.56</v>
      </c>
      <c r="K1299" s="11">
        <v>124.33</v>
      </c>
      <c r="L1299" s="11">
        <v>321.07</v>
      </c>
      <c r="M1299" s="11">
        <v>363.42</v>
      </c>
      <c r="N1299" s="11">
        <v>230.24</v>
      </c>
      <c r="O1299" s="11">
        <v>230.36</v>
      </c>
      <c r="P1299" s="11">
        <v>260.69</v>
      </c>
      <c r="Q1299" s="11">
        <v>84.93</v>
      </c>
      <c r="R1299" s="11">
        <v>623.69000000000005</v>
      </c>
      <c r="S1299" s="11">
        <v>311.72000000000003</v>
      </c>
      <c r="T1299" s="10">
        <v>3532.48</v>
      </c>
    </row>
    <row r="1300" spans="1:20" ht="15.75" thickBot="1" x14ac:dyDescent="0.3">
      <c r="A1300" s="4" t="s">
        <v>384</v>
      </c>
      <c r="B1300" s="4" t="s">
        <v>162</v>
      </c>
      <c r="C1300" s="4" t="s">
        <v>163</v>
      </c>
      <c r="D1300" s="4" t="s">
        <v>385</v>
      </c>
      <c r="E1300" s="4" t="s">
        <v>386</v>
      </c>
      <c r="F1300" s="4" t="s">
        <v>187</v>
      </c>
      <c r="G1300" s="4" t="s">
        <v>188</v>
      </c>
      <c r="H1300" s="9">
        <v>589.6</v>
      </c>
      <c r="I1300" s="8"/>
      <c r="J1300" s="8"/>
      <c r="K1300" s="8"/>
      <c r="L1300" s="9">
        <v>137.6</v>
      </c>
      <c r="M1300" s="8"/>
      <c r="N1300" s="8"/>
      <c r="O1300" s="8"/>
      <c r="P1300" s="8"/>
      <c r="Q1300" s="8"/>
      <c r="R1300" s="8"/>
      <c r="S1300" s="8"/>
      <c r="T1300" s="10">
        <v>727.2</v>
      </c>
    </row>
    <row r="1301" spans="1:20" ht="15.75" thickBot="1" x14ac:dyDescent="0.3">
      <c r="A1301" s="4" t="s">
        <v>384</v>
      </c>
      <c r="B1301" s="4" t="s">
        <v>162</v>
      </c>
      <c r="C1301" s="4" t="s">
        <v>163</v>
      </c>
      <c r="D1301" s="4" t="s">
        <v>385</v>
      </c>
      <c r="E1301" s="4" t="s">
        <v>386</v>
      </c>
      <c r="F1301" s="4" t="s">
        <v>239</v>
      </c>
      <c r="G1301" s="4" t="s">
        <v>240</v>
      </c>
      <c r="H1301" s="11">
        <v>39.99</v>
      </c>
      <c r="I1301" s="12"/>
      <c r="J1301" s="12"/>
      <c r="K1301" s="12"/>
      <c r="L1301" s="12"/>
      <c r="M1301" s="12"/>
      <c r="N1301" s="12"/>
      <c r="O1301" s="12"/>
      <c r="P1301" s="12"/>
      <c r="Q1301" s="12"/>
      <c r="R1301" s="12"/>
      <c r="S1301" s="12"/>
      <c r="T1301" s="10">
        <v>39.99</v>
      </c>
    </row>
    <row r="1302" spans="1:20" ht="15.75" thickBot="1" x14ac:dyDescent="0.3">
      <c r="A1302" s="4" t="s">
        <v>384</v>
      </c>
      <c r="B1302" s="4" t="s">
        <v>162</v>
      </c>
      <c r="C1302" s="4" t="s">
        <v>163</v>
      </c>
      <c r="D1302" s="4" t="s">
        <v>385</v>
      </c>
      <c r="E1302" s="4" t="s">
        <v>386</v>
      </c>
      <c r="F1302" s="4" t="s">
        <v>65</v>
      </c>
      <c r="G1302" s="4" t="s">
        <v>66</v>
      </c>
      <c r="H1302" s="9">
        <v>204.22</v>
      </c>
      <c r="I1302" s="8"/>
      <c r="J1302" s="8"/>
      <c r="K1302" s="8"/>
      <c r="L1302" s="8"/>
      <c r="M1302" s="8"/>
      <c r="N1302" s="8"/>
      <c r="O1302" s="8"/>
      <c r="P1302" s="8"/>
      <c r="Q1302" s="8"/>
      <c r="R1302" s="8"/>
      <c r="S1302" s="8"/>
      <c r="T1302" s="10">
        <v>204.22</v>
      </c>
    </row>
    <row r="1303" spans="1:20" ht="15.75" thickBot="1" x14ac:dyDescent="0.3">
      <c r="A1303" s="4" t="s">
        <v>384</v>
      </c>
      <c r="B1303" s="4" t="s">
        <v>162</v>
      </c>
      <c r="C1303" s="4" t="s">
        <v>163</v>
      </c>
      <c r="D1303" s="4" t="s">
        <v>385</v>
      </c>
      <c r="E1303" s="4" t="s">
        <v>386</v>
      </c>
      <c r="F1303" s="4" t="s">
        <v>56</v>
      </c>
      <c r="G1303" s="4" t="s">
        <v>57</v>
      </c>
      <c r="H1303" s="11">
        <v>4560.1099999999997</v>
      </c>
      <c r="I1303" s="11">
        <v>1623.09</v>
      </c>
      <c r="J1303" s="11">
        <v>4059.3</v>
      </c>
      <c r="K1303" s="11">
        <v>1546.4</v>
      </c>
      <c r="L1303" s="11">
        <v>3479.4</v>
      </c>
      <c r="M1303" s="11">
        <v>3866</v>
      </c>
      <c r="N1303" s="11">
        <v>2551.56</v>
      </c>
      <c r="O1303" s="11">
        <v>2706.2</v>
      </c>
      <c r="P1303" s="11">
        <v>3092.8</v>
      </c>
      <c r="Q1303" s="11">
        <v>1082.48</v>
      </c>
      <c r="R1303" s="11">
        <v>6417.56</v>
      </c>
      <c r="S1303" s="11">
        <v>3105.18</v>
      </c>
      <c r="T1303" s="10">
        <v>38090.080000000002</v>
      </c>
    </row>
    <row r="1304" spans="1:20" ht="15.75" thickBot="1" x14ac:dyDescent="0.3">
      <c r="A1304" s="4" t="s">
        <v>384</v>
      </c>
      <c r="B1304" s="4" t="s">
        <v>162</v>
      </c>
      <c r="C1304" s="4" t="s">
        <v>163</v>
      </c>
      <c r="D1304" s="4" t="s">
        <v>385</v>
      </c>
      <c r="E1304" s="4" t="s">
        <v>386</v>
      </c>
      <c r="F1304" s="4" t="s">
        <v>68</v>
      </c>
      <c r="G1304" s="4" t="s">
        <v>69</v>
      </c>
      <c r="H1304" s="9">
        <v>959.18</v>
      </c>
      <c r="I1304" s="9">
        <v>459.48</v>
      </c>
      <c r="J1304" s="9">
        <v>650.92999999999995</v>
      </c>
      <c r="K1304" s="9">
        <v>38.29</v>
      </c>
      <c r="L1304" s="9">
        <v>612.64</v>
      </c>
      <c r="M1304" s="9">
        <v>765.8</v>
      </c>
      <c r="N1304" s="9">
        <v>382.9</v>
      </c>
      <c r="O1304" s="9">
        <v>229.74</v>
      </c>
      <c r="P1304" s="9">
        <v>229.74</v>
      </c>
      <c r="Q1304" s="8"/>
      <c r="R1304" s="9">
        <v>1531.6</v>
      </c>
      <c r="S1304" s="9">
        <v>867.8</v>
      </c>
      <c r="T1304" s="10">
        <v>6728.1</v>
      </c>
    </row>
    <row r="1305" spans="1:20" ht="23.25" thickBot="1" x14ac:dyDescent="0.3">
      <c r="A1305" s="4" t="s">
        <v>384</v>
      </c>
      <c r="B1305" s="4" t="s">
        <v>338</v>
      </c>
      <c r="C1305" s="4" t="s">
        <v>339</v>
      </c>
      <c r="D1305" s="4" t="s">
        <v>395</v>
      </c>
      <c r="E1305" s="4" t="s">
        <v>396</v>
      </c>
      <c r="F1305" s="4" t="s">
        <v>84</v>
      </c>
      <c r="G1305" s="4" t="s">
        <v>85</v>
      </c>
      <c r="H1305" s="11">
        <v>44.56</v>
      </c>
      <c r="I1305" s="11">
        <v>81.47</v>
      </c>
      <c r="J1305" s="11">
        <v>94.23</v>
      </c>
      <c r="K1305" s="11">
        <v>122.08</v>
      </c>
      <c r="L1305" s="11">
        <v>71.31</v>
      </c>
      <c r="M1305" s="11">
        <v>154.07</v>
      </c>
      <c r="N1305" s="11">
        <v>113.31</v>
      </c>
      <c r="O1305" s="11">
        <v>62.4</v>
      </c>
      <c r="P1305" s="11">
        <v>113.33</v>
      </c>
      <c r="Q1305" s="11">
        <v>39.479999999999997</v>
      </c>
      <c r="R1305" s="11">
        <v>77.680000000000007</v>
      </c>
      <c r="S1305" s="11">
        <v>91.74</v>
      </c>
      <c r="T1305" s="10">
        <v>1065.6600000000001</v>
      </c>
    </row>
    <row r="1306" spans="1:20" ht="23.25" thickBot="1" x14ac:dyDescent="0.3">
      <c r="A1306" s="4" t="s">
        <v>384</v>
      </c>
      <c r="B1306" s="4" t="s">
        <v>338</v>
      </c>
      <c r="C1306" s="4" t="s">
        <v>339</v>
      </c>
      <c r="D1306" s="4" t="s">
        <v>395</v>
      </c>
      <c r="E1306" s="4" t="s">
        <v>396</v>
      </c>
      <c r="F1306" s="4" t="s">
        <v>56</v>
      </c>
      <c r="G1306" s="4" t="s">
        <v>57</v>
      </c>
      <c r="H1306" s="9">
        <v>567.89</v>
      </c>
      <c r="I1306" s="9">
        <v>1038.4100000000001</v>
      </c>
      <c r="J1306" s="9">
        <v>1201.02</v>
      </c>
      <c r="K1306" s="9">
        <v>1555.91</v>
      </c>
      <c r="L1306" s="9">
        <v>908.88</v>
      </c>
      <c r="M1306" s="9">
        <v>1947.6</v>
      </c>
      <c r="N1306" s="9">
        <v>1412.01</v>
      </c>
      <c r="O1306" s="9">
        <v>795.27</v>
      </c>
      <c r="P1306" s="9">
        <v>1444.47</v>
      </c>
      <c r="Q1306" s="9">
        <v>503.13</v>
      </c>
      <c r="R1306" s="9">
        <v>990.03</v>
      </c>
      <c r="S1306" s="9">
        <v>1119.57</v>
      </c>
      <c r="T1306" s="10">
        <v>13484.19</v>
      </c>
    </row>
    <row r="1307" spans="1:20" ht="23.25" thickBot="1" x14ac:dyDescent="0.3">
      <c r="A1307" s="4" t="s">
        <v>384</v>
      </c>
      <c r="B1307" s="4" t="s">
        <v>338</v>
      </c>
      <c r="C1307" s="4" t="s">
        <v>339</v>
      </c>
      <c r="D1307" s="4" t="s">
        <v>395</v>
      </c>
      <c r="E1307" s="4" t="s">
        <v>396</v>
      </c>
      <c r="F1307" s="4" t="s">
        <v>68</v>
      </c>
      <c r="G1307" s="4" t="s">
        <v>69</v>
      </c>
      <c r="H1307" s="12"/>
      <c r="I1307" s="12"/>
      <c r="J1307" s="12"/>
      <c r="K1307" s="12"/>
      <c r="L1307" s="12"/>
      <c r="M1307" s="11">
        <v>16.079999999999998</v>
      </c>
      <c r="N1307" s="11">
        <v>32.15</v>
      </c>
      <c r="O1307" s="12"/>
      <c r="P1307" s="12"/>
      <c r="Q1307" s="12"/>
      <c r="R1307" s="12"/>
      <c r="S1307" s="11">
        <v>49.67</v>
      </c>
      <c r="T1307" s="10">
        <v>97.9</v>
      </c>
    </row>
    <row r="1308" spans="1:20" ht="15.75" thickBot="1" x14ac:dyDescent="0.3">
      <c r="A1308" s="4" t="s">
        <v>384</v>
      </c>
      <c r="B1308" s="4" t="s">
        <v>223</v>
      </c>
      <c r="C1308" s="4" t="s">
        <v>224</v>
      </c>
      <c r="D1308" s="4" t="s">
        <v>385</v>
      </c>
      <c r="E1308" s="4" t="s">
        <v>386</v>
      </c>
      <c r="F1308" s="4" t="s">
        <v>84</v>
      </c>
      <c r="G1308" s="4" t="s">
        <v>85</v>
      </c>
      <c r="H1308" s="8"/>
      <c r="I1308" s="8"/>
      <c r="J1308" s="8"/>
      <c r="K1308" s="8"/>
      <c r="L1308" s="9">
        <v>82.36</v>
      </c>
      <c r="M1308" s="8"/>
      <c r="N1308" s="8"/>
      <c r="O1308" s="8"/>
      <c r="P1308" s="8"/>
      <c r="Q1308" s="8"/>
      <c r="R1308" s="8"/>
      <c r="S1308" s="8"/>
      <c r="T1308" s="10">
        <v>82.36</v>
      </c>
    </row>
    <row r="1309" spans="1:20" ht="15.75" thickBot="1" x14ac:dyDescent="0.3">
      <c r="A1309" s="4" t="s">
        <v>384</v>
      </c>
      <c r="B1309" s="4" t="s">
        <v>223</v>
      </c>
      <c r="C1309" s="4" t="s">
        <v>224</v>
      </c>
      <c r="D1309" s="4" t="s">
        <v>385</v>
      </c>
      <c r="E1309" s="4" t="s">
        <v>386</v>
      </c>
      <c r="F1309" s="4" t="s">
        <v>217</v>
      </c>
      <c r="G1309" s="4" t="s">
        <v>218</v>
      </c>
      <c r="H1309" s="12"/>
      <c r="I1309" s="12"/>
      <c r="J1309" s="12"/>
      <c r="K1309" s="12"/>
      <c r="L1309" s="12"/>
      <c r="M1309" s="11">
        <v>272</v>
      </c>
      <c r="N1309" s="12"/>
      <c r="O1309" s="12"/>
      <c r="P1309" s="12"/>
      <c r="Q1309" s="12"/>
      <c r="R1309" s="12"/>
      <c r="S1309" s="12"/>
      <c r="T1309" s="10">
        <v>272</v>
      </c>
    </row>
    <row r="1310" spans="1:20" ht="15.75" thickBot="1" x14ac:dyDescent="0.3">
      <c r="A1310" s="4" t="s">
        <v>384</v>
      </c>
      <c r="B1310" s="4" t="s">
        <v>223</v>
      </c>
      <c r="C1310" s="4" t="s">
        <v>224</v>
      </c>
      <c r="D1310" s="4" t="s">
        <v>385</v>
      </c>
      <c r="E1310" s="4" t="s">
        <v>386</v>
      </c>
      <c r="F1310" s="4" t="s">
        <v>56</v>
      </c>
      <c r="G1310" s="4" t="s">
        <v>57</v>
      </c>
      <c r="H1310" s="8"/>
      <c r="I1310" s="8"/>
      <c r="J1310" s="8"/>
      <c r="K1310" s="8"/>
      <c r="L1310" s="9">
        <v>984.75</v>
      </c>
      <c r="M1310" s="8"/>
      <c r="N1310" s="8"/>
      <c r="O1310" s="8"/>
      <c r="P1310" s="8"/>
      <c r="Q1310" s="8"/>
      <c r="R1310" s="8"/>
      <c r="S1310" s="8"/>
      <c r="T1310" s="10">
        <v>984.75</v>
      </c>
    </row>
    <row r="1311" spans="1:20" ht="15.75" thickBot="1" x14ac:dyDescent="0.3">
      <c r="A1311" s="4" t="s">
        <v>384</v>
      </c>
      <c r="B1311" s="4" t="s">
        <v>223</v>
      </c>
      <c r="C1311" s="4" t="s">
        <v>224</v>
      </c>
      <c r="D1311" s="4" t="s">
        <v>385</v>
      </c>
      <c r="E1311" s="4" t="s">
        <v>386</v>
      </c>
      <c r="F1311" s="4" t="s">
        <v>68</v>
      </c>
      <c r="G1311" s="4" t="s">
        <v>69</v>
      </c>
      <c r="H1311" s="12"/>
      <c r="I1311" s="12"/>
      <c r="J1311" s="12"/>
      <c r="K1311" s="12"/>
      <c r="L1311" s="11">
        <v>65.02</v>
      </c>
      <c r="M1311" s="12"/>
      <c r="N1311" s="12"/>
      <c r="O1311" s="12"/>
      <c r="P1311" s="12"/>
      <c r="Q1311" s="12"/>
      <c r="R1311" s="12"/>
      <c r="S1311" s="12"/>
      <c r="T1311" s="10">
        <v>65.02</v>
      </c>
    </row>
    <row r="1312" spans="1:20" ht="23.25" thickBot="1" x14ac:dyDescent="0.3">
      <c r="A1312" s="4" t="s">
        <v>384</v>
      </c>
      <c r="B1312" s="4" t="s">
        <v>170</v>
      </c>
      <c r="C1312" s="4" t="s">
        <v>171</v>
      </c>
      <c r="D1312" s="4" t="s">
        <v>387</v>
      </c>
      <c r="E1312" s="4" t="s">
        <v>388</v>
      </c>
      <c r="F1312" s="4" t="s">
        <v>256</v>
      </c>
      <c r="G1312" s="4" t="s">
        <v>257</v>
      </c>
      <c r="H1312" s="9">
        <v>593.75</v>
      </c>
      <c r="I1312" s="8"/>
      <c r="J1312" s="8"/>
      <c r="K1312" s="8"/>
      <c r="L1312" s="8"/>
      <c r="M1312" s="8"/>
      <c r="N1312" s="8"/>
      <c r="O1312" s="8"/>
      <c r="P1312" s="8"/>
      <c r="Q1312" s="8"/>
      <c r="R1312" s="8"/>
      <c r="S1312" s="8"/>
      <c r="T1312" s="10">
        <v>593.75</v>
      </c>
    </row>
    <row r="1313" spans="1:20" ht="15.75" thickBot="1" x14ac:dyDescent="0.3">
      <c r="A1313" s="4" t="s">
        <v>384</v>
      </c>
      <c r="B1313" s="4" t="s">
        <v>292</v>
      </c>
      <c r="C1313" s="4" t="s">
        <v>293</v>
      </c>
      <c r="D1313" s="4" t="s">
        <v>385</v>
      </c>
      <c r="E1313" s="4" t="s">
        <v>386</v>
      </c>
      <c r="F1313" s="4" t="s">
        <v>140</v>
      </c>
      <c r="G1313" s="4" t="s">
        <v>141</v>
      </c>
      <c r="H1313" s="12"/>
      <c r="I1313" s="12"/>
      <c r="J1313" s="12"/>
      <c r="K1313" s="12"/>
      <c r="L1313" s="11">
        <v>540</v>
      </c>
      <c r="M1313" s="12"/>
      <c r="N1313" s="12"/>
      <c r="O1313" s="12"/>
      <c r="P1313" s="12"/>
      <c r="Q1313" s="12"/>
      <c r="R1313" s="12"/>
      <c r="S1313" s="12"/>
      <c r="T1313" s="10">
        <v>540</v>
      </c>
    </row>
    <row r="1314" spans="1:20" ht="23.25" thickBot="1" x14ac:dyDescent="0.3">
      <c r="A1314" s="4" t="s">
        <v>384</v>
      </c>
      <c r="B1314" s="4" t="s">
        <v>294</v>
      </c>
      <c r="C1314" s="4" t="s">
        <v>295</v>
      </c>
      <c r="D1314" s="4" t="s">
        <v>395</v>
      </c>
      <c r="E1314" s="4" t="s">
        <v>396</v>
      </c>
      <c r="F1314" s="4" t="s">
        <v>84</v>
      </c>
      <c r="G1314" s="4" t="s">
        <v>85</v>
      </c>
      <c r="H1314" s="8"/>
      <c r="I1314" s="8"/>
      <c r="J1314" s="8"/>
      <c r="K1314" s="8"/>
      <c r="L1314" s="8"/>
      <c r="M1314" s="8"/>
      <c r="N1314" s="8"/>
      <c r="O1314" s="8"/>
      <c r="P1314" s="9">
        <v>13.6</v>
      </c>
      <c r="Q1314" s="8"/>
      <c r="R1314" s="8"/>
      <c r="S1314" s="8"/>
      <c r="T1314" s="10">
        <v>13.6</v>
      </c>
    </row>
    <row r="1315" spans="1:20" ht="23.25" thickBot="1" x14ac:dyDescent="0.3">
      <c r="A1315" s="4" t="s">
        <v>384</v>
      </c>
      <c r="B1315" s="4" t="s">
        <v>294</v>
      </c>
      <c r="C1315" s="4" t="s">
        <v>295</v>
      </c>
      <c r="D1315" s="4" t="s">
        <v>395</v>
      </c>
      <c r="E1315" s="4" t="s">
        <v>396</v>
      </c>
      <c r="F1315" s="4" t="s">
        <v>56</v>
      </c>
      <c r="G1315" s="4" t="s">
        <v>57</v>
      </c>
      <c r="H1315" s="12"/>
      <c r="I1315" s="12"/>
      <c r="J1315" s="12"/>
      <c r="K1315" s="12"/>
      <c r="L1315" s="12"/>
      <c r="M1315" s="12"/>
      <c r="N1315" s="12"/>
      <c r="O1315" s="12"/>
      <c r="P1315" s="11">
        <v>173.34</v>
      </c>
      <c r="Q1315" s="12"/>
      <c r="R1315" s="12"/>
      <c r="S1315" s="12"/>
      <c r="T1315" s="10">
        <v>173.34</v>
      </c>
    </row>
    <row r="1316" spans="1:20" ht="15.75" thickBot="1" x14ac:dyDescent="0.3">
      <c r="A1316" s="4" t="s">
        <v>397</v>
      </c>
      <c r="B1316" s="4" t="s">
        <v>80</v>
      </c>
      <c r="C1316" s="4" t="s">
        <v>81</v>
      </c>
      <c r="D1316" s="4" t="s">
        <v>398</v>
      </c>
      <c r="E1316" s="4" t="s">
        <v>399</v>
      </c>
      <c r="F1316" s="4" t="s">
        <v>92</v>
      </c>
      <c r="G1316" s="4" t="s">
        <v>93</v>
      </c>
      <c r="H1316" s="8"/>
      <c r="I1316" s="9">
        <v>26.78</v>
      </c>
      <c r="J1316" s="8"/>
      <c r="K1316" s="8"/>
      <c r="L1316" s="8"/>
      <c r="M1316" s="8"/>
      <c r="N1316" s="8"/>
      <c r="O1316" s="8"/>
      <c r="P1316" s="8"/>
      <c r="Q1316" s="8"/>
      <c r="R1316" s="8"/>
      <c r="S1316" s="8"/>
      <c r="T1316" s="10">
        <v>26.78</v>
      </c>
    </row>
    <row r="1317" spans="1:20" ht="15.75" thickBot="1" x14ac:dyDescent="0.3">
      <c r="A1317" s="4" t="s">
        <v>397</v>
      </c>
      <c r="B1317" s="4" t="s">
        <v>80</v>
      </c>
      <c r="C1317" s="4" t="s">
        <v>81</v>
      </c>
      <c r="D1317" s="4" t="s">
        <v>398</v>
      </c>
      <c r="E1317" s="4" t="s">
        <v>399</v>
      </c>
      <c r="F1317" s="4" t="s">
        <v>84</v>
      </c>
      <c r="G1317" s="4" t="s">
        <v>85</v>
      </c>
      <c r="H1317" s="11">
        <v>37.119999999999997</v>
      </c>
      <c r="I1317" s="11">
        <v>23.05</v>
      </c>
      <c r="J1317" s="12"/>
      <c r="K1317" s="12"/>
      <c r="L1317" s="12"/>
      <c r="M1317" s="12"/>
      <c r="N1317" s="11">
        <v>61.03</v>
      </c>
      <c r="O1317" s="12"/>
      <c r="P1317" s="12"/>
      <c r="Q1317" s="12"/>
      <c r="R1317" s="11">
        <v>14.6</v>
      </c>
      <c r="S1317" s="12"/>
      <c r="T1317" s="10">
        <v>135.80000000000001</v>
      </c>
    </row>
    <row r="1318" spans="1:20" ht="15.75" thickBot="1" x14ac:dyDescent="0.3">
      <c r="A1318" s="4" t="s">
        <v>397</v>
      </c>
      <c r="B1318" s="4" t="s">
        <v>80</v>
      </c>
      <c r="C1318" s="4" t="s">
        <v>81</v>
      </c>
      <c r="D1318" s="4" t="s">
        <v>398</v>
      </c>
      <c r="E1318" s="4" t="s">
        <v>399</v>
      </c>
      <c r="F1318" s="4" t="s">
        <v>65</v>
      </c>
      <c r="G1318" s="4" t="s">
        <v>66</v>
      </c>
      <c r="H1318" s="8"/>
      <c r="I1318" s="8"/>
      <c r="J1318" s="8"/>
      <c r="K1318" s="8"/>
      <c r="L1318" s="8"/>
      <c r="M1318" s="8"/>
      <c r="N1318" s="8"/>
      <c r="O1318" s="8"/>
      <c r="P1318" s="8"/>
      <c r="Q1318" s="8"/>
      <c r="R1318" s="9">
        <v>192.66</v>
      </c>
      <c r="S1318" s="8"/>
      <c r="T1318" s="10">
        <v>192.66</v>
      </c>
    </row>
    <row r="1319" spans="1:20" ht="15.75" thickBot="1" x14ac:dyDescent="0.3">
      <c r="A1319" s="4" t="s">
        <v>397</v>
      </c>
      <c r="B1319" s="4" t="s">
        <v>80</v>
      </c>
      <c r="C1319" s="4" t="s">
        <v>81</v>
      </c>
      <c r="D1319" s="4" t="s">
        <v>398</v>
      </c>
      <c r="E1319" s="4" t="s">
        <v>399</v>
      </c>
      <c r="F1319" s="4" t="s">
        <v>56</v>
      </c>
      <c r="G1319" s="4" t="s">
        <v>57</v>
      </c>
      <c r="H1319" s="11">
        <v>489.68</v>
      </c>
      <c r="I1319" s="11">
        <v>91.82</v>
      </c>
      <c r="J1319" s="12"/>
      <c r="K1319" s="12"/>
      <c r="L1319" s="12"/>
      <c r="M1319" s="12"/>
      <c r="N1319" s="11">
        <v>805.14</v>
      </c>
      <c r="O1319" s="12"/>
      <c r="P1319" s="12"/>
      <c r="Q1319" s="12"/>
      <c r="R1319" s="12"/>
      <c r="S1319" s="12"/>
      <c r="T1319" s="10">
        <v>1386.64</v>
      </c>
    </row>
    <row r="1320" spans="1:20" ht="15.75" thickBot="1" x14ac:dyDescent="0.3">
      <c r="A1320" s="4" t="s">
        <v>397</v>
      </c>
      <c r="B1320" s="4" t="s">
        <v>80</v>
      </c>
      <c r="C1320" s="4" t="s">
        <v>81</v>
      </c>
      <c r="D1320" s="4" t="s">
        <v>398</v>
      </c>
      <c r="E1320" s="4" t="s">
        <v>399</v>
      </c>
      <c r="F1320" s="4" t="s">
        <v>68</v>
      </c>
      <c r="G1320" s="4" t="s">
        <v>69</v>
      </c>
      <c r="H1320" s="8"/>
      <c r="I1320" s="9">
        <v>212.28</v>
      </c>
      <c r="J1320" s="8"/>
      <c r="K1320" s="8"/>
      <c r="L1320" s="8"/>
      <c r="M1320" s="8"/>
      <c r="N1320" s="8"/>
      <c r="O1320" s="8"/>
      <c r="P1320" s="8"/>
      <c r="Q1320" s="8"/>
      <c r="R1320" s="8"/>
      <c r="S1320" s="8"/>
      <c r="T1320" s="10">
        <v>212.28</v>
      </c>
    </row>
    <row r="1321" spans="1:20" ht="15.75" thickBot="1" x14ac:dyDescent="0.3">
      <c r="A1321" s="4" t="s">
        <v>397</v>
      </c>
      <c r="B1321" s="4" t="s">
        <v>80</v>
      </c>
      <c r="C1321" s="4" t="s">
        <v>81</v>
      </c>
      <c r="D1321" s="4" t="s">
        <v>400</v>
      </c>
      <c r="E1321" s="4" t="s">
        <v>401</v>
      </c>
      <c r="F1321" s="4" t="s">
        <v>84</v>
      </c>
      <c r="G1321" s="4" t="s">
        <v>85</v>
      </c>
      <c r="H1321" s="12"/>
      <c r="I1321" s="12"/>
      <c r="J1321" s="12"/>
      <c r="K1321" s="12"/>
      <c r="L1321" s="12"/>
      <c r="M1321" s="12"/>
      <c r="N1321" s="11">
        <v>81.37</v>
      </c>
      <c r="O1321" s="11">
        <v>41.74</v>
      </c>
      <c r="P1321" s="12"/>
      <c r="Q1321" s="12"/>
      <c r="R1321" s="11">
        <v>132.28</v>
      </c>
      <c r="S1321" s="12"/>
      <c r="T1321" s="10">
        <v>255.39</v>
      </c>
    </row>
    <row r="1322" spans="1:20" ht="15.75" thickBot="1" x14ac:dyDescent="0.3">
      <c r="A1322" s="4" t="s">
        <v>397</v>
      </c>
      <c r="B1322" s="4" t="s">
        <v>80</v>
      </c>
      <c r="C1322" s="4" t="s">
        <v>81</v>
      </c>
      <c r="D1322" s="4" t="s">
        <v>400</v>
      </c>
      <c r="E1322" s="4" t="s">
        <v>401</v>
      </c>
      <c r="F1322" s="4" t="s">
        <v>98</v>
      </c>
      <c r="G1322" s="4" t="s">
        <v>99</v>
      </c>
      <c r="H1322" s="8"/>
      <c r="I1322" s="8"/>
      <c r="J1322" s="8"/>
      <c r="K1322" s="8"/>
      <c r="L1322" s="8"/>
      <c r="M1322" s="8"/>
      <c r="N1322" s="8"/>
      <c r="O1322" s="8"/>
      <c r="P1322" s="8"/>
      <c r="Q1322" s="8"/>
      <c r="R1322" s="8"/>
      <c r="S1322" s="9">
        <v>29.99</v>
      </c>
      <c r="T1322" s="10">
        <v>29.99</v>
      </c>
    </row>
    <row r="1323" spans="1:20" ht="15.75" thickBot="1" x14ac:dyDescent="0.3">
      <c r="A1323" s="4" t="s">
        <v>397</v>
      </c>
      <c r="B1323" s="4" t="s">
        <v>80</v>
      </c>
      <c r="C1323" s="4" t="s">
        <v>81</v>
      </c>
      <c r="D1323" s="4" t="s">
        <v>400</v>
      </c>
      <c r="E1323" s="4" t="s">
        <v>401</v>
      </c>
      <c r="F1323" s="4" t="s">
        <v>56</v>
      </c>
      <c r="G1323" s="4" t="s">
        <v>57</v>
      </c>
      <c r="H1323" s="12"/>
      <c r="I1323" s="12"/>
      <c r="J1323" s="12"/>
      <c r="K1323" s="12"/>
      <c r="L1323" s="12"/>
      <c r="M1323" s="12"/>
      <c r="N1323" s="11">
        <v>1073.52</v>
      </c>
      <c r="O1323" s="11">
        <v>489.92</v>
      </c>
      <c r="P1323" s="12"/>
      <c r="Q1323" s="12"/>
      <c r="R1323" s="11">
        <v>1167.2</v>
      </c>
      <c r="S1323" s="12"/>
      <c r="T1323" s="10">
        <v>2730.64</v>
      </c>
    </row>
    <row r="1324" spans="1:20" ht="15.75" thickBot="1" x14ac:dyDescent="0.3">
      <c r="A1324" s="4" t="s">
        <v>397</v>
      </c>
      <c r="B1324" s="4" t="s">
        <v>80</v>
      </c>
      <c r="C1324" s="4" t="s">
        <v>81</v>
      </c>
      <c r="D1324" s="4" t="s">
        <v>400</v>
      </c>
      <c r="E1324" s="4" t="s">
        <v>401</v>
      </c>
      <c r="F1324" s="4" t="s">
        <v>68</v>
      </c>
      <c r="G1324" s="4" t="s">
        <v>69</v>
      </c>
      <c r="H1324" s="8"/>
      <c r="I1324" s="8"/>
      <c r="J1324" s="8"/>
      <c r="K1324" s="8"/>
      <c r="L1324" s="8"/>
      <c r="M1324" s="8"/>
      <c r="N1324" s="8"/>
      <c r="O1324" s="9">
        <v>60.65</v>
      </c>
      <c r="P1324" s="8"/>
      <c r="Q1324" s="8"/>
      <c r="R1324" s="9">
        <v>578</v>
      </c>
      <c r="S1324" s="8"/>
      <c r="T1324" s="10">
        <v>638.65</v>
      </c>
    </row>
    <row r="1325" spans="1:20" ht="15.75" thickBot="1" x14ac:dyDescent="0.3">
      <c r="A1325" s="4" t="s">
        <v>397</v>
      </c>
      <c r="B1325" s="4" t="s">
        <v>80</v>
      </c>
      <c r="C1325" s="4" t="s">
        <v>81</v>
      </c>
      <c r="D1325" s="4" t="s">
        <v>402</v>
      </c>
      <c r="E1325" s="4" t="s">
        <v>403</v>
      </c>
      <c r="F1325" s="4" t="s">
        <v>84</v>
      </c>
      <c r="G1325" s="4" t="s">
        <v>85</v>
      </c>
      <c r="H1325" s="11">
        <v>20.149999999999999</v>
      </c>
      <c r="I1325" s="11">
        <v>32.840000000000003</v>
      </c>
      <c r="J1325" s="11">
        <v>280.38</v>
      </c>
      <c r="K1325" s="11">
        <v>22.12</v>
      </c>
      <c r="L1325" s="11">
        <v>226.26</v>
      </c>
      <c r="M1325" s="11">
        <v>13.69</v>
      </c>
      <c r="N1325" s="11">
        <v>20.34</v>
      </c>
      <c r="O1325" s="11">
        <v>57.9</v>
      </c>
      <c r="P1325" s="11">
        <v>10.17</v>
      </c>
      <c r="Q1325" s="11">
        <v>8.2899999999999991</v>
      </c>
      <c r="R1325" s="11">
        <v>16.59</v>
      </c>
      <c r="S1325" s="11">
        <v>57.45</v>
      </c>
      <c r="T1325" s="10">
        <v>766.18</v>
      </c>
    </row>
    <row r="1326" spans="1:20" ht="15.75" thickBot="1" x14ac:dyDescent="0.3">
      <c r="A1326" s="4" t="s">
        <v>397</v>
      </c>
      <c r="B1326" s="4" t="s">
        <v>80</v>
      </c>
      <c r="C1326" s="4" t="s">
        <v>81</v>
      </c>
      <c r="D1326" s="4" t="s">
        <v>402</v>
      </c>
      <c r="E1326" s="4" t="s">
        <v>403</v>
      </c>
      <c r="F1326" s="4" t="s">
        <v>56</v>
      </c>
      <c r="G1326" s="4" t="s">
        <v>57</v>
      </c>
      <c r="H1326" s="8"/>
      <c r="I1326" s="9">
        <v>134.13</v>
      </c>
      <c r="J1326" s="9">
        <v>3337.66</v>
      </c>
      <c r="K1326" s="9">
        <v>291.8</v>
      </c>
      <c r="L1326" s="9">
        <v>2876.54</v>
      </c>
      <c r="M1326" s="8"/>
      <c r="N1326" s="9">
        <v>268.38</v>
      </c>
      <c r="O1326" s="9">
        <v>414.28</v>
      </c>
      <c r="P1326" s="9">
        <v>134.19</v>
      </c>
      <c r="Q1326" s="9">
        <v>109.43</v>
      </c>
      <c r="R1326" s="9">
        <v>218.85</v>
      </c>
      <c r="S1326" s="9">
        <v>552.64</v>
      </c>
      <c r="T1326" s="10">
        <v>8337.9</v>
      </c>
    </row>
    <row r="1327" spans="1:20" ht="15.75" thickBot="1" x14ac:dyDescent="0.3">
      <c r="A1327" s="4" t="s">
        <v>397</v>
      </c>
      <c r="B1327" s="4" t="s">
        <v>80</v>
      </c>
      <c r="C1327" s="4" t="s">
        <v>81</v>
      </c>
      <c r="D1327" s="4" t="s">
        <v>402</v>
      </c>
      <c r="E1327" s="4" t="s">
        <v>403</v>
      </c>
      <c r="F1327" s="4" t="s">
        <v>68</v>
      </c>
      <c r="G1327" s="4" t="s">
        <v>69</v>
      </c>
      <c r="H1327" s="11">
        <v>265.8</v>
      </c>
      <c r="I1327" s="11">
        <v>299.02</v>
      </c>
      <c r="J1327" s="11">
        <v>361.26</v>
      </c>
      <c r="K1327" s="12"/>
      <c r="L1327" s="11">
        <v>108.38</v>
      </c>
      <c r="M1327" s="11">
        <v>180.63</v>
      </c>
      <c r="N1327" s="12"/>
      <c r="O1327" s="11">
        <v>349.65</v>
      </c>
      <c r="P1327" s="12"/>
      <c r="Q1327" s="12"/>
      <c r="R1327" s="12"/>
      <c r="S1327" s="11">
        <v>205.34</v>
      </c>
      <c r="T1327" s="10">
        <v>1770.08</v>
      </c>
    </row>
    <row r="1328" spans="1:20" ht="15.75" thickBot="1" x14ac:dyDescent="0.3">
      <c r="A1328" s="4" t="s">
        <v>397</v>
      </c>
      <c r="B1328" s="4" t="s">
        <v>80</v>
      </c>
      <c r="C1328" s="4" t="s">
        <v>81</v>
      </c>
      <c r="D1328" s="4" t="s">
        <v>404</v>
      </c>
      <c r="E1328" s="4" t="s">
        <v>405</v>
      </c>
      <c r="F1328" s="4" t="s">
        <v>61</v>
      </c>
      <c r="G1328" s="4" t="s">
        <v>62</v>
      </c>
      <c r="H1328" s="8"/>
      <c r="I1328" s="8"/>
      <c r="J1328" s="8"/>
      <c r="K1328" s="8"/>
      <c r="L1328" s="8"/>
      <c r="M1328" s="8"/>
      <c r="N1328" s="8"/>
      <c r="O1328" s="8"/>
      <c r="P1328" s="8"/>
      <c r="Q1328" s="9">
        <v>2343.36</v>
      </c>
      <c r="R1328" s="8"/>
      <c r="S1328" s="8"/>
      <c r="T1328" s="10">
        <v>2343.36</v>
      </c>
    </row>
    <row r="1329" spans="1:20" ht="15.75" thickBot="1" x14ac:dyDescent="0.3">
      <c r="A1329" s="4" t="s">
        <v>397</v>
      </c>
      <c r="B1329" s="4" t="s">
        <v>80</v>
      </c>
      <c r="C1329" s="4" t="s">
        <v>81</v>
      </c>
      <c r="D1329" s="4" t="s">
        <v>404</v>
      </c>
      <c r="E1329" s="4" t="s">
        <v>405</v>
      </c>
      <c r="F1329" s="4" t="s">
        <v>84</v>
      </c>
      <c r="G1329" s="4" t="s">
        <v>85</v>
      </c>
      <c r="H1329" s="11">
        <v>34.25</v>
      </c>
      <c r="I1329" s="11">
        <v>22.11</v>
      </c>
      <c r="J1329" s="12"/>
      <c r="K1329" s="11">
        <v>9.2799999999999994</v>
      </c>
      <c r="L1329" s="11">
        <v>11.06</v>
      </c>
      <c r="M1329" s="11">
        <v>42.46</v>
      </c>
      <c r="N1329" s="11">
        <v>76.73</v>
      </c>
      <c r="O1329" s="11">
        <v>40.69</v>
      </c>
      <c r="P1329" s="11">
        <v>17.579999999999998</v>
      </c>
      <c r="Q1329" s="11">
        <v>76.73</v>
      </c>
      <c r="R1329" s="11">
        <v>31.4</v>
      </c>
      <c r="S1329" s="11">
        <v>36.200000000000003</v>
      </c>
      <c r="T1329" s="10">
        <v>398.49</v>
      </c>
    </row>
    <row r="1330" spans="1:20" ht="15.75" thickBot="1" x14ac:dyDescent="0.3">
      <c r="A1330" s="4" t="s">
        <v>397</v>
      </c>
      <c r="B1330" s="4" t="s">
        <v>80</v>
      </c>
      <c r="C1330" s="4" t="s">
        <v>81</v>
      </c>
      <c r="D1330" s="4" t="s">
        <v>404</v>
      </c>
      <c r="E1330" s="4" t="s">
        <v>405</v>
      </c>
      <c r="F1330" s="4" t="s">
        <v>56</v>
      </c>
      <c r="G1330" s="4" t="s">
        <v>57</v>
      </c>
      <c r="H1330" s="9">
        <v>451.89</v>
      </c>
      <c r="I1330" s="9">
        <v>291.68</v>
      </c>
      <c r="J1330" s="8"/>
      <c r="K1330" s="9">
        <v>122.48</v>
      </c>
      <c r="L1330" s="9">
        <v>145.9</v>
      </c>
      <c r="M1330" s="9">
        <v>560.17999999999995</v>
      </c>
      <c r="N1330" s="9">
        <v>1012.28</v>
      </c>
      <c r="O1330" s="9">
        <v>536.76</v>
      </c>
      <c r="P1330" s="9">
        <v>231.91</v>
      </c>
      <c r="Q1330" s="9">
        <v>1012.28</v>
      </c>
      <c r="R1330" s="9">
        <v>414.28</v>
      </c>
      <c r="S1330" s="9">
        <v>477.53</v>
      </c>
      <c r="T1330" s="10">
        <v>5257.17</v>
      </c>
    </row>
    <row r="1331" spans="1:20" ht="15.75" thickBot="1" x14ac:dyDescent="0.3">
      <c r="A1331" s="4" t="s">
        <v>397</v>
      </c>
      <c r="B1331" s="4" t="s">
        <v>80</v>
      </c>
      <c r="C1331" s="4" t="s">
        <v>81</v>
      </c>
      <c r="D1331" s="4" t="s">
        <v>406</v>
      </c>
      <c r="E1331" s="4" t="s">
        <v>407</v>
      </c>
      <c r="F1331" s="4" t="s">
        <v>92</v>
      </c>
      <c r="G1331" s="4" t="s">
        <v>93</v>
      </c>
      <c r="H1331" s="12"/>
      <c r="I1331" s="12"/>
      <c r="J1331" s="12"/>
      <c r="K1331" s="12"/>
      <c r="L1331" s="12"/>
      <c r="M1331" s="12"/>
      <c r="N1331" s="12"/>
      <c r="O1331" s="12"/>
      <c r="P1331" s="12"/>
      <c r="Q1331" s="12"/>
      <c r="R1331" s="12"/>
      <c r="S1331" s="11">
        <v>5.88</v>
      </c>
      <c r="T1331" s="10">
        <v>5.88</v>
      </c>
    </row>
    <row r="1332" spans="1:20" ht="15.75" thickBot="1" x14ac:dyDescent="0.3">
      <c r="A1332" s="4" t="s">
        <v>397</v>
      </c>
      <c r="B1332" s="4" t="s">
        <v>80</v>
      </c>
      <c r="C1332" s="4" t="s">
        <v>81</v>
      </c>
      <c r="D1332" s="4" t="s">
        <v>406</v>
      </c>
      <c r="E1332" s="4" t="s">
        <v>407</v>
      </c>
      <c r="F1332" s="4" t="s">
        <v>84</v>
      </c>
      <c r="G1332" s="4" t="s">
        <v>85</v>
      </c>
      <c r="H1332" s="9">
        <v>146.35</v>
      </c>
      <c r="I1332" s="9">
        <v>173.53</v>
      </c>
      <c r="J1332" s="9">
        <v>182.32</v>
      </c>
      <c r="K1332" s="9">
        <v>46.94</v>
      </c>
      <c r="L1332" s="9">
        <v>30.52</v>
      </c>
      <c r="M1332" s="9">
        <v>116.77</v>
      </c>
      <c r="N1332" s="9">
        <v>109.02</v>
      </c>
      <c r="O1332" s="9">
        <v>44.24</v>
      </c>
      <c r="P1332" s="9">
        <v>58.04</v>
      </c>
      <c r="Q1332" s="9">
        <v>57.74</v>
      </c>
      <c r="R1332" s="9">
        <v>38.5</v>
      </c>
      <c r="S1332" s="9">
        <v>116.69</v>
      </c>
      <c r="T1332" s="10">
        <v>1120.6600000000001</v>
      </c>
    </row>
    <row r="1333" spans="1:20" ht="15.75" thickBot="1" x14ac:dyDescent="0.3">
      <c r="A1333" s="4" t="s">
        <v>397</v>
      </c>
      <c r="B1333" s="4" t="s">
        <v>80</v>
      </c>
      <c r="C1333" s="4" t="s">
        <v>81</v>
      </c>
      <c r="D1333" s="4" t="s">
        <v>406</v>
      </c>
      <c r="E1333" s="4" t="s">
        <v>407</v>
      </c>
      <c r="F1333" s="4" t="s">
        <v>56</v>
      </c>
      <c r="G1333" s="4" t="s">
        <v>57</v>
      </c>
      <c r="H1333" s="11">
        <v>1750.08</v>
      </c>
      <c r="I1333" s="11">
        <v>1951.28</v>
      </c>
      <c r="J1333" s="11">
        <v>2188.54</v>
      </c>
      <c r="K1333" s="11">
        <v>268.38</v>
      </c>
      <c r="L1333" s="11">
        <v>402.57</v>
      </c>
      <c r="M1333" s="11">
        <v>1540.5</v>
      </c>
      <c r="N1333" s="11">
        <v>1438.27</v>
      </c>
      <c r="O1333" s="11">
        <v>583.6</v>
      </c>
      <c r="P1333" s="11">
        <v>729.5</v>
      </c>
      <c r="Q1333" s="11">
        <v>328.28</v>
      </c>
      <c r="R1333" s="11">
        <v>218.85</v>
      </c>
      <c r="S1333" s="11">
        <v>1502.2</v>
      </c>
      <c r="T1333" s="10">
        <v>12902.05</v>
      </c>
    </row>
    <row r="1334" spans="1:20" ht="15.75" thickBot="1" x14ac:dyDescent="0.3">
      <c r="A1334" s="4" t="s">
        <v>397</v>
      </c>
      <c r="B1334" s="4" t="s">
        <v>80</v>
      </c>
      <c r="C1334" s="4" t="s">
        <v>81</v>
      </c>
      <c r="D1334" s="4" t="s">
        <v>406</v>
      </c>
      <c r="E1334" s="4" t="s">
        <v>407</v>
      </c>
      <c r="F1334" s="4" t="s">
        <v>68</v>
      </c>
      <c r="G1334" s="4" t="s">
        <v>69</v>
      </c>
      <c r="H1334" s="9">
        <v>180.63</v>
      </c>
      <c r="I1334" s="9">
        <v>338.05</v>
      </c>
      <c r="J1334" s="9">
        <v>216.76</v>
      </c>
      <c r="K1334" s="9">
        <v>350.98</v>
      </c>
      <c r="L1334" s="13">
        <v>0</v>
      </c>
      <c r="M1334" s="8"/>
      <c r="N1334" s="8"/>
      <c r="O1334" s="8"/>
      <c r="P1334" s="9">
        <v>36.130000000000003</v>
      </c>
      <c r="Q1334" s="9">
        <v>433.51</v>
      </c>
      <c r="R1334" s="9">
        <v>289</v>
      </c>
      <c r="S1334" s="9">
        <v>37.21</v>
      </c>
      <c r="T1334" s="10">
        <v>1882.27</v>
      </c>
    </row>
    <row r="1335" spans="1:20" ht="15.75" thickBot="1" x14ac:dyDescent="0.3">
      <c r="A1335" s="4" t="s">
        <v>397</v>
      </c>
      <c r="B1335" s="4" t="s">
        <v>80</v>
      </c>
      <c r="C1335" s="4" t="s">
        <v>81</v>
      </c>
      <c r="D1335" s="4" t="s">
        <v>406</v>
      </c>
      <c r="E1335" s="4" t="s">
        <v>407</v>
      </c>
      <c r="F1335" s="4" t="s">
        <v>156</v>
      </c>
      <c r="G1335" s="4" t="s">
        <v>157</v>
      </c>
      <c r="H1335" s="12"/>
      <c r="I1335" s="12"/>
      <c r="J1335" s="12"/>
      <c r="K1335" s="12"/>
      <c r="L1335" s="12"/>
      <c r="M1335" s="12"/>
      <c r="N1335" s="12"/>
      <c r="O1335" s="12"/>
      <c r="P1335" s="12"/>
      <c r="Q1335" s="12"/>
      <c r="R1335" s="11">
        <v>42.86</v>
      </c>
      <c r="S1335" s="12"/>
      <c r="T1335" s="10">
        <v>42.86</v>
      </c>
    </row>
    <row r="1336" spans="1:20" ht="15.75" thickBot="1" x14ac:dyDescent="0.3">
      <c r="A1336" s="4" t="s">
        <v>397</v>
      </c>
      <c r="B1336" s="4" t="s">
        <v>329</v>
      </c>
      <c r="C1336" s="4" t="s">
        <v>330</v>
      </c>
      <c r="D1336" s="4" t="s">
        <v>408</v>
      </c>
      <c r="E1336" s="4" t="s">
        <v>409</v>
      </c>
      <c r="F1336" s="4" t="s">
        <v>140</v>
      </c>
      <c r="G1336" s="4" t="s">
        <v>141</v>
      </c>
      <c r="H1336" s="8"/>
      <c r="I1336" s="8"/>
      <c r="J1336" s="9">
        <v>60</v>
      </c>
      <c r="K1336" s="8"/>
      <c r="L1336" s="8"/>
      <c r="M1336" s="9">
        <v>120</v>
      </c>
      <c r="N1336" s="8"/>
      <c r="O1336" s="8"/>
      <c r="P1336" s="8"/>
      <c r="Q1336" s="9">
        <v>120</v>
      </c>
      <c r="R1336" s="8"/>
      <c r="S1336" s="8"/>
      <c r="T1336" s="10">
        <v>300</v>
      </c>
    </row>
    <row r="1337" spans="1:20" ht="15.75" thickBot="1" x14ac:dyDescent="0.3">
      <c r="A1337" s="4" t="s">
        <v>397</v>
      </c>
      <c r="B1337" s="4" t="s">
        <v>329</v>
      </c>
      <c r="C1337" s="4" t="s">
        <v>330</v>
      </c>
      <c r="D1337" s="4" t="s">
        <v>408</v>
      </c>
      <c r="E1337" s="4" t="s">
        <v>409</v>
      </c>
      <c r="F1337" s="4" t="s">
        <v>56</v>
      </c>
      <c r="G1337" s="4" t="s">
        <v>57</v>
      </c>
      <c r="H1337" s="11">
        <v>773.9</v>
      </c>
      <c r="I1337" s="11">
        <v>1238.25</v>
      </c>
      <c r="J1337" s="11">
        <v>412.94</v>
      </c>
      <c r="K1337" s="11">
        <v>1926.99</v>
      </c>
      <c r="L1337" s="11">
        <v>1032.32</v>
      </c>
      <c r="M1337" s="11">
        <v>1668.91</v>
      </c>
      <c r="N1337" s="11">
        <v>1909.79</v>
      </c>
      <c r="O1337" s="11">
        <v>860.27</v>
      </c>
      <c r="P1337" s="11">
        <v>963.51</v>
      </c>
      <c r="Q1337" s="11">
        <v>1032.31</v>
      </c>
      <c r="R1337" s="11">
        <v>550.59</v>
      </c>
      <c r="S1337" s="11">
        <v>1434.95</v>
      </c>
      <c r="T1337" s="10">
        <v>13804.73</v>
      </c>
    </row>
    <row r="1338" spans="1:20" ht="15.75" thickBot="1" x14ac:dyDescent="0.3">
      <c r="A1338" s="4" t="s">
        <v>397</v>
      </c>
      <c r="B1338" s="4" t="s">
        <v>329</v>
      </c>
      <c r="C1338" s="4" t="s">
        <v>330</v>
      </c>
      <c r="D1338" s="4" t="s">
        <v>410</v>
      </c>
      <c r="E1338" s="4" t="s">
        <v>411</v>
      </c>
      <c r="F1338" s="4" t="s">
        <v>61</v>
      </c>
      <c r="G1338" s="4" t="s">
        <v>62</v>
      </c>
      <c r="H1338" s="8"/>
      <c r="I1338" s="8"/>
      <c r="J1338" s="9">
        <v>24.98</v>
      </c>
      <c r="K1338" s="9">
        <v>22.99</v>
      </c>
      <c r="L1338" s="8"/>
      <c r="M1338" s="8"/>
      <c r="N1338" s="8"/>
      <c r="O1338" s="9">
        <v>82.27</v>
      </c>
      <c r="P1338" s="8"/>
      <c r="Q1338" s="8"/>
      <c r="R1338" s="8"/>
      <c r="S1338" s="9">
        <v>63.45</v>
      </c>
      <c r="T1338" s="10">
        <v>193.69</v>
      </c>
    </row>
    <row r="1339" spans="1:20" ht="15.75" thickBot="1" x14ac:dyDescent="0.3">
      <c r="A1339" s="4" t="s">
        <v>397</v>
      </c>
      <c r="B1339" s="4" t="s">
        <v>329</v>
      </c>
      <c r="C1339" s="4" t="s">
        <v>330</v>
      </c>
      <c r="D1339" s="4" t="s">
        <v>410</v>
      </c>
      <c r="E1339" s="4" t="s">
        <v>411</v>
      </c>
      <c r="F1339" s="4" t="s">
        <v>98</v>
      </c>
      <c r="G1339" s="4" t="s">
        <v>99</v>
      </c>
      <c r="H1339" s="12"/>
      <c r="I1339" s="12"/>
      <c r="J1339" s="12"/>
      <c r="K1339" s="12"/>
      <c r="L1339" s="12"/>
      <c r="M1339" s="12"/>
      <c r="N1339" s="12"/>
      <c r="O1339" s="12"/>
      <c r="P1339" s="12"/>
      <c r="Q1339" s="12"/>
      <c r="R1339" s="11">
        <v>75.16</v>
      </c>
      <c r="S1339" s="11">
        <v>44.37</v>
      </c>
      <c r="T1339" s="10">
        <v>119.53</v>
      </c>
    </row>
    <row r="1340" spans="1:20" ht="15.75" thickBot="1" x14ac:dyDescent="0.3">
      <c r="A1340" s="4" t="s">
        <v>397</v>
      </c>
      <c r="B1340" s="4" t="s">
        <v>329</v>
      </c>
      <c r="C1340" s="4" t="s">
        <v>330</v>
      </c>
      <c r="D1340" s="4" t="s">
        <v>410</v>
      </c>
      <c r="E1340" s="4" t="s">
        <v>411</v>
      </c>
      <c r="F1340" s="4" t="s">
        <v>130</v>
      </c>
      <c r="G1340" s="4" t="s">
        <v>131</v>
      </c>
      <c r="H1340" s="9">
        <v>124.88</v>
      </c>
      <c r="I1340" s="8"/>
      <c r="J1340" s="8"/>
      <c r="K1340" s="8"/>
      <c r="L1340" s="8"/>
      <c r="M1340" s="8"/>
      <c r="N1340" s="8"/>
      <c r="O1340" s="8"/>
      <c r="P1340" s="8"/>
      <c r="Q1340" s="8"/>
      <c r="R1340" s="8"/>
      <c r="S1340" s="8"/>
      <c r="T1340" s="10">
        <v>124.88</v>
      </c>
    </row>
    <row r="1341" spans="1:20" ht="15.75" thickBot="1" x14ac:dyDescent="0.3">
      <c r="A1341" s="4" t="s">
        <v>397</v>
      </c>
      <c r="B1341" s="4" t="s">
        <v>329</v>
      </c>
      <c r="C1341" s="4" t="s">
        <v>330</v>
      </c>
      <c r="D1341" s="4" t="s">
        <v>410</v>
      </c>
      <c r="E1341" s="4" t="s">
        <v>411</v>
      </c>
      <c r="F1341" s="4" t="s">
        <v>136</v>
      </c>
      <c r="G1341" s="4" t="s">
        <v>137</v>
      </c>
      <c r="H1341" s="11">
        <v>79</v>
      </c>
      <c r="I1341" s="12"/>
      <c r="J1341" s="12"/>
      <c r="K1341" s="12"/>
      <c r="L1341" s="12"/>
      <c r="M1341" s="12"/>
      <c r="N1341" s="12"/>
      <c r="O1341" s="12"/>
      <c r="P1341" s="12"/>
      <c r="Q1341" s="12"/>
      <c r="R1341" s="12"/>
      <c r="S1341" s="12"/>
      <c r="T1341" s="10">
        <v>79</v>
      </c>
    </row>
    <row r="1342" spans="1:20" ht="15.75" thickBot="1" x14ac:dyDescent="0.3">
      <c r="A1342" s="4" t="s">
        <v>397</v>
      </c>
      <c r="B1342" s="4" t="s">
        <v>329</v>
      </c>
      <c r="C1342" s="4" t="s">
        <v>330</v>
      </c>
      <c r="D1342" s="4" t="s">
        <v>410</v>
      </c>
      <c r="E1342" s="4" t="s">
        <v>411</v>
      </c>
      <c r="F1342" s="4" t="s">
        <v>187</v>
      </c>
      <c r="G1342" s="4" t="s">
        <v>188</v>
      </c>
      <c r="H1342" s="8"/>
      <c r="I1342" s="8"/>
      <c r="J1342" s="9">
        <v>15</v>
      </c>
      <c r="K1342" s="8"/>
      <c r="L1342" s="8"/>
      <c r="M1342" s="8"/>
      <c r="N1342" s="8"/>
      <c r="O1342" s="8"/>
      <c r="P1342" s="9">
        <v>4.9800000000000004</v>
      </c>
      <c r="Q1342" s="8"/>
      <c r="R1342" s="8"/>
      <c r="S1342" s="8"/>
      <c r="T1342" s="10">
        <v>19.98</v>
      </c>
    </row>
    <row r="1343" spans="1:20" ht="15.75" thickBot="1" x14ac:dyDescent="0.3">
      <c r="A1343" s="4" t="s">
        <v>397</v>
      </c>
      <c r="B1343" s="4" t="s">
        <v>329</v>
      </c>
      <c r="C1343" s="4" t="s">
        <v>330</v>
      </c>
      <c r="D1343" s="4" t="s">
        <v>410</v>
      </c>
      <c r="E1343" s="4" t="s">
        <v>411</v>
      </c>
      <c r="F1343" s="4" t="s">
        <v>342</v>
      </c>
      <c r="G1343" s="4" t="s">
        <v>343</v>
      </c>
      <c r="H1343" s="12"/>
      <c r="I1343" s="12"/>
      <c r="J1343" s="12"/>
      <c r="K1343" s="12"/>
      <c r="L1343" s="12"/>
      <c r="M1343" s="12"/>
      <c r="N1343" s="12"/>
      <c r="O1343" s="11">
        <v>19.989999999999998</v>
      </c>
      <c r="P1343" s="12"/>
      <c r="Q1343" s="12"/>
      <c r="R1343" s="12"/>
      <c r="S1343" s="12"/>
      <c r="T1343" s="10">
        <v>19.989999999999998</v>
      </c>
    </row>
    <row r="1344" spans="1:20" ht="15.75" thickBot="1" x14ac:dyDescent="0.3">
      <c r="A1344" s="4" t="s">
        <v>397</v>
      </c>
      <c r="B1344" s="4" t="s">
        <v>329</v>
      </c>
      <c r="C1344" s="4" t="s">
        <v>330</v>
      </c>
      <c r="D1344" s="4" t="s">
        <v>410</v>
      </c>
      <c r="E1344" s="4" t="s">
        <v>411</v>
      </c>
      <c r="F1344" s="4" t="s">
        <v>239</v>
      </c>
      <c r="G1344" s="4" t="s">
        <v>240</v>
      </c>
      <c r="H1344" s="8"/>
      <c r="I1344" s="8"/>
      <c r="J1344" s="8"/>
      <c r="K1344" s="9">
        <v>10</v>
      </c>
      <c r="L1344" s="8"/>
      <c r="M1344" s="8"/>
      <c r="N1344" s="8"/>
      <c r="O1344" s="8"/>
      <c r="P1344" s="8"/>
      <c r="Q1344" s="8"/>
      <c r="R1344" s="8"/>
      <c r="S1344" s="9">
        <v>261</v>
      </c>
      <c r="T1344" s="10">
        <v>271</v>
      </c>
    </row>
    <row r="1345" spans="1:20" ht="15.75" thickBot="1" x14ac:dyDescent="0.3">
      <c r="A1345" s="4" t="s">
        <v>397</v>
      </c>
      <c r="B1345" s="4" t="s">
        <v>329</v>
      </c>
      <c r="C1345" s="4" t="s">
        <v>330</v>
      </c>
      <c r="D1345" s="4" t="s">
        <v>410</v>
      </c>
      <c r="E1345" s="4" t="s">
        <v>411</v>
      </c>
      <c r="F1345" s="4" t="s">
        <v>144</v>
      </c>
      <c r="G1345" s="4" t="s">
        <v>145</v>
      </c>
      <c r="H1345" s="11">
        <v>264.39999999999998</v>
      </c>
      <c r="I1345" s="11">
        <v>33</v>
      </c>
      <c r="J1345" s="12"/>
      <c r="K1345" s="12"/>
      <c r="L1345" s="12"/>
      <c r="M1345" s="12"/>
      <c r="N1345" s="12"/>
      <c r="O1345" s="12"/>
      <c r="P1345" s="12"/>
      <c r="Q1345" s="12"/>
      <c r="R1345" s="12"/>
      <c r="S1345" s="12"/>
      <c r="T1345" s="10">
        <v>297.39999999999998</v>
      </c>
    </row>
    <row r="1346" spans="1:20" ht="15.75" thickBot="1" x14ac:dyDescent="0.3">
      <c r="A1346" s="4" t="s">
        <v>397</v>
      </c>
      <c r="B1346" s="4" t="s">
        <v>329</v>
      </c>
      <c r="C1346" s="4" t="s">
        <v>330</v>
      </c>
      <c r="D1346" s="4" t="s">
        <v>410</v>
      </c>
      <c r="E1346" s="4" t="s">
        <v>411</v>
      </c>
      <c r="F1346" s="4" t="s">
        <v>217</v>
      </c>
      <c r="G1346" s="4" t="s">
        <v>218</v>
      </c>
      <c r="H1346" s="9">
        <v>466.62</v>
      </c>
      <c r="I1346" s="9">
        <v>124.83</v>
      </c>
      <c r="J1346" s="8"/>
      <c r="K1346" s="8"/>
      <c r="L1346" s="8"/>
      <c r="M1346" s="8"/>
      <c r="N1346" s="8"/>
      <c r="O1346" s="8"/>
      <c r="P1346" s="9">
        <v>214.1</v>
      </c>
      <c r="Q1346" s="8"/>
      <c r="R1346" s="8"/>
      <c r="S1346" s="8"/>
      <c r="T1346" s="10">
        <v>805.55</v>
      </c>
    </row>
    <row r="1347" spans="1:20" ht="15.75" thickBot="1" x14ac:dyDescent="0.3">
      <c r="A1347" s="4" t="s">
        <v>397</v>
      </c>
      <c r="B1347" s="4" t="s">
        <v>329</v>
      </c>
      <c r="C1347" s="4" t="s">
        <v>330</v>
      </c>
      <c r="D1347" s="4" t="s">
        <v>410</v>
      </c>
      <c r="E1347" s="4" t="s">
        <v>411</v>
      </c>
      <c r="F1347" s="4" t="s">
        <v>146</v>
      </c>
      <c r="G1347" s="4" t="s">
        <v>147</v>
      </c>
      <c r="H1347" s="12"/>
      <c r="I1347" s="12"/>
      <c r="J1347" s="12"/>
      <c r="K1347" s="12"/>
      <c r="L1347" s="11">
        <v>1388.72</v>
      </c>
      <c r="M1347" s="12"/>
      <c r="N1347" s="12"/>
      <c r="O1347" s="12"/>
      <c r="P1347" s="11">
        <v>690.98</v>
      </c>
      <c r="Q1347" s="11">
        <v>-690.98</v>
      </c>
      <c r="R1347" s="12"/>
      <c r="S1347" s="12"/>
      <c r="T1347" s="10">
        <v>1388.72</v>
      </c>
    </row>
    <row r="1348" spans="1:20" ht="15.75" thickBot="1" x14ac:dyDescent="0.3">
      <c r="A1348" s="4" t="s">
        <v>397</v>
      </c>
      <c r="B1348" s="4" t="s">
        <v>329</v>
      </c>
      <c r="C1348" s="4" t="s">
        <v>330</v>
      </c>
      <c r="D1348" s="4" t="s">
        <v>410</v>
      </c>
      <c r="E1348" s="4" t="s">
        <v>411</v>
      </c>
      <c r="F1348" s="4" t="s">
        <v>150</v>
      </c>
      <c r="G1348" s="4" t="s">
        <v>151</v>
      </c>
      <c r="H1348" s="9">
        <v>50</v>
      </c>
      <c r="I1348" s="8"/>
      <c r="J1348" s="8"/>
      <c r="K1348" s="8"/>
      <c r="L1348" s="8"/>
      <c r="M1348" s="8"/>
      <c r="N1348" s="8"/>
      <c r="O1348" s="8"/>
      <c r="P1348" s="8"/>
      <c r="Q1348" s="8"/>
      <c r="R1348" s="8"/>
      <c r="S1348" s="8"/>
      <c r="T1348" s="10">
        <v>50</v>
      </c>
    </row>
    <row r="1349" spans="1:20" ht="15.75" thickBot="1" x14ac:dyDescent="0.3">
      <c r="A1349" s="4" t="s">
        <v>397</v>
      </c>
      <c r="B1349" s="4" t="s">
        <v>329</v>
      </c>
      <c r="C1349" s="4" t="s">
        <v>330</v>
      </c>
      <c r="D1349" s="4" t="s">
        <v>406</v>
      </c>
      <c r="E1349" s="4" t="s">
        <v>407</v>
      </c>
      <c r="F1349" s="4" t="s">
        <v>68</v>
      </c>
      <c r="G1349" s="4" t="s">
        <v>69</v>
      </c>
      <c r="H1349" s="11">
        <v>68.16</v>
      </c>
      <c r="I1349" s="12"/>
      <c r="J1349" s="12"/>
      <c r="K1349" s="12"/>
      <c r="L1349" s="12"/>
      <c r="M1349" s="12"/>
      <c r="N1349" s="12"/>
      <c r="O1349" s="12"/>
      <c r="P1349" s="12"/>
      <c r="Q1349" s="12"/>
      <c r="R1349" s="12"/>
      <c r="S1349" s="12"/>
      <c r="T1349" s="10">
        <v>68.16</v>
      </c>
    </row>
    <row r="1350" spans="1:20" ht="15.75" thickBot="1" x14ac:dyDescent="0.3">
      <c r="A1350" s="4" t="s">
        <v>397</v>
      </c>
      <c r="B1350" s="4" t="s">
        <v>338</v>
      </c>
      <c r="C1350" s="4" t="s">
        <v>339</v>
      </c>
      <c r="D1350" s="4" t="s">
        <v>398</v>
      </c>
      <c r="E1350" s="4" t="s">
        <v>399</v>
      </c>
      <c r="F1350" s="4" t="s">
        <v>84</v>
      </c>
      <c r="G1350" s="4" t="s">
        <v>85</v>
      </c>
      <c r="H1350" s="9">
        <v>3.47</v>
      </c>
      <c r="I1350" s="9">
        <v>1.1599999999999999</v>
      </c>
      <c r="J1350" s="9">
        <v>15.09</v>
      </c>
      <c r="K1350" s="9">
        <v>4.75</v>
      </c>
      <c r="L1350" s="9">
        <v>8.57</v>
      </c>
      <c r="M1350" s="9">
        <v>24.37</v>
      </c>
      <c r="N1350" s="9">
        <v>29.01</v>
      </c>
      <c r="O1350" s="9">
        <v>3.48</v>
      </c>
      <c r="P1350" s="9">
        <v>48.74</v>
      </c>
      <c r="Q1350" s="9">
        <v>5.17</v>
      </c>
      <c r="R1350" s="9">
        <v>14.25</v>
      </c>
      <c r="S1350" s="8"/>
      <c r="T1350" s="10">
        <v>158.06</v>
      </c>
    </row>
    <row r="1351" spans="1:20" ht="15.75" thickBot="1" x14ac:dyDescent="0.3">
      <c r="A1351" s="4" t="s">
        <v>397</v>
      </c>
      <c r="B1351" s="4" t="s">
        <v>338</v>
      </c>
      <c r="C1351" s="4" t="s">
        <v>339</v>
      </c>
      <c r="D1351" s="4" t="s">
        <v>398</v>
      </c>
      <c r="E1351" s="4" t="s">
        <v>399</v>
      </c>
      <c r="F1351" s="4" t="s">
        <v>56</v>
      </c>
      <c r="G1351" s="4" t="s">
        <v>57</v>
      </c>
      <c r="H1351" s="11">
        <v>30.6</v>
      </c>
      <c r="I1351" s="11">
        <v>15.3</v>
      </c>
      <c r="J1351" s="11">
        <v>199.03</v>
      </c>
      <c r="K1351" s="11">
        <v>15.31</v>
      </c>
      <c r="L1351" s="11">
        <v>85.74</v>
      </c>
      <c r="M1351" s="11">
        <v>321.51</v>
      </c>
      <c r="N1351" s="11">
        <v>382.75</v>
      </c>
      <c r="O1351" s="11">
        <v>45.93</v>
      </c>
      <c r="P1351" s="11">
        <v>643.02</v>
      </c>
      <c r="Q1351" s="12"/>
      <c r="R1351" s="12"/>
      <c r="S1351" s="12"/>
      <c r="T1351" s="10">
        <v>1739.19</v>
      </c>
    </row>
    <row r="1352" spans="1:20" ht="15.75" thickBot="1" x14ac:dyDescent="0.3">
      <c r="A1352" s="4" t="s">
        <v>397</v>
      </c>
      <c r="B1352" s="4" t="s">
        <v>338</v>
      </c>
      <c r="C1352" s="4" t="s">
        <v>339</v>
      </c>
      <c r="D1352" s="4" t="s">
        <v>398</v>
      </c>
      <c r="E1352" s="4" t="s">
        <v>399</v>
      </c>
      <c r="F1352" s="4" t="s">
        <v>68</v>
      </c>
      <c r="G1352" s="4" t="s">
        <v>69</v>
      </c>
      <c r="H1352" s="9">
        <v>15.16</v>
      </c>
      <c r="I1352" s="8"/>
      <c r="J1352" s="8"/>
      <c r="K1352" s="9">
        <v>47.31</v>
      </c>
      <c r="L1352" s="9">
        <v>27.3</v>
      </c>
      <c r="M1352" s="8"/>
      <c r="N1352" s="8"/>
      <c r="O1352" s="8"/>
      <c r="P1352" s="8"/>
      <c r="Q1352" s="9">
        <v>68.239999999999995</v>
      </c>
      <c r="R1352" s="9">
        <v>188.03</v>
      </c>
      <c r="S1352" s="8"/>
      <c r="T1352" s="10">
        <v>346.04</v>
      </c>
    </row>
    <row r="1353" spans="1:20" ht="15.75" thickBot="1" x14ac:dyDescent="0.3">
      <c r="A1353" s="4" t="s">
        <v>397</v>
      </c>
      <c r="B1353" s="4" t="s">
        <v>338</v>
      </c>
      <c r="C1353" s="4" t="s">
        <v>339</v>
      </c>
      <c r="D1353" s="4" t="s">
        <v>398</v>
      </c>
      <c r="E1353" s="4" t="s">
        <v>399</v>
      </c>
      <c r="F1353" s="4" t="s">
        <v>156</v>
      </c>
      <c r="G1353" s="4" t="s">
        <v>157</v>
      </c>
      <c r="H1353" s="12"/>
      <c r="I1353" s="12"/>
      <c r="J1353" s="12"/>
      <c r="K1353" s="12"/>
      <c r="L1353" s="12"/>
      <c r="M1353" s="12"/>
      <c r="N1353" s="11">
        <v>21.43</v>
      </c>
      <c r="O1353" s="12"/>
      <c r="P1353" s="12"/>
      <c r="Q1353" s="12"/>
      <c r="R1353" s="12"/>
      <c r="S1353" s="12"/>
      <c r="T1353" s="10">
        <v>21.43</v>
      </c>
    </row>
    <row r="1354" spans="1:20" ht="15.75" thickBot="1" x14ac:dyDescent="0.3">
      <c r="A1354" s="4" t="s">
        <v>397</v>
      </c>
      <c r="B1354" s="4" t="s">
        <v>338</v>
      </c>
      <c r="C1354" s="4" t="s">
        <v>339</v>
      </c>
      <c r="D1354" s="4" t="s">
        <v>400</v>
      </c>
      <c r="E1354" s="4" t="s">
        <v>401</v>
      </c>
      <c r="F1354" s="4" t="s">
        <v>84</v>
      </c>
      <c r="G1354" s="4" t="s">
        <v>85</v>
      </c>
      <c r="H1354" s="9">
        <v>3.45</v>
      </c>
      <c r="I1354" s="8"/>
      <c r="J1354" s="9">
        <v>4.6399999999999997</v>
      </c>
      <c r="K1354" s="8"/>
      <c r="L1354" s="9">
        <v>42.83</v>
      </c>
      <c r="M1354" s="9">
        <v>33.43</v>
      </c>
      <c r="N1354" s="9">
        <v>37.14</v>
      </c>
      <c r="O1354" s="8"/>
      <c r="P1354" s="8"/>
      <c r="Q1354" s="8"/>
      <c r="R1354" s="8"/>
      <c r="S1354" s="9">
        <v>9.4700000000000006</v>
      </c>
      <c r="T1354" s="10">
        <v>130.96</v>
      </c>
    </row>
    <row r="1355" spans="1:20" ht="15.75" thickBot="1" x14ac:dyDescent="0.3">
      <c r="A1355" s="4" t="s">
        <v>397</v>
      </c>
      <c r="B1355" s="4" t="s">
        <v>338</v>
      </c>
      <c r="C1355" s="4" t="s">
        <v>339</v>
      </c>
      <c r="D1355" s="4" t="s">
        <v>400</v>
      </c>
      <c r="E1355" s="4" t="s">
        <v>401</v>
      </c>
      <c r="F1355" s="4" t="s">
        <v>56</v>
      </c>
      <c r="G1355" s="4" t="s">
        <v>57</v>
      </c>
      <c r="H1355" s="12"/>
      <c r="I1355" s="12"/>
      <c r="J1355" s="11">
        <v>61.24</v>
      </c>
      <c r="K1355" s="12"/>
      <c r="L1355" s="11">
        <v>564.98</v>
      </c>
      <c r="M1355" s="11">
        <v>440.96</v>
      </c>
      <c r="N1355" s="11">
        <v>489.92</v>
      </c>
      <c r="O1355" s="12"/>
      <c r="P1355" s="12"/>
      <c r="Q1355" s="12"/>
      <c r="R1355" s="12"/>
      <c r="S1355" s="12"/>
      <c r="T1355" s="10">
        <v>1557.1</v>
      </c>
    </row>
    <row r="1356" spans="1:20" ht="15.75" thickBot="1" x14ac:dyDescent="0.3">
      <c r="A1356" s="4" t="s">
        <v>397</v>
      </c>
      <c r="B1356" s="4" t="s">
        <v>338</v>
      </c>
      <c r="C1356" s="4" t="s">
        <v>339</v>
      </c>
      <c r="D1356" s="4" t="s">
        <v>400</v>
      </c>
      <c r="E1356" s="4" t="s">
        <v>401</v>
      </c>
      <c r="F1356" s="4" t="s">
        <v>68</v>
      </c>
      <c r="G1356" s="4" t="s">
        <v>69</v>
      </c>
      <c r="H1356" s="9">
        <v>45.49</v>
      </c>
      <c r="I1356" s="8"/>
      <c r="J1356" s="8"/>
      <c r="K1356" s="8"/>
      <c r="L1356" s="8"/>
      <c r="M1356" s="8"/>
      <c r="N1356" s="8"/>
      <c r="O1356" s="8"/>
      <c r="P1356" s="8"/>
      <c r="Q1356" s="8"/>
      <c r="R1356" s="8"/>
      <c r="S1356" s="9">
        <v>124.94</v>
      </c>
      <c r="T1356" s="10">
        <v>170.43</v>
      </c>
    </row>
    <row r="1357" spans="1:20" ht="15.75" thickBot="1" x14ac:dyDescent="0.3">
      <c r="A1357" s="4" t="s">
        <v>397</v>
      </c>
      <c r="B1357" s="4" t="s">
        <v>338</v>
      </c>
      <c r="C1357" s="4" t="s">
        <v>339</v>
      </c>
      <c r="D1357" s="4" t="s">
        <v>402</v>
      </c>
      <c r="E1357" s="4" t="s">
        <v>403</v>
      </c>
      <c r="F1357" s="4" t="s">
        <v>92</v>
      </c>
      <c r="G1357" s="4" t="s">
        <v>93</v>
      </c>
      <c r="H1357" s="11">
        <v>1.32</v>
      </c>
      <c r="I1357" s="11">
        <v>15.07</v>
      </c>
      <c r="J1357" s="12"/>
      <c r="K1357" s="12"/>
      <c r="L1357" s="12"/>
      <c r="M1357" s="12"/>
      <c r="N1357" s="12"/>
      <c r="O1357" s="11">
        <v>1.73</v>
      </c>
      <c r="P1357" s="12"/>
      <c r="Q1357" s="12"/>
      <c r="R1357" s="12"/>
      <c r="S1357" s="11">
        <v>79.819999999999993</v>
      </c>
      <c r="T1357" s="10">
        <v>97.94</v>
      </c>
    </row>
    <row r="1358" spans="1:20" ht="15.75" thickBot="1" x14ac:dyDescent="0.3">
      <c r="A1358" s="4" t="s">
        <v>397</v>
      </c>
      <c r="B1358" s="4" t="s">
        <v>338</v>
      </c>
      <c r="C1358" s="4" t="s">
        <v>339</v>
      </c>
      <c r="D1358" s="4" t="s">
        <v>402</v>
      </c>
      <c r="E1358" s="4" t="s">
        <v>403</v>
      </c>
      <c r="F1358" s="4" t="s">
        <v>84</v>
      </c>
      <c r="G1358" s="4" t="s">
        <v>85</v>
      </c>
      <c r="H1358" s="8"/>
      <c r="I1358" s="8"/>
      <c r="J1358" s="9">
        <v>10.35</v>
      </c>
      <c r="K1358" s="8"/>
      <c r="L1358" s="9">
        <v>5.17</v>
      </c>
      <c r="M1358" s="9">
        <v>13.79</v>
      </c>
      <c r="N1358" s="8"/>
      <c r="O1358" s="8"/>
      <c r="P1358" s="8"/>
      <c r="Q1358" s="8"/>
      <c r="R1358" s="8"/>
      <c r="S1358" s="8"/>
      <c r="T1358" s="10">
        <v>29.31</v>
      </c>
    </row>
    <row r="1359" spans="1:20" ht="15.75" thickBot="1" x14ac:dyDescent="0.3">
      <c r="A1359" s="4" t="s">
        <v>397</v>
      </c>
      <c r="B1359" s="4" t="s">
        <v>338</v>
      </c>
      <c r="C1359" s="4" t="s">
        <v>339</v>
      </c>
      <c r="D1359" s="4" t="s">
        <v>402</v>
      </c>
      <c r="E1359" s="4" t="s">
        <v>403</v>
      </c>
      <c r="F1359" s="4" t="s">
        <v>77</v>
      </c>
      <c r="G1359" s="4" t="s">
        <v>78</v>
      </c>
      <c r="H1359" s="12"/>
      <c r="I1359" s="15">
        <v>0</v>
      </c>
      <c r="J1359" s="12"/>
      <c r="K1359" s="15">
        <v>0</v>
      </c>
      <c r="L1359" s="12"/>
      <c r="M1359" s="12"/>
      <c r="N1359" s="15">
        <v>0</v>
      </c>
      <c r="O1359" s="15">
        <v>0</v>
      </c>
      <c r="P1359" s="11">
        <v>97443.78</v>
      </c>
      <c r="Q1359" s="15">
        <v>0</v>
      </c>
      <c r="R1359" s="12"/>
      <c r="S1359" s="15">
        <v>0</v>
      </c>
      <c r="T1359" s="10">
        <v>97443.78</v>
      </c>
    </row>
    <row r="1360" spans="1:20" ht="15.75" thickBot="1" x14ac:dyDescent="0.3">
      <c r="A1360" s="4" t="s">
        <v>397</v>
      </c>
      <c r="B1360" s="4" t="s">
        <v>338</v>
      </c>
      <c r="C1360" s="4" t="s">
        <v>339</v>
      </c>
      <c r="D1360" s="4" t="s">
        <v>402</v>
      </c>
      <c r="E1360" s="4" t="s">
        <v>403</v>
      </c>
      <c r="F1360" s="4" t="s">
        <v>65</v>
      </c>
      <c r="G1360" s="4" t="s">
        <v>66</v>
      </c>
      <c r="H1360" s="8"/>
      <c r="I1360" s="8"/>
      <c r="J1360" s="8"/>
      <c r="K1360" s="8"/>
      <c r="L1360" s="8"/>
      <c r="M1360" s="9">
        <v>181.98</v>
      </c>
      <c r="N1360" s="8"/>
      <c r="O1360" s="8"/>
      <c r="P1360" s="8"/>
      <c r="Q1360" s="8"/>
      <c r="R1360" s="8"/>
      <c r="S1360" s="8"/>
      <c r="T1360" s="10">
        <v>181.98</v>
      </c>
    </row>
    <row r="1361" spans="1:20" ht="15.75" thickBot="1" x14ac:dyDescent="0.3">
      <c r="A1361" s="4" t="s">
        <v>397</v>
      </c>
      <c r="B1361" s="4" t="s">
        <v>338</v>
      </c>
      <c r="C1361" s="4" t="s">
        <v>339</v>
      </c>
      <c r="D1361" s="4" t="s">
        <v>402</v>
      </c>
      <c r="E1361" s="4" t="s">
        <v>403</v>
      </c>
      <c r="F1361" s="4" t="s">
        <v>68</v>
      </c>
      <c r="G1361" s="4" t="s">
        <v>69</v>
      </c>
      <c r="H1361" s="12"/>
      <c r="I1361" s="12"/>
      <c r="J1361" s="11">
        <v>136.47999999999999</v>
      </c>
      <c r="K1361" s="12"/>
      <c r="L1361" s="11">
        <v>68.239999999999995</v>
      </c>
      <c r="M1361" s="12"/>
      <c r="N1361" s="12"/>
      <c r="O1361" s="12"/>
      <c r="P1361" s="12"/>
      <c r="Q1361" s="12"/>
      <c r="R1361" s="12"/>
      <c r="S1361" s="12"/>
      <c r="T1361" s="10">
        <v>204.72</v>
      </c>
    </row>
    <row r="1362" spans="1:20" ht="15.75" thickBot="1" x14ac:dyDescent="0.3">
      <c r="A1362" s="4" t="s">
        <v>397</v>
      </c>
      <c r="B1362" s="4" t="s">
        <v>338</v>
      </c>
      <c r="C1362" s="4" t="s">
        <v>339</v>
      </c>
      <c r="D1362" s="4" t="s">
        <v>408</v>
      </c>
      <c r="E1362" s="4" t="s">
        <v>409</v>
      </c>
      <c r="F1362" s="4" t="s">
        <v>86</v>
      </c>
      <c r="G1362" s="4" t="s">
        <v>87</v>
      </c>
      <c r="H1362" s="9">
        <v>17290.009999999998</v>
      </c>
      <c r="I1362" s="9">
        <v>16922.759999999998</v>
      </c>
      <c r="J1362" s="9">
        <v>17915.240000000002</v>
      </c>
      <c r="K1362" s="9">
        <v>15320.89</v>
      </c>
      <c r="L1362" s="9">
        <v>15999.84</v>
      </c>
      <c r="M1362" s="9">
        <v>17338.330000000002</v>
      </c>
      <c r="N1362" s="9">
        <v>14188.72</v>
      </c>
      <c r="O1362" s="9">
        <v>14304.9</v>
      </c>
      <c r="P1362" s="9">
        <v>15459.86</v>
      </c>
      <c r="Q1362" s="9">
        <v>16042.76</v>
      </c>
      <c r="R1362" s="9">
        <v>19260.14</v>
      </c>
      <c r="S1362" s="9">
        <v>14491.83</v>
      </c>
      <c r="T1362" s="10">
        <v>194535.28</v>
      </c>
    </row>
    <row r="1363" spans="1:20" ht="15.75" thickBot="1" x14ac:dyDescent="0.3">
      <c r="A1363" s="4" t="s">
        <v>397</v>
      </c>
      <c r="B1363" s="4" t="s">
        <v>338</v>
      </c>
      <c r="C1363" s="4" t="s">
        <v>339</v>
      </c>
      <c r="D1363" s="4" t="s">
        <v>408</v>
      </c>
      <c r="E1363" s="4" t="s">
        <v>409</v>
      </c>
      <c r="F1363" s="4" t="s">
        <v>116</v>
      </c>
      <c r="G1363" s="4" t="s">
        <v>117</v>
      </c>
      <c r="H1363" s="11">
        <v>270.23</v>
      </c>
      <c r="I1363" s="11">
        <v>163.98</v>
      </c>
      <c r="J1363" s="11">
        <v>-29.36</v>
      </c>
      <c r="K1363" s="11">
        <v>20.239999999999998</v>
      </c>
      <c r="L1363" s="11">
        <v>57.69</v>
      </c>
      <c r="M1363" s="11">
        <v>63.75</v>
      </c>
      <c r="N1363" s="11">
        <v>174.09</v>
      </c>
      <c r="O1363" s="11">
        <v>-12.14</v>
      </c>
      <c r="P1363" s="12"/>
      <c r="Q1363" s="11">
        <v>111.33</v>
      </c>
      <c r="R1363" s="11">
        <v>161.94</v>
      </c>
      <c r="S1363" s="11">
        <v>48.13</v>
      </c>
      <c r="T1363" s="10">
        <v>1029.8800000000001</v>
      </c>
    </row>
    <row r="1364" spans="1:20" ht="15.75" thickBot="1" x14ac:dyDescent="0.3">
      <c r="A1364" s="4" t="s">
        <v>397</v>
      </c>
      <c r="B1364" s="4" t="s">
        <v>338</v>
      </c>
      <c r="C1364" s="4" t="s">
        <v>339</v>
      </c>
      <c r="D1364" s="4" t="s">
        <v>408</v>
      </c>
      <c r="E1364" s="4" t="s">
        <v>409</v>
      </c>
      <c r="F1364" s="4" t="s">
        <v>88</v>
      </c>
      <c r="G1364" s="4" t="s">
        <v>89</v>
      </c>
      <c r="H1364" s="9">
        <v>2675.54</v>
      </c>
      <c r="I1364" s="9">
        <v>2326.73</v>
      </c>
      <c r="J1364" s="9">
        <v>2559.46</v>
      </c>
      <c r="K1364" s="9">
        <v>2456.71</v>
      </c>
      <c r="L1364" s="9">
        <v>2675.7</v>
      </c>
      <c r="M1364" s="9">
        <v>2442.9299999999998</v>
      </c>
      <c r="N1364" s="9">
        <v>2559.41</v>
      </c>
      <c r="O1364" s="9">
        <v>2636.41</v>
      </c>
      <c r="P1364" s="9">
        <v>2300.46</v>
      </c>
      <c r="Q1364" s="9">
        <v>2675.44</v>
      </c>
      <c r="R1364" s="9">
        <v>2559.63</v>
      </c>
      <c r="S1364" s="9">
        <v>2516.27</v>
      </c>
      <c r="T1364" s="10">
        <v>30384.69</v>
      </c>
    </row>
    <row r="1365" spans="1:20" ht="15.75" thickBot="1" x14ac:dyDescent="0.3">
      <c r="A1365" s="4" t="s">
        <v>397</v>
      </c>
      <c r="B1365" s="4" t="s">
        <v>338</v>
      </c>
      <c r="C1365" s="4" t="s">
        <v>339</v>
      </c>
      <c r="D1365" s="4" t="s">
        <v>408</v>
      </c>
      <c r="E1365" s="4" t="s">
        <v>409</v>
      </c>
      <c r="F1365" s="4" t="s">
        <v>90</v>
      </c>
      <c r="G1365" s="4" t="s">
        <v>91</v>
      </c>
      <c r="H1365" s="11">
        <v>10439.68</v>
      </c>
      <c r="I1365" s="11">
        <v>9066.2000000000007</v>
      </c>
      <c r="J1365" s="11">
        <v>9938.27</v>
      </c>
      <c r="K1365" s="11">
        <v>9564.73</v>
      </c>
      <c r="L1365" s="11">
        <v>10404.629999999999</v>
      </c>
      <c r="M1365" s="11">
        <v>9501.69</v>
      </c>
      <c r="N1365" s="11">
        <v>9971.7000000000007</v>
      </c>
      <c r="O1365" s="11">
        <v>10240.719999999999</v>
      </c>
      <c r="P1365" s="11">
        <v>8937.51</v>
      </c>
      <c r="Q1365" s="11">
        <v>10413.31</v>
      </c>
      <c r="R1365" s="11">
        <v>9969.67</v>
      </c>
      <c r="S1365" s="11">
        <v>9784.02</v>
      </c>
      <c r="T1365" s="10">
        <v>118232.13</v>
      </c>
    </row>
    <row r="1366" spans="1:20" ht="15.75" thickBot="1" x14ac:dyDescent="0.3">
      <c r="A1366" s="4" t="s">
        <v>397</v>
      </c>
      <c r="B1366" s="4" t="s">
        <v>338</v>
      </c>
      <c r="C1366" s="4" t="s">
        <v>339</v>
      </c>
      <c r="D1366" s="4" t="s">
        <v>408</v>
      </c>
      <c r="E1366" s="4" t="s">
        <v>409</v>
      </c>
      <c r="F1366" s="4" t="s">
        <v>92</v>
      </c>
      <c r="G1366" s="4" t="s">
        <v>93</v>
      </c>
      <c r="H1366" s="8"/>
      <c r="I1366" s="8"/>
      <c r="J1366" s="9">
        <v>170.15</v>
      </c>
      <c r="K1366" s="8"/>
      <c r="L1366" s="8"/>
      <c r="M1366" s="8"/>
      <c r="N1366" s="9">
        <v>54.57</v>
      </c>
      <c r="O1366" s="8"/>
      <c r="P1366" s="8"/>
      <c r="Q1366" s="8"/>
      <c r="R1366" s="8"/>
      <c r="S1366" s="8"/>
      <c r="T1366" s="10">
        <v>224.72</v>
      </c>
    </row>
    <row r="1367" spans="1:20" ht="15.75" thickBot="1" x14ac:dyDescent="0.3">
      <c r="A1367" s="4" t="s">
        <v>397</v>
      </c>
      <c r="B1367" s="4" t="s">
        <v>338</v>
      </c>
      <c r="C1367" s="4" t="s">
        <v>339</v>
      </c>
      <c r="D1367" s="4" t="s">
        <v>408</v>
      </c>
      <c r="E1367" s="4" t="s">
        <v>409</v>
      </c>
      <c r="F1367" s="4" t="s">
        <v>94</v>
      </c>
      <c r="G1367" s="4" t="s">
        <v>95</v>
      </c>
      <c r="H1367" s="11">
        <v>15834</v>
      </c>
      <c r="I1367" s="11">
        <v>15834</v>
      </c>
      <c r="J1367" s="11">
        <v>15834</v>
      </c>
      <c r="K1367" s="11">
        <v>15834</v>
      </c>
      <c r="L1367" s="11">
        <v>15834</v>
      </c>
      <c r="M1367" s="11">
        <v>15834</v>
      </c>
      <c r="N1367" s="11">
        <v>15834</v>
      </c>
      <c r="O1367" s="11">
        <v>15834</v>
      </c>
      <c r="P1367" s="11">
        <v>15834</v>
      </c>
      <c r="Q1367" s="11">
        <v>15834</v>
      </c>
      <c r="R1367" s="11">
        <v>15834</v>
      </c>
      <c r="S1367" s="11">
        <v>15834</v>
      </c>
      <c r="T1367" s="10">
        <v>190008</v>
      </c>
    </row>
    <row r="1368" spans="1:20" ht="15.75" thickBot="1" x14ac:dyDescent="0.3">
      <c r="A1368" s="4" t="s">
        <v>397</v>
      </c>
      <c r="B1368" s="4" t="s">
        <v>338</v>
      </c>
      <c r="C1368" s="4" t="s">
        <v>339</v>
      </c>
      <c r="D1368" s="4" t="s">
        <v>408</v>
      </c>
      <c r="E1368" s="4" t="s">
        <v>409</v>
      </c>
      <c r="F1368" s="4" t="s">
        <v>84</v>
      </c>
      <c r="G1368" s="4" t="s">
        <v>85</v>
      </c>
      <c r="H1368" s="9">
        <v>18329.55</v>
      </c>
      <c r="I1368" s="9">
        <v>15927.17</v>
      </c>
      <c r="J1368" s="9">
        <v>23110.93</v>
      </c>
      <c r="K1368" s="9">
        <v>21419.25</v>
      </c>
      <c r="L1368" s="9">
        <v>21353.21</v>
      </c>
      <c r="M1368" s="9">
        <v>17831.04</v>
      </c>
      <c r="N1368" s="9">
        <v>20640.599999999999</v>
      </c>
      <c r="O1368" s="9">
        <v>25468.53</v>
      </c>
      <c r="P1368" s="9">
        <v>20177.490000000002</v>
      </c>
      <c r="Q1368" s="9">
        <v>22247.41</v>
      </c>
      <c r="R1368" s="9">
        <v>20653.98</v>
      </c>
      <c r="S1368" s="9">
        <v>20131.349999999999</v>
      </c>
      <c r="T1368" s="10">
        <v>247290.51</v>
      </c>
    </row>
    <row r="1369" spans="1:20" ht="15.75" thickBot="1" x14ac:dyDescent="0.3">
      <c r="A1369" s="4" t="s">
        <v>397</v>
      </c>
      <c r="B1369" s="4" t="s">
        <v>338</v>
      </c>
      <c r="C1369" s="4" t="s">
        <v>339</v>
      </c>
      <c r="D1369" s="4" t="s">
        <v>408</v>
      </c>
      <c r="E1369" s="4" t="s">
        <v>409</v>
      </c>
      <c r="F1369" s="4" t="s">
        <v>140</v>
      </c>
      <c r="G1369" s="4" t="s">
        <v>141</v>
      </c>
      <c r="H1369" s="12"/>
      <c r="I1369" s="12"/>
      <c r="J1369" s="12"/>
      <c r="K1369" s="12"/>
      <c r="L1369" s="12"/>
      <c r="M1369" s="12"/>
      <c r="N1369" s="11">
        <v>120</v>
      </c>
      <c r="O1369" s="11">
        <v>60</v>
      </c>
      <c r="P1369" s="12"/>
      <c r="Q1369" s="11">
        <v>60</v>
      </c>
      <c r="R1369" s="12"/>
      <c r="S1369" s="12"/>
      <c r="T1369" s="10">
        <v>240</v>
      </c>
    </row>
    <row r="1370" spans="1:20" ht="15.75" thickBot="1" x14ac:dyDescent="0.3">
      <c r="A1370" s="4" t="s">
        <v>397</v>
      </c>
      <c r="B1370" s="4" t="s">
        <v>338</v>
      </c>
      <c r="C1370" s="4" t="s">
        <v>339</v>
      </c>
      <c r="D1370" s="4" t="s">
        <v>408</v>
      </c>
      <c r="E1370" s="4" t="s">
        <v>409</v>
      </c>
      <c r="F1370" s="4" t="s">
        <v>144</v>
      </c>
      <c r="G1370" s="4" t="s">
        <v>145</v>
      </c>
      <c r="H1370" s="8"/>
      <c r="I1370" s="8"/>
      <c r="J1370" s="8"/>
      <c r="K1370" s="8"/>
      <c r="L1370" s="8"/>
      <c r="M1370" s="8"/>
      <c r="N1370" s="9">
        <v>35.99</v>
      </c>
      <c r="O1370" s="8"/>
      <c r="P1370" s="8"/>
      <c r="Q1370" s="8"/>
      <c r="R1370" s="8"/>
      <c r="S1370" s="8"/>
      <c r="T1370" s="10">
        <v>35.99</v>
      </c>
    </row>
    <row r="1371" spans="1:20" ht="15.75" thickBot="1" x14ac:dyDescent="0.3">
      <c r="A1371" s="4" t="s">
        <v>397</v>
      </c>
      <c r="B1371" s="4" t="s">
        <v>338</v>
      </c>
      <c r="C1371" s="4" t="s">
        <v>339</v>
      </c>
      <c r="D1371" s="4" t="s">
        <v>408</v>
      </c>
      <c r="E1371" s="4" t="s">
        <v>409</v>
      </c>
      <c r="F1371" s="4" t="s">
        <v>148</v>
      </c>
      <c r="G1371" s="4" t="s">
        <v>149</v>
      </c>
      <c r="H1371" s="11">
        <v>140.72</v>
      </c>
      <c r="I1371" s="12"/>
      <c r="J1371" s="12"/>
      <c r="K1371" s="12"/>
      <c r="L1371" s="12"/>
      <c r="M1371" s="11">
        <v>140.72</v>
      </c>
      <c r="N1371" s="12"/>
      <c r="O1371" s="11">
        <v>431.7</v>
      </c>
      <c r="P1371" s="11">
        <v>143.9</v>
      </c>
      <c r="Q1371" s="11">
        <v>91.63</v>
      </c>
      <c r="R1371" s="12"/>
      <c r="S1371" s="12"/>
      <c r="T1371" s="10">
        <v>948.67</v>
      </c>
    </row>
    <row r="1372" spans="1:20" ht="15.75" thickBot="1" x14ac:dyDescent="0.3">
      <c r="A1372" s="4" t="s">
        <v>397</v>
      </c>
      <c r="B1372" s="4" t="s">
        <v>338</v>
      </c>
      <c r="C1372" s="4" t="s">
        <v>339</v>
      </c>
      <c r="D1372" s="4" t="s">
        <v>408</v>
      </c>
      <c r="E1372" s="4" t="s">
        <v>409</v>
      </c>
      <c r="F1372" s="4" t="s">
        <v>65</v>
      </c>
      <c r="G1372" s="4" t="s">
        <v>66</v>
      </c>
      <c r="H1372" s="9">
        <v>1957.08</v>
      </c>
      <c r="I1372" s="9">
        <v>1192.8499999999999</v>
      </c>
      <c r="J1372" s="9">
        <v>1348.24</v>
      </c>
      <c r="K1372" s="9">
        <v>727.84</v>
      </c>
      <c r="L1372" s="9">
        <v>3206.22</v>
      </c>
      <c r="M1372" s="9">
        <v>1556.76</v>
      </c>
      <c r="N1372" s="9">
        <v>1896.42</v>
      </c>
      <c r="O1372" s="9">
        <v>444.79</v>
      </c>
      <c r="P1372" s="9">
        <v>849.14</v>
      </c>
      <c r="Q1372" s="9">
        <v>1861.72</v>
      </c>
      <c r="R1372" s="9">
        <v>1516.32</v>
      </c>
      <c r="S1372" s="9">
        <v>755.81</v>
      </c>
      <c r="T1372" s="10">
        <v>17313.189999999999</v>
      </c>
    </row>
    <row r="1373" spans="1:20" ht="15.75" thickBot="1" x14ac:dyDescent="0.3">
      <c r="A1373" s="4" t="s">
        <v>397</v>
      </c>
      <c r="B1373" s="4" t="s">
        <v>338</v>
      </c>
      <c r="C1373" s="4" t="s">
        <v>339</v>
      </c>
      <c r="D1373" s="4" t="s">
        <v>408</v>
      </c>
      <c r="E1373" s="4" t="s">
        <v>409</v>
      </c>
      <c r="F1373" s="4" t="s">
        <v>56</v>
      </c>
      <c r="G1373" s="4" t="s">
        <v>57</v>
      </c>
      <c r="H1373" s="11">
        <v>228864.71</v>
      </c>
      <c r="I1373" s="11">
        <v>199964.02</v>
      </c>
      <c r="J1373" s="11">
        <v>290564.98</v>
      </c>
      <c r="K1373" s="11">
        <v>275658.08</v>
      </c>
      <c r="L1373" s="11">
        <v>268642.96999999997</v>
      </c>
      <c r="M1373" s="11">
        <v>224172.76</v>
      </c>
      <c r="N1373" s="11">
        <v>261637.18</v>
      </c>
      <c r="O1373" s="11">
        <v>324410.89</v>
      </c>
      <c r="P1373" s="11">
        <v>251691.74</v>
      </c>
      <c r="Q1373" s="11">
        <v>271679.01</v>
      </c>
      <c r="R1373" s="11">
        <v>244790.69</v>
      </c>
      <c r="S1373" s="11">
        <v>259095.97</v>
      </c>
      <c r="T1373" s="10">
        <v>3101173</v>
      </c>
    </row>
    <row r="1374" spans="1:20" ht="15.75" thickBot="1" x14ac:dyDescent="0.3">
      <c r="A1374" s="4" t="s">
        <v>397</v>
      </c>
      <c r="B1374" s="4" t="s">
        <v>338</v>
      </c>
      <c r="C1374" s="4" t="s">
        <v>339</v>
      </c>
      <c r="D1374" s="4" t="s">
        <v>408</v>
      </c>
      <c r="E1374" s="4" t="s">
        <v>409</v>
      </c>
      <c r="F1374" s="4" t="s">
        <v>68</v>
      </c>
      <c r="G1374" s="4" t="s">
        <v>69</v>
      </c>
      <c r="H1374" s="9">
        <v>6484.35</v>
      </c>
      <c r="I1374" s="9">
        <v>4499.43</v>
      </c>
      <c r="J1374" s="9">
        <v>6549.7</v>
      </c>
      <c r="K1374" s="9">
        <v>4825.33</v>
      </c>
      <c r="L1374" s="9">
        <v>6724.26</v>
      </c>
      <c r="M1374" s="9">
        <v>4616.7700000000004</v>
      </c>
      <c r="N1374" s="9">
        <v>5361.99</v>
      </c>
      <c r="O1374" s="9">
        <v>6540.91</v>
      </c>
      <c r="P1374" s="9">
        <v>6731.58</v>
      </c>
      <c r="Q1374" s="9">
        <v>18159.37</v>
      </c>
      <c r="R1374" s="9">
        <v>16312.1</v>
      </c>
      <c r="S1374" s="9">
        <v>4976.6000000000004</v>
      </c>
      <c r="T1374" s="10">
        <v>91782.39</v>
      </c>
    </row>
    <row r="1375" spans="1:20" ht="15.75" thickBot="1" x14ac:dyDescent="0.3">
      <c r="A1375" s="4" t="s">
        <v>397</v>
      </c>
      <c r="B1375" s="4" t="s">
        <v>338</v>
      </c>
      <c r="C1375" s="4" t="s">
        <v>339</v>
      </c>
      <c r="D1375" s="4" t="s">
        <v>408</v>
      </c>
      <c r="E1375" s="4" t="s">
        <v>409</v>
      </c>
      <c r="F1375" s="4" t="s">
        <v>154</v>
      </c>
      <c r="G1375" s="4" t="s">
        <v>155</v>
      </c>
      <c r="H1375" s="11">
        <v>28.08</v>
      </c>
      <c r="I1375" s="12"/>
      <c r="J1375" s="12"/>
      <c r="K1375" s="12"/>
      <c r="L1375" s="11">
        <v>40.5</v>
      </c>
      <c r="M1375" s="12"/>
      <c r="N1375" s="12"/>
      <c r="O1375" s="12"/>
      <c r="P1375" s="12"/>
      <c r="Q1375" s="12"/>
      <c r="R1375" s="11">
        <v>203.04</v>
      </c>
      <c r="S1375" s="12"/>
      <c r="T1375" s="10">
        <v>271.62</v>
      </c>
    </row>
    <row r="1376" spans="1:20" ht="15.75" thickBot="1" x14ac:dyDescent="0.3">
      <c r="A1376" s="4" t="s">
        <v>397</v>
      </c>
      <c r="B1376" s="4" t="s">
        <v>338</v>
      </c>
      <c r="C1376" s="4" t="s">
        <v>339</v>
      </c>
      <c r="D1376" s="4" t="s">
        <v>408</v>
      </c>
      <c r="E1376" s="4" t="s">
        <v>409</v>
      </c>
      <c r="F1376" s="4" t="s">
        <v>156</v>
      </c>
      <c r="G1376" s="4" t="s">
        <v>157</v>
      </c>
      <c r="H1376" s="9">
        <v>64.290000000000006</v>
      </c>
      <c r="I1376" s="9">
        <v>21.43</v>
      </c>
      <c r="J1376" s="8"/>
      <c r="K1376" s="9">
        <v>21.43</v>
      </c>
      <c r="L1376" s="9">
        <v>42.86</v>
      </c>
      <c r="M1376" s="9">
        <v>42.86</v>
      </c>
      <c r="N1376" s="9">
        <v>42.86</v>
      </c>
      <c r="O1376" s="9">
        <v>21.43</v>
      </c>
      <c r="P1376" s="9">
        <v>128.58000000000001</v>
      </c>
      <c r="Q1376" s="9">
        <v>128.58000000000001</v>
      </c>
      <c r="R1376" s="9">
        <v>85.72</v>
      </c>
      <c r="S1376" s="9">
        <v>21.43</v>
      </c>
      <c r="T1376" s="10">
        <v>621.47</v>
      </c>
    </row>
    <row r="1377" spans="1:20" ht="15.75" thickBot="1" x14ac:dyDescent="0.3">
      <c r="A1377" s="4" t="s">
        <v>397</v>
      </c>
      <c r="B1377" s="4" t="s">
        <v>338</v>
      </c>
      <c r="C1377" s="4" t="s">
        <v>339</v>
      </c>
      <c r="D1377" s="4" t="s">
        <v>408</v>
      </c>
      <c r="E1377" s="4" t="s">
        <v>409</v>
      </c>
      <c r="F1377" s="4" t="s">
        <v>106</v>
      </c>
      <c r="G1377" s="4" t="s">
        <v>107</v>
      </c>
      <c r="H1377" s="11">
        <v>-30356.06</v>
      </c>
      <c r="I1377" s="11">
        <v>-29499.599999999999</v>
      </c>
      <c r="J1377" s="11">
        <v>-29321.759999999998</v>
      </c>
      <c r="K1377" s="11">
        <v>-29321.599999999999</v>
      </c>
      <c r="L1377" s="11">
        <v>-28940.799999999999</v>
      </c>
      <c r="M1377" s="11">
        <v>-29821.4</v>
      </c>
      <c r="N1377" s="11">
        <v>-25132.799999999999</v>
      </c>
      <c r="O1377" s="11">
        <v>-23990.400000000001</v>
      </c>
      <c r="P1377" s="11">
        <v>-23990.400000000001</v>
      </c>
      <c r="Q1377" s="11">
        <v>-30464</v>
      </c>
      <c r="R1377" s="11">
        <v>-28845.599999999999</v>
      </c>
      <c r="S1377" s="11">
        <v>-28229.8</v>
      </c>
      <c r="T1377" s="10">
        <v>-337914.22</v>
      </c>
    </row>
    <row r="1378" spans="1:20" ht="15.75" thickBot="1" x14ac:dyDescent="0.3">
      <c r="A1378" s="4" t="s">
        <v>397</v>
      </c>
      <c r="B1378" s="4" t="s">
        <v>338</v>
      </c>
      <c r="C1378" s="4" t="s">
        <v>339</v>
      </c>
      <c r="D1378" s="4" t="s">
        <v>408</v>
      </c>
      <c r="E1378" s="4" t="s">
        <v>409</v>
      </c>
      <c r="F1378" s="4" t="s">
        <v>108</v>
      </c>
      <c r="G1378" s="4" t="s">
        <v>109</v>
      </c>
      <c r="H1378" s="9">
        <v>-259.33999999999997</v>
      </c>
      <c r="I1378" s="9">
        <v>-212.18</v>
      </c>
      <c r="J1378" s="9">
        <v>-23.58</v>
      </c>
      <c r="K1378" s="8"/>
      <c r="L1378" s="9">
        <v>-47.16</v>
      </c>
      <c r="M1378" s="9">
        <v>-94.32</v>
      </c>
      <c r="N1378" s="9">
        <v>-188.61</v>
      </c>
      <c r="O1378" s="8"/>
      <c r="P1378" s="9">
        <v>-11.79</v>
      </c>
      <c r="Q1378" s="9">
        <v>-47.16</v>
      </c>
      <c r="R1378" s="9">
        <v>-141.47</v>
      </c>
      <c r="S1378" s="9">
        <v>-97.12</v>
      </c>
      <c r="T1378" s="10">
        <v>-1122.73</v>
      </c>
    </row>
    <row r="1379" spans="1:20" ht="15.75" thickBot="1" x14ac:dyDescent="0.3">
      <c r="A1379" s="4" t="s">
        <v>397</v>
      </c>
      <c r="B1379" s="4" t="s">
        <v>338</v>
      </c>
      <c r="C1379" s="4" t="s">
        <v>339</v>
      </c>
      <c r="D1379" s="4" t="s">
        <v>410</v>
      </c>
      <c r="E1379" s="4" t="s">
        <v>411</v>
      </c>
      <c r="F1379" s="4" t="s">
        <v>110</v>
      </c>
      <c r="G1379" s="4" t="s">
        <v>111</v>
      </c>
      <c r="H1379" s="11">
        <v>99405.04</v>
      </c>
      <c r="I1379" s="11">
        <v>98841.64</v>
      </c>
      <c r="J1379" s="11">
        <v>87304.53</v>
      </c>
      <c r="K1379" s="11">
        <v>99126.75</v>
      </c>
      <c r="L1379" s="11">
        <v>95144.46</v>
      </c>
      <c r="M1379" s="11">
        <v>100059.93</v>
      </c>
      <c r="N1379" s="11">
        <v>85999.23</v>
      </c>
      <c r="O1379" s="11">
        <v>95586.52</v>
      </c>
      <c r="P1379" s="11">
        <v>87207.33</v>
      </c>
      <c r="Q1379" s="11">
        <v>105864.38</v>
      </c>
      <c r="R1379" s="11">
        <v>80588.13</v>
      </c>
      <c r="S1379" s="11">
        <v>83774.8</v>
      </c>
      <c r="T1379" s="10">
        <v>1118902.74</v>
      </c>
    </row>
    <row r="1380" spans="1:20" ht="15.75" thickBot="1" x14ac:dyDescent="0.3">
      <c r="A1380" s="4" t="s">
        <v>397</v>
      </c>
      <c r="B1380" s="4" t="s">
        <v>338</v>
      </c>
      <c r="C1380" s="4" t="s">
        <v>339</v>
      </c>
      <c r="D1380" s="4" t="s">
        <v>410</v>
      </c>
      <c r="E1380" s="4" t="s">
        <v>411</v>
      </c>
      <c r="F1380" s="4" t="s">
        <v>114</v>
      </c>
      <c r="G1380" s="4" t="s">
        <v>115</v>
      </c>
      <c r="H1380" s="9">
        <v>821.13</v>
      </c>
      <c r="I1380" s="9">
        <v>1084.99</v>
      </c>
      <c r="J1380" s="9">
        <v>2538.04</v>
      </c>
      <c r="K1380" s="9">
        <v>999.93</v>
      </c>
      <c r="L1380" s="9">
        <v>-6.94</v>
      </c>
      <c r="M1380" s="9">
        <v>1558.93</v>
      </c>
      <c r="N1380" s="9">
        <v>847.17</v>
      </c>
      <c r="O1380" s="9">
        <v>992.99</v>
      </c>
      <c r="P1380" s="9">
        <v>1458.24</v>
      </c>
      <c r="Q1380" s="9">
        <v>2656.07</v>
      </c>
      <c r="R1380" s="9">
        <v>9235.5300000000007</v>
      </c>
      <c r="S1380" s="9">
        <v>-2347.59</v>
      </c>
      <c r="T1380" s="10">
        <v>19838.490000000002</v>
      </c>
    </row>
    <row r="1381" spans="1:20" ht="15.75" thickBot="1" x14ac:dyDescent="0.3">
      <c r="A1381" s="4" t="s">
        <v>397</v>
      </c>
      <c r="B1381" s="4" t="s">
        <v>338</v>
      </c>
      <c r="C1381" s="4" t="s">
        <v>339</v>
      </c>
      <c r="D1381" s="4" t="s">
        <v>410</v>
      </c>
      <c r="E1381" s="4" t="s">
        <v>411</v>
      </c>
      <c r="F1381" s="4" t="s">
        <v>86</v>
      </c>
      <c r="G1381" s="4" t="s">
        <v>87</v>
      </c>
      <c r="H1381" s="11">
        <v>39131.64</v>
      </c>
      <c r="I1381" s="11">
        <v>31395.040000000001</v>
      </c>
      <c r="J1381" s="11">
        <v>35968.589999999997</v>
      </c>
      <c r="K1381" s="11">
        <v>35478.449999999997</v>
      </c>
      <c r="L1381" s="11">
        <v>32898.6</v>
      </c>
      <c r="M1381" s="11">
        <v>34942.230000000003</v>
      </c>
      <c r="N1381" s="11">
        <v>24320.57</v>
      </c>
      <c r="O1381" s="11">
        <v>33921.46</v>
      </c>
      <c r="P1381" s="11">
        <v>30298.6</v>
      </c>
      <c r="Q1381" s="11">
        <v>39246.53</v>
      </c>
      <c r="R1381" s="11">
        <v>35498.19</v>
      </c>
      <c r="S1381" s="11">
        <v>27939.02</v>
      </c>
      <c r="T1381" s="10">
        <v>401038.92</v>
      </c>
    </row>
    <row r="1382" spans="1:20" ht="15.75" thickBot="1" x14ac:dyDescent="0.3">
      <c r="A1382" s="4" t="s">
        <v>397</v>
      </c>
      <c r="B1382" s="4" t="s">
        <v>338</v>
      </c>
      <c r="C1382" s="4" t="s">
        <v>339</v>
      </c>
      <c r="D1382" s="4" t="s">
        <v>410</v>
      </c>
      <c r="E1382" s="4" t="s">
        <v>411</v>
      </c>
      <c r="F1382" s="4" t="s">
        <v>116</v>
      </c>
      <c r="G1382" s="4" t="s">
        <v>117</v>
      </c>
      <c r="H1382" s="9">
        <v>2438.1999999999998</v>
      </c>
      <c r="I1382" s="9">
        <v>2083.0500000000002</v>
      </c>
      <c r="J1382" s="9">
        <v>1383.31</v>
      </c>
      <c r="K1382" s="9">
        <v>1414.47</v>
      </c>
      <c r="L1382" s="9">
        <v>597.79999999999995</v>
      </c>
      <c r="M1382" s="9">
        <v>3519.19</v>
      </c>
      <c r="N1382" s="9">
        <v>2409.8200000000002</v>
      </c>
      <c r="O1382" s="9">
        <v>1811.74</v>
      </c>
      <c r="P1382" s="9">
        <v>1167.0899999999999</v>
      </c>
      <c r="Q1382" s="9">
        <v>3771.21</v>
      </c>
      <c r="R1382" s="9">
        <v>6248.81</v>
      </c>
      <c r="S1382" s="9">
        <v>-969.19</v>
      </c>
      <c r="T1382" s="10">
        <v>25875.5</v>
      </c>
    </row>
    <row r="1383" spans="1:20" ht="15.75" thickBot="1" x14ac:dyDescent="0.3">
      <c r="A1383" s="4" t="s">
        <v>397</v>
      </c>
      <c r="B1383" s="4" t="s">
        <v>338</v>
      </c>
      <c r="C1383" s="4" t="s">
        <v>339</v>
      </c>
      <c r="D1383" s="4" t="s">
        <v>410</v>
      </c>
      <c r="E1383" s="4" t="s">
        <v>411</v>
      </c>
      <c r="F1383" s="4" t="s">
        <v>112</v>
      </c>
      <c r="G1383" s="4" t="s">
        <v>113</v>
      </c>
      <c r="H1383" s="12"/>
      <c r="I1383" s="12"/>
      <c r="J1383" s="12"/>
      <c r="K1383" s="12"/>
      <c r="L1383" s="11">
        <v>126</v>
      </c>
      <c r="M1383" s="12"/>
      <c r="N1383" s="12"/>
      <c r="O1383" s="12"/>
      <c r="P1383" s="12"/>
      <c r="Q1383" s="12"/>
      <c r="R1383" s="11">
        <v>19000</v>
      </c>
      <c r="S1383" s="12"/>
      <c r="T1383" s="10">
        <v>19126</v>
      </c>
    </row>
    <row r="1384" spans="1:20" ht="15.75" thickBot="1" x14ac:dyDescent="0.3">
      <c r="A1384" s="4" t="s">
        <v>397</v>
      </c>
      <c r="B1384" s="4" t="s">
        <v>338</v>
      </c>
      <c r="C1384" s="4" t="s">
        <v>339</v>
      </c>
      <c r="D1384" s="4" t="s">
        <v>410</v>
      </c>
      <c r="E1384" s="4" t="s">
        <v>411</v>
      </c>
      <c r="F1384" s="4" t="s">
        <v>88</v>
      </c>
      <c r="G1384" s="4" t="s">
        <v>89</v>
      </c>
      <c r="H1384" s="9">
        <v>19474.87</v>
      </c>
      <c r="I1384" s="9">
        <v>18719.41</v>
      </c>
      <c r="J1384" s="9">
        <v>19578.47</v>
      </c>
      <c r="K1384" s="9">
        <v>19463.189999999999</v>
      </c>
      <c r="L1384" s="9">
        <v>19829.990000000002</v>
      </c>
      <c r="M1384" s="9">
        <v>19341.86</v>
      </c>
      <c r="N1384" s="9">
        <v>19569</v>
      </c>
      <c r="O1384" s="9">
        <v>19941.150000000001</v>
      </c>
      <c r="P1384" s="9">
        <v>19135.59</v>
      </c>
      <c r="Q1384" s="9">
        <v>19887.310000000001</v>
      </c>
      <c r="R1384" s="9">
        <v>19615.37</v>
      </c>
      <c r="S1384" s="9">
        <v>19547.84</v>
      </c>
      <c r="T1384" s="10">
        <v>234104.05</v>
      </c>
    </row>
    <row r="1385" spans="1:20" ht="15.75" thickBot="1" x14ac:dyDescent="0.3">
      <c r="A1385" s="4" t="s">
        <v>397</v>
      </c>
      <c r="B1385" s="4" t="s">
        <v>338</v>
      </c>
      <c r="C1385" s="4" t="s">
        <v>339</v>
      </c>
      <c r="D1385" s="4" t="s">
        <v>410</v>
      </c>
      <c r="E1385" s="4" t="s">
        <v>411</v>
      </c>
      <c r="F1385" s="4" t="s">
        <v>90</v>
      </c>
      <c r="G1385" s="4" t="s">
        <v>91</v>
      </c>
      <c r="H1385" s="11">
        <v>76245.47</v>
      </c>
      <c r="I1385" s="11">
        <v>73177.91</v>
      </c>
      <c r="J1385" s="11">
        <v>76652.41</v>
      </c>
      <c r="K1385" s="11">
        <v>75964.570000000007</v>
      </c>
      <c r="L1385" s="11">
        <v>77096.41</v>
      </c>
      <c r="M1385" s="11">
        <v>75926.53</v>
      </c>
      <c r="N1385" s="11">
        <v>76517.91</v>
      </c>
      <c r="O1385" s="11">
        <v>77874.77</v>
      </c>
      <c r="P1385" s="11">
        <v>74729.899999999994</v>
      </c>
      <c r="Q1385" s="11">
        <v>78272.600000000006</v>
      </c>
      <c r="R1385" s="11">
        <v>78704.67</v>
      </c>
      <c r="S1385" s="11">
        <v>75336.350000000006</v>
      </c>
      <c r="T1385" s="10">
        <v>916499.5</v>
      </c>
    </row>
    <row r="1386" spans="1:20" ht="15.75" thickBot="1" x14ac:dyDescent="0.3">
      <c r="A1386" s="4" t="s">
        <v>397</v>
      </c>
      <c r="B1386" s="4" t="s">
        <v>338</v>
      </c>
      <c r="C1386" s="4" t="s">
        <v>339</v>
      </c>
      <c r="D1386" s="4" t="s">
        <v>410</v>
      </c>
      <c r="E1386" s="4" t="s">
        <v>411</v>
      </c>
      <c r="F1386" s="4" t="s">
        <v>118</v>
      </c>
      <c r="G1386" s="4" t="s">
        <v>119</v>
      </c>
      <c r="H1386" s="8"/>
      <c r="I1386" s="9">
        <v>1994</v>
      </c>
      <c r="J1386" s="8"/>
      <c r="K1386" s="9">
        <v>32.840000000000003</v>
      </c>
      <c r="L1386" s="8"/>
      <c r="M1386" s="8"/>
      <c r="N1386" s="9">
        <v>1300</v>
      </c>
      <c r="O1386" s="8"/>
      <c r="P1386" s="8"/>
      <c r="Q1386" s="8"/>
      <c r="R1386" s="8"/>
      <c r="S1386" s="8"/>
      <c r="T1386" s="10">
        <v>3326.84</v>
      </c>
    </row>
    <row r="1387" spans="1:20" ht="15.75" thickBot="1" x14ac:dyDescent="0.3">
      <c r="A1387" s="4" t="s">
        <v>397</v>
      </c>
      <c r="B1387" s="4" t="s">
        <v>338</v>
      </c>
      <c r="C1387" s="4" t="s">
        <v>339</v>
      </c>
      <c r="D1387" s="4" t="s">
        <v>410</v>
      </c>
      <c r="E1387" s="4" t="s">
        <v>411</v>
      </c>
      <c r="F1387" s="4" t="s">
        <v>61</v>
      </c>
      <c r="G1387" s="4" t="s">
        <v>62</v>
      </c>
      <c r="H1387" s="11">
        <v>499.76</v>
      </c>
      <c r="I1387" s="11">
        <v>1843.02</v>
      </c>
      <c r="J1387" s="11">
        <v>891.44</v>
      </c>
      <c r="K1387" s="11">
        <v>760.59</v>
      </c>
      <c r="L1387" s="11">
        <v>681.2</v>
      </c>
      <c r="M1387" s="11">
        <v>904.33</v>
      </c>
      <c r="N1387" s="11">
        <v>1539.39</v>
      </c>
      <c r="O1387" s="11">
        <v>1591.8</v>
      </c>
      <c r="P1387" s="11">
        <v>1146.6099999999999</v>
      </c>
      <c r="Q1387" s="11">
        <v>556.96</v>
      </c>
      <c r="R1387" s="11">
        <v>475</v>
      </c>
      <c r="S1387" s="11">
        <v>818.68</v>
      </c>
      <c r="T1387" s="10">
        <v>11708.78</v>
      </c>
    </row>
    <row r="1388" spans="1:20" ht="15.75" thickBot="1" x14ac:dyDescent="0.3">
      <c r="A1388" s="4" t="s">
        <v>397</v>
      </c>
      <c r="B1388" s="4" t="s">
        <v>338</v>
      </c>
      <c r="C1388" s="4" t="s">
        <v>339</v>
      </c>
      <c r="D1388" s="4" t="s">
        <v>410</v>
      </c>
      <c r="E1388" s="4" t="s">
        <v>411</v>
      </c>
      <c r="F1388" s="4" t="s">
        <v>92</v>
      </c>
      <c r="G1388" s="4" t="s">
        <v>93</v>
      </c>
      <c r="H1388" s="8"/>
      <c r="I1388" s="9">
        <v>5503.15</v>
      </c>
      <c r="J1388" s="8"/>
      <c r="K1388" s="8"/>
      <c r="L1388" s="9">
        <v>41.31</v>
      </c>
      <c r="M1388" s="8"/>
      <c r="N1388" s="8"/>
      <c r="O1388" s="8"/>
      <c r="P1388" s="8"/>
      <c r="Q1388" s="8"/>
      <c r="R1388" s="8"/>
      <c r="S1388" s="8"/>
      <c r="T1388" s="10">
        <v>5544.46</v>
      </c>
    </row>
    <row r="1389" spans="1:20" ht="15.75" thickBot="1" x14ac:dyDescent="0.3">
      <c r="A1389" s="4" t="s">
        <v>397</v>
      </c>
      <c r="B1389" s="4" t="s">
        <v>338</v>
      </c>
      <c r="C1389" s="4" t="s">
        <v>339</v>
      </c>
      <c r="D1389" s="4" t="s">
        <v>410</v>
      </c>
      <c r="E1389" s="4" t="s">
        <v>411</v>
      </c>
      <c r="F1389" s="4" t="s">
        <v>235</v>
      </c>
      <c r="G1389" s="4" t="s">
        <v>236</v>
      </c>
      <c r="H1389" s="12"/>
      <c r="I1389" s="11">
        <v>73.64</v>
      </c>
      <c r="J1389" s="12"/>
      <c r="K1389" s="12"/>
      <c r="L1389" s="12"/>
      <c r="M1389" s="12"/>
      <c r="N1389" s="12"/>
      <c r="O1389" s="12"/>
      <c r="P1389" s="12"/>
      <c r="Q1389" s="12"/>
      <c r="R1389" s="12"/>
      <c r="S1389" s="12"/>
      <c r="T1389" s="10">
        <v>73.64</v>
      </c>
    </row>
    <row r="1390" spans="1:20" ht="15.75" thickBot="1" x14ac:dyDescent="0.3">
      <c r="A1390" s="4" t="s">
        <v>397</v>
      </c>
      <c r="B1390" s="4" t="s">
        <v>338</v>
      </c>
      <c r="C1390" s="4" t="s">
        <v>339</v>
      </c>
      <c r="D1390" s="4" t="s">
        <v>410</v>
      </c>
      <c r="E1390" s="4" t="s">
        <v>411</v>
      </c>
      <c r="F1390" s="4" t="s">
        <v>120</v>
      </c>
      <c r="G1390" s="4" t="s">
        <v>121</v>
      </c>
      <c r="H1390" s="9">
        <v>182.03</v>
      </c>
      <c r="I1390" s="8"/>
      <c r="J1390" s="8"/>
      <c r="K1390" s="9">
        <v>111.18</v>
      </c>
      <c r="L1390" s="8"/>
      <c r="M1390" s="9">
        <v>262.69</v>
      </c>
      <c r="N1390" s="9">
        <v>405.48</v>
      </c>
      <c r="O1390" s="9">
        <v>192.93</v>
      </c>
      <c r="P1390" s="9">
        <v>69.760000000000005</v>
      </c>
      <c r="Q1390" s="9">
        <v>76.3</v>
      </c>
      <c r="R1390" s="8"/>
      <c r="S1390" s="8"/>
      <c r="T1390" s="10">
        <v>1300.3699999999999</v>
      </c>
    </row>
    <row r="1391" spans="1:20" ht="15.75" thickBot="1" x14ac:dyDescent="0.3">
      <c r="A1391" s="4" t="s">
        <v>397</v>
      </c>
      <c r="B1391" s="4" t="s">
        <v>338</v>
      </c>
      <c r="C1391" s="4" t="s">
        <v>339</v>
      </c>
      <c r="D1391" s="4" t="s">
        <v>410</v>
      </c>
      <c r="E1391" s="4" t="s">
        <v>411</v>
      </c>
      <c r="F1391" s="4" t="s">
        <v>94</v>
      </c>
      <c r="G1391" s="4" t="s">
        <v>95</v>
      </c>
      <c r="H1391" s="11">
        <v>31.48</v>
      </c>
      <c r="I1391" s="11">
        <v>10</v>
      </c>
      <c r="J1391" s="11">
        <v>8</v>
      </c>
      <c r="K1391" s="11">
        <v>10</v>
      </c>
      <c r="L1391" s="12"/>
      <c r="M1391" s="11">
        <v>515.95000000000005</v>
      </c>
      <c r="N1391" s="11">
        <v>18</v>
      </c>
      <c r="O1391" s="11">
        <v>10</v>
      </c>
      <c r="P1391" s="11">
        <v>113.46</v>
      </c>
      <c r="Q1391" s="11">
        <v>20</v>
      </c>
      <c r="R1391" s="12"/>
      <c r="S1391" s="11">
        <v>8</v>
      </c>
      <c r="T1391" s="10">
        <v>744.89</v>
      </c>
    </row>
    <row r="1392" spans="1:20" ht="15.75" thickBot="1" x14ac:dyDescent="0.3">
      <c r="A1392" s="4" t="s">
        <v>397</v>
      </c>
      <c r="B1392" s="4" t="s">
        <v>338</v>
      </c>
      <c r="C1392" s="4" t="s">
        <v>339</v>
      </c>
      <c r="D1392" s="4" t="s">
        <v>410</v>
      </c>
      <c r="E1392" s="4" t="s">
        <v>411</v>
      </c>
      <c r="F1392" s="4" t="s">
        <v>84</v>
      </c>
      <c r="G1392" s="4" t="s">
        <v>85</v>
      </c>
      <c r="H1392" s="9">
        <v>1499.82</v>
      </c>
      <c r="I1392" s="9">
        <v>834.66</v>
      </c>
      <c r="J1392" s="9">
        <v>1144.06</v>
      </c>
      <c r="K1392" s="9">
        <v>908.98</v>
      </c>
      <c r="L1392" s="9">
        <v>539.59</v>
      </c>
      <c r="M1392" s="9">
        <v>1474.67</v>
      </c>
      <c r="N1392" s="9">
        <v>238.97</v>
      </c>
      <c r="O1392" s="9">
        <v>1084.23</v>
      </c>
      <c r="P1392" s="9">
        <v>727.8</v>
      </c>
      <c r="Q1392" s="9">
        <v>1534.65</v>
      </c>
      <c r="R1392" s="9">
        <v>2635.77</v>
      </c>
      <c r="S1392" s="9">
        <v>-648.47</v>
      </c>
      <c r="T1392" s="10">
        <v>11974.73</v>
      </c>
    </row>
    <row r="1393" spans="1:20" ht="15.75" thickBot="1" x14ac:dyDescent="0.3">
      <c r="A1393" s="4" t="s">
        <v>397</v>
      </c>
      <c r="B1393" s="4" t="s">
        <v>338</v>
      </c>
      <c r="C1393" s="4" t="s">
        <v>339</v>
      </c>
      <c r="D1393" s="4" t="s">
        <v>410</v>
      </c>
      <c r="E1393" s="4" t="s">
        <v>411</v>
      </c>
      <c r="F1393" s="4" t="s">
        <v>122</v>
      </c>
      <c r="G1393" s="4" t="s">
        <v>123</v>
      </c>
      <c r="H1393" s="12"/>
      <c r="I1393" s="11">
        <v>52.44</v>
      </c>
      <c r="J1393" s="12"/>
      <c r="K1393" s="12"/>
      <c r="L1393" s="12"/>
      <c r="M1393" s="11">
        <v>52.44</v>
      </c>
      <c r="N1393" s="12"/>
      <c r="O1393" s="12"/>
      <c r="P1393" s="12"/>
      <c r="Q1393" s="12"/>
      <c r="R1393" s="12"/>
      <c r="S1393" s="11">
        <v>52.44</v>
      </c>
      <c r="T1393" s="10">
        <v>157.32</v>
      </c>
    </row>
    <row r="1394" spans="1:20" ht="15.75" thickBot="1" x14ac:dyDescent="0.3">
      <c r="A1394" s="4" t="s">
        <v>397</v>
      </c>
      <c r="B1394" s="4" t="s">
        <v>338</v>
      </c>
      <c r="C1394" s="4" t="s">
        <v>339</v>
      </c>
      <c r="D1394" s="4" t="s">
        <v>410</v>
      </c>
      <c r="E1394" s="4" t="s">
        <v>411</v>
      </c>
      <c r="F1394" s="4" t="s">
        <v>44</v>
      </c>
      <c r="G1394" s="4" t="s">
        <v>45</v>
      </c>
      <c r="H1394" s="8"/>
      <c r="I1394" s="8"/>
      <c r="J1394" s="8"/>
      <c r="K1394" s="8"/>
      <c r="L1394" s="8"/>
      <c r="M1394" s="8"/>
      <c r="N1394" s="9">
        <v>791.27</v>
      </c>
      <c r="O1394" s="9">
        <v>2115.35</v>
      </c>
      <c r="P1394" s="9">
        <v>1020.99</v>
      </c>
      <c r="Q1394" s="9">
        <v>109</v>
      </c>
      <c r="R1394" s="9">
        <v>245.69</v>
      </c>
      <c r="S1394" s="8"/>
      <c r="T1394" s="10">
        <v>4282.3</v>
      </c>
    </row>
    <row r="1395" spans="1:20" ht="15.75" thickBot="1" x14ac:dyDescent="0.3">
      <c r="A1395" s="4" t="s">
        <v>397</v>
      </c>
      <c r="B1395" s="4" t="s">
        <v>338</v>
      </c>
      <c r="C1395" s="4" t="s">
        <v>339</v>
      </c>
      <c r="D1395" s="4" t="s">
        <v>410</v>
      </c>
      <c r="E1395" s="4" t="s">
        <v>411</v>
      </c>
      <c r="F1395" s="4" t="s">
        <v>207</v>
      </c>
      <c r="G1395" s="4" t="s">
        <v>208</v>
      </c>
      <c r="H1395" s="12"/>
      <c r="I1395" s="11">
        <v>142.75</v>
      </c>
      <c r="J1395" s="12"/>
      <c r="K1395" s="12"/>
      <c r="L1395" s="12"/>
      <c r="M1395" s="15">
        <v>0</v>
      </c>
      <c r="N1395" s="15">
        <v>0</v>
      </c>
      <c r="O1395" s="11">
        <v>124.61</v>
      </c>
      <c r="P1395" s="12"/>
      <c r="Q1395" s="12"/>
      <c r="R1395" s="12"/>
      <c r="S1395" s="12"/>
      <c r="T1395" s="10">
        <v>267.36</v>
      </c>
    </row>
    <row r="1396" spans="1:20" ht="15.75" thickBot="1" x14ac:dyDescent="0.3">
      <c r="A1396" s="4" t="s">
        <v>397</v>
      </c>
      <c r="B1396" s="4" t="s">
        <v>338</v>
      </c>
      <c r="C1396" s="4" t="s">
        <v>339</v>
      </c>
      <c r="D1396" s="4" t="s">
        <v>410</v>
      </c>
      <c r="E1396" s="4" t="s">
        <v>411</v>
      </c>
      <c r="F1396" s="4" t="s">
        <v>128</v>
      </c>
      <c r="G1396" s="4" t="s">
        <v>129</v>
      </c>
      <c r="H1396" s="8"/>
      <c r="I1396" s="8"/>
      <c r="J1396" s="8"/>
      <c r="K1396" s="8"/>
      <c r="L1396" s="8"/>
      <c r="M1396" s="8"/>
      <c r="N1396" s="8"/>
      <c r="O1396" s="8"/>
      <c r="P1396" s="8"/>
      <c r="Q1396" s="9">
        <v>39.32</v>
      </c>
      <c r="R1396" s="9">
        <v>-39.32</v>
      </c>
      <c r="S1396" s="8"/>
      <c r="T1396" s="14">
        <v>0</v>
      </c>
    </row>
    <row r="1397" spans="1:20" ht="15.75" thickBot="1" x14ac:dyDescent="0.3">
      <c r="A1397" s="4" t="s">
        <v>397</v>
      </c>
      <c r="B1397" s="4" t="s">
        <v>338</v>
      </c>
      <c r="C1397" s="4" t="s">
        <v>339</v>
      </c>
      <c r="D1397" s="4" t="s">
        <v>410</v>
      </c>
      <c r="E1397" s="4" t="s">
        <v>411</v>
      </c>
      <c r="F1397" s="4" t="s">
        <v>71</v>
      </c>
      <c r="G1397" s="4" t="s">
        <v>72</v>
      </c>
      <c r="H1397" s="12"/>
      <c r="I1397" s="12"/>
      <c r="J1397" s="12"/>
      <c r="K1397" s="11">
        <v>7.29</v>
      </c>
      <c r="L1397" s="12"/>
      <c r="M1397" s="12"/>
      <c r="N1397" s="12"/>
      <c r="O1397" s="12"/>
      <c r="P1397" s="12"/>
      <c r="Q1397" s="12"/>
      <c r="R1397" s="12"/>
      <c r="S1397" s="12"/>
      <c r="T1397" s="10">
        <v>7.29</v>
      </c>
    </row>
    <row r="1398" spans="1:20" ht="15.75" thickBot="1" x14ac:dyDescent="0.3">
      <c r="A1398" s="4" t="s">
        <v>397</v>
      </c>
      <c r="B1398" s="4" t="s">
        <v>338</v>
      </c>
      <c r="C1398" s="4" t="s">
        <v>339</v>
      </c>
      <c r="D1398" s="4" t="s">
        <v>410</v>
      </c>
      <c r="E1398" s="4" t="s">
        <v>411</v>
      </c>
      <c r="F1398" s="4" t="s">
        <v>98</v>
      </c>
      <c r="G1398" s="4" t="s">
        <v>99</v>
      </c>
      <c r="H1398" s="9">
        <v>1416.45</v>
      </c>
      <c r="I1398" s="9">
        <v>1654.94</v>
      </c>
      <c r="J1398" s="9">
        <v>541.62</v>
      </c>
      <c r="K1398" s="9">
        <v>791.76</v>
      </c>
      <c r="L1398" s="9">
        <v>121.28</v>
      </c>
      <c r="M1398" s="9">
        <v>613.04</v>
      </c>
      <c r="N1398" s="9">
        <v>944.42</v>
      </c>
      <c r="O1398" s="9">
        <v>1004.52</v>
      </c>
      <c r="P1398" s="9">
        <v>743.98</v>
      </c>
      <c r="Q1398" s="9">
        <v>1382.06</v>
      </c>
      <c r="R1398" s="9">
        <v>738.29</v>
      </c>
      <c r="S1398" s="9">
        <v>1135.27</v>
      </c>
      <c r="T1398" s="10">
        <v>11087.63</v>
      </c>
    </row>
    <row r="1399" spans="1:20" ht="15.75" thickBot="1" x14ac:dyDescent="0.3">
      <c r="A1399" s="4" t="s">
        <v>397</v>
      </c>
      <c r="B1399" s="4" t="s">
        <v>338</v>
      </c>
      <c r="C1399" s="4" t="s">
        <v>339</v>
      </c>
      <c r="D1399" s="4" t="s">
        <v>410</v>
      </c>
      <c r="E1399" s="4" t="s">
        <v>411</v>
      </c>
      <c r="F1399" s="4" t="s">
        <v>412</v>
      </c>
      <c r="G1399" s="4" t="s">
        <v>413</v>
      </c>
      <c r="H1399" s="11">
        <v>196.91</v>
      </c>
      <c r="I1399" s="12"/>
      <c r="J1399" s="12"/>
      <c r="K1399" s="12"/>
      <c r="L1399" s="12"/>
      <c r="M1399" s="12"/>
      <c r="N1399" s="12"/>
      <c r="O1399" s="12"/>
      <c r="P1399" s="11">
        <v>197.05</v>
      </c>
      <c r="Q1399" s="12"/>
      <c r="R1399" s="12"/>
      <c r="S1399" s="12"/>
      <c r="T1399" s="10">
        <v>393.96</v>
      </c>
    </row>
    <row r="1400" spans="1:20" ht="15.75" thickBot="1" x14ac:dyDescent="0.3">
      <c r="A1400" s="4" t="s">
        <v>397</v>
      </c>
      <c r="B1400" s="4" t="s">
        <v>338</v>
      </c>
      <c r="C1400" s="4" t="s">
        <v>339</v>
      </c>
      <c r="D1400" s="4" t="s">
        <v>410</v>
      </c>
      <c r="E1400" s="4" t="s">
        <v>411</v>
      </c>
      <c r="F1400" s="4" t="s">
        <v>215</v>
      </c>
      <c r="G1400" s="4" t="s">
        <v>216</v>
      </c>
      <c r="H1400" s="9">
        <v>362.99</v>
      </c>
      <c r="I1400" s="8"/>
      <c r="J1400" s="8"/>
      <c r="K1400" s="9">
        <v>390.6</v>
      </c>
      <c r="L1400" s="9">
        <v>149</v>
      </c>
      <c r="M1400" s="8"/>
      <c r="N1400" s="8"/>
      <c r="O1400" s="8"/>
      <c r="P1400" s="8"/>
      <c r="Q1400" s="8"/>
      <c r="R1400" s="8"/>
      <c r="S1400" s="8"/>
      <c r="T1400" s="10">
        <v>902.59</v>
      </c>
    </row>
    <row r="1401" spans="1:20" ht="15.75" thickBot="1" x14ac:dyDescent="0.3">
      <c r="A1401" s="4" t="s">
        <v>397</v>
      </c>
      <c r="B1401" s="4" t="s">
        <v>338</v>
      </c>
      <c r="C1401" s="4" t="s">
        <v>339</v>
      </c>
      <c r="D1401" s="4" t="s">
        <v>410</v>
      </c>
      <c r="E1401" s="4" t="s">
        <v>411</v>
      </c>
      <c r="F1401" s="4" t="s">
        <v>130</v>
      </c>
      <c r="G1401" s="4" t="s">
        <v>131</v>
      </c>
      <c r="H1401" s="11">
        <v>1312.06</v>
      </c>
      <c r="I1401" s="11">
        <v>1287.5999999999999</v>
      </c>
      <c r="J1401" s="11">
        <v>1457.53</v>
      </c>
      <c r="K1401" s="11">
        <v>1931.66</v>
      </c>
      <c r="L1401" s="11">
        <v>1268.17</v>
      </c>
      <c r="M1401" s="11">
        <v>1274.27</v>
      </c>
      <c r="N1401" s="11">
        <v>1984.39</v>
      </c>
      <c r="O1401" s="11">
        <v>1743.06</v>
      </c>
      <c r="P1401" s="11">
        <v>1258.6400000000001</v>
      </c>
      <c r="Q1401" s="11">
        <v>1149.08</v>
      </c>
      <c r="R1401" s="11">
        <v>885.17</v>
      </c>
      <c r="S1401" s="11">
        <v>1340.97</v>
      </c>
      <c r="T1401" s="10">
        <v>16892.599999999999</v>
      </c>
    </row>
    <row r="1402" spans="1:20" ht="15.75" thickBot="1" x14ac:dyDescent="0.3">
      <c r="A1402" s="4" t="s">
        <v>397</v>
      </c>
      <c r="B1402" s="4" t="s">
        <v>338</v>
      </c>
      <c r="C1402" s="4" t="s">
        <v>339</v>
      </c>
      <c r="D1402" s="4" t="s">
        <v>410</v>
      </c>
      <c r="E1402" s="4" t="s">
        <v>411</v>
      </c>
      <c r="F1402" s="4" t="s">
        <v>132</v>
      </c>
      <c r="G1402" s="4" t="s">
        <v>133</v>
      </c>
      <c r="H1402" s="9">
        <v>283.16000000000003</v>
      </c>
      <c r="I1402" s="9">
        <v>305.43</v>
      </c>
      <c r="J1402" s="8"/>
      <c r="K1402" s="9">
        <v>236.43</v>
      </c>
      <c r="L1402" s="9">
        <v>309.02999999999997</v>
      </c>
      <c r="M1402" s="9">
        <v>921.1</v>
      </c>
      <c r="N1402" s="9">
        <v>70.97</v>
      </c>
      <c r="O1402" s="9">
        <v>1301.5</v>
      </c>
      <c r="P1402" s="9">
        <v>1447.57</v>
      </c>
      <c r="Q1402" s="9">
        <v>198.79</v>
      </c>
      <c r="R1402" s="9">
        <v>154.63999999999999</v>
      </c>
      <c r="S1402" s="9">
        <v>25.48</v>
      </c>
      <c r="T1402" s="10">
        <v>5254.1</v>
      </c>
    </row>
    <row r="1403" spans="1:20" ht="15.75" thickBot="1" x14ac:dyDescent="0.3">
      <c r="A1403" s="4" t="s">
        <v>397</v>
      </c>
      <c r="B1403" s="4" t="s">
        <v>338</v>
      </c>
      <c r="C1403" s="4" t="s">
        <v>339</v>
      </c>
      <c r="D1403" s="4" t="s">
        <v>410</v>
      </c>
      <c r="E1403" s="4" t="s">
        <v>411</v>
      </c>
      <c r="F1403" s="4" t="s">
        <v>136</v>
      </c>
      <c r="G1403" s="4" t="s">
        <v>137</v>
      </c>
      <c r="H1403" s="11">
        <v>62.6</v>
      </c>
      <c r="I1403" s="11">
        <v>134.1</v>
      </c>
      <c r="J1403" s="11">
        <v>178.05</v>
      </c>
      <c r="K1403" s="11">
        <v>92.5</v>
      </c>
      <c r="L1403" s="11">
        <v>158.19999999999999</v>
      </c>
      <c r="M1403" s="11">
        <v>147.6</v>
      </c>
      <c r="N1403" s="11">
        <v>176.9</v>
      </c>
      <c r="O1403" s="11">
        <v>79.7</v>
      </c>
      <c r="P1403" s="11">
        <v>146.05000000000001</v>
      </c>
      <c r="Q1403" s="11">
        <v>101.4</v>
      </c>
      <c r="R1403" s="11">
        <v>68</v>
      </c>
      <c r="S1403" s="11">
        <v>80.599999999999994</v>
      </c>
      <c r="T1403" s="10">
        <v>1425.7</v>
      </c>
    </row>
    <row r="1404" spans="1:20" ht="15.75" thickBot="1" x14ac:dyDescent="0.3">
      <c r="A1404" s="4" t="s">
        <v>397</v>
      </c>
      <c r="B1404" s="4" t="s">
        <v>338</v>
      </c>
      <c r="C1404" s="4" t="s">
        <v>339</v>
      </c>
      <c r="D1404" s="4" t="s">
        <v>410</v>
      </c>
      <c r="E1404" s="4" t="s">
        <v>411</v>
      </c>
      <c r="F1404" s="4" t="s">
        <v>138</v>
      </c>
      <c r="G1404" s="4" t="s">
        <v>139</v>
      </c>
      <c r="H1404" s="9">
        <v>197.14</v>
      </c>
      <c r="I1404" s="8"/>
      <c r="J1404" s="9">
        <v>1046.9000000000001</v>
      </c>
      <c r="K1404" s="8"/>
      <c r="L1404" s="9">
        <v>137.63</v>
      </c>
      <c r="M1404" s="9">
        <v>166.1</v>
      </c>
      <c r="N1404" s="8"/>
      <c r="O1404" s="9">
        <v>81.849999999999994</v>
      </c>
      <c r="P1404" s="9">
        <v>490.17</v>
      </c>
      <c r="Q1404" s="8"/>
      <c r="R1404" s="8"/>
      <c r="S1404" s="8"/>
      <c r="T1404" s="10">
        <v>2119.79</v>
      </c>
    </row>
    <row r="1405" spans="1:20" ht="15.75" thickBot="1" x14ac:dyDescent="0.3">
      <c r="A1405" s="4" t="s">
        <v>397</v>
      </c>
      <c r="B1405" s="4" t="s">
        <v>338</v>
      </c>
      <c r="C1405" s="4" t="s">
        <v>339</v>
      </c>
      <c r="D1405" s="4" t="s">
        <v>410</v>
      </c>
      <c r="E1405" s="4" t="s">
        <v>411</v>
      </c>
      <c r="F1405" s="4" t="s">
        <v>102</v>
      </c>
      <c r="G1405" s="4" t="s">
        <v>103</v>
      </c>
      <c r="H1405" s="12"/>
      <c r="I1405" s="12"/>
      <c r="J1405" s="12"/>
      <c r="K1405" s="12"/>
      <c r="L1405" s="12"/>
      <c r="M1405" s="12"/>
      <c r="N1405" s="12"/>
      <c r="O1405" s="12"/>
      <c r="P1405" s="11">
        <v>52.44</v>
      </c>
      <c r="Q1405" s="12"/>
      <c r="R1405" s="12"/>
      <c r="S1405" s="12"/>
      <c r="T1405" s="10">
        <v>52.44</v>
      </c>
    </row>
    <row r="1406" spans="1:20" ht="15.75" thickBot="1" x14ac:dyDescent="0.3">
      <c r="A1406" s="4" t="s">
        <v>397</v>
      </c>
      <c r="B1406" s="4" t="s">
        <v>338</v>
      </c>
      <c r="C1406" s="4" t="s">
        <v>339</v>
      </c>
      <c r="D1406" s="4" t="s">
        <v>410</v>
      </c>
      <c r="E1406" s="4" t="s">
        <v>411</v>
      </c>
      <c r="F1406" s="4" t="s">
        <v>414</v>
      </c>
      <c r="G1406" s="4" t="s">
        <v>415</v>
      </c>
      <c r="H1406" s="8"/>
      <c r="I1406" s="8"/>
      <c r="J1406" s="8"/>
      <c r="K1406" s="8"/>
      <c r="L1406" s="8"/>
      <c r="M1406" s="8"/>
      <c r="N1406" s="8"/>
      <c r="O1406" s="9">
        <v>18.190000000000001</v>
      </c>
      <c r="P1406" s="8"/>
      <c r="Q1406" s="8"/>
      <c r="R1406" s="8"/>
      <c r="S1406" s="8"/>
      <c r="T1406" s="10">
        <v>18.190000000000001</v>
      </c>
    </row>
    <row r="1407" spans="1:20" ht="15.75" thickBot="1" x14ac:dyDescent="0.3">
      <c r="A1407" s="4" t="s">
        <v>397</v>
      </c>
      <c r="B1407" s="4" t="s">
        <v>338</v>
      </c>
      <c r="C1407" s="4" t="s">
        <v>339</v>
      </c>
      <c r="D1407" s="4" t="s">
        <v>410</v>
      </c>
      <c r="E1407" s="4" t="s">
        <v>411</v>
      </c>
      <c r="F1407" s="4" t="s">
        <v>140</v>
      </c>
      <c r="G1407" s="4" t="s">
        <v>141</v>
      </c>
      <c r="H1407" s="11">
        <v>42.86</v>
      </c>
      <c r="I1407" s="11">
        <v>21.43</v>
      </c>
      <c r="J1407" s="11">
        <v>85.72</v>
      </c>
      <c r="K1407" s="12"/>
      <c r="L1407" s="12"/>
      <c r="M1407" s="11">
        <v>64.290000000000006</v>
      </c>
      <c r="N1407" s="11">
        <v>85.72</v>
      </c>
      <c r="O1407" s="11">
        <v>42.86</v>
      </c>
      <c r="P1407" s="11">
        <v>42.86</v>
      </c>
      <c r="Q1407" s="11">
        <v>128.58000000000001</v>
      </c>
      <c r="R1407" s="11">
        <v>67.5</v>
      </c>
      <c r="S1407" s="11">
        <v>67.5</v>
      </c>
      <c r="T1407" s="10">
        <v>649.32000000000005</v>
      </c>
    </row>
    <row r="1408" spans="1:20" ht="15.75" thickBot="1" x14ac:dyDescent="0.3">
      <c r="A1408" s="4" t="s">
        <v>397</v>
      </c>
      <c r="B1408" s="4" t="s">
        <v>338</v>
      </c>
      <c r="C1408" s="4" t="s">
        <v>339</v>
      </c>
      <c r="D1408" s="4" t="s">
        <v>410</v>
      </c>
      <c r="E1408" s="4" t="s">
        <v>411</v>
      </c>
      <c r="F1408" s="4" t="s">
        <v>342</v>
      </c>
      <c r="G1408" s="4" t="s">
        <v>343</v>
      </c>
      <c r="H1408" s="8"/>
      <c r="I1408" s="8"/>
      <c r="J1408" s="8"/>
      <c r="K1408" s="8"/>
      <c r="L1408" s="8"/>
      <c r="M1408" s="8"/>
      <c r="N1408" s="8"/>
      <c r="O1408" s="8"/>
      <c r="P1408" s="8"/>
      <c r="Q1408" s="9">
        <v>39.99</v>
      </c>
      <c r="R1408" s="8"/>
      <c r="S1408" s="8"/>
      <c r="T1408" s="10">
        <v>39.99</v>
      </c>
    </row>
    <row r="1409" spans="1:20" ht="15.75" thickBot="1" x14ac:dyDescent="0.3">
      <c r="A1409" s="4" t="s">
        <v>397</v>
      </c>
      <c r="B1409" s="4" t="s">
        <v>338</v>
      </c>
      <c r="C1409" s="4" t="s">
        <v>339</v>
      </c>
      <c r="D1409" s="4" t="s">
        <v>410</v>
      </c>
      <c r="E1409" s="4" t="s">
        <v>411</v>
      </c>
      <c r="F1409" s="4" t="s">
        <v>239</v>
      </c>
      <c r="G1409" s="4" t="s">
        <v>240</v>
      </c>
      <c r="H1409" s="11">
        <v>21.39</v>
      </c>
      <c r="I1409" s="11">
        <v>292.69</v>
      </c>
      <c r="J1409" s="11">
        <v>2194.5100000000002</v>
      </c>
      <c r="K1409" s="11">
        <v>408.54</v>
      </c>
      <c r="L1409" s="12"/>
      <c r="M1409" s="11">
        <v>318.72000000000003</v>
      </c>
      <c r="N1409" s="11">
        <v>33.99</v>
      </c>
      <c r="O1409" s="11">
        <v>39.94</v>
      </c>
      <c r="P1409" s="11">
        <v>333.47</v>
      </c>
      <c r="Q1409" s="11">
        <v>142.26</v>
      </c>
      <c r="R1409" s="11">
        <v>123.19</v>
      </c>
      <c r="S1409" s="11">
        <v>44.66</v>
      </c>
      <c r="T1409" s="10">
        <v>3953.36</v>
      </c>
    </row>
    <row r="1410" spans="1:20" ht="15.75" thickBot="1" x14ac:dyDescent="0.3">
      <c r="A1410" s="4" t="s">
        <v>397</v>
      </c>
      <c r="B1410" s="4" t="s">
        <v>338</v>
      </c>
      <c r="C1410" s="4" t="s">
        <v>339</v>
      </c>
      <c r="D1410" s="4" t="s">
        <v>410</v>
      </c>
      <c r="E1410" s="4" t="s">
        <v>411</v>
      </c>
      <c r="F1410" s="4" t="s">
        <v>144</v>
      </c>
      <c r="G1410" s="4" t="s">
        <v>145</v>
      </c>
      <c r="H1410" s="9">
        <v>1359.29</v>
      </c>
      <c r="I1410" s="9">
        <v>1754.67</v>
      </c>
      <c r="J1410" s="9">
        <v>1762.06</v>
      </c>
      <c r="K1410" s="9">
        <v>2366.15</v>
      </c>
      <c r="L1410" s="9">
        <v>2168.56</v>
      </c>
      <c r="M1410" s="9">
        <v>2482.69</v>
      </c>
      <c r="N1410" s="9">
        <v>2361</v>
      </c>
      <c r="O1410" s="9">
        <v>1688.72</v>
      </c>
      <c r="P1410" s="9">
        <v>2578.52</v>
      </c>
      <c r="Q1410" s="9">
        <v>2326.92</v>
      </c>
      <c r="R1410" s="9">
        <v>2068.86</v>
      </c>
      <c r="S1410" s="9">
        <v>2077.63</v>
      </c>
      <c r="T1410" s="10">
        <v>24995.07</v>
      </c>
    </row>
    <row r="1411" spans="1:20" ht="15.75" thickBot="1" x14ac:dyDescent="0.3">
      <c r="A1411" s="4" t="s">
        <v>397</v>
      </c>
      <c r="B1411" s="4" t="s">
        <v>338</v>
      </c>
      <c r="C1411" s="4" t="s">
        <v>339</v>
      </c>
      <c r="D1411" s="4" t="s">
        <v>410</v>
      </c>
      <c r="E1411" s="4" t="s">
        <v>411</v>
      </c>
      <c r="F1411" s="4" t="s">
        <v>217</v>
      </c>
      <c r="G1411" s="4" t="s">
        <v>218</v>
      </c>
      <c r="H1411" s="11">
        <v>497.64</v>
      </c>
      <c r="I1411" s="11">
        <v>918.1</v>
      </c>
      <c r="J1411" s="11">
        <v>494.49</v>
      </c>
      <c r="K1411" s="11">
        <v>770.81</v>
      </c>
      <c r="L1411" s="11">
        <v>490.83</v>
      </c>
      <c r="M1411" s="11">
        <v>1271.3599999999999</v>
      </c>
      <c r="N1411" s="11">
        <v>1242.02</v>
      </c>
      <c r="O1411" s="11">
        <v>404.98</v>
      </c>
      <c r="P1411" s="11">
        <v>1160.6400000000001</v>
      </c>
      <c r="Q1411" s="11">
        <v>1899.29</v>
      </c>
      <c r="R1411" s="11">
        <v>909.34</v>
      </c>
      <c r="S1411" s="11">
        <v>1028.1300000000001</v>
      </c>
      <c r="T1411" s="10">
        <v>11087.63</v>
      </c>
    </row>
    <row r="1412" spans="1:20" ht="15.75" thickBot="1" x14ac:dyDescent="0.3">
      <c r="A1412" s="4" t="s">
        <v>397</v>
      </c>
      <c r="B1412" s="4" t="s">
        <v>338</v>
      </c>
      <c r="C1412" s="4" t="s">
        <v>339</v>
      </c>
      <c r="D1412" s="4" t="s">
        <v>410</v>
      </c>
      <c r="E1412" s="4" t="s">
        <v>411</v>
      </c>
      <c r="F1412" s="4" t="s">
        <v>146</v>
      </c>
      <c r="G1412" s="4" t="s">
        <v>147</v>
      </c>
      <c r="H1412" s="9">
        <v>869</v>
      </c>
      <c r="I1412" s="9">
        <v>286.10000000000002</v>
      </c>
      <c r="J1412" s="8"/>
      <c r="K1412" s="8"/>
      <c r="L1412" s="9">
        <v>1897.12</v>
      </c>
      <c r="M1412" s="9">
        <v>1524.72</v>
      </c>
      <c r="N1412" s="9">
        <v>688.8</v>
      </c>
      <c r="O1412" s="9">
        <v>275.55</v>
      </c>
      <c r="P1412" s="9">
        <v>612.9</v>
      </c>
      <c r="Q1412" s="9">
        <v>2737.9</v>
      </c>
      <c r="R1412" s="8"/>
      <c r="S1412" s="9">
        <v>799</v>
      </c>
      <c r="T1412" s="10">
        <v>9691.09</v>
      </c>
    </row>
    <row r="1413" spans="1:20" ht="15.75" thickBot="1" x14ac:dyDescent="0.3">
      <c r="A1413" s="4" t="s">
        <v>397</v>
      </c>
      <c r="B1413" s="4" t="s">
        <v>338</v>
      </c>
      <c r="C1413" s="4" t="s">
        <v>339</v>
      </c>
      <c r="D1413" s="4" t="s">
        <v>410</v>
      </c>
      <c r="E1413" s="4" t="s">
        <v>411</v>
      </c>
      <c r="F1413" s="4" t="s">
        <v>148</v>
      </c>
      <c r="G1413" s="4" t="s">
        <v>149</v>
      </c>
      <c r="H1413" s="12"/>
      <c r="I1413" s="12"/>
      <c r="J1413" s="12"/>
      <c r="K1413" s="12"/>
      <c r="L1413" s="11">
        <v>250</v>
      </c>
      <c r="M1413" s="12"/>
      <c r="N1413" s="12"/>
      <c r="O1413" s="12"/>
      <c r="P1413" s="12"/>
      <c r="Q1413" s="12"/>
      <c r="R1413" s="11">
        <v>100</v>
      </c>
      <c r="S1413" s="12"/>
      <c r="T1413" s="10">
        <v>350</v>
      </c>
    </row>
    <row r="1414" spans="1:20" ht="15.75" thickBot="1" x14ac:dyDescent="0.3">
      <c r="A1414" s="4" t="s">
        <v>397</v>
      </c>
      <c r="B1414" s="4" t="s">
        <v>338</v>
      </c>
      <c r="C1414" s="4" t="s">
        <v>339</v>
      </c>
      <c r="D1414" s="4" t="s">
        <v>410</v>
      </c>
      <c r="E1414" s="4" t="s">
        <v>411</v>
      </c>
      <c r="F1414" s="4" t="s">
        <v>150</v>
      </c>
      <c r="G1414" s="4" t="s">
        <v>151</v>
      </c>
      <c r="H1414" s="9">
        <v>175</v>
      </c>
      <c r="I1414" s="9">
        <v>95</v>
      </c>
      <c r="J1414" s="9">
        <v>120</v>
      </c>
      <c r="K1414" s="9">
        <v>102.87</v>
      </c>
      <c r="L1414" s="9">
        <v>145.41999999999999</v>
      </c>
      <c r="M1414" s="9">
        <v>50</v>
      </c>
      <c r="N1414" s="9">
        <v>253.95</v>
      </c>
      <c r="O1414" s="9">
        <v>182.5</v>
      </c>
      <c r="P1414" s="9">
        <v>3850</v>
      </c>
      <c r="Q1414" s="9">
        <v>200</v>
      </c>
      <c r="R1414" s="9">
        <v>3245.84</v>
      </c>
      <c r="S1414" s="9">
        <v>5515</v>
      </c>
      <c r="T1414" s="10">
        <v>13935.58</v>
      </c>
    </row>
    <row r="1415" spans="1:20" ht="15.75" thickBot="1" x14ac:dyDescent="0.3">
      <c r="A1415" s="4" t="s">
        <v>397</v>
      </c>
      <c r="B1415" s="4" t="s">
        <v>338</v>
      </c>
      <c r="C1415" s="4" t="s">
        <v>339</v>
      </c>
      <c r="D1415" s="4" t="s">
        <v>410</v>
      </c>
      <c r="E1415" s="4" t="s">
        <v>411</v>
      </c>
      <c r="F1415" s="4" t="s">
        <v>152</v>
      </c>
      <c r="G1415" s="4" t="s">
        <v>153</v>
      </c>
      <c r="H1415" s="12"/>
      <c r="I1415" s="12"/>
      <c r="J1415" s="11">
        <v>120</v>
      </c>
      <c r="K1415" s="12"/>
      <c r="L1415" s="11">
        <v>50</v>
      </c>
      <c r="M1415" s="11">
        <v>55.56</v>
      </c>
      <c r="N1415" s="12"/>
      <c r="O1415" s="12"/>
      <c r="P1415" s="11">
        <v>22</v>
      </c>
      <c r="Q1415" s="11">
        <v>50</v>
      </c>
      <c r="R1415" s="11">
        <v>331.99</v>
      </c>
      <c r="S1415" s="11">
        <v>927.85</v>
      </c>
      <c r="T1415" s="10">
        <v>1557.4</v>
      </c>
    </row>
    <row r="1416" spans="1:20" ht="15.75" thickBot="1" x14ac:dyDescent="0.3">
      <c r="A1416" s="4" t="s">
        <v>397</v>
      </c>
      <c r="B1416" s="4" t="s">
        <v>338</v>
      </c>
      <c r="C1416" s="4" t="s">
        <v>339</v>
      </c>
      <c r="D1416" s="4" t="s">
        <v>410</v>
      </c>
      <c r="E1416" s="4" t="s">
        <v>411</v>
      </c>
      <c r="F1416" s="4" t="s">
        <v>359</v>
      </c>
      <c r="G1416" s="4" t="s">
        <v>360</v>
      </c>
      <c r="H1416" s="8"/>
      <c r="I1416" s="8"/>
      <c r="J1416" s="8"/>
      <c r="K1416" s="8"/>
      <c r="L1416" s="8"/>
      <c r="M1416" s="8"/>
      <c r="N1416" s="8"/>
      <c r="O1416" s="8"/>
      <c r="P1416" s="8"/>
      <c r="Q1416" s="8"/>
      <c r="R1416" s="8"/>
      <c r="S1416" s="9">
        <v>225</v>
      </c>
      <c r="T1416" s="10">
        <v>225</v>
      </c>
    </row>
    <row r="1417" spans="1:20" ht="15.75" thickBot="1" x14ac:dyDescent="0.3">
      <c r="A1417" s="4" t="s">
        <v>397</v>
      </c>
      <c r="B1417" s="4" t="s">
        <v>338</v>
      </c>
      <c r="C1417" s="4" t="s">
        <v>339</v>
      </c>
      <c r="D1417" s="4" t="s">
        <v>410</v>
      </c>
      <c r="E1417" s="4" t="s">
        <v>411</v>
      </c>
      <c r="F1417" s="4" t="s">
        <v>166</v>
      </c>
      <c r="G1417" s="4" t="s">
        <v>167</v>
      </c>
      <c r="H1417" s="12"/>
      <c r="I1417" s="12"/>
      <c r="J1417" s="12"/>
      <c r="K1417" s="12"/>
      <c r="L1417" s="12"/>
      <c r="M1417" s="12"/>
      <c r="N1417" s="12"/>
      <c r="O1417" s="12"/>
      <c r="P1417" s="12"/>
      <c r="Q1417" s="12"/>
      <c r="R1417" s="11">
        <v>-22772.639999999999</v>
      </c>
      <c r="S1417" s="12"/>
      <c r="T1417" s="10">
        <v>-22772.639999999999</v>
      </c>
    </row>
    <row r="1418" spans="1:20" ht="15.75" thickBot="1" x14ac:dyDescent="0.3">
      <c r="A1418" s="4" t="s">
        <v>397</v>
      </c>
      <c r="B1418" s="4" t="s">
        <v>338</v>
      </c>
      <c r="C1418" s="4" t="s">
        <v>339</v>
      </c>
      <c r="D1418" s="4" t="s">
        <v>410</v>
      </c>
      <c r="E1418" s="4" t="s">
        <v>411</v>
      </c>
      <c r="F1418" s="4" t="s">
        <v>104</v>
      </c>
      <c r="G1418" s="4" t="s">
        <v>105</v>
      </c>
      <c r="H1418" s="9">
        <v>-1314.14</v>
      </c>
      <c r="I1418" s="9">
        <v>-1698.28</v>
      </c>
      <c r="J1418" s="9">
        <v>-2163.29</v>
      </c>
      <c r="K1418" s="9">
        <v>-849.14</v>
      </c>
      <c r="L1418" s="9">
        <v>-1051.31</v>
      </c>
      <c r="M1418" s="9">
        <v>-1031.0999999999999</v>
      </c>
      <c r="N1418" s="9">
        <v>-828.92</v>
      </c>
      <c r="O1418" s="9">
        <v>-849.14</v>
      </c>
      <c r="P1418" s="9">
        <v>-930.01</v>
      </c>
      <c r="Q1418" s="9">
        <v>-2021.77</v>
      </c>
      <c r="R1418" s="9">
        <v>-6914.43</v>
      </c>
      <c r="S1418" s="9">
        <v>-2165.56</v>
      </c>
      <c r="T1418" s="10">
        <v>-21817.09</v>
      </c>
    </row>
    <row r="1419" spans="1:20" ht="15.75" thickBot="1" x14ac:dyDescent="0.3">
      <c r="A1419" s="4" t="s">
        <v>397</v>
      </c>
      <c r="B1419" s="4" t="s">
        <v>338</v>
      </c>
      <c r="C1419" s="4" t="s">
        <v>339</v>
      </c>
      <c r="D1419" s="4" t="s">
        <v>410</v>
      </c>
      <c r="E1419" s="4" t="s">
        <v>411</v>
      </c>
      <c r="F1419" s="4" t="s">
        <v>106</v>
      </c>
      <c r="G1419" s="4" t="s">
        <v>107</v>
      </c>
      <c r="H1419" s="11">
        <v>-61210.21</v>
      </c>
      <c r="I1419" s="11">
        <v>-54672.79</v>
      </c>
      <c r="J1419" s="11">
        <v>-61158.91</v>
      </c>
      <c r="K1419" s="11">
        <v>-61898.57</v>
      </c>
      <c r="L1419" s="11">
        <v>-57702.43</v>
      </c>
      <c r="M1419" s="11">
        <v>-56340.800000000003</v>
      </c>
      <c r="N1419" s="11">
        <v>-48656.62</v>
      </c>
      <c r="O1419" s="11">
        <v>-56722.59</v>
      </c>
      <c r="P1419" s="11">
        <v>-54209.36</v>
      </c>
      <c r="Q1419" s="11">
        <v>-65668.42</v>
      </c>
      <c r="R1419" s="11">
        <v>-55850.879999999997</v>
      </c>
      <c r="S1419" s="11">
        <v>-53946.98</v>
      </c>
      <c r="T1419" s="10">
        <v>-688038.56</v>
      </c>
    </row>
    <row r="1420" spans="1:20" ht="15.75" thickBot="1" x14ac:dyDescent="0.3">
      <c r="A1420" s="4" t="s">
        <v>397</v>
      </c>
      <c r="B1420" s="4" t="s">
        <v>338</v>
      </c>
      <c r="C1420" s="4" t="s">
        <v>339</v>
      </c>
      <c r="D1420" s="4" t="s">
        <v>410</v>
      </c>
      <c r="E1420" s="4" t="s">
        <v>411</v>
      </c>
      <c r="F1420" s="4" t="s">
        <v>108</v>
      </c>
      <c r="G1420" s="4" t="s">
        <v>109</v>
      </c>
      <c r="H1420" s="9">
        <v>-2471.5300000000002</v>
      </c>
      <c r="I1420" s="9">
        <v>-1743.73</v>
      </c>
      <c r="J1420" s="9">
        <v>-1364.67</v>
      </c>
      <c r="K1420" s="9">
        <v>-1046.24</v>
      </c>
      <c r="L1420" s="9">
        <v>-1106.8800000000001</v>
      </c>
      <c r="M1420" s="9">
        <v>-3214.53</v>
      </c>
      <c r="N1420" s="9">
        <v>-2517.02</v>
      </c>
      <c r="O1420" s="9">
        <v>-1576.95</v>
      </c>
      <c r="P1420" s="9">
        <v>-1106.9000000000001</v>
      </c>
      <c r="Q1420" s="9">
        <v>-3411.7</v>
      </c>
      <c r="R1420" s="9">
        <v>-4427.5200000000004</v>
      </c>
      <c r="S1420" s="9">
        <v>-1686.72</v>
      </c>
      <c r="T1420" s="10">
        <v>-25674.39</v>
      </c>
    </row>
    <row r="1421" spans="1:20" ht="15.75" thickBot="1" x14ac:dyDescent="0.3">
      <c r="A1421" s="4" t="s">
        <v>397</v>
      </c>
      <c r="B1421" s="4" t="s">
        <v>338</v>
      </c>
      <c r="C1421" s="4" t="s">
        <v>339</v>
      </c>
      <c r="D1421" s="4" t="s">
        <v>410</v>
      </c>
      <c r="E1421" s="4" t="s">
        <v>411</v>
      </c>
      <c r="F1421" s="4" t="s">
        <v>158</v>
      </c>
      <c r="G1421" s="4" t="s">
        <v>159</v>
      </c>
      <c r="H1421" s="11">
        <v>-180.36</v>
      </c>
      <c r="I1421" s="12"/>
      <c r="J1421" s="11">
        <v>-110.16</v>
      </c>
      <c r="K1421" s="15">
        <v>0</v>
      </c>
      <c r="L1421" s="11">
        <v>-191.16</v>
      </c>
      <c r="M1421" s="11">
        <v>-279.72000000000003</v>
      </c>
      <c r="N1421" s="11">
        <v>-191.16</v>
      </c>
      <c r="O1421" s="11">
        <v>-260.27999999999997</v>
      </c>
      <c r="P1421" s="12"/>
      <c r="Q1421" s="11">
        <v>-75.599999999999994</v>
      </c>
      <c r="R1421" s="12"/>
      <c r="S1421" s="12"/>
      <c r="T1421" s="10">
        <v>-1288.44</v>
      </c>
    </row>
    <row r="1422" spans="1:20" ht="15.75" thickBot="1" x14ac:dyDescent="0.3">
      <c r="A1422" s="4" t="s">
        <v>397</v>
      </c>
      <c r="B1422" s="4" t="s">
        <v>338</v>
      </c>
      <c r="C1422" s="4" t="s">
        <v>339</v>
      </c>
      <c r="D1422" s="4" t="s">
        <v>410</v>
      </c>
      <c r="E1422" s="4" t="s">
        <v>411</v>
      </c>
      <c r="F1422" s="4" t="s">
        <v>243</v>
      </c>
      <c r="G1422" s="4" t="s">
        <v>244</v>
      </c>
      <c r="H1422" s="9">
        <v>-42.86</v>
      </c>
      <c r="I1422" s="9">
        <v>-21.43</v>
      </c>
      <c r="J1422" s="9">
        <v>-42.86</v>
      </c>
      <c r="K1422" s="8"/>
      <c r="L1422" s="9">
        <v>-21.43</v>
      </c>
      <c r="M1422" s="9">
        <v>-107.15</v>
      </c>
      <c r="N1422" s="8"/>
      <c r="O1422" s="9">
        <v>-64.290000000000006</v>
      </c>
      <c r="P1422" s="8"/>
      <c r="Q1422" s="9">
        <v>-107.15</v>
      </c>
      <c r="R1422" s="9">
        <v>-42.86</v>
      </c>
      <c r="S1422" s="8"/>
      <c r="T1422" s="10">
        <v>-450.03</v>
      </c>
    </row>
    <row r="1423" spans="1:20" ht="15.75" thickBot="1" x14ac:dyDescent="0.3">
      <c r="A1423" s="4" t="s">
        <v>397</v>
      </c>
      <c r="B1423" s="4" t="s">
        <v>338</v>
      </c>
      <c r="C1423" s="4" t="s">
        <v>339</v>
      </c>
      <c r="D1423" s="4" t="s">
        <v>406</v>
      </c>
      <c r="E1423" s="4" t="s">
        <v>407</v>
      </c>
      <c r="F1423" s="4" t="s">
        <v>84</v>
      </c>
      <c r="G1423" s="4" t="s">
        <v>85</v>
      </c>
      <c r="H1423" s="12"/>
      <c r="I1423" s="12"/>
      <c r="J1423" s="11">
        <v>4.5999999999999996</v>
      </c>
      <c r="K1423" s="12"/>
      <c r="L1423" s="12"/>
      <c r="M1423" s="11">
        <v>16.09</v>
      </c>
      <c r="N1423" s="11">
        <v>12.53</v>
      </c>
      <c r="O1423" s="11">
        <v>13.18</v>
      </c>
      <c r="P1423" s="12"/>
      <c r="Q1423" s="12"/>
      <c r="R1423" s="12"/>
      <c r="S1423" s="12"/>
      <c r="T1423" s="10">
        <v>46.4</v>
      </c>
    </row>
    <row r="1424" spans="1:20" ht="15.75" thickBot="1" x14ac:dyDescent="0.3">
      <c r="A1424" s="4" t="s">
        <v>397</v>
      </c>
      <c r="B1424" s="4" t="s">
        <v>338</v>
      </c>
      <c r="C1424" s="4" t="s">
        <v>339</v>
      </c>
      <c r="D1424" s="4" t="s">
        <v>406</v>
      </c>
      <c r="E1424" s="4" t="s">
        <v>407</v>
      </c>
      <c r="F1424" s="4" t="s">
        <v>56</v>
      </c>
      <c r="G1424" s="4" t="s">
        <v>57</v>
      </c>
      <c r="H1424" s="8"/>
      <c r="I1424" s="8"/>
      <c r="J1424" s="8"/>
      <c r="K1424" s="8"/>
      <c r="L1424" s="8"/>
      <c r="M1424" s="8"/>
      <c r="N1424" s="9">
        <v>165.36</v>
      </c>
      <c r="O1424" s="9">
        <v>173.93</v>
      </c>
      <c r="P1424" s="8"/>
      <c r="Q1424" s="8"/>
      <c r="R1424" s="8"/>
      <c r="S1424" s="8"/>
      <c r="T1424" s="10">
        <v>339.29</v>
      </c>
    </row>
    <row r="1425" spans="1:20" ht="15.75" thickBot="1" x14ac:dyDescent="0.3">
      <c r="A1425" s="4" t="s">
        <v>397</v>
      </c>
      <c r="B1425" s="4" t="s">
        <v>338</v>
      </c>
      <c r="C1425" s="4" t="s">
        <v>339</v>
      </c>
      <c r="D1425" s="4" t="s">
        <v>406</v>
      </c>
      <c r="E1425" s="4" t="s">
        <v>407</v>
      </c>
      <c r="F1425" s="4" t="s">
        <v>68</v>
      </c>
      <c r="G1425" s="4" t="s">
        <v>69</v>
      </c>
      <c r="H1425" s="12"/>
      <c r="I1425" s="12"/>
      <c r="J1425" s="11">
        <v>60.65</v>
      </c>
      <c r="K1425" s="12"/>
      <c r="L1425" s="12"/>
      <c r="M1425" s="11">
        <v>212.28</v>
      </c>
      <c r="N1425" s="12"/>
      <c r="O1425" s="12"/>
      <c r="P1425" s="12"/>
      <c r="Q1425" s="12"/>
      <c r="R1425" s="12"/>
      <c r="S1425" s="12"/>
      <c r="T1425" s="10">
        <v>272.93</v>
      </c>
    </row>
    <row r="1426" spans="1:20" ht="15.75" thickBot="1" x14ac:dyDescent="0.3">
      <c r="A1426" s="4" t="s">
        <v>397</v>
      </c>
      <c r="B1426" s="4" t="s">
        <v>223</v>
      </c>
      <c r="C1426" s="4" t="s">
        <v>224</v>
      </c>
      <c r="D1426" s="4" t="s">
        <v>404</v>
      </c>
      <c r="E1426" s="4" t="s">
        <v>405</v>
      </c>
      <c r="F1426" s="4" t="s">
        <v>84</v>
      </c>
      <c r="G1426" s="4" t="s">
        <v>85</v>
      </c>
      <c r="H1426" s="8"/>
      <c r="I1426" s="8"/>
      <c r="J1426" s="9">
        <v>9.84</v>
      </c>
      <c r="K1426" s="8"/>
      <c r="L1426" s="8"/>
      <c r="M1426" s="8"/>
      <c r="N1426" s="8"/>
      <c r="O1426" s="8"/>
      <c r="P1426" s="8"/>
      <c r="Q1426" s="8"/>
      <c r="R1426" s="8"/>
      <c r="S1426" s="8"/>
      <c r="T1426" s="10">
        <v>9.84</v>
      </c>
    </row>
    <row r="1427" spans="1:20" ht="15.75" thickBot="1" x14ac:dyDescent="0.3">
      <c r="A1427" s="4" t="s">
        <v>397</v>
      </c>
      <c r="B1427" s="4" t="s">
        <v>223</v>
      </c>
      <c r="C1427" s="4" t="s">
        <v>224</v>
      </c>
      <c r="D1427" s="4" t="s">
        <v>404</v>
      </c>
      <c r="E1427" s="4" t="s">
        <v>405</v>
      </c>
      <c r="F1427" s="4" t="s">
        <v>56</v>
      </c>
      <c r="G1427" s="4" t="s">
        <v>57</v>
      </c>
      <c r="H1427" s="12"/>
      <c r="I1427" s="12"/>
      <c r="J1427" s="11">
        <v>129.84</v>
      </c>
      <c r="K1427" s="12"/>
      <c r="L1427" s="12"/>
      <c r="M1427" s="12"/>
      <c r="N1427" s="12"/>
      <c r="O1427" s="12"/>
      <c r="P1427" s="12"/>
      <c r="Q1427" s="12"/>
      <c r="R1427" s="12"/>
      <c r="S1427" s="12"/>
      <c r="T1427" s="10">
        <v>129.84</v>
      </c>
    </row>
    <row r="1428" spans="1:20" ht="15.75" thickBot="1" x14ac:dyDescent="0.3">
      <c r="A1428" s="4" t="s">
        <v>397</v>
      </c>
      <c r="B1428" s="4" t="s">
        <v>223</v>
      </c>
      <c r="C1428" s="4" t="s">
        <v>224</v>
      </c>
      <c r="D1428" s="4" t="s">
        <v>410</v>
      </c>
      <c r="E1428" s="4" t="s">
        <v>411</v>
      </c>
      <c r="F1428" s="4" t="s">
        <v>130</v>
      </c>
      <c r="G1428" s="4" t="s">
        <v>131</v>
      </c>
      <c r="H1428" s="8"/>
      <c r="I1428" s="8"/>
      <c r="J1428" s="9">
        <v>74.3</v>
      </c>
      <c r="K1428" s="9">
        <v>17.670000000000002</v>
      </c>
      <c r="L1428" s="9">
        <v>23.52</v>
      </c>
      <c r="M1428" s="8"/>
      <c r="N1428" s="8"/>
      <c r="O1428" s="8"/>
      <c r="P1428" s="9">
        <v>35.76</v>
      </c>
      <c r="Q1428" s="8"/>
      <c r="R1428" s="8"/>
      <c r="S1428" s="8"/>
      <c r="T1428" s="10">
        <v>151.25</v>
      </c>
    </row>
    <row r="1429" spans="1:20" ht="15.75" thickBot="1" x14ac:dyDescent="0.3">
      <c r="A1429" s="4" t="s">
        <v>397</v>
      </c>
      <c r="B1429" s="4" t="s">
        <v>164</v>
      </c>
      <c r="C1429" s="4" t="s">
        <v>165</v>
      </c>
      <c r="D1429" s="4" t="s">
        <v>408</v>
      </c>
      <c r="E1429" s="4" t="s">
        <v>409</v>
      </c>
      <c r="F1429" s="4" t="s">
        <v>84</v>
      </c>
      <c r="G1429" s="4" t="s">
        <v>85</v>
      </c>
      <c r="H1429" s="12"/>
      <c r="I1429" s="12"/>
      <c r="J1429" s="12"/>
      <c r="K1429" s="12"/>
      <c r="L1429" s="11">
        <v>30.17</v>
      </c>
      <c r="M1429" s="12"/>
      <c r="N1429" s="12"/>
      <c r="O1429" s="12"/>
      <c r="P1429" s="12"/>
      <c r="Q1429" s="12"/>
      <c r="R1429" s="12"/>
      <c r="S1429" s="12"/>
      <c r="T1429" s="10">
        <v>30.17</v>
      </c>
    </row>
    <row r="1430" spans="1:20" ht="15.75" thickBot="1" x14ac:dyDescent="0.3">
      <c r="A1430" s="4" t="s">
        <v>397</v>
      </c>
      <c r="B1430" s="4" t="s">
        <v>164</v>
      </c>
      <c r="C1430" s="4" t="s">
        <v>165</v>
      </c>
      <c r="D1430" s="4" t="s">
        <v>408</v>
      </c>
      <c r="E1430" s="4" t="s">
        <v>409</v>
      </c>
      <c r="F1430" s="4" t="s">
        <v>56</v>
      </c>
      <c r="G1430" s="4" t="s">
        <v>57</v>
      </c>
      <c r="H1430" s="8"/>
      <c r="I1430" s="8"/>
      <c r="J1430" s="8"/>
      <c r="K1430" s="8"/>
      <c r="L1430" s="9">
        <v>398.06</v>
      </c>
      <c r="M1430" s="8"/>
      <c r="N1430" s="8"/>
      <c r="O1430" s="8"/>
      <c r="P1430" s="8"/>
      <c r="Q1430" s="8"/>
      <c r="R1430" s="8"/>
      <c r="S1430" s="8"/>
      <c r="T1430" s="10">
        <v>398.06</v>
      </c>
    </row>
    <row r="1431" spans="1:20" ht="15.75" thickBot="1" x14ac:dyDescent="0.3">
      <c r="A1431" s="4" t="s">
        <v>397</v>
      </c>
      <c r="B1431" s="4" t="s">
        <v>170</v>
      </c>
      <c r="C1431" s="4" t="s">
        <v>171</v>
      </c>
      <c r="D1431" s="4" t="s">
        <v>408</v>
      </c>
      <c r="E1431" s="4" t="s">
        <v>409</v>
      </c>
      <c r="F1431" s="4" t="s">
        <v>84</v>
      </c>
      <c r="G1431" s="4" t="s">
        <v>85</v>
      </c>
      <c r="H1431" s="12"/>
      <c r="I1431" s="12"/>
      <c r="J1431" s="11">
        <v>13.8</v>
      </c>
      <c r="K1431" s="12"/>
      <c r="L1431" s="12"/>
      <c r="M1431" s="11">
        <v>13.8</v>
      </c>
      <c r="N1431" s="12"/>
      <c r="O1431" s="12"/>
      <c r="P1431" s="12"/>
      <c r="Q1431" s="12"/>
      <c r="R1431" s="12"/>
      <c r="S1431" s="12"/>
      <c r="T1431" s="10">
        <v>27.6</v>
      </c>
    </row>
    <row r="1432" spans="1:20" ht="15.75" thickBot="1" x14ac:dyDescent="0.3">
      <c r="A1432" s="4" t="s">
        <v>397</v>
      </c>
      <c r="B1432" s="4" t="s">
        <v>170</v>
      </c>
      <c r="C1432" s="4" t="s">
        <v>171</v>
      </c>
      <c r="D1432" s="4" t="s">
        <v>408</v>
      </c>
      <c r="E1432" s="4" t="s">
        <v>409</v>
      </c>
      <c r="F1432" s="4" t="s">
        <v>56</v>
      </c>
      <c r="G1432" s="4" t="s">
        <v>57</v>
      </c>
      <c r="H1432" s="8"/>
      <c r="I1432" s="8"/>
      <c r="J1432" s="9">
        <v>182.05</v>
      </c>
      <c r="K1432" s="8"/>
      <c r="L1432" s="8"/>
      <c r="M1432" s="9">
        <v>182.05</v>
      </c>
      <c r="N1432" s="8"/>
      <c r="O1432" s="8"/>
      <c r="P1432" s="8"/>
      <c r="Q1432" s="8"/>
      <c r="R1432" s="8"/>
      <c r="S1432" s="8"/>
      <c r="T1432" s="10">
        <v>364.1</v>
      </c>
    </row>
    <row r="1433" spans="1:20" ht="15.75" thickBot="1" x14ac:dyDescent="0.3">
      <c r="A1433" s="4" t="s">
        <v>397</v>
      </c>
      <c r="B1433" s="4" t="s">
        <v>292</v>
      </c>
      <c r="C1433" s="4" t="s">
        <v>293</v>
      </c>
      <c r="D1433" s="4" t="s">
        <v>408</v>
      </c>
      <c r="E1433" s="4" t="s">
        <v>409</v>
      </c>
      <c r="F1433" s="4" t="s">
        <v>56</v>
      </c>
      <c r="G1433" s="4" t="s">
        <v>57</v>
      </c>
      <c r="H1433" s="11">
        <v>367.26</v>
      </c>
      <c r="I1433" s="12"/>
      <c r="J1433" s="12"/>
      <c r="K1433" s="12"/>
      <c r="L1433" s="12"/>
      <c r="M1433" s="12"/>
      <c r="N1433" s="12"/>
      <c r="O1433" s="12"/>
      <c r="P1433" s="12"/>
      <c r="Q1433" s="12"/>
      <c r="R1433" s="12"/>
      <c r="S1433" s="12"/>
      <c r="T1433" s="10">
        <v>367.26</v>
      </c>
    </row>
    <row r="1434" spans="1:20" ht="15.75" thickBot="1" x14ac:dyDescent="0.3">
      <c r="A1434" s="4" t="s">
        <v>397</v>
      </c>
      <c r="B1434" s="4" t="s">
        <v>292</v>
      </c>
      <c r="C1434" s="4" t="s">
        <v>293</v>
      </c>
      <c r="D1434" s="4" t="s">
        <v>408</v>
      </c>
      <c r="E1434" s="4" t="s">
        <v>409</v>
      </c>
      <c r="F1434" s="4" t="s">
        <v>68</v>
      </c>
      <c r="G1434" s="4" t="s">
        <v>69</v>
      </c>
      <c r="H1434" s="9">
        <v>212.28</v>
      </c>
      <c r="I1434" s="8"/>
      <c r="J1434" s="8"/>
      <c r="K1434" s="8"/>
      <c r="L1434" s="8"/>
      <c r="M1434" s="8"/>
      <c r="N1434" s="8"/>
      <c r="O1434" s="8"/>
      <c r="P1434" s="8"/>
      <c r="Q1434" s="8"/>
      <c r="R1434" s="8"/>
      <c r="S1434" s="8"/>
      <c r="T1434" s="10">
        <v>212.28</v>
      </c>
    </row>
    <row r="1435" spans="1:20" ht="15.75" thickBot="1" x14ac:dyDescent="0.3">
      <c r="A1435" s="4" t="s">
        <v>397</v>
      </c>
      <c r="B1435" s="4" t="s">
        <v>292</v>
      </c>
      <c r="C1435" s="4" t="s">
        <v>293</v>
      </c>
      <c r="D1435" s="4" t="s">
        <v>408</v>
      </c>
      <c r="E1435" s="4" t="s">
        <v>409</v>
      </c>
      <c r="F1435" s="4" t="s">
        <v>156</v>
      </c>
      <c r="G1435" s="4" t="s">
        <v>157</v>
      </c>
      <c r="H1435" s="11">
        <v>21.43</v>
      </c>
      <c r="I1435" s="12"/>
      <c r="J1435" s="12"/>
      <c r="K1435" s="12"/>
      <c r="L1435" s="12"/>
      <c r="M1435" s="12"/>
      <c r="N1435" s="12"/>
      <c r="O1435" s="12"/>
      <c r="P1435" s="12"/>
      <c r="Q1435" s="12"/>
      <c r="R1435" s="12"/>
      <c r="S1435" s="12"/>
      <c r="T1435" s="10">
        <v>21.43</v>
      </c>
    </row>
    <row r="1436" spans="1:20" ht="15.75" thickBot="1" x14ac:dyDescent="0.3">
      <c r="A1436" s="4" t="s">
        <v>397</v>
      </c>
      <c r="B1436" s="4" t="s">
        <v>294</v>
      </c>
      <c r="C1436" s="4" t="s">
        <v>295</v>
      </c>
      <c r="D1436" s="4" t="s">
        <v>398</v>
      </c>
      <c r="E1436" s="4" t="s">
        <v>399</v>
      </c>
      <c r="F1436" s="4" t="s">
        <v>84</v>
      </c>
      <c r="G1436" s="4" t="s">
        <v>85</v>
      </c>
      <c r="H1436" s="8"/>
      <c r="I1436" s="8"/>
      <c r="J1436" s="8"/>
      <c r="K1436" s="8"/>
      <c r="L1436" s="8"/>
      <c r="M1436" s="8"/>
      <c r="N1436" s="9">
        <v>4.38</v>
      </c>
      <c r="O1436" s="8"/>
      <c r="P1436" s="8"/>
      <c r="Q1436" s="8"/>
      <c r="R1436" s="8"/>
      <c r="S1436" s="8"/>
      <c r="T1436" s="10">
        <v>4.38</v>
      </c>
    </row>
    <row r="1437" spans="1:20" ht="15.75" thickBot="1" x14ac:dyDescent="0.3">
      <c r="A1437" s="4" t="s">
        <v>397</v>
      </c>
      <c r="B1437" s="4" t="s">
        <v>294</v>
      </c>
      <c r="C1437" s="4" t="s">
        <v>295</v>
      </c>
      <c r="D1437" s="4" t="s">
        <v>398</v>
      </c>
      <c r="E1437" s="4" t="s">
        <v>399</v>
      </c>
      <c r="F1437" s="4" t="s">
        <v>56</v>
      </c>
      <c r="G1437" s="4" t="s">
        <v>57</v>
      </c>
      <c r="H1437" s="12"/>
      <c r="I1437" s="12"/>
      <c r="J1437" s="12"/>
      <c r="K1437" s="12"/>
      <c r="L1437" s="12"/>
      <c r="M1437" s="12"/>
      <c r="N1437" s="11">
        <v>57.78</v>
      </c>
      <c r="O1437" s="12"/>
      <c r="P1437" s="12"/>
      <c r="Q1437" s="12"/>
      <c r="R1437" s="12"/>
      <c r="S1437" s="12"/>
      <c r="T1437" s="10">
        <v>57.78</v>
      </c>
    </row>
    <row r="1438" spans="1:20" ht="15.75" thickBot="1" x14ac:dyDescent="0.3">
      <c r="A1438" s="4" t="s">
        <v>397</v>
      </c>
      <c r="B1438" s="4" t="s">
        <v>294</v>
      </c>
      <c r="C1438" s="4" t="s">
        <v>295</v>
      </c>
      <c r="D1438" s="4" t="s">
        <v>408</v>
      </c>
      <c r="E1438" s="4" t="s">
        <v>409</v>
      </c>
      <c r="F1438" s="4" t="s">
        <v>84</v>
      </c>
      <c r="G1438" s="4" t="s">
        <v>85</v>
      </c>
      <c r="H1438" s="8"/>
      <c r="I1438" s="8"/>
      <c r="J1438" s="8"/>
      <c r="K1438" s="8"/>
      <c r="L1438" s="8"/>
      <c r="M1438" s="8"/>
      <c r="N1438" s="8"/>
      <c r="O1438" s="8"/>
      <c r="P1438" s="8"/>
      <c r="Q1438" s="9">
        <v>4.92</v>
      </c>
      <c r="R1438" s="8"/>
      <c r="S1438" s="8"/>
      <c r="T1438" s="10">
        <v>4.92</v>
      </c>
    </row>
    <row r="1439" spans="1:20" ht="15.75" thickBot="1" x14ac:dyDescent="0.3">
      <c r="A1439" s="4" t="s">
        <v>397</v>
      </c>
      <c r="B1439" s="4" t="s">
        <v>294</v>
      </c>
      <c r="C1439" s="4" t="s">
        <v>295</v>
      </c>
      <c r="D1439" s="4" t="s">
        <v>408</v>
      </c>
      <c r="E1439" s="4" t="s">
        <v>409</v>
      </c>
      <c r="F1439" s="4" t="s">
        <v>56</v>
      </c>
      <c r="G1439" s="4" t="s">
        <v>57</v>
      </c>
      <c r="H1439" s="12"/>
      <c r="I1439" s="12"/>
      <c r="J1439" s="12"/>
      <c r="K1439" s="12"/>
      <c r="L1439" s="12"/>
      <c r="M1439" s="12"/>
      <c r="N1439" s="12"/>
      <c r="O1439" s="12"/>
      <c r="P1439" s="12"/>
      <c r="Q1439" s="11">
        <v>64.92</v>
      </c>
      <c r="R1439" s="12"/>
      <c r="S1439" s="12"/>
      <c r="T1439" s="10">
        <v>64.92</v>
      </c>
    </row>
    <row r="1440" spans="1:20" ht="15.75" thickBot="1" x14ac:dyDescent="0.3">
      <c r="A1440" s="4" t="s">
        <v>397</v>
      </c>
      <c r="B1440" s="4" t="s">
        <v>416</v>
      </c>
      <c r="C1440" s="4" t="s">
        <v>417</v>
      </c>
      <c r="D1440" s="4" t="s">
        <v>410</v>
      </c>
      <c r="E1440" s="4" t="s">
        <v>411</v>
      </c>
      <c r="F1440" s="4" t="s">
        <v>361</v>
      </c>
      <c r="G1440" s="4" t="s">
        <v>362</v>
      </c>
      <c r="H1440" s="9">
        <v>16</v>
      </c>
      <c r="I1440" s="8"/>
      <c r="J1440" s="8"/>
      <c r="K1440" s="8"/>
      <c r="L1440" s="8"/>
      <c r="M1440" s="8"/>
      <c r="N1440" s="8"/>
      <c r="O1440" s="8"/>
      <c r="P1440" s="8"/>
      <c r="Q1440" s="8"/>
      <c r="R1440" s="8"/>
      <c r="S1440" s="8"/>
      <c r="T1440" s="10">
        <v>16</v>
      </c>
    </row>
    <row r="1441" spans="1:20" ht="15.75" thickBot="1" x14ac:dyDescent="0.3">
      <c r="A1441" s="4" t="s">
        <v>418</v>
      </c>
      <c r="B1441" s="4" t="s">
        <v>80</v>
      </c>
      <c r="C1441" s="4" t="s">
        <v>81</v>
      </c>
      <c r="D1441" s="4" t="s">
        <v>419</v>
      </c>
      <c r="E1441" s="4" t="s">
        <v>420</v>
      </c>
      <c r="F1441" s="4" t="s">
        <v>92</v>
      </c>
      <c r="G1441" s="4" t="s">
        <v>93</v>
      </c>
      <c r="H1441" s="12"/>
      <c r="I1441" s="12"/>
      <c r="J1441" s="12"/>
      <c r="K1441" s="12"/>
      <c r="L1441" s="12"/>
      <c r="M1441" s="12"/>
      <c r="N1441" s="12"/>
      <c r="O1441" s="12"/>
      <c r="P1441" s="12"/>
      <c r="Q1441" s="12"/>
      <c r="R1441" s="11">
        <v>22</v>
      </c>
      <c r="S1441" s="12"/>
      <c r="T1441" s="10">
        <v>22</v>
      </c>
    </row>
    <row r="1442" spans="1:20" ht="23.25" thickBot="1" x14ac:dyDescent="0.3">
      <c r="A1442" s="4" t="s">
        <v>418</v>
      </c>
      <c r="B1442" s="4" t="s">
        <v>80</v>
      </c>
      <c r="C1442" s="4" t="s">
        <v>81</v>
      </c>
      <c r="D1442" s="4" t="s">
        <v>421</v>
      </c>
      <c r="E1442" s="4" t="s">
        <v>422</v>
      </c>
      <c r="F1442" s="4" t="s">
        <v>84</v>
      </c>
      <c r="G1442" s="4" t="s">
        <v>85</v>
      </c>
      <c r="H1442" s="8"/>
      <c r="I1442" s="8"/>
      <c r="J1442" s="9">
        <v>246.2</v>
      </c>
      <c r="K1442" s="9">
        <v>14.2</v>
      </c>
      <c r="L1442" s="9">
        <v>21.21</v>
      </c>
      <c r="M1442" s="8"/>
      <c r="N1442" s="8"/>
      <c r="O1442" s="8"/>
      <c r="P1442" s="9">
        <v>-47.72</v>
      </c>
      <c r="Q1442" s="8"/>
      <c r="R1442" s="8"/>
      <c r="S1442" s="9">
        <v>13.65</v>
      </c>
      <c r="T1442" s="10">
        <v>247.54</v>
      </c>
    </row>
    <row r="1443" spans="1:20" ht="23.25" thickBot="1" x14ac:dyDescent="0.3">
      <c r="A1443" s="4" t="s">
        <v>418</v>
      </c>
      <c r="B1443" s="4" t="s">
        <v>80</v>
      </c>
      <c r="C1443" s="4" t="s">
        <v>81</v>
      </c>
      <c r="D1443" s="4" t="s">
        <v>421</v>
      </c>
      <c r="E1443" s="4" t="s">
        <v>422</v>
      </c>
      <c r="F1443" s="4" t="s">
        <v>65</v>
      </c>
      <c r="G1443" s="4" t="s">
        <v>66</v>
      </c>
      <c r="H1443" s="12"/>
      <c r="I1443" s="12"/>
      <c r="J1443" s="11">
        <v>1329.01</v>
      </c>
      <c r="K1443" s="12"/>
      <c r="L1443" s="12"/>
      <c r="M1443" s="12"/>
      <c r="N1443" s="12"/>
      <c r="O1443" s="12"/>
      <c r="P1443" s="12"/>
      <c r="Q1443" s="12"/>
      <c r="R1443" s="12"/>
      <c r="S1443" s="12"/>
      <c r="T1443" s="10">
        <v>1329.01</v>
      </c>
    </row>
    <row r="1444" spans="1:20" ht="23.25" thickBot="1" x14ac:dyDescent="0.3">
      <c r="A1444" s="4" t="s">
        <v>418</v>
      </c>
      <c r="B1444" s="4" t="s">
        <v>80</v>
      </c>
      <c r="C1444" s="4" t="s">
        <v>81</v>
      </c>
      <c r="D1444" s="4" t="s">
        <v>421</v>
      </c>
      <c r="E1444" s="4" t="s">
        <v>422</v>
      </c>
      <c r="F1444" s="4" t="s">
        <v>56</v>
      </c>
      <c r="G1444" s="4" t="s">
        <v>57</v>
      </c>
      <c r="H1444" s="8"/>
      <c r="I1444" s="8"/>
      <c r="J1444" s="9">
        <v>364.75</v>
      </c>
      <c r="K1444" s="9">
        <v>97.72</v>
      </c>
      <c r="L1444" s="9">
        <v>145.9</v>
      </c>
      <c r="M1444" s="8"/>
      <c r="N1444" s="8"/>
      <c r="O1444" s="8"/>
      <c r="P1444" s="9">
        <v>-328.28</v>
      </c>
      <c r="Q1444" s="8"/>
      <c r="R1444" s="8"/>
      <c r="S1444" s="9">
        <v>93.89</v>
      </c>
      <c r="T1444" s="10">
        <v>373.98</v>
      </c>
    </row>
    <row r="1445" spans="1:20" ht="23.25" thickBot="1" x14ac:dyDescent="0.3">
      <c r="A1445" s="4" t="s">
        <v>418</v>
      </c>
      <c r="B1445" s="4" t="s">
        <v>329</v>
      </c>
      <c r="C1445" s="4" t="s">
        <v>330</v>
      </c>
      <c r="D1445" s="4" t="s">
        <v>421</v>
      </c>
      <c r="E1445" s="4" t="s">
        <v>422</v>
      </c>
      <c r="F1445" s="4" t="s">
        <v>65</v>
      </c>
      <c r="G1445" s="4" t="s">
        <v>66</v>
      </c>
      <c r="H1445" s="11">
        <v>45.44</v>
      </c>
      <c r="I1445" s="11">
        <v>363.52</v>
      </c>
      <c r="J1445" s="12"/>
      <c r="K1445" s="12"/>
      <c r="L1445" s="12"/>
      <c r="M1445" s="12"/>
      <c r="N1445" s="12"/>
      <c r="O1445" s="12"/>
      <c r="P1445" s="12"/>
      <c r="Q1445" s="12"/>
      <c r="R1445" s="12"/>
      <c r="S1445" s="11">
        <v>655.27</v>
      </c>
      <c r="T1445" s="10">
        <v>1064.23</v>
      </c>
    </row>
    <row r="1446" spans="1:20" ht="23.25" thickBot="1" x14ac:dyDescent="0.3">
      <c r="A1446" s="4" t="s">
        <v>418</v>
      </c>
      <c r="B1446" s="4" t="s">
        <v>329</v>
      </c>
      <c r="C1446" s="4" t="s">
        <v>330</v>
      </c>
      <c r="D1446" s="4" t="s">
        <v>421</v>
      </c>
      <c r="E1446" s="4" t="s">
        <v>422</v>
      </c>
      <c r="F1446" s="4" t="s">
        <v>56</v>
      </c>
      <c r="G1446" s="4" t="s">
        <v>57</v>
      </c>
      <c r="H1446" s="9">
        <v>2132.5500000000002</v>
      </c>
      <c r="I1446" s="9">
        <v>1633.84</v>
      </c>
      <c r="J1446" s="9">
        <v>2099.11</v>
      </c>
      <c r="K1446" s="9">
        <v>1823.82</v>
      </c>
      <c r="L1446" s="9">
        <v>2322.7600000000002</v>
      </c>
      <c r="M1446" s="9">
        <v>1651.79</v>
      </c>
      <c r="N1446" s="9">
        <v>1600.14</v>
      </c>
      <c r="O1446" s="9">
        <v>2322.75</v>
      </c>
      <c r="P1446" s="9">
        <v>1221.5899999999999</v>
      </c>
      <c r="Q1446" s="9">
        <v>1273.22</v>
      </c>
      <c r="R1446" s="9">
        <v>1686.16</v>
      </c>
      <c r="S1446" s="9">
        <v>1700.67</v>
      </c>
      <c r="T1446" s="10">
        <v>21468.400000000001</v>
      </c>
    </row>
    <row r="1447" spans="1:20" ht="23.25" thickBot="1" x14ac:dyDescent="0.3">
      <c r="A1447" s="4" t="s">
        <v>418</v>
      </c>
      <c r="B1447" s="4" t="s">
        <v>329</v>
      </c>
      <c r="C1447" s="4" t="s">
        <v>330</v>
      </c>
      <c r="D1447" s="4" t="s">
        <v>421</v>
      </c>
      <c r="E1447" s="4" t="s">
        <v>422</v>
      </c>
      <c r="F1447" s="4" t="s">
        <v>68</v>
      </c>
      <c r="G1447" s="4" t="s">
        <v>69</v>
      </c>
      <c r="H1447" s="11">
        <v>272.64</v>
      </c>
      <c r="I1447" s="11">
        <v>-272.64</v>
      </c>
      <c r="J1447" s="12"/>
      <c r="K1447" s="12"/>
      <c r="L1447" s="12"/>
      <c r="M1447" s="11">
        <v>170.4</v>
      </c>
      <c r="N1447" s="12"/>
      <c r="O1447" s="11">
        <v>68.16</v>
      </c>
      <c r="P1447" s="12"/>
      <c r="Q1447" s="11">
        <v>34.08</v>
      </c>
      <c r="R1447" s="12"/>
      <c r="S1447" s="11">
        <v>35.11</v>
      </c>
      <c r="T1447" s="10">
        <v>307.75</v>
      </c>
    </row>
    <row r="1448" spans="1:20" ht="23.25" thickBot="1" x14ac:dyDescent="0.3">
      <c r="A1448" s="4" t="s">
        <v>418</v>
      </c>
      <c r="B1448" s="4" t="s">
        <v>329</v>
      </c>
      <c r="C1448" s="4" t="s">
        <v>330</v>
      </c>
      <c r="D1448" s="4" t="s">
        <v>421</v>
      </c>
      <c r="E1448" s="4" t="s">
        <v>422</v>
      </c>
      <c r="F1448" s="4" t="s">
        <v>156</v>
      </c>
      <c r="G1448" s="4" t="s">
        <v>157</v>
      </c>
      <c r="H1448" s="9">
        <v>21.43</v>
      </c>
      <c r="I1448" s="8"/>
      <c r="J1448" s="8"/>
      <c r="K1448" s="8"/>
      <c r="L1448" s="8"/>
      <c r="M1448" s="8"/>
      <c r="N1448" s="8"/>
      <c r="O1448" s="8"/>
      <c r="P1448" s="8"/>
      <c r="Q1448" s="8"/>
      <c r="R1448" s="8"/>
      <c r="S1448" s="8"/>
      <c r="T1448" s="10">
        <v>21.43</v>
      </c>
    </row>
    <row r="1449" spans="1:20" ht="23.25" thickBot="1" x14ac:dyDescent="0.3">
      <c r="A1449" s="4" t="s">
        <v>418</v>
      </c>
      <c r="B1449" s="4" t="s">
        <v>329</v>
      </c>
      <c r="C1449" s="4" t="s">
        <v>330</v>
      </c>
      <c r="D1449" s="4" t="s">
        <v>423</v>
      </c>
      <c r="E1449" s="4" t="s">
        <v>422</v>
      </c>
      <c r="F1449" s="4" t="s">
        <v>110</v>
      </c>
      <c r="G1449" s="4" t="s">
        <v>111</v>
      </c>
      <c r="H1449" s="11">
        <v>8386.7099999999991</v>
      </c>
      <c r="I1449" s="11">
        <v>8786.08</v>
      </c>
      <c r="J1449" s="11">
        <v>6999.69</v>
      </c>
      <c r="K1449" s="11">
        <v>9058.42</v>
      </c>
      <c r="L1449" s="11">
        <v>8680.99</v>
      </c>
      <c r="M1449" s="11">
        <v>9058.42</v>
      </c>
      <c r="N1449" s="11">
        <v>5586.03</v>
      </c>
      <c r="O1449" s="11">
        <v>7171.25</v>
      </c>
      <c r="P1449" s="11">
        <v>8605.5</v>
      </c>
      <c r="Q1449" s="11">
        <v>9058.42</v>
      </c>
      <c r="R1449" s="11">
        <v>8234.93</v>
      </c>
      <c r="S1449" s="11">
        <v>6999.69</v>
      </c>
      <c r="T1449" s="10">
        <v>96626.13</v>
      </c>
    </row>
    <row r="1450" spans="1:20" ht="23.25" thickBot="1" x14ac:dyDescent="0.3">
      <c r="A1450" s="4" t="s">
        <v>418</v>
      </c>
      <c r="B1450" s="4" t="s">
        <v>329</v>
      </c>
      <c r="C1450" s="4" t="s">
        <v>330</v>
      </c>
      <c r="D1450" s="4" t="s">
        <v>423</v>
      </c>
      <c r="E1450" s="4" t="s">
        <v>422</v>
      </c>
      <c r="F1450" s="4" t="s">
        <v>114</v>
      </c>
      <c r="G1450" s="4" t="s">
        <v>115</v>
      </c>
      <c r="H1450" s="9">
        <v>597.01</v>
      </c>
      <c r="I1450" s="9">
        <v>858.44</v>
      </c>
      <c r="J1450" s="9">
        <v>456.53</v>
      </c>
      <c r="K1450" s="9">
        <v>1084.76</v>
      </c>
      <c r="L1450" s="9">
        <v>-421.42</v>
      </c>
      <c r="M1450" s="8"/>
      <c r="N1450" s="8"/>
      <c r="O1450" s="8"/>
      <c r="P1450" s="9">
        <v>448.73</v>
      </c>
      <c r="Q1450" s="9">
        <v>573.59</v>
      </c>
      <c r="R1450" s="9">
        <v>-66.33</v>
      </c>
      <c r="S1450" s="9">
        <v>651.08000000000004</v>
      </c>
      <c r="T1450" s="10">
        <v>4182.3900000000003</v>
      </c>
    </row>
    <row r="1451" spans="1:20" ht="23.25" thickBot="1" x14ac:dyDescent="0.3">
      <c r="A1451" s="4" t="s">
        <v>418</v>
      </c>
      <c r="B1451" s="4" t="s">
        <v>329</v>
      </c>
      <c r="C1451" s="4" t="s">
        <v>330</v>
      </c>
      <c r="D1451" s="4" t="s">
        <v>423</v>
      </c>
      <c r="E1451" s="4" t="s">
        <v>422</v>
      </c>
      <c r="F1451" s="4" t="s">
        <v>86</v>
      </c>
      <c r="G1451" s="4" t="s">
        <v>87</v>
      </c>
      <c r="H1451" s="11">
        <v>27158.25</v>
      </c>
      <c r="I1451" s="11">
        <v>22226.080000000002</v>
      </c>
      <c r="J1451" s="11">
        <v>20540.349999999999</v>
      </c>
      <c r="K1451" s="11">
        <v>22958.78</v>
      </c>
      <c r="L1451" s="11">
        <v>26994.22</v>
      </c>
      <c r="M1451" s="11">
        <v>20868.21</v>
      </c>
      <c r="N1451" s="11">
        <v>19151.14</v>
      </c>
      <c r="O1451" s="11">
        <v>20571.73</v>
      </c>
      <c r="P1451" s="11">
        <v>21305.17</v>
      </c>
      <c r="Q1451" s="11">
        <v>25050.92</v>
      </c>
      <c r="R1451" s="11">
        <v>24973.01</v>
      </c>
      <c r="S1451" s="11">
        <v>18129.740000000002</v>
      </c>
      <c r="T1451" s="10">
        <v>269927.59999999998</v>
      </c>
    </row>
    <row r="1452" spans="1:20" ht="23.25" thickBot="1" x14ac:dyDescent="0.3">
      <c r="A1452" s="4" t="s">
        <v>418</v>
      </c>
      <c r="B1452" s="4" t="s">
        <v>329</v>
      </c>
      <c r="C1452" s="4" t="s">
        <v>330</v>
      </c>
      <c r="D1452" s="4" t="s">
        <v>423</v>
      </c>
      <c r="E1452" s="4" t="s">
        <v>422</v>
      </c>
      <c r="F1452" s="4" t="s">
        <v>116</v>
      </c>
      <c r="G1452" s="4" t="s">
        <v>117</v>
      </c>
      <c r="H1452" s="9">
        <v>2050.09</v>
      </c>
      <c r="I1452" s="9">
        <v>769.7</v>
      </c>
      <c r="J1452" s="9">
        <v>2374.92</v>
      </c>
      <c r="K1452" s="9">
        <v>1232.1099999999999</v>
      </c>
      <c r="L1452" s="9">
        <v>38.049999999999997</v>
      </c>
      <c r="M1452" s="9">
        <v>908.03</v>
      </c>
      <c r="N1452" s="9">
        <v>1755.84</v>
      </c>
      <c r="O1452" s="9">
        <v>3140.2</v>
      </c>
      <c r="P1452" s="9">
        <v>2158.4499999999998</v>
      </c>
      <c r="Q1452" s="9">
        <v>2150.48</v>
      </c>
      <c r="R1452" s="9">
        <v>1729.59</v>
      </c>
      <c r="S1452" s="9">
        <v>1801.16</v>
      </c>
      <c r="T1452" s="10">
        <v>20108.62</v>
      </c>
    </row>
    <row r="1453" spans="1:20" ht="23.25" thickBot="1" x14ac:dyDescent="0.3">
      <c r="A1453" s="4" t="s">
        <v>418</v>
      </c>
      <c r="B1453" s="4" t="s">
        <v>329</v>
      </c>
      <c r="C1453" s="4" t="s">
        <v>330</v>
      </c>
      <c r="D1453" s="4" t="s">
        <v>423</v>
      </c>
      <c r="E1453" s="4" t="s">
        <v>422</v>
      </c>
      <c r="F1453" s="4" t="s">
        <v>88</v>
      </c>
      <c r="G1453" s="4" t="s">
        <v>89</v>
      </c>
      <c r="H1453" s="11">
        <v>5051.91</v>
      </c>
      <c r="I1453" s="11">
        <v>4547.3</v>
      </c>
      <c r="J1453" s="11">
        <v>4920.66</v>
      </c>
      <c r="K1453" s="11">
        <v>4752.0200000000004</v>
      </c>
      <c r="L1453" s="11">
        <v>5088.6400000000003</v>
      </c>
      <c r="M1453" s="11">
        <v>4752.09</v>
      </c>
      <c r="N1453" s="11">
        <v>4878.42</v>
      </c>
      <c r="O1453" s="11">
        <v>5088.74</v>
      </c>
      <c r="P1453" s="11">
        <v>4584.03</v>
      </c>
      <c r="Q1453" s="11">
        <v>5088.4399999999996</v>
      </c>
      <c r="R1453" s="11">
        <v>4920.38</v>
      </c>
      <c r="S1453" s="11">
        <v>4858.16</v>
      </c>
      <c r="T1453" s="10">
        <v>58530.79</v>
      </c>
    </row>
    <row r="1454" spans="1:20" ht="23.25" thickBot="1" x14ac:dyDescent="0.3">
      <c r="A1454" s="4" t="s">
        <v>418</v>
      </c>
      <c r="B1454" s="4" t="s">
        <v>329</v>
      </c>
      <c r="C1454" s="4" t="s">
        <v>330</v>
      </c>
      <c r="D1454" s="4" t="s">
        <v>423</v>
      </c>
      <c r="E1454" s="4" t="s">
        <v>422</v>
      </c>
      <c r="F1454" s="4" t="s">
        <v>90</v>
      </c>
      <c r="G1454" s="4" t="s">
        <v>91</v>
      </c>
      <c r="H1454" s="9">
        <v>20061.849999999999</v>
      </c>
      <c r="I1454" s="9">
        <v>17933.759999999998</v>
      </c>
      <c r="J1454" s="9">
        <v>19581.349999999999</v>
      </c>
      <c r="K1454" s="9">
        <v>18842.990000000002</v>
      </c>
      <c r="L1454" s="9">
        <v>19705.61</v>
      </c>
      <c r="M1454" s="9">
        <v>18608.84</v>
      </c>
      <c r="N1454" s="9">
        <v>19235.009999999998</v>
      </c>
      <c r="O1454" s="9">
        <v>20279.16</v>
      </c>
      <c r="P1454" s="9">
        <v>18237.560000000001</v>
      </c>
      <c r="Q1454" s="9">
        <v>20214.05</v>
      </c>
      <c r="R1454" s="9">
        <v>19388.900000000001</v>
      </c>
      <c r="S1454" s="9">
        <v>19277.05</v>
      </c>
      <c r="T1454" s="10">
        <v>231366.13</v>
      </c>
    </row>
    <row r="1455" spans="1:20" ht="23.25" thickBot="1" x14ac:dyDescent="0.3">
      <c r="A1455" s="4" t="s">
        <v>418</v>
      </c>
      <c r="B1455" s="4" t="s">
        <v>329</v>
      </c>
      <c r="C1455" s="4" t="s">
        <v>330</v>
      </c>
      <c r="D1455" s="4" t="s">
        <v>423</v>
      </c>
      <c r="E1455" s="4" t="s">
        <v>422</v>
      </c>
      <c r="F1455" s="4" t="s">
        <v>118</v>
      </c>
      <c r="G1455" s="4" t="s">
        <v>119</v>
      </c>
      <c r="H1455" s="12"/>
      <c r="I1455" s="12"/>
      <c r="J1455" s="12"/>
      <c r="K1455" s="11">
        <v>795</v>
      </c>
      <c r="L1455" s="12"/>
      <c r="M1455" s="12"/>
      <c r="N1455" s="12"/>
      <c r="O1455" s="12"/>
      <c r="P1455" s="12"/>
      <c r="Q1455" s="12"/>
      <c r="R1455" s="12"/>
      <c r="S1455" s="12"/>
      <c r="T1455" s="10">
        <v>795</v>
      </c>
    </row>
    <row r="1456" spans="1:20" ht="23.25" thickBot="1" x14ac:dyDescent="0.3">
      <c r="A1456" s="4" t="s">
        <v>418</v>
      </c>
      <c r="B1456" s="4" t="s">
        <v>329</v>
      </c>
      <c r="C1456" s="4" t="s">
        <v>330</v>
      </c>
      <c r="D1456" s="4" t="s">
        <v>423</v>
      </c>
      <c r="E1456" s="4" t="s">
        <v>422</v>
      </c>
      <c r="F1456" s="4" t="s">
        <v>128</v>
      </c>
      <c r="G1456" s="4" t="s">
        <v>129</v>
      </c>
      <c r="H1456" s="8"/>
      <c r="I1456" s="8"/>
      <c r="J1456" s="8"/>
      <c r="K1456" s="8"/>
      <c r="L1456" s="8"/>
      <c r="M1456" s="8"/>
      <c r="N1456" s="8"/>
      <c r="O1456" s="8"/>
      <c r="P1456" s="8"/>
      <c r="Q1456" s="8"/>
      <c r="R1456" s="9">
        <v>3.6</v>
      </c>
      <c r="S1456" s="8"/>
      <c r="T1456" s="10">
        <v>3.6</v>
      </c>
    </row>
    <row r="1457" spans="1:20" ht="23.25" thickBot="1" x14ac:dyDescent="0.3">
      <c r="A1457" s="4" t="s">
        <v>418</v>
      </c>
      <c r="B1457" s="4" t="s">
        <v>329</v>
      </c>
      <c r="C1457" s="4" t="s">
        <v>330</v>
      </c>
      <c r="D1457" s="4" t="s">
        <v>423</v>
      </c>
      <c r="E1457" s="4" t="s">
        <v>422</v>
      </c>
      <c r="F1457" s="4" t="s">
        <v>98</v>
      </c>
      <c r="G1457" s="4" t="s">
        <v>99</v>
      </c>
      <c r="H1457" s="12"/>
      <c r="I1457" s="12"/>
      <c r="J1457" s="11">
        <v>26.65</v>
      </c>
      <c r="K1457" s="12"/>
      <c r="L1457" s="11">
        <v>79.31</v>
      </c>
      <c r="M1457" s="12"/>
      <c r="N1457" s="12"/>
      <c r="O1457" s="12"/>
      <c r="P1457" s="11">
        <v>15.96</v>
      </c>
      <c r="Q1457" s="12"/>
      <c r="R1457" s="12"/>
      <c r="S1457" s="11">
        <v>37.369999999999997</v>
      </c>
      <c r="T1457" s="10">
        <v>159.29</v>
      </c>
    </row>
    <row r="1458" spans="1:20" ht="23.25" thickBot="1" x14ac:dyDescent="0.3">
      <c r="A1458" s="4" t="s">
        <v>418</v>
      </c>
      <c r="B1458" s="4" t="s">
        <v>329</v>
      </c>
      <c r="C1458" s="4" t="s">
        <v>330</v>
      </c>
      <c r="D1458" s="4" t="s">
        <v>423</v>
      </c>
      <c r="E1458" s="4" t="s">
        <v>422</v>
      </c>
      <c r="F1458" s="4" t="s">
        <v>130</v>
      </c>
      <c r="G1458" s="4" t="s">
        <v>131</v>
      </c>
      <c r="H1458" s="9">
        <v>48.83</v>
      </c>
      <c r="I1458" s="9">
        <v>41.19</v>
      </c>
      <c r="J1458" s="9">
        <v>116.67</v>
      </c>
      <c r="K1458" s="9">
        <v>64.84</v>
      </c>
      <c r="L1458" s="8"/>
      <c r="M1458" s="9">
        <v>71.7</v>
      </c>
      <c r="N1458" s="9">
        <v>36.69</v>
      </c>
      <c r="O1458" s="9">
        <v>79.03</v>
      </c>
      <c r="P1458" s="8"/>
      <c r="Q1458" s="9">
        <v>78.819999999999993</v>
      </c>
      <c r="R1458" s="9">
        <v>59.52</v>
      </c>
      <c r="S1458" s="8"/>
      <c r="T1458" s="10">
        <v>597.29</v>
      </c>
    </row>
    <row r="1459" spans="1:20" ht="23.25" thickBot="1" x14ac:dyDescent="0.3">
      <c r="A1459" s="4" t="s">
        <v>418</v>
      </c>
      <c r="B1459" s="4" t="s">
        <v>329</v>
      </c>
      <c r="C1459" s="4" t="s">
        <v>330</v>
      </c>
      <c r="D1459" s="4" t="s">
        <v>423</v>
      </c>
      <c r="E1459" s="4" t="s">
        <v>422</v>
      </c>
      <c r="F1459" s="4" t="s">
        <v>132</v>
      </c>
      <c r="G1459" s="4" t="s">
        <v>133</v>
      </c>
      <c r="H1459" s="12"/>
      <c r="I1459" s="12"/>
      <c r="J1459" s="12"/>
      <c r="K1459" s="12"/>
      <c r="L1459" s="12"/>
      <c r="M1459" s="12"/>
      <c r="N1459" s="12"/>
      <c r="O1459" s="12"/>
      <c r="P1459" s="11">
        <v>259.97000000000003</v>
      </c>
      <c r="Q1459" s="12"/>
      <c r="R1459" s="12"/>
      <c r="S1459" s="11">
        <v>31.97</v>
      </c>
      <c r="T1459" s="10">
        <v>291.94</v>
      </c>
    </row>
    <row r="1460" spans="1:20" ht="23.25" thickBot="1" x14ac:dyDescent="0.3">
      <c r="A1460" s="4" t="s">
        <v>418</v>
      </c>
      <c r="B1460" s="4" t="s">
        <v>329</v>
      </c>
      <c r="C1460" s="4" t="s">
        <v>330</v>
      </c>
      <c r="D1460" s="4" t="s">
        <v>423</v>
      </c>
      <c r="E1460" s="4" t="s">
        <v>422</v>
      </c>
      <c r="F1460" s="4" t="s">
        <v>136</v>
      </c>
      <c r="G1460" s="4" t="s">
        <v>137</v>
      </c>
      <c r="H1460" s="9">
        <v>7</v>
      </c>
      <c r="I1460" s="9">
        <v>37</v>
      </c>
      <c r="J1460" s="9">
        <v>23.2</v>
      </c>
      <c r="K1460" s="8"/>
      <c r="L1460" s="9">
        <v>27</v>
      </c>
      <c r="M1460" s="9">
        <v>77.099999999999994</v>
      </c>
      <c r="N1460" s="9">
        <v>18.600000000000001</v>
      </c>
      <c r="O1460" s="9">
        <v>31.4</v>
      </c>
      <c r="P1460" s="9">
        <v>14.8</v>
      </c>
      <c r="Q1460" s="9">
        <v>81.5</v>
      </c>
      <c r="R1460" s="9">
        <v>3.6</v>
      </c>
      <c r="S1460" s="8"/>
      <c r="T1460" s="10">
        <v>321.2</v>
      </c>
    </row>
    <row r="1461" spans="1:20" ht="23.25" thickBot="1" x14ac:dyDescent="0.3">
      <c r="A1461" s="4" t="s">
        <v>418</v>
      </c>
      <c r="B1461" s="4" t="s">
        <v>329</v>
      </c>
      <c r="C1461" s="4" t="s">
        <v>330</v>
      </c>
      <c r="D1461" s="4" t="s">
        <v>423</v>
      </c>
      <c r="E1461" s="4" t="s">
        <v>422</v>
      </c>
      <c r="F1461" s="4" t="s">
        <v>140</v>
      </c>
      <c r="G1461" s="4" t="s">
        <v>141</v>
      </c>
      <c r="H1461" s="11">
        <v>107.15</v>
      </c>
      <c r="I1461" s="11">
        <v>42.86</v>
      </c>
      <c r="J1461" s="11">
        <v>85.72</v>
      </c>
      <c r="K1461" s="12"/>
      <c r="L1461" s="12"/>
      <c r="M1461" s="12"/>
      <c r="N1461" s="12"/>
      <c r="O1461" s="11">
        <v>64.290000000000006</v>
      </c>
      <c r="P1461" s="11">
        <v>42.86</v>
      </c>
      <c r="Q1461" s="11">
        <v>42.86</v>
      </c>
      <c r="R1461" s="11">
        <v>45</v>
      </c>
      <c r="S1461" s="11">
        <v>67.5</v>
      </c>
      <c r="T1461" s="10">
        <v>498.24</v>
      </c>
    </row>
    <row r="1462" spans="1:20" ht="23.25" thickBot="1" x14ac:dyDescent="0.3">
      <c r="A1462" s="4" t="s">
        <v>418</v>
      </c>
      <c r="B1462" s="4" t="s">
        <v>329</v>
      </c>
      <c r="C1462" s="4" t="s">
        <v>330</v>
      </c>
      <c r="D1462" s="4" t="s">
        <v>423</v>
      </c>
      <c r="E1462" s="4" t="s">
        <v>422</v>
      </c>
      <c r="F1462" s="4" t="s">
        <v>239</v>
      </c>
      <c r="G1462" s="4" t="s">
        <v>240</v>
      </c>
      <c r="H1462" s="8"/>
      <c r="I1462" s="8"/>
      <c r="J1462" s="8"/>
      <c r="K1462" s="8"/>
      <c r="L1462" s="8"/>
      <c r="M1462" s="9">
        <v>158.26</v>
      </c>
      <c r="N1462" s="8"/>
      <c r="O1462" s="8"/>
      <c r="P1462" s="8"/>
      <c r="Q1462" s="8"/>
      <c r="R1462" s="8"/>
      <c r="S1462" s="8"/>
      <c r="T1462" s="10">
        <v>158.26</v>
      </c>
    </row>
    <row r="1463" spans="1:20" ht="23.25" thickBot="1" x14ac:dyDescent="0.3">
      <c r="A1463" s="4" t="s">
        <v>418</v>
      </c>
      <c r="B1463" s="4" t="s">
        <v>329</v>
      </c>
      <c r="C1463" s="4" t="s">
        <v>330</v>
      </c>
      <c r="D1463" s="4" t="s">
        <v>423</v>
      </c>
      <c r="E1463" s="4" t="s">
        <v>422</v>
      </c>
      <c r="F1463" s="4" t="s">
        <v>144</v>
      </c>
      <c r="G1463" s="4" t="s">
        <v>145</v>
      </c>
      <c r="H1463" s="11">
        <v>53.32</v>
      </c>
      <c r="I1463" s="11">
        <v>64.709999999999994</v>
      </c>
      <c r="J1463" s="11">
        <v>8.5</v>
      </c>
      <c r="K1463" s="11">
        <v>8.9499999999999993</v>
      </c>
      <c r="L1463" s="11">
        <v>71.03</v>
      </c>
      <c r="M1463" s="11">
        <v>165.57</v>
      </c>
      <c r="N1463" s="11">
        <v>181.82</v>
      </c>
      <c r="O1463" s="11">
        <v>6.5</v>
      </c>
      <c r="P1463" s="11">
        <v>46.02</v>
      </c>
      <c r="Q1463" s="11">
        <v>120.38</v>
      </c>
      <c r="R1463" s="12"/>
      <c r="S1463" s="11">
        <v>21.05</v>
      </c>
      <c r="T1463" s="10">
        <v>747.85</v>
      </c>
    </row>
    <row r="1464" spans="1:20" ht="23.25" thickBot="1" x14ac:dyDescent="0.3">
      <c r="A1464" s="4" t="s">
        <v>418</v>
      </c>
      <c r="B1464" s="4" t="s">
        <v>329</v>
      </c>
      <c r="C1464" s="4" t="s">
        <v>330</v>
      </c>
      <c r="D1464" s="4" t="s">
        <v>423</v>
      </c>
      <c r="E1464" s="4" t="s">
        <v>422</v>
      </c>
      <c r="F1464" s="4" t="s">
        <v>217</v>
      </c>
      <c r="G1464" s="4" t="s">
        <v>218</v>
      </c>
      <c r="H1464" s="8"/>
      <c r="I1464" s="8"/>
      <c r="J1464" s="8"/>
      <c r="K1464" s="9">
        <v>98.61</v>
      </c>
      <c r="L1464" s="8"/>
      <c r="M1464" s="8"/>
      <c r="N1464" s="9">
        <v>228.48</v>
      </c>
      <c r="O1464" s="8"/>
      <c r="P1464" s="8"/>
      <c r="Q1464" s="8"/>
      <c r="R1464" s="9">
        <v>136</v>
      </c>
      <c r="S1464" s="8"/>
      <c r="T1464" s="10">
        <v>463.09</v>
      </c>
    </row>
    <row r="1465" spans="1:20" ht="23.25" thickBot="1" x14ac:dyDescent="0.3">
      <c r="A1465" s="4" t="s">
        <v>418</v>
      </c>
      <c r="B1465" s="4" t="s">
        <v>329</v>
      </c>
      <c r="C1465" s="4" t="s">
        <v>330</v>
      </c>
      <c r="D1465" s="4" t="s">
        <v>423</v>
      </c>
      <c r="E1465" s="4" t="s">
        <v>422</v>
      </c>
      <c r="F1465" s="4" t="s">
        <v>150</v>
      </c>
      <c r="G1465" s="4" t="s">
        <v>151</v>
      </c>
      <c r="H1465" s="12"/>
      <c r="I1465" s="12"/>
      <c r="J1465" s="12"/>
      <c r="K1465" s="12"/>
      <c r="L1465" s="12"/>
      <c r="M1465" s="12"/>
      <c r="N1465" s="12"/>
      <c r="O1465" s="12"/>
      <c r="P1465" s="12"/>
      <c r="Q1465" s="12"/>
      <c r="R1465" s="12"/>
      <c r="S1465" s="11">
        <v>375</v>
      </c>
      <c r="T1465" s="10">
        <v>375</v>
      </c>
    </row>
    <row r="1466" spans="1:20" ht="23.25" thickBot="1" x14ac:dyDescent="0.3">
      <c r="A1466" s="4" t="s">
        <v>418</v>
      </c>
      <c r="B1466" s="4" t="s">
        <v>329</v>
      </c>
      <c r="C1466" s="4" t="s">
        <v>330</v>
      </c>
      <c r="D1466" s="4" t="s">
        <v>423</v>
      </c>
      <c r="E1466" s="4" t="s">
        <v>422</v>
      </c>
      <c r="F1466" s="4" t="s">
        <v>152</v>
      </c>
      <c r="G1466" s="4" t="s">
        <v>153</v>
      </c>
      <c r="H1466" s="8"/>
      <c r="I1466" s="8"/>
      <c r="J1466" s="8"/>
      <c r="K1466" s="8"/>
      <c r="L1466" s="8"/>
      <c r="M1466" s="8"/>
      <c r="N1466" s="8"/>
      <c r="O1466" s="8"/>
      <c r="P1466" s="8"/>
      <c r="Q1466" s="8"/>
      <c r="R1466" s="8"/>
      <c r="S1466" s="9">
        <v>99.13</v>
      </c>
      <c r="T1466" s="10">
        <v>99.13</v>
      </c>
    </row>
    <row r="1467" spans="1:20" ht="23.25" thickBot="1" x14ac:dyDescent="0.3">
      <c r="A1467" s="4" t="s">
        <v>418</v>
      </c>
      <c r="B1467" s="4" t="s">
        <v>329</v>
      </c>
      <c r="C1467" s="4" t="s">
        <v>330</v>
      </c>
      <c r="D1467" s="4" t="s">
        <v>423</v>
      </c>
      <c r="E1467" s="4" t="s">
        <v>422</v>
      </c>
      <c r="F1467" s="4" t="s">
        <v>65</v>
      </c>
      <c r="G1467" s="4" t="s">
        <v>66</v>
      </c>
      <c r="H1467" s="11">
        <v>636.16</v>
      </c>
      <c r="I1467" s="11">
        <v>499.84</v>
      </c>
      <c r="J1467" s="11">
        <v>636.16</v>
      </c>
      <c r="K1467" s="11">
        <v>817.92</v>
      </c>
      <c r="L1467" s="12"/>
      <c r="M1467" s="12"/>
      <c r="N1467" s="12"/>
      <c r="O1467" s="12"/>
      <c r="P1467" s="12"/>
      <c r="Q1467" s="11">
        <v>249.92</v>
      </c>
      <c r="R1467" s="12"/>
      <c r="S1467" s="11">
        <v>93.61</v>
      </c>
      <c r="T1467" s="10">
        <v>2933.61</v>
      </c>
    </row>
    <row r="1468" spans="1:20" ht="23.25" thickBot="1" x14ac:dyDescent="0.3">
      <c r="A1468" s="4" t="s">
        <v>418</v>
      </c>
      <c r="B1468" s="4" t="s">
        <v>329</v>
      </c>
      <c r="C1468" s="4" t="s">
        <v>330</v>
      </c>
      <c r="D1468" s="4" t="s">
        <v>423</v>
      </c>
      <c r="E1468" s="4" t="s">
        <v>422</v>
      </c>
      <c r="F1468" s="4" t="s">
        <v>56</v>
      </c>
      <c r="G1468" s="4" t="s">
        <v>57</v>
      </c>
      <c r="H1468" s="9">
        <v>41136.5</v>
      </c>
      <c r="I1468" s="9">
        <v>33930.720000000001</v>
      </c>
      <c r="J1468" s="9">
        <v>27718.15</v>
      </c>
      <c r="K1468" s="9">
        <v>33807.94</v>
      </c>
      <c r="L1468" s="9">
        <v>37214.54</v>
      </c>
      <c r="M1468" s="9">
        <v>32397.119999999999</v>
      </c>
      <c r="N1468" s="9">
        <v>29885.17</v>
      </c>
      <c r="O1468" s="9">
        <v>28319.51</v>
      </c>
      <c r="P1468" s="9">
        <v>32207.84</v>
      </c>
      <c r="Q1468" s="9">
        <v>31812.11</v>
      </c>
      <c r="R1468" s="9">
        <v>35115.49</v>
      </c>
      <c r="S1468" s="9">
        <v>27901.19</v>
      </c>
      <c r="T1468" s="10">
        <v>391446.28</v>
      </c>
    </row>
    <row r="1469" spans="1:20" ht="23.25" thickBot="1" x14ac:dyDescent="0.3">
      <c r="A1469" s="4" t="s">
        <v>418</v>
      </c>
      <c r="B1469" s="4" t="s">
        <v>329</v>
      </c>
      <c r="C1469" s="4" t="s">
        <v>330</v>
      </c>
      <c r="D1469" s="4" t="s">
        <v>423</v>
      </c>
      <c r="E1469" s="4" t="s">
        <v>422</v>
      </c>
      <c r="F1469" s="4" t="s">
        <v>68</v>
      </c>
      <c r="G1469" s="4" t="s">
        <v>69</v>
      </c>
      <c r="H1469" s="11">
        <v>1806.24</v>
      </c>
      <c r="I1469" s="11">
        <v>1278</v>
      </c>
      <c r="J1469" s="11">
        <v>2061.84</v>
      </c>
      <c r="K1469" s="11">
        <v>1499.52</v>
      </c>
      <c r="L1469" s="11">
        <v>681.6</v>
      </c>
      <c r="M1469" s="11">
        <v>306.72000000000003</v>
      </c>
      <c r="N1469" s="11">
        <v>1840.32</v>
      </c>
      <c r="O1469" s="11">
        <v>2385.6</v>
      </c>
      <c r="P1469" s="11">
        <v>2317.44</v>
      </c>
      <c r="Q1469" s="11">
        <v>2590.08</v>
      </c>
      <c r="R1469" s="11">
        <v>1465.44</v>
      </c>
      <c r="S1469" s="11">
        <v>1632.41</v>
      </c>
      <c r="T1469" s="10">
        <v>19865.21</v>
      </c>
    </row>
    <row r="1470" spans="1:20" ht="23.25" thickBot="1" x14ac:dyDescent="0.3">
      <c r="A1470" s="4" t="s">
        <v>418</v>
      </c>
      <c r="B1470" s="4" t="s">
        <v>329</v>
      </c>
      <c r="C1470" s="4" t="s">
        <v>330</v>
      </c>
      <c r="D1470" s="4" t="s">
        <v>423</v>
      </c>
      <c r="E1470" s="4" t="s">
        <v>422</v>
      </c>
      <c r="F1470" s="4" t="s">
        <v>156</v>
      </c>
      <c r="G1470" s="4" t="s">
        <v>157</v>
      </c>
      <c r="H1470" s="9">
        <v>21.43</v>
      </c>
      <c r="I1470" s="9">
        <v>42.86</v>
      </c>
      <c r="J1470" s="9">
        <v>85.72</v>
      </c>
      <c r="K1470" s="8"/>
      <c r="L1470" s="8"/>
      <c r="M1470" s="8"/>
      <c r="N1470" s="8"/>
      <c r="O1470" s="9">
        <v>42.86</v>
      </c>
      <c r="P1470" s="9">
        <v>21.43</v>
      </c>
      <c r="Q1470" s="9">
        <v>42.86</v>
      </c>
      <c r="R1470" s="8"/>
      <c r="S1470" s="9">
        <v>21.43</v>
      </c>
      <c r="T1470" s="10">
        <v>278.58999999999997</v>
      </c>
    </row>
    <row r="1471" spans="1:20" ht="23.25" thickBot="1" x14ac:dyDescent="0.3">
      <c r="A1471" s="4" t="s">
        <v>418</v>
      </c>
      <c r="B1471" s="4" t="s">
        <v>329</v>
      </c>
      <c r="C1471" s="4" t="s">
        <v>330</v>
      </c>
      <c r="D1471" s="4" t="s">
        <v>423</v>
      </c>
      <c r="E1471" s="4" t="s">
        <v>422</v>
      </c>
      <c r="F1471" s="4" t="s">
        <v>104</v>
      </c>
      <c r="G1471" s="4" t="s">
        <v>105</v>
      </c>
      <c r="H1471" s="11">
        <v>-681.6</v>
      </c>
      <c r="I1471" s="11">
        <v>-863.36</v>
      </c>
      <c r="J1471" s="11">
        <v>-636.16</v>
      </c>
      <c r="K1471" s="11">
        <v>-817.92</v>
      </c>
      <c r="L1471" s="12"/>
      <c r="M1471" s="12"/>
      <c r="N1471" s="12"/>
      <c r="O1471" s="12"/>
      <c r="P1471" s="11">
        <v>-863.36</v>
      </c>
      <c r="Q1471" s="11">
        <v>-249.92</v>
      </c>
      <c r="R1471" s="12"/>
      <c r="S1471" s="11">
        <v>-748.88</v>
      </c>
      <c r="T1471" s="10">
        <v>-4861.2</v>
      </c>
    </row>
    <row r="1472" spans="1:20" ht="23.25" thickBot="1" x14ac:dyDescent="0.3">
      <c r="A1472" s="4" t="s">
        <v>418</v>
      </c>
      <c r="B1472" s="4" t="s">
        <v>329</v>
      </c>
      <c r="C1472" s="4" t="s">
        <v>330</v>
      </c>
      <c r="D1472" s="4" t="s">
        <v>423</v>
      </c>
      <c r="E1472" s="4" t="s">
        <v>422</v>
      </c>
      <c r="F1472" s="4" t="s">
        <v>106</v>
      </c>
      <c r="G1472" s="4" t="s">
        <v>107</v>
      </c>
      <c r="H1472" s="9">
        <v>-47327.76</v>
      </c>
      <c r="I1472" s="9">
        <v>-39623.24</v>
      </c>
      <c r="J1472" s="9">
        <v>-34135.81</v>
      </c>
      <c r="K1472" s="9">
        <v>-40810.58</v>
      </c>
      <c r="L1472" s="9">
        <v>-45146.22</v>
      </c>
      <c r="M1472" s="9">
        <v>-38952.39</v>
      </c>
      <c r="N1472" s="9">
        <v>-35786.65</v>
      </c>
      <c r="O1472" s="9">
        <v>-35786.61</v>
      </c>
      <c r="P1472" s="9">
        <v>-38264.129999999997</v>
      </c>
      <c r="Q1472" s="9">
        <v>-38264.089999999997</v>
      </c>
      <c r="R1472" s="9">
        <v>-46247.27</v>
      </c>
      <c r="S1472" s="9">
        <v>-35182.15</v>
      </c>
      <c r="T1472" s="10">
        <v>-475526.9</v>
      </c>
    </row>
    <row r="1473" spans="1:20" ht="23.25" thickBot="1" x14ac:dyDescent="0.3">
      <c r="A1473" s="4" t="s">
        <v>418</v>
      </c>
      <c r="B1473" s="4" t="s">
        <v>329</v>
      </c>
      <c r="C1473" s="4" t="s">
        <v>330</v>
      </c>
      <c r="D1473" s="4" t="s">
        <v>423</v>
      </c>
      <c r="E1473" s="4" t="s">
        <v>422</v>
      </c>
      <c r="F1473" s="4" t="s">
        <v>108</v>
      </c>
      <c r="G1473" s="4" t="s">
        <v>109</v>
      </c>
      <c r="H1473" s="11">
        <v>-2249.2800000000002</v>
      </c>
      <c r="I1473" s="11">
        <v>-1107.5999999999999</v>
      </c>
      <c r="J1473" s="11">
        <v>-2164.08</v>
      </c>
      <c r="K1473" s="11">
        <v>-1584.72</v>
      </c>
      <c r="L1473" s="11">
        <v>-954.24</v>
      </c>
      <c r="M1473" s="11">
        <v>-647.52</v>
      </c>
      <c r="N1473" s="11">
        <v>-1942.56</v>
      </c>
      <c r="O1473" s="11">
        <v>-3016.08</v>
      </c>
      <c r="P1473" s="11">
        <v>-2726.4</v>
      </c>
      <c r="Q1473" s="11">
        <v>-2913.84</v>
      </c>
      <c r="R1473" s="11">
        <v>-2061.84</v>
      </c>
      <c r="S1473" s="11">
        <v>-1843.06</v>
      </c>
      <c r="T1473" s="10">
        <v>-23211.22</v>
      </c>
    </row>
    <row r="1474" spans="1:20" ht="23.25" thickBot="1" x14ac:dyDescent="0.3">
      <c r="A1474" s="4" t="s">
        <v>418</v>
      </c>
      <c r="B1474" s="4" t="s">
        <v>329</v>
      </c>
      <c r="C1474" s="4" t="s">
        <v>330</v>
      </c>
      <c r="D1474" s="4" t="s">
        <v>423</v>
      </c>
      <c r="E1474" s="4" t="s">
        <v>422</v>
      </c>
      <c r="F1474" s="4" t="s">
        <v>243</v>
      </c>
      <c r="G1474" s="4" t="s">
        <v>244</v>
      </c>
      <c r="H1474" s="9">
        <v>-42.86</v>
      </c>
      <c r="I1474" s="9">
        <v>-42.86</v>
      </c>
      <c r="J1474" s="9">
        <v>-85.72</v>
      </c>
      <c r="K1474" s="8"/>
      <c r="L1474" s="8"/>
      <c r="M1474" s="8"/>
      <c r="N1474" s="8"/>
      <c r="O1474" s="9">
        <v>-64.290000000000006</v>
      </c>
      <c r="P1474" s="9">
        <v>-42.86</v>
      </c>
      <c r="Q1474" s="9">
        <v>-42.86</v>
      </c>
      <c r="R1474" s="8"/>
      <c r="S1474" s="9">
        <v>-21.43</v>
      </c>
      <c r="T1474" s="10">
        <v>-342.88</v>
      </c>
    </row>
    <row r="1475" spans="1:20" ht="15.75" thickBot="1" x14ac:dyDescent="0.3">
      <c r="A1475" s="4" t="s">
        <v>418</v>
      </c>
      <c r="B1475" s="4" t="s">
        <v>338</v>
      </c>
      <c r="C1475" s="4" t="s">
        <v>339</v>
      </c>
      <c r="D1475" s="4" t="s">
        <v>419</v>
      </c>
      <c r="E1475" s="4" t="s">
        <v>420</v>
      </c>
      <c r="F1475" s="4" t="s">
        <v>110</v>
      </c>
      <c r="G1475" s="4" t="s">
        <v>111</v>
      </c>
      <c r="H1475" s="11">
        <v>28053.94</v>
      </c>
      <c r="I1475" s="11">
        <v>27546.080000000002</v>
      </c>
      <c r="J1475" s="11">
        <v>29708.42</v>
      </c>
      <c r="K1475" s="11">
        <v>26294.49</v>
      </c>
      <c r="L1475" s="11">
        <v>29288.98</v>
      </c>
      <c r="M1475" s="11">
        <v>29801.599999999999</v>
      </c>
      <c r="N1475" s="11">
        <v>24954.880000000001</v>
      </c>
      <c r="O1475" s="11">
        <v>22297.67</v>
      </c>
      <c r="P1475" s="11">
        <v>27520.85</v>
      </c>
      <c r="Q1475" s="11">
        <v>26488.6</v>
      </c>
      <c r="R1475" s="11">
        <v>25914.79</v>
      </c>
      <c r="S1475" s="11">
        <v>24508.26</v>
      </c>
      <c r="T1475" s="10">
        <v>322378.56</v>
      </c>
    </row>
    <row r="1476" spans="1:20" ht="15.75" thickBot="1" x14ac:dyDescent="0.3">
      <c r="A1476" s="4" t="s">
        <v>418</v>
      </c>
      <c r="B1476" s="4" t="s">
        <v>338</v>
      </c>
      <c r="C1476" s="4" t="s">
        <v>339</v>
      </c>
      <c r="D1476" s="4" t="s">
        <v>419</v>
      </c>
      <c r="E1476" s="4" t="s">
        <v>420</v>
      </c>
      <c r="F1476" s="4" t="s">
        <v>112</v>
      </c>
      <c r="G1476" s="4" t="s">
        <v>113</v>
      </c>
      <c r="H1476" s="8"/>
      <c r="I1476" s="8"/>
      <c r="J1476" s="8"/>
      <c r="K1476" s="8"/>
      <c r="L1476" s="9">
        <v>126</v>
      </c>
      <c r="M1476" s="8"/>
      <c r="N1476" s="8"/>
      <c r="O1476" s="8"/>
      <c r="P1476" s="8"/>
      <c r="Q1476" s="8"/>
      <c r="R1476" s="8"/>
      <c r="S1476" s="8"/>
      <c r="T1476" s="10">
        <v>126</v>
      </c>
    </row>
    <row r="1477" spans="1:20" ht="15.75" thickBot="1" x14ac:dyDescent="0.3">
      <c r="A1477" s="4" t="s">
        <v>418</v>
      </c>
      <c r="B1477" s="4" t="s">
        <v>338</v>
      </c>
      <c r="C1477" s="4" t="s">
        <v>339</v>
      </c>
      <c r="D1477" s="4" t="s">
        <v>419</v>
      </c>
      <c r="E1477" s="4" t="s">
        <v>420</v>
      </c>
      <c r="F1477" s="4" t="s">
        <v>88</v>
      </c>
      <c r="G1477" s="4" t="s">
        <v>89</v>
      </c>
      <c r="H1477" s="11">
        <v>3958.8</v>
      </c>
      <c r="I1477" s="11">
        <v>3958.79</v>
      </c>
      <c r="J1477" s="11">
        <v>4116.76</v>
      </c>
      <c r="K1477" s="11">
        <v>4116.78</v>
      </c>
      <c r="L1477" s="11">
        <v>4116.76</v>
      </c>
      <c r="M1477" s="11">
        <v>4116.76</v>
      </c>
      <c r="N1477" s="11">
        <v>4433.88</v>
      </c>
      <c r="O1477" s="11">
        <v>4433.8900000000003</v>
      </c>
      <c r="P1477" s="11">
        <v>4433.8900000000003</v>
      </c>
      <c r="Q1477" s="11">
        <v>4433.8900000000003</v>
      </c>
      <c r="R1477" s="11">
        <v>4478.8100000000004</v>
      </c>
      <c r="S1477" s="11">
        <v>4478.8</v>
      </c>
      <c r="T1477" s="10">
        <v>51077.81</v>
      </c>
    </row>
    <row r="1478" spans="1:20" ht="15.75" thickBot="1" x14ac:dyDescent="0.3">
      <c r="A1478" s="4" t="s">
        <v>418</v>
      </c>
      <c r="B1478" s="4" t="s">
        <v>338</v>
      </c>
      <c r="C1478" s="4" t="s">
        <v>339</v>
      </c>
      <c r="D1478" s="4" t="s">
        <v>419</v>
      </c>
      <c r="E1478" s="4" t="s">
        <v>420</v>
      </c>
      <c r="F1478" s="4" t="s">
        <v>90</v>
      </c>
      <c r="G1478" s="4" t="s">
        <v>91</v>
      </c>
      <c r="H1478" s="9">
        <v>15379.7</v>
      </c>
      <c r="I1478" s="9">
        <v>15379.7</v>
      </c>
      <c r="J1478" s="9">
        <v>15993.32</v>
      </c>
      <c r="K1478" s="9">
        <v>15993.3</v>
      </c>
      <c r="L1478" s="9">
        <v>15993.32</v>
      </c>
      <c r="M1478" s="9">
        <v>15993.32</v>
      </c>
      <c r="N1478" s="9">
        <v>17225.310000000001</v>
      </c>
      <c r="O1478" s="9">
        <v>17225.28</v>
      </c>
      <c r="P1478" s="9">
        <v>17225.28</v>
      </c>
      <c r="Q1478" s="9">
        <v>17225.27</v>
      </c>
      <c r="R1478" s="9">
        <v>17399.740000000002</v>
      </c>
      <c r="S1478" s="9">
        <v>17399.75</v>
      </c>
      <c r="T1478" s="10">
        <v>198433.29</v>
      </c>
    </row>
    <row r="1479" spans="1:20" ht="15.75" thickBot="1" x14ac:dyDescent="0.3">
      <c r="A1479" s="4" t="s">
        <v>418</v>
      </c>
      <c r="B1479" s="4" t="s">
        <v>338</v>
      </c>
      <c r="C1479" s="4" t="s">
        <v>339</v>
      </c>
      <c r="D1479" s="4" t="s">
        <v>419</v>
      </c>
      <c r="E1479" s="4" t="s">
        <v>420</v>
      </c>
      <c r="F1479" s="4" t="s">
        <v>61</v>
      </c>
      <c r="G1479" s="4" t="s">
        <v>62</v>
      </c>
      <c r="H1479" s="12"/>
      <c r="I1479" s="11">
        <v>1070</v>
      </c>
      <c r="J1479" s="12"/>
      <c r="K1479" s="12"/>
      <c r="L1479" s="12"/>
      <c r="M1479" s="12"/>
      <c r="N1479" s="12"/>
      <c r="O1479" s="12"/>
      <c r="P1479" s="12"/>
      <c r="Q1479" s="12"/>
      <c r="R1479" s="12"/>
      <c r="S1479" s="12"/>
      <c r="T1479" s="10">
        <v>1070</v>
      </c>
    </row>
    <row r="1480" spans="1:20" ht="15.75" thickBot="1" x14ac:dyDescent="0.3">
      <c r="A1480" s="4" t="s">
        <v>418</v>
      </c>
      <c r="B1480" s="4" t="s">
        <v>338</v>
      </c>
      <c r="C1480" s="4" t="s">
        <v>339</v>
      </c>
      <c r="D1480" s="4" t="s">
        <v>419</v>
      </c>
      <c r="E1480" s="4" t="s">
        <v>420</v>
      </c>
      <c r="F1480" s="4" t="s">
        <v>94</v>
      </c>
      <c r="G1480" s="4" t="s">
        <v>95</v>
      </c>
      <c r="H1480" s="9">
        <v>31.75</v>
      </c>
      <c r="I1480" s="9">
        <v>5</v>
      </c>
      <c r="J1480" s="8"/>
      <c r="K1480" s="9">
        <v>6.93</v>
      </c>
      <c r="L1480" s="9">
        <v>5</v>
      </c>
      <c r="M1480" s="9">
        <v>6</v>
      </c>
      <c r="N1480" s="8"/>
      <c r="O1480" s="9">
        <v>10</v>
      </c>
      <c r="P1480" s="8"/>
      <c r="Q1480" s="9">
        <v>5</v>
      </c>
      <c r="R1480" s="8"/>
      <c r="S1480" s="8"/>
      <c r="T1480" s="10">
        <v>69.680000000000007</v>
      </c>
    </row>
    <row r="1481" spans="1:20" ht="15.75" thickBot="1" x14ac:dyDescent="0.3">
      <c r="A1481" s="4" t="s">
        <v>418</v>
      </c>
      <c r="B1481" s="4" t="s">
        <v>338</v>
      </c>
      <c r="C1481" s="4" t="s">
        <v>339</v>
      </c>
      <c r="D1481" s="4" t="s">
        <v>419</v>
      </c>
      <c r="E1481" s="4" t="s">
        <v>420</v>
      </c>
      <c r="F1481" s="4" t="s">
        <v>84</v>
      </c>
      <c r="G1481" s="4" t="s">
        <v>85</v>
      </c>
      <c r="H1481" s="12"/>
      <c r="I1481" s="12"/>
      <c r="J1481" s="12"/>
      <c r="K1481" s="11">
        <v>925.78</v>
      </c>
      <c r="L1481" s="11">
        <v>1139.42</v>
      </c>
      <c r="M1481" s="11">
        <v>1139.42</v>
      </c>
      <c r="N1481" s="11">
        <v>640.91999999999996</v>
      </c>
      <c r="O1481" s="12"/>
      <c r="P1481" s="12"/>
      <c r="Q1481" s="12"/>
      <c r="R1481" s="12"/>
      <c r="S1481" s="12"/>
      <c r="T1481" s="10">
        <v>3845.54</v>
      </c>
    </row>
    <row r="1482" spans="1:20" ht="15.75" thickBot="1" x14ac:dyDescent="0.3">
      <c r="A1482" s="4" t="s">
        <v>418</v>
      </c>
      <c r="B1482" s="4" t="s">
        <v>338</v>
      </c>
      <c r="C1482" s="4" t="s">
        <v>339</v>
      </c>
      <c r="D1482" s="4" t="s">
        <v>419</v>
      </c>
      <c r="E1482" s="4" t="s">
        <v>420</v>
      </c>
      <c r="F1482" s="4" t="s">
        <v>44</v>
      </c>
      <c r="G1482" s="4" t="s">
        <v>45</v>
      </c>
      <c r="H1482" s="9">
        <v>262.55</v>
      </c>
      <c r="I1482" s="9">
        <v>172.6</v>
      </c>
      <c r="J1482" s="9">
        <v>112.85</v>
      </c>
      <c r="K1482" s="9">
        <v>118.1</v>
      </c>
      <c r="L1482" s="9">
        <v>103.15</v>
      </c>
      <c r="M1482" s="9">
        <v>117</v>
      </c>
      <c r="N1482" s="8"/>
      <c r="O1482" s="9">
        <v>263.05</v>
      </c>
      <c r="P1482" s="9">
        <v>188.65</v>
      </c>
      <c r="Q1482" s="9">
        <v>373.65</v>
      </c>
      <c r="R1482" s="9">
        <v>612.35</v>
      </c>
      <c r="S1482" s="9">
        <v>516.79999999999995</v>
      </c>
      <c r="T1482" s="10">
        <v>2840.75</v>
      </c>
    </row>
    <row r="1483" spans="1:20" ht="15.75" thickBot="1" x14ac:dyDescent="0.3">
      <c r="A1483" s="4" t="s">
        <v>418</v>
      </c>
      <c r="B1483" s="4" t="s">
        <v>338</v>
      </c>
      <c r="C1483" s="4" t="s">
        <v>339</v>
      </c>
      <c r="D1483" s="4" t="s">
        <v>419</v>
      </c>
      <c r="E1483" s="4" t="s">
        <v>420</v>
      </c>
      <c r="F1483" s="4" t="s">
        <v>98</v>
      </c>
      <c r="G1483" s="4" t="s">
        <v>99</v>
      </c>
      <c r="H1483" s="11">
        <v>310.19</v>
      </c>
      <c r="I1483" s="11">
        <v>42.21</v>
      </c>
      <c r="J1483" s="11">
        <v>1726.71</v>
      </c>
      <c r="K1483" s="11">
        <v>244.04</v>
      </c>
      <c r="L1483" s="11">
        <v>37.950000000000003</v>
      </c>
      <c r="M1483" s="11">
        <v>99.95</v>
      </c>
      <c r="N1483" s="11">
        <v>28</v>
      </c>
      <c r="O1483" s="11">
        <v>134.44999999999999</v>
      </c>
      <c r="P1483" s="11">
        <v>72.680000000000007</v>
      </c>
      <c r="Q1483" s="11">
        <v>234.68</v>
      </c>
      <c r="R1483" s="11">
        <v>69.41</v>
      </c>
      <c r="S1483" s="11">
        <v>209.91</v>
      </c>
      <c r="T1483" s="10">
        <v>3210.18</v>
      </c>
    </row>
    <row r="1484" spans="1:20" ht="15.75" thickBot="1" x14ac:dyDescent="0.3">
      <c r="A1484" s="4" t="s">
        <v>418</v>
      </c>
      <c r="B1484" s="4" t="s">
        <v>338</v>
      </c>
      <c r="C1484" s="4" t="s">
        <v>339</v>
      </c>
      <c r="D1484" s="4" t="s">
        <v>419</v>
      </c>
      <c r="E1484" s="4" t="s">
        <v>420</v>
      </c>
      <c r="F1484" s="4" t="s">
        <v>412</v>
      </c>
      <c r="G1484" s="4" t="s">
        <v>413</v>
      </c>
      <c r="H1484" s="8"/>
      <c r="I1484" s="9">
        <v>1432.4</v>
      </c>
      <c r="J1484" s="8"/>
      <c r="K1484" s="8"/>
      <c r="L1484" s="9">
        <v>1422.94</v>
      </c>
      <c r="M1484" s="8"/>
      <c r="N1484" s="8"/>
      <c r="O1484" s="8"/>
      <c r="P1484" s="9">
        <v>1433.74</v>
      </c>
      <c r="Q1484" s="9">
        <v>852.36</v>
      </c>
      <c r="R1484" s="9">
        <v>4631.93</v>
      </c>
      <c r="S1484" s="8"/>
      <c r="T1484" s="10">
        <v>9773.3700000000008</v>
      </c>
    </row>
    <row r="1485" spans="1:20" ht="15.75" thickBot="1" x14ac:dyDescent="0.3">
      <c r="A1485" s="4" t="s">
        <v>418</v>
      </c>
      <c r="B1485" s="4" t="s">
        <v>338</v>
      </c>
      <c r="C1485" s="4" t="s">
        <v>339</v>
      </c>
      <c r="D1485" s="4" t="s">
        <v>419</v>
      </c>
      <c r="E1485" s="4" t="s">
        <v>420</v>
      </c>
      <c r="F1485" s="4" t="s">
        <v>215</v>
      </c>
      <c r="G1485" s="4" t="s">
        <v>216</v>
      </c>
      <c r="H1485" s="12"/>
      <c r="I1485" s="12"/>
      <c r="J1485" s="12"/>
      <c r="K1485" s="12"/>
      <c r="L1485" s="11">
        <v>5.83</v>
      </c>
      <c r="M1485" s="12"/>
      <c r="N1485" s="12"/>
      <c r="O1485" s="12"/>
      <c r="P1485" s="12"/>
      <c r="Q1485" s="12"/>
      <c r="R1485" s="12"/>
      <c r="S1485" s="12"/>
      <c r="T1485" s="10">
        <v>5.83</v>
      </c>
    </row>
    <row r="1486" spans="1:20" ht="15.75" thickBot="1" x14ac:dyDescent="0.3">
      <c r="A1486" s="4" t="s">
        <v>418</v>
      </c>
      <c r="B1486" s="4" t="s">
        <v>338</v>
      </c>
      <c r="C1486" s="4" t="s">
        <v>339</v>
      </c>
      <c r="D1486" s="4" t="s">
        <v>419</v>
      </c>
      <c r="E1486" s="4" t="s">
        <v>420</v>
      </c>
      <c r="F1486" s="4" t="s">
        <v>130</v>
      </c>
      <c r="G1486" s="4" t="s">
        <v>131</v>
      </c>
      <c r="H1486" s="9">
        <v>29.34</v>
      </c>
      <c r="I1486" s="9">
        <v>34.03</v>
      </c>
      <c r="J1486" s="9">
        <v>219.02</v>
      </c>
      <c r="K1486" s="9">
        <v>16.600000000000001</v>
      </c>
      <c r="L1486" s="9">
        <v>174.75</v>
      </c>
      <c r="M1486" s="9">
        <v>158.65</v>
      </c>
      <c r="N1486" s="9">
        <v>112.69</v>
      </c>
      <c r="O1486" s="9">
        <v>110.86</v>
      </c>
      <c r="P1486" s="9">
        <v>167.86</v>
      </c>
      <c r="Q1486" s="9">
        <v>42.33</v>
      </c>
      <c r="R1486" s="9">
        <v>209.68</v>
      </c>
      <c r="S1486" s="9">
        <v>57.48</v>
      </c>
      <c r="T1486" s="10">
        <v>1333.29</v>
      </c>
    </row>
    <row r="1487" spans="1:20" ht="15.75" thickBot="1" x14ac:dyDescent="0.3">
      <c r="A1487" s="4" t="s">
        <v>418</v>
      </c>
      <c r="B1487" s="4" t="s">
        <v>338</v>
      </c>
      <c r="C1487" s="4" t="s">
        <v>339</v>
      </c>
      <c r="D1487" s="4" t="s">
        <v>419</v>
      </c>
      <c r="E1487" s="4" t="s">
        <v>420</v>
      </c>
      <c r="F1487" s="4" t="s">
        <v>136</v>
      </c>
      <c r="G1487" s="4" t="s">
        <v>137</v>
      </c>
      <c r="H1487" s="11">
        <v>-28.01</v>
      </c>
      <c r="I1487" s="11">
        <v>43.2</v>
      </c>
      <c r="J1487" s="11">
        <v>5.53</v>
      </c>
      <c r="K1487" s="11">
        <v>1.4</v>
      </c>
      <c r="L1487" s="11">
        <v>31.9</v>
      </c>
      <c r="M1487" s="12"/>
      <c r="N1487" s="11">
        <v>109.2</v>
      </c>
      <c r="O1487" s="11">
        <v>5.85</v>
      </c>
      <c r="P1487" s="11">
        <v>3.2</v>
      </c>
      <c r="Q1487" s="11">
        <v>32.700000000000003</v>
      </c>
      <c r="R1487" s="11">
        <v>25.7</v>
      </c>
      <c r="S1487" s="11">
        <v>23.25</v>
      </c>
      <c r="T1487" s="10">
        <v>253.92</v>
      </c>
    </row>
    <row r="1488" spans="1:20" ht="15.75" thickBot="1" x14ac:dyDescent="0.3">
      <c r="A1488" s="4" t="s">
        <v>418</v>
      </c>
      <c r="B1488" s="4" t="s">
        <v>338</v>
      </c>
      <c r="C1488" s="4" t="s">
        <v>339</v>
      </c>
      <c r="D1488" s="4" t="s">
        <v>419</v>
      </c>
      <c r="E1488" s="4" t="s">
        <v>420</v>
      </c>
      <c r="F1488" s="4" t="s">
        <v>138</v>
      </c>
      <c r="G1488" s="4" t="s">
        <v>139</v>
      </c>
      <c r="H1488" s="8"/>
      <c r="I1488" s="8"/>
      <c r="J1488" s="8"/>
      <c r="K1488" s="8"/>
      <c r="L1488" s="8"/>
      <c r="M1488" s="9">
        <v>28.74</v>
      </c>
      <c r="N1488" s="8"/>
      <c r="O1488" s="8"/>
      <c r="P1488" s="8"/>
      <c r="Q1488" s="8"/>
      <c r="R1488" s="8"/>
      <c r="S1488" s="8"/>
      <c r="T1488" s="10">
        <v>28.74</v>
      </c>
    </row>
    <row r="1489" spans="1:20" ht="15.75" thickBot="1" x14ac:dyDescent="0.3">
      <c r="A1489" s="4" t="s">
        <v>418</v>
      </c>
      <c r="B1489" s="4" t="s">
        <v>338</v>
      </c>
      <c r="C1489" s="4" t="s">
        <v>339</v>
      </c>
      <c r="D1489" s="4" t="s">
        <v>419</v>
      </c>
      <c r="E1489" s="4" t="s">
        <v>420</v>
      </c>
      <c r="F1489" s="4" t="s">
        <v>342</v>
      </c>
      <c r="G1489" s="4" t="s">
        <v>343</v>
      </c>
      <c r="H1489" s="12"/>
      <c r="I1489" s="12"/>
      <c r="J1489" s="12"/>
      <c r="K1489" s="12"/>
      <c r="L1489" s="12"/>
      <c r="M1489" s="12"/>
      <c r="N1489" s="12"/>
      <c r="O1489" s="12"/>
      <c r="P1489" s="12"/>
      <c r="Q1489" s="12"/>
      <c r="R1489" s="11">
        <v>39.99</v>
      </c>
      <c r="S1489" s="12"/>
      <c r="T1489" s="10">
        <v>39.99</v>
      </c>
    </row>
    <row r="1490" spans="1:20" ht="15.75" thickBot="1" x14ac:dyDescent="0.3">
      <c r="A1490" s="4" t="s">
        <v>418</v>
      </c>
      <c r="B1490" s="4" t="s">
        <v>338</v>
      </c>
      <c r="C1490" s="4" t="s">
        <v>339</v>
      </c>
      <c r="D1490" s="4" t="s">
        <v>419</v>
      </c>
      <c r="E1490" s="4" t="s">
        <v>420</v>
      </c>
      <c r="F1490" s="4" t="s">
        <v>239</v>
      </c>
      <c r="G1490" s="4" t="s">
        <v>240</v>
      </c>
      <c r="H1490" s="8"/>
      <c r="I1490" s="8"/>
      <c r="J1490" s="8"/>
      <c r="K1490" s="8"/>
      <c r="L1490" s="8"/>
      <c r="M1490" s="8"/>
      <c r="N1490" s="8"/>
      <c r="O1490" s="8"/>
      <c r="P1490" s="8"/>
      <c r="Q1490" s="9">
        <v>207.76</v>
      </c>
      <c r="R1490" s="8"/>
      <c r="S1490" s="8"/>
      <c r="T1490" s="10">
        <v>207.76</v>
      </c>
    </row>
    <row r="1491" spans="1:20" ht="15.75" thickBot="1" x14ac:dyDescent="0.3">
      <c r="A1491" s="4" t="s">
        <v>418</v>
      </c>
      <c r="B1491" s="4" t="s">
        <v>338</v>
      </c>
      <c r="C1491" s="4" t="s">
        <v>339</v>
      </c>
      <c r="D1491" s="4" t="s">
        <v>419</v>
      </c>
      <c r="E1491" s="4" t="s">
        <v>420</v>
      </c>
      <c r="F1491" s="4" t="s">
        <v>144</v>
      </c>
      <c r="G1491" s="4" t="s">
        <v>145</v>
      </c>
      <c r="H1491" s="11">
        <v>609.08000000000004</v>
      </c>
      <c r="I1491" s="11">
        <v>655.72</v>
      </c>
      <c r="J1491" s="11">
        <v>887.54</v>
      </c>
      <c r="K1491" s="11">
        <v>542.26</v>
      </c>
      <c r="L1491" s="11">
        <v>1558.69</v>
      </c>
      <c r="M1491" s="11">
        <v>1593.05</v>
      </c>
      <c r="N1491" s="11">
        <v>863.97</v>
      </c>
      <c r="O1491" s="11">
        <v>743.31</v>
      </c>
      <c r="P1491" s="11">
        <v>392.48</v>
      </c>
      <c r="Q1491" s="11">
        <v>259.31</v>
      </c>
      <c r="R1491" s="11">
        <v>563.28</v>
      </c>
      <c r="S1491" s="11">
        <v>438.15</v>
      </c>
      <c r="T1491" s="10">
        <v>9106.84</v>
      </c>
    </row>
    <row r="1492" spans="1:20" ht="15.75" thickBot="1" x14ac:dyDescent="0.3">
      <c r="A1492" s="4" t="s">
        <v>418</v>
      </c>
      <c r="B1492" s="4" t="s">
        <v>338</v>
      </c>
      <c r="C1492" s="4" t="s">
        <v>339</v>
      </c>
      <c r="D1492" s="4" t="s">
        <v>419</v>
      </c>
      <c r="E1492" s="4" t="s">
        <v>420</v>
      </c>
      <c r="F1492" s="4" t="s">
        <v>217</v>
      </c>
      <c r="G1492" s="4" t="s">
        <v>218</v>
      </c>
      <c r="H1492" s="8"/>
      <c r="I1492" s="8"/>
      <c r="J1492" s="8"/>
      <c r="K1492" s="8"/>
      <c r="L1492" s="8"/>
      <c r="M1492" s="9">
        <v>73.319999999999993</v>
      </c>
      <c r="N1492" s="9">
        <v>117.8</v>
      </c>
      <c r="O1492" s="8"/>
      <c r="P1492" s="8"/>
      <c r="Q1492" s="8"/>
      <c r="R1492" s="9">
        <v>180.07</v>
      </c>
      <c r="S1492" s="9">
        <v>58.27</v>
      </c>
      <c r="T1492" s="10">
        <v>429.46</v>
      </c>
    </row>
    <row r="1493" spans="1:20" ht="15.75" thickBot="1" x14ac:dyDescent="0.3">
      <c r="A1493" s="4" t="s">
        <v>418</v>
      </c>
      <c r="B1493" s="4" t="s">
        <v>338</v>
      </c>
      <c r="C1493" s="4" t="s">
        <v>339</v>
      </c>
      <c r="D1493" s="4" t="s">
        <v>419</v>
      </c>
      <c r="E1493" s="4" t="s">
        <v>420</v>
      </c>
      <c r="F1493" s="4" t="s">
        <v>146</v>
      </c>
      <c r="G1493" s="4" t="s">
        <v>147</v>
      </c>
      <c r="H1493" s="11">
        <v>215.68</v>
      </c>
      <c r="I1493" s="11">
        <v>434.5</v>
      </c>
      <c r="J1493" s="11">
        <v>553.5</v>
      </c>
      <c r="K1493" s="11">
        <v>674.5</v>
      </c>
      <c r="L1493" s="11">
        <v>2241.13</v>
      </c>
      <c r="M1493" s="12"/>
      <c r="N1493" s="11">
        <v>4302.24</v>
      </c>
      <c r="O1493" s="11">
        <v>-341.38</v>
      </c>
      <c r="P1493" s="11">
        <v>498.56</v>
      </c>
      <c r="Q1493" s="11">
        <v>-103.85</v>
      </c>
      <c r="R1493" s="11">
        <v>572.34</v>
      </c>
      <c r="S1493" s="11">
        <v>141.18</v>
      </c>
      <c r="T1493" s="10">
        <v>9188.4</v>
      </c>
    </row>
    <row r="1494" spans="1:20" ht="15.75" thickBot="1" x14ac:dyDescent="0.3">
      <c r="A1494" s="4" t="s">
        <v>418</v>
      </c>
      <c r="B1494" s="4" t="s">
        <v>338</v>
      </c>
      <c r="C1494" s="4" t="s">
        <v>339</v>
      </c>
      <c r="D1494" s="4" t="s">
        <v>419</v>
      </c>
      <c r="E1494" s="4" t="s">
        <v>420</v>
      </c>
      <c r="F1494" s="4" t="s">
        <v>148</v>
      </c>
      <c r="G1494" s="4" t="s">
        <v>149</v>
      </c>
      <c r="H1494" s="8"/>
      <c r="I1494" s="8"/>
      <c r="J1494" s="8"/>
      <c r="K1494" s="8"/>
      <c r="L1494" s="8"/>
      <c r="M1494" s="8"/>
      <c r="N1494" s="8"/>
      <c r="O1494" s="8"/>
      <c r="P1494" s="8"/>
      <c r="Q1494" s="9">
        <v>397.59</v>
      </c>
      <c r="R1494" s="9">
        <v>74.290000000000006</v>
      </c>
      <c r="S1494" s="8"/>
      <c r="T1494" s="10">
        <v>471.88</v>
      </c>
    </row>
    <row r="1495" spans="1:20" ht="15.75" thickBot="1" x14ac:dyDescent="0.3">
      <c r="A1495" s="4" t="s">
        <v>418</v>
      </c>
      <c r="B1495" s="4" t="s">
        <v>338</v>
      </c>
      <c r="C1495" s="4" t="s">
        <v>339</v>
      </c>
      <c r="D1495" s="4" t="s">
        <v>419</v>
      </c>
      <c r="E1495" s="4" t="s">
        <v>420</v>
      </c>
      <c r="F1495" s="4" t="s">
        <v>150</v>
      </c>
      <c r="G1495" s="4" t="s">
        <v>151</v>
      </c>
      <c r="H1495" s="11">
        <v>150</v>
      </c>
      <c r="I1495" s="11">
        <v>250</v>
      </c>
      <c r="J1495" s="11">
        <v>25</v>
      </c>
      <c r="K1495" s="12"/>
      <c r="L1495" s="11">
        <v>30.97</v>
      </c>
      <c r="M1495" s="12"/>
      <c r="N1495" s="12"/>
      <c r="O1495" s="12"/>
      <c r="P1495" s="11">
        <v>30.53</v>
      </c>
      <c r="Q1495" s="12"/>
      <c r="R1495" s="12"/>
      <c r="S1495" s="11">
        <v>7105.51</v>
      </c>
      <c r="T1495" s="10">
        <v>7592.01</v>
      </c>
    </row>
    <row r="1496" spans="1:20" ht="15.75" thickBot="1" x14ac:dyDescent="0.3">
      <c r="A1496" s="4" t="s">
        <v>418</v>
      </c>
      <c r="B1496" s="4" t="s">
        <v>338</v>
      </c>
      <c r="C1496" s="4" t="s">
        <v>339</v>
      </c>
      <c r="D1496" s="4" t="s">
        <v>419</v>
      </c>
      <c r="E1496" s="4" t="s">
        <v>420</v>
      </c>
      <c r="F1496" s="4" t="s">
        <v>152</v>
      </c>
      <c r="G1496" s="4" t="s">
        <v>153</v>
      </c>
      <c r="H1496" s="8"/>
      <c r="I1496" s="9">
        <v>30.86</v>
      </c>
      <c r="J1496" s="9">
        <v>35.4</v>
      </c>
      <c r="K1496" s="8"/>
      <c r="L1496" s="8"/>
      <c r="M1496" s="8"/>
      <c r="N1496" s="8"/>
      <c r="O1496" s="9">
        <v>378.89</v>
      </c>
      <c r="P1496" s="9">
        <v>33.409999999999997</v>
      </c>
      <c r="Q1496" s="8"/>
      <c r="R1496" s="8"/>
      <c r="S1496" s="9">
        <v>317.86</v>
      </c>
      <c r="T1496" s="10">
        <v>796.42</v>
      </c>
    </row>
    <row r="1497" spans="1:20" ht="15.75" thickBot="1" x14ac:dyDescent="0.3">
      <c r="A1497" s="4" t="s">
        <v>418</v>
      </c>
      <c r="B1497" s="4" t="s">
        <v>338</v>
      </c>
      <c r="C1497" s="4" t="s">
        <v>339</v>
      </c>
      <c r="D1497" s="4" t="s">
        <v>419</v>
      </c>
      <c r="E1497" s="4" t="s">
        <v>420</v>
      </c>
      <c r="F1497" s="4" t="s">
        <v>180</v>
      </c>
      <c r="G1497" s="4" t="s">
        <v>181</v>
      </c>
      <c r="H1497" s="12"/>
      <c r="I1497" s="12"/>
      <c r="J1497" s="12"/>
      <c r="K1497" s="12"/>
      <c r="L1497" s="12"/>
      <c r="M1497" s="12"/>
      <c r="N1497" s="12"/>
      <c r="O1497" s="12"/>
      <c r="P1497" s="12"/>
      <c r="Q1497" s="11">
        <v>11470.56</v>
      </c>
      <c r="R1497" s="11">
        <v>9475.68</v>
      </c>
      <c r="S1497" s="11">
        <v>8976.9599999999991</v>
      </c>
      <c r="T1497" s="10">
        <v>29923.200000000001</v>
      </c>
    </row>
    <row r="1498" spans="1:20" ht="15.75" thickBot="1" x14ac:dyDescent="0.3">
      <c r="A1498" s="4" t="s">
        <v>418</v>
      </c>
      <c r="B1498" s="4" t="s">
        <v>338</v>
      </c>
      <c r="C1498" s="4" t="s">
        <v>339</v>
      </c>
      <c r="D1498" s="4" t="s">
        <v>419</v>
      </c>
      <c r="E1498" s="4" t="s">
        <v>420</v>
      </c>
      <c r="F1498" s="4" t="s">
        <v>56</v>
      </c>
      <c r="G1498" s="4" t="s">
        <v>57</v>
      </c>
      <c r="H1498" s="8"/>
      <c r="I1498" s="8"/>
      <c r="J1498" s="8"/>
      <c r="K1498" s="9">
        <v>6368.96</v>
      </c>
      <c r="L1498" s="9">
        <v>7838.72</v>
      </c>
      <c r="M1498" s="9">
        <v>7838.72</v>
      </c>
      <c r="N1498" s="9">
        <v>4409.28</v>
      </c>
      <c r="O1498" s="8"/>
      <c r="P1498" s="8"/>
      <c r="Q1498" s="8"/>
      <c r="R1498" s="8"/>
      <c r="S1498" s="8"/>
      <c r="T1498" s="10">
        <v>26455.68</v>
      </c>
    </row>
    <row r="1499" spans="1:20" ht="15.75" thickBot="1" x14ac:dyDescent="0.3">
      <c r="A1499" s="4" t="s">
        <v>418</v>
      </c>
      <c r="B1499" s="4" t="s">
        <v>338</v>
      </c>
      <c r="C1499" s="4" t="s">
        <v>339</v>
      </c>
      <c r="D1499" s="4" t="s">
        <v>419</v>
      </c>
      <c r="E1499" s="4" t="s">
        <v>420</v>
      </c>
      <c r="F1499" s="4" t="s">
        <v>154</v>
      </c>
      <c r="G1499" s="4" t="s">
        <v>155</v>
      </c>
      <c r="H1499" s="12"/>
      <c r="I1499" s="12"/>
      <c r="J1499" s="12"/>
      <c r="K1499" s="12"/>
      <c r="L1499" s="12"/>
      <c r="M1499" s="12"/>
      <c r="N1499" s="12"/>
      <c r="O1499" s="12"/>
      <c r="P1499" s="12"/>
      <c r="Q1499" s="11">
        <v>21.6</v>
      </c>
      <c r="R1499" s="12"/>
      <c r="S1499" s="12"/>
      <c r="T1499" s="10">
        <v>21.6</v>
      </c>
    </row>
    <row r="1500" spans="1:20" ht="15.75" thickBot="1" x14ac:dyDescent="0.3">
      <c r="A1500" s="4" t="s">
        <v>418</v>
      </c>
      <c r="B1500" s="4" t="s">
        <v>338</v>
      </c>
      <c r="C1500" s="4" t="s">
        <v>339</v>
      </c>
      <c r="D1500" s="4" t="s">
        <v>419</v>
      </c>
      <c r="E1500" s="4" t="s">
        <v>420</v>
      </c>
      <c r="F1500" s="4" t="s">
        <v>166</v>
      </c>
      <c r="G1500" s="4" t="s">
        <v>167</v>
      </c>
      <c r="H1500" s="9">
        <v>-23568</v>
      </c>
      <c r="I1500" s="9">
        <v>-23011.200000000001</v>
      </c>
      <c r="J1500" s="9">
        <v>-27091.040000000001</v>
      </c>
      <c r="K1500" s="9">
        <v>-20368.12</v>
      </c>
      <c r="L1500" s="9">
        <v>-26311.599999999999</v>
      </c>
      <c r="M1500" s="9">
        <v>-26116.240000000002</v>
      </c>
      <c r="N1500" s="9">
        <v>-22649.52</v>
      </c>
      <c r="O1500" s="9">
        <v>-21415.72</v>
      </c>
      <c r="P1500" s="9">
        <v>-23124.880000000001</v>
      </c>
      <c r="Q1500" s="9">
        <v>-25748.48</v>
      </c>
      <c r="R1500" s="9">
        <v>-23698.959999999999</v>
      </c>
      <c r="S1500" s="9">
        <v>-21553.759999999998</v>
      </c>
      <c r="T1500" s="10">
        <v>-284657.52</v>
      </c>
    </row>
    <row r="1501" spans="1:20" ht="23.25" thickBot="1" x14ac:dyDescent="0.3">
      <c r="A1501" s="4" t="s">
        <v>418</v>
      </c>
      <c r="B1501" s="4" t="s">
        <v>338</v>
      </c>
      <c r="C1501" s="4" t="s">
        <v>339</v>
      </c>
      <c r="D1501" s="4" t="s">
        <v>421</v>
      </c>
      <c r="E1501" s="4" t="s">
        <v>422</v>
      </c>
      <c r="F1501" s="4" t="s">
        <v>110</v>
      </c>
      <c r="G1501" s="4" t="s">
        <v>111</v>
      </c>
      <c r="H1501" s="12"/>
      <c r="I1501" s="12"/>
      <c r="J1501" s="12"/>
      <c r="K1501" s="12"/>
      <c r="L1501" s="12"/>
      <c r="M1501" s="12"/>
      <c r="N1501" s="12"/>
      <c r="O1501" s="12"/>
      <c r="P1501" s="12"/>
      <c r="Q1501" s="12"/>
      <c r="R1501" s="11">
        <v>-22772.639999999999</v>
      </c>
      <c r="S1501" s="12"/>
      <c r="T1501" s="10">
        <v>-22772.639999999999</v>
      </c>
    </row>
    <row r="1502" spans="1:20" ht="23.25" thickBot="1" x14ac:dyDescent="0.3">
      <c r="A1502" s="4" t="s">
        <v>418</v>
      </c>
      <c r="B1502" s="4" t="s">
        <v>338</v>
      </c>
      <c r="C1502" s="4" t="s">
        <v>339</v>
      </c>
      <c r="D1502" s="4" t="s">
        <v>421</v>
      </c>
      <c r="E1502" s="4" t="s">
        <v>422</v>
      </c>
      <c r="F1502" s="4" t="s">
        <v>114</v>
      </c>
      <c r="G1502" s="4" t="s">
        <v>115</v>
      </c>
      <c r="H1502" s="9">
        <v>15040.09</v>
      </c>
      <c r="I1502" s="9">
        <v>9061.8799999999992</v>
      </c>
      <c r="J1502" s="9">
        <v>10192.98</v>
      </c>
      <c r="K1502" s="9">
        <v>4367.8500000000004</v>
      </c>
      <c r="L1502" s="9">
        <v>22140.240000000002</v>
      </c>
      <c r="M1502" s="9">
        <v>13389.99</v>
      </c>
      <c r="N1502" s="9">
        <v>7550.08</v>
      </c>
      <c r="O1502" s="9">
        <v>6976.04</v>
      </c>
      <c r="P1502" s="9">
        <v>8805.7099999999991</v>
      </c>
      <c r="Q1502" s="9">
        <v>17505.73</v>
      </c>
      <c r="R1502" s="9">
        <v>11684.98</v>
      </c>
      <c r="S1502" s="9">
        <v>785.36</v>
      </c>
      <c r="T1502" s="10">
        <v>127500.93</v>
      </c>
    </row>
    <row r="1503" spans="1:20" ht="23.25" thickBot="1" x14ac:dyDescent="0.3">
      <c r="A1503" s="4" t="s">
        <v>418</v>
      </c>
      <c r="B1503" s="4" t="s">
        <v>338</v>
      </c>
      <c r="C1503" s="4" t="s">
        <v>339</v>
      </c>
      <c r="D1503" s="4" t="s">
        <v>421</v>
      </c>
      <c r="E1503" s="4" t="s">
        <v>422</v>
      </c>
      <c r="F1503" s="4" t="s">
        <v>86</v>
      </c>
      <c r="G1503" s="4" t="s">
        <v>87</v>
      </c>
      <c r="H1503" s="11">
        <v>655658.06000000006</v>
      </c>
      <c r="I1503" s="11">
        <v>578550.37</v>
      </c>
      <c r="J1503" s="11">
        <v>673939.51</v>
      </c>
      <c r="K1503" s="11">
        <v>619233.98</v>
      </c>
      <c r="L1503" s="11">
        <v>709151.56</v>
      </c>
      <c r="M1503" s="11">
        <v>558614.26</v>
      </c>
      <c r="N1503" s="11">
        <v>579844.55000000005</v>
      </c>
      <c r="O1503" s="11">
        <v>669386.73</v>
      </c>
      <c r="P1503" s="11">
        <v>576370.77</v>
      </c>
      <c r="Q1503" s="11">
        <v>684925.51</v>
      </c>
      <c r="R1503" s="11">
        <v>629935.89</v>
      </c>
      <c r="S1503" s="11">
        <v>513819.38</v>
      </c>
      <c r="T1503" s="10">
        <v>7449430.5700000003</v>
      </c>
    </row>
    <row r="1504" spans="1:20" ht="23.25" thickBot="1" x14ac:dyDescent="0.3">
      <c r="A1504" s="4" t="s">
        <v>418</v>
      </c>
      <c r="B1504" s="4" t="s">
        <v>338</v>
      </c>
      <c r="C1504" s="4" t="s">
        <v>339</v>
      </c>
      <c r="D1504" s="4" t="s">
        <v>421</v>
      </c>
      <c r="E1504" s="4" t="s">
        <v>422</v>
      </c>
      <c r="F1504" s="4" t="s">
        <v>116</v>
      </c>
      <c r="G1504" s="4" t="s">
        <v>117</v>
      </c>
      <c r="H1504" s="9">
        <v>38191.86</v>
      </c>
      <c r="I1504" s="9">
        <v>35325.370000000003</v>
      </c>
      <c r="J1504" s="9">
        <v>31828.12</v>
      </c>
      <c r="K1504" s="9">
        <v>30333.32</v>
      </c>
      <c r="L1504" s="9">
        <v>36994.07</v>
      </c>
      <c r="M1504" s="9">
        <v>32123.88</v>
      </c>
      <c r="N1504" s="9">
        <v>32510.43</v>
      </c>
      <c r="O1504" s="9">
        <v>34643</v>
      </c>
      <c r="P1504" s="9">
        <v>47075.27</v>
      </c>
      <c r="Q1504" s="9">
        <v>60791.11</v>
      </c>
      <c r="R1504" s="9">
        <v>70053.81</v>
      </c>
      <c r="S1504" s="9">
        <v>517.79</v>
      </c>
      <c r="T1504" s="10">
        <v>450388.03</v>
      </c>
    </row>
    <row r="1505" spans="1:20" ht="23.25" thickBot="1" x14ac:dyDescent="0.3">
      <c r="A1505" s="4" t="s">
        <v>418</v>
      </c>
      <c r="B1505" s="4" t="s">
        <v>338</v>
      </c>
      <c r="C1505" s="4" t="s">
        <v>339</v>
      </c>
      <c r="D1505" s="4" t="s">
        <v>421</v>
      </c>
      <c r="E1505" s="4" t="s">
        <v>422</v>
      </c>
      <c r="F1505" s="4" t="s">
        <v>112</v>
      </c>
      <c r="G1505" s="4" t="s">
        <v>113</v>
      </c>
      <c r="H1505" s="11">
        <v>-19250</v>
      </c>
      <c r="I1505" s="12"/>
      <c r="J1505" s="12"/>
      <c r="K1505" s="12"/>
      <c r="L1505" s="12"/>
      <c r="M1505" s="12"/>
      <c r="N1505" s="12"/>
      <c r="O1505" s="12"/>
      <c r="P1505" s="12"/>
      <c r="Q1505" s="12"/>
      <c r="R1505" s="12"/>
      <c r="S1505" s="11">
        <v>16944.8</v>
      </c>
      <c r="T1505" s="10">
        <v>-2305.1999999999998</v>
      </c>
    </row>
    <row r="1506" spans="1:20" ht="23.25" thickBot="1" x14ac:dyDescent="0.3">
      <c r="A1506" s="4" t="s">
        <v>418</v>
      </c>
      <c r="B1506" s="4" t="s">
        <v>338</v>
      </c>
      <c r="C1506" s="4" t="s">
        <v>339</v>
      </c>
      <c r="D1506" s="4" t="s">
        <v>421</v>
      </c>
      <c r="E1506" s="4" t="s">
        <v>422</v>
      </c>
      <c r="F1506" s="4" t="s">
        <v>258</v>
      </c>
      <c r="G1506" s="4" t="s">
        <v>259</v>
      </c>
      <c r="H1506" s="8"/>
      <c r="I1506" s="8"/>
      <c r="J1506" s="8"/>
      <c r="K1506" s="8"/>
      <c r="L1506" s="9">
        <v>378.01</v>
      </c>
      <c r="M1506" s="8"/>
      <c r="N1506" s="8"/>
      <c r="O1506" s="8"/>
      <c r="P1506" s="8"/>
      <c r="Q1506" s="8"/>
      <c r="R1506" s="8"/>
      <c r="S1506" s="8"/>
      <c r="T1506" s="10">
        <v>378.01</v>
      </c>
    </row>
    <row r="1507" spans="1:20" ht="23.25" thickBot="1" x14ac:dyDescent="0.3">
      <c r="A1507" s="4" t="s">
        <v>418</v>
      </c>
      <c r="B1507" s="4" t="s">
        <v>338</v>
      </c>
      <c r="C1507" s="4" t="s">
        <v>339</v>
      </c>
      <c r="D1507" s="4" t="s">
        <v>421</v>
      </c>
      <c r="E1507" s="4" t="s">
        <v>422</v>
      </c>
      <c r="F1507" s="4" t="s">
        <v>88</v>
      </c>
      <c r="G1507" s="4" t="s">
        <v>89</v>
      </c>
      <c r="H1507" s="11">
        <v>97325.59</v>
      </c>
      <c r="I1507" s="11">
        <v>88743.42</v>
      </c>
      <c r="J1507" s="11">
        <v>99664.92</v>
      </c>
      <c r="K1507" s="11">
        <v>94745.66</v>
      </c>
      <c r="L1507" s="11">
        <v>103892.26</v>
      </c>
      <c r="M1507" s="11">
        <v>93421.51</v>
      </c>
      <c r="N1507" s="11">
        <v>96922.51</v>
      </c>
      <c r="O1507" s="11">
        <v>107575.66</v>
      </c>
      <c r="P1507" s="11">
        <v>94127.31</v>
      </c>
      <c r="Q1507" s="11">
        <v>104497.57</v>
      </c>
      <c r="R1507" s="11">
        <v>98958.76</v>
      </c>
      <c r="S1507" s="11">
        <v>95795.15</v>
      </c>
      <c r="T1507" s="10">
        <v>1175670.32</v>
      </c>
    </row>
    <row r="1508" spans="1:20" ht="23.25" thickBot="1" x14ac:dyDescent="0.3">
      <c r="A1508" s="4" t="s">
        <v>418</v>
      </c>
      <c r="B1508" s="4" t="s">
        <v>338</v>
      </c>
      <c r="C1508" s="4" t="s">
        <v>339</v>
      </c>
      <c r="D1508" s="4" t="s">
        <v>421</v>
      </c>
      <c r="E1508" s="4" t="s">
        <v>422</v>
      </c>
      <c r="F1508" s="4" t="s">
        <v>90</v>
      </c>
      <c r="G1508" s="4" t="s">
        <v>91</v>
      </c>
      <c r="H1508" s="9">
        <v>386210.89</v>
      </c>
      <c r="I1508" s="9">
        <v>351407.42</v>
      </c>
      <c r="J1508" s="9">
        <v>393451.41</v>
      </c>
      <c r="K1508" s="9">
        <v>373190.36</v>
      </c>
      <c r="L1508" s="9">
        <v>412706.81</v>
      </c>
      <c r="M1508" s="9">
        <v>369808.7</v>
      </c>
      <c r="N1508" s="9">
        <v>382094.19</v>
      </c>
      <c r="O1508" s="9">
        <v>424061.65</v>
      </c>
      <c r="P1508" s="9">
        <v>374260.58</v>
      </c>
      <c r="Q1508" s="9">
        <v>431703.4</v>
      </c>
      <c r="R1508" s="9">
        <v>409274.94</v>
      </c>
      <c r="S1508" s="9">
        <v>371456.1</v>
      </c>
      <c r="T1508" s="10">
        <v>4679626.45</v>
      </c>
    </row>
    <row r="1509" spans="1:20" ht="23.25" thickBot="1" x14ac:dyDescent="0.3">
      <c r="A1509" s="4" t="s">
        <v>418</v>
      </c>
      <c r="B1509" s="4" t="s">
        <v>338</v>
      </c>
      <c r="C1509" s="4" t="s">
        <v>339</v>
      </c>
      <c r="D1509" s="4" t="s">
        <v>421</v>
      </c>
      <c r="E1509" s="4" t="s">
        <v>422</v>
      </c>
      <c r="F1509" s="4" t="s">
        <v>61</v>
      </c>
      <c r="G1509" s="4" t="s">
        <v>62</v>
      </c>
      <c r="H1509" s="12"/>
      <c r="I1509" s="11">
        <v>16.63</v>
      </c>
      <c r="J1509" s="11">
        <v>57.9</v>
      </c>
      <c r="K1509" s="11">
        <v>196.91</v>
      </c>
      <c r="L1509" s="11">
        <v>17.96</v>
      </c>
      <c r="M1509" s="11">
        <v>36.81</v>
      </c>
      <c r="N1509" s="11">
        <v>5.29</v>
      </c>
      <c r="O1509" s="11">
        <v>49.99</v>
      </c>
      <c r="P1509" s="11">
        <v>8.98</v>
      </c>
      <c r="Q1509" s="11">
        <v>26.45</v>
      </c>
      <c r="R1509" s="11">
        <v>5.29</v>
      </c>
      <c r="S1509" s="11">
        <v>62.48</v>
      </c>
      <c r="T1509" s="10">
        <v>484.69</v>
      </c>
    </row>
    <row r="1510" spans="1:20" ht="23.25" thickBot="1" x14ac:dyDescent="0.3">
      <c r="A1510" s="4" t="s">
        <v>418</v>
      </c>
      <c r="B1510" s="4" t="s">
        <v>338</v>
      </c>
      <c r="C1510" s="4" t="s">
        <v>339</v>
      </c>
      <c r="D1510" s="4" t="s">
        <v>421</v>
      </c>
      <c r="E1510" s="4" t="s">
        <v>422</v>
      </c>
      <c r="F1510" s="4" t="s">
        <v>92</v>
      </c>
      <c r="G1510" s="4" t="s">
        <v>93</v>
      </c>
      <c r="H1510" s="9">
        <v>3511.3</v>
      </c>
      <c r="I1510" s="9">
        <v>3887.13</v>
      </c>
      <c r="J1510" s="9">
        <v>5045.32</v>
      </c>
      <c r="K1510" s="9">
        <v>2381.73</v>
      </c>
      <c r="L1510" s="9">
        <v>2549.96</v>
      </c>
      <c r="M1510" s="9">
        <v>1986.64</v>
      </c>
      <c r="N1510" s="9">
        <v>3867.89</v>
      </c>
      <c r="O1510" s="9">
        <v>1857.08</v>
      </c>
      <c r="P1510" s="9">
        <v>1527.14</v>
      </c>
      <c r="Q1510" s="9">
        <v>2227.7800000000002</v>
      </c>
      <c r="R1510" s="9">
        <v>4996.3100000000004</v>
      </c>
      <c r="S1510" s="9">
        <v>682.62</v>
      </c>
      <c r="T1510" s="10">
        <v>34520.9</v>
      </c>
    </row>
    <row r="1511" spans="1:20" ht="23.25" thickBot="1" x14ac:dyDescent="0.3">
      <c r="A1511" s="4" t="s">
        <v>418</v>
      </c>
      <c r="B1511" s="4" t="s">
        <v>338</v>
      </c>
      <c r="C1511" s="4" t="s">
        <v>339</v>
      </c>
      <c r="D1511" s="4" t="s">
        <v>421</v>
      </c>
      <c r="E1511" s="4" t="s">
        <v>422</v>
      </c>
      <c r="F1511" s="4" t="s">
        <v>235</v>
      </c>
      <c r="G1511" s="4" t="s">
        <v>236</v>
      </c>
      <c r="H1511" s="12"/>
      <c r="I1511" s="12"/>
      <c r="J1511" s="12"/>
      <c r="K1511" s="12"/>
      <c r="L1511" s="12"/>
      <c r="M1511" s="12"/>
      <c r="N1511" s="11">
        <v>1476.81</v>
      </c>
      <c r="O1511" s="12"/>
      <c r="P1511" s="12"/>
      <c r="Q1511" s="12"/>
      <c r="R1511" s="11">
        <v>7.82</v>
      </c>
      <c r="S1511" s="12"/>
      <c r="T1511" s="10">
        <v>1484.63</v>
      </c>
    </row>
    <row r="1512" spans="1:20" ht="23.25" thickBot="1" x14ac:dyDescent="0.3">
      <c r="A1512" s="4" t="s">
        <v>418</v>
      </c>
      <c r="B1512" s="4" t="s">
        <v>338</v>
      </c>
      <c r="C1512" s="4" t="s">
        <v>339</v>
      </c>
      <c r="D1512" s="4" t="s">
        <v>421</v>
      </c>
      <c r="E1512" s="4" t="s">
        <v>422</v>
      </c>
      <c r="F1512" s="4" t="s">
        <v>272</v>
      </c>
      <c r="G1512" s="4" t="s">
        <v>273</v>
      </c>
      <c r="H1512" s="8"/>
      <c r="I1512" s="8"/>
      <c r="J1512" s="8"/>
      <c r="K1512" s="8"/>
      <c r="L1512" s="8"/>
      <c r="M1512" s="9">
        <v>128.88</v>
      </c>
      <c r="N1512" s="9">
        <v>9.36</v>
      </c>
      <c r="O1512" s="9">
        <v>96.15</v>
      </c>
      <c r="P1512" s="8"/>
      <c r="Q1512" s="9">
        <v>40</v>
      </c>
      <c r="R1512" s="9">
        <v>275.33</v>
      </c>
      <c r="S1512" s="9">
        <v>128.81</v>
      </c>
      <c r="T1512" s="10">
        <v>678.53</v>
      </c>
    </row>
    <row r="1513" spans="1:20" ht="23.25" thickBot="1" x14ac:dyDescent="0.3">
      <c r="A1513" s="4" t="s">
        <v>418</v>
      </c>
      <c r="B1513" s="4" t="s">
        <v>338</v>
      </c>
      <c r="C1513" s="4" t="s">
        <v>339</v>
      </c>
      <c r="D1513" s="4" t="s">
        <v>421</v>
      </c>
      <c r="E1513" s="4" t="s">
        <v>422</v>
      </c>
      <c r="F1513" s="4" t="s">
        <v>424</v>
      </c>
      <c r="G1513" s="4" t="s">
        <v>425</v>
      </c>
      <c r="H1513" s="12"/>
      <c r="I1513" s="12"/>
      <c r="J1513" s="12"/>
      <c r="K1513" s="12"/>
      <c r="L1513" s="11">
        <v>250</v>
      </c>
      <c r="M1513" s="12"/>
      <c r="N1513" s="12"/>
      <c r="O1513" s="12"/>
      <c r="P1513" s="12"/>
      <c r="Q1513" s="12"/>
      <c r="R1513" s="12"/>
      <c r="S1513" s="12"/>
      <c r="T1513" s="10">
        <v>250</v>
      </c>
    </row>
    <row r="1514" spans="1:20" ht="23.25" thickBot="1" x14ac:dyDescent="0.3">
      <c r="A1514" s="4" t="s">
        <v>418</v>
      </c>
      <c r="B1514" s="4" t="s">
        <v>338</v>
      </c>
      <c r="C1514" s="4" t="s">
        <v>339</v>
      </c>
      <c r="D1514" s="4" t="s">
        <v>421</v>
      </c>
      <c r="E1514" s="4" t="s">
        <v>422</v>
      </c>
      <c r="F1514" s="4" t="s">
        <v>120</v>
      </c>
      <c r="G1514" s="4" t="s">
        <v>121</v>
      </c>
      <c r="H1514" s="9">
        <v>2257.41</v>
      </c>
      <c r="I1514" s="9">
        <v>6144.33</v>
      </c>
      <c r="J1514" s="9">
        <v>695.42</v>
      </c>
      <c r="K1514" s="9">
        <v>3613.35</v>
      </c>
      <c r="L1514" s="9">
        <v>3522.83</v>
      </c>
      <c r="M1514" s="9">
        <v>3563.4</v>
      </c>
      <c r="N1514" s="9">
        <v>2213.8000000000002</v>
      </c>
      <c r="O1514" s="9">
        <v>765.18</v>
      </c>
      <c r="P1514" s="9">
        <v>3066.54</v>
      </c>
      <c r="Q1514" s="9">
        <v>4561.12</v>
      </c>
      <c r="R1514" s="9">
        <v>2691.76</v>
      </c>
      <c r="S1514" s="9">
        <v>275.77</v>
      </c>
      <c r="T1514" s="10">
        <v>33370.910000000003</v>
      </c>
    </row>
    <row r="1515" spans="1:20" ht="23.25" thickBot="1" x14ac:dyDescent="0.3">
      <c r="A1515" s="4" t="s">
        <v>418</v>
      </c>
      <c r="B1515" s="4" t="s">
        <v>338</v>
      </c>
      <c r="C1515" s="4" t="s">
        <v>339</v>
      </c>
      <c r="D1515" s="4" t="s">
        <v>421</v>
      </c>
      <c r="E1515" s="4" t="s">
        <v>422</v>
      </c>
      <c r="F1515" s="4" t="s">
        <v>94</v>
      </c>
      <c r="G1515" s="4" t="s">
        <v>95</v>
      </c>
      <c r="H1515" s="12"/>
      <c r="I1515" s="12"/>
      <c r="J1515" s="12"/>
      <c r="K1515" s="12"/>
      <c r="L1515" s="12"/>
      <c r="M1515" s="12"/>
      <c r="N1515" s="12"/>
      <c r="O1515" s="12"/>
      <c r="P1515" s="12"/>
      <c r="Q1515" s="12"/>
      <c r="R1515" s="15">
        <v>0</v>
      </c>
      <c r="S1515" s="12"/>
      <c r="T1515" s="14">
        <v>0</v>
      </c>
    </row>
    <row r="1516" spans="1:20" ht="23.25" thickBot="1" x14ac:dyDescent="0.3">
      <c r="A1516" s="4" t="s">
        <v>418</v>
      </c>
      <c r="B1516" s="4" t="s">
        <v>338</v>
      </c>
      <c r="C1516" s="4" t="s">
        <v>339</v>
      </c>
      <c r="D1516" s="4" t="s">
        <v>421</v>
      </c>
      <c r="E1516" s="4" t="s">
        <v>422</v>
      </c>
      <c r="F1516" s="4" t="s">
        <v>84</v>
      </c>
      <c r="G1516" s="4" t="s">
        <v>85</v>
      </c>
      <c r="H1516" s="9">
        <v>109514.66</v>
      </c>
      <c r="I1516" s="9">
        <v>91888.71</v>
      </c>
      <c r="J1516" s="9">
        <v>103807.32</v>
      </c>
      <c r="K1516" s="9">
        <v>90998.07</v>
      </c>
      <c r="L1516" s="9">
        <v>110280.23</v>
      </c>
      <c r="M1516" s="9">
        <v>71468.240000000005</v>
      </c>
      <c r="N1516" s="9">
        <v>88446.84</v>
      </c>
      <c r="O1516" s="9">
        <v>90695.72</v>
      </c>
      <c r="P1516" s="9">
        <v>95710.78</v>
      </c>
      <c r="Q1516" s="9">
        <v>118457.22</v>
      </c>
      <c r="R1516" s="9">
        <v>121225.62</v>
      </c>
      <c r="S1516" s="9">
        <v>70521.179999999993</v>
      </c>
      <c r="T1516" s="10">
        <v>1163014.5900000001</v>
      </c>
    </row>
    <row r="1517" spans="1:20" ht="23.25" thickBot="1" x14ac:dyDescent="0.3">
      <c r="A1517" s="4" t="s">
        <v>418</v>
      </c>
      <c r="B1517" s="4" t="s">
        <v>338</v>
      </c>
      <c r="C1517" s="4" t="s">
        <v>339</v>
      </c>
      <c r="D1517" s="4" t="s">
        <v>421</v>
      </c>
      <c r="E1517" s="4" t="s">
        <v>422</v>
      </c>
      <c r="F1517" s="4" t="s">
        <v>44</v>
      </c>
      <c r="G1517" s="4" t="s">
        <v>45</v>
      </c>
      <c r="H1517" s="12"/>
      <c r="I1517" s="11">
        <v>15.97</v>
      </c>
      <c r="J1517" s="11">
        <v>1385</v>
      </c>
      <c r="K1517" s="11">
        <v>2795</v>
      </c>
      <c r="L1517" s="11">
        <v>215.97</v>
      </c>
      <c r="M1517" s="11">
        <v>378</v>
      </c>
      <c r="N1517" s="11">
        <v>2674.41</v>
      </c>
      <c r="O1517" s="12"/>
      <c r="P1517" s="11">
        <v>7003.39</v>
      </c>
      <c r="Q1517" s="11">
        <v>-4635.38</v>
      </c>
      <c r="R1517" s="11">
        <v>1421.05</v>
      </c>
      <c r="S1517" s="11">
        <v>3120</v>
      </c>
      <c r="T1517" s="10">
        <v>14373.41</v>
      </c>
    </row>
    <row r="1518" spans="1:20" ht="23.25" thickBot="1" x14ac:dyDescent="0.3">
      <c r="A1518" s="4" t="s">
        <v>418</v>
      </c>
      <c r="B1518" s="4" t="s">
        <v>338</v>
      </c>
      <c r="C1518" s="4" t="s">
        <v>339</v>
      </c>
      <c r="D1518" s="4" t="s">
        <v>421</v>
      </c>
      <c r="E1518" s="4" t="s">
        <v>422</v>
      </c>
      <c r="F1518" s="4" t="s">
        <v>426</v>
      </c>
      <c r="G1518" s="4" t="s">
        <v>427</v>
      </c>
      <c r="H1518" s="8"/>
      <c r="I1518" s="8"/>
      <c r="J1518" s="8"/>
      <c r="K1518" s="8"/>
      <c r="L1518" s="8"/>
      <c r="M1518" s="8"/>
      <c r="N1518" s="8"/>
      <c r="O1518" s="8"/>
      <c r="P1518" s="9">
        <v>1417.5</v>
      </c>
      <c r="Q1518" s="9">
        <v>-757.5</v>
      </c>
      <c r="R1518" s="8"/>
      <c r="S1518" s="8"/>
      <c r="T1518" s="10">
        <v>660</v>
      </c>
    </row>
    <row r="1519" spans="1:20" ht="23.25" thickBot="1" x14ac:dyDescent="0.3">
      <c r="A1519" s="4" t="s">
        <v>418</v>
      </c>
      <c r="B1519" s="4" t="s">
        <v>338</v>
      </c>
      <c r="C1519" s="4" t="s">
        <v>339</v>
      </c>
      <c r="D1519" s="4" t="s">
        <v>421</v>
      </c>
      <c r="E1519" s="4" t="s">
        <v>422</v>
      </c>
      <c r="F1519" s="4" t="s">
        <v>290</v>
      </c>
      <c r="G1519" s="4" t="s">
        <v>291</v>
      </c>
      <c r="H1519" s="12"/>
      <c r="I1519" s="12"/>
      <c r="J1519" s="12"/>
      <c r="K1519" s="12"/>
      <c r="L1519" s="12"/>
      <c r="M1519" s="12"/>
      <c r="N1519" s="11">
        <v>930</v>
      </c>
      <c r="O1519" s="11">
        <v>-930</v>
      </c>
      <c r="P1519" s="12"/>
      <c r="Q1519" s="12"/>
      <c r="R1519" s="12"/>
      <c r="S1519" s="12"/>
      <c r="T1519" s="14">
        <v>0</v>
      </c>
    </row>
    <row r="1520" spans="1:20" ht="23.25" thickBot="1" x14ac:dyDescent="0.3">
      <c r="A1520" s="4" t="s">
        <v>418</v>
      </c>
      <c r="B1520" s="4" t="s">
        <v>338</v>
      </c>
      <c r="C1520" s="4" t="s">
        <v>339</v>
      </c>
      <c r="D1520" s="4" t="s">
        <v>421</v>
      </c>
      <c r="E1520" s="4" t="s">
        <v>422</v>
      </c>
      <c r="F1520" s="4" t="s">
        <v>365</v>
      </c>
      <c r="G1520" s="4" t="s">
        <v>366</v>
      </c>
      <c r="H1520" s="8"/>
      <c r="I1520" s="8"/>
      <c r="J1520" s="8"/>
      <c r="K1520" s="8"/>
      <c r="L1520" s="8"/>
      <c r="M1520" s="8"/>
      <c r="N1520" s="9">
        <v>5224.29</v>
      </c>
      <c r="O1520" s="8"/>
      <c r="P1520" s="8"/>
      <c r="Q1520" s="8"/>
      <c r="R1520" s="8"/>
      <c r="S1520" s="8"/>
      <c r="T1520" s="10">
        <v>5224.29</v>
      </c>
    </row>
    <row r="1521" spans="1:20" ht="23.25" thickBot="1" x14ac:dyDescent="0.3">
      <c r="A1521" s="4" t="s">
        <v>418</v>
      </c>
      <c r="B1521" s="4" t="s">
        <v>338</v>
      </c>
      <c r="C1521" s="4" t="s">
        <v>339</v>
      </c>
      <c r="D1521" s="4" t="s">
        <v>421</v>
      </c>
      <c r="E1521" s="4" t="s">
        <v>422</v>
      </c>
      <c r="F1521" s="4" t="s">
        <v>124</v>
      </c>
      <c r="G1521" s="4" t="s">
        <v>125</v>
      </c>
      <c r="H1521" s="12"/>
      <c r="I1521" s="12"/>
      <c r="J1521" s="12"/>
      <c r="K1521" s="12"/>
      <c r="L1521" s="12"/>
      <c r="M1521" s="12"/>
      <c r="N1521" s="11">
        <v>146.6</v>
      </c>
      <c r="O1521" s="11">
        <v>358</v>
      </c>
      <c r="P1521" s="11">
        <v>14.78</v>
      </c>
      <c r="Q1521" s="12"/>
      <c r="R1521" s="12"/>
      <c r="S1521" s="11">
        <v>5643.75</v>
      </c>
      <c r="T1521" s="10">
        <v>6163.13</v>
      </c>
    </row>
    <row r="1522" spans="1:20" ht="23.25" thickBot="1" x14ac:dyDescent="0.3">
      <c r="A1522" s="4" t="s">
        <v>418</v>
      </c>
      <c r="B1522" s="4" t="s">
        <v>338</v>
      </c>
      <c r="C1522" s="4" t="s">
        <v>339</v>
      </c>
      <c r="D1522" s="4" t="s">
        <v>421</v>
      </c>
      <c r="E1522" s="4" t="s">
        <v>422</v>
      </c>
      <c r="F1522" s="4" t="s">
        <v>280</v>
      </c>
      <c r="G1522" s="4" t="s">
        <v>281</v>
      </c>
      <c r="H1522" s="8"/>
      <c r="I1522" s="8"/>
      <c r="J1522" s="8"/>
      <c r="K1522" s="8"/>
      <c r="L1522" s="8"/>
      <c r="M1522" s="9">
        <v>1098</v>
      </c>
      <c r="N1522" s="8"/>
      <c r="O1522" s="9">
        <v>915.75</v>
      </c>
      <c r="P1522" s="8"/>
      <c r="Q1522" s="8"/>
      <c r="R1522" s="8"/>
      <c r="S1522" s="8"/>
      <c r="T1522" s="10">
        <v>2013.75</v>
      </c>
    </row>
    <row r="1523" spans="1:20" ht="23.25" thickBot="1" x14ac:dyDescent="0.3">
      <c r="A1523" s="4" t="s">
        <v>418</v>
      </c>
      <c r="B1523" s="4" t="s">
        <v>338</v>
      </c>
      <c r="C1523" s="4" t="s">
        <v>339</v>
      </c>
      <c r="D1523" s="4" t="s">
        <v>421</v>
      </c>
      <c r="E1523" s="4" t="s">
        <v>422</v>
      </c>
      <c r="F1523" s="4" t="s">
        <v>282</v>
      </c>
      <c r="G1523" s="4" t="s">
        <v>283</v>
      </c>
      <c r="H1523" s="12"/>
      <c r="I1523" s="12"/>
      <c r="J1523" s="12"/>
      <c r="K1523" s="11">
        <v>1214</v>
      </c>
      <c r="L1523" s="12"/>
      <c r="M1523" s="12"/>
      <c r="N1523" s="12"/>
      <c r="O1523" s="12"/>
      <c r="P1523" s="12"/>
      <c r="Q1523" s="11">
        <v>456</v>
      </c>
      <c r="R1523" s="11">
        <v>3.54</v>
      </c>
      <c r="S1523" s="12"/>
      <c r="T1523" s="10">
        <v>1673.54</v>
      </c>
    </row>
    <row r="1524" spans="1:20" ht="23.25" thickBot="1" x14ac:dyDescent="0.3">
      <c r="A1524" s="4" t="s">
        <v>418</v>
      </c>
      <c r="B1524" s="4" t="s">
        <v>338</v>
      </c>
      <c r="C1524" s="4" t="s">
        <v>339</v>
      </c>
      <c r="D1524" s="4" t="s">
        <v>421</v>
      </c>
      <c r="E1524" s="4" t="s">
        <v>422</v>
      </c>
      <c r="F1524" s="4" t="s">
        <v>256</v>
      </c>
      <c r="G1524" s="4" t="s">
        <v>257</v>
      </c>
      <c r="H1524" s="8"/>
      <c r="I1524" s="8"/>
      <c r="J1524" s="9">
        <v>172.5</v>
      </c>
      <c r="K1524" s="9">
        <v>630</v>
      </c>
      <c r="L1524" s="9">
        <v>717</v>
      </c>
      <c r="M1524" s="9">
        <v>370.5</v>
      </c>
      <c r="N1524" s="9">
        <v>890.05</v>
      </c>
      <c r="O1524" s="9">
        <v>996.85</v>
      </c>
      <c r="P1524" s="9">
        <v>4772.25</v>
      </c>
      <c r="Q1524" s="9">
        <v>8216.44</v>
      </c>
      <c r="R1524" s="9">
        <v>3308.15</v>
      </c>
      <c r="S1524" s="9">
        <v>1471.9</v>
      </c>
      <c r="T1524" s="10">
        <v>21545.64</v>
      </c>
    </row>
    <row r="1525" spans="1:20" ht="23.25" thickBot="1" x14ac:dyDescent="0.3">
      <c r="A1525" s="4" t="s">
        <v>418</v>
      </c>
      <c r="B1525" s="4" t="s">
        <v>338</v>
      </c>
      <c r="C1525" s="4" t="s">
        <v>339</v>
      </c>
      <c r="D1525" s="4" t="s">
        <v>421</v>
      </c>
      <c r="E1525" s="4" t="s">
        <v>422</v>
      </c>
      <c r="F1525" s="4" t="s">
        <v>50</v>
      </c>
      <c r="G1525" s="4" t="s">
        <v>51</v>
      </c>
      <c r="H1525" s="12"/>
      <c r="I1525" s="11">
        <v>796.76</v>
      </c>
      <c r="J1525" s="12"/>
      <c r="K1525" s="11">
        <v>698.72</v>
      </c>
      <c r="L1525" s="11">
        <v>747.8</v>
      </c>
      <c r="M1525" s="12"/>
      <c r="N1525" s="11">
        <v>1241.6400000000001</v>
      </c>
      <c r="O1525" s="11">
        <v>438.98</v>
      </c>
      <c r="P1525" s="12"/>
      <c r="Q1525" s="11">
        <v>848.2</v>
      </c>
      <c r="R1525" s="11">
        <v>2918.68</v>
      </c>
      <c r="S1525" s="11">
        <v>892.08</v>
      </c>
      <c r="T1525" s="10">
        <v>8582.86</v>
      </c>
    </row>
    <row r="1526" spans="1:20" ht="23.25" thickBot="1" x14ac:dyDescent="0.3">
      <c r="A1526" s="4" t="s">
        <v>418</v>
      </c>
      <c r="B1526" s="4" t="s">
        <v>338</v>
      </c>
      <c r="C1526" s="4" t="s">
        <v>339</v>
      </c>
      <c r="D1526" s="4" t="s">
        <v>421</v>
      </c>
      <c r="E1526" s="4" t="s">
        <v>422</v>
      </c>
      <c r="F1526" s="4" t="s">
        <v>284</v>
      </c>
      <c r="G1526" s="4" t="s">
        <v>285</v>
      </c>
      <c r="H1526" s="8"/>
      <c r="I1526" s="9">
        <v>750</v>
      </c>
      <c r="J1526" s="9">
        <v>415</v>
      </c>
      <c r="K1526" s="9">
        <v>20.5</v>
      </c>
      <c r="L1526" s="9">
        <v>625</v>
      </c>
      <c r="M1526" s="9">
        <v>390</v>
      </c>
      <c r="N1526" s="9">
        <v>700.6</v>
      </c>
      <c r="O1526" s="9">
        <v>200</v>
      </c>
      <c r="P1526" s="9">
        <v>325.2</v>
      </c>
      <c r="Q1526" s="9">
        <v>490</v>
      </c>
      <c r="R1526" s="9">
        <v>400</v>
      </c>
      <c r="S1526" s="9">
        <v>1065</v>
      </c>
      <c r="T1526" s="10">
        <v>5381.3</v>
      </c>
    </row>
    <row r="1527" spans="1:20" ht="23.25" thickBot="1" x14ac:dyDescent="0.3">
      <c r="A1527" s="4" t="s">
        <v>418</v>
      </c>
      <c r="B1527" s="4" t="s">
        <v>338</v>
      </c>
      <c r="C1527" s="4" t="s">
        <v>339</v>
      </c>
      <c r="D1527" s="4" t="s">
        <v>421</v>
      </c>
      <c r="E1527" s="4" t="s">
        <v>422</v>
      </c>
      <c r="F1527" s="4" t="s">
        <v>26</v>
      </c>
      <c r="G1527" s="4" t="s">
        <v>27</v>
      </c>
      <c r="H1527" s="12"/>
      <c r="I1527" s="12"/>
      <c r="J1527" s="12"/>
      <c r="K1527" s="11">
        <v>-34.369999999999997</v>
      </c>
      <c r="L1527" s="12"/>
      <c r="M1527" s="12"/>
      <c r="N1527" s="12"/>
      <c r="O1527" s="12"/>
      <c r="P1527" s="12"/>
      <c r="Q1527" s="12"/>
      <c r="R1527" s="12"/>
      <c r="S1527" s="12"/>
      <c r="T1527" s="10">
        <v>-34.369999999999997</v>
      </c>
    </row>
    <row r="1528" spans="1:20" ht="23.25" thickBot="1" x14ac:dyDescent="0.3">
      <c r="A1528" s="4" t="s">
        <v>418</v>
      </c>
      <c r="B1528" s="4" t="s">
        <v>338</v>
      </c>
      <c r="C1528" s="4" t="s">
        <v>339</v>
      </c>
      <c r="D1528" s="4" t="s">
        <v>421</v>
      </c>
      <c r="E1528" s="4" t="s">
        <v>422</v>
      </c>
      <c r="F1528" s="4" t="s">
        <v>260</v>
      </c>
      <c r="G1528" s="4" t="s">
        <v>261</v>
      </c>
      <c r="H1528" s="8"/>
      <c r="I1528" s="8"/>
      <c r="J1528" s="8"/>
      <c r="K1528" s="8"/>
      <c r="L1528" s="8"/>
      <c r="M1528" s="8"/>
      <c r="N1528" s="9">
        <v>4427.62</v>
      </c>
      <c r="O1528" s="8"/>
      <c r="P1528" s="8"/>
      <c r="Q1528" s="9">
        <v>75</v>
      </c>
      <c r="R1528" s="8"/>
      <c r="S1528" s="8"/>
      <c r="T1528" s="10">
        <v>4502.62</v>
      </c>
    </row>
    <row r="1529" spans="1:20" ht="23.25" thickBot="1" x14ac:dyDescent="0.3">
      <c r="A1529" s="4" t="s">
        <v>418</v>
      </c>
      <c r="B1529" s="4" t="s">
        <v>338</v>
      </c>
      <c r="C1529" s="4" t="s">
        <v>339</v>
      </c>
      <c r="D1529" s="4" t="s">
        <v>421</v>
      </c>
      <c r="E1529" s="4" t="s">
        <v>422</v>
      </c>
      <c r="F1529" s="4" t="s">
        <v>207</v>
      </c>
      <c r="G1529" s="4" t="s">
        <v>208</v>
      </c>
      <c r="H1529" s="12"/>
      <c r="I1529" s="12"/>
      <c r="J1529" s="12"/>
      <c r="K1529" s="12"/>
      <c r="L1529" s="12"/>
      <c r="M1529" s="12"/>
      <c r="N1529" s="12"/>
      <c r="O1529" s="12"/>
      <c r="P1529" s="12"/>
      <c r="Q1529" s="15">
        <v>0</v>
      </c>
      <c r="R1529" s="12"/>
      <c r="S1529" s="12"/>
      <c r="T1529" s="14">
        <v>0</v>
      </c>
    </row>
    <row r="1530" spans="1:20" ht="23.25" thickBot="1" x14ac:dyDescent="0.3">
      <c r="A1530" s="4" t="s">
        <v>418</v>
      </c>
      <c r="B1530" s="4" t="s">
        <v>338</v>
      </c>
      <c r="C1530" s="4" t="s">
        <v>339</v>
      </c>
      <c r="D1530" s="4" t="s">
        <v>421</v>
      </c>
      <c r="E1530" s="4" t="s">
        <v>422</v>
      </c>
      <c r="F1530" s="4" t="s">
        <v>98</v>
      </c>
      <c r="G1530" s="4" t="s">
        <v>99</v>
      </c>
      <c r="H1530" s="8"/>
      <c r="I1530" s="9">
        <v>2018.94</v>
      </c>
      <c r="J1530" s="8"/>
      <c r="K1530" s="8"/>
      <c r="L1530" s="8"/>
      <c r="M1530" s="8"/>
      <c r="N1530" s="8"/>
      <c r="O1530" s="8"/>
      <c r="P1530" s="8"/>
      <c r="Q1530" s="9">
        <v>66.8</v>
      </c>
      <c r="R1530" s="13">
        <v>0</v>
      </c>
      <c r="S1530" s="8"/>
      <c r="T1530" s="10">
        <v>2085.7399999999998</v>
      </c>
    </row>
    <row r="1531" spans="1:20" ht="23.25" thickBot="1" x14ac:dyDescent="0.3">
      <c r="A1531" s="4" t="s">
        <v>418</v>
      </c>
      <c r="B1531" s="4" t="s">
        <v>338</v>
      </c>
      <c r="C1531" s="4" t="s">
        <v>339</v>
      </c>
      <c r="D1531" s="4" t="s">
        <v>421</v>
      </c>
      <c r="E1531" s="4" t="s">
        <v>422</v>
      </c>
      <c r="F1531" s="4" t="s">
        <v>412</v>
      </c>
      <c r="G1531" s="4" t="s">
        <v>413</v>
      </c>
      <c r="H1531" s="12"/>
      <c r="I1531" s="11">
        <v>6337.62</v>
      </c>
      <c r="J1531" s="12"/>
      <c r="K1531" s="12"/>
      <c r="L1531" s="11">
        <v>2015.7</v>
      </c>
      <c r="M1531" s="11">
        <v>106.45</v>
      </c>
      <c r="N1531" s="12"/>
      <c r="O1531" s="12"/>
      <c r="P1531" s="12"/>
      <c r="Q1531" s="11">
        <v>1157.6099999999999</v>
      </c>
      <c r="R1531" s="11">
        <v>2364.5100000000002</v>
      </c>
      <c r="S1531" s="12"/>
      <c r="T1531" s="10">
        <v>11981.89</v>
      </c>
    </row>
    <row r="1532" spans="1:20" ht="23.25" thickBot="1" x14ac:dyDescent="0.3">
      <c r="A1532" s="4" t="s">
        <v>418</v>
      </c>
      <c r="B1532" s="4" t="s">
        <v>338</v>
      </c>
      <c r="C1532" s="4" t="s">
        <v>339</v>
      </c>
      <c r="D1532" s="4" t="s">
        <v>421</v>
      </c>
      <c r="E1532" s="4" t="s">
        <v>422</v>
      </c>
      <c r="F1532" s="4" t="s">
        <v>130</v>
      </c>
      <c r="G1532" s="4" t="s">
        <v>131</v>
      </c>
      <c r="H1532" s="8"/>
      <c r="I1532" s="8"/>
      <c r="J1532" s="8"/>
      <c r="K1532" s="8"/>
      <c r="L1532" s="8"/>
      <c r="M1532" s="8"/>
      <c r="N1532" s="8"/>
      <c r="O1532" s="8"/>
      <c r="P1532" s="8"/>
      <c r="Q1532" s="13">
        <v>0</v>
      </c>
      <c r="R1532" s="9">
        <v>80</v>
      </c>
      <c r="S1532" s="8"/>
      <c r="T1532" s="10">
        <v>80</v>
      </c>
    </row>
    <row r="1533" spans="1:20" ht="23.25" thickBot="1" x14ac:dyDescent="0.3">
      <c r="A1533" s="4" t="s">
        <v>418</v>
      </c>
      <c r="B1533" s="4" t="s">
        <v>338</v>
      </c>
      <c r="C1533" s="4" t="s">
        <v>339</v>
      </c>
      <c r="D1533" s="4" t="s">
        <v>421</v>
      </c>
      <c r="E1533" s="4" t="s">
        <v>422</v>
      </c>
      <c r="F1533" s="4" t="s">
        <v>132</v>
      </c>
      <c r="G1533" s="4" t="s">
        <v>133</v>
      </c>
      <c r="H1533" s="12"/>
      <c r="I1533" s="12"/>
      <c r="J1533" s="12"/>
      <c r="K1533" s="12"/>
      <c r="L1533" s="12"/>
      <c r="M1533" s="12"/>
      <c r="N1533" s="12"/>
      <c r="O1533" s="12"/>
      <c r="P1533" s="12"/>
      <c r="Q1533" s="12"/>
      <c r="R1533" s="15">
        <v>0</v>
      </c>
      <c r="S1533" s="12"/>
      <c r="T1533" s="14">
        <v>0</v>
      </c>
    </row>
    <row r="1534" spans="1:20" ht="23.25" thickBot="1" x14ac:dyDescent="0.3">
      <c r="A1534" s="4" t="s">
        <v>418</v>
      </c>
      <c r="B1534" s="4" t="s">
        <v>338</v>
      </c>
      <c r="C1534" s="4" t="s">
        <v>339</v>
      </c>
      <c r="D1534" s="4" t="s">
        <v>421</v>
      </c>
      <c r="E1534" s="4" t="s">
        <v>422</v>
      </c>
      <c r="F1534" s="4" t="s">
        <v>136</v>
      </c>
      <c r="G1534" s="4" t="s">
        <v>137</v>
      </c>
      <c r="H1534" s="8"/>
      <c r="I1534" s="8"/>
      <c r="J1534" s="8"/>
      <c r="K1534" s="8"/>
      <c r="L1534" s="8"/>
      <c r="M1534" s="9">
        <v>12487</v>
      </c>
      <c r="N1534" s="8"/>
      <c r="O1534" s="8"/>
      <c r="P1534" s="8"/>
      <c r="Q1534" s="8"/>
      <c r="R1534" s="13">
        <v>0</v>
      </c>
      <c r="S1534" s="8"/>
      <c r="T1534" s="10">
        <v>12487</v>
      </c>
    </row>
    <row r="1535" spans="1:20" ht="23.25" thickBot="1" x14ac:dyDescent="0.3">
      <c r="A1535" s="4" t="s">
        <v>418</v>
      </c>
      <c r="B1535" s="4" t="s">
        <v>338</v>
      </c>
      <c r="C1535" s="4" t="s">
        <v>339</v>
      </c>
      <c r="D1535" s="4" t="s">
        <v>421</v>
      </c>
      <c r="E1535" s="4" t="s">
        <v>422</v>
      </c>
      <c r="F1535" s="4" t="s">
        <v>199</v>
      </c>
      <c r="G1535" s="4" t="s">
        <v>200</v>
      </c>
      <c r="H1535" s="12"/>
      <c r="I1535" s="12"/>
      <c r="J1535" s="12"/>
      <c r="K1535" s="12"/>
      <c r="L1535" s="12"/>
      <c r="M1535" s="12"/>
      <c r="N1535" s="12"/>
      <c r="O1535" s="12"/>
      <c r="P1535" s="12"/>
      <c r="Q1535" s="15">
        <v>0</v>
      </c>
      <c r="R1535" s="15">
        <v>0</v>
      </c>
      <c r="S1535" s="12"/>
      <c r="T1535" s="14">
        <v>0</v>
      </c>
    </row>
    <row r="1536" spans="1:20" ht="23.25" thickBot="1" x14ac:dyDescent="0.3">
      <c r="A1536" s="4" t="s">
        <v>418</v>
      </c>
      <c r="B1536" s="4" t="s">
        <v>338</v>
      </c>
      <c r="C1536" s="4" t="s">
        <v>339</v>
      </c>
      <c r="D1536" s="4" t="s">
        <v>421</v>
      </c>
      <c r="E1536" s="4" t="s">
        <v>422</v>
      </c>
      <c r="F1536" s="4" t="s">
        <v>102</v>
      </c>
      <c r="G1536" s="4" t="s">
        <v>103</v>
      </c>
      <c r="H1536" s="8"/>
      <c r="I1536" s="8"/>
      <c r="J1536" s="8"/>
      <c r="K1536" s="8"/>
      <c r="L1536" s="8"/>
      <c r="M1536" s="9">
        <v>189.75</v>
      </c>
      <c r="N1536" s="8"/>
      <c r="O1536" s="8"/>
      <c r="P1536" s="8"/>
      <c r="Q1536" s="9">
        <v>543.25</v>
      </c>
      <c r="R1536" s="8"/>
      <c r="S1536" s="8"/>
      <c r="T1536" s="10">
        <v>733</v>
      </c>
    </row>
    <row r="1537" spans="1:20" ht="23.25" thickBot="1" x14ac:dyDescent="0.3">
      <c r="A1537" s="4" t="s">
        <v>418</v>
      </c>
      <c r="B1537" s="4" t="s">
        <v>338</v>
      </c>
      <c r="C1537" s="4" t="s">
        <v>339</v>
      </c>
      <c r="D1537" s="4" t="s">
        <v>421</v>
      </c>
      <c r="E1537" s="4" t="s">
        <v>422</v>
      </c>
      <c r="F1537" s="4" t="s">
        <v>140</v>
      </c>
      <c r="G1537" s="4" t="s">
        <v>141</v>
      </c>
      <c r="H1537" s="11">
        <v>771.48</v>
      </c>
      <c r="I1537" s="11">
        <v>771.48</v>
      </c>
      <c r="J1537" s="11">
        <v>921.49</v>
      </c>
      <c r="K1537" s="11">
        <v>214.3</v>
      </c>
      <c r="L1537" s="11">
        <v>1092.93</v>
      </c>
      <c r="M1537" s="11">
        <v>771.48</v>
      </c>
      <c r="N1537" s="11">
        <v>1146.51</v>
      </c>
      <c r="O1537" s="11">
        <v>450.03</v>
      </c>
      <c r="P1537" s="11">
        <v>900.06</v>
      </c>
      <c r="Q1537" s="11">
        <v>1684.39</v>
      </c>
      <c r="R1537" s="11">
        <v>922.5</v>
      </c>
      <c r="S1537" s="11">
        <v>1012.5</v>
      </c>
      <c r="T1537" s="10">
        <v>10659.15</v>
      </c>
    </row>
    <row r="1538" spans="1:20" ht="23.25" thickBot="1" x14ac:dyDescent="0.3">
      <c r="A1538" s="4" t="s">
        <v>418</v>
      </c>
      <c r="B1538" s="4" t="s">
        <v>338</v>
      </c>
      <c r="C1538" s="4" t="s">
        <v>339</v>
      </c>
      <c r="D1538" s="4" t="s">
        <v>421</v>
      </c>
      <c r="E1538" s="4" t="s">
        <v>422</v>
      </c>
      <c r="F1538" s="4" t="s">
        <v>63</v>
      </c>
      <c r="G1538" s="4" t="s">
        <v>64</v>
      </c>
      <c r="H1538" s="8"/>
      <c r="I1538" s="8"/>
      <c r="J1538" s="8"/>
      <c r="K1538" s="8"/>
      <c r="L1538" s="8"/>
      <c r="M1538" s="8"/>
      <c r="N1538" s="8"/>
      <c r="O1538" s="8"/>
      <c r="P1538" s="8"/>
      <c r="Q1538" s="8"/>
      <c r="R1538" s="13">
        <v>0</v>
      </c>
      <c r="S1538" s="9">
        <v>963.57</v>
      </c>
      <c r="T1538" s="10">
        <v>963.57</v>
      </c>
    </row>
    <row r="1539" spans="1:20" ht="23.25" thickBot="1" x14ac:dyDescent="0.3">
      <c r="A1539" s="4" t="s">
        <v>418</v>
      </c>
      <c r="B1539" s="4" t="s">
        <v>338</v>
      </c>
      <c r="C1539" s="4" t="s">
        <v>339</v>
      </c>
      <c r="D1539" s="4" t="s">
        <v>421</v>
      </c>
      <c r="E1539" s="4" t="s">
        <v>422</v>
      </c>
      <c r="F1539" s="4" t="s">
        <v>286</v>
      </c>
      <c r="G1539" s="4" t="s">
        <v>287</v>
      </c>
      <c r="H1539" s="12"/>
      <c r="I1539" s="12"/>
      <c r="J1539" s="12"/>
      <c r="K1539" s="12"/>
      <c r="L1539" s="12"/>
      <c r="M1539" s="12"/>
      <c r="N1539" s="12"/>
      <c r="O1539" s="12"/>
      <c r="P1539" s="12"/>
      <c r="Q1539" s="15">
        <v>0</v>
      </c>
      <c r="R1539" s="12"/>
      <c r="S1539" s="12"/>
      <c r="T1539" s="14">
        <v>0</v>
      </c>
    </row>
    <row r="1540" spans="1:20" ht="23.25" thickBot="1" x14ac:dyDescent="0.3">
      <c r="A1540" s="4" t="s">
        <v>418</v>
      </c>
      <c r="B1540" s="4" t="s">
        <v>338</v>
      </c>
      <c r="C1540" s="4" t="s">
        <v>339</v>
      </c>
      <c r="D1540" s="4" t="s">
        <v>421</v>
      </c>
      <c r="E1540" s="4" t="s">
        <v>422</v>
      </c>
      <c r="F1540" s="4" t="s">
        <v>428</v>
      </c>
      <c r="G1540" s="4" t="s">
        <v>429</v>
      </c>
      <c r="H1540" s="8"/>
      <c r="I1540" s="8"/>
      <c r="J1540" s="8"/>
      <c r="K1540" s="8"/>
      <c r="L1540" s="8"/>
      <c r="M1540" s="8"/>
      <c r="N1540" s="8"/>
      <c r="O1540" s="8"/>
      <c r="P1540" s="8"/>
      <c r="Q1540" s="9">
        <v>-1281.27</v>
      </c>
      <c r="R1540" s="9">
        <v>515.28</v>
      </c>
      <c r="S1540" s="9">
        <v>-34997.85</v>
      </c>
      <c r="T1540" s="10">
        <v>-35763.839999999997</v>
      </c>
    </row>
    <row r="1541" spans="1:20" ht="23.25" thickBot="1" x14ac:dyDescent="0.3">
      <c r="A1541" s="4" t="s">
        <v>418</v>
      </c>
      <c r="B1541" s="4" t="s">
        <v>338</v>
      </c>
      <c r="C1541" s="4" t="s">
        <v>339</v>
      </c>
      <c r="D1541" s="4" t="s">
        <v>421</v>
      </c>
      <c r="E1541" s="4" t="s">
        <v>422</v>
      </c>
      <c r="F1541" s="4" t="s">
        <v>239</v>
      </c>
      <c r="G1541" s="4" t="s">
        <v>240</v>
      </c>
      <c r="H1541" s="12"/>
      <c r="I1541" s="12"/>
      <c r="J1541" s="12"/>
      <c r="K1541" s="12"/>
      <c r="L1541" s="12"/>
      <c r="M1541" s="12"/>
      <c r="N1541" s="12"/>
      <c r="O1541" s="12"/>
      <c r="P1541" s="12"/>
      <c r="Q1541" s="15">
        <v>0</v>
      </c>
      <c r="R1541" s="12"/>
      <c r="S1541" s="12"/>
      <c r="T1541" s="14">
        <v>0</v>
      </c>
    </row>
    <row r="1542" spans="1:20" ht="23.25" thickBot="1" x14ac:dyDescent="0.3">
      <c r="A1542" s="4" t="s">
        <v>418</v>
      </c>
      <c r="B1542" s="4" t="s">
        <v>338</v>
      </c>
      <c r="C1542" s="4" t="s">
        <v>339</v>
      </c>
      <c r="D1542" s="4" t="s">
        <v>421</v>
      </c>
      <c r="E1542" s="4" t="s">
        <v>422</v>
      </c>
      <c r="F1542" s="4" t="s">
        <v>144</v>
      </c>
      <c r="G1542" s="4" t="s">
        <v>145</v>
      </c>
      <c r="H1542" s="8"/>
      <c r="I1542" s="8"/>
      <c r="J1542" s="8"/>
      <c r="K1542" s="8"/>
      <c r="L1542" s="8"/>
      <c r="M1542" s="8"/>
      <c r="N1542" s="8"/>
      <c r="O1542" s="8"/>
      <c r="P1542" s="8"/>
      <c r="Q1542" s="13">
        <v>0</v>
      </c>
      <c r="R1542" s="13">
        <v>0</v>
      </c>
      <c r="S1542" s="8"/>
      <c r="T1542" s="14">
        <v>0</v>
      </c>
    </row>
    <row r="1543" spans="1:20" ht="23.25" thickBot="1" x14ac:dyDescent="0.3">
      <c r="A1543" s="4" t="s">
        <v>418</v>
      </c>
      <c r="B1543" s="4" t="s">
        <v>338</v>
      </c>
      <c r="C1543" s="4" t="s">
        <v>339</v>
      </c>
      <c r="D1543" s="4" t="s">
        <v>421</v>
      </c>
      <c r="E1543" s="4" t="s">
        <v>422</v>
      </c>
      <c r="F1543" s="4" t="s">
        <v>217</v>
      </c>
      <c r="G1543" s="4" t="s">
        <v>218</v>
      </c>
      <c r="H1543" s="11">
        <v>220</v>
      </c>
      <c r="I1543" s="12"/>
      <c r="J1543" s="12"/>
      <c r="K1543" s="12"/>
      <c r="L1543" s="11">
        <v>80</v>
      </c>
      <c r="M1543" s="12"/>
      <c r="N1543" s="12"/>
      <c r="O1543" s="12"/>
      <c r="P1543" s="12"/>
      <c r="Q1543" s="11">
        <v>40</v>
      </c>
      <c r="R1543" s="12"/>
      <c r="S1543" s="12"/>
      <c r="T1543" s="10">
        <v>340</v>
      </c>
    </row>
    <row r="1544" spans="1:20" ht="23.25" thickBot="1" x14ac:dyDescent="0.3">
      <c r="A1544" s="4" t="s">
        <v>418</v>
      </c>
      <c r="B1544" s="4" t="s">
        <v>338</v>
      </c>
      <c r="C1544" s="4" t="s">
        <v>339</v>
      </c>
      <c r="D1544" s="4" t="s">
        <v>421</v>
      </c>
      <c r="E1544" s="4" t="s">
        <v>422</v>
      </c>
      <c r="F1544" s="4" t="s">
        <v>146</v>
      </c>
      <c r="G1544" s="4" t="s">
        <v>147</v>
      </c>
      <c r="H1544" s="8"/>
      <c r="I1544" s="8"/>
      <c r="J1544" s="8"/>
      <c r="K1544" s="8"/>
      <c r="L1544" s="8"/>
      <c r="M1544" s="8"/>
      <c r="N1544" s="8"/>
      <c r="O1544" s="8"/>
      <c r="P1544" s="8"/>
      <c r="Q1544" s="8"/>
      <c r="R1544" s="13">
        <v>0</v>
      </c>
      <c r="S1544" s="8"/>
      <c r="T1544" s="14">
        <v>0</v>
      </c>
    </row>
    <row r="1545" spans="1:20" ht="23.25" thickBot="1" x14ac:dyDescent="0.3">
      <c r="A1545" s="4" t="s">
        <v>418</v>
      </c>
      <c r="B1545" s="4" t="s">
        <v>338</v>
      </c>
      <c r="C1545" s="4" t="s">
        <v>339</v>
      </c>
      <c r="D1545" s="4" t="s">
        <v>421</v>
      </c>
      <c r="E1545" s="4" t="s">
        <v>422</v>
      </c>
      <c r="F1545" s="4" t="s">
        <v>148</v>
      </c>
      <c r="G1545" s="4" t="s">
        <v>149</v>
      </c>
      <c r="H1545" s="12"/>
      <c r="I1545" s="12"/>
      <c r="J1545" s="12"/>
      <c r="K1545" s="12"/>
      <c r="L1545" s="12"/>
      <c r="M1545" s="12"/>
      <c r="N1545" s="12"/>
      <c r="O1545" s="12"/>
      <c r="P1545" s="12"/>
      <c r="Q1545" s="15">
        <v>0</v>
      </c>
      <c r="R1545" s="15">
        <v>0</v>
      </c>
      <c r="S1545" s="11">
        <v>325</v>
      </c>
      <c r="T1545" s="10">
        <v>325</v>
      </c>
    </row>
    <row r="1546" spans="1:20" ht="23.25" thickBot="1" x14ac:dyDescent="0.3">
      <c r="A1546" s="4" t="s">
        <v>418</v>
      </c>
      <c r="B1546" s="4" t="s">
        <v>338</v>
      </c>
      <c r="C1546" s="4" t="s">
        <v>339</v>
      </c>
      <c r="D1546" s="4" t="s">
        <v>421</v>
      </c>
      <c r="E1546" s="4" t="s">
        <v>422</v>
      </c>
      <c r="F1546" s="4" t="s">
        <v>180</v>
      </c>
      <c r="G1546" s="4" t="s">
        <v>181</v>
      </c>
      <c r="H1546" s="8"/>
      <c r="I1546" s="8"/>
      <c r="J1546" s="8"/>
      <c r="K1546" s="8"/>
      <c r="L1546" s="8"/>
      <c r="M1546" s="8"/>
      <c r="N1546" s="8"/>
      <c r="O1546" s="9">
        <v>144.34</v>
      </c>
      <c r="P1546" s="8"/>
      <c r="Q1546" s="8"/>
      <c r="R1546" s="9">
        <v>22772.639999999999</v>
      </c>
      <c r="S1546" s="8"/>
      <c r="T1546" s="10">
        <v>22916.98</v>
      </c>
    </row>
    <row r="1547" spans="1:20" ht="23.25" thickBot="1" x14ac:dyDescent="0.3">
      <c r="A1547" s="4" t="s">
        <v>418</v>
      </c>
      <c r="B1547" s="4" t="s">
        <v>338</v>
      </c>
      <c r="C1547" s="4" t="s">
        <v>339</v>
      </c>
      <c r="D1547" s="4" t="s">
        <v>421</v>
      </c>
      <c r="E1547" s="4" t="s">
        <v>422</v>
      </c>
      <c r="F1547" s="4" t="s">
        <v>65</v>
      </c>
      <c r="G1547" s="4" t="s">
        <v>66</v>
      </c>
      <c r="H1547" s="11">
        <v>21282.38</v>
      </c>
      <c r="I1547" s="11">
        <v>22173.63</v>
      </c>
      <c r="J1547" s="11">
        <v>24019.89</v>
      </c>
      <c r="K1547" s="11">
        <v>15637.37</v>
      </c>
      <c r="L1547" s="11">
        <v>18104.98</v>
      </c>
      <c r="M1547" s="11">
        <v>19090.8</v>
      </c>
      <c r="N1547" s="11">
        <v>23229.63</v>
      </c>
      <c r="O1547" s="11">
        <v>13017.64</v>
      </c>
      <c r="P1547" s="11">
        <v>20815.48</v>
      </c>
      <c r="Q1547" s="11">
        <v>71415.02</v>
      </c>
      <c r="R1547" s="11">
        <v>84483.46</v>
      </c>
      <c r="S1547" s="11">
        <v>33915.14</v>
      </c>
      <c r="T1547" s="10">
        <v>367185.42</v>
      </c>
    </row>
    <row r="1548" spans="1:20" ht="23.25" thickBot="1" x14ac:dyDescent="0.3">
      <c r="A1548" s="4" t="s">
        <v>418</v>
      </c>
      <c r="B1548" s="4" t="s">
        <v>338</v>
      </c>
      <c r="C1548" s="4" t="s">
        <v>339</v>
      </c>
      <c r="D1548" s="4" t="s">
        <v>421</v>
      </c>
      <c r="E1548" s="4" t="s">
        <v>422</v>
      </c>
      <c r="F1548" s="4" t="s">
        <v>56</v>
      </c>
      <c r="G1548" s="4" t="s">
        <v>57</v>
      </c>
      <c r="H1548" s="9">
        <v>458123.09</v>
      </c>
      <c r="I1548" s="9">
        <v>398012.82</v>
      </c>
      <c r="J1548" s="9">
        <v>405337.47</v>
      </c>
      <c r="K1548" s="9">
        <v>381654.18</v>
      </c>
      <c r="L1548" s="9">
        <v>383547.88</v>
      </c>
      <c r="M1548" s="9">
        <v>368251.65</v>
      </c>
      <c r="N1548" s="9">
        <v>376978.72</v>
      </c>
      <c r="O1548" s="9">
        <v>408481.24</v>
      </c>
      <c r="P1548" s="9">
        <v>409910.93</v>
      </c>
      <c r="Q1548" s="9">
        <v>567179.86</v>
      </c>
      <c r="R1548" s="9">
        <v>506376.76</v>
      </c>
      <c r="S1548" s="9">
        <v>453593.68</v>
      </c>
      <c r="T1548" s="10">
        <v>5117448.28</v>
      </c>
    </row>
    <row r="1549" spans="1:20" ht="23.25" thickBot="1" x14ac:dyDescent="0.3">
      <c r="A1549" s="4" t="s">
        <v>418</v>
      </c>
      <c r="B1549" s="4" t="s">
        <v>338</v>
      </c>
      <c r="C1549" s="4" t="s">
        <v>339</v>
      </c>
      <c r="D1549" s="4" t="s">
        <v>421</v>
      </c>
      <c r="E1549" s="4" t="s">
        <v>422</v>
      </c>
      <c r="F1549" s="4" t="s">
        <v>68</v>
      </c>
      <c r="G1549" s="4" t="s">
        <v>69</v>
      </c>
      <c r="H1549" s="11">
        <v>20705.82</v>
      </c>
      <c r="I1549" s="11">
        <v>20104.919999999998</v>
      </c>
      <c r="J1549" s="11">
        <v>17742.560000000001</v>
      </c>
      <c r="K1549" s="11">
        <v>13507.98</v>
      </c>
      <c r="L1549" s="11">
        <v>12527.11</v>
      </c>
      <c r="M1549" s="11">
        <v>14759.27</v>
      </c>
      <c r="N1549" s="11">
        <v>17294.46</v>
      </c>
      <c r="O1549" s="11">
        <v>15958.76</v>
      </c>
      <c r="P1549" s="11">
        <v>18514.599999999999</v>
      </c>
      <c r="Q1549" s="11">
        <v>55198</v>
      </c>
      <c r="R1549" s="11">
        <v>48184.9</v>
      </c>
      <c r="S1549" s="11">
        <v>15001.66</v>
      </c>
      <c r="T1549" s="10">
        <v>269500.03999999998</v>
      </c>
    </row>
    <row r="1550" spans="1:20" ht="23.25" thickBot="1" x14ac:dyDescent="0.3">
      <c r="A1550" s="4" t="s">
        <v>418</v>
      </c>
      <c r="B1550" s="4" t="s">
        <v>338</v>
      </c>
      <c r="C1550" s="4" t="s">
        <v>339</v>
      </c>
      <c r="D1550" s="4" t="s">
        <v>421</v>
      </c>
      <c r="E1550" s="4" t="s">
        <v>422</v>
      </c>
      <c r="F1550" s="4" t="s">
        <v>154</v>
      </c>
      <c r="G1550" s="4" t="s">
        <v>155</v>
      </c>
      <c r="H1550" s="9">
        <v>110.16</v>
      </c>
      <c r="I1550" s="8"/>
      <c r="J1550" s="8"/>
      <c r="K1550" s="8"/>
      <c r="L1550" s="9">
        <v>21.6</v>
      </c>
      <c r="M1550" s="8"/>
      <c r="N1550" s="8"/>
      <c r="O1550" s="9">
        <v>110.16</v>
      </c>
      <c r="P1550" s="8"/>
      <c r="Q1550" s="8"/>
      <c r="R1550" s="8"/>
      <c r="S1550" s="8"/>
      <c r="T1550" s="10">
        <v>241.92</v>
      </c>
    </row>
    <row r="1551" spans="1:20" ht="23.25" thickBot="1" x14ac:dyDescent="0.3">
      <c r="A1551" s="4" t="s">
        <v>418</v>
      </c>
      <c r="B1551" s="4" t="s">
        <v>338</v>
      </c>
      <c r="C1551" s="4" t="s">
        <v>339</v>
      </c>
      <c r="D1551" s="4" t="s">
        <v>421</v>
      </c>
      <c r="E1551" s="4" t="s">
        <v>422</v>
      </c>
      <c r="F1551" s="4" t="s">
        <v>156</v>
      </c>
      <c r="G1551" s="4" t="s">
        <v>157</v>
      </c>
      <c r="H1551" s="11">
        <v>364.31</v>
      </c>
      <c r="I1551" s="11">
        <v>364.31</v>
      </c>
      <c r="J1551" s="11">
        <v>257.16000000000003</v>
      </c>
      <c r="K1551" s="11">
        <v>300.02</v>
      </c>
      <c r="L1551" s="11">
        <v>342.88</v>
      </c>
      <c r="M1551" s="11">
        <v>321.45</v>
      </c>
      <c r="N1551" s="11">
        <v>150.01</v>
      </c>
      <c r="O1551" s="11">
        <v>235.73</v>
      </c>
      <c r="P1551" s="11">
        <v>192.87</v>
      </c>
      <c r="Q1551" s="11">
        <v>342.88</v>
      </c>
      <c r="R1551" s="11">
        <v>450.03</v>
      </c>
      <c r="S1551" s="11">
        <v>214.3</v>
      </c>
      <c r="T1551" s="10">
        <v>3535.95</v>
      </c>
    </row>
    <row r="1552" spans="1:20" ht="23.25" thickBot="1" x14ac:dyDescent="0.3">
      <c r="A1552" s="4" t="s">
        <v>418</v>
      </c>
      <c r="B1552" s="4" t="s">
        <v>338</v>
      </c>
      <c r="C1552" s="4" t="s">
        <v>339</v>
      </c>
      <c r="D1552" s="4" t="s">
        <v>421</v>
      </c>
      <c r="E1552" s="4" t="s">
        <v>422</v>
      </c>
      <c r="F1552" s="4" t="s">
        <v>104</v>
      </c>
      <c r="G1552" s="4" t="s">
        <v>105</v>
      </c>
      <c r="H1552" s="9">
        <v>-15591.07</v>
      </c>
      <c r="I1552" s="9">
        <v>-8967.1200000000008</v>
      </c>
      <c r="J1552" s="9">
        <v>-11117.95</v>
      </c>
      <c r="K1552" s="9">
        <v>-8043.66</v>
      </c>
      <c r="L1552" s="9">
        <v>-19599.259999999998</v>
      </c>
      <c r="M1552" s="9">
        <v>-12894.3</v>
      </c>
      <c r="N1552" s="9">
        <v>-14270.46</v>
      </c>
      <c r="O1552" s="9">
        <v>-6817.47</v>
      </c>
      <c r="P1552" s="9">
        <v>-13420.19</v>
      </c>
      <c r="Q1552" s="9">
        <v>-66501.94</v>
      </c>
      <c r="R1552" s="9">
        <v>-69638.84</v>
      </c>
      <c r="S1552" s="9">
        <v>-14839.77</v>
      </c>
      <c r="T1552" s="10">
        <v>-261702.03</v>
      </c>
    </row>
    <row r="1553" spans="1:20" ht="23.25" thickBot="1" x14ac:dyDescent="0.3">
      <c r="A1553" s="4" t="s">
        <v>418</v>
      </c>
      <c r="B1553" s="4" t="s">
        <v>338</v>
      </c>
      <c r="C1553" s="4" t="s">
        <v>339</v>
      </c>
      <c r="D1553" s="4" t="s">
        <v>421</v>
      </c>
      <c r="E1553" s="4" t="s">
        <v>422</v>
      </c>
      <c r="F1553" s="4" t="s">
        <v>106</v>
      </c>
      <c r="G1553" s="4" t="s">
        <v>107</v>
      </c>
      <c r="H1553" s="11">
        <v>-1110054.02</v>
      </c>
      <c r="I1553" s="11">
        <v>-1008693</v>
      </c>
      <c r="J1553" s="11">
        <v>-1121959.97</v>
      </c>
      <c r="K1553" s="11">
        <v>-1059928.55</v>
      </c>
      <c r="L1553" s="11">
        <v>-1136472.52</v>
      </c>
      <c r="M1553" s="11">
        <v>-1075639.05</v>
      </c>
      <c r="N1553" s="11">
        <v>-1000119.67</v>
      </c>
      <c r="O1553" s="11">
        <v>-1192731.1299999999</v>
      </c>
      <c r="P1553" s="11">
        <v>-997801.48</v>
      </c>
      <c r="Q1553" s="11">
        <v>-1244784.21</v>
      </c>
      <c r="R1553" s="11">
        <v>-1076148.99</v>
      </c>
      <c r="S1553" s="11">
        <v>-1004398.71</v>
      </c>
      <c r="T1553" s="10">
        <v>-13028731.300000001</v>
      </c>
    </row>
    <row r="1554" spans="1:20" ht="23.25" thickBot="1" x14ac:dyDescent="0.3">
      <c r="A1554" s="4" t="s">
        <v>418</v>
      </c>
      <c r="B1554" s="4" t="s">
        <v>338</v>
      </c>
      <c r="C1554" s="4" t="s">
        <v>339</v>
      </c>
      <c r="D1554" s="4" t="s">
        <v>421</v>
      </c>
      <c r="E1554" s="4" t="s">
        <v>422</v>
      </c>
      <c r="F1554" s="4" t="s">
        <v>108</v>
      </c>
      <c r="G1554" s="4" t="s">
        <v>109</v>
      </c>
      <c r="H1554" s="9">
        <v>-38829.79</v>
      </c>
      <c r="I1554" s="9">
        <v>-36349.53</v>
      </c>
      <c r="J1554" s="9">
        <v>-31791.01</v>
      </c>
      <c r="K1554" s="9">
        <v>-24667.97</v>
      </c>
      <c r="L1554" s="9">
        <v>-35996.71</v>
      </c>
      <c r="M1554" s="9">
        <v>-30152.13</v>
      </c>
      <c r="N1554" s="9">
        <v>-34444.379999999997</v>
      </c>
      <c r="O1554" s="9">
        <v>-35970.769999999997</v>
      </c>
      <c r="P1554" s="9">
        <v>-44071.46</v>
      </c>
      <c r="Q1554" s="9">
        <v>-94013.89</v>
      </c>
      <c r="R1554" s="9">
        <v>-82623.64</v>
      </c>
      <c r="S1554" s="9">
        <v>-28360.1</v>
      </c>
      <c r="T1554" s="10">
        <v>-517271.38</v>
      </c>
    </row>
    <row r="1555" spans="1:20" ht="23.25" thickBot="1" x14ac:dyDescent="0.3">
      <c r="A1555" s="4" t="s">
        <v>418</v>
      </c>
      <c r="B1555" s="4" t="s">
        <v>338</v>
      </c>
      <c r="C1555" s="4" t="s">
        <v>339</v>
      </c>
      <c r="D1555" s="4" t="s">
        <v>421</v>
      </c>
      <c r="E1555" s="4" t="s">
        <v>422</v>
      </c>
      <c r="F1555" s="4" t="s">
        <v>158</v>
      </c>
      <c r="G1555" s="4" t="s">
        <v>159</v>
      </c>
      <c r="H1555" s="11">
        <v>-1634.04</v>
      </c>
      <c r="I1555" s="11">
        <v>-2412.7199999999998</v>
      </c>
      <c r="J1555" s="11">
        <v>-66.959999999999994</v>
      </c>
      <c r="K1555" s="11">
        <v>-374.76</v>
      </c>
      <c r="L1555" s="11">
        <v>-1263.5999999999999</v>
      </c>
      <c r="M1555" s="11">
        <v>-357.48</v>
      </c>
      <c r="N1555" s="12"/>
      <c r="O1555" s="11">
        <v>-758.49</v>
      </c>
      <c r="P1555" s="11">
        <v>-689.58</v>
      </c>
      <c r="Q1555" s="11">
        <v>-533.52</v>
      </c>
      <c r="R1555" s="11">
        <v>-958.5</v>
      </c>
      <c r="S1555" s="11">
        <v>-41.76</v>
      </c>
      <c r="T1555" s="10">
        <v>-9091.41</v>
      </c>
    </row>
    <row r="1556" spans="1:20" ht="23.25" thickBot="1" x14ac:dyDescent="0.3">
      <c r="A1556" s="4" t="s">
        <v>418</v>
      </c>
      <c r="B1556" s="4" t="s">
        <v>338</v>
      </c>
      <c r="C1556" s="4" t="s">
        <v>339</v>
      </c>
      <c r="D1556" s="4" t="s">
        <v>421</v>
      </c>
      <c r="E1556" s="4" t="s">
        <v>422</v>
      </c>
      <c r="F1556" s="4" t="s">
        <v>243</v>
      </c>
      <c r="G1556" s="4" t="s">
        <v>244</v>
      </c>
      <c r="H1556" s="9">
        <v>-342.88</v>
      </c>
      <c r="I1556" s="9">
        <v>-192.87</v>
      </c>
      <c r="J1556" s="9">
        <v>-235.73</v>
      </c>
      <c r="K1556" s="9">
        <v>-171.44</v>
      </c>
      <c r="L1556" s="9">
        <v>-492.89</v>
      </c>
      <c r="M1556" s="9">
        <v>-342.88</v>
      </c>
      <c r="N1556" s="9">
        <v>-364.31</v>
      </c>
      <c r="O1556" s="9">
        <v>-300.02</v>
      </c>
      <c r="P1556" s="9">
        <v>-428.6</v>
      </c>
      <c r="Q1556" s="9">
        <v>-492.89</v>
      </c>
      <c r="R1556" s="9">
        <v>-535.75</v>
      </c>
      <c r="S1556" s="9">
        <v>-278.58999999999997</v>
      </c>
      <c r="T1556" s="10">
        <v>-4178.8500000000004</v>
      </c>
    </row>
    <row r="1557" spans="1:20" ht="23.25" thickBot="1" x14ac:dyDescent="0.3">
      <c r="A1557" s="4" t="s">
        <v>418</v>
      </c>
      <c r="B1557" s="4" t="s">
        <v>338</v>
      </c>
      <c r="C1557" s="4" t="s">
        <v>339</v>
      </c>
      <c r="D1557" s="4" t="s">
        <v>423</v>
      </c>
      <c r="E1557" s="4" t="s">
        <v>422</v>
      </c>
      <c r="F1557" s="4" t="s">
        <v>84</v>
      </c>
      <c r="G1557" s="4" t="s">
        <v>85</v>
      </c>
      <c r="H1557" s="11">
        <v>92.19</v>
      </c>
      <c r="I1557" s="11">
        <v>44.93</v>
      </c>
      <c r="J1557" s="11">
        <v>38.83</v>
      </c>
      <c r="K1557" s="11">
        <v>18.87</v>
      </c>
      <c r="L1557" s="11">
        <v>35.58</v>
      </c>
      <c r="M1557" s="11">
        <v>72.11</v>
      </c>
      <c r="N1557" s="11">
        <v>4.72</v>
      </c>
      <c r="O1557" s="11">
        <v>16.13</v>
      </c>
      <c r="P1557" s="11">
        <v>45.58</v>
      </c>
      <c r="Q1557" s="11">
        <v>65.89</v>
      </c>
      <c r="R1557" s="11">
        <v>8.82</v>
      </c>
      <c r="S1557" s="11">
        <v>4.8600000000000003</v>
      </c>
      <c r="T1557" s="10">
        <v>448.51</v>
      </c>
    </row>
    <row r="1558" spans="1:20" ht="23.25" thickBot="1" x14ac:dyDescent="0.3">
      <c r="A1558" s="4" t="s">
        <v>418</v>
      </c>
      <c r="B1558" s="4" t="s">
        <v>338</v>
      </c>
      <c r="C1558" s="4" t="s">
        <v>339</v>
      </c>
      <c r="D1558" s="4" t="s">
        <v>423</v>
      </c>
      <c r="E1558" s="4" t="s">
        <v>422</v>
      </c>
      <c r="F1558" s="4" t="s">
        <v>56</v>
      </c>
      <c r="G1558" s="4" t="s">
        <v>57</v>
      </c>
      <c r="H1558" s="9">
        <v>634.24</v>
      </c>
      <c r="I1558" s="9">
        <v>309.11</v>
      </c>
      <c r="J1558" s="9">
        <v>212.52</v>
      </c>
      <c r="K1558" s="9">
        <v>129.84</v>
      </c>
      <c r="L1558" s="9">
        <v>229.65</v>
      </c>
      <c r="M1558" s="9">
        <v>496.08</v>
      </c>
      <c r="N1558" s="9">
        <v>32.46</v>
      </c>
      <c r="O1558" s="9">
        <v>97.38</v>
      </c>
      <c r="P1558" s="9">
        <v>313.56</v>
      </c>
      <c r="Q1558" s="9">
        <v>365.06</v>
      </c>
      <c r="R1558" s="8"/>
      <c r="S1558" s="9">
        <v>33.42</v>
      </c>
      <c r="T1558" s="10">
        <v>2853.32</v>
      </c>
    </row>
    <row r="1559" spans="1:20" ht="23.25" thickBot="1" x14ac:dyDescent="0.3">
      <c r="A1559" s="4" t="s">
        <v>418</v>
      </c>
      <c r="B1559" s="4" t="s">
        <v>338</v>
      </c>
      <c r="C1559" s="4" t="s">
        <v>339</v>
      </c>
      <c r="D1559" s="4" t="s">
        <v>423</v>
      </c>
      <c r="E1559" s="4" t="s">
        <v>422</v>
      </c>
      <c r="F1559" s="4" t="s">
        <v>68</v>
      </c>
      <c r="G1559" s="4" t="s">
        <v>69</v>
      </c>
      <c r="H1559" s="12"/>
      <c r="I1559" s="12"/>
      <c r="J1559" s="11">
        <v>54.59</v>
      </c>
      <c r="K1559" s="12"/>
      <c r="L1559" s="11">
        <v>15.16</v>
      </c>
      <c r="M1559" s="12"/>
      <c r="N1559" s="12"/>
      <c r="O1559" s="11">
        <v>13.65</v>
      </c>
      <c r="P1559" s="12"/>
      <c r="Q1559" s="11">
        <v>88.29</v>
      </c>
      <c r="R1559" s="11">
        <v>60.65</v>
      </c>
      <c r="S1559" s="12"/>
      <c r="T1559" s="10">
        <v>232.34</v>
      </c>
    </row>
    <row r="1560" spans="1:20" ht="23.25" thickBot="1" x14ac:dyDescent="0.3">
      <c r="A1560" s="4" t="s">
        <v>418</v>
      </c>
      <c r="B1560" s="4" t="s">
        <v>338</v>
      </c>
      <c r="C1560" s="4" t="s">
        <v>339</v>
      </c>
      <c r="D1560" s="4" t="s">
        <v>423</v>
      </c>
      <c r="E1560" s="4" t="s">
        <v>422</v>
      </c>
      <c r="F1560" s="4" t="s">
        <v>156</v>
      </c>
      <c r="G1560" s="4" t="s">
        <v>157</v>
      </c>
      <c r="H1560" s="9">
        <v>21.43</v>
      </c>
      <c r="I1560" s="8"/>
      <c r="J1560" s="8"/>
      <c r="K1560" s="8"/>
      <c r="L1560" s="8"/>
      <c r="M1560" s="8"/>
      <c r="N1560" s="8"/>
      <c r="O1560" s="8"/>
      <c r="P1560" s="8"/>
      <c r="Q1560" s="8"/>
      <c r="R1560" s="8"/>
      <c r="S1560" s="8"/>
      <c r="T1560" s="10">
        <v>21.43</v>
      </c>
    </row>
    <row r="1561" spans="1:20" ht="15.75" thickBot="1" x14ac:dyDescent="0.3">
      <c r="A1561" s="4" t="s">
        <v>418</v>
      </c>
      <c r="B1561" s="4" t="s">
        <v>338</v>
      </c>
      <c r="C1561" s="4" t="s">
        <v>339</v>
      </c>
      <c r="D1561" s="4" t="s">
        <v>430</v>
      </c>
      <c r="E1561" s="4" t="s">
        <v>431</v>
      </c>
      <c r="F1561" s="4" t="s">
        <v>61</v>
      </c>
      <c r="G1561" s="4" t="s">
        <v>62</v>
      </c>
      <c r="H1561" s="12"/>
      <c r="I1561" s="12"/>
      <c r="J1561" s="11">
        <v>23.94</v>
      </c>
      <c r="K1561" s="11">
        <v>9.99</v>
      </c>
      <c r="L1561" s="12"/>
      <c r="M1561" s="12"/>
      <c r="N1561" s="12"/>
      <c r="O1561" s="12"/>
      <c r="P1561" s="12"/>
      <c r="Q1561" s="11">
        <v>241.89</v>
      </c>
      <c r="R1561" s="12"/>
      <c r="S1561" s="12"/>
      <c r="T1561" s="10">
        <v>275.82</v>
      </c>
    </row>
    <row r="1562" spans="1:20" ht="15.75" thickBot="1" x14ac:dyDescent="0.3">
      <c r="A1562" s="4" t="s">
        <v>418</v>
      </c>
      <c r="B1562" s="4" t="s">
        <v>338</v>
      </c>
      <c r="C1562" s="4" t="s">
        <v>339</v>
      </c>
      <c r="D1562" s="4" t="s">
        <v>430</v>
      </c>
      <c r="E1562" s="4" t="s">
        <v>431</v>
      </c>
      <c r="F1562" s="4" t="s">
        <v>94</v>
      </c>
      <c r="G1562" s="4" t="s">
        <v>95</v>
      </c>
      <c r="H1562" s="8"/>
      <c r="I1562" s="9">
        <v>9</v>
      </c>
      <c r="J1562" s="8"/>
      <c r="K1562" s="9">
        <v>8</v>
      </c>
      <c r="L1562" s="8"/>
      <c r="M1562" s="9">
        <v>8</v>
      </c>
      <c r="N1562" s="9">
        <v>9</v>
      </c>
      <c r="O1562" s="9">
        <v>12</v>
      </c>
      <c r="P1562" s="9">
        <v>12</v>
      </c>
      <c r="Q1562" s="8"/>
      <c r="R1562" s="9">
        <v>10</v>
      </c>
      <c r="S1562" s="8"/>
      <c r="T1562" s="10">
        <v>68</v>
      </c>
    </row>
    <row r="1563" spans="1:20" ht="15.75" thickBot="1" x14ac:dyDescent="0.3">
      <c r="A1563" s="4" t="s">
        <v>418</v>
      </c>
      <c r="B1563" s="4" t="s">
        <v>338</v>
      </c>
      <c r="C1563" s="4" t="s">
        <v>339</v>
      </c>
      <c r="D1563" s="4" t="s">
        <v>430</v>
      </c>
      <c r="E1563" s="4" t="s">
        <v>431</v>
      </c>
      <c r="F1563" s="4" t="s">
        <v>71</v>
      </c>
      <c r="G1563" s="4" t="s">
        <v>72</v>
      </c>
      <c r="H1563" s="12"/>
      <c r="I1563" s="12"/>
      <c r="J1563" s="12"/>
      <c r="K1563" s="12"/>
      <c r="L1563" s="12"/>
      <c r="M1563" s="12"/>
      <c r="N1563" s="12"/>
      <c r="O1563" s="12"/>
      <c r="P1563" s="12"/>
      <c r="Q1563" s="11">
        <v>227.45</v>
      </c>
      <c r="R1563" s="12"/>
      <c r="S1563" s="12"/>
      <c r="T1563" s="10">
        <v>227.45</v>
      </c>
    </row>
    <row r="1564" spans="1:20" ht="15.75" thickBot="1" x14ac:dyDescent="0.3">
      <c r="A1564" s="4" t="s">
        <v>418</v>
      </c>
      <c r="B1564" s="4" t="s">
        <v>338</v>
      </c>
      <c r="C1564" s="4" t="s">
        <v>339</v>
      </c>
      <c r="D1564" s="4" t="s">
        <v>430</v>
      </c>
      <c r="E1564" s="4" t="s">
        <v>431</v>
      </c>
      <c r="F1564" s="4" t="s">
        <v>98</v>
      </c>
      <c r="G1564" s="4" t="s">
        <v>99</v>
      </c>
      <c r="H1564" s="9">
        <v>111.1</v>
      </c>
      <c r="I1564" s="8"/>
      <c r="J1564" s="8"/>
      <c r="K1564" s="8"/>
      <c r="L1564" s="8"/>
      <c r="M1564" s="9">
        <v>110.9</v>
      </c>
      <c r="N1564" s="8"/>
      <c r="O1564" s="8"/>
      <c r="P1564" s="8"/>
      <c r="Q1564" s="8"/>
      <c r="R1564" s="8"/>
      <c r="S1564" s="8"/>
      <c r="T1564" s="10">
        <v>222</v>
      </c>
    </row>
    <row r="1565" spans="1:20" ht="15.75" thickBot="1" x14ac:dyDescent="0.3">
      <c r="A1565" s="4" t="s">
        <v>418</v>
      </c>
      <c r="B1565" s="4" t="s">
        <v>338</v>
      </c>
      <c r="C1565" s="4" t="s">
        <v>339</v>
      </c>
      <c r="D1565" s="4" t="s">
        <v>430</v>
      </c>
      <c r="E1565" s="4" t="s">
        <v>431</v>
      </c>
      <c r="F1565" s="4" t="s">
        <v>130</v>
      </c>
      <c r="G1565" s="4" t="s">
        <v>131</v>
      </c>
      <c r="H1565" s="11">
        <v>59.96</v>
      </c>
      <c r="I1565" s="11">
        <v>89.51</v>
      </c>
      <c r="J1565" s="11">
        <v>83.59</v>
      </c>
      <c r="K1565" s="11">
        <v>107.9</v>
      </c>
      <c r="L1565" s="11">
        <v>504.14</v>
      </c>
      <c r="M1565" s="11">
        <v>32.049999999999997</v>
      </c>
      <c r="N1565" s="11">
        <v>159.02000000000001</v>
      </c>
      <c r="O1565" s="11">
        <v>337.57</v>
      </c>
      <c r="P1565" s="11">
        <v>104.35</v>
      </c>
      <c r="Q1565" s="11">
        <v>132.44</v>
      </c>
      <c r="R1565" s="11">
        <v>37.19</v>
      </c>
      <c r="S1565" s="11">
        <v>344.98</v>
      </c>
      <c r="T1565" s="10">
        <v>1992.7</v>
      </c>
    </row>
    <row r="1566" spans="1:20" ht="15.75" thickBot="1" x14ac:dyDescent="0.3">
      <c r="A1566" s="4" t="s">
        <v>418</v>
      </c>
      <c r="B1566" s="4" t="s">
        <v>338</v>
      </c>
      <c r="C1566" s="4" t="s">
        <v>339</v>
      </c>
      <c r="D1566" s="4" t="s">
        <v>430</v>
      </c>
      <c r="E1566" s="4" t="s">
        <v>431</v>
      </c>
      <c r="F1566" s="4" t="s">
        <v>132</v>
      </c>
      <c r="G1566" s="4" t="s">
        <v>133</v>
      </c>
      <c r="H1566" s="8"/>
      <c r="I1566" s="8"/>
      <c r="J1566" s="9">
        <v>77.5</v>
      </c>
      <c r="K1566" s="8"/>
      <c r="L1566" s="8"/>
      <c r="M1566" s="8"/>
      <c r="N1566" s="8"/>
      <c r="O1566" s="8"/>
      <c r="P1566" s="8"/>
      <c r="Q1566" s="8"/>
      <c r="R1566" s="8"/>
      <c r="S1566" s="8"/>
      <c r="T1566" s="10">
        <v>77.5</v>
      </c>
    </row>
    <row r="1567" spans="1:20" ht="15.75" thickBot="1" x14ac:dyDescent="0.3">
      <c r="A1567" s="4" t="s">
        <v>418</v>
      </c>
      <c r="B1567" s="4" t="s">
        <v>338</v>
      </c>
      <c r="C1567" s="4" t="s">
        <v>339</v>
      </c>
      <c r="D1567" s="4" t="s">
        <v>430</v>
      </c>
      <c r="E1567" s="4" t="s">
        <v>431</v>
      </c>
      <c r="F1567" s="4" t="s">
        <v>136</v>
      </c>
      <c r="G1567" s="4" t="s">
        <v>137</v>
      </c>
      <c r="H1567" s="12"/>
      <c r="I1567" s="12"/>
      <c r="J1567" s="12"/>
      <c r="K1567" s="12"/>
      <c r="L1567" s="12"/>
      <c r="M1567" s="12"/>
      <c r="N1567" s="12"/>
      <c r="O1567" s="11">
        <v>7.4</v>
      </c>
      <c r="P1567" s="11">
        <v>5.4</v>
      </c>
      <c r="Q1567" s="11">
        <v>15</v>
      </c>
      <c r="R1567" s="11">
        <v>3.6</v>
      </c>
      <c r="S1567" s="11">
        <v>5.4</v>
      </c>
      <c r="T1567" s="10">
        <v>36.799999999999997</v>
      </c>
    </row>
    <row r="1568" spans="1:20" ht="15.75" thickBot="1" x14ac:dyDescent="0.3">
      <c r="A1568" s="4" t="s">
        <v>418</v>
      </c>
      <c r="B1568" s="4" t="s">
        <v>338</v>
      </c>
      <c r="C1568" s="4" t="s">
        <v>339</v>
      </c>
      <c r="D1568" s="4" t="s">
        <v>430</v>
      </c>
      <c r="E1568" s="4" t="s">
        <v>431</v>
      </c>
      <c r="F1568" s="4" t="s">
        <v>138</v>
      </c>
      <c r="G1568" s="4" t="s">
        <v>139</v>
      </c>
      <c r="H1568" s="8"/>
      <c r="I1568" s="8"/>
      <c r="J1568" s="8"/>
      <c r="K1568" s="8"/>
      <c r="L1568" s="9">
        <v>2467.39</v>
      </c>
      <c r="M1568" s="8"/>
      <c r="N1568" s="8"/>
      <c r="O1568" s="9">
        <v>58.7</v>
      </c>
      <c r="P1568" s="8"/>
      <c r="Q1568" s="9">
        <v>2708.48</v>
      </c>
      <c r="R1568" s="8"/>
      <c r="S1568" s="9">
        <v>1110.53</v>
      </c>
      <c r="T1568" s="10">
        <v>6345.1</v>
      </c>
    </row>
    <row r="1569" spans="1:20" ht="15.75" thickBot="1" x14ac:dyDescent="0.3">
      <c r="A1569" s="4" t="s">
        <v>418</v>
      </c>
      <c r="B1569" s="4" t="s">
        <v>338</v>
      </c>
      <c r="C1569" s="4" t="s">
        <v>339</v>
      </c>
      <c r="D1569" s="4" t="s">
        <v>430</v>
      </c>
      <c r="E1569" s="4" t="s">
        <v>431</v>
      </c>
      <c r="F1569" s="4" t="s">
        <v>187</v>
      </c>
      <c r="G1569" s="4" t="s">
        <v>188</v>
      </c>
      <c r="H1569" s="12"/>
      <c r="I1569" s="12"/>
      <c r="J1569" s="12"/>
      <c r="K1569" s="12"/>
      <c r="L1569" s="12"/>
      <c r="M1569" s="12"/>
      <c r="N1569" s="12"/>
      <c r="O1569" s="12"/>
      <c r="P1569" s="12"/>
      <c r="Q1569" s="11">
        <v>176.48</v>
      </c>
      <c r="R1569" s="12"/>
      <c r="S1569" s="12"/>
      <c r="T1569" s="10">
        <v>176.48</v>
      </c>
    </row>
    <row r="1570" spans="1:20" ht="15.75" thickBot="1" x14ac:dyDescent="0.3">
      <c r="A1570" s="4" t="s">
        <v>418</v>
      </c>
      <c r="B1570" s="4" t="s">
        <v>338</v>
      </c>
      <c r="C1570" s="4" t="s">
        <v>339</v>
      </c>
      <c r="D1570" s="4" t="s">
        <v>430</v>
      </c>
      <c r="E1570" s="4" t="s">
        <v>431</v>
      </c>
      <c r="F1570" s="4" t="s">
        <v>342</v>
      </c>
      <c r="G1570" s="4" t="s">
        <v>343</v>
      </c>
      <c r="H1570" s="8"/>
      <c r="I1570" s="8"/>
      <c r="J1570" s="8"/>
      <c r="K1570" s="8"/>
      <c r="L1570" s="8"/>
      <c r="M1570" s="8"/>
      <c r="N1570" s="8"/>
      <c r="O1570" s="8"/>
      <c r="P1570" s="8"/>
      <c r="Q1570" s="9">
        <v>1139.8800000000001</v>
      </c>
      <c r="R1570" s="8"/>
      <c r="S1570" s="8"/>
      <c r="T1570" s="10">
        <v>1139.8800000000001</v>
      </c>
    </row>
    <row r="1571" spans="1:20" ht="15.75" thickBot="1" x14ac:dyDescent="0.3">
      <c r="A1571" s="4" t="s">
        <v>418</v>
      </c>
      <c r="B1571" s="4" t="s">
        <v>338</v>
      </c>
      <c r="C1571" s="4" t="s">
        <v>339</v>
      </c>
      <c r="D1571" s="4" t="s">
        <v>430</v>
      </c>
      <c r="E1571" s="4" t="s">
        <v>431</v>
      </c>
      <c r="F1571" s="4" t="s">
        <v>144</v>
      </c>
      <c r="G1571" s="4" t="s">
        <v>145</v>
      </c>
      <c r="H1571" s="11">
        <v>195.7</v>
      </c>
      <c r="I1571" s="11">
        <v>105.54</v>
      </c>
      <c r="J1571" s="11">
        <v>174.17</v>
      </c>
      <c r="K1571" s="11">
        <v>191.72</v>
      </c>
      <c r="L1571" s="11">
        <v>112.03</v>
      </c>
      <c r="M1571" s="11">
        <v>239.69</v>
      </c>
      <c r="N1571" s="11">
        <v>88.11</v>
      </c>
      <c r="O1571" s="11">
        <v>174.2</v>
      </c>
      <c r="P1571" s="11">
        <v>104.17</v>
      </c>
      <c r="Q1571" s="11">
        <v>222.83</v>
      </c>
      <c r="R1571" s="11">
        <v>27.88</v>
      </c>
      <c r="S1571" s="11">
        <v>169.25</v>
      </c>
      <c r="T1571" s="10">
        <v>1805.29</v>
      </c>
    </row>
    <row r="1572" spans="1:20" ht="15.75" thickBot="1" x14ac:dyDescent="0.3">
      <c r="A1572" s="4" t="s">
        <v>418</v>
      </c>
      <c r="B1572" s="4" t="s">
        <v>338</v>
      </c>
      <c r="C1572" s="4" t="s">
        <v>339</v>
      </c>
      <c r="D1572" s="4" t="s">
        <v>430</v>
      </c>
      <c r="E1572" s="4" t="s">
        <v>431</v>
      </c>
      <c r="F1572" s="4" t="s">
        <v>217</v>
      </c>
      <c r="G1572" s="4" t="s">
        <v>218</v>
      </c>
      <c r="H1572" s="8"/>
      <c r="I1572" s="8"/>
      <c r="J1572" s="8"/>
      <c r="K1572" s="8"/>
      <c r="L1572" s="8"/>
      <c r="M1572" s="9">
        <v>110.19</v>
      </c>
      <c r="N1572" s="9">
        <v>341.7</v>
      </c>
      <c r="O1572" s="9">
        <v>741.27</v>
      </c>
      <c r="P1572" s="8"/>
      <c r="Q1572" s="8"/>
      <c r="R1572" s="8"/>
      <c r="S1572" s="8"/>
      <c r="T1572" s="10">
        <v>1193.1600000000001</v>
      </c>
    </row>
    <row r="1573" spans="1:20" ht="15.75" thickBot="1" x14ac:dyDescent="0.3">
      <c r="A1573" s="4" t="s">
        <v>418</v>
      </c>
      <c r="B1573" s="4" t="s">
        <v>338</v>
      </c>
      <c r="C1573" s="4" t="s">
        <v>339</v>
      </c>
      <c r="D1573" s="4" t="s">
        <v>430</v>
      </c>
      <c r="E1573" s="4" t="s">
        <v>431</v>
      </c>
      <c r="F1573" s="4" t="s">
        <v>148</v>
      </c>
      <c r="G1573" s="4" t="s">
        <v>149</v>
      </c>
      <c r="H1573" s="12"/>
      <c r="I1573" s="12"/>
      <c r="J1573" s="12"/>
      <c r="K1573" s="12"/>
      <c r="L1573" s="12"/>
      <c r="M1573" s="12"/>
      <c r="N1573" s="12"/>
      <c r="O1573" s="12"/>
      <c r="P1573" s="12"/>
      <c r="Q1573" s="12"/>
      <c r="R1573" s="11">
        <v>20.02</v>
      </c>
      <c r="S1573" s="12"/>
      <c r="T1573" s="10">
        <v>20.02</v>
      </c>
    </row>
    <row r="1574" spans="1:20" ht="15.75" thickBot="1" x14ac:dyDescent="0.3">
      <c r="A1574" s="4" t="s">
        <v>418</v>
      </c>
      <c r="B1574" s="4" t="s">
        <v>338</v>
      </c>
      <c r="C1574" s="4" t="s">
        <v>339</v>
      </c>
      <c r="D1574" s="4" t="s">
        <v>430</v>
      </c>
      <c r="E1574" s="4" t="s">
        <v>431</v>
      </c>
      <c r="F1574" s="4" t="s">
        <v>150</v>
      </c>
      <c r="G1574" s="4" t="s">
        <v>151</v>
      </c>
      <c r="H1574" s="8"/>
      <c r="I1574" s="8"/>
      <c r="J1574" s="8"/>
      <c r="K1574" s="9">
        <v>50</v>
      </c>
      <c r="L1574" s="9">
        <v>214.75</v>
      </c>
      <c r="M1574" s="8"/>
      <c r="N1574" s="9">
        <v>50</v>
      </c>
      <c r="O1574" s="8"/>
      <c r="P1574" s="8"/>
      <c r="Q1574" s="8"/>
      <c r="R1574" s="8"/>
      <c r="S1574" s="9">
        <v>757.97</v>
      </c>
      <c r="T1574" s="10">
        <v>1072.72</v>
      </c>
    </row>
    <row r="1575" spans="1:20" ht="15.75" thickBot="1" x14ac:dyDescent="0.3">
      <c r="A1575" s="4" t="s">
        <v>418</v>
      </c>
      <c r="B1575" s="4" t="s">
        <v>432</v>
      </c>
      <c r="C1575" s="4" t="s">
        <v>433</v>
      </c>
      <c r="D1575" s="4" t="s">
        <v>419</v>
      </c>
      <c r="E1575" s="4" t="s">
        <v>420</v>
      </c>
      <c r="F1575" s="4" t="s">
        <v>110</v>
      </c>
      <c r="G1575" s="4" t="s">
        <v>111</v>
      </c>
      <c r="H1575" s="11">
        <v>183033.86</v>
      </c>
      <c r="I1575" s="11">
        <v>183943.64</v>
      </c>
      <c r="J1575" s="11">
        <v>175632.12</v>
      </c>
      <c r="K1575" s="11">
        <v>198815.65</v>
      </c>
      <c r="L1575" s="11">
        <v>182447.91</v>
      </c>
      <c r="M1575" s="11">
        <v>193486.75</v>
      </c>
      <c r="N1575" s="11">
        <v>172979.76</v>
      </c>
      <c r="O1575" s="11">
        <v>178274.25</v>
      </c>
      <c r="P1575" s="11">
        <v>173736.56</v>
      </c>
      <c r="Q1575" s="11">
        <v>191102.71</v>
      </c>
      <c r="R1575" s="11">
        <v>181865.49</v>
      </c>
      <c r="S1575" s="11">
        <v>169994.63</v>
      </c>
      <c r="T1575" s="10">
        <v>2185313.33</v>
      </c>
    </row>
    <row r="1576" spans="1:20" ht="15.75" thickBot="1" x14ac:dyDescent="0.3">
      <c r="A1576" s="4" t="s">
        <v>418</v>
      </c>
      <c r="B1576" s="4" t="s">
        <v>432</v>
      </c>
      <c r="C1576" s="4" t="s">
        <v>433</v>
      </c>
      <c r="D1576" s="4" t="s">
        <v>419</v>
      </c>
      <c r="E1576" s="4" t="s">
        <v>420</v>
      </c>
      <c r="F1576" s="4" t="s">
        <v>86</v>
      </c>
      <c r="G1576" s="4" t="s">
        <v>87</v>
      </c>
      <c r="H1576" s="9">
        <v>20408.62</v>
      </c>
      <c r="I1576" s="9">
        <v>20557</v>
      </c>
      <c r="J1576" s="9">
        <v>24241.96</v>
      </c>
      <c r="K1576" s="9">
        <v>22087.64</v>
      </c>
      <c r="L1576" s="9">
        <v>23824.87</v>
      </c>
      <c r="M1576" s="9">
        <v>18526.59</v>
      </c>
      <c r="N1576" s="9">
        <v>25802.23</v>
      </c>
      <c r="O1576" s="9">
        <v>25478.77</v>
      </c>
      <c r="P1576" s="9">
        <v>23265.42</v>
      </c>
      <c r="Q1576" s="9">
        <v>28018.52</v>
      </c>
      <c r="R1576" s="9">
        <v>25124.81</v>
      </c>
      <c r="S1576" s="9">
        <v>22544.47</v>
      </c>
      <c r="T1576" s="10">
        <v>279880.90000000002</v>
      </c>
    </row>
    <row r="1577" spans="1:20" ht="15.75" thickBot="1" x14ac:dyDescent="0.3">
      <c r="A1577" s="4" t="s">
        <v>418</v>
      </c>
      <c r="B1577" s="4" t="s">
        <v>432</v>
      </c>
      <c r="C1577" s="4" t="s">
        <v>433</v>
      </c>
      <c r="D1577" s="4" t="s">
        <v>419</v>
      </c>
      <c r="E1577" s="4" t="s">
        <v>420</v>
      </c>
      <c r="F1577" s="4" t="s">
        <v>116</v>
      </c>
      <c r="G1577" s="4" t="s">
        <v>117</v>
      </c>
      <c r="H1577" s="12"/>
      <c r="I1577" s="12"/>
      <c r="J1577" s="12"/>
      <c r="K1577" s="12"/>
      <c r="L1577" s="12"/>
      <c r="M1577" s="11">
        <v>182.2</v>
      </c>
      <c r="N1577" s="11">
        <v>60.73</v>
      </c>
      <c r="O1577" s="12"/>
      <c r="P1577" s="11">
        <v>30.36</v>
      </c>
      <c r="Q1577" s="11">
        <v>151.81</v>
      </c>
      <c r="R1577" s="11">
        <v>242.92</v>
      </c>
      <c r="S1577" s="11">
        <v>11.47</v>
      </c>
      <c r="T1577" s="10">
        <v>679.49</v>
      </c>
    </row>
    <row r="1578" spans="1:20" ht="15.75" thickBot="1" x14ac:dyDescent="0.3">
      <c r="A1578" s="4" t="s">
        <v>418</v>
      </c>
      <c r="B1578" s="4" t="s">
        <v>432</v>
      </c>
      <c r="C1578" s="4" t="s">
        <v>433</v>
      </c>
      <c r="D1578" s="4" t="s">
        <v>419</v>
      </c>
      <c r="E1578" s="4" t="s">
        <v>420</v>
      </c>
      <c r="F1578" s="4" t="s">
        <v>112</v>
      </c>
      <c r="G1578" s="4" t="s">
        <v>113</v>
      </c>
      <c r="H1578" s="9">
        <v>12000</v>
      </c>
      <c r="I1578" s="8"/>
      <c r="J1578" s="8"/>
      <c r="K1578" s="8"/>
      <c r="L1578" s="8"/>
      <c r="M1578" s="8"/>
      <c r="N1578" s="8"/>
      <c r="O1578" s="8"/>
      <c r="P1578" s="8"/>
      <c r="Q1578" s="8"/>
      <c r="R1578" s="8"/>
      <c r="S1578" s="8"/>
      <c r="T1578" s="10">
        <v>12000</v>
      </c>
    </row>
    <row r="1579" spans="1:20" ht="15.75" thickBot="1" x14ac:dyDescent="0.3">
      <c r="A1579" s="4" t="s">
        <v>418</v>
      </c>
      <c r="B1579" s="4" t="s">
        <v>432</v>
      </c>
      <c r="C1579" s="4" t="s">
        <v>433</v>
      </c>
      <c r="D1579" s="4" t="s">
        <v>419</v>
      </c>
      <c r="E1579" s="4" t="s">
        <v>420</v>
      </c>
      <c r="F1579" s="4" t="s">
        <v>88</v>
      </c>
      <c r="G1579" s="4" t="s">
        <v>89</v>
      </c>
      <c r="H1579" s="11">
        <v>29953.49</v>
      </c>
      <c r="I1579" s="11">
        <v>31108.37</v>
      </c>
      <c r="J1579" s="11">
        <v>30544.23</v>
      </c>
      <c r="K1579" s="11">
        <v>32380.12</v>
      </c>
      <c r="L1579" s="11">
        <v>32679.86</v>
      </c>
      <c r="M1579" s="11">
        <v>32547.23</v>
      </c>
      <c r="N1579" s="11">
        <v>33278.089999999997</v>
      </c>
      <c r="O1579" s="11">
        <v>33416.629999999997</v>
      </c>
      <c r="P1579" s="11">
        <v>31951.88</v>
      </c>
      <c r="Q1579" s="11">
        <v>33208.160000000003</v>
      </c>
      <c r="R1579" s="11">
        <v>33028.120000000003</v>
      </c>
      <c r="S1579" s="11">
        <v>32875.279999999999</v>
      </c>
      <c r="T1579" s="10">
        <v>386971.46</v>
      </c>
    </row>
    <row r="1580" spans="1:20" ht="15.75" thickBot="1" x14ac:dyDescent="0.3">
      <c r="A1580" s="4" t="s">
        <v>418</v>
      </c>
      <c r="B1580" s="4" t="s">
        <v>432</v>
      </c>
      <c r="C1580" s="4" t="s">
        <v>433</v>
      </c>
      <c r="D1580" s="4" t="s">
        <v>419</v>
      </c>
      <c r="E1580" s="4" t="s">
        <v>420</v>
      </c>
      <c r="F1580" s="4" t="s">
        <v>90</v>
      </c>
      <c r="G1580" s="4" t="s">
        <v>91</v>
      </c>
      <c r="H1580" s="9">
        <v>116340.33</v>
      </c>
      <c r="I1580" s="9">
        <v>120854.25</v>
      </c>
      <c r="J1580" s="9">
        <v>118660.99</v>
      </c>
      <c r="K1580" s="9">
        <v>125752.75</v>
      </c>
      <c r="L1580" s="9">
        <v>126960.86</v>
      </c>
      <c r="M1580" s="9">
        <v>126475.75</v>
      </c>
      <c r="N1580" s="9">
        <v>129294.5</v>
      </c>
      <c r="O1580" s="9">
        <v>129824.09</v>
      </c>
      <c r="P1580" s="9">
        <v>124137.56</v>
      </c>
      <c r="Q1580" s="9">
        <v>129038.9</v>
      </c>
      <c r="R1580" s="9">
        <v>128353.41</v>
      </c>
      <c r="S1580" s="9">
        <v>127717.75999999999</v>
      </c>
      <c r="T1580" s="10">
        <v>1503411.15</v>
      </c>
    </row>
    <row r="1581" spans="1:20" ht="15.75" thickBot="1" x14ac:dyDescent="0.3">
      <c r="A1581" s="4" t="s">
        <v>418</v>
      </c>
      <c r="B1581" s="4" t="s">
        <v>432</v>
      </c>
      <c r="C1581" s="4" t="s">
        <v>433</v>
      </c>
      <c r="D1581" s="4" t="s">
        <v>419</v>
      </c>
      <c r="E1581" s="4" t="s">
        <v>420</v>
      </c>
      <c r="F1581" s="4" t="s">
        <v>118</v>
      </c>
      <c r="G1581" s="4" t="s">
        <v>119</v>
      </c>
      <c r="H1581" s="12"/>
      <c r="I1581" s="12"/>
      <c r="J1581" s="12"/>
      <c r="K1581" s="11">
        <v>400</v>
      </c>
      <c r="L1581" s="12"/>
      <c r="M1581" s="12"/>
      <c r="N1581" s="12"/>
      <c r="O1581" s="11">
        <v>338</v>
      </c>
      <c r="P1581" s="12"/>
      <c r="Q1581" s="12"/>
      <c r="R1581" s="12"/>
      <c r="S1581" s="12"/>
      <c r="T1581" s="10">
        <v>738</v>
      </c>
    </row>
    <row r="1582" spans="1:20" ht="15.75" thickBot="1" x14ac:dyDescent="0.3">
      <c r="A1582" s="4" t="s">
        <v>418</v>
      </c>
      <c r="B1582" s="4" t="s">
        <v>432</v>
      </c>
      <c r="C1582" s="4" t="s">
        <v>433</v>
      </c>
      <c r="D1582" s="4" t="s">
        <v>419</v>
      </c>
      <c r="E1582" s="4" t="s">
        <v>420</v>
      </c>
      <c r="F1582" s="4" t="s">
        <v>61</v>
      </c>
      <c r="G1582" s="4" t="s">
        <v>62</v>
      </c>
      <c r="H1582" s="8"/>
      <c r="I1582" s="8"/>
      <c r="J1582" s="8"/>
      <c r="K1582" s="8"/>
      <c r="L1582" s="8"/>
      <c r="M1582" s="8"/>
      <c r="N1582" s="8"/>
      <c r="O1582" s="9">
        <v>50.96</v>
      </c>
      <c r="P1582" s="8"/>
      <c r="Q1582" s="8"/>
      <c r="R1582" s="8"/>
      <c r="S1582" s="8"/>
      <c r="T1582" s="10">
        <v>50.96</v>
      </c>
    </row>
    <row r="1583" spans="1:20" ht="15.75" thickBot="1" x14ac:dyDescent="0.3">
      <c r="A1583" s="4" t="s">
        <v>418</v>
      </c>
      <c r="B1583" s="4" t="s">
        <v>432</v>
      </c>
      <c r="C1583" s="4" t="s">
        <v>433</v>
      </c>
      <c r="D1583" s="4" t="s">
        <v>419</v>
      </c>
      <c r="E1583" s="4" t="s">
        <v>420</v>
      </c>
      <c r="F1583" s="4" t="s">
        <v>92</v>
      </c>
      <c r="G1583" s="4" t="s">
        <v>93</v>
      </c>
      <c r="H1583" s="12"/>
      <c r="I1583" s="12"/>
      <c r="J1583" s="12"/>
      <c r="K1583" s="12"/>
      <c r="L1583" s="11">
        <v>51.97</v>
      </c>
      <c r="M1583" s="12"/>
      <c r="N1583" s="12"/>
      <c r="O1583" s="12"/>
      <c r="P1583" s="12"/>
      <c r="Q1583" s="12"/>
      <c r="R1583" s="12"/>
      <c r="S1583" s="12"/>
      <c r="T1583" s="10">
        <v>51.97</v>
      </c>
    </row>
    <row r="1584" spans="1:20" ht="15.75" thickBot="1" x14ac:dyDescent="0.3">
      <c r="A1584" s="4" t="s">
        <v>418</v>
      </c>
      <c r="B1584" s="4" t="s">
        <v>432</v>
      </c>
      <c r="C1584" s="4" t="s">
        <v>433</v>
      </c>
      <c r="D1584" s="4" t="s">
        <v>419</v>
      </c>
      <c r="E1584" s="4" t="s">
        <v>420</v>
      </c>
      <c r="F1584" s="4" t="s">
        <v>120</v>
      </c>
      <c r="G1584" s="4" t="s">
        <v>121</v>
      </c>
      <c r="H1584" s="9">
        <v>129.97999999999999</v>
      </c>
      <c r="I1584" s="8"/>
      <c r="J1584" s="9">
        <v>278.95999999999998</v>
      </c>
      <c r="K1584" s="9">
        <v>26.52</v>
      </c>
      <c r="L1584" s="9">
        <v>66.63</v>
      </c>
      <c r="M1584" s="9">
        <v>580.78</v>
      </c>
      <c r="N1584" s="9">
        <v>425.3</v>
      </c>
      <c r="O1584" s="9">
        <v>299.39</v>
      </c>
      <c r="P1584" s="9">
        <v>564.36</v>
      </c>
      <c r="Q1584" s="9">
        <v>668.03</v>
      </c>
      <c r="R1584" s="9">
        <v>89.32</v>
      </c>
      <c r="S1584" s="9">
        <v>501.47</v>
      </c>
      <c r="T1584" s="10">
        <v>3630.74</v>
      </c>
    </row>
    <row r="1585" spans="1:20" ht="15.75" thickBot="1" x14ac:dyDescent="0.3">
      <c r="A1585" s="4" t="s">
        <v>418</v>
      </c>
      <c r="B1585" s="4" t="s">
        <v>432</v>
      </c>
      <c r="C1585" s="4" t="s">
        <v>433</v>
      </c>
      <c r="D1585" s="4" t="s">
        <v>419</v>
      </c>
      <c r="E1585" s="4" t="s">
        <v>420</v>
      </c>
      <c r="F1585" s="4" t="s">
        <v>94</v>
      </c>
      <c r="G1585" s="4" t="s">
        <v>95</v>
      </c>
      <c r="H1585" s="12"/>
      <c r="I1585" s="12"/>
      <c r="J1585" s="12"/>
      <c r="K1585" s="12"/>
      <c r="L1585" s="12"/>
      <c r="M1585" s="12"/>
      <c r="N1585" s="11">
        <v>4.17</v>
      </c>
      <c r="O1585" s="12"/>
      <c r="P1585" s="12"/>
      <c r="Q1585" s="12"/>
      <c r="R1585" s="12"/>
      <c r="S1585" s="11">
        <v>6.23</v>
      </c>
      <c r="T1585" s="10">
        <v>10.4</v>
      </c>
    </row>
    <row r="1586" spans="1:20" ht="15.75" thickBot="1" x14ac:dyDescent="0.3">
      <c r="A1586" s="4" t="s">
        <v>418</v>
      </c>
      <c r="B1586" s="4" t="s">
        <v>432</v>
      </c>
      <c r="C1586" s="4" t="s">
        <v>433</v>
      </c>
      <c r="D1586" s="4" t="s">
        <v>419</v>
      </c>
      <c r="E1586" s="4" t="s">
        <v>420</v>
      </c>
      <c r="F1586" s="4" t="s">
        <v>84</v>
      </c>
      <c r="G1586" s="4" t="s">
        <v>85</v>
      </c>
      <c r="H1586" s="8"/>
      <c r="I1586" s="8"/>
      <c r="J1586" s="8"/>
      <c r="K1586" s="8"/>
      <c r="L1586" s="8"/>
      <c r="M1586" s="8"/>
      <c r="N1586" s="9">
        <v>221.77</v>
      </c>
      <c r="O1586" s="8"/>
      <c r="P1586" s="8"/>
      <c r="Q1586" s="8"/>
      <c r="R1586" s="8"/>
      <c r="S1586" s="8"/>
      <c r="T1586" s="10">
        <v>221.77</v>
      </c>
    </row>
    <row r="1587" spans="1:20" ht="15.75" thickBot="1" x14ac:dyDescent="0.3">
      <c r="A1587" s="4" t="s">
        <v>418</v>
      </c>
      <c r="B1587" s="4" t="s">
        <v>432</v>
      </c>
      <c r="C1587" s="4" t="s">
        <v>433</v>
      </c>
      <c r="D1587" s="4" t="s">
        <v>419</v>
      </c>
      <c r="E1587" s="4" t="s">
        <v>420</v>
      </c>
      <c r="F1587" s="4" t="s">
        <v>44</v>
      </c>
      <c r="G1587" s="4" t="s">
        <v>45</v>
      </c>
      <c r="H1587" s="11">
        <v>31.94</v>
      </c>
      <c r="I1587" s="11">
        <v>31.94</v>
      </c>
      <c r="J1587" s="11">
        <v>32.06</v>
      </c>
      <c r="K1587" s="11">
        <v>32.06</v>
      </c>
      <c r="L1587" s="11">
        <v>64.430000000000007</v>
      </c>
      <c r="M1587" s="11">
        <v>48.46</v>
      </c>
      <c r="N1587" s="11">
        <v>49.02</v>
      </c>
      <c r="O1587" s="11">
        <v>119.5</v>
      </c>
      <c r="P1587" s="12"/>
      <c r="Q1587" s="11">
        <v>98.04</v>
      </c>
      <c r="R1587" s="11">
        <v>147.76</v>
      </c>
      <c r="S1587" s="11">
        <v>49.2</v>
      </c>
      <c r="T1587" s="10">
        <v>704.41</v>
      </c>
    </row>
    <row r="1588" spans="1:20" ht="15.75" thickBot="1" x14ac:dyDescent="0.3">
      <c r="A1588" s="4" t="s">
        <v>418</v>
      </c>
      <c r="B1588" s="4" t="s">
        <v>432</v>
      </c>
      <c r="C1588" s="4" t="s">
        <v>433</v>
      </c>
      <c r="D1588" s="4" t="s">
        <v>419</v>
      </c>
      <c r="E1588" s="4" t="s">
        <v>420</v>
      </c>
      <c r="F1588" s="4" t="s">
        <v>207</v>
      </c>
      <c r="G1588" s="4" t="s">
        <v>208</v>
      </c>
      <c r="H1588" s="8"/>
      <c r="I1588" s="8"/>
      <c r="J1588" s="8"/>
      <c r="K1588" s="8"/>
      <c r="L1588" s="8"/>
      <c r="M1588" s="8"/>
      <c r="N1588" s="8"/>
      <c r="O1588" s="8"/>
      <c r="P1588" s="8"/>
      <c r="Q1588" s="8"/>
      <c r="R1588" s="9">
        <v>12.96</v>
      </c>
      <c r="S1588" s="8"/>
      <c r="T1588" s="10">
        <v>12.96</v>
      </c>
    </row>
    <row r="1589" spans="1:20" ht="15.75" thickBot="1" x14ac:dyDescent="0.3">
      <c r="A1589" s="4" t="s">
        <v>418</v>
      </c>
      <c r="B1589" s="4" t="s">
        <v>432</v>
      </c>
      <c r="C1589" s="4" t="s">
        <v>433</v>
      </c>
      <c r="D1589" s="4" t="s">
        <v>419</v>
      </c>
      <c r="E1589" s="4" t="s">
        <v>420</v>
      </c>
      <c r="F1589" s="4" t="s">
        <v>98</v>
      </c>
      <c r="G1589" s="4" t="s">
        <v>99</v>
      </c>
      <c r="H1589" s="12"/>
      <c r="I1589" s="12"/>
      <c r="J1589" s="11">
        <v>90.96</v>
      </c>
      <c r="K1589" s="11">
        <v>110.96</v>
      </c>
      <c r="L1589" s="11">
        <v>18.22</v>
      </c>
      <c r="M1589" s="11">
        <v>13.36</v>
      </c>
      <c r="N1589" s="12"/>
      <c r="O1589" s="12"/>
      <c r="P1589" s="11">
        <v>32.94</v>
      </c>
      <c r="Q1589" s="12"/>
      <c r="R1589" s="12"/>
      <c r="S1589" s="12"/>
      <c r="T1589" s="10">
        <v>266.44</v>
      </c>
    </row>
    <row r="1590" spans="1:20" ht="15.75" thickBot="1" x14ac:dyDescent="0.3">
      <c r="A1590" s="4" t="s">
        <v>418</v>
      </c>
      <c r="B1590" s="4" t="s">
        <v>432</v>
      </c>
      <c r="C1590" s="4" t="s">
        <v>433</v>
      </c>
      <c r="D1590" s="4" t="s">
        <v>419</v>
      </c>
      <c r="E1590" s="4" t="s">
        <v>420</v>
      </c>
      <c r="F1590" s="4" t="s">
        <v>412</v>
      </c>
      <c r="G1590" s="4" t="s">
        <v>413</v>
      </c>
      <c r="H1590" s="9">
        <v>78.489999999999995</v>
      </c>
      <c r="I1590" s="8"/>
      <c r="J1590" s="8"/>
      <c r="K1590" s="8"/>
      <c r="L1590" s="8"/>
      <c r="M1590" s="8"/>
      <c r="N1590" s="8"/>
      <c r="O1590" s="8"/>
      <c r="P1590" s="8"/>
      <c r="Q1590" s="8"/>
      <c r="R1590" s="8"/>
      <c r="S1590" s="8"/>
      <c r="T1590" s="10">
        <v>78.489999999999995</v>
      </c>
    </row>
    <row r="1591" spans="1:20" ht="15.75" thickBot="1" x14ac:dyDescent="0.3">
      <c r="A1591" s="4" t="s">
        <v>418</v>
      </c>
      <c r="B1591" s="4" t="s">
        <v>432</v>
      </c>
      <c r="C1591" s="4" t="s">
        <v>433</v>
      </c>
      <c r="D1591" s="4" t="s">
        <v>419</v>
      </c>
      <c r="E1591" s="4" t="s">
        <v>420</v>
      </c>
      <c r="F1591" s="4" t="s">
        <v>130</v>
      </c>
      <c r="G1591" s="4" t="s">
        <v>131</v>
      </c>
      <c r="H1591" s="12"/>
      <c r="I1591" s="11">
        <v>26</v>
      </c>
      <c r="J1591" s="12"/>
      <c r="K1591" s="12"/>
      <c r="L1591" s="11">
        <v>168.15</v>
      </c>
      <c r="M1591" s="11">
        <v>117.34</v>
      </c>
      <c r="N1591" s="11">
        <v>42.87</v>
      </c>
      <c r="O1591" s="11">
        <v>117.15</v>
      </c>
      <c r="P1591" s="11">
        <v>59.99</v>
      </c>
      <c r="Q1591" s="11">
        <v>60.56</v>
      </c>
      <c r="R1591" s="11">
        <v>35.090000000000003</v>
      </c>
      <c r="S1591" s="11">
        <v>119.5</v>
      </c>
      <c r="T1591" s="10">
        <v>746.65</v>
      </c>
    </row>
    <row r="1592" spans="1:20" ht="15.75" thickBot="1" x14ac:dyDescent="0.3">
      <c r="A1592" s="4" t="s">
        <v>418</v>
      </c>
      <c r="B1592" s="4" t="s">
        <v>432</v>
      </c>
      <c r="C1592" s="4" t="s">
        <v>433</v>
      </c>
      <c r="D1592" s="4" t="s">
        <v>419</v>
      </c>
      <c r="E1592" s="4" t="s">
        <v>420</v>
      </c>
      <c r="F1592" s="4" t="s">
        <v>136</v>
      </c>
      <c r="G1592" s="4" t="s">
        <v>137</v>
      </c>
      <c r="H1592" s="9">
        <v>420</v>
      </c>
      <c r="I1592" s="9">
        <v>332.56</v>
      </c>
      <c r="J1592" s="9">
        <v>390</v>
      </c>
      <c r="K1592" s="9">
        <v>390</v>
      </c>
      <c r="L1592" s="9">
        <v>392.56</v>
      </c>
      <c r="M1592" s="9">
        <v>390</v>
      </c>
      <c r="N1592" s="9">
        <v>392.56</v>
      </c>
      <c r="O1592" s="9">
        <v>523.73</v>
      </c>
      <c r="P1592" s="9">
        <v>910</v>
      </c>
      <c r="Q1592" s="8"/>
      <c r="R1592" s="9">
        <v>1432.56</v>
      </c>
      <c r="S1592" s="9">
        <v>720.4</v>
      </c>
      <c r="T1592" s="10">
        <v>6294.37</v>
      </c>
    </row>
    <row r="1593" spans="1:20" ht="15.75" thickBot="1" x14ac:dyDescent="0.3">
      <c r="A1593" s="4" t="s">
        <v>418</v>
      </c>
      <c r="B1593" s="4" t="s">
        <v>432</v>
      </c>
      <c r="C1593" s="4" t="s">
        <v>433</v>
      </c>
      <c r="D1593" s="4" t="s">
        <v>419</v>
      </c>
      <c r="E1593" s="4" t="s">
        <v>420</v>
      </c>
      <c r="F1593" s="4" t="s">
        <v>138</v>
      </c>
      <c r="G1593" s="4" t="s">
        <v>139</v>
      </c>
      <c r="H1593" s="12"/>
      <c r="I1593" s="11">
        <v>78</v>
      </c>
      <c r="J1593" s="12"/>
      <c r="K1593" s="12"/>
      <c r="L1593" s="12"/>
      <c r="M1593" s="12"/>
      <c r="N1593" s="12"/>
      <c r="O1593" s="12"/>
      <c r="P1593" s="12"/>
      <c r="Q1593" s="12"/>
      <c r="R1593" s="11">
        <v>103.99</v>
      </c>
      <c r="S1593" s="12"/>
      <c r="T1593" s="10">
        <v>181.99</v>
      </c>
    </row>
    <row r="1594" spans="1:20" ht="15.75" thickBot="1" x14ac:dyDescent="0.3">
      <c r="A1594" s="4" t="s">
        <v>418</v>
      </c>
      <c r="B1594" s="4" t="s">
        <v>432</v>
      </c>
      <c r="C1594" s="4" t="s">
        <v>433</v>
      </c>
      <c r="D1594" s="4" t="s">
        <v>419</v>
      </c>
      <c r="E1594" s="4" t="s">
        <v>420</v>
      </c>
      <c r="F1594" s="4" t="s">
        <v>340</v>
      </c>
      <c r="G1594" s="4" t="s">
        <v>341</v>
      </c>
      <c r="H1594" s="9">
        <v>72.790000000000006</v>
      </c>
      <c r="I1594" s="8"/>
      <c r="J1594" s="8"/>
      <c r="K1594" s="8"/>
      <c r="L1594" s="8"/>
      <c r="M1594" s="8"/>
      <c r="N1594" s="8"/>
      <c r="O1594" s="8"/>
      <c r="P1594" s="8"/>
      <c r="Q1594" s="8"/>
      <c r="R1594" s="8"/>
      <c r="S1594" s="8"/>
      <c r="T1594" s="10">
        <v>72.790000000000006</v>
      </c>
    </row>
    <row r="1595" spans="1:20" ht="15.75" thickBot="1" x14ac:dyDescent="0.3">
      <c r="A1595" s="4" t="s">
        <v>418</v>
      </c>
      <c r="B1595" s="4" t="s">
        <v>432</v>
      </c>
      <c r="C1595" s="4" t="s">
        <v>433</v>
      </c>
      <c r="D1595" s="4" t="s">
        <v>419</v>
      </c>
      <c r="E1595" s="4" t="s">
        <v>420</v>
      </c>
      <c r="F1595" s="4" t="s">
        <v>144</v>
      </c>
      <c r="G1595" s="4" t="s">
        <v>145</v>
      </c>
      <c r="H1595" s="11">
        <v>325.68</v>
      </c>
      <c r="I1595" s="11">
        <v>797.56</v>
      </c>
      <c r="J1595" s="11">
        <v>363.14</v>
      </c>
      <c r="K1595" s="11">
        <v>1070.83</v>
      </c>
      <c r="L1595" s="11">
        <v>997.25</v>
      </c>
      <c r="M1595" s="11">
        <v>923.29</v>
      </c>
      <c r="N1595" s="11">
        <v>1754.84</v>
      </c>
      <c r="O1595" s="11">
        <v>396.46</v>
      </c>
      <c r="P1595" s="11">
        <v>1486.22</v>
      </c>
      <c r="Q1595" s="11">
        <v>1272.3599999999999</v>
      </c>
      <c r="R1595" s="11">
        <v>685.72</v>
      </c>
      <c r="S1595" s="11">
        <v>493.37</v>
      </c>
      <c r="T1595" s="10">
        <v>10566.72</v>
      </c>
    </row>
    <row r="1596" spans="1:20" ht="15.75" thickBot="1" x14ac:dyDescent="0.3">
      <c r="A1596" s="4" t="s">
        <v>418</v>
      </c>
      <c r="B1596" s="4" t="s">
        <v>432</v>
      </c>
      <c r="C1596" s="4" t="s">
        <v>433</v>
      </c>
      <c r="D1596" s="4" t="s">
        <v>419</v>
      </c>
      <c r="E1596" s="4" t="s">
        <v>420</v>
      </c>
      <c r="F1596" s="4" t="s">
        <v>217</v>
      </c>
      <c r="G1596" s="4" t="s">
        <v>218</v>
      </c>
      <c r="H1596" s="8"/>
      <c r="I1596" s="8"/>
      <c r="J1596" s="9">
        <v>252.03</v>
      </c>
      <c r="K1596" s="8"/>
      <c r="L1596" s="9">
        <v>139.88999999999999</v>
      </c>
      <c r="M1596" s="8"/>
      <c r="N1596" s="9">
        <v>130.51</v>
      </c>
      <c r="O1596" s="8"/>
      <c r="P1596" s="9">
        <v>114.59</v>
      </c>
      <c r="Q1596" s="8"/>
      <c r="R1596" s="8"/>
      <c r="S1596" s="8"/>
      <c r="T1596" s="10">
        <v>637.02</v>
      </c>
    </row>
    <row r="1597" spans="1:20" ht="15.75" thickBot="1" x14ac:dyDescent="0.3">
      <c r="A1597" s="4" t="s">
        <v>418</v>
      </c>
      <c r="B1597" s="4" t="s">
        <v>432</v>
      </c>
      <c r="C1597" s="4" t="s">
        <v>433</v>
      </c>
      <c r="D1597" s="4" t="s">
        <v>419</v>
      </c>
      <c r="E1597" s="4" t="s">
        <v>420</v>
      </c>
      <c r="F1597" s="4" t="s">
        <v>146</v>
      </c>
      <c r="G1597" s="4" t="s">
        <v>147</v>
      </c>
      <c r="H1597" s="12"/>
      <c r="I1597" s="12"/>
      <c r="J1597" s="11">
        <v>551.5</v>
      </c>
      <c r="K1597" s="11">
        <v>965.96</v>
      </c>
      <c r="L1597" s="11">
        <v>3757.15</v>
      </c>
      <c r="M1597" s="11">
        <v>273.55</v>
      </c>
      <c r="N1597" s="12"/>
      <c r="O1597" s="11">
        <v>3405.64</v>
      </c>
      <c r="P1597" s="11">
        <v>123.23</v>
      </c>
      <c r="Q1597" s="11">
        <v>523.72</v>
      </c>
      <c r="R1597" s="11">
        <v>1863.74</v>
      </c>
      <c r="S1597" s="11">
        <v>-109.43</v>
      </c>
      <c r="T1597" s="10">
        <v>11355.06</v>
      </c>
    </row>
    <row r="1598" spans="1:20" ht="15.75" thickBot="1" x14ac:dyDescent="0.3">
      <c r="A1598" s="4" t="s">
        <v>418</v>
      </c>
      <c r="B1598" s="4" t="s">
        <v>432</v>
      </c>
      <c r="C1598" s="4" t="s">
        <v>433</v>
      </c>
      <c r="D1598" s="4" t="s">
        <v>419</v>
      </c>
      <c r="E1598" s="4" t="s">
        <v>420</v>
      </c>
      <c r="F1598" s="4" t="s">
        <v>148</v>
      </c>
      <c r="G1598" s="4" t="s">
        <v>149</v>
      </c>
      <c r="H1598" s="9">
        <v>98.01</v>
      </c>
      <c r="I1598" s="8"/>
      <c r="J1598" s="8"/>
      <c r="K1598" s="9">
        <v>126.86</v>
      </c>
      <c r="L1598" s="8"/>
      <c r="M1598" s="8"/>
      <c r="N1598" s="8"/>
      <c r="O1598" s="8"/>
      <c r="P1598" s="8"/>
      <c r="Q1598" s="9">
        <v>906.01</v>
      </c>
      <c r="R1598" s="9">
        <v>204.97</v>
      </c>
      <c r="S1598" s="8"/>
      <c r="T1598" s="10">
        <v>1335.85</v>
      </c>
    </row>
    <row r="1599" spans="1:20" ht="15.75" thickBot="1" x14ac:dyDescent="0.3">
      <c r="A1599" s="4" t="s">
        <v>418</v>
      </c>
      <c r="B1599" s="4" t="s">
        <v>432</v>
      </c>
      <c r="C1599" s="4" t="s">
        <v>433</v>
      </c>
      <c r="D1599" s="4" t="s">
        <v>419</v>
      </c>
      <c r="E1599" s="4" t="s">
        <v>420</v>
      </c>
      <c r="F1599" s="4" t="s">
        <v>150</v>
      </c>
      <c r="G1599" s="4" t="s">
        <v>151</v>
      </c>
      <c r="H1599" s="11">
        <v>56.26</v>
      </c>
      <c r="I1599" s="12"/>
      <c r="J1599" s="11">
        <v>31.72</v>
      </c>
      <c r="K1599" s="12"/>
      <c r="L1599" s="12"/>
      <c r="M1599" s="12"/>
      <c r="N1599" s="11">
        <v>26</v>
      </c>
      <c r="O1599" s="12"/>
      <c r="P1599" s="11">
        <v>10.4</v>
      </c>
      <c r="Q1599" s="11">
        <v>1144</v>
      </c>
      <c r="R1599" s="11">
        <v>10.92</v>
      </c>
      <c r="S1599" s="11">
        <v>1133.2</v>
      </c>
      <c r="T1599" s="10">
        <v>2412.5</v>
      </c>
    </row>
    <row r="1600" spans="1:20" ht="15.75" thickBot="1" x14ac:dyDescent="0.3">
      <c r="A1600" s="4" t="s">
        <v>418</v>
      </c>
      <c r="B1600" s="4" t="s">
        <v>432</v>
      </c>
      <c r="C1600" s="4" t="s">
        <v>433</v>
      </c>
      <c r="D1600" s="4" t="s">
        <v>419</v>
      </c>
      <c r="E1600" s="4" t="s">
        <v>420</v>
      </c>
      <c r="F1600" s="4" t="s">
        <v>152</v>
      </c>
      <c r="G1600" s="4" t="s">
        <v>153</v>
      </c>
      <c r="H1600" s="9">
        <v>57.75</v>
      </c>
      <c r="I1600" s="9">
        <v>73.25</v>
      </c>
      <c r="J1600" s="9">
        <v>318.35000000000002</v>
      </c>
      <c r="K1600" s="8"/>
      <c r="L1600" s="9">
        <v>71.349999999999994</v>
      </c>
      <c r="M1600" s="8"/>
      <c r="N1600" s="9">
        <v>955.05</v>
      </c>
      <c r="O1600" s="9">
        <v>218.22</v>
      </c>
      <c r="P1600" s="9">
        <v>10.4</v>
      </c>
      <c r="Q1600" s="9">
        <v>92</v>
      </c>
      <c r="R1600" s="9">
        <v>254.7</v>
      </c>
      <c r="S1600" s="9">
        <v>118.05</v>
      </c>
      <c r="T1600" s="10">
        <v>2169.12</v>
      </c>
    </row>
    <row r="1601" spans="1:20" ht="15.75" thickBot="1" x14ac:dyDescent="0.3">
      <c r="A1601" s="4" t="s">
        <v>418</v>
      </c>
      <c r="B1601" s="4" t="s">
        <v>432</v>
      </c>
      <c r="C1601" s="4" t="s">
        <v>433</v>
      </c>
      <c r="D1601" s="4" t="s">
        <v>419</v>
      </c>
      <c r="E1601" s="4" t="s">
        <v>420</v>
      </c>
      <c r="F1601" s="4" t="s">
        <v>180</v>
      </c>
      <c r="G1601" s="4" t="s">
        <v>181</v>
      </c>
      <c r="H1601" s="11">
        <v>153740.26</v>
      </c>
      <c r="I1601" s="11">
        <v>152549.07</v>
      </c>
      <c r="J1601" s="11">
        <v>172901.26</v>
      </c>
      <c r="K1601" s="11">
        <v>175945.29</v>
      </c>
      <c r="L1601" s="11">
        <v>174860.25</v>
      </c>
      <c r="M1601" s="11">
        <v>178280.79</v>
      </c>
      <c r="N1601" s="11">
        <v>160551.65</v>
      </c>
      <c r="O1601" s="11">
        <v>179255</v>
      </c>
      <c r="P1601" s="11">
        <v>144767.76</v>
      </c>
      <c r="Q1601" s="11">
        <v>175412.17</v>
      </c>
      <c r="R1601" s="11">
        <v>166721.32</v>
      </c>
      <c r="S1601" s="11">
        <v>138906.34</v>
      </c>
      <c r="T1601" s="10">
        <v>1973891.16</v>
      </c>
    </row>
    <row r="1602" spans="1:20" ht="15.75" thickBot="1" x14ac:dyDescent="0.3">
      <c r="A1602" s="4" t="s">
        <v>418</v>
      </c>
      <c r="B1602" s="4" t="s">
        <v>432</v>
      </c>
      <c r="C1602" s="4" t="s">
        <v>433</v>
      </c>
      <c r="D1602" s="4" t="s">
        <v>419</v>
      </c>
      <c r="E1602" s="4" t="s">
        <v>420</v>
      </c>
      <c r="F1602" s="4" t="s">
        <v>56</v>
      </c>
      <c r="G1602" s="4" t="s">
        <v>57</v>
      </c>
      <c r="H1602" s="9">
        <v>22465.34</v>
      </c>
      <c r="I1602" s="9">
        <v>23227.95</v>
      </c>
      <c r="J1602" s="9">
        <v>25719.91</v>
      </c>
      <c r="K1602" s="9">
        <v>21761.279999999999</v>
      </c>
      <c r="L1602" s="9">
        <v>22129.55</v>
      </c>
      <c r="M1602" s="9">
        <v>24685.13</v>
      </c>
      <c r="N1602" s="9">
        <v>21360.98</v>
      </c>
      <c r="O1602" s="9">
        <v>24925.279999999999</v>
      </c>
      <c r="P1602" s="9">
        <v>18093.7</v>
      </c>
      <c r="Q1602" s="9">
        <v>26583.67</v>
      </c>
      <c r="R1602" s="9">
        <v>22846.09</v>
      </c>
      <c r="S1602" s="9">
        <v>22019.24</v>
      </c>
      <c r="T1602" s="10">
        <v>275818.12</v>
      </c>
    </row>
    <row r="1603" spans="1:20" ht="15.75" thickBot="1" x14ac:dyDescent="0.3">
      <c r="A1603" s="4" t="s">
        <v>418</v>
      </c>
      <c r="B1603" s="4" t="s">
        <v>432</v>
      </c>
      <c r="C1603" s="4" t="s">
        <v>433</v>
      </c>
      <c r="D1603" s="4" t="s">
        <v>419</v>
      </c>
      <c r="E1603" s="4" t="s">
        <v>420</v>
      </c>
      <c r="F1603" s="4" t="s">
        <v>68</v>
      </c>
      <c r="G1603" s="4" t="s">
        <v>69</v>
      </c>
      <c r="H1603" s="12"/>
      <c r="I1603" s="12"/>
      <c r="J1603" s="12"/>
      <c r="K1603" s="12"/>
      <c r="L1603" s="11">
        <v>192.67</v>
      </c>
      <c r="M1603" s="12"/>
      <c r="N1603" s="12"/>
      <c r="O1603" s="11">
        <v>18.36</v>
      </c>
      <c r="P1603" s="12"/>
      <c r="Q1603" s="12"/>
      <c r="R1603" s="12"/>
      <c r="S1603" s="12"/>
      <c r="T1603" s="10">
        <v>211.03</v>
      </c>
    </row>
    <row r="1604" spans="1:20" ht="15.75" thickBot="1" x14ac:dyDescent="0.3">
      <c r="A1604" s="4" t="s">
        <v>418</v>
      </c>
      <c r="B1604" s="4" t="s">
        <v>432</v>
      </c>
      <c r="C1604" s="4" t="s">
        <v>433</v>
      </c>
      <c r="D1604" s="4" t="s">
        <v>419</v>
      </c>
      <c r="E1604" s="4" t="s">
        <v>420</v>
      </c>
      <c r="F1604" s="4" t="s">
        <v>166</v>
      </c>
      <c r="G1604" s="4" t="s">
        <v>167</v>
      </c>
      <c r="H1604" s="9">
        <v>-301281.53999999998</v>
      </c>
      <c r="I1604" s="9">
        <v>-297584.07</v>
      </c>
      <c r="J1604" s="9">
        <v>-335943.32</v>
      </c>
      <c r="K1604" s="9">
        <v>-338356.25</v>
      </c>
      <c r="L1604" s="9">
        <v>-336269.72</v>
      </c>
      <c r="M1604" s="9">
        <v>-342847.65</v>
      </c>
      <c r="N1604" s="9">
        <v>-308753.15999999997</v>
      </c>
      <c r="O1604" s="9">
        <v>-344721.11</v>
      </c>
      <c r="P1604" s="9">
        <v>-278399.59000000003</v>
      </c>
      <c r="Q1604" s="9">
        <v>-348801.66</v>
      </c>
      <c r="R1604" s="9">
        <v>-330592.37</v>
      </c>
      <c r="S1604" s="9">
        <v>-285081.46999999997</v>
      </c>
      <c r="T1604" s="10">
        <v>-3848631.91</v>
      </c>
    </row>
    <row r="1605" spans="1:20" ht="15.75" thickBot="1" x14ac:dyDescent="0.3">
      <c r="A1605" s="4" t="s">
        <v>418</v>
      </c>
      <c r="B1605" s="4" t="s">
        <v>432</v>
      </c>
      <c r="C1605" s="4" t="s">
        <v>433</v>
      </c>
      <c r="D1605" s="4" t="s">
        <v>419</v>
      </c>
      <c r="E1605" s="4" t="s">
        <v>420</v>
      </c>
      <c r="F1605" s="4" t="s">
        <v>106</v>
      </c>
      <c r="G1605" s="4" t="s">
        <v>107</v>
      </c>
      <c r="H1605" s="11">
        <v>-31785.439999999999</v>
      </c>
      <c r="I1605" s="11">
        <v>-32351.62</v>
      </c>
      <c r="J1605" s="11">
        <v>-38625.629999999997</v>
      </c>
      <c r="K1605" s="11">
        <v>-38080</v>
      </c>
      <c r="L1605" s="11">
        <v>-40126.800000000003</v>
      </c>
      <c r="M1605" s="11">
        <v>-38556</v>
      </c>
      <c r="N1605" s="11">
        <v>-41078.800000000003</v>
      </c>
      <c r="O1605" s="11">
        <v>-47933.2</v>
      </c>
      <c r="P1605" s="11">
        <v>-34795.599999999999</v>
      </c>
      <c r="Q1605" s="11">
        <v>-51122.400000000001</v>
      </c>
      <c r="R1605" s="11">
        <v>-43934.8</v>
      </c>
      <c r="S1605" s="11">
        <v>-42344.639999999999</v>
      </c>
      <c r="T1605" s="10">
        <v>-480734.93</v>
      </c>
    </row>
    <row r="1606" spans="1:20" ht="15.75" thickBot="1" x14ac:dyDescent="0.3">
      <c r="A1606" s="4" t="s">
        <v>418</v>
      </c>
      <c r="B1606" s="4" t="s">
        <v>432</v>
      </c>
      <c r="C1606" s="4" t="s">
        <v>433</v>
      </c>
      <c r="D1606" s="4" t="s">
        <v>419</v>
      </c>
      <c r="E1606" s="4" t="s">
        <v>420</v>
      </c>
      <c r="F1606" s="4" t="s">
        <v>108</v>
      </c>
      <c r="G1606" s="4" t="s">
        <v>109</v>
      </c>
      <c r="H1606" s="8"/>
      <c r="I1606" s="8"/>
      <c r="J1606" s="8"/>
      <c r="K1606" s="8"/>
      <c r="L1606" s="9">
        <v>-188.6</v>
      </c>
      <c r="M1606" s="13">
        <v>0</v>
      </c>
      <c r="N1606" s="8"/>
      <c r="O1606" s="9">
        <v>-35.36</v>
      </c>
      <c r="P1606" s="13">
        <v>0</v>
      </c>
      <c r="Q1606" s="8"/>
      <c r="R1606" s="8"/>
      <c r="S1606" s="8"/>
      <c r="T1606" s="10">
        <v>-223.96</v>
      </c>
    </row>
    <row r="1607" spans="1:20" ht="15.75" thickBot="1" x14ac:dyDescent="0.3">
      <c r="A1607" s="4" t="s">
        <v>418</v>
      </c>
      <c r="B1607" s="4" t="s">
        <v>432</v>
      </c>
      <c r="C1607" s="4" t="s">
        <v>433</v>
      </c>
      <c r="D1607" s="4" t="s">
        <v>419</v>
      </c>
      <c r="E1607" s="4" t="s">
        <v>420</v>
      </c>
      <c r="F1607" s="4" t="s">
        <v>158</v>
      </c>
      <c r="G1607" s="4" t="s">
        <v>159</v>
      </c>
      <c r="H1607" s="12"/>
      <c r="I1607" s="12"/>
      <c r="J1607" s="12"/>
      <c r="K1607" s="12"/>
      <c r="L1607" s="12"/>
      <c r="M1607" s="12"/>
      <c r="N1607" s="12"/>
      <c r="O1607" s="12"/>
      <c r="P1607" s="12"/>
      <c r="Q1607" s="11">
        <v>-21.6</v>
      </c>
      <c r="R1607" s="12"/>
      <c r="S1607" s="12"/>
      <c r="T1607" s="10">
        <v>-21.6</v>
      </c>
    </row>
    <row r="1608" spans="1:20" ht="15.75" thickBot="1" x14ac:dyDescent="0.3">
      <c r="A1608" s="4" t="s">
        <v>418</v>
      </c>
      <c r="B1608" s="4" t="s">
        <v>434</v>
      </c>
      <c r="C1608" s="4" t="s">
        <v>435</v>
      </c>
      <c r="D1608" s="4" t="s">
        <v>419</v>
      </c>
      <c r="E1608" s="4" t="s">
        <v>420</v>
      </c>
      <c r="F1608" s="4" t="s">
        <v>146</v>
      </c>
      <c r="G1608" s="4" t="s">
        <v>147</v>
      </c>
      <c r="H1608" s="8"/>
      <c r="I1608" s="8"/>
      <c r="J1608" s="8"/>
      <c r="K1608" s="8"/>
      <c r="L1608" s="9">
        <v>741.71</v>
      </c>
      <c r="M1608" s="8"/>
      <c r="N1608" s="8"/>
      <c r="O1608" s="8"/>
      <c r="P1608" s="9">
        <v>329.9</v>
      </c>
      <c r="Q1608" s="9">
        <v>228.5</v>
      </c>
      <c r="R1608" s="8"/>
      <c r="S1608" s="8"/>
      <c r="T1608" s="10">
        <v>1300.1099999999999</v>
      </c>
    </row>
    <row r="1609" spans="1:20" ht="23.25" thickBot="1" x14ac:dyDescent="0.3">
      <c r="A1609" s="4" t="s">
        <v>418</v>
      </c>
      <c r="B1609" s="4" t="s">
        <v>264</v>
      </c>
      <c r="C1609" s="4" t="s">
        <v>265</v>
      </c>
      <c r="D1609" s="4" t="s">
        <v>421</v>
      </c>
      <c r="E1609" s="4" t="s">
        <v>422</v>
      </c>
      <c r="F1609" s="4" t="s">
        <v>84</v>
      </c>
      <c r="G1609" s="4" t="s">
        <v>85</v>
      </c>
      <c r="H1609" s="11">
        <v>153.24</v>
      </c>
      <c r="I1609" s="11">
        <v>271.54000000000002</v>
      </c>
      <c r="J1609" s="11">
        <v>134.43</v>
      </c>
      <c r="K1609" s="11">
        <v>121.86</v>
      </c>
      <c r="L1609" s="11">
        <v>189.05</v>
      </c>
      <c r="M1609" s="11">
        <v>516.91</v>
      </c>
      <c r="N1609" s="11">
        <v>208.16</v>
      </c>
      <c r="O1609" s="11">
        <v>235.27</v>
      </c>
      <c r="P1609" s="11">
        <v>231.37</v>
      </c>
      <c r="Q1609" s="11">
        <v>318.14</v>
      </c>
      <c r="R1609" s="11">
        <v>787.6</v>
      </c>
      <c r="S1609" s="11">
        <v>255.18</v>
      </c>
      <c r="T1609" s="10">
        <v>3422.75</v>
      </c>
    </row>
    <row r="1610" spans="1:20" ht="23.25" thickBot="1" x14ac:dyDescent="0.3">
      <c r="A1610" s="4" t="s">
        <v>418</v>
      </c>
      <c r="B1610" s="4" t="s">
        <v>264</v>
      </c>
      <c r="C1610" s="4" t="s">
        <v>265</v>
      </c>
      <c r="D1610" s="4" t="s">
        <v>421</v>
      </c>
      <c r="E1610" s="4" t="s">
        <v>422</v>
      </c>
      <c r="F1610" s="4" t="s">
        <v>65</v>
      </c>
      <c r="G1610" s="4" t="s">
        <v>66</v>
      </c>
      <c r="H1610" s="9">
        <v>590.72</v>
      </c>
      <c r="I1610" s="9">
        <v>1363.2</v>
      </c>
      <c r="J1610" s="9">
        <v>817.92</v>
      </c>
      <c r="K1610" s="9">
        <v>838.34</v>
      </c>
      <c r="L1610" s="9">
        <v>477.12</v>
      </c>
      <c r="M1610" s="9">
        <v>1982.06</v>
      </c>
      <c r="N1610" s="9">
        <v>590.72</v>
      </c>
      <c r="O1610" s="9">
        <v>1158.72</v>
      </c>
      <c r="P1610" s="9">
        <v>1454.08</v>
      </c>
      <c r="Q1610" s="9">
        <v>1590.4</v>
      </c>
      <c r="R1610" s="9">
        <v>4581.0200000000004</v>
      </c>
      <c r="S1610" s="9">
        <v>1755.56</v>
      </c>
      <c r="T1610" s="10">
        <v>17199.86</v>
      </c>
    </row>
    <row r="1611" spans="1:20" ht="23.25" thickBot="1" x14ac:dyDescent="0.3">
      <c r="A1611" s="4" t="s">
        <v>418</v>
      </c>
      <c r="B1611" s="4" t="s">
        <v>264</v>
      </c>
      <c r="C1611" s="4" t="s">
        <v>265</v>
      </c>
      <c r="D1611" s="4" t="s">
        <v>421</v>
      </c>
      <c r="E1611" s="4" t="s">
        <v>422</v>
      </c>
      <c r="F1611" s="4" t="s">
        <v>56</v>
      </c>
      <c r="G1611" s="4" t="s">
        <v>57</v>
      </c>
      <c r="H1611" s="11">
        <v>190.81</v>
      </c>
      <c r="I1611" s="11">
        <v>130.01</v>
      </c>
      <c r="J1611" s="11">
        <v>76.55</v>
      </c>
      <c r="K1611" s="12"/>
      <c r="L1611" s="11">
        <v>489.92</v>
      </c>
      <c r="M1611" s="11">
        <v>1516.78</v>
      </c>
      <c r="N1611" s="11">
        <v>466.47</v>
      </c>
      <c r="O1611" s="11">
        <v>137.79</v>
      </c>
      <c r="P1611" s="11">
        <v>137.63999999999999</v>
      </c>
      <c r="Q1611" s="11">
        <v>564.17999999999995</v>
      </c>
      <c r="R1611" s="11">
        <v>151.37</v>
      </c>
      <c r="S1611" s="12"/>
      <c r="T1611" s="10">
        <v>3861.52</v>
      </c>
    </row>
    <row r="1612" spans="1:20" ht="23.25" thickBot="1" x14ac:dyDescent="0.3">
      <c r="A1612" s="4" t="s">
        <v>418</v>
      </c>
      <c r="B1612" s="4" t="s">
        <v>264</v>
      </c>
      <c r="C1612" s="4" t="s">
        <v>265</v>
      </c>
      <c r="D1612" s="4" t="s">
        <v>421</v>
      </c>
      <c r="E1612" s="4" t="s">
        <v>422</v>
      </c>
      <c r="F1612" s="4" t="s">
        <v>68</v>
      </c>
      <c r="G1612" s="4" t="s">
        <v>69</v>
      </c>
      <c r="H1612" s="9">
        <v>272.64</v>
      </c>
      <c r="I1612" s="9">
        <v>374.88</v>
      </c>
      <c r="J1612" s="9">
        <v>30.33</v>
      </c>
      <c r="K1612" s="8"/>
      <c r="L1612" s="9">
        <v>333.58</v>
      </c>
      <c r="M1612" s="9">
        <v>57.24</v>
      </c>
      <c r="N1612" s="9">
        <v>374.88</v>
      </c>
      <c r="O1612" s="9">
        <v>322.02999999999997</v>
      </c>
      <c r="P1612" s="8"/>
      <c r="Q1612" s="9">
        <v>34.08</v>
      </c>
      <c r="R1612" s="9">
        <v>685.98</v>
      </c>
      <c r="S1612" s="8"/>
      <c r="T1612" s="10">
        <v>2485.64</v>
      </c>
    </row>
    <row r="1613" spans="1:20" ht="23.25" thickBot="1" x14ac:dyDescent="0.3">
      <c r="A1613" s="4" t="s">
        <v>418</v>
      </c>
      <c r="B1613" s="4" t="s">
        <v>264</v>
      </c>
      <c r="C1613" s="4" t="s">
        <v>265</v>
      </c>
      <c r="D1613" s="4" t="s">
        <v>421</v>
      </c>
      <c r="E1613" s="4" t="s">
        <v>422</v>
      </c>
      <c r="F1613" s="4" t="s">
        <v>156</v>
      </c>
      <c r="G1613" s="4" t="s">
        <v>157</v>
      </c>
      <c r="H1613" s="11">
        <v>21.43</v>
      </c>
      <c r="I1613" s="11">
        <v>42.86</v>
      </c>
      <c r="J1613" s="12"/>
      <c r="K1613" s="12"/>
      <c r="L1613" s="12"/>
      <c r="M1613" s="11">
        <v>64.290000000000006</v>
      </c>
      <c r="N1613" s="11">
        <v>85.72</v>
      </c>
      <c r="O1613" s="12"/>
      <c r="P1613" s="12"/>
      <c r="Q1613" s="11">
        <v>21.43</v>
      </c>
      <c r="R1613" s="11">
        <v>128.58000000000001</v>
      </c>
      <c r="S1613" s="12"/>
      <c r="T1613" s="10">
        <v>364.31</v>
      </c>
    </row>
    <row r="1614" spans="1:20" ht="15.75" thickBot="1" x14ac:dyDescent="0.3">
      <c r="A1614" s="4" t="s">
        <v>418</v>
      </c>
      <c r="B1614" s="4" t="s">
        <v>264</v>
      </c>
      <c r="C1614" s="4" t="s">
        <v>265</v>
      </c>
      <c r="D1614" s="4" t="s">
        <v>436</v>
      </c>
      <c r="E1614" s="4" t="s">
        <v>437</v>
      </c>
      <c r="F1614" s="4" t="s">
        <v>84</v>
      </c>
      <c r="G1614" s="4" t="s">
        <v>85</v>
      </c>
      <c r="H1614" s="8"/>
      <c r="I1614" s="9">
        <v>48.94</v>
      </c>
      <c r="J1614" s="8"/>
      <c r="K1614" s="8"/>
      <c r="L1614" s="8"/>
      <c r="M1614" s="8"/>
      <c r="N1614" s="8"/>
      <c r="O1614" s="8"/>
      <c r="P1614" s="8"/>
      <c r="Q1614" s="8"/>
      <c r="R1614" s="8"/>
      <c r="S1614" s="8"/>
      <c r="T1614" s="10">
        <v>48.94</v>
      </c>
    </row>
    <row r="1615" spans="1:20" ht="15.75" thickBot="1" x14ac:dyDescent="0.3">
      <c r="A1615" s="4" t="s">
        <v>418</v>
      </c>
      <c r="B1615" s="4" t="s">
        <v>264</v>
      </c>
      <c r="C1615" s="4" t="s">
        <v>265</v>
      </c>
      <c r="D1615" s="4" t="s">
        <v>436</v>
      </c>
      <c r="E1615" s="4" t="s">
        <v>437</v>
      </c>
      <c r="F1615" s="4" t="s">
        <v>56</v>
      </c>
      <c r="G1615" s="4" t="s">
        <v>57</v>
      </c>
      <c r="H1615" s="12"/>
      <c r="I1615" s="11">
        <v>336.72</v>
      </c>
      <c r="J1615" s="12"/>
      <c r="K1615" s="12"/>
      <c r="L1615" s="12"/>
      <c r="M1615" s="12"/>
      <c r="N1615" s="12"/>
      <c r="O1615" s="12"/>
      <c r="P1615" s="12"/>
      <c r="Q1615" s="12"/>
      <c r="R1615" s="12"/>
      <c r="S1615" s="12"/>
      <c r="T1615" s="10">
        <v>336.72</v>
      </c>
    </row>
    <row r="1616" spans="1:20" ht="15.75" thickBot="1" x14ac:dyDescent="0.3">
      <c r="A1616" s="4" t="s">
        <v>418</v>
      </c>
      <c r="B1616" s="4" t="s">
        <v>164</v>
      </c>
      <c r="C1616" s="4" t="s">
        <v>165</v>
      </c>
      <c r="D1616" s="4" t="s">
        <v>419</v>
      </c>
      <c r="E1616" s="4" t="s">
        <v>420</v>
      </c>
      <c r="F1616" s="4" t="s">
        <v>84</v>
      </c>
      <c r="G1616" s="4" t="s">
        <v>85</v>
      </c>
      <c r="H1616" s="8"/>
      <c r="I1616" s="8"/>
      <c r="J1616" s="8"/>
      <c r="K1616" s="8"/>
      <c r="L1616" s="8"/>
      <c r="M1616" s="9">
        <v>-296.18</v>
      </c>
      <c r="N1616" s="8"/>
      <c r="O1616" s="8"/>
      <c r="P1616" s="8"/>
      <c r="Q1616" s="8"/>
      <c r="R1616" s="8"/>
      <c r="S1616" s="8"/>
      <c r="T1616" s="10">
        <v>-296.18</v>
      </c>
    </row>
    <row r="1617" spans="1:20" ht="15.75" thickBot="1" x14ac:dyDescent="0.3">
      <c r="A1617" s="4" t="s">
        <v>418</v>
      </c>
      <c r="B1617" s="4" t="s">
        <v>164</v>
      </c>
      <c r="C1617" s="4" t="s">
        <v>165</v>
      </c>
      <c r="D1617" s="4" t="s">
        <v>419</v>
      </c>
      <c r="E1617" s="4" t="s">
        <v>420</v>
      </c>
      <c r="F1617" s="4" t="s">
        <v>98</v>
      </c>
      <c r="G1617" s="4" t="s">
        <v>99</v>
      </c>
      <c r="H1617" s="12"/>
      <c r="I1617" s="12"/>
      <c r="J1617" s="12"/>
      <c r="K1617" s="12"/>
      <c r="L1617" s="12"/>
      <c r="M1617" s="12"/>
      <c r="N1617" s="12"/>
      <c r="O1617" s="12"/>
      <c r="P1617" s="12"/>
      <c r="Q1617" s="11">
        <v>93.29</v>
      </c>
      <c r="R1617" s="12"/>
      <c r="S1617" s="12"/>
      <c r="T1617" s="10">
        <v>93.29</v>
      </c>
    </row>
    <row r="1618" spans="1:20" ht="15.75" thickBot="1" x14ac:dyDescent="0.3">
      <c r="A1618" s="4" t="s">
        <v>418</v>
      </c>
      <c r="B1618" s="4" t="s">
        <v>164</v>
      </c>
      <c r="C1618" s="4" t="s">
        <v>165</v>
      </c>
      <c r="D1618" s="4" t="s">
        <v>419</v>
      </c>
      <c r="E1618" s="4" t="s">
        <v>420</v>
      </c>
      <c r="F1618" s="4" t="s">
        <v>166</v>
      </c>
      <c r="G1618" s="4" t="s">
        <v>167</v>
      </c>
      <c r="H1618" s="8"/>
      <c r="I1618" s="8"/>
      <c r="J1618" s="8"/>
      <c r="K1618" s="9">
        <v>-3897.2</v>
      </c>
      <c r="L1618" s="8"/>
      <c r="M1618" s="8"/>
      <c r="N1618" s="8"/>
      <c r="O1618" s="8"/>
      <c r="P1618" s="8"/>
      <c r="Q1618" s="8"/>
      <c r="R1618" s="8"/>
      <c r="S1618" s="8"/>
      <c r="T1618" s="10">
        <v>-3897.2</v>
      </c>
    </row>
    <row r="1619" spans="1:20" ht="15.75" thickBot="1" x14ac:dyDescent="0.3">
      <c r="A1619" s="4" t="s">
        <v>418</v>
      </c>
      <c r="B1619" s="4" t="s">
        <v>164</v>
      </c>
      <c r="C1619" s="4" t="s">
        <v>165</v>
      </c>
      <c r="D1619" s="4" t="s">
        <v>419</v>
      </c>
      <c r="E1619" s="4" t="s">
        <v>420</v>
      </c>
      <c r="F1619" s="4" t="s">
        <v>106</v>
      </c>
      <c r="G1619" s="4" t="s">
        <v>107</v>
      </c>
      <c r="H1619" s="12"/>
      <c r="I1619" s="15">
        <v>0</v>
      </c>
      <c r="J1619" s="12"/>
      <c r="K1619" s="12"/>
      <c r="L1619" s="12"/>
      <c r="M1619" s="11">
        <v>-2037.6</v>
      </c>
      <c r="N1619" s="12"/>
      <c r="O1619" s="12"/>
      <c r="P1619" s="12"/>
      <c r="Q1619" s="12"/>
      <c r="R1619" s="12"/>
      <c r="S1619" s="12"/>
      <c r="T1619" s="10">
        <v>-2037.6</v>
      </c>
    </row>
    <row r="1620" spans="1:20" ht="23.25" thickBot="1" x14ac:dyDescent="0.3">
      <c r="A1620" s="4" t="s">
        <v>418</v>
      </c>
      <c r="B1620" s="4" t="s">
        <v>164</v>
      </c>
      <c r="C1620" s="4" t="s">
        <v>165</v>
      </c>
      <c r="D1620" s="4" t="s">
        <v>421</v>
      </c>
      <c r="E1620" s="4" t="s">
        <v>422</v>
      </c>
      <c r="F1620" s="4" t="s">
        <v>84</v>
      </c>
      <c r="G1620" s="4" t="s">
        <v>85</v>
      </c>
      <c r="H1620" s="9">
        <v>33.9</v>
      </c>
      <c r="I1620" s="9">
        <v>99.77</v>
      </c>
      <c r="J1620" s="9">
        <v>102.7</v>
      </c>
      <c r="K1620" s="8"/>
      <c r="L1620" s="9">
        <v>11.26</v>
      </c>
      <c r="M1620" s="9">
        <v>8.9</v>
      </c>
      <c r="N1620" s="8"/>
      <c r="O1620" s="9">
        <v>15.32</v>
      </c>
      <c r="P1620" s="9">
        <v>2.5</v>
      </c>
      <c r="Q1620" s="9">
        <v>4.45</v>
      </c>
      <c r="R1620" s="8"/>
      <c r="S1620" s="8"/>
      <c r="T1620" s="10">
        <v>278.8</v>
      </c>
    </row>
    <row r="1621" spans="1:20" ht="23.25" thickBot="1" x14ac:dyDescent="0.3">
      <c r="A1621" s="4" t="s">
        <v>418</v>
      </c>
      <c r="B1621" s="4" t="s">
        <v>164</v>
      </c>
      <c r="C1621" s="4" t="s">
        <v>165</v>
      </c>
      <c r="D1621" s="4" t="s">
        <v>421</v>
      </c>
      <c r="E1621" s="4" t="s">
        <v>422</v>
      </c>
      <c r="F1621" s="4" t="s">
        <v>56</v>
      </c>
      <c r="G1621" s="4" t="s">
        <v>57</v>
      </c>
      <c r="H1621" s="11">
        <v>233.23</v>
      </c>
      <c r="I1621" s="11">
        <v>686.37</v>
      </c>
      <c r="J1621" s="11">
        <v>706.51</v>
      </c>
      <c r="K1621" s="12"/>
      <c r="L1621" s="11">
        <v>77.47</v>
      </c>
      <c r="M1621" s="11">
        <v>61.24</v>
      </c>
      <c r="N1621" s="12"/>
      <c r="O1621" s="11">
        <v>105.41</v>
      </c>
      <c r="P1621" s="11">
        <v>17.21</v>
      </c>
      <c r="Q1621" s="11">
        <v>30.62</v>
      </c>
      <c r="R1621" s="12"/>
      <c r="S1621" s="12"/>
      <c r="T1621" s="10">
        <v>1918.06</v>
      </c>
    </row>
    <row r="1622" spans="1:20" ht="15.75" thickBot="1" x14ac:dyDescent="0.3">
      <c r="A1622" s="4" t="s">
        <v>418</v>
      </c>
      <c r="B1622" s="4" t="s">
        <v>170</v>
      </c>
      <c r="C1622" s="4" t="s">
        <v>171</v>
      </c>
      <c r="D1622" s="4" t="s">
        <v>419</v>
      </c>
      <c r="E1622" s="4" t="s">
        <v>420</v>
      </c>
      <c r="F1622" s="4" t="s">
        <v>84</v>
      </c>
      <c r="G1622" s="4" t="s">
        <v>85</v>
      </c>
      <c r="H1622" s="9">
        <v>1.53</v>
      </c>
      <c r="I1622" s="8"/>
      <c r="J1622" s="8"/>
      <c r="K1622" s="8"/>
      <c r="L1622" s="8"/>
      <c r="M1622" s="8"/>
      <c r="N1622" s="8"/>
      <c r="O1622" s="8"/>
      <c r="P1622" s="8"/>
      <c r="Q1622" s="8"/>
      <c r="R1622" s="8"/>
      <c r="S1622" s="8"/>
      <c r="T1622" s="10">
        <v>1.53</v>
      </c>
    </row>
    <row r="1623" spans="1:20" ht="15.75" thickBot="1" x14ac:dyDescent="0.3">
      <c r="A1623" s="4" t="s">
        <v>418</v>
      </c>
      <c r="B1623" s="4" t="s">
        <v>170</v>
      </c>
      <c r="C1623" s="4" t="s">
        <v>171</v>
      </c>
      <c r="D1623" s="4" t="s">
        <v>419</v>
      </c>
      <c r="E1623" s="4" t="s">
        <v>420</v>
      </c>
      <c r="F1623" s="4" t="s">
        <v>130</v>
      </c>
      <c r="G1623" s="4" t="s">
        <v>131</v>
      </c>
      <c r="H1623" s="11">
        <v>8.4</v>
      </c>
      <c r="I1623" s="11">
        <v>7.4</v>
      </c>
      <c r="J1623" s="12"/>
      <c r="K1623" s="12"/>
      <c r="L1623" s="12"/>
      <c r="M1623" s="12"/>
      <c r="N1623" s="12"/>
      <c r="O1623" s="12"/>
      <c r="P1623" s="12"/>
      <c r="Q1623" s="12"/>
      <c r="R1623" s="12"/>
      <c r="S1623" s="12"/>
      <c r="T1623" s="10">
        <v>15.8</v>
      </c>
    </row>
    <row r="1624" spans="1:20" ht="15.75" thickBot="1" x14ac:dyDescent="0.3">
      <c r="A1624" s="4" t="s">
        <v>418</v>
      </c>
      <c r="B1624" s="4" t="s">
        <v>170</v>
      </c>
      <c r="C1624" s="4" t="s">
        <v>171</v>
      </c>
      <c r="D1624" s="4" t="s">
        <v>419</v>
      </c>
      <c r="E1624" s="4" t="s">
        <v>420</v>
      </c>
      <c r="F1624" s="4" t="s">
        <v>136</v>
      </c>
      <c r="G1624" s="4" t="s">
        <v>137</v>
      </c>
      <c r="H1624" s="8"/>
      <c r="I1624" s="8"/>
      <c r="J1624" s="9">
        <v>2</v>
      </c>
      <c r="K1624" s="8"/>
      <c r="L1624" s="8"/>
      <c r="M1624" s="8"/>
      <c r="N1624" s="8"/>
      <c r="O1624" s="8"/>
      <c r="P1624" s="8"/>
      <c r="Q1624" s="8"/>
      <c r="R1624" s="8"/>
      <c r="S1624" s="8"/>
      <c r="T1624" s="10">
        <v>2</v>
      </c>
    </row>
    <row r="1625" spans="1:20" ht="15.75" thickBot="1" x14ac:dyDescent="0.3">
      <c r="A1625" s="4" t="s">
        <v>418</v>
      </c>
      <c r="B1625" s="4" t="s">
        <v>170</v>
      </c>
      <c r="C1625" s="4" t="s">
        <v>171</v>
      </c>
      <c r="D1625" s="4" t="s">
        <v>419</v>
      </c>
      <c r="E1625" s="4" t="s">
        <v>420</v>
      </c>
      <c r="F1625" s="4" t="s">
        <v>144</v>
      </c>
      <c r="G1625" s="4" t="s">
        <v>145</v>
      </c>
      <c r="H1625" s="11">
        <v>165.78</v>
      </c>
      <c r="I1625" s="12"/>
      <c r="J1625" s="11">
        <v>95.84</v>
      </c>
      <c r="K1625" s="11">
        <v>54.54</v>
      </c>
      <c r="L1625" s="12"/>
      <c r="M1625" s="12"/>
      <c r="N1625" s="12"/>
      <c r="O1625" s="12"/>
      <c r="P1625" s="12"/>
      <c r="Q1625" s="12"/>
      <c r="R1625" s="12"/>
      <c r="S1625" s="12"/>
      <c r="T1625" s="10">
        <v>316.16000000000003</v>
      </c>
    </row>
    <row r="1626" spans="1:20" ht="15.75" thickBot="1" x14ac:dyDescent="0.3">
      <c r="A1626" s="4" t="s">
        <v>418</v>
      </c>
      <c r="B1626" s="4" t="s">
        <v>170</v>
      </c>
      <c r="C1626" s="4" t="s">
        <v>171</v>
      </c>
      <c r="D1626" s="4" t="s">
        <v>419</v>
      </c>
      <c r="E1626" s="4" t="s">
        <v>420</v>
      </c>
      <c r="F1626" s="4" t="s">
        <v>146</v>
      </c>
      <c r="G1626" s="4" t="s">
        <v>147</v>
      </c>
      <c r="H1626" s="8"/>
      <c r="I1626" s="9">
        <v>11.49</v>
      </c>
      <c r="J1626" s="9">
        <v>975</v>
      </c>
      <c r="K1626" s="8"/>
      <c r="L1626" s="8"/>
      <c r="M1626" s="8"/>
      <c r="N1626" s="8"/>
      <c r="O1626" s="8"/>
      <c r="P1626" s="8"/>
      <c r="Q1626" s="8"/>
      <c r="R1626" s="8"/>
      <c r="S1626" s="8"/>
      <c r="T1626" s="10">
        <v>986.49</v>
      </c>
    </row>
    <row r="1627" spans="1:20" ht="15.75" thickBot="1" x14ac:dyDescent="0.3">
      <c r="A1627" s="4" t="s">
        <v>418</v>
      </c>
      <c r="B1627" s="4" t="s">
        <v>170</v>
      </c>
      <c r="C1627" s="4" t="s">
        <v>171</v>
      </c>
      <c r="D1627" s="4" t="s">
        <v>419</v>
      </c>
      <c r="E1627" s="4" t="s">
        <v>420</v>
      </c>
      <c r="F1627" s="4" t="s">
        <v>150</v>
      </c>
      <c r="G1627" s="4" t="s">
        <v>151</v>
      </c>
      <c r="H1627" s="12"/>
      <c r="I1627" s="11">
        <v>100</v>
      </c>
      <c r="J1627" s="12"/>
      <c r="K1627" s="12"/>
      <c r="L1627" s="12"/>
      <c r="M1627" s="12"/>
      <c r="N1627" s="12"/>
      <c r="O1627" s="12"/>
      <c r="P1627" s="12"/>
      <c r="Q1627" s="12"/>
      <c r="R1627" s="12"/>
      <c r="S1627" s="12"/>
      <c r="T1627" s="10">
        <v>100</v>
      </c>
    </row>
    <row r="1628" spans="1:20" ht="15.75" thickBot="1" x14ac:dyDescent="0.3">
      <c r="A1628" s="4" t="s">
        <v>418</v>
      </c>
      <c r="B1628" s="4" t="s">
        <v>170</v>
      </c>
      <c r="C1628" s="4" t="s">
        <v>171</v>
      </c>
      <c r="D1628" s="4" t="s">
        <v>419</v>
      </c>
      <c r="E1628" s="4" t="s">
        <v>420</v>
      </c>
      <c r="F1628" s="4" t="s">
        <v>106</v>
      </c>
      <c r="G1628" s="4" t="s">
        <v>107</v>
      </c>
      <c r="H1628" s="9">
        <v>10.5</v>
      </c>
      <c r="I1628" s="8"/>
      <c r="J1628" s="8"/>
      <c r="K1628" s="8"/>
      <c r="L1628" s="8"/>
      <c r="M1628" s="8"/>
      <c r="N1628" s="8"/>
      <c r="O1628" s="8"/>
      <c r="P1628" s="8"/>
      <c r="Q1628" s="8"/>
      <c r="R1628" s="8"/>
      <c r="S1628" s="8"/>
      <c r="T1628" s="10">
        <v>10.5</v>
      </c>
    </row>
    <row r="1629" spans="1:20" ht="23.25" thickBot="1" x14ac:dyDescent="0.3">
      <c r="A1629" s="4" t="s">
        <v>418</v>
      </c>
      <c r="B1629" s="4" t="s">
        <v>170</v>
      </c>
      <c r="C1629" s="4" t="s">
        <v>171</v>
      </c>
      <c r="D1629" s="4" t="s">
        <v>421</v>
      </c>
      <c r="E1629" s="4" t="s">
        <v>422</v>
      </c>
      <c r="F1629" s="4" t="s">
        <v>92</v>
      </c>
      <c r="G1629" s="4" t="s">
        <v>93</v>
      </c>
      <c r="H1629" s="12"/>
      <c r="I1629" s="12"/>
      <c r="J1629" s="12"/>
      <c r="K1629" s="12"/>
      <c r="L1629" s="12"/>
      <c r="M1629" s="12"/>
      <c r="N1629" s="12"/>
      <c r="O1629" s="12"/>
      <c r="P1629" s="11">
        <v>78.34</v>
      </c>
      <c r="Q1629" s="12"/>
      <c r="R1629" s="12"/>
      <c r="S1629" s="12"/>
      <c r="T1629" s="10">
        <v>78.34</v>
      </c>
    </row>
    <row r="1630" spans="1:20" ht="23.25" thickBot="1" x14ac:dyDescent="0.3">
      <c r="A1630" s="4" t="s">
        <v>418</v>
      </c>
      <c r="B1630" s="4" t="s">
        <v>170</v>
      </c>
      <c r="C1630" s="4" t="s">
        <v>171</v>
      </c>
      <c r="D1630" s="4" t="s">
        <v>421</v>
      </c>
      <c r="E1630" s="4" t="s">
        <v>422</v>
      </c>
      <c r="F1630" s="4" t="s">
        <v>84</v>
      </c>
      <c r="G1630" s="4" t="s">
        <v>85</v>
      </c>
      <c r="H1630" s="9">
        <v>1987.5</v>
      </c>
      <c r="I1630" s="9">
        <v>1749.12</v>
      </c>
      <c r="J1630" s="9">
        <v>2274.54</v>
      </c>
      <c r="K1630" s="9">
        <v>1229.6199999999999</v>
      </c>
      <c r="L1630" s="9">
        <v>2074.96</v>
      </c>
      <c r="M1630" s="9">
        <v>1564.11</v>
      </c>
      <c r="N1630" s="9">
        <v>2483.59</v>
      </c>
      <c r="O1630" s="9">
        <v>1320.48</v>
      </c>
      <c r="P1630" s="9">
        <v>2213.5</v>
      </c>
      <c r="Q1630" s="9">
        <v>2298.4</v>
      </c>
      <c r="R1630" s="9">
        <v>1924.26</v>
      </c>
      <c r="S1630" s="9">
        <v>1941.76</v>
      </c>
      <c r="T1630" s="10">
        <v>23061.84</v>
      </c>
    </row>
    <row r="1631" spans="1:20" ht="23.25" thickBot="1" x14ac:dyDescent="0.3">
      <c r="A1631" s="4" t="s">
        <v>418</v>
      </c>
      <c r="B1631" s="4" t="s">
        <v>170</v>
      </c>
      <c r="C1631" s="4" t="s">
        <v>171</v>
      </c>
      <c r="D1631" s="4" t="s">
        <v>421</v>
      </c>
      <c r="E1631" s="4" t="s">
        <v>422</v>
      </c>
      <c r="F1631" s="4" t="s">
        <v>256</v>
      </c>
      <c r="G1631" s="4" t="s">
        <v>257</v>
      </c>
      <c r="H1631" s="12"/>
      <c r="I1631" s="12"/>
      <c r="J1631" s="12"/>
      <c r="K1631" s="12"/>
      <c r="L1631" s="12"/>
      <c r="M1631" s="12"/>
      <c r="N1631" s="12"/>
      <c r="O1631" s="12"/>
      <c r="P1631" s="12"/>
      <c r="Q1631" s="12"/>
      <c r="R1631" s="12"/>
      <c r="S1631" s="11">
        <v>424.58</v>
      </c>
      <c r="T1631" s="10">
        <v>424.58</v>
      </c>
    </row>
    <row r="1632" spans="1:20" ht="23.25" thickBot="1" x14ac:dyDescent="0.3">
      <c r="A1632" s="4" t="s">
        <v>418</v>
      </c>
      <c r="B1632" s="4" t="s">
        <v>170</v>
      </c>
      <c r="C1632" s="4" t="s">
        <v>171</v>
      </c>
      <c r="D1632" s="4" t="s">
        <v>421</v>
      </c>
      <c r="E1632" s="4" t="s">
        <v>422</v>
      </c>
      <c r="F1632" s="4" t="s">
        <v>65</v>
      </c>
      <c r="G1632" s="4" t="s">
        <v>66</v>
      </c>
      <c r="H1632" s="9">
        <v>12169.9</v>
      </c>
      <c r="I1632" s="9">
        <v>10123.219999999999</v>
      </c>
      <c r="J1632" s="9">
        <v>11023.7</v>
      </c>
      <c r="K1632" s="9">
        <v>6449.89</v>
      </c>
      <c r="L1632" s="9">
        <v>8998.91</v>
      </c>
      <c r="M1632" s="9">
        <v>7653.42</v>
      </c>
      <c r="N1632" s="9">
        <v>10386.73</v>
      </c>
      <c r="O1632" s="9">
        <v>6955.49</v>
      </c>
      <c r="P1632" s="9">
        <v>8992.3799999999992</v>
      </c>
      <c r="Q1632" s="9">
        <v>5792.56</v>
      </c>
      <c r="R1632" s="9">
        <v>9240.6</v>
      </c>
      <c r="S1632" s="9">
        <v>10815.98</v>
      </c>
      <c r="T1632" s="10">
        <v>108602.78</v>
      </c>
    </row>
    <row r="1633" spans="1:20" ht="23.25" thickBot="1" x14ac:dyDescent="0.3">
      <c r="A1633" s="4" t="s">
        <v>418</v>
      </c>
      <c r="B1633" s="4" t="s">
        <v>170</v>
      </c>
      <c r="C1633" s="4" t="s">
        <v>171</v>
      </c>
      <c r="D1633" s="4" t="s">
        <v>421</v>
      </c>
      <c r="E1633" s="4" t="s">
        <v>422</v>
      </c>
      <c r="F1633" s="4" t="s">
        <v>56</v>
      </c>
      <c r="G1633" s="4" t="s">
        <v>57</v>
      </c>
      <c r="H1633" s="11">
        <v>992.04</v>
      </c>
      <c r="I1633" s="11">
        <v>910.7</v>
      </c>
      <c r="J1633" s="11">
        <v>2325.17</v>
      </c>
      <c r="K1633" s="11">
        <v>726.02</v>
      </c>
      <c r="L1633" s="11">
        <v>3539.95</v>
      </c>
      <c r="M1633" s="11">
        <v>2210.94</v>
      </c>
      <c r="N1633" s="11">
        <v>4382.55</v>
      </c>
      <c r="O1633" s="11">
        <v>1803.15</v>
      </c>
      <c r="P1633" s="11">
        <v>4671.28</v>
      </c>
      <c r="Q1633" s="11">
        <v>5563.29</v>
      </c>
      <c r="R1633" s="11">
        <v>2166.3000000000002</v>
      </c>
      <c r="S1633" s="11">
        <v>1945.77</v>
      </c>
      <c r="T1633" s="10">
        <v>31237.16</v>
      </c>
    </row>
    <row r="1634" spans="1:20" ht="23.25" thickBot="1" x14ac:dyDescent="0.3">
      <c r="A1634" s="4" t="s">
        <v>418</v>
      </c>
      <c r="B1634" s="4" t="s">
        <v>170</v>
      </c>
      <c r="C1634" s="4" t="s">
        <v>171</v>
      </c>
      <c r="D1634" s="4" t="s">
        <v>421</v>
      </c>
      <c r="E1634" s="4" t="s">
        <v>422</v>
      </c>
      <c r="F1634" s="4" t="s">
        <v>68</v>
      </c>
      <c r="G1634" s="4" t="s">
        <v>69</v>
      </c>
      <c r="H1634" s="9">
        <v>511.2</v>
      </c>
      <c r="I1634" s="9">
        <v>999.24</v>
      </c>
      <c r="J1634" s="9">
        <v>2299.04</v>
      </c>
      <c r="K1634" s="9">
        <v>1283.3699999999999</v>
      </c>
      <c r="L1634" s="9">
        <v>1736.02</v>
      </c>
      <c r="M1634" s="9">
        <v>896.07</v>
      </c>
      <c r="N1634" s="9">
        <v>2316.7800000000002</v>
      </c>
      <c r="O1634" s="9">
        <v>325.77999999999997</v>
      </c>
      <c r="P1634" s="9">
        <v>1564.31</v>
      </c>
      <c r="Q1634" s="9">
        <v>4456.16</v>
      </c>
      <c r="R1634" s="9">
        <v>1831.22</v>
      </c>
      <c r="S1634" s="9">
        <v>596.79</v>
      </c>
      <c r="T1634" s="10">
        <v>18815.98</v>
      </c>
    </row>
    <row r="1635" spans="1:20" ht="23.25" thickBot="1" x14ac:dyDescent="0.3">
      <c r="A1635" s="4" t="s">
        <v>418</v>
      </c>
      <c r="B1635" s="4" t="s">
        <v>170</v>
      </c>
      <c r="C1635" s="4" t="s">
        <v>171</v>
      </c>
      <c r="D1635" s="4" t="s">
        <v>421</v>
      </c>
      <c r="E1635" s="4" t="s">
        <v>422</v>
      </c>
      <c r="F1635" s="4" t="s">
        <v>156</v>
      </c>
      <c r="G1635" s="4" t="s">
        <v>157</v>
      </c>
      <c r="H1635" s="11">
        <v>150.01</v>
      </c>
      <c r="I1635" s="11">
        <v>107.15</v>
      </c>
      <c r="J1635" s="11">
        <v>192.87</v>
      </c>
      <c r="K1635" s="11">
        <v>85.72</v>
      </c>
      <c r="L1635" s="11">
        <v>278.58999999999997</v>
      </c>
      <c r="M1635" s="11">
        <v>150.01</v>
      </c>
      <c r="N1635" s="11">
        <v>85.72</v>
      </c>
      <c r="O1635" s="11">
        <v>64.290000000000006</v>
      </c>
      <c r="P1635" s="11">
        <v>64.290000000000006</v>
      </c>
      <c r="Q1635" s="11">
        <v>364.31</v>
      </c>
      <c r="R1635" s="11">
        <v>64.290000000000006</v>
      </c>
      <c r="S1635" s="12"/>
      <c r="T1635" s="10">
        <v>1607.25</v>
      </c>
    </row>
    <row r="1636" spans="1:20" ht="23.25" thickBot="1" x14ac:dyDescent="0.3">
      <c r="A1636" s="4" t="s">
        <v>418</v>
      </c>
      <c r="B1636" s="4" t="s">
        <v>170</v>
      </c>
      <c r="C1636" s="4" t="s">
        <v>171</v>
      </c>
      <c r="D1636" s="4" t="s">
        <v>423</v>
      </c>
      <c r="E1636" s="4" t="s">
        <v>422</v>
      </c>
      <c r="F1636" s="4" t="s">
        <v>84</v>
      </c>
      <c r="G1636" s="4" t="s">
        <v>85</v>
      </c>
      <c r="H1636" s="8"/>
      <c r="I1636" s="8"/>
      <c r="J1636" s="8"/>
      <c r="K1636" s="8"/>
      <c r="L1636" s="8"/>
      <c r="M1636" s="8"/>
      <c r="N1636" s="8"/>
      <c r="O1636" s="8"/>
      <c r="P1636" s="8"/>
      <c r="Q1636" s="9">
        <v>26.42</v>
      </c>
      <c r="R1636" s="8"/>
      <c r="S1636" s="8"/>
      <c r="T1636" s="10">
        <v>26.42</v>
      </c>
    </row>
    <row r="1637" spans="1:20" ht="23.25" thickBot="1" x14ac:dyDescent="0.3">
      <c r="A1637" s="4" t="s">
        <v>418</v>
      </c>
      <c r="B1637" s="4" t="s">
        <v>170</v>
      </c>
      <c r="C1637" s="4" t="s">
        <v>171</v>
      </c>
      <c r="D1637" s="4" t="s">
        <v>423</v>
      </c>
      <c r="E1637" s="4" t="s">
        <v>422</v>
      </c>
      <c r="F1637" s="4" t="s">
        <v>65</v>
      </c>
      <c r="G1637" s="4" t="s">
        <v>66</v>
      </c>
      <c r="H1637" s="12"/>
      <c r="I1637" s="12"/>
      <c r="J1637" s="12"/>
      <c r="K1637" s="12"/>
      <c r="L1637" s="12"/>
      <c r="M1637" s="12"/>
      <c r="N1637" s="12"/>
      <c r="O1637" s="12"/>
      <c r="P1637" s="12"/>
      <c r="Q1637" s="11">
        <v>181.76</v>
      </c>
      <c r="R1637" s="12"/>
      <c r="S1637" s="12"/>
      <c r="T1637" s="10">
        <v>181.76</v>
      </c>
    </row>
    <row r="1638" spans="1:20" ht="23.25" thickBot="1" x14ac:dyDescent="0.3">
      <c r="A1638" s="4" t="s">
        <v>418</v>
      </c>
      <c r="B1638" s="4" t="s">
        <v>292</v>
      </c>
      <c r="C1638" s="4" t="s">
        <v>293</v>
      </c>
      <c r="D1638" s="4" t="s">
        <v>421</v>
      </c>
      <c r="E1638" s="4" t="s">
        <v>422</v>
      </c>
      <c r="F1638" s="4" t="s">
        <v>65</v>
      </c>
      <c r="G1638" s="4" t="s">
        <v>66</v>
      </c>
      <c r="H1638" s="9">
        <v>3563.03</v>
      </c>
      <c r="I1638" s="9">
        <v>3474.65</v>
      </c>
      <c r="J1638" s="9">
        <v>2883.74</v>
      </c>
      <c r="K1638" s="9">
        <v>3681.44</v>
      </c>
      <c r="L1638" s="9">
        <v>1894.26</v>
      </c>
      <c r="M1638" s="9">
        <v>2101.2399999999998</v>
      </c>
      <c r="N1638" s="9">
        <v>5009.2</v>
      </c>
      <c r="O1638" s="9">
        <v>1419.44</v>
      </c>
      <c r="P1638" s="9">
        <v>5130.8999999999996</v>
      </c>
      <c r="Q1638" s="9">
        <v>1894.06</v>
      </c>
      <c r="R1638" s="9">
        <v>2989.83</v>
      </c>
      <c r="S1638" s="9">
        <v>3376.94</v>
      </c>
      <c r="T1638" s="10">
        <v>37418.730000000003</v>
      </c>
    </row>
    <row r="1639" spans="1:20" ht="23.25" thickBot="1" x14ac:dyDescent="0.3">
      <c r="A1639" s="4" t="s">
        <v>418</v>
      </c>
      <c r="B1639" s="4" t="s">
        <v>292</v>
      </c>
      <c r="C1639" s="4" t="s">
        <v>293</v>
      </c>
      <c r="D1639" s="4" t="s">
        <v>421</v>
      </c>
      <c r="E1639" s="4" t="s">
        <v>422</v>
      </c>
      <c r="F1639" s="4" t="s">
        <v>56</v>
      </c>
      <c r="G1639" s="4" t="s">
        <v>57</v>
      </c>
      <c r="H1639" s="11">
        <v>2028.12</v>
      </c>
      <c r="I1639" s="11">
        <v>1014.96</v>
      </c>
      <c r="J1639" s="11">
        <v>688.33</v>
      </c>
      <c r="K1639" s="11">
        <v>1595.14</v>
      </c>
      <c r="L1639" s="11">
        <v>3295.24</v>
      </c>
      <c r="M1639" s="11">
        <v>386.39</v>
      </c>
      <c r="N1639" s="11">
        <v>1679.41</v>
      </c>
      <c r="O1639" s="11">
        <v>476.36</v>
      </c>
      <c r="P1639" s="11">
        <v>701.92</v>
      </c>
      <c r="Q1639" s="11">
        <v>627.41999999999996</v>
      </c>
      <c r="R1639" s="11">
        <v>1316.06</v>
      </c>
      <c r="S1639" s="11">
        <v>401.73</v>
      </c>
      <c r="T1639" s="10">
        <v>14211.08</v>
      </c>
    </row>
    <row r="1640" spans="1:20" ht="23.25" thickBot="1" x14ac:dyDescent="0.3">
      <c r="A1640" s="4" t="s">
        <v>418</v>
      </c>
      <c r="B1640" s="4" t="s">
        <v>292</v>
      </c>
      <c r="C1640" s="4" t="s">
        <v>293</v>
      </c>
      <c r="D1640" s="4" t="s">
        <v>421</v>
      </c>
      <c r="E1640" s="4" t="s">
        <v>422</v>
      </c>
      <c r="F1640" s="4" t="s">
        <v>68</v>
      </c>
      <c r="G1640" s="4" t="s">
        <v>69</v>
      </c>
      <c r="H1640" s="8"/>
      <c r="I1640" s="9">
        <v>515.24</v>
      </c>
      <c r="J1640" s="8"/>
      <c r="K1640" s="9">
        <v>272.64</v>
      </c>
      <c r="L1640" s="8"/>
      <c r="M1640" s="9">
        <v>909.18</v>
      </c>
      <c r="N1640" s="9">
        <v>181.96</v>
      </c>
      <c r="O1640" s="9">
        <v>30.33</v>
      </c>
      <c r="P1640" s="9">
        <v>136.32</v>
      </c>
      <c r="Q1640" s="8"/>
      <c r="R1640" s="8"/>
      <c r="S1640" s="9">
        <v>526.86</v>
      </c>
      <c r="T1640" s="10">
        <v>2572.5300000000002</v>
      </c>
    </row>
    <row r="1641" spans="1:20" ht="23.25" thickBot="1" x14ac:dyDescent="0.3">
      <c r="A1641" s="4" t="s">
        <v>418</v>
      </c>
      <c r="B1641" s="4" t="s">
        <v>292</v>
      </c>
      <c r="C1641" s="4" t="s">
        <v>293</v>
      </c>
      <c r="D1641" s="4" t="s">
        <v>421</v>
      </c>
      <c r="E1641" s="4" t="s">
        <v>422</v>
      </c>
      <c r="F1641" s="4" t="s">
        <v>156</v>
      </c>
      <c r="G1641" s="4" t="s">
        <v>157</v>
      </c>
      <c r="H1641" s="11">
        <v>64.290000000000006</v>
      </c>
      <c r="I1641" s="11">
        <v>64.290000000000006</v>
      </c>
      <c r="J1641" s="11">
        <v>21.43</v>
      </c>
      <c r="K1641" s="11">
        <v>42.86</v>
      </c>
      <c r="L1641" s="12"/>
      <c r="M1641" s="12"/>
      <c r="N1641" s="11">
        <v>21.43</v>
      </c>
      <c r="O1641" s="12"/>
      <c r="P1641" s="12"/>
      <c r="Q1641" s="12"/>
      <c r="R1641" s="12"/>
      <c r="S1641" s="11">
        <v>21.43</v>
      </c>
      <c r="T1641" s="10">
        <v>235.73</v>
      </c>
    </row>
    <row r="1642" spans="1:20" ht="23.25" thickBot="1" x14ac:dyDescent="0.3">
      <c r="A1642" s="4" t="s">
        <v>418</v>
      </c>
      <c r="B1642" s="4" t="s">
        <v>292</v>
      </c>
      <c r="C1642" s="4" t="s">
        <v>293</v>
      </c>
      <c r="D1642" s="4" t="s">
        <v>421</v>
      </c>
      <c r="E1642" s="4" t="s">
        <v>422</v>
      </c>
      <c r="F1642" s="4" t="s">
        <v>106</v>
      </c>
      <c r="G1642" s="4" t="s">
        <v>107</v>
      </c>
      <c r="H1642" s="9">
        <v>-979.36</v>
      </c>
      <c r="I1642" s="8"/>
      <c r="J1642" s="8"/>
      <c r="K1642" s="8"/>
      <c r="L1642" s="8"/>
      <c r="M1642" s="8"/>
      <c r="N1642" s="8"/>
      <c r="O1642" s="8"/>
      <c r="P1642" s="8"/>
      <c r="Q1642" s="8"/>
      <c r="R1642" s="8"/>
      <c r="S1642" s="8"/>
      <c r="T1642" s="10">
        <v>-979.36</v>
      </c>
    </row>
    <row r="1643" spans="1:20" ht="15.75" thickBot="1" x14ac:dyDescent="0.3">
      <c r="A1643" s="4" t="s">
        <v>418</v>
      </c>
      <c r="B1643" s="4" t="s">
        <v>355</v>
      </c>
      <c r="C1643" s="4" t="s">
        <v>356</v>
      </c>
      <c r="D1643" s="4" t="s">
        <v>419</v>
      </c>
      <c r="E1643" s="4" t="s">
        <v>420</v>
      </c>
      <c r="F1643" s="4" t="s">
        <v>110</v>
      </c>
      <c r="G1643" s="4" t="s">
        <v>111</v>
      </c>
      <c r="H1643" s="11">
        <v>67035.41</v>
      </c>
      <c r="I1643" s="11">
        <v>67256.34</v>
      </c>
      <c r="J1643" s="11">
        <v>63652.14</v>
      </c>
      <c r="K1643" s="11">
        <v>72174.31</v>
      </c>
      <c r="L1643" s="11">
        <v>62645.62</v>
      </c>
      <c r="M1643" s="11">
        <v>63044.83</v>
      </c>
      <c r="N1643" s="11">
        <v>59880.57</v>
      </c>
      <c r="O1643" s="11">
        <v>63132.68</v>
      </c>
      <c r="P1643" s="11">
        <v>62320.08</v>
      </c>
      <c r="Q1643" s="11">
        <v>69151.75</v>
      </c>
      <c r="R1643" s="11">
        <v>71952.2</v>
      </c>
      <c r="S1643" s="11">
        <v>74242.490000000005</v>
      </c>
      <c r="T1643" s="10">
        <v>796488.42</v>
      </c>
    </row>
    <row r="1644" spans="1:20" ht="15.75" thickBot="1" x14ac:dyDescent="0.3">
      <c r="A1644" s="4" t="s">
        <v>418</v>
      </c>
      <c r="B1644" s="4" t="s">
        <v>355</v>
      </c>
      <c r="C1644" s="4" t="s">
        <v>356</v>
      </c>
      <c r="D1644" s="4" t="s">
        <v>419</v>
      </c>
      <c r="E1644" s="4" t="s">
        <v>420</v>
      </c>
      <c r="F1644" s="4" t="s">
        <v>112</v>
      </c>
      <c r="G1644" s="4" t="s">
        <v>113</v>
      </c>
      <c r="H1644" s="8"/>
      <c r="I1644" s="8"/>
      <c r="J1644" s="8"/>
      <c r="K1644" s="8"/>
      <c r="L1644" s="9">
        <v>126</v>
      </c>
      <c r="M1644" s="8"/>
      <c r="N1644" s="8"/>
      <c r="O1644" s="8"/>
      <c r="P1644" s="8"/>
      <c r="Q1644" s="8"/>
      <c r="R1644" s="9">
        <v>833.33</v>
      </c>
      <c r="S1644" s="9">
        <v>833.33</v>
      </c>
      <c r="T1644" s="10">
        <v>1792.66</v>
      </c>
    </row>
    <row r="1645" spans="1:20" ht="15.75" thickBot="1" x14ac:dyDescent="0.3">
      <c r="A1645" s="4" t="s">
        <v>418</v>
      </c>
      <c r="B1645" s="4" t="s">
        <v>355</v>
      </c>
      <c r="C1645" s="4" t="s">
        <v>356</v>
      </c>
      <c r="D1645" s="4" t="s">
        <v>419</v>
      </c>
      <c r="E1645" s="4" t="s">
        <v>420</v>
      </c>
      <c r="F1645" s="4" t="s">
        <v>88</v>
      </c>
      <c r="G1645" s="4" t="s">
        <v>89</v>
      </c>
      <c r="H1645" s="11">
        <v>9966.93</v>
      </c>
      <c r="I1645" s="11">
        <v>10041.67</v>
      </c>
      <c r="J1645" s="11">
        <v>10339.799999999999</v>
      </c>
      <c r="K1645" s="11">
        <v>10144.86</v>
      </c>
      <c r="L1645" s="11">
        <v>10144.83</v>
      </c>
      <c r="M1645" s="11">
        <v>10144.9</v>
      </c>
      <c r="N1645" s="11">
        <v>10144.799999999999</v>
      </c>
      <c r="O1645" s="11">
        <v>10144.84</v>
      </c>
      <c r="P1645" s="11">
        <v>10144.9</v>
      </c>
      <c r="Q1645" s="11">
        <v>10818.38</v>
      </c>
      <c r="R1645" s="11">
        <v>12145.06</v>
      </c>
      <c r="S1645" s="11">
        <v>12502.15</v>
      </c>
      <c r="T1645" s="10">
        <v>126683.12</v>
      </c>
    </row>
    <row r="1646" spans="1:20" ht="15.75" thickBot="1" x14ac:dyDescent="0.3">
      <c r="A1646" s="4" t="s">
        <v>418</v>
      </c>
      <c r="B1646" s="4" t="s">
        <v>355</v>
      </c>
      <c r="C1646" s="4" t="s">
        <v>356</v>
      </c>
      <c r="D1646" s="4" t="s">
        <v>419</v>
      </c>
      <c r="E1646" s="4" t="s">
        <v>420</v>
      </c>
      <c r="F1646" s="4" t="s">
        <v>90</v>
      </c>
      <c r="G1646" s="4" t="s">
        <v>91</v>
      </c>
      <c r="H1646" s="9">
        <v>38720.65</v>
      </c>
      <c r="I1646" s="9">
        <v>39011.160000000003</v>
      </c>
      <c r="J1646" s="9">
        <v>40169.17</v>
      </c>
      <c r="K1646" s="9">
        <v>39411.99</v>
      </c>
      <c r="L1646" s="9">
        <v>39412.019999999997</v>
      </c>
      <c r="M1646" s="9">
        <v>39411.949999999997</v>
      </c>
      <c r="N1646" s="9">
        <v>39411.96</v>
      </c>
      <c r="O1646" s="9">
        <v>39411.99</v>
      </c>
      <c r="P1646" s="9">
        <v>39411.93</v>
      </c>
      <c r="Q1646" s="9">
        <v>42028.49</v>
      </c>
      <c r="R1646" s="9">
        <v>47265.54</v>
      </c>
      <c r="S1646" s="9">
        <v>48653.17</v>
      </c>
      <c r="T1646" s="10">
        <v>492320.02</v>
      </c>
    </row>
    <row r="1647" spans="1:20" ht="15.75" thickBot="1" x14ac:dyDescent="0.3">
      <c r="A1647" s="4" t="s">
        <v>418</v>
      </c>
      <c r="B1647" s="4" t="s">
        <v>355</v>
      </c>
      <c r="C1647" s="4" t="s">
        <v>356</v>
      </c>
      <c r="D1647" s="4" t="s">
        <v>419</v>
      </c>
      <c r="E1647" s="4" t="s">
        <v>420</v>
      </c>
      <c r="F1647" s="4" t="s">
        <v>207</v>
      </c>
      <c r="G1647" s="4" t="s">
        <v>208</v>
      </c>
      <c r="H1647" s="11">
        <v>278.36</v>
      </c>
      <c r="I1647" s="12"/>
      <c r="J1647" s="12"/>
      <c r="K1647" s="12"/>
      <c r="L1647" s="12"/>
      <c r="M1647" s="12"/>
      <c r="N1647" s="12"/>
      <c r="O1647" s="12"/>
      <c r="P1647" s="12"/>
      <c r="Q1647" s="12"/>
      <c r="R1647" s="12"/>
      <c r="S1647" s="12"/>
      <c r="T1647" s="10">
        <v>278.36</v>
      </c>
    </row>
    <row r="1648" spans="1:20" ht="15.75" thickBot="1" x14ac:dyDescent="0.3">
      <c r="A1648" s="4" t="s">
        <v>418</v>
      </c>
      <c r="B1648" s="4" t="s">
        <v>355</v>
      </c>
      <c r="C1648" s="4" t="s">
        <v>356</v>
      </c>
      <c r="D1648" s="4" t="s">
        <v>419</v>
      </c>
      <c r="E1648" s="4" t="s">
        <v>420</v>
      </c>
      <c r="F1648" s="4" t="s">
        <v>128</v>
      </c>
      <c r="G1648" s="4" t="s">
        <v>129</v>
      </c>
      <c r="H1648" s="8"/>
      <c r="I1648" s="8"/>
      <c r="J1648" s="8"/>
      <c r="K1648" s="8"/>
      <c r="L1648" s="8"/>
      <c r="M1648" s="8"/>
      <c r="N1648" s="8"/>
      <c r="O1648" s="8"/>
      <c r="P1648" s="8"/>
      <c r="Q1648" s="8"/>
      <c r="R1648" s="8"/>
      <c r="S1648" s="13">
        <v>0</v>
      </c>
      <c r="T1648" s="14">
        <v>0</v>
      </c>
    </row>
    <row r="1649" spans="1:20" ht="15.75" thickBot="1" x14ac:dyDescent="0.3">
      <c r="A1649" s="4" t="s">
        <v>418</v>
      </c>
      <c r="B1649" s="4" t="s">
        <v>355</v>
      </c>
      <c r="C1649" s="4" t="s">
        <v>356</v>
      </c>
      <c r="D1649" s="4" t="s">
        <v>419</v>
      </c>
      <c r="E1649" s="4" t="s">
        <v>420</v>
      </c>
      <c r="F1649" s="4" t="s">
        <v>98</v>
      </c>
      <c r="G1649" s="4" t="s">
        <v>99</v>
      </c>
      <c r="H1649" s="12"/>
      <c r="I1649" s="11">
        <v>122.93</v>
      </c>
      <c r="J1649" s="11">
        <v>48.73</v>
      </c>
      <c r="K1649" s="11">
        <v>82.85</v>
      </c>
      <c r="L1649" s="11">
        <v>143.52000000000001</v>
      </c>
      <c r="M1649" s="12"/>
      <c r="N1649" s="11">
        <v>136.86000000000001</v>
      </c>
      <c r="O1649" s="12"/>
      <c r="P1649" s="12"/>
      <c r="Q1649" s="11">
        <v>208.87</v>
      </c>
      <c r="R1649" s="11">
        <v>129.46</v>
      </c>
      <c r="S1649" s="11">
        <v>199.61</v>
      </c>
      <c r="T1649" s="10">
        <v>1072.83</v>
      </c>
    </row>
    <row r="1650" spans="1:20" ht="15.75" thickBot="1" x14ac:dyDescent="0.3">
      <c r="A1650" s="4" t="s">
        <v>418</v>
      </c>
      <c r="B1650" s="4" t="s">
        <v>355</v>
      </c>
      <c r="C1650" s="4" t="s">
        <v>356</v>
      </c>
      <c r="D1650" s="4" t="s">
        <v>419</v>
      </c>
      <c r="E1650" s="4" t="s">
        <v>420</v>
      </c>
      <c r="F1650" s="4" t="s">
        <v>130</v>
      </c>
      <c r="G1650" s="4" t="s">
        <v>131</v>
      </c>
      <c r="H1650" s="9">
        <v>10.3</v>
      </c>
      <c r="I1650" s="8"/>
      <c r="J1650" s="9">
        <v>21.5</v>
      </c>
      <c r="K1650" s="9">
        <v>6.4</v>
      </c>
      <c r="L1650" s="8"/>
      <c r="M1650" s="8"/>
      <c r="N1650" s="8"/>
      <c r="O1650" s="8"/>
      <c r="P1650" s="8"/>
      <c r="Q1650" s="8"/>
      <c r="R1650" s="8"/>
      <c r="S1650" s="8"/>
      <c r="T1650" s="10">
        <v>38.200000000000003</v>
      </c>
    </row>
    <row r="1651" spans="1:20" ht="15.75" thickBot="1" x14ac:dyDescent="0.3">
      <c r="A1651" s="4" t="s">
        <v>418</v>
      </c>
      <c r="B1651" s="4" t="s">
        <v>355</v>
      </c>
      <c r="C1651" s="4" t="s">
        <v>356</v>
      </c>
      <c r="D1651" s="4" t="s">
        <v>419</v>
      </c>
      <c r="E1651" s="4" t="s">
        <v>420</v>
      </c>
      <c r="F1651" s="4" t="s">
        <v>132</v>
      </c>
      <c r="G1651" s="4" t="s">
        <v>133</v>
      </c>
      <c r="H1651" s="12"/>
      <c r="I1651" s="12"/>
      <c r="J1651" s="12"/>
      <c r="K1651" s="11">
        <v>179.87</v>
      </c>
      <c r="L1651" s="12"/>
      <c r="M1651" s="12"/>
      <c r="N1651" s="12"/>
      <c r="O1651" s="12"/>
      <c r="P1651" s="12"/>
      <c r="Q1651" s="12"/>
      <c r="R1651" s="12"/>
      <c r="S1651" s="12"/>
      <c r="T1651" s="10">
        <v>179.87</v>
      </c>
    </row>
    <row r="1652" spans="1:20" ht="15.75" thickBot="1" x14ac:dyDescent="0.3">
      <c r="A1652" s="4" t="s">
        <v>418</v>
      </c>
      <c r="B1652" s="4" t="s">
        <v>355</v>
      </c>
      <c r="C1652" s="4" t="s">
        <v>356</v>
      </c>
      <c r="D1652" s="4" t="s">
        <v>419</v>
      </c>
      <c r="E1652" s="4" t="s">
        <v>420</v>
      </c>
      <c r="F1652" s="4" t="s">
        <v>136</v>
      </c>
      <c r="G1652" s="4" t="s">
        <v>137</v>
      </c>
      <c r="H1652" s="8"/>
      <c r="I1652" s="8"/>
      <c r="J1652" s="8"/>
      <c r="K1652" s="8"/>
      <c r="L1652" s="8"/>
      <c r="M1652" s="8"/>
      <c r="N1652" s="8"/>
      <c r="O1652" s="8"/>
      <c r="P1652" s="8"/>
      <c r="Q1652" s="8"/>
      <c r="R1652" s="8"/>
      <c r="S1652" s="9">
        <v>16</v>
      </c>
      <c r="T1652" s="10">
        <v>16</v>
      </c>
    </row>
    <row r="1653" spans="1:20" ht="15.75" thickBot="1" x14ac:dyDescent="0.3">
      <c r="A1653" s="4" t="s">
        <v>418</v>
      </c>
      <c r="B1653" s="4" t="s">
        <v>355</v>
      </c>
      <c r="C1653" s="4" t="s">
        <v>356</v>
      </c>
      <c r="D1653" s="4" t="s">
        <v>419</v>
      </c>
      <c r="E1653" s="4" t="s">
        <v>420</v>
      </c>
      <c r="F1653" s="4" t="s">
        <v>342</v>
      </c>
      <c r="G1653" s="4" t="s">
        <v>343</v>
      </c>
      <c r="H1653" s="12"/>
      <c r="I1653" s="12"/>
      <c r="J1653" s="12"/>
      <c r="K1653" s="12"/>
      <c r="L1653" s="12"/>
      <c r="M1653" s="12"/>
      <c r="N1653" s="12"/>
      <c r="O1653" s="12"/>
      <c r="P1653" s="11">
        <v>53.86</v>
      </c>
      <c r="Q1653" s="12"/>
      <c r="R1653" s="12"/>
      <c r="S1653" s="11">
        <v>33.97</v>
      </c>
      <c r="T1653" s="10">
        <v>87.83</v>
      </c>
    </row>
    <row r="1654" spans="1:20" ht="15.75" thickBot="1" x14ac:dyDescent="0.3">
      <c r="A1654" s="4" t="s">
        <v>418</v>
      </c>
      <c r="B1654" s="4" t="s">
        <v>355</v>
      </c>
      <c r="C1654" s="4" t="s">
        <v>356</v>
      </c>
      <c r="D1654" s="4" t="s">
        <v>419</v>
      </c>
      <c r="E1654" s="4" t="s">
        <v>420</v>
      </c>
      <c r="F1654" s="4" t="s">
        <v>144</v>
      </c>
      <c r="G1654" s="4" t="s">
        <v>145</v>
      </c>
      <c r="H1654" s="9">
        <v>73</v>
      </c>
      <c r="I1654" s="9">
        <v>73.05</v>
      </c>
      <c r="J1654" s="9">
        <v>39</v>
      </c>
      <c r="K1654" s="9">
        <v>41.98</v>
      </c>
      <c r="L1654" s="8"/>
      <c r="M1654" s="8"/>
      <c r="N1654" s="8"/>
      <c r="O1654" s="8"/>
      <c r="P1654" s="9">
        <v>101.91</v>
      </c>
      <c r="Q1654" s="8"/>
      <c r="R1654" s="8"/>
      <c r="S1654" s="9">
        <v>145.30000000000001</v>
      </c>
      <c r="T1654" s="10">
        <v>474.24</v>
      </c>
    </row>
    <row r="1655" spans="1:20" ht="15.75" thickBot="1" x14ac:dyDescent="0.3">
      <c r="A1655" s="4" t="s">
        <v>418</v>
      </c>
      <c r="B1655" s="4" t="s">
        <v>355</v>
      </c>
      <c r="C1655" s="4" t="s">
        <v>356</v>
      </c>
      <c r="D1655" s="4" t="s">
        <v>419</v>
      </c>
      <c r="E1655" s="4" t="s">
        <v>420</v>
      </c>
      <c r="F1655" s="4" t="s">
        <v>146</v>
      </c>
      <c r="G1655" s="4" t="s">
        <v>147</v>
      </c>
      <c r="H1655" s="12"/>
      <c r="I1655" s="11">
        <v>390.52</v>
      </c>
      <c r="J1655" s="11">
        <v>796.1</v>
      </c>
      <c r="K1655" s="11">
        <v>215.2</v>
      </c>
      <c r="L1655" s="12"/>
      <c r="M1655" s="12"/>
      <c r="N1655" s="12"/>
      <c r="O1655" s="12"/>
      <c r="P1655" s="11">
        <v>259.06</v>
      </c>
      <c r="Q1655" s="12"/>
      <c r="R1655" s="12"/>
      <c r="S1655" s="12"/>
      <c r="T1655" s="10">
        <v>1660.88</v>
      </c>
    </row>
    <row r="1656" spans="1:20" ht="15.75" thickBot="1" x14ac:dyDescent="0.3">
      <c r="A1656" s="4" t="s">
        <v>418</v>
      </c>
      <c r="B1656" s="4" t="s">
        <v>355</v>
      </c>
      <c r="C1656" s="4" t="s">
        <v>356</v>
      </c>
      <c r="D1656" s="4" t="s">
        <v>419</v>
      </c>
      <c r="E1656" s="4" t="s">
        <v>420</v>
      </c>
      <c r="F1656" s="4" t="s">
        <v>166</v>
      </c>
      <c r="G1656" s="4" t="s">
        <v>167</v>
      </c>
      <c r="H1656" s="9">
        <v>-116921.44</v>
      </c>
      <c r="I1656" s="9">
        <v>-110963.04</v>
      </c>
      <c r="J1656" s="9">
        <v>-99048.72</v>
      </c>
      <c r="K1656" s="9">
        <v>-120681.52</v>
      </c>
      <c r="L1656" s="9">
        <v>-123703.24</v>
      </c>
      <c r="M1656" s="9">
        <v>-98606</v>
      </c>
      <c r="N1656" s="9">
        <v>-115167.03999999999</v>
      </c>
      <c r="O1656" s="9">
        <v>-121412.24</v>
      </c>
      <c r="P1656" s="9">
        <v>-105222.88</v>
      </c>
      <c r="Q1656" s="9">
        <v>-118756.23</v>
      </c>
      <c r="R1656" s="9">
        <v>-124965.1</v>
      </c>
      <c r="S1656" s="9">
        <v>-108543.64</v>
      </c>
      <c r="T1656" s="10">
        <v>-1363991.09</v>
      </c>
    </row>
    <row r="1657" spans="1:20" ht="15.75" thickBot="1" x14ac:dyDescent="0.3">
      <c r="A1657" s="4" t="s">
        <v>418</v>
      </c>
      <c r="B1657" s="4" t="s">
        <v>438</v>
      </c>
      <c r="C1657" s="4" t="s">
        <v>439</v>
      </c>
      <c r="D1657" s="4" t="s">
        <v>419</v>
      </c>
      <c r="E1657" s="4" t="s">
        <v>420</v>
      </c>
      <c r="F1657" s="4" t="s">
        <v>136</v>
      </c>
      <c r="G1657" s="4" t="s">
        <v>137</v>
      </c>
      <c r="H1657" s="12"/>
      <c r="I1657" s="12"/>
      <c r="J1657" s="11">
        <v>37</v>
      </c>
      <c r="K1657" s="11">
        <v>3.2</v>
      </c>
      <c r="L1657" s="12"/>
      <c r="M1657" s="11">
        <v>5</v>
      </c>
      <c r="N1657" s="12"/>
      <c r="O1657" s="12"/>
      <c r="P1657" s="12"/>
      <c r="Q1657" s="12"/>
      <c r="R1657" s="12"/>
      <c r="S1657" s="11">
        <v>31.64</v>
      </c>
      <c r="T1657" s="10">
        <v>76.84</v>
      </c>
    </row>
    <row r="1658" spans="1:20" ht="15.75" thickBot="1" x14ac:dyDescent="0.3">
      <c r="A1658" s="4" t="s">
        <v>418</v>
      </c>
      <c r="B1658" s="4" t="s">
        <v>438</v>
      </c>
      <c r="C1658" s="4" t="s">
        <v>439</v>
      </c>
      <c r="D1658" s="4" t="s">
        <v>419</v>
      </c>
      <c r="E1658" s="4" t="s">
        <v>420</v>
      </c>
      <c r="F1658" s="4" t="s">
        <v>314</v>
      </c>
      <c r="G1658" s="4" t="s">
        <v>315</v>
      </c>
      <c r="H1658" s="8"/>
      <c r="I1658" s="9">
        <v>260.85000000000002</v>
      </c>
      <c r="J1658" s="9">
        <v>19.989999999999998</v>
      </c>
      <c r="K1658" s="9">
        <v>19.989999999999998</v>
      </c>
      <c r="L1658" s="8"/>
      <c r="M1658" s="9">
        <v>20.99</v>
      </c>
      <c r="N1658" s="8"/>
      <c r="O1658" s="8"/>
      <c r="P1658" s="8"/>
      <c r="Q1658" s="8"/>
      <c r="R1658" s="8"/>
      <c r="S1658" s="9">
        <v>225.27</v>
      </c>
      <c r="T1658" s="10">
        <v>547.09</v>
      </c>
    </row>
    <row r="1659" spans="1:20" ht="15.75" thickBot="1" x14ac:dyDescent="0.3">
      <c r="A1659" s="4" t="s">
        <v>418</v>
      </c>
      <c r="B1659" s="4" t="s">
        <v>438</v>
      </c>
      <c r="C1659" s="4" t="s">
        <v>439</v>
      </c>
      <c r="D1659" s="4" t="s">
        <v>419</v>
      </c>
      <c r="E1659" s="4" t="s">
        <v>420</v>
      </c>
      <c r="F1659" s="4" t="s">
        <v>148</v>
      </c>
      <c r="G1659" s="4" t="s">
        <v>149</v>
      </c>
      <c r="H1659" s="11">
        <v>100.5</v>
      </c>
      <c r="I1659" s="11">
        <v>1716.52</v>
      </c>
      <c r="J1659" s="11">
        <v>994.44</v>
      </c>
      <c r="K1659" s="11">
        <v>1480.5</v>
      </c>
      <c r="L1659" s="12"/>
      <c r="M1659" s="11">
        <v>1168.6199999999999</v>
      </c>
      <c r="N1659" s="12"/>
      <c r="O1659" s="12"/>
      <c r="P1659" s="12"/>
      <c r="Q1659" s="12"/>
      <c r="R1659" s="12"/>
      <c r="S1659" s="11">
        <v>3752.56</v>
      </c>
      <c r="T1659" s="10">
        <v>9213.14</v>
      </c>
    </row>
    <row r="1660" spans="1:20" ht="15.75" thickBot="1" x14ac:dyDescent="0.3">
      <c r="A1660" s="4" t="s">
        <v>418</v>
      </c>
      <c r="B1660" s="4" t="s">
        <v>438</v>
      </c>
      <c r="C1660" s="4" t="s">
        <v>439</v>
      </c>
      <c r="D1660" s="4" t="s">
        <v>419</v>
      </c>
      <c r="E1660" s="4" t="s">
        <v>420</v>
      </c>
      <c r="F1660" s="4" t="s">
        <v>166</v>
      </c>
      <c r="G1660" s="4" t="s">
        <v>167</v>
      </c>
      <c r="H1660" s="8"/>
      <c r="I1660" s="8"/>
      <c r="J1660" s="8"/>
      <c r="K1660" s="8"/>
      <c r="L1660" s="8"/>
      <c r="M1660" s="8"/>
      <c r="N1660" s="8"/>
      <c r="O1660" s="8"/>
      <c r="P1660" s="8"/>
      <c r="Q1660" s="9">
        <v>6279.78</v>
      </c>
      <c r="R1660" s="8"/>
      <c r="S1660" s="8"/>
      <c r="T1660" s="10">
        <v>6279.78</v>
      </c>
    </row>
    <row r="1661" spans="1:20" ht="23.25" thickBot="1" x14ac:dyDescent="0.3">
      <c r="A1661" s="4" t="s">
        <v>418</v>
      </c>
      <c r="B1661" s="4" t="s">
        <v>294</v>
      </c>
      <c r="C1661" s="4" t="s">
        <v>295</v>
      </c>
      <c r="D1661" s="4" t="s">
        <v>421</v>
      </c>
      <c r="E1661" s="4" t="s">
        <v>422</v>
      </c>
      <c r="F1661" s="4" t="s">
        <v>84</v>
      </c>
      <c r="G1661" s="4" t="s">
        <v>85</v>
      </c>
      <c r="H1661" s="11">
        <v>1050.33</v>
      </c>
      <c r="I1661" s="11">
        <v>771.1</v>
      </c>
      <c r="J1661" s="11">
        <v>1499.17</v>
      </c>
      <c r="K1661" s="11">
        <v>1676.71</v>
      </c>
      <c r="L1661" s="11">
        <v>1447.24</v>
      </c>
      <c r="M1661" s="11">
        <v>1507.43</v>
      </c>
      <c r="N1661" s="11">
        <v>1214.6099999999999</v>
      </c>
      <c r="O1661" s="11">
        <v>1725.29</v>
      </c>
      <c r="P1661" s="11">
        <v>1332.29</v>
      </c>
      <c r="Q1661" s="11">
        <v>2320.4499999999998</v>
      </c>
      <c r="R1661" s="11">
        <v>1628.38</v>
      </c>
      <c r="S1661" s="11">
        <v>1556.4</v>
      </c>
      <c r="T1661" s="10">
        <v>17729.400000000001</v>
      </c>
    </row>
    <row r="1662" spans="1:20" ht="23.25" thickBot="1" x14ac:dyDescent="0.3">
      <c r="A1662" s="4" t="s">
        <v>418</v>
      </c>
      <c r="B1662" s="4" t="s">
        <v>294</v>
      </c>
      <c r="C1662" s="4" t="s">
        <v>295</v>
      </c>
      <c r="D1662" s="4" t="s">
        <v>421</v>
      </c>
      <c r="E1662" s="4" t="s">
        <v>422</v>
      </c>
      <c r="F1662" s="4" t="s">
        <v>65</v>
      </c>
      <c r="G1662" s="4" t="s">
        <v>66</v>
      </c>
      <c r="H1662" s="9">
        <v>171.48</v>
      </c>
      <c r="I1662" s="8"/>
      <c r="J1662" s="8"/>
      <c r="K1662" s="8"/>
      <c r="L1662" s="9">
        <v>578.75</v>
      </c>
      <c r="M1662" s="8"/>
      <c r="N1662" s="9">
        <v>21.44</v>
      </c>
      <c r="O1662" s="9">
        <v>278.66000000000003</v>
      </c>
      <c r="P1662" s="9">
        <v>192.92</v>
      </c>
      <c r="Q1662" s="9">
        <v>278.64999999999998</v>
      </c>
      <c r="R1662" s="9">
        <v>685.92</v>
      </c>
      <c r="S1662" s="8"/>
      <c r="T1662" s="10">
        <v>2207.8200000000002</v>
      </c>
    </row>
    <row r="1663" spans="1:20" ht="23.25" thickBot="1" x14ac:dyDescent="0.3">
      <c r="A1663" s="4" t="s">
        <v>418</v>
      </c>
      <c r="B1663" s="4" t="s">
        <v>294</v>
      </c>
      <c r="C1663" s="4" t="s">
        <v>295</v>
      </c>
      <c r="D1663" s="4" t="s">
        <v>421</v>
      </c>
      <c r="E1663" s="4" t="s">
        <v>422</v>
      </c>
      <c r="F1663" s="4" t="s">
        <v>56</v>
      </c>
      <c r="G1663" s="4" t="s">
        <v>57</v>
      </c>
      <c r="H1663" s="11">
        <v>6779.18</v>
      </c>
      <c r="I1663" s="11">
        <v>4983.38</v>
      </c>
      <c r="J1663" s="11">
        <v>9673.8700000000008</v>
      </c>
      <c r="K1663" s="11">
        <v>11410.02</v>
      </c>
      <c r="L1663" s="11">
        <v>9172.23</v>
      </c>
      <c r="M1663" s="11">
        <v>10284.629999999999</v>
      </c>
      <c r="N1663" s="11">
        <v>7891.52</v>
      </c>
      <c r="O1663" s="11">
        <v>10609.73</v>
      </c>
      <c r="P1663" s="11">
        <v>8510.0400000000009</v>
      </c>
      <c r="Q1663" s="11">
        <v>14270.57</v>
      </c>
      <c r="R1663" s="11">
        <v>10243.41</v>
      </c>
      <c r="S1663" s="11">
        <v>10271.280000000001</v>
      </c>
      <c r="T1663" s="10">
        <v>114099.86</v>
      </c>
    </row>
    <row r="1664" spans="1:20" ht="23.25" thickBot="1" x14ac:dyDescent="0.3">
      <c r="A1664" s="4" t="s">
        <v>418</v>
      </c>
      <c r="B1664" s="4" t="s">
        <v>294</v>
      </c>
      <c r="C1664" s="4" t="s">
        <v>295</v>
      </c>
      <c r="D1664" s="4" t="s">
        <v>421</v>
      </c>
      <c r="E1664" s="4" t="s">
        <v>422</v>
      </c>
      <c r="F1664" s="4" t="s">
        <v>68</v>
      </c>
      <c r="G1664" s="4" t="s">
        <v>69</v>
      </c>
      <c r="H1664" s="9">
        <v>275.20999999999998</v>
      </c>
      <c r="I1664" s="9">
        <v>321.5</v>
      </c>
      <c r="J1664" s="9">
        <v>639.79999999999995</v>
      </c>
      <c r="K1664" s="9">
        <v>125.07</v>
      </c>
      <c r="L1664" s="9">
        <v>205.45</v>
      </c>
      <c r="M1664" s="9">
        <v>85.85</v>
      </c>
      <c r="N1664" s="9">
        <v>443.04</v>
      </c>
      <c r="O1664" s="9">
        <v>980.92</v>
      </c>
      <c r="P1664" s="9">
        <v>462.65</v>
      </c>
      <c r="Q1664" s="9">
        <v>1414.61</v>
      </c>
      <c r="R1664" s="9">
        <v>273.27999999999997</v>
      </c>
      <c r="S1664" s="9">
        <v>436.07</v>
      </c>
      <c r="T1664" s="10">
        <v>5663.45</v>
      </c>
    </row>
    <row r="1665" spans="1:20" ht="23.25" thickBot="1" x14ac:dyDescent="0.3">
      <c r="A1665" s="4" t="s">
        <v>418</v>
      </c>
      <c r="B1665" s="4" t="s">
        <v>294</v>
      </c>
      <c r="C1665" s="4" t="s">
        <v>295</v>
      </c>
      <c r="D1665" s="4" t="s">
        <v>421</v>
      </c>
      <c r="E1665" s="4" t="s">
        <v>422</v>
      </c>
      <c r="F1665" s="4" t="s">
        <v>156</v>
      </c>
      <c r="G1665" s="4" t="s">
        <v>157</v>
      </c>
      <c r="H1665" s="12"/>
      <c r="I1665" s="12"/>
      <c r="J1665" s="11">
        <v>21.43</v>
      </c>
      <c r="K1665" s="12"/>
      <c r="L1665" s="11">
        <v>42.86</v>
      </c>
      <c r="M1665" s="12"/>
      <c r="N1665" s="12"/>
      <c r="O1665" s="12"/>
      <c r="P1665" s="12"/>
      <c r="Q1665" s="12"/>
      <c r="R1665" s="11">
        <v>21.43</v>
      </c>
      <c r="S1665" s="12"/>
      <c r="T1665" s="10">
        <v>85.72</v>
      </c>
    </row>
    <row r="1666" spans="1:20" ht="23.25" thickBot="1" x14ac:dyDescent="0.3">
      <c r="A1666" s="4" t="s">
        <v>418</v>
      </c>
      <c r="B1666" s="4" t="s">
        <v>371</v>
      </c>
      <c r="C1666" s="4" t="s">
        <v>372</v>
      </c>
      <c r="D1666" s="4" t="s">
        <v>440</v>
      </c>
      <c r="E1666" s="4" t="s">
        <v>441</v>
      </c>
      <c r="F1666" s="4" t="s">
        <v>61</v>
      </c>
      <c r="G1666" s="4" t="s">
        <v>62</v>
      </c>
      <c r="H1666" s="9">
        <v>194.13</v>
      </c>
      <c r="I1666" s="9">
        <v>416.72</v>
      </c>
      <c r="J1666" s="9">
        <v>1017.18</v>
      </c>
      <c r="K1666" s="9">
        <v>241.07</v>
      </c>
      <c r="L1666" s="9">
        <v>583.63</v>
      </c>
      <c r="M1666" s="9">
        <v>812.23</v>
      </c>
      <c r="N1666" s="9">
        <v>1479.8</v>
      </c>
      <c r="O1666" s="9">
        <v>573.46</v>
      </c>
      <c r="P1666" s="9">
        <v>323.01</v>
      </c>
      <c r="Q1666" s="9">
        <v>411.65</v>
      </c>
      <c r="R1666" s="9">
        <v>55.35</v>
      </c>
      <c r="S1666" s="9">
        <v>295.93</v>
      </c>
      <c r="T1666" s="10">
        <v>6404.16</v>
      </c>
    </row>
    <row r="1667" spans="1:20" ht="23.25" thickBot="1" x14ac:dyDescent="0.3">
      <c r="A1667" s="4" t="s">
        <v>418</v>
      </c>
      <c r="B1667" s="4" t="s">
        <v>371</v>
      </c>
      <c r="C1667" s="4" t="s">
        <v>372</v>
      </c>
      <c r="D1667" s="4" t="s">
        <v>440</v>
      </c>
      <c r="E1667" s="4" t="s">
        <v>441</v>
      </c>
      <c r="F1667" s="4" t="s">
        <v>92</v>
      </c>
      <c r="G1667" s="4" t="s">
        <v>93</v>
      </c>
      <c r="H1667" s="11">
        <v>-1124.5999999999999</v>
      </c>
      <c r="I1667" s="11">
        <v>-317.37</v>
      </c>
      <c r="J1667" s="11">
        <v>10.67</v>
      </c>
      <c r="K1667" s="11">
        <v>-21.97</v>
      </c>
      <c r="L1667" s="11">
        <v>19.45</v>
      </c>
      <c r="M1667" s="11">
        <v>-673.89</v>
      </c>
      <c r="N1667" s="11">
        <v>1.85</v>
      </c>
      <c r="O1667" s="11">
        <v>-172.22</v>
      </c>
      <c r="P1667" s="11">
        <v>-79.400000000000006</v>
      </c>
      <c r="Q1667" s="11">
        <v>22.3</v>
      </c>
      <c r="R1667" s="11">
        <v>-2853.32</v>
      </c>
      <c r="S1667" s="11">
        <v>69.44</v>
      </c>
      <c r="T1667" s="10">
        <v>-5119.0600000000004</v>
      </c>
    </row>
    <row r="1668" spans="1:20" ht="23.25" thickBot="1" x14ac:dyDescent="0.3">
      <c r="A1668" s="4" t="s">
        <v>418</v>
      </c>
      <c r="B1668" s="4" t="s">
        <v>371</v>
      </c>
      <c r="C1668" s="4" t="s">
        <v>372</v>
      </c>
      <c r="D1668" s="4" t="s">
        <v>440</v>
      </c>
      <c r="E1668" s="4" t="s">
        <v>441</v>
      </c>
      <c r="F1668" s="4" t="s">
        <v>235</v>
      </c>
      <c r="G1668" s="4" t="s">
        <v>236</v>
      </c>
      <c r="H1668" s="8"/>
      <c r="I1668" s="8"/>
      <c r="J1668" s="9">
        <v>-91.99</v>
      </c>
      <c r="K1668" s="8"/>
      <c r="L1668" s="8"/>
      <c r="M1668" s="8"/>
      <c r="N1668" s="8"/>
      <c r="O1668" s="8"/>
      <c r="P1668" s="8"/>
      <c r="Q1668" s="8"/>
      <c r="R1668" s="8"/>
      <c r="S1668" s="8"/>
      <c r="T1668" s="10">
        <v>-91.99</v>
      </c>
    </row>
    <row r="1669" spans="1:20" ht="23.25" thickBot="1" x14ac:dyDescent="0.3">
      <c r="A1669" s="4" t="s">
        <v>418</v>
      </c>
      <c r="B1669" s="4" t="s">
        <v>371</v>
      </c>
      <c r="C1669" s="4" t="s">
        <v>372</v>
      </c>
      <c r="D1669" s="4" t="s">
        <v>440</v>
      </c>
      <c r="E1669" s="4" t="s">
        <v>441</v>
      </c>
      <c r="F1669" s="4" t="s">
        <v>120</v>
      </c>
      <c r="G1669" s="4" t="s">
        <v>121</v>
      </c>
      <c r="H1669" s="12"/>
      <c r="I1669" s="12"/>
      <c r="J1669" s="12"/>
      <c r="K1669" s="12"/>
      <c r="L1669" s="12"/>
      <c r="M1669" s="11">
        <v>6.98</v>
      </c>
      <c r="N1669" s="12"/>
      <c r="O1669" s="12"/>
      <c r="P1669" s="12"/>
      <c r="Q1669" s="12"/>
      <c r="R1669" s="12"/>
      <c r="S1669" s="12"/>
      <c r="T1669" s="10">
        <v>6.98</v>
      </c>
    </row>
    <row r="1670" spans="1:20" ht="23.25" thickBot="1" x14ac:dyDescent="0.3">
      <c r="A1670" s="4" t="s">
        <v>418</v>
      </c>
      <c r="B1670" s="4" t="s">
        <v>371</v>
      </c>
      <c r="C1670" s="4" t="s">
        <v>372</v>
      </c>
      <c r="D1670" s="4" t="s">
        <v>440</v>
      </c>
      <c r="E1670" s="4" t="s">
        <v>441</v>
      </c>
      <c r="F1670" s="4" t="s">
        <v>94</v>
      </c>
      <c r="G1670" s="4" t="s">
        <v>95</v>
      </c>
      <c r="H1670" s="9">
        <v>232.9</v>
      </c>
      <c r="I1670" s="9">
        <v>232.9</v>
      </c>
      <c r="J1670" s="9">
        <v>232.9</v>
      </c>
      <c r="K1670" s="9">
        <v>232.9</v>
      </c>
      <c r="L1670" s="9">
        <v>232.9</v>
      </c>
      <c r="M1670" s="9">
        <v>232.9</v>
      </c>
      <c r="N1670" s="9">
        <v>232.9</v>
      </c>
      <c r="O1670" s="9">
        <v>232.9</v>
      </c>
      <c r="P1670" s="9">
        <v>232.9</v>
      </c>
      <c r="Q1670" s="9">
        <v>232.9</v>
      </c>
      <c r="R1670" s="9">
        <v>232.9</v>
      </c>
      <c r="S1670" s="9">
        <v>232.9</v>
      </c>
      <c r="T1670" s="10">
        <v>2794.8</v>
      </c>
    </row>
    <row r="1671" spans="1:20" ht="23.25" thickBot="1" x14ac:dyDescent="0.3">
      <c r="A1671" s="4" t="s">
        <v>418</v>
      </c>
      <c r="B1671" s="4" t="s">
        <v>371</v>
      </c>
      <c r="C1671" s="4" t="s">
        <v>372</v>
      </c>
      <c r="D1671" s="4" t="s">
        <v>440</v>
      </c>
      <c r="E1671" s="4" t="s">
        <v>441</v>
      </c>
      <c r="F1671" s="4" t="s">
        <v>84</v>
      </c>
      <c r="G1671" s="4" t="s">
        <v>85</v>
      </c>
      <c r="H1671" s="11">
        <v>787.28</v>
      </c>
      <c r="I1671" s="11">
        <v>701.34</v>
      </c>
      <c r="J1671" s="11">
        <v>808.46</v>
      </c>
      <c r="K1671" s="11">
        <v>746.81</v>
      </c>
      <c r="L1671" s="11">
        <v>773.16</v>
      </c>
      <c r="M1671" s="11">
        <v>762.65</v>
      </c>
      <c r="N1671" s="11">
        <v>852.71</v>
      </c>
      <c r="O1671" s="11">
        <v>829.43</v>
      </c>
      <c r="P1671" s="11">
        <v>685.34</v>
      </c>
      <c r="Q1671" s="11">
        <v>795.2</v>
      </c>
      <c r="R1671" s="11">
        <v>745.62</v>
      </c>
      <c r="S1671" s="11">
        <v>655.76</v>
      </c>
      <c r="T1671" s="10">
        <v>9143.76</v>
      </c>
    </row>
    <row r="1672" spans="1:20" ht="23.25" thickBot="1" x14ac:dyDescent="0.3">
      <c r="A1672" s="4" t="s">
        <v>418</v>
      </c>
      <c r="B1672" s="4" t="s">
        <v>371</v>
      </c>
      <c r="C1672" s="4" t="s">
        <v>372</v>
      </c>
      <c r="D1672" s="4" t="s">
        <v>440</v>
      </c>
      <c r="E1672" s="4" t="s">
        <v>441</v>
      </c>
      <c r="F1672" s="4" t="s">
        <v>312</v>
      </c>
      <c r="G1672" s="4" t="s">
        <v>313</v>
      </c>
      <c r="H1672" s="9">
        <v>321.43</v>
      </c>
      <c r="I1672" s="9">
        <v>279.95999999999998</v>
      </c>
      <c r="J1672" s="9">
        <v>243.73</v>
      </c>
      <c r="K1672" s="9">
        <v>285.95</v>
      </c>
      <c r="L1672" s="9">
        <v>273.68</v>
      </c>
      <c r="M1672" s="9">
        <v>26.47</v>
      </c>
      <c r="N1672" s="9">
        <v>256.08999999999997</v>
      </c>
      <c r="O1672" s="9">
        <v>170.13</v>
      </c>
      <c r="P1672" s="9">
        <v>54.44</v>
      </c>
      <c r="Q1672" s="8"/>
      <c r="R1672" s="8"/>
      <c r="S1672" s="8"/>
      <c r="T1672" s="10">
        <v>1911.88</v>
      </c>
    </row>
    <row r="1673" spans="1:20" ht="23.25" thickBot="1" x14ac:dyDescent="0.3">
      <c r="A1673" s="4" t="s">
        <v>418</v>
      </c>
      <c r="B1673" s="4" t="s">
        <v>371</v>
      </c>
      <c r="C1673" s="4" t="s">
        <v>372</v>
      </c>
      <c r="D1673" s="4" t="s">
        <v>440</v>
      </c>
      <c r="E1673" s="4" t="s">
        <v>441</v>
      </c>
      <c r="F1673" s="4" t="s">
        <v>44</v>
      </c>
      <c r="G1673" s="4" t="s">
        <v>45</v>
      </c>
      <c r="H1673" s="12"/>
      <c r="I1673" s="12"/>
      <c r="J1673" s="12"/>
      <c r="K1673" s="12"/>
      <c r="L1673" s="11">
        <v>38.96</v>
      </c>
      <c r="M1673" s="12"/>
      <c r="N1673" s="12"/>
      <c r="O1673" s="12"/>
      <c r="P1673" s="12"/>
      <c r="Q1673" s="11">
        <v>110.75</v>
      </c>
      <c r="R1673" s="12"/>
      <c r="S1673" s="12"/>
      <c r="T1673" s="10">
        <v>149.71</v>
      </c>
    </row>
    <row r="1674" spans="1:20" ht="23.25" thickBot="1" x14ac:dyDescent="0.3">
      <c r="A1674" s="4" t="s">
        <v>418</v>
      </c>
      <c r="B1674" s="4" t="s">
        <v>371</v>
      </c>
      <c r="C1674" s="4" t="s">
        <v>372</v>
      </c>
      <c r="D1674" s="4" t="s">
        <v>440</v>
      </c>
      <c r="E1674" s="4" t="s">
        <v>441</v>
      </c>
      <c r="F1674" s="4" t="s">
        <v>124</v>
      </c>
      <c r="G1674" s="4" t="s">
        <v>125</v>
      </c>
      <c r="H1674" s="9">
        <v>80.63</v>
      </c>
      <c r="I1674" s="8"/>
      <c r="J1674" s="8"/>
      <c r="K1674" s="8"/>
      <c r="L1674" s="8"/>
      <c r="M1674" s="8"/>
      <c r="N1674" s="8"/>
      <c r="O1674" s="9">
        <v>29.32</v>
      </c>
      <c r="P1674" s="8"/>
      <c r="Q1674" s="9">
        <v>29.6</v>
      </c>
      <c r="R1674" s="9">
        <v>118.4</v>
      </c>
      <c r="S1674" s="8"/>
      <c r="T1674" s="10">
        <v>257.95</v>
      </c>
    </row>
    <row r="1675" spans="1:20" ht="23.25" thickBot="1" x14ac:dyDescent="0.3">
      <c r="A1675" s="4" t="s">
        <v>418</v>
      </c>
      <c r="B1675" s="4" t="s">
        <v>371</v>
      </c>
      <c r="C1675" s="4" t="s">
        <v>372</v>
      </c>
      <c r="D1675" s="4" t="s">
        <v>440</v>
      </c>
      <c r="E1675" s="4" t="s">
        <v>441</v>
      </c>
      <c r="F1675" s="4" t="s">
        <v>26</v>
      </c>
      <c r="G1675" s="4" t="s">
        <v>27</v>
      </c>
      <c r="H1675" s="12"/>
      <c r="I1675" s="11">
        <v>32.28</v>
      </c>
      <c r="J1675" s="11">
        <v>12.6</v>
      </c>
      <c r="K1675" s="12"/>
      <c r="L1675" s="11">
        <v>25.2</v>
      </c>
      <c r="M1675" s="12"/>
      <c r="N1675" s="12"/>
      <c r="O1675" s="11">
        <v>62.3</v>
      </c>
      <c r="P1675" s="11">
        <v>18.899999999999999</v>
      </c>
      <c r="Q1675" s="12"/>
      <c r="R1675" s="11">
        <v>37.799999999999997</v>
      </c>
      <c r="S1675" s="12"/>
      <c r="T1675" s="10">
        <v>189.08</v>
      </c>
    </row>
    <row r="1676" spans="1:20" ht="23.25" thickBot="1" x14ac:dyDescent="0.3">
      <c r="A1676" s="4" t="s">
        <v>418</v>
      </c>
      <c r="B1676" s="4" t="s">
        <v>371</v>
      </c>
      <c r="C1676" s="4" t="s">
        <v>372</v>
      </c>
      <c r="D1676" s="4" t="s">
        <v>440</v>
      </c>
      <c r="E1676" s="4" t="s">
        <v>441</v>
      </c>
      <c r="F1676" s="4" t="s">
        <v>260</v>
      </c>
      <c r="G1676" s="4" t="s">
        <v>261</v>
      </c>
      <c r="H1676" s="8"/>
      <c r="I1676" s="8"/>
      <c r="J1676" s="8"/>
      <c r="K1676" s="8"/>
      <c r="L1676" s="8"/>
      <c r="M1676" s="8"/>
      <c r="N1676" s="9">
        <v>141.18</v>
      </c>
      <c r="O1676" s="9">
        <v>1.64</v>
      </c>
      <c r="P1676" s="8"/>
      <c r="Q1676" s="8"/>
      <c r="R1676" s="8"/>
      <c r="S1676" s="8"/>
      <c r="T1676" s="10">
        <v>142.82</v>
      </c>
    </row>
    <row r="1677" spans="1:20" ht="23.25" thickBot="1" x14ac:dyDescent="0.3">
      <c r="A1677" s="4" t="s">
        <v>418</v>
      </c>
      <c r="B1677" s="4" t="s">
        <v>371</v>
      </c>
      <c r="C1677" s="4" t="s">
        <v>372</v>
      </c>
      <c r="D1677" s="4" t="s">
        <v>440</v>
      </c>
      <c r="E1677" s="4" t="s">
        <v>441</v>
      </c>
      <c r="F1677" s="4" t="s">
        <v>207</v>
      </c>
      <c r="G1677" s="4" t="s">
        <v>208</v>
      </c>
      <c r="H1677" s="12"/>
      <c r="I1677" s="11">
        <v>4.9000000000000004</v>
      </c>
      <c r="J1677" s="12"/>
      <c r="K1677" s="12"/>
      <c r="L1677" s="12"/>
      <c r="M1677" s="12"/>
      <c r="N1677" s="12"/>
      <c r="O1677" s="12"/>
      <c r="P1677" s="12"/>
      <c r="Q1677" s="12"/>
      <c r="R1677" s="11">
        <v>1.1499999999999999</v>
      </c>
      <c r="S1677" s="12"/>
      <c r="T1677" s="10">
        <v>6.05</v>
      </c>
    </row>
    <row r="1678" spans="1:20" ht="23.25" thickBot="1" x14ac:dyDescent="0.3">
      <c r="A1678" s="4" t="s">
        <v>418</v>
      </c>
      <c r="B1678" s="4" t="s">
        <v>371</v>
      </c>
      <c r="C1678" s="4" t="s">
        <v>372</v>
      </c>
      <c r="D1678" s="4" t="s">
        <v>440</v>
      </c>
      <c r="E1678" s="4" t="s">
        <v>441</v>
      </c>
      <c r="F1678" s="4" t="s">
        <v>71</v>
      </c>
      <c r="G1678" s="4" t="s">
        <v>72</v>
      </c>
      <c r="H1678" s="9">
        <v>12.02</v>
      </c>
      <c r="I1678" s="9">
        <v>4.7300000000000004</v>
      </c>
      <c r="J1678" s="9">
        <v>31.81</v>
      </c>
      <c r="K1678" s="9">
        <v>21.66</v>
      </c>
      <c r="L1678" s="9">
        <v>11.82</v>
      </c>
      <c r="M1678" s="9">
        <v>3.38</v>
      </c>
      <c r="N1678" s="9">
        <v>2.9</v>
      </c>
      <c r="O1678" s="9">
        <v>72.239999999999995</v>
      </c>
      <c r="P1678" s="9">
        <v>3.77</v>
      </c>
      <c r="Q1678" s="9">
        <v>64.17</v>
      </c>
      <c r="R1678" s="9">
        <v>26.71</v>
      </c>
      <c r="S1678" s="9">
        <v>20.45</v>
      </c>
      <c r="T1678" s="10">
        <v>275.66000000000003</v>
      </c>
    </row>
    <row r="1679" spans="1:20" ht="23.25" thickBot="1" x14ac:dyDescent="0.3">
      <c r="A1679" s="4" t="s">
        <v>418</v>
      </c>
      <c r="B1679" s="4" t="s">
        <v>371</v>
      </c>
      <c r="C1679" s="4" t="s">
        <v>372</v>
      </c>
      <c r="D1679" s="4" t="s">
        <v>440</v>
      </c>
      <c r="E1679" s="4" t="s">
        <v>441</v>
      </c>
      <c r="F1679" s="4" t="s">
        <v>98</v>
      </c>
      <c r="G1679" s="4" t="s">
        <v>99</v>
      </c>
      <c r="H1679" s="12"/>
      <c r="I1679" s="12"/>
      <c r="J1679" s="12"/>
      <c r="K1679" s="12"/>
      <c r="L1679" s="11">
        <v>1.02</v>
      </c>
      <c r="M1679" s="12"/>
      <c r="N1679" s="11">
        <v>1.02</v>
      </c>
      <c r="O1679" s="12"/>
      <c r="P1679" s="11">
        <v>2</v>
      </c>
      <c r="Q1679" s="11">
        <v>0.86</v>
      </c>
      <c r="R1679" s="12"/>
      <c r="S1679" s="11">
        <v>4.67</v>
      </c>
      <c r="T1679" s="10">
        <v>9.57</v>
      </c>
    </row>
    <row r="1680" spans="1:20" ht="23.25" thickBot="1" x14ac:dyDescent="0.3">
      <c r="A1680" s="4" t="s">
        <v>418</v>
      </c>
      <c r="B1680" s="4" t="s">
        <v>371</v>
      </c>
      <c r="C1680" s="4" t="s">
        <v>372</v>
      </c>
      <c r="D1680" s="4" t="s">
        <v>440</v>
      </c>
      <c r="E1680" s="4" t="s">
        <v>441</v>
      </c>
      <c r="F1680" s="4" t="s">
        <v>130</v>
      </c>
      <c r="G1680" s="4" t="s">
        <v>131</v>
      </c>
      <c r="H1680" s="9">
        <v>6.1</v>
      </c>
      <c r="I1680" s="9">
        <v>5.15</v>
      </c>
      <c r="J1680" s="9">
        <v>17.920000000000002</v>
      </c>
      <c r="K1680" s="9">
        <v>6.98</v>
      </c>
      <c r="L1680" s="8"/>
      <c r="M1680" s="9">
        <v>8.9600000000000009</v>
      </c>
      <c r="N1680" s="9">
        <v>4.59</v>
      </c>
      <c r="O1680" s="9">
        <v>9.8800000000000008</v>
      </c>
      <c r="P1680" s="8"/>
      <c r="Q1680" s="9">
        <v>9.85</v>
      </c>
      <c r="R1680" s="9">
        <v>7.44</v>
      </c>
      <c r="S1680" s="8"/>
      <c r="T1680" s="10">
        <v>76.87</v>
      </c>
    </row>
    <row r="1681" spans="1:20" ht="23.25" thickBot="1" x14ac:dyDescent="0.3">
      <c r="A1681" s="4" t="s">
        <v>418</v>
      </c>
      <c r="B1681" s="4" t="s">
        <v>371</v>
      </c>
      <c r="C1681" s="4" t="s">
        <v>372</v>
      </c>
      <c r="D1681" s="4" t="s">
        <v>440</v>
      </c>
      <c r="E1681" s="4" t="s">
        <v>441</v>
      </c>
      <c r="F1681" s="4" t="s">
        <v>136</v>
      </c>
      <c r="G1681" s="4" t="s">
        <v>137</v>
      </c>
      <c r="H1681" s="12"/>
      <c r="I1681" s="12"/>
      <c r="J1681" s="12"/>
      <c r="K1681" s="12"/>
      <c r="L1681" s="12"/>
      <c r="M1681" s="12"/>
      <c r="N1681" s="11">
        <v>0.25</v>
      </c>
      <c r="O1681" s="12"/>
      <c r="P1681" s="12"/>
      <c r="Q1681" s="12"/>
      <c r="R1681" s="11">
        <v>1.02</v>
      </c>
      <c r="S1681" s="12"/>
      <c r="T1681" s="10">
        <v>1.27</v>
      </c>
    </row>
    <row r="1682" spans="1:20" ht="23.25" thickBot="1" x14ac:dyDescent="0.3">
      <c r="A1682" s="4" t="s">
        <v>418</v>
      </c>
      <c r="B1682" s="4" t="s">
        <v>371</v>
      </c>
      <c r="C1682" s="4" t="s">
        <v>372</v>
      </c>
      <c r="D1682" s="4" t="s">
        <v>440</v>
      </c>
      <c r="E1682" s="4" t="s">
        <v>441</v>
      </c>
      <c r="F1682" s="4" t="s">
        <v>102</v>
      </c>
      <c r="G1682" s="4" t="s">
        <v>103</v>
      </c>
      <c r="H1682" s="9">
        <v>567.5</v>
      </c>
      <c r="I1682" s="8"/>
      <c r="J1682" s="8"/>
      <c r="K1682" s="8"/>
      <c r="L1682" s="8"/>
      <c r="M1682" s="8"/>
      <c r="N1682" s="8"/>
      <c r="O1682" s="8"/>
      <c r="P1682" s="8"/>
      <c r="Q1682" s="8"/>
      <c r="R1682" s="8"/>
      <c r="S1682" s="8"/>
      <c r="T1682" s="10">
        <v>567.5</v>
      </c>
    </row>
    <row r="1683" spans="1:20" ht="23.25" thickBot="1" x14ac:dyDescent="0.3">
      <c r="A1683" s="4" t="s">
        <v>418</v>
      </c>
      <c r="B1683" s="4" t="s">
        <v>371</v>
      </c>
      <c r="C1683" s="4" t="s">
        <v>372</v>
      </c>
      <c r="D1683" s="4" t="s">
        <v>440</v>
      </c>
      <c r="E1683" s="4" t="s">
        <v>441</v>
      </c>
      <c r="F1683" s="4" t="s">
        <v>178</v>
      </c>
      <c r="G1683" s="4" t="s">
        <v>179</v>
      </c>
      <c r="H1683" s="12"/>
      <c r="I1683" s="11">
        <v>10.24</v>
      </c>
      <c r="J1683" s="12"/>
      <c r="K1683" s="11">
        <v>7.5</v>
      </c>
      <c r="L1683" s="12"/>
      <c r="M1683" s="11">
        <v>0.97</v>
      </c>
      <c r="N1683" s="12"/>
      <c r="O1683" s="12"/>
      <c r="P1683" s="12"/>
      <c r="Q1683" s="12"/>
      <c r="R1683" s="12"/>
      <c r="S1683" s="12"/>
      <c r="T1683" s="10">
        <v>18.71</v>
      </c>
    </row>
    <row r="1684" spans="1:20" ht="23.25" thickBot="1" x14ac:dyDescent="0.3">
      <c r="A1684" s="4" t="s">
        <v>418</v>
      </c>
      <c r="B1684" s="4" t="s">
        <v>371</v>
      </c>
      <c r="C1684" s="4" t="s">
        <v>372</v>
      </c>
      <c r="D1684" s="4" t="s">
        <v>440</v>
      </c>
      <c r="E1684" s="4" t="s">
        <v>441</v>
      </c>
      <c r="F1684" s="4" t="s">
        <v>144</v>
      </c>
      <c r="G1684" s="4" t="s">
        <v>145</v>
      </c>
      <c r="H1684" s="8"/>
      <c r="I1684" s="8"/>
      <c r="J1684" s="9">
        <v>2.63</v>
      </c>
      <c r="K1684" s="9">
        <v>2.63</v>
      </c>
      <c r="L1684" s="9">
        <v>0.4</v>
      </c>
      <c r="M1684" s="9">
        <v>3.1</v>
      </c>
      <c r="N1684" s="8"/>
      <c r="O1684" s="8"/>
      <c r="P1684" s="8"/>
      <c r="Q1684" s="8"/>
      <c r="R1684" s="8"/>
      <c r="S1684" s="8"/>
      <c r="T1684" s="10">
        <v>8.76</v>
      </c>
    </row>
    <row r="1685" spans="1:20" ht="23.25" thickBot="1" x14ac:dyDescent="0.3">
      <c r="A1685" s="4" t="s">
        <v>418</v>
      </c>
      <c r="B1685" s="4" t="s">
        <v>371</v>
      </c>
      <c r="C1685" s="4" t="s">
        <v>372</v>
      </c>
      <c r="D1685" s="4" t="s">
        <v>440</v>
      </c>
      <c r="E1685" s="4" t="s">
        <v>441</v>
      </c>
      <c r="F1685" s="4" t="s">
        <v>217</v>
      </c>
      <c r="G1685" s="4" t="s">
        <v>218</v>
      </c>
      <c r="H1685" s="12"/>
      <c r="I1685" s="12"/>
      <c r="J1685" s="12"/>
      <c r="K1685" s="11">
        <v>1.79</v>
      </c>
      <c r="L1685" s="11">
        <v>2.0499999999999998</v>
      </c>
      <c r="M1685" s="11">
        <v>3.94</v>
      </c>
      <c r="N1685" s="12"/>
      <c r="O1685" s="12"/>
      <c r="P1685" s="12"/>
      <c r="Q1685" s="12"/>
      <c r="R1685" s="12"/>
      <c r="S1685" s="12"/>
      <c r="T1685" s="10">
        <v>7.78</v>
      </c>
    </row>
    <row r="1686" spans="1:20" ht="23.25" thickBot="1" x14ac:dyDescent="0.3">
      <c r="A1686" s="4" t="s">
        <v>418</v>
      </c>
      <c r="B1686" s="4" t="s">
        <v>371</v>
      </c>
      <c r="C1686" s="4" t="s">
        <v>372</v>
      </c>
      <c r="D1686" s="4" t="s">
        <v>440</v>
      </c>
      <c r="E1686" s="4" t="s">
        <v>441</v>
      </c>
      <c r="F1686" s="4" t="s">
        <v>152</v>
      </c>
      <c r="G1686" s="4" t="s">
        <v>153</v>
      </c>
      <c r="H1686" s="8"/>
      <c r="I1686" s="8"/>
      <c r="J1686" s="9">
        <v>3.75</v>
      </c>
      <c r="K1686" s="8"/>
      <c r="L1686" s="8"/>
      <c r="M1686" s="8"/>
      <c r="N1686" s="8"/>
      <c r="O1686" s="8"/>
      <c r="P1686" s="8"/>
      <c r="Q1686" s="8"/>
      <c r="R1686" s="8"/>
      <c r="S1686" s="8"/>
      <c r="T1686" s="10">
        <v>3.75</v>
      </c>
    </row>
    <row r="1687" spans="1:20" ht="23.25" thickBot="1" x14ac:dyDescent="0.3">
      <c r="A1687" s="4" t="s">
        <v>418</v>
      </c>
      <c r="B1687" s="4" t="s">
        <v>371</v>
      </c>
      <c r="C1687" s="4" t="s">
        <v>372</v>
      </c>
      <c r="D1687" s="4" t="s">
        <v>440</v>
      </c>
      <c r="E1687" s="4" t="s">
        <v>441</v>
      </c>
      <c r="F1687" s="4" t="s">
        <v>180</v>
      </c>
      <c r="G1687" s="4" t="s">
        <v>181</v>
      </c>
      <c r="H1687" s="11">
        <v>2442.92</v>
      </c>
      <c r="I1687" s="11">
        <v>1543.39</v>
      </c>
      <c r="J1687" s="11">
        <v>3167.62</v>
      </c>
      <c r="K1687" s="11">
        <v>2157.83</v>
      </c>
      <c r="L1687" s="11">
        <v>2214.6</v>
      </c>
      <c r="M1687" s="11">
        <v>2049.92</v>
      </c>
      <c r="N1687" s="11">
        <v>1430.66</v>
      </c>
      <c r="O1687" s="11">
        <v>1602.52</v>
      </c>
      <c r="P1687" s="11">
        <v>929.02</v>
      </c>
      <c r="Q1687" s="11">
        <v>1679.53</v>
      </c>
      <c r="R1687" s="11">
        <v>2041.46</v>
      </c>
      <c r="S1687" s="11">
        <v>1440.66</v>
      </c>
      <c r="T1687" s="10">
        <v>22700.13</v>
      </c>
    </row>
    <row r="1688" spans="1:20" ht="23.25" thickBot="1" x14ac:dyDescent="0.3">
      <c r="A1688" s="4" t="s">
        <v>418</v>
      </c>
      <c r="B1688" s="4" t="s">
        <v>371</v>
      </c>
      <c r="C1688" s="4" t="s">
        <v>372</v>
      </c>
      <c r="D1688" s="4" t="s">
        <v>440</v>
      </c>
      <c r="E1688" s="4" t="s">
        <v>441</v>
      </c>
      <c r="F1688" s="4" t="s">
        <v>56</v>
      </c>
      <c r="G1688" s="4" t="s">
        <v>57</v>
      </c>
      <c r="H1688" s="9">
        <v>5305.7</v>
      </c>
      <c r="I1688" s="9">
        <v>4734.08</v>
      </c>
      <c r="J1688" s="9">
        <v>5505.53</v>
      </c>
      <c r="K1688" s="9">
        <v>5000.83</v>
      </c>
      <c r="L1688" s="9">
        <v>5267.65</v>
      </c>
      <c r="M1688" s="9">
        <v>5196.1099999999997</v>
      </c>
      <c r="N1688" s="9">
        <v>5724.48</v>
      </c>
      <c r="O1688" s="9">
        <v>5620.48</v>
      </c>
      <c r="P1688" s="9">
        <v>4543.42</v>
      </c>
      <c r="Q1688" s="9">
        <v>5431.57</v>
      </c>
      <c r="R1688" s="9">
        <v>5111.92</v>
      </c>
      <c r="S1688" s="9">
        <v>4484.82</v>
      </c>
      <c r="T1688" s="10">
        <v>61926.59</v>
      </c>
    </row>
    <row r="1689" spans="1:20" ht="23.25" thickBot="1" x14ac:dyDescent="0.3">
      <c r="A1689" s="4" t="s">
        <v>418</v>
      </c>
      <c r="B1689" s="4" t="s">
        <v>371</v>
      </c>
      <c r="C1689" s="4" t="s">
        <v>372</v>
      </c>
      <c r="D1689" s="4" t="s">
        <v>440</v>
      </c>
      <c r="E1689" s="4" t="s">
        <v>441</v>
      </c>
      <c r="F1689" s="4" t="s">
        <v>68</v>
      </c>
      <c r="G1689" s="4" t="s">
        <v>69</v>
      </c>
      <c r="H1689" s="11">
        <v>110.52</v>
      </c>
      <c r="I1689" s="11">
        <v>90.86</v>
      </c>
      <c r="J1689" s="11">
        <v>56.31</v>
      </c>
      <c r="K1689" s="11">
        <v>136.91</v>
      </c>
      <c r="L1689" s="11">
        <v>51.38</v>
      </c>
      <c r="M1689" s="11">
        <v>50.63</v>
      </c>
      <c r="N1689" s="11">
        <v>141.82</v>
      </c>
      <c r="O1689" s="11">
        <v>85.67</v>
      </c>
      <c r="P1689" s="11">
        <v>171.46</v>
      </c>
      <c r="Q1689" s="11">
        <v>39.11</v>
      </c>
      <c r="R1689" s="11">
        <v>17.61</v>
      </c>
      <c r="S1689" s="11">
        <v>26.58</v>
      </c>
      <c r="T1689" s="10">
        <v>978.86</v>
      </c>
    </row>
    <row r="1690" spans="1:20" ht="23.25" thickBot="1" x14ac:dyDescent="0.3">
      <c r="A1690" s="4" t="s">
        <v>418</v>
      </c>
      <c r="B1690" s="4" t="s">
        <v>371</v>
      </c>
      <c r="C1690" s="4" t="s">
        <v>372</v>
      </c>
      <c r="D1690" s="4" t="s">
        <v>440</v>
      </c>
      <c r="E1690" s="4" t="s">
        <v>441</v>
      </c>
      <c r="F1690" s="4" t="s">
        <v>154</v>
      </c>
      <c r="G1690" s="4" t="s">
        <v>155</v>
      </c>
      <c r="H1690" s="8"/>
      <c r="I1690" s="8"/>
      <c r="J1690" s="8"/>
      <c r="K1690" s="8"/>
      <c r="L1690" s="9">
        <v>1.19</v>
      </c>
      <c r="M1690" s="8"/>
      <c r="N1690" s="8"/>
      <c r="O1690" s="8"/>
      <c r="P1690" s="8"/>
      <c r="Q1690" s="9">
        <v>1.3</v>
      </c>
      <c r="R1690" s="8"/>
      <c r="S1690" s="8"/>
      <c r="T1690" s="10">
        <v>2.4900000000000002</v>
      </c>
    </row>
    <row r="1691" spans="1:20" ht="15.75" thickBot="1" x14ac:dyDescent="0.3">
      <c r="A1691" s="4" t="s">
        <v>418</v>
      </c>
      <c r="B1691" s="4" t="s">
        <v>442</v>
      </c>
      <c r="C1691" s="4" t="s">
        <v>443</v>
      </c>
      <c r="D1691" s="4" t="s">
        <v>419</v>
      </c>
      <c r="E1691" s="4" t="s">
        <v>420</v>
      </c>
      <c r="F1691" s="4" t="s">
        <v>146</v>
      </c>
      <c r="G1691" s="4" t="s">
        <v>147</v>
      </c>
      <c r="H1691" s="12"/>
      <c r="I1691" s="12"/>
      <c r="J1691" s="12"/>
      <c r="K1691" s="11">
        <v>787.8</v>
      </c>
      <c r="L1691" s="12"/>
      <c r="M1691" s="11">
        <v>266.7</v>
      </c>
      <c r="N1691" s="12"/>
      <c r="O1691" s="12"/>
      <c r="P1691" s="12"/>
      <c r="Q1691" s="12"/>
      <c r="R1691" s="12"/>
      <c r="S1691" s="12"/>
      <c r="T1691" s="10">
        <v>1054.5</v>
      </c>
    </row>
    <row r="1692" spans="1:20" ht="23.25" thickBot="1" x14ac:dyDescent="0.3">
      <c r="A1692" s="4" t="s">
        <v>444</v>
      </c>
      <c r="B1692" s="4" t="s">
        <v>80</v>
      </c>
      <c r="C1692" s="4" t="s">
        <v>81</v>
      </c>
      <c r="D1692" s="4" t="s">
        <v>445</v>
      </c>
      <c r="E1692" s="4" t="s">
        <v>446</v>
      </c>
      <c r="F1692" s="4" t="s">
        <v>84</v>
      </c>
      <c r="G1692" s="4" t="s">
        <v>85</v>
      </c>
      <c r="H1692" s="9">
        <v>7.59</v>
      </c>
      <c r="I1692" s="9">
        <v>12.35</v>
      </c>
      <c r="J1692" s="9">
        <v>5.44</v>
      </c>
      <c r="K1692" s="9">
        <v>5.44</v>
      </c>
      <c r="L1692" s="9">
        <v>25.56</v>
      </c>
      <c r="M1692" s="8"/>
      <c r="N1692" s="9">
        <v>24.01</v>
      </c>
      <c r="O1692" s="9">
        <v>0.45</v>
      </c>
      <c r="P1692" s="8"/>
      <c r="Q1692" s="8"/>
      <c r="R1692" s="9">
        <v>4.3499999999999996</v>
      </c>
      <c r="S1692" s="9">
        <v>6.14</v>
      </c>
      <c r="T1692" s="10">
        <v>91.33</v>
      </c>
    </row>
    <row r="1693" spans="1:20" ht="23.25" thickBot="1" x14ac:dyDescent="0.3">
      <c r="A1693" s="4" t="s">
        <v>444</v>
      </c>
      <c r="B1693" s="4" t="s">
        <v>80</v>
      </c>
      <c r="C1693" s="4" t="s">
        <v>81</v>
      </c>
      <c r="D1693" s="4" t="s">
        <v>445</v>
      </c>
      <c r="E1693" s="4" t="s">
        <v>446</v>
      </c>
      <c r="F1693" s="4" t="s">
        <v>56</v>
      </c>
      <c r="G1693" s="4" t="s">
        <v>57</v>
      </c>
      <c r="H1693" s="11">
        <v>182.3</v>
      </c>
      <c r="I1693" s="11">
        <v>414.1</v>
      </c>
      <c r="J1693" s="11">
        <v>182.38</v>
      </c>
      <c r="K1693" s="11">
        <v>182.38</v>
      </c>
      <c r="L1693" s="11">
        <v>838.93</v>
      </c>
      <c r="M1693" s="12"/>
      <c r="N1693" s="11">
        <v>805.14</v>
      </c>
      <c r="O1693" s="12"/>
      <c r="P1693" s="12"/>
      <c r="Q1693" s="12"/>
      <c r="R1693" s="11">
        <v>145.9</v>
      </c>
      <c r="S1693" s="11">
        <v>150.22</v>
      </c>
      <c r="T1693" s="10">
        <v>2901.35</v>
      </c>
    </row>
    <row r="1694" spans="1:20" ht="23.25" thickBot="1" x14ac:dyDescent="0.3">
      <c r="A1694" s="4" t="s">
        <v>444</v>
      </c>
      <c r="B1694" s="4" t="s">
        <v>80</v>
      </c>
      <c r="C1694" s="4" t="s">
        <v>81</v>
      </c>
      <c r="D1694" s="4" t="s">
        <v>445</v>
      </c>
      <c r="E1694" s="4" t="s">
        <v>446</v>
      </c>
      <c r="F1694" s="4" t="s">
        <v>68</v>
      </c>
      <c r="G1694" s="4" t="s">
        <v>69</v>
      </c>
      <c r="H1694" s="9">
        <v>72.25</v>
      </c>
      <c r="I1694" s="8"/>
      <c r="J1694" s="8"/>
      <c r="K1694" s="8"/>
      <c r="L1694" s="9">
        <v>18.059999999999999</v>
      </c>
      <c r="M1694" s="8"/>
      <c r="N1694" s="8"/>
      <c r="O1694" s="9">
        <v>15.16</v>
      </c>
      <c r="P1694" s="8"/>
      <c r="Q1694" s="8"/>
      <c r="R1694" s="8"/>
      <c r="S1694" s="9">
        <v>55.82</v>
      </c>
      <c r="T1694" s="10">
        <v>161.29</v>
      </c>
    </row>
    <row r="1695" spans="1:20" ht="23.25" thickBot="1" x14ac:dyDescent="0.3">
      <c r="A1695" s="4" t="s">
        <v>444</v>
      </c>
      <c r="B1695" s="4" t="s">
        <v>80</v>
      </c>
      <c r="C1695" s="4" t="s">
        <v>81</v>
      </c>
      <c r="D1695" s="4" t="s">
        <v>445</v>
      </c>
      <c r="E1695" s="4" t="s">
        <v>446</v>
      </c>
      <c r="F1695" s="4" t="s">
        <v>156</v>
      </c>
      <c r="G1695" s="4" t="s">
        <v>157</v>
      </c>
      <c r="H1695" s="12"/>
      <c r="I1695" s="12"/>
      <c r="J1695" s="12"/>
      <c r="K1695" s="12"/>
      <c r="L1695" s="12"/>
      <c r="M1695" s="12"/>
      <c r="N1695" s="12"/>
      <c r="O1695" s="12"/>
      <c r="P1695" s="12"/>
      <c r="Q1695" s="12"/>
      <c r="R1695" s="12"/>
      <c r="S1695" s="11">
        <v>21.43</v>
      </c>
      <c r="T1695" s="10">
        <v>21.43</v>
      </c>
    </row>
    <row r="1696" spans="1:20" ht="15.75" thickBot="1" x14ac:dyDescent="0.3">
      <c r="A1696" s="4" t="s">
        <v>444</v>
      </c>
      <c r="B1696" s="4" t="s">
        <v>80</v>
      </c>
      <c r="C1696" s="4" t="s">
        <v>81</v>
      </c>
      <c r="D1696" s="4" t="s">
        <v>447</v>
      </c>
      <c r="E1696" s="4" t="s">
        <v>448</v>
      </c>
      <c r="F1696" s="4" t="s">
        <v>84</v>
      </c>
      <c r="G1696" s="4" t="s">
        <v>85</v>
      </c>
      <c r="H1696" s="9">
        <v>18.45</v>
      </c>
      <c r="I1696" s="9">
        <v>-0.04</v>
      </c>
      <c r="J1696" s="9">
        <v>22.16</v>
      </c>
      <c r="K1696" s="9">
        <v>10.8</v>
      </c>
      <c r="L1696" s="9">
        <v>4.3499999999999996</v>
      </c>
      <c r="M1696" s="9">
        <v>6.5</v>
      </c>
      <c r="N1696" s="9">
        <v>19.579999999999998</v>
      </c>
      <c r="O1696" s="8"/>
      <c r="P1696" s="9">
        <v>35.200000000000003</v>
      </c>
      <c r="Q1696" s="9">
        <v>8.6999999999999993</v>
      </c>
      <c r="R1696" s="9">
        <v>24.36</v>
      </c>
      <c r="S1696" s="9">
        <v>11.18</v>
      </c>
      <c r="T1696" s="10">
        <v>161.24</v>
      </c>
    </row>
    <row r="1697" spans="1:20" ht="15.75" thickBot="1" x14ac:dyDescent="0.3">
      <c r="A1697" s="4" t="s">
        <v>444</v>
      </c>
      <c r="B1697" s="4" t="s">
        <v>80</v>
      </c>
      <c r="C1697" s="4" t="s">
        <v>81</v>
      </c>
      <c r="D1697" s="4" t="s">
        <v>447</v>
      </c>
      <c r="E1697" s="4" t="s">
        <v>448</v>
      </c>
      <c r="F1697" s="4" t="s">
        <v>56</v>
      </c>
      <c r="G1697" s="4" t="s">
        <v>57</v>
      </c>
      <c r="H1697" s="11">
        <v>510.44</v>
      </c>
      <c r="I1697" s="11">
        <v>-145.84</v>
      </c>
      <c r="J1697" s="11">
        <v>670.95</v>
      </c>
      <c r="K1697" s="11">
        <v>72.95</v>
      </c>
      <c r="L1697" s="11">
        <v>145.9</v>
      </c>
      <c r="M1697" s="11">
        <v>145.9</v>
      </c>
      <c r="N1697" s="11">
        <v>656.55</v>
      </c>
      <c r="O1697" s="12"/>
      <c r="P1697" s="11">
        <v>891.15</v>
      </c>
      <c r="Q1697" s="11">
        <v>291.8</v>
      </c>
      <c r="R1697" s="11">
        <v>437.7</v>
      </c>
      <c r="S1697" s="11">
        <v>300.44</v>
      </c>
      <c r="T1697" s="10">
        <v>3977.94</v>
      </c>
    </row>
    <row r="1698" spans="1:20" ht="15.75" thickBot="1" x14ac:dyDescent="0.3">
      <c r="A1698" s="4" t="s">
        <v>444</v>
      </c>
      <c r="B1698" s="4" t="s">
        <v>80</v>
      </c>
      <c r="C1698" s="4" t="s">
        <v>81</v>
      </c>
      <c r="D1698" s="4" t="s">
        <v>447</v>
      </c>
      <c r="E1698" s="4" t="s">
        <v>448</v>
      </c>
      <c r="F1698" s="4" t="s">
        <v>68</v>
      </c>
      <c r="G1698" s="4" t="s">
        <v>69</v>
      </c>
      <c r="H1698" s="9">
        <v>108.38</v>
      </c>
      <c r="I1698" s="9">
        <v>144.5</v>
      </c>
      <c r="J1698" s="9">
        <v>72.25</v>
      </c>
      <c r="K1698" s="9">
        <v>289</v>
      </c>
      <c r="L1698" s="8"/>
      <c r="M1698" s="9">
        <v>72.25</v>
      </c>
      <c r="N1698" s="8"/>
      <c r="O1698" s="8"/>
      <c r="P1698" s="9">
        <v>289</v>
      </c>
      <c r="Q1698" s="8"/>
      <c r="R1698" s="9">
        <v>379.32</v>
      </c>
      <c r="S1698" s="9">
        <v>74.42</v>
      </c>
      <c r="T1698" s="10">
        <v>1429.12</v>
      </c>
    </row>
    <row r="1699" spans="1:20" ht="15.75" thickBot="1" x14ac:dyDescent="0.3">
      <c r="A1699" s="4" t="s">
        <v>444</v>
      </c>
      <c r="B1699" s="4" t="s">
        <v>80</v>
      </c>
      <c r="C1699" s="4" t="s">
        <v>81</v>
      </c>
      <c r="D1699" s="4" t="s">
        <v>449</v>
      </c>
      <c r="E1699" s="4" t="s">
        <v>450</v>
      </c>
      <c r="F1699" s="4" t="s">
        <v>84</v>
      </c>
      <c r="G1699" s="4" t="s">
        <v>85</v>
      </c>
      <c r="H1699" s="11">
        <v>147.82</v>
      </c>
      <c r="I1699" s="11">
        <v>648.82000000000005</v>
      </c>
      <c r="J1699" s="11">
        <v>314.38</v>
      </c>
      <c r="K1699" s="11">
        <v>341.02</v>
      </c>
      <c r="L1699" s="11">
        <v>4.3499999999999996</v>
      </c>
      <c r="M1699" s="11">
        <v>285.83999999999997</v>
      </c>
      <c r="N1699" s="11">
        <v>523.22</v>
      </c>
      <c r="O1699" s="11">
        <v>48.19</v>
      </c>
      <c r="P1699" s="11">
        <v>283.52999999999997</v>
      </c>
      <c r="Q1699" s="11">
        <v>132.74</v>
      </c>
      <c r="R1699" s="11">
        <v>611.41</v>
      </c>
      <c r="S1699" s="11">
        <v>637.21</v>
      </c>
      <c r="T1699" s="10">
        <v>3978.53</v>
      </c>
    </row>
    <row r="1700" spans="1:20" ht="15.75" thickBot="1" x14ac:dyDescent="0.3">
      <c r="A1700" s="4" t="s">
        <v>444</v>
      </c>
      <c r="B1700" s="4" t="s">
        <v>80</v>
      </c>
      <c r="C1700" s="4" t="s">
        <v>81</v>
      </c>
      <c r="D1700" s="4" t="s">
        <v>449</v>
      </c>
      <c r="E1700" s="4" t="s">
        <v>450</v>
      </c>
      <c r="F1700" s="4" t="s">
        <v>65</v>
      </c>
      <c r="G1700" s="4" t="s">
        <v>66</v>
      </c>
      <c r="H1700" s="8"/>
      <c r="I1700" s="8"/>
      <c r="J1700" s="8"/>
      <c r="K1700" s="8"/>
      <c r="L1700" s="8"/>
      <c r="M1700" s="8"/>
      <c r="N1700" s="8"/>
      <c r="O1700" s="8"/>
      <c r="P1700" s="8"/>
      <c r="Q1700" s="8"/>
      <c r="R1700" s="8"/>
      <c r="S1700" s="9">
        <v>353.2</v>
      </c>
      <c r="T1700" s="10">
        <v>353.2</v>
      </c>
    </row>
    <row r="1701" spans="1:20" ht="15.75" thickBot="1" x14ac:dyDescent="0.3">
      <c r="A1701" s="4" t="s">
        <v>444</v>
      </c>
      <c r="B1701" s="4" t="s">
        <v>80</v>
      </c>
      <c r="C1701" s="4" t="s">
        <v>81</v>
      </c>
      <c r="D1701" s="4" t="s">
        <v>449</v>
      </c>
      <c r="E1701" s="4" t="s">
        <v>450</v>
      </c>
      <c r="F1701" s="4" t="s">
        <v>56</v>
      </c>
      <c r="G1701" s="4" t="s">
        <v>57</v>
      </c>
      <c r="H1701" s="11">
        <v>4414.58</v>
      </c>
      <c r="I1701" s="11">
        <v>21429.4</v>
      </c>
      <c r="J1701" s="11">
        <v>10541.22</v>
      </c>
      <c r="K1701" s="11">
        <v>10784.29</v>
      </c>
      <c r="L1701" s="11">
        <v>145.9</v>
      </c>
      <c r="M1701" s="11">
        <v>9493.31</v>
      </c>
      <c r="N1701" s="11">
        <v>17146.259999999998</v>
      </c>
      <c r="O1701" s="11">
        <v>1615.66</v>
      </c>
      <c r="P1701" s="11">
        <v>8916.0400000000009</v>
      </c>
      <c r="Q1701" s="11">
        <v>4450.74</v>
      </c>
      <c r="R1701" s="11">
        <v>20500.53</v>
      </c>
      <c r="S1701" s="11">
        <v>20755</v>
      </c>
      <c r="T1701" s="10">
        <v>130192.93</v>
      </c>
    </row>
    <row r="1702" spans="1:20" ht="15.75" thickBot="1" x14ac:dyDescent="0.3">
      <c r="A1702" s="4" t="s">
        <v>444</v>
      </c>
      <c r="B1702" s="4" t="s">
        <v>80</v>
      </c>
      <c r="C1702" s="4" t="s">
        <v>81</v>
      </c>
      <c r="D1702" s="4" t="s">
        <v>449</v>
      </c>
      <c r="E1702" s="4" t="s">
        <v>450</v>
      </c>
      <c r="F1702" s="4" t="s">
        <v>68</v>
      </c>
      <c r="G1702" s="4" t="s">
        <v>69</v>
      </c>
      <c r="H1702" s="9">
        <v>541.88</v>
      </c>
      <c r="I1702" s="9">
        <v>325.13</v>
      </c>
      <c r="J1702" s="8"/>
      <c r="K1702" s="9">
        <v>650.25</v>
      </c>
      <c r="L1702" s="8"/>
      <c r="M1702" s="9">
        <v>90.98</v>
      </c>
      <c r="N1702" s="9">
        <v>397.38</v>
      </c>
      <c r="O1702" s="8"/>
      <c r="P1702" s="9">
        <v>590.92999999999995</v>
      </c>
      <c r="Q1702" s="8"/>
      <c r="R1702" s="8"/>
      <c r="S1702" s="9">
        <v>257.38</v>
      </c>
      <c r="T1702" s="10">
        <v>2853.93</v>
      </c>
    </row>
    <row r="1703" spans="1:20" ht="15.75" thickBot="1" x14ac:dyDescent="0.3">
      <c r="A1703" s="4" t="s">
        <v>444</v>
      </c>
      <c r="B1703" s="4" t="s">
        <v>80</v>
      </c>
      <c r="C1703" s="4" t="s">
        <v>81</v>
      </c>
      <c r="D1703" s="4" t="s">
        <v>449</v>
      </c>
      <c r="E1703" s="4" t="s">
        <v>450</v>
      </c>
      <c r="F1703" s="4" t="s">
        <v>154</v>
      </c>
      <c r="G1703" s="4" t="s">
        <v>155</v>
      </c>
      <c r="H1703" s="12"/>
      <c r="I1703" s="11">
        <v>165.24</v>
      </c>
      <c r="J1703" s="12"/>
      <c r="K1703" s="12"/>
      <c r="L1703" s="12"/>
      <c r="M1703" s="12"/>
      <c r="N1703" s="12"/>
      <c r="O1703" s="12"/>
      <c r="P1703" s="15">
        <v>0</v>
      </c>
      <c r="Q1703" s="12"/>
      <c r="R1703" s="11">
        <v>55.08</v>
      </c>
      <c r="S1703" s="11">
        <v>236.64</v>
      </c>
      <c r="T1703" s="10">
        <v>456.96</v>
      </c>
    </row>
    <row r="1704" spans="1:20" ht="15.75" thickBot="1" x14ac:dyDescent="0.3">
      <c r="A1704" s="4" t="s">
        <v>444</v>
      </c>
      <c r="B1704" s="4" t="s">
        <v>80</v>
      </c>
      <c r="C1704" s="4" t="s">
        <v>81</v>
      </c>
      <c r="D1704" s="4" t="s">
        <v>449</v>
      </c>
      <c r="E1704" s="4" t="s">
        <v>450</v>
      </c>
      <c r="F1704" s="4" t="s">
        <v>156</v>
      </c>
      <c r="G1704" s="4" t="s">
        <v>157</v>
      </c>
      <c r="H1704" s="8"/>
      <c r="I1704" s="8"/>
      <c r="J1704" s="8"/>
      <c r="K1704" s="8"/>
      <c r="L1704" s="8"/>
      <c r="M1704" s="8"/>
      <c r="N1704" s="8"/>
      <c r="O1704" s="8"/>
      <c r="P1704" s="9">
        <v>21.43</v>
      </c>
      <c r="Q1704" s="8"/>
      <c r="R1704" s="8"/>
      <c r="S1704" s="8"/>
      <c r="T1704" s="10">
        <v>21.43</v>
      </c>
    </row>
    <row r="1705" spans="1:20" ht="15.75" thickBot="1" x14ac:dyDescent="0.3">
      <c r="A1705" s="4" t="s">
        <v>444</v>
      </c>
      <c r="B1705" s="4" t="s">
        <v>80</v>
      </c>
      <c r="C1705" s="4" t="s">
        <v>81</v>
      </c>
      <c r="D1705" s="4" t="s">
        <v>451</v>
      </c>
      <c r="E1705" s="4" t="s">
        <v>452</v>
      </c>
      <c r="F1705" s="4" t="s">
        <v>114</v>
      </c>
      <c r="G1705" s="4" t="s">
        <v>115</v>
      </c>
      <c r="H1705" s="11">
        <v>253.91</v>
      </c>
      <c r="I1705" s="11">
        <v>3614.9</v>
      </c>
      <c r="J1705" s="11">
        <v>649.94000000000005</v>
      </c>
      <c r="K1705" s="11">
        <v>694.85</v>
      </c>
      <c r="L1705" s="11">
        <v>853.3</v>
      </c>
      <c r="M1705" s="11">
        <v>616.80999999999995</v>
      </c>
      <c r="N1705" s="11">
        <v>1968.7</v>
      </c>
      <c r="O1705" s="11">
        <v>496.02</v>
      </c>
      <c r="P1705" s="11">
        <v>1359.38</v>
      </c>
      <c r="Q1705" s="11">
        <v>5480.06</v>
      </c>
      <c r="R1705" s="11">
        <v>-120.24</v>
      </c>
      <c r="S1705" s="11">
        <v>922.9</v>
      </c>
      <c r="T1705" s="10">
        <v>16790.53</v>
      </c>
    </row>
    <row r="1706" spans="1:20" ht="15.75" thickBot="1" x14ac:dyDescent="0.3">
      <c r="A1706" s="4" t="s">
        <v>444</v>
      </c>
      <c r="B1706" s="4" t="s">
        <v>80</v>
      </c>
      <c r="C1706" s="4" t="s">
        <v>81</v>
      </c>
      <c r="D1706" s="4" t="s">
        <v>451</v>
      </c>
      <c r="E1706" s="4" t="s">
        <v>452</v>
      </c>
      <c r="F1706" s="4" t="s">
        <v>86</v>
      </c>
      <c r="G1706" s="4" t="s">
        <v>87</v>
      </c>
      <c r="H1706" s="9">
        <v>39018.22</v>
      </c>
      <c r="I1706" s="9">
        <v>35032.410000000003</v>
      </c>
      <c r="J1706" s="9">
        <v>37676.75</v>
      </c>
      <c r="K1706" s="9">
        <v>38362.67</v>
      </c>
      <c r="L1706" s="9">
        <v>40746.080000000002</v>
      </c>
      <c r="M1706" s="9">
        <v>35243.49</v>
      </c>
      <c r="N1706" s="9">
        <v>29972.69</v>
      </c>
      <c r="O1706" s="9">
        <v>33900.910000000003</v>
      </c>
      <c r="P1706" s="9">
        <v>32820.160000000003</v>
      </c>
      <c r="Q1706" s="9">
        <v>36339.57</v>
      </c>
      <c r="R1706" s="9">
        <v>41215.71</v>
      </c>
      <c r="S1706" s="9">
        <v>33217.11</v>
      </c>
      <c r="T1706" s="10">
        <v>433545.77</v>
      </c>
    </row>
    <row r="1707" spans="1:20" ht="15.75" thickBot="1" x14ac:dyDescent="0.3">
      <c r="A1707" s="4" t="s">
        <v>444</v>
      </c>
      <c r="B1707" s="4" t="s">
        <v>80</v>
      </c>
      <c r="C1707" s="4" t="s">
        <v>81</v>
      </c>
      <c r="D1707" s="4" t="s">
        <v>451</v>
      </c>
      <c r="E1707" s="4" t="s">
        <v>452</v>
      </c>
      <c r="F1707" s="4" t="s">
        <v>116</v>
      </c>
      <c r="G1707" s="4" t="s">
        <v>117</v>
      </c>
      <c r="H1707" s="11">
        <v>10097.17</v>
      </c>
      <c r="I1707" s="11">
        <v>8973.68</v>
      </c>
      <c r="J1707" s="11">
        <v>9698.3799999999992</v>
      </c>
      <c r="K1707" s="11">
        <v>9491.1299999999992</v>
      </c>
      <c r="L1707" s="11">
        <v>10796.53</v>
      </c>
      <c r="M1707" s="11">
        <v>10984.57</v>
      </c>
      <c r="N1707" s="11">
        <v>9507.2000000000007</v>
      </c>
      <c r="O1707" s="11">
        <v>10845.28</v>
      </c>
      <c r="P1707" s="11">
        <v>11028.17</v>
      </c>
      <c r="Q1707" s="11">
        <v>10048.379999999999</v>
      </c>
      <c r="R1707" s="11">
        <v>14690.45</v>
      </c>
      <c r="S1707" s="11">
        <v>8263.07</v>
      </c>
      <c r="T1707" s="10">
        <v>124424.01</v>
      </c>
    </row>
    <row r="1708" spans="1:20" ht="15.75" thickBot="1" x14ac:dyDescent="0.3">
      <c r="A1708" s="4" t="s">
        <v>444</v>
      </c>
      <c r="B1708" s="4" t="s">
        <v>80</v>
      </c>
      <c r="C1708" s="4" t="s">
        <v>81</v>
      </c>
      <c r="D1708" s="4" t="s">
        <v>451</v>
      </c>
      <c r="E1708" s="4" t="s">
        <v>452</v>
      </c>
      <c r="F1708" s="4" t="s">
        <v>88</v>
      </c>
      <c r="G1708" s="4" t="s">
        <v>89</v>
      </c>
      <c r="H1708" s="9">
        <v>5974.21</v>
      </c>
      <c r="I1708" s="9">
        <v>5226.3500000000004</v>
      </c>
      <c r="J1708" s="9">
        <v>5726</v>
      </c>
      <c r="K1708" s="9">
        <v>5465.04</v>
      </c>
      <c r="L1708" s="9">
        <v>5985.76</v>
      </c>
      <c r="M1708" s="9">
        <v>5465.57</v>
      </c>
      <c r="N1708" s="9">
        <v>5725.46</v>
      </c>
      <c r="O1708" s="9">
        <v>5986.21</v>
      </c>
      <c r="P1708" s="9">
        <v>5149.01</v>
      </c>
      <c r="Q1708" s="9">
        <v>5924.14</v>
      </c>
      <c r="R1708" s="9">
        <v>5922.46</v>
      </c>
      <c r="S1708" s="9">
        <v>6033.18</v>
      </c>
      <c r="T1708" s="10">
        <v>68583.39</v>
      </c>
    </row>
    <row r="1709" spans="1:20" ht="15.75" thickBot="1" x14ac:dyDescent="0.3">
      <c r="A1709" s="4" t="s">
        <v>444</v>
      </c>
      <c r="B1709" s="4" t="s">
        <v>80</v>
      </c>
      <c r="C1709" s="4" t="s">
        <v>81</v>
      </c>
      <c r="D1709" s="4" t="s">
        <v>451</v>
      </c>
      <c r="E1709" s="4" t="s">
        <v>452</v>
      </c>
      <c r="F1709" s="4" t="s">
        <v>90</v>
      </c>
      <c r="G1709" s="4" t="s">
        <v>91</v>
      </c>
      <c r="H1709" s="11">
        <v>24910.639999999999</v>
      </c>
      <c r="I1709" s="11">
        <v>22354.74</v>
      </c>
      <c r="J1709" s="11">
        <v>23937.75</v>
      </c>
      <c r="K1709" s="11">
        <v>22885.16</v>
      </c>
      <c r="L1709" s="11">
        <v>25169.94</v>
      </c>
      <c r="M1709" s="11">
        <v>23110.33</v>
      </c>
      <c r="N1709" s="11">
        <v>24107.19</v>
      </c>
      <c r="O1709" s="11">
        <v>25100.639999999999</v>
      </c>
      <c r="P1709" s="11">
        <v>22042.799999999999</v>
      </c>
      <c r="Q1709" s="11">
        <v>25568.959999999999</v>
      </c>
      <c r="R1709" s="11">
        <v>25404.1</v>
      </c>
      <c r="S1709" s="11">
        <v>24947.85</v>
      </c>
      <c r="T1709" s="10">
        <v>289540.09999999998</v>
      </c>
    </row>
    <row r="1710" spans="1:20" ht="15.75" thickBot="1" x14ac:dyDescent="0.3">
      <c r="A1710" s="4" t="s">
        <v>444</v>
      </c>
      <c r="B1710" s="4" t="s">
        <v>80</v>
      </c>
      <c r="C1710" s="4" t="s">
        <v>81</v>
      </c>
      <c r="D1710" s="4" t="s">
        <v>451</v>
      </c>
      <c r="E1710" s="4" t="s">
        <v>452</v>
      </c>
      <c r="F1710" s="4" t="s">
        <v>120</v>
      </c>
      <c r="G1710" s="4" t="s">
        <v>121</v>
      </c>
      <c r="H1710" s="9">
        <v>191.84</v>
      </c>
      <c r="I1710" s="9">
        <v>156.96</v>
      </c>
      <c r="J1710" s="8"/>
      <c r="K1710" s="9">
        <v>78.48</v>
      </c>
      <c r="L1710" s="8"/>
      <c r="M1710" s="9">
        <v>196.2</v>
      </c>
      <c r="N1710" s="9">
        <v>536.28</v>
      </c>
      <c r="O1710" s="9">
        <v>235.44</v>
      </c>
      <c r="P1710" s="8"/>
      <c r="Q1710" s="8"/>
      <c r="R1710" s="8"/>
      <c r="S1710" s="8"/>
      <c r="T1710" s="10">
        <v>1395.2</v>
      </c>
    </row>
    <row r="1711" spans="1:20" ht="15.75" thickBot="1" x14ac:dyDescent="0.3">
      <c r="A1711" s="4" t="s">
        <v>444</v>
      </c>
      <c r="B1711" s="4" t="s">
        <v>80</v>
      </c>
      <c r="C1711" s="4" t="s">
        <v>81</v>
      </c>
      <c r="D1711" s="4" t="s">
        <v>451</v>
      </c>
      <c r="E1711" s="4" t="s">
        <v>452</v>
      </c>
      <c r="F1711" s="4" t="s">
        <v>84</v>
      </c>
      <c r="G1711" s="4" t="s">
        <v>85</v>
      </c>
      <c r="H1711" s="11">
        <v>678</v>
      </c>
      <c r="I1711" s="11">
        <v>684.83</v>
      </c>
      <c r="J1711" s="11">
        <v>776.28</v>
      </c>
      <c r="K1711" s="11">
        <v>865.17</v>
      </c>
      <c r="L1711" s="11">
        <v>1096.42</v>
      </c>
      <c r="M1711" s="11">
        <v>481.79</v>
      </c>
      <c r="N1711" s="11">
        <v>638.6</v>
      </c>
      <c r="O1711" s="11">
        <v>581.72</v>
      </c>
      <c r="P1711" s="11">
        <v>835.68</v>
      </c>
      <c r="Q1711" s="11">
        <v>733.58</v>
      </c>
      <c r="R1711" s="11">
        <v>932.84</v>
      </c>
      <c r="S1711" s="11">
        <v>454.81</v>
      </c>
      <c r="T1711" s="10">
        <v>8759.7199999999993</v>
      </c>
    </row>
    <row r="1712" spans="1:20" ht="15.75" thickBot="1" x14ac:dyDescent="0.3">
      <c r="A1712" s="4" t="s">
        <v>444</v>
      </c>
      <c r="B1712" s="4" t="s">
        <v>80</v>
      </c>
      <c r="C1712" s="4" t="s">
        <v>81</v>
      </c>
      <c r="D1712" s="4" t="s">
        <v>451</v>
      </c>
      <c r="E1712" s="4" t="s">
        <v>452</v>
      </c>
      <c r="F1712" s="4" t="s">
        <v>128</v>
      </c>
      <c r="G1712" s="4" t="s">
        <v>129</v>
      </c>
      <c r="H1712" s="8"/>
      <c r="I1712" s="8"/>
      <c r="J1712" s="8"/>
      <c r="K1712" s="8"/>
      <c r="L1712" s="9">
        <v>323.39999999999998</v>
      </c>
      <c r="M1712" s="8"/>
      <c r="N1712" s="8"/>
      <c r="O1712" s="8"/>
      <c r="P1712" s="9">
        <v>-323.39999999999998</v>
      </c>
      <c r="Q1712" s="8"/>
      <c r="R1712" s="8"/>
      <c r="S1712" s="8"/>
      <c r="T1712" s="14">
        <v>0</v>
      </c>
    </row>
    <row r="1713" spans="1:20" ht="15.75" thickBot="1" x14ac:dyDescent="0.3">
      <c r="A1713" s="4" t="s">
        <v>444</v>
      </c>
      <c r="B1713" s="4" t="s">
        <v>80</v>
      </c>
      <c r="C1713" s="4" t="s">
        <v>81</v>
      </c>
      <c r="D1713" s="4" t="s">
        <v>451</v>
      </c>
      <c r="E1713" s="4" t="s">
        <v>452</v>
      </c>
      <c r="F1713" s="4" t="s">
        <v>130</v>
      </c>
      <c r="G1713" s="4" t="s">
        <v>131</v>
      </c>
      <c r="H1713" s="11">
        <v>66.849999999999994</v>
      </c>
      <c r="I1713" s="12"/>
      <c r="J1713" s="12"/>
      <c r="K1713" s="12"/>
      <c r="L1713" s="12"/>
      <c r="M1713" s="12"/>
      <c r="N1713" s="12"/>
      <c r="O1713" s="12"/>
      <c r="P1713" s="12"/>
      <c r="Q1713" s="12"/>
      <c r="R1713" s="12"/>
      <c r="S1713" s="12"/>
      <c r="T1713" s="10">
        <v>66.849999999999994</v>
      </c>
    </row>
    <row r="1714" spans="1:20" ht="15.75" thickBot="1" x14ac:dyDescent="0.3">
      <c r="A1714" s="4" t="s">
        <v>444</v>
      </c>
      <c r="B1714" s="4" t="s">
        <v>80</v>
      </c>
      <c r="C1714" s="4" t="s">
        <v>81</v>
      </c>
      <c r="D1714" s="4" t="s">
        <v>451</v>
      </c>
      <c r="E1714" s="4" t="s">
        <v>452</v>
      </c>
      <c r="F1714" s="4" t="s">
        <v>136</v>
      </c>
      <c r="G1714" s="4" t="s">
        <v>137</v>
      </c>
      <c r="H1714" s="8"/>
      <c r="I1714" s="8"/>
      <c r="J1714" s="8"/>
      <c r="K1714" s="9">
        <v>9</v>
      </c>
      <c r="L1714" s="8"/>
      <c r="M1714" s="8"/>
      <c r="N1714" s="9">
        <v>6</v>
      </c>
      <c r="O1714" s="8"/>
      <c r="P1714" s="8"/>
      <c r="Q1714" s="8"/>
      <c r="R1714" s="8"/>
      <c r="S1714" s="8"/>
      <c r="T1714" s="10">
        <v>15</v>
      </c>
    </row>
    <row r="1715" spans="1:20" ht="15.75" thickBot="1" x14ac:dyDescent="0.3">
      <c r="A1715" s="4" t="s">
        <v>444</v>
      </c>
      <c r="B1715" s="4" t="s">
        <v>80</v>
      </c>
      <c r="C1715" s="4" t="s">
        <v>81</v>
      </c>
      <c r="D1715" s="4" t="s">
        <v>451</v>
      </c>
      <c r="E1715" s="4" t="s">
        <v>452</v>
      </c>
      <c r="F1715" s="4" t="s">
        <v>140</v>
      </c>
      <c r="G1715" s="4" t="s">
        <v>141</v>
      </c>
      <c r="H1715" s="11">
        <v>192.87</v>
      </c>
      <c r="I1715" s="11">
        <v>471.46</v>
      </c>
      <c r="J1715" s="11">
        <v>214.3</v>
      </c>
      <c r="K1715" s="11">
        <v>364.31</v>
      </c>
      <c r="L1715" s="11">
        <v>385.74</v>
      </c>
      <c r="M1715" s="11">
        <v>128.58000000000001</v>
      </c>
      <c r="N1715" s="11">
        <v>514.32000000000005</v>
      </c>
      <c r="O1715" s="11">
        <v>364.31</v>
      </c>
      <c r="P1715" s="11">
        <v>321.45</v>
      </c>
      <c r="Q1715" s="11">
        <v>450.03</v>
      </c>
      <c r="R1715" s="11">
        <v>470.36</v>
      </c>
      <c r="S1715" s="11">
        <v>517.5</v>
      </c>
      <c r="T1715" s="10">
        <v>4395.2299999999996</v>
      </c>
    </row>
    <row r="1716" spans="1:20" ht="15.75" thickBot="1" x14ac:dyDescent="0.3">
      <c r="A1716" s="4" t="s">
        <v>444</v>
      </c>
      <c r="B1716" s="4" t="s">
        <v>80</v>
      </c>
      <c r="C1716" s="4" t="s">
        <v>81</v>
      </c>
      <c r="D1716" s="4" t="s">
        <v>451</v>
      </c>
      <c r="E1716" s="4" t="s">
        <v>452</v>
      </c>
      <c r="F1716" s="4" t="s">
        <v>56</v>
      </c>
      <c r="G1716" s="4" t="s">
        <v>57</v>
      </c>
      <c r="H1716" s="9">
        <v>4247.72</v>
      </c>
      <c r="I1716" s="9">
        <v>5945.11</v>
      </c>
      <c r="J1716" s="9">
        <v>5718.56</v>
      </c>
      <c r="K1716" s="9">
        <v>3946.03</v>
      </c>
      <c r="L1716" s="9">
        <v>4523.1099999999997</v>
      </c>
      <c r="M1716" s="9">
        <v>6216.06</v>
      </c>
      <c r="N1716" s="9">
        <v>3285.44</v>
      </c>
      <c r="O1716" s="9">
        <v>3345.34</v>
      </c>
      <c r="P1716" s="9">
        <v>2627.56</v>
      </c>
      <c r="Q1716" s="9">
        <v>4234.67</v>
      </c>
      <c r="R1716" s="9">
        <v>3781.7</v>
      </c>
      <c r="S1716" s="9">
        <v>5247.03</v>
      </c>
      <c r="T1716" s="10">
        <v>53118.33</v>
      </c>
    </row>
    <row r="1717" spans="1:20" ht="15.75" thickBot="1" x14ac:dyDescent="0.3">
      <c r="A1717" s="4" t="s">
        <v>444</v>
      </c>
      <c r="B1717" s="4" t="s">
        <v>80</v>
      </c>
      <c r="C1717" s="4" t="s">
        <v>81</v>
      </c>
      <c r="D1717" s="4" t="s">
        <v>451</v>
      </c>
      <c r="E1717" s="4" t="s">
        <v>452</v>
      </c>
      <c r="F1717" s="4" t="s">
        <v>68</v>
      </c>
      <c r="G1717" s="4" t="s">
        <v>69</v>
      </c>
      <c r="H1717" s="12"/>
      <c r="I1717" s="12"/>
      <c r="J1717" s="11">
        <v>72.25</v>
      </c>
      <c r="K1717" s="11">
        <v>108.38</v>
      </c>
      <c r="L1717" s="12"/>
      <c r="M1717" s="11">
        <v>325.13</v>
      </c>
      <c r="N1717" s="11">
        <v>36.130000000000003</v>
      </c>
      <c r="O1717" s="11">
        <v>108.38</v>
      </c>
      <c r="P1717" s="12"/>
      <c r="Q1717" s="11">
        <v>66.459999999999994</v>
      </c>
      <c r="R1717" s="11">
        <v>252.88</v>
      </c>
      <c r="S1717" s="11">
        <v>37.21</v>
      </c>
      <c r="T1717" s="10">
        <v>1006.82</v>
      </c>
    </row>
    <row r="1718" spans="1:20" ht="15.75" thickBot="1" x14ac:dyDescent="0.3">
      <c r="A1718" s="4" t="s">
        <v>444</v>
      </c>
      <c r="B1718" s="4" t="s">
        <v>80</v>
      </c>
      <c r="C1718" s="4" t="s">
        <v>81</v>
      </c>
      <c r="D1718" s="4" t="s">
        <v>451</v>
      </c>
      <c r="E1718" s="4" t="s">
        <v>452</v>
      </c>
      <c r="F1718" s="4" t="s">
        <v>154</v>
      </c>
      <c r="G1718" s="4" t="s">
        <v>155</v>
      </c>
      <c r="H1718" s="8"/>
      <c r="I1718" s="8"/>
      <c r="J1718" s="8"/>
      <c r="K1718" s="8"/>
      <c r="L1718" s="8"/>
      <c r="M1718" s="8"/>
      <c r="N1718" s="8"/>
      <c r="O1718" s="8"/>
      <c r="P1718" s="9">
        <v>110.16</v>
      </c>
      <c r="Q1718" s="8"/>
      <c r="R1718" s="8"/>
      <c r="S1718" s="9">
        <v>118.32</v>
      </c>
      <c r="T1718" s="10">
        <v>228.48</v>
      </c>
    </row>
    <row r="1719" spans="1:20" ht="15.75" thickBot="1" x14ac:dyDescent="0.3">
      <c r="A1719" s="4" t="s">
        <v>444</v>
      </c>
      <c r="B1719" s="4" t="s">
        <v>80</v>
      </c>
      <c r="C1719" s="4" t="s">
        <v>81</v>
      </c>
      <c r="D1719" s="4" t="s">
        <v>451</v>
      </c>
      <c r="E1719" s="4" t="s">
        <v>452</v>
      </c>
      <c r="F1719" s="4" t="s">
        <v>156</v>
      </c>
      <c r="G1719" s="4" t="s">
        <v>157</v>
      </c>
      <c r="H1719" s="12"/>
      <c r="I1719" s="12"/>
      <c r="J1719" s="12"/>
      <c r="K1719" s="12"/>
      <c r="L1719" s="12"/>
      <c r="M1719" s="11">
        <v>21.43</v>
      </c>
      <c r="N1719" s="12"/>
      <c r="O1719" s="12"/>
      <c r="P1719" s="12"/>
      <c r="Q1719" s="12"/>
      <c r="R1719" s="12"/>
      <c r="S1719" s="12"/>
      <c r="T1719" s="10">
        <v>21.43</v>
      </c>
    </row>
    <row r="1720" spans="1:20" ht="15.75" thickBot="1" x14ac:dyDescent="0.3">
      <c r="A1720" s="4" t="s">
        <v>444</v>
      </c>
      <c r="B1720" s="4" t="s">
        <v>80</v>
      </c>
      <c r="C1720" s="4" t="s">
        <v>81</v>
      </c>
      <c r="D1720" s="4" t="s">
        <v>451</v>
      </c>
      <c r="E1720" s="4" t="s">
        <v>452</v>
      </c>
      <c r="F1720" s="4" t="s">
        <v>104</v>
      </c>
      <c r="G1720" s="4" t="s">
        <v>105</v>
      </c>
      <c r="H1720" s="9">
        <v>-490.29</v>
      </c>
      <c r="I1720" s="9">
        <v>-3734</v>
      </c>
      <c r="J1720" s="9">
        <v>-991.85</v>
      </c>
      <c r="K1720" s="9">
        <v>-1393.55</v>
      </c>
      <c r="L1720" s="9">
        <v>-281.27999999999997</v>
      </c>
      <c r="M1720" s="9">
        <v>-1834.76</v>
      </c>
      <c r="N1720" s="9">
        <v>-1263.5999999999999</v>
      </c>
      <c r="O1720" s="9">
        <v>-755.21</v>
      </c>
      <c r="P1720" s="9">
        <v>-1245.47</v>
      </c>
      <c r="Q1720" s="9">
        <v>-3817.53</v>
      </c>
      <c r="R1720" s="9">
        <v>-2769.51</v>
      </c>
      <c r="S1720" s="9">
        <v>-892.98</v>
      </c>
      <c r="T1720" s="10">
        <v>-19470.03</v>
      </c>
    </row>
    <row r="1721" spans="1:20" ht="15.75" thickBot="1" x14ac:dyDescent="0.3">
      <c r="A1721" s="4" t="s">
        <v>444</v>
      </c>
      <c r="B1721" s="4" t="s">
        <v>80</v>
      </c>
      <c r="C1721" s="4" t="s">
        <v>81</v>
      </c>
      <c r="D1721" s="4" t="s">
        <v>451</v>
      </c>
      <c r="E1721" s="4" t="s">
        <v>452</v>
      </c>
      <c r="F1721" s="4" t="s">
        <v>106</v>
      </c>
      <c r="G1721" s="4" t="s">
        <v>107</v>
      </c>
      <c r="H1721" s="11">
        <v>-67248.78</v>
      </c>
      <c r="I1721" s="11">
        <v>-63921.03</v>
      </c>
      <c r="J1721" s="11">
        <v>-65089.85</v>
      </c>
      <c r="K1721" s="11">
        <v>-59055.43</v>
      </c>
      <c r="L1721" s="11">
        <v>-60821.95</v>
      </c>
      <c r="M1721" s="11">
        <v>-66782.42</v>
      </c>
      <c r="N1721" s="11">
        <v>-54829.33</v>
      </c>
      <c r="O1721" s="11">
        <v>-61155.21</v>
      </c>
      <c r="P1721" s="11">
        <v>-52005</v>
      </c>
      <c r="Q1721" s="11">
        <v>-66418.399999999994</v>
      </c>
      <c r="R1721" s="11">
        <v>-66332.13</v>
      </c>
      <c r="S1721" s="11">
        <v>-63026.58</v>
      </c>
      <c r="T1721" s="10">
        <v>-746686.11</v>
      </c>
    </row>
    <row r="1722" spans="1:20" ht="15.75" thickBot="1" x14ac:dyDescent="0.3">
      <c r="A1722" s="4" t="s">
        <v>444</v>
      </c>
      <c r="B1722" s="4" t="s">
        <v>80</v>
      </c>
      <c r="C1722" s="4" t="s">
        <v>81</v>
      </c>
      <c r="D1722" s="4" t="s">
        <v>451</v>
      </c>
      <c r="E1722" s="4" t="s">
        <v>452</v>
      </c>
      <c r="F1722" s="4" t="s">
        <v>108</v>
      </c>
      <c r="G1722" s="4" t="s">
        <v>109</v>
      </c>
      <c r="H1722" s="9">
        <v>-12514.21</v>
      </c>
      <c r="I1722" s="9">
        <v>-10569.93</v>
      </c>
      <c r="J1722" s="9">
        <v>-9730.39</v>
      </c>
      <c r="K1722" s="9">
        <v>-11693.84</v>
      </c>
      <c r="L1722" s="9">
        <v>-11449.56</v>
      </c>
      <c r="M1722" s="9">
        <v>-15459.25</v>
      </c>
      <c r="N1722" s="9">
        <v>-8713.64</v>
      </c>
      <c r="O1722" s="9">
        <v>-12522.86</v>
      </c>
      <c r="P1722" s="9">
        <v>-11772.49</v>
      </c>
      <c r="Q1722" s="9">
        <v>-13204.39</v>
      </c>
      <c r="R1722" s="9">
        <v>-15226.9</v>
      </c>
      <c r="S1722" s="9">
        <v>-10921.17</v>
      </c>
      <c r="T1722" s="10">
        <v>-143778.63</v>
      </c>
    </row>
    <row r="1723" spans="1:20" ht="15.75" thickBot="1" x14ac:dyDescent="0.3">
      <c r="A1723" s="4" t="s">
        <v>444</v>
      </c>
      <c r="B1723" s="4" t="s">
        <v>80</v>
      </c>
      <c r="C1723" s="4" t="s">
        <v>81</v>
      </c>
      <c r="D1723" s="4" t="s">
        <v>451</v>
      </c>
      <c r="E1723" s="4" t="s">
        <v>452</v>
      </c>
      <c r="F1723" s="4" t="s">
        <v>158</v>
      </c>
      <c r="G1723" s="4" t="s">
        <v>159</v>
      </c>
      <c r="H1723" s="11">
        <v>-267.83999999999997</v>
      </c>
      <c r="I1723" s="11">
        <v>-38.880000000000003</v>
      </c>
      <c r="J1723" s="12"/>
      <c r="K1723" s="11">
        <v>-38.880000000000003</v>
      </c>
      <c r="L1723" s="12"/>
      <c r="M1723" s="11">
        <v>-110.16</v>
      </c>
      <c r="N1723" s="11">
        <v>-110.16</v>
      </c>
      <c r="O1723" s="12"/>
      <c r="P1723" s="12"/>
      <c r="Q1723" s="12"/>
      <c r="R1723" s="12"/>
      <c r="S1723" s="12"/>
      <c r="T1723" s="10">
        <v>-565.91999999999996</v>
      </c>
    </row>
    <row r="1724" spans="1:20" ht="15.75" thickBot="1" x14ac:dyDescent="0.3">
      <c r="A1724" s="4" t="s">
        <v>444</v>
      </c>
      <c r="B1724" s="4" t="s">
        <v>80</v>
      </c>
      <c r="C1724" s="4" t="s">
        <v>81</v>
      </c>
      <c r="D1724" s="4" t="s">
        <v>451</v>
      </c>
      <c r="E1724" s="4" t="s">
        <v>452</v>
      </c>
      <c r="F1724" s="4" t="s">
        <v>243</v>
      </c>
      <c r="G1724" s="4" t="s">
        <v>244</v>
      </c>
      <c r="H1724" s="9">
        <v>-257.16000000000003</v>
      </c>
      <c r="I1724" s="9">
        <v>-407.17</v>
      </c>
      <c r="J1724" s="9">
        <v>-171.44</v>
      </c>
      <c r="K1724" s="9">
        <v>-428.6</v>
      </c>
      <c r="L1724" s="9">
        <v>-128.58000000000001</v>
      </c>
      <c r="M1724" s="9">
        <v>-300.02</v>
      </c>
      <c r="N1724" s="9">
        <v>-192.87</v>
      </c>
      <c r="O1724" s="9">
        <v>-342.88</v>
      </c>
      <c r="P1724" s="9">
        <v>-321.45</v>
      </c>
      <c r="Q1724" s="9">
        <v>-514.32000000000005</v>
      </c>
      <c r="R1724" s="9">
        <v>-450.03</v>
      </c>
      <c r="S1724" s="9">
        <v>-192.87</v>
      </c>
      <c r="T1724" s="10">
        <v>-3707.39</v>
      </c>
    </row>
    <row r="1725" spans="1:20" ht="23.25" thickBot="1" x14ac:dyDescent="0.3">
      <c r="A1725" s="4" t="s">
        <v>444</v>
      </c>
      <c r="B1725" s="4" t="s">
        <v>80</v>
      </c>
      <c r="C1725" s="4" t="s">
        <v>81</v>
      </c>
      <c r="D1725" s="4" t="s">
        <v>453</v>
      </c>
      <c r="E1725" s="4" t="s">
        <v>454</v>
      </c>
      <c r="F1725" s="4" t="s">
        <v>84</v>
      </c>
      <c r="G1725" s="4" t="s">
        <v>85</v>
      </c>
      <c r="H1725" s="11">
        <v>17.399999999999999</v>
      </c>
      <c r="I1725" s="11">
        <v>119.4</v>
      </c>
      <c r="J1725" s="12"/>
      <c r="K1725" s="11">
        <v>6.53</v>
      </c>
      <c r="L1725" s="12"/>
      <c r="M1725" s="11">
        <v>67.45</v>
      </c>
      <c r="N1725" s="11">
        <v>2.1800000000000002</v>
      </c>
      <c r="O1725" s="12"/>
      <c r="P1725" s="11">
        <v>34.81</v>
      </c>
      <c r="Q1725" s="11">
        <v>17.41</v>
      </c>
      <c r="R1725" s="12"/>
      <c r="S1725" s="11">
        <v>2.2400000000000002</v>
      </c>
      <c r="T1725" s="10">
        <v>267.42</v>
      </c>
    </row>
    <row r="1726" spans="1:20" ht="23.25" thickBot="1" x14ac:dyDescent="0.3">
      <c r="A1726" s="4" t="s">
        <v>444</v>
      </c>
      <c r="B1726" s="4" t="s">
        <v>80</v>
      </c>
      <c r="C1726" s="4" t="s">
        <v>81</v>
      </c>
      <c r="D1726" s="4" t="s">
        <v>453</v>
      </c>
      <c r="E1726" s="4" t="s">
        <v>454</v>
      </c>
      <c r="F1726" s="4" t="s">
        <v>56</v>
      </c>
      <c r="G1726" s="4" t="s">
        <v>57</v>
      </c>
      <c r="H1726" s="9">
        <v>583.36</v>
      </c>
      <c r="I1726" s="9">
        <v>3931.29</v>
      </c>
      <c r="J1726" s="8"/>
      <c r="K1726" s="9">
        <v>218.85</v>
      </c>
      <c r="L1726" s="8"/>
      <c r="M1726" s="9">
        <v>2261.4499999999998</v>
      </c>
      <c r="N1726" s="9">
        <v>72.95</v>
      </c>
      <c r="O1726" s="8"/>
      <c r="P1726" s="9">
        <v>1167.2</v>
      </c>
      <c r="Q1726" s="9">
        <v>583.6</v>
      </c>
      <c r="R1726" s="8"/>
      <c r="S1726" s="9">
        <v>75.11</v>
      </c>
      <c r="T1726" s="10">
        <v>8893.81</v>
      </c>
    </row>
    <row r="1727" spans="1:20" ht="23.25" thickBot="1" x14ac:dyDescent="0.3">
      <c r="A1727" s="4" t="s">
        <v>444</v>
      </c>
      <c r="B1727" s="4" t="s">
        <v>80</v>
      </c>
      <c r="C1727" s="4" t="s">
        <v>81</v>
      </c>
      <c r="D1727" s="4" t="s">
        <v>453</v>
      </c>
      <c r="E1727" s="4" t="s">
        <v>454</v>
      </c>
      <c r="F1727" s="4" t="s">
        <v>68</v>
      </c>
      <c r="G1727" s="4" t="s">
        <v>69</v>
      </c>
      <c r="H1727" s="12"/>
      <c r="I1727" s="11">
        <v>72.25</v>
      </c>
      <c r="J1727" s="12"/>
      <c r="K1727" s="12"/>
      <c r="L1727" s="12"/>
      <c r="M1727" s="12"/>
      <c r="N1727" s="12"/>
      <c r="O1727" s="12"/>
      <c r="P1727" s="12"/>
      <c r="Q1727" s="12"/>
      <c r="R1727" s="12"/>
      <c r="S1727" s="12"/>
      <c r="T1727" s="10">
        <v>72.25</v>
      </c>
    </row>
    <row r="1728" spans="1:20" ht="15.75" thickBot="1" x14ac:dyDescent="0.3">
      <c r="A1728" s="4" t="s">
        <v>444</v>
      </c>
      <c r="B1728" s="4" t="s">
        <v>80</v>
      </c>
      <c r="C1728" s="4" t="s">
        <v>81</v>
      </c>
      <c r="D1728" s="4" t="s">
        <v>455</v>
      </c>
      <c r="E1728" s="4" t="s">
        <v>456</v>
      </c>
      <c r="F1728" s="4" t="s">
        <v>84</v>
      </c>
      <c r="G1728" s="4" t="s">
        <v>85</v>
      </c>
      <c r="H1728" s="9">
        <v>19.260000000000002</v>
      </c>
      <c r="I1728" s="9">
        <v>56.61</v>
      </c>
      <c r="J1728" s="9">
        <v>54.73</v>
      </c>
      <c r="K1728" s="9">
        <v>14.14</v>
      </c>
      <c r="L1728" s="9">
        <v>42.57</v>
      </c>
      <c r="M1728" s="9">
        <v>6.53</v>
      </c>
      <c r="N1728" s="9">
        <v>13.05</v>
      </c>
      <c r="O1728" s="9">
        <v>3.65</v>
      </c>
      <c r="P1728" s="9">
        <v>40.33</v>
      </c>
      <c r="Q1728" s="9">
        <v>91.91</v>
      </c>
      <c r="R1728" s="9">
        <v>55.17</v>
      </c>
      <c r="S1728" s="9">
        <v>12.32</v>
      </c>
      <c r="T1728" s="10">
        <v>410.27</v>
      </c>
    </row>
    <row r="1729" spans="1:20" ht="15.75" thickBot="1" x14ac:dyDescent="0.3">
      <c r="A1729" s="4" t="s">
        <v>444</v>
      </c>
      <c r="B1729" s="4" t="s">
        <v>80</v>
      </c>
      <c r="C1729" s="4" t="s">
        <v>81</v>
      </c>
      <c r="D1729" s="4" t="s">
        <v>455</v>
      </c>
      <c r="E1729" s="4" t="s">
        <v>456</v>
      </c>
      <c r="F1729" s="4" t="s">
        <v>56</v>
      </c>
      <c r="G1729" s="4" t="s">
        <v>57</v>
      </c>
      <c r="H1729" s="11">
        <v>645.9</v>
      </c>
      <c r="I1729" s="11">
        <v>1898.05</v>
      </c>
      <c r="J1729" s="11">
        <v>1834.99</v>
      </c>
      <c r="K1729" s="11">
        <v>474.18</v>
      </c>
      <c r="L1729" s="11">
        <v>1412.16</v>
      </c>
      <c r="M1729" s="11">
        <v>218.85</v>
      </c>
      <c r="N1729" s="11">
        <v>437.71</v>
      </c>
      <c r="O1729" s="11">
        <v>122.48</v>
      </c>
      <c r="P1729" s="11">
        <v>1352.27</v>
      </c>
      <c r="Q1729" s="11">
        <v>3081.87</v>
      </c>
      <c r="R1729" s="11">
        <v>1849.86</v>
      </c>
      <c r="S1729" s="11">
        <v>413.11</v>
      </c>
      <c r="T1729" s="10">
        <v>13741.43</v>
      </c>
    </row>
    <row r="1730" spans="1:20" ht="15.75" thickBot="1" x14ac:dyDescent="0.3">
      <c r="A1730" s="4" t="s">
        <v>444</v>
      </c>
      <c r="B1730" s="4" t="s">
        <v>80</v>
      </c>
      <c r="C1730" s="4" t="s">
        <v>81</v>
      </c>
      <c r="D1730" s="4" t="s">
        <v>455</v>
      </c>
      <c r="E1730" s="4" t="s">
        <v>456</v>
      </c>
      <c r="F1730" s="4" t="s">
        <v>68</v>
      </c>
      <c r="G1730" s="4" t="s">
        <v>69</v>
      </c>
      <c r="H1730" s="8"/>
      <c r="I1730" s="8"/>
      <c r="J1730" s="8"/>
      <c r="K1730" s="8"/>
      <c r="L1730" s="9">
        <v>15.16</v>
      </c>
      <c r="M1730" s="8"/>
      <c r="N1730" s="8"/>
      <c r="O1730" s="8"/>
      <c r="P1730" s="8"/>
      <c r="Q1730" s="8"/>
      <c r="R1730" s="8"/>
      <c r="S1730" s="8"/>
      <c r="T1730" s="10">
        <v>15.16</v>
      </c>
    </row>
    <row r="1731" spans="1:20" ht="15.75" thickBot="1" x14ac:dyDescent="0.3">
      <c r="A1731" s="4" t="s">
        <v>444</v>
      </c>
      <c r="B1731" s="4" t="s">
        <v>80</v>
      </c>
      <c r="C1731" s="4" t="s">
        <v>81</v>
      </c>
      <c r="D1731" s="4" t="s">
        <v>457</v>
      </c>
      <c r="E1731" s="4" t="s">
        <v>458</v>
      </c>
      <c r="F1731" s="4" t="s">
        <v>84</v>
      </c>
      <c r="G1731" s="4" t="s">
        <v>85</v>
      </c>
      <c r="H1731" s="11">
        <v>95.36</v>
      </c>
      <c r="I1731" s="11">
        <v>209.14</v>
      </c>
      <c r="J1731" s="11">
        <v>3.26</v>
      </c>
      <c r="K1731" s="11">
        <v>342.22</v>
      </c>
      <c r="L1731" s="11">
        <v>37.24</v>
      </c>
      <c r="M1731" s="11">
        <v>267.86</v>
      </c>
      <c r="N1731" s="11">
        <v>44.89</v>
      </c>
      <c r="O1731" s="11">
        <v>4.3499999999999996</v>
      </c>
      <c r="P1731" s="11">
        <v>106.58</v>
      </c>
      <c r="Q1731" s="11">
        <v>156.13999999999999</v>
      </c>
      <c r="R1731" s="11">
        <v>47.74</v>
      </c>
      <c r="S1731" s="11">
        <v>53.76</v>
      </c>
      <c r="T1731" s="10">
        <v>1368.54</v>
      </c>
    </row>
    <row r="1732" spans="1:20" ht="15.75" thickBot="1" x14ac:dyDescent="0.3">
      <c r="A1732" s="4" t="s">
        <v>444</v>
      </c>
      <c r="B1732" s="4" t="s">
        <v>80</v>
      </c>
      <c r="C1732" s="4" t="s">
        <v>81</v>
      </c>
      <c r="D1732" s="4" t="s">
        <v>457</v>
      </c>
      <c r="E1732" s="4" t="s">
        <v>458</v>
      </c>
      <c r="F1732" s="4" t="s">
        <v>56</v>
      </c>
      <c r="G1732" s="4" t="s">
        <v>57</v>
      </c>
      <c r="H1732" s="9">
        <v>3125.44</v>
      </c>
      <c r="I1732" s="9">
        <v>6879.49</v>
      </c>
      <c r="J1732" s="9">
        <v>109.43</v>
      </c>
      <c r="K1732" s="9">
        <v>11474.67</v>
      </c>
      <c r="L1732" s="9">
        <v>1248.71</v>
      </c>
      <c r="M1732" s="9">
        <v>8764.76</v>
      </c>
      <c r="N1732" s="9">
        <v>1167.2</v>
      </c>
      <c r="O1732" s="9">
        <v>145.9</v>
      </c>
      <c r="P1732" s="9">
        <v>3501.6</v>
      </c>
      <c r="Q1732" s="9">
        <v>4837.17</v>
      </c>
      <c r="R1732" s="9">
        <v>1167.2</v>
      </c>
      <c r="S1732" s="9">
        <v>1802.64</v>
      </c>
      <c r="T1732" s="10">
        <v>44224.21</v>
      </c>
    </row>
    <row r="1733" spans="1:20" ht="15.75" thickBot="1" x14ac:dyDescent="0.3">
      <c r="A1733" s="4" t="s">
        <v>444</v>
      </c>
      <c r="B1733" s="4" t="s">
        <v>80</v>
      </c>
      <c r="C1733" s="4" t="s">
        <v>81</v>
      </c>
      <c r="D1733" s="4" t="s">
        <v>457</v>
      </c>
      <c r="E1733" s="4" t="s">
        <v>458</v>
      </c>
      <c r="F1733" s="4" t="s">
        <v>68</v>
      </c>
      <c r="G1733" s="4" t="s">
        <v>69</v>
      </c>
      <c r="H1733" s="11">
        <v>72.25</v>
      </c>
      <c r="I1733" s="11">
        <v>132.9</v>
      </c>
      <c r="J1733" s="12"/>
      <c r="K1733" s="12"/>
      <c r="L1733" s="12"/>
      <c r="M1733" s="11">
        <v>216.76</v>
      </c>
      <c r="N1733" s="11">
        <v>338.05</v>
      </c>
      <c r="O1733" s="12"/>
      <c r="P1733" s="11">
        <v>72.25</v>
      </c>
      <c r="Q1733" s="11">
        <v>398.04</v>
      </c>
      <c r="R1733" s="11">
        <v>433.5</v>
      </c>
      <c r="S1733" s="12"/>
      <c r="T1733" s="10">
        <v>1663.75</v>
      </c>
    </row>
    <row r="1734" spans="1:20" ht="15.75" thickBot="1" x14ac:dyDescent="0.3">
      <c r="A1734" s="4" t="s">
        <v>444</v>
      </c>
      <c r="B1734" s="4" t="s">
        <v>80</v>
      </c>
      <c r="C1734" s="4" t="s">
        <v>81</v>
      </c>
      <c r="D1734" s="4" t="s">
        <v>457</v>
      </c>
      <c r="E1734" s="4" t="s">
        <v>458</v>
      </c>
      <c r="F1734" s="4" t="s">
        <v>154</v>
      </c>
      <c r="G1734" s="4" t="s">
        <v>155</v>
      </c>
      <c r="H1734" s="8"/>
      <c r="I1734" s="8"/>
      <c r="J1734" s="8"/>
      <c r="K1734" s="8"/>
      <c r="L1734" s="8"/>
      <c r="M1734" s="9">
        <v>110.16</v>
      </c>
      <c r="N1734" s="8"/>
      <c r="O1734" s="8"/>
      <c r="P1734" s="8"/>
      <c r="Q1734" s="8"/>
      <c r="R1734" s="9">
        <v>165.24</v>
      </c>
      <c r="S1734" s="8"/>
      <c r="T1734" s="10">
        <v>275.39999999999998</v>
      </c>
    </row>
    <row r="1735" spans="1:20" ht="15.75" thickBot="1" x14ac:dyDescent="0.3">
      <c r="A1735" s="4" t="s">
        <v>444</v>
      </c>
      <c r="B1735" s="4" t="s">
        <v>80</v>
      </c>
      <c r="C1735" s="4" t="s">
        <v>81</v>
      </c>
      <c r="D1735" s="4" t="s">
        <v>457</v>
      </c>
      <c r="E1735" s="4" t="s">
        <v>458</v>
      </c>
      <c r="F1735" s="4" t="s">
        <v>156</v>
      </c>
      <c r="G1735" s="4" t="s">
        <v>157</v>
      </c>
      <c r="H1735" s="12"/>
      <c r="I1735" s="12"/>
      <c r="J1735" s="12"/>
      <c r="K1735" s="12"/>
      <c r="L1735" s="12"/>
      <c r="M1735" s="12"/>
      <c r="N1735" s="12"/>
      <c r="O1735" s="12"/>
      <c r="P1735" s="12"/>
      <c r="Q1735" s="12"/>
      <c r="R1735" s="11">
        <v>21.43</v>
      </c>
      <c r="S1735" s="12"/>
      <c r="T1735" s="10">
        <v>21.43</v>
      </c>
    </row>
    <row r="1736" spans="1:20" ht="15.75" thickBot="1" x14ac:dyDescent="0.3">
      <c r="A1736" s="4" t="s">
        <v>444</v>
      </c>
      <c r="B1736" s="4" t="s">
        <v>80</v>
      </c>
      <c r="C1736" s="4" t="s">
        <v>81</v>
      </c>
      <c r="D1736" s="4" t="s">
        <v>459</v>
      </c>
      <c r="E1736" s="4" t="s">
        <v>460</v>
      </c>
      <c r="F1736" s="4" t="s">
        <v>84</v>
      </c>
      <c r="G1736" s="4" t="s">
        <v>85</v>
      </c>
      <c r="H1736" s="9">
        <v>54.18</v>
      </c>
      <c r="I1736" s="9">
        <v>23.78</v>
      </c>
      <c r="J1736" s="9">
        <v>18.32</v>
      </c>
      <c r="K1736" s="9">
        <v>54.86</v>
      </c>
      <c r="L1736" s="9">
        <v>88.9</v>
      </c>
      <c r="M1736" s="9">
        <v>74.849999999999994</v>
      </c>
      <c r="N1736" s="9">
        <v>85.88</v>
      </c>
      <c r="O1736" s="9">
        <v>142.84</v>
      </c>
      <c r="P1736" s="9">
        <v>51.78</v>
      </c>
      <c r="Q1736" s="9">
        <v>43.75</v>
      </c>
      <c r="R1736" s="9">
        <v>77.39</v>
      </c>
      <c r="S1736" s="9">
        <v>116.27</v>
      </c>
      <c r="T1736" s="10">
        <v>832.8</v>
      </c>
    </row>
    <row r="1737" spans="1:20" ht="15.75" thickBot="1" x14ac:dyDescent="0.3">
      <c r="A1737" s="4" t="s">
        <v>444</v>
      </c>
      <c r="B1737" s="4" t="s">
        <v>80</v>
      </c>
      <c r="C1737" s="4" t="s">
        <v>81</v>
      </c>
      <c r="D1737" s="4" t="s">
        <v>459</v>
      </c>
      <c r="E1737" s="4" t="s">
        <v>460</v>
      </c>
      <c r="F1737" s="4" t="s">
        <v>65</v>
      </c>
      <c r="G1737" s="4" t="s">
        <v>66</v>
      </c>
      <c r="H1737" s="12"/>
      <c r="I1737" s="12"/>
      <c r="J1737" s="12"/>
      <c r="K1737" s="11">
        <v>48.17</v>
      </c>
      <c r="L1737" s="12"/>
      <c r="M1737" s="12"/>
      <c r="N1737" s="12"/>
      <c r="O1737" s="12"/>
      <c r="P1737" s="12"/>
      <c r="Q1737" s="11">
        <v>708.8</v>
      </c>
      <c r="R1737" s="12"/>
      <c r="S1737" s="11">
        <v>41.65</v>
      </c>
      <c r="T1737" s="10">
        <v>798.62</v>
      </c>
    </row>
    <row r="1738" spans="1:20" ht="15.75" thickBot="1" x14ac:dyDescent="0.3">
      <c r="A1738" s="4" t="s">
        <v>444</v>
      </c>
      <c r="B1738" s="4" t="s">
        <v>80</v>
      </c>
      <c r="C1738" s="4" t="s">
        <v>81</v>
      </c>
      <c r="D1738" s="4" t="s">
        <v>459</v>
      </c>
      <c r="E1738" s="4" t="s">
        <v>460</v>
      </c>
      <c r="F1738" s="4" t="s">
        <v>56</v>
      </c>
      <c r="G1738" s="4" t="s">
        <v>57</v>
      </c>
      <c r="H1738" s="9">
        <v>828.2</v>
      </c>
      <c r="I1738" s="8"/>
      <c r="J1738" s="8"/>
      <c r="K1738" s="8"/>
      <c r="L1738" s="9">
        <v>1313.1</v>
      </c>
      <c r="M1738" s="8"/>
      <c r="N1738" s="8"/>
      <c r="O1738" s="9">
        <v>437.7</v>
      </c>
      <c r="P1738" s="8"/>
      <c r="Q1738" s="8"/>
      <c r="R1738" s="8"/>
      <c r="S1738" s="8"/>
      <c r="T1738" s="10">
        <v>2579</v>
      </c>
    </row>
    <row r="1739" spans="1:20" ht="15.75" thickBot="1" x14ac:dyDescent="0.3">
      <c r="A1739" s="4" t="s">
        <v>444</v>
      </c>
      <c r="B1739" s="4" t="s">
        <v>80</v>
      </c>
      <c r="C1739" s="4" t="s">
        <v>81</v>
      </c>
      <c r="D1739" s="4" t="s">
        <v>459</v>
      </c>
      <c r="E1739" s="4" t="s">
        <v>460</v>
      </c>
      <c r="F1739" s="4" t="s">
        <v>68</v>
      </c>
      <c r="G1739" s="4" t="s">
        <v>69</v>
      </c>
      <c r="H1739" s="11">
        <v>988.3</v>
      </c>
      <c r="I1739" s="11">
        <v>797.4</v>
      </c>
      <c r="J1739" s="11">
        <v>614.13</v>
      </c>
      <c r="K1739" s="11">
        <v>1791.01</v>
      </c>
      <c r="L1739" s="11">
        <v>1667.88</v>
      </c>
      <c r="M1739" s="11">
        <v>2509.86</v>
      </c>
      <c r="N1739" s="11">
        <v>2879.56</v>
      </c>
      <c r="O1739" s="11">
        <v>4351.7299999999996</v>
      </c>
      <c r="P1739" s="11">
        <v>1736.16</v>
      </c>
      <c r="Q1739" s="11">
        <v>758.13</v>
      </c>
      <c r="R1739" s="11">
        <v>2594.6999999999998</v>
      </c>
      <c r="S1739" s="11">
        <v>3856.82</v>
      </c>
      <c r="T1739" s="10">
        <v>24545.68</v>
      </c>
    </row>
    <row r="1740" spans="1:20" ht="15.75" thickBot="1" x14ac:dyDescent="0.3">
      <c r="A1740" s="4" t="s">
        <v>444</v>
      </c>
      <c r="B1740" s="4" t="s">
        <v>80</v>
      </c>
      <c r="C1740" s="4" t="s">
        <v>81</v>
      </c>
      <c r="D1740" s="4" t="s">
        <v>459</v>
      </c>
      <c r="E1740" s="4" t="s">
        <v>460</v>
      </c>
      <c r="F1740" s="4" t="s">
        <v>154</v>
      </c>
      <c r="G1740" s="4" t="s">
        <v>155</v>
      </c>
      <c r="H1740" s="9">
        <v>211.68</v>
      </c>
      <c r="I1740" s="9">
        <v>38.880000000000003</v>
      </c>
      <c r="J1740" s="8"/>
      <c r="K1740" s="9">
        <v>155.52000000000001</v>
      </c>
      <c r="L1740" s="8"/>
      <c r="M1740" s="8"/>
      <c r="N1740" s="9">
        <v>55.08</v>
      </c>
      <c r="O1740" s="8"/>
      <c r="P1740" s="8"/>
      <c r="Q1740" s="9">
        <v>55.08</v>
      </c>
      <c r="R1740" s="9">
        <v>38.880000000000003</v>
      </c>
      <c r="S1740" s="8"/>
      <c r="T1740" s="10">
        <v>555.12</v>
      </c>
    </row>
    <row r="1741" spans="1:20" ht="15.75" thickBot="1" x14ac:dyDescent="0.3">
      <c r="A1741" s="4" t="s">
        <v>444</v>
      </c>
      <c r="B1741" s="4" t="s">
        <v>80</v>
      </c>
      <c r="C1741" s="4" t="s">
        <v>81</v>
      </c>
      <c r="D1741" s="4" t="s">
        <v>459</v>
      </c>
      <c r="E1741" s="4" t="s">
        <v>460</v>
      </c>
      <c r="F1741" s="4" t="s">
        <v>156</v>
      </c>
      <c r="G1741" s="4" t="s">
        <v>157</v>
      </c>
      <c r="H1741" s="12"/>
      <c r="I1741" s="12"/>
      <c r="J1741" s="12"/>
      <c r="K1741" s="12"/>
      <c r="L1741" s="12"/>
      <c r="M1741" s="12"/>
      <c r="N1741" s="12"/>
      <c r="O1741" s="12"/>
      <c r="P1741" s="12"/>
      <c r="Q1741" s="11">
        <v>21.43</v>
      </c>
      <c r="R1741" s="12"/>
      <c r="S1741" s="12"/>
      <c r="T1741" s="10">
        <v>21.43</v>
      </c>
    </row>
    <row r="1742" spans="1:20" ht="15.75" thickBot="1" x14ac:dyDescent="0.3">
      <c r="A1742" s="4" t="s">
        <v>444</v>
      </c>
      <c r="B1742" s="4" t="s">
        <v>329</v>
      </c>
      <c r="C1742" s="4" t="s">
        <v>330</v>
      </c>
      <c r="D1742" s="4" t="s">
        <v>447</v>
      </c>
      <c r="E1742" s="4" t="s">
        <v>448</v>
      </c>
      <c r="F1742" s="4" t="s">
        <v>56</v>
      </c>
      <c r="G1742" s="4" t="s">
        <v>57</v>
      </c>
      <c r="H1742" s="9">
        <v>34.4</v>
      </c>
      <c r="I1742" s="8"/>
      <c r="J1742" s="9">
        <v>688.2</v>
      </c>
      <c r="K1742" s="9">
        <v>86.03</v>
      </c>
      <c r="L1742" s="9">
        <v>361.31</v>
      </c>
      <c r="M1742" s="9">
        <v>206.46</v>
      </c>
      <c r="N1742" s="9">
        <v>137.63999999999999</v>
      </c>
      <c r="O1742" s="9">
        <v>825.84</v>
      </c>
      <c r="P1742" s="9">
        <v>1066.71</v>
      </c>
      <c r="Q1742" s="9">
        <v>688.2</v>
      </c>
      <c r="R1742" s="9">
        <v>1169.94</v>
      </c>
      <c r="S1742" s="9">
        <v>1240.05</v>
      </c>
      <c r="T1742" s="10">
        <v>6504.78</v>
      </c>
    </row>
    <row r="1743" spans="1:20" ht="15.75" thickBot="1" x14ac:dyDescent="0.3">
      <c r="A1743" s="4" t="s">
        <v>444</v>
      </c>
      <c r="B1743" s="4" t="s">
        <v>329</v>
      </c>
      <c r="C1743" s="4" t="s">
        <v>330</v>
      </c>
      <c r="D1743" s="4" t="s">
        <v>447</v>
      </c>
      <c r="E1743" s="4" t="s">
        <v>448</v>
      </c>
      <c r="F1743" s="4" t="s">
        <v>68</v>
      </c>
      <c r="G1743" s="4" t="s">
        <v>69</v>
      </c>
      <c r="H1743" s="12"/>
      <c r="I1743" s="11">
        <v>68.16</v>
      </c>
      <c r="J1743" s="12"/>
      <c r="K1743" s="12"/>
      <c r="L1743" s="12"/>
      <c r="M1743" s="12"/>
      <c r="N1743" s="12"/>
      <c r="O1743" s="11">
        <v>119.28</v>
      </c>
      <c r="P1743" s="11">
        <v>238.56</v>
      </c>
      <c r="Q1743" s="11">
        <v>187.44</v>
      </c>
      <c r="R1743" s="11">
        <v>68.16</v>
      </c>
      <c r="S1743" s="11">
        <v>140.43</v>
      </c>
      <c r="T1743" s="10">
        <v>822.03</v>
      </c>
    </row>
    <row r="1744" spans="1:20" ht="15.75" thickBot="1" x14ac:dyDescent="0.3">
      <c r="A1744" s="4" t="s">
        <v>444</v>
      </c>
      <c r="B1744" s="4" t="s">
        <v>329</v>
      </c>
      <c r="C1744" s="4" t="s">
        <v>330</v>
      </c>
      <c r="D1744" s="4" t="s">
        <v>461</v>
      </c>
      <c r="E1744" s="4" t="s">
        <v>462</v>
      </c>
      <c r="F1744" s="4" t="s">
        <v>56</v>
      </c>
      <c r="G1744" s="4" t="s">
        <v>57</v>
      </c>
      <c r="H1744" s="8"/>
      <c r="I1744" s="8"/>
      <c r="J1744" s="8"/>
      <c r="K1744" s="8"/>
      <c r="L1744" s="8"/>
      <c r="M1744" s="8"/>
      <c r="N1744" s="8"/>
      <c r="O1744" s="8"/>
      <c r="P1744" s="9">
        <v>240.87</v>
      </c>
      <c r="Q1744" s="9">
        <v>929.07</v>
      </c>
      <c r="R1744" s="9">
        <v>2047.4</v>
      </c>
      <c r="S1744" s="9">
        <v>566.88</v>
      </c>
      <c r="T1744" s="10">
        <v>3784.22</v>
      </c>
    </row>
    <row r="1745" spans="1:20" ht="15.75" thickBot="1" x14ac:dyDescent="0.3">
      <c r="A1745" s="4" t="s">
        <v>444</v>
      </c>
      <c r="B1745" s="4" t="s">
        <v>329</v>
      </c>
      <c r="C1745" s="4" t="s">
        <v>330</v>
      </c>
      <c r="D1745" s="4" t="s">
        <v>461</v>
      </c>
      <c r="E1745" s="4" t="s">
        <v>462</v>
      </c>
      <c r="F1745" s="4" t="s">
        <v>68</v>
      </c>
      <c r="G1745" s="4" t="s">
        <v>69</v>
      </c>
      <c r="H1745" s="12"/>
      <c r="I1745" s="12"/>
      <c r="J1745" s="12"/>
      <c r="K1745" s="12"/>
      <c r="L1745" s="12"/>
      <c r="M1745" s="12"/>
      <c r="N1745" s="12"/>
      <c r="O1745" s="12"/>
      <c r="P1745" s="12"/>
      <c r="Q1745" s="11">
        <v>102.24</v>
      </c>
      <c r="R1745" s="11">
        <v>204.48</v>
      </c>
      <c r="S1745" s="12"/>
      <c r="T1745" s="10">
        <v>306.72000000000003</v>
      </c>
    </row>
    <row r="1746" spans="1:20" ht="15.75" thickBot="1" x14ac:dyDescent="0.3">
      <c r="A1746" s="4" t="s">
        <v>444</v>
      </c>
      <c r="B1746" s="4" t="s">
        <v>329</v>
      </c>
      <c r="C1746" s="4" t="s">
        <v>330</v>
      </c>
      <c r="D1746" s="4" t="s">
        <v>449</v>
      </c>
      <c r="E1746" s="4" t="s">
        <v>450</v>
      </c>
      <c r="F1746" s="4" t="s">
        <v>56</v>
      </c>
      <c r="G1746" s="4" t="s">
        <v>57</v>
      </c>
      <c r="H1746" s="8"/>
      <c r="I1746" s="8"/>
      <c r="J1746" s="9">
        <v>1101.1199999999999</v>
      </c>
      <c r="K1746" s="8"/>
      <c r="L1746" s="9">
        <v>344.1</v>
      </c>
      <c r="M1746" s="9">
        <v>550.55999999999995</v>
      </c>
      <c r="N1746" s="8"/>
      <c r="O1746" s="9">
        <v>550.55999999999995</v>
      </c>
      <c r="P1746" s="8"/>
      <c r="Q1746" s="8"/>
      <c r="R1746" s="9">
        <v>206.46</v>
      </c>
      <c r="S1746" s="9">
        <v>531.45000000000005</v>
      </c>
      <c r="T1746" s="10">
        <v>3284.25</v>
      </c>
    </row>
    <row r="1747" spans="1:20" ht="15.75" thickBot="1" x14ac:dyDescent="0.3">
      <c r="A1747" s="4" t="s">
        <v>444</v>
      </c>
      <c r="B1747" s="4" t="s">
        <v>329</v>
      </c>
      <c r="C1747" s="4" t="s">
        <v>330</v>
      </c>
      <c r="D1747" s="4" t="s">
        <v>449</v>
      </c>
      <c r="E1747" s="4" t="s">
        <v>450</v>
      </c>
      <c r="F1747" s="4" t="s">
        <v>68</v>
      </c>
      <c r="G1747" s="4" t="s">
        <v>69</v>
      </c>
      <c r="H1747" s="12"/>
      <c r="I1747" s="12"/>
      <c r="J1747" s="11">
        <v>102.24</v>
      </c>
      <c r="K1747" s="12"/>
      <c r="L1747" s="12"/>
      <c r="M1747" s="11">
        <v>102.24</v>
      </c>
      <c r="N1747" s="12"/>
      <c r="O1747" s="11">
        <v>204.48</v>
      </c>
      <c r="P1747" s="12"/>
      <c r="Q1747" s="12"/>
      <c r="R1747" s="12"/>
      <c r="S1747" s="12"/>
      <c r="T1747" s="10">
        <v>408.96</v>
      </c>
    </row>
    <row r="1748" spans="1:20" ht="23.25" thickBot="1" x14ac:dyDescent="0.3">
      <c r="A1748" s="4" t="s">
        <v>444</v>
      </c>
      <c r="B1748" s="4" t="s">
        <v>329</v>
      </c>
      <c r="C1748" s="4" t="s">
        <v>330</v>
      </c>
      <c r="D1748" s="4" t="s">
        <v>453</v>
      </c>
      <c r="E1748" s="4" t="s">
        <v>454</v>
      </c>
      <c r="F1748" s="4" t="s">
        <v>56</v>
      </c>
      <c r="G1748" s="4" t="s">
        <v>57</v>
      </c>
      <c r="H1748" s="9">
        <v>1100.6400000000001</v>
      </c>
      <c r="I1748" s="8"/>
      <c r="J1748" s="8"/>
      <c r="K1748" s="8"/>
      <c r="L1748" s="9">
        <v>1101.1199999999999</v>
      </c>
      <c r="M1748" s="8"/>
      <c r="N1748" s="8"/>
      <c r="O1748" s="9">
        <v>550.55999999999995</v>
      </c>
      <c r="P1748" s="9">
        <v>550.55999999999995</v>
      </c>
      <c r="Q1748" s="8"/>
      <c r="R1748" s="9">
        <v>550.55999999999995</v>
      </c>
      <c r="S1748" s="8"/>
      <c r="T1748" s="10">
        <v>3853.44</v>
      </c>
    </row>
    <row r="1749" spans="1:20" ht="23.25" thickBot="1" x14ac:dyDescent="0.3">
      <c r="A1749" s="4" t="s">
        <v>444</v>
      </c>
      <c r="B1749" s="4" t="s">
        <v>329</v>
      </c>
      <c r="C1749" s="4" t="s">
        <v>330</v>
      </c>
      <c r="D1749" s="4" t="s">
        <v>453</v>
      </c>
      <c r="E1749" s="4" t="s">
        <v>454</v>
      </c>
      <c r="F1749" s="4" t="s">
        <v>68</v>
      </c>
      <c r="G1749" s="4" t="s">
        <v>69</v>
      </c>
      <c r="H1749" s="11">
        <v>102.24</v>
      </c>
      <c r="I1749" s="12"/>
      <c r="J1749" s="12"/>
      <c r="K1749" s="12"/>
      <c r="L1749" s="11">
        <v>204.48</v>
      </c>
      <c r="M1749" s="12"/>
      <c r="N1749" s="12"/>
      <c r="O1749" s="12"/>
      <c r="P1749" s="11">
        <v>136.32</v>
      </c>
      <c r="Q1749" s="12"/>
      <c r="R1749" s="12"/>
      <c r="S1749" s="12"/>
      <c r="T1749" s="10">
        <v>443.04</v>
      </c>
    </row>
    <row r="1750" spans="1:20" ht="15.75" thickBot="1" x14ac:dyDescent="0.3">
      <c r="A1750" s="4" t="s">
        <v>444</v>
      </c>
      <c r="B1750" s="4" t="s">
        <v>329</v>
      </c>
      <c r="C1750" s="4" t="s">
        <v>330</v>
      </c>
      <c r="D1750" s="4" t="s">
        <v>455</v>
      </c>
      <c r="E1750" s="4" t="s">
        <v>456</v>
      </c>
      <c r="F1750" s="4" t="s">
        <v>56</v>
      </c>
      <c r="G1750" s="4" t="s">
        <v>57</v>
      </c>
      <c r="H1750" s="9">
        <v>103.19</v>
      </c>
      <c r="I1750" s="13">
        <v>0</v>
      </c>
      <c r="J1750" s="9">
        <v>172.05</v>
      </c>
      <c r="K1750" s="9">
        <v>636.59</v>
      </c>
      <c r="L1750" s="8"/>
      <c r="M1750" s="9">
        <v>68.819999999999993</v>
      </c>
      <c r="N1750" s="9">
        <v>103.23</v>
      </c>
      <c r="O1750" s="9">
        <v>103.23</v>
      </c>
      <c r="P1750" s="9">
        <v>137.63999999999999</v>
      </c>
      <c r="Q1750" s="13">
        <v>0</v>
      </c>
      <c r="R1750" s="9">
        <v>722.61</v>
      </c>
      <c r="S1750" s="8"/>
      <c r="T1750" s="10">
        <v>2047.36</v>
      </c>
    </row>
    <row r="1751" spans="1:20" ht="15.75" thickBot="1" x14ac:dyDescent="0.3">
      <c r="A1751" s="4" t="s">
        <v>444</v>
      </c>
      <c r="B1751" s="4" t="s">
        <v>329</v>
      </c>
      <c r="C1751" s="4" t="s">
        <v>330</v>
      </c>
      <c r="D1751" s="4" t="s">
        <v>455</v>
      </c>
      <c r="E1751" s="4" t="s">
        <v>456</v>
      </c>
      <c r="F1751" s="4" t="s">
        <v>68</v>
      </c>
      <c r="G1751" s="4" t="s">
        <v>69</v>
      </c>
      <c r="H1751" s="12"/>
      <c r="I1751" s="12"/>
      <c r="J1751" s="12"/>
      <c r="K1751" s="12"/>
      <c r="L1751" s="12"/>
      <c r="M1751" s="12"/>
      <c r="N1751" s="12"/>
      <c r="O1751" s="12"/>
      <c r="P1751" s="12"/>
      <c r="Q1751" s="12"/>
      <c r="R1751" s="11">
        <v>204.48</v>
      </c>
      <c r="S1751" s="12"/>
      <c r="T1751" s="10">
        <v>204.48</v>
      </c>
    </row>
    <row r="1752" spans="1:20" ht="15.75" thickBot="1" x14ac:dyDescent="0.3">
      <c r="A1752" s="4" t="s">
        <v>444</v>
      </c>
      <c r="B1752" s="4" t="s">
        <v>48</v>
      </c>
      <c r="C1752" s="4" t="s">
        <v>49</v>
      </c>
      <c r="D1752" s="4" t="s">
        <v>447</v>
      </c>
      <c r="E1752" s="4" t="s">
        <v>448</v>
      </c>
      <c r="F1752" s="4" t="s">
        <v>56</v>
      </c>
      <c r="G1752" s="4" t="s">
        <v>57</v>
      </c>
      <c r="H1752" s="8"/>
      <c r="I1752" s="8"/>
      <c r="J1752" s="8"/>
      <c r="K1752" s="8"/>
      <c r="L1752" s="8"/>
      <c r="M1752" s="8"/>
      <c r="N1752" s="8"/>
      <c r="O1752" s="8"/>
      <c r="P1752" s="8"/>
      <c r="Q1752" s="8"/>
      <c r="R1752" s="8"/>
      <c r="S1752" s="9">
        <v>220.68</v>
      </c>
      <c r="T1752" s="10">
        <v>220.68</v>
      </c>
    </row>
    <row r="1753" spans="1:20" ht="15.75" thickBot="1" x14ac:dyDescent="0.3">
      <c r="A1753" s="4" t="s">
        <v>444</v>
      </c>
      <c r="B1753" s="4" t="s">
        <v>336</v>
      </c>
      <c r="C1753" s="4" t="s">
        <v>337</v>
      </c>
      <c r="D1753" s="4" t="s">
        <v>449</v>
      </c>
      <c r="E1753" s="4" t="s">
        <v>450</v>
      </c>
      <c r="F1753" s="4" t="s">
        <v>84</v>
      </c>
      <c r="G1753" s="4" t="s">
        <v>85</v>
      </c>
      <c r="H1753" s="12"/>
      <c r="I1753" s="12"/>
      <c r="J1753" s="12"/>
      <c r="K1753" s="12"/>
      <c r="L1753" s="12"/>
      <c r="M1753" s="12"/>
      <c r="N1753" s="11">
        <v>7.31</v>
      </c>
      <c r="O1753" s="12"/>
      <c r="P1753" s="12"/>
      <c r="Q1753" s="11">
        <v>95.67</v>
      </c>
      <c r="R1753" s="11">
        <v>36.590000000000003</v>
      </c>
      <c r="S1753" s="12"/>
      <c r="T1753" s="10">
        <v>139.57</v>
      </c>
    </row>
    <row r="1754" spans="1:20" ht="15.75" thickBot="1" x14ac:dyDescent="0.3">
      <c r="A1754" s="4" t="s">
        <v>444</v>
      </c>
      <c r="B1754" s="4" t="s">
        <v>336</v>
      </c>
      <c r="C1754" s="4" t="s">
        <v>337</v>
      </c>
      <c r="D1754" s="4" t="s">
        <v>449</v>
      </c>
      <c r="E1754" s="4" t="s">
        <v>450</v>
      </c>
      <c r="F1754" s="4" t="s">
        <v>56</v>
      </c>
      <c r="G1754" s="4" t="s">
        <v>57</v>
      </c>
      <c r="H1754" s="8"/>
      <c r="I1754" s="8"/>
      <c r="J1754" s="8"/>
      <c r="K1754" s="8"/>
      <c r="L1754" s="8"/>
      <c r="M1754" s="8"/>
      <c r="N1754" s="9">
        <v>244.96</v>
      </c>
      <c r="O1754" s="8"/>
      <c r="P1754" s="8"/>
      <c r="Q1754" s="9">
        <v>2449.6</v>
      </c>
      <c r="R1754" s="9">
        <v>1009.28</v>
      </c>
      <c r="S1754" s="8"/>
      <c r="T1754" s="10">
        <v>3703.84</v>
      </c>
    </row>
    <row r="1755" spans="1:20" ht="15.75" thickBot="1" x14ac:dyDescent="0.3">
      <c r="A1755" s="4" t="s">
        <v>444</v>
      </c>
      <c r="B1755" s="4" t="s">
        <v>336</v>
      </c>
      <c r="C1755" s="4" t="s">
        <v>337</v>
      </c>
      <c r="D1755" s="4" t="s">
        <v>449</v>
      </c>
      <c r="E1755" s="4" t="s">
        <v>450</v>
      </c>
      <c r="F1755" s="4" t="s">
        <v>68</v>
      </c>
      <c r="G1755" s="4" t="s">
        <v>69</v>
      </c>
      <c r="H1755" s="12"/>
      <c r="I1755" s="12"/>
      <c r="J1755" s="12"/>
      <c r="K1755" s="12"/>
      <c r="L1755" s="12"/>
      <c r="M1755" s="12"/>
      <c r="N1755" s="12"/>
      <c r="O1755" s="12"/>
      <c r="P1755" s="12"/>
      <c r="Q1755" s="11">
        <v>758.15</v>
      </c>
      <c r="R1755" s="11">
        <v>217.75</v>
      </c>
      <c r="S1755" s="12"/>
      <c r="T1755" s="10">
        <v>975.9</v>
      </c>
    </row>
    <row r="1756" spans="1:20" ht="23.25" thickBot="1" x14ac:dyDescent="0.3">
      <c r="A1756" s="4" t="s">
        <v>444</v>
      </c>
      <c r="B1756" s="4" t="s">
        <v>336</v>
      </c>
      <c r="C1756" s="4" t="s">
        <v>337</v>
      </c>
      <c r="D1756" s="4" t="s">
        <v>453</v>
      </c>
      <c r="E1756" s="4" t="s">
        <v>454</v>
      </c>
      <c r="F1756" s="4" t="s">
        <v>84</v>
      </c>
      <c r="G1756" s="4" t="s">
        <v>85</v>
      </c>
      <c r="H1756" s="8"/>
      <c r="I1756" s="9">
        <v>33.93</v>
      </c>
      <c r="J1756" s="8"/>
      <c r="K1756" s="8"/>
      <c r="L1756" s="8"/>
      <c r="M1756" s="8"/>
      <c r="N1756" s="8"/>
      <c r="O1756" s="8"/>
      <c r="P1756" s="8"/>
      <c r="Q1756" s="8"/>
      <c r="R1756" s="8"/>
      <c r="S1756" s="8"/>
      <c r="T1756" s="10">
        <v>33.93</v>
      </c>
    </row>
    <row r="1757" spans="1:20" ht="23.25" thickBot="1" x14ac:dyDescent="0.3">
      <c r="A1757" s="4" t="s">
        <v>444</v>
      </c>
      <c r="B1757" s="4" t="s">
        <v>336</v>
      </c>
      <c r="C1757" s="4" t="s">
        <v>337</v>
      </c>
      <c r="D1757" s="4" t="s">
        <v>453</v>
      </c>
      <c r="E1757" s="4" t="s">
        <v>454</v>
      </c>
      <c r="F1757" s="4" t="s">
        <v>56</v>
      </c>
      <c r="G1757" s="4" t="s">
        <v>57</v>
      </c>
      <c r="H1757" s="12"/>
      <c r="I1757" s="11">
        <v>1008.88</v>
      </c>
      <c r="J1757" s="12"/>
      <c r="K1757" s="12"/>
      <c r="L1757" s="12"/>
      <c r="M1757" s="12"/>
      <c r="N1757" s="12"/>
      <c r="O1757" s="12"/>
      <c r="P1757" s="12"/>
      <c r="Q1757" s="12"/>
      <c r="R1757" s="12"/>
      <c r="S1757" s="12"/>
      <c r="T1757" s="10">
        <v>1008.88</v>
      </c>
    </row>
    <row r="1758" spans="1:20" ht="23.25" thickBot="1" x14ac:dyDescent="0.3">
      <c r="A1758" s="4" t="s">
        <v>444</v>
      </c>
      <c r="B1758" s="4" t="s">
        <v>336</v>
      </c>
      <c r="C1758" s="4" t="s">
        <v>337</v>
      </c>
      <c r="D1758" s="4" t="s">
        <v>453</v>
      </c>
      <c r="E1758" s="4" t="s">
        <v>454</v>
      </c>
      <c r="F1758" s="4" t="s">
        <v>68</v>
      </c>
      <c r="G1758" s="4" t="s">
        <v>69</v>
      </c>
      <c r="H1758" s="8"/>
      <c r="I1758" s="9">
        <v>128.6</v>
      </c>
      <c r="J1758" s="8"/>
      <c r="K1758" s="8"/>
      <c r="L1758" s="8"/>
      <c r="M1758" s="8"/>
      <c r="N1758" s="8"/>
      <c r="O1758" s="8"/>
      <c r="P1758" s="8"/>
      <c r="Q1758" s="8"/>
      <c r="R1758" s="8"/>
      <c r="S1758" s="8"/>
      <c r="T1758" s="10">
        <v>128.6</v>
      </c>
    </row>
    <row r="1759" spans="1:20" ht="15.75" thickBot="1" x14ac:dyDescent="0.3">
      <c r="A1759" s="4" t="s">
        <v>444</v>
      </c>
      <c r="B1759" s="4" t="s">
        <v>336</v>
      </c>
      <c r="C1759" s="4" t="s">
        <v>337</v>
      </c>
      <c r="D1759" s="4" t="s">
        <v>455</v>
      </c>
      <c r="E1759" s="4" t="s">
        <v>456</v>
      </c>
      <c r="F1759" s="4" t="s">
        <v>84</v>
      </c>
      <c r="G1759" s="4" t="s">
        <v>85</v>
      </c>
      <c r="H1759" s="12"/>
      <c r="I1759" s="12"/>
      <c r="J1759" s="11">
        <v>2.74</v>
      </c>
      <c r="K1759" s="11">
        <v>1.94</v>
      </c>
      <c r="L1759" s="11">
        <v>1.94</v>
      </c>
      <c r="M1759" s="12"/>
      <c r="N1759" s="12"/>
      <c r="O1759" s="12"/>
      <c r="P1759" s="11">
        <v>1.94</v>
      </c>
      <c r="Q1759" s="11">
        <v>1.94</v>
      </c>
      <c r="R1759" s="12"/>
      <c r="S1759" s="12"/>
      <c r="T1759" s="10">
        <v>10.5</v>
      </c>
    </row>
    <row r="1760" spans="1:20" ht="15.75" thickBot="1" x14ac:dyDescent="0.3">
      <c r="A1760" s="4" t="s">
        <v>444</v>
      </c>
      <c r="B1760" s="4" t="s">
        <v>336</v>
      </c>
      <c r="C1760" s="4" t="s">
        <v>337</v>
      </c>
      <c r="D1760" s="4" t="s">
        <v>455</v>
      </c>
      <c r="E1760" s="4" t="s">
        <v>456</v>
      </c>
      <c r="F1760" s="4" t="s">
        <v>56</v>
      </c>
      <c r="G1760" s="4" t="s">
        <v>57</v>
      </c>
      <c r="H1760" s="8"/>
      <c r="I1760" s="8"/>
      <c r="J1760" s="9">
        <v>91.86</v>
      </c>
      <c r="K1760" s="9">
        <v>64.92</v>
      </c>
      <c r="L1760" s="9">
        <v>64.92</v>
      </c>
      <c r="M1760" s="8"/>
      <c r="N1760" s="8"/>
      <c r="O1760" s="8"/>
      <c r="P1760" s="9">
        <v>64.92</v>
      </c>
      <c r="Q1760" s="9">
        <v>64.92</v>
      </c>
      <c r="R1760" s="8"/>
      <c r="S1760" s="8"/>
      <c r="T1760" s="10">
        <v>351.54</v>
      </c>
    </row>
    <row r="1761" spans="1:20" ht="23.25" thickBot="1" x14ac:dyDescent="0.3">
      <c r="A1761" s="4" t="s">
        <v>444</v>
      </c>
      <c r="B1761" s="4" t="s">
        <v>338</v>
      </c>
      <c r="C1761" s="4" t="s">
        <v>339</v>
      </c>
      <c r="D1761" s="4" t="s">
        <v>445</v>
      </c>
      <c r="E1761" s="4" t="s">
        <v>446</v>
      </c>
      <c r="F1761" s="4" t="s">
        <v>84</v>
      </c>
      <c r="G1761" s="4" t="s">
        <v>85</v>
      </c>
      <c r="H1761" s="12"/>
      <c r="I1761" s="11">
        <v>5.48</v>
      </c>
      <c r="J1761" s="11">
        <v>0.53</v>
      </c>
      <c r="K1761" s="12"/>
      <c r="L1761" s="12"/>
      <c r="M1761" s="12"/>
      <c r="N1761" s="12"/>
      <c r="O1761" s="12"/>
      <c r="P1761" s="12"/>
      <c r="Q1761" s="12"/>
      <c r="R1761" s="12"/>
      <c r="S1761" s="12"/>
      <c r="T1761" s="10">
        <v>6.01</v>
      </c>
    </row>
    <row r="1762" spans="1:20" ht="23.25" thickBot="1" x14ac:dyDescent="0.3">
      <c r="A1762" s="4" t="s">
        <v>444</v>
      </c>
      <c r="B1762" s="4" t="s">
        <v>338</v>
      </c>
      <c r="C1762" s="4" t="s">
        <v>339</v>
      </c>
      <c r="D1762" s="4" t="s">
        <v>445</v>
      </c>
      <c r="E1762" s="4" t="s">
        <v>446</v>
      </c>
      <c r="F1762" s="4" t="s">
        <v>56</v>
      </c>
      <c r="G1762" s="4" t="s">
        <v>57</v>
      </c>
      <c r="H1762" s="8"/>
      <c r="I1762" s="9">
        <v>183.63</v>
      </c>
      <c r="J1762" s="9">
        <v>17.66</v>
      </c>
      <c r="K1762" s="8"/>
      <c r="L1762" s="8"/>
      <c r="M1762" s="8"/>
      <c r="N1762" s="8"/>
      <c r="O1762" s="8"/>
      <c r="P1762" s="8"/>
      <c r="Q1762" s="8"/>
      <c r="R1762" s="8"/>
      <c r="S1762" s="8"/>
      <c r="T1762" s="10">
        <v>201.29</v>
      </c>
    </row>
    <row r="1763" spans="1:20" ht="15.75" thickBot="1" x14ac:dyDescent="0.3">
      <c r="A1763" s="4" t="s">
        <v>444</v>
      </c>
      <c r="B1763" s="4" t="s">
        <v>338</v>
      </c>
      <c r="C1763" s="4" t="s">
        <v>339</v>
      </c>
      <c r="D1763" s="4" t="s">
        <v>447</v>
      </c>
      <c r="E1763" s="4" t="s">
        <v>448</v>
      </c>
      <c r="F1763" s="4" t="s">
        <v>84</v>
      </c>
      <c r="G1763" s="4" t="s">
        <v>85</v>
      </c>
      <c r="H1763" s="11">
        <v>14.01</v>
      </c>
      <c r="I1763" s="11">
        <v>30.78</v>
      </c>
      <c r="J1763" s="11">
        <v>39.880000000000003</v>
      </c>
      <c r="K1763" s="11">
        <v>8.07</v>
      </c>
      <c r="L1763" s="11">
        <v>27.83</v>
      </c>
      <c r="M1763" s="11">
        <v>9.14</v>
      </c>
      <c r="N1763" s="11">
        <v>3.79</v>
      </c>
      <c r="O1763" s="11">
        <v>69</v>
      </c>
      <c r="P1763" s="11">
        <v>23.36</v>
      </c>
      <c r="Q1763" s="11">
        <v>11.18</v>
      </c>
      <c r="R1763" s="11">
        <v>1.58</v>
      </c>
      <c r="S1763" s="11">
        <v>55.4</v>
      </c>
      <c r="T1763" s="10">
        <v>294.02</v>
      </c>
    </row>
    <row r="1764" spans="1:20" ht="15.75" thickBot="1" x14ac:dyDescent="0.3">
      <c r="A1764" s="4" t="s">
        <v>444</v>
      </c>
      <c r="B1764" s="4" t="s">
        <v>338</v>
      </c>
      <c r="C1764" s="4" t="s">
        <v>339</v>
      </c>
      <c r="D1764" s="4" t="s">
        <v>447</v>
      </c>
      <c r="E1764" s="4" t="s">
        <v>448</v>
      </c>
      <c r="F1764" s="4" t="s">
        <v>65</v>
      </c>
      <c r="G1764" s="4" t="s">
        <v>66</v>
      </c>
      <c r="H1764" s="8"/>
      <c r="I1764" s="8"/>
      <c r="J1764" s="8"/>
      <c r="K1764" s="8"/>
      <c r="L1764" s="9">
        <v>646.96</v>
      </c>
      <c r="M1764" s="13">
        <v>0</v>
      </c>
      <c r="N1764" s="8"/>
      <c r="O1764" s="8"/>
      <c r="P1764" s="8"/>
      <c r="Q1764" s="8"/>
      <c r="R1764" s="8"/>
      <c r="S1764" s="8"/>
      <c r="T1764" s="10">
        <v>646.96</v>
      </c>
    </row>
    <row r="1765" spans="1:20" ht="15.75" thickBot="1" x14ac:dyDescent="0.3">
      <c r="A1765" s="4" t="s">
        <v>444</v>
      </c>
      <c r="B1765" s="4" t="s">
        <v>338</v>
      </c>
      <c r="C1765" s="4" t="s">
        <v>339</v>
      </c>
      <c r="D1765" s="4" t="s">
        <v>447</v>
      </c>
      <c r="E1765" s="4" t="s">
        <v>448</v>
      </c>
      <c r="F1765" s="4" t="s">
        <v>56</v>
      </c>
      <c r="G1765" s="4" t="s">
        <v>57</v>
      </c>
      <c r="H1765" s="11">
        <v>465.78</v>
      </c>
      <c r="I1765" s="11">
        <v>1032.1199999999999</v>
      </c>
      <c r="J1765" s="11">
        <v>1200.8599999999999</v>
      </c>
      <c r="K1765" s="11">
        <v>243.53</v>
      </c>
      <c r="L1765" s="11">
        <v>255.67</v>
      </c>
      <c r="M1765" s="11">
        <v>306.39999999999998</v>
      </c>
      <c r="N1765" s="11">
        <v>127.17</v>
      </c>
      <c r="O1765" s="11">
        <v>2046.68</v>
      </c>
      <c r="P1765" s="11">
        <v>722.48</v>
      </c>
      <c r="Q1765" s="11">
        <v>374.8</v>
      </c>
      <c r="R1765" s="11">
        <v>52.97</v>
      </c>
      <c r="S1765" s="11">
        <v>1826.49</v>
      </c>
      <c r="T1765" s="10">
        <v>8654.9500000000007</v>
      </c>
    </row>
    <row r="1766" spans="1:20" ht="15.75" thickBot="1" x14ac:dyDescent="0.3">
      <c r="A1766" s="4" t="s">
        <v>444</v>
      </c>
      <c r="B1766" s="4" t="s">
        <v>338</v>
      </c>
      <c r="C1766" s="4" t="s">
        <v>339</v>
      </c>
      <c r="D1766" s="4" t="s">
        <v>447</v>
      </c>
      <c r="E1766" s="4" t="s">
        <v>448</v>
      </c>
      <c r="F1766" s="4" t="s">
        <v>68</v>
      </c>
      <c r="G1766" s="4" t="s">
        <v>69</v>
      </c>
      <c r="H1766" s="9">
        <v>4.18</v>
      </c>
      <c r="I1766" s="8"/>
      <c r="J1766" s="9">
        <v>136.46</v>
      </c>
      <c r="K1766" s="9">
        <v>27.3</v>
      </c>
      <c r="L1766" s="9">
        <v>30.33</v>
      </c>
      <c r="M1766" s="8"/>
      <c r="N1766" s="8"/>
      <c r="O1766" s="9">
        <v>266.87</v>
      </c>
      <c r="P1766" s="9">
        <v>60.66</v>
      </c>
      <c r="Q1766" s="8"/>
      <c r="R1766" s="8"/>
      <c r="S1766" s="9">
        <v>31.24</v>
      </c>
      <c r="T1766" s="10">
        <v>557.04</v>
      </c>
    </row>
    <row r="1767" spans="1:20" ht="15.75" thickBot="1" x14ac:dyDescent="0.3">
      <c r="A1767" s="4" t="s">
        <v>444</v>
      </c>
      <c r="B1767" s="4" t="s">
        <v>338</v>
      </c>
      <c r="C1767" s="4" t="s">
        <v>339</v>
      </c>
      <c r="D1767" s="4" t="s">
        <v>449</v>
      </c>
      <c r="E1767" s="4" t="s">
        <v>450</v>
      </c>
      <c r="F1767" s="4" t="s">
        <v>84</v>
      </c>
      <c r="G1767" s="4" t="s">
        <v>85</v>
      </c>
      <c r="H1767" s="11">
        <v>2581.2399999999998</v>
      </c>
      <c r="I1767" s="11">
        <v>2094</v>
      </c>
      <c r="J1767" s="11">
        <v>328.88</v>
      </c>
      <c r="K1767" s="11">
        <v>687.7</v>
      </c>
      <c r="L1767" s="11">
        <v>2065.13</v>
      </c>
      <c r="M1767" s="11">
        <v>2398.7199999999998</v>
      </c>
      <c r="N1767" s="11">
        <v>407.48</v>
      </c>
      <c r="O1767" s="11">
        <v>2099.31</v>
      </c>
      <c r="P1767" s="11">
        <v>1067.6500000000001</v>
      </c>
      <c r="Q1767" s="11">
        <v>2749.36</v>
      </c>
      <c r="R1767" s="11">
        <v>1219.19</v>
      </c>
      <c r="S1767" s="11">
        <v>395.85</v>
      </c>
      <c r="T1767" s="10">
        <v>18094.509999999998</v>
      </c>
    </row>
    <row r="1768" spans="1:20" ht="15.75" thickBot="1" x14ac:dyDescent="0.3">
      <c r="A1768" s="4" t="s">
        <v>444</v>
      </c>
      <c r="B1768" s="4" t="s">
        <v>338</v>
      </c>
      <c r="C1768" s="4" t="s">
        <v>339</v>
      </c>
      <c r="D1768" s="4" t="s">
        <v>449</v>
      </c>
      <c r="E1768" s="4" t="s">
        <v>450</v>
      </c>
      <c r="F1768" s="4" t="s">
        <v>140</v>
      </c>
      <c r="G1768" s="4" t="s">
        <v>141</v>
      </c>
      <c r="H1768" s="8"/>
      <c r="I1768" s="8"/>
      <c r="J1768" s="8"/>
      <c r="K1768" s="8"/>
      <c r="L1768" s="8"/>
      <c r="M1768" s="8"/>
      <c r="N1768" s="8"/>
      <c r="O1768" s="9">
        <v>120</v>
      </c>
      <c r="P1768" s="8"/>
      <c r="Q1768" s="8"/>
      <c r="R1768" s="8"/>
      <c r="S1768" s="8"/>
      <c r="T1768" s="10">
        <v>120</v>
      </c>
    </row>
    <row r="1769" spans="1:20" ht="15.75" thickBot="1" x14ac:dyDescent="0.3">
      <c r="A1769" s="4" t="s">
        <v>444</v>
      </c>
      <c r="B1769" s="4" t="s">
        <v>338</v>
      </c>
      <c r="C1769" s="4" t="s">
        <v>339</v>
      </c>
      <c r="D1769" s="4" t="s">
        <v>449</v>
      </c>
      <c r="E1769" s="4" t="s">
        <v>450</v>
      </c>
      <c r="F1769" s="4" t="s">
        <v>56</v>
      </c>
      <c r="G1769" s="4" t="s">
        <v>57</v>
      </c>
      <c r="H1769" s="11">
        <v>84033.17</v>
      </c>
      <c r="I1769" s="11">
        <v>67249.75</v>
      </c>
      <c r="J1769" s="11">
        <v>10724.4</v>
      </c>
      <c r="K1769" s="11">
        <v>22308.15</v>
      </c>
      <c r="L1769" s="11">
        <v>62400.14</v>
      </c>
      <c r="M1769" s="11">
        <v>78271.08</v>
      </c>
      <c r="N1769" s="11">
        <v>13313.89</v>
      </c>
      <c r="O1769" s="11">
        <v>68750.880000000005</v>
      </c>
      <c r="P1769" s="11">
        <v>35428.5</v>
      </c>
      <c r="Q1769" s="11">
        <v>91082.36</v>
      </c>
      <c r="R1769" s="11">
        <v>39249.35</v>
      </c>
      <c r="S1769" s="11">
        <v>13241.54</v>
      </c>
      <c r="T1769" s="10">
        <v>586053.21</v>
      </c>
    </row>
    <row r="1770" spans="1:20" ht="15.75" thickBot="1" x14ac:dyDescent="0.3">
      <c r="A1770" s="4" t="s">
        <v>444</v>
      </c>
      <c r="B1770" s="4" t="s">
        <v>338</v>
      </c>
      <c r="C1770" s="4" t="s">
        <v>339</v>
      </c>
      <c r="D1770" s="4" t="s">
        <v>449</v>
      </c>
      <c r="E1770" s="4" t="s">
        <v>450</v>
      </c>
      <c r="F1770" s="4" t="s">
        <v>68</v>
      </c>
      <c r="G1770" s="4" t="s">
        <v>69</v>
      </c>
      <c r="H1770" s="9">
        <v>2514.98</v>
      </c>
      <c r="I1770" s="9">
        <v>2961.44</v>
      </c>
      <c r="J1770" s="9">
        <v>302.67</v>
      </c>
      <c r="K1770" s="9">
        <v>750.26</v>
      </c>
      <c r="L1770" s="9">
        <v>6843.19</v>
      </c>
      <c r="M1770" s="9">
        <v>2157.2199999999998</v>
      </c>
      <c r="N1770" s="9">
        <v>348.74</v>
      </c>
      <c r="O1770" s="9">
        <v>1638.34</v>
      </c>
      <c r="P1770" s="9">
        <v>369.38</v>
      </c>
      <c r="Q1770" s="9">
        <v>1102.76</v>
      </c>
      <c r="R1770" s="9">
        <v>1629.85</v>
      </c>
      <c r="S1770" s="9">
        <v>31.24</v>
      </c>
      <c r="T1770" s="10">
        <v>20650.07</v>
      </c>
    </row>
    <row r="1771" spans="1:20" ht="15.75" thickBot="1" x14ac:dyDescent="0.3">
      <c r="A1771" s="4" t="s">
        <v>444</v>
      </c>
      <c r="B1771" s="4" t="s">
        <v>338</v>
      </c>
      <c r="C1771" s="4" t="s">
        <v>339</v>
      </c>
      <c r="D1771" s="4" t="s">
        <v>449</v>
      </c>
      <c r="E1771" s="4" t="s">
        <v>450</v>
      </c>
      <c r="F1771" s="4" t="s">
        <v>154</v>
      </c>
      <c r="G1771" s="4" t="s">
        <v>155</v>
      </c>
      <c r="H1771" s="11">
        <v>931.5</v>
      </c>
      <c r="I1771" s="11">
        <v>2301.48</v>
      </c>
      <c r="J1771" s="12"/>
      <c r="K1771" s="11">
        <v>150.12</v>
      </c>
      <c r="L1771" s="11">
        <v>716.04</v>
      </c>
      <c r="M1771" s="11">
        <v>287.27999999999997</v>
      </c>
      <c r="N1771" s="12"/>
      <c r="O1771" s="11">
        <v>197.64</v>
      </c>
      <c r="P1771" s="11">
        <v>293.76</v>
      </c>
      <c r="Q1771" s="11">
        <v>187.92</v>
      </c>
      <c r="R1771" s="11">
        <v>755.46</v>
      </c>
      <c r="S1771" s="11">
        <v>41.76</v>
      </c>
      <c r="T1771" s="10">
        <v>5862.96</v>
      </c>
    </row>
    <row r="1772" spans="1:20" ht="15.75" thickBot="1" x14ac:dyDescent="0.3">
      <c r="A1772" s="4" t="s">
        <v>444</v>
      </c>
      <c r="B1772" s="4" t="s">
        <v>338</v>
      </c>
      <c r="C1772" s="4" t="s">
        <v>339</v>
      </c>
      <c r="D1772" s="4" t="s">
        <v>449</v>
      </c>
      <c r="E1772" s="4" t="s">
        <v>450</v>
      </c>
      <c r="F1772" s="4" t="s">
        <v>156</v>
      </c>
      <c r="G1772" s="4" t="s">
        <v>157</v>
      </c>
      <c r="H1772" s="9">
        <v>21.43</v>
      </c>
      <c r="I1772" s="8"/>
      <c r="J1772" s="8"/>
      <c r="K1772" s="9">
        <v>21.43</v>
      </c>
      <c r="L1772" s="8"/>
      <c r="M1772" s="9">
        <v>64.290000000000006</v>
      </c>
      <c r="N1772" s="8"/>
      <c r="O1772" s="9">
        <v>21.43</v>
      </c>
      <c r="P1772" s="9">
        <v>42.86</v>
      </c>
      <c r="Q1772" s="8"/>
      <c r="R1772" s="8"/>
      <c r="S1772" s="8"/>
      <c r="T1772" s="10">
        <v>171.44</v>
      </c>
    </row>
    <row r="1773" spans="1:20" ht="15.75" thickBot="1" x14ac:dyDescent="0.3">
      <c r="A1773" s="4" t="s">
        <v>444</v>
      </c>
      <c r="B1773" s="4" t="s">
        <v>338</v>
      </c>
      <c r="C1773" s="4" t="s">
        <v>339</v>
      </c>
      <c r="D1773" s="4" t="s">
        <v>451</v>
      </c>
      <c r="E1773" s="4" t="s">
        <v>452</v>
      </c>
      <c r="F1773" s="4" t="s">
        <v>84</v>
      </c>
      <c r="G1773" s="4" t="s">
        <v>85</v>
      </c>
      <c r="H1773" s="11">
        <v>2.2799999999999998</v>
      </c>
      <c r="I1773" s="11">
        <v>1.54</v>
      </c>
      <c r="J1773" s="11">
        <v>2.84</v>
      </c>
      <c r="K1773" s="11">
        <v>18.260000000000002</v>
      </c>
      <c r="L1773" s="11">
        <v>26.26</v>
      </c>
      <c r="M1773" s="11">
        <v>10.71</v>
      </c>
      <c r="N1773" s="12"/>
      <c r="O1773" s="11">
        <v>19.260000000000002</v>
      </c>
      <c r="P1773" s="11">
        <v>5.48</v>
      </c>
      <c r="Q1773" s="11">
        <v>21.1</v>
      </c>
      <c r="R1773" s="11">
        <v>10.55</v>
      </c>
      <c r="S1773" s="11">
        <v>17.13</v>
      </c>
      <c r="T1773" s="10">
        <v>135.41</v>
      </c>
    </row>
    <row r="1774" spans="1:20" ht="15.75" thickBot="1" x14ac:dyDescent="0.3">
      <c r="A1774" s="4" t="s">
        <v>444</v>
      </c>
      <c r="B1774" s="4" t="s">
        <v>338</v>
      </c>
      <c r="C1774" s="4" t="s">
        <v>339</v>
      </c>
      <c r="D1774" s="4" t="s">
        <v>451</v>
      </c>
      <c r="E1774" s="4" t="s">
        <v>452</v>
      </c>
      <c r="F1774" s="4" t="s">
        <v>56</v>
      </c>
      <c r="G1774" s="4" t="s">
        <v>57</v>
      </c>
      <c r="H1774" s="9">
        <v>76.510000000000005</v>
      </c>
      <c r="I1774" s="9">
        <v>47.58</v>
      </c>
      <c r="J1774" s="9">
        <v>95.2</v>
      </c>
      <c r="K1774" s="9">
        <v>612.4</v>
      </c>
      <c r="L1774" s="9">
        <v>857.08</v>
      </c>
      <c r="M1774" s="9">
        <v>359.17</v>
      </c>
      <c r="N1774" s="8"/>
      <c r="O1774" s="9">
        <v>585.12</v>
      </c>
      <c r="P1774" s="9">
        <v>183.72</v>
      </c>
      <c r="Q1774" s="9">
        <v>707.6</v>
      </c>
      <c r="R1774" s="9">
        <v>353.8</v>
      </c>
      <c r="S1774" s="9">
        <v>574.36</v>
      </c>
      <c r="T1774" s="10">
        <v>4452.54</v>
      </c>
    </row>
    <row r="1775" spans="1:20" ht="15.75" thickBot="1" x14ac:dyDescent="0.3">
      <c r="A1775" s="4" t="s">
        <v>444</v>
      </c>
      <c r="B1775" s="4" t="s">
        <v>338</v>
      </c>
      <c r="C1775" s="4" t="s">
        <v>339</v>
      </c>
      <c r="D1775" s="4" t="s">
        <v>451</v>
      </c>
      <c r="E1775" s="4" t="s">
        <v>452</v>
      </c>
      <c r="F1775" s="4" t="s">
        <v>68</v>
      </c>
      <c r="G1775" s="4" t="s">
        <v>69</v>
      </c>
      <c r="H1775" s="12"/>
      <c r="I1775" s="11">
        <v>4.18</v>
      </c>
      <c r="J1775" s="12"/>
      <c r="K1775" s="12"/>
      <c r="L1775" s="11">
        <v>23.58</v>
      </c>
      <c r="M1775" s="12"/>
      <c r="N1775" s="12"/>
      <c r="O1775" s="11">
        <v>60.65</v>
      </c>
      <c r="P1775" s="12"/>
      <c r="Q1775" s="12"/>
      <c r="R1775" s="12"/>
      <c r="S1775" s="12"/>
      <c r="T1775" s="10">
        <v>88.41</v>
      </c>
    </row>
    <row r="1776" spans="1:20" ht="23.25" thickBot="1" x14ac:dyDescent="0.3">
      <c r="A1776" s="4" t="s">
        <v>444</v>
      </c>
      <c r="B1776" s="4" t="s">
        <v>338</v>
      </c>
      <c r="C1776" s="4" t="s">
        <v>339</v>
      </c>
      <c r="D1776" s="4" t="s">
        <v>453</v>
      </c>
      <c r="E1776" s="4" t="s">
        <v>454</v>
      </c>
      <c r="F1776" s="4" t="s">
        <v>84</v>
      </c>
      <c r="G1776" s="4" t="s">
        <v>85</v>
      </c>
      <c r="H1776" s="9">
        <v>1152.1400000000001</v>
      </c>
      <c r="I1776" s="9">
        <v>41.66</v>
      </c>
      <c r="J1776" s="9">
        <v>123.59</v>
      </c>
      <c r="K1776" s="9">
        <v>95.42</v>
      </c>
      <c r="L1776" s="9">
        <v>497.76</v>
      </c>
      <c r="M1776" s="9">
        <v>598.07000000000005</v>
      </c>
      <c r="N1776" s="9">
        <v>149.53</v>
      </c>
      <c r="O1776" s="9">
        <v>485.56</v>
      </c>
      <c r="P1776" s="9">
        <v>406.84</v>
      </c>
      <c r="Q1776" s="9">
        <v>170.91</v>
      </c>
      <c r="R1776" s="9">
        <v>88.52</v>
      </c>
      <c r="S1776" s="9">
        <v>5.85</v>
      </c>
      <c r="T1776" s="10">
        <v>3815.85</v>
      </c>
    </row>
    <row r="1777" spans="1:20" ht="23.25" thickBot="1" x14ac:dyDescent="0.3">
      <c r="A1777" s="4" t="s">
        <v>444</v>
      </c>
      <c r="B1777" s="4" t="s">
        <v>338</v>
      </c>
      <c r="C1777" s="4" t="s">
        <v>339</v>
      </c>
      <c r="D1777" s="4" t="s">
        <v>453</v>
      </c>
      <c r="E1777" s="4" t="s">
        <v>454</v>
      </c>
      <c r="F1777" s="4" t="s">
        <v>65</v>
      </c>
      <c r="G1777" s="4" t="s">
        <v>66</v>
      </c>
      <c r="H1777" s="12"/>
      <c r="I1777" s="12"/>
      <c r="J1777" s="12"/>
      <c r="K1777" s="11">
        <v>80.87</v>
      </c>
      <c r="L1777" s="12"/>
      <c r="M1777" s="12"/>
      <c r="N1777" s="11">
        <v>242.62</v>
      </c>
      <c r="O1777" s="12"/>
      <c r="P1777" s="12"/>
      <c r="Q1777" s="12"/>
      <c r="R1777" s="12"/>
      <c r="S1777" s="12"/>
      <c r="T1777" s="10">
        <v>323.49</v>
      </c>
    </row>
    <row r="1778" spans="1:20" ht="23.25" thickBot="1" x14ac:dyDescent="0.3">
      <c r="A1778" s="4" t="s">
        <v>444</v>
      </c>
      <c r="B1778" s="4" t="s">
        <v>338</v>
      </c>
      <c r="C1778" s="4" t="s">
        <v>339</v>
      </c>
      <c r="D1778" s="4" t="s">
        <v>453</v>
      </c>
      <c r="E1778" s="4" t="s">
        <v>454</v>
      </c>
      <c r="F1778" s="4" t="s">
        <v>56</v>
      </c>
      <c r="G1778" s="4" t="s">
        <v>57</v>
      </c>
      <c r="H1778" s="9">
        <v>33988.519999999997</v>
      </c>
      <c r="I1778" s="9">
        <v>1391.4</v>
      </c>
      <c r="J1778" s="9">
        <v>3613.16</v>
      </c>
      <c r="K1778" s="9">
        <v>2633.32</v>
      </c>
      <c r="L1778" s="9">
        <v>14496.02</v>
      </c>
      <c r="M1778" s="9">
        <v>17153.91</v>
      </c>
      <c r="N1778" s="9">
        <v>4164.32</v>
      </c>
      <c r="O1778" s="9">
        <v>13677.28</v>
      </c>
      <c r="P1778" s="9">
        <v>12569.64</v>
      </c>
      <c r="Q1778" s="9">
        <v>5048.1000000000004</v>
      </c>
      <c r="R1778" s="9">
        <v>2725.18</v>
      </c>
      <c r="S1778" s="9">
        <v>196.04</v>
      </c>
      <c r="T1778" s="10">
        <v>111656.89</v>
      </c>
    </row>
    <row r="1779" spans="1:20" ht="23.25" thickBot="1" x14ac:dyDescent="0.3">
      <c r="A1779" s="4" t="s">
        <v>444</v>
      </c>
      <c r="B1779" s="4" t="s">
        <v>338</v>
      </c>
      <c r="C1779" s="4" t="s">
        <v>339</v>
      </c>
      <c r="D1779" s="4" t="s">
        <v>453</v>
      </c>
      <c r="E1779" s="4" t="s">
        <v>454</v>
      </c>
      <c r="F1779" s="4" t="s">
        <v>68</v>
      </c>
      <c r="G1779" s="4" t="s">
        <v>69</v>
      </c>
      <c r="H1779" s="11">
        <v>4642.5600000000004</v>
      </c>
      <c r="I1779" s="11">
        <v>5.23</v>
      </c>
      <c r="J1779" s="11">
        <v>530.69000000000005</v>
      </c>
      <c r="K1779" s="11">
        <v>485.2</v>
      </c>
      <c r="L1779" s="11">
        <v>2193.7800000000002</v>
      </c>
      <c r="M1779" s="11">
        <v>2899.17</v>
      </c>
      <c r="N1779" s="11">
        <v>606.5</v>
      </c>
      <c r="O1779" s="11">
        <v>2603.1999999999998</v>
      </c>
      <c r="P1779" s="11">
        <v>1071.74</v>
      </c>
      <c r="Q1779" s="11">
        <v>682.32</v>
      </c>
      <c r="R1779" s="11">
        <v>242.6</v>
      </c>
      <c r="S1779" s="12"/>
      <c r="T1779" s="10">
        <v>15962.99</v>
      </c>
    </row>
    <row r="1780" spans="1:20" ht="23.25" thickBot="1" x14ac:dyDescent="0.3">
      <c r="A1780" s="4" t="s">
        <v>444</v>
      </c>
      <c r="B1780" s="4" t="s">
        <v>338</v>
      </c>
      <c r="C1780" s="4" t="s">
        <v>339</v>
      </c>
      <c r="D1780" s="4" t="s">
        <v>453</v>
      </c>
      <c r="E1780" s="4" t="s">
        <v>454</v>
      </c>
      <c r="F1780" s="4" t="s">
        <v>154</v>
      </c>
      <c r="G1780" s="4" t="s">
        <v>155</v>
      </c>
      <c r="H1780" s="9">
        <v>605.34</v>
      </c>
      <c r="I1780" s="8"/>
      <c r="J1780" s="9">
        <v>143.63999999999999</v>
      </c>
      <c r="K1780" s="13">
        <v>0</v>
      </c>
      <c r="L1780" s="9">
        <v>508.14</v>
      </c>
      <c r="M1780" s="9">
        <v>349.92</v>
      </c>
      <c r="N1780" s="9">
        <v>191.16</v>
      </c>
      <c r="O1780" s="9">
        <v>677.49</v>
      </c>
      <c r="P1780" s="9">
        <v>274.86</v>
      </c>
      <c r="Q1780" s="9">
        <v>131.76</v>
      </c>
      <c r="R1780" s="8"/>
      <c r="S1780" s="8"/>
      <c r="T1780" s="10">
        <v>2882.31</v>
      </c>
    </row>
    <row r="1781" spans="1:20" ht="23.25" thickBot="1" x14ac:dyDescent="0.3">
      <c r="A1781" s="4" t="s">
        <v>444</v>
      </c>
      <c r="B1781" s="4" t="s">
        <v>338</v>
      </c>
      <c r="C1781" s="4" t="s">
        <v>339</v>
      </c>
      <c r="D1781" s="4" t="s">
        <v>453</v>
      </c>
      <c r="E1781" s="4" t="s">
        <v>454</v>
      </c>
      <c r="F1781" s="4" t="s">
        <v>156</v>
      </c>
      <c r="G1781" s="4" t="s">
        <v>157</v>
      </c>
      <c r="H1781" s="11">
        <v>85.72</v>
      </c>
      <c r="I1781" s="12"/>
      <c r="J1781" s="12"/>
      <c r="K1781" s="12"/>
      <c r="L1781" s="12"/>
      <c r="M1781" s="11">
        <v>85.72</v>
      </c>
      <c r="N1781" s="11">
        <v>42.86</v>
      </c>
      <c r="O1781" s="11">
        <v>64.290000000000006</v>
      </c>
      <c r="P1781" s="11">
        <v>21.43</v>
      </c>
      <c r="Q1781" s="11">
        <v>42.86</v>
      </c>
      <c r="R1781" s="12"/>
      <c r="S1781" s="12"/>
      <c r="T1781" s="10">
        <v>342.88</v>
      </c>
    </row>
    <row r="1782" spans="1:20" ht="15.75" thickBot="1" x14ac:dyDescent="0.3">
      <c r="A1782" s="4" t="s">
        <v>444</v>
      </c>
      <c r="B1782" s="4" t="s">
        <v>338</v>
      </c>
      <c r="C1782" s="4" t="s">
        <v>339</v>
      </c>
      <c r="D1782" s="4" t="s">
        <v>455</v>
      </c>
      <c r="E1782" s="4" t="s">
        <v>456</v>
      </c>
      <c r="F1782" s="4" t="s">
        <v>84</v>
      </c>
      <c r="G1782" s="4" t="s">
        <v>85</v>
      </c>
      <c r="H1782" s="9">
        <v>88.84</v>
      </c>
      <c r="I1782" s="9">
        <v>169.22</v>
      </c>
      <c r="J1782" s="9">
        <v>241.14</v>
      </c>
      <c r="K1782" s="9">
        <v>384.96</v>
      </c>
      <c r="L1782" s="9">
        <v>198.86</v>
      </c>
      <c r="M1782" s="9">
        <v>92.54</v>
      </c>
      <c r="N1782" s="9">
        <v>61.66</v>
      </c>
      <c r="O1782" s="9">
        <v>163.30000000000001</v>
      </c>
      <c r="P1782" s="9">
        <v>193.39</v>
      </c>
      <c r="Q1782" s="9">
        <v>215.2</v>
      </c>
      <c r="R1782" s="9">
        <v>124.97</v>
      </c>
      <c r="S1782" s="9">
        <v>119.05</v>
      </c>
      <c r="T1782" s="10">
        <v>2053.13</v>
      </c>
    </row>
    <row r="1783" spans="1:20" ht="15.75" thickBot="1" x14ac:dyDescent="0.3">
      <c r="A1783" s="4" t="s">
        <v>444</v>
      </c>
      <c r="B1783" s="4" t="s">
        <v>338</v>
      </c>
      <c r="C1783" s="4" t="s">
        <v>339</v>
      </c>
      <c r="D1783" s="4" t="s">
        <v>455</v>
      </c>
      <c r="E1783" s="4" t="s">
        <v>456</v>
      </c>
      <c r="F1783" s="4" t="s">
        <v>65</v>
      </c>
      <c r="G1783" s="4" t="s">
        <v>66</v>
      </c>
      <c r="H1783" s="12"/>
      <c r="I1783" s="12"/>
      <c r="J1783" s="11">
        <v>127.38</v>
      </c>
      <c r="K1783" s="12"/>
      <c r="L1783" s="11">
        <v>80.87</v>
      </c>
      <c r="M1783" s="12"/>
      <c r="N1783" s="11">
        <v>-40.43</v>
      </c>
      <c r="O1783" s="12"/>
      <c r="P1783" s="12"/>
      <c r="Q1783" s="12"/>
      <c r="R1783" s="12"/>
      <c r="S1783" s="12"/>
      <c r="T1783" s="10">
        <v>167.82</v>
      </c>
    </row>
    <row r="1784" spans="1:20" ht="15.75" thickBot="1" x14ac:dyDescent="0.3">
      <c r="A1784" s="4" t="s">
        <v>444</v>
      </c>
      <c r="B1784" s="4" t="s">
        <v>338</v>
      </c>
      <c r="C1784" s="4" t="s">
        <v>339</v>
      </c>
      <c r="D1784" s="4" t="s">
        <v>455</v>
      </c>
      <c r="E1784" s="4" t="s">
        <v>456</v>
      </c>
      <c r="F1784" s="4" t="s">
        <v>56</v>
      </c>
      <c r="G1784" s="4" t="s">
        <v>57</v>
      </c>
      <c r="H1784" s="9">
        <v>2886.02</v>
      </c>
      <c r="I1784" s="9">
        <v>5516.56</v>
      </c>
      <c r="J1784" s="9">
        <v>7745.62</v>
      </c>
      <c r="K1784" s="9">
        <v>11768.15</v>
      </c>
      <c r="L1784" s="9">
        <v>6313.85</v>
      </c>
      <c r="M1784" s="9">
        <v>3070.66</v>
      </c>
      <c r="N1784" s="9">
        <v>2047.42</v>
      </c>
      <c r="O1784" s="9">
        <v>5337.18</v>
      </c>
      <c r="P1784" s="9">
        <v>6389.66</v>
      </c>
      <c r="Q1784" s="9">
        <v>6742.44</v>
      </c>
      <c r="R1784" s="9">
        <v>4160.13</v>
      </c>
      <c r="S1784" s="9">
        <v>3927.27</v>
      </c>
      <c r="T1784" s="10">
        <v>65904.960000000006</v>
      </c>
    </row>
    <row r="1785" spans="1:20" ht="15.75" thickBot="1" x14ac:dyDescent="0.3">
      <c r="A1785" s="4" t="s">
        <v>444</v>
      </c>
      <c r="B1785" s="4" t="s">
        <v>338</v>
      </c>
      <c r="C1785" s="4" t="s">
        <v>339</v>
      </c>
      <c r="D1785" s="4" t="s">
        <v>455</v>
      </c>
      <c r="E1785" s="4" t="s">
        <v>456</v>
      </c>
      <c r="F1785" s="4" t="s">
        <v>68</v>
      </c>
      <c r="G1785" s="4" t="s">
        <v>69</v>
      </c>
      <c r="H1785" s="11">
        <v>92.8</v>
      </c>
      <c r="I1785" s="11">
        <v>157.11000000000001</v>
      </c>
      <c r="J1785" s="11">
        <v>212.28</v>
      </c>
      <c r="K1785" s="11">
        <v>1139.47</v>
      </c>
      <c r="L1785" s="11">
        <v>272.93</v>
      </c>
      <c r="M1785" s="11">
        <v>32.15</v>
      </c>
      <c r="N1785" s="11">
        <v>60.65</v>
      </c>
      <c r="O1785" s="11">
        <v>138.29</v>
      </c>
      <c r="P1785" s="11">
        <v>94.63</v>
      </c>
      <c r="Q1785" s="11">
        <v>473.13</v>
      </c>
      <c r="R1785" s="11">
        <v>30.33</v>
      </c>
      <c r="S1785" s="11">
        <v>64.349999999999994</v>
      </c>
      <c r="T1785" s="10">
        <v>2768.12</v>
      </c>
    </row>
    <row r="1786" spans="1:20" ht="15.75" thickBot="1" x14ac:dyDescent="0.3">
      <c r="A1786" s="4" t="s">
        <v>444</v>
      </c>
      <c r="B1786" s="4" t="s">
        <v>338</v>
      </c>
      <c r="C1786" s="4" t="s">
        <v>339</v>
      </c>
      <c r="D1786" s="4" t="s">
        <v>455</v>
      </c>
      <c r="E1786" s="4" t="s">
        <v>456</v>
      </c>
      <c r="F1786" s="4" t="s">
        <v>154</v>
      </c>
      <c r="G1786" s="4" t="s">
        <v>155</v>
      </c>
      <c r="H1786" s="8"/>
      <c r="I1786" s="9">
        <v>111.24</v>
      </c>
      <c r="J1786" s="8"/>
      <c r="K1786" s="9">
        <v>224.64</v>
      </c>
      <c r="L1786" s="9">
        <v>168.48</v>
      </c>
      <c r="M1786" s="8"/>
      <c r="N1786" s="8"/>
      <c r="O1786" s="8"/>
      <c r="P1786" s="9">
        <v>98.28</v>
      </c>
      <c r="Q1786" s="9">
        <v>289.44</v>
      </c>
      <c r="R1786" s="8"/>
      <c r="S1786" s="8"/>
      <c r="T1786" s="10">
        <v>892.08</v>
      </c>
    </row>
    <row r="1787" spans="1:20" ht="15.75" thickBot="1" x14ac:dyDescent="0.3">
      <c r="A1787" s="4" t="s">
        <v>444</v>
      </c>
      <c r="B1787" s="4" t="s">
        <v>338</v>
      </c>
      <c r="C1787" s="4" t="s">
        <v>339</v>
      </c>
      <c r="D1787" s="4" t="s">
        <v>457</v>
      </c>
      <c r="E1787" s="4" t="s">
        <v>458</v>
      </c>
      <c r="F1787" s="4" t="s">
        <v>140</v>
      </c>
      <c r="G1787" s="4" t="s">
        <v>141</v>
      </c>
      <c r="H1787" s="11">
        <v>900</v>
      </c>
      <c r="I1787" s="12"/>
      <c r="J1787" s="12"/>
      <c r="K1787" s="11">
        <v>900</v>
      </c>
      <c r="L1787" s="12"/>
      <c r="M1787" s="12"/>
      <c r="N1787" s="12"/>
      <c r="O1787" s="12"/>
      <c r="P1787" s="12"/>
      <c r="Q1787" s="12"/>
      <c r="R1787" s="12"/>
      <c r="S1787" s="12"/>
      <c r="T1787" s="10">
        <v>1800</v>
      </c>
    </row>
    <row r="1788" spans="1:20" ht="15.75" thickBot="1" x14ac:dyDescent="0.3">
      <c r="A1788" s="4" t="s">
        <v>444</v>
      </c>
      <c r="B1788" s="4" t="s">
        <v>338</v>
      </c>
      <c r="C1788" s="4" t="s">
        <v>339</v>
      </c>
      <c r="D1788" s="4" t="s">
        <v>463</v>
      </c>
      <c r="E1788" s="4" t="s">
        <v>464</v>
      </c>
      <c r="F1788" s="4" t="s">
        <v>114</v>
      </c>
      <c r="G1788" s="4" t="s">
        <v>115</v>
      </c>
      <c r="H1788" s="8"/>
      <c r="I1788" s="8"/>
      <c r="J1788" s="8"/>
      <c r="K1788" s="9">
        <v>69.44</v>
      </c>
      <c r="L1788" s="8"/>
      <c r="M1788" s="8"/>
      <c r="N1788" s="8"/>
      <c r="O1788" s="8"/>
      <c r="P1788" s="8"/>
      <c r="Q1788" s="8"/>
      <c r="R1788" s="8"/>
      <c r="S1788" s="8"/>
      <c r="T1788" s="10">
        <v>69.44</v>
      </c>
    </row>
    <row r="1789" spans="1:20" ht="15.75" thickBot="1" x14ac:dyDescent="0.3">
      <c r="A1789" s="4" t="s">
        <v>444</v>
      </c>
      <c r="B1789" s="4" t="s">
        <v>338</v>
      </c>
      <c r="C1789" s="4" t="s">
        <v>339</v>
      </c>
      <c r="D1789" s="4" t="s">
        <v>463</v>
      </c>
      <c r="E1789" s="4" t="s">
        <v>464</v>
      </c>
      <c r="F1789" s="4" t="s">
        <v>86</v>
      </c>
      <c r="G1789" s="4" t="s">
        <v>87</v>
      </c>
      <c r="H1789" s="11">
        <v>10873.34</v>
      </c>
      <c r="I1789" s="11">
        <v>10947.23</v>
      </c>
      <c r="J1789" s="11">
        <v>11023.58</v>
      </c>
      <c r="K1789" s="11">
        <v>7971.71</v>
      </c>
      <c r="L1789" s="11">
        <v>11693.73</v>
      </c>
      <c r="M1789" s="11">
        <v>8853.14</v>
      </c>
      <c r="N1789" s="11">
        <v>3610.84</v>
      </c>
      <c r="O1789" s="11">
        <v>6388.52</v>
      </c>
      <c r="P1789" s="11">
        <v>5694.08</v>
      </c>
      <c r="Q1789" s="11">
        <v>3749.77</v>
      </c>
      <c r="R1789" s="11">
        <v>12082.55</v>
      </c>
      <c r="S1789" s="11">
        <v>7955.08</v>
      </c>
      <c r="T1789" s="10">
        <v>100843.57</v>
      </c>
    </row>
    <row r="1790" spans="1:20" ht="15.75" thickBot="1" x14ac:dyDescent="0.3">
      <c r="A1790" s="4" t="s">
        <v>444</v>
      </c>
      <c r="B1790" s="4" t="s">
        <v>338</v>
      </c>
      <c r="C1790" s="4" t="s">
        <v>339</v>
      </c>
      <c r="D1790" s="4" t="s">
        <v>463</v>
      </c>
      <c r="E1790" s="4" t="s">
        <v>464</v>
      </c>
      <c r="F1790" s="4" t="s">
        <v>116</v>
      </c>
      <c r="G1790" s="4" t="s">
        <v>117</v>
      </c>
      <c r="H1790" s="9">
        <v>350.27</v>
      </c>
      <c r="I1790" s="9">
        <v>101.29</v>
      </c>
      <c r="J1790" s="9">
        <v>46.87</v>
      </c>
      <c r="K1790" s="9">
        <v>386.64</v>
      </c>
      <c r="L1790" s="9">
        <v>135.37</v>
      </c>
      <c r="M1790" s="9">
        <v>1664.69</v>
      </c>
      <c r="N1790" s="9">
        <v>-103.2</v>
      </c>
      <c r="O1790" s="9">
        <v>469.68</v>
      </c>
      <c r="P1790" s="9">
        <v>725.44</v>
      </c>
      <c r="Q1790" s="9">
        <v>979.11</v>
      </c>
      <c r="R1790" s="9">
        <v>3226.35</v>
      </c>
      <c r="S1790" s="9">
        <v>-486.23</v>
      </c>
      <c r="T1790" s="10">
        <v>7496.28</v>
      </c>
    </row>
    <row r="1791" spans="1:20" ht="15.75" thickBot="1" x14ac:dyDescent="0.3">
      <c r="A1791" s="4" t="s">
        <v>444</v>
      </c>
      <c r="B1791" s="4" t="s">
        <v>338</v>
      </c>
      <c r="C1791" s="4" t="s">
        <v>339</v>
      </c>
      <c r="D1791" s="4" t="s">
        <v>463</v>
      </c>
      <c r="E1791" s="4" t="s">
        <v>464</v>
      </c>
      <c r="F1791" s="4" t="s">
        <v>88</v>
      </c>
      <c r="G1791" s="4" t="s">
        <v>89</v>
      </c>
      <c r="H1791" s="11">
        <v>1720.97</v>
      </c>
      <c r="I1791" s="11">
        <v>1496.58</v>
      </c>
      <c r="J1791" s="11">
        <v>1646.46</v>
      </c>
      <c r="K1791" s="11">
        <v>1571.16</v>
      </c>
      <c r="L1791" s="11">
        <v>1721.16</v>
      </c>
      <c r="M1791" s="11">
        <v>1571.28</v>
      </c>
      <c r="N1791" s="11">
        <v>1608.79</v>
      </c>
      <c r="O1791" s="11">
        <v>1721.01</v>
      </c>
      <c r="P1791" s="11">
        <v>1459.07</v>
      </c>
      <c r="Q1791" s="11">
        <v>1720.79</v>
      </c>
      <c r="R1791" s="11">
        <v>1608.83</v>
      </c>
      <c r="S1791" s="11">
        <v>1618.46</v>
      </c>
      <c r="T1791" s="10">
        <v>19464.560000000001</v>
      </c>
    </row>
    <row r="1792" spans="1:20" ht="15.75" thickBot="1" x14ac:dyDescent="0.3">
      <c r="A1792" s="4" t="s">
        <v>444</v>
      </c>
      <c r="B1792" s="4" t="s">
        <v>338</v>
      </c>
      <c r="C1792" s="4" t="s">
        <v>339</v>
      </c>
      <c r="D1792" s="4" t="s">
        <v>463</v>
      </c>
      <c r="E1792" s="4" t="s">
        <v>464</v>
      </c>
      <c r="F1792" s="4" t="s">
        <v>90</v>
      </c>
      <c r="G1792" s="4" t="s">
        <v>91</v>
      </c>
      <c r="H1792" s="9">
        <v>6741.92</v>
      </c>
      <c r="I1792" s="9">
        <v>5823.48</v>
      </c>
      <c r="J1792" s="9">
        <v>6403.56</v>
      </c>
      <c r="K1792" s="9">
        <v>6174.4</v>
      </c>
      <c r="L1792" s="9">
        <v>6704.25</v>
      </c>
      <c r="M1792" s="9">
        <v>6371.43</v>
      </c>
      <c r="N1792" s="9">
        <v>6228.66</v>
      </c>
      <c r="O1792" s="9">
        <v>6759.2</v>
      </c>
      <c r="P1792" s="9">
        <v>5782.27</v>
      </c>
      <c r="Q1792" s="9">
        <v>6847.14</v>
      </c>
      <c r="R1792" s="9">
        <v>6781.23</v>
      </c>
      <c r="S1792" s="9">
        <v>6207.61</v>
      </c>
      <c r="T1792" s="10">
        <v>76825.149999999994</v>
      </c>
    </row>
    <row r="1793" spans="1:20" ht="15.75" thickBot="1" x14ac:dyDescent="0.3">
      <c r="A1793" s="4" t="s">
        <v>444</v>
      </c>
      <c r="B1793" s="4" t="s">
        <v>338</v>
      </c>
      <c r="C1793" s="4" t="s">
        <v>339</v>
      </c>
      <c r="D1793" s="4" t="s">
        <v>463</v>
      </c>
      <c r="E1793" s="4" t="s">
        <v>464</v>
      </c>
      <c r="F1793" s="4" t="s">
        <v>120</v>
      </c>
      <c r="G1793" s="4" t="s">
        <v>121</v>
      </c>
      <c r="H1793" s="12"/>
      <c r="I1793" s="11">
        <v>39.24</v>
      </c>
      <c r="J1793" s="11">
        <v>76.3</v>
      </c>
      <c r="K1793" s="12"/>
      <c r="L1793" s="12"/>
      <c r="M1793" s="12"/>
      <c r="N1793" s="12"/>
      <c r="O1793" s="12"/>
      <c r="P1793" s="11">
        <v>73.58</v>
      </c>
      <c r="Q1793" s="12"/>
      <c r="R1793" s="11">
        <v>78.48</v>
      </c>
      <c r="S1793" s="12"/>
      <c r="T1793" s="10">
        <v>267.60000000000002</v>
      </c>
    </row>
    <row r="1794" spans="1:20" ht="15.75" thickBot="1" x14ac:dyDescent="0.3">
      <c r="A1794" s="4" t="s">
        <v>444</v>
      </c>
      <c r="B1794" s="4" t="s">
        <v>338</v>
      </c>
      <c r="C1794" s="4" t="s">
        <v>339</v>
      </c>
      <c r="D1794" s="4" t="s">
        <v>463</v>
      </c>
      <c r="E1794" s="4" t="s">
        <v>464</v>
      </c>
      <c r="F1794" s="4" t="s">
        <v>84</v>
      </c>
      <c r="G1794" s="4" t="s">
        <v>85</v>
      </c>
      <c r="H1794" s="9">
        <v>101.81</v>
      </c>
      <c r="I1794" s="9">
        <v>65.31</v>
      </c>
      <c r="J1794" s="9">
        <v>128</v>
      </c>
      <c r="K1794" s="9">
        <v>-3.74</v>
      </c>
      <c r="L1794" s="9">
        <v>234.39</v>
      </c>
      <c r="M1794" s="9">
        <v>160.09</v>
      </c>
      <c r="N1794" s="9">
        <v>-120.23</v>
      </c>
      <c r="O1794" s="9">
        <v>53.13</v>
      </c>
      <c r="P1794" s="9">
        <v>73.040000000000006</v>
      </c>
      <c r="Q1794" s="9">
        <v>-158.85</v>
      </c>
      <c r="R1794" s="9">
        <v>437.49</v>
      </c>
      <c r="S1794" s="9">
        <v>-19.829999999999998</v>
      </c>
      <c r="T1794" s="10">
        <v>950.61</v>
      </c>
    </row>
    <row r="1795" spans="1:20" ht="15.75" thickBot="1" x14ac:dyDescent="0.3">
      <c r="A1795" s="4" t="s">
        <v>444</v>
      </c>
      <c r="B1795" s="4" t="s">
        <v>338</v>
      </c>
      <c r="C1795" s="4" t="s">
        <v>339</v>
      </c>
      <c r="D1795" s="4" t="s">
        <v>463</v>
      </c>
      <c r="E1795" s="4" t="s">
        <v>464</v>
      </c>
      <c r="F1795" s="4" t="s">
        <v>140</v>
      </c>
      <c r="G1795" s="4" t="s">
        <v>141</v>
      </c>
      <c r="H1795" s="12"/>
      <c r="I1795" s="12"/>
      <c r="J1795" s="12"/>
      <c r="K1795" s="12"/>
      <c r="L1795" s="12"/>
      <c r="M1795" s="12"/>
      <c r="N1795" s="11">
        <v>21.43</v>
      </c>
      <c r="O1795" s="12"/>
      <c r="P1795" s="12"/>
      <c r="Q1795" s="12"/>
      <c r="R1795" s="11">
        <v>22.5</v>
      </c>
      <c r="S1795" s="12"/>
      <c r="T1795" s="10">
        <v>43.93</v>
      </c>
    </row>
    <row r="1796" spans="1:20" ht="15.75" thickBot="1" x14ac:dyDescent="0.3">
      <c r="A1796" s="4" t="s">
        <v>444</v>
      </c>
      <c r="B1796" s="4" t="s">
        <v>338</v>
      </c>
      <c r="C1796" s="4" t="s">
        <v>339</v>
      </c>
      <c r="D1796" s="4" t="s">
        <v>463</v>
      </c>
      <c r="E1796" s="4" t="s">
        <v>464</v>
      </c>
      <c r="F1796" s="4" t="s">
        <v>104</v>
      </c>
      <c r="G1796" s="4" t="s">
        <v>105</v>
      </c>
      <c r="H1796" s="8"/>
      <c r="I1796" s="8"/>
      <c r="J1796" s="8"/>
      <c r="K1796" s="9">
        <v>-80.87</v>
      </c>
      <c r="L1796" s="8"/>
      <c r="M1796" s="8"/>
      <c r="N1796" s="8"/>
      <c r="O1796" s="8"/>
      <c r="P1796" s="8"/>
      <c r="Q1796" s="8"/>
      <c r="R1796" s="8"/>
      <c r="S1796" s="8"/>
      <c r="T1796" s="10">
        <v>-80.87</v>
      </c>
    </row>
    <row r="1797" spans="1:20" ht="15.75" thickBot="1" x14ac:dyDescent="0.3">
      <c r="A1797" s="4" t="s">
        <v>444</v>
      </c>
      <c r="B1797" s="4" t="s">
        <v>338</v>
      </c>
      <c r="C1797" s="4" t="s">
        <v>339</v>
      </c>
      <c r="D1797" s="4" t="s">
        <v>463</v>
      </c>
      <c r="E1797" s="4" t="s">
        <v>464</v>
      </c>
      <c r="F1797" s="4" t="s">
        <v>106</v>
      </c>
      <c r="G1797" s="4" t="s">
        <v>107</v>
      </c>
      <c r="H1797" s="11">
        <v>-18730.3</v>
      </c>
      <c r="I1797" s="11">
        <v>-19770.91</v>
      </c>
      <c r="J1797" s="11">
        <v>-17637.12</v>
      </c>
      <c r="K1797" s="11">
        <v>-16657.28</v>
      </c>
      <c r="L1797" s="11">
        <v>-15677.44</v>
      </c>
      <c r="M1797" s="11">
        <v>-14697.6</v>
      </c>
      <c r="N1797" s="11">
        <v>-10288.32</v>
      </c>
      <c r="O1797" s="11">
        <v>-11268.16</v>
      </c>
      <c r="P1797" s="11">
        <v>-9798.4</v>
      </c>
      <c r="Q1797" s="11">
        <v>-12615.44</v>
      </c>
      <c r="R1797" s="11">
        <v>-13962.72</v>
      </c>
      <c r="S1797" s="11">
        <v>-15384.22</v>
      </c>
      <c r="T1797" s="10">
        <v>-176487.91</v>
      </c>
    </row>
    <row r="1798" spans="1:20" ht="15.75" thickBot="1" x14ac:dyDescent="0.3">
      <c r="A1798" s="4" t="s">
        <v>444</v>
      </c>
      <c r="B1798" s="4" t="s">
        <v>338</v>
      </c>
      <c r="C1798" s="4" t="s">
        <v>339</v>
      </c>
      <c r="D1798" s="4" t="s">
        <v>463</v>
      </c>
      <c r="E1798" s="4" t="s">
        <v>464</v>
      </c>
      <c r="F1798" s="4" t="s">
        <v>108</v>
      </c>
      <c r="G1798" s="4" t="s">
        <v>109</v>
      </c>
      <c r="H1798" s="9">
        <v>-303.27</v>
      </c>
      <c r="I1798" s="9">
        <v>-136.46</v>
      </c>
      <c r="J1798" s="9">
        <v>-212.29</v>
      </c>
      <c r="K1798" s="9">
        <v>-242.61</v>
      </c>
      <c r="L1798" s="9">
        <v>-121.3</v>
      </c>
      <c r="M1798" s="9">
        <v>-970.41</v>
      </c>
      <c r="N1798" s="9">
        <v>-758.13</v>
      </c>
      <c r="O1798" s="9">
        <v>-667.16</v>
      </c>
      <c r="P1798" s="9">
        <v>-591.34</v>
      </c>
      <c r="Q1798" s="9">
        <v>-2168.27</v>
      </c>
      <c r="R1798" s="9">
        <v>-1986.29</v>
      </c>
      <c r="S1798" s="9">
        <v>-218.65</v>
      </c>
      <c r="T1798" s="10">
        <v>-8376.18</v>
      </c>
    </row>
    <row r="1799" spans="1:20" ht="15.75" thickBot="1" x14ac:dyDescent="0.3">
      <c r="A1799" s="4" t="s">
        <v>444</v>
      </c>
      <c r="B1799" s="4" t="s">
        <v>338</v>
      </c>
      <c r="C1799" s="4" t="s">
        <v>339</v>
      </c>
      <c r="D1799" s="4" t="s">
        <v>463</v>
      </c>
      <c r="E1799" s="4" t="s">
        <v>464</v>
      </c>
      <c r="F1799" s="4" t="s">
        <v>158</v>
      </c>
      <c r="G1799" s="4" t="s">
        <v>159</v>
      </c>
      <c r="H1799" s="12"/>
      <c r="I1799" s="11">
        <v>-75.599999999999994</v>
      </c>
      <c r="J1799" s="12"/>
      <c r="K1799" s="12"/>
      <c r="L1799" s="12"/>
      <c r="M1799" s="12"/>
      <c r="N1799" s="12"/>
      <c r="O1799" s="12"/>
      <c r="P1799" s="12"/>
      <c r="Q1799" s="12"/>
      <c r="R1799" s="12"/>
      <c r="S1799" s="12"/>
      <c r="T1799" s="10">
        <v>-75.599999999999994</v>
      </c>
    </row>
    <row r="1800" spans="1:20" ht="15.75" thickBot="1" x14ac:dyDescent="0.3">
      <c r="A1800" s="4" t="s">
        <v>444</v>
      </c>
      <c r="B1800" s="4" t="s">
        <v>338</v>
      </c>
      <c r="C1800" s="4" t="s">
        <v>339</v>
      </c>
      <c r="D1800" s="4" t="s">
        <v>463</v>
      </c>
      <c r="E1800" s="4" t="s">
        <v>464</v>
      </c>
      <c r="F1800" s="4" t="s">
        <v>243</v>
      </c>
      <c r="G1800" s="4" t="s">
        <v>244</v>
      </c>
      <c r="H1800" s="8"/>
      <c r="I1800" s="8"/>
      <c r="J1800" s="8"/>
      <c r="K1800" s="8"/>
      <c r="L1800" s="8"/>
      <c r="M1800" s="8"/>
      <c r="N1800" s="8"/>
      <c r="O1800" s="8"/>
      <c r="P1800" s="8"/>
      <c r="Q1800" s="8"/>
      <c r="R1800" s="9">
        <v>-21.43</v>
      </c>
      <c r="S1800" s="8"/>
      <c r="T1800" s="10">
        <v>-21.43</v>
      </c>
    </row>
    <row r="1801" spans="1:20" ht="15.75" thickBot="1" x14ac:dyDescent="0.3">
      <c r="A1801" s="4" t="s">
        <v>444</v>
      </c>
      <c r="B1801" s="4" t="s">
        <v>338</v>
      </c>
      <c r="C1801" s="4" t="s">
        <v>339</v>
      </c>
      <c r="D1801" s="4" t="s">
        <v>459</v>
      </c>
      <c r="E1801" s="4" t="s">
        <v>460</v>
      </c>
      <c r="F1801" s="4" t="s">
        <v>84</v>
      </c>
      <c r="G1801" s="4" t="s">
        <v>85</v>
      </c>
      <c r="H1801" s="11">
        <v>7.24</v>
      </c>
      <c r="I1801" s="12"/>
      <c r="J1801" s="12"/>
      <c r="K1801" s="12"/>
      <c r="L1801" s="11">
        <v>7.24</v>
      </c>
      <c r="M1801" s="12"/>
      <c r="N1801" s="12"/>
      <c r="O1801" s="11">
        <v>7.24</v>
      </c>
      <c r="P1801" s="12"/>
      <c r="Q1801" s="11">
        <v>7.24</v>
      </c>
      <c r="R1801" s="12"/>
      <c r="S1801" s="12"/>
      <c r="T1801" s="10">
        <v>28.96</v>
      </c>
    </row>
    <row r="1802" spans="1:20" ht="15.75" thickBot="1" x14ac:dyDescent="0.3">
      <c r="A1802" s="4" t="s">
        <v>444</v>
      </c>
      <c r="B1802" s="4" t="s">
        <v>338</v>
      </c>
      <c r="C1802" s="4" t="s">
        <v>339</v>
      </c>
      <c r="D1802" s="4" t="s">
        <v>459</v>
      </c>
      <c r="E1802" s="4" t="s">
        <v>460</v>
      </c>
      <c r="F1802" s="4" t="s">
        <v>68</v>
      </c>
      <c r="G1802" s="4" t="s">
        <v>69</v>
      </c>
      <c r="H1802" s="9">
        <v>242.6</v>
      </c>
      <c r="I1802" s="8"/>
      <c r="J1802" s="8"/>
      <c r="K1802" s="8"/>
      <c r="L1802" s="9">
        <v>242.6</v>
      </c>
      <c r="M1802" s="8"/>
      <c r="N1802" s="8"/>
      <c r="O1802" s="9">
        <v>242.6</v>
      </c>
      <c r="P1802" s="8"/>
      <c r="Q1802" s="9">
        <v>242.6</v>
      </c>
      <c r="R1802" s="8"/>
      <c r="S1802" s="8"/>
      <c r="T1802" s="10">
        <v>970.4</v>
      </c>
    </row>
    <row r="1803" spans="1:20" ht="15.75" thickBot="1" x14ac:dyDescent="0.3">
      <c r="A1803" s="4" t="s">
        <v>444</v>
      </c>
      <c r="B1803" s="4" t="s">
        <v>223</v>
      </c>
      <c r="C1803" s="4" t="s">
        <v>224</v>
      </c>
      <c r="D1803" s="4" t="s">
        <v>449</v>
      </c>
      <c r="E1803" s="4" t="s">
        <v>450</v>
      </c>
      <c r="F1803" s="4" t="s">
        <v>84</v>
      </c>
      <c r="G1803" s="4" t="s">
        <v>85</v>
      </c>
      <c r="H1803" s="11">
        <v>6.52</v>
      </c>
      <c r="I1803" s="12"/>
      <c r="J1803" s="12"/>
      <c r="K1803" s="11">
        <v>21.14</v>
      </c>
      <c r="L1803" s="11">
        <v>29.22</v>
      </c>
      <c r="M1803" s="11">
        <v>76.02</v>
      </c>
      <c r="N1803" s="11">
        <v>85.51</v>
      </c>
      <c r="O1803" s="12"/>
      <c r="P1803" s="12"/>
      <c r="Q1803" s="11">
        <v>17.41</v>
      </c>
      <c r="R1803" s="11">
        <v>32.840000000000003</v>
      </c>
      <c r="S1803" s="11">
        <v>85.14</v>
      </c>
      <c r="T1803" s="10">
        <v>353.8</v>
      </c>
    </row>
    <row r="1804" spans="1:20" ht="15.75" thickBot="1" x14ac:dyDescent="0.3">
      <c r="A1804" s="4" t="s">
        <v>444</v>
      </c>
      <c r="B1804" s="4" t="s">
        <v>223</v>
      </c>
      <c r="C1804" s="4" t="s">
        <v>224</v>
      </c>
      <c r="D1804" s="4" t="s">
        <v>449</v>
      </c>
      <c r="E1804" s="4" t="s">
        <v>450</v>
      </c>
      <c r="F1804" s="4" t="s">
        <v>140</v>
      </c>
      <c r="G1804" s="4" t="s">
        <v>141</v>
      </c>
      <c r="H1804" s="8"/>
      <c r="I1804" s="9">
        <v>60</v>
      </c>
      <c r="J1804" s="9">
        <v>180</v>
      </c>
      <c r="K1804" s="8"/>
      <c r="L1804" s="8"/>
      <c r="M1804" s="8"/>
      <c r="N1804" s="8"/>
      <c r="O1804" s="9">
        <v>120</v>
      </c>
      <c r="P1804" s="9">
        <v>600</v>
      </c>
      <c r="Q1804" s="8"/>
      <c r="R1804" s="8"/>
      <c r="S1804" s="8"/>
      <c r="T1804" s="10">
        <v>960</v>
      </c>
    </row>
    <row r="1805" spans="1:20" ht="15.75" thickBot="1" x14ac:dyDescent="0.3">
      <c r="A1805" s="4" t="s">
        <v>444</v>
      </c>
      <c r="B1805" s="4" t="s">
        <v>223</v>
      </c>
      <c r="C1805" s="4" t="s">
        <v>224</v>
      </c>
      <c r="D1805" s="4" t="s">
        <v>449</v>
      </c>
      <c r="E1805" s="4" t="s">
        <v>450</v>
      </c>
      <c r="F1805" s="4" t="s">
        <v>217</v>
      </c>
      <c r="G1805" s="4" t="s">
        <v>218</v>
      </c>
      <c r="H1805" s="12"/>
      <c r="I1805" s="12"/>
      <c r="J1805" s="12"/>
      <c r="K1805" s="11">
        <v>782.75</v>
      </c>
      <c r="L1805" s="12"/>
      <c r="M1805" s="12"/>
      <c r="N1805" s="12"/>
      <c r="O1805" s="12"/>
      <c r="P1805" s="12"/>
      <c r="Q1805" s="12"/>
      <c r="R1805" s="12"/>
      <c r="S1805" s="12"/>
      <c r="T1805" s="10">
        <v>782.75</v>
      </c>
    </row>
    <row r="1806" spans="1:20" ht="15.75" thickBot="1" x14ac:dyDescent="0.3">
      <c r="A1806" s="4" t="s">
        <v>444</v>
      </c>
      <c r="B1806" s="4" t="s">
        <v>223</v>
      </c>
      <c r="C1806" s="4" t="s">
        <v>224</v>
      </c>
      <c r="D1806" s="4" t="s">
        <v>449</v>
      </c>
      <c r="E1806" s="4" t="s">
        <v>450</v>
      </c>
      <c r="F1806" s="4" t="s">
        <v>56</v>
      </c>
      <c r="G1806" s="4" t="s">
        <v>57</v>
      </c>
      <c r="H1806" s="9">
        <v>218.76</v>
      </c>
      <c r="I1806" s="8"/>
      <c r="J1806" s="8"/>
      <c r="K1806" s="9">
        <v>708.78</v>
      </c>
      <c r="L1806" s="9">
        <v>979.62</v>
      </c>
      <c r="M1806" s="9">
        <v>2548.84</v>
      </c>
      <c r="N1806" s="9">
        <v>2867.04</v>
      </c>
      <c r="O1806" s="8"/>
      <c r="P1806" s="8"/>
      <c r="Q1806" s="9">
        <v>583.6</v>
      </c>
      <c r="R1806" s="9">
        <v>1101.1199999999999</v>
      </c>
      <c r="S1806" s="9">
        <v>2342.8000000000002</v>
      </c>
      <c r="T1806" s="10">
        <v>11350.56</v>
      </c>
    </row>
    <row r="1807" spans="1:20" ht="15.75" thickBot="1" x14ac:dyDescent="0.3">
      <c r="A1807" s="4" t="s">
        <v>444</v>
      </c>
      <c r="B1807" s="4" t="s">
        <v>223</v>
      </c>
      <c r="C1807" s="4" t="s">
        <v>224</v>
      </c>
      <c r="D1807" s="4" t="s">
        <v>449</v>
      </c>
      <c r="E1807" s="4" t="s">
        <v>450</v>
      </c>
      <c r="F1807" s="4" t="s">
        <v>68</v>
      </c>
      <c r="G1807" s="4" t="s">
        <v>69</v>
      </c>
      <c r="H1807" s="12"/>
      <c r="I1807" s="12"/>
      <c r="J1807" s="12"/>
      <c r="K1807" s="15">
        <v>0</v>
      </c>
      <c r="L1807" s="12"/>
      <c r="M1807" s="12"/>
      <c r="N1807" s="12"/>
      <c r="O1807" s="12"/>
      <c r="P1807" s="12"/>
      <c r="Q1807" s="12"/>
      <c r="R1807" s="12"/>
      <c r="S1807" s="11">
        <v>511.88</v>
      </c>
      <c r="T1807" s="10">
        <v>511.88</v>
      </c>
    </row>
    <row r="1808" spans="1:20" ht="15.75" thickBot="1" x14ac:dyDescent="0.3">
      <c r="A1808" s="4" t="s">
        <v>444</v>
      </c>
      <c r="B1808" s="4" t="s">
        <v>223</v>
      </c>
      <c r="C1808" s="4" t="s">
        <v>224</v>
      </c>
      <c r="D1808" s="4" t="s">
        <v>451</v>
      </c>
      <c r="E1808" s="4" t="s">
        <v>452</v>
      </c>
      <c r="F1808" s="4" t="s">
        <v>92</v>
      </c>
      <c r="G1808" s="4" t="s">
        <v>93</v>
      </c>
      <c r="H1808" s="8"/>
      <c r="I1808" s="9">
        <v>35.409999999999997</v>
      </c>
      <c r="J1808" s="9">
        <v>29.4</v>
      </c>
      <c r="K1808" s="8"/>
      <c r="L1808" s="8"/>
      <c r="M1808" s="8"/>
      <c r="N1808" s="8"/>
      <c r="O1808" s="8"/>
      <c r="P1808" s="8"/>
      <c r="Q1808" s="8"/>
      <c r="R1808" s="8"/>
      <c r="S1808" s="8"/>
      <c r="T1808" s="10">
        <v>64.81</v>
      </c>
    </row>
    <row r="1809" spans="1:20" ht="15.75" thickBot="1" x14ac:dyDescent="0.3">
      <c r="A1809" s="4" t="s">
        <v>444</v>
      </c>
      <c r="B1809" s="4" t="s">
        <v>223</v>
      </c>
      <c r="C1809" s="4" t="s">
        <v>224</v>
      </c>
      <c r="D1809" s="4" t="s">
        <v>451</v>
      </c>
      <c r="E1809" s="4" t="s">
        <v>452</v>
      </c>
      <c r="F1809" s="4" t="s">
        <v>84</v>
      </c>
      <c r="G1809" s="4" t="s">
        <v>85</v>
      </c>
      <c r="H1809" s="12"/>
      <c r="I1809" s="12"/>
      <c r="J1809" s="12"/>
      <c r="K1809" s="12"/>
      <c r="L1809" s="12"/>
      <c r="M1809" s="12"/>
      <c r="N1809" s="12"/>
      <c r="O1809" s="12"/>
      <c r="P1809" s="12"/>
      <c r="Q1809" s="12"/>
      <c r="R1809" s="12"/>
      <c r="S1809" s="11">
        <v>11.75</v>
      </c>
      <c r="T1809" s="10">
        <v>11.75</v>
      </c>
    </row>
    <row r="1810" spans="1:20" ht="15.75" thickBot="1" x14ac:dyDescent="0.3">
      <c r="A1810" s="4" t="s">
        <v>444</v>
      </c>
      <c r="B1810" s="4" t="s">
        <v>223</v>
      </c>
      <c r="C1810" s="4" t="s">
        <v>224</v>
      </c>
      <c r="D1810" s="4" t="s">
        <v>451</v>
      </c>
      <c r="E1810" s="4" t="s">
        <v>452</v>
      </c>
      <c r="F1810" s="4" t="s">
        <v>56</v>
      </c>
      <c r="G1810" s="4" t="s">
        <v>57</v>
      </c>
      <c r="H1810" s="8"/>
      <c r="I1810" s="8"/>
      <c r="J1810" s="8"/>
      <c r="K1810" s="8"/>
      <c r="L1810" s="8"/>
      <c r="M1810" s="8"/>
      <c r="N1810" s="8"/>
      <c r="O1810" s="8"/>
      <c r="P1810" s="8"/>
      <c r="Q1810" s="8"/>
      <c r="R1810" s="8"/>
      <c r="S1810" s="9">
        <v>393.92</v>
      </c>
      <c r="T1810" s="10">
        <v>393.92</v>
      </c>
    </row>
    <row r="1811" spans="1:20" ht="23.25" thickBot="1" x14ac:dyDescent="0.3">
      <c r="A1811" s="4" t="s">
        <v>444</v>
      </c>
      <c r="B1811" s="4" t="s">
        <v>223</v>
      </c>
      <c r="C1811" s="4" t="s">
        <v>224</v>
      </c>
      <c r="D1811" s="4" t="s">
        <v>453</v>
      </c>
      <c r="E1811" s="4" t="s">
        <v>454</v>
      </c>
      <c r="F1811" s="4" t="s">
        <v>84</v>
      </c>
      <c r="G1811" s="4" t="s">
        <v>85</v>
      </c>
      <c r="H1811" s="11">
        <v>247.99</v>
      </c>
      <c r="I1811" s="11">
        <v>73.52</v>
      </c>
      <c r="J1811" s="11">
        <v>-73.52</v>
      </c>
      <c r="K1811" s="12"/>
      <c r="L1811" s="12"/>
      <c r="M1811" s="12"/>
      <c r="N1811" s="12"/>
      <c r="O1811" s="12"/>
      <c r="P1811" s="12"/>
      <c r="Q1811" s="12"/>
      <c r="R1811" s="12"/>
      <c r="S1811" s="12"/>
      <c r="T1811" s="10">
        <v>247.99</v>
      </c>
    </row>
    <row r="1812" spans="1:20" ht="23.25" thickBot="1" x14ac:dyDescent="0.3">
      <c r="A1812" s="4" t="s">
        <v>444</v>
      </c>
      <c r="B1812" s="4" t="s">
        <v>223</v>
      </c>
      <c r="C1812" s="4" t="s">
        <v>224</v>
      </c>
      <c r="D1812" s="4" t="s">
        <v>453</v>
      </c>
      <c r="E1812" s="4" t="s">
        <v>454</v>
      </c>
      <c r="F1812" s="4" t="s">
        <v>140</v>
      </c>
      <c r="G1812" s="4" t="s">
        <v>141</v>
      </c>
      <c r="H1812" s="8"/>
      <c r="I1812" s="8"/>
      <c r="J1812" s="8"/>
      <c r="K1812" s="8"/>
      <c r="L1812" s="8"/>
      <c r="M1812" s="8"/>
      <c r="N1812" s="8"/>
      <c r="O1812" s="8"/>
      <c r="P1812" s="8"/>
      <c r="Q1812" s="9">
        <v>120</v>
      </c>
      <c r="R1812" s="9">
        <v>372</v>
      </c>
      <c r="S1812" s="8"/>
      <c r="T1812" s="10">
        <v>492</v>
      </c>
    </row>
    <row r="1813" spans="1:20" ht="23.25" thickBot="1" x14ac:dyDescent="0.3">
      <c r="A1813" s="4" t="s">
        <v>444</v>
      </c>
      <c r="B1813" s="4" t="s">
        <v>223</v>
      </c>
      <c r="C1813" s="4" t="s">
        <v>224</v>
      </c>
      <c r="D1813" s="4" t="s">
        <v>453</v>
      </c>
      <c r="E1813" s="4" t="s">
        <v>454</v>
      </c>
      <c r="F1813" s="4" t="s">
        <v>56</v>
      </c>
      <c r="G1813" s="4" t="s">
        <v>57</v>
      </c>
      <c r="H1813" s="11">
        <v>8315.2000000000007</v>
      </c>
      <c r="I1813" s="11">
        <v>2078.8000000000002</v>
      </c>
      <c r="J1813" s="11">
        <v>-2078.8000000000002</v>
      </c>
      <c r="K1813" s="12"/>
      <c r="L1813" s="12"/>
      <c r="M1813" s="12"/>
      <c r="N1813" s="12"/>
      <c r="O1813" s="12"/>
      <c r="P1813" s="12"/>
      <c r="Q1813" s="12"/>
      <c r="R1813" s="12"/>
      <c r="S1813" s="12"/>
      <c r="T1813" s="10">
        <v>8315.2000000000007</v>
      </c>
    </row>
    <row r="1814" spans="1:20" ht="23.25" thickBot="1" x14ac:dyDescent="0.3">
      <c r="A1814" s="4" t="s">
        <v>444</v>
      </c>
      <c r="B1814" s="4" t="s">
        <v>223</v>
      </c>
      <c r="C1814" s="4" t="s">
        <v>224</v>
      </c>
      <c r="D1814" s="4" t="s">
        <v>453</v>
      </c>
      <c r="E1814" s="4" t="s">
        <v>454</v>
      </c>
      <c r="F1814" s="4" t="s">
        <v>68</v>
      </c>
      <c r="G1814" s="4" t="s">
        <v>69</v>
      </c>
      <c r="H1814" s="8"/>
      <c r="I1814" s="9">
        <v>386.25</v>
      </c>
      <c r="J1814" s="9">
        <v>-386.25</v>
      </c>
      <c r="K1814" s="8"/>
      <c r="L1814" s="8"/>
      <c r="M1814" s="8"/>
      <c r="N1814" s="8"/>
      <c r="O1814" s="8"/>
      <c r="P1814" s="8"/>
      <c r="Q1814" s="8"/>
      <c r="R1814" s="8"/>
      <c r="S1814" s="8"/>
      <c r="T1814" s="14">
        <v>0</v>
      </c>
    </row>
    <row r="1815" spans="1:20" ht="15.75" thickBot="1" x14ac:dyDescent="0.3">
      <c r="A1815" s="4" t="s">
        <v>444</v>
      </c>
      <c r="B1815" s="4" t="s">
        <v>223</v>
      </c>
      <c r="C1815" s="4" t="s">
        <v>224</v>
      </c>
      <c r="D1815" s="4" t="s">
        <v>455</v>
      </c>
      <c r="E1815" s="4" t="s">
        <v>456</v>
      </c>
      <c r="F1815" s="4" t="s">
        <v>84</v>
      </c>
      <c r="G1815" s="4" t="s">
        <v>85</v>
      </c>
      <c r="H1815" s="11">
        <v>19.39</v>
      </c>
      <c r="I1815" s="11">
        <v>98.26</v>
      </c>
      <c r="J1815" s="11">
        <v>18.920000000000002</v>
      </c>
      <c r="K1815" s="11">
        <v>5.91</v>
      </c>
      <c r="L1815" s="11">
        <v>17.25</v>
      </c>
      <c r="M1815" s="11">
        <v>24.23</v>
      </c>
      <c r="N1815" s="11">
        <v>10.26</v>
      </c>
      <c r="O1815" s="11">
        <v>25.8</v>
      </c>
      <c r="P1815" s="11">
        <v>8.2200000000000006</v>
      </c>
      <c r="Q1815" s="11">
        <v>24.63</v>
      </c>
      <c r="R1815" s="11">
        <v>40.94</v>
      </c>
      <c r="S1815" s="11">
        <v>2.2400000000000002</v>
      </c>
      <c r="T1815" s="10">
        <v>296.05</v>
      </c>
    </row>
    <row r="1816" spans="1:20" ht="15.75" thickBot="1" x14ac:dyDescent="0.3">
      <c r="A1816" s="4" t="s">
        <v>444</v>
      </c>
      <c r="B1816" s="4" t="s">
        <v>223</v>
      </c>
      <c r="C1816" s="4" t="s">
        <v>224</v>
      </c>
      <c r="D1816" s="4" t="s">
        <v>455</v>
      </c>
      <c r="E1816" s="4" t="s">
        <v>456</v>
      </c>
      <c r="F1816" s="4" t="s">
        <v>140</v>
      </c>
      <c r="G1816" s="4" t="s">
        <v>141</v>
      </c>
      <c r="H1816" s="8"/>
      <c r="I1816" s="8"/>
      <c r="J1816" s="8"/>
      <c r="K1816" s="8"/>
      <c r="L1816" s="8"/>
      <c r="M1816" s="8"/>
      <c r="N1816" s="8"/>
      <c r="O1816" s="8"/>
      <c r="P1816" s="9">
        <v>120</v>
      </c>
      <c r="Q1816" s="8"/>
      <c r="R1816" s="8"/>
      <c r="S1816" s="8"/>
      <c r="T1816" s="10">
        <v>120</v>
      </c>
    </row>
    <row r="1817" spans="1:20" ht="15.75" thickBot="1" x14ac:dyDescent="0.3">
      <c r="A1817" s="4" t="s">
        <v>444</v>
      </c>
      <c r="B1817" s="4" t="s">
        <v>223</v>
      </c>
      <c r="C1817" s="4" t="s">
        <v>224</v>
      </c>
      <c r="D1817" s="4" t="s">
        <v>455</v>
      </c>
      <c r="E1817" s="4" t="s">
        <v>456</v>
      </c>
      <c r="F1817" s="4" t="s">
        <v>56</v>
      </c>
      <c r="G1817" s="4" t="s">
        <v>57</v>
      </c>
      <c r="H1817" s="11">
        <v>650.25</v>
      </c>
      <c r="I1817" s="11">
        <v>3294.7</v>
      </c>
      <c r="J1817" s="11">
        <v>634.53</v>
      </c>
      <c r="K1817" s="11">
        <v>198.13</v>
      </c>
      <c r="L1817" s="11">
        <v>382.23</v>
      </c>
      <c r="M1817" s="11">
        <v>812.32</v>
      </c>
      <c r="N1817" s="11">
        <v>344.03</v>
      </c>
      <c r="O1817" s="11">
        <v>865.06</v>
      </c>
      <c r="P1817" s="11">
        <v>275.45</v>
      </c>
      <c r="Q1817" s="11">
        <v>825.94</v>
      </c>
      <c r="R1817" s="11">
        <v>1372.84</v>
      </c>
      <c r="S1817" s="11">
        <v>75.11</v>
      </c>
      <c r="T1817" s="10">
        <v>9730.59</v>
      </c>
    </row>
    <row r="1818" spans="1:20" ht="15.75" thickBot="1" x14ac:dyDescent="0.3">
      <c r="A1818" s="4" t="s">
        <v>444</v>
      </c>
      <c r="B1818" s="4" t="s">
        <v>223</v>
      </c>
      <c r="C1818" s="4" t="s">
        <v>224</v>
      </c>
      <c r="D1818" s="4" t="s">
        <v>455</v>
      </c>
      <c r="E1818" s="4" t="s">
        <v>456</v>
      </c>
      <c r="F1818" s="4" t="s">
        <v>68</v>
      </c>
      <c r="G1818" s="4" t="s">
        <v>69</v>
      </c>
      <c r="H1818" s="8"/>
      <c r="I1818" s="8"/>
      <c r="J1818" s="8"/>
      <c r="K1818" s="8"/>
      <c r="L1818" s="9">
        <v>196.24</v>
      </c>
      <c r="M1818" s="8"/>
      <c r="N1818" s="8"/>
      <c r="O1818" s="8"/>
      <c r="P1818" s="8"/>
      <c r="Q1818" s="8"/>
      <c r="R1818" s="8"/>
      <c r="S1818" s="8"/>
      <c r="T1818" s="10">
        <v>196.24</v>
      </c>
    </row>
    <row r="1819" spans="1:20" ht="15.75" thickBot="1" x14ac:dyDescent="0.3">
      <c r="A1819" s="4" t="s">
        <v>444</v>
      </c>
      <c r="B1819" s="4" t="s">
        <v>223</v>
      </c>
      <c r="C1819" s="4" t="s">
        <v>224</v>
      </c>
      <c r="D1819" s="4" t="s">
        <v>457</v>
      </c>
      <c r="E1819" s="4" t="s">
        <v>458</v>
      </c>
      <c r="F1819" s="4" t="s">
        <v>84</v>
      </c>
      <c r="G1819" s="4" t="s">
        <v>85</v>
      </c>
      <c r="H1819" s="12"/>
      <c r="I1819" s="12"/>
      <c r="J1819" s="12"/>
      <c r="K1819" s="11">
        <v>44.59</v>
      </c>
      <c r="L1819" s="12"/>
      <c r="M1819" s="12"/>
      <c r="N1819" s="12"/>
      <c r="O1819" s="12"/>
      <c r="P1819" s="12"/>
      <c r="Q1819" s="12"/>
      <c r="R1819" s="12"/>
      <c r="S1819" s="12"/>
      <c r="T1819" s="10">
        <v>44.59</v>
      </c>
    </row>
    <row r="1820" spans="1:20" ht="15.75" thickBot="1" x14ac:dyDescent="0.3">
      <c r="A1820" s="4" t="s">
        <v>444</v>
      </c>
      <c r="B1820" s="4" t="s">
        <v>223</v>
      </c>
      <c r="C1820" s="4" t="s">
        <v>224</v>
      </c>
      <c r="D1820" s="4" t="s">
        <v>457</v>
      </c>
      <c r="E1820" s="4" t="s">
        <v>458</v>
      </c>
      <c r="F1820" s="4" t="s">
        <v>56</v>
      </c>
      <c r="G1820" s="4" t="s">
        <v>57</v>
      </c>
      <c r="H1820" s="8"/>
      <c r="I1820" s="8"/>
      <c r="J1820" s="8"/>
      <c r="K1820" s="9">
        <v>1459</v>
      </c>
      <c r="L1820" s="13">
        <v>0</v>
      </c>
      <c r="M1820" s="8"/>
      <c r="N1820" s="8"/>
      <c r="O1820" s="8"/>
      <c r="P1820" s="8"/>
      <c r="Q1820" s="8"/>
      <c r="R1820" s="8"/>
      <c r="S1820" s="8"/>
      <c r="T1820" s="10">
        <v>1459</v>
      </c>
    </row>
    <row r="1821" spans="1:20" ht="15.75" thickBot="1" x14ac:dyDescent="0.3">
      <c r="A1821" s="4" t="s">
        <v>444</v>
      </c>
      <c r="B1821" s="4" t="s">
        <v>223</v>
      </c>
      <c r="C1821" s="4" t="s">
        <v>224</v>
      </c>
      <c r="D1821" s="4" t="s">
        <v>457</v>
      </c>
      <c r="E1821" s="4" t="s">
        <v>458</v>
      </c>
      <c r="F1821" s="4" t="s">
        <v>68</v>
      </c>
      <c r="G1821" s="4" t="s">
        <v>69</v>
      </c>
      <c r="H1821" s="12"/>
      <c r="I1821" s="12"/>
      <c r="J1821" s="12"/>
      <c r="K1821" s="11">
        <v>36.130000000000003</v>
      </c>
      <c r="L1821" s="12"/>
      <c r="M1821" s="12"/>
      <c r="N1821" s="12"/>
      <c r="O1821" s="12"/>
      <c r="P1821" s="12"/>
      <c r="Q1821" s="12"/>
      <c r="R1821" s="12"/>
      <c r="S1821" s="12"/>
      <c r="T1821" s="10">
        <v>36.130000000000003</v>
      </c>
    </row>
    <row r="1822" spans="1:20" ht="15.75" thickBot="1" x14ac:dyDescent="0.3">
      <c r="A1822" s="4" t="s">
        <v>444</v>
      </c>
      <c r="B1822" s="4" t="s">
        <v>223</v>
      </c>
      <c r="C1822" s="4" t="s">
        <v>224</v>
      </c>
      <c r="D1822" s="4" t="s">
        <v>459</v>
      </c>
      <c r="E1822" s="4" t="s">
        <v>460</v>
      </c>
      <c r="F1822" s="4" t="s">
        <v>84</v>
      </c>
      <c r="G1822" s="4" t="s">
        <v>85</v>
      </c>
      <c r="H1822" s="8"/>
      <c r="I1822" s="9">
        <v>3.87</v>
      </c>
      <c r="J1822" s="8"/>
      <c r="K1822" s="8"/>
      <c r="L1822" s="8"/>
      <c r="M1822" s="8"/>
      <c r="N1822" s="8"/>
      <c r="O1822" s="8"/>
      <c r="P1822" s="8"/>
      <c r="Q1822" s="8"/>
      <c r="R1822" s="8"/>
      <c r="S1822" s="8"/>
      <c r="T1822" s="10">
        <v>3.87</v>
      </c>
    </row>
    <row r="1823" spans="1:20" ht="15.75" thickBot="1" x14ac:dyDescent="0.3">
      <c r="A1823" s="4" t="s">
        <v>444</v>
      </c>
      <c r="B1823" s="4" t="s">
        <v>223</v>
      </c>
      <c r="C1823" s="4" t="s">
        <v>224</v>
      </c>
      <c r="D1823" s="4" t="s">
        <v>459</v>
      </c>
      <c r="E1823" s="4" t="s">
        <v>460</v>
      </c>
      <c r="F1823" s="4" t="s">
        <v>140</v>
      </c>
      <c r="G1823" s="4" t="s">
        <v>141</v>
      </c>
      <c r="H1823" s="12"/>
      <c r="I1823" s="11">
        <v>300</v>
      </c>
      <c r="J1823" s="12"/>
      <c r="K1823" s="11">
        <v>600</v>
      </c>
      <c r="L1823" s="11">
        <v>300</v>
      </c>
      <c r="M1823" s="12"/>
      <c r="N1823" s="12"/>
      <c r="O1823" s="12"/>
      <c r="P1823" s="12"/>
      <c r="Q1823" s="12"/>
      <c r="R1823" s="12"/>
      <c r="S1823" s="12"/>
      <c r="T1823" s="10">
        <v>1200</v>
      </c>
    </row>
    <row r="1824" spans="1:20" ht="15.75" thickBot="1" x14ac:dyDescent="0.3">
      <c r="A1824" s="4" t="s">
        <v>444</v>
      </c>
      <c r="B1824" s="4" t="s">
        <v>223</v>
      </c>
      <c r="C1824" s="4" t="s">
        <v>224</v>
      </c>
      <c r="D1824" s="4" t="s">
        <v>459</v>
      </c>
      <c r="E1824" s="4" t="s">
        <v>460</v>
      </c>
      <c r="F1824" s="4" t="s">
        <v>56</v>
      </c>
      <c r="G1824" s="4" t="s">
        <v>57</v>
      </c>
      <c r="H1824" s="8"/>
      <c r="I1824" s="9">
        <v>129.80000000000001</v>
      </c>
      <c r="J1824" s="8"/>
      <c r="K1824" s="8"/>
      <c r="L1824" s="8"/>
      <c r="M1824" s="8"/>
      <c r="N1824" s="8"/>
      <c r="O1824" s="8"/>
      <c r="P1824" s="8"/>
      <c r="Q1824" s="8"/>
      <c r="R1824" s="8"/>
      <c r="S1824" s="8"/>
      <c r="T1824" s="10">
        <v>129.80000000000001</v>
      </c>
    </row>
    <row r="1825" spans="1:20" ht="15.75" thickBot="1" x14ac:dyDescent="0.3">
      <c r="A1825" s="4" t="s">
        <v>444</v>
      </c>
      <c r="B1825" s="4" t="s">
        <v>264</v>
      </c>
      <c r="C1825" s="4" t="s">
        <v>265</v>
      </c>
      <c r="D1825" s="4" t="s">
        <v>447</v>
      </c>
      <c r="E1825" s="4" t="s">
        <v>448</v>
      </c>
      <c r="F1825" s="4" t="s">
        <v>84</v>
      </c>
      <c r="G1825" s="4" t="s">
        <v>85</v>
      </c>
      <c r="H1825" s="12"/>
      <c r="I1825" s="12"/>
      <c r="J1825" s="12"/>
      <c r="K1825" s="11">
        <v>3.55</v>
      </c>
      <c r="L1825" s="11">
        <v>10.34</v>
      </c>
      <c r="M1825" s="12"/>
      <c r="N1825" s="12"/>
      <c r="O1825" s="12"/>
      <c r="P1825" s="11">
        <v>5.17</v>
      </c>
      <c r="Q1825" s="12"/>
      <c r="R1825" s="12"/>
      <c r="S1825" s="12"/>
      <c r="T1825" s="10">
        <v>19.059999999999999</v>
      </c>
    </row>
    <row r="1826" spans="1:20" ht="15.75" thickBot="1" x14ac:dyDescent="0.3">
      <c r="A1826" s="4" t="s">
        <v>444</v>
      </c>
      <c r="B1826" s="4" t="s">
        <v>264</v>
      </c>
      <c r="C1826" s="4" t="s">
        <v>265</v>
      </c>
      <c r="D1826" s="4" t="s">
        <v>447</v>
      </c>
      <c r="E1826" s="4" t="s">
        <v>448</v>
      </c>
      <c r="F1826" s="4" t="s">
        <v>56</v>
      </c>
      <c r="G1826" s="4" t="s">
        <v>57</v>
      </c>
      <c r="H1826" s="8"/>
      <c r="I1826" s="8"/>
      <c r="J1826" s="8"/>
      <c r="K1826" s="9">
        <v>119.02</v>
      </c>
      <c r="L1826" s="9">
        <v>346.68</v>
      </c>
      <c r="M1826" s="8"/>
      <c r="N1826" s="8"/>
      <c r="O1826" s="8"/>
      <c r="P1826" s="9">
        <v>173.34</v>
      </c>
      <c r="Q1826" s="8"/>
      <c r="R1826" s="8"/>
      <c r="S1826" s="8"/>
      <c r="T1826" s="10">
        <v>639.04</v>
      </c>
    </row>
    <row r="1827" spans="1:20" ht="15.75" thickBot="1" x14ac:dyDescent="0.3">
      <c r="A1827" s="4" t="s">
        <v>444</v>
      </c>
      <c r="B1827" s="4" t="s">
        <v>264</v>
      </c>
      <c r="C1827" s="4" t="s">
        <v>265</v>
      </c>
      <c r="D1827" s="4" t="s">
        <v>449</v>
      </c>
      <c r="E1827" s="4" t="s">
        <v>450</v>
      </c>
      <c r="F1827" s="4" t="s">
        <v>84</v>
      </c>
      <c r="G1827" s="4" t="s">
        <v>85</v>
      </c>
      <c r="H1827" s="11">
        <v>3.65</v>
      </c>
      <c r="I1827" s="11">
        <v>9.59</v>
      </c>
      <c r="J1827" s="11">
        <v>19.23</v>
      </c>
      <c r="K1827" s="12"/>
      <c r="L1827" s="12"/>
      <c r="M1827" s="11">
        <v>35.14</v>
      </c>
      <c r="N1827" s="11">
        <v>8.56</v>
      </c>
      <c r="O1827" s="11">
        <v>5.0199999999999996</v>
      </c>
      <c r="P1827" s="11">
        <v>12.82</v>
      </c>
      <c r="Q1827" s="11">
        <v>17.010000000000002</v>
      </c>
      <c r="R1827" s="12"/>
      <c r="S1827" s="11">
        <v>19.829999999999998</v>
      </c>
      <c r="T1827" s="10">
        <v>130.85</v>
      </c>
    </row>
    <row r="1828" spans="1:20" ht="15.75" thickBot="1" x14ac:dyDescent="0.3">
      <c r="A1828" s="4" t="s">
        <v>444</v>
      </c>
      <c r="B1828" s="4" t="s">
        <v>264</v>
      </c>
      <c r="C1828" s="4" t="s">
        <v>265</v>
      </c>
      <c r="D1828" s="4" t="s">
        <v>449</v>
      </c>
      <c r="E1828" s="4" t="s">
        <v>450</v>
      </c>
      <c r="F1828" s="4" t="s">
        <v>56</v>
      </c>
      <c r="G1828" s="4" t="s">
        <v>57</v>
      </c>
      <c r="H1828" s="9">
        <v>122.42</v>
      </c>
      <c r="I1828" s="9">
        <v>321.56</v>
      </c>
      <c r="J1828" s="9">
        <v>644.78</v>
      </c>
      <c r="K1828" s="8"/>
      <c r="L1828" s="8"/>
      <c r="M1828" s="9">
        <v>1178.1199999999999</v>
      </c>
      <c r="N1828" s="9">
        <v>286.95</v>
      </c>
      <c r="O1828" s="9">
        <v>168.41</v>
      </c>
      <c r="P1828" s="9">
        <v>429.9</v>
      </c>
      <c r="Q1828" s="9">
        <v>570.44000000000005</v>
      </c>
      <c r="R1828" s="8"/>
      <c r="S1828" s="9">
        <v>664.88</v>
      </c>
      <c r="T1828" s="10">
        <v>4387.46</v>
      </c>
    </row>
    <row r="1829" spans="1:20" ht="15.75" thickBot="1" x14ac:dyDescent="0.3">
      <c r="A1829" s="4" t="s">
        <v>444</v>
      </c>
      <c r="B1829" s="4" t="s">
        <v>264</v>
      </c>
      <c r="C1829" s="4" t="s">
        <v>265</v>
      </c>
      <c r="D1829" s="4" t="s">
        <v>451</v>
      </c>
      <c r="E1829" s="4" t="s">
        <v>452</v>
      </c>
      <c r="F1829" s="4" t="s">
        <v>84</v>
      </c>
      <c r="G1829" s="4" t="s">
        <v>85</v>
      </c>
      <c r="H1829" s="12"/>
      <c r="I1829" s="11">
        <v>5.48</v>
      </c>
      <c r="J1829" s="12"/>
      <c r="K1829" s="12"/>
      <c r="L1829" s="11">
        <v>16.420000000000002</v>
      </c>
      <c r="M1829" s="12"/>
      <c r="N1829" s="12"/>
      <c r="O1829" s="11">
        <v>3.45</v>
      </c>
      <c r="P1829" s="12"/>
      <c r="Q1829" s="12"/>
      <c r="R1829" s="12"/>
      <c r="S1829" s="12"/>
      <c r="T1829" s="10">
        <v>25.35</v>
      </c>
    </row>
    <row r="1830" spans="1:20" ht="15.75" thickBot="1" x14ac:dyDescent="0.3">
      <c r="A1830" s="4" t="s">
        <v>444</v>
      </c>
      <c r="B1830" s="4" t="s">
        <v>264</v>
      </c>
      <c r="C1830" s="4" t="s">
        <v>265</v>
      </c>
      <c r="D1830" s="4" t="s">
        <v>451</v>
      </c>
      <c r="E1830" s="4" t="s">
        <v>452</v>
      </c>
      <c r="F1830" s="4" t="s">
        <v>56</v>
      </c>
      <c r="G1830" s="4" t="s">
        <v>57</v>
      </c>
      <c r="H1830" s="8"/>
      <c r="I1830" s="9">
        <v>183.63</v>
      </c>
      <c r="J1830" s="8"/>
      <c r="K1830" s="8"/>
      <c r="L1830" s="9">
        <v>489.92</v>
      </c>
      <c r="M1830" s="8"/>
      <c r="N1830" s="8"/>
      <c r="O1830" s="9">
        <v>115.56</v>
      </c>
      <c r="P1830" s="8"/>
      <c r="Q1830" s="8"/>
      <c r="R1830" s="8"/>
      <c r="S1830" s="8"/>
      <c r="T1830" s="10">
        <v>789.11</v>
      </c>
    </row>
    <row r="1831" spans="1:20" ht="15.75" thickBot="1" x14ac:dyDescent="0.3">
      <c r="A1831" s="4" t="s">
        <v>444</v>
      </c>
      <c r="B1831" s="4" t="s">
        <v>264</v>
      </c>
      <c r="C1831" s="4" t="s">
        <v>265</v>
      </c>
      <c r="D1831" s="4" t="s">
        <v>451</v>
      </c>
      <c r="E1831" s="4" t="s">
        <v>452</v>
      </c>
      <c r="F1831" s="4" t="s">
        <v>68</v>
      </c>
      <c r="G1831" s="4" t="s">
        <v>69</v>
      </c>
      <c r="H1831" s="12"/>
      <c r="I1831" s="12"/>
      <c r="J1831" s="12"/>
      <c r="K1831" s="12"/>
      <c r="L1831" s="11">
        <v>60.65</v>
      </c>
      <c r="M1831" s="12"/>
      <c r="N1831" s="12"/>
      <c r="O1831" s="12"/>
      <c r="P1831" s="12"/>
      <c r="Q1831" s="12"/>
      <c r="R1831" s="12"/>
      <c r="S1831" s="12"/>
      <c r="T1831" s="10">
        <v>60.65</v>
      </c>
    </row>
    <row r="1832" spans="1:20" ht="15.75" thickBot="1" x14ac:dyDescent="0.3">
      <c r="A1832" s="4" t="s">
        <v>444</v>
      </c>
      <c r="B1832" s="4" t="s">
        <v>264</v>
      </c>
      <c r="C1832" s="4" t="s">
        <v>265</v>
      </c>
      <c r="D1832" s="4" t="s">
        <v>465</v>
      </c>
      <c r="E1832" s="4" t="s">
        <v>466</v>
      </c>
      <c r="F1832" s="4" t="s">
        <v>86</v>
      </c>
      <c r="G1832" s="4" t="s">
        <v>87</v>
      </c>
      <c r="H1832" s="9">
        <v>8265.56</v>
      </c>
      <c r="I1832" s="9">
        <v>4900.8999999999996</v>
      </c>
      <c r="J1832" s="9">
        <v>5582.34</v>
      </c>
      <c r="K1832" s="9">
        <v>5503.6</v>
      </c>
      <c r="L1832" s="9">
        <v>6028</v>
      </c>
      <c r="M1832" s="9">
        <v>5241.5200000000004</v>
      </c>
      <c r="N1832" s="9">
        <v>2096.66</v>
      </c>
      <c r="O1832" s="9">
        <v>6289.9</v>
      </c>
      <c r="P1832" s="9">
        <v>3931.2</v>
      </c>
      <c r="Q1832" s="9">
        <v>5556.06</v>
      </c>
      <c r="R1832" s="9">
        <v>5975.46</v>
      </c>
      <c r="S1832" s="9">
        <v>3659.64</v>
      </c>
      <c r="T1832" s="10">
        <v>63030.84</v>
      </c>
    </row>
    <row r="1833" spans="1:20" ht="15.75" thickBot="1" x14ac:dyDescent="0.3">
      <c r="A1833" s="4" t="s">
        <v>444</v>
      </c>
      <c r="B1833" s="4" t="s">
        <v>264</v>
      </c>
      <c r="C1833" s="4" t="s">
        <v>265</v>
      </c>
      <c r="D1833" s="4" t="s">
        <v>465</v>
      </c>
      <c r="E1833" s="4" t="s">
        <v>466</v>
      </c>
      <c r="F1833" s="4" t="s">
        <v>116</v>
      </c>
      <c r="G1833" s="4" t="s">
        <v>117</v>
      </c>
      <c r="H1833" s="11">
        <v>286.44</v>
      </c>
      <c r="I1833" s="12"/>
      <c r="J1833" s="12"/>
      <c r="K1833" s="12"/>
      <c r="L1833" s="12"/>
      <c r="M1833" s="12"/>
      <c r="N1833" s="12"/>
      <c r="O1833" s="12"/>
      <c r="P1833" s="12"/>
      <c r="Q1833" s="12"/>
      <c r="R1833" s="12"/>
      <c r="S1833" s="12"/>
      <c r="T1833" s="10">
        <v>286.44</v>
      </c>
    </row>
    <row r="1834" spans="1:20" ht="15.75" thickBot="1" x14ac:dyDescent="0.3">
      <c r="A1834" s="4" t="s">
        <v>444</v>
      </c>
      <c r="B1834" s="4" t="s">
        <v>264</v>
      </c>
      <c r="C1834" s="4" t="s">
        <v>265</v>
      </c>
      <c r="D1834" s="4" t="s">
        <v>465</v>
      </c>
      <c r="E1834" s="4" t="s">
        <v>466</v>
      </c>
      <c r="F1834" s="4" t="s">
        <v>88</v>
      </c>
      <c r="G1834" s="4" t="s">
        <v>89</v>
      </c>
      <c r="H1834" s="9">
        <v>1186.1099999999999</v>
      </c>
      <c r="I1834" s="9">
        <v>705.99</v>
      </c>
      <c r="J1834" s="9">
        <v>776.61</v>
      </c>
      <c r="K1834" s="9">
        <v>741.2</v>
      </c>
      <c r="L1834" s="9">
        <v>812</v>
      </c>
      <c r="M1834" s="9">
        <v>741.2</v>
      </c>
      <c r="N1834" s="9">
        <v>776.6</v>
      </c>
      <c r="O1834" s="9">
        <v>812</v>
      </c>
      <c r="P1834" s="9">
        <v>706</v>
      </c>
      <c r="Q1834" s="9">
        <v>811.8</v>
      </c>
      <c r="R1834" s="9">
        <v>776.6</v>
      </c>
      <c r="S1834" s="9">
        <v>763.58</v>
      </c>
      <c r="T1834" s="10">
        <v>9609.69</v>
      </c>
    </row>
    <row r="1835" spans="1:20" ht="15.75" thickBot="1" x14ac:dyDescent="0.3">
      <c r="A1835" s="4" t="s">
        <v>444</v>
      </c>
      <c r="B1835" s="4" t="s">
        <v>264</v>
      </c>
      <c r="C1835" s="4" t="s">
        <v>265</v>
      </c>
      <c r="D1835" s="4" t="s">
        <v>465</v>
      </c>
      <c r="E1835" s="4" t="s">
        <v>466</v>
      </c>
      <c r="F1835" s="4" t="s">
        <v>90</v>
      </c>
      <c r="G1835" s="4" t="s">
        <v>91</v>
      </c>
      <c r="H1835" s="11">
        <v>4654.87</v>
      </c>
      <c r="I1835" s="11">
        <v>2742.82</v>
      </c>
      <c r="J1835" s="11">
        <v>3017.2</v>
      </c>
      <c r="K1835" s="11">
        <v>2879.8</v>
      </c>
      <c r="L1835" s="11">
        <v>3154.2</v>
      </c>
      <c r="M1835" s="11">
        <v>2880.01</v>
      </c>
      <c r="N1835" s="11">
        <v>3017.18</v>
      </c>
      <c r="O1835" s="11">
        <v>3154.35</v>
      </c>
      <c r="P1835" s="11">
        <v>2742.85</v>
      </c>
      <c r="Q1835" s="11">
        <v>3154.21</v>
      </c>
      <c r="R1835" s="11">
        <v>3017</v>
      </c>
      <c r="S1835" s="11">
        <v>2966.09</v>
      </c>
      <c r="T1835" s="10">
        <v>37380.58</v>
      </c>
    </row>
    <row r="1836" spans="1:20" ht="15.75" thickBot="1" x14ac:dyDescent="0.3">
      <c r="A1836" s="4" t="s">
        <v>444</v>
      </c>
      <c r="B1836" s="4" t="s">
        <v>264</v>
      </c>
      <c r="C1836" s="4" t="s">
        <v>265</v>
      </c>
      <c r="D1836" s="4" t="s">
        <v>465</v>
      </c>
      <c r="E1836" s="4" t="s">
        <v>466</v>
      </c>
      <c r="F1836" s="4" t="s">
        <v>120</v>
      </c>
      <c r="G1836" s="4" t="s">
        <v>121</v>
      </c>
      <c r="H1836" s="9">
        <v>33.79</v>
      </c>
      <c r="I1836" s="8"/>
      <c r="J1836" s="9">
        <v>33.79</v>
      </c>
      <c r="K1836" s="8"/>
      <c r="L1836" s="8"/>
      <c r="M1836" s="8"/>
      <c r="N1836" s="8"/>
      <c r="O1836" s="8"/>
      <c r="P1836" s="8"/>
      <c r="Q1836" s="8"/>
      <c r="R1836" s="8"/>
      <c r="S1836" s="8"/>
      <c r="T1836" s="10">
        <v>67.58</v>
      </c>
    </row>
    <row r="1837" spans="1:20" ht="15.75" thickBot="1" x14ac:dyDescent="0.3">
      <c r="A1837" s="4" t="s">
        <v>444</v>
      </c>
      <c r="B1837" s="4" t="s">
        <v>264</v>
      </c>
      <c r="C1837" s="4" t="s">
        <v>265</v>
      </c>
      <c r="D1837" s="4" t="s">
        <v>465</v>
      </c>
      <c r="E1837" s="4" t="s">
        <v>466</v>
      </c>
      <c r="F1837" s="4" t="s">
        <v>84</v>
      </c>
      <c r="G1837" s="4" t="s">
        <v>85</v>
      </c>
      <c r="H1837" s="11">
        <v>206.93</v>
      </c>
      <c r="I1837" s="11">
        <v>30.49</v>
      </c>
      <c r="J1837" s="11">
        <v>43.47</v>
      </c>
      <c r="K1837" s="11">
        <v>38.770000000000003</v>
      </c>
      <c r="L1837" s="11">
        <v>56.27</v>
      </c>
      <c r="M1837" s="11">
        <v>23.14</v>
      </c>
      <c r="N1837" s="11">
        <v>0.99</v>
      </c>
      <c r="O1837" s="11">
        <v>58.1</v>
      </c>
      <c r="P1837" s="11">
        <v>27.7</v>
      </c>
      <c r="Q1837" s="11">
        <v>28.12</v>
      </c>
      <c r="R1837" s="11">
        <v>80.709999999999994</v>
      </c>
      <c r="S1837" s="11">
        <v>76.37</v>
      </c>
      <c r="T1837" s="10">
        <v>671.06</v>
      </c>
    </row>
    <row r="1838" spans="1:20" ht="15.75" thickBot="1" x14ac:dyDescent="0.3">
      <c r="A1838" s="4" t="s">
        <v>444</v>
      </c>
      <c r="B1838" s="4" t="s">
        <v>264</v>
      </c>
      <c r="C1838" s="4" t="s">
        <v>265</v>
      </c>
      <c r="D1838" s="4" t="s">
        <v>465</v>
      </c>
      <c r="E1838" s="4" t="s">
        <v>466</v>
      </c>
      <c r="F1838" s="4" t="s">
        <v>106</v>
      </c>
      <c r="G1838" s="4" t="s">
        <v>107</v>
      </c>
      <c r="H1838" s="9">
        <v>-10165.76</v>
      </c>
      <c r="I1838" s="9">
        <v>-8779.52</v>
      </c>
      <c r="J1838" s="9">
        <v>-9707.0400000000009</v>
      </c>
      <c r="K1838" s="9">
        <v>-9707.0400000000009</v>
      </c>
      <c r="L1838" s="9">
        <v>-10169.280000000001</v>
      </c>
      <c r="M1838" s="9">
        <v>-9707.0400000000009</v>
      </c>
      <c r="N1838" s="9">
        <v>-4160.16</v>
      </c>
      <c r="O1838" s="9">
        <v>-10631.52</v>
      </c>
      <c r="P1838" s="9">
        <v>-6933.6</v>
      </c>
      <c r="Q1838" s="9">
        <v>-10169.280000000001</v>
      </c>
      <c r="R1838" s="9">
        <v>-9244.7999999999993</v>
      </c>
      <c r="S1838" s="9">
        <v>-4758.3999999999996</v>
      </c>
      <c r="T1838" s="10">
        <v>-104133.44</v>
      </c>
    </row>
    <row r="1839" spans="1:20" ht="23.25" thickBot="1" x14ac:dyDescent="0.3">
      <c r="A1839" s="4" t="s">
        <v>444</v>
      </c>
      <c r="B1839" s="4" t="s">
        <v>264</v>
      </c>
      <c r="C1839" s="4" t="s">
        <v>265</v>
      </c>
      <c r="D1839" s="4" t="s">
        <v>453</v>
      </c>
      <c r="E1839" s="4" t="s">
        <v>454</v>
      </c>
      <c r="F1839" s="4" t="s">
        <v>84</v>
      </c>
      <c r="G1839" s="4" t="s">
        <v>85</v>
      </c>
      <c r="H1839" s="12"/>
      <c r="I1839" s="11">
        <v>70.44</v>
      </c>
      <c r="J1839" s="11">
        <v>0.01</v>
      </c>
      <c r="K1839" s="12"/>
      <c r="L1839" s="11">
        <v>53.14</v>
      </c>
      <c r="M1839" s="11">
        <v>38.94</v>
      </c>
      <c r="N1839" s="12"/>
      <c r="O1839" s="12"/>
      <c r="P1839" s="12"/>
      <c r="Q1839" s="11">
        <v>13.79</v>
      </c>
      <c r="R1839" s="11">
        <v>43.15</v>
      </c>
      <c r="S1839" s="11">
        <v>7.52</v>
      </c>
      <c r="T1839" s="10">
        <v>226.99</v>
      </c>
    </row>
    <row r="1840" spans="1:20" ht="23.25" thickBot="1" x14ac:dyDescent="0.3">
      <c r="A1840" s="4" t="s">
        <v>444</v>
      </c>
      <c r="B1840" s="4" t="s">
        <v>264</v>
      </c>
      <c r="C1840" s="4" t="s">
        <v>265</v>
      </c>
      <c r="D1840" s="4" t="s">
        <v>453</v>
      </c>
      <c r="E1840" s="4" t="s">
        <v>454</v>
      </c>
      <c r="F1840" s="4" t="s">
        <v>56</v>
      </c>
      <c r="G1840" s="4" t="s">
        <v>57</v>
      </c>
      <c r="H1840" s="8"/>
      <c r="I1840" s="9">
        <v>1991.76</v>
      </c>
      <c r="J1840" s="9">
        <v>0.24</v>
      </c>
      <c r="K1840" s="8"/>
      <c r="L1840" s="9">
        <v>1502.72</v>
      </c>
      <c r="M1840" s="9">
        <v>1101.1199999999999</v>
      </c>
      <c r="N1840" s="8"/>
      <c r="O1840" s="8"/>
      <c r="P1840" s="8"/>
      <c r="Q1840" s="9">
        <v>462.24</v>
      </c>
      <c r="R1840" s="9">
        <v>1344.54</v>
      </c>
      <c r="S1840" s="9">
        <v>252.2</v>
      </c>
      <c r="T1840" s="10">
        <v>6654.82</v>
      </c>
    </row>
    <row r="1841" spans="1:20" ht="23.25" thickBot="1" x14ac:dyDescent="0.3">
      <c r="A1841" s="4" t="s">
        <v>444</v>
      </c>
      <c r="B1841" s="4" t="s">
        <v>264</v>
      </c>
      <c r="C1841" s="4" t="s">
        <v>265</v>
      </c>
      <c r="D1841" s="4" t="s">
        <v>453</v>
      </c>
      <c r="E1841" s="4" t="s">
        <v>454</v>
      </c>
      <c r="F1841" s="4" t="s">
        <v>68</v>
      </c>
      <c r="G1841" s="4" t="s">
        <v>69</v>
      </c>
      <c r="H1841" s="12"/>
      <c r="I1841" s="11">
        <v>370.05</v>
      </c>
      <c r="J1841" s="15">
        <v>0</v>
      </c>
      <c r="K1841" s="12"/>
      <c r="L1841" s="11">
        <v>279.07</v>
      </c>
      <c r="M1841" s="11">
        <v>204.48</v>
      </c>
      <c r="N1841" s="12"/>
      <c r="O1841" s="12"/>
      <c r="P1841" s="12"/>
      <c r="Q1841" s="12"/>
      <c r="R1841" s="11">
        <v>102.24</v>
      </c>
      <c r="S1841" s="12"/>
      <c r="T1841" s="10">
        <v>955.84</v>
      </c>
    </row>
    <row r="1842" spans="1:20" ht="23.25" thickBot="1" x14ac:dyDescent="0.3">
      <c r="A1842" s="4" t="s">
        <v>444</v>
      </c>
      <c r="B1842" s="4" t="s">
        <v>264</v>
      </c>
      <c r="C1842" s="4" t="s">
        <v>265</v>
      </c>
      <c r="D1842" s="4" t="s">
        <v>453</v>
      </c>
      <c r="E1842" s="4" t="s">
        <v>454</v>
      </c>
      <c r="F1842" s="4" t="s">
        <v>154</v>
      </c>
      <c r="G1842" s="4" t="s">
        <v>155</v>
      </c>
      <c r="H1842" s="8"/>
      <c r="I1842" s="8"/>
      <c r="J1842" s="8"/>
      <c r="K1842" s="8"/>
      <c r="L1842" s="9">
        <v>100.44</v>
      </c>
      <c r="M1842" s="9">
        <v>66.959999999999994</v>
      </c>
      <c r="N1842" s="8"/>
      <c r="O1842" s="8"/>
      <c r="P1842" s="8"/>
      <c r="Q1842" s="9">
        <v>33.479999999999997</v>
      </c>
      <c r="R1842" s="9">
        <v>33.479999999999997</v>
      </c>
      <c r="S1842" s="8"/>
      <c r="T1842" s="10">
        <v>234.36</v>
      </c>
    </row>
    <row r="1843" spans="1:20" ht="15.75" thickBot="1" x14ac:dyDescent="0.3">
      <c r="A1843" s="4" t="s">
        <v>444</v>
      </c>
      <c r="B1843" s="4" t="s">
        <v>264</v>
      </c>
      <c r="C1843" s="4" t="s">
        <v>265</v>
      </c>
      <c r="D1843" s="4" t="s">
        <v>455</v>
      </c>
      <c r="E1843" s="4" t="s">
        <v>456</v>
      </c>
      <c r="F1843" s="4" t="s">
        <v>84</v>
      </c>
      <c r="G1843" s="4" t="s">
        <v>85</v>
      </c>
      <c r="H1843" s="11">
        <v>19.39</v>
      </c>
      <c r="I1843" s="11">
        <v>16.149999999999999</v>
      </c>
      <c r="J1843" s="11">
        <v>20.77</v>
      </c>
      <c r="K1843" s="11">
        <v>20.58</v>
      </c>
      <c r="L1843" s="11">
        <v>15.06</v>
      </c>
      <c r="M1843" s="11">
        <v>40.07</v>
      </c>
      <c r="N1843" s="11">
        <v>14.65</v>
      </c>
      <c r="O1843" s="11">
        <v>7.31</v>
      </c>
      <c r="P1843" s="11">
        <v>7.1</v>
      </c>
      <c r="Q1843" s="11">
        <v>35.97</v>
      </c>
      <c r="R1843" s="11">
        <v>7.33</v>
      </c>
      <c r="S1843" s="11">
        <v>17.3</v>
      </c>
      <c r="T1843" s="10">
        <v>221.68</v>
      </c>
    </row>
    <row r="1844" spans="1:20" ht="15.75" thickBot="1" x14ac:dyDescent="0.3">
      <c r="A1844" s="4" t="s">
        <v>444</v>
      </c>
      <c r="B1844" s="4" t="s">
        <v>264</v>
      </c>
      <c r="C1844" s="4" t="s">
        <v>265</v>
      </c>
      <c r="D1844" s="4" t="s">
        <v>455</v>
      </c>
      <c r="E1844" s="4" t="s">
        <v>456</v>
      </c>
      <c r="F1844" s="4" t="s">
        <v>56</v>
      </c>
      <c r="G1844" s="4" t="s">
        <v>57</v>
      </c>
      <c r="H1844" s="9">
        <v>650.02</v>
      </c>
      <c r="I1844" s="9">
        <v>541.65</v>
      </c>
      <c r="J1844" s="9">
        <v>696.38</v>
      </c>
      <c r="K1844" s="9">
        <v>690.12</v>
      </c>
      <c r="L1844" s="9">
        <v>505.08</v>
      </c>
      <c r="M1844" s="9">
        <v>1343.44</v>
      </c>
      <c r="N1844" s="9">
        <v>491.24</v>
      </c>
      <c r="O1844" s="9">
        <v>244.96</v>
      </c>
      <c r="P1844" s="9">
        <v>238.04</v>
      </c>
      <c r="Q1844" s="9">
        <v>1206.1300000000001</v>
      </c>
      <c r="R1844" s="9">
        <v>245.62</v>
      </c>
      <c r="S1844" s="9">
        <v>580.16999999999996</v>
      </c>
      <c r="T1844" s="10">
        <v>7432.85</v>
      </c>
    </row>
    <row r="1845" spans="1:20" ht="15.75" thickBot="1" x14ac:dyDescent="0.3">
      <c r="A1845" s="4" t="s">
        <v>444</v>
      </c>
      <c r="B1845" s="4" t="s">
        <v>264</v>
      </c>
      <c r="C1845" s="4" t="s">
        <v>265</v>
      </c>
      <c r="D1845" s="4" t="s">
        <v>455</v>
      </c>
      <c r="E1845" s="4" t="s">
        <v>456</v>
      </c>
      <c r="F1845" s="4" t="s">
        <v>154</v>
      </c>
      <c r="G1845" s="4" t="s">
        <v>155</v>
      </c>
      <c r="H1845" s="12"/>
      <c r="I1845" s="12"/>
      <c r="J1845" s="12"/>
      <c r="K1845" s="12"/>
      <c r="L1845" s="11">
        <v>33.479999999999997</v>
      </c>
      <c r="M1845" s="12"/>
      <c r="N1845" s="12"/>
      <c r="O1845" s="12"/>
      <c r="P1845" s="12"/>
      <c r="Q1845" s="12"/>
      <c r="R1845" s="12"/>
      <c r="S1845" s="12"/>
      <c r="T1845" s="10">
        <v>33.479999999999997</v>
      </c>
    </row>
    <row r="1846" spans="1:20" ht="15.75" thickBot="1" x14ac:dyDescent="0.3">
      <c r="A1846" s="4" t="s">
        <v>444</v>
      </c>
      <c r="B1846" s="4" t="s">
        <v>164</v>
      </c>
      <c r="C1846" s="4" t="s">
        <v>165</v>
      </c>
      <c r="D1846" s="4" t="s">
        <v>447</v>
      </c>
      <c r="E1846" s="4" t="s">
        <v>448</v>
      </c>
      <c r="F1846" s="4" t="s">
        <v>84</v>
      </c>
      <c r="G1846" s="4" t="s">
        <v>85</v>
      </c>
      <c r="H1846" s="8"/>
      <c r="I1846" s="8"/>
      <c r="J1846" s="9">
        <v>2.1800000000000002</v>
      </c>
      <c r="K1846" s="8"/>
      <c r="L1846" s="9">
        <v>4.1100000000000003</v>
      </c>
      <c r="M1846" s="9">
        <v>2.1800000000000002</v>
      </c>
      <c r="N1846" s="8"/>
      <c r="O1846" s="8"/>
      <c r="P1846" s="9">
        <v>7.31</v>
      </c>
      <c r="Q1846" s="8"/>
      <c r="R1846" s="9">
        <v>9.75</v>
      </c>
      <c r="S1846" s="9">
        <v>1.67</v>
      </c>
      <c r="T1846" s="10">
        <v>27.2</v>
      </c>
    </row>
    <row r="1847" spans="1:20" ht="15.75" thickBot="1" x14ac:dyDescent="0.3">
      <c r="A1847" s="4" t="s">
        <v>444</v>
      </c>
      <c r="B1847" s="4" t="s">
        <v>164</v>
      </c>
      <c r="C1847" s="4" t="s">
        <v>165</v>
      </c>
      <c r="D1847" s="4" t="s">
        <v>447</v>
      </c>
      <c r="E1847" s="4" t="s">
        <v>448</v>
      </c>
      <c r="F1847" s="4" t="s">
        <v>56</v>
      </c>
      <c r="G1847" s="4" t="s">
        <v>57</v>
      </c>
      <c r="H1847" s="12"/>
      <c r="I1847" s="12"/>
      <c r="J1847" s="11">
        <v>72.95</v>
      </c>
      <c r="K1847" s="12"/>
      <c r="L1847" s="11">
        <v>137.87</v>
      </c>
      <c r="M1847" s="11">
        <v>72.95</v>
      </c>
      <c r="N1847" s="12"/>
      <c r="O1847" s="12"/>
      <c r="P1847" s="11">
        <v>244.96</v>
      </c>
      <c r="Q1847" s="12"/>
      <c r="R1847" s="11">
        <v>327</v>
      </c>
      <c r="S1847" s="11">
        <v>56.12</v>
      </c>
      <c r="T1847" s="10">
        <v>911.85</v>
      </c>
    </row>
    <row r="1848" spans="1:20" ht="15.75" thickBot="1" x14ac:dyDescent="0.3">
      <c r="A1848" s="4" t="s">
        <v>444</v>
      </c>
      <c r="B1848" s="4" t="s">
        <v>164</v>
      </c>
      <c r="C1848" s="4" t="s">
        <v>165</v>
      </c>
      <c r="D1848" s="4" t="s">
        <v>461</v>
      </c>
      <c r="E1848" s="4" t="s">
        <v>462</v>
      </c>
      <c r="F1848" s="4" t="s">
        <v>84</v>
      </c>
      <c r="G1848" s="4" t="s">
        <v>85</v>
      </c>
      <c r="H1848" s="8"/>
      <c r="I1848" s="8"/>
      <c r="J1848" s="8"/>
      <c r="K1848" s="8"/>
      <c r="L1848" s="8"/>
      <c r="M1848" s="8"/>
      <c r="N1848" s="8"/>
      <c r="O1848" s="8"/>
      <c r="P1848" s="8"/>
      <c r="Q1848" s="8"/>
      <c r="R1848" s="9">
        <v>6.1</v>
      </c>
      <c r="S1848" s="9">
        <v>1.67</v>
      </c>
      <c r="T1848" s="10">
        <v>7.77</v>
      </c>
    </row>
    <row r="1849" spans="1:20" ht="15.75" thickBot="1" x14ac:dyDescent="0.3">
      <c r="A1849" s="4" t="s">
        <v>444</v>
      </c>
      <c r="B1849" s="4" t="s">
        <v>164</v>
      </c>
      <c r="C1849" s="4" t="s">
        <v>165</v>
      </c>
      <c r="D1849" s="4" t="s">
        <v>461</v>
      </c>
      <c r="E1849" s="4" t="s">
        <v>462</v>
      </c>
      <c r="F1849" s="4" t="s">
        <v>56</v>
      </c>
      <c r="G1849" s="4" t="s">
        <v>57</v>
      </c>
      <c r="H1849" s="12"/>
      <c r="I1849" s="12"/>
      <c r="J1849" s="12"/>
      <c r="K1849" s="12"/>
      <c r="L1849" s="12"/>
      <c r="M1849" s="12"/>
      <c r="N1849" s="12"/>
      <c r="O1849" s="12"/>
      <c r="P1849" s="12"/>
      <c r="Q1849" s="12"/>
      <c r="R1849" s="11">
        <v>204.38</v>
      </c>
      <c r="S1849" s="11">
        <v>56.12</v>
      </c>
      <c r="T1849" s="10">
        <v>260.5</v>
      </c>
    </row>
    <row r="1850" spans="1:20" ht="15.75" thickBot="1" x14ac:dyDescent="0.3">
      <c r="A1850" s="4" t="s">
        <v>444</v>
      </c>
      <c r="B1850" s="4" t="s">
        <v>164</v>
      </c>
      <c r="C1850" s="4" t="s">
        <v>165</v>
      </c>
      <c r="D1850" s="4" t="s">
        <v>449</v>
      </c>
      <c r="E1850" s="4" t="s">
        <v>450</v>
      </c>
      <c r="F1850" s="4" t="s">
        <v>84</v>
      </c>
      <c r="G1850" s="4" t="s">
        <v>85</v>
      </c>
      <c r="H1850" s="9">
        <v>60.47</v>
      </c>
      <c r="I1850" s="9">
        <v>181.61</v>
      </c>
      <c r="J1850" s="9">
        <v>67.42</v>
      </c>
      <c r="K1850" s="9">
        <v>46.5</v>
      </c>
      <c r="L1850" s="9">
        <v>32.71</v>
      </c>
      <c r="M1850" s="9">
        <v>189.54</v>
      </c>
      <c r="N1850" s="9">
        <v>53.16</v>
      </c>
      <c r="O1850" s="9">
        <v>72.78</v>
      </c>
      <c r="P1850" s="9">
        <v>23.32</v>
      </c>
      <c r="Q1850" s="9">
        <v>403.04</v>
      </c>
      <c r="R1850" s="9">
        <v>100.08</v>
      </c>
      <c r="S1850" s="9">
        <v>118.43</v>
      </c>
      <c r="T1850" s="10">
        <v>1349.06</v>
      </c>
    </row>
    <row r="1851" spans="1:20" ht="15.75" thickBot="1" x14ac:dyDescent="0.3">
      <c r="A1851" s="4" t="s">
        <v>444</v>
      </c>
      <c r="B1851" s="4" t="s">
        <v>164</v>
      </c>
      <c r="C1851" s="4" t="s">
        <v>165</v>
      </c>
      <c r="D1851" s="4" t="s">
        <v>449</v>
      </c>
      <c r="E1851" s="4" t="s">
        <v>450</v>
      </c>
      <c r="F1851" s="4" t="s">
        <v>140</v>
      </c>
      <c r="G1851" s="4" t="s">
        <v>141</v>
      </c>
      <c r="H1851" s="12"/>
      <c r="I1851" s="11">
        <v>120</v>
      </c>
      <c r="J1851" s="11">
        <v>120</v>
      </c>
      <c r="K1851" s="12"/>
      <c r="L1851" s="12"/>
      <c r="M1851" s="12"/>
      <c r="N1851" s="12"/>
      <c r="O1851" s="12"/>
      <c r="P1851" s="11">
        <v>300</v>
      </c>
      <c r="Q1851" s="11">
        <v>120</v>
      </c>
      <c r="R1851" s="12"/>
      <c r="S1851" s="12"/>
      <c r="T1851" s="10">
        <v>660</v>
      </c>
    </row>
    <row r="1852" spans="1:20" ht="15.75" thickBot="1" x14ac:dyDescent="0.3">
      <c r="A1852" s="4" t="s">
        <v>444</v>
      </c>
      <c r="B1852" s="4" t="s">
        <v>164</v>
      </c>
      <c r="C1852" s="4" t="s">
        <v>165</v>
      </c>
      <c r="D1852" s="4" t="s">
        <v>449</v>
      </c>
      <c r="E1852" s="4" t="s">
        <v>450</v>
      </c>
      <c r="F1852" s="4" t="s">
        <v>217</v>
      </c>
      <c r="G1852" s="4" t="s">
        <v>218</v>
      </c>
      <c r="H1852" s="8"/>
      <c r="I1852" s="8"/>
      <c r="J1852" s="8"/>
      <c r="K1852" s="8"/>
      <c r="L1852" s="8"/>
      <c r="M1852" s="8"/>
      <c r="N1852" s="8"/>
      <c r="O1852" s="8"/>
      <c r="P1852" s="8"/>
      <c r="Q1852" s="9">
        <v>719.5</v>
      </c>
      <c r="R1852" s="9">
        <v>143.9</v>
      </c>
      <c r="S1852" s="8"/>
      <c r="T1852" s="10">
        <v>863.4</v>
      </c>
    </row>
    <row r="1853" spans="1:20" ht="15.75" thickBot="1" x14ac:dyDescent="0.3">
      <c r="A1853" s="4" t="s">
        <v>444</v>
      </c>
      <c r="B1853" s="4" t="s">
        <v>164</v>
      </c>
      <c r="C1853" s="4" t="s">
        <v>165</v>
      </c>
      <c r="D1853" s="4" t="s">
        <v>449</v>
      </c>
      <c r="E1853" s="4" t="s">
        <v>450</v>
      </c>
      <c r="F1853" s="4" t="s">
        <v>180</v>
      </c>
      <c r="G1853" s="4" t="s">
        <v>181</v>
      </c>
      <c r="H1853" s="11">
        <v>1249.44</v>
      </c>
      <c r="I1853" s="12"/>
      <c r="J1853" s="12"/>
      <c r="K1853" s="12"/>
      <c r="L1853" s="11">
        <v>107.26</v>
      </c>
      <c r="M1853" s="12"/>
      <c r="N1853" s="11">
        <v>321.77999999999997</v>
      </c>
      <c r="O1853" s="11">
        <v>107.26</v>
      </c>
      <c r="P1853" s="12"/>
      <c r="Q1853" s="12"/>
      <c r="R1853" s="11">
        <v>4504.92</v>
      </c>
      <c r="S1853" s="12"/>
      <c r="T1853" s="10">
        <v>6290.66</v>
      </c>
    </row>
    <row r="1854" spans="1:20" ht="15.75" thickBot="1" x14ac:dyDescent="0.3">
      <c r="A1854" s="4" t="s">
        <v>444</v>
      </c>
      <c r="B1854" s="4" t="s">
        <v>164</v>
      </c>
      <c r="C1854" s="4" t="s">
        <v>165</v>
      </c>
      <c r="D1854" s="4" t="s">
        <v>449</v>
      </c>
      <c r="E1854" s="4" t="s">
        <v>450</v>
      </c>
      <c r="F1854" s="4" t="s">
        <v>56</v>
      </c>
      <c r="G1854" s="4" t="s">
        <v>57</v>
      </c>
      <c r="H1854" s="9">
        <v>1966.88</v>
      </c>
      <c r="I1854" s="9">
        <v>5653.42</v>
      </c>
      <c r="J1854" s="9">
        <v>2169.71</v>
      </c>
      <c r="K1854" s="9">
        <v>1437.8</v>
      </c>
      <c r="L1854" s="9">
        <v>1064.48</v>
      </c>
      <c r="M1854" s="9">
        <v>5797.41</v>
      </c>
      <c r="N1854" s="9">
        <v>1736.99</v>
      </c>
      <c r="O1854" s="9">
        <v>1925.96</v>
      </c>
      <c r="P1854" s="9">
        <v>782.06</v>
      </c>
      <c r="Q1854" s="9">
        <v>11872.94</v>
      </c>
      <c r="R1854" s="9">
        <v>2818.28</v>
      </c>
      <c r="S1854" s="9">
        <v>3654.92</v>
      </c>
      <c r="T1854" s="10">
        <v>40880.85</v>
      </c>
    </row>
    <row r="1855" spans="1:20" ht="15.75" thickBot="1" x14ac:dyDescent="0.3">
      <c r="A1855" s="4" t="s">
        <v>444</v>
      </c>
      <c r="B1855" s="4" t="s">
        <v>164</v>
      </c>
      <c r="C1855" s="4" t="s">
        <v>165</v>
      </c>
      <c r="D1855" s="4" t="s">
        <v>449</v>
      </c>
      <c r="E1855" s="4" t="s">
        <v>450</v>
      </c>
      <c r="F1855" s="4" t="s">
        <v>68</v>
      </c>
      <c r="G1855" s="4" t="s">
        <v>69</v>
      </c>
      <c r="H1855" s="11">
        <v>60.65</v>
      </c>
      <c r="I1855" s="11">
        <v>435.83</v>
      </c>
      <c r="J1855" s="11">
        <v>90.98</v>
      </c>
      <c r="K1855" s="11">
        <v>121.3</v>
      </c>
      <c r="L1855" s="11">
        <v>32.15</v>
      </c>
      <c r="M1855" s="11">
        <v>558.07000000000005</v>
      </c>
      <c r="N1855" s="11">
        <v>45.49</v>
      </c>
      <c r="O1855" s="11">
        <v>514.4</v>
      </c>
      <c r="P1855" s="12"/>
      <c r="Q1855" s="11">
        <v>1640.93</v>
      </c>
      <c r="R1855" s="11">
        <v>537.42999999999995</v>
      </c>
      <c r="S1855" s="11">
        <v>315.95999999999998</v>
      </c>
      <c r="T1855" s="10">
        <v>4353.1899999999996</v>
      </c>
    </row>
    <row r="1856" spans="1:20" ht="15.75" thickBot="1" x14ac:dyDescent="0.3">
      <c r="A1856" s="4" t="s">
        <v>444</v>
      </c>
      <c r="B1856" s="4" t="s">
        <v>164</v>
      </c>
      <c r="C1856" s="4" t="s">
        <v>165</v>
      </c>
      <c r="D1856" s="4" t="s">
        <v>449</v>
      </c>
      <c r="E1856" s="4" t="s">
        <v>450</v>
      </c>
      <c r="F1856" s="4" t="s">
        <v>154</v>
      </c>
      <c r="G1856" s="4" t="s">
        <v>155</v>
      </c>
      <c r="H1856" s="9">
        <v>110.16</v>
      </c>
      <c r="I1856" s="9">
        <v>110.16</v>
      </c>
      <c r="J1856" s="8"/>
      <c r="K1856" s="8"/>
      <c r="L1856" s="8"/>
      <c r="M1856" s="8"/>
      <c r="N1856" s="8"/>
      <c r="O1856" s="8"/>
      <c r="P1856" s="8"/>
      <c r="Q1856" s="8"/>
      <c r="R1856" s="8"/>
      <c r="S1856" s="8"/>
      <c r="T1856" s="10">
        <v>220.32</v>
      </c>
    </row>
    <row r="1857" spans="1:20" ht="23.25" thickBot="1" x14ac:dyDescent="0.3">
      <c r="A1857" s="4" t="s">
        <v>444</v>
      </c>
      <c r="B1857" s="4" t="s">
        <v>164</v>
      </c>
      <c r="C1857" s="4" t="s">
        <v>165</v>
      </c>
      <c r="D1857" s="4" t="s">
        <v>453</v>
      </c>
      <c r="E1857" s="4" t="s">
        <v>454</v>
      </c>
      <c r="F1857" s="4" t="s">
        <v>84</v>
      </c>
      <c r="G1857" s="4" t="s">
        <v>85</v>
      </c>
      <c r="H1857" s="11">
        <v>14.6</v>
      </c>
      <c r="I1857" s="11">
        <v>102.68</v>
      </c>
      <c r="J1857" s="12"/>
      <c r="K1857" s="11">
        <v>20.53</v>
      </c>
      <c r="L1857" s="12"/>
      <c r="M1857" s="11">
        <v>18.59</v>
      </c>
      <c r="N1857" s="12"/>
      <c r="O1857" s="12"/>
      <c r="P1857" s="12"/>
      <c r="Q1857" s="12"/>
      <c r="R1857" s="11">
        <v>33.74</v>
      </c>
      <c r="S1857" s="12"/>
      <c r="T1857" s="10">
        <v>190.14</v>
      </c>
    </row>
    <row r="1858" spans="1:20" ht="23.25" thickBot="1" x14ac:dyDescent="0.3">
      <c r="A1858" s="4" t="s">
        <v>444</v>
      </c>
      <c r="B1858" s="4" t="s">
        <v>164</v>
      </c>
      <c r="C1858" s="4" t="s">
        <v>165</v>
      </c>
      <c r="D1858" s="4" t="s">
        <v>453</v>
      </c>
      <c r="E1858" s="4" t="s">
        <v>454</v>
      </c>
      <c r="F1858" s="4" t="s">
        <v>56</v>
      </c>
      <c r="G1858" s="4" t="s">
        <v>57</v>
      </c>
      <c r="H1858" s="9">
        <v>489.68</v>
      </c>
      <c r="I1858" s="9">
        <v>3301.8</v>
      </c>
      <c r="J1858" s="8"/>
      <c r="K1858" s="9">
        <v>688.2</v>
      </c>
      <c r="L1858" s="13">
        <v>0</v>
      </c>
      <c r="M1858" s="9">
        <v>623.44000000000005</v>
      </c>
      <c r="N1858" s="8"/>
      <c r="O1858" s="8"/>
      <c r="P1858" s="8"/>
      <c r="Q1858" s="8"/>
      <c r="R1858" s="9">
        <v>979.84</v>
      </c>
      <c r="S1858" s="8"/>
      <c r="T1858" s="10">
        <v>6082.96</v>
      </c>
    </row>
    <row r="1859" spans="1:20" ht="23.25" thickBot="1" x14ac:dyDescent="0.3">
      <c r="A1859" s="4" t="s">
        <v>444</v>
      </c>
      <c r="B1859" s="4" t="s">
        <v>164</v>
      </c>
      <c r="C1859" s="4" t="s">
        <v>165</v>
      </c>
      <c r="D1859" s="4" t="s">
        <v>453</v>
      </c>
      <c r="E1859" s="4" t="s">
        <v>454</v>
      </c>
      <c r="F1859" s="4" t="s">
        <v>68</v>
      </c>
      <c r="G1859" s="4" t="s">
        <v>69</v>
      </c>
      <c r="H1859" s="12"/>
      <c r="I1859" s="11">
        <v>141.03</v>
      </c>
      <c r="J1859" s="12"/>
      <c r="K1859" s="12"/>
      <c r="L1859" s="12"/>
      <c r="M1859" s="12"/>
      <c r="N1859" s="12"/>
      <c r="O1859" s="12"/>
      <c r="P1859" s="12"/>
      <c r="Q1859" s="12"/>
      <c r="R1859" s="11">
        <v>151.63</v>
      </c>
      <c r="S1859" s="12"/>
      <c r="T1859" s="10">
        <v>292.66000000000003</v>
      </c>
    </row>
    <row r="1860" spans="1:20" ht="23.25" thickBot="1" x14ac:dyDescent="0.3">
      <c r="A1860" s="4" t="s">
        <v>444</v>
      </c>
      <c r="B1860" s="4" t="s">
        <v>164</v>
      </c>
      <c r="C1860" s="4" t="s">
        <v>165</v>
      </c>
      <c r="D1860" s="4" t="s">
        <v>453</v>
      </c>
      <c r="E1860" s="4" t="s">
        <v>454</v>
      </c>
      <c r="F1860" s="4" t="s">
        <v>154</v>
      </c>
      <c r="G1860" s="4" t="s">
        <v>155</v>
      </c>
      <c r="H1860" s="9">
        <v>70.2</v>
      </c>
      <c r="I1860" s="8"/>
      <c r="J1860" s="8"/>
      <c r="K1860" s="8"/>
      <c r="L1860" s="8"/>
      <c r="M1860" s="8"/>
      <c r="N1860" s="8"/>
      <c r="O1860" s="8"/>
      <c r="P1860" s="8"/>
      <c r="Q1860" s="8"/>
      <c r="R1860" s="8"/>
      <c r="S1860" s="8"/>
      <c r="T1860" s="10">
        <v>70.2</v>
      </c>
    </row>
    <row r="1861" spans="1:20" ht="15.75" thickBot="1" x14ac:dyDescent="0.3">
      <c r="A1861" s="4" t="s">
        <v>444</v>
      </c>
      <c r="B1861" s="4" t="s">
        <v>164</v>
      </c>
      <c r="C1861" s="4" t="s">
        <v>165</v>
      </c>
      <c r="D1861" s="4" t="s">
        <v>455</v>
      </c>
      <c r="E1861" s="4" t="s">
        <v>456</v>
      </c>
      <c r="F1861" s="4" t="s">
        <v>84</v>
      </c>
      <c r="G1861" s="4" t="s">
        <v>85</v>
      </c>
      <c r="H1861" s="11">
        <v>13.68</v>
      </c>
      <c r="I1861" s="11">
        <v>60.1</v>
      </c>
      <c r="J1861" s="11">
        <v>42.39</v>
      </c>
      <c r="K1861" s="11">
        <v>62.38</v>
      </c>
      <c r="L1861" s="11">
        <v>14.88</v>
      </c>
      <c r="M1861" s="11">
        <v>9.82</v>
      </c>
      <c r="N1861" s="11">
        <v>14.82</v>
      </c>
      <c r="O1861" s="11">
        <v>5.82</v>
      </c>
      <c r="P1861" s="11">
        <v>37.159999999999997</v>
      </c>
      <c r="Q1861" s="11">
        <v>29.42</v>
      </c>
      <c r="R1861" s="11">
        <v>44.23</v>
      </c>
      <c r="S1861" s="11">
        <v>18.07</v>
      </c>
      <c r="T1861" s="10">
        <v>352.77</v>
      </c>
    </row>
    <row r="1862" spans="1:20" ht="15.75" thickBot="1" x14ac:dyDescent="0.3">
      <c r="A1862" s="4" t="s">
        <v>444</v>
      </c>
      <c r="B1862" s="4" t="s">
        <v>164</v>
      </c>
      <c r="C1862" s="4" t="s">
        <v>165</v>
      </c>
      <c r="D1862" s="4" t="s">
        <v>455</v>
      </c>
      <c r="E1862" s="4" t="s">
        <v>456</v>
      </c>
      <c r="F1862" s="4" t="s">
        <v>140</v>
      </c>
      <c r="G1862" s="4" t="s">
        <v>141</v>
      </c>
      <c r="H1862" s="8"/>
      <c r="I1862" s="8"/>
      <c r="J1862" s="8"/>
      <c r="K1862" s="8"/>
      <c r="L1862" s="8"/>
      <c r="M1862" s="8"/>
      <c r="N1862" s="8"/>
      <c r="O1862" s="8"/>
      <c r="P1862" s="9">
        <v>60</v>
      </c>
      <c r="Q1862" s="8"/>
      <c r="R1862" s="8"/>
      <c r="S1862" s="8"/>
      <c r="T1862" s="10">
        <v>60</v>
      </c>
    </row>
    <row r="1863" spans="1:20" ht="15.75" thickBot="1" x14ac:dyDescent="0.3">
      <c r="A1863" s="4" t="s">
        <v>444</v>
      </c>
      <c r="B1863" s="4" t="s">
        <v>164</v>
      </c>
      <c r="C1863" s="4" t="s">
        <v>165</v>
      </c>
      <c r="D1863" s="4" t="s">
        <v>455</v>
      </c>
      <c r="E1863" s="4" t="s">
        <v>456</v>
      </c>
      <c r="F1863" s="4" t="s">
        <v>56</v>
      </c>
      <c r="G1863" s="4" t="s">
        <v>57</v>
      </c>
      <c r="H1863" s="11">
        <v>458.63</v>
      </c>
      <c r="I1863" s="11">
        <v>2015.22</v>
      </c>
      <c r="J1863" s="11">
        <v>1421.39</v>
      </c>
      <c r="K1863" s="11">
        <v>2091.69</v>
      </c>
      <c r="L1863" s="11">
        <v>498.83</v>
      </c>
      <c r="M1863" s="11">
        <v>329.17</v>
      </c>
      <c r="N1863" s="11">
        <v>496.88</v>
      </c>
      <c r="O1863" s="11">
        <v>194.98</v>
      </c>
      <c r="P1863" s="11">
        <v>1139.79</v>
      </c>
      <c r="Q1863" s="11">
        <v>986.57</v>
      </c>
      <c r="R1863" s="11">
        <v>1483.01</v>
      </c>
      <c r="S1863" s="11">
        <v>605.80999999999995</v>
      </c>
      <c r="T1863" s="10">
        <v>11721.97</v>
      </c>
    </row>
    <row r="1864" spans="1:20" ht="15.75" thickBot="1" x14ac:dyDescent="0.3">
      <c r="A1864" s="4" t="s">
        <v>444</v>
      </c>
      <c r="B1864" s="4" t="s">
        <v>164</v>
      </c>
      <c r="C1864" s="4" t="s">
        <v>165</v>
      </c>
      <c r="D1864" s="4" t="s">
        <v>455</v>
      </c>
      <c r="E1864" s="4" t="s">
        <v>456</v>
      </c>
      <c r="F1864" s="4" t="s">
        <v>68</v>
      </c>
      <c r="G1864" s="4" t="s">
        <v>69</v>
      </c>
      <c r="H1864" s="8"/>
      <c r="I1864" s="8"/>
      <c r="J1864" s="8"/>
      <c r="K1864" s="8"/>
      <c r="L1864" s="8"/>
      <c r="M1864" s="8"/>
      <c r="N1864" s="8"/>
      <c r="O1864" s="8"/>
      <c r="P1864" s="9">
        <v>106.14</v>
      </c>
      <c r="Q1864" s="8"/>
      <c r="R1864" s="8"/>
      <c r="S1864" s="8"/>
      <c r="T1864" s="10">
        <v>106.14</v>
      </c>
    </row>
    <row r="1865" spans="1:20" ht="15.75" thickBot="1" x14ac:dyDescent="0.3">
      <c r="A1865" s="4" t="s">
        <v>444</v>
      </c>
      <c r="B1865" s="4" t="s">
        <v>164</v>
      </c>
      <c r="C1865" s="4" t="s">
        <v>165</v>
      </c>
      <c r="D1865" s="4" t="s">
        <v>455</v>
      </c>
      <c r="E1865" s="4" t="s">
        <v>456</v>
      </c>
      <c r="F1865" s="4" t="s">
        <v>154</v>
      </c>
      <c r="G1865" s="4" t="s">
        <v>155</v>
      </c>
      <c r="H1865" s="12"/>
      <c r="I1865" s="12"/>
      <c r="J1865" s="12"/>
      <c r="K1865" s="11">
        <v>23.76</v>
      </c>
      <c r="L1865" s="12"/>
      <c r="M1865" s="12"/>
      <c r="N1865" s="12"/>
      <c r="O1865" s="12"/>
      <c r="P1865" s="12"/>
      <c r="Q1865" s="11">
        <v>75.599999999999994</v>
      </c>
      <c r="R1865" s="12"/>
      <c r="S1865" s="12"/>
      <c r="T1865" s="10">
        <v>99.36</v>
      </c>
    </row>
    <row r="1866" spans="1:20" ht="15.75" thickBot="1" x14ac:dyDescent="0.3">
      <c r="A1866" s="4" t="s">
        <v>444</v>
      </c>
      <c r="B1866" s="4" t="s">
        <v>164</v>
      </c>
      <c r="C1866" s="4" t="s">
        <v>165</v>
      </c>
      <c r="D1866" s="4" t="s">
        <v>459</v>
      </c>
      <c r="E1866" s="4" t="s">
        <v>460</v>
      </c>
      <c r="F1866" s="4" t="s">
        <v>84</v>
      </c>
      <c r="G1866" s="4" t="s">
        <v>85</v>
      </c>
      <c r="H1866" s="9">
        <v>5.81</v>
      </c>
      <c r="I1866" s="9">
        <v>3.84</v>
      </c>
      <c r="J1866" s="8"/>
      <c r="K1866" s="9">
        <v>1.92</v>
      </c>
      <c r="L1866" s="8"/>
      <c r="M1866" s="9">
        <v>4.34</v>
      </c>
      <c r="N1866" s="8"/>
      <c r="O1866" s="8"/>
      <c r="P1866" s="8"/>
      <c r="Q1866" s="8"/>
      <c r="R1866" s="9">
        <v>5.75</v>
      </c>
      <c r="S1866" s="8"/>
      <c r="T1866" s="10">
        <v>21.66</v>
      </c>
    </row>
    <row r="1867" spans="1:20" ht="15.75" thickBot="1" x14ac:dyDescent="0.3">
      <c r="A1867" s="4" t="s">
        <v>444</v>
      </c>
      <c r="B1867" s="4" t="s">
        <v>164</v>
      </c>
      <c r="C1867" s="4" t="s">
        <v>165</v>
      </c>
      <c r="D1867" s="4" t="s">
        <v>459</v>
      </c>
      <c r="E1867" s="4" t="s">
        <v>460</v>
      </c>
      <c r="F1867" s="4" t="s">
        <v>56</v>
      </c>
      <c r="G1867" s="4" t="s">
        <v>57</v>
      </c>
      <c r="H1867" s="11">
        <v>194.7</v>
      </c>
      <c r="I1867" s="12"/>
      <c r="J1867" s="12"/>
      <c r="K1867" s="12"/>
      <c r="L1867" s="12"/>
      <c r="M1867" s="11">
        <v>64.92</v>
      </c>
      <c r="N1867" s="12"/>
      <c r="O1867" s="12"/>
      <c r="P1867" s="12"/>
      <c r="Q1867" s="12"/>
      <c r="R1867" s="12"/>
      <c r="S1867" s="12"/>
      <c r="T1867" s="10">
        <v>259.62</v>
      </c>
    </row>
    <row r="1868" spans="1:20" ht="15.75" thickBot="1" x14ac:dyDescent="0.3">
      <c r="A1868" s="4" t="s">
        <v>444</v>
      </c>
      <c r="B1868" s="4" t="s">
        <v>164</v>
      </c>
      <c r="C1868" s="4" t="s">
        <v>165</v>
      </c>
      <c r="D1868" s="4" t="s">
        <v>459</v>
      </c>
      <c r="E1868" s="4" t="s">
        <v>460</v>
      </c>
      <c r="F1868" s="4" t="s">
        <v>68</v>
      </c>
      <c r="G1868" s="4" t="s">
        <v>69</v>
      </c>
      <c r="H1868" s="8"/>
      <c r="I1868" s="9">
        <v>128.6</v>
      </c>
      <c r="J1868" s="8"/>
      <c r="K1868" s="9">
        <v>64.3</v>
      </c>
      <c r="L1868" s="8"/>
      <c r="M1868" s="9">
        <v>80.38</v>
      </c>
      <c r="N1868" s="8"/>
      <c r="O1868" s="8"/>
      <c r="P1868" s="8"/>
      <c r="Q1868" s="8"/>
      <c r="R1868" s="9">
        <v>192.9</v>
      </c>
      <c r="S1868" s="8"/>
      <c r="T1868" s="10">
        <v>466.18</v>
      </c>
    </row>
    <row r="1869" spans="1:20" ht="23.25" thickBot="1" x14ac:dyDescent="0.3">
      <c r="A1869" s="4" t="s">
        <v>444</v>
      </c>
      <c r="B1869" s="4" t="s">
        <v>170</v>
      </c>
      <c r="C1869" s="4" t="s">
        <v>171</v>
      </c>
      <c r="D1869" s="4" t="s">
        <v>445</v>
      </c>
      <c r="E1869" s="4" t="s">
        <v>446</v>
      </c>
      <c r="F1869" s="4" t="s">
        <v>84</v>
      </c>
      <c r="G1869" s="4" t="s">
        <v>85</v>
      </c>
      <c r="H1869" s="12"/>
      <c r="I1869" s="11">
        <v>7.51</v>
      </c>
      <c r="J1869" s="12"/>
      <c r="K1869" s="11">
        <v>7.76</v>
      </c>
      <c r="L1869" s="12"/>
      <c r="M1869" s="12"/>
      <c r="N1869" s="11">
        <v>6.37</v>
      </c>
      <c r="O1869" s="12"/>
      <c r="P1869" s="12"/>
      <c r="Q1869" s="12"/>
      <c r="R1869" s="12"/>
      <c r="S1869" s="12"/>
      <c r="T1869" s="10">
        <v>21.64</v>
      </c>
    </row>
    <row r="1870" spans="1:20" ht="23.25" thickBot="1" x14ac:dyDescent="0.3">
      <c r="A1870" s="4" t="s">
        <v>444</v>
      </c>
      <c r="B1870" s="4" t="s">
        <v>170</v>
      </c>
      <c r="C1870" s="4" t="s">
        <v>171</v>
      </c>
      <c r="D1870" s="4" t="s">
        <v>445</v>
      </c>
      <c r="E1870" s="4" t="s">
        <v>446</v>
      </c>
      <c r="F1870" s="4" t="s">
        <v>56</v>
      </c>
      <c r="G1870" s="4" t="s">
        <v>57</v>
      </c>
      <c r="H1870" s="8"/>
      <c r="I1870" s="9">
        <v>126.55</v>
      </c>
      <c r="J1870" s="8"/>
      <c r="K1870" s="9">
        <v>260.12</v>
      </c>
      <c r="L1870" s="8"/>
      <c r="M1870" s="8"/>
      <c r="N1870" s="9">
        <v>213.73</v>
      </c>
      <c r="O1870" s="8"/>
      <c r="P1870" s="8"/>
      <c r="Q1870" s="8"/>
      <c r="R1870" s="8"/>
      <c r="S1870" s="8"/>
      <c r="T1870" s="10">
        <v>600.4</v>
      </c>
    </row>
    <row r="1871" spans="1:20" ht="23.25" thickBot="1" x14ac:dyDescent="0.3">
      <c r="A1871" s="4" t="s">
        <v>444</v>
      </c>
      <c r="B1871" s="4" t="s">
        <v>170</v>
      </c>
      <c r="C1871" s="4" t="s">
        <v>171</v>
      </c>
      <c r="D1871" s="4" t="s">
        <v>445</v>
      </c>
      <c r="E1871" s="4" t="s">
        <v>446</v>
      </c>
      <c r="F1871" s="4" t="s">
        <v>68</v>
      </c>
      <c r="G1871" s="4" t="s">
        <v>69</v>
      </c>
      <c r="H1871" s="12"/>
      <c r="I1871" s="11">
        <v>125.39</v>
      </c>
      <c r="J1871" s="12"/>
      <c r="K1871" s="12"/>
      <c r="L1871" s="12"/>
      <c r="M1871" s="12"/>
      <c r="N1871" s="12"/>
      <c r="O1871" s="12"/>
      <c r="P1871" s="12"/>
      <c r="Q1871" s="12"/>
      <c r="R1871" s="12"/>
      <c r="S1871" s="12"/>
      <c r="T1871" s="10">
        <v>125.39</v>
      </c>
    </row>
    <row r="1872" spans="1:20" ht="15.75" thickBot="1" x14ac:dyDescent="0.3">
      <c r="A1872" s="4" t="s">
        <v>444</v>
      </c>
      <c r="B1872" s="4" t="s">
        <v>170</v>
      </c>
      <c r="C1872" s="4" t="s">
        <v>171</v>
      </c>
      <c r="D1872" s="4" t="s">
        <v>447</v>
      </c>
      <c r="E1872" s="4" t="s">
        <v>448</v>
      </c>
      <c r="F1872" s="4" t="s">
        <v>84</v>
      </c>
      <c r="G1872" s="4" t="s">
        <v>85</v>
      </c>
      <c r="H1872" s="9">
        <v>51.24</v>
      </c>
      <c r="I1872" s="9">
        <v>69.52</v>
      </c>
      <c r="J1872" s="9">
        <v>47.22</v>
      </c>
      <c r="K1872" s="8"/>
      <c r="L1872" s="9">
        <v>43.98</v>
      </c>
      <c r="M1872" s="9">
        <v>21.85</v>
      </c>
      <c r="N1872" s="9">
        <v>12.32</v>
      </c>
      <c r="O1872" s="9">
        <v>30.23</v>
      </c>
      <c r="P1872" s="9">
        <v>42.29</v>
      </c>
      <c r="Q1872" s="9">
        <v>27.02</v>
      </c>
      <c r="R1872" s="9">
        <v>36.6</v>
      </c>
      <c r="S1872" s="9">
        <v>27.47</v>
      </c>
      <c r="T1872" s="10">
        <v>409.74</v>
      </c>
    </row>
    <row r="1873" spans="1:20" ht="15.75" thickBot="1" x14ac:dyDescent="0.3">
      <c r="A1873" s="4" t="s">
        <v>444</v>
      </c>
      <c r="B1873" s="4" t="s">
        <v>170</v>
      </c>
      <c r="C1873" s="4" t="s">
        <v>171</v>
      </c>
      <c r="D1873" s="4" t="s">
        <v>447</v>
      </c>
      <c r="E1873" s="4" t="s">
        <v>448</v>
      </c>
      <c r="F1873" s="4" t="s">
        <v>56</v>
      </c>
      <c r="G1873" s="4" t="s">
        <v>57</v>
      </c>
      <c r="H1873" s="11">
        <v>1513.39</v>
      </c>
      <c r="I1873" s="11">
        <v>2228.6</v>
      </c>
      <c r="J1873" s="11">
        <v>1583.32</v>
      </c>
      <c r="K1873" s="12"/>
      <c r="L1873" s="11">
        <v>1474.72</v>
      </c>
      <c r="M1873" s="11">
        <v>732.61</v>
      </c>
      <c r="N1873" s="11">
        <v>412.92</v>
      </c>
      <c r="O1873" s="11">
        <v>911.18</v>
      </c>
      <c r="P1873" s="11">
        <v>1315.76</v>
      </c>
      <c r="Q1873" s="11">
        <v>871.92</v>
      </c>
      <c r="R1873" s="11">
        <v>1192.98</v>
      </c>
      <c r="S1873" s="11">
        <v>885.75</v>
      </c>
      <c r="T1873" s="10">
        <v>13123.15</v>
      </c>
    </row>
    <row r="1874" spans="1:20" ht="15.75" thickBot="1" x14ac:dyDescent="0.3">
      <c r="A1874" s="4" t="s">
        <v>444</v>
      </c>
      <c r="B1874" s="4" t="s">
        <v>170</v>
      </c>
      <c r="C1874" s="4" t="s">
        <v>171</v>
      </c>
      <c r="D1874" s="4" t="s">
        <v>447</v>
      </c>
      <c r="E1874" s="4" t="s">
        <v>448</v>
      </c>
      <c r="F1874" s="4" t="s">
        <v>68</v>
      </c>
      <c r="G1874" s="4" t="s">
        <v>69</v>
      </c>
      <c r="H1874" s="9">
        <v>204.48</v>
      </c>
      <c r="I1874" s="9">
        <v>102.24</v>
      </c>
      <c r="J1874" s="8"/>
      <c r="K1874" s="8"/>
      <c r="L1874" s="8"/>
      <c r="M1874" s="8"/>
      <c r="N1874" s="8"/>
      <c r="O1874" s="9">
        <v>102.24</v>
      </c>
      <c r="P1874" s="9">
        <v>102.24</v>
      </c>
      <c r="Q1874" s="9">
        <v>34.08</v>
      </c>
      <c r="R1874" s="9">
        <v>34.08</v>
      </c>
      <c r="S1874" s="9">
        <v>35.11</v>
      </c>
      <c r="T1874" s="10">
        <v>614.47</v>
      </c>
    </row>
    <row r="1875" spans="1:20" ht="15.75" thickBot="1" x14ac:dyDescent="0.3">
      <c r="A1875" s="4" t="s">
        <v>444</v>
      </c>
      <c r="B1875" s="4" t="s">
        <v>170</v>
      </c>
      <c r="C1875" s="4" t="s">
        <v>171</v>
      </c>
      <c r="D1875" s="4" t="s">
        <v>447</v>
      </c>
      <c r="E1875" s="4" t="s">
        <v>448</v>
      </c>
      <c r="F1875" s="4" t="s">
        <v>154</v>
      </c>
      <c r="G1875" s="4" t="s">
        <v>155</v>
      </c>
      <c r="H1875" s="11">
        <v>119.88</v>
      </c>
      <c r="I1875" s="11">
        <v>230.04</v>
      </c>
      <c r="J1875" s="12"/>
      <c r="K1875" s="12"/>
      <c r="L1875" s="12"/>
      <c r="M1875" s="12"/>
      <c r="N1875" s="12"/>
      <c r="O1875" s="12"/>
      <c r="P1875" s="12"/>
      <c r="Q1875" s="12"/>
      <c r="R1875" s="12"/>
      <c r="S1875" s="12"/>
      <c r="T1875" s="10">
        <v>349.92</v>
      </c>
    </row>
    <row r="1876" spans="1:20" ht="15.75" thickBot="1" x14ac:dyDescent="0.3">
      <c r="A1876" s="4" t="s">
        <v>444</v>
      </c>
      <c r="B1876" s="4" t="s">
        <v>170</v>
      </c>
      <c r="C1876" s="4" t="s">
        <v>171</v>
      </c>
      <c r="D1876" s="4" t="s">
        <v>449</v>
      </c>
      <c r="E1876" s="4" t="s">
        <v>450</v>
      </c>
      <c r="F1876" s="4" t="s">
        <v>84</v>
      </c>
      <c r="G1876" s="4" t="s">
        <v>85</v>
      </c>
      <c r="H1876" s="9">
        <v>21.58</v>
      </c>
      <c r="I1876" s="9">
        <v>77.540000000000006</v>
      </c>
      <c r="J1876" s="9">
        <v>28.75</v>
      </c>
      <c r="K1876" s="9">
        <v>23.02</v>
      </c>
      <c r="L1876" s="9">
        <v>33.950000000000003</v>
      </c>
      <c r="M1876" s="9">
        <v>81.88</v>
      </c>
      <c r="N1876" s="9">
        <v>72.22</v>
      </c>
      <c r="O1876" s="9">
        <v>25.61</v>
      </c>
      <c r="P1876" s="9">
        <v>22.58</v>
      </c>
      <c r="Q1876" s="9">
        <v>28.32</v>
      </c>
      <c r="R1876" s="9">
        <v>124.83</v>
      </c>
      <c r="S1876" s="9">
        <v>31.9</v>
      </c>
      <c r="T1876" s="10">
        <v>572.17999999999995</v>
      </c>
    </row>
    <row r="1877" spans="1:20" ht="15.75" thickBot="1" x14ac:dyDescent="0.3">
      <c r="A1877" s="4" t="s">
        <v>444</v>
      </c>
      <c r="B1877" s="4" t="s">
        <v>170</v>
      </c>
      <c r="C1877" s="4" t="s">
        <v>171</v>
      </c>
      <c r="D1877" s="4" t="s">
        <v>449</v>
      </c>
      <c r="E1877" s="4" t="s">
        <v>450</v>
      </c>
      <c r="F1877" s="4" t="s">
        <v>140</v>
      </c>
      <c r="G1877" s="4" t="s">
        <v>141</v>
      </c>
      <c r="H1877" s="11">
        <v>480</v>
      </c>
      <c r="I1877" s="11">
        <v>480</v>
      </c>
      <c r="J1877" s="11">
        <v>1020</v>
      </c>
      <c r="K1877" s="11">
        <v>840</v>
      </c>
      <c r="L1877" s="11">
        <v>840</v>
      </c>
      <c r="M1877" s="11">
        <v>120</v>
      </c>
      <c r="N1877" s="11">
        <v>240</v>
      </c>
      <c r="O1877" s="11">
        <v>120</v>
      </c>
      <c r="P1877" s="12"/>
      <c r="Q1877" s="12"/>
      <c r="R1877" s="11">
        <v>4689</v>
      </c>
      <c r="S1877" s="11">
        <v>378</v>
      </c>
      <c r="T1877" s="10">
        <v>9207</v>
      </c>
    </row>
    <row r="1878" spans="1:20" ht="15.75" thickBot="1" x14ac:dyDescent="0.3">
      <c r="A1878" s="4" t="s">
        <v>444</v>
      </c>
      <c r="B1878" s="4" t="s">
        <v>170</v>
      </c>
      <c r="C1878" s="4" t="s">
        <v>171</v>
      </c>
      <c r="D1878" s="4" t="s">
        <v>449</v>
      </c>
      <c r="E1878" s="4" t="s">
        <v>450</v>
      </c>
      <c r="F1878" s="4" t="s">
        <v>56</v>
      </c>
      <c r="G1878" s="4" t="s">
        <v>57</v>
      </c>
      <c r="H1878" s="9">
        <v>723.6</v>
      </c>
      <c r="I1878" s="9">
        <v>2565.61</v>
      </c>
      <c r="J1878" s="9">
        <v>964.03</v>
      </c>
      <c r="K1878" s="9">
        <v>771.93</v>
      </c>
      <c r="L1878" s="9">
        <v>1024.0899999999999</v>
      </c>
      <c r="M1878" s="9">
        <v>2745.38</v>
      </c>
      <c r="N1878" s="9">
        <v>2080.96</v>
      </c>
      <c r="O1878" s="9">
        <v>586.02</v>
      </c>
      <c r="P1878" s="9">
        <v>756.96</v>
      </c>
      <c r="Q1878" s="9">
        <v>949.67</v>
      </c>
      <c r="R1878" s="9">
        <v>3867.15</v>
      </c>
      <c r="S1878" s="9">
        <v>1069.45</v>
      </c>
      <c r="T1878" s="10">
        <v>18104.849999999999</v>
      </c>
    </row>
    <row r="1879" spans="1:20" ht="15.75" thickBot="1" x14ac:dyDescent="0.3">
      <c r="A1879" s="4" t="s">
        <v>444</v>
      </c>
      <c r="B1879" s="4" t="s">
        <v>170</v>
      </c>
      <c r="C1879" s="4" t="s">
        <v>171</v>
      </c>
      <c r="D1879" s="4" t="s">
        <v>449</v>
      </c>
      <c r="E1879" s="4" t="s">
        <v>450</v>
      </c>
      <c r="F1879" s="4" t="s">
        <v>68</v>
      </c>
      <c r="G1879" s="4" t="s">
        <v>69</v>
      </c>
      <c r="H1879" s="12"/>
      <c r="I1879" s="11">
        <v>34.08</v>
      </c>
      <c r="J1879" s="12"/>
      <c r="K1879" s="12"/>
      <c r="L1879" s="11">
        <v>114.46</v>
      </c>
      <c r="M1879" s="12"/>
      <c r="N1879" s="11">
        <v>340.8</v>
      </c>
      <c r="O1879" s="11">
        <v>272.64</v>
      </c>
      <c r="P1879" s="12"/>
      <c r="Q1879" s="12"/>
      <c r="R1879" s="11">
        <v>318.43</v>
      </c>
      <c r="S1879" s="12"/>
      <c r="T1879" s="10">
        <v>1080.4100000000001</v>
      </c>
    </row>
    <row r="1880" spans="1:20" ht="15.75" thickBot="1" x14ac:dyDescent="0.3">
      <c r="A1880" s="4" t="s">
        <v>444</v>
      </c>
      <c r="B1880" s="4" t="s">
        <v>170</v>
      </c>
      <c r="C1880" s="4" t="s">
        <v>171</v>
      </c>
      <c r="D1880" s="4" t="s">
        <v>449</v>
      </c>
      <c r="E1880" s="4" t="s">
        <v>450</v>
      </c>
      <c r="F1880" s="4" t="s">
        <v>154</v>
      </c>
      <c r="G1880" s="4" t="s">
        <v>155</v>
      </c>
      <c r="H1880" s="13">
        <v>0</v>
      </c>
      <c r="I1880" s="8"/>
      <c r="J1880" s="8"/>
      <c r="K1880" s="8"/>
      <c r="L1880" s="8"/>
      <c r="M1880" s="9">
        <v>48.6</v>
      </c>
      <c r="N1880" s="9">
        <v>43.2</v>
      </c>
      <c r="O1880" s="8"/>
      <c r="P1880" s="8"/>
      <c r="Q1880" s="9">
        <v>24.84</v>
      </c>
      <c r="R1880" s="9">
        <v>173.88</v>
      </c>
      <c r="S1880" s="8"/>
      <c r="T1880" s="10">
        <v>290.52</v>
      </c>
    </row>
    <row r="1881" spans="1:20" ht="15.75" thickBot="1" x14ac:dyDescent="0.3">
      <c r="A1881" s="4" t="s">
        <v>444</v>
      </c>
      <c r="B1881" s="4" t="s">
        <v>170</v>
      </c>
      <c r="C1881" s="4" t="s">
        <v>171</v>
      </c>
      <c r="D1881" s="4" t="s">
        <v>451</v>
      </c>
      <c r="E1881" s="4" t="s">
        <v>452</v>
      </c>
      <c r="F1881" s="4" t="s">
        <v>84</v>
      </c>
      <c r="G1881" s="4" t="s">
        <v>85</v>
      </c>
      <c r="H1881" s="11">
        <v>25.43</v>
      </c>
      <c r="I1881" s="11">
        <v>9.75</v>
      </c>
      <c r="J1881" s="12"/>
      <c r="K1881" s="11">
        <v>29.99</v>
      </c>
      <c r="L1881" s="11">
        <v>20.71</v>
      </c>
      <c r="M1881" s="12"/>
      <c r="N1881" s="12"/>
      <c r="O1881" s="12"/>
      <c r="P1881" s="12"/>
      <c r="Q1881" s="12"/>
      <c r="R1881" s="12"/>
      <c r="S1881" s="12"/>
      <c r="T1881" s="10">
        <v>85.88</v>
      </c>
    </row>
    <row r="1882" spans="1:20" ht="15.75" thickBot="1" x14ac:dyDescent="0.3">
      <c r="A1882" s="4" t="s">
        <v>444</v>
      </c>
      <c r="B1882" s="4" t="s">
        <v>170</v>
      </c>
      <c r="C1882" s="4" t="s">
        <v>171</v>
      </c>
      <c r="D1882" s="4" t="s">
        <v>451</v>
      </c>
      <c r="E1882" s="4" t="s">
        <v>452</v>
      </c>
      <c r="F1882" s="4" t="s">
        <v>56</v>
      </c>
      <c r="G1882" s="4" t="s">
        <v>57</v>
      </c>
      <c r="H1882" s="9">
        <v>852.59</v>
      </c>
      <c r="I1882" s="9">
        <v>326.75</v>
      </c>
      <c r="J1882" s="8"/>
      <c r="K1882" s="9">
        <v>1005.69</v>
      </c>
      <c r="L1882" s="9">
        <v>694.54</v>
      </c>
      <c r="M1882" s="8"/>
      <c r="N1882" s="8"/>
      <c r="O1882" s="8"/>
      <c r="P1882" s="8"/>
      <c r="Q1882" s="8"/>
      <c r="R1882" s="8"/>
      <c r="S1882" s="8"/>
      <c r="T1882" s="10">
        <v>2879.57</v>
      </c>
    </row>
    <row r="1883" spans="1:20" ht="15.75" thickBot="1" x14ac:dyDescent="0.3">
      <c r="A1883" s="4" t="s">
        <v>444</v>
      </c>
      <c r="B1883" s="4" t="s">
        <v>170</v>
      </c>
      <c r="C1883" s="4" t="s">
        <v>171</v>
      </c>
      <c r="D1883" s="4" t="s">
        <v>465</v>
      </c>
      <c r="E1883" s="4" t="s">
        <v>466</v>
      </c>
      <c r="F1883" s="4" t="s">
        <v>114</v>
      </c>
      <c r="G1883" s="4" t="s">
        <v>115</v>
      </c>
      <c r="H1883" s="12"/>
      <c r="I1883" s="12"/>
      <c r="J1883" s="12"/>
      <c r="K1883" s="12"/>
      <c r="L1883" s="11">
        <v>715.81</v>
      </c>
      <c r="M1883" s="11">
        <v>-339.07</v>
      </c>
      <c r="N1883" s="12"/>
      <c r="O1883" s="12"/>
      <c r="P1883" s="11">
        <v>98.28</v>
      </c>
      <c r="Q1883" s="11">
        <v>-32.76</v>
      </c>
      <c r="R1883" s="12"/>
      <c r="S1883" s="12"/>
      <c r="T1883" s="10">
        <v>442.26</v>
      </c>
    </row>
    <row r="1884" spans="1:20" ht="15.75" thickBot="1" x14ac:dyDescent="0.3">
      <c r="A1884" s="4" t="s">
        <v>444</v>
      </c>
      <c r="B1884" s="4" t="s">
        <v>170</v>
      </c>
      <c r="C1884" s="4" t="s">
        <v>171</v>
      </c>
      <c r="D1884" s="4" t="s">
        <v>465</v>
      </c>
      <c r="E1884" s="4" t="s">
        <v>466</v>
      </c>
      <c r="F1884" s="4" t="s">
        <v>86</v>
      </c>
      <c r="G1884" s="4" t="s">
        <v>87</v>
      </c>
      <c r="H1884" s="9">
        <v>19849.22</v>
      </c>
      <c r="I1884" s="9">
        <v>20292.419999999998</v>
      </c>
      <c r="J1884" s="9">
        <v>29479.77</v>
      </c>
      <c r="K1884" s="9">
        <v>25416.959999999999</v>
      </c>
      <c r="L1884" s="9">
        <v>26803.439999999999</v>
      </c>
      <c r="M1884" s="9">
        <v>20425.849999999999</v>
      </c>
      <c r="N1884" s="9">
        <v>20520.669999999998</v>
      </c>
      <c r="O1884" s="9">
        <v>25258.97</v>
      </c>
      <c r="P1884" s="9">
        <v>18208.8</v>
      </c>
      <c r="Q1884" s="9">
        <v>28833.4</v>
      </c>
      <c r="R1884" s="9">
        <v>22041.8</v>
      </c>
      <c r="S1884" s="9">
        <v>16210.57</v>
      </c>
      <c r="T1884" s="10">
        <v>273341.87</v>
      </c>
    </row>
    <row r="1885" spans="1:20" ht="15.75" thickBot="1" x14ac:dyDescent="0.3">
      <c r="A1885" s="4" t="s">
        <v>444</v>
      </c>
      <c r="B1885" s="4" t="s">
        <v>170</v>
      </c>
      <c r="C1885" s="4" t="s">
        <v>171</v>
      </c>
      <c r="D1885" s="4" t="s">
        <v>465</v>
      </c>
      <c r="E1885" s="4" t="s">
        <v>466</v>
      </c>
      <c r="F1885" s="4" t="s">
        <v>116</v>
      </c>
      <c r="G1885" s="4" t="s">
        <v>117</v>
      </c>
      <c r="H1885" s="11">
        <v>719.59</v>
      </c>
      <c r="I1885" s="11">
        <v>1008.02</v>
      </c>
      <c r="J1885" s="11">
        <v>1154.2</v>
      </c>
      <c r="K1885" s="11">
        <v>2179.44</v>
      </c>
      <c r="L1885" s="11">
        <v>1500.18</v>
      </c>
      <c r="M1885" s="11">
        <v>172.92</v>
      </c>
      <c r="N1885" s="11">
        <v>1422.95</v>
      </c>
      <c r="O1885" s="11">
        <v>288.27</v>
      </c>
      <c r="P1885" s="11">
        <v>2393.96</v>
      </c>
      <c r="Q1885" s="11">
        <v>1403.01</v>
      </c>
      <c r="R1885" s="11">
        <v>2244.2199999999998</v>
      </c>
      <c r="S1885" s="11">
        <v>17.54</v>
      </c>
      <c r="T1885" s="10">
        <v>14504.3</v>
      </c>
    </row>
    <row r="1886" spans="1:20" ht="15.75" thickBot="1" x14ac:dyDescent="0.3">
      <c r="A1886" s="4" t="s">
        <v>444</v>
      </c>
      <c r="B1886" s="4" t="s">
        <v>170</v>
      </c>
      <c r="C1886" s="4" t="s">
        <v>171</v>
      </c>
      <c r="D1886" s="4" t="s">
        <v>465</v>
      </c>
      <c r="E1886" s="4" t="s">
        <v>466</v>
      </c>
      <c r="F1886" s="4" t="s">
        <v>88</v>
      </c>
      <c r="G1886" s="4" t="s">
        <v>89</v>
      </c>
      <c r="H1886" s="9">
        <v>3169.65</v>
      </c>
      <c r="I1886" s="9">
        <v>3285.5</v>
      </c>
      <c r="J1886" s="9">
        <v>4033.83</v>
      </c>
      <c r="K1886" s="9">
        <v>3664.03</v>
      </c>
      <c r="L1886" s="9">
        <v>4013.92</v>
      </c>
      <c r="M1886" s="9">
        <v>3664.17</v>
      </c>
      <c r="N1886" s="9">
        <v>3838.96</v>
      </c>
      <c r="O1886" s="9">
        <v>4013.96</v>
      </c>
      <c r="P1886" s="9">
        <v>3489.99</v>
      </c>
      <c r="Q1886" s="9">
        <v>4013.11</v>
      </c>
      <c r="R1886" s="9">
        <v>3839.01</v>
      </c>
      <c r="S1886" s="9">
        <v>3374.68</v>
      </c>
      <c r="T1886" s="10">
        <v>44400.81</v>
      </c>
    </row>
    <row r="1887" spans="1:20" ht="15.75" thickBot="1" x14ac:dyDescent="0.3">
      <c r="A1887" s="4" t="s">
        <v>444</v>
      </c>
      <c r="B1887" s="4" t="s">
        <v>170</v>
      </c>
      <c r="C1887" s="4" t="s">
        <v>171</v>
      </c>
      <c r="D1887" s="4" t="s">
        <v>465</v>
      </c>
      <c r="E1887" s="4" t="s">
        <v>466</v>
      </c>
      <c r="F1887" s="4" t="s">
        <v>90</v>
      </c>
      <c r="G1887" s="4" t="s">
        <v>91</v>
      </c>
      <c r="H1887" s="11">
        <v>12430.34</v>
      </c>
      <c r="I1887" s="11">
        <v>12927.23</v>
      </c>
      <c r="J1887" s="11">
        <v>16030.64</v>
      </c>
      <c r="K1887" s="11">
        <v>14591.41</v>
      </c>
      <c r="L1887" s="11">
        <v>15956.94</v>
      </c>
      <c r="M1887" s="11">
        <v>14209.38</v>
      </c>
      <c r="N1887" s="11">
        <v>15138.53</v>
      </c>
      <c r="O1887" s="11">
        <v>15617.15</v>
      </c>
      <c r="P1887" s="11">
        <v>13964.67</v>
      </c>
      <c r="Q1887" s="11">
        <v>15813.79</v>
      </c>
      <c r="R1887" s="11">
        <v>15283.59</v>
      </c>
      <c r="S1887" s="11">
        <v>13109.99</v>
      </c>
      <c r="T1887" s="10">
        <v>175073.66</v>
      </c>
    </row>
    <row r="1888" spans="1:20" ht="15.75" thickBot="1" x14ac:dyDescent="0.3">
      <c r="A1888" s="4" t="s">
        <v>444</v>
      </c>
      <c r="B1888" s="4" t="s">
        <v>170</v>
      </c>
      <c r="C1888" s="4" t="s">
        <v>171</v>
      </c>
      <c r="D1888" s="4" t="s">
        <v>465</v>
      </c>
      <c r="E1888" s="4" t="s">
        <v>466</v>
      </c>
      <c r="F1888" s="4" t="s">
        <v>120</v>
      </c>
      <c r="G1888" s="4" t="s">
        <v>121</v>
      </c>
      <c r="H1888" s="8"/>
      <c r="I1888" s="8"/>
      <c r="J1888" s="9">
        <v>70.849999999999994</v>
      </c>
      <c r="K1888" s="8"/>
      <c r="L1888" s="9">
        <v>24.53</v>
      </c>
      <c r="M1888" s="9">
        <v>23.98</v>
      </c>
      <c r="N1888" s="9">
        <v>23.98</v>
      </c>
      <c r="O1888" s="8"/>
      <c r="P1888" s="8"/>
      <c r="Q1888" s="9">
        <v>26.16</v>
      </c>
      <c r="R1888" s="8"/>
      <c r="S1888" s="8"/>
      <c r="T1888" s="10">
        <v>169.5</v>
      </c>
    </row>
    <row r="1889" spans="1:20" ht="15.75" thickBot="1" x14ac:dyDescent="0.3">
      <c r="A1889" s="4" t="s">
        <v>444</v>
      </c>
      <c r="B1889" s="4" t="s">
        <v>170</v>
      </c>
      <c r="C1889" s="4" t="s">
        <v>171</v>
      </c>
      <c r="D1889" s="4" t="s">
        <v>465</v>
      </c>
      <c r="E1889" s="4" t="s">
        <v>466</v>
      </c>
      <c r="F1889" s="4" t="s">
        <v>84</v>
      </c>
      <c r="G1889" s="4" t="s">
        <v>85</v>
      </c>
      <c r="H1889" s="11">
        <v>133.53</v>
      </c>
      <c r="I1889" s="11">
        <v>84.62</v>
      </c>
      <c r="J1889" s="11">
        <v>325.37</v>
      </c>
      <c r="K1889" s="11">
        <v>200.27</v>
      </c>
      <c r="L1889" s="11">
        <v>344.84</v>
      </c>
      <c r="M1889" s="11">
        <v>3.36</v>
      </c>
      <c r="N1889" s="11">
        <v>210.38</v>
      </c>
      <c r="O1889" s="11">
        <v>202.82</v>
      </c>
      <c r="P1889" s="11">
        <v>151.58000000000001</v>
      </c>
      <c r="Q1889" s="11">
        <v>411.22</v>
      </c>
      <c r="R1889" s="11">
        <v>231.32</v>
      </c>
      <c r="S1889" s="11">
        <v>-5.01</v>
      </c>
      <c r="T1889" s="10">
        <v>2294.3000000000002</v>
      </c>
    </row>
    <row r="1890" spans="1:20" ht="15.75" thickBot="1" x14ac:dyDescent="0.3">
      <c r="A1890" s="4" t="s">
        <v>444</v>
      </c>
      <c r="B1890" s="4" t="s">
        <v>170</v>
      </c>
      <c r="C1890" s="4" t="s">
        <v>171</v>
      </c>
      <c r="D1890" s="4" t="s">
        <v>465</v>
      </c>
      <c r="E1890" s="4" t="s">
        <v>466</v>
      </c>
      <c r="F1890" s="4" t="s">
        <v>140</v>
      </c>
      <c r="G1890" s="4" t="s">
        <v>141</v>
      </c>
      <c r="H1890" s="8"/>
      <c r="I1890" s="8"/>
      <c r="J1890" s="8"/>
      <c r="K1890" s="9">
        <v>21.43</v>
      </c>
      <c r="L1890" s="9">
        <v>21.43</v>
      </c>
      <c r="M1890" s="8"/>
      <c r="N1890" s="8"/>
      <c r="O1890" s="8"/>
      <c r="P1890" s="9">
        <v>42.86</v>
      </c>
      <c r="Q1890" s="8"/>
      <c r="R1890" s="8"/>
      <c r="S1890" s="8"/>
      <c r="T1890" s="10">
        <v>85.72</v>
      </c>
    </row>
    <row r="1891" spans="1:20" ht="15.75" thickBot="1" x14ac:dyDescent="0.3">
      <c r="A1891" s="4" t="s">
        <v>444</v>
      </c>
      <c r="B1891" s="4" t="s">
        <v>170</v>
      </c>
      <c r="C1891" s="4" t="s">
        <v>171</v>
      </c>
      <c r="D1891" s="4" t="s">
        <v>465</v>
      </c>
      <c r="E1891" s="4" t="s">
        <v>466</v>
      </c>
      <c r="F1891" s="4" t="s">
        <v>104</v>
      </c>
      <c r="G1891" s="4" t="s">
        <v>105</v>
      </c>
      <c r="H1891" s="12"/>
      <c r="I1891" s="12"/>
      <c r="J1891" s="12"/>
      <c r="K1891" s="12"/>
      <c r="L1891" s="11">
        <v>-438.73</v>
      </c>
      <c r="M1891" s="12"/>
      <c r="N1891" s="12"/>
      <c r="O1891" s="12"/>
      <c r="P1891" s="11">
        <v>-76.3</v>
      </c>
      <c r="Q1891" s="12"/>
      <c r="R1891" s="12"/>
      <c r="S1891" s="12"/>
      <c r="T1891" s="10">
        <v>-515.03</v>
      </c>
    </row>
    <row r="1892" spans="1:20" ht="15.75" thickBot="1" x14ac:dyDescent="0.3">
      <c r="A1892" s="4" t="s">
        <v>444</v>
      </c>
      <c r="B1892" s="4" t="s">
        <v>170</v>
      </c>
      <c r="C1892" s="4" t="s">
        <v>171</v>
      </c>
      <c r="D1892" s="4" t="s">
        <v>465</v>
      </c>
      <c r="E1892" s="4" t="s">
        <v>466</v>
      </c>
      <c r="F1892" s="4" t="s">
        <v>106</v>
      </c>
      <c r="G1892" s="4" t="s">
        <v>107</v>
      </c>
      <c r="H1892" s="9">
        <v>-35752.620000000003</v>
      </c>
      <c r="I1892" s="9">
        <v>-38462.67</v>
      </c>
      <c r="J1892" s="9">
        <v>-48997.96</v>
      </c>
      <c r="K1892" s="9">
        <v>-46135.199999999997</v>
      </c>
      <c r="L1892" s="9">
        <v>-44667.76</v>
      </c>
      <c r="M1892" s="9">
        <v>-39737.26</v>
      </c>
      <c r="N1892" s="9">
        <v>-35388.120000000003</v>
      </c>
      <c r="O1892" s="9">
        <v>-43682.2</v>
      </c>
      <c r="P1892" s="9">
        <v>-34195.68</v>
      </c>
      <c r="Q1892" s="9">
        <v>-44737.88</v>
      </c>
      <c r="R1892" s="9">
        <v>-38820.730000000003</v>
      </c>
      <c r="S1892" s="9">
        <v>-31908.48</v>
      </c>
      <c r="T1892" s="10">
        <v>-482486.56</v>
      </c>
    </row>
    <row r="1893" spans="1:20" ht="15.75" thickBot="1" x14ac:dyDescent="0.3">
      <c r="A1893" s="4" t="s">
        <v>444</v>
      </c>
      <c r="B1893" s="4" t="s">
        <v>170</v>
      </c>
      <c r="C1893" s="4" t="s">
        <v>171</v>
      </c>
      <c r="D1893" s="4" t="s">
        <v>465</v>
      </c>
      <c r="E1893" s="4" t="s">
        <v>466</v>
      </c>
      <c r="F1893" s="4" t="s">
        <v>108</v>
      </c>
      <c r="G1893" s="4" t="s">
        <v>109</v>
      </c>
      <c r="H1893" s="11">
        <v>-907.56</v>
      </c>
      <c r="I1893" s="11">
        <v>-1300.8499999999999</v>
      </c>
      <c r="J1893" s="11">
        <v>-1360.54</v>
      </c>
      <c r="K1893" s="11">
        <v>-2342.58</v>
      </c>
      <c r="L1893" s="11">
        <v>-1370.31</v>
      </c>
      <c r="M1893" s="11">
        <v>-668.9</v>
      </c>
      <c r="N1893" s="11">
        <v>-1445.12</v>
      </c>
      <c r="O1893" s="11">
        <v>-611.66999999999996</v>
      </c>
      <c r="P1893" s="11">
        <v>-2047.67</v>
      </c>
      <c r="Q1893" s="11">
        <v>-1881.49</v>
      </c>
      <c r="R1893" s="11">
        <v>-1994.98</v>
      </c>
      <c r="S1893" s="11">
        <v>-716</v>
      </c>
      <c r="T1893" s="10">
        <v>-16647.669999999998</v>
      </c>
    </row>
    <row r="1894" spans="1:20" ht="15.75" thickBot="1" x14ac:dyDescent="0.3">
      <c r="A1894" s="4" t="s">
        <v>444</v>
      </c>
      <c r="B1894" s="4" t="s">
        <v>170</v>
      </c>
      <c r="C1894" s="4" t="s">
        <v>171</v>
      </c>
      <c r="D1894" s="4" t="s">
        <v>465</v>
      </c>
      <c r="E1894" s="4" t="s">
        <v>466</v>
      </c>
      <c r="F1894" s="4" t="s">
        <v>158</v>
      </c>
      <c r="G1894" s="4" t="s">
        <v>159</v>
      </c>
      <c r="H1894" s="8"/>
      <c r="I1894" s="8"/>
      <c r="J1894" s="8"/>
      <c r="K1894" s="8"/>
      <c r="L1894" s="9">
        <v>-48.06</v>
      </c>
      <c r="M1894" s="8"/>
      <c r="N1894" s="8"/>
      <c r="O1894" s="8"/>
      <c r="P1894" s="8"/>
      <c r="Q1894" s="9">
        <v>-25.92</v>
      </c>
      <c r="R1894" s="8"/>
      <c r="S1894" s="8"/>
      <c r="T1894" s="10">
        <v>-73.98</v>
      </c>
    </row>
    <row r="1895" spans="1:20" ht="15.75" thickBot="1" x14ac:dyDescent="0.3">
      <c r="A1895" s="4" t="s">
        <v>444</v>
      </c>
      <c r="B1895" s="4" t="s">
        <v>170</v>
      </c>
      <c r="C1895" s="4" t="s">
        <v>171</v>
      </c>
      <c r="D1895" s="4" t="s">
        <v>465</v>
      </c>
      <c r="E1895" s="4" t="s">
        <v>466</v>
      </c>
      <c r="F1895" s="4" t="s">
        <v>243</v>
      </c>
      <c r="G1895" s="4" t="s">
        <v>244</v>
      </c>
      <c r="H1895" s="12"/>
      <c r="I1895" s="15">
        <v>0</v>
      </c>
      <c r="J1895" s="12"/>
      <c r="K1895" s="11">
        <v>-21.43</v>
      </c>
      <c r="L1895" s="12"/>
      <c r="M1895" s="12"/>
      <c r="N1895" s="12"/>
      <c r="O1895" s="11">
        <v>-21.43</v>
      </c>
      <c r="P1895" s="11">
        <v>-21.43</v>
      </c>
      <c r="Q1895" s="12"/>
      <c r="R1895" s="12"/>
      <c r="S1895" s="12"/>
      <c r="T1895" s="10">
        <v>-64.290000000000006</v>
      </c>
    </row>
    <row r="1896" spans="1:20" ht="23.25" thickBot="1" x14ac:dyDescent="0.3">
      <c r="A1896" s="4" t="s">
        <v>444</v>
      </c>
      <c r="B1896" s="4" t="s">
        <v>170</v>
      </c>
      <c r="C1896" s="4" t="s">
        <v>171</v>
      </c>
      <c r="D1896" s="4" t="s">
        <v>453</v>
      </c>
      <c r="E1896" s="4" t="s">
        <v>454</v>
      </c>
      <c r="F1896" s="4" t="s">
        <v>84</v>
      </c>
      <c r="G1896" s="4" t="s">
        <v>85</v>
      </c>
      <c r="H1896" s="9">
        <v>221.18</v>
      </c>
      <c r="I1896" s="9">
        <v>191.95</v>
      </c>
      <c r="J1896" s="9">
        <v>-131.21</v>
      </c>
      <c r="K1896" s="9">
        <v>46.29</v>
      </c>
      <c r="L1896" s="9">
        <v>123.58</v>
      </c>
      <c r="M1896" s="9">
        <v>43.89</v>
      </c>
      <c r="N1896" s="9">
        <v>21.85</v>
      </c>
      <c r="O1896" s="9">
        <v>2.36</v>
      </c>
      <c r="P1896" s="8"/>
      <c r="Q1896" s="8"/>
      <c r="R1896" s="9">
        <v>192.64</v>
      </c>
      <c r="S1896" s="9">
        <v>41.1</v>
      </c>
      <c r="T1896" s="10">
        <v>753.63</v>
      </c>
    </row>
    <row r="1897" spans="1:20" ht="23.25" thickBot="1" x14ac:dyDescent="0.3">
      <c r="A1897" s="4" t="s">
        <v>444</v>
      </c>
      <c r="B1897" s="4" t="s">
        <v>170</v>
      </c>
      <c r="C1897" s="4" t="s">
        <v>171</v>
      </c>
      <c r="D1897" s="4" t="s">
        <v>453</v>
      </c>
      <c r="E1897" s="4" t="s">
        <v>454</v>
      </c>
      <c r="F1897" s="4" t="s">
        <v>140</v>
      </c>
      <c r="G1897" s="4" t="s">
        <v>141</v>
      </c>
      <c r="H1897" s="12"/>
      <c r="I1897" s="12"/>
      <c r="J1897" s="12"/>
      <c r="K1897" s="12"/>
      <c r="L1897" s="12"/>
      <c r="M1897" s="12"/>
      <c r="N1897" s="12"/>
      <c r="O1897" s="12"/>
      <c r="P1897" s="11">
        <v>120</v>
      </c>
      <c r="Q1897" s="11">
        <v>126</v>
      </c>
      <c r="R1897" s="12"/>
      <c r="S1897" s="11">
        <v>126</v>
      </c>
      <c r="T1897" s="10">
        <v>372</v>
      </c>
    </row>
    <row r="1898" spans="1:20" ht="23.25" thickBot="1" x14ac:dyDescent="0.3">
      <c r="A1898" s="4" t="s">
        <v>444</v>
      </c>
      <c r="B1898" s="4" t="s">
        <v>170</v>
      </c>
      <c r="C1898" s="4" t="s">
        <v>171</v>
      </c>
      <c r="D1898" s="4" t="s">
        <v>453</v>
      </c>
      <c r="E1898" s="4" t="s">
        <v>454</v>
      </c>
      <c r="F1898" s="4" t="s">
        <v>56</v>
      </c>
      <c r="G1898" s="4" t="s">
        <v>57</v>
      </c>
      <c r="H1898" s="9">
        <v>7296.81</v>
      </c>
      <c r="I1898" s="9">
        <v>6004.17</v>
      </c>
      <c r="J1898" s="9">
        <v>-4206.34</v>
      </c>
      <c r="K1898" s="9">
        <v>1445.82</v>
      </c>
      <c r="L1898" s="9">
        <v>3878.46</v>
      </c>
      <c r="M1898" s="9">
        <v>1354.86</v>
      </c>
      <c r="N1898" s="9">
        <v>630.26</v>
      </c>
      <c r="O1898" s="9">
        <v>79.2</v>
      </c>
      <c r="P1898" s="8"/>
      <c r="Q1898" s="8"/>
      <c r="R1898" s="9">
        <v>5786.85</v>
      </c>
      <c r="S1898" s="9">
        <v>1255.3</v>
      </c>
      <c r="T1898" s="10">
        <v>23525.39</v>
      </c>
    </row>
    <row r="1899" spans="1:20" ht="23.25" thickBot="1" x14ac:dyDescent="0.3">
      <c r="A1899" s="4" t="s">
        <v>444</v>
      </c>
      <c r="B1899" s="4" t="s">
        <v>170</v>
      </c>
      <c r="C1899" s="4" t="s">
        <v>171</v>
      </c>
      <c r="D1899" s="4" t="s">
        <v>453</v>
      </c>
      <c r="E1899" s="4" t="s">
        <v>454</v>
      </c>
      <c r="F1899" s="4" t="s">
        <v>68</v>
      </c>
      <c r="G1899" s="4" t="s">
        <v>69</v>
      </c>
      <c r="H1899" s="11">
        <v>119.28</v>
      </c>
      <c r="I1899" s="11">
        <v>431.7</v>
      </c>
      <c r="J1899" s="11">
        <v>-193.14</v>
      </c>
      <c r="K1899" s="11">
        <v>106.14</v>
      </c>
      <c r="L1899" s="11">
        <v>265.27999999999997</v>
      </c>
      <c r="M1899" s="11">
        <v>116.74</v>
      </c>
      <c r="N1899" s="11">
        <v>102.24</v>
      </c>
      <c r="O1899" s="15">
        <v>0</v>
      </c>
      <c r="P1899" s="12"/>
      <c r="Q1899" s="12"/>
      <c r="R1899" s="11">
        <v>672.12</v>
      </c>
      <c r="S1899" s="11">
        <v>122.87</v>
      </c>
      <c r="T1899" s="10">
        <v>1743.23</v>
      </c>
    </row>
    <row r="1900" spans="1:20" ht="23.25" thickBot="1" x14ac:dyDescent="0.3">
      <c r="A1900" s="4" t="s">
        <v>444</v>
      </c>
      <c r="B1900" s="4" t="s">
        <v>170</v>
      </c>
      <c r="C1900" s="4" t="s">
        <v>171</v>
      </c>
      <c r="D1900" s="4" t="s">
        <v>453</v>
      </c>
      <c r="E1900" s="4" t="s">
        <v>454</v>
      </c>
      <c r="F1900" s="4" t="s">
        <v>154</v>
      </c>
      <c r="G1900" s="4" t="s">
        <v>155</v>
      </c>
      <c r="H1900" s="9">
        <v>82.08</v>
      </c>
      <c r="I1900" s="8"/>
      <c r="J1900" s="8"/>
      <c r="K1900" s="9">
        <v>206.28</v>
      </c>
      <c r="L1900" s="9">
        <v>96.12</v>
      </c>
      <c r="M1900" s="8"/>
      <c r="N1900" s="9">
        <v>55.08</v>
      </c>
      <c r="O1900" s="8"/>
      <c r="P1900" s="8"/>
      <c r="Q1900" s="8"/>
      <c r="R1900" s="9">
        <v>314.27999999999997</v>
      </c>
      <c r="S1900" s="9">
        <v>59.16</v>
      </c>
      <c r="T1900" s="10">
        <v>813</v>
      </c>
    </row>
    <row r="1901" spans="1:20" ht="23.25" thickBot="1" x14ac:dyDescent="0.3">
      <c r="A1901" s="4" t="s">
        <v>444</v>
      </c>
      <c r="B1901" s="4" t="s">
        <v>170</v>
      </c>
      <c r="C1901" s="4" t="s">
        <v>171</v>
      </c>
      <c r="D1901" s="4" t="s">
        <v>453</v>
      </c>
      <c r="E1901" s="4" t="s">
        <v>454</v>
      </c>
      <c r="F1901" s="4" t="s">
        <v>156</v>
      </c>
      <c r="G1901" s="4" t="s">
        <v>157</v>
      </c>
      <c r="H1901" s="12"/>
      <c r="I1901" s="12"/>
      <c r="J1901" s="12"/>
      <c r="K1901" s="12"/>
      <c r="L1901" s="12"/>
      <c r="M1901" s="12"/>
      <c r="N1901" s="12"/>
      <c r="O1901" s="12"/>
      <c r="P1901" s="12"/>
      <c r="Q1901" s="12"/>
      <c r="R1901" s="11">
        <v>21.43</v>
      </c>
      <c r="S1901" s="12"/>
      <c r="T1901" s="10">
        <v>21.43</v>
      </c>
    </row>
    <row r="1902" spans="1:20" ht="15.75" thickBot="1" x14ac:dyDescent="0.3">
      <c r="A1902" s="4" t="s">
        <v>444</v>
      </c>
      <c r="B1902" s="4" t="s">
        <v>170</v>
      </c>
      <c r="C1902" s="4" t="s">
        <v>171</v>
      </c>
      <c r="D1902" s="4" t="s">
        <v>455</v>
      </c>
      <c r="E1902" s="4" t="s">
        <v>456</v>
      </c>
      <c r="F1902" s="4" t="s">
        <v>84</v>
      </c>
      <c r="G1902" s="4" t="s">
        <v>85</v>
      </c>
      <c r="H1902" s="9">
        <v>141.94999999999999</v>
      </c>
      <c r="I1902" s="9">
        <v>288.7</v>
      </c>
      <c r="J1902" s="9">
        <v>655.6</v>
      </c>
      <c r="K1902" s="9">
        <v>294.52999999999997</v>
      </c>
      <c r="L1902" s="9">
        <v>152.1</v>
      </c>
      <c r="M1902" s="9">
        <v>113.54</v>
      </c>
      <c r="N1902" s="9">
        <v>121.06</v>
      </c>
      <c r="O1902" s="9">
        <v>149.13999999999999</v>
      </c>
      <c r="P1902" s="9">
        <v>150.62</v>
      </c>
      <c r="Q1902" s="9">
        <v>192.94</v>
      </c>
      <c r="R1902" s="9">
        <v>185.37</v>
      </c>
      <c r="S1902" s="9">
        <v>152.31</v>
      </c>
      <c r="T1902" s="10">
        <v>2597.86</v>
      </c>
    </row>
    <row r="1903" spans="1:20" ht="15.75" thickBot="1" x14ac:dyDescent="0.3">
      <c r="A1903" s="4" t="s">
        <v>444</v>
      </c>
      <c r="B1903" s="4" t="s">
        <v>170</v>
      </c>
      <c r="C1903" s="4" t="s">
        <v>171</v>
      </c>
      <c r="D1903" s="4" t="s">
        <v>455</v>
      </c>
      <c r="E1903" s="4" t="s">
        <v>456</v>
      </c>
      <c r="F1903" s="4" t="s">
        <v>140</v>
      </c>
      <c r="G1903" s="4" t="s">
        <v>141</v>
      </c>
      <c r="H1903" s="12"/>
      <c r="I1903" s="11">
        <v>120</v>
      </c>
      <c r="J1903" s="11">
        <v>60</v>
      </c>
      <c r="K1903" s="11">
        <v>120</v>
      </c>
      <c r="L1903" s="11">
        <v>960</v>
      </c>
      <c r="M1903" s="12"/>
      <c r="N1903" s="11">
        <v>840</v>
      </c>
      <c r="O1903" s="12"/>
      <c r="P1903" s="12"/>
      <c r="Q1903" s="12"/>
      <c r="R1903" s="12"/>
      <c r="S1903" s="12"/>
      <c r="T1903" s="10">
        <v>2100</v>
      </c>
    </row>
    <row r="1904" spans="1:20" ht="15.75" thickBot="1" x14ac:dyDescent="0.3">
      <c r="A1904" s="4" t="s">
        <v>444</v>
      </c>
      <c r="B1904" s="4" t="s">
        <v>170</v>
      </c>
      <c r="C1904" s="4" t="s">
        <v>171</v>
      </c>
      <c r="D1904" s="4" t="s">
        <v>455</v>
      </c>
      <c r="E1904" s="4" t="s">
        <v>456</v>
      </c>
      <c r="F1904" s="4" t="s">
        <v>56</v>
      </c>
      <c r="G1904" s="4" t="s">
        <v>57</v>
      </c>
      <c r="H1904" s="9">
        <v>4759.42</v>
      </c>
      <c r="I1904" s="9">
        <v>9301.31</v>
      </c>
      <c r="J1904" s="9">
        <v>21713.11</v>
      </c>
      <c r="K1904" s="9">
        <v>8818.4599999999991</v>
      </c>
      <c r="L1904" s="9">
        <v>5099.9399999999996</v>
      </c>
      <c r="M1904" s="9">
        <v>3622.32</v>
      </c>
      <c r="N1904" s="9">
        <v>4028.78</v>
      </c>
      <c r="O1904" s="9">
        <v>5000.78</v>
      </c>
      <c r="P1904" s="9">
        <v>5050.3500000000004</v>
      </c>
      <c r="Q1904" s="9">
        <v>6401.16</v>
      </c>
      <c r="R1904" s="9">
        <v>6181.35</v>
      </c>
      <c r="S1904" s="9">
        <v>5036.7</v>
      </c>
      <c r="T1904" s="10">
        <v>85013.68</v>
      </c>
    </row>
    <row r="1905" spans="1:20" ht="15.75" thickBot="1" x14ac:dyDescent="0.3">
      <c r="A1905" s="4" t="s">
        <v>444</v>
      </c>
      <c r="B1905" s="4" t="s">
        <v>170</v>
      </c>
      <c r="C1905" s="4" t="s">
        <v>171</v>
      </c>
      <c r="D1905" s="4" t="s">
        <v>455</v>
      </c>
      <c r="E1905" s="4" t="s">
        <v>456</v>
      </c>
      <c r="F1905" s="4" t="s">
        <v>68</v>
      </c>
      <c r="G1905" s="4" t="s">
        <v>69</v>
      </c>
      <c r="H1905" s="12"/>
      <c r="I1905" s="11">
        <v>378.92</v>
      </c>
      <c r="J1905" s="11">
        <v>268.89</v>
      </c>
      <c r="K1905" s="11">
        <v>1057.3399999999999</v>
      </c>
      <c r="L1905" s="12"/>
      <c r="M1905" s="11">
        <v>184.9</v>
      </c>
      <c r="N1905" s="11">
        <v>30.33</v>
      </c>
      <c r="O1905" s="12"/>
      <c r="P1905" s="12"/>
      <c r="Q1905" s="11">
        <v>68.16</v>
      </c>
      <c r="R1905" s="11">
        <v>34.08</v>
      </c>
      <c r="S1905" s="11">
        <v>70.209999999999994</v>
      </c>
      <c r="T1905" s="10">
        <v>2092.83</v>
      </c>
    </row>
    <row r="1906" spans="1:20" ht="15.75" thickBot="1" x14ac:dyDescent="0.3">
      <c r="A1906" s="4" t="s">
        <v>444</v>
      </c>
      <c r="B1906" s="4" t="s">
        <v>170</v>
      </c>
      <c r="C1906" s="4" t="s">
        <v>171</v>
      </c>
      <c r="D1906" s="4" t="s">
        <v>455</v>
      </c>
      <c r="E1906" s="4" t="s">
        <v>456</v>
      </c>
      <c r="F1906" s="4" t="s">
        <v>154</v>
      </c>
      <c r="G1906" s="4" t="s">
        <v>155</v>
      </c>
      <c r="H1906" s="8"/>
      <c r="I1906" s="8"/>
      <c r="J1906" s="9">
        <v>63.72</v>
      </c>
      <c r="K1906" s="9">
        <v>58.32</v>
      </c>
      <c r="L1906" s="8"/>
      <c r="M1906" s="9">
        <v>32.4</v>
      </c>
      <c r="N1906" s="8"/>
      <c r="O1906" s="8"/>
      <c r="P1906" s="8"/>
      <c r="Q1906" s="8"/>
      <c r="R1906" s="8"/>
      <c r="S1906" s="9">
        <v>87</v>
      </c>
      <c r="T1906" s="10">
        <v>241.44</v>
      </c>
    </row>
    <row r="1907" spans="1:20" ht="15.75" thickBot="1" x14ac:dyDescent="0.3">
      <c r="A1907" s="4" t="s">
        <v>444</v>
      </c>
      <c r="B1907" s="4" t="s">
        <v>170</v>
      </c>
      <c r="C1907" s="4" t="s">
        <v>171</v>
      </c>
      <c r="D1907" s="4" t="s">
        <v>457</v>
      </c>
      <c r="E1907" s="4" t="s">
        <v>458</v>
      </c>
      <c r="F1907" s="4" t="s">
        <v>140</v>
      </c>
      <c r="G1907" s="4" t="s">
        <v>141</v>
      </c>
      <c r="H1907" s="12"/>
      <c r="I1907" s="12"/>
      <c r="J1907" s="12"/>
      <c r="K1907" s="12"/>
      <c r="L1907" s="12"/>
      <c r="M1907" s="12"/>
      <c r="N1907" s="12"/>
      <c r="O1907" s="12"/>
      <c r="P1907" s="12"/>
      <c r="Q1907" s="12"/>
      <c r="R1907" s="12"/>
      <c r="S1907" s="11">
        <v>756</v>
      </c>
      <c r="T1907" s="10">
        <v>756</v>
      </c>
    </row>
    <row r="1908" spans="1:20" ht="15.75" thickBot="1" x14ac:dyDescent="0.3">
      <c r="A1908" s="4" t="s">
        <v>444</v>
      </c>
      <c r="B1908" s="4" t="s">
        <v>170</v>
      </c>
      <c r="C1908" s="4" t="s">
        <v>171</v>
      </c>
      <c r="D1908" s="4" t="s">
        <v>459</v>
      </c>
      <c r="E1908" s="4" t="s">
        <v>460</v>
      </c>
      <c r="F1908" s="4" t="s">
        <v>84</v>
      </c>
      <c r="G1908" s="4" t="s">
        <v>85</v>
      </c>
      <c r="H1908" s="9">
        <v>10.08</v>
      </c>
      <c r="I1908" s="8"/>
      <c r="J1908" s="8"/>
      <c r="K1908" s="9">
        <v>13.67</v>
      </c>
      <c r="L1908" s="9">
        <v>12.97</v>
      </c>
      <c r="M1908" s="8"/>
      <c r="N1908" s="9">
        <v>5.76</v>
      </c>
      <c r="O1908" s="9">
        <v>2.2599999999999998</v>
      </c>
      <c r="P1908" s="9">
        <v>13.45</v>
      </c>
      <c r="Q1908" s="9">
        <v>16.54</v>
      </c>
      <c r="R1908" s="9">
        <v>15.8</v>
      </c>
      <c r="S1908" s="8"/>
      <c r="T1908" s="10">
        <v>90.53</v>
      </c>
    </row>
    <row r="1909" spans="1:20" ht="15.75" thickBot="1" x14ac:dyDescent="0.3">
      <c r="A1909" s="4" t="s">
        <v>444</v>
      </c>
      <c r="B1909" s="4" t="s">
        <v>170</v>
      </c>
      <c r="C1909" s="4" t="s">
        <v>171</v>
      </c>
      <c r="D1909" s="4" t="s">
        <v>459</v>
      </c>
      <c r="E1909" s="4" t="s">
        <v>460</v>
      </c>
      <c r="F1909" s="4" t="s">
        <v>65</v>
      </c>
      <c r="G1909" s="4" t="s">
        <v>66</v>
      </c>
      <c r="H1909" s="12"/>
      <c r="I1909" s="12"/>
      <c r="J1909" s="12"/>
      <c r="K1909" s="12"/>
      <c r="L1909" s="12"/>
      <c r="M1909" s="12"/>
      <c r="N1909" s="12"/>
      <c r="O1909" s="12"/>
      <c r="P1909" s="12"/>
      <c r="Q1909" s="12"/>
      <c r="R1909" s="11">
        <v>40.44</v>
      </c>
      <c r="S1909" s="12"/>
      <c r="T1909" s="10">
        <v>40.44</v>
      </c>
    </row>
    <row r="1910" spans="1:20" ht="15.75" thickBot="1" x14ac:dyDescent="0.3">
      <c r="A1910" s="4" t="s">
        <v>444</v>
      </c>
      <c r="B1910" s="4" t="s">
        <v>170</v>
      </c>
      <c r="C1910" s="4" t="s">
        <v>171</v>
      </c>
      <c r="D1910" s="4" t="s">
        <v>459</v>
      </c>
      <c r="E1910" s="4" t="s">
        <v>460</v>
      </c>
      <c r="F1910" s="4" t="s">
        <v>56</v>
      </c>
      <c r="G1910" s="4" t="s">
        <v>57</v>
      </c>
      <c r="H1910" s="8"/>
      <c r="I1910" s="8"/>
      <c r="J1910" s="8"/>
      <c r="K1910" s="8"/>
      <c r="L1910" s="8"/>
      <c r="M1910" s="8"/>
      <c r="N1910" s="8"/>
      <c r="O1910" s="8"/>
      <c r="P1910" s="8"/>
      <c r="Q1910" s="8"/>
      <c r="R1910" s="9">
        <v>95.04</v>
      </c>
      <c r="S1910" s="8"/>
      <c r="T1910" s="10">
        <v>95.04</v>
      </c>
    </row>
    <row r="1911" spans="1:20" ht="15.75" thickBot="1" x14ac:dyDescent="0.3">
      <c r="A1911" s="4" t="s">
        <v>444</v>
      </c>
      <c r="B1911" s="4" t="s">
        <v>170</v>
      </c>
      <c r="C1911" s="4" t="s">
        <v>171</v>
      </c>
      <c r="D1911" s="4" t="s">
        <v>459</v>
      </c>
      <c r="E1911" s="4" t="s">
        <v>460</v>
      </c>
      <c r="F1911" s="4" t="s">
        <v>68</v>
      </c>
      <c r="G1911" s="4" t="s">
        <v>69</v>
      </c>
      <c r="H1911" s="11">
        <v>337.9</v>
      </c>
      <c r="I1911" s="12"/>
      <c r="J1911" s="12"/>
      <c r="K1911" s="11">
        <v>458.35</v>
      </c>
      <c r="L1911" s="11">
        <v>434.83</v>
      </c>
      <c r="M1911" s="12"/>
      <c r="N1911" s="11">
        <v>193.22</v>
      </c>
      <c r="O1911" s="11">
        <v>75.81</v>
      </c>
      <c r="P1911" s="11">
        <v>450.84</v>
      </c>
      <c r="Q1911" s="11">
        <v>554.74</v>
      </c>
      <c r="R1911" s="11">
        <v>394.23</v>
      </c>
      <c r="S1911" s="12"/>
      <c r="T1911" s="10">
        <v>2899.92</v>
      </c>
    </row>
    <row r="1912" spans="1:20" ht="15.75" thickBot="1" x14ac:dyDescent="0.3">
      <c r="A1912" s="4" t="s">
        <v>444</v>
      </c>
      <c r="B1912" s="4" t="s">
        <v>170</v>
      </c>
      <c r="C1912" s="4" t="s">
        <v>171</v>
      </c>
      <c r="D1912" s="4" t="s">
        <v>459</v>
      </c>
      <c r="E1912" s="4" t="s">
        <v>460</v>
      </c>
      <c r="F1912" s="4" t="s">
        <v>154</v>
      </c>
      <c r="G1912" s="4" t="s">
        <v>155</v>
      </c>
      <c r="H1912" s="9">
        <v>54.54</v>
      </c>
      <c r="I1912" s="8"/>
      <c r="J1912" s="8"/>
      <c r="K1912" s="9">
        <v>187.92</v>
      </c>
      <c r="L1912" s="9">
        <v>284.04000000000002</v>
      </c>
      <c r="M1912" s="8"/>
      <c r="N1912" s="8"/>
      <c r="O1912" s="9">
        <v>37.799999999999997</v>
      </c>
      <c r="P1912" s="8"/>
      <c r="Q1912" s="9">
        <v>91.8</v>
      </c>
      <c r="R1912" s="8"/>
      <c r="S1912" s="8"/>
      <c r="T1912" s="10">
        <v>656.1</v>
      </c>
    </row>
    <row r="1913" spans="1:20" ht="23.25" thickBot="1" x14ac:dyDescent="0.3">
      <c r="A1913" s="4" t="s">
        <v>444</v>
      </c>
      <c r="B1913" s="4" t="s">
        <v>292</v>
      </c>
      <c r="C1913" s="4" t="s">
        <v>293</v>
      </c>
      <c r="D1913" s="4" t="s">
        <v>445</v>
      </c>
      <c r="E1913" s="4" t="s">
        <v>446</v>
      </c>
      <c r="F1913" s="4" t="s">
        <v>68</v>
      </c>
      <c r="G1913" s="4" t="s">
        <v>69</v>
      </c>
      <c r="H1913" s="12"/>
      <c r="I1913" s="12"/>
      <c r="J1913" s="12"/>
      <c r="K1913" s="12"/>
      <c r="L1913" s="12"/>
      <c r="M1913" s="12"/>
      <c r="N1913" s="11">
        <v>102.24</v>
      </c>
      <c r="O1913" s="12"/>
      <c r="P1913" s="12"/>
      <c r="Q1913" s="12"/>
      <c r="R1913" s="12"/>
      <c r="S1913" s="12"/>
      <c r="T1913" s="10">
        <v>102.24</v>
      </c>
    </row>
    <row r="1914" spans="1:20" ht="15.75" thickBot="1" x14ac:dyDescent="0.3">
      <c r="A1914" s="4" t="s">
        <v>444</v>
      </c>
      <c r="B1914" s="4" t="s">
        <v>292</v>
      </c>
      <c r="C1914" s="4" t="s">
        <v>293</v>
      </c>
      <c r="D1914" s="4" t="s">
        <v>447</v>
      </c>
      <c r="E1914" s="4" t="s">
        <v>448</v>
      </c>
      <c r="F1914" s="4" t="s">
        <v>56</v>
      </c>
      <c r="G1914" s="4" t="s">
        <v>57</v>
      </c>
      <c r="H1914" s="8"/>
      <c r="I1914" s="9">
        <v>260</v>
      </c>
      <c r="J1914" s="8"/>
      <c r="K1914" s="8"/>
      <c r="L1914" s="9">
        <v>531.61</v>
      </c>
      <c r="M1914" s="8"/>
      <c r="N1914" s="8"/>
      <c r="O1914" s="9">
        <v>455.21</v>
      </c>
      <c r="P1914" s="8"/>
      <c r="Q1914" s="9">
        <v>818.56</v>
      </c>
      <c r="R1914" s="9">
        <v>780.36</v>
      </c>
      <c r="S1914" s="8"/>
      <c r="T1914" s="10">
        <v>2845.74</v>
      </c>
    </row>
    <row r="1915" spans="1:20" ht="15.75" thickBot="1" x14ac:dyDescent="0.3">
      <c r="A1915" s="4" t="s">
        <v>444</v>
      </c>
      <c r="B1915" s="4" t="s">
        <v>292</v>
      </c>
      <c r="C1915" s="4" t="s">
        <v>293</v>
      </c>
      <c r="D1915" s="4" t="s">
        <v>447</v>
      </c>
      <c r="E1915" s="4" t="s">
        <v>448</v>
      </c>
      <c r="F1915" s="4" t="s">
        <v>68</v>
      </c>
      <c r="G1915" s="4" t="s">
        <v>69</v>
      </c>
      <c r="H1915" s="12"/>
      <c r="I1915" s="12"/>
      <c r="J1915" s="12"/>
      <c r="K1915" s="12"/>
      <c r="L1915" s="12"/>
      <c r="M1915" s="12"/>
      <c r="N1915" s="12"/>
      <c r="O1915" s="11">
        <v>32.200000000000003</v>
      </c>
      <c r="P1915" s="12"/>
      <c r="Q1915" s="12"/>
      <c r="R1915" s="12"/>
      <c r="S1915" s="12"/>
      <c r="T1915" s="10">
        <v>32.200000000000003</v>
      </c>
    </row>
    <row r="1916" spans="1:20" ht="15.75" thickBot="1" x14ac:dyDescent="0.3">
      <c r="A1916" s="4" t="s">
        <v>444</v>
      </c>
      <c r="B1916" s="4" t="s">
        <v>292</v>
      </c>
      <c r="C1916" s="4" t="s">
        <v>293</v>
      </c>
      <c r="D1916" s="4" t="s">
        <v>449</v>
      </c>
      <c r="E1916" s="4" t="s">
        <v>450</v>
      </c>
      <c r="F1916" s="4" t="s">
        <v>140</v>
      </c>
      <c r="G1916" s="4" t="s">
        <v>141</v>
      </c>
      <c r="H1916" s="9">
        <v>360</v>
      </c>
      <c r="I1916" s="8"/>
      <c r="J1916" s="9">
        <v>120</v>
      </c>
      <c r="K1916" s="9">
        <v>360</v>
      </c>
      <c r="L1916" s="9">
        <v>540</v>
      </c>
      <c r="M1916" s="8"/>
      <c r="N1916" s="9">
        <v>180</v>
      </c>
      <c r="O1916" s="8"/>
      <c r="P1916" s="9">
        <v>120</v>
      </c>
      <c r="Q1916" s="9">
        <v>360</v>
      </c>
      <c r="R1916" s="9">
        <v>372</v>
      </c>
      <c r="S1916" s="9">
        <v>756</v>
      </c>
      <c r="T1916" s="10">
        <v>3168</v>
      </c>
    </row>
    <row r="1917" spans="1:20" ht="15.75" thickBot="1" x14ac:dyDescent="0.3">
      <c r="A1917" s="4" t="s">
        <v>444</v>
      </c>
      <c r="B1917" s="4" t="s">
        <v>292</v>
      </c>
      <c r="C1917" s="4" t="s">
        <v>293</v>
      </c>
      <c r="D1917" s="4" t="s">
        <v>449</v>
      </c>
      <c r="E1917" s="4" t="s">
        <v>450</v>
      </c>
      <c r="F1917" s="4" t="s">
        <v>56</v>
      </c>
      <c r="G1917" s="4" t="s">
        <v>57</v>
      </c>
      <c r="H1917" s="11">
        <v>275.45</v>
      </c>
      <c r="I1917" s="11">
        <v>1591.46</v>
      </c>
      <c r="J1917" s="11">
        <v>92.1</v>
      </c>
      <c r="K1917" s="11">
        <v>734.88</v>
      </c>
      <c r="L1917" s="15">
        <v>0</v>
      </c>
      <c r="M1917" s="11">
        <v>214.34</v>
      </c>
      <c r="N1917" s="11">
        <v>1284.8399999999999</v>
      </c>
      <c r="O1917" s="11">
        <v>122.48</v>
      </c>
      <c r="P1917" s="12"/>
      <c r="Q1917" s="11">
        <v>198.88</v>
      </c>
      <c r="R1917" s="11">
        <v>214.34</v>
      </c>
      <c r="S1917" s="11">
        <v>473.05</v>
      </c>
      <c r="T1917" s="10">
        <v>5201.82</v>
      </c>
    </row>
    <row r="1918" spans="1:20" ht="15.75" thickBot="1" x14ac:dyDescent="0.3">
      <c r="A1918" s="4" t="s">
        <v>444</v>
      </c>
      <c r="B1918" s="4" t="s">
        <v>292</v>
      </c>
      <c r="C1918" s="4" t="s">
        <v>293</v>
      </c>
      <c r="D1918" s="4" t="s">
        <v>449</v>
      </c>
      <c r="E1918" s="4" t="s">
        <v>450</v>
      </c>
      <c r="F1918" s="4" t="s">
        <v>68</v>
      </c>
      <c r="G1918" s="4" t="s">
        <v>69</v>
      </c>
      <c r="H1918" s="8"/>
      <c r="I1918" s="9">
        <v>212.28</v>
      </c>
      <c r="J1918" s="8"/>
      <c r="K1918" s="8"/>
      <c r="L1918" s="8"/>
      <c r="M1918" s="8"/>
      <c r="N1918" s="8"/>
      <c r="O1918" s="8"/>
      <c r="P1918" s="8"/>
      <c r="Q1918" s="8"/>
      <c r="R1918" s="9">
        <v>121.3</v>
      </c>
      <c r="S1918" s="8"/>
      <c r="T1918" s="10">
        <v>333.58</v>
      </c>
    </row>
    <row r="1919" spans="1:20" ht="15.75" thickBot="1" x14ac:dyDescent="0.3">
      <c r="A1919" s="4" t="s">
        <v>444</v>
      </c>
      <c r="B1919" s="4" t="s">
        <v>292</v>
      </c>
      <c r="C1919" s="4" t="s">
        <v>293</v>
      </c>
      <c r="D1919" s="4" t="s">
        <v>451</v>
      </c>
      <c r="E1919" s="4" t="s">
        <v>452</v>
      </c>
      <c r="F1919" s="4" t="s">
        <v>56</v>
      </c>
      <c r="G1919" s="4" t="s">
        <v>57</v>
      </c>
      <c r="H1919" s="12"/>
      <c r="I1919" s="11">
        <v>550.32000000000005</v>
      </c>
      <c r="J1919" s="11">
        <v>688.2</v>
      </c>
      <c r="K1919" s="12"/>
      <c r="L1919" s="12"/>
      <c r="M1919" s="11">
        <v>137.63999999999999</v>
      </c>
      <c r="N1919" s="11">
        <v>137.63999999999999</v>
      </c>
      <c r="O1919" s="12"/>
      <c r="P1919" s="12"/>
      <c r="Q1919" s="11">
        <v>130.06</v>
      </c>
      <c r="R1919" s="11">
        <v>260.12</v>
      </c>
      <c r="S1919" s="12"/>
      <c r="T1919" s="10">
        <v>1903.98</v>
      </c>
    </row>
    <row r="1920" spans="1:20" ht="23.25" thickBot="1" x14ac:dyDescent="0.3">
      <c r="A1920" s="4" t="s">
        <v>444</v>
      </c>
      <c r="B1920" s="4" t="s">
        <v>292</v>
      </c>
      <c r="C1920" s="4" t="s">
        <v>293</v>
      </c>
      <c r="D1920" s="4" t="s">
        <v>453</v>
      </c>
      <c r="E1920" s="4" t="s">
        <v>454</v>
      </c>
      <c r="F1920" s="4" t="s">
        <v>56</v>
      </c>
      <c r="G1920" s="4" t="s">
        <v>57</v>
      </c>
      <c r="H1920" s="9">
        <v>614.23</v>
      </c>
      <c r="I1920" s="9">
        <v>1086.3399999999999</v>
      </c>
      <c r="J1920" s="9">
        <v>550.79999999999995</v>
      </c>
      <c r="K1920" s="9">
        <v>619.38</v>
      </c>
      <c r="L1920" s="9">
        <v>1483.72</v>
      </c>
      <c r="M1920" s="9">
        <v>191.3</v>
      </c>
      <c r="N1920" s="9">
        <v>30.62</v>
      </c>
      <c r="O1920" s="8"/>
      <c r="P1920" s="9">
        <v>198.88</v>
      </c>
      <c r="Q1920" s="9">
        <v>122.48</v>
      </c>
      <c r="R1920" s="9">
        <v>1300.5999999999999</v>
      </c>
      <c r="S1920" s="8"/>
      <c r="T1920" s="10">
        <v>6198.35</v>
      </c>
    </row>
    <row r="1921" spans="1:20" ht="23.25" thickBot="1" x14ac:dyDescent="0.3">
      <c r="A1921" s="4" t="s">
        <v>444</v>
      </c>
      <c r="B1921" s="4" t="s">
        <v>292</v>
      </c>
      <c r="C1921" s="4" t="s">
        <v>293</v>
      </c>
      <c r="D1921" s="4" t="s">
        <v>453</v>
      </c>
      <c r="E1921" s="4" t="s">
        <v>454</v>
      </c>
      <c r="F1921" s="4" t="s">
        <v>68</v>
      </c>
      <c r="G1921" s="4" t="s">
        <v>69</v>
      </c>
      <c r="H1921" s="11">
        <v>136.32</v>
      </c>
      <c r="I1921" s="11">
        <v>242.6</v>
      </c>
      <c r="J1921" s="15">
        <v>0</v>
      </c>
      <c r="K1921" s="12"/>
      <c r="L1921" s="11">
        <v>121.3</v>
      </c>
      <c r="M1921" s="12"/>
      <c r="N1921" s="12"/>
      <c r="O1921" s="12"/>
      <c r="P1921" s="12"/>
      <c r="Q1921" s="12"/>
      <c r="R1921" s="11">
        <v>90.98</v>
      </c>
      <c r="S1921" s="12"/>
      <c r="T1921" s="10">
        <v>591.20000000000005</v>
      </c>
    </row>
    <row r="1922" spans="1:20" ht="23.25" thickBot="1" x14ac:dyDescent="0.3">
      <c r="A1922" s="4" t="s">
        <v>444</v>
      </c>
      <c r="B1922" s="4" t="s">
        <v>292</v>
      </c>
      <c r="C1922" s="4" t="s">
        <v>293</v>
      </c>
      <c r="D1922" s="4" t="s">
        <v>453</v>
      </c>
      <c r="E1922" s="4" t="s">
        <v>454</v>
      </c>
      <c r="F1922" s="4" t="s">
        <v>154</v>
      </c>
      <c r="G1922" s="4" t="s">
        <v>155</v>
      </c>
      <c r="H1922" s="9">
        <v>40.5</v>
      </c>
      <c r="I1922" s="8"/>
      <c r="J1922" s="8"/>
      <c r="K1922" s="8"/>
      <c r="L1922" s="8"/>
      <c r="M1922" s="8"/>
      <c r="N1922" s="8"/>
      <c r="O1922" s="8"/>
      <c r="P1922" s="8"/>
      <c r="Q1922" s="8"/>
      <c r="R1922" s="8"/>
      <c r="S1922" s="8"/>
      <c r="T1922" s="10">
        <v>40.5</v>
      </c>
    </row>
    <row r="1923" spans="1:20" ht="23.25" thickBot="1" x14ac:dyDescent="0.3">
      <c r="A1923" s="4" t="s">
        <v>444</v>
      </c>
      <c r="B1923" s="4" t="s">
        <v>292</v>
      </c>
      <c r="C1923" s="4" t="s">
        <v>293</v>
      </c>
      <c r="D1923" s="4" t="s">
        <v>453</v>
      </c>
      <c r="E1923" s="4" t="s">
        <v>454</v>
      </c>
      <c r="F1923" s="4" t="s">
        <v>156</v>
      </c>
      <c r="G1923" s="4" t="s">
        <v>157</v>
      </c>
      <c r="H1923" s="12"/>
      <c r="I1923" s="12"/>
      <c r="J1923" s="11">
        <v>21.43</v>
      </c>
      <c r="K1923" s="12"/>
      <c r="L1923" s="12"/>
      <c r="M1923" s="12"/>
      <c r="N1923" s="12"/>
      <c r="O1923" s="12"/>
      <c r="P1923" s="12"/>
      <c r="Q1923" s="12"/>
      <c r="R1923" s="12"/>
      <c r="S1923" s="12"/>
      <c r="T1923" s="10">
        <v>21.43</v>
      </c>
    </row>
    <row r="1924" spans="1:20" ht="15.75" thickBot="1" x14ac:dyDescent="0.3">
      <c r="A1924" s="4" t="s">
        <v>444</v>
      </c>
      <c r="B1924" s="4" t="s">
        <v>292</v>
      </c>
      <c r="C1924" s="4" t="s">
        <v>293</v>
      </c>
      <c r="D1924" s="4" t="s">
        <v>455</v>
      </c>
      <c r="E1924" s="4" t="s">
        <v>456</v>
      </c>
      <c r="F1924" s="4" t="s">
        <v>140</v>
      </c>
      <c r="G1924" s="4" t="s">
        <v>141</v>
      </c>
      <c r="H1924" s="8"/>
      <c r="I1924" s="8"/>
      <c r="J1924" s="8"/>
      <c r="K1924" s="9">
        <v>240</v>
      </c>
      <c r="L1924" s="8"/>
      <c r="M1924" s="8"/>
      <c r="N1924" s="8"/>
      <c r="O1924" s="9">
        <v>120</v>
      </c>
      <c r="P1924" s="8"/>
      <c r="Q1924" s="9">
        <v>180</v>
      </c>
      <c r="R1924" s="8"/>
      <c r="S1924" s="8"/>
      <c r="T1924" s="10">
        <v>540</v>
      </c>
    </row>
    <row r="1925" spans="1:20" ht="15.75" thickBot="1" x14ac:dyDescent="0.3">
      <c r="A1925" s="4" t="s">
        <v>444</v>
      </c>
      <c r="B1925" s="4" t="s">
        <v>292</v>
      </c>
      <c r="C1925" s="4" t="s">
        <v>293</v>
      </c>
      <c r="D1925" s="4" t="s">
        <v>455</v>
      </c>
      <c r="E1925" s="4" t="s">
        <v>456</v>
      </c>
      <c r="F1925" s="4" t="s">
        <v>56</v>
      </c>
      <c r="G1925" s="4" t="s">
        <v>57</v>
      </c>
      <c r="H1925" s="11">
        <v>841.56</v>
      </c>
      <c r="I1925" s="11">
        <v>888.62</v>
      </c>
      <c r="J1925" s="11">
        <v>749.74</v>
      </c>
      <c r="K1925" s="11">
        <v>657.88</v>
      </c>
      <c r="L1925" s="11">
        <v>1105.51</v>
      </c>
      <c r="M1925" s="11">
        <v>818.56</v>
      </c>
      <c r="N1925" s="11">
        <v>130.06</v>
      </c>
      <c r="O1925" s="11">
        <v>1408.91</v>
      </c>
      <c r="P1925" s="11">
        <v>880.1</v>
      </c>
      <c r="Q1925" s="11">
        <v>1432.28</v>
      </c>
      <c r="R1925" s="11">
        <v>1224.2</v>
      </c>
      <c r="S1925" s="11">
        <v>1043.9100000000001</v>
      </c>
      <c r="T1925" s="10">
        <v>11181.33</v>
      </c>
    </row>
    <row r="1926" spans="1:20" ht="15.75" thickBot="1" x14ac:dyDescent="0.3">
      <c r="A1926" s="4" t="s">
        <v>444</v>
      </c>
      <c r="B1926" s="4" t="s">
        <v>292</v>
      </c>
      <c r="C1926" s="4" t="s">
        <v>293</v>
      </c>
      <c r="D1926" s="4" t="s">
        <v>455</v>
      </c>
      <c r="E1926" s="4" t="s">
        <v>456</v>
      </c>
      <c r="F1926" s="4" t="s">
        <v>68</v>
      </c>
      <c r="G1926" s="4" t="s">
        <v>69</v>
      </c>
      <c r="H1926" s="8"/>
      <c r="I1926" s="8"/>
      <c r="J1926" s="8"/>
      <c r="K1926" s="8"/>
      <c r="L1926" s="8"/>
      <c r="M1926" s="8"/>
      <c r="N1926" s="8"/>
      <c r="O1926" s="8"/>
      <c r="P1926" s="9">
        <v>121.3</v>
      </c>
      <c r="Q1926" s="8"/>
      <c r="R1926" s="8"/>
      <c r="S1926" s="8"/>
      <c r="T1926" s="10">
        <v>121.3</v>
      </c>
    </row>
    <row r="1927" spans="1:20" ht="15.75" thickBot="1" x14ac:dyDescent="0.3">
      <c r="A1927" s="4" t="s">
        <v>444</v>
      </c>
      <c r="B1927" s="4" t="s">
        <v>292</v>
      </c>
      <c r="C1927" s="4" t="s">
        <v>293</v>
      </c>
      <c r="D1927" s="4" t="s">
        <v>457</v>
      </c>
      <c r="E1927" s="4" t="s">
        <v>458</v>
      </c>
      <c r="F1927" s="4" t="s">
        <v>140</v>
      </c>
      <c r="G1927" s="4" t="s">
        <v>141</v>
      </c>
      <c r="H1927" s="12"/>
      <c r="I1927" s="12"/>
      <c r="J1927" s="12"/>
      <c r="K1927" s="12"/>
      <c r="L1927" s="12"/>
      <c r="M1927" s="12"/>
      <c r="N1927" s="12"/>
      <c r="O1927" s="12"/>
      <c r="P1927" s="12"/>
      <c r="Q1927" s="12"/>
      <c r="R1927" s="11">
        <v>189</v>
      </c>
      <c r="S1927" s="12"/>
      <c r="T1927" s="10">
        <v>189</v>
      </c>
    </row>
    <row r="1928" spans="1:20" ht="15.75" thickBot="1" x14ac:dyDescent="0.3">
      <c r="A1928" s="4" t="s">
        <v>444</v>
      </c>
      <c r="B1928" s="4" t="s">
        <v>292</v>
      </c>
      <c r="C1928" s="4" t="s">
        <v>293</v>
      </c>
      <c r="D1928" s="4" t="s">
        <v>459</v>
      </c>
      <c r="E1928" s="4" t="s">
        <v>460</v>
      </c>
      <c r="F1928" s="4" t="s">
        <v>140</v>
      </c>
      <c r="G1928" s="4" t="s">
        <v>141</v>
      </c>
      <c r="H1928" s="9">
        <v>1620</v>
      </c>
      <c r="I1928" s="9">
        <v>660</v>
      </c>
      <c r="J1928" s="9">
        <v>300</v>
      </c>
      <c r="K1928" s="9">
        <v>120</v>
      </c>
      <c r="L1928" s="8"/>
      <c r="M1928" s="9">
        <v>360</v>
      </c>
      <c r="N1928" s="9">
        <v>360</v>
      </c>
      <c r="O1928" s="8"/>
      <c r="P1928" s="8"/>
      <c r="Q1928" s="8"/>
      <c r="R1928" s="8"/>
      <c r="S1928" s="8"/>
      <c r="T1928" s="10">
        <v>3420</v>
      </c>
    </row>
    <row r="1929" spans="1:20" ht="15.75" thickBot="1" x14ac:dyDescent="0.3">
      <c r="A1929" s="4" t="s">
        <v>444</v>
      </c>
      <c r="B1929" s="4" t="s">
        <v>292</v>
      </c>
      <c r="C1929" s="4" t="s">
        <v>293</v>
      </c>
      <c r="D1929" s="4" t="s">
        <v>459</v>
      </c>
      <c r="E1929" s="4" t="s">
        <v>460</v>
      </c>
      <c r="F1929" s="4" t="s">
        <v>65</v>
      </c>
      <c r="G1929" s="4" t="s">
        <v>66</v>
      </c>
      <c r="H1929" s="12"/>
      <c r="I1929" s="12"/>
      <c r="J1929" s="12"/>
      <c r="K1929" s="12"/>
      <c r="L1929" s="11">
        <v>45.44</v>
      </c>
      <c r="M1929" s="12"/>
      <c r="N1929" s="12"/>
      <c r="O1929" s="12"/>
      <c r="P1929" s="12"/>
      <c r="Q1929" s="12"/>
      <c r="R1929" s="12"/>
      <c r="S1929" s="12"/>
      <c r="T1929" s="10">
        <v>45.44</v>
      </c>
    </row>
    <row r="1930" spans="1:20" ht="15.75" thickBot="1" x14ac:dyDescent="0.3">
      <c r="A1930" s="4" t="s">
        <v>444</v>
      </c>
      <c r="B1930" s="4" t="s">
        <v>292</v>
      </c>
      <c r="C1930" s="4" t="s">
        <v>293</v>
      </c>
      <c r="D1930" s="4" t="s">
        <v>459</v>
      </c>
      <c r="E1930" s="4" t="s">
        <v>460</v>
      </c>
      <c r="F1930" s="4" t="s">
        <v>56</v>
      </c>
      <c r="G1930" s="4" t="s">
        <v>57</v>
      </c>
      <c r="H1930" s="9">
        <v>506.2</v>
      </c>
      <c r="I1930" s="9">
        <v>737.24</v>
      </c>
      <c r="J1930" s="9">
        <v>1386.72</v>
      </c>
      <c r="K1930" s="8"/>
      <c r="L1930" s="9">
        <v>172.05</v>
      </c>
      <c r="M1930" s="8"/>
      <c r="N1930" s="9">
        <v>206.46</v>
      </c>
      <c r="O1930" s="9">
        <v>57.78</v>
      </c>
      <c r="P1930" s="8"/>
      <c r="Q1930" s="8"/>
      <c r="R1930" s="9">
        <v>1224.8</v>
      </c>
      <c r="S1930" s="9">
        <v>106.29</v>
      </c>
      <c r="T1930" s="10">
        <v>4397.54</v>
      </c>
    </row>
    <row r="1931" spans="1:20" ht="15.75" thickBot="1" x14ac:dyDescent="0.3">
      <c r="A1931" s="4" t="s">
        <v>444</v>
      </c>
      <c r="B1931" s="4" t="s">
        <v>292</v>
      </c>
      <c r="C1931" s="4" t="s">
        <v>293</v>
      </c>
      <c r="D1931" s="4" t="s">
        <v>459</v>
      </c>
      <c r="E1931" s="4" t="s">
        <v>460</v>
      </c>
      <c r="F1931" s="4" t="s">
        <v>68</v>
      </c>
      <c r="G1931" s="4" t="s">
        <v>69</v>
      </c>
      <c r="H1931" s="11">
        <v>272.92</v>
      </c>
      <c r="I1931" s="11">
        <v>630.48</v>
      </c>
      <c r="J1931" s="11">
        <v>408.96</v>
      </c>
      <c r="K1931" s="11">
        <v>136.32</v>
      </c>
      <c r="L1931" s="11">
        <v>920.16</v>
      </c>
      <c r="M1931" s="12"/>
      <c r="N1931" s="11">
        <v>272.64</v>
      </c>
      <c r="O1931" s="11">
        <v>422.47</v>
      </c>
      <c r="P1931" s="15">
        <v>0</v>
      </c>
      <c r="Q1931" s="12"/>
      <c r="R1931" s="11">
        <v>443.18</v>
      </c>
      <c r="S1931" s="11">
        <v>448.39</v>
      </c>
      <c r="T1931" s="10">
        <v>3955.52</v>
      </c>
    </row>
    <row r="1932" spans="1:20" ht="15.75" thickBot="1" x14ac:dyDescent="0.3">
      <c r="A1932" s="4" t="s">
        <v>444</v>
      </c>
      <c r="B1932" s="4" t="s">
        <v>294</v>
      </c>
      <c r="C1932" s="4" t="s">
        <v>295</v>
      </c>
      <c r="D1932" s="4" t="s">
        <v>447</v>
      </c>
      <c r="E1932" s="4" t="s">
        <v>448</v>
      </c>
      <c r="F1932" s="4" t="s">
        <v>84</v>
      </c>
      <c r="G1932" s="4" t="s">
        <v>85</v>
      </c>
      <c r="H1932" s="9">
        <v>2.9</v>
      </c>
      <c r="I1932" s="9">
        <v>4.3</v>
      </c>
      <c r="J1932" s="8"/>
      <c r="K1932" s="8"/>
      <c r="L1932" s="9">
        <v>3.45</v>
      </c>
      <c r="M1932" s="9">
        <v>3.87</v>
      </c>
      <c r="N1932" s="8"/>
      <c r="O1932" s="8"/>
      <c r="P1932" s="8"/>
      <c r="Q1932" s="8"/>
      <c r="R1932" s="8"/>
      <c r="S1932" s="8"/>
      <c r="T1932" s="10">
        <v>14.52</v>
      </c>
    </row>
    <row r="1933" spans="1:20" ht="15.75" thickBot="1" x14ac:dyDescent="0.3">
      <c r="A1933" s="4" t="s">
        <v>444</v>
      </c>
      <c r="B1933" s="4" t="s">
        <v>294</v>
      </c>
      <c r="C1933" s="4" t="s">
        <v>295</v>
      </c>
      <c r="D1933" s="4" t="s">
        <v>447</v>
      </c>
      <c r="E1933" s="4" t="s">
        <v>448</v>
      </c>
      <c r="F1933" s="4" t="s">
        <v>56</v>
      </c>
      <c r="G1933" s="4" t="s">
        <v>57</v>
      </c>
      <c r="H1933" s="11">
        <v>97.35</v>
      </c>
      <c r="I1933" s="11">
        <v>115.52</v>
      </c>
      <c r="J1933" s="12"/>
      <c r="K1933" s="12"/>
      <c r="L1933" s="11">
        <v>115.56</v>
      </c>
      <c r="M1933" s="11">
        <v>129.84</v>
      </c>
      <c r="N1933" s="12"/>
      <c r="O1933" s="12"/>
      <c r="P1933" s="12"/>
      <c r="Q1933" s="12"/>
      <c r="R1933" s="12"/>
      <c r="S1933" s="12"/>
      <c r="T1933" s="10">
        <v>458.27</v>
      </c>
    </row>
    <row r="1934" spans="1:20" ht="15.75" thickBot="1" x14ac:dyDescent="0.3">
      <c r="A1934" s="4" t="s">
        <v>444</v>
      </c>
      <c r="B1934" s="4" t="s">
        <v>294</v>
      </c>
      <c r="C1934" s="4" t="s">
        <v>295</v>
      </c>
      <c r="D1934" s="4" t="s">
        <v>447</v>
      </c>
      <c r="E1934" s="4" t="s">
        <v>448</v>
      </c>
      <c r="F1934" s="4" t="s">
        <v>68</v>
      </c>
      <c r="G1934" s="4" t="s">
        <v>69</v>
      </c>
      <c r="H1934" s="8"/>
      <c r="I1934" s="9">
        <v>28.62</v>
      </c>
      <c r="J1934" s="8"/>
      <c r="K1934" s="8"/>
      <c r="L1934" s="8"/>
      <c r="M1934" s="8"/>
      <c r="N1934" s="8"/>
      <c r="O1934" s="8"/>
      <c r="P1934" s="8"/>
      <c r="Q1934" s="8"/>
      <c r="R1934" s="8"/>
      <c r="S1934" s="8"/>
      <c r="T1934" s="10">
        <v>28.62</v>
      </c>
    </row>
    <row r="1935" spans="1:20" ht="15.75" thickBot="1" x14ac:dyDescent="0.3">
      <c r="A1935" s="4" t="s">
        <v>444</v>
      </c>
      <c r="B1935" s="4" t="s">
        <v>294</v>
      </c>
      <c r="C1935" s="4" t="s">
        <v>295</v>
      </c>
      <c r="D1935" s="4" t="s">
        <v>449</v>
      </c>
      <c r="E1935" s="4" t="s">
        <v>450</v>
      </c>
      <c r="F1935" s="4" t="s">
        <v>84</v>
      </c>
      <c r="G1935" s="4" t="s">
        <v>85</v>
      </c>
      <c r="H1935" s="11">
        <v>13.02</v>
      </c>
      <c r="I1935" s="11">
        <v>236.95</v>
      </c>
      <c r="J1935" s="11">
        <v>38.380000000000003</v>
      </c>
      <c r="K1935" s="11">
        <v>19.16</v>
      </c>
      <c r="L1935" s="11">
        <v>38.75</v>
      </c>
      <c r="M1935" s="11">
        <v>70.88</v>
      </c>
      <c r="N1935" s="11">
        <v>36.54</v>
      </c>
      <c r="O1935" s="11">
        <v>2.58</v>
      </c>
      <c r="P1935" s="12"/>
      <c r="Q1935" s="11">
        <v>15.07</v>
      </c>
      <c r="R1935" s="11">
        <v>50.99</v>
      </c>
      <c r="S1935" s="11">
        <v>12.19</v>
      </c>
      <c r="T1935" s="10">
        <v>534.51</v>
      </c>
    </row>
    <row r="1936" spans="1:20" ht="15.75" thickBot="1" x14ac:dyDescent="0.3">
      <c r="A1936" s="4" t="s">
        <v>444</v>
      </c>
      <c r="B1936" s="4" t="s">
        <v>294</v>
      </c>
      <c r="C1936" s="4" t="s">
        <v>295</v>
      </c>
      <c r="D1936" s="4" t="s">
        <v>449</v>
      </c>
      <c r="E1936" s="4" t="s">
        <v>450</v>
      </c>
      <c r="F1936" s="4" t="s">
        <v>56</v>
      </c>
      <c r="G1936" s="4" t="s">
        <v>57</v>
      </c>
      <c r="H1936" s="9">
        <v>436.45</v>
      </c>
      <c r="I1936" s="9">
        <v>7558.88</v>
      </c>
      <c r="J1936" s="9">
        <v>1158.1099999999999</v>
      </c>
      <c r="K1936" s="9">
        <v>642.39</v>
      </c>
      <c r="L1936" s="9">
        <v>1186.74</v>
      </c>
      <c r="M1936" s="9">
        <v>2183.91</v>
      </c>
      <c r="N1936" s="9">
        <v>1096.5</v>
      </c>
      <c r="O1936" s="9">
        <v>86.67</v>
      </c>
      <c r="P1936" s="8"/>
      <c r="Q1936" s="9">
        <v>505.41</v>
      </c>
      <c r="R1936" s="9">
        <v>1709.67</v>
      </c>
      <c r="S1936" s="9">
        <v>408.7</v>
      </c>
      <c r="T1936" s="10">
        <v>16973.43</v>
      </c>
    </row>
    <row r="1937" spans="1:20" ht="15.75" thickBot="1" x14ac:dyDescent="0.3">
      <c r="A1937" s="4" t="s">
        <v>444</v>
      </c>
      <c r="B1937" s="4" t="s">
        <v>294</v>
      </c>
      <c r="C1937" s="4" t="s">
        <v>295</v>
      </c>
      <c r="D1937" s="4" t="s">
        <v>449</v>
      </c>
      <c r="E1937" s="4" t="s">
        <v>450</v>
      </c>
      <c r="F1937" s="4" t="s">
        <v>68</v>
      </c>
      <c r="G1937" s="4" t="s">
        <v>69</v>
      </c>
      <c r="H1937" s="12"/>
      <c r="I1937" s="11">
        <v>385.8</v>
      </c>
      <c r="J1937" s="11">
        <v>128.6</v>
      </c>
      <c r="K1937" s="12"/>
      <c r="L1937" s="11">
        <v>112.53</v>
      </c>
      <c r="M1937" s="11">
        <v>192.9</v>
      </c>
      <c r="N1937" s="11">
        <v>128.6</v>
      </c>
      <c r="O1937" s="12"/>
      <c r="P1937" s="12"/>
      <c r="Q1937" s="12"/>
      <c r="R1937" s="12"/>
      <c r="S1937" s="12"/>
      <c r="T1937" s="10">
        <v>948.43</v>
      </c>
    </row>
    <row r="1938" spans="1:20" ht="15.75" thickBot="1" x14ac:dyDescent="0.3">
      <c r="A1938" s="4" t="s">
        <v>444</v>
      </c>
      <c r="B1938" s="4" t="s">
        <v>294</v>
      </c>
      <c r="C1938" s="4" t="s">
        <v>295</v>
      </c>
      <c r="D1938" s="4" t="s">
        <v>451</v>
      </c>
      <c r="E1938" s="4" t="s">
        <v>452</v>
      </c>
      <c r="F1938" s="4" t="s">
        <v>84</v>
      </c>
      <c r="G1938" s="4" t="s">
        <v>85</v>
      </c>
      <c r="H1938" s="8"/>
      <c r="I1938" s="9">
        <v>0.97</v>
      </c>
      <c r="J1938" s="9">
        <v>3.45</v>
      </c>
      <c r="K1938" s="9">
        <v>4.5</v>
      </c>
      <c r="L1938" s="9">
        <v>1.94</v>
      </c>
      <c r="M1938" s="8"/>
      <c r="N1938" s="8"/>
      <c r="O1938" s="8"/>
      <c r="P1938" s="8"/>
      <c r="Q1938" s="8"/>
      <c r="R1938" s="8"/>
      <c r="S1938" s="8"/>
      <c r="T1938" s="10">
        <v>10.86</v>
      </c>
    </row>
    <row r="1939" spans="1:20" ht="15.75" thickBot="1" x14ac:dyDescent="0.3">
      <c r="A1939" s="4" t="s">
        <v>444</v>
      </c>
      <c r="B1939" s="4" t="s">
        <v>294</v>
      </c>
      <c r="C1939" s="4" t="s">
        <v>295</v>
      </c>
      <c r="D1939" s="4" t="s">
        <v>451</v>
      </c>
      <c r="E1939" s="4" t="s">
        <v>452</v>
      </c>
      <c r="F1939" s="4" t="s">
        <v>56</v>
      </c>
      <c r="G1939" s="4" t="s">
        <v>57</v>
      </c>
      <c r="H1939" s="12"/>
      <c r="I1939" s="11">
        <v>32.450000000000003</v>
      </c>
      <c r="J1939" s="11">
        <v>115.56</v>
      </c>
      <c r="K1939" s="11">
        <v>64.92</v>
      </c>
      <c r="L1939" s="11">
        <v>64.92</v>
      </c>
      <c r="M1939" s="12"/>
      <c r="N1939" s="12"/>
      <c r="O1939" s="12"/>
      <c r="P1939" s="12"/>
      <c r="Q1939" s="12"/>
      <c r="R1939" s="12"/>
      <c r="S1939" s="12"/>
      <c r="T1939" s="10">
        <v>277.85000000000002</v>
      </c>
    </row>
    <row r="1940" spans="1:20" ht="15.75" thickBot="1" x14ac:dyDescent="0.3">
      <c r="A1940" s="4" t="s">
        <v>444</v>
      </c>
      <c r="B1940" s="4" t="s">
        <v>294</v>
      </c>
      <c r="C1940" s="4" t="s">
        <v>295</v>
      </c>
      <c r="D1940" s="4" t="s">
        <v>451</v>
      </c>
      <c r="E1940" s="4" t="s">
        <v>452</v>
      </c>
      <c r="F1940" s="4" t="s">
        <v>68</v>
      </c>
      <c r="G1940" s="4" t="s">
        <v>69</v>
      </c>
      <c r="H1940" s="8"/>
      <c r="I1940" s="8"/>
      <c r="J1940" s="8"/>
      <c r="K1940" s="9">
        <v>85.85</v>
      </c>
      <c r="L1940" s="8"/>
      <c r="M1940" s="8"/>
      <c r="N1940" s="8"/>
      <c r="O1940" s="8"/>
      <c r="P1940" s="8"/>
      <c r="Q1940" s="8"/>
      <c r="R1940" s="8"/>
      <c r="S1940" s="8"/>
      <c r="T1940" s="10">
        <v>85.85</v>
      </c>
    </row>
    <row r="1941" spans="1:20" ht="23.25" thickBot="1" x14ac:dyDescent="0.3">
      <c r="A1941" s="4" t="s">
        <v>444</v>
      </c>
      <c r="B1941" s="4" t="s">
        <v>294</v>
      </c>
      <c r="C1941" s="4" t="s">
        <v>295</v>
      </c>
      <c r="D1941" s="4" t="s">
        <v>453</v>
      </c>
      <c r="E1941" s="4" t="s">
        <v>454</v>
      </c>
      <c r="F1941" s="4" t="s">
        <v>84</v>
      </c>
      <c r="G1941" s="4" t="s">
        <v>85</v>
      </c>
      <c r="H1941" s="12"/>
      <c r="I1941" s="11">
        <v>105.22</v>
      </c>
      <c r="J1941" s="12"/>
      <c r="K1941" s="12"/>
      <c r="L1941" s="12"/>
      <c r="M1941" s="11">
        <v>27.57</v>
      </c>
      <c r="N1941" s="12"/>
      <c r="O1941" s="12"/>
      <c r="P1941" s="12"/>
      <c r="Q1941" s="11">
        <v>2.9</v>
      </c>
      <c r="R1941" s="11">
        <v>33.119999999999997</v>
      </c>
      <c r="S1941" s="12"/>
      <c r="T1941" s="10">
        <v>168.81</v>
      </c>
    </row>
    <row r="1942" spans="1:20" ht="23.25" thickBot="1" x14ac:dyDescent="0.3">
      <c r="A1942" s="4" t="s">
        <v>444</v>
      </c>
      <c r="B1942" s="4" t="s">
        <v>294</v>
      </c>
      <c r="C1942" s="4" t="s">
        <v>295</v>
      </c>
      <c r="D1942" s="4" t="s">
        <v>453</v>
      </c>
      <c r="E1942" s="4" t="s">
        <v>454</v>
      </c>
      <c r="F1942" s="4" t="s">
        <v>56</v>
      </c>
      <c r="G1942" s="4" t="s">
        <v>57</v>
      </c>
      <c r="H1942" s="8"/>
      <c r="I1942" s="9">
        <v>3406.56</v>
      </c>
      <c r="J1942" s="8"/>
      <c r="K1942" s="8"/>
      <c r="L1942" s="8"/>
      <c r="M1942" s="9">
        <v>924.48</v>
      </c>
      <c r="N1942" s="8"/>
      <c r="O1942" s="8"/>
      <c r="P1942" s="8"/>
      <c r="Q1942" s="9">
        <v>97.38</v>
      </c>
      <c r="R1942" s="9">
        <v>981.6</v>
      </c>
      <c r="S1942" s="8"/>
      <c r="T1942" s="10">
        <v>5410.02</v>
      </c>
    </row>
    <row r="1943" spans="1:20" ht="23.25" thickBot="1" x14ac:dyDescent="0.3">
      <c r="A1943" s="4" t="s">
        <v>444</v>
      </c>
      <c r="B1943" s="4" t="s">
        <v>294</v>
      </c>
      <c r="C1943" s="4" t="s">
        <v>295</v>
      </c>
      <c r="D1943" s="4" t="s">
        <v>453</v>
      </c>
      <c r="E1943" s="4" t="s">
        <v>454</v>
      </c>
      <c r="F1943" s="4" t="s">
        <v>68</v>
      </c>
      <c r="G1943" s="4" t="s">
        <v>69</v>
      </c>
      <c r="H1943" s="12"/>
      <c r="I1943" s="11">
        <v>121.53</v>
      </c>
      <c r="J1943" s="12"/>
      <c r="K1943" s="12"/>
      <c r="L1943" s="12"/>
      <c r="M1943" s="12"/>
      <c r="N1943" s="12"/>
      <c r="O1943" s="12"/>
      <c r="P1943" s="12"/>
      <c r="Q1943" s="12"/>
      <c r="R1943" s="11">
        <v>128.6</v>
      </c>
      <c r="S1943" s="12"/>
      <c r="T1943" s="10">
        <v>250.13</v>
      </c>
    </row>
    <row r="1944" spans="1:20" ht="15.75" thickBot="1" x14ac:dyDescent="0.3">
      <c r="A1944" s="4" t="s">
        <v>444</v>
      </c>
      <c r="B1944" s="4" t="s">
        <v>294</v>
      </c>
      <c r="C1944" s="4" t="s">
        <v>295</v>
      </c>
      <c r="D1944" s="4" t="s">
        <v>455</v>
      </c>
      <c r="E1944" s="4" t="s">
        <v>456</v>
      </c>
      <c r="F1944" s="4" t="s">
        <v>84</v>
      </c>
      <c r="G1944" s="4" t="s">
        <v>85</v>
      </c>
      <c r="H1944" s="9">
        <v>10.220000000000001</v>
      </c>
      <c r="I1944" s="9">
        <v>16.78</v>
      </c>
      <c r="J1944" s="9">
        <v>36.479999999999997</v>
      </c>
      <c r="K1944" s="9">
        <v>19.489999999999998</v>
      </c>
      <c r="L1944" s="9">
        <v>17.86</v>
      </c>
      <c r="M1944" s="9">
        <v>11.07</v>
      </c>
      <c r="N1944" s="9">
        <v>10.92</v>
      </c>
      <c r="O1944" s="9">
        <v>8.23</v>
      </c>
      <c r="P1944" s="9">
        <v>6.89</v>
      </c>
      <c r="Q1944" s="9">
        <v>16.670000000000002</v>
      </c>
      <c r="R1944" s="9">
        <v>15.92</v>
      </c>
      <c r="S1944" s="9">
        <v>7.53</v>
      </c>
      <c r="T1944" s="10">
        <v>178.06</v>
      </c>
    </row>
    <row r="1945" spans="1:20" ht="15.75" thickBot="1" x14ac:dyDescent="0.3">
      <c r="A1945" s="4" t="s">
        <v>444</v>
      </c>
      <c r="B1945" s="4" t="s">
        <v>294</v>
      </c>
      <c r="C1945" s="4" t="s">
        <v>295</v>
      </c>
      <c r="D1945" s="4" t="s">
        <v>455</v>
      </c>
      <c r="E1945" s="4" t="s">
        <v>456</v>
      </c>
      <c r="F1945" s="4" t="s">
        <v>56</v>
      </c>
      <c r="G1945" s="4" t="s">
        <v>57</v>
      </c>
      <c r="H1945" s="11">
        <v>342.67</v>
      </c>
      <c r="I1945" s="11">
        <v>534.12</v>
      </c>
      <c r="J1945" s="11">
        <v>1165.98</v>
      </c>
      <c r="K1945" s="11">
        <v>653.42999999999995</v>
      </c>
      <c r="L1945" s="11">
        <v>570.33000000000004</v>
      </c>
      <c r="M1945" s="11">
        <v>342.78</v>
      </c>
      <c r="N1945" s="11">
        <v>337.59</v>
      </c>
      <c r="O1945" s="11">
        <v>275.91000000000003</v>
      </c>
      <c r="P1945" s="11">
        <v>216.51</v>
      </c>
      <c r="Q1945" s="11">
        <v>530.4</v>
      </c>
      <c r="R1945" s="11">
        <v>505.41</v>
      </c>
      <c r="S1945" s="11">
        <v>252.64</v>
      </c>
      <c r="T1945" s="10">
        <v>5727.77</v>
      </c>
    </row>
    <row r="1946" spans="1:20" ht="15.75" thickBot="1" x14ac:dyDescent="0.3">
      <c r="A1946" s="4" t="s">
        <v>444</v>
      </c>
      <c r="B1946" s="4" t="s">
        <v>294</v>
      </c>
      <c r="C1946" s="4" t="s">
        <v>295</v>
      </c>
      <c r="D1946" s="4" t="s">
        <v>455</v>
      </c>
      <c r="E1946" s="4" t="s">
        <v>456</v>
      </c>
      <c r="F1946" s="4" t="s">
        <v>68</v>
      </c>
      <c r="G1946" s="4" t="s">
        <v>69</v>
      </c>
      <c r="H1946" s="8"/>
      <c r="I1946" s="9">
        <v>28.62</v>
      </c>
      <c r="J1946" s="9">
        <v>57.24</v>
      </c>
      <c r="K1946" s="8"/>
      <c r="L1946" s="9">
        <v>28.62</v>
      </c>
      <c r="M1946" s="9">
        <v>28.62</v>
      </c>
      <c r="N1946" s="9">
        <v>28.62</v>
      </c>
      <c r="O1946" s="8"/>
      <c r="P1946" s="9">
        <v>14.31</v>
      </c>
      <c r="Q1946" s="9">
        <v>28.62</v>
      </c>
      <c r="R1946" s="9">
        <v>28.62</v>
      </c>
      <c r="S1946" s="8"/>
      <c r="T1946" s="10">
        <v>243.27</v>
      </c>
    </row>
    <row r="1947" spans="1:20" ht="15.75" thickBot="1" x14ac:dyDescent="0.3">
      <c r="A1947" s="4" t="s">
        <v>444</v>
      </c>
      <c r="B1947" s="4" t="s">
        <v>294</v>
      </c>
      <c r="C1947" s="4" t="s">
        <v>295</v>
      </c>
      <c r="D1947" s="4" t="s">
        <v>457</v>
      </c>
      <c r="E1947" s="4" t="s">
        <v>458</v>
      </c>
      <c r="F1947" s="4" t="s">
        <v>140</v>
      </c>
      <c r="G1947" s="4" t="s">
        <v>141</v>
      </c>
      <c r="H1947" s="12"/>
      <c r="I1947" s="11">
        <v>60</v>
      </c>
      <c r="J1947" s="12"/>
      <c r="K1947" s="12"/>
      <c r="L1947" s="12"/>
      <c r="M1947" s="12"/>
      <c r="N1947" s="12"/>
      <c r="O1947" s="12"/>
      <c r="P1947" s="11">
        <v>180</v>
      </c>
      <c r="Q1947" s="11">
        <v>120</v>
      </c>
      <c r="R1947" s="12"/>
      <c r="S1947" s="12"/>
      <c r="T1947" s="10">
        <v>360</v>
      </c>
    </row>
    <row r="1948" spans="1:20" ht="15.75" thickBot="1" x14ac:dyDescent="0.3">
      <c r="A1948" s="4" t="s">
        <v>444</v>
      </c>
      <c r="B1948" s="4" t="s">
        <v>371</v>
      </c>
      <c r="C1948" s="4" t="s">
        <v>372</v>
      </c>
      <c r="D1948" s="4" t="s">
        <v>465</v>
      </c>
      <c r="E1948" s="4" t="s">
        <v>466</v>
      </c>
      <c r="F1948" s="4" t="s">
        <v>110</v>
      </c>
      <c r="G1948" s="4" t="s">
        <v>111</v>
      </c>
      <c r="H1948" s="9">
        <v>7289.54</v>
      </c>
      <c r="I1948" s="9">
        <v>7289.54</v>
      </c>
      <c r="J1948" s="9">
        <v>7150.7</v>
      </c>
      <c r="K1948" s="9">
        <v>7472.47</v>
      </c>
      <c r="L1948" s="9">
        <v>6882.54</v>
      </c>
      <c r="M1948" s="9">
        <v>7150.69</v>
      </c>
      <c r="N1948" s="9">
        <v>6751.44</v>
      </c>
      <c r="O1948" s="9">
        <v>7210.28</v>
      </c>
      <c r="P1948" s="9">
        <v>7079.18</v>
      </c>
      <c r="Q1948" s="9">
        <v>10365.76</v>
      </c>
      <c r="R1948" s="9">
        <v>13253.8</v>
      </c>
      <c r="S1948" s="9">
        <v>6102.27</v>
      </c>
      <c r="T1948" s="10">
        <v>93998.21</v>
      </c>
    </row>
    <row r="1949" spans="1:20" ht="15.75" thickBot="1" x14ac:dyDescent="0.3">
      <c r="A1949" s="4" t="s">
        <v>444</v>
      </c>
      <c r="B1949" s="4" t="s">
        <v>371</v>
      </c>
      <c r="C1949" s="4" t="s">
        <v>372</v>
      </c>
      <c r="D1949" s="4" t="s">
        <v>465</v>
      </c>
      <c r="E1949" s="4" t="s">
        <v>466</v>
      </c>
      <c r="F1949" s="4" t="s">
        <v>114</v>
      </c>
      <c r="G1949" s="4" t="s">
        <v>115</v>
      </c>
      <c r="H1949" s="12"/>
      <c r="I1949" s="12"/>
      <c r="J1949" s="12"/>
      <c r="K1949" s="12"/>
      <c r="L1949" s="12"/>
      <c r="M1949" s="12"/>
      <c r="N1949" s="12"/>
      <c r="O1949" s="12"/>
      <c r="P1949" s="12"/>
      <c r="Q1949" s="12"/>
      <c r="R1949" s="12"/>
      <c r="S1949" s="11">
        <v>308.44</v>
      </c>
      <c r="T1949" s="10">
        <v>308.44</v>
      </c>
    </row>
    <row r="1950" spans="1:20" ht="15.75" thickBot="1" x14ac:dyDescent="0.3">
      <c r="A1950" s="4" t="s">
        <v>444</v>
      </c>
      <c r="B1950" s="4" t="s">
        <v>371</v>
      </c>
      <c r="C1950" s="4" t="s">
        <v>372</v>
      </c>
      <c r="D1950" s="4" t="s">
        <v>465</v>
      </c>
      <c r="E1950" s="4" t="s">
        <v>466</v>
      </c>
      <c r="F1950" s="4" t="s">
        <v>86</v>
      </c>
      <c r="G1950" s="4" t="s">
        <v>87</v>
      </c>
      <c r="H1950" s="9">
        <v>58055.67</v>
      </c>
      <c r="I1950" s="9">
        <v>34971.1</v>
      </c>
      <c r="J1950" s="9">
        <v>52754.47</v>
      </c>
      <c r="K1950" s="9">
        <v>39740.410000000003</v>
      </c>
      <c r="L1950" s="9">
        <v>45770.33</v>
      </c>
      <c r="M1950" s="9">
        <v>36977.96</v>
      </c>
      <c r="N1950" s="9">
        <v>40813.980000000003</v>
      </c>
      <c r="O1950" s="9">
        <v>39099.97</v>
      </c>
      <c r="P1950" s="9">
        <v>39213.589999999997</v>
      </c>
      <c r="Q1950" s="9">
        <v>47920.13</v>
      </c>
      <c r="R1950" s="9">
        <v>43433.49</v>
      </c>
      <c r="S1950" s="9">
        <v>36984.089999999997</v>
      </c>
      <c r="T1950" s="10">
        <v>515735.19</v>
      </c>
    </row>
    <row r="1951" spans="1:20" ht="15.75" thickBot="1" x14ac:dyDescent="0.3">
      <c r="A1951" s="4" t="s">
        <v>444</v>
      </c>
      <c r="B1951" s="4" t="s">
        <v>371</v>
      </c>
      <c r="C1951" s="4" t="s">
        <v>372</v>
      </c>
      <c r="D1951" s="4" t="s">
        <v>465</v>
      </c>
      <c r="E1951" s="4" t="s">
        <v>466</v>
      </c>
      <c r="F1951" s="4" t="s">
        <v>116</v>
      </c>
      <c r="G1951" s="4" t="s">
        <v>117</v>
      </c>
      <c r="H1951" s="11">
        <v>1428.73</v>
      </c>
      <c r="I1951" s="11">
        <v>2160.7800000000002</v>
      </c>
      <c r="J1951" s="11">
        <v>920.79</v>
      </c>
      <c r="K1951" s="11">
        <v>1873.04</v>
      </c>
      <c r="L1951" s="11">
        <v>856.06</v>
      </c>
      <c r="M1951" s="11">
        <v>1510.44</v>
      </c>
      <c r="N1951" s="11">
        <v>-5.43</v>
      </c>
      <c r="O1951" s="11">
        <v>2033.8</v>
      </c>
      <c r="P1951" s="11">
        <v>1137.68</v>
      </c>
      <c r="Q1951" s="11">
        <v>505.54</v>
      </c>
      <c r="R1951" s="11">
        <v>480.55</v>
      </c>
      <c r="S1951" s="11">
        <v>283.69</v>
      </c>
      <c r="T1951" s="10">
        <v>13185.67</v>
      </c>
    </row>
    <row r="1952" spans="1:20" ht="15.75" thickBot="1" x14ac:dyDescent="0.3">
      <c r="A1952" s="4" t="s">
        <v>444</v>
      </c>
      <c r="B1952" s="4" t="s">
        <v>371</v>
      </c>
      <c r="C1952" s="4" t="s">
        <v>372</v>
      </c>
      <c r="D1952" s="4" t="s">
        <v>465</v>
      </c>
      <c r="E1952" s="4" t="s">
        <v>466</v>
      </c>
      <c r="F1952" s="4" t="s">
        <v>88</v>
      </c>
      <c r="G1952" s="4" t="s">
        <v>89</v>
      </c>
      <c r="H1952" s="9">
        <v>10325.17</v>
      </c>
      <c r="I1952" s="9">
        <v>7210.73</v>
      </c>
      <c r="J1952" s="9">
        <v>7397.01</v>
      </c>
      <c r="K1952" s="9">
        <v>7351.66</v>
      </c>
      <c r="L1952" s="9">
        <v>8062.38</v>
      </c>
      <c r="M1952" s="9">
        <v>7533.84</v>
      </c>
      <c r="N1952" s="9">
        <v>7845.48</v>
      </c>
      <c r="O1952" s="9">
        <v>7943.1</v>
      </c>
      <c r="P1952" s="9">
        <v>7124.3</v>
      </c>
      <c r="Q1952" s="9">
        <v>8513.1299999999992</v>
      </c>
      <c r="R1952" s="9">
        <v>8765.01</v>
      </c>
      <c r="S1952" s="9">
        <v>7680.33</v>
      </c>
      <c r="T1952" s="10">
        <v>95752.14</v>
      </c>
    </row>
    <row r="1953" spans="1:20" ht="15.75" thickBot="1" x14ac:dyDescent="0.3">
      <c r="A1953" s="4" t="s">
        <v>444</v>
      </c>
      <c r="B1953" s="4" t="s">
        <v>371</v>
      </c>
      <c r="C1953" s="4" t="s">
        <v>372</v>
      </c>
      <c r="D1953" s="4" t="s">
        <v>465</v>
      </c>
      <c r="E1953" s="4" t="s">
        <v>466</v>
      </c>
      <c r="F1953" s="4" t="s">
        <v>90</v>
      </c>
      <c r="G1953" s="4" t="s">
        <v>91</v>
      </c>
      <c r="H1953" s="11">
        <v>42923.93</v>
      </c>
      <c r="I1953" s="11">
        <v>28368.43</v>
      </c>
      <c r="J1953" s="11">
        <v>28887.4</v>
      </c>
      <c r="K1953" s="11">
        <v>28869.360000000001</v>
      </c>
      <c r="L1953" s="11">
        <v>31462.47</v>
      </c>
      <c r="M1953" s="11">
        <v>29517.64</v>
      </c>
      <c r="N1953" s="11">
        <v>30476.38</v>
      </c>
      <c r="O1953" s="11">
        <v>31193.02</v>
      </c>
      <c r="P1953" s="11">
        <v>27858.1</v>
      </c>
      <c r="Q1953" s="11">
        <v>33157</v>
      </c>
      <c r="R1953" s="11">
        <v>34130.65</v>
      </c>
      <c r="S1953" s="11">
        <v>29935.31</v>
      </c>
      <c r="T1953" s="10">
        <v>376779.69</v>
      </c>
    </row>
    <row r="1954" spans="1:20" ht="15.75" thickBot="1" x14ac:dyDescent="0.3">
      <c r="A1954" s="4" t="s">
        <v>444</v>
      </c>
      <c r="B1954" s="4" t="s">
        <v>371</v>
      </c>
      <c r="C1954" s="4" t="s">
        <v>372</v>
      </c>
      <c r="D1954" s="4" t="s">
        <v>465</v>
      </c>
      <c r="E1954" s="4" t="s">
        <v>466</v>
      </c>
      <c r="F1954" s="4" t="s">
        <v>92</v>
      </c>
      <c r="G1954" s="4" t="s">
        <v>93</v>
      </c>
      <c r="H1954" s="8"/>
      <c r="I1954" s="8"/>
      <c r="J1954" s="8"/>
      <c r="K1954" s="8"/>
      <c r="L1954" s="8"/>
      <c r="M1954" s="8"/>
      <c r="N1954" s="9">
        <v>17.16</v>
      </c>
      <c r="O1954" s="8"/>
      <c r="P1954" s="8"/>
      <c r="Q1954" s="9">
        <v>2087.96</v>
      </c>
      <c r="R1954" s="8"/>
      <c r="S1954" s="8"/>
      <c r="T1954" s="10">
        <v>2105.12</v>
      </c>
    </row>
    <row r="1955" spans="1:20" ht="15.75" thickBot="1" x14ac:dyDescent="0.3">
      <c r="A1955" s="4" t="s">
        <v>444</v>
      </c>
      <c r="B1955" s="4" t="s">
        <v>371</v>
      </c>
      <c r="C1955" s="4" t="s">
        <v>372</v>
      </c>
      <c r="D1955" s="4" t="s">
        <v>465</v>
      </c>
      <c r="E1955" s="4" t="s">
        <v>466</v>
      </c>
      <c r="F1955" s="4" t="s">
        <v>235</v>
      </c>
      <c r="G1955" s="4" t="s">
        <v>236</v>
      </c>
      <c r="H1955" s="12"/>
      <c r="I1955" s="12"/>
      <c r="J1955" s="11">
        <v>3765.67</v>
      </c>
      <c r="K1955" s="11">
        <v>10332.14</v>
      </c>
      <c r="L1955" s="12"/>
      <c r="M1955" s="12"/>
      <c r="N1955" s="11">
        <v>4770.6499999999996</v>
      </c>
      <c r="O1955" s="12"/>
      <c r="P1955" s="12"/>
      <c r="Q1955" s="12"/>
      <c r="R1955" s="12"/>
      <c r="S1955" s="12"/>
      <c r="T1955" s="10">
        <v>18868.46</v>
      </c>
    </row>
    <row r="1956" spans="1:20" ht="15.75" thickBot="1" x14ac:dyDescent="0.3">
      <c r="A1956" s="4" t="s">
        <v>444</v>
      </c>
      <c r="B1956" s="4" t="s">
        <v>371</v>
      </c>
      <c r="C1956" s="4" t="s">
        <v>372</v>
      </c>
      <c r="D1956" s="4" t="s">
        <v>465</v>
      </c>
      <c r="E1956" s="4" t="s">
        <v>466</v>
      </c>
      <c r="F1956" s="4" t="s">
        <v>120</v>
      </c>
      <c r="G1956" s="4" t="s">
        <v>121</v>
      </c>
      <c r="H1956" s="9">
        <v>231.08</v>
      </c>
      <c r="I1956" s="9">
        <v>208.19</v>
      </c>
      <c r="J1956" s="9">
        <v>176.58</v>
      </c>
      <c r="K1956" s="9">
        <v>139.52000000000001</v>
      </c>
      <c r="L1956" s="9">
        <v>309.56</v>
      </c>
      <c r="M1956" s="9">
        <v>176.58</v>
      </c>
      <c r="N1956" s="9">
        <v>303.02</v>
      </c>
      <c r="O1956" s="9">
        <v>139.52000000000001</v>
      </c>
      <c r="P1956" s="9">
        <v>373.87</v>
      </c>
      <c r="Q1956" s="9">
        <v>126.44</v>
      </c>
      <c r="R1956" s="9">
        <v>69.760000000000005</v>
      </c>
      <c r="S1956" s="9">
        <v>179.85</v>
      </c>
      <c r="T1956" s="10">
        <v>2433.9699999999998</v>
      </c>
    </row>
    <row r="1957" spans="1:20" ht="15.75" thickBot="1" x14ac:dyDescent="0.3">
      <c r="A1957" s="4" t="s">
        <v>444</v>
      </c>
      <c r="B1957" s="4" t="s">
        <v>371</v>
      </c>
      <c r="C1957" s="4" t="s">
        <v>372</v>
      </c>
      <c r="D1957" s="4" t="s">
        <v>465</v>
      </c>
      <c r="E1957" s="4" t="s">
        <v>466</v>
      </c>
      <c r="F1957" s="4" t="s">
        <v>84</v>
      </c>
      <c r="G1957" s="4" t="s">
        <v>85</v>
      </c>
      <c r="H1957" s="11">
        <v>1244.8699999999999</v>
      </c>
      <c r="I1957" s="11">
        <v>224.39</v>
      </c>
      <c r="J1957" s="11">
        <v>899.85</v>
      </c>
      <c r="K1957" s="11">
        <v>369.91</v>
      </c>
      <c r="L1957" s="11">
        <v>724.32</v>
      </c>
      <c r="M1957" s="11">
        <v>89.1</v>
      </c>
      <c r="N1957" s="11">
        <v>362.23</v>
      </c>
      <c r="O1957" s="11">
        <v>444.63</v>
      </c>
      <c r="P1957" s="11">
        <v>462.33</v>
      </c>
      <c r="Q1957" s="11">
        <v>461.12</v>
      </c>
      <c r="R1957" s="11">
        <v>354.78</v>
      </c>
      <c r="S1957" s="11">
        <v>93.75</v>
      </c>
      <c r="T1957" s="10">
        <v>5731.28</v>
      </c>
    </row>
    <row r="1958" spans="1:20" ht="15.75" thickBot="1" x14ac:dyDescent="0.3">
      <c r="A1958" s="4" t="s">
        <v>444</v>
      </c>
      <c r="B1958" s="4" t="s">
        <v>371</v>
      </c>
      <c r="C1958" s="4" t="s">
        <v>372</v>
      </c>
      <c r="D1958" s="4" t="s">
        <v>465</v>
      </c>
      <c r="E1958" s="4" t="s">
        <v>466</v>
      </c>
      <c r="F1958" s="4" t="s">
        <v>276</v>
      </c>
      <c r="G1958" s="4" t="s">
        <v>277</v>
      </c>
      <c r="H1958" s="8"/>
      <c r="I1958" s="8"/>
      <c r="J1958" s="8"/>
      <c r="K1958" s="8"/>
      <c r="L1958" s="9">
        <v>987.95</v>
      </c>
      <c r="M1958" s="8"/>
      <c r="N1958" s="8"/>
      <c r="O1958" s="8"/>
      <c r="P1958" s="8"/>
      <c r="Q1958" s="8"/>
      <c r="R1958" s="8"/>
      <c r="S1958" s="8"/>
      <c r="T1958" s="10">
        <v>987.95</v>
      </c>
    </row>
    <row r="1959" spans="1:20" ht="15.75" thickBot="1" x14ac:dyDescent="0.3">
      <c r="A1959" s="4" t="s">
        <v>444</v>
      </c>
      <c r="B1959" s="4" t="s">
        <v>371</v>
      </c>
      <c r="C1959" s="4" t="s">
        <v>372</v>
      </c>
      <c r="D1959" s="4" t="s">
        <v>465</v>
      </c>
      <c r="E1959" s="4" t="s">
        <v>466</v>
      </c>
      <c r="F1959" s="4" t="s">
        <v>124</v>
      </c>
      <c r="G1959" s="4" t="s">
        <v>125</v>
      </c>
      <c r="H1959" s="12"/>
      <c r="I1959" s="12"/>
      <c r="J1959" s="12"/>
      <c r="K1959" s="12"/>
      <c r="L1959" s="12"/>
      <c r="M1959" s="12"/>
      <c r="N1959" s="12"/>
      <c r="O1959" s="12"/>
      <c r="P1959" s="12"/>
      <c r="Q1959" s="11">
        <v>1184</v>
      </c>
      <c r="R1959" s="12"/>
      <c r="S1959" s="12"/>
      <c r="T1959" s="10">
        <v>1184</v>
      </c>
    </row>
    <row r="1960" spans="1:20" ht="15.75" thickBot="1" x14ac:dyDescent="0.3">
      <c r="A1960" s="4" t="s">
        <v>444</v>
      </c>
      <c r="B1960" s="4" t="s">
        <v>371</v>
      </c>
      <c r="C1960" s="4" t="s">
        <v>372</v>
      </c>
      <c r="D1960" s="4" t="s">
        <v>465</v>
      </c>
      <c r="E1960" s="4" t="s">
        <v>466</v>
      </c>
      <c r="F1960" s="4" t="s">
        <v>140</v>
      </c>
      <c r="G1960" s="4" t="s">
        <v>141</v>
      </c>
      <c r="H1960" s="9">
        <v>21.43</v>
      </c>
      <c r="I1960" s="9">
        <v>128.58000000000001</v>
      </c>
      <c r="J1960" s="9">
        <v>21.43</v>
      </c>
      <c r="K1960" s="9">
        <v>42.86</v>
      </c>
      <c r="L1960" s="9">
        <v>21.43</v>
      </c>
      <c r="M1960" s="8"/>
      <c r="N1960" s="8"/>
      <c r="O1960" s="9">
        <v>21.43</v>
      </c>
      <c r="P1960" s="9">
        <v>42.86</v>
      </c>
      <c r="Q1960" s="8"/>
      <c r="R1960" s="9">
        <v>22.5</v>
      </c>
      <c r="S1960" s="8"/>
      <c r="T1960" s="10">
        <v>322.52</v>
      </c>
    </row>
    <row r="1961" spans="1:20" ht="15.75" thickBot="1" x14ac:dyDescent="0.3">
      <c r="A1961" s="4" t="s">
        <v>444</v>
      </c>
      <c r="B1961" s="4" t="s">
        <v>371</v>
      </c>
      <c r="C1961" s="4" t="s">
        <v>372</v>
      </c>
      <c r="D1961" s="4" t="s">
        <v>465</v>
      </c>
      <c r="E1961" s="4" t="s">
        <v>466</v>
      </c>
      <c r="F1961" s="4" t="s">
        <v>56</v>
      </c>
      <c r="G1961" s="4" t="s">
        <v>57</v>
      </c>
      <c r="H1961" s="12"/>
      <c r="I1961" s="12"/>
      <c r="J1961" s="12"/>
      <c r="K1961" s="12"/>
      <c r="L1961" s="11">
        <v>4070.42</v>
      </c>
      <c r="M1961" s="12"/>
      <c r="N1961" s="11">
        <v>583.6</v>
      </c>
      <c r="O1961" s="11">
        <v>60.64</v>
      </c>
      <c r="P1961" s="12"/>
      <c r="Q1961" s="12"/>
      <c r="R1961" s="12"/>
      <c r="S1961" s="12"/>
      <c r="T1961" s="10">
        <v>4714.66</v>
      </c>
    </row>
    <row r="1962" spans="1:20" ht="15.75" thickBot="1" x14ac:dyDescent="0.3">
      <c r="A1962" s="4" t="s">
        <v>444</v>
      </c>
      <c r="B1962" s="4" t="s">
        <v>371</v>
      </c>
      <c r="C1962" s="4" t="s">
        <v>372</v>
      </c>
      <c r="D1962" s="4" t="s">
        <v>465</v>
      </c>
      <c r="E1962" s="4" t="s">
        <v>466</v>
      </c>
      <c r="F1962" s="4" t="s">
        <v>68</v>
      </c>
      <c r="G1962" s="4" t="s">
        <v>69</v>
      </c>
      <c r="H1962" s="8"/>
      <c r="I1962" s="8"/>
      <c r="J1962" s="8"/>
      <c r="K1962" s="8"/>
      <c r="L1962" s="9">
        <v>887.77</v>
      </c>
      <c r="M1962" s="8"/>
      <c r="N1962" s="8"/>
      <c r="O1962" s="9">
        <v>11.26</v>
      </c>
      <c r="P1962" s="8"/>
      <c r="Q1962" s="8"/>
      <c r="R1962" s="8"/>
      <c r="S1962" s="8"/>
      <c r="T1962" s="10">
        <v>899.03</v>
      </c>
    </row>
    <row r="1963" spans="1:20" ht="15.75" thickBot="1" x14ac:dyDescent="0.3">
      <c r="A1963" s="4" t="s">
        <v>444</v>
      </c>
      <c r="B1963" s="4" t="s">
        <v>371</v>
      </c>
      <c r="C1963" s="4" t="s">
        <v>372</v>
      </c>
      <c r="D1963" s="4" t="s">
        <v>465</v>
      </c>
      <c r="E1963" s="4" t="s">
        <v>466</v>
      </c>
      <c r="F1963" s="4" t="s">
        <v>166</v>
      </c>
      <c r="G1963" s="4" t="s">
        <v>167</v>
      </c>
      <c r="H1963" s="11">
        <v>-13418.24</v>
      </c>
      <c r="I1963" s="11">
        <v>-11588.48</v>
      </c>
      <c r="J1963" s="11">
        <v>-12433.6</v>
      </c>
      <c r="K1963" s="11">
        <v>-9325.2000000000007</v>
      </c>
      <c r="L1963" s="11">
        <v>-12433.6</v>
      </c>
      <c r="M1963" s="11">
        <v>-11811.92</v>
      </c>
      <c r="N1963" s="11">
        <v>-11811.92</v>
      </c>
      <c r="O1963" s="11">
        <v>-13055.28</v>
      </c>
      <c r="P1963" s="11">
        <v>-11190.24</v>
      </c>
      <c r="Q1963" s="11">
        <v>-19272.080000000002</v>
      </c>
      <c r="R1963" s="11">
        <v>-23623.84</v>
      </c>
      <c r="S1963" s="11">
        <v>-10568.56</v>
      </c>
      <c r="T1963" s="10">
        <v>-160532.96</v>
      </c>
    </row>
    <row r="1964" spans="1:20" ht="15.75" thickBot="1" x14ac:dyDescent="0.3">
      <c r="A1964" s="4" t="s">
        <v>444</v>
      </c>
      <c r="B1964" s="4" t="s">
        <v>371</v>
      </c>
      <c r="C1964" s="4" t="s">
        <v>372</v>
      </c>
      <c r="D1964" s="4" t="s">
        <v>465</v>
      </c>
      <c r="E1964" s="4" t="s">
        <v>466</v>
      </c>
      <c r="F1964" s="4" t="s">
        <v>104</v>
      </c>
      <c r="G1964" s="4" t="s">
        <v>105</v>
      </c>
      <c r="H1964" s="8"/>
      <c r="I1964" s="8"/>
      <c r="J1964" s="8"/>
      <c r="K1964" s="8"/>
      <c r="L1964" s="8"/>
      <c r="M1964" s="8"/>
      <c r="N1964" s="8"/>
      <c r="O1964" s="8"/>
      <c r="P1964" s="8"/>
      <c r="Q1964" s="8"/>
      <c r="R1964" s="8"/>
      <c r="S1964" s="9">
        <v>-333.16</v>
      </c>
      <c r="T1964" s="10">
        <v>-333.16</v>
      </c>
    </row>
    <row r="1965" spans="1:20" ht="15.75" thickBot="1" x14ac:dyDescent="0.3">
      <c r="A1965" s="4" t="s">
        <v>444</v>
      </c>
      <c r="B1965" s="4" t="s">
        <v>371</v>
      </c>
      <c r="C1965" s="4" t="s">
        <v>372</v>
      </c>
      <c r="D1965" s="4" t="s">
        <v>465</v>
      </c>
      <c r="E1965" s="4" t="s">
        <v>466</v>
      </c>
      <c r="F1965" s="4" t="s">
        <v>106</v>
      </c>
      <c r="G1965" s="4" t="s">
        <v>107</v>
      </c>
      <c r="H1965" s="11">
        <v>-76108.97</v>
      </c>
      <c r="I1965" s="11">
        <v>-64755.79</v>
      </c>
      <c r="J1965" s="11">
        <v>-75986.460000000006</v>
      </c>
      <c r="K1965" s="11">
        <v>-68361.429999999993</v>
      </c>
      <c r="L1965" s="11">
        <v>-72788.960000000006</v>
      </c>
      <c r="M1965" s="11">
        <v>-72882.880000000005</v>
      </c>
      <c r="N1965" s="11">
        <v>-69533.710000000006</v>
      </c>
      <c r="O1965" s="11">
        <v>-65623.649999999994</v>
      </c>
      <c r="P1965" s="11">
        <v>-63178.85</v>
      </c>
      <c r="Q1965" s="11">
        <v>-80878.149999999994</v>
      </c>
      <c r="R1965" s="11">
        <v>-75662.880000000005</v>
      </c>
      <c r="S1965" s="11">
        <v>-71120.490000000005</v>
      </c>
      <c r="T1965" s="10">
        <v>-856882.22</v>
      </c>
    </row>
    <row r="1966" spans="1:20" ht="15.75" thickBot="1" x14ac:dyDescent="0.3">
      <c r="A1966" s="4" t="s">
        <v>444</v>
      </c>
      <c r="B1966" s="4" t="s">
        <v>371</v>
      </c>
      <c r="C1966" s="4" t="s">
        <v>372</v>
      </c>
      <c r="D1966" s="4" t="s">
        <v>465</v>
      </c>
      <c r="E1966" s="4" t="s">
        <v>466</v>
      </c>
      <c r="F1966" s="4" t="s">
        <v>108</v>
      </c>
      <c r="G1966" s="4" t="s">
        <v>109</v>
      </c>
      <c r="H1966" s="9">
        <v>-1119.69</v>
      </c>
      <c r="I1966" s="9">
        <v>-1984.32</v>
      </c>
      <c r="J1966" s="9">
        <v>-1192.4100000000001</v>
      </c>
      <c r="K1966" s="9">
        <v>-2462.2800000000002</v>
      </c>
      <c r="L1966" s="9">
        <v>-1135.52</v>
      </c>
      <c r="M1966" s="9">
        <v>-1106.58</v>
      </c>
      <c r="N1966" s="9">
        <v>-521.92999999999995</v>
      </c>
      <c r="O1966" s="9">
        <v>-1807.59</v>
      </c>
      <c r="P1966" s="9">
        <v>-2022</v>
      </c>
      <c r="Q1966" s="9">
        <v>-512.03</v>
      </c>
      <c r="R1966" s="9">
        <v>-269.60000000000002</v>
      </c>
      <c r="S1966" s="9">
        <v>-555.36</v>
      </c>
      <c r="T1966" s="10">
        <v>-14689.31</v>
      </c>
    </row>
    <row r="1967" spans="1:20" ht="15.75" thickBot="1" x14ac:dyDescent="0.3">
      <c r="A1967" s="4" t="s">
        <v>444</v>
      </c>
      <c r="B1967" s="4" t="s">
        <v>467</v>
      </c>
      <c r="C1967" s="4" t="s">
        <v>468</v>
      </c>
      <c r="D1967" s="4" t="s">
        <v>455</v>
      </c>
      <c r="E1967" s="4" t="s">
        <v>456</v>
      </c>
      <c r="F1967" s="4" t="s">
        <v>84</v>
      </c>
      <c r="G1967" s="4" t="s">
        <v>85</v>
      </c>
      <c r="H1967" s="12"/>
      <c r="I1967" s="11">
        <v>34.799999999999997</v>
      </c>
      <c r="J1967" s="12"/>
      <c r="K1967" s="11">
        <v>14.61</v>
      </c>
      <c r="L1967" s="12"/>
      <c r="M1967" s="12"/>
      <c r="N1967" s="12"/>
      <c r="O1967" s="12"/>
      <c r="P1967" s="12"/>
      <c r="Q1967" s="11">
        <v>14.61</v>
      </c>
      <c r="R1967" s="12"/>
      <c r="S1967" s="12"/>
      <c r="T1967" s="10">
        <v>64.02</v>
      </c>
    </row>
    <row r="1968" spans="1:20" ht="15.75" thickBot="1" x14ac:dyDescent="0.3">
      <c r="A1968" s="4" t="s">
        <v>444</v>
      </c>
      <c r="B1968" s="4" t="s">
        <v>467</v>
      </c>
      <c r="C1968" s="4" t="s">
        <v>468</v>
      </c>
      <c r="D1968" s="4" t="s">
        <v>455</v>
      </c>
      <c r="E1968" s="4" t="s">
        <v>456</v>
      </c>
      <c r="F1968" s="4" t="s">
        <v>56</v>
      </c>
      <c r="G1968" s="4" t="s">
        <v>57</v>
      </c>
      <c r="H1968" s="8"/>
      <c r="I1968" s="9">
        <v>1166.72</v>
      </c>
      <c r="J1968" s="8"/>
      <c r="K1968" s="9">
        <v>489.92</v>
      </c>
      <c r="L1968" s="8"/>
      <c r="M1968" s="8"/>
      <c r="N1968" s="8"/>
      <c r="O1968" s="8"/>
      <c r="P1968" s="8"/>
      <c r="Q1968" s="9">
        <v>489.92</v>
      </c>
      <c r="R1968" s="8"/>
      <c r="S1968" s="8"/>
      <c r="T1968" s="10">
        <v>2146.56</v>
      </c>
    </row>
    <row r="1969" spans="1:20" ht="15.75" thickBot="1" x14ac:dyDescent="0.3">
      <c r="A1969" s="4" t="s">
        <v>469</v>
      </c>
      <c r="B1969" s="4" t="s">
        <v>470</v>
      </c>
      <c r="C1969" s="4" t="s">
        <v>471</v>
      </c>
      <c r="D1969" s="4" t="s">
        <v>472</v>
      </c>
      <c r="E1969" s="4" t="s">
        <v>473</v>
      </c>
      <c r="F1969" s="4" t="s">
        <v>26</v>
      </c>
      <c r="G1969" s="4" t="s">
        <v>27</v>
      </c>
      <c r="H1969" s="11">
        <v>4901.9799999999996</v>
      </c>
      <c r="I1969" s="12"/>
      <c r="J1969" s="11">
        <v>2450.9899999999998</v>
      </c>
      <c r="K1969" s="11">
        <v>2450.9899999999998</v>
      </c>
      <c r="L1969" s="11">
        <v>2450.9899999999998</v>
      </c>
      <c r="M1969" s="11">
        <v>2450.9899999999998</v>
      </c>
      <c r="N1969" s="11">
        <v>2450.9899999999998</v>
      </c>
      <c r="O1969" s="11">
        <v>2450.9899999999998</v>
      </c>
      <c r="P1969" s="11">
        <v>2450.9899999999998</v>
      </c>
      <c r="Q1969" s="11">
        <v>2450.9899999999998</v>
      </c>
      <c r="R1969" s="11">
        <v>2450.9899999999998</v>
      </c>
      <c r="S1969" s="11">
        <v>3410.93</v>
      </c>
      <c r="T1969" s="10">
        <v>30371.82</v>
      </c>
    </row>
    <row r="1970" spans="1:20" ht="15.75" thickBot="1" x14ac:dyDescent="0.3">
      <c r="A1970" s="4" t="s">
        <v>469</v>
      </c>
      <c r="B1970" s="4" t="s">
        <v>474</v>
      </c>
      <c r="C1970" s="4" t="s">
        <v>475</v>
      </c>
      <c r="D1970" s="4" t="s">
        <v>472</v>
      </c>
      <c r="E1970" s="4" t="s">
        <v>473</v>
      </c>
      <c r="F1970" s="4" t="s">
        <v>26</v>
      </c>
      <c r="G1970" s="4" t="s">
        <v>27</v>
      </c>
      <c r="H1970" s="8"/>
      <c r="I1970" s="8"/>
      <c r="J1970" s="13">
        <v>0</v>
      </c>
      <c r="K1970" s="8"/>
      <c r="L1970" s="8"/>
      <c r="M1970" s="8"/>
      <c r="N1970" s="8"/>
      <c r="O1970" s="8"/>
      <c r="P1970" s="8"/>
      <c r="Q1970" s="8"/>
      <c r="R1970" s="8"/>
      <c r="S1970" s="8"/>
      <c r="T1970" s="14">
        <v>0</v>
      </c>
    </row>
    <row r="1971" spans="1:20" ht="15.75" thickBot="1" x14ac:dyDescent="0.3">
      <c r="A1971" s="4" t="s">
        <v>469</v>
      </c>
      <c r="B1971" s="4" t="s">
        <v>476</v>
      </c>
      <c r="C1971" s="4" t="s">
        <v>7378</v>
      </c>
      <c r="D1971" s="4" t="s">
        <v>472</v>
      </c>
      <c r="E1971" s="4" t="s">
        <v>473</v>
      </c>
      <c r="F1971" s="4" t="s">
        <v>26</v>
      </c>
      <c r="G1971" s="4" t="s">
        <v>27</v>
      </c>
      <c r="H1971" s="11">
        <v>4704.8</v>
      </c>
      <c r="I1971" s="11">
        <v>8490.7800000000007</v>
      </c>
      <c r="J1971" s="11">
        <v>3748.05</v>
      </c>
      <c r="K1971" s="11">
        <v>3318.7</v>
      </c>
      <c r="L1971" s="11">
        <v>56488.76</v>
      </c>
      <c r="M1971" s="11">
        <v>8190.11</v>
      </c>
      <c r="N1971" s="11">
        <v>5772.84</v>
      </c>
      <c r="O1971" s="12"/>
      <c r="P1971" s="11">
        <v>44199.68</v>
      </c>
      <c r="Q1971" s="11">
        <v>26970.959999999999</v>
      </c>
      <c r="R1971" s="11">
        <v>14268.4</v>
      </c>
      <c r="S1971" s="11">
        <v>8386.83</v>
      </c>
      <c r="T1971" s="10">
        <v>184539.91</v>
      </c>
    </row>
    <row r="1972" spans="1:20" ht="15.75" thickBot="1" x14ac:dyDescent="0.3">
      <c r="A1972" s="4" t="s">
        <v>469</v>
      </c>
      <c r="B1972" s="4" t="s">
        <v>477</v>
      </c>
      <c r="C1972" s="4" t="s">
        <v>478</v>
      </c>
      <c r="D1972" s="4" t="s">
        <v>472</v>
      </c>
      <c r="E1972" s="4" t="s">
        <v>473</v>
      </c>
      <c r="F1972" s="4" t="s">
        <v>26</v>
      </c>
      <c r="G1972" s="4" t="s">
        <v>27</v>
      </c>
      <c r="H1972" s="8"/>
      <c r="I1972" s="8"/>
      <c r="J1972" s="8"/>
      <c r="K1972" s="8"/>
      <c r="L1972" s="8"/>
      <c r="M1972" s="8"/>
      <c r="N1972" s="8"/>
      <c r="O1972" s="8"/>
      <c r="P1972" s="9">
        <v>477.62</v>
      </c>
      <c r="Q1972" s="8"/>
      <c r="R1972" s="8"/>
      <c r="S1972" s="8"/>
      <c r="T1972" s="10">
        <v>477.62</v>
      </c>
    </row>
    <row r="1973" spans="1:20" ht="15.75" thickBot="1" x14ac:dyDescent="0.3">
      <c r="A1973" s="4" t="s">
        <v>479</v>
      </c>
      <c r="B1973" s="4" t="s">
        <v>80</v>
      </c>
      <c r="C1973" s="4" t="s">
        <v>81</v>
      </c>
      <c r="D1973" s="4" t="s">
        <v>480</v>
      </c>
      <c r="E1973" s="4" t="s">
        <v>481</v>
      </c>
      <c r="F1973" s="4" t="s">
        <v>84</v>
      </c>
      <c r="G1973" s="4" t="s">
        <v>85</v>
      </c>
      <c r="H1973" s="12"/>
      <c r="I1973" s="11">
        <v>16.940000000000001</v>
      </c>
      <c r="J1973" s="12"/>
      <c r="K1973" s="12"/>
      <c r="L1973" s="12"/>
      <c r="M1973" s="12"/>
      <c r="N1973" s="12"/>
      <c r="O1973" s="12"/>
      <c r="P1973" s="12"/>
      <c r="Q1973" s="12"/>
      <c r="R1973" s="12"/>
      <c r="S1973" s="12"/>
      <c r="T1973" s="10">
        <v>16.940000000000001</v>
      </c>
    </row>
    <row r="1974" spans="1:20" ht="15.75" thickBot="1" x14ac:dyDescent="0.3">
      <c r="A1974" s="4" t="s">
        <v>479</v>
      </c>
      <c r="B1974" s="4" t="s">
        <v>80</v>
      </c>
      <c r="C1974" s="4" t="s">
        <v>81</v>
      </c>
      <c r="D1974" s="4" t="s">
        <v>480</v>
      </c>
      <c r="E1974" s="4" t="s">
        <v>481</v>
      </c>
      <c r="F1974" s="4" t="s">
        <v>56</v>
      </c>
      <c r="G1974" s="4" t="s">
        <v>57</v>
      </c>
      <c r="H1974" s="8"/>
      <c r="I1974" s="9">
        <v>583.36</v>
      </c>
      <c r="J1974" s="8"/>
      <c r="K1974" s="8"/>
      <c r="L1974" s="8"/>
      <c r="M1974" s="8"/>
      <c r="N1974" s="8"/>
      <c r="O1974" s="8"/>
      <c r="P1974" s="8"/>
      <c r="Q1974" s="8"/>
      <c r="R1974" s="8"/>
      <c r="S1974" s="8"/>
      <c r="T1974" s="10">
        <v>583.36</v>
      </c>
    </row>
    <row r="1975" spans="1:20" ht="15.75" thickBot="1" x14ac:dyDescent="0.3">
      <c r="A1975" s="4" t="s">
        <v>479</v>
      </c>
      <c r="B1975" s="4" t="s">
        <v>80</v>
      </c>
      <c r="C1975" s="4" t="s">
        <v>81</v>
      </c>
      <c r="D1975" s="4" t="s">
        <v>480</v>
      </c>
      <c r="E1975" s="4" t="s">
        <v>481</v>
      </c>
      <c r="F1975" s="4" t="s">
        <v>68</v>
      </c>
      <c r="G1975" s="4" t="s">
        <v>69</v>
      </c>
      <c r="H1975" s="12"/>
      <c r="I1975" s="11">
        <v>108.38</v>
      </c>
      <c r="J1975" s="12"/>
      <c r="K1975" s="12"/>
      <c r="L1975" s="12"/>
      <c r="M1975" s="12"/>
      <c r="N1975" s="12"/>
      <c r="O1975" s="12"/>
      <c r="P1975" s="12"/>
      <c r="Q1975" s="12"/>
      <c r="R1975" s="12"/>
      <c r="S1975" s="12"/>
      <c r="T1975" s="10">
        <v>108.38</v>
      </c>
    </row>
    <row r="1976" spans="1:20" ht="15.75" thickBot="1" x14ac:dyDescent="0.3">
      <c r="A1976" s="4" t="s">
        <v>479</v>
      </c>
      <c r="B1976" s="4" t="s">
        <v>80</v>
      </c>
      <c r="C1976" s="4" t="s">
        <v>81</v>
      </c>
      <c r="D1976" s="4" t="s">
        <v>482</v>
      </c>
      <c r="E1976" s="4" t="s">
        <v>483</v>
      </c>
      <c r="F1976" s="4" t="s">
        <v>144</v>
      </c>
      <c r="G1976" s="4" t="s">
        <v>145</v>
      </c>
      <c r="H1976" s="8"/>
      <c r="I1976" s="8"/>
      <c r="J1976" s="8"/>
      <c r="K1976" s="9">
        <v>24.15</v>
      </c>
      <c r="L1976" s="8"/>
      <c r="M1976" s="8"/>
      <c r="N1976" s="8"/>
      <c r="O1976" s="8"/>
      <c r="P1976" s="8"/>
      <c r="Q1976" s="8"/>
      <c r="R1976" s="8"/>
      <c r="S1976" s="8"/>
      <c r="T1976" s="10">
        <v>24.15</v>
      </c>
    </row>
    <row r="1977" spans="1:20" ht="15.75" thickBot="1" x14ac:dyDescent="0.3">
      <c r="A1977" s="4" t="s">
        <v>479</v>
      </c>
      <c r="B1977" s="4" t="s">
        <v>333</v>
      </c>
      <c r="C1977" s="4" t="s">
        <v>95</v>
      </c>
      <c r="D1977" s="4" t="s">
        <v>482</v>
      </c>
      <c r="E1977" s="4" t="s">
        <v>483</v>
      </c>
      <c r="F1977" s="4" t="s">
        <v>132</v>
      </c>
      <c r="G1977" s="4" t="s">
        <v>133</v>
      </c>
      <c r="H1977" s="12"/>
      <c r="I1977" s="12"/>
      <c r="J1977" s="12"/>
      <c r="K1977" s="12"/>
      <c r="L1977" s="12"/>
      <c r="M1977" s="12"/>
      <c r="N1977" s="12"/>
      <c r="O1977" s="12"/>
      <c r="P1977" s="12"/>
      <c r="Q1977" s="12"/>
      <c r="R1977" s="12"/>
      <c r="S1977" s="11">
        <v>126.91</v>
      </c>
      <c r="T1977" s="10">
        <v>126.91</v>
      </c>
    </row>
    <row r="1978" spans="1:20" ht="15.75" thickBot="1" x14ac:dyDescent="0.3">
      <c r="A1978" s="4" t="s">
        <v>479</v>
      </c>
      <c r="B1978" s="4" t="s">
        <v>336</v>
      </c>
      <c r="C1978" s="4" t="s">
        <v>337</v>
      </c>
      <c r="D1978" s="4" t="s">
        <v>484</v>
      </c>
      <c r="E1978" s="4" t="s">
        <v>485</v>
      </c>
      <c r="F1978" s="4" t="s">
        <v>84</v>
      </c>
      <c r="G1978" s="4" t="s">
        <v>85</v>
      </c>
      <c r="H1978" s="8"/>
      <c r="I1978" s="8"/>
      <c r="J1978" s="8"/>
      <c r="K1978" s="8"/>
      <c r="L1978" s="8"/>
      <c r="M1978" s="8"/>
      <c r="N1978" s="8"/>
      <c r="O1978" s="8"/>
      <c r="P1978" s="8"/>
      <c r="Q1978" s="9">
        <v>15.08</v>
      </c>
      <c r="R1978" s="8"/>
      <c r="S1978" s="8"/>
      <c r="T1978" s="10">
        <v>15.08</v>
      </c>
    </row>
    <row r="1979" spans="1:20" ht="15.75" thickBot="1" x14ac:dyDescent="0.3">
      <c r="A1979" s="4" t="s">
        <v>479</v>
      </c>
      <c r="B1979" s="4" t="s">
        <v>336</v>
      </c>
      <c r="C1979" s="4" t="s">
        <v>337</v>
      </c>
      <c r="D1979" s="4" t="s">
        <v>484</v>
      </c>
      <c r="E1979" s="4" t="s">
        <v>485</v>
      </c>
      <c r="F1979" s="4" t="s">
        <v>56</v>
      </c>
      <c r="G1979" s="4" t="s">
        <v>57</v>
      </c>
      <c r="H1979" s="12"/>
      <c r="I1979" s="12"/>
      <c r="J1979" s="12"/>
      <c r="K1979" s="12"/>
      <c r="L1979" s="12"/>
      <c r="M1979" s="12"/>
      <c r="N1979" s="12"/>
      <c r="O1979" s="12"/>
      <c r="P1979" s="12"/>
      <c r="Q1979" s="11">
        <v>519.36</v>
      </c>
      <c r="R1979" s="12"/>
      <c r="S1979" s="12"/>
      <c r="T1979" s="10">
        <v>519.36</v>
      </c>
    </row>
    <row r="1980" spans="1:20" ht="15.75" thickBot="1" x14ac:dyDescent="0.3">
      <c r="A1980" s="4" t="s">
        <v>479</v>
      </c>
      <c r="B1980" s="4" t="s">
        <v>336</v>
      </c>
      <c r="C1980" s="4" t="s">
        <v>337</v>
      </c>
      <c r="D1980" s="4" t="s">
        <v>484</v>
      </c>
      <c r="E1980" s="4" t="s">
        <v>485</v>
      </c>
      <c r="F1980" s="4" t="s">
        <v>68</v>
      </c>
      <c r="G1980" s="4" t="s">
        <v>69</v>
      </c>
      <c r="H1980" s="8"/>
      <c r="I1980" s="8"/>
      <c r="J1980" s="8"/>
      <c r="K1980" s="8"/>
      <c r="L1980" s="8"/>
      <c r="M1980" s="8"/>
      <c r="N1980" s="8"/>
      <c r="O1980" s="8"/>
      <c r="P1980" s="8"/>
      <c r="Q1980" s="9">
        <v>96.45</v>
      </c>
      <c r="R1980" s="8"/>
      <c r="S1980" s="8"/>
      <c r="T1980" s="10">
        <v>96.45</v>
      </c>
    </row>
    <row r="1981" spans="1:20" ht="15.75" thickBot="1" x14ac:dyDescent="0.3">
      <c r="A1981" s="4" t="s">
        <v>479</v>
      </c>
      <c r="B1981" s="4" t="s">
        <v>336</v>
      </c>
      <c r="C1981" s="4" t="s">
        <v>337</v>
      </c>
      <c r="D1981" s="4" t="s">
        <v>482</v>
      </c>
      <c r="E1981" s="4" t="s">
        <v>483</v>
      </c>
      <c r="F1981" s="4" t="s">
        <v>110</v>
      </c>
      <c r="G1981" s="4" t="s">
        <v>111</v>
      </c>
      <c r="H1981" s="11">
        <v>6230.87</v>
      </c>
      <c r="I1981" s="11">
        <v>8208.34</v>
      </c>
      <c r="J1981" s="11">
        <v>6850.23</v>
      </c>
      <c r="K1981" s="11">
        <v>4186.25</v>
      </c>
      <c r="L1981" s="11">
        <v>8023.65</v>
      </c>
      <c r="M1981" s="11">
        <v>8372.5</v>
      </c>
      <c r="N1981" s="11">
        <v>7116.63</v>
      </c>
      <c r="O1981" s="11">
        <v>5423.1</v>
      </c>
      <c r="P1981" s="11">
        <v>7116.63</v>
      </c>
      <c r="Q1981" s="11">
        <v>8372.5</v>
      </c>
      <c r="R1981" s="11">
        <v>7611.36</v>
      </c>
      <c r="S1981" s="11">
        <v>7611.36</v>
      </c>
      <c r="T1981" s="10">
        <v>85123.42</v>
      </c>
    </row>
    <row r="1982" spans="1:20" ht="15.75" thickBot="1" x14ac:dyDescent="0.3">
      <c r="A1982" s="4" t="s">
        <v>479</v>
      </c>
      <c r="B1982" s="4" t="s">
        <v>336</v>
      </c>
      <c r="C1982" s="4" t="s">
        <v>337</v>
      </c>
      <c r="D1982" s="4" t="s">
        <v>482</v>
      </c>
      <c r="E1982" s="4" t="s">
        <v>483</v>
      </c>
      <c r="F1982" s="4" t="s">
        <v>86</v>
      </c>
      <c r="G1982" s="4" t="s">
        <v>87</v>
      </c>
      <c r="H1982" s="9">
        <v>11234.58</v>
      </c>
      <c r="I1982" s="9">
        <v>10649.3</v>
      </c>
      <c r="J1982" s="9">
        <v>12294.92</v>
      </c>
      <c r="K1982" s="9">
        <v>6010.5</v>
      </c>
      <c r="L1982" s="9">
        <v>17633.38</v>
      </c>
      <c r="M1982" s="9">
        <v>11400.36</v>
      </c>
      <c r="N1982" s="9">
        <v>9941.66</v>
      </c>
      <c r="O1982" s="9">
        <v>11053.78</v>
      </c>
      <c r="P1982" s="9">
        <v>6133.93</v>
      </c>
      <c r="Q1982" s="9">
        <v>13490.13</v>
      </c>
      <c r="R1982" s="9">
        <v>9474.66</v>
      </c>
      <c r="S1982" s="9">
        <v>8033.66</v>
      </c>
      <c r="T1982" s="10">
        <v>127350.86</v>
      </c>
    </row>
    <row r="1983" spans="1:20" ht="15.75" thickBot="1" x14ac:dyDescent="0.3">
      <c r="A1983" s="4" t="s">
        <v>479</v>
      </c>
      <c r="B1983" s="4" t="s">
        <v>336</v>
      </c>
      <c r="C1983" s="4" t="s">
        <v>337</v>
      </c>
      <c r="D1983" s="4" t="s">
        <v>482</v>
      </c>
      <c r="E1983" s="4" t="s">
        <v>483</v>
      </c>
      <c r="F1983" s="4" t="s">
        <v>116</v>
      </c>
      <c r="G1983" s="4" t="s">
        <v>117</v>
      </c>
      <c r="H1983" s="11">
        <v>609.33000000000004</v>
      </c>
      <c r="I1983" s="11">
        <v>696.34</v>
      </c>
      <c r="J1983" s="11">
        <v>-62.5</v>
      </c>
      <c r="K1983" s="11">
        <v>-13.02</v>
      </c>
      <c r="L1983" s="11">
        <v>197.91</v>
      </c>
      <c r="M1983" s="11">
        <v>-41.67</v>
      </c>
      <c r="N1983" s="12"/>
      <c r="O1983" s="11">
        <v>78.12</v>
      </c>
      <c r="P1983" s="11">
        <v>26.04</v>
      </c>
      <c r="Q1983" s="11">
        <v>1320.88</v>
      </c>
      <c r="R1983" s="11">
        <v>-161.02000000000001</v>
      </c>
      <c r="S1983" s="11">
        <v>-53.66</v>
      </c>
      <c r="T1983" s="10">
        <v>2596.75</v>
      </c>
    </row>
    <row r="1984" spans="1:20" ht="15.75" thickBot="1" x14ac:dyDescent="0.3">
      <c r="A1984" s="4" t="s">
        <v>479</v>
      </c>
      <c r="B1984" s="4" t="s">
        <v>336</v>
      </c>
      <c r="C1984" s="4" t="s">
        <v>337</v>
      </c>
      <c r="D1984" s="4" t="s">
        <v>482</v>
      </c>
      <c r="E1984" s="4" t="s">
        <v>483</v>
      </c>
      <c r="F1984" s="4" t="s">
        <v>88</v>
      </c>
      <c r="G1984" s="4" t="s">
        <v>89</v>
      </c>
      <c r="H1984" s="9">
        <v>2878.62</v>
      </c>
      <c r="I1984" s="9">
        <v>2647.41</v>
      </c>
      <c r="J1984" s="9">
        <v>2823.97</v>
      </c>
      <c r="K1984" s="9">
        <v>2746.3</v>
      </c>
      <c r="L1984" s="9">
        <v>2900.8</v>
      </c>
      <c r="M1984" s="9">
        <v>2746.64</v>
      </c>
      <c r="N1984" s="9">
        <v>2823.63</v>
      </c>
      <c r="O1984" s="9">
        <v>2900.97</v>
      </c>
      <c r="P1984" s="9">
        <v>2669.33</v>
      </c>
      <c r="Q1984" s="9">
        <v>2900.81</v>
      </c>
      <c r="R1984" s="9">
        <v>2823.72</v>
      </c>
      <c r="S1984" s="9">
        <v>2794.98</v>
      </c>
      <c r="T1984" s="10">
        <v>33657.18</v>
      </c>
    </row>
    <row r="1985" spans="1:20" ht="15.75" thickBot="1" x14ac:dyDescent="0.3">
      <c r="A1985" s="4" t="s">
        <v>479</v>
      </c>
      <c r="B1985" s="4" t="s">
        <v>336</v>
      </c>
      <c r="C1985" s="4" t="s">
        <v>337</v>
      </c>
      <c r="D1985" s="4" t="s">
        <v>482</v>
      </c>
      <c r="E1985" s="4" t="s">
        <v>483</v>
      </c>
      <c r="F1985" s="4" t="s">
        <v>90</v>
      </c>
      <c r="G1985" s="4" t="s">
        <v>91</v>
      </c>
      <c r="H1985" s="11">
        <v>11283.23</v>
      </c>
      <c r="I1985" s="11">
        <v>10399.19</v>
      </c>
      <c r="J1985" s="11">
        <v>10959.23</v>
      </c>
      <c r="K1985" s="11">
        <v>10667.65</v>
      </c>
      <c r="L1985" s="11">
        <v>11301.42</v>
      </c>
      <c r="M1985" s="11">
        <v>10663.11</v>
      </c>
      <c r="N1985" s="11">
        <v>10969.47</v>
      </c>
      <c r="O1985" s="11">
        <v>11281.62</v>
      </c>
      <c r="P1985" s="11">
        <v>10374.65</v>
      </c>
      <c r="Q1985" s="11">
        <v>11486.19</v>
      </c>
      <c r="R1985" s="11">
        <v>10943.01</v>
      </c>
      <c r="S1985" s="11">
        <v>10849.16</v>
      </c>
      <c r="T1985" s="10">
        <v>131177.93</v>
      </c>
    </row>
    <row r="1986" spans="1:20" ht="15.75" thickBot="1" x14ac:dyDescent="0.3">
      <c r="A1986" s="4" t="s">
        <v>479</v>
      </c>
      <c r="B1986" s="4" t="s">
        <v>336</v>
      </c>
      <c r="C1986" s="4" t="s">
        <v>337</v>
      </c>
      <c r="D1986" s="4" t="s">
        <v>482</v>
      </c>
      <c r="E1986" s="4" t="s">
        <v>483</v>
      </c>
      <c r="F1986" s="4" t="s">
        <v>84</v>
      </c>
      <c r="G1986" s="4" t="s">
        <v>85</v>
      </c>
      <c r="H1986" s="9">
        <v>68.849999999999994</v>
      </c>
      <c r="I1986" s="9">
        <v>100.47</v>
      </c>
      <c r="J1986" s="9">
        <v>62.1</v>
      </c>
      <c r="K1986" s="9">
        <v>26.65</v>
      </c>
      <c r="L1986" s="9">
        <v>361.87</v>
      </c>
      <c r="M1986" s="9">
        <v>49.29</v>
      </c>
      <c r="N1986" s="9">
        <v>64.59</v>
      </c>
      <c r="O1986" s="9">
        <v>58.48</v>
      </c>
      <c r="P1986" s="9">
        <v>-35.93</v>
      </c>
      <c r="Q1986" s="9">
        <v>359.21</v>
      </c>
      <c r="R1986" s="9">
        <v>-114.03</v>
      </c>
      <c r="S1986" s="9">
        <v>32.270000000000003</v>
      </c>
      <c r="T1986" s="10">
        <v>1033.82</v>
      </c>
    </row>
    <row r="1987" spans="1:20" ht="15.75" thickBot="1" x14ac:dyDescent="0.3">
      <c r="A1987" s="4" t="s">
        <v>479</v>
      </c>
      <c r="B1987" s="4" t="s">
        <v>336</v>
      </c>
      <c r="C1987" s="4" t="s">
        <v>337</v>
      </c>
      <c r="D1987" s="4" t="s">
        <v>482</v>
      </c>
      <c r="E1987" s="4" t="s">
        <v>483</v>
      </c>
      <c r="F1987" s="4" t="s">
        <v>166</v>
      </c>
      <c r="G1987" s="4" t="s">
        <v>167</v>
      </c>
      <c r="H1987" s="11">
        <v>-13568.8</v>
      </c>
      <c r="I1987" s="12"/>
      <c r="J1987" s="12"/>
      <c r="K1987" s="12"/>
      <c r="L1987" s="11">
        <v>-57678.559999999998</v>
      </c>
      <c r="M1987" s="11">
        <v>-15588.8</v>
      </c>
      <c r="N1987" s="11">
        <v>-14029.92</v>
      </c>
      <c r="O1987" s="11">
        <v>-13250.48</v>
      </c>
      <c r="P1987" s="11">
        <v>-13250.48</v>
      </c>
      <c r="Q1987" s="11">
        <v>-15588.8</v>
      </c>
      <c r="R1987" s="11">
        <v>-17927.12</v>
      </c>
      <c r="S1987" s="11">
        <v>-15588.8</v>
      </c>
      <c r="T1987" s="10">
        <v>-176471.76</v>
      </c>
    </row>
    <row r="1988" spans="1:20" ht="15.75" thickBot="1" x14ac:dyDescent="0.3">
      <c r="A1988" s="4" t="s">
        <v>479</v>
      </c>
      <c r="B1988" s="4" t="s">
        <v>336</v>
      </c>
      <c r="C1988" s="4" t="s">
        <v>337</v>
      </c>
      <c r="D1988" s="4" t="s">
        <v>482</v>
      </c>
      <c r="E1988" s="4" t="s">
        <v>483</v>
      </c>
      <c r="F1988" s="4" t="s">
        <v>106</v>
      </c>
      <c r="G1988" s="4" t="s">
        <v>107</v>
      </c>
      <c r="H1988" s="9">
        <v>-20118.560000000001</v>
      </c>
      <c r="I1988" s="9">
        <v>-17944.52</v>
      </c>
      <c r="J1988" s="9">
        <v>-21899</v>
      </c>
      <c r="K1988" s="9">
        <v>-10906.56</v>
      </c>
      <c r="L1988" s="9">
        <v>-20704.96</v>
      </c>
      <c r="M1988" s="9">
        <v>-20704.96</v>
      </c>
      <c r="N1988" s="9">
        <v>-17246.080000000002</v>
      </c>
      <c r="O1988" s="9">
        <v>-19754.560000000001</v>
      </c>
      <c r="P1988" s="9">
        <v>-13787.2</v>
      </c>
      <c r="Q1988" s="9">
        <v>-14100.48</v>
      </c>
      <c r="R1988" s="9">
        <v>-22974.38</v>
      </c>
      <c r="S1988" s="9">
        <v>-14517.36</v>
      </c>
      <c r="T1988" s="10">
        <v>-214658.62</v>
      </c>
    </row>
    <row r="1989" spans="1:20" ht="15.75" thickBot="1" x14ac:dyDescent="0.3">
      <c r="A1989" s="4" t="s">
        <v>479</v>
      </c>
      <c r="B1989" s="4" t="s">
        <v>336</v>
      </c>
      <c r="C1989" s="4" t="s">
        <v>337</v>
      </c>
      <c r="D1989" s="4" t="s">
        <v>482</v>
      </c>
      <c r="E1989" s="4" t="s">
        <v>483</v>
      </c>
      <c r="F1989" s="4" t="s">
        <v>108</v>
      </c>
      <c r="G1989" s="4" t="s">
        <v>109</v>
      </c>
      <c r="H1989" s="11">
        <v>-758.14</v>
      </c>
      <c r="I1989" s="11">
        <v>-644.14</v>
      </c>
      <c r="J1989" s="11">
        <v>-30.33</v>
      </c>
      <c r="K1989" s="12"/>
      <c r="L1989" s="11">
        <v>-181.96</v>
      </c>
      <c r="M1989" s="12"/>
      <c r="N1989" s="12"/>
      <c r="O1989" s="11">
        <v>-121.3</v>
      </c>
      <c r="P1989" s="15">
        <v>0</v>
      </c>
      <c r="Q1989" s="11">
        <v>-854.6</v>
      </c>
      <c r="R1989" s="11">
        <v>-308.73</v>
      </c>
      <c r="S1989" s="11">
        <v>-124.94</v>
      </c>
      <c r="T1989" s="10">
        <v>-3024.14</v>
      </c>
    </row>
    <row r="1990" spans="1:20" ht="15.75" thickBot="1" x14ac:dyDescent="0.3">
      <c r="A1990" s="4" t="s">
        <v>479</v>
      </c>
      <c r="B1990" s="4" t="s">
        <v>338</v>
      </c>
      <c r="C1990" s="4" t="s">
        <v>339</v>
      </c>
      <c r="D1990" s="4" t="s">
        <v>486</v>
      </c>
      <c r="E1990" s="4" t="s">
        <v>487</v>
      </c>
      <c r="F1990" s="4" t="s">
        <v>136</v>
      </c>
      <c r="G1990" s="4" t="s">
        <v>137</v>
      </c>
      <c r="H1990" s="8"/>
      <c r="I1990" s="8"/>
      <c r="J1990" s="8"/>
      <c r="K1990" s="8"/>
      <c r="L1990" s="8"/>
      <c r="M1990" s="8"/>
      <c r="N1990" s="8"/>
      <c r="O1990" s="8"/>
      <c r="P1990" s="8"/>
      <c r="Q1990" s="8"/>
      <c r="R1990" s="9">
        <v>3.35</v>
      </c>
      <c r="S1990" s="8"/>
      <c r="T1990" s="10">
        <v>3.35</v>
      </c>
    </row>
    <row r="1991" spans="1:20" ht="15.75" thickBot="1" x14ac:dyDescent="0.3">
      <c r="A1991" s="4" t="s">
        <v>479</v>
      </c>
      <c r="B1991" s="4" t="s">
        <v>338</v>
      </c>
      <c r="C1991" s="4" t="s">
        <v>339</v>
      </c>
      <c r="D1991" s="4" t="s">
        <v>482</v>
      </c>
      <c r="E1991" s="4" t="s">
        <v>483</v>
      </c>
      <c r="F1991" s="4" t="s">
        <v>84</v>
      </c>
      <c r="G1991" s="4" t="s">
        <v>85</v>
      </c>
      <c r="H1991" s="12"/>
      <c r="I1991" s="12"/>
      <c r="J1991" s="12"/>
      <c r="K1991" s="12"/>
      <c r="L1991" s="11">
        <v>-57.18</v>
      </c>
      <c r="M1991" s="12"/>
      <c r="N1991" s="12"/>
      <c r="O1991" s="12"/>
      <c r="P1991" s="12"/>
      <c r="Q1991" s="12"/>
      <c r="R1991" s="12"/>
      <c r="S1991" s="12"/>
      <c r="T1991" s="10">
        <v>-57.18</v>
      </c>
    </row>
    <row r="1992" spans="1:20" ht="15.75" thickBot="1" x14ac:dyDescent="0.3">
      <c r="A1992" s="4" t="s">
        <v>479</v>
      </c>
      <c r="B1992" s="4" t="s">
        <v>338</v>
      </c>
      <c r="C1992" s="4" t="s">
        <v>339</v>
      </c>
      <c r="D1992" s="4" t="s">
        <v>482</v>
      </c>
      <c r="E1992" s="4" t="s">
        <v>483</v>
      </c>
      <c r="F1992" s="4" t="s">
        <v>144</v>
      </c>
      <c r="G1992" s="4" t="s">
        <v>145</v>
      </c>
      <c r="H1992" s="9">
        <v>12</v>
      </c>
      <c r="I1992" s="9">
        <v>18.84</v>
      </c>
      <c r="J1992" s="8"/>
      <c r="K1992" s="8"/>
      <c r="L1992" s="8"/>
      <c r="M1992" s="8"/>
      <c r="N1992" s="8"/>
      <c r="O1992" s="8"/>
      <c r="P1992" s="9">
        <v>47.99</v>
      </c>
      <c r="Q1992" s="8"/>
      <c r="R1992" s="8"/>
      <c r="S1992" s="8"/>
      <c r="T1992" s="10">
        <v>78.83</v>
      </c>
    </row>
    <row r="1993" spans="1:20" ht="15.75" thickBot="1" x14ac:dyDescent="0.3">
      <c r="A1993" s="4" t="s">
        <v>479</v>
      </c>
      <c r="B1993" s="4" t="s">
        <v>338</v>
      </c>
      <c r="C1993" s="4" t="s">
        <v>339</v>
      </c>
      <c r="D1993" s="4" t="s">
        <v>482</v>
      </c>
      <c r="E1993" s="4" t="s">
        <v>483</v>
      </c>
      <c r="F1993" s="4" t="s">
        <v>106</v>
      </c>
      <c r="G1993" s="4" t="s">
        <v>107</v>
      </c>
      <c r="H1993" s="12"/>
      <c r="I1993" s="12"/>
      <c r="J1993" s="12"/>
      <c r="K1993" s="12"/>
      <c r="L1993" s="11">
        <v>-2077.44</v>
      </c>
      <c r="M1993" s="12"/>
      <c r="N1993" s="12"/>
      <c r="O1993" s="12"/>
      <c r="P1993" s="12"/>
      <c r="Q1993" s="12"/>
      <c r="R1993" s="12"/>
      <c r="S1993" s="12"/>
      <c r="T1993" s="10">
        <v>-2077.44</v>
      </c>
    </row>
    <row r="1994" spans="1:20" ht="15.75" thickBot="1" x14ac:dyDescent="0.3">
      <c r="A1994" s="4" t="s">
        <v>479</v>
      </c>
      <c r="B1994" s="4" t="s">
        <v>338</v>
      </c>
      <c r="C1994" s="4" t="s">
        <v>339</v>
      </c>
      <c r="D1994" s="4" t="s">
        <v>482</v>
      </c>
      <c r="E1994" s="4" t="s">
        <v>483</v>
      </c>
      <c r="F1994" s="4" t="s">
        <v>108</v>
      </c>
      <c r="G1994" s="4" t="s">
        <v>109</v>
      </c>
      <c r="H1994" s="8"/>
      <c r="I1994" s="8"/>
      <c r="J1994" s="8"/>
      <c r="K1994" s="8"/>
      <c r="L1994" s="9">
        <v>-257.2</v>
      </c>
      <c r="M1994" s="8"/>
      <c r="N1994" s="8"/>
      <c r="O1994" s="8"/>
      <c r="P1994" s="8"/>
      <c r="Q1994" s="8"/>
      <c r="R1994" s="8"/>
      <c r="S1994" s="8"/>
      <c r="T1994" s="10">
        <v>-257.2</v>
      </c>
    </row>
    <row r="1995" spans="1:20" ht="15.75" thickBot="1" x14ac:dyDescent="0.3">
      <c r="A1995" s="4" t="s">
        <v>479</v>
      </c>
      <c r="B1995" s="4" t="s">
        <v>223</v>
      </c>
      <c r="C1995" s="4" t="s">
        <v>224</v>
      </c>
      <c r="D1995" s="4" t="s">
        <v>488</v>
      </c>
      <c r="E1995" s="4" t="s">
        <v>489</v>
      </c>
      <c r="F1995" s="4" t="s">
        <v>84</v>
      </c>
      <c r="G1995" s="4" t="s">
        <v>85</v>
      </c>
      <c r="H1995" s="11">
        <v>39.04</v>
      </c>
      <c r="I1995" s="11">
        <v>0.57999999999999996</v>
      </c>
      <c r="J1995" s="11">
        <v>3.5</v>
      </c>
      <c r="K1995" s="11">
        <v>6.41</v>
      </c>
      <c r="L1995" s="11">
        <v>3.21</v>
      </c>
      <c r="M1995" s="11">
        <v>4.08</v>
      </c>
      <c r="N1995" s="11">
        <v>2.91</v>
      </c>
      <c r="O1995" s="11">
        <v>3.5</v>
      </c>
      <c r="P1995" s="11">
        <v>2.91</v>
      </c>
      <c r="Q1995" s="11">
        <v>4.08</v>
      </c>
      <c r="R1995" s="11">
        <v>1.75</v>
      </c>
      <c r="S1995" s="11">
        <v>13.98</v>
      </c>
      <c r="T1995" s="10">
        <v>85.95</v>
      </c>
    </row>
    <row r="1996" spans="1:20" ht="15.75" thickBot="1" x14ac:dyDescent="0.3">
      <c r="A1996" s="4" t="s">
        <v>479</v>
      </c>
      <c r="B1996" s="4" t="s">
        <v>223</v>
      </c>
      <c r="C1996" s="4" t="s">
        <v>224</v>
      </c>
      <c r="D1996" s="4" t="s">
        <v>488</v>
      </c>
      <c r="E1996" s="4" t="s">
        <v>489</v>
      </c>
      <c r="F1996" s="4" t="s">
        <v>56</v>
      </c>
      <c r="G1996" s="4" t="s">
        <v>57</v>
      </c>
      <c r="H1996" s="9">
        <v>1593.93</v>
      </c>
      <c r="I1996" s="9">
        <v>23.79</v>
      </c>
      <c r="J1996" s="9">
        <v>142.80000000000001</v>
      </c>
      <c r="K1996" s="9">
        <v>261.8</v>
      </c>
      <c r="L1996" s="9">
        <v>130.9</v>
      </c>
      <c r="M1996" s="9">
        <v>166.6</v>
      </c>
      <c r="N1996" s="9">
        <v>119</v>
      </c>
      <c r="O1996" s="9">
        <v>142.80000000000001</v>
      </c>
      <c r="P1996" s="9">
        <v>119</v>
      </c>
      <c r="Q1996" s="9">
        <v>166.6</v>
      </c>
      <c r="R1996" s="9">
        <v>71.400000000000006</v>
      </c>
      <c r="S1996" s="9">
        <v>36.76</v>
      </c>
      <c r="T1996" s="10">
        <v>2975.38</v>
      </c>
    </row>
    <row r="1997" spans="1:20" ht="15.75" thickBot="1" x14ac:dyDescent="0.3">
      <c r="A1997" s="4" t="s">
        <v>479</v>
      </c>
      <c r="B1997" s="4" t="s">
        <v>223</v>
      </c>
      <c r="C1997" s="4" t="s">
        <v>224</v>
      </c>
      <c r="D1997" s="4" t="s">
        <v>488</v>
      </c>
      <c r="E1997" s="4" t="s">
        <v>489</v>
      </c>
      <c r="F1997" s="4" t="s">
        <v>68</v>
      </c>
      <c r="G1997" s="4" t="s">
        <v>69</v>
      </c>
      <c r="H1997" s="12"/>
      <c r="I1997" s="12"/>
      <c r="J1997" s="12"/>
      <c r="K1997" s="12"/>
      <c r="L1997" s="12"/>
      <c r="M1997" s="12"/>
      <c r="N1997" s="12"/>
      <c r="O1997" s="12"/>
      <c r="P1997" s="12"/>
      <c r="Q1997" s="12"/>
      <c r="R1997" s="12"/>
      <c r="S1997" s="11">
        <v>534.16</v>
      </c>
      <c r="T1997" s="10">
        <v>534.16</v>
      </c>
    </row>
    <row r="1998" spans="1:20" ht="15.75" thickBot="1" x14ac:dyDescent="0.3">
      <c r="A1998" s="4" t="s">
        <v>479</v>
      </c>
      <c r="B1998" s="4" t="s">
        <v>223</v>
      </c>
      <c r="C1998" s="4" t="s">
        <v>224</v>
      </c>
      <c r="D1998" s="4" t="s">
        <v>482</v>
      </c>
      <c r="E1998" s="4" t="s">
        <v>483</v>
      </c>
      <c r="F1998" s="4" t="s">
        <v>110</v>
      </c>
      <c r="G1998" s="4" t="s">
        <v>111</v>
      </c>
      <c r="H1998" s="9">
        <v>26801.69</v>
      </c>
      <c r="I1998" s="9">
        <v>34551.94</v>
      </c>
      <c r="J1998" s="9">
        <v>37539.589999999997</v>
      </c>
      <c r="K1998" s="9">
        <v>33556.65</v>
      </c>
      <c r="L1998" s="9">
        <v>35030.019999999997</v>
      </c>
      <c r="M1998" s="9">
        <v>38132.769999999997</v>
      </c>
      <c r="N1998" s="9">
        <v>33045.480000000003</v>
      </c>
      <c r="O1998" s="9">
        <v>32468.17</v>
      </c>
      <c r="P1998" s="9">
        <v>34475.08</v>
      </c>
      <c r="Q1998" s="9">
        <v>28679.48</v>
      </c>
      <c r="R1998" s="9">
        <v>31542.76</v>
      </c>
      <c r="S1998" s="9">
        <v>31046.84</v>
      </c>
      <c r="T1998" s="10">
        <v>396870.47</v>
      </c>
    </row>
    <row r="1999" spans="1:20" ht="15.75" thickBot="1" x14ac:dyDescent="0.3">
      <c r="A1999" s="4" t="s">
        <v>479</v>
      </c>
      <c r="B1999" s="4" t="s">
        <v>223</v>
      </c>
      <c r="C1999" s="4" t="s">
        <v>224</v>
      </c>
      <c r="D1999" s="4" t="s">
        <v>482</v>
      </c>
      <c r="E1999" s="4" t="s">
        <v>483</v>
      </c>
      <c r="F1999" s="4" t="s">
        <v>112</v>
      </c>
      <c r="G1999" s="4" t="s">
        <v>113</v>
      </c>
      <c r="H1999" s="12"/>
      <c r="I1999" s="12"/>
      <c r="J1999" s="12"/>
      <c r="K1999" s="12"/>
      <c r="L1999" s="11">
        <v>126</v>
      </c>
      <c r="M1999" s="12"/>
      <c r="N1999" s="12"/>
      <c r="O1999" s="12"/>
      <c r="P1999" s="12"/>
      <c r="Q1999" s="12"/>
      <c r="R1999" s="12"/>
      <c r="S1999" s="12"/>
      <c r="T1999" s="10">
        <v>126</v>
      </c>
    </row>
    <row r="2000" spans="1:20" ht="15.75" thickBot="1" x14ac:dyDescent="0.3">
      <c r="A2000" s="4" t="s">
        <v>479</v>
      </c>
      <c r="B2000" s="4" t="s">
        <v>223</v>
      </c>
      <c r="C2000" s="4" t="s">
        <v>224</v>
      </c>
      <c r="D2000" s="4" t="s">
        <v>482</v>
      </c>
      <c r="E2000" s="4" t="s">
        <v>483</v>
      </c>
      <c r="F2000" s="4" t="s">
        <v>88</v>
      </c>
      <c r="G2000" s="4" t="s">
        <v>89</v>
      </c>
      <c r="H2000" s="9">
        <v>3961.7</v>
      </c>
      <c r="I2000" s="9">
        <v>4790.8999999999996</v>
      </c>
      <c r="J2000" s="9">
        <v>5304.08</v>
      </c>
      <c r="K2000" s="9">
        <v>5304.1</v>
      </c>
      <c r="L2000" s="9">
        <v>5304.07</v>
      </c>
      <c r="M2000" s="9">
        <v>5304.07</v>
      </c>
      <c r="N2000" s="9">
        <v>5304.05</v>
      </c>
      <c r="O2000" s="9">
        <v>5304.03</v>
      </c>
      <c r="P2000" s="9">
        <v>5304.05</v>
      </c>
      <c r="Q2000" s="9">
        <v>5304.09</v>
      </c>
      <c r="R2000" s="9">
        <v>5304.07</v>
      </c>
      <c r="S2000" s="9">
        <v>5304.07</v>
      </c>
      <c r="T2000" s="10">
        <v>61793.279999999999</v>
      </c>
    </row>
    <row r="2001" spans="1:20" ht="15.75" thickBot="1" x14ac:dyDescent="0.3">
      <c r="A2001" s="4" t="s">
        <v>479</v>
      </c>
      <c r="B2001" s="4" t="s">
        <v>223</v>
      </c>
      <c r="C2001" s="4" t="s">
        <v>224</v>
      </c>
      <c r="D2001" s="4" t="s">
        <v>482</v>
      </c>
      <c r="E2001" s="4" t="s">
        <v>483</v>
      </c>
      <c r="F2001" s="4" t="s">
        <v>90</v>
      </c>
      <c r="G2001" s="4" t="s">
        <v>91</v>
      </c>
      <c r="H2001" s="11">
        <v>15390.85</v>
      </c>
      <c r="I2001" s="11">
        <v>18612.3</v>
      </c>
      <c r="J2001" s="11">
        <v>20605.95</v>
      </c>
      <c r="K2001" s="11">
        <v>20605.97</v>
      </c>
      <c r="L2001" s="11">
        <v>20605.96</v>
      </c>
      <c r="M2001" s="11">
        <v>20605.939999999999</v>
      </c>
      <c r="N2001" s="11">
        <v>20605.97</v>
      </c>
      <c r="O2001" s="11">
        <v>20605.95</v>
      </c>
      <c r="P2001" s="11">
        <v>20605.96</v>
      </c>
      <c r="Q2001" s="11">
        <v>20606.009999999998</v>
      </c>
      <c r="R2001" s="11">
        <v>20605.95</v>
      </c>
      <c r="S2001" s="11">
        <v>20605.93</v>
      </c>
      <c r="T2001" s="10">
        <v>240062.74</v>
      </c>
    </row>
    <row r="2002" spans="1:20" ht="15.75" thickBot="1" x14ac:dyDescent="0.3">
      <c r="A2002" s="4" t="s">
        <v>479</v>
      </c>
      <c r="B2002" s="4" t="s">
        <v>223</v>
      </c>
      <c r="C2002" s="4" t="s">
        <v>224</v>
      </c>
      <c r="D2002" s="4" t="s">
        <v>482</v>
      </c>
      <c r="E2002" s="4" t="s">
        <v>483</v>
      </c>
      <c r="F2002" s="4" t="s">
        <v>118</v>
      </c>
      <c r="G2002" s="4" t="s">
        <v>119</v>
      </c>
      <c r="H2002" s="8"/>
      <c r="I2002" s="8"/>
      <c r="J2002" s="8"/>
      <c r="K2002" s="8"/>
      <c r="L2002" s="8"/>
      <c r="M2002" s="8"/>
      <c r="N2002" s="8"/>
      <c r="O2002" s="8"/>
      <c r="P2002" s="8"/>
      <c r="Q2002" s="9">
        <v>960</v>
      </c>
      <c r="R2002" s="8"/>
      <c r="S2002" s="8"/>
      <c r="T2002" s="10">
        <v>960</v>
      </c>
    </row>
    <row r="2003" spans="1:20" ht="15.75" thickBot="1" x14ac:dyDescent="0.3">
      <c r="A2003" s="4" t="s">
        <v>479</v>
      </c>
      <c r="B2003" s="4" t="s">
        <v>223</v>
      </c>
      <c r="C2003" s="4" t="s">
        <v>224</v>
      </c>
      <c r="D2003" s="4" t="s">
        <v>482</v>
      </c>
      <c r="E2003" s="4" t="s">
        <v>483</v>
      </c>
      <c r="F2003" s="4" t="s">
        <v>61</v>
      </c>
      <c r="G2003" s="4" t="s">
        <v>62</v>
      </c>
      <c r="H2003" s="12"/>
      <c r="I2003" s="12"/>
      <c r="J2003" s="15">
        <v>0</v>
      </c>
      <c r="K2003" s="12"/>
      <c r="L2003" s="12"/>
      <c r="M2003" s="12"/>
      <c r="N2003" s="12"/>
      <c r="O2003" s="12"/>
      <c r="P2003" s="12"/>
      <c r="Q2003" s="12"/>
      <c r="R2003" s="12"/>
      <c r="S2003" s="12"/>
      <c r="T2003" s="14">
        <v>0</v>
      </c>
    </row>
    <row r="2004" spans="1:20" ht="15.75" thickBot="1" x14ac:dyDescent="0.3">
      <c r="A2004" s="4" t="s">
        <v>479</v>
      </c>
      <c r="B2004" s="4" t="s">
        <v>223</v>
      </c>
      <c r="C2004" s="4" t="s">
        <v>224</v>
      </c>
      <c r="D2004" s="4" t="s">
        <v>482</v>
      </c>
      <c r="E2004" s="4" t="s">
        <v>483</v>
      </c>
      <c r="F2004" s="4" t="s">
        <v>84</v>
      </c>
      <c r="G2004" s="4" t="s">
        <v>85</v>
      </c>
      <c r="H2004" s="8"/>
      <c r="I2004" s="9">
        <v>-105.32</v>
      </c>
      <c r="J2004" s="8"/>
      <c r="K2004" s="8"/>
      <c r="L2004" s="8"/>
      <c r="M2004" s="8"/>
      <c r="N2004" s="8"/>
      <c r="O2004" s="8"/>
      <c r="P2004" s="8"/>
      <c r="Q2004" s="8"/>
      <c r="R2004" s="8"/>
      <c r="S2004" s="8"/>
      <c r="T2004" s="10">
        <v>-105.32</v>
      </c>
    </row>
    <row r="2005" spans="1:20" ht="15.75" thickBot="1" x14ac:dyDescent="0.3">
      <c r="A2005" s="4" t="s">
        <v>479</v>
      </c>
      <c r="B2005" s="4" t="s">
        <v>223</v>
      </c>
      <c r="C2005" s="4" t="s">
        <v>224</v>
      </c>
      <c r="D2005" s="4" t="s">
        <v>482</v>
      </c>
      <c r="E2005" s="4" t="s">
        <v>483</v>
      </c>
      <c r="F2005" s="4" t="s">
        <v>207</v>
      </c>
      <c r="G2005" s="4" t="s">
        <v>208</v>
      </c>
      <c r="H2005" s="12"/>
      <c r="I2005" s="12"/>
      <c r="J2005" s="12"/>
      <c r="K2005" s="12"/>
      <c r="L2005" s="12"/>
      <c r="M2005" s="12"/>
      <c r="N2005" s="12"/>
      <c r="O2005" s="11">
        <v>2.4</v>
      </c>
      <c r="P2005" s="12"/>
      <c r="Q2005" s="12"/>
      <c r="R2005" s="12"/>
      <c r="S2005" s="12"/>
      <c r="T2005" s="10">
        <v>2.4</v>
      </c>
    </row>
    <row r="2006" spans="1:20" ht="15.75" thickBot="1" x14ac:dyDescent="0.3">
      <c r="A2006" s="4" t="s">
        <v>479</v>
      </c>
      <c r="B2006" s="4" t="s">
        <v>223</v>
      </c>
      <c r="C2006" s="4" t="s">
        <v>224</v>
      </c>
      <c r="D2006" s="4" t="s">
        <v>482</v>
      </c>
      <c r="E2006" s="4" t="s">
        <v>483</v>
      </c>
      <c r="F2006" s="4" t="s">
        <v>128</v>
      </c>
      <c r="G2006" s="4" t="s">
        <v>129</v>
      </c>
      <c r="H2006" s="8"/>
      <c r="I2006" s="8"/>
      <c r="J2006" s="9">
        <v>50</v>
      </c>
      <c r="K2006" s="8"/>
      <c r="L2006" s="8"/>
      <c r="M2006" s="8"/>
      <c r="N2006" s="8"/>
      <c r="O2006" s="8"/>
      <c r="P2006" s="9">
        <v>-50</v>
      </c>
      <c r="Q2006" s="8"/>
      <c r="R2006" s="8"/>
      <c r="S2006" s="8"/>
      <c r="T2006" s="14">
        <v>0</v>
      </c>
    </row>
    <row r="2007" spans="1:20" ht="15.75" thickBot="1" x14ac:dyDescent="0.3">
      <c r="A2007" s="4" t="s">
        <v>479</v>
      </c>
      <c r="B2007" s="4" t="s">
        <v>223</v>
      </c>
      <c r="C2007" s="4" t="s">
        <v>224</v>
      </c>
      <c r="D2007" s="4" t="s">
        <v>482</v>
      </c>
      <c r="E2007" s="4" t="s">
        <v>483</v>
      </c>
      <c r="F2007" s="4" t="s">
        <v>98</v>
      </c>
      <c r="G2007" s="4" t="s">
        <v>99</v>
      </c>
      <c r="H2007" s="12"/>
      <c r="I2007" s="12"/>
      <c r="J2007" s="12"/>
      <c r="K2007" s="11">
        <v>81.38</v>
      </c>
      <c r="L2007" s="12"/>
      <c r="M2007" s="12"/>
      <c r="N2007" s="12"/>
      <c r="O2007" s="12"/>
      <c r="P2007" s="12"/>
      <c r="Q2007" s="12"/>
      <c r="R2007" s="12"/>
      <c r="S2007" s="12"/>
      <c r="T2007" s="10">
        <v>81.38</v>
      </c>
    </row>
    <row r="2008" spans="1:20" ht="15.75" thickBot="1" x14ac:dyDescent="0.3">
      <c r="A2008" s="4" t="s">
        <v>479</v>
      </c>
      <c r="B2008" s="4" t="s">
        <v>223</v>
      </c>
      <c r="C2008" s="4" t="s">
        <v>224</v>
      </c>
      <c r="D2008" s="4" t="s">
        <v>482</v>
      </c>
      <c r="E2008" s="4" t="s">
        <v>483</v>
      </c>
      <c r="F2008" s="4" t="s">
        <v>130</v>
      </c>
      <c r="G2008" s="4" t="s">
        <v>131</v>
      </c>
      <c r="H2008" s="9">
        <v>31.9</v>
      </c>
      <c r="I2008" s="8"/>
      <c r="J2008" s="9">
        <v>33.9</v>
      </c>
      <c r="K2008" s="8"/>
      <c r="L2008" s="8"/>
      <c r="M2008" s="8"/>
      <c r="N2008" s="9">
        <v>33.9</v>
      </c>
      <c r="O2008" s="9">
        <v>95.87</v>
      </c>
      <c r="P2008" s="8"/>
      <c r="Q2008" s="9">
        <v>40.35</v>
      </c>
      <c r="R2008" s="8"/>
      <c r="S2008" s="8"/>
      <c r="T2008" s="10">
        <v>235.92</v>
      </c>
    </row>
    <row r="2009" spans="1:20" ht="15.75" thickBot="1" x14ac:dyDescent="0.3">
      <c r="A2009" s="4" t="s">
        <v>479</v>
      </c>
      <c r="B2009" s="4" t="s">
        <v>223</v>
      </c>
      <c r="C2009" s="4" t="s">
        <v>224</v>
      </c>
      <c r="D2009" s="4" t="s">
        <v>482</v>
      </c>
      <c r="E2009" s="4" t="s">
        <v>483</v>
      </c>
      <c r="F2009" s="4" t="s">
        <v>136</v>
      </c>
      <c r="G2009" s="4" t="s">
        <v>137</v>
      </c>
      <c r="H2009" s="11">
        <v>4</v>
      </c>
      <c r="I2009" s="12"/>
      <c r="J2009" s="12"/>
      <c r="K2009" s="11">
        <v>4</v>
      </c>
      <c r="L2009" s="11">
        <v>32.25</v>
      </c>
      <c r="M2009" s="11">
        <v>13.2</v>
      </c>
      <c r="N2009" s="11">
        <v>16</v>
      </c>
      <c r="O2009" s="12"/>
      <c r="P2009" s="11">
        <v>57.8</v>
      </c>
      <c r="Q2009" s="11">
        <v>15</v>
      </c>
      <c r="R2009" s="12"/>
      <c r="S2009" s="12"/>
      <c r="T2009" s="10">
        <v>142.25</v>
      </c>
    </row>
    <row r="2010" spans="1:20" ht="15.75" thickBot="1" x14ac:dyDescent="0.3">
      <c r="A2010" s="4" t="s">
        <v>479</v>
      </c>
      <c r="B2010" s="4" t="s">
        <v>223</v>
      </c>
      <c r="C2010" s="4" t="s">
        <v>224</v>
      </c>
      <c r="D2010" s="4" t="s">
        <v>482</v>
      </c>
      <c r="E2010" s="4" t="s">
        <v>483</v>
      </c>
      <c r="F2010" s="4" t="s">
        <v>342</v>
      </c>
      <c r="G2010" s="4" t="s">
        <v>343</v>
      </c>
      <c r="H2010" s="8"/>
      <c r="I2010" s="8"/>
      <c r="J2010" s="8"/>
      <c r="K2010" s="8"/>
      <c r="L2010" s="8"/>
      <c r="M2010" s="8"/>
      <c r="N2010" s="8"/>
      <c r="O2010" s="8"/>
      <c r="P2010" s="9">
        <v>50</v>
      </c>
      <c r="Q2010" s="8"/>
      <c r="R2010" s="8"/>
      <c r="S2010" s="8"/>
      <c r="T2010" s="10">
        <v>50</v>
      </c>
    </row>
    <row r="2011" spans="1:20" ht="15.75" thickBot="1" x14ac:dyDescent="0.3">
      <c r="A2011" s="4" t="s">
        <v>479</v>
      </c>
      <c r="B2011" s="4" t="s">
        <v>223</v>
      </c>
      <c r="C2011" s="4" t="s">
        <v>224</v>
      </c>
      <c r="D2011" s="4" t="s">
        <v>482</v>
      </c>
      <c r="E2011" s="4" t="s">
        <v>483</v>
      </c>
      <c r="F2011" s="4" t="s">
        <v>239</v>
      </c>
      <c r="G2011" s="4" t="s">
        <v>240</v>
      </c>
      <c r="H2011" s="12"/>
      <c r="I2011" s="12"/>
      <c r="J2011" s="12"/>
      <c r="K2011" s="12"/>
      <c r="L2011" s="11">
        <v>91.96</v>
      </c>
      <c r="M2011" s="12"/>
      <c r="N2011" s="12"/>
      <c r="O2011" s="12"/>
      <c r="P2011" s="12"/>
      <c r="Q2011" s="12"/>
      <c r="R2011" s="12"/>
      <c r="S2011" s="12"/>
      <c r="T2011" s="10">
        <v>91.96</v>
      </c>
    </row>
    <row r="2012" spans="1:20" ht="15.75" thickBot="1" x14ac:dyDescent="0.3">
      <c r="A2012" s="4" t="s">
        <v>479</v>
      </c>
      <c r="B2012" s="4" t="s">
        <v>223</v>
      </c>
      <c r="C2012" s="4" t="s">
        <v>224</v>
      </c>
      <c r="D2012" s="4" t="s">
        <v>482</v>
      </c>
      <c r="E2012" s="4" t="s">
        <v>483</v>
      </c>
      <c r="F2012" s="4" t="s">
        <v>144</v>
      </c>
      <c r="G2012" s="4" t="s">
        <v>145</v>
      </c>
      <c r="H2012" s="9">
        <v>220.53</v>
      </c>
      <c r="I2012" s="9">
        <v>238.5</v>
      </c>
      <c r="J2012" s="9">
        <v>255.83</v>
      </c>
      <c r="K2012" s="9">
        <v>376.17</v>
      </c>
      <c r="L2012" s="9">
        <v>881.99</v>
      </c>
      <c r="M2012" s="9">
        <v>250.5</v>
      </c>
      <c r="N2012" s="9">
        <v>684.87</v>
      </c>
      <c r="O2012" s="9">
        <v>255.26</v>
      </c>
      <c r="P2012" s="9">
        <v>719.34</v>
      </c>
      <c r="Q2012" s="9">
        <v>479.8</v>
      </c>
      <c r="R2012" s="9">
        <v>276.25</v>
      </c>
      <c r="S2012" s="8"/>
      <c r="T2012" s="10">
        <v>4639.04</v>
      </c>
    </row>
    <row r="2013" spans="1:20" ht="15.75" thickBot="1" x14ac:dyDescent="0.3">
      <c r="A2013" s="4" t="s">
        <v>479</v>
      </c>
      <c r="B2013" s="4" t="s">
        <v>223</v>
      </c>
      <c r="C2013" s="4" t="s">
        <v>224</v>
      </c>
      <c r="D2013" s="4" t="s">
        <v>482</v>
      </c>
      <c r="E2013" s="4" t="s">
        <v>483</v>
      </c>
      <c r="F2013" s="4" t="s">
        <v>146</v>
      </c>
      <c r="G2013" s="4" t="s">
        <v>147</v>
      </c>
      <c r="H2013" s="12"/>
      <c r="I2013" s="12"/>
      <c r="J2013" s="12"/>
      <c r="K2013" s="11">
        <v>549</v>
      </c>
      <c r="L2013" s="11">
        <v>737.9</v>
      </c>
      <c r="M2013" s="12"/>
      <c r="N2013" s="12"/>
      <c r="O2013" s="12"/>
      <c r="P2013" s="11">
        <v>801.01</v>
      </c>
      <c r="Q2013" s="12"/>
      <c r="R2013" s="12"/>
      <c r="S2013" s="12"/>
      <c r="T2013" s="10">
        <v>2087.91</v>
      </c>
    </row>
    <row r="2014" spans="1:20" ht="15.75" thickBot="1" x14ac:dyDescent="0.3">
      <c r="A2014" s="4" t="s">
        <v>479</v>
      </c>
      <c r="B2014" s="4" t="s">
        <v>223</v>
      </c>
      <c r="C2014" s="4" t="s">
        <v>224</v>
      </c>
      <c r="D2014" s="4" t="s">
        <v>482</v>
      </c>
      <c r="E2014" s="4" t="s">
        <v>483</v>
      </c>
      <c r="F2014" s="4" t="s">
        <v>148</v>
      </c>
      <c r="G2014" s="4" t="s">
        <v>149</v>
      </c>
      <c r="H2014" s="8"/>
      <c r="I2014" s="8"/>
      <c r="J2014" s="8"/>
      <c r="K2014" s="8"/>
      <c r="L2014" s="8"/>
      <c r="M2014" s="8"/>
      <c r="N2014" s="8"/>
      <c r="O2014" s="9">
        <v>75</v>
      </c>
      <c r="P2014" s="9">
        <v>5.5</v>
      </c>
      <c r="Q2014" s="8"/>
      <c r="R2014" s="8"/>
      <c r="S2014" s="8"/>
      <c r="T2014" s="10">
        <v>80.5</v>
      </c>
    </row>
    <row r="2015" spans="1:20" ht="15.75" thickBot="1" x14ac:dyDescent="0.3">
      <c r="A2015" s="4" t="s">
        <v>479</v>
      </c>
      <c r="B2015" s="4" t="s">
        <v>223</v>
      </c>
      <c r="C2015" s="4" t="s">
        <v>224</v>
      </c>
      <c r="D2015" s="4" t="s">
        <v>482</v>
      </c>
      <c r="E2015" s="4" t="s">
        <v>483</v>
      </c>
      <c r="F2015" s="4" t="s">
        <v>152</v>
      </c>
      <c r="G2015" s="4" t="s">
        <v>153</v>
      </c>
      <c r="H2015" s="12"/>
      <c r="I2015" s="12"/>
      <c r="J2015" s="12"/>
      <c r="K2015" s="11">
        <v>147.5</v>
      </c>
      <c r="L2015" s="12"/>
      <c r="M2015" s="11">
        <v>182.23</v>
      </c>
      <c r="N2015" s="12"/>
      <c r="O2015" s="12"/>
      <c r="P2015" s="12"/>
      <c r="Q2015" s="12"/>
      <c r="R2015" s="12"/>
      <c r="S2015" s="12"/>
      <c r="T2015" s="10">
        <v>329.73</v>
      </c>
    </row>
    <row r="2016" spans="1:20" ht="15.75" thickBot="1" x14ac:dyDescent="0.3">
      <c r="A2016" s="4" t="s">
        <v>479</v>
      </c>
      <c r="B2016" s="4" t="s">
        <v>223</v>
      </c>
      <c r="C2016" s="4" t="s">
        <v>224</v>
      </c>
      <c r="D2016" s="4" t="s">
        <v>482</v>
      </c>
      <c r="E2016" s="4" t="s">
        <v>483</v>
      </c>
      <c r="F2016" s="4" t="s">
        <v>166</v>
      </c>
      <c r="G2016" s="4" t="s">
        <v>167</v>
      </c>
      <c r="H2016" s="9">
        <v>-34811.42</v>
      </c>
      <c r="I2016" s="9">
        <v>-38322.22</v>
      </c>
      <c r="J2016" s="9">
        <v>-52452.21</v>
      </c>
      <c r="K2016" s="9">
        <v>-45902.16</v>
      </c>
      <c r="L2016" s="9">
        <v>-50644.47</v>
      </c>
      <c r="M2016" s="9">
        <v>-51828.66</v>
      </c>
      <c r="N2016" s="9">
        <v>-42904.68</v>
      </c>
      <c r="O2016" s="9">
        <v>-47928.7</v>
      </c>
      <c r="P2016" s="9">
        <v>-44780.88</v>
      </c>
      <c r="Q2016" s="9">
        <v>-42349.59</v>
      </c>
      <c r="R2016" s="9">
        <v>-38395.65</v>
      </c>
      <c r="S2016" s="9">
        <v>-40227.300000000003</v>
      </c>
      <c r="T2016" s="10">
        <v>-530547.93999999994</v>
      </c>
    </row>
    <row r="2017" spans="1:20" ht="15.75" thickBot="1" x14ac:dyDescent="0.3">
      <c r="A2017" s="4" t="s">
        <v>479</v>
      </c>
      <c r="B2017" s="4" t="s">
        <v>223</v>
      </c>
      <c r="C2017" s="4" t="s">
        <v>224</v>
      </c>
      <c r="D2017" s="4" t="s">
        <v>482</v>
      </c>
      <c r="E2017" s="4" t="s">
        <v>483</v>
      </c>
      <c r="F2017" s="4" t="s">
        <v>106</v>
      </c>
      <c r="G2017" s="4" t="s">
        <v>107</v>
      </c>
      <c r="H2017" s="12"/>
      <c r="I2017" s="11">
        <v>-4083.52</v>
      </c>
      <c r="J2017" s="12"/>
      <c r="K2017" s="12"/>
      <c r="L2017" s="12"/>
      <c r="M2017" s="12"/>
      <c r="N2017" s="12"/>
      <c r="O2017" s="12"/>
      <c r="P2017" s="12"/>
      <c r="Q2017" s="12"/>
      <c r="R2017" s="12"/>
      <c r="S2017" s="12"/>
      <c r="T2017" s="10">
        <v>-4083.52</v>
      </c>
    </row>
    <row r="2018" spans="1:20" ht="15.75" thickBot="1" x14ac:dyDescent="0.3">
      <c r="A2018" s="4" t="s">
        <v>479</v>
      </c>
      <c r="B2018" s="4" t="s">
        <v>223</v>
      </c>
      <c r="C2018" s="4" t="s">
        <v>224</v>
      </c>
      <c r="D2018" s="4" t="s">
        <v>482</v>
      </c>
      <c r="E2018" s="4" t="s">
        <v>483</v>
      </c>
      <c r="F2018" s="4" t="s">
        <v>108</v>
      </c>
      <c r="G2018" s="4" t="s">
        <v>109</v>
      </c>
      <c r="H2018" s="8"/>
      <c r="I2018" s="9">
        <v>-216.75</v>
      </c>
      <c r="J2018" s="8"/>
      <c r="K2018" s="8"/>
      <c r="L2018" s="8"/>
      <c r="M2018" s="8"/>
      <c r="N2018" s="8"/>
      <c r="O2018" s="8"/>
      <c r="P2018" s="8"/>
      <c r="Q2018" s="8"/>
      <c r="R2018" s="8"/>
      <c r="S2018" s="8"/>
      <c r="T2018" s="10">
        <v>-216.75</v>
      </c>
    </row>
    <row r="2019" spans="1:20" ht="15.75" thickBot="1" x14ac:dyDescent="0.3">
      <c r="A2019" s="4" t="s">
        <v>479</v>
      </c>
      <c r="B2019" s="4" t="s">
        <v>223</v>
      </c>
      <c r="C2019" s="4" t="s">
        <v>224</v>
      </c>
      <c r="D2019" s="4" t="s">
        <v>490</v>
      </c>
      <c r="E2019" s="4" t="s">
        <v>483</v>
      </c>
      <c r="F2019" s="4" t="s">
        <v>130</v>
      </c>
      <c r="G2019" s="4" t="s">
        <v>131</v>
      </c>
      <c r="H2019" s="12"/>
      <c r="I2019" s="12"/>
      <c r="J2019" s="12"/>
      <c r="K2019" s="11">
        <v>33.9</v>
      </c>
      <c r="L2019" s="12"/>
      <c r="M2019" s="11">
        <v>78.84</v>
      </c>
      <c r="N2019" s="12"/>
      <c r="O2019" s="12"/>
      <c r="P2019" s="11">
        <v>33.9</v>
      </c>
      <c r="Q2019" s="12"/>
      <c r="R2019" s="12"/>
      <c r="S2019" s="12"/>
      <c r="T2019" s="10">
        <v>146.63999999999999</v>
      </c>
    </row>
    <row r="2020" spans="1:20" ht="15.75" thickBot="1" x14ac:dyDescent="0.3">
      <c r="A2020" s="4" t="s">
        <v>479</v>
      </c>
      <c r="B2020" s="4" t="s">
        <v>223</v>
      </c>
      <c r="C2020" s="4" t="s">
        <v>224</v>
      </c>
      <c r="D2020" s="4" t="s">
        <v>490</v>
      </c>
      <c r="E2020" s="4" t="s">
        <v>483</v>
      </c>
      <c r="F2020" s="4" t="s">
        <v>144</v>
      </c>
      <c r="G2020" s="4" t="s">
        <v>145</v>
      </c>
      <c r="H2020" s="8"/>
      <c r="I2020" s="8"/>
      <c r="J2020" s="8"/>
      <c r="K2020" s="8"/>
      <c r="L2020" s="8"/>
      <c r="M2020" s="8"/>
      <c r="N2020" s="8"/>
      <c r="O2020" s="9">
        <v>331.97</v>
      </c>
      <c r="P2020" s="8"/>
      <c r="Q2020" s="8"/>
      <c r="R2020" s="8"/>
      <c r="S2020" s="8"/>
      <c r="T2020" s="10">
        <v>331.97</v>
      </c>
    </row>
    <row r="2021" spans="1:20" ht="15.75" thickBot="1" x14ac:dyDescent="0.3">
      <c r="A2021" s="4" t="s">
        <v>479</v>
      </c>
      <c r="B2021" s="4" t="s">
        <v>264</v>
      </c>
      <c r="C2021" s="4" t="s">
        <v>265</v>
      </c>
      <c r="D2021" s="4" t="s">
        <v>486</v>
      </c>
      <c r="E2021" s="4" t="s">
        <v>487</v>
      </c>
      <c r="F2021" s="4" t="s">
        <v>84</v>
      </c>
      <c r="G2021" s="4" t="s">
        <v>85</v>
      </c>
      <c r="H2021" s="12"/>
      <c r="I2021" s="12"/>
      <c r="J2021" s="12"/>
      <c r="K2021" s="12"/>
      <c r="L2021" s="12"/>
      <c r="M2021" s="12"/>
      <c r="N2021" s="12"/>
      <c r="O2021" s="12"/>
      <c r="P2021" s="12"/>
      <c r="Q2021" s="12"/>
      <c r="R2021" s="12"/>
      <c r="S2021" s="11">
        <v>-187.37</v>
      </c>
      <c r="T2021" s="10">
        <v>-187.37</v>
      </c>
    </row>
    <row r="2022" spans="1:20" ht="15.75" thickBot="1" x14ac:dyDescent="0.3">
      <c r="A2022" s="4" t="s">
        <v>479</v>
      </c>
      <c r="B2022" s="4" t="s">
        <v>264</v>
      </c>
      <c r="C2022" s="4" t="s">
        <v>265</v>
      </c>
      <c r="D2022" s="4" t="s">
        <v>486</v>
      </c>
      <c r="E2022" s="4" t="s">
        <v>487</v>
      </c>
      <c r="F2022" s="4" t="s">
        <v>106</v>
      </c>
      <c r="G2022" s="4" t="s">
        <v>107</v>
      </c>
      <c r="H2022" s="8"/>
      <c r="I2022" s="8"/>
      <c r="J2022" s="8"/>
      <c r="K2022" s="8"/>
      <c r="L2022" s="8"/>
      <c r="M2022" s="8"/>
      <c r="N2022" s="8"/>
      <c r="O2022" s="8"/>
      <c r="P2022" s="8"/>
      <c r="Q2022" s="8"/>
      <c r="R2022" s="8"/>
      <c r="S2022" s="9">
        <v>-6557.2</v>
      </c>
      <c r="T2022" s="10">
        <v>-6557.2</v>
      </c>
    </row>
    <row r="2023" spans="1:20" ht="15.75" thickBot="1" x14ac:dyDescent="0.3">
      <c r="A2023" s="4" t="s">
        <v>479</v>
      </c>
      <c r="B2023" s="4" t="s">
        <v>264</v>
      </c>
      <c r="C2023" s="4" t="s">
        <v>265</v>
      </c>
      <c r="D2023" s="4" t="s">
        <v>486</v>
      </c>
      <c r="E2023" s="4" t="s">
        <v>487</v>
      </c>
      <c r="F2023" s="4" t="s">
        <v>108</v>
      </c>
      <c r="G2023" s="4" t="s">
        <v>109</v>
      </c>
      <c r="H2023" s="12"/>
      <c r="I2023" s="12"/>
      <c r="J2023" s="12"/>
      <c r="K2023" s="12"/>
      <c r="L2023" s="12"/>
      <c r="M2023" s="12"/>
      <c r="N2023" s="12"/>
      <c r="O2023" s="12"/>
      <c r="P2023" s="12"/>
      <c r="Q2023" s="12"/>
      <c r="R2023" s="12"/>
      <c r="S2023" s="11">
        <v>-1093.25</v>
      </c>
      <c r="T2023" s="10">
        <v>-1093.25</v>
      </c>
    </row>
    <row r="2024" spans="1:20" ht="15.75" thickBot="1" x14ac:dyDescent="0.3">
      <c r="A2024" s="4" t="s">
        <v>479</v>
      </c>
      <c r="B2024" s="4" t="s">
        <v>264</v>
      </c>
      <c r="C2024" s="4" t="s">
        <v>265</v>
      </c>
      <c r="D2024" s="4" t="s">
        <v>486</v>
      </c>
      <c r="E2024" s="4" t="s">
        <v>487</v>
      </c>
      <c r="F2024" s="4" t="s">
        <v>243</v>
      </c>
      <c r="G2024" s="4" t="s">
        <v>244</v>
      </c>
      <c r="H2024" s="8"/>
      <c r="I2024" s="8"/>
      <c r="J2024" s="8"/>
      <c r="K2024" s="8"/>
      <c r="L2024" s="8"/>
      <c r="M2024" s="8"/>
      <c r="N2024" s="8"/>
      <c r="O2024" s="8"/>
      <c r="P2024" s="8"/>
      <c r="Q2024" s="8"/>
      <c r="R2024" s="8"/>
      <c r="S2024" s="9">
        <v>-21.43</v>
      </c>
      <c r="T2024" s="10">
        <v>-21.43</v>
      </c>
    </row>
    <row r="2025" spans="1:20" ht="15.75" thickBot="1" x14ac:dyDescent="0.3">
      <c r="A2025" s="4" t="s">
        <v>479</v>
      </c>
      <c r="B2025" s="4" t="s">
        <v>264</v>
      </c>
      <c r="C2025" s="4" t="s">
        <v>265</v>
      </c>
      <c r="D2025" s="4" t="s">
        <v>482</v>
      </c>
      <c r="E2025" s="4" t="s">
        <v>483</v>
      </c>
      <c r="F2025" s="4" t="s">
        <v>110</v>
      </c>
      <c r="G2025" s="4" t="s">
        <v>111</v>
      </c>
      <c r="H2025" s="11">
        <v>8598.8700000000008</v>
      </c>
      <c r="I2025" s="11">
        <v>6460.53</v>
      </c>
      <c r="J2025" s="11">
        <v>7517.73</v>
      </c>
      <c r="K2025" s="11">
        <v>8353.0400000000009</v>
      </c>
      <c r="L2025" s="11">
        <v>8805.49</v>
      </c>
      <c r="M2025" s="11">
        <v>9188.34</v>
      </c>
      <c r="N2025" s="11">
        <v>7044.39</v>
      </c>
      <c r="O2025" s="11">
        <v>4803</v>
      </c>
      <c r="P2025" s="11">
        <v>7810.09</v>
      </c>
      <c r="Q2025" s="11">
        <v>9188.34</v>
      </c>
      <c r="R2025" s="11">
        <v>7517.73</v>
      </c>
      <c r="S2025" s="11">
        <v>7100.08</v>
      </c>
      <c r="T2025" s="10">
        <v>92387.63</v>
      </c>
    </row>
    <row r="2026" spans="1:20" ht="15.75" thickBot="1" x14ac:dyDescent="0.3">
      <c r="A2026" s="4" t="s">
        <v>479</v>
      </c>
      <c r="B2026" s="4" t="s">
        <v>264</v>
      </c>
      <c r="C2026" s="4" t="s">
        <v>265</v>
      </c>
      <c r="D2026" s="4" t="s">
        <v>482</v>
      </c>
      <c r="E2026" s="4" t="s">
        <v>483</v>
      </c>
      <c r="F2026" s="4" t="s">
        <v>88</v>
      </c>
      <c r="G2026" s="4" t="s">
        <v>89</v>
      </c>
      <c r="H2026" s="9">
        <v>1213.42</v>
      </c>
      <c r="I2026" s="9">
        <v>1213.44</v>
      </c>
      <c r="J2026" s="9">
        <v>1237.67</v>
      </c>
      <c r="K2026" s="9">
        <v>1237.67</v>
      </c>
      <c r="L2026" s="9">
        <v>1237.6600000000001</v>
      </c>
      <c r="M2026" s="9">
        <v>1237.6600000000001</v>
      </c>
      <c r="N2026" s="9">
        <v>1237.6500000000001</v>
      </c>
      <c r="O2026" s="9">
        <v>1237.68</v>
      </c>
      <c r="P2026" s="9">
        <v>1237.6500000000001</v>
      </c>
      <c r="Q2026" s="9">
        <v>1237.6600000000001</v>
      </c>
      <c r="R2026" s="9">
        <v>1237.67</v>
      </c>
      <c r="S2026" s="9">
        <v>1237.67</v>
      </c>
      <c r="T2026" s="10">
        <v>14803.5</v>
      </c>
    </row>
    <row r="2027" spans="1:20" ht="15.75" thickBot="1" x14ac:dyDescent="0.3">
      <c r="A2027" s="4" t="s">
        <v>479</v>
      </c>
      <c r="B2027" s="4" t="s">
        <v>264</v>
      </c>
      <c r="C2027" s="4" t="s">
        <v>265</v>
      </c>
      <c r="D2027" s="4" t="s">
        <v>482</v>
      </c>
      <c r="E2027" s="4" t="s">
        <v>483</v>
      </c>
      <c r="F2027" s="4" t="s">
        <v>90</v>
      </c>
      <c r="G2027" s="4" t="s">
        <v>91</v>
      </c>
      <c r="H2027" s="11">
        <v>4714.0600000000004</v>
      </c>
      <c r="I2027" s="11">
        <v>4714.08</v>
      </c>
      <c r="J2027" s="11">
        <v>4808.2700000000004</v>
      </c>
      <c r="K2027" s="11">
        <v>4808.2700000000004</v>
      </c>
      <c r="L2027" s="11">
        <v>4808.26</v>
      </c>
      <c r="M2027" s="11">
        <v>4808.26</v>
      </c>
      <c r="N2027" s="11">
        <v>4808.24</v>
      </c>
      <c r="O2027" s="11">
        <v>4808.25</v>
      </c>
      <c r="P2027" s="11">
        <v>4808.25</v>
      </c>
      <c r="Q2027" s="11">
        <v>4808.26</v>
      </c>
      <c r="R2027" s="11">
        <v>4808.26</v>
      </c>
      <c r="S2027" s="11">
        <v>4808.26</v>
      </c>
      <c r="T2027" s="10">
        <v>57510.720000000001</v>
      </c>
    </row>
    <row r="2028" spans="1:20" ht="15.75" thickBot="1" x14ac:dyDescent="0.3">
      <c r="A2028" s="4" t="s">
        <v>479</v>
      </c>
      <c r="B2028" s="4" t="s">
        <v>264</v>
      </c>
      <c r="C2028" s="4" t="s">
        <v>265</v>
      </c>
      <c r="D2028" s="4" t="s">
        <v>482</v>
      </c>
      <c r="E2028" s="4" t="s">
        <v>483</v>
      </c>
      <c r="F2028" s="4" t="s">
        <v>166</v>
      </c>
      <c r="G2028" s="4" t="s">
        <v>167</v>
      </c>
      <c r="H2028" s="9">
        <v>-11748.44</v>
      </c>
      <c r="I2028" s="9">
        <v>-7476.28</v>
      </c>
      <c r="J2028" s="9">
        <v>-9937.08</v>
      </c>
      <c r="K2028" s="9">
        <v>-10489.14</v>
      </c>
      <c r="L2028" s="9">
        <v>-12145.32</v>
      </c>
      <c r="M2028" s="9">
        <v>-12145.32</v>
      </c>
      <c r="N2028" s="9">
        <v>-9385.02</v>
      </c>
      <c r="O2028" s="9">
        <v>-6624.72</v>
      </c>
      <c r="P2028" s="9">
        <v>-9385.02</v>
      </c>
      <c r="Q2028" s="9">
        <v>-12697.38</v>
      </c>
      <c r="R2028" s="9">
        <v>-9937.08</v>
      </c>
      <c r="S2028" s="9">
        <v>-8970.98</v>
      </c>
      <c r="T2028" s="10">
        <v>-120941.78</v>
      </c>
    </row>
    <row r="2029" spans="1:20" ht="15.75" thickBot="1" x14ac:dyDescent="0.3">
      <c r="A2029" s="4" t="s">
        <v>479</v>
      </c>
      <c r="B2029" s="4" t="s">
        <v>164</v>
      </c>
      <c r="C2029" s="4" t="s">
        <v>165</v>
      </c>
      <c r="D2029" s="4" t="s">
        <v>484</v>
      </c>
      <c r="E2029" s="4" t="s">
        <v>485</v>
      </c>
      <c r="F2029" s="4" t="s">
        <v>84</v>
      </c>
      <c r="G2029" s="4" t="s">
        <v>85</v>
      </c>
      <c r="H2029" s="11">
        <v>5.05</v>
      </c>
      <c r="I2029" s="12"/>
      <c r="J2029" s="12"/>
      <c r="K2029" s="12"/>
      <c r="L2029" s="12"/>
      <c r="M2029" s="12"/>
      <c r="N2029" s="12"/>
      <c r="O2029" s="11">
        <v>191.59</v>
      </c>
      <c r="P2029" s="12"/>
      <c r="Q2029" s="12"/>
      <c r="R2029" s="12"/>
      <c r="S2029" s="12"/>
      <c r="T2029" s="10">
        <v>196.64</v>
      </c>
    </row>
    <row r="2030" spans="1:20" ht="15.75" thickBot="1" x14ac:dyDescent="0.3">
      <c r="A2030" s="4" t="s">
        <v>479</v>
      </c>
      <c r="B2030" s="4" t="s">
        <v>164</v>
      </c>
      <c r="C2030" s="4" t="s">
        <v>165</v>
      </c>
      <c r="D2030" s="4" t="s">
        <v>484</v>
      </c>
      <c r="E2030" s="4" t="s">
        <v>485</v>
      </c>
      <c r="F2030" s="4" t="s">
        <v>98</v>
      </c>
      <c r="G2030" s="4" t="s">
        <v>99</v>
      </c>
      <c r="H2030" s="8"/>
      <c r="I2030" s="8"/>
      <c r="J2030" s="8"/>
      <c r="K2030" s="8"/>
      <c r="L2030" s="8"/>
      <c r="M2030" s="8"/>
      <c r="N2030" s="9">
        <v>66.58</v>
      </c>
      <c r="O2030" s="8"/>
      <c r="P2030" s="8"/>
      <c r="Q2030" s="8"/>
      <c r="R2030" s="8"/>
      <c r="S2030" s="8"/>
      <c r="T2030" s="10">
        <v>66.58</v>
      </c>
    </row>
    <row r="2031" spans="1:20" ht="15.75" thickBot="1" x14ac:dyDescent="0.3">
      <c r="A2031" s="4" t="s">
        <v>479</v>
      </c>
      <c r="B2031" s="4" t="s">
        <v>164</v>
      </c>
      <c r="C2031" s="4" t="s">
        <v>165</v>
      </c>
      <c r="D2031" s="4" t="s">
        <v>484</v>
      </c>
      <c r="E2031" s="4" t="s">
        <v>485</v>
      </c>
      <c r="F2031" s="4" t="s">
        <v>144</v>
      </c>
      <c r="G2031" s="4" t="s">
        <v>145</v>
      </c>
      <c r="H2031" s="12"/>
      <c r="I2031" s="12"/>
      <c r="J2031" s="12"/>
      <c r="K2031" s="12"/>
      <c r="L2031" s="12"/>
      <c r="M2031" s="12"/>
      <c r="N2031" s="12"/>
      <c r="O2031" s="12"/>
      <c r="P2031" s="12"/>
      <c r="Q2031" s="11">
        <v>489.85</v>
      </c>
      <c r="R2031" s="12"/>
      <c r="S2031" s="12"/>
      <c r="T2031" s="10">
        <v>489.85</v>
      </c>
    </row>
    <row r="2032" spans="1:20" ht="15.75" thickBot="1" x14ac:dyDescent="0.3">
      <c r="A2032" s="4" t="s">
        <v>479</v>
      </c>
      <c r="B2032" s="4" t="s">
        <v>164</v>
      </c>
      <c r="C2032" s="4" t="s">
        <v>165</v>
      </c>
      <c r="D2032" s="4" t="s">
        <v>484</v>
      </c>
      <c r="E2032" s="4" t="s">
        <v>485</v>
      </c>
      <c r="F2032" s="4" t="s">
        <v>65</v>
      </c>
      <c r="G2032" s="4" t="s">
        <v>66</v>
      </c>
      <c r="H2032" s="8"/>
      <c r="I2032" s="8"/>
      <c r="J2032" s="8"/>
      <c r="K2032" s="8"/>
      <c r="L2032" s="8"/>
      <c r="M2032" s="8"/>
      <c r="N2032" s="8"/>
      <c r="O2032" s="9">
        <v>1635.84</v>
      </c>
      <c r="P2032" s="8"/>
      <c r="Q2032" s="8"/>
      <c r="R2032" s="8"/>
      <c r="S2032" s="8"/>
      <c r="T2032" s="10">
        <v>1635.84</v>
      </c>
    </row>
    <row r="2033" spans="1:20" ht="15.75" thickBot="1" x14ac:dyDescent="0.3">
      <c r="A2033" s="4" t="s">
        <v>479</v>
      </c>
      <c r="B2033" s="4" t="s">
        <v>164</v>
      </c>
      <c r="C2033" s="4" t="s">
        <v>165</v>
      </c>
      <c r="D2033" s="4" t="s">
        <v>484</v>
      </c>
      <c r="E2033" s="4" t="s">
        <v>485</v>
      </c>
      <c r="F2033" s="4" t="s">
        <v>56</v>
      </c>
      <c r="G2033" s="4" t="s">
        <v>57</v>
      </c>
      <c r="H2033" s="11">
        <v>206.37</v>
      </c>
      <c r="I2033" s="12"/>
      <c r="J2033" s="12"/>
      <c r="K2033" s="12"/>
      <c r="L2033" s="12"/>
      <c r="M2033" s="12"/>
      <c r="N2033" s="12"/>
      <c r="O2033" s="11">
        <v>5505.6</v>
      </c>
      <c r="P2033" s="12"/>
      <c r="Q2033" s="12"/>
      <c r="R2033" s="12"/>
      <c r="S2033" s="12"/>
      <c r="T2033" s="10">
        <v>5711.97</v>
      </c>
    </row>
    <row r="2034" spans="1:20" ht="15.75" thickBot="1" x14ac:dyDescent="0.3">
      <c r="A2034" s="4" t="s">
        <v>479</v>
      </c>
      <c r="B2034" s="4" t="s">
        <v>164</v>
      </c>
      <c r="C2034" s="4" t="s">
        <v>165</v>
      </c>
      <c r="D2034" s="4" t="s">
        <v>484</v>
      </c>
      <c r="E2034" s="4" t="s">
        <v>485</v>
      </c>
      <c r="F2034" s="4" t="s">
        <v>68</v>
      </c>
      <c r="G2034" s="4" t="s">
        <v>69</v>
      </c>
      <c r="H2034" s="8"/>
      <c r="I2034" s="8"/>
      <c r="J2034" s="8"/>
      <c r="K2034" s="8"/>
      <c r="L2034" s="8"/>
      <c r="M2034" s="8"/>
      <c r="N2034" s="8"/>
      <c r="O2034" s="9">
        <v>681.6</v>
      </c>
      <c r="P2034" s="8"/>
      <c r="Q2034" s="8"/>
      <c r="R2034" s="8"/>
      <c r="S2034" s="8"/>
      <c r="T2034" s="10">
        <v>681.6</v>
      </c>
    </row>
    <row r="2035" spans="1:20" ht="15.75" thickBot="1" x14ac:dyDescent="0.3">
      <c r="A2035" s="4" t="s">
        <v>479</v>
      </c>
      <c r="B2035" s="4" t="s">
        <v>164</v>
      </c>
      <c r="C2035" s="4" t="s">
        <v>165</v>
      </c>
      <c r="D2035" s="4" t="s">
        <v>491</v>
      </c>
      <c r="E2035" s="4" t="s">
        <v>492</v>
      </c>
      <c r="F2035" s="4" t="s">
        <v>270</v>
      </c>
      <c r="G2035" s="4" t="s">
        <v>271</v>
      </c>
      <c r="H2035" s="12"/>
      <c r="I2035" s="12"/>
      <c r="J2035" s="11">
        <v>187.18</v>
      </c>
      <c r="K2035" s="12"/>
      <c r="L2035" s="12"/>
      <c r="M2035" s="12"/>
      <c r="N2035" s="12"/>
      <c r="O2035" s="12"/>
      <c r="P2035" s="12"/>
      <c r="Q2035" s="12"/>
      <c r="R2035" s="12"/>
      <c r="S2035" s="12"/>
      <c r="T2035" s="10">
        <v>187.18</v>
      </c>
    </row>
    <row r="2036" spans="1:20" ht="15.75" thickBot="1" x14ac:dyDescent="0.3">
      <c r="A2036" s="4" t="s">
        <v>479</v>
      </c>
      <c r="B2036" s="4" t="s">
        <v>164</v>
      </c>
      <c r="C2036" s="4" t="s">
        <v>165</v>
      </c>
      <c r="D2036" s="4" t="s">
        <v>491</v>
      </c>
      <c r="E2036" s="4" t="s">
        <v>492</v>
      </c>
      <c r="F2036" s="4" t="s">
        <v>84</v>
      </c>
      <c r="G2036" s="4" t="s">
        <v>85</v>
      </c>
      <c r="H2036" s="8"/>
      <c r="I2036" s="9">
        <v>44.42</v>
      </c>
      <c r="J2036" s="9">
        <v>24.41</v>
      </c>
      <c r="K2036" s="8"/>
      <c r="L2036" s="8"/>
      <c r="M2036" s="8"/>
      <c r="N2036" s="8"/>
      <c r="O2036" s="8"/>
      <c r="P2036" s="8"/>
      <c r="Q2036" s="8"/>
      <c r="R2036" s="8"/>
      <c r="S2036" s="8"/>
      <c r="T2036" s="10">
        <v>68.83</v>
      </c>
    </row>
    <row r="2037" spans="1:20" ht="15.75" thickBot="1" x14ac:dyDescent="0.3">
      <c r="A2037" s="4" t="s">
        <v>479</v>
      </c>
      <c r="B2037" s="4" t="s">
        <v>164</v>
      </c>
      <c r="C2037" s="4" t="s">
        <v>165</v>
      </c>
      <c r="D2037" s="4" t="s">
        <v>491</v>
      </c>
      <c r="E2037" s="4" t="s">
        <v>492</v>
      </c>
      <c r="F2037" s="4" t="s">
        <v>290</v>
      </c>
      <c r="G2037" s="4" t="s">
        <v>291</v>
      </c>
      <c r="H2037" s="12"/>
      <c r="I2037" s="12"/>
      <c r="J2037" s="12"/>
      <c r="K2037" s="11">
        <v>8956</v>
      </c>
      <c r="L2037" s="12"/>
      <c r="M2037" s="12"/>
      <c r="N2037" s="12"/>
      <c r="O2037" s="12"/>
      <c r="P2037" s="12"/>
      <c r="Q2037" s="12"/>
      <c r="R2037" s="12"/>
      <c r="S2037" s="12"/>
      <c r="T2037" s="10">
        <v>8956</v>
      </c>
    </row>
    <row r="2038" spans="1:20" ht="15.75" thickBot="1" x14ac:dyDescent="0.3">
      <c r="A2038" s="4" t="s">
        <v>479</v>
      </c>
      <c r="B2038" s="4" t="s">
        <v>164</v>
      </c>
      <c r="C2038" s="4" t="s">
        <v>165</v>
      </c>
      <c r="D2038" s="4" t="s">
        <v>491</v>
      </c>
      <c r="E2038" s="4" t="s">
        <v>492</v>
      </c>
      <c r="F2038" s="4" t="s">
        <v>256</v>
      </c>
      <c r="G2038" s="4" t="s">
        <v>257</v>
      </c>
      <c r="H2038" s="8"/>
      <c r="I2038" s="8"/>
      <c r="J2038" s="9">
        <v>682.85</v>
      </c>
      <c r="K2038" s="8"/>
      <c r="L2038" s="8"/>
      <c r="M2038" s="8"/>
      <c r="N2038" s="8"/>
      <c r="O2038" s="8"/>
      <c r="P2038" s="8"/>
      <c r="Q2038" s="8"/>
      <c r="R2038" s="8"/>
      <c r="S2038" s="8"/>
      <c r="T2038" s="10">
        <v>682.85</v>
      </c>
    </row>
    <row r="2039" spans="1:20" ht="15.75" thickBot="1" x14ac:dyDescent="0.3">
      <c r="A2039" s="4" t="s">
        <v>479</v>
      </c>
      <c r="B2039" s="4" t="s">
        <v>164</v>
      </c>
      <c r="C2039" s="4" t="s">
        <v>165</v>
      </c>
      <c r="D2039" s="4" t="s">
        <v>491</v>
      </c>
      <c r="E2039" s="4" t="s">
        <v>492</v>
      </c>
      <c r="F2039" s="4" t="s">
        <v>130</v>
      </c>
      <c r="G2039" s="4" t="s">
        <v>131</v>
      </c>
      <c r="H2039" s="12"/>
      <c r="I2039" s="12"/>
      <c r="J2039" s="12"/>
      <c r="K2039" s="12"/>
      <c r="L2039" s="12"/>
      <c r="M2039" s="12"/>
      <c r="N2039" s="12"/>
      <c r="O2039" s="12"/>
      <c r="P2039" s="12"/>
      <c r="Q2039" s="12"/>
      <c r="R2039" s="11">
        <v>21.99</v>
      </c>
      <c r="S2039" s="12"/>
      <c r="T2039" s="10">
        <v>21.99</v>
      </c>
    </row>
    <row r="2040" spans="1:20" ht="15.75" thickBot="1" x14ac:dyDescent="0.3">
      <c r="A2040" s="4" t="s">
        <v>479</v>
      </c>
      <c r="B2040" s="4" t="s">
        <v>164</v>
      </c>
      <c r="C2040" s="4" t="s">
        <v>165</v>
      </c>
      <c r="D2040" s="4" t="s">
        <v>491</v>
      </c>
      <c r="E2040" s="4" t="s">
        <v>492</v>
      </c>
      <c r="F2040" s="4" t="s">
        <v>136</v>
      </c>
      <c r="G2040" s="4" t="s">
        <v>137</v>
      </c>
      <c r="H2040" s="9">
        <v>4</v>
      </c>
      <c r="I2040" s="9">
        <v>17</v>
      </c>
      <c r="J2040" s="9">
        <v>10</v>
      </c>
      <c r="K2040" s="8"/>
      <c r="L2040" s="8"/>
      <c r="M2040" s="8"/>
      <c r="N2040" s="8"/>
      <c r="O2040" s="8"/>
      <c r="P2040" s="8"/>
      <c r="Q2040" s="8"/>
      <c r="R2040" s="8"/>
      <c r="S2040" s="9">
        <v>10</v>
      </c>
      <c r="T2040" s="10">
        <v>41</v>
      </c>
    </row>
    <row r="2041" spans="1:20" ht="15.75" thickBot="1" x14ac:dyDescent="0.3">
      <c r="A2041" s="4" t="s">
        <v>479</v>
      </c>
      <c r="B2041" s="4" t="s">
        <v>164</v>
      </c>
      <c r="C2041" s="4" t="s">
        <v>165</v>
      </c>
      <c r="D2041" s="4" t="s">
        <v>491</v>
      </c>
      <c r="E2041" s="4" t="s">
        <v>492</v>
      </c>
      <c r="F2041" s="4" t="s">
        <v>144</v>
      </c>
      <c r="G2041" s="4" t="s">
        <v>145</v>
      </c>
      <c r="H2041" s="12"/>
      <c r="I2041" s="11">
        <v>27.4</v>
      </c>
      <c r="J2041" s="12"/>
      <c r="K2041" s="12"/>
      <c r="L2041" s="12"/>
      <c r="M2041" s="12"/>
      <c r="N2041" s="12"/>
      <c r="O2041" s="12"/>
      <c r="P2041" s="12"/>
      <c r="Q2041" s="12"/>
      <c r="R2041" s="11">
        <v>104.43</v>
      </c>
      <c r="S2041" s="12"/>
      <c r="T2041" s="10">
        <v>131.83000000000001</v>
      </c>
    </row>
    <row r="2042" spans="1:20" ht="15.75" thickBot="1" x14ac:dyDescent="0.3">
      <c r="A2042" s="4" t="s">
        <v>479</v>
      </c>
      <c r="B2042" s="4" t="s">
        <v>164</v>
      </c>
      <c r="C2042" s="4" t="s">
        <v>165</v>
      </c>
      <c r="D2042" s="4" t="s">
        <v>491</v>
      </c>
      <c r="E2042" s="4" t="s">
        <v>492</v>
      </c>
      <c r="F2042" s="4" t="s">
        <v>146</v>
      </c>
      <c r="G2042" s="4" t="s">
        <v>147</v>
      </c>
      <c r="H2042" s="8"/>
      <c r="I2042" s="8"/>
      <c r="J2042" s="9">
        <v>1268.54</v>
      </c>
      <c r="K2042" s="8"/>
      <c r="L2042" s="8"/>
      <c r="M2042" s="8"/>
      <c r="N2042" s="8"/>
      <c r="O2042" s="8"/>
      <c r="P2042" s="8"/>
      <c r="Q2042" s="8"/>
      <c r="R2042" s="8"/>
      <c r="S2042" s="8"/>
      <c r="T2042" s="10">
        <v>1268.54</v>
      </c>
    </row>
    <row r="2043" spans="1:20" ht="15.75" thickBot="1" x14ac:dyDescent="0.3">
      <c r="A2043" s="4" t="s">
        <v>479</v>
      </c>
      <c r="B2043" s="4" t="s">
        <v>164</v>
      </c>
      <c r="C2043" s="4" t="s">
        <v>165</v>
      </c>
      <c r="D2043" s="4" t="s">
        <v>491</v>
      </c>
      <c r="E2043" s="4" t="s">
        <v>492</v>
      </c>
      <c r="F2043" s="4" t="s">
        <v>150</v>
      </c>
      <c r="G2043" s="4" t="s">
        <v>151</v>
      </c>
      <c r="H2043" s="12"/>
      <c r="I2043" s="12"/>
      <c r="J2043" s="12"/>
      <c r="K2043" s="12"/>
      <c r="L2043" s="12"/>
      <c r="M2043" s="12"/>
      <c r="N2043" s="12"/>
      <c r="O2043" s="12"/>
      <c r="P2043" s="12"/>
      <c r="Q2043" s="12"/>
      <c r="R2043" s="12"/>
      <c r="S2043" s="11">
        <v>225</v>
      </c>
      <c r="T2043" s="10">
        <v>225</v>
      </c>
    </row>
    <row r="2044" spans="1:20" ht="15.75" thickBot="1" x14ac:dyDescent="0.3">
      <c r="A2044" s="4" t="s">
        <v>479</v>
      </c>
      <c r="B2044" s="4" t="s">
        <v>164</v>
      </c>
      <c r="C2044" s="4" t="s">
        <v>165</v>
      </c>
      <c r="D2044" s="4" t="s">
        <v>491</v>
      </c>
      <c r="E2044" s="4" t="s">
        <v>492</v>
      </c>
      <c r="F2044" s="4" t="s">
        <v>180</v>
      </c>
      <c r="G2044" s="4" t="s">
        <v>181</v>
      </c>
      <c r="H2044" s="8"/>
      <c r="I2044" s="9">
        <v>568.79999999999995</v>
      </c>
      <c r="J2044" s="9">
        <v>288.68</v>
      </c>
      <c r="K2044" s="8"/>
      <c r="L2044" s="8"/>
      <c r="M2044" s="8"/>
      <c r="N2044" s="8"/>
      <c r="O2044" s="8"/>
      <c r="P2044" s="8"/>
      <c r="Q2044" s="8"/>
      <c r="R2044" s="8"/>
      <c r="S2044" s="8"/>
      <c r="T2044" s="10">
        <v>857.48</v>
      </c>
    </row>
    <row r="2045" spans="1:20" ht="15.75" thickBot="1" x14ac:dyDescent="0.3">
      <c r="A2045" s="4" t="s">
        <v>479</v>
      </c>
      <c r="B2045" s="4" t="s">
        <v>164</v>
      </c>
      <c r="C2045" s="4" t="s">
        <v>165</v>
      </c>
      <c r="D2045" s="4" t="s">
        <v>491</v>
      </c>
      <c r="E2045" s="4" t="s">
        <v>492</v>
      </c>
      <c r="F2045" s="4" t="s">
        <v>56</v>
      </c>
      <c r="G2045" s="4" t="s">
        <v>57</v>
      </c>
      <c r="H2045" s="12"/>
      <c r="I2045" s="11">
        <v>1529.68</v>
      </c>
      <c r="J2045" s="11">
        <v>894.66</v>
      </c>
      <c r="K2045" s="12"/>
      <c r="L2045" s="12"/>
      <c r="M2045" s="12"/>
      <c r="N2045" s="12"/>
      <c r="O2045" s="12"/>
      <c r="P2045" s="12"/>
      <c r="Q2045" s="12"/>
      <c r="R2045" s="12"/>
      <c r="S2045" s="12"/>
      <c r="T2045" s="10">
        <v>2424.34</v>
      </c>
    </row>
    <row r="2046" spans="1:20" ht="15.75" thickBot="1" x14ac:dyDescent="0.3">
      <c r="A2046" s="4" t="s">
        <v>479</v>
      </c>
      <c r="B2046" s="4" t="s">
        <v>164</v>
      </c>
      <c r="C2046" s="4" t="s">
        <v>165</v>
      </c>
      <c r="D2046" s="4" t="s">
        <v>491</v>
      </c>
      <c r="E2046" s="4" t="s">
        <v>492</v>
      </c>
      <c r="F2046" s="4" t="s">
        <v>68</v>
      </c>
      <c r="G2046" s="4" t="s">
        <v>69</v>
      </c>
      <c r="H2046" s="8"/>
      <c r="I2046" s="9">
        <v>284.2</v>
      </c>
      <c r="J2046" s="9">
        <v>102.24</v>
      </c>
      <c r="K2046" s="8"/>
      <c r="L2046" s="8"/>
      <c r="M2046" s="8"/>
      <c r="N2046" s="8"/>
      <c r="O2046" s="8"/>
      <c r="P2046" s="8"/>
      <c r="Q2046" s="8"/>
      <c r="R2046" s="8"/>
      <c r="S2046" s="8"/>
      <c r="T2046" s="10">
        <v>386.44</v>
      </c>
    </row>
    <row r="2047" spans="1:20" ht="15.75" thickBot="1" x14ac:dyDescent="0.3">
      <c r="A2047" s="4" t="s">
        <v>479</v>
      </c>
      <c r="B2047" s="4" t="s">
        <v>164</v>
      </c>
      <c r="C2047" s="4" t="s">
        <v>165</v>
      </c>
      <c r="D2047" s="4" t="s">
        <v>491</v>
      </c>
      <c r="E2047" s="4" t="s">
        <v>492</v>
      </c>
      <c r="F2047" s="4" t="s">
        <v>166</v>
      </c>
      <c r="G2047" s="4" t="s">
        <v>167</v>
      </c>
      <c r="H2047" s="12"/>
      <c r="I2047" s="12"/>
      <c r="J2047" s="11">
        <v>-686.46</v>
      </c>
      <c r="K2047" s="12"/>
      <c r="L2047" s="12"/>
      <c r="M2047" s="12"/>
      <c r="N2047" s="12"/>
      <c r="O2047" s="12"/>
      <c r="P2047" s="12"/>
      <c r="Q2047" s="12"/>
      <c r="R2047" s="12"/>
      <c r="S2047" s="12"/>
      <c r="T2047" s="10">
        <v>-686.46</v>
      </c>
    </row>
    <row r="2048" spans="1:20" ht="15.75" thickBot="1" x14ac:dyDescent="0.3">
      <c r="A2048" s="4" t="s">
        <v>479</v>
      </c>
      <c r="B2048" s="4" t="s">
        <v>164</v>
      </c>
      <c r="C2048" s="4" t="s">
        <v>165</v>
      </c>
      <c r="D2048" s="4" t="s">
        <v>482</v>
      </c>
      <c r="E2048" s="4" t="s">
        <v>483</v>
      </c>
      <c r="F2048" s="4" t="s">
        <v>110</v>
      </c>
      <c r="G2048" s="4" t="s">
        <v>111</v>
      </c>
      <c r="H2048" s="9">
        <v>197379.99</v>
      </c>
      <c r="I2048" s="9">
        <v>205149.49</v>
      </c>
      <c r="J2048" s="9">
        <v>187048.67</v>
      </c>
      <c r="K2048" s="9">
        <v>186145.62</v>
      </c>
      <c r="L2048" s="9">
        <v>185341.14</v>
      </c>
      <c r="M2048" s="9">
        <v>193484.23</v>
      </c>
      <c r="N2048" s="9">
        <v>179879.11</v>
      </c>
      <c r="O2048" s="9">
        <v>197309.22</v>
      </c>
      <c r="P2048" s="9">
        <v>189765.6</v>
      </c>
      <c r="Q2048" s="9">
        <v>210186.08</v>
      </c>
      <c r="R2048" s="9">
        <v>190575.08</v>
      </c>
      <c r="S2048" s="9">
        <v>156213.94</v>
      </c>
      <c r="T2048" s="10">
        <v>2278478.17</v>
      </c>
    </row>
    <row r="2049" spans="1:20" ht="15.75" thickBot="1" x14ac:dyDescent="0.3">
      <c r="A2049" s="4" t="s">
        <v>479</v>
      </c>
      <c r="B2049" s="4" t="s">
        <v>164</v>
      </c>
      <c r="C2049" s="4" t="s">
        <v>165</v>
      </c>
      <c r="D2049" s="4" t="s">
        <v>482</v>
      </c>
      <c r="E2049" s="4" t="s">
        <v>483</v>
      </c>
      <c r="F2049" s="4" t="s">
        <v>493</v>
      </c>
      <c r="G2049" s="4" t="s">
        <v>494</v>
      </c>
      <c r="H2049" s="12"/>
      <c r="I2049" s="12"/>
      <c r="J2049" s="12"/>
      <c r="K2049" s="12"/>
      <c r="L2049" s="12"/>
      <c r="M2049" s="12"/>
      <c r="N2049" s="12"/>
      <c r="O2049" s="12"/>
      <c r="P2049" s="12"/>
      <c r="Q2049" s="11">
        <v>205.2</v>
      </c>
      <c r="R2049" s="11">
        <v>-19.95</v>
      </c>
      <c r="S2049" s="12"/>
      <c r="T2049" s="10">
        <v>185.25</v>
      </c>
    </row>
    <row r="2050" spans="1:20" ht="15.75" thickBot="1" x14ac:dyDescent="0.3">
      <c r="A2050" s="4" t="s">
        <v>479</v>
      </c>
      <c r="B2050" s="4" t="s">
        <v>164</v>
      </c>
      <c r="C2050" s="4" t="s">
        <v>165</v>
      </c>
      <c r="D2050" s="4" t="s">
        <v>482</v>
      </c>
      <c r="E2050" s="4" t="s">
        <v>483</v>
      </c>
      <c r="F2050" s="4" t="s">
        <v>114</v>
      </c>
      <c r="G2050" s="4" t="s">
        <v>115</v>
      </c>
      <c r="H2050" s="9">
        <v>58.74</v>
      </c>
      <c r="I2050" s="8"/>
      <c r="J2050" s="8"/>
      <c r="K2050" s="8"/>
      <c r="L2050" s="9">
        <v>139.88</v>
      </c>
      <c r="M2050" s="9">
        <v>7.36</v>
      </c>
      <c r="N2050" s="8"/>
      <c r="O2050" s="9">
        <v>36.81</v>
      </c>
      <c r="P2050" s="8"/>
      <c r="Q2050" s="8"/>
      <c r="R2050" s="9">
        <v>165.66</v>
      </c>
      <c r="S2050" s="9">
        <v>-55.22</v>
      </c>
      <c r="T2050" s="10">
        <v>353.23</v>
      </c>
    </row>
    <row r="2051" spans="1:20" ht="15.75" thickBot="1" x14ac:dyDescent="0.3">
      <c r="A2051" s="4" t="s">
        <v>479</v>
      </c>
      <c r="B2051" s="4" t="s">
        <v>164</v>
      </c>
      <c r="C2051" s="4" t="s">
        <v>165</v>
      </c>
      <c r="D2051" s="4" t="s">
        <v>482</v>
      </c>
      <c r="E2051" s="4" t="s">
        <v>483</v>
      </c>
      <c r="F2051" s="4" t="s">
        <v>86</v>
      </c>
      <c r="G2051" s="4" t="s">
        <v>87</v>
      </c>
      <c r="H2051" s="11">
        <v>153389.5</v>
      </c>
      <c r="I2051" s="11">
        <v>145853.96</v>
      </c>
      <c r="J2051" s="11">
        <v>148479.34</v>
      </c>
      <c r="K2051" s="11">
        <v>131633.98000000001</v>
      </c>
      <c r="L2051" s="11">
        <v>155343.26</v>
      </c>
      <c r="M2051" s="11">
        <v>137345.19</v>
      </c>
      <c r="N2051" s="11">
        <v>137142.37</v>
      </c>
      <c r="O2051" s="11">
        <v>157542.62</v>
      </c>
      <c r="P2051" s="11">
        <v>130667.63</v>
      </c>
      <c r="Q2051" s="11">
        <v>178278.21</v>
      </c>
      <c r="R2051" s="11">
        <v>154863.92000000001</v>
      </c>
      <c r="S2051" s="11">
        <v>124559.67999999999</v>
      </c>
      <c r="T2051" s="10">
        <v>1755099.66</v>
      </c>
    </row>
    <row r="2052" spans="1:20" ht="15.75" thickBot="1" x14ac:dyDescent="0.3">
      <c r="A2052" s="4" t="s">
        <v>479</v>
      </c>
      <c r="B2052" s="4" t="s">
        <v>164</v>
      </c>
      <c r="C2052" s="4" t="s">
        <v>165</v>
      </c>
      <c r="D2052" s="4" t="s">
        <v>482</v>
      </c>
      <c r="E2052" s="4" t="s">
        <v>483</v>
      </c>
      <c r="F2052" s="4" t="s">
        <v>116</v>
      </c>
      <c r="G2052" s="4" t="s">
        <v>117</v>
      </c>
      <c r="H2052" s="9">
        <v>13945.08</v>
      </c>
      <c r="I2052" s="9">
        <v>12187.74</v>
      </c>
      <c r="J2052" s="9">
        <v>13658</v>
      </c>
      <c r="K2052" s="9">
        <v>11335.74</v>
      </c>
      <c r="L2052" s="9">
        <v>12545.03</v>
      </c>
      <c r="M2052" s="9">
        <v>14104</v>
      </c>
      <c r="N2052" s="9">
        <v>12755.37</v>
      </c>
      <c r="O2052" s="9">
        <v>15729.32</v>
      </c>
      <c r="P2052" s="9">
        <v>13414.26</v>
      </c>
      <c r="Q2052" s="9">
        <v>19610.59</v>
      </c>
      <c r="R2052" s="9">
        <v>16342.62</v>
      </c>
      <c r="S2052" s="9">
        <v>13711.33</v>
      </c>
      <c r="T2052" s="10">
        <v>169339.08</v>
      </c>
    </row>
    <row r="2053" spans="1:20" ht="15.75" thickBot="1" x14ac:dyDescent="0.3">
      <c r="A2053" s="4" t="s">
        <v>479</v>
      </c>
      <c r="B2053" s="4" t="s">
        <v>164</v>
      </c>
      <c r="C2053" s="4" t="s">
        <v>165</v>
      </c>
      <c r="D2053" s="4" t="s">
        <v>482</v>
      </c>
      <c r="E2053" s="4" t="s">
        <v>483</v>
      </c>
      <c r="F2053" s="4" t="s">
        <v>112</v>
      </c>
      <c r="G2053" s="4" t="s">
        <v>113</v>
      </c>
      <c r="H2053" s="11">
        <v>3500</v>
      </c>
      <c r="I2053" s="12"/>
      <c r="J2053" s="12"/>
      <c r="K2053" s="12"/>
      <c r="L2053" s="12"/>
      <c r="M2053" s="12"/>
      <c r="N2053" s="11">
        <v>833.33</v>
      </c>
      <c r="O2053" s="11">
        <v>833.33</v>
      </c>
      <c r="P2053" s="11">
        <v>2315.91</v>
      </c>
      <c r="Q2053" s="11">
        <v>833.33</v>
      </c>
      <c r="R2053" s="11">
        <v>2465.9699999999998</v>
      </c>
      <c r="S2053" s="11">
        <v>833.33</v>
      </c>
      <c r="T2053" s="10">
        <v>11615.2</v>
      </c>
    </row>
    <row r="2054" spans="1:20" ht="15.75" thickBot="1" x14ac:dyDescent="0.3">
      <c r="A2054" s="4" t="s">
        <v>479</v>
      </c>
      <c r="B2054" s="4" t="s">
        <v>164</v>
      </c>
      <c r="C2054" s="4" t="s">
        <v>165</v>
      </c>
      <c r="D2054" s="4" t="s">
        <v>482</v>
      </c>
      <c r="E2054" s="4" t="s">
        <v>483</v>
      </c>
      <c r="F2054" s="4" t="s">
        <v>258</v>
      </c>
      <c r="G2054" s="4" t="s">
        <v>259</v>
      </c>
      <c r="H2054" s="8"/>
      <c r="I2054" s="8"/>
      <c r="J2054" s="8"/>
      <c r="K2054" s="8"/>
      <c r="L2054" s="9">
        <v>125.99</v>
      </c>
      <c r="M2054" s="8"/>
      <c r="N2054" s="8"/>
      <c r="O2054" s="8"/>
      <c r="P2054" s="8"/>
      <c r="Q2054" s="8"/>
      <c r="R2054" s="8"/>
      <c r="S2054" s="8"/>
      <c r="T2054" s="10">
        <v>125.99</v>
      </c>
    </row>
    <row r="2055" spans="1:20" ht="15.75" thickBot="1" x14ac:dyDescent="0.3">
      <c r="A2055" s="4" t="s">
        <v>479</v>
      </c>
      <c r="B2055" s="4" t="s">
        <v>164</v>
      </c>
      <c r="C2055" s="4" t="s">
        <v>165</v>
      </c>
      <c r="D2055" s="4" t="s">
        <v>482</v>
      </c>
      <c r="E2055" s="4" t="s">
        <v>483</v>
      </c>
      <c r="F2055" s="4" t="s">
        <v>88</v>
      </c>
      <c r="G2055" s="4" t="s">
        <v>89</v>
      </c>
      <c r="H2055" s="11">
        <v>55040.73</v>
      </c>
      <c r="I2055" s="11">
        <v>50904.84</v>
      </c>
      <c r="J2055" s="11">
        <v>51663.76</v>
      </c>
      <c r="K2055" s="11">
        <v>49712.6</v>
      </c>
      <c r="L2055" s="11">
        <v>52978.11</v>
      </c>
      <c r="M2055" s="11">
        <v>52174.46</v>
      </c>
      <c r="N2055" s="11">
        <v>52382.3</v>
      </c>
      <c r="O2055" s="11">
        <v>54080.15</v>
      </c>
      <c r="P2055" s="11">
        <v>51983.01</v>
      </c>
      <c r="Q2055" s="11">
        <v>55466.43</v>
      </c>
      <c r="R2055" s="11">
        <v>53604.3</v>
      </c>
      <c r="S2055" s="11">
        <v>53107.71</v>
      </c>
      <c r="T2055" s="10">
        <v>633098.4</v>
      </c>
    </row>
    <row r="2056" spans="1:20" ht="15.75" thickBot="1" x14ac:dyDescent="0.3">
      <c r="A2056" s="4" t="s">
        <v>479</v>
      </c>
      <c r="B2056" s="4" t="s">
        <v>164</v>
      </c>
      <c r="C2056" s="4" t="s">
        <v>165</v>
      </c>
      <c r="D2056" s="4" t="s">
        <v>482</v>
      </c>
      <c r="E2056" s="4" t="s">
        <v>483</v>
      </c>
      <c r="F2056" s="4" t="s">
        <v>90</v>
      </c>
      <c r="G2056" s="4" t="s">
        <v>91</v>
      </c>
      <c r="H2056" s="9">
        <v>216171.78</v>
      </c>
      <c r="I2056" s="9">
        <v>199767.55</v>
      </c>
      <c r="J2056" s="9">
        <v>202956.57</v>
      </c>
      <c r="K2056" s="9">
        <v>194994.59</v>
      </c>
      <c r="L2056" s="9">
        <v>207902.53</v>
      </c>
      <c r="M2056" s="9">
        <v>205016.83</v>
      </c>
      <c r="N2056" s="9">
        <v>205686.1</v>
      </c>
      <c r="O2056" s="9">
        <v>212766.55</v>
      </c>
      <c r="P2056" s="9">
        <v>204242.9</v>
      </c>
      <c r="Q2056" s="9">
        <v>218794.99</v>
      </c>
      <c r="R2056" s="9">
        <v>211050.79</v>
      </c>
      <c r="S2056" s="9">
        <v>208650.13</v>
      </c>
      <c r="T2056" s="10">
        <v>2488001.31</v>
      </c>
    </row>
    <row r="2057" spans="1:20" ht="15.75" thickBot="1" x14ac:dyDescent="0.3">
      <c r="A2057" s="4" t="s">
        <v>479</v>
      </c>
      <c r="B2057" s="4" t="s">
        <v>164</v>
      </c>
      <c r="C2057" s="4" t="s">
        <v>165</v>
      </c>
      <c r="D2057" s="4" t="s">
        <v>482</v>
      </c>
      <c r="E2057" s="4" t="s">
        <v>483</v>
      </c>
      <c r="F2057" s="4" t="s">
        <v>120</v>
      </c>
      <c r="G2057" s="4" t="s">
        <v>121</v>
      </c>
      <c r="H2057" s="12"/>
      <c r="I2057" s="11">
        <v>136.25</v>
      </c>
      <c r="J2057" s="12"/>
      <c r="K2057" s="12"/>
      <c r="L2057" s="12"/>
      <c r="M2057" s="12"/>
      <c r="N2057" s="12"/>
      <c r="O2057" s="12"/>
      <c r="P2057" s="12"/>
      <c r="Q2057" s="12"/>
      <c r="R2057" s="11">
        <v>25.07</v>
      </c>
      <c r="S2057" s="12"/>
      <c r="T2057" s="10">
        <v>161.32</v>
      </c>
    </row>
    <row r="2058" spans="1:20" ht="15.75" thickBot="1" x14ac:dyDescent="0.3">
      <c r="A2058" s="4" t="s">
        <v>479</v>
      </c>
      <c r="B2058" s="4" t="s">
        <v>164</v>
      </c>
      <c r="C2058" s="4" t="s">
        <v>165</v>
      </c>
      <c r="D2058" s="4" t="s">
        <v>482</v>
      </c>
      <c r="E2058" s="4" t="s">
        <v>483</v>
      </c>
      <c r="F2058" s="4" t="s">
        <v>94</v>
      </c>
      <c r="G2058" s="4" t="s">
        <v>95</v>
      </c>
      <c r="H2058" s="9">
        <v>754</v>
      </c>
      <c r="I2058" s="9">
        <v>754</v>
      </c>
      <c r="J2058" s="9">
        <v>754</v>
      </c>
      <c r="K2058" s="9">
        <v>768.58</v>
      </c>
      <c r="L2058" s="9">
        <v>754</v>
      </c>
      <c r="M2058" s="9">
        <v>754</v>
      </c>
      <c r="N2058" s="9">
        <v>754</v>
      </c>
      <c r="O2058" s="9">
        <v>754</v>
      </c>
      <c r="P2058" s="9">
        <v>754</v>
      </c>
      <c r="Q2058" s="9">
        <v>754</v>
      </c>
      <c r="R2058" s="9">
        <v>754</v>
      </c>
      <c r="S2058" s="9">
        <v>754</v>
      </c>
      <c r="T2058" s="10">
        <v>9062.58</v>
      </c>
    </row>
    <row r="2059" spans="1:20" ht="15.75" thickBot="1" x14ac:dyDescent="0.3">
      <c r="A2059" s="4" t="s">
        <v>479</v>
      </c>
      <c r="B2059" s="4" t="s">
        <v>164</v>
      </c>
      <c r="C2059" s="4" t="s">
        <v>165</v>
      </c>
      <c r="D2059" s="4" t="s">
        <v>482</v>
      </c>
      <c r="E2059" s="4" t="s">
        <v>483</v>
      </c>
      <c r="F2059" s="4" t="s">
        <v>84</v>
      </c>
      <c r="G2059" s="4" t="s">
        <v>85</v>
      </c>
      <c r="H2059" s="11">
        <v>2135.5</v>
      </c>
      <c r="I2059" s="11">
        <v>2160.5500000000002</v>
      </c>
      <c r="J2059" s="11">
        <v>2414.38</v>
      </c>
      <c r="K2059" s="11">
        <v>1702.33</v>
      </c>
      <c r="L2059" s="11">
        <v>2486.7199999999998</v>
      </c>
      <c r="M2059" s="11">
        <v>1819.43</v>
      </c>
      <c r="N2059" s="11">
        <v>2105.7399999999998</v>
      </c>
      <c r="O2059" s="11">
        <v>1832.94</v>
      </c>
      <c r="P2059" s="11">
        <v>1659.16</v>
      </c>
      <c r="Q2059" s="11">
        <v>4022.59</v>
      </c>
      <c r="R2059" s="11">
        <v>1590.03</v>
      </c>
      <c r="S2059" s="11">
        <v>1096.72</v>
      </c>
      <c r="T2059" s="10">
        <v>25026.09</v>
      </c>
    </row>
    <row r="2060" spans="1:20" ht="15.75" thickBot="1" x14ac:dyDescent="0.3">
      <c r="A2060" s="4" t="s">
        <v>479</v>
      </c>
      <c r="B2060" s="4" t="s">
        <v>164</v>
      </c>
      <c r="C2060" s="4" t="s">
        <v>165</v>
      </c>
      <c r="D2060" s="4" t="s">
        <v>482</v>
      </c>
      <c r="E2060" s="4" t="s">
        <v>483</v>
      </c>
      <c r="F2060" s="4" t="s">
        <v>122</v>
      </c>
      <c r="G2060" s="4" t="s">
        <v>123</v>
      </c>
      <c r="H2060" s="9">
        <v>230</v>
      </c>
      <c r="I2060" s="8"/>
      <c r="J2060" s="8"/>
      <c r="K2060" s="8"/>
      <c r="L2060" s="8"/>
      <c r="M2060" s="8"/>
      <c r="N2060" s="8"/>
      <c r="O2060" s="8"/>
      <c r="P2060" s="8"/>
      <c r="Q2060" s="9">
        <v>65</v>
      </c>
      <c r="R2060" s="8"/>
      <c r="S2060" s="8"/>
      <c r="T2060" s="10">
        <v>295</v>
      </c>
    </row>
    <row r="2061" spans="1:20" ht="15.75" thickBot="1" x14ac:dyDescent="0.3">
      <c r="A2061" s="4" t="s">
        <v>479</v>
      </c>
      <c r="B2061" s="4" t="s">
        <v>164</v>
      </c>
      <c r="C2061" s="4" t="s">
        <v>165</v>
      </c>
      <c r="D2061" s="4" t="s">
        <v>482</v>
      </c>
      <c r="E2061" s="4" t="s">
        <v>483</v>
      </c>
      <c r="F2061" s="4" t="s">
        <v>207</v>
      </c>
      <c r="G2061" s="4" t="s">
        <v>208</v>
      </c>
      <c r="H2061" s="12"/>
      <c r="I2061" s="12"/>
      <c r="J2061" s="12"/>
      <c r="K2061" s="12"/>
      <c r="L2061" s="12"/>
      <c r="M2061" s="12"/>
      <c r="N2061" s="12"/>
      <c r="O2061" s="12"/>
      <c r="P2061" s="12"/>
      <c r="Q2061" s="12"/>
      <c r="R2061" s="12"/>
      <c r="S2061" s="11">
        <v>1164.2</v>
      </c>
      <c r="T2061" s="10">
        <v>1164.2</v>
      </c>
    </row>
    <row r="2062" spans="1:20" ht="15.75" thickBot="1" x14ac:dyDescent="0.3">
      <c r="A2062" s="4" t="s">
        <v>479</v>
      </c>
      <c r="B2062" s="4" t="s">
        <v>164</v>
      </c>
      <c r="C2062" s="4" t="s">
        <v>165</v>
      </c>
      <c r="D2062" s="4" t="s">
        <v>482</v>
      </c>
      <c r="E2062" s="4" t="s">
        <v>483</v>
      </c>
      <c r="F2062" s="4" t="s">
        <v>128</v>
      </c>
      <c r="G2062" s="4" t="s">
        <v>129</v>
      </c>
      <c r="H2062" s="8"/>
      <c r="I2062" s="8"/>
      <c r="J2062" s="8"/>
      <c r="K2062" s="8"/>
      <c r="L2062" s="8"/>
      <c r="M2062" s="8"/>
      <c r="N2062" s="8"/>
      <c r="O2062" s="8"/>
      <c r="P2062" s="8"/>
      <c r="Q2062" s="13">
        <v>0</v>
      </c>
      <c r="R2062" s="8"/>
      <c r="S2062" s="8"/>
      <c r="T2062" s="14">
        <v>0</v>
      </c>
    </row>
    <row r="2063" spans="1:20" ht="15.75" thickBot="1" x14ac:dyDescent="0.3">
      <c r="A2063" s="4" t="s">
        <v>479</v>
      </c>
      <c r="B2063" s="4" t="s">
        <v>164</v>
      </c>
      <c r="C2063" s="4" t="s">
        <v>165</v>
      </c>
      <c r="D2063" s="4" t="s">
        <v>482</v>
      </c>
      <c r="E2063" s="4" t="s">
        <v>483</v>
      </c>
      <c r="F2063" s="4" t="s">
        <v>71</v>
      </c>
      <c r="G2063" s="4" t="s">
        <v>72</v>
      </c>
      <c r="H2063" s="12"/>
      <c r="I2063" s="12"/>
      <c r="J2063" s="12"/>
      <c r="K2063" s="11">
        <v>58.08</v>
      </c>
      <c r="L2063" s="12"/>
      <c r="M2063" s="12"/>
      <c r="N2063" s="12"/>
      <c r="O2063" s="12"/>
      <c r="P2063" s="12"/>
      <c r="Q2063" s="12"/>
      <c r="R2063" s="12"/>
      <c r="S2063" s="12"/>
      <c r="T2063" s="10">
        <v>58.08</v>
      </c>
    </row>
    <row r="2064" spans="1:20" ht="15.75" thickBot="1" x14ac:dyDescent="0.3">
      <c r="A2064" s="4" t="s">
        <v>479</v>
      </c>
      <c r="B2064" s="4" t="s">
        <v>164</v>
      </c>
      <c r="C2064" s="4" t="s">
        <v>165</v>
      </c>
      <c r="D2064" s="4" t="s">
        <v>482</v>
      </c>
      <c r="E2064" s="4" t="s">
        <v>483</v>
      </c>
      <c r="F2064" s="4" t="s">
        <v>98</v>
      </c>
      <c r="G2064" s="4" t="s">
        <v>99</v>
      </c>
      <c r="H2064" s="8"/>
      <c r="I2064" s="8"/>
      <c r="J2064" s="8"/>
      <c r="K2064" s="9">
        <v>569.83000000000004</v>
      </c>
      <c r="L2064" s="8"/>
      <c r="M2064" s="8"/>
      <c r="N2064" s="9">
        <v>124.06</v>
      </c>
      <c r="O2064" s="8"/>
      <c r="P2064" s="9">
        <v>158.56</v>
      </c>
      <c r="Q2064" s="9">
        <v>126.65</v>
      </c>
      <c r="R2064" s="8"/>
      <c r="S2064" s="9">
        <v>431.22</v>
      </c>
      <c r="T2064" s="10">
        <v>1410.32</v>
      </c>
    </row>
    <row r="2065" spans="1:20" ht="15.75" thickBot="1" x14ac:dyDescent="0.3">
      <c r="A2065" s="4" t="s">
        <v>479</v>
      </c>
      <c r="B2065" s="4" t="s">
        <v>164</v>
      </c>
      <c r="C2065" s="4" t="s">
        <v>165</v>
      </c>
      <c r="D2065" s="4" t="s">
        <v>482</v>
      </c>
      <c r="E2065" s="4" t="s">
        <v>483</v>
      </c>
      <c r="F2065" s="4" t="s">
        <v>215</v>
      </c>
      <c r="G2065" s="4" t="s">
        <v>216</v>
      </c>
      <c r="H2065" s="11">
        <v>11.98</v>
      </c>
      <c r="I2065" s="12"/>
      <c r="J2065" s="12"/>
      <c r="K2065" s="12"/>
      <c r="L2065" s="12"/>
      <c r="M2065" s="12"/>
      <c r="N2065" s="12"/>
      <c r="O2065" s="12"/>
      <c r="P2065" s="12"/>
      <c r="Q2065" s="12"/>
      <c r="R2065" s="12"/>
      <c r="S2065" s="12"/>
      <c r="T2065" s="10">
        <v>11.98</v>
      </c>
    </row>
    <row r="2066" spans="1:20" ht="15.75" thickBot="1" x14ac:dyDescent="0.3">
      <c r="A2066" s="4" t="s">
        <v>479</v>
      </c>
      <c r="B2066" s="4" t="s">
        <v>164</v>
      </c>
      <c r="C2066" s="4" t="s">
        <v>165</v>
      </c>
      <c r="D2066" s="4" t="s">
        <v>482</v>
      </c>
      <c r="E2066" s="4" t="s">
        <v>483</v>
      </c>
      <c r="F2066" s="4" t="s">
        <v>130</v>
      </c>
      <c r="G2066" s="4" t="s">
        <v>131</v>
      </c>
      <c r="H2066" s="9">
        <v>7.75</v>
      </c>
      <c r="I2066" s="8"/>
      <c r="J2066" s="8"/>
      <c r="K2066" s="9">
        <v>97.84</v>
      </c>
      <c r="L2066" s="9">
        <v>49.8</v>
      </c>
      <c r="M2066" s="9">
        <v>19.7</v>
      </c>
      <c r="N2066" s="8"/>
      <c r="O2066" s="9">
        <v>49.11</v>
      </c>
      <c r="P2066" s="8"/>
      <c r="Q2066" s="8"/>
      <c r="R2066" s="9">
        <v>80</v>
      </c>
      <c r="S2066" s="9">
        <v>52.32</v>
      </c>
      <c r="T2066" s="10">
        <v>356.52</v>
      </c>
    </row>
    <row r="2067" spans="1:20" ht="15.75" thickBot="1" x14ac:dyDescent="0.3">
      <c r="A2067" s="4" t="s">
        <v>479</v>
      </c>
      <c r="B2067" s="4" t="s">
        <v>164</v>
      </c>
      <c r="C2067" s="4" t="s">
        <v>165</v>
      </c>
      <c r="D2067" s="4" t="s">
        <v>482</v>
      </c>
      <c r="E2067" s="4" t="s">
        <v>483</v>
      </c>
      <c r="F2067" s="4" t="s">
        <v>136</v>
      </c>
      <c r="G2067" s="4" t="s">
        <v>137</v>
      </c>
      <c r="H2067" s="11">
        <v>9</v>
      </c>
      <c r="I2067" s="11">
        <v>1</v>
      </c>
      <c r="J2067" s="12"/>
      <c r="K2067" s="12"/>
      <c r="L2067" s="12"/>
      <c r="M2067" s="12"/>
      <c r="N2067" s="12"/>
      <c r="O2067" s="12"/>
      <c r="P2067" s="12"/>
      <c r="Q2067" s="12"/>
      <c r="R2067" s="12"/>
      <c r="S2067" s="12"/>
      <c r="T2067" s="10">
        <v>10</v>
      </c>
    </row>
    <row r="2068" spans="1:20" ht="15.75" thickBot="1" x14ac:dyDescent="0.3">
      <c r="A2068" s="4" t="s">
        <v>479</v>
      </c>
      <c r="B2068" s="4" t="s">
        <v>164</v>
      </c>
      <c r="C2068" s="4" t="s">
        <v>165</v>
      </c>
      <c r="D2068" s="4" t="s">
        <v>482</v>
      </c>
      <c r="E2068" s="4" t="s">
        <v>483</v>
      </c>
      <c r="F2068" s="4" t="s">
        <v>138</v>
      </c>
      <c r="G2068" s="4" t="s">
        <v>139</v>
      </c>
      <c r="H2068" s="9">
        <v>219.15</v>
      </c>
      <c r="I2068" s="8"/>
      <c r="J2068" s="8"/>
      <c r="K2068" s="8"/>
      <c r="L2068" s="8"/>
      <c r="M2068" s="8"/>
      <c r="N2068" s="8"/>
      <c r="O2068" s="8"/>
      <c r="P2068" s="8"/>
      <c r="Q2068" s="8"/>
      <c r="R2068" s="8"/>
      <c r="S2068" s="8"/>
      <c r="T2068" s="10">
        <v>219.15</v>
      </c>
    </row>
    <row r="2069" spans="1:20" ht="15.75" thickBot="1" x14ac:dyDescent="0.3">
      <c r="A2069" s="4" t="s">
        <v>479</v>
      </c>
      <c r="B2069" s="4" t="s">
        <v>164</v>
      </c>
      <c r="C2069" s="4" t="s">
        <v>165</v>
      </c>
      <c r="D2069" s="4" t="s">
        <v>482</v>
      </c>
      <c r="E2069" s="4" t="s">
        <v>483</v>
      </c>
      <c r="F2069" s="4" t="s">
        <v>495</v>
      </c>
      <c r="G2069" s="4" t="s">
        <v>496</v>
      </c>
      <c r="H2069" s="12"/>
      <c r="I2069" s="12"/>
      <c r="J2069" s="11">
        <v>603.5</v>
      </c>
      <c r="K2069" s="12"/>
      <c r="L2069" s="12"/>
      <c r="M2069" s="12"/>
      <c r="N2069" s="12"/>
      <c r="O2069" s="12"/>
      <c r="P2069" s="12"/>
      <c r="Q2069" s="12"/>
      <c r="R2069" s="12"/>
      <c r="S2069" s="12"/>
      <c r="T2069" s="10">
        <v>603.5</v>
      </c>
    </row>
    <row r="2070" spans="1:20" ht="15.75" thickBot="1" x14ac:dyDescent="0.3">
      <c r="A2070" s="4" t="s">
        <v>479</v>
      </c>
      <c r="B2070" s="4" t="s">
        <v>164</v>
      </c>
      <c r="C2070" s="4" t="s">
        <v>165</v>
      </c>
      <c r="D2070" s="4" t="s">
        <v>482</v>
      </c>
      <c r="E2070" s="4" t="s">
        <v>483</v>
      </c>
      <c r="F2070" s="4" t="s">
        <v>314</v>
      </c>
      <c r="G2070" s="4" t="s">
        <v>315</v>
      </c>
      <c r="H2070" s="8"/>
      <c r="I2070" s="8"/>
      <c r="J2070" s="8"/>
      <c r="K2070" s="8"/>
      <c r="L2070" s="8"/>
      <c r="M2070" s="8"/>
      <c r="N2070" s="8"/>
      <c r="O2070" s="8"/>
      <c r="P2070" s="9">
        <v>50</v>
      </c>
      <c r="Q2070" s="8"/>
      <c r="R2070" s="8"/>
      <c r="S2070" s="8"/>
      <c r="T2070" s="10">
        <v>50</v>
      </c>
    </row>
    <row r="2071" spans="1:20" ht="15.75" thickBot="1" x14ac:dyDescent="0.3">
      <c r="A2071" s="4" t="s">
        <v>479</v>
      </c>
      <c r="B2071" s="4" t="s">
        <v>164</v>
      </c>
      <c r="C2071" s="4" t="s">
        <v>165</v>
      </c>
      <c r="D2071" s="4" t="s">
        <v>482</v>
      </c>
      <c r="E2071" s="4" t="s">
        <v>483</v>
      </c>
      <c r="F2071" s="4" t="s">
        <v>140</v>
      </c>
      <c r="G2071" s="4" t="s">
        <v>141</v>
      </c>
      <c r="H2071" s="12"/>
      <c r="I2071" s="11">
        <v>21.43</v>
      </c>
      <c r="J2071" s="12"/>
      <c r="K2071" s="11">
        <v>42.86</v>
      </c>
      <c r="L2071" s="11">
        <v>42.86</v>
      </c>
      <c r="M2071" s="11">
        <v>21.43</v>
      </c>
      <c r="N2071" s="11">
        <v>42.86</v>
      </c>
      <c r="O2071" s="11">
        <v>42.86</v>
      </c>
      <c r="P2071" s="12"/>
      <c r="Q2071" s="11">
        <v>21.43</v>
      </c>
      <c r="R2071" s="11">
        <v>45</v>
      </c>
      <c r="S2071" s="12"/>
      <c r="T2071" s="10">
        <v>280.73</v>
      </c>
    </row>
    <row r="2072" spans="1:20" ht="15.75" thickBot="1" x14ac:dyDescent="0.3">
      <c r="A2072" s="4" t="s">
        <v>479</v>
      </c>
      <c r="B2072" s="4" t="s">
        <v>164</v>
      </c>
      <c r="C2072" s="4" t="s">
        <v>165</v>
      </c>
      <c r="D2072" s="4" t="s">
        <v>482</v>
      </c>
      <c r="E2072" s="4" t="s">
        <v>483</v>
      </c>
      <c r="F2072" s="4" t="s">
        <v>342</v>
      </c>
      <c r="G2072" s="4" t="s">
        <v>343</v>
      </c>
      <c r="H2072" s="9">
        <v>8.99</v>
      </c>
      <c r="I2072" s="8"/>
      <c r="J2072" s="8"/>
      <c r="K2072" s="8"/>
      <c r="L2072" s="8"/>
      <c r="M2072" s="8"/>
      <c r="N2072" s="8"/>
      <c r="O2072" s="8"/>
      <c r="P2072" s="8"/>
      <c r="Q2072" s="8"/>
      <c r="R2072" s="8"/>
      <c r="S2072" s="8"/>
      <c r="T2072" s="10">
        <v>8.99</v>
      </c>
    </row>
    <row r="2073" spans="1:20" ht="15.75" thickBot="1" x14ac:dyDescent="0.3">
      <c r="A2073" s="4" t="s">
        <v>479</v>
      </c>
      <c r="B2073" s="4" t="s">
        <v>164</v>
      </c>
      <c r="C2073" s="4" t="s">
        <v>165</v>
      </c>
      <c r="D2073" s="4" t="s">
        <v>482</v>
      </c>
      <c r="E2073" s="4" t="s">
        <v>483</v>
      </c>
      <c r="F2073" s="4" t="s">
        <v>144</v>
      </c>
      <c r="G2073" s="4" t="s">
        <v>145</v>
      </c>
      <c r="H2073" s="11">
        <v>406.08</v>
      </c>
      <c r="I2073" s="11">
        <v>156.44999999999999</v>
      </c>
      <c r="J2073" s="11">
        <v>108.23</v>
      </c>
      <c r="K2073" s="11">
        <v>218.28</v>
      </c>
      <c r="L2073" s="11">
        <v>153.97</v>
      </c>
      <c r="M2073" s="11">
        <v>101.28</v>
      </c>
      <c r="N2073" s="11">
        <v>117.83</v>
      </c>
      <c r="O2073" s="11">
        <v>59.15</v>
      </c>
      <c r="P2073" s="11">
        <v>93.12</v>
      </c>
      <c r="Q2073" s="11">
        <v>285.54000000000002</v>
      </c>
      <c r="R2073" s="11">
        <v>70.22</v>
      </c>
      <c r="S2073" s="11">
        <v>559.88</v>
      </c>
      <c r="T2073" s="10">
        <v>2330.0300000000002</v>
      </c>
    </row>
    <row r="2074" spans="1:20" ht="15.75" thickBot="1" x14ac:dyDescent="0.3">
      <c r="A2074" s="4" t="s">
        <v>479</v>
      </c>
      <c r="B2074" s="4" t="s">
        <v>164</v>
      </c>
      <c r="C2074" s="4" t="s">
        <v>165</v>
      </c>
      <c r="D2074" s="4" t="s">
        <v>482</v>
      </c>
      <c r="E2074" s="4" t="s">
        <v>483</v>
      </c>
      <c r="F2074" s="4" t="s">
        <v>217</v>
      </c>
      <c r="G2074" s="4" t="s">
        <v>218</v>
      </c>
      <c r="H2074" s="8"/>
      <c r="I2074" s="8"/>
      <c r="J2074" s="8"/>
      <c r="K2074" s="8"/>
      <c r="L2074" s="8"/>
      <c r="M2074" s="9">
        <v>739.84</v>
      </c>
      <c r="N2074" s="8"/>
      <c r="O2074" s="8"/>
      <c r="P2074" s="9">
        <v>206.22</v>
      </c>
      <c r="Q2074" s="9">
        <v>231.19</v>
      </c>
      <c r="R2074" s="9">
        <v>489.63</v>
      </c>
      <c r="S2074" s="9">
        <v>106.03</v>
      </c>
      <c r="T2074" s="10">
        <v>1772.91</v>
      </c>
    </row>
    <row r="2075" spans="1:20" ht="15.75" thickBot="1" x14ac:dyDescent="0.3">
      <c r="A2075" s="4" t="s">
        <v>479</v>
      </c>
      <c r="B2075" s="4" t="s">
        <v>164</v>
      </c>
      <c r="C2075" s="4" t="s">
        <v>165</v>
      </c>
      <c r="D2075" s="4" t="s">
        <v>482</v>
      </c>
      <c r="E2075" s="4" t="s">
        <v>483</v>
      </c>
      <c r="F2075" s="4" t="s">
        <v>146</v>
      </c>
      <c r="G2075" s="4" t="s">
        <v>147</v>
      </c>
      <c r="H2075" s="12"/>
      <c r="I2075" s="11">
        <v>9.5</v>
      </c>
      <c r="J2075" s="11">
        <v>1385.5</v>
      </c>
      <c r="K2075" s="11">
        <v>875.4</v>
      </c>
      <c r="L2075" s="11">
        <v>285.89999999999998</v>
      </c>
      <c r="M2075" s="12"/>
      <c r="N2075" s="11">
        <v>858</v>
      </c>
      <c r="O2075" s="11">
        <v>973.14</v>
      </c>
      <c r="P2075" s="11">
        <v>243.5</v>
      </c>
      <c r="Q2075" s="11">
        <v>689.96</v>
      </c>
      <c r="R2075" s="12"/>
      <c r="S2075" s="12"/>
      <c r="T2075" s="10">
        <v>5320.9</v>
      </c>
    </row>
    <row r="2076" spans="1:20" ht="15.75" thickBot="1" x14ac:dyDescent="0.3">
      <c r="A2076" s="4" t="s">
        <v>479</v>
      </c>
      <c r="B2076" s="4" t="s">
        <v>164</v>
      </c>
      <c r="C2076" s="4" t="s">
        <v>165</v>
      </c>
      <c r="D2076" s="4" t="s">
        <v>482</v>
      </c>
      <c r="E2076" s="4" t="s">
        <v>483</v>
      </c>
      <c r="F2076" s="4" t="s">
        <v>148</v>
      </c>
      <c r="G2076" s="4" t="s">
        <v>149</v>
      </c>
      <c r="H2076" s="8"/>
      <c r="I2076" s="9">
        <v>204.1</v>
      </c>
      <c r="J2076" s="8"/>
      <c r="K2076" s="8"/>
      <c r="L2076" s="8"/>
      <c r="M2076" s="8"/>
      <c r="N2076" s="8"/>
      <c r="O2076" s="9">
        <v>17.239999999999998</v>
      </c>
      <c r="P2076" s="8"/>
      <c r="Q2076" s="8"/>
      <c r="R2076" s="8"/>
      <c r="S2076" s="9">
        <v>248.4</v>
      </c>
      <c r="T2076" s="10">
        <v>469.74</v>
      </c>
    </row>
    <row r="2077" spans="1:20" ht="15.75" thickBot="1" x14ac:dyDescent="0.3">
      <c r="A2077" s="4" t="s">
        <v>479</v>
      </c>
      <c r="B2077" s="4" t="s">
        <v>164</v>
      </c>
      <c r="C2077" s="4" t="s">
        <v>165</v>
      </c>
      <c r="D2077" s="4" t="s">
        <v>482</v>
      </c>
      <c r="E2077" s="4" t="s">
        <v>483</v>
      </c>
      <c r="F2077" s="4" t="s">
        <v>150</v>
      </c>
      <c r="G2077" s="4" t="s">
        <v>151</v>
      </c>
      <c r="H2077" s="11">
        <v>300</v>
      </c>
      <c r="I2077" s="12"/>
      <c r="J2077" s="12"/>
      <c r="K2077" s="11">
        <v>125.48</v>
      </c>
      <c r="L2077" s="12"/>
      <c r="M2077" s="12"/>
      <c r="N2077" s="12"/>
      <c r="O2077" s="12"/>
      <c r="P2077" s="12"/>
      <c r="Q2077" s="12"/>
      <c r="R2077" s="12"/>
      <c r="S2077" s="12"/>
      <c r="T2077" s="10">
        <v>425.48</v>
      </c>
    </row>
    <row r="2078" spans="1:20" ht="15.75" thickBot="1" x14ac:dyDescent="0.3">
      <c r="A2078" s="4" t="s">
        <v>479</v>
      </c>
      <c r="B2078" s="4" t="s">
        <v>164</v>
      </c>
      <c r="C2078" s="4" t="s">
        <v>165</v>
      </c>
      <c r="D2078" s="4" t="s">
        <v>482</v>
      </c>
      <c r="E2078" s="4" t="s">
        <v>483</v>
      </c>
      <c r="F2078" s="4" t="s">
        <v>152</v>
      </c>
      <c r="G2078" s="4" t="s">
        <v>153</v>
      </c>
      <c r="H2078" s="8"/>
      <c r="I2078" s="8"/>
      <c r="J2078" s="8"/>
      <c r="K2078" s="8"/>
      <c r="L2078" s="8"/>
      <c r="M2078" s="8"/>
      <c r="N2078" s="8"/>
      <c r="O2078" s="8"/>
      <c r="P2078" s="8"/>
      <c r="Q2078" s="8"/>
      <c r="R2078" s="8"/>
      <c r="S2078" s="9">
        <v>69.98</v>
      </c>
      <c r="T2078" s="10">
        <v>69.98</v>
      </c>
    </row>
    <row r="2079" spans="1:20" ht="15.75" thickBot="1" x14ac:dyDescent="0.3">
      <c r="A2079" s="4" t="s">
        <v>479</v>
      </c>
      <c r="B2079" s="4" t="s">
        <v>164</v>
      </c>
      <c r="C2079" s="4" t="s">
        <v>165</v>
      </c>
      <c r="D2079" s="4" t="s">
        <v>482</v>
      </c>
      <c r="E2079" s="4" t="s">
        <v>483</v>
      </c>
      <c r="F2079" s="4" t="s">
        <v>359</v>
      </c>
      <c r="G2079" s="4" t="s">
        <v>360</v>
      </c>
      <c r="H2079" s="12"/>
      <c r="I2079" s="12"/>
      <c r="J2079" s="12"/>
      <c r="K2079" s="11">
        <v>107.55</v>
      </c>
      <c r="L2079" s="12"/>
      <c r="M2079" s="12"/>
      <c r="N2079" s="12"/>
      <c r="O2079" s="12"/>
      <c r="P2079" s="12"/>
      <c r="Q2079" s="12"/>
      <c r="R2079" s="12"/>
      <c r="S2079" s="12"/>
      <c r="T2079" s="10">
        <v>107.55</v>
      </c>
    </row>
    <row r="2080" spans="1:20" ht="15.75" thickBot="1" x14ac:dyDescent="0.3">
      <c r="A2080" s="4" t="s">
        <v>479</v>
      </c>
      <c r="B2080" s="4" t="s">
        <v>164</v>
      </c>
      <c r="C2080" s="4" t="s">
        <v>165</v>
      </c>
      <c r="D2080" s="4" t="s">
        <v>482</v>
      </c>
      <c r="E2080" s="4" t="s">
        <v>483</v>
      </c>
      <c r="F2080" s="4" t="s">
        <v>56</v>
      </c>
      <c r="G2080" s="4" t="s">
        <v>57</v>
      </c>
      <c r="H2080" s="9">
        <v>7230.64</v>
      </c>
      <c r="I2080" s="9">
        <v>6517.76</v>
      </c>
      <c r="J2080" s="9">
        <v>9003.65</v>
      </c>
      <c r="K2080" s="9">
        <v>8150.4</v>
      </c>
      <c r="L2080" s="9">
        <v>6876.9</v>
      </c>
      <c r="M2080" s="9">
        <v>6520.32</v>
      </c>
      <c r="N2080" s="9">
        <v>5297.76</v>
      </c>
      <c r="O2080" s="9">
        <v>8405.1</v>
      </c>
      <c r="P2080" s="13">
        <v>0</v>
      </c>
      <c r="Q2080" s="8"/>
      <c r="R2080" s="8"/>
      <c r="S2080" s="8"/>
      <c r="T2080" s="10">
        <v>58002.53</v>
      </c>
    </row>
    <row r="2081" spans="1:20" ht="15.75" thickBot="1" x14ac:dyDescent="0.3">
      <c r="A2081" s="4" t="s">
        <v>479</v>
      </c>
      <c r="B2081" s="4" t="s">
        <v>164</v>
      </c>
      <c r="C2081" s="4" t="s">
        <v>165</v>
      </c>
      <c r="D2081" s="4" t="s">
        <v>482</v>
      </c>
      <c r="E2081" s="4" t="s">
        <v>483</v>
      </c>
      <c r="F2081" s="4" t="s">
        <v>166</v>
      </c>
      <c r="G2081" s="4" t="s">
        <v>167</v>
      </c>
      <c r="H2081" s="11">
        <v>-302476.53999999998</v>
      </c>
      <c r="I2081" s="11">
        <v>-294651.23</v>
      </c>
      <c r="J2081" s="11">
        <v>-316800.74</v>
      </c>
      <c r="K2081" s="11">
        <v>-302398.38</v>
      </c>
      <c r="L2081" s="11">
        <v>-296391.18</v>
      </c>
      <c r="M2081" s="11">
        <v>-273581.38</v>
      </c>
      <c r="N2081" s="11">
        <v>-277267.78000000003</v>
      </c>
      <c r="O2081" s="11">
        <v>-325816.43</v>
      </c>
      <c r="P2081" s="11">
        <v>-261189.73</v>
      </c>
      <c r="Q2081" s="11">
        <v>-332686.11</v>
      </c>
      <c r="R2081" s="11">
        <v>-338127.05</v>
      </c>
      <c r="S2081" s="11">
        <v>-244274.75</v>
      </c>
      <c r="T2081" s="10">
        <v>-3565661.3</v>
      </c>
    </row>
    <row r="2082" spans="1:20" ht="15.75" thickBot="1" x14ac:dyDescent="0.3">
      <c r="A2082" s="4" t="s">
        <v>479</v>
      </c>
      <c r="B2082" s="4" t="s">
        <v>164</v>
      </c>
      <c r="C2082" s="4" t="s">
        <v>165</v>
      </c>
      <c r="D2082" s="4" t="s">
        <v>482</v>
      </c>
      <c r="E2082" s="4" t="s">
        <v>483</v>
      </c>
      <c r="F2082" s="4" t="s">
        <v>104</v>
      </c>
      <c r="G2082" s="4" t="s">
        <v>105</v>
      </c>
      <c r="H2082" s="9">
        <v>-71.97</v>
      </c>
      <c r="I2082" s="8"/>
      <c r="J2082" s="8"/>
      <c r="K2082" s="8"/>
      <c r="L2082" s="9">
        <v>-85.74</v>
      </c>
      <c r="M2082" s="8"/>
      <c r="N2082" s="8"/>
      <c r="O2082" s="9">
        <v>-42.87</v>
      </c>
      <c r="P2082" s="8"/>
      <c r="Q2082" s="13">
        <v>0</v>
      </c>
      <c r="R2082" s="9">
        <v>-128.62</v>
      </c>
      <c r="S2082" s="8"/>
      <c r="T2082" s="10">
        <v>-329.2</v>
      </c>
    </row>
    <row r="2083" spans="1:20" ht="15.75" thickBot="1" x14ac:dyDescent="0.3">
      <c r="A2083" s="4" t="s">
        <v>479</v>
      </c>
      <c r="B2083" s="4" t="s">
        <v>164</v>
      </c>
      <c r="C2083" s="4" t="s">
        <v>165</v>
      </c>
      <c r="D2083" s="4" t="s">
        <v>482</v>
      </c>
      <c r="E2083" s="4" t="s">
        <v>483</v>
      </c>
      <c r="F2083" s="4" t="s">
        <v>106</v>
      </c>
      <c r="G2083" s="4" t="s">
        <v>107</v>
      </c>
      <c r="H2083" s="11">
        <v>-241442.25</v>
      </c>
      <c r="I2083" s="11">
        <v>-220590.11</v>
      </c>
      <c r="J2083" s="11">
        <v>-221026.45</v>
      </c>
      <c r="K2083" s="11">
        <v>-212716.13</v>
      </c>
      <c r="L2083" s="11">
        <v>-228255.69</v>
      </c>
      <c r="M2083" s="11">
        <v>-219653.91</v>
      </c>
      <c r="N2083" s="11">
        <v>-206214.06</v>
      </c>
      <c r="O2083" s="11">
        <v>-249383.52</v>
      </c>
      <c r="P2083" s="11">
        <v>-203530.56</v>
      </c>
      <c r="Q2083" s="11">
        <v>-216545.36</v>
      </c>
      <c r="R2083" s="11">
        <v>-258987.84</v>
      </c>
      <c r="S2083" s="11">
        <v>-212797.92</v>
      </c>
      <c r="T2083" s="10">
        <v>-2691143.8</v>
      </c>
    </row>
    <row r="2084" spans="1:20" ht="15.75" thickBot="1" x14ac:dyDescent="0.3">
      <c r="A2084" s="4" t="s">
        <v>479</v>
      </c>
      <c r="B2084" s="4" t="s">
        <v>164</v>
      </c>
      <c r="C2084" s="4" t="s">
        <v>165</v>
      </c>
      <c r="D2084" s="4" t="s">
        <v>482</v>
      </c>
      <c r="E2084" s="4" t="s">
        <v>483</v>
      </c>
      <c r="F2084" s="4" t="s">
        <v>108</v>
      </c>
      <c r="G2084" s="4" t="s">
        <v>109</v>
      </c>
      <c r="H2084" s="9">
        <v>-13309.38</v>
      </c>
      <c r="I2084" s="9">
        <v>-13794.08</v>
      </c>
      <c r="J2084" s="9">
        <v>-13671.36</v>
      </c>
      <c r="K2084" s="9">
        <v>-11866.4</v>
      </c>
      <c r="L2084" s="9">
        <v>-13057.02</v>
      </c>
      <c r="M2084" s="9">
        <v>-15490.86</v>
      </c>
      <c r="N2084" s="9">
        <v>-12899.96</v>
      </c>
      <c r="O2084" s="9">
        <v>-30755.919999999998</v>
      </c>
      <c r="P2084" s="9">
        <v>-16888.63</v>
      </c>
      <c r="Q2084" s="9">
        <v>-14987.19</v>
      </c>
      <c r="R2084" s="9">
        <v>-18705.75</v>
      </c>
      <c r="S2084" s="9">
        <v>-18854.240000000002</v>
      </c>
      <c r="T2084" s="10">
        <v>-194280.79</v>
      </c>
    </row>
    <row r="2085" spans="1:20" ht="15.75" thickBot="1" x14ac:dyDescent="0.3">
      <c r="A2085" s="4" t="s">
        <v>479</v>
      </c>
      <c r="B2085" s="4" t="s">
        <v>164</v>
      </c>
      <c r="C2085" s="4" t="s">
        <v>165</v>
      </c>
      <c r="D2085" s="4" t="s">
        <v>482</v>
      </c>
      <c r="E2085" s="4" t="s">
        <v>483</v>
      </c>
      <c r="F2085" s="4" t="s">
        <v>243</v>
      </c>
      <c r="G2085" s="4" t="s">
        <v>244</v>
      </c>
      <c r="H2085" s="12"/>
      <c r="I2085" s="12"/>
      <c r="J2085" s="12"/>
      <c r="K2085" s="12"/>
      <c r="L2085" s="11">
        <v>-21.43</v>
      </c>
      <c r="M2085" s="12"/>
      <c r="N2085" s="11">
        <v>-21.43</v>
      </c>
      <c r="O2085" s="11">
        <v>-21.43</v>
      </c>
      <c r="P2085" s="11">
        <v>-21.43</v>
      </c>
      <c r="Q2085" s="15">
        <v>0</v>
      </c>
      <c r="R2085" s="11">
        <v>-21.43</v>
      </c>
      <c r="S2085" s="12"/>
      <c r="T2085" s="10">
        <v>-107.15</v>
      </c>
    </row>
    <row r="2086" spans="1:20" ht="15.75" thickBot="1" x14ac:dyDescent="0.3">
      <c r="A2086" s="4" t="s">
        <v>479</v>
      </c>
      <c r="B2086" s="4" t="s">
        <v>164</v>
      </c>
      <c r="C2086" s="4" t="s">
        <v>165</v>
      </c>
      <c r="D2086" s="4" t="s">
        <v>490</v>
      </c>
      <c r="E2086" s="4" t="s">
        <v>483</v>
      </c>
      <c r="F2086" s="4" t="s">
        <v>110</v>
      </c>
      <c r="G2086" s="4" t="s">
        <v>111</v>
      </c>
      <c r="H2086" s="9">
        <v>16699.29</v>
      </c>
      <c r="I2086" s="9">
        <v>18550.82</v>
      </c>
      <c r="J2086" s="9">
        <v>16782.13</v>
      </c>
      <c r="K2086" s="9">
        <v>19480.36</v>
      </c>
      <c r="L2086" s="9">
        <v>18668.68</v>
      </c>
      <c r="M2086" s="9">
        <v>14719.82</v>
      </c>
      <c r="N2086" s="9">
        <v>16880.98</v>
      </c>
      <c r="O2086" s="9">
        <v>18273.669999999998</v>
      </c>
      <c r="P2086" s="9">
        <v>18048</v>
      </c>
      <c r="Q2086" s="9">
        <v>18563.68</v>
      </c>
      <c r="R2086" s="9">
        <v>15209.37</v>
      </c>
      <c r="S2086" s="9">
        <v>6611.03</v>
      </c>
      <c r="T2086" s="10">
        <v>198487.83</v>
      </c>
    </row>
    <row r="2087" spans="1:20" ht="15.75" thickBot="1" x14ac:dyDescent="0.3">
      <c r="A2087" s="4" t="s">
        <v>479</v>
      </c>
      <c r="B2087" s="4" t="s">
        <v>164</v>
      </c>
      <c r="C2087" s="4" t="s">
        <v>165</v>
      </c>
      <c r="D2087" s="4" t="s">
        <v>490</v>
      </c>
      <c r="E2087" s="4" t="s">
        <v>483</v>
      </c>
      <c r="F2087" s="4" t="s">
        <v>88</v>
      </c>
      <c r="G2087" s="4" t="s">
        <v>89</v>
      </c>
      <c r="H2087" s="11">
        <v>2544.89</v>
      </c>
      <c r="I2087" s="11">
        <v>2544.88</v>
      </c>
      <c r="J2087" s="11">
        <v>2623.99</v>
      </c>
      <c r="K2087" s="11">
        <v>2624</v>
      </c>
      <c r="L2087" s="11">
        <v>2624</v>
      </c>
      <c r="M2087" s="11">
        <v>2624</v>
      </c>
      <c r="N2087" s="11">
        <v>2623.98</v>
      </c>
      <c r="O2087" s="11">
        <v>2623.99</v>
      </c>
      <c r="P2087" s="11">
        <v>2624</v>
      </c>
      <c r="Q2087" s="11">
        <v>2624</v>
      </c>
      <c r="R2087" s="11">
        <v>2624</v>
      </c>
      <c r="S2087" s="11">
        <v>2624</v>
      </c>
      <c r="T2087" s="10">
        <v>31329.73</v>
      </c>
    </row>
    <row r="2088" spans="1:20" ht="15.75" thickBot="1" x14ac:dyDescent="0.3">
      <c r="A2088" s="4" t="s">
        <v>479</v>
      </c>
      <c r="B2088" s="4" t="s">
        <v>164</v>
      </c>
      <c r="C2088" s="4" t="s">
        <v>165</v>
      </c>
      <c r="D2088" s="4" t="s">
        <v>490</v>
      </c>
      <c r="E2088" s="4" t="s">
        <v>483</v>
      </c>
      <c r="F2088" s="4" t="s">
        <v>90</v>
      </c>
      <c r="G2088" s="4" t="s">
        <v>91</v>
      </c>
      <c r="H2088" s="9">
        <v>9886.7199999999993</v>
      </c>
      <c r="I2088" s="9">
        <v>9886.7199999999993</v>
      </c>
      <c r="J2088" s="9">
        <v>10194.06</v>
      </c>
      <c r="K2088" s="9">
        <v>10194.08</v>
      </c>
      <c r="L2088" s="9">
        <v>10194.08</v>
      </c>
      <c r="M2088" s="9">
        <v>10194.049999999999</v>
      </c>
      <c r="N2088" s="9">
        <v>10194.06</v>
      </c>
      <c r="O2088" s="9">
        <v>10194.07</v>
      </c>
      <c r="P2088" s="9">
        <v>10194.08</v>
      </c>
      <c r="Q2088" s="9">
        <v>10194.08</v>
      </c>
      <c r="R2088" s="9">
        <v>10194.049999999999</v>
      </c>
      <c r="S2088" s="9">
        <v>10194.02</v>
      </c>
      <c r="T2088" s="10">
        <v>121714.07</v>
      </c>
    </row>
    <row r="2089" spans="1:20" ht="15.75" thickBot="1" x14ac:dyDescent="0.3">
      <c r="A2089" s="4" t="s">
        <v>479</v>
      </c>
      <c r="B2089" s="4" t="s">
        <v>164</v>
      </c>
      <c r="C2089" s="4" t="s">
        <v>165</v>
      </c>
      <c r="D2089" s="4" t="s">
        <v>490</v>
      </c>
      <c r="E2089" s="4" t="s">
        <v>483</v>
      </c>
      <c r="F2089" s="4" t="s">
        <v>92</v>
      </c>
      <c r="G2089" s="4" t="s">
        <v>93</v>
      </c>
      <c r="H2089" s="12"/>
      <c r="I2089" s="12"/>
      <c r="J2089" s="12"/>
      <c r="K2089" s="11">
        <v>11.81</v>
      </c>
      <c r="L2089" s="12"/>
      <c r="M2089" s="12"/>
      <c r="N2089" s="12"/>
      <c r="O2089" s="12"/>
      <c r="P2089" s="12"/>
      <c r="Q2089" s="12"/>
      <c r="R2089" s="12"/>
      <c r="S2089" s="11">
        <v>44</v>
      </c>
      <c r="T2089" s="10">
        <v>55.81</v>
      </c>
    </row>
    <row r="2090" spans="1:20" ht="15.75" thickBot="1" x14ac:dyDescent="0.3">
      <c r="A2090" s="4" t="s">
        <v>479</v>
      </c>
      <c r="B2090" s="4" t="s">
        <v>164</v>
      </c>
      <c r="C2090" s="4" t="s">
        <v>165</v>
      </c>
      <c r="D2090" s="4" t="s">
        <v>490</v>
      </c>
      <c r="E2090" s="4" t="s">
        <v>483</v>
      </c>
      <c r="F2090" s="4" t="s">
        <v>120</v>
      </c>
      <c r="G2090" s="4" t="s">
        <v>121</v>
      </c>
      <c r="H2090" s="8"/>
      <c r="I2090" s="9">
        <v>92.88</v>
      </c>
      <c r="J2090" s="8"/>
      <c r="K2090" s="8"/>
      <c r="L2090" s="8"/>
      <c r="M2090" s="9">
        <v>87.93</v>
      </c>
      <c r="N2090" s="8"/>
      <c r="O2090" s="9">
        <v>63.18</v>
      </c>
      <c r="P2090" s="8"/>
      <c r="Q2090" s="9">
        <v>126.99</v>
      </c>
      <c r="R2090" s="9">
        <v>126.82</v>
      </c>
      <c r="S2090" s="8"/>
      <c r="T2090" s="10">
        <v>497.8</v>
      </c>
    </row>
    <row r="2091" spans="1:20" ht="15.75" thickBot="1" x14ac:dyDescent="0.3">
      <c r="A2091" s="4" t="s">
        <v>479</v>
      </c>
      <c r="B2091" s="4" t="s">
        <v>164</v>
      </c>
      <c r="C2091" s="4" t="s">
        <v>165</v>
      </c>
      <c r="D2091" s="4" t="s">
        <v>490</v>
      </c>
      <c r="E2091" s="4" t="s">
        <v>483</v>
      </c>
      <c r="F2091" s="4" t="s">
        <v>94</v>
      </c>
      <c r="G2091" s="4" t="s">
        <v>95</v>
      </c>
      <c r="H2091" s="11">
        <v>49.98</v>
      </c>
      <c r="I2091" s="12"/>
      <c r="J2091" s="12"/>
      <c r="K2091" s="11">
        <v>47.99</v>
      </c>
      <c r="L2091" s="12"/>
      <c r="M2091" s="12"/>
      <c r="N2091" s="11">
        <v>150</v>
      </c>
      <c r="O2091" s="12"/>
      <c r="P2091" s="12"/>
      <c r="Q2091" s="12"/>
      <c r="R2091" s="12"/>
      <c r="S2091" s="12"/>
      <c r="T2091" s="10">
        <v>247.97</v>
      </c>
    </row>
    <row r="2092" spans="1:20" ht="15.75" thickBot="1" x14ac:dyDescent="0.3">
      <c r="A2092" s="4" t="s">
        <v>479</v>
      </c>
      <c r="B2092" s="4" t="s">
        <v>164</v>
      </c>
      <c r="C2092" s="4" t="s">
        <v>165</v>
      </c>
      <c r="D2092" s="4" t="s">
        <v>490</v>
      </c>
      <c r="E2092" s="4" t="s">
        <v>483</v>
      </c>
      <c r="F2092" s="4" t="s">
        <v>122</v>
      </c>
      <c r="G2092" s="4" t="s">
        <v>123</v>
      </c>
      <c r="H2092" s="9">
        <v>150</v>
      </c>
      <c r="I2092" s="8"/>
      <c r="J2092" s="9">
        <v>4200</v>
      </c>
      <c r="K2092" s="9">
        <v>99</v>
      </c>
      <c r="L2092" s="8"/>
      <c r="M2092" s="8"/>
      <c r="N2092" s="8"/>
      <c r="O2092" s="8"/>
      <c r="P2092" s="8"/>
      <c r="Q2092" s="8"/>
      <c r="R2092" s="8"/>
      <c r="S2092" s="8"/>
      <c r="T2092" s="10">
        <v>4449</v>
      </c>
    </row>
    <row r="2093" spans="1:20" ht="15.75" thickBot="1" x14ac:dyDescent="0.3">
      <c r="A2093" s="4" t="s">
        <v>479</v>
      </c>
      <c r="B2093" s="4" t="s">
        <v>164</v>
      </c>
      <c r="C2093" s="4" t="s">
        <v>165</v>
      </c>
      <c r="D2093" s="4" t="s">
        <v>490</v>
      </c>
      <c r="E2093" s="4" t="s">
        <v>483</v>
      </c>
      <c r="F2093" s="4" t="s">
        <v>312</v>
      </c>
      <c r="G2093" s="4" t="s">
        <v>313</v>
      </c>
      <c r="H2093" s="11">
        <v>6324.89</v>
      </c>
      <c r="I2093" s="11">
        <v>5961.6</v>
      </c>
      <c r="J2093" s="11">
        <v>5961.6</v>
      </c>
      <c r="K2093" s="11">
        <v>5961.6</v>
      </c>
      <c r="L2093" s="11">
        <v>2980.8</v>
      </c>
      <c r="M2093" s="11">
        <v>-1490.4</v>
      </c>
      <c r="N2093" s="12"/>
      <c r="O2093" s="12"/>
      <c r="P2093" s="12"/>
      <c r="Q2093" s="12"/>
      <c r="R2093" s="12"/>
      <c r="S2093" s="12"/>
      <c r="T2093" s="10">
        <v>25700.09</v>
      </c>
    </row>
    <row r="2094" spans="1:20" ht="15.75" thickBot="1" x14ac:dyDescent="0.3">
      <c r="A2094" s="4" t="s">
        <v>479</v>
      </c>
      <c r="B2094" s="4" t="s">
        <v>164</v>
      </c>
      <c r="C2094" s="4" t="s">
        <v>165</v>
      </c>
      <c r="D2094" s="4" t="s">
        <v>490</v>
      </c>
      <c r="E2094" s="4" t="s">
        <v>483</v>
      </c>
      <c r="F2094" s="4" t="s">
        <v>44</v>
      </c>
      <c r="G2094" s="4" t="s">
        <v>45</v>
      </c>
      <c r="H2094" s="13">
        <v>0</v>
      </c>
      <c r="I2094" s="9">
        <v>436.05</v>
      </c>
      <c r="J2094" s="9">
        <v>564.29999999999995</v>
      </c>
      <c r="K2094" s="8"/>
      <c r="L2094" s="9">
        <v>1013.18</v>
      </c>
      <c r="M2094" s="8"/>
      <c r="N2094" s="9">
        <v>51.3</v>
      </c>
      <c r="O2094" s="8"/>
      <c r="P2094" s="8"/>
      <c r="Q2094" s="8"/>
      <c r="R2094" s="8"/>
      <c r="S2094" s="8"/>
      <c r="T2094" s="10">
        <v>2064.83</v>
      </c>
    </row>
    <row r="2095" spans="1:20" ht="15.75" thickBot="1" x14ac:dyDescent="0.3">
      <c r="A2095" s="4" t="s">
        <v>479</v>
      </c>
      <c r="B2095" s="4" t="s">
        <v>164</v>
      </c>
      <c r="C2095" s="4" t="s">
        <v>165</v>
      </c>
      <c r="D2095" s="4" t="s">
        <v>490</v>
      </c>
      <c r="E2095" s="4" t="s">
        <v>483</v>
      </c>
      <c r="F2095" s="4" t="s">
        <v>207</v>
      </c>
      <c r="G2095" s="4" t="s">
        <v>208</v>
      </c>
      <c r="H2095" s="11">
        <v>113.95</v>
      </c>
      <c r="I2095" s="11">
        <v>84.95</v>
      </c>
      <c r="J2095" s="11">
        <v>449.55</v>
      </c>
      <c r="K2095" s="11">
        <v>449.16</v>
      </c>
      <c r="L2095" s="12"/>
      <c r="M2095" s="12"/>
      <c r="N2095" s="12"/>
      <c r="O2095" s="12"/>
      <c r="P2095" s="12"/>
      <c r="Q2095" s="12"/>
      <c r="R2095" s="12"/>
      <c r="S2095" s="12"/>
      <c r="T2095" s="10">
        <v>1097.6099999999999</v>
      </c>
    </row>
    <row r="2096" spans="1:20" ht="15.75" thickBot="1" x14ac:dyDescent="0.3">
      <c r="A2096" s="4" t="s">
        <v>479</v>
      </c>
      <c r="B2096" s="4" t="s">
        <v>164</v>
      </c>
      <c r="C2096" s="4" t="s">
        <v>165</v>
      </c>
      <c r="D2096" s="4" t="s">
        <v>490</v>
      </c>
      <c r="E2096" s="4" t="s">
        <v>483</v>
      </c>
      <c r="F2096" s="4" t="s">
        <v>96</v>
      </c>
      <c r="G2096" s="4" t="s">
        <v>97</v>
      </c>
      <c r="H2096" s="8"/>
      <c r="I2096" s="9">
        <v>5.3</v>
      </c>
      <c r="J2096" s="8"/>
      <c r="K2096" s="8"/>
      <c r="L2096" s="8"/>
      <c r="M2096" s="9">
        <v>115.3</v>
      </c>
      <c r="N2096" s="9">
        <v>28.29</v>
      </c>
      <c r="O2096" s="9">
        <v>28.95</v>
      </c>
      <c r="P2096" s="8"/>
      <c r="Q2096" s="8"/>
      <c r="R2096" s="8"/>
      <c r="S2096" s="8"/>
      <c r="T2096" s="10">
        <v>177.84</v>
      </c>
    </row>
    <row r="2097" spans="1:20" ht="15.75" thickBot="1" x14ac:dyDescent="0.3">
      <c r="A2097" s="4" t="s">
        <v>479</v>
      </c>
      <c r="B2097" s="4" t="s">
        <v>164</v>
      </c>
      <c r="C2097" s="4" t="s">
        <v>165</v>
      </c>
      <c r="D2097" s="4" t="s">
        <v>490</v>
      </c>
      <c r="E2097" s="4" t="s">
        <v>483</v>
      </c>
      <c r="F2097" s="4" t="s">
        <v>71</v>
      </c>
      <c r="G2097" s="4" t="s">
        <v>72</v>
      </c>
      <c r="H2097" s="12"/>
      <c r="I2097" s="12"/>
      <c r="J2097" s="12"/>
      <c r="K2097" s="12"/>
      <c r="L2097" s="12"/>
      <c r="M2097" s="12"/>
      <c r="N2097" s="12"/>
      <c r="O2097" s="12"/>
      <c r="P2097" s="11">
        <v>25</v>
      </c>
      <c r="Q2097" s="12"/>
      <c r="R2097" s="12"/>
      <c r="S2097" s="12"/>
      <c r="T2097" s="10">
        <v>25</v>
      </c>
    </row>
    <row r="2098" spans="1:20" ht="15.75" thickBot="1" x14ac:dyDescent="0.3">
      <c r="A2098" s="4" t="s">
        <v>479</v>
      </c>
      <c r="B2098" s="4" t="s">
        <v>164</v>
      </c>
      <c r="C2098" s="4" t="s">
        <v>165</v>
      </c>
      <c r="D2098" s="4" t="s">
        <v>490</v>
      </c>
      <c r="E2098" s="4" t="s">
        <v>483</v>
      </c>
      <c r="F2098" s="4" t="s">
        <v>98</v>
      </c>
      <c r="G2098" s="4" t="s">
        <v>99</v>
      </c>
      <c r="H2098" s="9">
        <v>171.83</v>
      </c>
      <c r="I2098" s="9">
        <v>84.87</v>
      </c>
      <c r="J2098" s="9">
        <v>1093.48</v>
      </c>
      <c r="K2098" s="9">
        <v>550.65</v>
      </c>
      <c r="L2098" s="9">
        <v>938.66</v>
      </c>
      <c r="M2098" s="8"/>
      <c r="N2098" s="9">
        <v>36.99</v>
      </c>
      <c r="O2098" s="9">
        <v>1998.27</v>
      </c>
      <c r="P2098" s="9">
        <v>70.02</v>
      </c>
      <c r="Q2098" s="9">
        <v>461.55</v>
      </c>
      <c r="R2098" s="9">
        <v>420.4</v>
      </c>
      <c r="S2098" s="9">
        <v>80.61</v>
      </c>
      <c r="T2098" s="10">
        <v>5907.33</v>
      </c>
    </row>
    <row r="2099" spans="1:20" ht="15.75" thickBot="1" x14ac:dyDescent="0.3">
      <c r="A2099" s="4" t="s">
        <v>479</v>
      </c>
      <c r="B2099" s="4" t="s">
        <v>164</v>
      </c>
      <c r="C2099" s="4" t="s">
        <v>165</v>
      </c>
      <c r="D2099" s="4" t="s">
        <v>490</v>
      </c>
      <c r="E2099" s="4" t="s">
        <v>483</v>
      </c>
      <c r="F2099" s="4" t="s">
        <v>412</v>
      </c>
      <c r="G2099" s="4" t="s">
        <v>413</v>
      </c>
      <c r="H2099" s="11">
        <v>60.2</v>
      </c>
      <c r="I2099" s="12"/>
      <c r="J2099" s="12"/>
      <c r="K2099" s="11">
        <v>28.2</v>
      </c>
      <c r="L2099" s="12"/>
      <c r="M2099" s="12"/>
      <c r="N2099" s="12"/>
      <c r="O2099" s="12"/>
      <c r="P2099" s="12"/>
      <c r="Q2099" s="12"/>
      <c r="R2099" s="12"/>
      <c r="S2099" s="12"/>
      <c r="T2099" s="10">
        <v>88.4</v>
      </c>
    </row>
    <row r="2100" spans="1:20" ht="15.75" thickBot="1" x14ac:dyDescent="0.3">
      <c r="A2100" s="4" t="s">
        <v>479</v>
      </c>
      <c r="B2100" s="4" t="s">
        <v>164</v>
      </c>
      <c r="C2100" s="4" t="s">
        <v>165</v>
      </c>
      <c r="D2100" s="4" t="s">
        <v>490</v>
      </c>
      <c r="E2100" s="4" t="s">
        <v>483</v>
      </c>
      <c r="F2100" s="4" t="s">
        <v>215</v>
      </c>
      <c r="G2100" s="4" t="s">
        <v>216</v>
      </c>
      <c r="H2100" s="8"/>
      <c r="I2100" s="8"/>
      <c r="J2100" s="9">
        <v>7.91</v>
      </c>
      <c r="K2100" s="9">
        <v>47.62</v>
      </c>
      <c r="L2100" s="9">
        <v>39.869999999999997</v>
      </c>
      <c r="M2100" s="9">
        <v>39.950000000000003</v>
      </c>
      <c r="N2100" s="9">
        <v>31.96</v>
      </c>
      <c r="O2100" s="9">
        <v>31.96</v>
      </c>
      <c r="P2100" s="9">
        <v>15.98</v>
      </c>
      <c r="Q2100" s="9">
        <v>47.94</v>
      </c>
      <c r="R2100" s="9">
        <v>49.35</v>
      </c>
      <c r="S2100" s="9">
        <v>31.84</v>
      </c>
      <c r="T2100" s="10">
        <v>344.38</v>
      </c>
    </row>
    <row r="2101" spans="1:20" ht="15.75" thickBot="1" x14ac:dyDescent="0.3">
      <c r="A2101" s="4" t="s">
        <v>479</v>
      </c>
      <c r="B2101" s="4" t="s">
        <v>164</v>
      </c>
      <c r="C2101" s="4" t="s">
        <v>165</v>
      </c>
      <c r="D2101" s="4" t="s">
        <v>490</v>
      </c>
      <c r="E2101" s="4" t="s">
        <v>483</v>
      </c>
      <c r="F2101" s="4" t="s">
        <v>130</v>
      </c>
      <c r="G2101" s="4" t="s">
        <v>131</v>
      </c>
      <c r="H2101" s="12"/>
      <c r="I2101" s="11">
        <v>43.21</v>
      </c>
      <c r="J2101" s="11">
        <v>161</v>
      </c>
      <c r="K2101" s="11">
        <v>114.29</v>
      </c>
      <c r="L2101" s="11">
        <v>45</v>
      </c>
      <c r="M2101" s="11">
        <v>132.79</v>
      </c>
      <c r="N2101" s="11">
        <v>187.97</v>
      </c>
      <c r="O2101" s="11">
        <v>70.12</v>
      </c>
      <c r="P2101" s="11">
        <v>212.67</v>
      </c>
      <c r="Q2101" s="11">
        <v>23.98</v>
      </c>
      <c r="R2101" s="11">
        <v>32.79</v>
      </c>
      <c r="S2101" s="11">
        <v>75.16</v>
      </c>
      <c r="T2101" s="10">
        <v>1098.98</v>
      </c>
    </row>
    <row r="2102" spans="1:20" ht="15.75" thickBot="1" x14ac:dyDescent="0.3">
      <c r="A2102" s="4" t="s">
        <v>479</v>
      </c>
      <c r="B2102" s="4" t="s">
        <v>164</v>
      </c>
      <c r="C2102" s="4" t="s">
        <v>165</v>
      </c>
      <c r="D2102" s="4" t="s">
        <v>490</v>
      </c>
      <c r="E2102" s="4" t="s">
        <v>483</v>
      </c>
      <c r="F2102" s="4" t="s">
        <v>136</v>
      </c>
      <c r="G2102" s="4" t="s">
        <v>137</v>
      </c>
      <c r="H2102" s="8"/>
      <c r="I2102" s="8"/>
      <c r="J2102" s="8"/>
      <c r="K2102" s="9">
        <v>15</v>
      </c>
      <c r="L2102" s="8"/>
      <c r="M2102" s="8"/>
      <c r="N2102" s="8"/>
      <c r="O2102" s="9">
        <v>100</v>
      </c>
      <c r="P2102" s="8"/>
      <c r="Q2102" s="8"/>
      <c r="R2102" s="8"/>
      <c r="S2102" s="9">
        <v>11</v>
      </c>
      <c r="T2102" s="10">
        <v>126</v>
      </c>
    </row>
    <row r="2103" spans="1:20" ht="15.75" thickBot="1" x14ac:dyDescent="0.3">
      <c r="A2103" s="4" t="s">
        <v>479</v>
      </c>
      <c r="B2103" s="4" t="s">
        <v>164</v>
      </c>
      <c r="C2103" s="4" t="s">
        <v>165</v>
      </c>
      <c r="D2103" s="4" t="s">
        <v>490</v>
      </c>
      <c r="E2103" s="4" t="s">
        <v>483</v>
      </c>
      <c r="F2103" s="4" t="s">
        <v>138</v>
      </c>
      <c r="G2103" s="4" t="s">
        <v>139</v>
      </c>
      <c r="H2103" s="12"/>
      <c r="I2103" s="12"/>
      <c r="J2103" s="12"/>
      <c r="K2103" s="12"/>
      <c r="L2103" s="12"/>
      <c r="M2103" s="12"/>
      <c r="N2103" s="11">
        <v>67.5</v>
      </c>
      <c r="O2103" s="12"/>
      <c r="P2103" s="12"/>
      <c r="Q2103" s="12"/>
      <c r="R2103" s="12"/>
      <c r="S2103" s="12"/>
      <c r="T2103" s="10">
        <v>67.5</v>
      </c>
    </row>
    <row r="2104" spans="1:20" ht="15.75" thickBot="1" x14ac:dyDescent="0.3">
      <c r="A2104" s="4" t="s">
        <v>479</v>
      </c>
      <c r="B2104" s="4" t="s">
        <v>164</v>
      </c>
      <c r="C2104" s="4" t="s">
        <v>165</v>
      </c>
      <c r="D2104" s="4" t="s">
        <v>490</v>
      </c>
      <c r="E2104" s="4" t="s">
        <v>483</v>
      </c>
      <c r="F2104" s="4" t="s">
        <v>316</v>
      </c>
      <c r="G2104" s="4" t="s">
        <v>317</v>
      </c>
      <c r="H2104" s="8"/>
      <c r="I2104" s="8"/>
      <c r="J2104" s="8"/>
      <c r="K2104" s="8"/>
      <c r="L2104" s="8"/>
      <c r="M2104" s="8"/>
      <c r="N2104" s="8"/>
      <c r="O2104" s="8"/>
      <c r="P2104" s="8"/>
      <c r="Q2104" s="8"/>
      <c r="R2104" s="8"/>
      <c r="S2104" s="9">
        <v>500</v>
      </c>
      <c r="T2104" s="10">
        <v>500</v>
      </c>
    </row>
    <row r="2105" spans="1:20" ht="15.75" thickBot="1" x14ac:dyDescent="0.3">
      <c r="A2105" s="4" t="s">
        <v>479</v>
      </c>
      <c r="B2105" s="4" t="s">
        <v>164</v>
      </c>
      <c r="C2105" s="4" t="s">
        <v>165</v>
      </c>
      <c r="D2105" s="4" t="s">
        <v>490</v>
      </c>
      <c r="E2105" s="4" t="s">
        <v>483</v>
      </c>
      <c r="F2105" s="4" t="s">
        <v>497</v>
      </c>
      <c r="G2105" s="4" t="s">
        <v>498</v>
      </c>
      <c r="H2105" s="12"/>
      <c r="I2105" s="12"/>
      <c r="J2105" s="12"/>
      <c r="K2105" s="12"/>
      <c r="L2105" s="12"/>
      <c r="M2105" s="12"/>
      <c r="N2105" s="12"/>
      <c r="O2105" s="12"/>
      <c r="P2105" s="12"/>
      <c r="Q2105" s="12"/>
      <c r="R2105" s="12"/>
      <c r="S2105" s="11">
        <v>32.28</v>
      </c>
      <c r="T2105" s="10">
        <v>32.28</v>
      </c>
    </row>
    <row r="2106" spans="1:20" ht="15.75" thickBot="1" x14ac:dyDescent="0.3">
      <c r="A2106" s="4" t="s">
        <v>479</v>
      </c>
      <c r="B2106" s="4" t="s">
        <v>164</v>
      </c>
      <c r="C2106" s="4" t="s">
        <v>165</v>
      </c>
      <c r="D2106" s="4" t="s">
        <v>490</v>
      </c>
      <c r="E2106" s="4" t="s">
        <v>483</v>
      </c>
      <c r="F2106" s="4" t="s">
        <v>144</v>
      </c>
      <c r="G2106" s="4" t="s">
        <v>145</v>
      </c>
      <c r="H2106" s="9">
        <v>560.41999999999996</v>
      </c>
      <c r="I2106" s="9">
        <v>373.03</v>
      </c>
      <c r="J2106" s="9">
        <v>199.75</v>
      </c>
      <c r="K2106" s="9">
        <v>1474.84</v>
      </c>
      <c r="L2106" s="9">
        <v>850</v>
      </c>
      <c r="M2106" s="9">
        <v>571.04999999999995</v>
      </c>
      <c r="N2106" s="9">
        <v>362</v>
      </c>
      <c r="O2106" s="9">
        <v>502.44</v>
      </c>
      <c r="P2106" s="9">
        <v>464.25</v>
      </c>
      <c r="Q2106" s="9">
        <v>36.75</v>
      </c>
      <c r="R2106" s="9">
        <v>602.83000000000004</v>
      </c>
      <c r="S2106" s="9">
        <v>603.66999999999996</v>
      </c>
      <c r="T2106" s="10">
        <v>6601.03</v>
      </c>
    </row>
    <row r="2107" spans="1:20" ht="15.75" thickBot="1" x14ac:dyDescent="0.3">
      <c r="A2107" s="4" t="s">
        <v>479</v>
      </c>
      <c r="B2107" s="4" t="s">
        <v>164</v>
      </c>
      <c r="C2107" s="4" t="s">
        <v>165</v>
      </c>
      <c r="D2107" s="4" t="s">
        <v>490</v>
      </c>
      <c r="E2107" s="4" t="s">
        <v>483</v>
      </c>
      <c r="F2107" s="4" t="s">
        <v>217</v>
      </c>
      <c r="G2107" s="4" t="s">
        <v>218</v>
      </c>
      <c r="H2107" s="12"/>
      <c r="I2107" s="12"/>
      <c r="J2107" s="12"/>
      <c r="K2107" s="12"/>
      <c r="L2107" s="12"/>
      <c r="M2107" s="12"/>
      <c r="N2107" s="12"/>
      <c r="O2107" s="12"/>
      <c r="P2107" s="11">
        <v>100</v>
      </c>
      <c r="Q2107" s="11">
        <v>100</v>
      </c>
      <c r="R2107" s="11">
        <v>100</v>
      </c>
      <c r="S2107" s="12"/>
      <c r="T2107" s="10">
        <v>300</v>
      </c>
    </row>
    <row r="2108" spans="1:20" ht="15.75" thickBot="1" x14ac:dyDescent="0.3">
      <c r="A2108" s="4" t="s">
        <v>479</v>
      </c>
      <c r="B2108" s="4" t="s">
        <v>164</v>
      </c>
      <c r="C2108" s="4" t="s">
        <v>165</v>
      </c>
      <c r="D2108" s="4" t="s">
        <v>490</v>
      </c>
      <c r="E2108" s="4" t="s">
        <v>483</v>
      </c>
      <c r="F2108" s="4" t="s">
        <v>146</v>
      </c>
      <c r="G2108" s="4" t="s">
        <v>147</v>
      </c>
      <c r="H2108" s="8"/>
      <c r="I2108" s="8"/>
      <c r="J2108" s="8"/>
      <c r="K2108" s="8"/>
      <c r="L2108" s="8"/>
      <c r="M2108" s="9">
        <v>386.5</v>
      </c>
      <c r="N2108" s="8"/>
      <c r="O2108" s="9">
        <v>350</v>
      </c>
      <c r="P2108" s="9">
        <v>374.16</v>
      </c>
      <c r="Q2108" s="8"/>
      <c r="R2108" s="9">
        <v>1203.57</v>
      </c>
      <c r="S2108" s="8"/>
      <c r="T2108" s="10">
        <v>2314.23</v>
      </c>
    </row>
    <row r="2109" spans="1:20" ht="15.75" thickBot="1" x14ac:dyDescent="0.3">
      <c r="A2109" s="4" t="s">
        <v>479</v>
      </c>
      <c r="B2109" s="4" t="s">
        <v>164</v>
      </c>
      <c r="C2109" s="4" t="s">
        <v>165</v>
      </c>
      <c r="D2109" s="4" t="s">
        <v>490</v>
      </c>
      <c r="E2109" s="4" t="s">
        <v>483</v>
      </c>
      <c r="F2109" s="4" t="s">
        <v>148</v>
      </c>
      <c r="G2109" s="4" t="s">
        <v>149</v>
      </c>
      <c r="H2109" s="11">
        <v>455.04</v>
      </c>
      <c r="I2109" s="11">
        <v>134.41999999999999</v>
      </c>
      <c r="J2109" s="11">
        <v>114.37</v>
      </c>
      <c r="K2109" s="12"/>
      <c r="L2109" s="11">
        <v>125.16</v>
      </c>
      <c r="M2109" s="12"/>
      <c r="N2109" s="12"/>
      <c r="O2109" s="12"/>
      <c r="P2109" s="11">
        <v>117.86</v>
      </c>
      <c r="Q2109" s="12"/>
      <c r="R2109" s="11">
        <v>79.14</v>
      </c>
      <c r="S2109" s="12"/>
      <c r="T2109" s="10">
        <v>1025.99</v>
      </c>
    </row>
    <row r="2110" spans="1:20" ht="15.75" thickBot="1" x14ac:dyDescent="0.3">
      <c r="A2110" s="4" t="s">
        <v>479</v>
      </c>
      <c r="B2110" s="4" t="s">
        <v>164</v>
      </c>
      <c r="C2110" s="4" t="s">
        <v>165</v>
      </c>
      <c r="D2110" s="4" t="s">
        <v>490</v>
      </c>
      <c r="E2110" s="4" t="s">
        <v>483</v>
      </c>
      <c r="F2110" s="4" t="s">
        <v>150</v>
      </c>
      <c r="G2110" s="4" t="s">
        <v>151</v>
      </c>
      <c r="H2110" s="8"/>
      <c r="I2110" s="8"/>
      <c r="J2110" s="8"/>
      <c r="K2110" s="8"/>
      <c r="L2110" s="8"/>
      <c r="M2110" s="8"/>
      <c r="N2110" s="8"/>
      <c r="O2110" s="9">
        <v>125</v>
      </c>
      <c r="P2110" s="9">
        <v>25</v>
      </c>
      <c r="Q2110" s="8"/>
      <c r="R2110" s="8"/>
      <c r="S2110" s="9">
        <v>3640.38</v>
      </c>
      <c r="T2110" s="10">
        <v>3790.38</v>
      </c>
    </row>
    <row r="2111" spans="1:20" ht="15.75" thickBot="1" x14ac:dyDescent="0.3">
      <c r="A2111" s="4" t="s">
        <v>479</v>
      </c>
      <c r="B2111" s="4" t="s">
        <v>164</v>
      </c>
      <c r="C2111" s="4" t="s">
        <v>165</v>
      </c>
      <c r="D2111" s="4" t="s">
        <v>490</v>
      </c>
      <c r="E2111" s="4" t="s">
        <v>483</v>
      </c>
      <c r="F2111" s="4" t="s">
        <v>152</v>
      </c>
      <c r="G2111" s="4" t="s">
        <v>153</v>
      </c>
      <c r="H2111" s="12"/>
      <c r="I2111" s="11">
        <v>155.83000000000001</v>
      </c>
      <c r="J2111" s="11">
        <v>516.11</v>
      </c>
      <c r="K2111" s="11">
        <v>105</v>
      </c>
      <c r="L2111" s="11">
        <v>206.43</v>
      </c>
      <c r="M2111" s="11">
        <v>63.81</v>
      </c>
      <c r="N2111" s="11">
        <v>105</v>
      </c>
      <c r="O2111" s="12"/>
      <c r="P2111" s="11">
        <v>270</v>
      </c>
      <c r="Q2111" s="11">
        <v>20</v>
      </c>
      <c r="R2111" s="11">
        <v>177.75</v>
      </c>
      <c r="S2111" s="11">
        <v>599.41</v>
      </c>
      <c r="T2111" s="10">
        <v>2219.34</v>
      </c>
    </row>
    <row r="2112" spans="1:20" ht="15.75" thickBot="1" x14ac:dyDescent="0.3">
      <c r="A2112" s="4" t="s">
        <v>479</v>
      </c>
      <c r="B2112" s="4" t="s">
        <v>164</v>
      </c>
      <c r="C2112" s="4" t="s">
        <v>165</v>
      </c>
      <c r="D2112" s="4" t="s">
        <v>490</v>
      </c>
      <c r="E2112" s="4" t="s">
        <v>483</v>
      </c>
      <c r="F2112" s="4" t="s">
        <v>359</v>
      </c>
      <c r="G2112" s="4" t="s">
        <v>360</v>
      </c>
      <c r="H2112" s="8"/>
      <c r="I2112" s="8"/>
      <c r="J2112" s="8"/>
      <c r="K2112" s="8"/>
      <c r="L2112" s="8"/>
      <c r="M2112" s="8"/>
      <c r="N2112" s="8"/>
      <c r="O2112" s="8"/>
      <c r="P2112" s="8"/>
      <c r="Q2112" s="8"/>
      <c r="R2112" s="8"/>
      <c r="S2112" s="9">
        <v>79</v>
      </c>
      <c r="T2112" s="10">
        <v>79</v>
      </c>
    </row>
    <row r="2113" spans="1:20" ht="15.75" thickBot="1" x14ac:dyDescent="0.3">
      <c r="A2113" s="4" t="s">
        <v>479</v>
      </c>
      <c r="B2113" s="4" t="s">
        <v>164</v>
      </c>
      <c r="C2113" s="4" t="s">
        <v>165</v>
      </c>
      <c r="D2113" s="4" t="s">
        <v>490</v>
      </c>
      <c r="E2113" s="4" t="s">
        <v>483</v>
      </c>
      <c r="F2113" s="4" t="s">
        <v>180</v>
      </c>
      <c r="G2113" s="4" t="s">
        <v>181</v>
      </c>
      <c r="H2113" s="12"/>
      <c r="I2113" s="12"/>
      <c r="J2113" s="12"/>
      <c r="K2113" s="12"/>
      <c r="L2113" s="12"/>
      <c r="M2113" s="11">
        <v>310.5</v>
      </c>
      <c r="N2113" s="11">
        <v>157.5</v>
      </c>
      <c r="O2113" s="11">
        <v>535.5</v>
      </c>
      <c r="P2113" s="11">
        <v>72</v>
      </c>
      <c r="Q2113" s="11">
        <v>315</v>
      </c>
      <c r="R2113" s="11">
        <v>1431</v>
      </c>
      <c r="S2113" s="12"/>
      <c r="T2113" s="10">
        <v>2821.5</v>
      </c>
    </row>
    <row r="2114" spans="1:20" ht="15.75" thickBot="1" x14ac:dyDescent="0.3">
      <c r="A2114" s="4" t="s">
        <v>479</v>
      </c>
      <c r="B2114" s="4" t="s">
        <v>164</v>
      </c>
      <c r="C2114" s="4" t="s">
        <v>165</v>
      </c>
      <c r="D2114" s="4" t="s">
        <v>490</v>
      </c>
      <c r="E2114" s="4" t="s">
        <v>483</v>
      </c>
      <c r="F2114" s="4" t="s">
        <v>166</v>
      </c>
      <c r="G2114" s="4" t="s">
        <v>167</v>
      </c>
      <c r="H2114" s="9">
        <v>-29227.119999999999</v>
      </c>
      <c r="I2114" s="9">
        <v>-30405.200000000001</v>
      </c>
      <c r="J2114" s="9">
        <v>-31229.3</v>
      </c>
      <c r="K2114" s="9">
        <v>-32360.68</v>
      </c>
      <c r="L2114" s="9">
        <v>-20863.939999999999</v>
      </c>
      <c r="M2114" s="9">
        <v>-38105.57</v>
      </c>
      <c r="N2114" s="9">
        <v>-31112.880000000001</v>
      </c>
      <c r="O2114" s="9">
        <v>-36495.72</v>
      </c>
      <c r="P2114" s="9">
        <v>-24176.69</v>
      </c>
      <c r="Q2114" s="9">
        <v>-37075.08</v>
      </c>
      <c r="R2114" s="9">
        <v>-28111.48</v>
      </c>
      <c r="S2114" s="9">
        <v>-16428.11</v>
      </c>
      <c r="T2114" s="10">
        <v>-355591.77</v>
      </c>
    </row>
    <row r="2115" spans="1:20" ht="15.75" thickBot="1" x14ac:dyDescent="0.3">
      <c r="A2115" s="4" t="s">
        <v>479</v>
      </c>
      <c r="B2115" s="4" t="s">
        <v>499</v>
      </c>
      <c r="C2115" s="4" t="s">
        <v>500</v>
      </c>
      <c r="D2115" s="4" t="s">
        <v>488</v>
      </c>
      <c r="E2115" s="4" t="s">
        <v>489</v>
      </c>
      <c r="F2115" s="4" t="s">
        <v>110</v>
      </c>
      <c r="G2115" s="4" t="s">
        <v>111</v>
      </c>
      <c r="H2115" s="11">
        <v>27783.759999999998</v>
      </c>
      <c r="I2115" s="11">
        <v>39458.9</v>
      </c>
      <c r="J2115" s="11">
        <v>39912.04</v>
      </c>
      <c r="K2115" s="11">
        <v>40608.69</v>
      </c>
      <c r="L2115" s="11">
        <v>37405.24</v>
      </c>
      <c r="M2115" s="11">
        <v>38850.129999999997</v>
      </c>
      <c r="N2115" s="11">
        <v>34936.25</v>
      </c>
      <c r="O2115" s="11">
        <v>25122.19</v>
      </c>
      <c r="P2115" s="11">
        <v>30528.37</v>
      </c>
      <c r="Q2115" s="11">
        <v>25257.53</v>
      </c>
      <c r="R2115" s="11">
        <v>29593.49</v>
      </c>
      <c r="S2115" s="11">
        <v>27383.13</v>
      </c>
      <c r="T2115" s="10">
        <v>396839.72</v>
      </c>
    </row>
    <row r="2116" spans="1:20" ht="15.75" thickBot="1" x14ac:dyDescent="0.3">
      <c r="A2116" s="4" t="s">
        <v>479</v>
      </c>
      <c r="B2116" s="4" t="s">
        <v>499</v>
      </c>
      <c r="C2116" s="4" t="s">
        <v>500</v>
      </c>
      <c r="D2116" s="4" t="s">
        <v>488</v>
      </c>
      <c r="E2116" s="4" t="s">
        <v>489</v>
      </c>
      <c r="F2116" s="4" t="s">
        <v>501</v>
      </c>
      <c r="G2116" s="4" t="s">
        <v>502</v>
      </c>
      <c r="H2116" s="8"/>
      <c r="I2116" s="8"/>
      <c r="J2116" s="8"/>
      <c r="K2116" s="8"/>
      <c r="L2116" s="8"/>
      <c r="M2116" s="8"/>
      <c r="N2116" s="8"/>
      <c r="O2116" s="9">
        <v>7751.08</v>
      </c>
      <c r="P2116" s="9">
        <v>5813.31</v>
      </c>
      <c r="Q2116" s="9">
        <v>7751.08</v>
      </c>
      <c r="R2116" s="9">
        <v>6870.28</v>
      </c>
      <c r="S2116" s="9">
        <v>6870.28</v>
      </c>
      <c r="T2116" s="10">
        <v>35056.03</v>
      </c>
    </row>
    <row r="2117" spans="1:20" ht="15.75" thickBot="1" x14ac:dyDescent="0.3">
      <c r="A2117" s="4" t="s">
        <v>479</v>
      </c>
      <c r="B2117" s="4" t="s">
        <v>499</v>
      </c>
      <c r="C2117" s="4" t="s">
        <v>500</v>
      </c>
      <c r="D2117" s="4" t="s">
        <v>488</v>
      </c>
      <c r="E2117" s="4" t="s">
        <v>489</v>
      </c>
      <c r="F2117" s="4" t="s">
        <v>88</v>
      </c>
      <c r="G2117" s="4" t="s">
        <v>89</v>
      </c>
      <c r="H2117" s="11">
        <v>4313.1099999999997</v>
      </c>
      <c r="I2117" s="11">
        <v>5608.12</v>
      </c>
      <c r="J2117" s="11">
        <v>5796.8</v>
      </c>
      <c r="K2117" s="11">
        <v>5796.82</v>
      </c>
      <c r="L2117" s="11">
        <v>5796.82</v>
      </c>
      <c r="M2117" s="11">
        <v>5869.54</v>
      </c>
      <c r="N2117" s="11">
        <v>5869.51</v>
      </c>
      <c r="O2117" s="11">
        <v>5608.54</v>
      </c>
      <c r="P2117" s="11">
        <v>5608.53</v>
      </c>
      <c r="Q2117" s="11">
        <v>5608.49</v>
      </c>
      <c r="R2117" s="11">
        <v>5775</v>
      </c>
      <c r="S2117" s="11">
        <v>5702.45</v>
      </c>
      <c r="T2117" s="10">
        <v>67353.73</v>
      </c>
    </row>
    <row r="2118" spans="1:20" ht="15.75" thickBot="1" x14ac:dyDescent="0.3">
      <c r="A2118" s="4" t="s">
        <v>479</v>
      </c>
      <c r="B2118" s="4" t="s">
        <v>499</v>
      </c>
      <c r="C2118" s="4" t="s">
        <v>500</v>
      </c>
      <c r="D2118" s="4" t="s">
        <v>488</v>
      </c>
      <c r="E2118" s="4" t="s">
        <v>489</v>
      </c>
      <c r="F2118" s="4" t="s">
        <v>90</v>
      </c>
      <c r="G2118" s="4" t="s">
        <v>91</v>
      </c>
      <c r="H2118" s="9">
        <v>16756.25</v>
      </c>
      <c r="I2118" s="9">
        <v>21787.21</v>
      </c>
      <c r="J2118" s="9">
        <v>22520.27</v>
      </c>
      <c r="K2118" s="9">
        <v>22520.3</v>
      </c>
      <c r="L2118" s="9">
        <v>22520.3</v>
      </c>
      <c r="M2118" s="9">
        <v>22802.91</v>
      </c>
      <c r="N2118" s="9">
        <v>22802.92</v>
      </c>
      <c r="O2118" s="9">
        <v>21788.9</v>
      </c>
      <c r="P2118" s="9">
        <v>21788.880000000001</v>
      </c>
      <c r="Q2118" s="9">
        <v>21788.89</v>
      </c>
      <c r="R2118" s="9">
        <v>22435.46</v>
      </c>
      <c r="S2118" s="9">
        <v>22153.61</v>
      </c>
      <c r="T2118" s="10">
        <v>261665.9</v>
      </c>
    </row>
    <row r="2119" spans="1:20" ht="15.75" thickBot="1" x14ac:dyDescent="0.3">
      <c r="A2119" s="4" t="s">
        <v>479</v>
      </c>
      <c r="B2119" s="4" t="s">
        <v>499</v>
      </c>
      <c r="C2119" s="4" t="s">
        <v>500</v>
      </c>
      <c r="D2119" s="4" t="s">
        <v>488</v>
      </c>
      <c r="E2119" s="4" t="s">
        <v>489</v>
      </c>
      <c r="F2119" s="4" t="s">
        <v>98</v>
      </c>
      <c r="G2119" s="4" t="s">
        <v>99</v>
      </c>
      <c r="H2119" s="12"/>
      <c r="I2119" s="12"/>
      <c r="J2119" s="12"/>
      <c r="K2119" s="11">
        <v>63.02</v>
      </c>
      <c r="L2119" s="12"/>
      <c r="M2119" s="12"/>
      <c r="N2119" s="12"/>
      <c r="O2119" s="12"/>
      <c r="P2119" s="12"/>
      <c r="Q2119" s="12"/>
      <c r="R2119" s="12"/>
      <c r="S2119" s="12"/>
      <c r="T2119" s="10">
        <v>63.02</v>
      </c>
    </row>
    <row r="2120" spans="1:20" ht="15.75" thickBot="1" x14ac:dyDescent="0.3">
      <c r="A2120" s="4" t="s">
        <v>479</v>
      </c>
      <c r="B2120" s="4" t="s">
        <v>499</v>
      </c>
      <c r="C2120" s="4" t="s">
        <v>500</v>
      </c>
      <c r="D2120" s="4" t="s">
        <v>488</v>
      </c>
      <c r="E2120" s="4" t="s">
        <v>489</v>
      </c>
      <c r="F2120" s="4" t="s">
        <v>166</v>
      </c>
      <c r="G2120" s="4" t="s">
        <v>167</v>
      </c>
      <c r="H2120" s="9">
        <v>-4159.04</v>
      </c>
      <c r="I2120" s="9">
        <v>-4917.4399999999996</v>
      </c>
      <c r="J2120" s="9">
        <v>-4561.16</v>
      </c>
      <c r="K2120" s="9">
        <v>-4272.4799999999996</v>
      </c>
      <c r="L2120" s="9">
        <v>-5051.92</v>
      </c>
      <c r="M2120" s="9">
        <v>-4583.32</v>
      </c>
      <c r="N2120" s="9">
        <v>-4671.96</v>
      </c>
      <c r="O2120" s="9">
        <v>-310.83999999999997</v>
      </c>
      <c r="P2120" s="9">
        <v>-1243.3599999999999</v>
      </c>
      <c r="Q2120" s="9">
        <v>621.67999999999995</v>
      </c>
      <c r="R2120" s="9">
        <v>-1554.2</v>
      </c>
      <c r="S2120" s="9">
        <v>-1243.3599999999999</v>
      </c>
      <c r="T2120" s="10">
        <v>-35947.4</v>
      </c>
    </row>
    <row r="2121" spans="1:20" ht="15.75" thickBot="1" x14ac:dyDescent="0.3">
      <c r="A2121" s="4" t="s">
        <v>479</v>
      </c>
      <c r="B2121" s="4" t="s">
        <v>499</v>
      </c>
      <c r="C2121" s="4" t="s">
        <v>500</v>
      </c>
      <c r="D2121" s="4" t="s">
        <v>491</v>
      </c>
      <c r="E2121" s="4" t="s">
        <v>492</v>
      </c>
      <c r="F2121" s="4" t="s">
        <v>148</v>
      </c>
      <c r="G2121" s="4" t="s">
        <v>149</v>
      </c>
      <c r="H2121" s="12"/>
      <c r="I2121" s="11">
        <v>250</v>
      </c>
      <c r="J2121" s="12"/>
      <c r="K2121" s="12"/>
      <c r="L2121" s="12"/>
      <c r="M2121" s="12"/>
      <c r="N2121" s="12"/>
      <c r="O2121" s="12"/>
      <c r="P2121" s="12"/>
      <c r="Q2121" s="12"/>
      <c r="R2121" s="12"/>
      <c r="S2121" s="12"/>
      <c r="T2121" s="10">
        <v>250</v>
      </c>
    </row>
    <row r="2122" spans="1:20" ht="15.75" thickBot="1" x14ac:dyDescent="0.3">
      <c r="A2122" s="4" t="s">
        <v>479</v>
      </c>
      <c r="B2122" s="4" t="s">
        <v>499</v>
      </c>
      <c r="C2122" s="4" t="s">
        <v>500</v>
      </c>
      <c r="D2122" s="4" t="s">
        <v>482</v>
      </c>
      <c r="E2122" s="4" t="s">
        <v>483</v>
      </c>
      <c r="F2122" s="4" t="s">
        <v>110</v>
      </c>
      <c r="G2122" s="4" t="s">
        <v>111</v>
      </c>
      <c r="H2122" s="9">
        <v>10340.92</v>
      </c>
      <c r="I2122" s="9">
        <v>10833.34</v>
      </c>
      <c r="J2122" s="9">
        <v>9643.93</v>
      </c>
      <c r="K2122" s="9">
        <v>11166.66</v>
      </c>
      <c r="L2122" s="9">
        <v>10236.1</v>
      </c>
      <c r="M2122" s="9">
        <v>11166.66</v>
      </c>
      <c r="N2122" s="9">
        <v>9584.7099999999991</v>
      </c>
      <c r="O2122" s="9">
        <v>10236.1</v>
      </c>
      <c r="P2122" s="9">
        <v>10608.33</v>
      </c>
      <c r="Q2122" s="9">
        <v>11166.66</v>
      </c>
      <c r="R2122" s="9">
        <v>10151.51</v>
      </c>
      <c r="S2122" s="9">
        <v>9326.7000000000007</v>
      </c>
      <c r="T2122" s="10">
        <v>124461.62</v>
      </c>
    </row>
    <row r="2123" spans="1:20" ht="15.75" thickBot="1" x14ac:dyDescent="0.3">
      <c r="A2123" s="4" t="s">
        <v>479</v>
      </c>
      <c r="B2123" s="4" t="s">
        <v>499</v>
      </c>
      <c r="C2123" s="4" t="s">
        <v>500</v>
      </c>
      <c r="D2123" s="4" t="s">
        <v>482</v>
      </c>
      <c r="E2123" s="4" t="s">
        <v>483</v>
      </c>
      <c r="F2123" s="4" t="s">
        <v>88</v>
      </c>
      <c r="G2123" s="4" t="s">
        <v>89</v>
      </c>
      <c r="H2123" s="11">
        <v>1459.26</v>
      </c>
      <c r="I2123" s="11">
        <v>1459.26</v>
      </c>
      <c r="J2123" s="11">
        <v>1504.16</v>
      </c>
      <c r="K2123" s="11">
        <v>1504.16</v>
      </c>
      <c r="L2123" s="11">
        <v>1504.15</v>
      </c>
      <c r="M2123" s="11">
        <v>1504.16</v>
      </c>
      <c r="N2123" s="11">
        <v>1504.16</v>
      </c>
      <c r="O2123" s="11">
        <v>1504.15</v>
      </c>
      <c r="P2123" s="11">
        <v>1504.16</v>
      </c>
      <c r="Q2123" s="11">
        <v>1504.16</v>
      </c>
      <c r="R2123" s="11">
        <v>1504.16</v>
      </c>
      <c r="S2123" s="11">
        <v>1504.16</v>
      </c>
      <c r="T2123" s="10">
        <v>17960.099999999999</v>
      </c>
    </row>
    <row r="2124" spans="1:20" ht="15.75" thickBot="1" x14ac:dyDescent="0.3">
      <c r="A2124" s="4" t="s">
        <v>479</v>
      </c>
      <c r="B2124" s="4" t="s">
        <v>499</v>
      </c>
      <c r="C2124" s="4" t="s">
        <v>500</v>
      </c>
      <c r="D2124" s="4" t="s">
        <v>482</v>
      </c>
      <c r="E2124" s="4" t="s">
        <v>483</v>
      </c>
      <c r="F2124" s="4" t="s">
        <v>90</v>
      </c>
      <c r="G2124" s="4" t="s">
        <v>91</v>
      </c>
      <c r="H2124" s="9">
        <v>5669.08</v>
      </c>
      <c r="I2124" s="9">
        <v>5669.08</v>
      </c>
      <c r="J2124" s="9">
        <v>5843.51</v>
      </c>
      <c r="K2124" s="9">
        <v>5843.52</v>
      </c>
      <c r="L2124" s="9">
        <v>5843.52</v>
      </c>
      <c r="M2124" s="9">
        <v>5843.52</v>
      </c>
      <c r="N2124" s="9">
        <v>5843.53</v>
      </c>
      <c r="O2124" s="9">
        <v>5843.52</v>
      </c>
      <c r="P2124" s="9">
        <v>5843.52</v>
      </c>
      <c r="Q2124" s="9">
        <v>5843.52</v>
      </c>
      <c r="R2124" s="9">
        <v>5843.52</v>
      </c>
      <c r="S2124" s="9">
        <v>5843.52</v>
      </c>
      <c r="T2124" s="10">
        <v>69773.36</v>
      </c>
    </row>
    <row r="2125" spans="1:20" ht="15.75" thickBot="1" x14ac:dyDescent="0.3">
      <c r="A2125" s="4" t="s">
        <v>479</v>
      </c>
      <c r="B2125" s="4" t="s">
        <v>499</v>
      </c>
      <c r="C2125" s="4" t="s">
        <v>500</v>
      </c>
      <c r="D2125" s="4" t="s">
        <v>482</v>
      </c>
      <c r="E2125" s="4" t="s">
        <v>483</v>
      </c>
      <c r="F2125" s="4" t="s">
        <v>118</v>
      </c>
      <c r="G2125" s="4" t="s">
        <v>119</v>
      </c>
      <c r="H2125" s="12"/>
      <c r="I2125" s="12"/>
      <c r="J2125" s="12"/>
      <c r="K2125" s="11">
        <v>2195</v>
      </c>
      <c r="L2125" s="12"/>
      <c r="M2125" s="12"/>
      <c r="N2125" s="12"/>
      <c r="O2125" s="12"/>
      <c r="P2125" s="12"/>
      <c r="Q2125" s="12"/>
      <c r="R2125" s="12"/>
      <c r="S2125" s="12"/>
      <c r="T2125" s="10">
        <v>2195</v>
      </c>
    </row>
    <row r="2126" spans="1:20" ht="15.75" thickBot="1" x14ac:dyDescent="0.3">
      <c r="A2126" s="4" t="s">
        <v>479</v>
      </c>
      <c r="B2126" s="4" t="s">
        <v>499</v>
      </c>
      <c r="C2126" s="4" t="s">
        <v>500</v>
      </c>
      <c r="D2126" s="4" t="s">
        <v>482</v>
      </c>
      <c r="E2126" s="4" t="s">
        <v>483</v>
      </c>
      <c r="F2126" s="4" t="s">
        <v>92</v>
      </c>
      <c r="G2126" s="4" t="s">
        <v>93</v>
      </c>
      <c r="H2126" s="8"/>
      <c r="I2126" s="8"/>
      <c r="J2126" s="8"/>
      <c r="K2126" s="8"/>
      <c r="L2126" s="8"/>
      <c r="M2126" s="8"/>
      <c r="N2126" s="8"/>
      <c r="O2126" s="8"/>
      <c r="P2126" s="8"/>
      <c r="Q2126" s="9">
        <v>915.86</v>
      </c>
      <c r="R2126" s="8"/>
      <c r="S2126" s="8"/>
      <c r="T2126" s="10">
        <v>915.86</v>
      </c>
    </row>
    <row r="2127" spans="1:20" ht="15.75" thickBot="1" x14ac:dyDescent="0.3">
      <c r="A2127" s="4" t="s">
        <v>479</v>
      </c>
      <c r="B2127" s="4" t="s">
        <v>499</v>
      </c>
      <c r="C2127" s="4" t="s">
        <v>500</v>
      </c>
      <c r="D2127" s="4" t="s">
        <v>482</v>
      </c>
      <c r="E2127" s="4" t="s">
        <v>483</v>
      </c>
      <c r="F2127" s="4" t="s">
        <v>120</v>
      </c>
      <c r="G2127" s="4" t="s">
        <v>121</v>
      </c>
      <c r="H2127" s="11">
        <v>390.26</v>
      </c>
      <c r="I2127" s="11">
        <v>219.09</v>
      </c>
      <c r="J2127" s="11">
        <v>528.66</v>
      </c>
      <c r="K2127" s="11">
        <v>153.69</v>
      </c>
      <c r="L2127" s="11">
        <v>611.49</v>
      </c>
      <c r="M2127" s="11">
        <v>1365.23</v>
      </c>
      <c r="N2127" s="11">
        <v>740.66</v>
      </c>
      <c r="O2127" s="11">
        <v>109</v>
      </c>
      <c r="P2127" s="11">
        <v>256.86</v>
      </c>
      <c r="Q2127" s="11">
        <v>492.52</v>
      </c>
      <c r="R2127" s="11">
        <v>365.15</v>
      </c>
      <c r="S2127" s="11">
        <v>419.11</v>
      </c>
      <c r="T2127" s="10">
        <v>5651.72</v>
      </c>
    </row>
    <row r="2128" spans="1:20" ht="15.75" thickBot="1" x14ac:dyDescent="0.3">
      <c r="A2128" s="4" t="s">
        <v>479</v>
      </c>
      <c r="B2128" s="4" t="s">
        <v>499</v>
      </c>
      <c r="C2128" s="4" t="s">
        <v>500</v>
      </c>
      <c r="D2128" s="4" t="s">
        <v>482</v>
      </c>
      <c r="E2128" s="4" t="s">
        <v>483</v>
      </c>
      <c r="F2128" s="4" t="s">
        <v>94</v>
      </c>
      <c r="G2128" s="4" t="s">
        <v>95</v>
      </c>
      <c r="H2128" s="8"/>
      <c r="I2128" s="8"/>
      <c r="J2128" s="8"/>
      <c r="K2128" s="8"/>
      <c r="L2128" s="9">
        <v>126.31</v>
      </c>
      <c r="M2128" s="8"/>
      <c r="N2128" s="8"/>
      <c r="O2128" s="8"/>
      <c r="P2128" s="9">
        <v>17.52</v>
      </c>
      <c r="Q2128" s="9">
        <v>179.27</v>
      </c>
      <c r="R2128" s="13">
        <v>0</v>
      </c>
      <c r="S2128" s="8"/>
      <c r="T2128" s="10">
        <v>323.10000000000002</v>
      </c>
    </row>
    <row r="2129" spans="1:20" ht="15.75" thickBot="1" x14ac:dyDescent="0.3">
      <c r="A2129" s="4" t="s">
        <v>479</v>
      </c>
      <c r="B2129" s="4" t="s">
        <v>499</v>
      </c>
      <c r="C2129" s="4" t="s">
        <v>500</v>
      </c>
      <c r="D2129" s="4" t="s">
        <v>482</v>
      </c>
      <c r="E2129" s="4" t="s">
        <v>483</v>
      </c>
      <c r="F2129" s="4" t="s">
        <v>122</v>
      </c>
      <c r="G2129" s="4" t="s">
        <v>123</v>
      </c>
      <c r="H2129" s="12"/>
      <c r="I2129" s="11">
        <v>1234.99</v>
      </c>
      <c r="J2129" s="11">
        <v>1.99</v>
      </c>
      <c r="K2129" s="11">
        <v>1.99</v>
      </c>
      <c r="L2129" s="12"/>
      <c r="M2129" s="12"/>
      <c r="N2129" s="11">
        <v>5.97</v>
      </c>
      <c r="O2129" s="12"/>
      <c r="P2129" s="11">
        <v>254</v>
      </c>
      <c r="Q2129" s="12"/>
      <c r="R2129" s="12"/>
      <c r="S2129" s="12"/>
      <c r="T2129" s="10">
        <v>1498.94</v>
      </c>
    </row>
    <row r="2130" spans="1:20" ht="15.75" thickBot="1" x14ac:dyDescent="0.3">
      <c r="A2130" s="4" t="s">
        <v>479</v>
      </c>
      <c r="B2130" s="4" t="s">
        <v>499</v>
      </c>
      <c r="C2130" s="4" t="s">
        <v>500</v>
      </c>
      <c r="D2130" s="4" t="s">
        <v>482</v>
      </c>
      <c r="E2130" s="4" t="s">
        <v>483</v>
      </c>
      <c r="F2130" s="4" t="s">
        <v>128</v>
      </c>
      <c r="G2130" s="4" t="s">
        <v>129</v>
      </c>
      <c r="H2130" s="8"/>
      <c r="I2130" s="8"/>
      <c r="J2130" s="8"/>
      <c r="K2130" s="8"/>
      <c r="L2130" s="8"/>
      <c r="M2130" s="8"/>
      <c r="N2130" s="8"/>
      <c r="O2130" s="8"/>
      <c r="P2130" s="9">
        <v>88.02</v>
      </c>
      <c r="Q2130" s="8"/>
      <c r="R2130" s="8"/>
      <c r="S2130" s="8"/>
      <c r="T2130" s="10">
        <v>88.02</v>
      </c>
    </row>
    <row r="2131" spans="1:20" ht="15.75" thickBot="1" x14ac:dyDescent="0.3">
      <c r="A2131" s="4" t="s">
        <v>479</v>
      </c>
      <c r="B2131" s="4" t="s">
        <v>499</v>
      </c>
      <c r="C2131" s="4" t="s">
        <v>500</v>
      </c>
      <c r="D2131" s="4" t="s">
        <v>482</v>
      </c>
      <c r="E2131" s="4" t="s">
        <v>483</v>
      </c>
      <c r="F2131" s="4" t="s">
        <v>213</v>
      </c>
      <c r="G2131" s="4" t="s">
        <v>214</v>
      </c>
      <c r="H2131" s="12"/>
      <c r="I2131" s="12"/>
      <c r="J2131" s="12"/>
      <c r="K2131" s="12"/>
      <c r="L2131" s="11">
        <v>338.84</v>
      </c>
      <c r="M2131" s="12"/>
      <c r="N2131" s="12"/>
      <c r="O2131" s="12"/>
      <c r="P2131" s="12"/>
      <c r="Q2131" s="12"/>
      <c r="R2131" s="12"/>
      <c r="S2131" s="12"/>
      <c r="T2131" s="10">
        <v>338.84</v>
      </c>
    </row>
    <row r="2132" spans="1:20" ht="15.75" thickBot="1" x14ac:dyDescent="0.3">
      <c r="A2132" s="4" t="s">
        <v>479</v>
      </c>
      <c r="B2132" s="4" t="s">
        <v>499</v>
      </c>
      <c r="C2132" s="4" t="s">
        <v>500</v>
      </c>
      <c r="D2132" s="4" t="s">
        <v>482</v>
      </c>
      <c r="E2132" s="4" t="s">
        <v>483</v>
      </c>
      <c r="F2132" s="4" t="s">
        <v>98</v>
      </c>
      <c r="G2132" s="4" t="s">
        <v>99</v>
      </c>
      <c r="H2132" s="9">
        <v>37.01</v>
      </c>
      <c r="I2132" s="9">
        <v>577.17999999999995</v>
      </c>
      <c r="J2132" s="8"/>
      <c r="K2132" s="9">
        <v>1194.01</v>
      </c>
      <c r="L2132" s="9">
        <v>406.89</v>
      </c>
      <c r="M2132" s="9">
        <v>31.62</v>
      </c>
      <c r="N2132" s="9">
        <v>86.34</v>
      </c>
      <c r="O2132" s="9">
        <v>16.989999999999998</v>
      </c>
      <c r="P2132" s="8"/>
      <c r="Q2132" s="9">
        <v>250.53</v>
      </c>
      <c r="R2132" s="8"/>
      <c r="S2132" s="8"/>
      <c r="T2132" s="10">
        <v>2600.5700000000002</v>
      </c>
    </row>
    <row r="2133" spans="1:20" ht="15.75" thickBot="1" x14ac:dyDescent="0.3">
      <c r="A2133" s="4" t="s">
        <v>479</v>
      </c>
      <c r="B2133" s="4" t="s">
        <v>499</v>
      </c>
      <c r="C2133" s="4" t="s">
        <v>500</v>
      </c>
      <c r="D2133" s="4" t="s">
        <v>482</v>
      </c>
      <c r="E2133" s="4" t="s">
        <v>483</v>
      </c>
      <c r="F2133" s="4" t="s">
        <v>412</v>
      </c>
      <c r="G2133" s="4" t="s">
        <v>413</v>
      </c>
      <c r="H2133" s="11">
        <v>61.98</v>
      </c>
      <c r="I2133" s="12"/>
      <c r="J2133" s="12"/>
      <c r="K2133" s="12"/>
      <c r="L2133" s="12"/>
      <c r="M2133" s="12"/>
      <c r="N2133" s="12"/>
      <c r="O2133" s="12"/>
      <c r="P2133" s="12"/>
      <c r="Q2133" s="12"/>
      <c r="R2133" s="12"/>
      <c r="S2133" s="12"/>
      <c r="T2133" s="10">
        <v>61.98</v>
      </c>
    </row>
    <row r="2134" spans="1:20" ht="15.75" thickBot="1" x14ac:dyDescent="0.3">
      <c r="A2134" s="4" t="s">
        <v>479</v>
      </c>
      <c r="B2134" s="4" t="s">
        <v>499</v>
      </c>
      <c r="C2134" s="4" t="s">
        <v>500</v>
      </c>
      <c r="D2134" s="4" t="s">
        <v>482</v>
      </c>
      <c r="E2134" s="4" t="s">
        <v>483</v>
      </c>
      <c r="F2134" s="4" t="s">
        <v>215</v>
      </c>
      <c r="G2134" s="4" t="s">
        <v>216</v>
      </c>
      <c r="H2134" s="8"/>
      <c r="I2134" s="8"/>
      <c r="J2134" s="8"/>
      <c r="K2134" s="8"/>
      <c r="L2134" s="8"/>
      <c r="M2134" s="8"/>
      <c r="N2134" s="9">
        <v>113</v>
      </c>
      <c r="O2134" s="8"/>
      <c r="P2134" s="8"/>
      <c r="Q2134" s="8"/>
      <c r="R2134" s="8"/>
      <c r="S2134" s="9">
        <v>103.5</v>
      </c>
      <c r="T2134" s="10">
        <v>216.5</v>
      </c>
    </row>
    <row r="2135" spans="1:20" ht="15.75" thickBot="1" x14ac:dyDescent="0.3">
      <c r="A2135" s="4" t="s">
        <v>479</v>
      </c>
      <c r="B2135" s="4" t="s">
        <v>499</v>
      </c>
      <c r="C2135" s="4" t="s">
        <v>500</v>
      </c>
      <c r="D2135" s="4" t="s">
        <v>482</v>
      </c>
      <c r="E2135" s="4" t="s">
        <v>483</v>
      </c>
      <c r="F2135" s="4" t="s">
        <v>130</v>
      </c>
      <c r="G2135" s="4" t="s">
        <v>131</v>
      </c>
      <c r="H2135" s="11">
        <v>11.35</v>
      </c>
      <c r="I2135" s="11">
        <v>112.81</v>
      </c>
      <c r="J2135" s="11">
        <v>11.49</v>
      </c>
      <c r="K2135" s="12"/>
      <c r="L2135" s="11">
        <v>12.5</v>
      </c>
      <c r="M2135" s="11">
        <v>162.88999999999999</v>
      </c>
      <c r="N2135" s="11">
        <v>7.9</v>
      </c>
      <c r="O2135" s="11">
        <v>19.239999999999998</v>
      </c>
      <c r="P2135" s="11">
        <v>16.66</v>
      </c>
      <c r="Q2135" s="11">
        <v>26.65</v>
      </c>
      <c r="R2135" s="11">
        <v>52.5</v>
      </c>
      <c r="S2135" s="12"/>
      <c r="T2135" s="10">
        <v>433.99</v>
      </c>
    </row>
    <row r="2136" spans="1:20" ht="15.75" thickBot="1" x14ac:dyDescent="0.3">
      <c r="A2136" s="4" t="s">
        <v>479</v>
      </c>
      <c r="B2136" s="4" t="s">
        <v>499</v>
      </c>
      <c r="C2136" s="4" t="s">
        <v>500</v>
      </c>
      <c r="D2136" s="4" t="s">
        <v>482</v>
      </c>
      <c r="E2136" s="4" t="s">
        <v>483</v>
      </c>
      <c r="F2136" s="4" t="s">
        <v>136</v>
      </c>
      <c r="G2136" s="4" t="s">
        <v>137</v>
      </c>
      <c r="H2136" s="8"/>
      <c r="I2136" s="8"/>
      <c r="J2136" s="9">
        <v>81</v>
      </c>
      <c r="K2136" s="8"/>
      <c r="L2136" s="8"/>
      <c r="M2136" s="8"/>
      <c r="N2136" s="8"/>
      <c r="O2136" s="8"/>
      <c r="P2136" s="8"/>
      <c r="Q2136" s="9">
        <v>81</v>
      </c>
      <c r="R2136" s="8"/>
      <c r="S2136" s="9">
        <v>9</v>
      </c>
      <c r="T2136" s="10">
        <v>171</v>
      </c>
    </row>
    <row r="2137" spans="1:20" ht="15.75" thickBot="1" x14ac:dyDescent="0.3">
      <c r="A2137" s="4" t="s">
        <v>479</v>
      </c>
      <c r="B2137" s="4" t="s">
        <v>499</v>
      </c>
      <c r="C2137" s="4" t="s">
        <v>500</v>
      </c>
      <c r="D2137" s="4" t="s">
        <v>482</v>
      </c>
      <c r="E2137" s="4" t="s">
        <v>483</v>
      </c>
      <c r="F2137" s="4" t="s">
        <v>340</v>
      </c>
      <c r="G2137" s="4" t="s">
        <v>341</v>
      </c>
      <c r="H2137" s="11">
        <v>119.99</v>
      </c>
      <c r="I2137" s="12"/>
      <c r="J2137" s="12"/>
      <c r="K2137" s="12"/>
      <c r="L2137" s="12"/>
      <c r="M2137" s="12"/>
      <c r="N2137" s="12"/>
      <c r="O2137" s="12"/>
      <c r="P2137" s="12"/>
      <c r="Q2137" s="12"/>
      <c r="R2137" s="12"/>
      <c r="S2137" s="12"/>
      <c r="T2137" s="10">
        <v>119.99</v>
      </c>
    </row>
    <row r="2138" spans="1:20" ht="15.75" thickBot="1" x14ac:dyDescent="0.3">
      <c r="A2138" s="4" t="s">
        <v>479</v>
      </c>
      <c r="B2138" s="4" t="s">
        <v>499</v>
      </c>
      <c r="C2138" s="4" t="s">
        <v>500</v>
      </c>
      <c r="D2138" s="4" t="s">
        <v>482</v>
      </c>
      <c r="E2138" s="4" t="s">
        <v>483</v>
      </c>
      <c r="F2138" s="4" t="s">
        <v>495</v>
      </c>
      <c r="G2138" s="4" t="s">
        <v>496</v>
      </c>
      <c r="H2138" s="8"/>
      <c r="I2138" s="8"/>
      <c r="J2138" s="8"/>
      <c r="K2138" s="8"/>
      <c r="L2138" s="8"/>
      <c r="M2138" s="8"/>
      <c r="N2138" s="9">
        <v>500</v>
      </c>
      <c r="O2138" s="13">
        <v>0</v>
      </c>
      <c r="P2138" s="8"/>
      <c r="Q2138" s="8"/>
      <c r="R2138" s="8"/>
      <c r="S2138" s="8"/>
      <c r="T2138" s="10">
        <v>500</v>
      </c>
    </row>
    <row r="2139" spans="1:20" ht="15.75" thickBot="1" x14ac:dyDescent="0.3">
      <c r="A2139" s="4" t="s">
        <v>479</v>
      </c>
      <c r="B2139" s="4" t="s">
        <v>499</v>
      </c>
      <c r="C2139" s="4" t="s">
        <v>500</v>
      </c>
      <c r="D2139" s="4" t="s">
        <v>482</v>
      </c>
      <c r="E2139" s="4" t="s">
        <v>483</v>
      </c>
      <c r="F2139" s="4" t="s">
        <v>30</v>
      </c>
      <c r="G2139" s="4" t="s">
        <v>31</v>
      </c>
      <c r="H2139" s="12"/>
      <c r="I2139" s="12"/>
      <c r="J2139" s="12"/>
      <c r="K2139" s="12"/>
      <c r="L2139" s="12"/>
      <c r="M2139" s="12"/>
      <c r="N2139" s="12"/>
      <c r="O2139" s="12"/>
      <c r="P2139" s="11">
        <v>135.24</v>
      </c>
      <c r="Q2139" s="12"/>
      <c r="R2139" s="12"/>
      <c r="S2139" s="12"/>
      <c r="T2139" s="10">
        <v>135.24</v>
      </c>
    </row>
    <row r="2140" spans="1:20" ht="15.75" thickBot="1" x14ac:dyDescent="0.3">
      <c r="A2140" s="4" t="s">
        <v>479</v>
      </c>
      <c r="B2140" s="4" t="s">
        <v>499</v>
      </c>
      <c r="C2140" s="4" t="s">
        <v>500</v>
      </c>
      <c r="D2140" s="4" t="s">
        <v>482</v>
      </c>
      <c r="E2140" s="4" t="s">
        <v>483</v>
      </c>
      <c r="F2140" s="4" t="s">
        <v>144</v>
      </c>
      <c r="G2140" s="4" t="s">
        <v>145</v>
      </c>
      <c r="H2140" s="9">
        <v>192.43</v>
      </c>
      <c r="I2140" s="9">
        <v>541.44000000000005</v>
      </c>
      <c r="J2140" s="9">
        <v>324.83999999999997</v>
      </c>
      <c r="K2140" s="9">
        <v>433.3</v>
      </c>
      <c r="L2140" s="9">
        <v>835.93</v>
      </c>
      <c r="M2140" s="9">
        <v>1720.83</v>
      </c>
      <c r="N2140" s="9">
        <v>627.24</v>
      </c>
      <c r="O2140" s="9">
        <v>694.13</v>
      </c>
      <c r="P2140" s="9">
        <v>1090.97</v>
      </c>
      <c r="Q2140" s="9">
        <v>1258.5</v>
      </c>
      <c r="R2140" s="9">
        <v>945.32</v>
      </c>
      <c r="S2140" s="9">
        <v>880.08</v>
      </c>
      <c r="T2140" s="10">
        <v>9545.01</v>
      </c>
    </row>
    <row r="2141" spans="1:20" ht="15.75" thickBot="1" x14ac:dyDescent="0.3">
      <c r="A2141" s="4" t="s">
        <v>479</v>
      </c>
      <c r="B2141" s="4" t="s">
        <v>499</v>
      </c>
      <c r="C2141" s="4" t="s">
        <v>500</v>
      </c>
      <c r="D2141" s="4" t="s">
        <v>482</v>
      </c>
      <c r="E2141" s="4" t="s">
        <v>483</v>
      </c>
      <c r="F2141" s="4" t="s">
        <v>217</v>
      </c>
      <c r="G2141" s="4" t="s">
        <v>218</v>
      </c>
      <c r="H2141" s="12"/>
      <c r="I2141" s="11">
        <v>213.42</v>
      </c>
      <c r="J2141" s="12"/>
      <c r="K2141" s="12"/>
      <c r="L2141" s="15">
        <v>0</v>
      </c>
      <c r="M2141" s="12"/>
      <c r="N2141" s="12"/>
      <c r="O2141" s="11">
        <v>1090.9100000000001</v>
      </c>
      <c r="P2141" s="12"/>
      <c r="Q2141" s="12"/>
      <c r="R2141" s="12"/>
      <c r="S2141" s="12"/>
      <c r="T2141" s="10">
        <v>1304.33</v>
      </c>
    </row>
    <row r="2142" spans="1:20" ht="15.75" thickBot="1" x14ac:dyDescent="0.3">
      <c r="A2142" s="4" t="s">
        <v>479</v>
      </c>
      <c r="B2142" s="4" t="s">
        <v>499</v>
      </c>
      <c r="C2142" s="4" t="s">
        <v>500</v>
      </c>
      <c r="D2142" s="4" t="s">
        <v>482</v>
      </c>
      <c r="E2142" s="4" t="s">
        <v>483</v>
      </c>
      <c r="F2142" s="4" t="s">
        <v>146</v>
      </c>
      <c r="G2142" s="4" t="s">
        <v>147</v>
      </c>
      <c r="H2142" s="9">
        <v>-495</v>
      </c>
      <c r="I2142" s="9">
        <v>1638.41</v>
      </c>
      <c r="J2142" s="9">
        <v>107.1</v>
      </c>
      <c r="K2142" s="9">
        <v>500</v>
      </c>
      <c r="L2142" s="9">
        <v>2014.73</v>
      </c>
      <c r="M2142" s="9">
        <v>1947.15</v>
      </c>
      <c r="N2142" s="8"/>
      <c r="O2142" s="9">
        <v>563.1</v>
      </c>
      <c r="P2142" s="9">
        <v>309.20999999999998</v>
      </c>
      <c r="Q2142" s="9">
        <v>1148.0899999999999</v>
      </c>
      <c r="R2142" s="8"/>
      <c r="S2142" s="9">
        <v>-178.43</v>
      </c>
      <c r="T2142" s="10">
        <v>7554.36</v>
      </c>
    </row>
    <row r="2143" spans="1:20" ht="15.75" thickBot="1" x14ac:dyDescent="0.3">
      <c r="A2143" s="4" t="s">
        <v>479</v>
      </c>
      <c r="B2143" s="4" t="s">
        <v>499</v>
      </c>
      <c r="C2143" s="4" t="s">
        <v>500</v>
      </c>
      <c r="D2143" s="4" t="s">
        <v>482</v>
      </c>
      <c r="E2143" s="4" t="s">
        <v>483</v>
      </c>
      <c r="F2143" s="4" t="s">
        <v>148</v>
      </c>
      <c r="G2143" s="4" t="s">
        <v>149</v>
      </c>
      <c r="H2143" s="12"/>
      <c r="I2143" s="11">
        <v>209.97</v>
      </c>
      <c r="J2143" s="12"/>
      <c r="K2143" s="12"/>
      <c r="L2143" s="11">
        <v>1835.75</v>
      </c>
      <c r="M2143" s="12"/>
      <c r="N2143" s="11">
        <v>3830.32</v>
      </c>
      <c r="O2143" s="11">
        <v>920.16</v>
      </c>
      <c r="P2143" s="11">
        <v>491.86</v>
      </c>
      <c r="Q2143" s="11">
        <v>1180.47</v>
      </c>
      <c r="R2143" s="11">
        <v>2195.64</v>
      </c>
      <c r="S2143" s="11">
        <v>538.08000000000004</v>
      </c>
      <c r="T2143" s="10">
        <v>11202.25</v>
      </c>
    </row>
    <row r="2144" spans="1:20" ht="15.75" thickBot="1" x14ac:dyDescent="0.3">
      <c r="A2144" s="4" t="s">
        <v>479</v>
      </c>
      <c r="B2144" s="4" t="s">
        <v>499</v>
      </c>
      <c r="C2144" s="4" t="s">
        <v>500</v>
      </c>
      <c r="D2144" s="4" t="s">
        <v>482</v>
      </c>
      <c r="E2144" s="4" t="s">
        <v>483</v>
      </c>
      <c r="F2144" s="4" t="s">
        <v>150</v>
      </c>
      <c r="G2144" s="4" t="s">
        <v>151</v>
      </c>
      <c r="H2144" s="9">
        <v>400</v>
      </c>
      <c r="I2144" s="8"/>
      <c r="J2144" s="8"/>
      <c r="K2144" s="8"/>
      <c r="L2144" s="8"/>
      <c r="M2144" s="8"/>
      <c r="N2144" s="8"/>
      <c r="O2144" s="8"/>
      <c r="P2144" s="8"/>
      <c r="Q2144" s="8"/>
      <c r="R2144" s="8"/>
      <c r="S2144" s="8"/>
      <c r="T2144" s="10">
        <v>400</v>
      </c>
    </row>
    <row r="2145" spans="1:20" ht="15.75" thickBot="1" x14ac:dyDescent="0.3">
      <c r="A2145" s="4" t="s">
        <v>479</v>
      </c>
      <c r="B2145" s="4" t="s">
        <v>499</v>
      </c>
      <c r="C2145" s="4" t="s">
        <v>500</v>
      </c>
      <c r="D2145" s="4" t="s">
        <v>482</v>
      </c>
      <c r="E2145" s="4" t="s">
        <v>483</v>
      </c>
      <c r="F2145" s="4" t="s">
        <v>152</v>
      </c>
      <c r="G2145" s="4" t="s">
        <v>153</v>
      </c>
      <c r="H2145" s="12"/>
      <c r="I2145" s="11">
        <v>5.75</v>
      </c>
      <c r="J2145" s="12"/>
      <c r="K2145" s="12"/>
      <c r="L2145" s="12"/>
      <c r="M2145" s="12"/>
      <c r="N2145" s="12"/>
      <c r="O2145" s="12"/>
      <c r="P2145" s="12"/>
      <c r="Q2145" s="12"/>
      <c r="R2145" s="12"/>
      <c r="S2145" s="12"/>
      <c r="T2145" s="10">
        <v>5.75</v>
      </c>
    </row>
    <row r="2146" spans="1:20" ht="15.75" thickBot="1" x14ac:dyDescent="0.3">
      <c r="A2146" s="4" t="s">
        <v>479</v>
      </c>
      <c r="B2146" s="4" t="s">
        <v>499</v>
      </c>
      <c r="C2146" s="4" t="s">
        <v>500</v>
      </c>
      <c r="D2146" s="4" t="s">
        <v>490</v>
      </c>
      <c r="E2146" s="4" t="s">
        <v>483</v>
      </c>
      <c r="F2146" s="4" t="s">
        <v>98</v>
      </c>
      <c r="G2146" s="4" t="s">
        <v>99</v>
      </c>
      <c r="H2146" s="8"/>
      <c r="I2146" s="8"/>
      <c r="J2146" s="8"/>
      <c r="K2146" s="8"/>
      <c r="L2146" s="9">
        <v>23.67</v>
      </c>
      <c r="M2146" s="8"/>
      <c r="N2146" s="8"/>
      <c r="O2146" s="8"/>
      <c r="P2146" s="8"/>
      <c r="Q2146" s="8"/>
      <c r="R2146" s="8"/>
      <c r="S2146" s="8"/>
      <c r="T2146" s="10">
        <v>23.67</v>
      </c>
    </row>
    <row r="2147" spans="1:20" ht="15.75" thickBot="1" x14ac:dyDescent="0.3">
      <c r="A2147" s="4" t="s">
        <v>479</v>
      </c>
      <c r="B2147" s="4" t="s">
        <v>499</v>
      </c>
      <c r="C2147" s="4" t="s">
        <v>500</v>
      </c>
      <c r="D2147" s="4" t="s">
        <v>490</v>
      </c>
      <c r="E2147" s="4" t="s">
        <v>483</v>
      </c>
      <c r="F2147" s="4" t="s">
        <v>130</v>
      </c>
      <c r="G2147" s="4" t="s">
        <v>131</v>
      </c>
      <c r="H2147" s="12"/>
      <c r="I2147" s="12"/>
      <c r="J2147" s="12"/>
      <c r="K2147" s="12"/>
      <c r="L2147" s="12"/>
      <c r="M2147" s="12"/>
      <c r="N2147" s="12"/>
      <c r="O2147" s="12"/>
      <c r="P2147" s="11">
        <v>59.5</v>
      </c>
      <c r="Q2147" s="12"/>
      <c r="R2147" s="12"/>
      <c r="S2147" s="12"/>
      <c r="T2147" s="10">
        <v>59.5</v>
      </c>
    </row>
    <row r="2148" spans="1:20" ht="15.75" thickBot="1" x14ac:dyDescent="0.3">
      <c r="A2148" s="4" t="s">
        <v>479</v>
      </c>
      <c r="B2148" s="4" t="s">
        <v>499</v>
      </c>
      <c r="C2148" s="4" t="s">
        <v>500</v>
      </c>
      <c r="D2148" s="4" t="s">
        <v>490</v>
      </c>
      <c r="E2148" s="4" t="s">
        <v>483</v>
      </c>
      <c r="F2148" s="4" t="s">
        <v>144</v>
      </c>
      <c r="G2148" s="4" t="s">
        <v>145</v>
      </c>
      <c r="H2148" s="8"/>
      <c r="I2148" s="8"/>
      <c r="J2148" s="9">
        <v>284.70999999999998</v>
      </c>
      <c r="K2148" s="9">
        <v>142</v>
      </c>
      <c r="L2148" s="8"/>
      <c r="M2148" s="9">
        <v>154.6</v>
      </c>
      <c r="N2148" s="8"/>
      <c r="O2148" s="9">
        <v>297.8</v>
      </c>
      <c r="P2148" s="8"/>
      <c r="Q2148" s="9">
        <v>276.51</v>
      </c>
      <c r="R2148" s="8"/>
      <c r="S2148" s="9">
        <v>353.94</v>
      </c>
      <c r="T2148" s="10">
        <v>1509.56</v>
      </c>
    </row>
    <row r="2149" spans="1:20" ht="15.75" thickBot="1" x14ac:dyDescent="0.3">
      <c r="A2149" s="4" t="s">
        <v>479</v>
      </c>
      <c r="B2149" s="4" t="s">
        <v>192</v>
      </c>
      <c r="C2149" s="4" t="s">
        <v>193</v>
      </c>
      <c r="D2149" s="4" t="s">
        <v>488</v>
      </c>
      <c r="E2149" s="4" t="s">
        <v>489</v>
      </c>
      <c r="F2149" s="4" t="s">
        <v>110</v>
      </c>
      <c r="G2149" s="4" t="s">
        <v>111</v>
      </c>
      <c r="H2149" s="11">
        <v>13115.76</v>
      </c>
      <c r="I2149" s="11">
        <v>12824.3</v>
      </c>
      <c r="J2149" s="11">
        <v>14902.34</v>
      </c>
      <c r="K2149" s="11">
        <v>12633.34</v>
      </c>
      <c r="L2149" s="11">
        <v>11580.56</v>
      </c>
      <c r="M2149" s="11">
        <v>12633.34</v>
      </c>
      <c r="N2149" s="11">
        <v>11370.01</v>
      </c>
      <c r="O2149" s="11">
        <v>6460.23</v>
      </c>
      <c r="P2149" s="11">
        <v>12601.75</v>
      </c>
      <c r="Q2149" s="11">
        <v>12109.34</v>
      </c>
      <c r="R2149" s="11">
        <v>8441.3700000000008</v>
      </c>
      <c r="S2149" s="11">
        <v>10732.59</v>
      </c>
      <c r="T2149" s="10">
        <v>139404.93</v>
      </c>
    </row>
    <row r="2150" spans="1:20" ht="15.75" thickBot="1" x14ac:dyDescent="0.3">
      <c r="A2150" s="4" t="s">
        <v>479</v>
      </c>
      <c r="B2150" s="4" t="s">
        <v>192</v>
      </c>
      <c r="C2150" s="4" t="s">
        <v>193</v>
      </c>
      <c r="D2150" s="4" t="s">
        <v>488</v>
      </c>
      <c r="E2150" s="4" t="s">
        <v>489</v>
      </c>
      <c r="F2150" s="4" t="s">
        <v>88</v>
      </c>
      <c r="G2150" s="4" t="s">
        <v>89</v>
      </c>
      <c r="H2150" s="9">
        <v>1943.35</v>
      </c>
      <c r="I2150" s="9">
        <v>1943.35</v>
      </c>
      <c r="J2150" s="9">
        <v>2007.34</v>
      </c>
      <c r="K2150" s="9">
        <v>1701.72</v>
      </c>
      <c r="L2150" s="9">
        <v>1701.71</v>
      </c>
      <c r="M2150" s="9">
        <v>1701.72</v>
      </c>
      <c r="N2150" s="9">
        <v>1701.73</v>
      </c>
      <c r="O2150" s="9">
        <v>1701.7</v>
      </c>
      <c r="P2150" s="9">
        <v>1786.8</v>
      </c>
      <c r="Q2150" s="9">
        <v>1786.8</v>
      </c>
      <c r="R2150" s="9">
        <v>1786.81</v>
      </c>
      <c r="S2150" s="9">
        <v>1786.8</v>
      </c>
      <c r="T2150" s="10">
        <v>21549.83</v>
      </c>
    </row>
    <row r="2151" spans="1:20" ht="15.75" thickBot="1" x14ac:dyDescent="0.3">
      <c r="A2151" s="4" t="s">
        <v>479</v>
      </c>
      <c r="B2151" s="4" t="s">
        <v>192</v>
      </c>
      <c r="C2151" s="4" t="s">
        <v>193</v>
      </c>
      <c r="D2151" s="4" t="s">
        <v>488</v>
      </c>
      <c r="E2151" s="4" t="s">
        <v>489</v>
      </c>
      <c r="F2151" s="4" t="s">
        <v>90</v>
      </c>
      <c r="G2151" s="4" t="s">
        <v>91</v>
      </c>
      <c r="H2151" s="11">
        <v>7549.81</v>
      </c>
      <c r="I2151" s="11">
        <v>7549.81</v>
      </c>
      <c r="J2151" s="11">
        <v>7798.4</v>
      </c>
      <c r="K2151" s="11">
        <v>6611.02</v>
      </c>
      <c r="L2151" s="11">
        <v>6611.02</v>
      </c>
      <c r="M2151" s="11">
        <v>6611.02</v>
      </c>
      <c r="N2151" s="11">
        <v>6611.02</v>
      </c>
      <c r="O2151" s="11">
        <v>6611.01</v>
      </c>
      <c r="P2151" s="11">
        <v>6941.58</v>
      </c>
      <c r="Q2151" s="11">
        <v>6941.58</v>
      </c>
      <c r="R2151" s="11">
        <v>6941.6</v>
      </c>
      <c r="S2151" s="11">
        <v>6941.58</v>
      </c>
      <c r="T2151" s="10">
        <v>83719.45</v>
      </c>
    </row>
    <row r="2152" spans="1:20" ht="15.75" thickBot="1" x14ac:dyDescent="0.3">
      <c r="A2152" s="4" t="s">
        <v>479</v>
      </c>
      <c r="B2152" s="4" t="s">
        <v>192</v>
      </c>
      <c r="C2152" s="4" t="s">
        <v>193</v>
      </c>
      <c r="D2152" s="4" t="s">
        <v>488</v>
      </c>
      <c r="E2152" s="4" t="s">
        <v>489</v>
      </c>
      <c r="F2152" s="4" t="s">
        <v>310</v>
      </c>
      <c r="G2152" s="4" t="s">
        <v>311</v>
      </c>
      <c r="H2152" s="9">
        <v>525</v>
      </c>
      <c r="I2152" s="9">
        <v>525</v>
      </c>
      <c r="J2152" s="9">
        <v>262.5</v>
      </c>
      <c r="K2152" s="8"/>
      <c r="L2152" s="8"/>
      <c r="M2152" s="8"/>
      <c r="N2152" s="8"/>
      <c r="O2152" s="8"/>
      <c r="P2152" s="8"/>
      <c r="Q2152" s="8"/>
      <c r="R2152" s="8"/>
      <c r="S2152" s="8"/>
      <c r="T2152" s="10">
        <v>1312.5</v>
      </c>
    </row>
    <row r="2153" spans="1:20" ht="15.75" thickBot="1" x14ac:dyDescent="0.3">
      <c r="A2153" s="4" t="s">
        <v>479</v>
      </c>
      <c r="B2153" s="4" t="s">
        <v>192</v>
      </c>
      <c r="C2153" s="4" t="s">
        <v>193</v>
      </c>
      <c r="D2153" s="4" t="s">
        <v>488</v>
      </c>
      <c r="E2153" s="4" t="s">
        <v>489</v>
      </c>
      <c r="F2153" s="4" t="s">
        <v>122</v>
      </c>
      <c r="G2153" s="4" t="s">
        <v>123</v>
      </c>
      <c r="H2153" s="12"/>
      <c r="I2153" s="12"/>
      <c r="J2153" s="11">
        <v>250</v>
      </c>
      <c r="K2153" s="12"/>
      <c r="L2153" s="12"/>
      <c r="M2153" s="12"/>
      <c r="N2153" s="12"/>
      <c r="O2153" s="12"/>
      <c r="P2153" s="12"/>
      <c r="Q2153" s="12"/>
      <c r="R2153" s="12"/>
      <c r="S2153" s="12"/>
      <c r="T2153" s="10">
        <v>250</v>
      </c>
    </row>
    <row r="2154" spans="1:20" ht="15.75" thickBot="1" x14ac:dyDescent="0.3">
      <c r="A2154" s="4" t="s">
        <v>479</v>
      </c>
      <c r="B2154" s="4" t="s">
        <v>192</v>
      </c>
      <c r="C2154" s="4" t="s">
        <v>193</v>
      </c>
      <c r="D2154" s="4" t="s">
        <v>488</v>
      </c>
      <c r="E2154" s="4" t="s">
        <v>489</v>
      </c>
      <c r="F2154" s="4" t="s">
        <v>44</v>
      </c>
      <c r="G2154" s="4" t="s">
        <v>45</v>
      </c>
      <c r="H2154" s="8"/>
      <c r="I2154" s="8"/>
      <c r="J2154" s="8"/>
      <c r="K2154" s="9">
        <v>616</v>
      </c>
      <c r="L2154" s="8"/>
      <c r="M2154" s="8"/>
      <c r="N2154" s="8"/>
      <c r="O2154" s="8"/>
      <c r="P2154" s="8"/>
      <c r="Q2154" s="8"/>
      <c r="R2154" s="9">
        <v>101.25</v>
      </c>
      <c r="S2154" s="8"/>
      <c r="T2154" s="10">
        <v>717.25</v>
      </c>
    </row>
    <row r="2155" spans="1:20" ht="15.75" thickBot="1" x14ac:dyDescent="0.3">
      <c r="A2155" s="4" t="s">
        <v>479</v>
      </c>
      <c r="B2155" s="4" t="s">
        <v>192</v>
      </c>
      <c r="C2155" s="4" t="s">
        <v>193</v>
      </c>
      <c r="D2155" s="4" t="s">
        <v>488</v>
      </c>
      <c r="E2155" s="4" t="s">
        <v>489</v>
      </c>
      <c r="F2155" s="4" t="s">
        <v>207</v>
      </c>
      <c r="G2155" s="4" t="s">
        <v>208</v>
      </c>
      <c r="H2155" s="12"/>
      <c r="I2155" s="12"/>
      <c r="J2155" s="12"/>
      <c r="K2155" s="12"/>
      <c r="L2155" s="12"/>
      <c r="M2155" s="11">
        <v>100</v>
      </c>
      <c r="N2155" s="12"/>
      <c r="O2155" s="12"/>
      <c r="P2155" s="12"/>
      <c r="Q2155" s="12"/>
      <c r="R2155" s="12"/>
      <c r="S2155" s="12"/>
      <c r="T2155" s="10">
        <v>100</v>
      </c>
    </row>
    <row r="2156" spans="1:20" ht="15.75" thickBot="1" x14ac:dyDescent="0.3">
      <c r="A2156" s="4" t="s">
        <v>479</v>
      </c>
      <c r="B2156" s="4" t="s">
        <v>192</v>
      </c>
      <c r="C2156" s="4" t="s">
        <v>193</v>
      </c>
      <c r="D2156" s="4" t="s">
        <v>488</v>
      </c>
      <c r="E2156" s="4" t="s">
        <v>489</v>
      </c>
      <c r="F2156" s="4" t="s">
        <v>98</v>
      </c>
      <c r="G2156" s="4" t="s">
        <v>99</v>
      </c>
      <c r="H2156" s="8"/>
      <c r="I2156" s="8"/>
      <c r="J2156" s="8"/>
      <c r="K2156" s="9">
        <v>63.02</v>
      </c>
      <c r="L2156" s="8"/>
      <c r="M2156" s="8"/>
      <c r="N2156" s="8"/>
      <c r="O2156" s="8"/>
      <c r="P2156" s="8"/>
      <c r="Q2156" s="8"/>
      <c r="R2156" s="8"/>
      <c r="S2156" s="8"/>
      <c r="T2156" s="10">
        <v>63.02</v>
      </c>
    </row>
    <row r="2157" spans="1:20" ht="15.75" thickBot="1" x14ac:dyDescent="0.3">
      <c r="A2157" s="4" t="s">
        <v>479</v>
      </c>
      <c r="B2157" s="4" t="s">
        <v>192</v>
      </c>
      <c r="C2157" s="4" t="s">
        <v>193</v>
      </c>
      <c r="D2157" s="4" t="s">
        <v>488</v>
      </c>
      <c r="E2157" s="4" t="s">
        <v>489</v>
      </c>
      <c r="F2157" s="4" t="s">
        <v>130</v>
      </c>
      <c r="G2157" s="4" t="s">
        <v>131</v>
      </c>
      <c r="H2157" s="12"/>
      <c r="I2157" s="12"/>
      <c r="J2157" s="12"/>
      <c r="K2157" s="11">
        <v>7.2</v>
      </c>
      <c r="L2157" s="11">
        <v>13.6</v>
      </c>
      <c r="M2157" s="11">
        <v>6.4</v>
      </c>
      <c r="N2157" s="12"/>
      <c r="O2157" s="11">
        <v>39</v>
      </c>
      <c r="P2157" s="11">
        <v>49.9</v>
      </c>
      <c r="Q2157" s="11">
        <v>37.65</v>
      </c>
      <c r="R2157" s="11">
        <v>6.4</v>
      </c>
      <c r="S2157" s="11">
        <v>8.4</v>
      </c>
      <c r="T2157" s="10">
        <v>168.55</v>
      </c>
    </row>
    <row r="2158" spans="1:20" ht="15.75" thickBot="1" x14ac:dyDescent="0.3">
      <c r="A2158" s="4" t="s">
        <v>479</v>
      </c>
      <c r="B2158" s="4" t="s">
        <v>192</v>
      </c>
      <c r="C2158" s="4" t="s">
        <v>193</v>
      </c>
      <c r="D2158" s="4" t="s">
        <v>488</v>
      </c>
      <c r="E2158" s="4" t="s">
        <v>489</v>
      </c>
      <c r="F2158" s="4" t="s">
        <v>136</v>
      </c>
      <c r="G2158" s="4" t="s">
        <v>137</v>
      </c>
      <c r="H2158" s="8"/>
      <c r="I2158" s="8"/>
      <c r="J2158" s="8"/>
      <c r="K2158" s="8"/>
      <c r="L2158" s="9">
        <v>210</v>
      </c>
      <c r="M2158" s="8"/>
      <c r="N2158" s="9">
        <v>216</v>
      </c>
      <c r="O2158" s="8"/>
      <c r="P2158" s="8"/>
      <c r="Q2158" s="8"/>
      <c r="R2158" s="9">
        <v>4</v>
      </c>
      <c r="S2158" s="9">
        <v>10.050000000000001</v>
      </c>
      <c r="T2158" s="10">
        <v>440.05</v>
      </c>
    </row>
    <row r="2159" spans="1:20" ht="15.75" thickBot="1" x14ac:dyDescent="0.3">
      <c r="A2159" s="4" t="s">
        <v>479</v>
      </c>
      <c r="B2159" s="4" t="s">
        <v>192</v>
      </c>
      <c r="C2159" s="4" t="s">
        <v>193</v>
      </c>
      <c r="D2159" s="4" t="s">
        <v>488</v>
      </c>
      <c r="E2159" s="4" t="s">
        <v>489</v>
      </c>
      <c r="F2159" s="4" t="s">
        <v>199</v>
      </c>
      <c r="G2159" s="4" t="s">
        <v>200</v>
      </c>
      <c r="H2159" s="12"/>
      <c r="I2159" s="12"/>
      <c r="J2159" s="12"/>
      <c r="K2159" s="11">
        <v>37</v>
      </c>
      <c r="L2159" s="12"/>
      <c r="M2159" s="12"/>
      <c r="N2159" s="12"/>
      <c r="O2159" s="12"/>
      <c r="P2159" s="12"/>
      <c r="Q2159" s="12"/>
      <c r="R2159" s="11">
        <v>19</v>
      </c>
      <c r="S2159" s="12"/>
      <c r="T2159" s="10">
        <v>56</v>
      </c>
    </row>
    <row r="2160" spans="1:20" ht="15.75" thickBot="1" x14ac:dyDescent="0.3">
      <c r="A2160" s="4" t="s">
        <v>479</v>
      </c>
      <c r="B2160" s="4" t="s">
        <v>192</v>
      </c>
      <c r="C2160" s="4" t="s">
        <v>193</v>
      </c>
      <c r="D2160" s="4" t="s">
        <v>488</v>
      </c>
      <c r="E2160" s="4" t="s">
        <v>489</v>
      </c>
      <c r="F2160" s="4" t="s">
        <v>144</v>
      </c>
      <c r="G2160" s="4" t="s">
        <v>145</v>
      </c>
      <c r="H2160" s="8"/>
      <c r="I2160" s="8"/>
      <c r="J2160" s="8"/>
      <c r="K2160" s="9">
        <v>481.49</v>
      </c>
      <c r="L2160" s="9">
        <v>42.75</v>
      </c>
      <c r="M2160" s="9">
        <v>217.8</v>
      </c>
      <c r="N2160" s="9">
        <v>299.76</v>
      </c>
      <c r="O2160" s="9">
        <v>129.05000000000001</v>
      </c>
      <c r="P2160" s="9">
        <v>486.43</v>
      </c>
      <c r="Q2160" s="9">
        <v>96.35</v>
      </c>
      <c r="R2160" s="9">
        <v>406.46</v>
      </c>
      <c r="S2160" s="9">
        <v>64.900000000000006</v>
      </c>
      <c r="T2160" s="10">
        <v>2224.9899999999998</v>
      </c>
    </row>
    <row r="2161" spans="1:20" ht="15.75" thickBot="1" x14ac:dyDescent="0.3">
      <c r="A2161" s="4" t="s">
        <v>479</v>
      </c>
      <c r="B2161" s="4" t="s">
        <v>192</v>
      </c>
      <c r="C2161" s="4" t="s">
        <v>193</v>
      </c>
      <c r="D2161" s="4" t="s">
        <v>488</v>
      </c>
      <c r="E2161" s="4" t="s">
        <v>489</v>
      </c>
      <c r="F2161" s="4" t="s">
        <v>217</v>
      </c>
      <c r="G2161" s="4" t="s">
        <v>218</v>
      </c>
      <c r="H2161" s="12"/>
      <c r="I2161" s="12"/>
      <c r="J2161" s="12"/>
      <c r="K2161" s="12"/>
      <c r="L2161" s="12"/>
      <c r="M2161" s="12"/>
      <c r="N2161" s="12"/>
      <c r="O2161" s="12"/>
      <c r="P2161" s="12"/>
      <c r="Q2161" s="11">
        <v>259.43</v>
      </c>
      <c r="R2161" s="12"/>
      <c r="S2161" s="12"/>
      <c r="T2161" s="10">
        <v>259.43</v>
      </c>
    </row>
    <row r="2162" spans="1:20" ht="15.75" thickBot="1" x14ac:dyDescent="0.3">
      <c r="A2162" s="4" t="s">
        <v>479</v>
      </c>
      <c r="B2162" s="4" t="s">
        <v>192</v>
      </c>
      <c r="C2162" s="4" t="s">
        <v>193</v>
      </c>
      <c r="D2162" s="4" t="s">
        <v>488</v>
      </c>
      <c r="E2162" s="4" t="s">
        <v>489</v>
      </c>
      <c r="F2162" s="4" t="s">
        <v>146</v>
      </c>
      <c r="G2162" s="4" t="s">
        <v>147</v>
      </c>
      <c r="H2162" s="8"/>
      <c r="I2162" s="8"/>
      <c r="J2162" s="8"/>
      <c r="K2162" s="8"/>
      <c r="L2162" s="9">
        <v>1558.54</v>
      </c>
      <c r="M2162" s="8"/>
      <c r="N2162" s="9">
        <v>1648.13</v>
      </c>
      <c r="O2162" s="9">
        <v>245.16</v>
      </c>
      <c r="P2162" s="9">
        <v>760</v>
      </c>
      <c r="Q2162" s="9">
        <v>36.93</v>
      </c>
      <c r="R2162" s="9">
        <v>2380.17</v>
      </c>
      <c r="S2162" s="8"/>
      <c r="T2162" s="10">
        <v>6628.93</v>
      </c>
    </row>
    <row r="2163" spans="1:20" ht="15.75" thickBot="1" x14ac:dyDescent="0.3">
      <c r="A2163" s="4" t="s">
        <v>479</v>
      </c>
      <c r="B2163" s="4" t="s">
        <v>192</v>
      </c>
      <c r="C2163" s="4" t="s">
        <v>193</v>
      </c>
      <c r="D2163" s="4" t="s">
        <v>488</v>
      </c>
      <c r="E2163" s="4" t="s">
        <v>489</v>
      </c>
      <c r="F2163" s="4" t="s">
        <v>150</v>
      </c>
      <c r="G2163" s="4" t="s">
        <v>151</v>
      </c>
      <c r="H2163" s="12"/>
      <c r="I2163" s="12"/>
      <c r="J2163" s="12"/>
      <c r="K2163" s="12"/>
      <c r="L2163" s="12"/>
      <c r="M2163" s="12"/>
      <c r="N2163" s="12"/>
      <c r="O2163" s="12"/>
      <c r="P2163" s="12"/>
      <c r="Q2163" s="11">
        <v>25</v>
      </c>
      <c r="R2163" s="12"/>
      <c r="S2163" s="12"/>
      <c r="T2163" s="10">
        <v>25</v>
      </c>
    </row>
    <row r="2164" spans="1:20" ht="15.75" thickBot="1" x14ac:dyDescent="0.3">
      <c r="A2164" s="4" t="s">
        <v>479</v>
      </c>
      <c r="B2164" s="4" t="s">
        <v>192</v>
      </c>
      <c r="C2164" s="4" t="s">
        <v>193</v>
      </c>
      <c r="D2164" s="4" t="s">
        <v>488</v>
      </c>
      <c r="E2164" s="4" t="s">
        <v>489</v>
      </c>
      <c r="F2164" s="4" t="s">
        <v>166</v>
      </c>
      <c r="G2164" s="4" t="s">
        <v>167</v>
      </c>
      <c r="H2164" s="9">
        <v>-10559.64</v>
      </c>
      <c r="I2164" s="9">
        <v>-9051.1200000000008</v>
      </c>
      <c r="J2164" s="9">
        <v>-11543.84</v>
      </c>
      <c r="K2164" s="9">
        <v>-13498.38</v>
      </c>
      <c r="L2164" s="9">
        <v>-13498.38</v>
      </c>
      <c r="M2164" s="9">
        <v>-13498.38</v>
      </c>
      <c r="N2164" s="9">
        <v>-12094.76</v>
      </c>
      <c r="O2164" s="9">
        <v>-8356.14</v>
      </c>
      <c r="P2164" s="9">
        <v>-12212.82</v>
      </c>
      <c r="Q2164" s="9">
        <v>-13498.38</v>
      </c>
      <c r="R2164" s="9">
        <v>-8998.92</v>
      </c>
      <c r="S2164" s="9">
        <v>-10927.26</v>
      </c>
      <c r="T2164" s="10">
        <v>-137738.01999999999</v>
      </c>
    </row>
    <row r="2165" spans="1:20" ht="15.75" thickBot="1" x14ac:dyDescent="0.3">
      <c r="A2165" s="4" t="s">
        <v>479</v>
      </c>
      <c r="B2165" s="4" t="s">
        <v>192</v>
      </c>
      <c r="C2165" s="4" t="s">
        <v>193</v>
      </c>
      <c r="D2165" s="4" t="s">
        <v>482</v>
      </c>
      <c r="E2165" s="4" t="s">
        <v>483</v>
      </c>
      <c r="F2165" s="4" t="s">
        <v>98</v>
      </c>
      <c r="G2165" s="4" t="s">
        <v>99</v>
      </c>
      <c r="H2165" s="12"/>
      <c r="I2165" s="12"/>
      <c r="J2165" s="12"/>
      <c r="K2165" s="12"/>
      <c r="L2165" s="12"/>
      <c r="M2165" s="12"/>
      <c r="N2165" s="12"/>
      <c r="O2165" s="12"/>
      <c r="P2165" s="12"/>
      <c r="Q2165" s="11">
        <v>25.98</v>
      </c>
      <c r="R2165" s="12"/>
      <c r="S2165" s="12"/>
      <c r="T2165" s="10">
        <v>25.98</v>
      </c>
    </row>
    <row r="2166" spans="1:20" ht="15.75" thickBot="1" x14ac:dyDescent="0.3">
      <c r="A2166" s="4" t="s">
        <v>479</v>
      </c>
      <c r="B2166" s="4" t="s">
        <v>192</v>
      </c>
      <c r="C2166" s="4" t="s">
        <v>193</v>
      </c>
      <c r="D2166" s="4" t="s">
        <v>482</v>
      </c>
      <c r="E2166" s="4" t="s">
        <v>483</v>
      </c>
      <c r="F2166" s="4" t="s">
        <v>130</v>
      </c>
      <c r="G2166" s="4" t="s">
        <v>131</v>
      </c>
      <c r="H2166" s="8"/>
      <c r="I2166" s="8"/>
      <c r="J2166" s="8"/>
      <c r="K2166" s="8"/>
      <c r="L2166" s="8"/>
      <c r="M2166" s="8"/>
      <c r="N2166" s="8"/>
      <c r="O2166" s="8"/>
      <c r="P2166" s="8"/>
      <c r="Q2166" s="9">
        <v>79.599999999999994</v>
      </c>
      <c r="R2166" s="8"/>
      <c r="S2166" s="8"/>
      <c r="T2166" s="10">
        <v>79.599999999999994</v>
      </c>
    </row>
    <row r="2167" spans="1:20" ht="15.75" thickBot="1" x14ac:dyDescent="0.3">
      <c r="A2167" s="4" t="s">
        <v>479</v>
      </c>
      <c r="B2167" s="4" t="s">
        <v>192</v>
      </c>
      <c r="C2167" s="4" t="s">
        <v>193</v>
      </c>
      <c r="D2167" s="4" t="s">
        <v>482</v>
      </c>
      <c r="E2167" s="4" t="s">
        <v>483</v>
      </c>
      <c r="F2167" s="4" t="s">
        <v>144</v>
      </c>
      <c r="G2167" s="4" t="s">
        <v>145</v>
      </c>
      <c r="H2167" s="12"/>
      <c r="I2167" s="12"/>
      <c r="J2167" s="12"/>
      <c r="K2167" s="12"/>
      <c r="L2167" s="11">
        <v>68</v>
      </c>
      <c r="M2167" s="12"/>
      <c r="N2167" s="12"/>
      <c r="O2167" s="12"/>
      <c r="P2167" s="12"/>
      <c r="Q2167" s="11">
        <v>649.64</v>
      </c>
      <c r="R2167" s="12"/>
      <c r="S2167" s="12"/>
      <c r="T2167" s="10">
        <v>717.64</v>
      </c>
    </row>
    <row r="2168" spans="1:20" ht="15.75" thickBot="1" x14ac:dyDescent="0.3">
      <c r="A2168" s="4" t="s">
        <v>479</v>
      </c>
      <c r="B2168" s="4" t="s">
        <v>192</v>
      </c>
      <c r="C2168" s="4" t="s">
        <v>193</v>
      </c>
      <c r="D2168" s="4" t="s">
        <v>482</v>
      </c>
      <c r="E2168" s="4" t="s">
        <v>483</v>
      </c>
      <c r="F2168" s="4" t="s">
        <v>217</v>
      </c>
      <c r="G2168" s="4" t="s">
        <v>218</v>
      </c>
      <c r="H2168" s="8"/>
      <c r="I2168" s="8"/>
      <c r="J2168" s="8"/>
      <c r="K2168" s="9">
        <v>119.1</v>
      </c>
      <c r="L2168" s="8"/>
      <c r="M2168" s="8"/>
      <c r="N2168" s="8"/>
      <c r="O2168" s="8"/>
      <c r="P2168" s="8"/>
      <c r="Q2168" s="8"/>
      <c r="R2168" s="8"/>
      <c r="S2168" s="8"/>
      <c r="T2168" s="10">
        <v>119.1</v>
      </c>
    </row>
    <row r="2169" spans="1:20" ht="23.25" thickBot="1" x14ac:dyDescent="0.3">
      <c r="A2169" s="4" t="s">
        <v>479</v>
      </c>
      <c r="B2169" s="4" t="s">
        <v>192</v>
      </c>
      <c r="C2169" s="4" t="s">
        <v>193</v>
      </c>
      <c r="D2169" s="4" t="s">
        <v>503</v>
      </c>
      <c r="E2169" s="4" t="s">
        <v>504</v>
      </c>
      <c r="F2169" s="4" t="s">
        <v>144</v>
      </c>
      <c r="G2169" s="4" t="s">
        <v>145</v>
      </c>
      <c r="H2169" s="12"/>
      <c r="I2169" s="12"/>
      <c r="J2169" s="12"/>
      <c r="K2169" s="12"/>
      <c r="L2169" s="12"/>
      <c r="M2169" s="11">
        <v>198</v>
      </c>
      <c r="N2169" s="12"/>
      <c r="O2169" s="12"/>
      <c r="P2169" s="12"/>
      <c r="Q2169" s="12"/>
      <c r="R2169" s="12"/>
      <c r="S2169" s="12"/>
      <c r="T2169" s="10">
        <v>198</v>
      </c>
    </row>
    <row r="2170" spans="1:20" ht="15.75" thickBot="1" x14ac:dyDescent="0.3">
      <c r="A2170" s="4" t="s">
        <v>479</v>
      </c>
      <c r="B2170" s="4" t="s">
        <v>266</v>
      </c>
      <c r="C2170" s="4" t="s">
        <v>267</v>
      </c>
      <c r="D2170" s="4" t="s">
        <v>488</v>
      </c>
      <c r="E2170" s="4" t="s">
        <v>489</v>
      </c>
      <c r="F2170" s="4" t="s">
        <v>166</v>
      </c>
      <c r="G2170" s="4" t="s">
        <v>167</v>
      </c>
      <c r="H2170" s="8"/>
      <c r="I2170" s="13">
        <v>0</v>
      </c>
      <c r="J2170" s="8"/>
      <c r="K2170" s="8"/>
      <c r="L2170" s="8"/>
      <c r="M2170" s="8"/>
      <c r="N2170" s="8"/>
      <c r="O2170" s="8"/>
      <c r="P2170" s="8"/>
      <c r="Q2170" s="8"/>
      <c r="R2170" s="8"/>
      <c r="S2170" s="8"/>
      <c r="T2170" s="14">
        <v>0</v>
      </c>
    </row>
    <row r="2171" spans="1:20" ht="15.75" thickBot="1" x14ac:dyDescent="0.3">
      <c r="A2171" s="4" t="s">
        <v>479</v>
      </c>
      <c r="B2171" s="4" t="s">
        <v>266</v>
      </c>
      <c r="C2171" s="4" t="s">
        <v>267</v>
      </c>
      <c r="D2171" s="4" t="s">
        <v>491</v>
      </c>
      <c r="E2171" s="4" t="s">
        <v>492</v>
      </c>
      <c r="F2171" s="4" t="s">
        <v>110</v>
      </c>
      <c r="G2171" s="4" t="s">
        <v>111</v>
      </c>
      <c r="H2171" s="11">
        <v>70216.479999999996</v>
      </c>
      <c r="I2171" s="11">
        <v>64284.4</v>
      </c>
      <c r="J2171" s="11">
        <v>76335.990000000005</v>
      </c>
      <c r="K2171" s="11">
        <v>87328.79</v>
      </c>
      <c r="L2171" s="11">
        <v>85199.98</v>
      </c>
      <c r="M2171" s="11">
        <v>86571.74</v>
      </c>
      <c r="N2171" s="11">
        <v>76590.36</v>
      </c>
      <c r="O2171" s="11">
        <v>79997.89</v>
      </c>
      <c r="P2171" s="11">
        <v>79102.929999999993</v>
      </c>
      <c r="Q2171" s="11">
        <v>83038.990000000005</v>
      </c>
      <c r="R2171" s="11">
        <v>71009.98</v>
      </c>
      <c r="S2171" s="11">
        <v>73333.789999999994</v>
      </c>
      <c r="T2171" s="10">
        <v>933011.32</v>
      </c>
    </row>
    <row r="2172" spans="1:20" ht="15.75" thickBot="1" x14ac:dyDescent="0.3">
      <c r="A2172" s="4" t="s">
        <v>479</v>
      </c>
      <c r="B2172" s="4" t="s">
        <v>266</v>
      </c>
      <c r="C2172" s="4" t="s">
        <v>267</v>
      </c>
      <c r="D2172" s="4" t="s">
        <v>491</v>
      </c>
      <c r="E2172" s="4" t="s">
        <v>492</v>
      </c>
      <c r="F2172" s="4" t="s">
        <v>88</v>
      </c>
      <c r="G2172" s="4" t="s">
        <v>89</v>
      </c>
      <c r="H2172" s="9">
        <v>10327.620000000001</v>
      </c>
      <c r="I2172" s="9">
        <v>9782.5300000000007</v>
      </c>
      <c r="J2172" s="9">
        <v>11932.01</v>
      </c>
      <c r="K2172" s="9">
        <v>12232.02</v>
      </c>
      <c r="L2172" s="9">
        <v>12232.11</v>
      </c>
      <c r="M2172" s="9">
        <v>12232.03</v>
      </c>
      <c r="N2172" s="9">
        <v>12232.08</v>
      </c>
      <c r="O2172" s="9">
        <v>12232.06</v>
      </c>
      <c r="P2172" s="9">
        <v>12232.1</v>
      </c>
      <c r="Q2172" s="9">
        <v>12232.08</v>
      </c>
      <c r="R2172" s="9">
        <v>12232.02</v>
      </c>
      <c r="S2172" s="9">
        <v>12231.99</v>
      </c>
      <c r="T2172" s="10">
        <v>142130.65</v>
      </c>
    </row>
    <row r="2173" spans="1:20" ht="15.75" thickBot="1" x14ac:dyDescent="0.3">
      <c r="A2173" s="4" t="s">
        <v>479</v>
      </c>
      <c r="B2173" s="4" t="s">
        <v>266</v>
      </c>
      <c r="C2173" s="4" t="s">
        <v>267</v>
      </c>
      <c r="D2173" s="4" t="s">
        <v>491</v>
      </c>
      <c r="E2173" s="4" t="s">
        <v>492</v>
      </c>
      <c r="F2173" s="4" t="s">
        <v>90</v>
      </c>
      <c r="G2173" s="4" t="s">
        <v>91</v>
      </c>
      <c r="H2173" s="11">
        <v>40122.050000000003</v>
      </c>
      <c r="I2173" s="11">
        <v>38004.239999999998</v>
      </c>
      <c r="J2173" s="11">
        <v>46355</v>
      </c>
      <c r="K2173" s="11">
        <v>47520.55</v>
      </c>
      <c r="L2173" s="11">
        <v>47520.5</v>
      </c>
      <c r="M2173" s="11">
        <v>47520.52</v>
      </c>
      <c r="N2173" s="11">
        <v>47520.58</v>
      </c>
      <c r="O2173" s="11">
        <v>47520.55</v>
      </c>
      <c r="P2173" s="11">
        <v>47520.63</v>
      </c>
      <c r="Q2173" s="11">
        <v>47520.49</v>
      </c>
      <c r="R2173" s="11">
        <v>47520.52</v>
      </c>
      <c r="S2173" s="11">
        <v>47520.49</v>
      </c>
      <c r="T2173" s="10">
        <v>552166.12</v>
      </c>
    </row>
    <row r="2174" spans="1:20" ht="15.75" thickBot="1" x14ac:dyDescent="0.3">
      <c r="A2174" s="4" t="s">
        <v>479</v>
      </c>
      <c r="B2174" s="4" t="s">
        <v>266</v>
      </c>
      <c r="C2174" s="4" t="s">
        <v>267</v>
      </c>
      <c r="D2174" s="4" t="s">
        <v>491</v>
      </c>
      <c r="E2174" s="4" t="s">
        <v>492</v>
      </c>
      <c r="F2174" s="4" t="s">
        <v>118</v>
      </c>
      <c r="G2174" s="4" t="s">
        <v>119</v>
      </c>
      <c r="H2174" s="8"/>
      <c r="I2174" s="8"/>
      <c r="J2174" s="9">
        <v>125</v>
      </c>
      <c r="K2174" s="8"/>
      <c r="L2174" s="8"/>
      <c r="M2174" s="8"/>
      <c r="N2174" s="8"/>
      <c r="O2174" s="8"/>
      <c r="P2174" s="9">
        <v>568.45000000000005</v>
      </c>
      <c r="Q2174" s="8"/>
      <c r="R2174" s="8"/>
      <c r="S2174" s="8"/>
      <c r="T2174" s="10">
        <v>693.45</v>
      </c>
    </row>
    <row r="2175" spans="1:20" ht="15.75" thickBot="1" x14ac:dyDescent="0.3">
      <c r="A2175" s="4" t="s">
        <v>479</v>
      </c>
      <c r="B2175" s="4" t="s">
        <v>266</v>
      </c>
      <c r="C2175" s="4" t="s">
        <v>267</v>
      </c>
      <c r="D2175" s="4" t="s">
        <v>491</v>
      </c>
      <c r="E2175" s="4" t="s">
        <v>492</v>
      </c>
      <c r="F2175" s="4" t="s">
        <v>61</v>
      </c>
      <c r="G2175" s="4" t="s">
        <v>62</v>
      </c>
      <c r="H2175" s="12"/>
      <c r="I2175" s="12"/>
      <c r="J2175" s="12"/>
      <c r="K2175" s="12"/>
      <c r="L2175" s="11">
        <v>128.97</v>
      </c>
      <c r="M2175" s="12"/>
      <c r="N2175" s="12"/>
      <c r="O2175" s="12"/>
      <c r="P2175" s="12"/>
      <c r="Q2175" s="12"/>
      <c r="R2175" s="12"/>
      <c r="S2175" s="12"/>
      <c r="T2175" s="10">
        <v>128.97</v>
      </c>
    </row>
    <row r="2176" spans="1:20" ht="15.75" thickBot="1" x14ac:dyDescent="0.3">
      <c r="A2176" s="4" t="s">
        <v>479</v>
      </c>
      <c r="B2176" s="4" t="s">
        <v>266</v>
      </c>
      <c r="C2176" s="4" t="s">
        <v>267</v>
      </c>
      <c r="D2176" s="4" t="s">
        <v>491</v>
      </c>
      <c r="E2176" s="4" t="s">
        <v>492</v>
      </c>
      <c r="F2176" s="4" t="s">
        <v>92</v>
      </c>
      <c r="G2176" s="4" t="s">
        <v>93</v>
      </c>
      <c r="H2176" s="9">
        <v>226.34</v>
      </c>
      <c r="I2176" s="9">
        <v>232.15</v>
      </c>
      <c r="J2176" s="9">
        <v>361.91</v>
      </c>
      <c r="K2176" s="9">
        <v>118.7</v>
      </c>
      <c r="L2176" s="9">
        <v>141.79</v>
      </c>
      <c r="M2176" s="9">
        <v>171.86</v>
      </c>
      <c r="N2176" s="9">
        <v>79</v>
      </c>
      <c r="O2176" s="9">
        <v>234.27</v>
      </c>
      <c r="P2176" s="9">
        <v>530</v>
      </c>
      <c r="Q2176" s="9">
        <v>401.2</v>
      </c>
      <c r="R2176" s="9">
        <v>74.41</v>
      </c>
      <c r="S2176" s="9">
        <v>266.02999999999997</v>
      </c>
      <c r="T2176" s="10">
        <v>2837.66</v>
      </c>
    </row>
    <row r="2177" spans="1:20" ht="15.75" thickBot="1" x14ac:dyDescent="0.3">
      <c r="A2177" s="4" t="s">
        <v>479</v>
      </c>
      <c r="B2177" s="4" t="s">
        <v>266</v>
      </c>
      <c r="C2177" s="4" t="s">
        <v>267</v>
      </c>
      <c r="D2177" s="4" t="s">
        <v>491</v>
      </c>
      <c r="E2177" s="4" t="s">
        <v>492</v>
      </c>
      <c r="F2177" s="4" t="s">
        <v>235</v>
      </c>
      <c r="G2177" s="4" t="s">
        <v>236</v>
      </c>
      <c r="H2177" s="12"/>
      <c r="I2177" s="11">
        <v>0.41</v>
      </c>
      <c r="J2177" s="12"/>
      <c r="K2177" s="12"/>
      <c r="L2177" s="12"/>
      <c r="M2177" s="11">
        <v>0.83</v>
      </c>
      <c r="N2177" s="12"/>
      <c r="O2177" s="12"/>
      <c r="P2177" s="12"/>
      <c r="Q2177" s="12"/>
      <c r="R2177" s="12"/>
      <c r="S2177" s="11">
        <v>0.77</v>
      </c>
      <c r="T2177" s="10">
        <v>2.0099999999999998</v>
      </c>
    </row>
    <row r="2178" spans="1:20" ht="15.75" thickBot="1" x14ac:dyDescent="0.3">
      <c r="A2178" s="4" t="s">
        <v>479</v>
      </c>
      <c r="B2178" s="4" t="s">
        <v>266</v>
      </c>
      <c r="C2178" s="4" t="s">
        <v>267</v>
      </c>
      <c r="D2178" s="4" t="s">
        <v>491</v>
      </c>
      <c r="E2178" s="4" t="s">
        <v>492</v>
      </c>
      <c r="F2178" s="4" t="s">
        <v>351</v>
      </c>
      <c r="G2178" s="4" t="s">
        <v>352</v>
      </c>
      <c r="H2178" s="8"/>
      <c r="I2178" s="9">
        <v>0.02</v>
      </c>
      <c r="J2178" s="8"/>
      <c r="K2178" s="8"/>
      <c r="L2178" s="8"/>
      <c r="M2178" s="9">
        <v>0.04</v>
      </c>
      <c r="N2178" s="8"/>
      <c r="O2178" s="8"/>
      <c r="P2178" s="8"/>
      <c r="Q2178" s="8"/>
      <c r="R2178" s="8"/>
      <c r="S2178" s="9">
        <v>0.04</v>
      </c>
      <c r="T2178" s="10">
        <v>0.1</v>
      </c>
    </row>
    <row r="2179" spans="1:20" ht="15.75" thickBot="1" x14ac:dyDescent="0.3">
      <c r="A2179" s="4" t="s">
        <v>479</v>
      </c>
      <c r="B2179" s="4" t="s">
        <v>266</v>
      </c>
      <c r="C2179" s="4" t="s">
        <v>267</v>
      </c>
      <c r="D2179" s="4" t="s">
        <v>491</v>
      </c>
      <c r="E2179" s="4" t="s">
        <v>492</v>
      </c>
      <c r="F2179" s="4" t="s">
        <v>270</v>
      </c>
      <c r="G2179" s="4" t="s">
        <v>271</v>
      </c>
      <c r="H2179" s="12"/>
      <c r="I2179" s="11">
        <v>1704.52</v>
      </c>
      <c r="J2179" s="12"/>
      <c r="K2179" s="12"/>
      <c r="L2179" s="12"/>
      <c r="M2179" s="12"/>
      <c r="N2179" s="12"/>
      <c r="O2179" s="12"/>
      <c r="P2179" s="12"/>
      <c r="Q2179" s="12"/>
      <c r="R2179" s="12"/>
      <c r="S2179" s="12"/>
      <c r="T2179" s="10">
        <v>1704.52</v>
      </c>
    </row>
    <row r="2180" spans="1:20" ht="15.75" thickBot="1" x14ac:dyDescent="0.3">
      <c r="A2180" s="4" t="s">
        <v>479</v>
      </c>
      <c r="B2180" s="4" t="s">
        <v>266</v>
      </c>
      <c r="C2180" s="4" t="s">
        <v>267</v>
      </c>
      <c r="D2180" s="4" t="s">
        <v>491</v>
      </c>
      <c r="E2180" s="4" t="s">
        <v>492</v>
      </c>
      <c r="F2180" s="4" t="s">
        <v>120</v>
      </c>
      <c r="G2180" s="4" t="s">
        <v>121</v>
      </c>
      <c r="H2180" s="9">
        <v>365.83</v>
      </c>
      <c r="I2180" s="9">
        <v>114.45</v>
      </c>
      <c r="J2180" s="9">
        <v>103.56</v>
      </c>
      <c r="K2180" s="9">
        <v>90.48</v>
      </c>
      <c r="L2180" s="9">
        <v>86.12</v>
      </c>
      <c r="M2180" s="9">
        <v>94.29</v>
      </c>
      <c r="N2180" s="9">
        <v>615.30999999999995</v>
      </c>
      <c r="O2180" s="9">
        <v>50.68</v>
      </c>
      <c r="P2180" s="9">
        <v>107.37</v>
      </c>
      <c r="Q2180" s="9">
        <v>274.14</v>
      </c>
      <c r="R2180" s="9">
        <v>74.67</v>
      </c>
      <c r="S2180" s="9">
        <v>201.11</v>
      </c>
      <c r="T2180" s="10">
        <v>2178.0100000000002</v>
      </c>
    </row>
    <row r="2181" spans="1:20" ht="15.75" thickBot="1" x14ac:dyDescent="0.3">
      <c r="A2181" s="4" t="s">
        <v>479</v>
      </c>
      <c r="B2181" s="4" t="s">
        <v>266</v>
      </c>
      <c r="C2181" s="4" t="s">
        <v>267</v>
      </c>
      <c r="D2181" s="4" t="s">
        <v>491</v>
      </c>
      <c r="E2181" s="4" t="s">
        <v>492</v>
      </c>
      <c r="F2181" s="4" t="s">
        <v>94</v>
      </c>
      <c r="G2181" s="4" t="s">
        <v>95</v>
      </c>
      <c r="H2181" s="12"/>
      <c r="I2181" s="12"/>
      <c r="J2181" s="11">
        <v>187.62</v>
      </c>
      <c r="K2181" s="11">
        <v>23.58</v>
      </c>
      <c r="L2181" s="11">
        <v>92.62</v>
      </c>
      <c r="M2181" s="12"/>
      <c r="N2181" s="11">
        <v>71.13</v>
      </c>
      <c r="O2181" s="11">
        <v>111.73</v>
      </c>
      <c r="P2181" s="11">
        <v>603.70000000000005</v>
      </c>
      <c r="Q2181" s="11">
        <v>271.98</v>
      </c>
      <c r="R2181" s="11">
        <v>23.01</v>
      </c>
      <c r="S2181" s="11">
        <v>7</v>
      </c>
      <c r="T2181" s="10">
        <v>1392.37</v>
      </c>
    </row>
    <row r="2182" spans="1:20" ht="15.75" thickBot="1" x14ac:dyDescent="0.3">
      <c r="A2182" s="4" t="s">
        <v>479</v>
      </c>
      <c r="B2182" s="4" t="s">
        <v>266</v>
      </c>
      <c r="C2182" s="4" t="s">
        <v>267</v>
      </c>
      <c r="D2182" s="4" t="s">
        <v>491</v>
      </c>
      <c r="E2182" s="4" t="s">
        <v>492</v>
      </c>
      <c r="F2182" s="4" t="s">
        <v>84</v>
      </c>
      <c r="G2182" s="4" t="s">
        <v>85</v>
      </c>
      <c r="H2182" s="8"/>
      <c r="I2182" s="9">
        <v>87.11</v>
      </c>
      <c r="J2182" s="9">
        <v>101.95</v>
      </c>
      <c r="K2182" s="9">
        <v>47.47</v>
      </c>
      <c r="L2182" s="9">
        <v>167.38</v>
      </c>
      <c r="M2182" s="9">
        <v>183.04</v>
      </c>
      <c r="N2182" s="9">
        <v>2207.48</v>
      </c>
      <c r="O2182" s="9">
        <v>187.28</v>
      </c>
      <c r="P2182" s="9">
        <v>235.14</v>
      </c>
      <c r="Q2182" s="9">
        <v>180.04</v>
      </c>
      <c r="R2182" s="9">
        <v>118.95</v>
      </c>
      <c r="S2182" s="9">
        <v>113.41</v>
      </c>
      <c r="T2182" s="10">
        <v>3629.25</v>
      </c>
    </row>
    <row r="2183" spans="1:20" ht="15.75" thickBot="1" x14ac:dyDescent="0.3">
      <c r="A2183" s="4" t="s">
        <v>479</v>
      </c>
      <c r="B2183" s="4" t="s">
        <v>266</v>
      </c>
      <c r="C2183" s="4" t="s">
        <v>267</v>
      </c>
      <c r="D2183" s="4" t="s">
        <v>491</v>
      </c>
      <c r="E2183" s="4" t="s">
        <v>492</v>
      </c>
      <c r="F2183" s="4" t="s">
        <v>122</v>
      </c>
      <c r="G2183" s="4" t="s">
        <v>123</v>
      </c>
      <c r="H2183" s="11">
        <v>775</v>
      </c>
      <c r="I2183" s="12"/>
      <c r="J2183" s="12"/>
      <c r="K2183" s="12"/>
      <c r="L2183" s="11">
        <v>455</v>
      </c>
      <c r="M2183" s="11">
        <v>265</v>
      </c>
      <c r="N2183" s="12"/>
      <c r="O2183" s="11">
        <v>298.24</v>
      </c>
      <c r="P2183" s="12"/>
      <c r="Q2183" s="12"/>
      <c r="R2183" s="12"/>
      <c r="S2183" s="11">
        <v>37.5</v>
      </c>
      <c r="T2183" s="10">
        <v>1830.74</v>
      </c>
    </row>
    <row r="2184" spans="1:20" ht="15.75" thickBot="1" x14ac:dyDescent="0.3">
      <c r="A2184" s="4" t="s">
        <v>479</v>
      </c>
      <c r="B2184" s="4" t="s">
        <v>266</v>
      </c>
      <c r="C2184" s="4" t="s">
        <v>267</v>
      </c>
      <c r="D2184" s="4" t="s">
        <v>491</v>
      </c>
      <c r="E2184" s="4" t="s">
        <v>492</v>
      </c>
      <c r="F2184" s="4" t="s">
        <v>44</v>
      </c>
      <c r="G2184" s="4" t="s">
        <v>45</v>
      </c>
      <c r="H2184" s="9">
        <v>15570.04</v>
      </c>
      <c r="I2184" s="9">
        <v>51003.75</v>
      </c>
      <c r="J2184" s="9">
        <v>50812.5</v>
      </c>
      <c r="K2184" s="9">
        <v>140197.32999999999</v>
      </c>
      <c r="L2184" s="9">
        <v>336327</v>
      </c>
      <c r="M2184" s="9">
        <v>171198.8</v>
      </c>
      <c r="N2184" s="9">
        <v>196296</v>
      </c>
      <c r="O2184" s="9">
        <v>214304.99</v>
      </c>
      <c r="P2184" s="9">
        <v>137565.5</v>
      </c>
      <c r="Q2184" s="9">
        <v>48464.43</v>
      </c>
      <c r="R2184" s="9">
        <v>109114.27</v>
      </c>
      <c r="S2184" s="9">
        <v>180376.1</v>
      </c>
      <c r="T2184" s="10">
        <v>1651230.71</v>
      </c>
    </row>
    <row r="2185" spans="1:20" ht="15.75" thickBot="1" x14ac:dyDescent="0.3">
      <c r="A2185" s="4" t="s">
        <v>479</v>
      </c>
      <c r="B2185" s="4" t="s">
        <v>266</v>
      </c>
      <c r="C2185" s="4" t="s">
        <v>267</v>
      </c>
      <c r="D2185" s="4" t="s">
        <v>491</v>
      </c>
      <c r="E2185" s="4" t="s">
        <v>492</v>
      </c>
      <c r="F2185" s="4" t="s">
        <v>276</v>
      </c>
      <c r="G2185" s="4" t="s">
        <v>277</v>
      </c>
      <c r="H2185" s="12"/>
      <c r="I2185" s="12"/>
      <c r="J2185" s="12"/>
      <c r="K2185" s="12"/>
      <c r="L2185" s="11">
        <v>800</v>
      </c>
      <c r="M2185" s="12"/>
      <c r="N2185" s="12"/>
      <c r="O2185" s="12"/>
      <c r="P2185" s="12"/>
      <c r="Q2185" s="12"/>
      <c r="R2185" s="12"/>
      <c r="S2185" s="12"/>
      <c r="T2185" s="10">
        <v>800</v>
      </c>
    </row>
    <row r="2186" spans="1:20" ht="15.75" thickBot="1" x14ac:dyDescent="0.3">
      <c r="A2186" s="4" t="s">
        <v>479</v>
      </c>
      <c r="B2186" s="4" t="s">
        <v>266</v>
      </c>
      <c r="C2186" s="4" t="s">
        <v>267</v>
      </c>
      <c r="D2186" s="4" t="s">
        <v>491</v>
      </c>
      <c r="E2186" s="4" t="s">
        <v>492</v>
      </c>
      <c r="F2186" s="4" t="s">
        <v>290</v>
      </c>
      <c r="G2186" s="4" t="s">
        <v>291</v>
      </c>
      <c r="H2186" s="9">
        <v>780</v>
      </c>
      <c r="I2186" s="8"/>
      <c r="J2186" s="8"/>
      <c r="K2186" s="8"/>
      <c r="L2186" s="8"/>
      <c r="M2186" s="8"/>
      <c r="N2186" s="8"/>
      <c r="O2186" s="8"/>
      <c r="P2186" s="8"/>
      <c r="Q2186" s="8"/>
      <c r="R2186" s="8"/>
      <c r="S2186" s="8"/>
      <c r="T2186" s="10">
        <v>780</v>
      </c>
    </row>
    <row r="2187" spans="1:20" ht="15.75" thickBot="1" x14ac:dyDescent="0.3">
      <c r="A2187" s="4" t="s">
        <v>479</v>
      </c>
      <c r="B2187" s="4" t="s">
        <v>266</v>
      </c>
      <c r="C2187" s="4" t="s">
        <v>267</v>
      </c>
      <c r="D2187" s="4" t="s">
        <v>491</v>
      </c>
      <c r="E2187" s="4" t="s">
        <v>492</v>
      </c>
      <c r="F2187" s="4" t="s">
        <v>278</v>
      </c>
      <c r="G2187" s="4" t="s">
        <v>279</v>
      </c>
      <c r="H2187" s="12"/>
      <c r="I2187" s="12"/>
      <c r="J2187" s="12"/>
      <c r="K2187" s="12"/>
      <c r="L2187" s="12"/>
      <c r="M2187" s="12"/>
      <c r="N2187" s="11">
        <v>35.5</v>
      </c>
      <c r="O2187" s="12"/>
      <c r="P2187" s="12"/>
      <c r="Q2187" s="12"/>
      <c r="R2187" s="12"/>
      <c r="S2187" s="12"/>
      <c r="T2187" s="10">
        <v>35.5</v>
      </c>
    </row>
    <row r="2188" spans="1:20" ht="15.75" thickBot="1" x14ac:dyDescent="0.3">
      <c r="A2188" s="4" t="s">
        <v>479</v>
      </c>
      <c r="B2188" s="4" t="s">
        <v>266</v>
      </c>
      <c r="C2188" s="4" t="s">
        <v>267</v>
      </c>
      <c r="D2188" s="4" t="s">
        <v>491</v>
      </c>
      <c r="E2188" s="4" t="s">
        <v>492</v>
      </c>
      <c r="F2188" s="4" t="s">
        <v>280</v>
      </c>
      <c r="G2188" s="4" t="s">
        <v>281</v>
      </c>
      <c r="H2188" s="8"/>
      <c r="I2188" s="9">
        <v>875</v>
      </c>
      <c r="J2188" s="8"/>
      <c r="K2188" s="8"/>
      <c r="L2188" s="9">
        <v>1137.5</v>
      </c>
      <c r="M2188" s="8"/>
      <c r="N2188" s="8"/>
      <c r="O2188" s="8"/>
      <c r="P2188" s="8"/>
      <c r="Q2188" s="8"/>
      <c r="R2188" s="8"/>
      <c r="S2188" s="9">
        <v>412.5</v>
      </c>
      <c r="T2188" s="10">
        <v>2425</v>
      </c>
    </row>
    <row r="2189" spans="1:20" ht="15.75" thickBot="1" x14ac:dyDescent="0.3">
      <c r="A2189" s="4" t="s">
        <v>479</v>
      </c>
      <c r="B2189" s="4" t="s">
        <v>266</v>
      </c>
      <c r="C2189" s="4" t="s">
        <v>267</v>
      </c>
      <c r="D2189" s="4" t="s">
        <v>491</v>
      </c>
      <c r="E2189" s="4" t="s">
        <v>492</v>
      </c>
      <c r="F2189" s="4" t="s">
        <v>282</v>
      </c>
      <c r="G2189" s="4" t="s">
        <v>283</v>
      </c>
      <c r="H2189" s="11">
        <v>2011</v>
      </c>
      <c r="I2189" s="12"/>
      <c r="J2189" s="11">
        <v>150</v>
      </c>
      <c r="K2189" s="12"/>
      <c r="L2189" s="12"/>
      <c r="M2189" s="12"/>
      <c r="N2189" s="12"/>
      <c r="O2189" s="12"/>
      <c r="P2189" s="12"/>
      <c r="Q2189" s="12"/>
      <c r="R2189" s="12"/>
      <c r="S2189" s="12"/>
      <c r="T2189" s="10">
        <v>2161</v>
      </c>
    </row>
    <row r="2190" spans="1:20" ht="15.75" thickBot="1" x14ac:dyDescent="0.3">
      <c r="A2190" s="4" t="s">
        <v>479</v>
      </c>
      <c r="B2190" s="4" t="s">
        <v>266</v>
      </c>
      <c r="C2190" s="4" t="s">
        <v>267</v>
      </c>
      <c r="D2190" s="4" t="s">
        <v>491</v>
      </c>
      <c r="E2190" s="4" t="s">
        <v>492</v>
      </c>
      <c r="F2190" s="4" t="s">
        <v>256</v>
      </c>
      <c r="G2190" s="4" t="s">
        <v>257</v>
      </c>
      <c r="H2190" s="8"/>
      <c r="I2190" s="8"/>
      <c r="J2190" s="9">
        <v>1768</v>
      </c>
      <c r="K2190" s="8"/>
      <c r="L2190" s="9">
        <v>1332</v>
      </c>
      <c r="M2190" s="8"/>
      <c r="N2190" s="9">
        <v>577.75</v>
      </c>
      <c r="O2190" s="9">
        <v>517.9</v>
      </c>
      <c r="P2190" s="8"/>
      <c r="Q2190" s="8"/>
      <c r="R2190" s="9">
        <v>240</v>
      </c>
      <c r="S2190" s="8"/>
      <c r="T2190" s="10">
        <v>4435.6499999999996</v>
      </c>
    </row>
    <row r="2191" spans="1:20" ht="15.75" thickBot="1" x14ac:dyDescent="0.3">
      <c r="A2191" s="4" t="s">
        <v>479</v>
      </c>
      <c r="B2191" s="4" t="s">
        <v>266</v>
      </c>
      <c r="C2191" s="4" t="s">
        <v>267</v>
      </c>
      <c r="D2191" s="4" t="s">
        <v>491</v>
      </c>
      <c r="E2191" s="4" t="s">
        <v>492</v>
      </c>
      <c r="F2191" s="4" t="s">
        <v>50</v>
      </c>
      <c r="G2191" s="4" t="s">
        <v>51</v>
      </c>
      <c r="H2191" s="12"/>
      <c r="I2191" s="12"/>
      <c r="J2191" s="11">
        <v>816.4</v>
      </c>
      <c r="K2191" s="12"/>
      <c r="L2191" s="12"/>
      <c r="M2191" s="11">
        <v>2835</v>
      </c>
      <c r="N2191" s="12"/>
      <c r="O2191" s="11">
        <v>683.96</v>
      </c>
      <c r="P2191" s="12"/>
      <c r="Q2191" s="11">
        <v>458.78</v>
      </c>
      <c r="R2191" s="12"/>
      <c r="S2191" s="12"/>
      <c r="T2191" s="10">
        <v>4794.1400000000003</v>
      </c>
    </row>
    <row r="2192" spans="1:20" ht="15.75" thickBot="1" x14ac:dyDescent="0.3">
      <c r="A2192" s="4" t="s">
        <v>479</v>
      </c>
      <c r="B2192" s="4" t="s">
        <v>266</v>
      </c>
      <c r="C2192" s="4" t="s">
        <v>267</v>
      </c>
      <c r="D2192" s="4" t="s">
        <v>491</v>
      </c>
      <c r="E2192" s="4" t="s">
        <v>492</v>
      </c>
      <c r="F2192" s="4" t="s">
        <v>284</v>
      </c>
      <c r="G2192" s="4" t="s">
        <v>285</v>
      </c>
      <c r="H2192" s="8"/>
      <c r="I2192" s="8"/>
      <c r="J2192" s="9">
        <v>200</v>
      </c>
      <c r="K2192" s="8"/>
      <c r="L2192" s="8"/>
      <c r="M2192" s="8"/>
      <c r="N2192" s="9">
        <v>620</v>
      </c>
      <c r="O2192" s="8"/>
      <c r="P2192" s="8"/>
      <c r="Q2192" s="9">
        <v>150</v>
      </c>
      <c r="R2192" s="8"/>
      <c r="S2192" s="9">
        <v>200</v>
      </c>
      <c r="T2192" s="10">
        <v>1170</v>
      </c>
    </row>
    <row r="2193" spans="1:20" ht="15.75" thickBot="1" x14ac:dyDescent="0.3">
      <c r="A2193" s="4" t="s">
        <v>479</v>
      </c>
      <c r="B2193" s="4" t="s">
        <v>266</v>
      </c>
      <c r="C2193" s="4" t="s">
        <v>267</v>
      </c>
      <c r="D2193" s="4" t="s">
        <v>491</v>
      </c>
      <c r="E2193" s="4" t="s">
        <v>492</v>
      </c>
      <c r="F2193" s="4" t="s">
        <v>260</v>
      </c>
      <c r="G2193" s="4" t="s">
        <v>261</v>
      </c>
      <c r="H2193" s="12"/>
      <c r="I2193" s="12"/>
      <c r="J2193" s="12"/>
      <c r="K2193" s="11">
        <v>200</v>
      </c>
      <c r="L2193" s="11">
        <v>738.73</v>
      </c>
      <c r="M2193" s="12"/>
      <c r="N2193" s="12"/>
      <c r="O2193" s="12"/>
      <c r="P2193" s="12"/>
      <c r="Q2193" s="12"/>
      <c r="R2193" s="12"/>
      <c r="S2193" s="12"/>
      <c r="T2193" s="10">
        <v>938.73</v>
      </c>
    </row>
    <row r="2194" spans="1:20" ht="15.75" thickBot="1" x14ac:dyDescent="0.3">
      <c r="A2194" s="4" t="s">
        <v>479</v>
      </c>
      <c r="B2194" s="4" t="s">
        <v>266</v>
      </c>
      <c r="C2194" s="4" t="s">
        <v>267</v>
      </c>
      <c r="D2194" s="4" t="s">
        <v>491</v>
      </c>
      <c r="E2194" s="4" t="s">
        <v>492</v>
      </c>
      <c r="F2194" s="4" t="s">
        <v>207</v>
      </c>
      <c r="G2194" s="4" t="s">
        <v>208</v>
      </c>
      <c r="H2194" s="9">
        <v>407.64</v>
      </c>
      <c r="I2194" s="8"/>
      <c r="J2194" s="9">
        <v>40</v>
      </c>
      <c r="K2194" s="9">
        <v>139.97999999999999</v>
      </c>
      <c r="L2194" s="9">
        <v>14.8</v>
      </c>
      <c r="M2194" s="9">
        <v>55.57</v>
      </c>
      <c r="N2194" s="9">
        <v>109</v>
      </c>
      <c r="O2194" s="9">
        <v>189.99</v>
      </c>
      <c r="P2194" s="8"/>
      <c r="Q2194" s="9">
        <v>135.24</v>
      </c>
      <c r="R2194" s="8"/>
      <c r="S2194" s="8"/>
      <c r="T2194" s="10">
        <v>1092.22</v>
      </c>
    </row>
    <row r="2195" spans="1:20" ht="15.75" thickBot="1" x14ac:dyDescent="0.3">
      <c r="A2195" s="4" t="s">
        <v>479</v>
      </c>
      <c r="B2195" s="4" t="s">
        <v>266</v>
      </c>
      <c r="C2195" s="4" t="s">
        <v>267</v>
      </c>
      <c r="D2195" s="4" t="s">
        <v>491</v>
      </c>
      <c r="E2195" s="4" t="s">
        <v>492</v>
      </c>
      <c r="F2195" s="4" t="s">
        <v>128</v>
      </c>
      <c r="G2195" s="4" t="s">
        <v>129</v>
      </c>
      <c r="H2195" s="12"/>
      <c r="I2195" s="12"/>
      <c r="J2195" s="12"/>
      <c r="K2195" s="12"/>
      <c r="L2195" s="12"/>
      <c r="M2195" s="12"/>
      <c r="N2195" s="12"/>
      <c r="O2195" s="12"/>
      <c r="P2195" s="11">
        <v>15.75</v>
      </c>
      <c r="Q2195" s="11">
        <v>-15.75</v>
      </c>
      <c r="R2195" s="15">
        <v>0</v>
      </c>
      <c r="S2195" s="15">
        <v>0</v>
      </c>
      <c r="T2195" s="14">
        <v>0</v>
      </c>
    </row>
    <row r="2196" spans="1:20" ht="15.75" thickBot="1" x14ac:dyDescent="0.3">
      <c r="A2196" s="4" t="s">
        <v>479</v>
      </c>
      <c r="B2196" s="4" t="s">
        <v>266</v>
      </c>
      <c r="C2196" s="4" t="s">
        <v>267</v>
      </c>
      <c r="D2196" s="4" t="s">
        <v>491</v>
      </c>
      <c r="E2196" s="4" t="s">
        <v>492</v>
      </c>
      <c r="F2196" s="4" t="s">
        <v>213</v>
      </c>
      <c r="G2196" s="4" t="s">
        <v>214</v>
      </c>
      <c r="H2196" s="8"/>
      <c r="I2196" s="8"/>
      <c r="J2196" s="8"/>
      <c r="K2196" s="8"/>
      <c r="L2196" s="8"/>
      <c r="M2196" s="8"/>
      <c r="N2196" s="8"/>
      <c r="O2196" s="8"/>
      <c r="P2196" s="8"/>
      <c r="Q2196" s="8"/>
      <c r="R2196" s="9">
        <v>29.97</v>
      </c>
      <c r="S2196" s="9">
        <v>36.22</v>
      </c>
      <c r="T2196" s="10">
        <v>66.19</v>
      </c>
    </row>
    <row r="2197" spans="1:20" ht="15.75" thickBot="1" x14ac:dyDescent="0.3">
      <c r="A2197" s="4" t="s">
        <v>479</v>
      </c>
      <c r="B2197" s="4" t="s">
        <v>266</v>
      </c>
      <c r="C2197" s="4" t="s">
        <v>267</v>
      </c>
      <c r="D2197" s="4" t="s">
        <v>491</v>
      </c>
      <c r="E2197" s="4" t="s">
        <v>492</v>
      </c>
      <c r="F2197" s="4" t="s">
        <v>71</v>
      </c>
      <c r="G2197" s="4" t="s">
        <v>72</v>
      </c>
      <c r="H2197" s="12"/>
      <c r="I2197" s="12"/>
      <c r="J2197" s="12"/>
      <c r="K2197" s="12"/>
      <c r="L2197" s="12"/>
      <c r="M2197" s="12"/>
      <c r="N2197" s="12"/>
      <c r="O2197" s="12"/>
      <c r="P2197" s="12"/>
      <c r="Q2197" s="12"/>
      <c r="R2197" s="11">
        <v>2.84</v>
      </c>
      <c r="S2197" s="12"/>
      <c r="T2197" s="10">
        <v>2.84</v>
      </c>
    </row>
    <row r="2198" spans="1:20" ht="15.75" thickBot="1" x14ac:dyDescent="0.3">
      <c r="A2198" s="4" t="s">
        <v>479</v>
      </c>
      <c r="B2198" s="4" t="s">
        <v>266</v>
      </c>
      <c r="C2198" s="4" t="s">
        <v>267</v>
      </c>
      <c r="D2198" s="4" t="s">
        <v>491</v>
      </c>
      <c r="E2198" s="4" t="s">
        <v>492</v>
      </c>
      <c r="F2198" s="4" t="s">
        <v>98</v>
      </c>
      <c r="G2198" s="4" t="s">
        <v>99</v>
      </c>
      <c r="H2198" s="8"/>
      <c r="I2198" s="9">
        <v>19.79</v>
      </c>
      <c r="J2198" s="8"/>
      <c r="K2198" s="9">
        <v>78.38</v>
      </c>
      <c r="L2198" s="8"/>
      <c r="M2198" s="9">
        <v>79.98</v>
      </c>
      <c r="N2198" s="9">
        <v>94.7</v>
      </c>
      <c r="O2198" s="9">
        <v>70.569999999999993</v>
      </c>
      <c r="P2198" s="8"/>
      <c r="Q2198" s="9">
        <v>33.97</v>
      </c>
      <c r="R2198" s="8"/>
      <c r="S2198" s="9">
        <v>9.98</v>
      </c>
      <c r="T2198" s="10">
        <v>387.37</v>
      </c>
    </row>
    <row r="2199" spans="1:20" ht="15.75" thickBot="1" x14ac:dyDescent="0.3">
      <c r="A2199" s="4" t="s">
        <v>479</v>
      </c>
      <c r="B2199" s="4" t="s">
        <v>266</v>
      </c>
      <c r="C2199" s="4" t="s">
        <v>267</v>
      </c>
      <c r="D2199" s="4" t="s">
        <v>491</v>
      </c>
      <c r="E2199" s="4" t="s">
        <v>492</v>
      </c>
      <c r="F2199" s="4" t="s">
        <v>412</v>
      </c>
      <c r="G2199" s="4" t="s">
        <v>413</v>
      </c>
      <c r="H2199" s="11">
        <v>174.4</v>
      </c>
      <c r="I2199" s="12"/>
      <c r="J2199" s="12"/>
      <c r="K2199" s="12"/>
      <c r="L2199" s="12"/>
      <c r="M2199" s="12"/>
      <c r="N2199" s="12"/>
      <c r="O2199" s="12"/>
      <c r="P2199" s="11">
        <v>9.99</v>
      </c>
      <c r="Q2199" s="12"/>
      <c r="R2199" s="12"/>
      <c r="S2199" s="12"/>
      <c r="T2199" s="10">
        <v>184.39</v>
      </c>
    </row>
    <row r="2200" spans="1:20" ht="15.75" thickBot="1" x14ac:dyDescent="0.3">
      <c r="A2200" s="4" t="s">
        <v>479</v>
      </c>
      <c r="B2200" s="4" t="s">
        <v>266</v>
      </c>
      <c r="C2200" s="4" t="s">
        <v>267</v>
      </c>
      <c r="D2200" s="4" t="s">
        <v>491</v>
      </c>
      <c r="E2200" s="4" t="s">
        <v>492</v>
      </c>
      <c r="F2200" s="4" t="s">
        <v>130</v>
      </c>
      <c r="G2200" s="4" t="s">
        <v>131</v>
      </c>
      <c r="H2200" s="8"/>
      <c r="I2200" s="9">
        <v>36.5</v>
      </c>
      <c r="J2200" s="9">
        <v>71.27</v>
      </c>
      <c r="K2200" s="9">
        <v>54.8</v>
      </c>
      <c r="L2200" s="9">
        <v>100.1</v>
      </c>
      <c r="M2200" s="9">
        <v>191.84</v>
      </c>
      <c r="N2200" s="9">
        <v>318.93</v>
      </c>
      <c r="O2200" s="9">
        <v>580.75</v>
      </c>
      <c r="P2200" s="9">
        <v>436.73</v>
      </c>
      <c r="Q2200" s="9">
        <v>505.24</v>
      </c>
      <c r="R2200" s="9">
        <v>111.02</v>
      </c>
      <c r="S2200" s="9">
        <v>273.58999999999997</v>
      </c>
      <c r="T2200" s="10">
        <v>2680.77</v>
      </c>
    </row>
    <row r="2201" spans="1:20" ht="15.75" thickBot="1" x14ac:dyDescent="0.3">
      <c r="A2201" s="4" t="s">
        <v>479</v>
      </c>
      <c r="B2201" s="4" t="s">
        <v>266</v>
      </c>
      <c r="C2201" s="4" t="s">
        <v>267</v>
      </c>
      <c r="D2201" s="4" t="s">
        <v>491</v>
      </c>
      <c r="E2201" s="4" t="s">
        <v>492</v>
      </c>
      <c r="F2201" s="4" t="s">
        <v>132</v>
      </c>
      <c r="G2201" s="4" t="s">
        <v>133</v>
      </c>
      <c r="H2201" s="12"/>
      <c r="I2201" s="12"/>
      <c r="J2201" s="12"/>
      <c r="K2201" s="12"/>
      <c r="L2201" s="12"/>
      <c r="M2201" s="12"/>
      <c r="N2201" s="12"/>
      <c r="O2201" s="12"/>
      <c r="P2201" s="12"/>
      <c r="Q2201" s="11">
        <v>285.06</v>
      </c>
      <c r="R2201" s="12"/>
      <c r="S2201" s="12"/>
      <c r="T2201" s="10">
        <v>285.06</v>
      </c>
    </row>
    <row r="2202" spans="1:20" ht="15.75" thickBot="1" x14ac:dyDescent="0.3">
      <c r="A2202" s="4" t="s">
        <v>479</v>
      </c>
      <c r="B2202" s="4" t="s">
        <v>266</v>
      </c>
      <c r="C2202" s="4" t="s">
        <v>267</v>
      </c>
      <c r="D2202" s="4" t="s">
        <v>491</v>
      </c>
      <c r="E2202" s="4" t="s">
        <v>492</v>
      </c>
      <c r="F2202" s="4" t="s">
        <v>136</v>
      </c>
      <c r="G2202" s="4" t="s">
        <v>137</v>
      </c>
      <c r="H2202" s="8"/>
      <c r="I2202" s="9">
        <v>8</v>
      </c>
      <c r="J2202" s="9">
        <v>45</v>
      </c>
      <c r="K2202" s="9">
        <v>13.2</v>
      </c>
      <c r="L2202" s="8"/>
      <c r="M2202" s="8"/>
      <c r="N2202" s="9">
        <v>1.75</v>
      </c>
      <c r="O2202" s="9">
        <v>23</v>
      </c>
      <c r="P2202" s="8"/>
      <c r="Q2202" s="8"/>
      <c r="R2202" s="9">
        <v>40.700000000000003</v>
      </c>
      <c r="S2202" s="9">
        <v>21.1</v>
      </c>
      <c r="T2202" s="10">
        <v>152.75</v>
      </c>
    </row>
    <row r="2203" spans="1:20" ht="15.75" thickBot="1" x14ac:dyDescent="0.3">
      <c r="A2203" s="4" t="s">
        <v>479</v>
      </c>
      <c r="B2203" s="4" t="s">
        <v>266</v>
      </c>
      <c r="C2203" s="4" t="s">
        <v>267</v>
      </c>
      <c r="D2203" s="4" t="s">
        <v>491</v>
      </c>
      <c r="E2203" s="4" t="s">
        <v>492</v>
      </c>
      <c r="F2203" s="4" t="s">
        <v>102</v>
      </c>
      <c r="G2203" s="4" t="s">
        <v>103</v>
      </c>
      <c r="H2203" s="11">
        <v>7747.5</v>
      </c>
      <c r="I2203" s="11">
        <v>9392.5</v>
      </c>
      <c r="J2203" s="11">
        <v>39061.550000000003</v>
      </c>
      <c r="K2203" s="11">
        <v>-460.71</v>
      </c>
      <c r="L2203" s="11">
        <v>10737.5</v>
      </c>
      <c r="M2203" s="15">
        <v>0</v>
      </c>
      <c r="N2203" s="11">
        <v>1712.96</v>
      </c>
      <c r="O2203" s="11">
        <v>5306.36</v>
      </c>
      <c r="P2203" s="11">
        <v>151274.5</v>
      </c>
      <c r="Q2203" s="11">
        <v>10554.65</v>
      </c>
      <c r="R2203" s="11">
        <v>-5780.11</v>
      </c>
      <c r="S2203" s="11">
        <v>68076.75</v>
      </c>
      <c r="T2203" s="10">
        <v>297623.45</v>
      </c>
    </row>
    <row r="2204" spans="1:20" ht="15.75" thickBot="1" x14ac:dyDescent="0.3">
      <c r="A2204" s="4" t="s">
        <v>479</v>
      </c>
      <c r="B2204" s="4" t="s">
        <v>266</v>
      </c>
      <c r="C2204" s="4" t="s">
        <v>267</v>
      </c>
      <c r="D2204" s="4" t="s">
        <v>491</v>
      </c>
      <c r="E2204" s="4" t="s">
        <v>492</v>
      </c>
      <c r="F2204" s="4" t="s">
        <v>353</v>
      </c>
      <c r="G2204" s="4" t="s">
        <v>354</v>
      </c>
      <c r="H2204" s="8"/>
      <c r="I2204" s="8"/>
      <c r="J2204" s="9">
        <v>-611.80999999999995</v>
      </c>
      <c r="K2204" s="8"/>
      <c r="L2204" s="8"/>
      <c r="M2204" s="8"/>
      <c r="N2204" s="9">
        <v>-731.65</v>
      </c>
      <c r="O2204" s="8"/>
      <c r="P2204" s="8"/>
      <c r="Q2204" s="8"/>
      <c r="R2204" s="8"/>
      <c r="S2204" s="8"/>
      <c r="T2204" s="10">
        <v>-1343.46</v>
      </c>
    </row>
    <row r="2205" spans="1:20" ht="15.75" thickBot="1" x14ac:dyDescent="0.3">
      <c r="A2205" s="4" t="s">
        <v>479</v>
      </c>
      <c r="B2205" s="4" t="s">
        <v>266</v>
      </c>
      <c r="C2205" s="4" t="s">
        <v>267</v>
      </c>
      <c r="D2205" s="4" t="s">
        <v>491</v>
      </c>
      <c r="E2205" s="4" t="s">
        <v>492</v>
      </c>
      <c r="F2205" s="4" t="s">
        <v>30</v>
      </c>
      <c r="G2205" s="4" t="s">
        <v>31</v>
      </c>
      <c r="H2205" s="12"/>
      <c r="I2205" s="12"/>
      <c r="J2205" s="12"/>
      <c r="K2205" s="12"/>
      <c r="L2205" s="12"/>
      <c r="M2205" s="12"/>
      <c r="N2205" s="12"/>
      <c r="O2205" s="12"/>
      <c r="P2205" s="12"/>
      <c r="Q2205" s="12"/>
      <c r="R2205" s="11">
        <v>7.4</v>
      </c>
      <c r="S2205" s="12"/>
      <c r="T2205" s="10">
        <v>7.4</v>
      </c>
    </row>
    <row r="2206" spans="1:20" ht="15.75" thickBot="1" x14ac:dyDescent="0.3">
      <c r="A2206" s="4" t="s">
        <v>479</v>
      </c>
      <c r="B2206" s="4" t="s">
        <v>266</v>
      </c>
      <c r="C2206" s="4" t="s">
        <v>267</v>
      </c>
      <c r="D2206" s="4" t="s">
        <v>491</v>
      </c>
      <c r="E2206" s="4" t="s">
        <v>492</v>
      </c>
      <c r="F2206" s="4" t="s">
        <v>342</v>
      </c>
      <c r="G2206" s="4" t="s">
        <v>343</v>
      </c>
      <c r="H2206" s="9">
        <v>21.74</v>
      </c>
      <c r="I2206" s="8"/>
      <c r="J2206" s="8"/>
      <c r="K2206" s="9">
        <v>44.98</v>
      </c>
      <c r="L2206" s="8"/>
      <c r="M2206" s="8"/>
      <c r="N2206" s="8"/>
      <c r="O2206" s="8"/>
      <c r="P2206" s="8"/>
      <c r="Q2206" s="8"/>
      <c r="R2206" s="8"/>
      <c r="S2206" s="8"/>
      <c r="T2206" s="10">
        <v>66.72</v>
      </c>
    </row>
    <row r="2207" spans="1:20" ht="15.75" thickBot="1" x14ac:dyDescent="0.3">
      <c r="A2207" s="4" t="s">
        <v>479</v>
      </c>
      <c r="B2207" s="4" t="s">
        <v>266</v>
      </c>
      <c r="C2207" s="4" t="s">
        <v>267</v>
      </c>
      <c r="D2207" s="4" t="s">
        <v>491</v>
      </c>
      <c r="E2207" s="4" t="s">
        <v>492</v>
      </c>
      <c r="F2207" s="4" t="s">
        <v>63</v>
      </c>
      <c r="G2207" s="4" t="s">
        <v>64</v>
      </c>
      <c r="H2207" s="12"/>
      <c r="I2207" s="12"/>
      <c r="J2207" s="12"/>
      <c r="K2207" s="12"/>
      <c r="L2207" s="12"/>
      <c r="M2207" s="12"/>
      <c r="N2207" s="11">
        <v>26.54</v>
      </c>
      <c r="O2207" s="12"/>
      <c r="P2207" s="12"/>
      <c r="Q2207" s="12"/>
      <c r="R2207" s="12"/>
      <c r="S2207" s="12"/>
      <c r="T2207" s="10">
        <v>26.54</v>
      </c>
    </row>
    <row r="2208" spans="1:20" ht="15.75" thickBot="1" x14ac:dyDescent="0.3">
      <c r="A2208" s="4" t="s">
        <v>479</v>
      </c>
      <c r="B2208" s="4" t="s">
        <v>266</v>
      </c>
      <c r="C2208" s="4" t="s">
        <v>267</v>
      </c>
      <c r="D2208" s="4" t="s">
        <v>491</v>
      </c>
      <c r="E2208" s="4" t="s">
        <v>492</v>
      </c>
      <c r="F2208" s="4" t="s">
        <v>286</v>
      </c>
      <c r="G2208" s="4" t="s">
        <v>287</v>
      </c>
      <c r="H2208" s="8"/>
      <c r="I2208" s="8"/>
      <c r="J2208" s="8"/>
      <c r="K2208" s="8"/>
      <c r="L2208" s="8"/>
      <c r="M2208" s="8"/>
      <c r="N2208" s="8"/>
      <c r="O2208" s="8"/>
      <c r="P2208" s="8"/>
      <c r="Q2208" s="8"/>
      <c r="R2208" s="8"/>
      <c r="S2208" s="9">
        <v>-887.54</v>
      </c>
      <c r="T2208" s="10">
        <v>-887.54</v>
      </c>
    </row>
    <row r="2209" spans="1:20" ht="15.75" thickBot="1" x14ac:dyDescent="0.3">
      <c r="A2209" s="4" t="s">
        <v>479</v>
      </c>
      <c r="B2209" s="4" t="s">
        <v>266</v>
      </c>
      <c r="C2209" s="4" t="s">
        <v>267</v>
      </c>
      <c r="D2209" s="4" t="s">
        <v>491</v>
      </c>
      <c r="E2209" s="4" t="s">
        <v>492</v>
      </c>
      <c r="F2209" s="4" t="s">
        <v>428</v>
      </c>
      <c r="G2209" s="4" t="s">
        <v>429</v>
      </c>
      <c r="H2209" s="12"/>
      <c r="I2209" s="12"/>
      <c r="J2209" s="12"/>
      <c r="K2209" s="11">
        <v>-2717.33</v>
      </c>
      <c r="L2209" s="12"/>
      <c r="M2209" s="12"/>
      <c r="N2209" s="12"/>
      <c r="O2209" s="12"/>
      <c r="P2209" s="12"/>
      <c r="Q2209" s="12"/>
      <c r="R2209" s="12"/>
      <c r="S2209" s="12"/>
      <c r="T2209" s="10">
        <v>-2717.33</v>
      </c>
    </row>
    <row r="2210" spans="1:20" ht="15.75" thickBot="1" x14ac:dyDescent="0.3">
      <c r="A2210" s="4" t="s">
        <v>479</v>
      </c>
      <c r="B2210" s="4" t="s">
        <v>266</v>
      </c>
      <c r="C2210" s="4" t="s">
        <v>267</v>
      </c>
      <c r="D2210" s="4" t="s">
        <v>491</v>
      </c>
      <c r="E2210" s="4" t="s">
        <v>492</v>
      </c>
      <c r="F2210" s="4" t="s">
        <v>239</v>
      </c>
      <c r="G2210" s="4" t="s">
        <v>240</v>
      </c>
      <c r="H2210" s="8"/>
      <c r="I2210" s="8"/>
      <c r="J2210" s="8"/>
      <c r="K2210" s="9">
        <v>24.32</v>
      </c>
      <c r="L2210" s="9">
        <v>15.19</v>
      </c>
      <c r="M2210" s="8"/>
      <c r="N2210" s="8"/>
      <c r="O2210" s="8"/>
      <c r="P2210" s="8"/>
      <c r="Q2210" s="8"/>
      <c r="R2210" s="8"/>
      <c r="S2210" s="8"/>
      <c r="T2210" s="10">
        <v>39.51</v>
      </c>
    </row>
    <row r="2211" spans="1:20" ht="15.75" thickBot="1" x14ac:dyDescent="0.3">
      <c r="A2211" s="4" t="s">
        <v>479</v>
      </c>
      <c r="B2211" s="4" t="s">
        <v>266</v>
      </c>
      <c r="C2211" s="4" t="s">
        <v>267</v>
      </c>
      <c r="D2211" s="4" t="s">
        <v>491</v>
      </c>
      <c r="E2211" s="4" t="s">
        <v>492</v>
      </c>
      <c r="F2211" s="4" t="s">
        <v>144</v>
      </c>
      <c r="G2211" s="4" t="s">
        <v>145</v>
      </c>
      <c r="H2211" s="11">
        <v>818.15</v>
      </c>
      <c r="I2211" s="11">
        <v>1758.05</v>
      </c>
      <c r="J2211" s="11">
        <v>2402.9699999999998</v>
      </c>
      <c r="K2211" s="11">
        <v>1071.02</v>
      </c>
      <c r="L2211" s="11">
        <v>1086.02</v>
      </c>
      <c r="M2211" s="11">
        <v>772.34</v>
      </c>
      <c r="N2211" s="11">
        <v>1202.1400000000001</v>
      </c>
      <c r="O2211" s="11">
        <v>1577.3</v>
      </c>
      <c r="P2211" s="11">
        <v>606.65</v>
      </c>
      <c r="Q2211" s="11">
        <v>2985.01</v>
      </c>
      <c r="R2211" s="11">
        <v>1018.39</v>
      </c>
      <c r="S2211" s="11">
        <v>1016.16</v>
      </c>
      <c r="T2211" s="10">
        <v>16314.2</v>
      </c>
    </row>
    <row r="2212" spans="1:20" ht="15.75" thickBot="1" x14ac:dyDescent="0.3">
      <c r="A2212" s="4" t="s">
        <v>479</v>
      </c>
      <c r="B2212" s="4" t="s">
        <v>266</v>
      </c>
      <c r="C2212" s="4" t="s">
        <v>267</v>
      </c>
      <c r="D2212" s="4" t="s">
        <v>491</v>
      </c>
      <c r="E2212" s="4" t="s">
        <v>492</v>
      </c>
      <c r="F2212" s="4" t="s">
        <v>217</v>
      </c>
      <c r="G2212" s="4" t="s">
        <v>218</v>
      </c>
      <c r="H2212" s="8"/>
      <c r="I2212" s="9">
        <v>562.16</v>
      </c>
      <c r="J2212" s="8"/>
      <c r="K2212" s="8"/>
      <c r="L2212" s="9">
        <v>640.97</v>
      </c>
      <c r="M2212" s="8"/>
      <c r="N2212" s="9">
        <v>20.3</v>
      </c>
      <c r="O2212" s="9">
        <v>392.93</v>
      </c>
      <c r="P2212" s="9">
        <v>189.08</v>
      </c>
      <c r="Q2212" s="9">
        <v>1026.3399999999999</v>
      </c>
      <c r="R2212" s="9">
        <v>119.69</v>
      </c>
      <c r="S2212" s="9">
        <v>148.88999999999999</v>
      </c>
      <c r="T2212" s="10">
        <v>3100.36</v>
      </c>
    </row>
    <row r="2213" spans="1:20" ht="15.75" thickBot="1" x14ac:dyDescent="0.3">
      <c r="A2213" s="4" t="s">
        <v>479</v>
      </c>
      <c r="B2213" s="4" t="s">
        <v>266</v>
      </c>
      <c r="C2213" s="4" t="s">
        <v>267</v>
      </c>
      <c r="D2213" s="4" t="s">
        <v>491</v>
      </c>
      <c r="E2213" s="4" t="s">
        <v>492</v>
      </c>
      <c r="F2213" s="4" t="s">
        <v>146</v>
      </c>
      <c r="G2213" s="4" t="s">
        <v>147</v>
      </c>
      <c r="H2213" s="11">
        <v>280.3</v>
      </c>
      <c r="I2213" s="11">
        <v>2407.59</v>
      </c>
      <c r="J2213" s="11">
        <v>1914.23</v>
      </c>
      <c r="K2213" s="11">
        <v>1679.8</v>
      </c>
      <c r="L2213" s="11">
        <v>1234.04</v>
      </c>
      <c r="M2213" s="12"/>
      <c r="N2213" s="11">
        <v>1077.07</v>
      </c>
      <c r="O2213" s="11">
        <v>1240.3800000000001</v>
      </c>
      <c r="P2213" s="11">
        <v>1436.49</v>
      </c>
      <c r="Q2213" s="11">
        <v>1753.48</v>
      </c>
      <c r="R2213" s="12"/>
      <c r="S2213" s="12"/>
      <c r="T2213" s="10">
        <v>13023.38</v>
      </c>
    </row>
    <row r="2214" spans="1:20" ht="15.75" thickBot="1" x14ac:dyDescent="0.3">
      <c r="A2214" s="4" t="s">
        <v>479</v>
      </c>
      <c r="B2214" s="4" t="s">
        <v>266</v>
      </c>
      <c r="C2214" s="4" t="s">
        <v>267</v>
      </c>
      <c r="D2214" s="4" t="s">
        <v>491</v>
      </c>
      <c r="E2214" s="4" t="s">
        <v>492</v>
      </c>
      <c r="F2214" s="4" t="s">
        <v>148</v>
      </c>
      <c r="G2214" s="4" t="s">
        <v>149</v>
      </c>
      <c r="H2214" s="9">
        <v>118.09</v>
      </c>
      <c r="I2214" s="9">
        <v>837.59</v>
      </c>
      <c r="J2214" s="9">
        <v>4064.81</v>
      </c>
      <c r="K2214" s="9">
        <v>338.97</v>
      </c>
      <c r="L2214" s="9">
        <v>644.08000000000004</v>
      </c>
      <c r="M2214" s="8"/>
      <c r="N2214" s="9">
        <v>1043.1300000000001</v>
      </c>
      <c r="O2214" s="9">
        <v>210.86</v>
      </c>
      <c r="P2214" s="9">
        <v>2065</v>
      </c>
      <c r="Q2214" s="9">
        <v>2560.19</v>
      </c>
      <c r="R2214" s="9">
        <v>10</v>
      </c>
      <c r="S2214" s="9">
        <v>137.86000000000001</v>
      </c>
      <c r="T2214" s="10">
        <v>12030.58</v>
      </c>
    </row>
    <row r="2215" spans="1:20" ht="15.75" thickBot="1" x14ac:dyDescent="0.3">
      <c r="A2215" s="4" t="s">
        <v>479</v>
      </c>
      <c r="B2215" s="4" t="s">
        <v>266</v>
      </c>
      <c r="C2215" s="4" t="s">
        <v>267</v>
      </c>
      <c r="D2215" s="4" t="s">
        <v>491</v>
      </c>
      <c r="E2215" s="4" t="s">
        <v>492</v>
      </c>
      <c r="F2215" s="4" t="s">
        <v>152</v>
      </c>
      <c r="G2215" s="4" t="s">
        <v>153</v>
      </c>
      <c r="H2215" s="11">
        <v>167.32</v>
      </c>
      <c r="I2215" s="12"/>
      <c r="J2215" s="11">
        <v>19.350000000000001</v>
      </c>
      <c r="K2215" s="12"/>
      <c r="L2215" s="11">
        <v>94.25</v>
      </c>
      <c r="M2215" s="12"/>
      <c r="N2215" s="12"/>
      <c r="O2215" s="12"/>
      <c r="P2215" s="12"/>
      <c r="Q2215" s="11">
        <v>161.52000000000001</v>
      </c>
      <c r="R2215" s="12"/>
      <c r="S2215" s="12"/>
      <c r="T2215" s="10">
        <v>442.44</v>
      </c>
    </row>
    <row r="2216" spans="1:20" ht="15.75" thickBot="1" x14ac:dyDescent="0.3">
      <c r="A2216" s="4" t="s">
        <v>479</v>
      </c>
      <c r="B2216" s="4" t="s">
        <v>266</v>
      </c>
      <c r="C2216" s="4" t="s">
        <v>267</v>
      </c>
      <c r="D2216" s="4" t="s">
        <v>491</v>
      </c>
      <c r="E2216" s="4" t="s">
        <v>492</v>
      </c>
      <c r="F2216" s="4" t="s">
        <v>180</v>
      </c>
      <c r="G2216" s="4" t="s">
        <v>181</v>
      </c>
      <c r="H2216" s="9">
        <v>4790.1499999999996</v>
      </c>
      <c r="I2216" s="9">
        <v>1557.92</v>
      </c>
      <c r="J2216" s="9">
        <v>854.81</v>
      </c>
      <c r="K2216" s="9">
        <v>1010.23</v>
      </c>
      <c r="L2216" s="9">
        <v>2325.91</v>
      </c>
      <c r="M2216" s="8"/>
      <c r="N2216" s="9">
        <v>566.79</v>
      </c>
      <c r="O2216" s="8"/>
      <c r="P2216" s="9">
        <v>497.86</v>
      </c>
      <c r="Q2216" s="9">
        <v>1213.05</v>
      </c>
      <c r="R2216" s="9">
        <v>3217.8</v>
      </c>
      <c r="S2216" s="9">
        <v>2771.55</v>
      </c>
      <c r="T2216" s="10">
        <v>18806.07</v>
      </c>
    </row>
    <row r="2217" spans="1:20" ht="15.75" thickBot="1" x14ac:dyDescent="0.3">
      <c r="A2217" s="4" t="s">
        <v>479</v>
      </c>
      <c r="B2217" s="4" t="s">
        <v>266</v>
      </c>
      <c r="C2217" s="4" t="s">
        <v>267</v>
      </c>
      <c r="D2217" s="4" t="s">
        <v>491</v>
      </c>
      <c r="E2217" s="4" t="s">
        <v>492</v>
      </c>
      <c r="F2217" s="4" t="s">
        <v>65</v>
      </c>
      <c r="G2217" s="4" t="s">
        <v>66</v>
      </c>
      <c r="H2217" s="12"/>
      <c r="I2217" s="12"/>
      <c r="J2217" s="11">
        <v>385.32</v>
      </c>
      <c r="K2217" s="12"/>
      <c r="L2217" s="12"/>
      <c r="M2217" s="12"/>
      <c r="N2217" s="12"/>
      <c r="O2217" s="12"/>
      <c r="P2217" s="12"/>
      <c r="Q2217" s="12"/>
      <c r="R2217" s="12"/>
      <c r="S2217" s="12"/>
      <c r="T2217" s="10">
        <v>385.32</v>
      </c>
    </row>
    <row r="2218" spans="1:20" ht="15.75" thickBot="1" x14ac:dyDescent="0.3">
      <c r="A2218" s="4" t="s">
        <v>479</v>
      </c>
      <c r="B2218" s="4" t="s">
        <v>266</v>
      </c>
      <c r="C2218" s="4" t="s">
        <v>267</v>
      </c>
      <c r="D2218" s="4" t="s">
        <v>491</v>
      </c>
      <c r="E2218" s="4" t="s">
        <v>492</v>
      </c>
      <c r="F2218" s="4" t="s">
        <v>56</v>
      </c>
      <c r="G2218" s="4" t="s">
        <v>57</v>
      </c>
      <c r="H2218" s="8"/>
      <c r="I2218" s="9">
        <v>3556.73</v>
      </c>
      <c r="J2218" s="9">
        <v>3738.68</v>
      </c>
      <c r="K2218" s="9">
        <v>1938.14</v>
      </c>
      <c r="L2218" s="9">
        <v>6441.5</v>
      </c>
      <c r="M2218" s="9">
        <v>7294.05</v>
      </c>
      <c r="N2218" s="9">
        <v>5396.39</v>
      </c>
      <c r="O2218" s="9">
        <v>6858.28</v>
      </c>
      <c r="P2218" s="9">
        <v>8873.1200000000008</v>
      </c>
      <c r="Q2218" s="9">
        <v>6016.68</v>
      </c>
      <c r="R2218" s="9">
        <v>3780.96</v>
      </c>
      <c r="S2218" s="9">
        <v>3859.3</v>
      </c>
      <c r="T2218" s="10">
        <v>57753.83</v>
      </c>
    </row>
    <row r="2219" spans="1:20" ht="15.75" thickBot="1" x14ac:dyDescent="0.3">
      <c r="A2219" s="4" t="s">
        <v>479</v>
      </c>
      <c r="B2219" s="4" t="s">
        <v>266</v>
      </c>
      <c r="C2219" s="4" t="s">
        <v>267</v>
      </c>
      <c r="D2219" s="4" t="s">
        <v>491</v>
      </c>
      <c r="E2219" s="4" t="s">
        <v>492</v>
      </c>
      <c r="F2219" s="4" t="s">
        <v>68</v>
      </c>
      <c r="G2219" s="4" t="s">
        <v>69</v>
      </c>
      <c r="H2219" s="12"/>
      <c r="I2219" s="12"/>
      <c r="J2219" s="11">
        <v>38.29</v>
      </c>
      <c r="K2219" s="12"/>
      <c r="L2219" s="11">
        <v>392.77</v>
      </c>
      <c r="M2219" s="11">
        <v>179.49</v>
      </c>
      <c r="N2219" s="11">
        <v>421.14</v>
      </c>
      <c r="O2219" s="11">
        <v>788.47</v>
      </c>
      <c r="P2219" s="11">
        <v>727.81</v>
      </c>
      <c r="Q2219" s="11">
        <v>1334.32</v>
      </c>
      <c r="R2219" s="11">
        <v>1075.8699999999999</v>
      </c>
      <c r="S2219" s="11">
        <v>771.12</v>
      </c>
      <c r="T2219" s="10">
        <v>5729.28</v>
      </c>
    </row>
    <row r="2220" spans="1:20" ht="15.75" thickBot="1" x14ac:dyDescent="0.3">
      <c r="A2220" s="4" t="s">
        <v>479</v>
      </c>
      <c r="B2220" s="4" t="s">
        <v>266</v>
      </c>
      <c r="C2220" s="4" t="s">
        <v>267</v>
      </c>
      <c r="D2220" s="4" t="s">
        <v>491</v>
      </c>
      <c r="E2220" s="4" t="s">
        <v>492</v>
      </c>
      <c r="F2220" s="4" t="s">
        <v>154</v>
      </c>
      <c r="G2220" s="4" t="s">
        <v>155</v>
      </c>
      <c r="H2220" s="8"/>
      <c r="I2220" s="8"/>
      <c r="J2220" s="8"/>
      <c r="K2220" s="8"/>
      <c r="L2220" s="8"/>
      <c r="M2220" s="8"/>
      <c r="N2220" s="9">
        <v>45.36</v>
      </c>
      <c r="O2220" s="8"/>
      <c r="P2220" s="8"/>
      <c r="Q2220" s="8"/>
      <c r="R2220" s="8"/>
      <c r="S2220" s="8"/>
      <c r="T2220" s="10">
        <v>45.36</v>
      </c>
    </row>
    <row r="2221" spans="1:20" ht="15.75" thickBot="1" x14ac:dyDescent="0.3">
      <c r="A2221" s="4" t="s">
        <v>479</v>
      </c>
      <c r="B2221" s="4" t="s">
        <v>266</v>
      </c>
      <c r="C2221" s="4" t="s">
        <v>267</v>
      </c>
      <c r="D2221" s="4" t="s">
        <v>491</v>
      </c>
      <c r="E2221" s="4" t="s">
        <v>492</v>
      </c>
      <c r="F2221" s="4" t="s">
        <v>156</v>
      </c>
      <c r="G2221" s="4" t="s">
        <v>157</v>
      </c>
      <c r="H2221" s="12"/>
      <c r="I2221" s="12"/>
      <c r="J2221" s="12"/>
      <c r="K2221" s="12"/>
      <c r="L2221" s="12"/>
      <c r="M2221" s="12"/>
      <c r="N2221" s="12"/>
      <c r="O2221" s="11">
        <v>21.43</v>
      </c>
      <c r="P2221" s="11">
        <v>21.43</v>
      </c>
      <c r="Q2221" s="12"/>
      <c r="R2221" s="11">
        <v>21.43</v>
      </c>
      <c r="S2221" s="12"/>
      <c r="T2221" s="10">
        <v>64.290000000000006</v>
      </c>
    </row>
    <row r="2222" spans="1:20" ht="15.75" thickBot="1" x14ac:dyDescent="0.3">
      <c r="A2222" s="4" t="s">
        <v>479</v>
      </c>
      <c r="B2222" s="4" t="s">
        <v>266</v>
      </c>
      <c r="C2222" s="4" t="s">
        <v>267</v>
      </c>
      <c r="D2222" s="4" t="s">
        <v>491</v>
      </c>
      <c r="E2222" s="4" t="s">
        <v>492</v>
      </c>
      <c r="F2222" s="4" t="s">
        <v>166</v>
      </c>
      <c r="G2222" s="4" t="s">
        <v>167</v>
      </c>
      <c r="H2222" s="9">
        <v>-46503.02</v>
      </c>
      <c r="I2222" s="9">
        <v>-57377.440000000002</v>
      </c>
      <c r="J2222" s="9">
        <v>-74944.39</v>
      </c>
      <c r="K2222" s="9">
        <v>-70479.55</v>
      </c>
      <c r="L2222" s="9">
        <v>-95067.47</v>
      </c>
      <c r="M2222" s="9">
        <v>-69127.179999999993</v>
      </c>
      <c r="N2222" s="9">
        <v>-93584.07</v>
      </c>
      <c r="O2222" s="9">
        <v>-87027.23</v>
      </c>
      <c r="P2222" s="9">
        <v>-55194.239999999998</v>
      </c>
      <c r="Q2222" s="9">
        <v>-69554.149999999994</v>
      </c>
      <c r="R2222" s="9">
        <v>-76098</v>
      </c>
      <c r="S2222" s="9">
        <v>-70066.77</v>
      </c>
      <c r="T2222" s="10">
        <v>-865023.51</v>
      </c>
    </row>
    <row r="2223" spans="1:20" ht="15.75" thickBot="1" x14ac:dyDescent="0.3">
      <c r="A2223" s="4" t="s">
        <v>479</v>
      </c>
      <c r="B2223" s="4" t="s">
        <v>266</v>
      </c>
      <c r="C2223" s="4" t="s">
        <v>267</v>
      </c>
      <c r="D2223" s="4" t="s">
        <v>482</v>
      </c>
      <c r="E2223" s="4" t="s">
        <v>483</v>
      </c>
      <c r="F2223" s="4" t="s">
        <v>110</v>
      </c>
      <c r="G2223" s="4" t="s">
        <v>111</v>
      </c>
      <c r="H2223" s="11">
        <v>8776.34</v>
      </c>
      <c r="I2223" s="12"/>
      <c r="J2223" s="11">
        <v>7634.93</v>
      </c>
      <c r="K2223" s="11">
        <v>9880.5</v>
      </c>
      <c r="L2223" s="11">
        <v>8645.44</v>
      </c>
      <c r="M2223" s="11">
        <v>9431.39</v>
      </c>
      <c r="N2223" s="11">
        <v>5434.28</v>
      </c>
      <c r="O2223" s="11">
        <v>9880.5</v>
      </c>
      <c r="P2223" s="11">
        <v>8892.4599999999991</v>
      </c>
      <c r="Q2223" s="11">
        <v>9880.5</v>
      </c>
      <c r="R2223" s="11">
        <v>8533.16</v>
      </c>
      <c r="S2223" s="11">
        <v>5209.72</v>
      </c>
      <c r="T2223" s="10">
        <v>92199.22</v>
      </c>
    </row>
    <row r="2224" spans="1:20" ht="15.75" thickBot="1" x14ac:dyDescent="0.3">
      <c r="A2224" s="4" t="s">
        <v>479</v>
      </c>
      <c r="B2224" s="4" t="s">
        <v>266</v>
      </c>
      <c r="C2224" s="4" t="s">
        <v>267</v>
      </c>
      <c r="D2224" s="4" t="s">
        <v>482</v>
      </c>
      <c r="E2224" s="4" t="s">
        <v>483</v>
      </c>
      <c r="F2224" s="4" t="s">
        <v>112</v>
      </c>
      <c r="G2224" s="4" t="s">
        <v>113</v>
      </c>
      <c r="H2224" s="8"/>
      <c r="I2224" s="8"/>
      <c r="J2224" s="9">
        <v>3500</v>
      </c>
      <c r="K2224" s="8"/>
      <c r="L2224" s="8"/>
      <c r="M2224" s="8"/>
      <c r="N2224" s="8"/>
      <c r="O2224" s="8"/>
      <c r="P2224" s="8"/>
      <c r="Q2224" s="8"/>
      <c r="R2224" s="8"/>
      <c r="S2224" s="8"/>
      <c r="T2224" s="10">
        <v>3500</v>
      </c>
    </row>
    <row r="2225" spans="1:20" ht="15.75" thickBot="1" x14ac:dyDescent="0.3">
      <c r="A2225" s="4" t="s">
        <v>479</v>
      </c>
      <c r="B2225" s="4" t="s">
        <v>266</v>
      </c>
      <c r="C2225" s="4" t="s">
        <v>267</v>
      </c>
      <c r="D2225" s="4" t="s">
        <v>482</v>
      </c>
      <c r="E2225" s="4" t="s">
        <v>483</v>
      </c>
      <c r="F2225" s="4" t="s">
        <v>88</v>
      </c>
      <c r="G2225" s="4" t="s">
        <v>89</v>
      </c>
      <c r="H2225" s="11">
        <v>1295</v>
      </c>
      <c r="I2225" s="12"/>
      <c r="J2225" s="11">
        <v>1330.92</v>
      </c>
      <c r="K2225" s="11">
        <v>1330.9</v>
      </c>
      <c r="L2225" s="11">
        <v>1330.89</v>
      </c>
      <c r="M2225" s="11">
        <v>1330.9</v>
      </c>
      <c r="N2225" s="11">
        <v>1330.9</v>
      </c>
      <c r="O2225" s="11">
        <v>1330.9</v>
      </c>
      <c r="P2225" s="11">
        <v>1330.92</v>
      </c>
      <c r="Q2225" s="11">
        <v>1330.9</v>
      </c>
      <c r="R2225" s="11">
        <v>1330.9</v>
      </c>
      <c r="S2225" s="11">
        <v>1330.94</v>
      </c>
      <c r="T2225" s="10">
        <v>14604.07</v>
      </c>
    </row>
    <row r="2226" spans="1:20" ht="15.75" thickBot="1" x14ac:dyDescent="0.3">
      <c r="A2226" s="4" t="s">
        <v>479</v>
      </c>
      <c r="B2226" s="4" t="s">
        <v>266</v>
      </c>
      <c r="C2226" s="4" t="s">
        <v>267</v>
      </c>
      <c r="D2226" s="4" t="s">
        <v>482</v>
      </c>
      <c r="E2226" s="4" t="s">
        <v>483</v>
      </c>
      <c r="F2226" s="4" t="s">
        <v>90</v>
      </c>
      <c r="G2226" s="4" t="s">
        <v>91</v>
      </c>
      <c r="H2226" s="9">
        <v>5030.96</v>
      </c>
      <c r="I2226" s="8"/>
      <c r="J2226" s="9">
        <v>5170.46</v>
      </c>
      <c r="K2226" s="9">
        <v>5170.46</v>
      </c>
      <c r="L2226" s="9">
        <v>5170.47</v>
      </c>
      <c r="M2226" s="9">
        <v>5170.46</v>
      </c>
      <c r="N2226" s="9">
        <v>5170.4799999999996</v>
      </c>
      <c r="O2226" s="9">
        <v>5170.46</v>
      </c>
      <c r="P2226" s="9">
        <v>5170.46</v>
      </c>
      <c r="Q2226" s="9">
        <v>5170.46</v>
      </c>
      <c r="R2226" s="9">
        <v>5170.46</v>
      </c>
      <c r="S2226" s="9">
        <v>5170.45</v>
      </c>
      <c r="T2226" s="10">
        <v>56735.58</v>
      </c>
    </row>
    <row r="2227" spans="1:20" ht="15.75" thickBot="1" x14ac:dyDescent="0.3">
      <c r="A2227" s="4" t="s">
        <v>479</v>
      </c>
      <c r="B2227" s="4" t="s">
        <v>266</v>
      </c>
      <c r="C2227" s="4" t="s">
        <v>267</v>
      </c>
      <c r="D2227" s="4" t="s">
        <v>482</v>
      </c>
      <c r="E2227" s="4" t="s">
        <v>483</v>
      </c>
      <c r="F2227" s="4" t="s">
        <v>98</v>
      </c>
      <c r="G2227" s="4" t="s">
        <v>99</v>
      </c>
      <c r="H2227" s="12"/>
      <c r="I2227" s="12"/>
      <c r="J2227" s="12"/>
      <c r="K2227" s="12"/>
      <c r="L2227" s="11">
        <v>81.209999999999994</v>
      </c>
      <c r="M2227" s="12"/>
      <c r="N2227" s="12"/>
      <c r="O2227" s="12"/>
      <c r="P2227" s="12"/>
      <c r="Q2227" s="12"/>
      <c r="R2227" s="12"/>
      <c r="S2227" s="12"/>
      <c r="T2227" s="10">
        <v>81.209999999999994</v>
      </c>
    </row>
    <row r="2228" spans="1:20" ht="15.75" thickBot="1" x14ac:dyDescent="0.3">
      <c r="A2228" s="4" t="s">
        <v>479</v>
      </c>
      <c r="B2228" s="4" t="s">
        <v>266</v>
      </c>
      <c r="C2228" s="4" t="s">
        <v>267</v>
      </c>
      <c r="D2228" s="4" t="s">
        <v>482</v>
      </c>
      <c r="E2228" s="4" t="s">
        <v>483</v>
      </c>
      <c r="F2228" s="4" t="s">
        <v>144</v>
      </c>
      <c r="G2228" s="4" t="s">
        <v>145</v>
      </c>
      <c r="H2228" s="8"/>
      <c r="I2228" s="8"/>
      <c r="J2228" s="8"/>
      <c r="K2228" s="9">
        <v>97.2</v>
      </c>
      <c r="L2228" s="8"/>
      <c r="M2228" s="8"/>
      <c r="N2228" s="8"/>
      <c r="O2228" s="8"/>
      <c r="P2228" s="8"/>
      <c r="Q2228" s="8"/>
      <c r="R2228" s="9">
        <v>96</v>
      </c>
      <c r="S2228" s="8"/>
      <c r="T2228" s="10">
        <v>193.2</v>
      </c>
    </row>
    <row r="2229" spans="1:20" ht="15.75" thickBot="1" x14ac:dyDescent="0.3">
      <c r="A2229" s="4" t="s">
        <v>479</v>
      </c>
      <c r="B2229" s="4" t="s">
        <v>266</v>
      </c>
      <c r="C2229" s="4" t="s">
        <v>267</v>
      </c>
      <c r="D2229" s="4" t="s">
        <v>482</v>
      </c>
      <c r="E2229" s="4" t="s">
        <v>483</v>
      </c>
      <c r="F2229" s="4" t="s">
        <v>146</v>
      </c>
      <c r="G2229" s="4" t="s">
        <v>147</v>
      </c>
      <c r="H2229" s="12"/>
      <c r="I2229" s="11">
        <v>9.5</v>
      </c>
      <c r="J2229" s="12"/>
      <c r="K2229" s="12"/>
      <c r="L2229" s="12"/>
      <c r="M2229" s="12"/>
      <c r="N2229" s="12"/>
      <c r="O2229" s="12"/>
      <c r="P2229" s="12"/>
      <c r="Q2229" s="12"/>
      <c r="R2229" s="12"/>
      <c r="S2229" s="12"/>
      <c r="T2229" s="10">
        <v>9.5</v>
      </c>
    </row>
    <row r="2230" spans="1:20" ht="15.75" thickBot="1" x14ac:dyDescent="0.3">
      <c r="A2230" s="4" t="s">
        <v>479</v>
      </c>
      <c r="B2230" s="4" t="s">
        <v>266</v>
      </c>
      <c r="C2230" s="4" t="s">
        <v>267</v>
      </c>
      <c r="D2230" s="4" t="s">
        <v>482</v>
      </c>
      <c r="E2230" s="4" t="s">
        <v>483</v>
      </c>
      <c r="F2230" s="4" t="s">
        <v>148</v>
      </c>
      <c r="G2230" s="4" t="s">
        <v>149</v>
      </c>
      <c r="H2230" s="8"/>
      <c r="I2230" s="9">
        <v>236</v>
      </c>
      <c r="J2230" s="8"/>
      <c r="K2230" s="8"/>
      <c r="L2230" s="8"/>
      <c r="M2230" s="8"/>
      <c r="N2230" s="8"/>
      <c r="O2230" s="8"/>
      <c r="P2230" s="8"/>
      <c r="Q2230" s="8"/>
      <c r="R2230" s="8"/>
      <c r="S2230" s="8"/>
      <c r="T2230" s="10">
        <v>236</v>
      </c>
    </row>
    <row r="2231" spans="1:20" ht="15.75" thickBot="1" x14ac:dyDescent="0.3">
      <c r="A2231" s="4" t="s">
        <v>479</v>
      </c>
      <c r="B2231" s="4" t="s">
        <v>266</v>
      </c>
      <c r="C2231" s="4" t="s">
        <v>267</v>
      </c>
      <c r="D2231" s="4" t="s">
        <v>482</v>
      </c>
      <c r="E2231" s="4" t="s">
        <v>483</v>
      </c>
      <c r="F2231" s="4" t="s">
        <v>166</v>
      </c>
      <c r="G2231" s="4" t="s">
        <v>167</v>
      </c>
      <c r="H2231" s="11">
        <v>-13993.77</v>
      </c>
      <c r="I2231" s="12"/>
      <c r="J2231" s="11">
        <v>-8580.7999999999993</v>
      </c>
      <c r="K2231" s="11">
        <v>-18019.68</v>
      </c>
      <c r="L2231" s="11">
        <v>-17161.599999999999</v>
      </c>
      <c r="M2231" s="11">
        <v>-8580.7999999999993</v>
      </c>
      <c r="N2231" s="11">
        <v>-8580.7999999999993</v>
      </c>
      <c r="O2231" s="11">
        <v>-21452</v>
      </c>
      <c r="P2231" s="11">
        <v>-15445.44</v>
      </c>
      <c r="Q2231" s="11">
        <v>-17161.599999999999</v>
      </c>
      <c r="R2231" s="11">
        <v>-18019.68</v>
      </c>
      <c r="S2231" s="11">
        <v>-9438.8799999999992</v>
      </c>
      <c r="T2231" s="10">
        <v>-156435.04999999999</v>
      </c>
    </row>
    <row r="2232" spans="1:20" ht="15.75" thickBot="1" x14ac:dyDescent="0.3">
      <c r="A2232" s="4" t="s">
        <v>479</v>
      </c>
      <c r="B2232" s="4" t="s">
        <v>266</v>
      </c>
      <c r="C2232" s="4" t="s">
        <v>267</v>
      </c>
      <c r="D2232" s="4" t="s">
        <v>505</v>
      </c>
      <c r="E2232" s="4" t="s">
        <v>506</v>
      </c>
      <c r="F2232" s="4" t="s">
        <v>84</v>
      </c>
      <c r="G2232" s="4" t="s">
        <v>85</v>
      </c>
      <c r="H2232" s="8"/>
      <c r="I2232" s="8"/>
      <c r="J2232" s="8"/>
      <c r="K2232" s="8"/>
      <c r="L2232" s="8"/>
      <c r="M2232" s="8"/>
      <c r="N2232" s="8"/>
      <c r="O2232" s="9">
        <v>1.5</v>
      </c>
      <c r="P2232" s="9">
        <v>6</v>
      </c>
      <c r="Q2232" s="8"/>
      <c r="R2232" s="8"/>
      <c r="S2232" s="8"/>
      <c r="T2232" s="10">
        <v>7.5</v>
      </c>
    </row>
    <row r="2233" spans="1:20" ht="15.75" thickBot="1" x14ac:dyDescent="0.3">
      <c r="A2233" s="4" t="s">
        <v>479</v>
      </c>
      <c r="B2233" s="4" t="s">
        <v>266</v>
      </c>
      <c r="C2233" s="4" t="s">
        <v>267</v>
      </c>
      <c r="D2233" s="4" t="s">
        <v>505</v>
      </c>
      <c r="E2233" s="4" t="s">
        <v>506</v>
      </c>
      <c r="F2233" s="4" t="s">
        <v>102</v>
      </c>
      <c r="G2233" s="4" t="s">
        <v>103</v>
      </c>
      <c r="H2233" s="12"/>
      <c r="I2233" s="12"/>
      <c r="J2233" s="12"/>
      <c r="K2233" s="12"/>
      <c r="L2233" s="12"/>
      <c r="M2233" s="12"/>
      <c r="N2233" s="12"/>
      <c r="O2233" s="12"/>
      <c r="P2233" s="12"/>
      <c r="Q2233" s="12"/>
      <c r="R2233" s="12"/>
      <c r="S2233" s="11">
        <v>11500</v>
      </c>
      <c r="T2233" s="10">
        <v>11500</v>
      </c>
    </row>
    <row r="2234" spans="1:20" ht="15.75" thickBot="1" x14ac:dyDescent="0.3">
      <c r="A2234" s="4" t="s">
        <v>479</v>
      </c>
      <c r="B2234" s="4" t="s">
        <v>266</v>
      </c>
      <c r="C2234" s="4" t="s">
        <v>267</v>
      </c>
      <c r="D2234" s="4" t="s">
        <v>505</v>
      </c>
      <c r="E2234" s="4" t="s">
        <v>506</v>
      </c>
      <c r="F2234" s="4" t="s">
        <v>217</v>
      </c>
      <c r="G2234" s="4" t="s">
        <v>218</v>
      </c>
      <c r="H2234" s="8"/>
      <c r="I2234" s="8"/>
      <c r="J2234" s="8"/>
      <c r="K2234" s="8"/>
      <c r="L2234" s="8"/>
      <c r="M2234" s="8"/>
      <c r="N2234" s="8"/>
      <c r="O2234" s="8"/>
      <c r="P2234" s="8"/>
      <c r="Q2234" s="8"/>
      <c r="R2234" s="9">
        <v>128.57</v>
      </c>
      <c r="S2234" s="8"/>
      <c r="T2234" s="10">
        <v>128.57</v>
      </c>
    </row>
    <row r="2235" spans="1:20" ht="15.75" thickBot="1" x14ac:dyDescent="0.3">
      <c r="A2235" s="4" t="s">
        <v>479</v>
      </c>
      <c r="B2235" s="4" t="s">
        <v>266</v>
      </c>
      <c r="C2235" s="4" t="s">
        <v>267</v>
      </c>
      <c r="D2235" s="4" t="s">
        <v>505</v>
      </c>
      <c r="E2235" s="4" t="s">
        <v>506</v>
      </c>
      <c r="F2235" s="4" t="s">
        <v>180</v>
      </c>
      <c r="G2235" s="4" t="s">
        <v>181</v>
      </c>
      <c r="H2235" s="12"/>
      <c r="I2235" s="12"/>
      <c r="J2235" s="11">
        <v>685.63</v>
      </c>
      <c r="K2235" s="11">
        <v>1808.73</v>
      </c>
      <c r="L2235" s="11">
        <v>1317.12</v>
      </c>
      <c r="M2235" s="11">
        <v>1299.08</v>
      </c>
      <c r="N2235" s="11">
        <v>1335.19</v>
      </c>
      <c r="O2235" s="11">
        <v>1046.46</v>
      </c>
      <c r="P2235" s="11">
        <v>793.87</v>
      </c>
      <c r="Q2235" s="11">
        <v>1497.55</v>
      </c>
      <c r="R2235" s="11">
        <v>902.15</v>
      </c>
      <c r="S2235" s="11">
        <v>613.46</v>
      </c>
      <c r="T2235" s="10">
        <v>11299.24</v>
      </c>
    </row>
    <row r="2236" spans="1:20" ht="15.75" thickBot="1" x14ac:dyDescent="0.3">
      <c r="A2236" s="4" t="s">
        <v>479</v>
      </c>
      <c r="B2236" s="4" t="s">
        <v>266</v>
      </c>
      <c r="C2236" s="4" t="s">
        <v>267</v>
      </c>
      <c r="D2236" s="4" t="s">
        <v>505</v>
      </c>
      <c r="E2236" s="4" t="s">
        <v>506</v>
      </c>
      <c r="F2236" s="4" t="s">
        <v>56</v>
      </c>
      <c r="G2236" s="4" t="s">
        <v>57</v>
      </c>
      <c r="H2236" s="8"/>
      <c r="I2236" s="8"/>
      <c r="J2236" s="8"/>
      <c r="K2236" s="8"/>
      <c r="L2236" s="8"/>
      <c r="M2236" s="8"/>
      <c r="N2236" s="8"/>
      <c r="O2236" s="9">
        <v>61.24</v>
      </c>
      <c r="P2236" s="9">
        <v>244.96</v>
      </c>
      <c r="Q2236" s="8"/>
      <c r="R2236" s="8"/>
      <c r="S2236" s="8"/>
      <c r="T2236" s="10">
        <v>306.2</v>
      </c>
    </row>
    <row r="2237" spans="1:20" ht="23.25" thickBot="1" x14ac:dyDescent="0.3">
      <c r="A2237" s="4" t="s">
        <v>479</v>
      </c>
      <c r="B2237" s="4" t="s">
        <v>266</v>
      </c>
      <c r="C2237" s="4" t="s">
        <v>267</v>
      </c>
      <c r="D2237" s="4" t="s">
        <v>503</v>
      </c>
      <c r="E2237" s="4" t="s">
        <v>504</v>
      </c>
      <c r="F2237" s="4" t="s">
        <v>144</v>
      </c>
      <c r="G2237" s="4" t="s">
        <v>145</v>
      </c>
      <c r="H2237" s="12"/>
      <c r="I2237" s="12"/>
      <c r="J2237" s="12"/>
      <c r="K2237" s="12"/>
      <c r="L2237" s="12"/>
      <c r="M2237" s="12"/>
      <c r="N2237" s="11">
        <v>55</v>
      </c>
      <c r="O2237" s="11">
        <v>54</v>
      </c>
      <c r="P2237" s="12"/>
      <c r="Q2237" s="12"/>
      <c r="R2237" s="12"/>
      <c r="S2237" s="12"/>
      <c r="T2237" s="10">
        <v>109</v>
      </c>
    </row>
    <row r="2238" spans="1:20" ht="15.75" thickBot="1" x14ac:dyDescent="0.3">
      <c r="A2238" s="4" t="s">
        <v>479</v>
      </c>
      <c r="B2238" s="4" t="s">
        <v>170</v>
      </c>
      <c r="C2238" s="4" t="s">
        <v>171</v>
      </c>
      <c r="D2238" s="4" t="s">
        <v>486</v>
      </c>
      <c r="E2238" s="4" t="s">
        <v>487</v>
      </c>
      <c r="F2238" s="4" t="s">
        <v>94</v>
      </c>
      <c r="G2238" s="4" t="s">
        <v>95</v>
      </c>
      <c r="H2238" s="9">
        <v>1758</v>
      </c>
      <c r="I2238" s="9">
        <v>1758</v>
      </c>
      <c r="J2238" s="9">
        <v>1758</v>
      </c>
      <c r="K2238" s="9">
        <v>1758</v>
      </c>
      <c r="L2238" s="9">
        <v>1758</v>
      </c>
      <c r="M2238" s="9">
        <v>1758</v>
      </c>
      <c r="N2238" s="9">
        <v>1758</v>
      </c>
      <c r="O2238" s="9">
        <v>1758</v>
      </c>
      <c r="P2238" s="9">
        <v>1758</v>
      </c>
      <c r="Q2238" s="9">
        <v>1758</v>
      </c>
      <c r="R2238" s="9">
        <v>1758</v>
      </c>
      <c r="S2238" s="9">
        <v>1758</v>
      </c>
      <c r="T2238" s="10">
        <v>21096</v>
      </c>
    </row>
    <row r="2239" spans="1:20" ht="15.75" thickBot="1" x14ac:dyDescent="0.3">
      <c r="A2239" s="4" t="s">
        <v>479</v>
      </c>
      <c r="B2239" s="4" t="s">
        <v>170</v>
      </c>
      <c r="C2239" s="4" t="s">
        <v>171</v>
      </c>
      <c r="D2239" s="4" t="s">
        <v>486</v>
      </c>
      <c r="E2239" s="4" t="s">
        <v>487</v>
      </c>
      <c r="F2239" s="4" t="s">
        <v>166</v>
      </c>
      <c r="G2239" s="4" t="s">
        <v>167</v>
      </c>
      <c r="H2239" s="12"/>
      <c r="I2239" s="11">
        <v>4272.16</v>
      </c>
      <c r="J2239" s="12"/>
      <c r="K2239" s="12"/>
      <c r="L2239" s="12"/>
      <c r="M2239" s="12"/>
      <c r="N2239" s="12"/>
      <c r="O2239" s="12"/>
      <c r="P2239" s="12"/>
      <c r="Q2239" s="12"/>
      <c r="R2239" s="12"/>
      <c r="S2239" s="12"/>
      <c r="T2239" s="10">
        <v>4272.16</v>
      </c>
    </row>
    <row r="2240" spans="1:20" ht="15.75" thickBot="1" x14ac:dyDescent="0.3">
      <c r="A2240" s="4" t="s">
        <v>479</v>
      </c>
      <c r="B2240" s="4" t="s">
        <v>170</v>
      </c>
      <c r="C2240" s="4" t="s">
        <v>171</v>
      </c>
      <c r="D2240" s="4" t="s">
        <v>480</v>
      </c>
      <c r="E2240" s="4" t="s">
        <v>481</v>
      </c>
      <c r="F2240" s="4" t="s">
        <v>92</v>
      </c>
      <c r="G2240" s="4" t="s">
        <v>93</v>
      </c>
      <c r="H2240" s="8"/>
      <c r="I2240" s="9">
        <v>-525.71</v>
      </c>
      <c r="J2240" s="8"/>
      <c r="K2240" s="8"/>
      <c r="L2240" s="8"/>
      <c r="M2240" s="8"/>
      <c r="N2240" s="8"/>
      <c r="O2240" s="8"/>
      <c r="P2240" s="8"/>
      <c r="Q2240" s="8"/>
      <c r="R2240" s="8"/>
      <c r="S2240" s="8"/>
      <c r="T2240" s="10">
        <v>-525.71</v>
      </c>
    </row>
    <row r="2241" spans="1:20" ht="15.75" thickBot="1" x14ac:dyDescent="0.3">
      <c r="A2241" s="4" t="s">
        <v>479</v>
      </c>
      <c r="B2241" s="4" t="s">
        <v>170</v>
      </c>
      <c r="C2241" s="4" t="s">
        <v>171</v>
      </c>
      <c r="D2241" s="4" t="s">
        <v>491</v>
      </c>
      <c r="E2241" s="4" t="s">
        <v>492</v>
      </c>
      <c r="F2241" s="4" t="s">
        <v>92</v>
      </c>
      <c r="G2241" s="4" t="s">
        <v>93</v>
      </c>
      <c r="H2241" s="12"/>
      <c r="I2241" s="12"/>
      <c r="J2241" s="12"/>
      <c r="K2241" s="11">
        <v>268.56</v>
      </c>
      <c r="L2241" s="12"/>
      <c r="M2241" s="12"/>
      <c r="N2241" s="12"/>
      <c r="O2241" s="12"/>
      <c r="P2241" s="12"/>
      <c r="Q2241" s="12"/>
      <c r="R2241" s="12"/>
      <c r="S2241" s="12"/>
      <c r="T2241" s="10">
        <v>268.56</v>
      </c>
    </row>
    <row r="2242" spans="1:20" ht="15.75" thickBot="1" x14ac:dyDescent="0.3">
      <c r="A2242" s="4" t="s">
        <v>479</v>
      </c>
      <c r="B2242" s="4" t="s">
        <v>170</v>
      </c>
      <c r="C2242" s="4" t="s">
        <v>171</v>
      </c>
      <c r="D2242" s="4" t="s">
        <v>491</v>
      </c>
      <c r="E2242" s="4" t="s">
        <v>492</v>
      </c>
      <c r="F2242" s="4" t="s">
        <v>235</v>
      </c>
      <c r="G2242" s="4" t="s">
        <v>236</v>
      </c>
      <c r="H2242" s="8"/>
      <c r="I2242" s="8"/>
      <c r="J2242" s="8"/>
      <c r="K2242" s="9">
        <v>0.42</v>
      </c>
      <c r="L2242" s="8"/>
      <c r="M2242" s="8"/>
      <c r="N2242" s="8"/>
      <c r="O2242" s="8"/>
      <c r="P2242" s="8"/>
      <c r="Q2242" s="8"/>
      <c r="R2242" s="8"/>
      <c r="S2242" s="8"/>
      <c r="T2242" s="10">
        <v>0.42</v>
      </c>
    </row>
    <row r="2243" spans="1:20" ht="15.75" thickBot="1" x14ac:dyDescent="0.3">
      <c r="A2243" s="4" t="s">
        <v>479</v>
      </c>
      <c r="B2243" s="4" t="s">
        <v>170</v>
      </c>
      <c r="C2243" s="4" t="s">
        <v>171</v>
      </c>
      <c r="D2243" s="4" t="s">
        <v>491</v>
      </c>
      <c r="E2243" s="4" t="s">
        <v>492</v>
      </c>
      <c r="F2243" s="4" t="s">
        <v>351</v>
      </c>
      <c r="G2243" s="4" t="s">
        <v>352</v>
      </c>
      <c r="H2243" s="12"/>
      <c r="I2243" s="12"/>
      <c r="J2243" s="12"/>
      <c r="K2243" s="11">
        <v>0.02</v>
      </c>
      <c r="L2243" s="12"/>
      <c r="M2243" s="12"/>
      <c r="N2243" s="12"/>
      <c r="O2243" s="12"/>
      <c r="P2243" s="12"/>
      <c r="Q2243" s="12"/>
      <c r="R2243" s="12"/>
      <c r="S2243" s="12"/>
      <c r="T2243" s="10">
        <v>0.02</v>
      </c>
    </row>
    <row r="2244" spans="1:20" ht="15.75" thickBot="1" x14ac:dyDescent="0.3">
      <c r="A2244" s="4" t="s">
        <v>479</v>
      </c>
      <c r="B2244" s="4" t="s">
        <v>170</v>
      </c>
      <c r="C2244" s="4" t="s">
        <v>171</v>
      </c>
      <c r="D2244" s="4" t="s">
        <v>491</v>
      </c>
      <c r="E2244" s="4" t="s">
        <v>492</v>
      </c>
      <c r="F2244" s="4" t="s">
        <v>84</v>
      </c>
      <c r="G2244" s="4" t="s">
        <v>85</v>
      </c>
      <c r="H2244" s="9">
        <v>1.1599999999999999</v>
      </c>
      <c r="I2244" s="9">
        <v>1.68</v>
      </c>
      <c r="J2244" s="9">
        <v>-80.900000000000006</v>
      </c>
      <c r="K2244" s="9">
        <v>127.68</v>
      </c>
      <c r="L2244" s="8"/>
      <c r="M2244" s="8"/>
      <c r="N2244" s="8"/>
      <c r="O2244" s="8"/>
      <c r="P2244" s="8"/>
      <c r="Q2244" s="8"/>
      <c r="R2244" s="8"/>
      <c r="S2244" s="8"/>
      <c r="T2244" s="10">
        <v>49.62</v>
      </c>
    </row>
    <row r="2245" spans="1:20" ht="15.75" thickBot="1" x14ac:dyDescent="0.3">
      <c r="A2245" s="4" t="s">
        <v>479</v>
      </c>
      <c r="B2245" s="4" t="s">
        <v>170</v>
      </c>
      <c r="C2245" s="4" t="s">
        <v>171</v>
      </c>
      <c r="D2245" s="4" t="s">
        <v>491</v>
      </c>
      <c r="E2245" s="4" t="s">
        <v>492</v>
      </c>
      <c r="F2245" s="4" t="s">
        <v>256</v>
      </c>
      <c r="G2245" s="4" t="s">
        <v>257</v>
      </c>
      <c r="H2245" s="12"/>
      <c r="I2245" s="12"/>
      <c r="J2245" s="12"/>
      <c r="K2245" s="11">
        <v>621.75</v>
      </c>
      <c r="L2245" s="11">
        <v>1343.5</v>
      </c>
      <c r="M2245" s="11">
        <v>187.5</v>
      </c>
      <c r="N2245" s="12"/>
      <c r="O2245" s="12"/>
      <c r="P2245" s="12"/>
      <c r="Q2245" s="12"/>
      <c r="R2245" s="12"/>
      <c r="S2245" s="12"/>
      <c r="T2245" s="10">
        <v>2152.75</v>
      </c>
    </row>
    <row r="2246" spans="1:20" ht="15.75" thickBot="1" x14ac:dyDescent="0.3">
      <c r="A2246" s="4" t="s">
        <v>479</v>
      </c>
      <c r="B2246" s="4" t="s">
        <v>170</v>
      </c>
      <c r="C2246" s="4" t="s">
        <v>171</v>
      </c>
      <c r="D2246" s="4" t="s">
        <v>491</v>
      </c>
      <c r="E2246" s="4" t="s">
        <v>492</v>
      </c>
      <c r="F2246" s="4" t="s">
        <v>50</v>
      </c>
      <c r="G2246" s="4" t="s">
        <v>51</v>
      </c>
      <c r="H2246" s="8"/>
      <c r="I2246" s="8"/>
      <c r="J2246" s="8"/>
      <c r="K2246" s="8"/>
      <c r="L2246" s="9">
        <v>536</v>
      </c>
      <c r="M2246" s="8"/>
      <c r="N2246" s="8"/>
      <c r="O2246" s="8"/>
      <c r="P2246" s="8"/>
      <c r="Q2246" s="8"/>
      <c r="R2246" s="8"/>
      <c r="S2246" s="8"/>
      <c r="T2246" s="10">
        <v>536</v>
      </c>
    </row>
    <row r="2247" spans="1:20" ht="15.75" thickBot="1" x14ac:dyDescent="0.3">
      <c r="A2247" s="4" t="s">
        <v>479</v>
      </c>
      <c r="B2247" s="4" t="s">
        <v>170</v>
      </c>
      <c r="C2247" s="4" t="s">
        <v>171</v>
      </c>
      <c r="D2247" s="4" t="s">
        <v>491</v>
      </c>
      <c r="E2247" s="4" t="s">
        <v>492</v>
      </c>
      <c r="F2247" s="4" t="s">
        <v>284</v>
      </c>
      <c r="G2247" s="4" t="s">
        <v>285</v>
      </c>
      <c r="H2247" s="12"/>
      <c r="I2247" s="12"/>
      <c r="J2247" s="12"/>
      <c r="K2247" s="11">
        <v>375</v>
      </c>
      <c r="L2247" s="11">
        <v>150</v>
      </c>
      <c r="M2247" s="12"/>
      <c r="N2247" s="12"/>
      <c r="O2247" s="12"/>
      <c r="P2247" s="12"/>
      <c r="Q2247" s="12"/>
      <c r="R2247" s="12"/>
      <c r="S2247" s="12"/>
      <c r="T2247" s="10">
        <v>525</v>
      </c>
    </row>
    <row r="2248" spans="1:20" ht="15.75" thickBot="1" x14ac:dyDescent="0.3">
      <c r="A2248" s="4" t="s">
        <v>479</v>
      </c>
      <c r="B2248" s="4" t="s">
        <v>170</v>
      </c>
      <c r="C2248" s="4" t="s">
        <v>171</v>
      </c>
      <c r="D2248" s="4" t="s">
        <v>491</v>
      </c>
      <c r="E2248" s="4" t="s">
        <v>492</v>
      </c>
      <c r="F2248" s="4" t="s">
        <v>260</v>
      </c>
      <c r="G2248" s="4" t="s">
        <v>261</v>
      </c>
      <c r="H2248" s="8"/>
      <c r="I2248" s="8"/>
      <c r="J2248" s="8"/>
      <c r="K2248" s="9">
        <v>692.17</v>
      </c>
      <c r="L2248" s="8"/>
      <c r="M2248" s="8"/>
      <c r="N2248" s="8"/>
      <c r="O2248" s="8"/>
      <c r="P2248" s="8"/>
      <c r="Q2248" s="8"/>
      <c r="R2248" s="8"/>
      <c r="S2248" s="8"/>
      <c r="T2248" s="10">
        <v>692.17</v>
      </c>
    </row>
    <row r="2249" spans="1:20" ht="15.75" thickBot="1" x14ac:dyDescent="0.3">
      <c r="A2249" s="4" t="s">
        <v>479</v>
      </c>
      <c r="B2249" s="4" t="s">
        <v>170</v>
      </c>
      <c r="C2249" s="4" t="s">
        <v>171</v>
      </c>
      <c r="D2249" s="4" t="s">
        <v>491</v>
      </c>
      <c r="E2249" s="4" t="s">
        <v>492</v>
      </c>
      <c r="F2249" s="4" t="s">
        <v>207</v>
      </c>
      <c r="G2249" s="4" t="s">
        <v>208</v>
      </c>
      <c r="H2249" s="12"/>
      <c r="I2249" s="12"/>
      <c r="J2249" s="12"/>
      <c r="K2249" s="12"/>
      <c r="L2249" s="11">
        <v>18.559999999999999</v>
      </c>
      <c r="M2249" s="12"/>
      <c r="N2249" s="12"/>
      <c r="O2249" s="12"/>
      <c r="P2249" s="12"/>
      <c r="Q2249" s="12"/>
      <c r="R2249" s="12"/>
      <c r="S2249" s="12"/>
      <c r="T2249" s="10">
        <v>18.559999999999999</v>
      </c>
    </row>
    <row r="2250" spans="1:20" ht="15.75" thickBot="1" x14ac:dyDescent="0.3">
      <c r="A2250" s="4" t="s">
        <v>479</v>
      </c>
      <c r="B2250" s="4" t="s">
        <v>170</v>
      </c>
      <c r="C2250" s="4" t="s">
        <v>171</v>
      </c>
      <c r="D2250" s="4" t="s">
        <v>491</v>
      </c>
      <c r="E2250" s="4" t="s">
        <v>492</v>
      </c>
      <c r="F2250" s="4" t="s">
        <v>130</v>
      </c>
      <c r="G2250" s="4" t="s">
        <v>131</v>
      </c>
      <c r="H2250" s="8"/>
      <c r="I2250" s="8"/>
      <c r="J2250" s="9">
        <v>38.869999999999997</v>
      </c>
      <c r="K2250" s="9">
        <v>39.450000000000003</v>
      </c>
      <c r="L2250" s="8"/>
      <c r="M2250" s="8"/>
      <c r="N2250" s="8"/>
      <c r="O2250" s="8"/>
      <c r="P2250" s="8"/>
      <c r="Q2250" s="8"/>
      <c r="R2250" s="8"/>
      <c r="S2250" s="8"/>
      <c r="T2250" s="10">
        <v>78.319999999999993</v>
      </c>
    </row>
    <row r="2251" spans="1:20" ht="15.75" thickBot="1" x14ac:dyDescent="0.3">
      <c r="A2251" s="4" t="s">
        <v>479</v>
      </c>
      <c r="B2251" s="4" t="s">
        <v>170</v>
      </c>
      <c r="C2251" s="4" t="s">
        <v>171</v>
      </c>
      <c r="D2251" s="4" t="s">
        <v>491</v>
      </c>
      <c r="E2251" s="4" t="s">
        <v>492</v>
      </c>
      <c r="F2251" s="4" t="s">
        <v>144</v>
      </c>
      <c r="G2251" s="4" t="s">
        <v>145</v>
      </c>
      <c r="H2251" s="12"/>
      <c r="I2251" s="12"/>
      <c r="J2251" s="11">
        <v>71.75</v>
      </c>
      <c r="K2251" s="11">
        <v>46.1</v>
      </c>
      <c r="L2251" s="11">
        <v>239</v>
      </c>
      <c r="M2251" s="11">
        <v>97.98</v>
      </c>
      <c r="N2251" s="12"/>
      <c r="O2251" s="12"/>
      <c r="P2251" s="12"/>
      <c r="Q2251" s="12"/>
      <c r="R2251" s="12"/>
      <c r="S2251" s="12"/>
      <c r="T2251" s="10">
        <v>454.83</v>
      </c>
    </row>
    <row r="2252" spans="1:20" ht="15.75" thickBot="1" x14ac:dyDescent="0.3">
      <c r="A2252" s="4" t="s">
        <v>479</v>
      </c>
      <c r="B2252" s="4" t="s">
        <v>170</v>
      </c>
      <c r="C2252" s="4" t="s">
        <v>171</v>
      </c>
      <c r="D2252" s="4" t="s">
        <v>491</v>
      </c>
      <c r="E2252" s="4" t="s">
        <v>492</v>
      </c>
      <c r="F2252" s="4" t="s">
        <v>148</v>
      </c>
      <c r="G2252" s="4" t="s">
        <v>149</v>
      </c>
      <c r="H2252" s="8"/>
      <c r="I2252" s="8"/>
      <c r="J2252" s="8"/>
      <c r="K2252" s="8"/>
      <c r="L2252" s="9">
        <v>282</v>
      </c>
      <c r="M2252" s="8"/>
      <c r="N2252" s="8"/>
      <c r="O2252" s="8"/>
      <c r="P2252" s="8"/>
      <c r="Q2252" s="8"/>
      <c r="R2252" s="8"/>
      <c r="S2252" s="8"/>
      <c r="T2252" s="10">
        <v>282</v>
      </c>
    </row>
    <row r="2253" spans="1:20" ht="15.75" thickBot="1" x14ac:dyDescent="0.3">
      <c r="A2253" s="4" t="s">
        <v>479</v>
      </c>
      <c r="B2253" s="4" t="s">
        <v>170</v>
      </c>
      <c r="C2253" s="4" t="s">
        <v>171</v>
      </c>
      <c r="D2253" s="4" t="s">
        <v>491</v>
      </c>
      <c r="E2253" s="4" t="s">
        <v>492</v>
      </c>
      <c r="F2253" s="4" t="s">
        <v>56</v>
      </c>
      <c r="G2253" s="4" t="s">
        <v>57</v>
      </c>
      <c r="H2253" s="12"/>
      <c r="I2253" s="11">
        <v>68.790000000000006</v>
      </c>
      <c r="J2253" s="12"/>
      <c r="K2253" s="11">
        <v>3770.89</v>
      </c>
      <c r="L2253" s="12"/>
      <c r="M2253" s="12"/>
      <c r="N2253" s="12"/>
      <c r="O2253" s="12"/>
      <c r="P2253" s="12"/>
      <c r="Q2253" s="12"/>
      <c r="R2253" s="12"/>
      <c r="S2253" s="12"/>
      <c r="T2253" s="10">
        <v>3839.68</v>
      </c>
    </row>
    <row r="2254" spans="1:20" ht="15.75" thickBot="1" x14ac:dyDescent="0.3">
      <c r="A2254" s="4" t="s">
        <v>479</v>
      </c>
      <c r="B2254" s="4" t="s">
        <v>170</v>
      </c>
      <c r="C2254" s="4" t="s">
        <v>171</v>
      </c>
      <c r="D2254" s="4" t="s">
        <v>491</v>
      </c>
      <c r="E2254" s="4" t="s">
        <v>492</v>
      </c>
      <c r="F2254" s="4" t="s">
        <v>68</v>
      </c>
      <c r="G2254" s="4" t="s">
        <v>69</v>
      </c>
      <c r="H2254" s="8"/>
      <c r="I2254" s="8"/>
      <c r="J2254" s="8"/>
      <c r="K2254" s="9">
        <v>1442.48</v>
      </c>
      <c r="L2254" s="8"/>
      <c r="M2254" s="8"/>
      <c r="N2254" s="8"/>
      <c r="O2254" s="8"/>
      <c r="P2254" s="8"/>
      <c r="Q2254" s="8"/>
      <c r="R2254" s="8"/>
      <c r="S2254" s="8"/>
      <c r="T2254" s="10">
        <v>1442.48</v>
      </c>
    </row>
    <row r="2255" spans="1:20" ht="15.75" thickBot="1" x14ac:dyDescent="0.3">
      <c r="A2255" s="4" t="s">
        <v>479</v>
      </c>
      <c r="B2255" s="4" t="s">
        <v>170</v>
      </c>
      <c r="C2255" s="4" t="s">
        <v>171</v>
      </c>
      <c r="D2255" s="4" t="s">
        <v>491</v>
      </c>
      <c r="E2255" s="4" t="s">
        <v>492</v>
      </c>
      <c r="F2255" s="4" t="s">
        <v>106</v>
      </c>
      <c r="G2255" s="4" t="s">
        <v>107</v>
      </c>
      <c r="H2255" s="11">
        <v>47.25</v>
      </c>
      <c r="I2255" s="12"/>
      <c r="J2255" s="11">
        <v>-2939.52</v>
      </c>
      <c r="K2255" s="12"/>
      <c r="L2255" s="12"/>
      <c r="M2255" s="12"/>
      <c r="N2255" s="12"/>
      <c r="O2255" s="12"/>
      <c r="P2255" s="12"/>
      <c r="Q2255" s="12"/>
      <c r="R2255" s="12"/>
      <c r="S2255" s="12"/>
      <c r="T2255" s="10">
        <v>-2892.27</v>
      </c>
    </row>
    <row r="2256" spans="1:20" ht="15.75" thickBot="1" x14ac:dyDescent="0.3">
      <c r="A2256" s="4" t="s">
        <v>479</v>
      </c>
      <c r="B2256" s="4" t="s">
        <v>170</v>
      </c>
      <c r="C2256" s="4" t="s">
        <v>171</v>
      </c>
      <c r="D2256" s="4" t="s">
        <v>491</v>
      </c>
      <c r="E2256" s="4" t="s">
        <v>492</v>
      </c>
      <c r="F2256" s="4" t="s">
        <v>108</v>
      </c>
      <c r="G2256" s="4" t="s">
        <v>109</v>
      </c>
      <c r="H2256" s="8"/>
      <c r="I2256" s="8"/>
      <c r="J2256" s="9">
        <v>-363.91</v>
      </c>
      <c r="K2256" s="8"/>
      <c r="L2256" s="8"/>
      <c r="M2256" s="8"/>
      <c r="N2256" s="8"/>
      <c r="O2256" s="8"/>
      <c r="P2256" s="8"/>
      <c r="Q2256" s="8"/>
      <c r="R2256" s="8"/>
      <c r="S2256" s="8"/>
      <c r="T2256" s="10">
        <v>-363.91</v>
      </c>
    </row>
    <row r="2257" spans="1:20" ht="15.75" thickBot="1" x14ac:dyDescent="0.3">
      <c r="A2257" s="4" t="s">
        <v>479</v>
      </c>
      <c r="B2257" s="4" t="s">
        <v>170</v>
      </c>
      <c r="C2257" s="4" t="s">
        <v>171</v>
      </c>
      <c r="D2257" s="4" t="s">
        <v>491</v>
      </c>
      <c r="E2257" s="4" t="s">
        <v>492</v>
      </c>
      <c r="F2257" s="4" t="s">
        <v>243</v>
      </c>
      <c r="G2257" s="4" t="s">
        <v>244</v>
      </c>
      <c r="H2257" s="12"/>
      <c r="I2257" s="12"/>
      <c r="J2257" s="11">
        <v>-21.43</v>
      </c>
      <c r="K2257" s="12"/>
      <c r="L2257" s="12"/>
      <c r="M2257" s="12"/>
      <c r="N2257" s="12"/>
      <c r="O2257" s="12"/>
      <c r="P2257" s="12"/>
      <c r="Q2257" s="12"/>
      <c r="R2257" s="12"/>
      <c r="S2257" s="12"/>
      <c r="T2257" s="10">
        <v>-21.43</v>
      </c>
    </row>
    <row r="2258" spans="1:20" ht="15.75" thickBot="1" x14ac:dyDescent="0.3">
      <c r="A2258" s="4" t="s">
        <v>479</v>
      </c>
      <c r="B2258" s="4" t="s">
        <v>170</v>
      </c>
      <c r="C2258" s="4" t="s">
        <v>171</v>
      </c>
      <c r="D2258" s="4" t="s">
        <v>482</v>
      </c>
      <c r="E2258" s="4" t="s">
        <v>483</v>
      </c>
      <c r="F2258" s="4" t="s">
        <v>110</v>
      </c>
      <c r="G2258" s="4" t="s">
        <v>111</v>
      </c>
      <c r="H2258" s="9">
        <v>69585.83</v>
      </c>
      <c r="I2258" s="9">
        <v>68493.62</v>
      </c>
      <c r="J2258" s="9">
        <v>71476.91</v>
      </c>
      <c r="K2258" s="9">
        <v>72536.98</v>
      </c>
      <c r="L2258" s="9">
        <v>62929.73</v>
      </c>
      <c r="M2258" s="9">
        <v>72624.429999999993</v>
      </c>
      <c r="N2258" s="9">
        <v>60979.43</v>
      </c>
      <c r="O2258" s="9">
        <v>66921.52</v>
      </c>
      <c r="P2258" s="9">
        <v>67397.929999999993</v>
      </c>
      <c r="Q2258" s="9">
        <v>65729.259999999995</v>
      </c>
      <c r="R2258" s="9">
        <v>67652.17</v>
      </c>
      <c r="S2258" s="9">
        <v>58826.47</v>
      </c>
      <c r="T2258" s="10">
        <v>805154.28</v>
      </c>
    </row>
    <row r="2259" spans="1:20" ht="15.75" thickBot="1" x14ac:dyDescent="0.3">
      <c r="A2259" s="4" t="s">
        <v>479</v>
      </c>
      <c r="B2259" s="4" t="s">
        <v>170</v>
      </c>
      <c r="C2259" s="4" t="s">
        <v>171</v>
      </c>
      <c r="D2259" s="4" t="s">
        <v>482</v>
      </c>
      <c r="E2259" s="4" t="s">
        <v>483</v>
      </c>
      <c r="F2259" s="4" t="s">
        <v>112</v>
      </c>
      <c r="G2259" s="4" t="s">
        <v>113</v>
      </c>
      <c r="H2259" s="12"/>
      <c r="I2259" s="12"/>
      <c r="J2259" s="12"/>
      <c r="K2259" s="12"/>
      <c r="L2259" s="11">
        <v>126</v>
      </c>
      <c r="M2259" s="12"/>
      <c r="N2259" s="12"/>
      <c r="O2259" s="12"/>
      <c r="P2259" s="12"/>
      <c r="Q2259" s="12"/>
      <c r="R2259" s="12"/>
      <c r="S2259" s="12"/>
      <c r="T2259" s="10">
        <v>126</v>
      </c>
    </row>
    <row r="2260" spans="1:20" ht="15.75" thickBot="1" x14ac:dyDescent="0.3">
      <c r="A2260" s="4" t="s">
        <v>479</v>
      </c>
      <c r="B2260" s="4" t="s">
        <v>170</v>
      </c>
      <c r="C2260" s="4" t="s">
        <v>171</v>
      </c>
      <c r="D2260" s="4" t="s">
        <v>482</v>
      </c>
      <c r="E2260" s="4" t="s">
        <v>483</v>
      </c>
      <c r="F2260" s="4" t="s">
        <v>88</v>
      </c>
      <c r="G2260" s="4" t="s">
        <v>89</v>
      </c>
      <c r="H2260" s="9">
        <v>9989.01</v>
      </c>
      <c r="I2260" s="9">
        <v>9524.14</v>
      </c>
      <c r="J2260" s="9">
        <v>10757.07</v>
      </c>
      <c r="K2260" s="9">
        <v>10757.02</v>
      </c>
      <c r="L2260" s="9">
        <v>10757.06</v>
      </c>
      <c r="M2260" s="9">
        <v>10757.04</v>
      </c>
      <c r="N2260" s="9">
        <v>10757.02</v>
      </c>
      <c r="O2260" s="9">
        <v>10733.84</v>
      </c>
      <c r="P2260" s="9">
        <v>10757.05</v>
      </c>
      <c r="Q2260" s="9">
        <v>10757.02</v>
      </c>
      <c r="R2260" s="9">
        <v>10757.04</v>
      </c>
      <c r="S2260" s="9">
        <v>10757.06</v>
      </c>
      <c r="T2260" s="10">
        <v>127060.37</v>
      </c>
    </row>
    <row r="2261" spans="1:20" ht="15.75" thickBot="1" x14ac:dyDescent="0.3">
      <c r="A2261" s="4" t="s">
        <v>479</v>
      </c>
      <c r="B2261" s="4" t="s">
        <v>170</v>
      </c>
      <c r="C2261" s="4" t="s">
        <v>171</v>
      </c>
      <c r="D2261" s="4" t="s">
        <v>482</v>
      </c>
      <c r="E2261" s="4" t="s">
        <v>483</v>
      </c>
      <c r="F2261" s="4" t="s">
        <v>90</v>
      </c>
      <c r="G2261" s="4" t="s">
        <v>91</v>
      </c>
      <c r="H2261" s="11">
        <v>38806.54</v>
      </c>
      <c r="I2261" s="11">
        <v>37000.559999999998</v>
      </c>
      <c r="J2261" s="11">
        <v>41790.21</v>
      </c>
      <c r="K2261" s="11">
        <v>41790.22</v>
      </c>
      <c r="L2261" s="11">
        <v>41790.199999999997</v>
      </c>
      <c r="M2261" s="11">
        <v>41790.17</v>
      </c>
      <c r="N2261" s="11">
        <v>41790.29</v>
      </c>
      <c r="O2261" s="11">
        <v>41699.99</v>
      </c>
      <c r="P2261" s="11">
        <v>41790.269999999997</v>
      </c>
      <c r="Q2261" s="11">
        <v>41790.230000000003</v>
      </c>
      <c r="R2261" s="11">
        <v>41790.199999999997</v>
      </c>
      <c r="S2261" s="11">
        <v>41790.26</v>
      </c>
      <c r="T2261" s="10">
        <v>493619.14</v>
      </c>
    </row>
    <row r="2262" spans="1:20" ht="15.75" thickBot="1" x14ac:dyDescent="0.3">
      <c r="A2262" s="4" t="s">
        <v>479</v>
      </c>
      <c r="B2262" s="4" t="s">
        <v>170</v>
      </c>
      <c r="C2262" s="4" t="s">
        <v>171</v>
      </c>
      <c r="D2262" s="4" t="s">
        <v>482</v>
      </c>
      <c r="E2262" s="4" t="s">
        <v>483</v>
      </c>
      <c r="F2262" s="4" t="s">
        <v>61</v>
      </c>
      <c r="G2262" s="4" t="s">
        <v>62</v>
      </c>
      <c r="H2262" s="8"/>
      <c r="I2262" s="8"/>
      <c r="J2262" s="8"/>
      <c r="K2262" s="8"/>
      <c r="L2262" s="8"/>
      <c r="M2262" s="8"/>
      <c r="N2262" s="8"/>
      <c r="O2262" s="9">
        <v>24.44</v>
      </c>
      <c r="P2262" s="8"/>
      <c r="Q2262" s="8"/>
      <c r="R2262" s="8"/>
      <c r="S2262" s="8"/>
      <c r="T2262" s="10">
        <v>24.44</v>
      </c>
    </row>
    <row r="2263" spans="1:20" ht="15.75" thickBot="1" x14ac:dyDescent="0.3">
      <c r="A2263" s="4" t="s">
        <v>479</v>
      </c>
      <c r="B2263" s="4" t="s">
        <v>170</v>
      </c>
      <c r="C2263" s="4" t="s">
        <v>171</v>
      </c>
      <c r="D2263" s="4" t="s">
        <v>482</v>
      </c>
      <c r="E2263" s="4" t="s">
        <v>483</v>
      </c>
      <c r="F2263" s="4" t="s">
        <v>120</v>
      </c>
      <c r="G2263" s="4" t="s">
        <v>121</v>
      </c>
      <c r="H2263" s="12"/>
      <c r="I2263" s="12"/>
      <c r="J2263" s="11">
        <v>56.68</v>
      </c>
      <c r="K2263" s="11">
        <v>56.68</v>
      </c>
      <c r="L2263" s="12"/>
      <c r="M2263" s="11">
        <v>56.68</v>
      </c>
      <c r="N2263" s="12"/>
      <c r="O2263" s="11">
        <v>56.68</v>
      </c>
      <c r="P2263" s="12"/>
      <c r="Q2263" s="11">
        <v>56.68</v>
      </c>
      <c r="R2263" s="12"/>
      <c r="S2263" s="12"/>
      <c r="T2263" s="10">
        <v>283.39999999999998</v>
      </c>
    </row>
    <row r="2264" spans="1:20" ht="15.75" thickBot="1" x14ac:dyDescent="0.3">
      <c r="A2264" s="4" t="s">
        <v>479</v>
      </c>
      <c r="B2264" s="4" t="s">
        <v>170</v>
      </c>
      <c r="C2264" s="4" t="s">
        <v>171</v>
      </c>
      <c r="D2264" s="4" t="s">
        <v>482</v>
      </c>
      <c r="E2264" s="4" t="s">
        <v>483</v>
      </c>
      <c r="F2264" s="4" t="s">
        <v>98</v>
      </c>
      <c r="G2264" s="4" t="s">
        <v>99</v>
      </c>
      <c r="H2264" s="8"/>
      <c r="I2264" s="8"/>
      <c r="J2264" s="9">
        <v>142.99</v>
      </c>
      <c r="K2264" s="9">
        <v>80.02</v>
      </c>
      <c r="L2264" s="9">
        <v>27.98</v>
      </c>
      <c r="M2264" s="9">
        <v>-9.99</v>
      </c>
      <c r="N2264" s="8"/>
      <c r="O2264" s="9">
        <v>86.82</v>
      </c>
      <c r="P2264" s="9">
        <v>322.23</v>
      </c>
      <c r="Q2264" s="8"/>
      <c r="R2264" s="9">
        <v>156.41</v>
      </c>
      <c r="S2264" s="9">
        <v>98.93</v>
      </c>
      <c r="T2264" s="10">
        <v>905.39</v>
      </c>
    </row>
    <row r="2265" spans="1:20" ht="15.75" thickBot="1" x14ac:dyDescent="0.3">
      <c r="A2265" s="4" t="s">
        <v>479</v>
      </c>
      <c r="B2265" s="4" t="s">
        <v>170</v>
      </c>
      <c r="C2265" s="4" t="s">
        <v>171</v>
      </c>
      <c r="D2265" s="4" t="s">
        <v>482</v>
      </c>
      <c r="E2265" s="4" t="s">
        <v>483</v>
      </c>
      <c r="F2265" s="4" t="s">
        <v>130</v>
      </c>
      <c r="G2265" s="4" t="s">
        <v>131</v>
      </c>
      <c r="H2265" s="12"/>
      <c r="I2265" s="12"/>
      <c r="J2265" s="11">
        <v>73.790000000000006</v>
      </c>
      <c r="K2265" s="11">
        <v>79.180000000000007</v>
      </c>
      <c r="L2265" s="11">
        <v>781.5</v>
      </c>
      <c r="M2265" s="11">
        <v>33.9</v>
      </c>
      <c r="N2265" s="11">
        <v>54.61</v>
      </c>
      <c r="O2265" s="11">
        <v>135.35</v>
      </c>
      <c r="P2265" s="11">
        <v>60.37</v>
      </c>
      <c r="Q2265" s="11">
        <v>62.02</v>
      </c>
      <c r="R2265" s="12"/>
      <c r="S2265" s="12"/>
      <c r="T2265" s="10">
        <v>1280.72</v>
      </c>
    </row>
    <row r="2266" spans="1:20" ht="15.75" thickBot="1" x14ac:dyDescent="0.3">
      <c r="A2266" s="4" t="s">
        <v>479</v>
      </c>
      <c r="B2266" s="4" t="s">
        <v>170</v>
      </c>
      <c r="C2266" s="4" t="s">
        <v>171</v>
      </c>
      <c r="D2266" s="4" t="s">
        <v>482</v>
      </c>
      <c r="E2266" s="4" t="s">
        <v>483</v>
      </c>
      <c r="F2266" s="4" t="s">
        <v>132</v>
      </c>
      <c r="G2266" s="4" t="s">
        <v>133</v>
      </c>
      <c r="H2266" s="8"/>
      <c r="I2266" s="8"/>
      <c r="J2266" s="8"/>
      <c r="K2266" s="8"/>
      <c r="L2266" s="8"/>
      <c r="M2266" s="8"/>
      <c r="N2266" s="8"/>
      <c r="O2266" s="9">
        <v>100.15</v>
      </c>
      <c r="P2266" s="8"/>
      <c r="Q2266" s="8"/>
      <c r="R2266" s="8"/>
      <c r="S2266" s="8"/>
      <c r="T2266" s="10">
        <v>100.15</v>
      </c>
    </row>
    <row r="2267" spans="1:20" ht="15.75" thickBot="1" x14ac:dyDescent="0.3">
      <c r="A2267" s="4" t="s">
        <v>479</v>
      </c>
      <c r="B2267" s="4" t="s">
        <v>170</v>
      </c>
      <c r="C2267" s="4" t="s">
        <v>171</v>
      </c>
      <c r="D2267" s="4" t="s">
        <v>482</v>
      </c>
      <c r="E2267" s="4" t="s">
        <v>483</v>
      </c>
      <c r="F2267" s="4" t="s">
        <v>136</v>
      </c>
      <c r="G2267" s="4" t="s">
        <v>137</v>
      </c>
      <c r="H2267" s="12"/>
      <c r="I2267" s="12"/>
      <c r="J2267" s="12"/>
      <c r="K2267" s="12"/>
      <c r="L2267" s="12"/>
      <c r="M2267" s="12"/>
      <c r="N2267" s="12"/>
      <c r="O2267" s="12"/>
      <c r="P2267" s="12"/>
      <c r="Q2267" s="12"/>
      <c r="R2267" s="12"/>
      <c r="S2267" s="11">
        <v>12</v>
      </c>
      <c r="T2267" s="10">
        <v>12</v>
      </c>
    </row>
    <row r="2268" spans="1:20" ht="15.75" thickBot="1" x14ac:dyDescent="0.3">
      <c r="A2268" s="4" t="s">
        <v>479</v>
      </c>
      <c r="B2268" s="4" t="s">
        <v>170</v>
      </c>
      <c r="C2268" s="4" t="s">
        <v>171</v>
      </c>
      <c r="D2268" s="4" t="s">
        <v>482</v>
      </c>
      <c r="E2268" s="4" t="s">
        <v>483</v>
      </c>
      <c r="F2268" s="4" t="s">
        <v>144</v>
      </c>
      <c r="G2268" s="4" t="s">
        <v>145</v>
      </c>
      <c r="H2268" s="9">
        <v>215.54</v>
      </c>
      <c r="I2268" s="9">
        <v>301.77999999999997</v>
      </c>
      <c r="J2268" s="9">
        <v>218.87</v>
      </c>
      <c r="K2268" s="9">
        <v>325.83</v>
      </c>
      <c r="L2268" s="9">
        <v>471.25</v>
      </c>
      <c r="M2268" s="9">
        <v>250.5</v>
      </c>
      <c r="N2268" s="9">
        <v>238.7</v>
      </c>
      <c r="O2268" s="9">
        <v>575.69000000000005</v>
      </c>
      <c r="P2268" s="9">
        <v>251.25</v>
      </c>
      <c r="Q2268" s="9">
        <v>245.39</v>
      </c>
      <c r="R2268" s="9">
        <v>276.25</v>
      </c>
      <c r="S2268" s="8"/>
      <c r="T2268" s="10">
        <v>3371.05</v>
      </c>
    </row>
    <row r="2269" spans="1:20" ht="15.75" thickBot="1" x14ac:dyDescent="0.3">
      <c r="A2269" s="4" t="s">
        <v>479</v>
      </c>
      <c r="B2269" s="4" t="s">
        <v>170</v>
      </c>
      <c r="C2269" s="4" t="s">
        <v>171</v>
      </c>
      <c r="D2269" s="4" t="s">
        <v>482</v>
      </c>
      <c r="E2269" s="4" t="s">
        <v>483</v>
      </c>
      <c r="F2269" s="4" t="s">
        <v>146</v>
      </c>
      <c r="G2269" s="4" t="s">
        <v>147</v>
      </c>
      <c r="H2269" s="12"/>
      <c r="I2269" s="11">
        <v>9.5</v>
      </c>
      <c r="J2269" s="12"/>
      <c r="K2269" s="12"/>
      <c r="L2269" s="12"/>
      <c r="M2269" s="11">
        <v>357.5</v>
      </c>
      <c r="N2269" s="12"/>
      <c r="O2269" s="12"/>
      <c r="P2269" s="11">
        <v>300.89999999999998</v>
      </c>
      <c r="Q2269" s="12"/>
      <c r="R2269" s="12"/>
      <c r="S2269" s="12"/>
      <c r="T2269" s="10">
        <v>667.9</v>
      </c>
    </row>
    <row r="2270" spans="1:20" ht="15.75" thickBot="1" x14ac:dyDescent="0.3">
      <c r="A2270" s="4" t="s">
        <v>479</v>
      </c>
      <c r="B2270" s="4" t="s">
        <v>170</v>
      </c>
      <c r="C2270" s="4" t="s">
        <v>171</v>
      </c>
      <c r="D2270" s="4" t="s">
        <v>482</v>
      </c>
      <c r="E2270" s="4" t="s">
        <v>483</v>
      </c>
      <c r="F2270" s="4" t="s">
        <v>148</v>
      </c>
      <c r="G2270" s="4" t="s">
        <v>149</v>
      </c>
      <c r="H2270" s="8"/>
      <c r="I2270" s="9">
        <v>231.6</v>
      </c>
      <c r="J2270" s="8"/>
      <c r="K2270" s="8"/>
      <c r="L2270" s="8"/>
      <c r="M2270" s="8"/>
      <c r="N2270" s="8"/>
      <c r="O2270" s="8"/>
      <c r="P2270" s="8"/>
      <c r="Q2270" s="8"/>
      <c r="R2270" s="8"/>
      <c r="S2270" s="8"/>
      <c r="T2270" s="10">
        <v>231.6</v>
      </c>
    </row>
    <row r="2271" spans="1:20" ht="15.75" thickBot="1" x14ac:dyDescent="0.3">
      <c r="A2271" s="4" t="s">
        <v>479</v>
      </c>
      <c r="B2271" s="4" t="s">
        <v>170</v>
      </c>
      <c r="C2271" s="4" t="s">
        <v>171</v>
      </c>
      <c r="D2271" s="4" t="s">
        <v>482</v>
      </c>
      <c r="E2271" s="4" t="s">
        <v>483</v>
      </c>
      <c r="F2271" s="4" t="s">
        <v>166</v>
      </c>
      <c r="G2271" s="4" t="s">
        <v>167</v>
      </c>
      <c r="H2271" s="11">
        <v>-109849.08</v>
      </c>
      <c r="I2271" s="11">
        <v>-74373.73</v>
      </c>
      <c r="J2271" s="11">
        <v>-97090.26</v>
      </c>
      <c r="K2271" s="11">
        <v>-86757.49</v>
      </c>
      <c r="L2271" s="11">
        <v>-97656.78</v>
      </c>
      <c r="M2271" s="11">
        <v>-85079.34</v>
      </c>
      <c r="N2271" s="11">
        <v>-74187</v>
      </c>
      <c r="O2271" s="11">
        <v>-84944.94</v>
      </c>
      <c r="P2271" s="11">
        <v>-42719.58</v>
      </c>
      <c r="Q2271" s="11">
        <v>-121656.94</v>
      </c>
      <c r="R2271" s="11">
        <v>-75153.119999999995</v>
      </c>
      <c r="S2271" s="11">
        <v>-55565.82</v>
      </c>
      <c r="T2271" s="10">
        <v>-1005034.08</v>
      </c>
    </row>
    <row r="2272" spans="1:20" ht="15.75" thickBot="1" x14ac:dyDescent="0.3">
      <c r="A2272" s="4" t="s">
        <v>479</v>
      </c>
      <c r="B2272" s="4" t="s">
        <v>170</v>
      </c>
      <c r="C2272" s="4" t="s">
        <v>171</v>
      </c>
      <c r="D2272" s="4" t="s">
        <v>490</v>
      </c>
      <c r="E2272" s="4" t="s">
        <v>483</v>
      </c>
      <c r="F2272" s="4" t="s">
        <v>130</v>
      </c>
      <c r="G2272" s="4" t="s">
        <v>131</v>
      </c>
      <c r="H2272" s="9">
        <v>57.07</v>
      </c>
      <c r="I2272" s="8"/>
      <c r="J2272" s="8"/>
      <c r="K2272" s="8"/>
      <c r="L2272" s="8"/>
      <c r="M2272" s="8"/>
      <c r="N2272" s="8"/>
      <c r="O2272" s="8"/>
      <c r="P2272" s="8"/>
      <c r="Q2272" s="8"/>
      <c r="R2272" s="8"/>
      <c r="S2272" s="8"/>
      <c r="T2272" s="10">
        <v>57.07</v>
      </c>
    </row>
    <row r="2273" spans="1:20" ht="15.75" thickBot="1" x14ac:dyDescent="0.3">
      <c r="A2273" s="4" t="s">
        <v>479</v>
      </c>
      <c r="B2273" s="4" t="s">
        <v>292</v>
      </c>
      <c r="C2273" s="4" t="s">
        <v>293</v>
      </c>
      <c r="D2273" s="4" t="s">
        <v>482</v>
      </c>
      <c r="E2273" s="4" t="s">
        <v>483</v>
      </c>
      <c r="F2273" s="4" t="s">
        <v>110</v>
      </c>
      <c r="G2273" s="4" t="s">
        <v>111</v>
      </c>
      <c r="H2273" s="11">
        <v>31443.31</v>
      </c>
      <c r="I2273" s="11">
        <v>32302.959999999999</v>
      </c>
      <c r="J2273" s="11">
        <v>31976.49</v>
      </c>
      <c r="K2273" s="11">
        <v>29413.32</v>
      </c>
      <c r="L2273" s="11">
        <v>29816.34</v>
      </c>
      <c r="M2273" s="11">
        <v>31304.05</v>
      </c>
      <c r="N2273" s="11">
        <v>30325.39</v>
      </c>
      <c r="O2273" s="11">
        <v>27798.47</v>
      </c>
      <c r="P2273" s="11">
        <v>26487.85</v>
      </c>
      <c r="Q2273" s="11">
        <v>31655.919999999998</v>
      </c>
      <c r="R2273" s="11">
        <v>27619.09</v>
      </c>
      <c r="S2273" s="11">
        <v>26450.14</v>
      </c>
      <c r="T2273" s="10">
        <v>356593.33</v>
      </c>
    </row>
    <row r="2274" spans="1:20" ht="15.75" thickBot="1" x14ac:dyDescent="0.3">
      <c r="A2274" s="4" t="s">
        <v>479</v>
      </c>
      <c r="B2274" s="4" t="s">
        <v>292</v>
      </c>
      <c r="C2274" s="4" t="s">
        <v>293</v>
      </c>
      <c r="D2274" s="4" t="s">
        <v>482</v>
      </c>
      <c r="E2274" s="4" t="s">
        <v>483</v>
      </c>
      <c r="F2274" s="4" t="s">
        <v>112</v>
      </c>
      <c r="G2274" s="4" t="s">
        <v>113</v>
      </c>
      <c r="H2274" s="8"/>
      <c r="I2274" s="8"/>
      <c r="J2274" s="8"/>
      <c r="K2274" s="8"/>
      <c r="L2274" s="9">
        <v>126</v>
      </c>
      <c r="M2274" s="8"/>
      <c r="N2274" s="8"/>
      <c r="O2274" s="8"/>
      <c r="P2274" s="8"/>
      <c r="Q2274" s="8"/>
      <c r="R2274" s="8"/>
      <c r="S2274" s="8"/>
      <c r="T2274" s="10">
        <v>126</v>
      </c>
    </row>
    <row r="2275" spans="1:20" ht="15.75" thickBot="1" x14ac:dyDescent="0.3">
      <c r="A2275" s="4" t="s">
        <v>479</v>
      </c>
      <c r="B2275" s="4" t="s">
        <v>292</v>
      </c>
      <c r="C2275" s="4" t="s">
        <v>293</v>
      </c>
      <c r="D2275" s="4" t="s">
        <v>482</v>
      </c>
      <c r="E2275" s="4" t="s">
        <v>483</v>
      </c>
      <c r="F2275" s="4" t="s">
        <v>88</v>
      </c>
      <c r="G2275" s="4" t="s">
        <v>89</v>
      </c>
      <c r="H2275" s="11">
        <v>4489.09</v>
      </c>
      <c r="I2275" s="11">
        <v>4528.6499999999996</v>
      </c>
      <c r="J2275" s="11">
        <v>4667.58</v>
      </c>
      <c r="K2275" s="11">
        <v>4667.5600000000004</v>
      </c>
      <c r="L2275" s="11">
        <v>4667.59</v>
      </c>
      <c r="M2275" s="11">
        <v>4667.59</v>
      </c>
      <c r="N2275" s="11">
        <v>4667.6000000000004</v>
      </c>
      <c r="O2275" s="11">
        <v>4667.58</v>
      </c>
      <c r="P2275" s="11">
        <v>4667.57</v>
      </c>
      <c r="Q2275" s="11">
        <v>4667.58</v>
      </c>
      <c r="R2275" s="11">
        <v>4667.6000000000004</v>
      </c>
      <c r="S2275" s="11">
        <v>4667.5600000000004</v>
      </c>
      <c r="T2275" s="10">
        <v>55693.55</v>
      </c>
    </row>
    <row r="2276" spans="1:20" ht="15.75" thickBot="1" x14ac:dyDescent="0.3">
      <c r="A2276" s="4" t="s">
        <v>479</v>
      </c>
      <c r="B2276" s="4" t="s">
        <v>292</v>
      </c>
      <c r="C2276" s="4" t="s">
        <v>293</v>
      </c>
      <c r="D2276" s="4" t="s">
        <v>482</v>
      </c>
      <c r="E2276" s="4" t="s">
        <v>483</v>
      </c>
      <c r="F2276" s="4" t="s">
        <v>90</v>
      </c>
      <c r="G2276" s="4" t="s">
        <v>91</v>
      </c>
      <c r="H2276" s="9">
        <v>17439.79</v>
      </c>
      <c r="I2276" s="9">
        <v>17593.5</v>
      </c>
      <c r="J2276" s="9">
        <v>18133.22</v>
      </c>
      <c r="K2276" s="9">
        <v>18133.22</v>
      </c>
      <c r="L2276" s="9">
        <v>18133.189999999999</v>
      </c>
      <c r="M2276" s="9">
        <v>18133.2</v>
      </c>
      <c r="N2276" s="9">
        <v>18133.2</v>
      </c>
      <c r="O2276" s="9">
        <v>18133.23</v>
      </c>
      <c r="P2276" s="9">
        <v>18133.25</v>
      </c>
      <c r="Q2276" s="9">
        <v>18133.2</v>
      </c>
      <c r="R2276" s="9">
        <v>18133.2</v>
      </c>
      <c r="S2276" s="9">
        <v>18133.23</v>
      </c>
      <c r="T2276" s="10">
        <v>216365.43</v>
      </c>
    </row>
    <row r="2277" spans="1:20" ht="15.75" thickBot="1" x14ac:dyDescent="0.3">
      <c r="A2277" s="4" t="s">
        <v>479</v>
      </c>
      <c r="B2277" s="4" t="s">
        <v>292</v>
      </c>
      <c r="C2277" s="4" t="s">
        <v>293</v>
      </c>
      <c r="D2277" s="4" t="s">
        <v>482</v>
      </c>
      <c r="E2277" s="4" t="s">
        <v>483</v>
      </c>
      <c r="F2277" s="4" t="s">
        <v>412</v>
      </c>
      <c r="G2277" s="4" t="s">
        <v>413</v>
      </c>
      <c r="H2277" s="12"/>
      <c r="I2277" s="12"/>
      <c r="J2277" s="11">
        <v>68.28</v>
      </c>
      <c r="K2277" s="12"/>
      <c r="L2277" s="12"/>
      <c r="M2277" s="12"/>
      <c r="N2277" s="12"/>
      <c r="O2277" s="12"/>
      <c r="P2277" s="12"/>
      <c r="Q2277" s="12"/>
      <c r="R2277" s="12"/>
      <c r="S2277" s="12"/>
      <c r="T2277" s="10">
        <v>68.28</v>
      </c>
    </row>
    <row r="2278" spans="1:20" ht="15.75" thickBot="1" x14ac:dyDescent="0.3">
      <c r="A2278" s="4" t="s">
        <v>479</v>
      </c>
      <c r="B2278" s="4" t="s">
        <v>292</v>
      </c>
      <c r="C2278" s="4" t="s">
        <v>293</v>
      </c>
      <c r="D2278" s="4" t="s">
        <v>482</v>
      </c>
      <c r="E2278" s="4" t="s">
        <v>483</v>
      </c>
      <c r="F2278" s="4" t="s">
        <v>166</v>
      </c>
      <c r="G2278" s="4" t="s">
        <v>167</v>
      </c>
      <c r="H2278" s="9">
        <v>-47360.72</v>
      </c>
      <c r="I2278" s="9">
        <v>-41594.92</v>
      </c>
      <c r="J2278" s="9">
        <v>-45191.51</v>
      </c>
      <c r="K2278" s="9">
        <v>-39032.550000000003</v>
      </c>
      <c r="L2278" s="9">
        <v>-43388.62</v>
      </c>
      <c r="M2278" s="9">
        <v>-45614.12</v>
      </c>
      <c r="N2278" s="9">
        <v>-43423.14</v>
      </c>
      <c r="O2278" s="9">
        <v>-36746.639999999999</v>
      </c>
      <c r="P2278" s="9">
        <v>-23393.64</v>
      </c>
      <c r="Q2278" s="9">
        <v>-60002.2</v>
      </c>
      <c r="R2278" s="9">
        <v>-38920.36</v>
      </c>
      <c r="S2278" s="9">
        <v>-36384.32</v>
      </c>
      <c r="T2278" s="10">
        <v>-501052.74</v>
      </c>
    </row>
    <row r="2279" spans="1:20" ht="15.75" thickBot="1" x14ac:dyDescent="0.3">
      <c r="A2279" s="4" t="s">
        <v>479</v>
      </c>
      <c r="B2279" s="4" t="s">
        <v>355</v>
      </c>
      <c r="C2279" s="4" t="s">
        <v>356</v>
      </c>
      <c r="D2279" s="4" t="s">
        <v>486</v>
      </c>
      <c r="E2279" s="4" t="s">
        <v>487</v>
      </c>
      <c r="F2279" s="4" t="s">
        <v>118</v>
      </c>
      <c r="G2279" s="4" t="s">
        <v>119</v>
      </c>
      <c r="H2279" s="12"/>
      <c r="I2279" s="12"/>
      <c r="J2279" s="12"/>
      <c r="K2279" s="12"/>
      <c r="L2279" s="12"/>
      <c r="M2279" s="12"/>
      <c r="N2279" s="12"/>
      <c r="O2279" s="12"/>
      <c r="P2279" s="12"/>
      <c r="Q2279" s="12"/>
      <c r="R2279" s="11">
        <v>119</v>
      </c>
      <c r="S2279" s="12"/>
      <c r="T2279" s="10">
        <v>119</v>
      </c>
    </row>
    <row r="2280" spans="1:20" ht="15.75" thickBot="1" x14ac:dyDescent="0.3">
      <c r="A2280" s="4" t="s">
        <v>479</v>
      </c>
      <c r="B2280" s="4" t="s">
        <v>355</v>
      </c>
      <c r="C2280" s="4" t="s">
        <v>356</v>
      </c>
      <c r="D2280" s="4" t="s">
        <v>486</v>
      </c>
      <c r="E2280" s="4" t="s">
        <v>487</v>
      </c>
      <c r="F2280" s="4" t="s">
        <v>144</v>
      </c>
      <c r="G2280" s="4" t="s">
        <v>145</v>
      </c>
      <c r="H2280" s="9">
        <v>40.75</v>
      </c>
      <c r="I2280" s="8"/>
      <c r="J2280" s="8"/>
      <c r="K2280" s="8"/>
      <c r="L2280" s="8"/>
      <c r="M2280" s="8"/>
      <c r="N2280" s="8"/>
      <c r="O2280" s="8"/>
      <c r="P2280" s="8"/>
      <c r="Q2280" s="8"/>
      <c r="R2280" s="9">
        <v>57.35</v>
      </c>
      <c r="S2280" s="9">
        <v>21.45</v>
      </c>
      <c r="T2280" s="10">
        <v>119.55</v>
      </c>
    </row>
    <row r="2281" spans="1:20" ht="15.75" thickBot="1" x14ac:dyDescent="0.3">
      <c r="A2281" s="4" t="s">
        <v>479</v>
      </c>
      <c r="B2281" s="4" t="s">
        <v>355</v>
      </c>
      <c r="C2281" s="4" t="s">
        <v>356</v>
      </c>
      <c r="D2281" s="4" t="s">
        <v>488</v>
      </c>
      <c r="E2281" s="4" t="s">
        <v>489</v>
      </c>
      <c r="F2281" s="4" t="s">
        <v>166</v>
      </c>
      <c r="G2281" s="4" t="s">
        <v>167</v>
      </c>
      <c r="H2281" s="12"/>
      <c r="I2281" s="12"/>
      <c r="J2281" s="12"/>
      <c r="K2281" s="15">
        <v>0</v>
      </c>
      <c r="L2281" s="12"/>
      <c r="M2281" s="12"/>
      <c r="N2281" s="12"/>
      <c r="O2281" s="12"/>
      <c r="P2281" s="12"/>
      <c r="Q2281" s="12"/>
      <c r="R2281" s="12"/>
      <c r="S2281" s="12"/>
      <c r="T2281" s="14">
        <v>0</v>
      </c>
    </row>
    <row r="2282" spans="1:20" ht="15.75" thickBot="1" x14ac:dyDescent="0.3">
      <c r="A2282" s="4" t="s">
        <v>479</v>
      </c>
      <c r="B2282" s="4" t="s">
        <v>438</v>
      </c>
      <c r="C2282" s="4" t="s">
        <v>439</v>
      </c>
      <c r="D2282" s="4" t="s">
        <v>486</v>
      </c>
      <c r="E2282" s="4" t="s">
        <v>487</v>
      </c>
      <c r="F2282" s="4" t="s">
        <v>110</v>
      </c>
      <c r="G2282" s="4" t="s">
        <v>111</v>
      </c>
      <c r="H2282" s="9">
        <v>154812.68</v>
      </c>
      <c r="I2282" s="9">
        <v>168022.89</v>
      </c>
      <c r="J2282" s="9">
        <v>165823.66</v>
      </c>
      <c r="K2282" s="9">
        <v>172271.79</v>
      </c>
      <c r="L2282" s="9">
        <v>158533.76999999999</v>
      </c>
      <c r="M2282" s="9">
        <v>171636.48000000001</v>
      </c>
      <c r="N2282" s="9">
        <v>143802.03</v>
      </c>
      <c r="O2282" s="9">
        <v>150086.93</v>
      </c>
      <c r="P2282" s="9">
        <v>151064.03</v>
      </c>
      <c r="Q2282" s="9">
        <v>161609.95000000001</v>
      </c>
      <c r="R2282" s="9">
        <v>139711.79999999999</v>
      </c>
      <c r="S2282" s="9">
        <v>135335.43</v>
      </c>
      <c r="T2282" s="10">
        <v>1872711.44</v>
      </c>
    </row>
    <row r="2283" spans="1:20" ht="15.75" thickBot="1" x14ac:dyDescent="0.3">
      <c r="A2283" s="4" t="s">
        <v>479</v>
      </c>
      <c r="B2283" s="4" t="s">
        <v>438</v>
      </c>
      <c r="C2283" s="4" t="s">
        <v>439</v>
      </c>
      <c r="D2283" s="4" t="s">
        <v>486</v>
      </c>
      <c r="E2283" s="4" t="s">
        <v>487</v>
      </c>
      <c r="F2283" s="4" t="s">
        <v>112</v>
      </c>
      <c r="G2283" s="4" t="s">
        <v>113</v>
      </c>
      <c r="H2283" s="12"/>
      <c r="I2283" s="12"/>
      <c r="J2283" s="12"/>
      <c r="K2283" s="12"/>
      <c r="L2283" s="11">
        <v>377.99</v>
      </c>
      <c r="M2283" s="11">
        <v>1250</v>
      </c>
      <c r="N2283" s="11">
        <v>1250</v>
      </c>
      <c r="O2283" s="11">
        <v>1250</v>
      </c>
      <c r="P2283" s="11">
        <v>1250</v>
      </c>
      <c r="Q2283" s="11">
        <v>1250</v>
      </c>
      <c r="R2283" s="11">
        <v>1250</v>
      </c>
      <c r="S2283" s="11">
        <v>1250</v>
      </c>
      <c r="T2283" s="10">
        <v>9127.99</v>
      </c>
    </row>
    <row r="2284" spans="1:20" ht="15.75" thickBot="1" x14ac:dyDescent="0.3">
      <c r="A2284" s="4" t="s">
        <v>479</v>
      </c>
      <c r="B2284" s="4" t="s">
        <v>438</v>
      </c>
      <c r="C2284" s="4" t="s">
        <v>439</v>
      </c>
      <c r="D2284" s="4" t="s">
        <v>486</v>
      </c>
      <c r="E2284" s="4" t="s">
        <v>487</v>
      </c>
      <c r="F2284" s="4" t="s">
        <v>88</v>
      </c>
      <c r="G2284" s="4" t="s">
        <v>89</v>
      </c>
      <c r="H2284" s="9">
        <v>22473.1</v>
      </c>
      <c r="I2284" s="9">
        <v>24105.14</v>
      </c>
      <c r="J2284" s="9">
        <v>24856.639999999999</v>
      </c>
      <c r="K2284" s="9">
        <v>24856.73</v>
      </c>
      <c r="L2284" s="9">
        <v>25486.85</v>
      </c>
      <c r="M2284" s="9">
        <v>25661.65</v>
      </c>
      <c r="N2284" s="9">
        <v>24877.35</v>
      </c>
      <c r="O2284" s="9">
        <v>23975.75</v>
      </c>
      <c r="P2284" s="9">
        <v>24437.37</v>
      </c>
      <c r="Q2284" s="9">
        <v>24093.54</v>
      </c>
      <c r="R2284" s="9">
        <v>23656.36</v>
      </c>
      <c r="S2284" s="9">
        <v>23885.87</v>
      </c>
      <c r="T2284" s="10">
        <v>292366.34999999998</v>
      </c>
    </row>
    <row r="2285" spans="1:20" ht="15.75" thickBot="1" x14ac:dyDescent="0.3">
      <c r="A2285" s="4" t="s">
        <v>479</v>
      </c>
      <c r="B2285" s="4" t="s">
        <v>438</v>
      </c>
      <c r="C2285" s="4" t="s">
        <v>439</v>
      </c>
      <c r="D2285" s="4" t="s">
        <v>486</v>
      </c>
      <c r="E2285" s="4" t="s">
        <v>487</v>
      </c>
      <c r="F2285" s="4" t="s">
        <v>90</v>
      </c>
      <c r="G2285" s="4" t="s">
        <v>91</v>
      </c>
      <c r="H2285" s="11">
        <v>87306.11</v>
      </c>
      <c r="I2285" s="11">
        <v>93646.26</v>
      </c>
      <c r="J2285" s="11">
        <v>96566.399999999994</v>
      </c>
      <c r="K2285" s="11">
        <v>96566.32</v>
      </c>
      <c r="L2285" s="11">
        <v>97514.42</v>
      </c>
      <c r="M2285" s="11">
        <v>99818.69</v>
      </c>
      <c r="N2285" s="11">
        <v>96772.15</v>
      </c>
      <c r="O2285" s="11">
        <v>93268.7</v>
      </c>
      <c r="P2285" s="11">
        <v>95062.14</v>
      </c>
      <c r="Q2285" s="11">
        <v>93726.58</v>
      </c>
      <c r="R2285" s="11">
        <v>92028.1</v>
      </c>
      <c r="S2285" s="11">
        <v>92919.87</v>
      </c>
      <c r="T2285" s="10">
        <v>1135195.74</v>
      </c>
    </row>
    <row r="2286" spans="1:20" ht="15.75" thickBot="1" x14ac:dyDescent="0.3">
      <c r="A2286" s="4" t="s">
        <v>479</v>
      </c>
      <c r="B2286" s="4" t="s">
        <v>438</v>
      </c>
      <c r="C2286" s="4" t="s">
        <v>439</v>
      </c>
      <c r="D2286" s="4" t="s">
        <v>486</v>
      </c>
      <c r="E2286" s="4" t="s">
        <v>487</v>
      </c>
      <c r="F2286" s="4" t="s">
        <v>118</v>
      </c>
      <c r="G2286" s="4" t="s">
        <v>119</v>
      </c>
      <c r="H2286" s="8"/>
      <c r="I2286" s="8"/>
      <c r="J2286" s="8"/>
      <c r="K2286" s="8"/>
      <c r="L2286" s="8"/>
      <c r="M2286" s="8"/>
      <c r="N2286" s="8"/>
      <c r="O2286" s="8"/>
      <c r="P2286" s="8"/>
      <c r="Q2286" s="9">
        <v>454.98</v>
      </c>
      <c r="R2286" s="9">
        <v>-237.45</v>
      </c>
      <c r="S2286" s="8"/>
      <c r="T2286" s="10">
        <v>217.53</v>
      </c>
    </row>
    <row r="2287" spans="1:20" ht="15.75" thickBot="1" x14ac:dyDescent="0.3">
      <c r="A2287" s="4" t="s">
        <v>479</v>
      </c>
      <c r="B2287" s="4" t="s">
        <v>438</v>
      </c>
      <c r="C2287" s="4" t="s">
        <v>439</v>
      </c>
      <c r="D2287" s="4" t="s">
        <v>486</v>
      </c>
      <c r="E2287" s="4" t="s">
        <v>487</v>
      </c>
      <c r="F2287" s="4" t="s">
        <v>61</v>
      </c>
      <c r="G2287" s="4" t="s">
        <v>62</v>
      </c>
      <c r="H2287" s="11">
        <v>0.02</v>
      </c>
      <c r="I2287" s="12"/>
      <c r="J2287" s="11">
        <v>189.14</v>
      </c>
      <c r="K2287" s="12"/>
      <c r="L2287" s="11">
        <v>64.040000000000006</v>
      </c>
      <c r="M2287" s="12"/>
      <c r="N2287" s="12"/>
      <c r="O2287" s="11">
        <v>29.84</v>
      </c>
      <c r="P2287" s="11">
        <v>224</v>
      </c>
      <c r="Q2287" s="12"/>
      <c r="R2287" s="11">
        <v>696.63</v>
      </c>
      <c r="S2287" s="11">
        <v>92.5</v>
      </c>
      <c r="T2287" s="10">
        <v>1296.17</v>
      </c>
    </row>
    <row r="2288" spans="1:20" ht="15.75" thickBot="1" x14ac:dyDescent="0.3">
      <c r="A2288" s="4" t="s">
        <v>479</v>
      </c>
      <c r="B2288" s="4" t="s">
        <v>438</v>
      </c>
      <c r="C2288" s="4" t="s">
        <v>439</v>
      </c>
      <c r="D2288" s="4" t="s">
        <v>486</v>
      </c>
      <c r="E2288" s="4" t="s">
        <v>487</v>
      </c>
      <c r="F2288" s="4" t="s">
        <v>120</v>
      </c>
      <c r="G2288" s="4" t="s">
        <v>121</v>
      </c>
      <c r="H2288" s="8"/>
      <c r="I2288" s="9">
        <v>174.4</v>
      </c>
      <c r="J2288" s="9">
        <v>226.72</v>
      </c>
      <c r="K2288" s="9">
        <v>104.64</v>
      </c>
      <c r="L2288" s="9">
        <v>122.08</v>
      </c>
      <c r="M2288" s="8"/>
      <c r="N2288" s="9">
        <v>104.64</v>
      </c>
      <c r="O2288" s="8"/>
      <c r="P2288" s="8"/>
      <c r="Q2288" s="8"/>
      <c r="R2288" s="8"/>
      <c r="S2288" s="9">
        <v>52.32</v>
      </c>
      <c r="T2288" s="10">
        <v>784.8</v>
      </c>
    </row>
    <row r="2289" spans="1:20" ht="15.75" thickBot="1" x14ac:dyDescent="0.3">
      <c r="A2289" s="4" t="s">
        <v>479</v>
      </c>
      <c r="B2289" s="4" t="s">
        <v>438</v>
      </c>
      <c r="C2289" s="4" t="s">
        <v>439</v>
      </c>
      <c r="D2289" s="4" t="s">
        <v>486</v>
      </c>
      <c r="E2289" s="4" t="s">
        <v>487</v>
      </c>
      <c r="F2289" s="4" t="s">
        <v>94</v>
      </c>
      <c r="G2289" s="4" t="s">
        <v>95</v>
      </c>
      <c r="H2289" s="11">
        <v>53.48</v>
      </c>
      <c r="I2289" s="11">
        <v>3.95</v>
      </c>
      <c r="J2289" s="11">
        <v>15</v>
      </c>
      <c r="K2289" s="11">
        <v>5</v>
      </c>
      <c r="L2289" s="11">
        <v>47.72</v>
      </c>
      <c r="M2289" s="11">
        <v>19.489999999999998</v>
      </c>
      <c r="N2289" s="12"/>
      <c r="O2289" s="12"/>
      <c r="P2289" s="11">
        <v>8</v>
      </c>
      <c r="Q2289" s="12"/>
      <c r="R2289" s="12"/>
      <c r="S2289" s="12"/>
      <c r="T2289" s="10">
        <v>152.63999999999999</v>
      </c>
    </row>
    <row r="2290" spans="1:20" ht="15.75" thickBot="1" x14ac:dyDescent="0.3">
      <c r="A2290" s="4" t="s">
        <v>479</v>
      </c>
      <c r="B2290" s="4" t="s">
        <v>438</v>
      </c>
      <c r="C2290" s="4" t="s">
        <v>439</v>
      </c>
      <c r="D2290" s="4" t="s">
        <v>486</v>
      </c>
      <c r="E2290" s="4" t="s">
        <v>487</v>
      </c>
      <c r="F2290" s="4" t="s">
        <v>312</v>
      </c>
      <c r="G2290" s="4" t="s">
        <v>313</v>
      </c>
      <c r="H2290" s="9">
        <v>12883.5</v>
      </c>
      <c r="I2290" s="9">
        <v>15840</v>
      </c>
      <c r="J2290" s="9">
        <v>13400</v>
      </c>
      <c r="K2290" s="9">
        <v>15840</v>
      </c>
      <c r="L2290" s="9">
        <v>-14862.25</v>
      </c>
      <c r="M2290" s="8"/>
      <c r="N2290" s="8"/>
      <c r="O2290" s="8"/>
      <c r="P2290" s="8"/>
      <c r="Q2290" s="8"/>
      <c r="R2290" s="8"/>
      <c r="S2290" s="9">
        <v>322.58</v>
      </c>
      <c r="T2290" s="10">
        <v>43423.83</v>
      </c>
    </row>
    <row r="2291" spans="1:20" ht="15.75" thickBot="1" x14ac:dyDescent="0.3">
      <c r="A2291" s="4" t="s">
        <v>479</v>
      </c>
      <c r="B2291" s="4" t="s">
        <v>438</v>
      </c>
      <c r="C2291" s="4" t="s">
        <v>439</v>
      </c>
      <c r="D2291" s="4" t="s">
        <v>486</v>
      </c>
      <c r="E2291" s="4" t="s">
        <v>487</v>
      </c>
      <c r="F2291" s="4" t="s">
        <v>44</v>
      </c>
      <c r="G2291" s="4" t="s">
        <v>45</v>
      </c>
      <c r="H2291" s="12"/>
      <c r="I2291" s="11">
        <v>2830.5</v>
      </c>
      <c r="J2291" s="11">
        <v>2796</v>
      </c>
      <c r="K2291" s="11">
        <v>1231.5</v>
      </c>
      <c r="L2291" s="12"/>
      <c r="M2291" s="12"/>
      <c r="N2291" s="12"/>
      <c r="O2291" s="12"/>
      <c r="P2291" s="11">
        <v>1116</v>
      </c>
      <c r="Q2291" s="11">
        <v>2301.46</v>
      </c>
      <c r="R2291" s="11">
        <v>1164</v>
      </c>
      <c r="S2291" s="11">
        <v>1464</v>
      </c>
      <c r="T2291" s="10">
        <v>12903.46</v>
      </c>
    </row>
    <row r="2292" spans="1:20" ht="15.75" thickBot="1" x14ac:dyDescent="0.3">
      <c r="A2292" s="4" t="s">
        <v>479</v>
      </c>
      <c r="B2292" s="4" t="s">
        <v>438</v>
      </c>
      <c r="C2292" s="4" t="s">
        <v>439</v>
      </c>
      <c r="D2292" s="4" t="s">
        <v>486</v>
      </c>
      <c r="E2292" s="4" t="s">
        <v>487</v>
      </c>
      <c r="F2292" s="4" t="s">
        <v>207</v>
      </c>
      <c r="G2292" s="4" t="s">
        <v>208</v>
      </c>
      <c r="H2292" s="8"/>
      <c r="I2292" s="9">
        <v>8</v>
      </c>
      <c r="J2292" s="8"/>
      <c r="K2292" s="8"/>
      <c r="L2292" s="9">
        <v>20</v>
      </c>
      <c r="M2292" s="9">
        <v>31.16</v>
      </c>
      <c r="N2292" s="9">
        <v>8</v>
      </c>
      <c r="O2292" s="9">
        <v>11</v>
      </c>
      <c r="P2292" s="9">
        <v>2.99</v>
      </c>
      <c r="Q2292" s="9">
        <v>8</v>
      </c>
      <c r="R2292" s="9">
        <v>67.19</v>
      </c>
      <c r="S2292" s="9">
        <v>57.69</v>
      </c>
      <c r="T2292" s="10">
        <v>214.03</v>
      </c>
    </row>
    <row r="2293" spans="1:20" ht="15.75" thickBot="1" x14ac:dyDescent="0.3">
      <c r="A2293" s="4" t="s">
        <v>479</v>
      </c>
      <c r="B2293" s="4" t="s">
        <v>438</v>
      </c>
      <c r="C2293" s="4" t="s">
        <v>439</v>
      </c>
      <c r="D2293" s="4" t="s">
        <v>486</v>
      </c>
      <c r="E2293" s="4" t="s">
        <v>487</v>
      </c>
      <c r="F2293" s="4" t="s">
        <v>128</v>
      </c>
      <c r="G2293" s="4" t="s">
        <v>129</v>
      </c>
      <c r="H2293" s="12"/>
      <c r="I2293" s="12"/>
      <c r="J2293" s="12"/>
      <c r="K2293" s="12"/>
      <c r="L2293" s="12"/>
      <c r="M2293" s="12"/>
      <c r="N2293" s="12"/>
      <c r="O2293" s="11">
        <v>28.3</v>
      </c>
      <c r="P2293" s="11">
        <v>-28.3</v>
      </c>
      <c r="Q2293" s="12"/>
      <c r="R2293" s="12"/>
      <c r="S2293" s="11">
        <v>154.18</v>
      </c>
      <c r="T2293" s="10">
        <v>154.18</v>
      </c>
    </row>
    <row r="2294" spans="1:20" ht="15.75" thickBot="1" x14ac:dyDescent="0.3">
      <c r="A2294" s="4" t="s">
        <v>479</v>
      </c>
      <c r="B2294" s="4" t="s">
        <v>438</v>
      </c>
      <c r="C2294" s="4" t="s">
        <v>439</v>
      </c>
      <c r="D2294" s="4" t="s">
        <v>486</v>
      </c>
      <c r="E2294" s="4" t="s">
        <v>487</v>
      </c>
      <c r="F2294" s="4" t="s">
        <v>98</v>
      </c>
      <c r="G2294" s="4" t="s">
        <v>99</v>
      </c>
      <c r="H2294" s="9">
        <v>252.42</v>
      </c>
      <c r="I2294" s="9">
        <v>945.04</v>
      </c>
      <c r="J2294" s="9">
        <v>1271.03</v>
      </c>
      <c r="K2294" s="9">
        <v>423.36</v>
      </c>
      <c r="L2294" s="8"/>
      <c r="M2294" s="9">
        <v>734.48</v>
      </c>
      <c r="N2294" s="9">
        <v>177.22</v>
      </c>
      <c r="O2294" s="9">
        <v>1030.74</v>
      </c>
      <c r="P2294" s="9">
        <v>312.95</v>
      </c>
      <c r="Q2294" s="9">
        <v>573.79999999999995</v>
      </c>
      <c r="R2294" s="9">
        <v>177.49</v>
      </c>
      <c r="S2294" s="9">
        <v>2079.39</v>
      </c>
      <c r="T2294" s="10">
        <v>7977.92</v>
      </c>
    </row>
    <row r="2295" spans="1:20" ht="15.75" thickBot="1" x14ac:dyDescent="0.3">
      <c r="A2295" s="4" t="s">
        <v>479</v>
      </c>
      <c r="B2295" s="4" t="s">
        <v>438</v>
      </c>
      <c r="C2295" s="4" t="s">
        <v>439</v>
      </c>
      <c r="D2295" s="4" t="s">
        <v>486</v>
      </c>
      <c r="E2295" s="4" t="s">
        <v>487</v>
      </c>
      <c r="F2295" s="4" t="s">
        <v>215</v>
      </c>
      <c r="G2295" s="4" t="s">
        <v>216</v>
      </c>
      <c r="H2295" s="11">
        <v>90</v>
      </c>
      <c r="I2295" s="12"/>
      <c r="J2295" s="12"/>
      <c r="K2295" s="12"/>
      <c r="L2295" s="12"/>
      <c r="M2295" s="12"/>
      <c r="N2295" s="12"/>
      <c r="O2295" s="12"/>
      <c r="P2295" s="12"/>
      <c r="Q2295" s="12"/>
      <c r="R2295" s="12"/>
      <c r="S2295" s="11">
        <v>95.5</v>
      </c>
      <c r="T2295" s="10">
        <v>185.5</v>
      </c>
    </row>
    <row r="2296" spans="1:20" ht="15.75" thickBot="1" x14ac:dyDescent="0.3">
      <c r="A2296" s="4" t="s">
        <v>479</v>
      </c>
      <c r="B2296" s="4" t="s">
        <v>438</v>
      </c>
      <c r="C2296" s="4" t="s">
        <v>439</v>
      </c>
      <c r="D2296" s="4" t="s">
        <v>486</v>
      </c>
      <c r="E2296" s="4" t="s">
        <v>487</v>
      </c>
      <c r="F2296" s="4" t="s">
        <v>130</v>
      </c>
      <c r="G2296" s="4" t="s">
        <v>131</v>
      </c>
      <c r="H2296" s="9">
        <v>235.05</v>
      </c>
      <c r="I2296" s="9">
        <v>164.72</v>
      </c>
      <c r="J2296" s="9">
        <v>205.52</v>
      </c>
      <c r="K2296" s="9">
        <v>323.7</v>
      </c>
      <c r="L2296" s="9">
        <v>231.87</v>
      </c>
      <c r="M2296" s="9">
        <v>379.54</v>
      </c>
      <c r="N2296" s="9">
        <v>114.97</v>
      </c>
      <c r="O2296" s="9">
        <v>280.55</v>
      </c>
      <c r="P2296" s="9">
        <v>412.61</v>
      </c>
      <c r="Q2296" s="9">
        <v>215.54</v>
      </c>
      <c r="R2296" s="9">
        <v>422.8</v>
      </c>
      <c r="S2296" s="9">
        <v>350.73</v>
      </c>
      <c r="T2296" s="10">
        <v>3337.6</v>
      </c>
    </row>
    <row r="2297" spans="1:20" ht="15.75" thickBot="1" x14ac:dyDescent="0.3">
      <c r="A2297" s="4" t="s">
        <v>479</v>
      </c>
      <c r="B2297" s="4" t="s">
        <v>438</v>
      </c>
      <c r="C2297" s="4" t="s">
        <v>439</v>
      </c>
      <c r="D2297" s="4" t="s">
        <v>486</v>
      </c>
      <c r="E2297" s="4" t="s">
        <v>487</v>
      </c>
      <c r="F2297" s="4" t="s">
        <v>132</v>
      </c>
      <c r="G2297" s="4" t="s">
        <v>133</v>
      </c>
      <c r="H2297" s="12"/>
      <c r="I2297" s="12"/>
      <c r="J2297" s="12"/>
      <c r="K2297" s="12"/>
      <c r="L2297" s="12"/>
      <c r="M2297" s="12"/>
      <c r="N2297" s="12"/>
      <c r="O2297" s="12"/>
      <c r="P2297" s="11">
        <v>30.77</v>
      </c>
      <c r="Q2297" s="12"/>
      <c r="R2297" s="12"/>
      <c r="S2297" s="12"/>
      <c r="T2297" s="10">
        <v>30.77</v>
      </c>
    </row>
    <row r="2298" spans="1:20" ht="15.75" thickBot="1" x14ac:dyDescent="0.3">
      <c r="A2298" s="4" t="s">
        <v>479</v>
      </c>
      <c r="B2298" s="4" t="s">
        <v>438</v>
      </c>
      <c r="C2298" s="4" t="s">
        <v>439</v>
      </c>
      <c r="D2298" s="4" t="s">
        <v>486</v>
      </c>
      <c r="E2298" s="4" t="s">
        <v>487</v>
      </c>
      <c r="F2298" s="4" t="s">
        <v>136</v>
      </c>
      <c r="G2298" s="4" t="s">
        <v>137</v>
      </c>
      <c r="H2298" s="9">
        <v>15</v>
      </c>
      <c r="I2298" s="9">
        <v>114.4</v>
      </c>
      <c r="J2298" s="9">
        <v>71.400000000000006</v>
      </c>
      <c r="K2298" s="9">
        <v>52.1</v>
      </c>
      <c r="L2298" s="9">
        <v>14.6</v>
      </c>
      <c r="M2298" s="9">
        <v>45.3</v>
      </c>
      <c r="N2298" s="9">
        <v>32.299999999999997</v>
      </c>
      <c r="O2298" s="9">
        <v>31.4</v>
      </c>
      <c r="P2298" s="9">
        <v>21</v>
      </c>
      <c r="Q2298" s="9">
        <v>28.1</v>
      </c>
      <c r="R2298" s="9">
        <v>52.8</v>
      </c>
      <c r="S2298" s="9">
        <v>44</v>
      </c>
      <c r="T2298" s="10">
        <v>522.4</v>
      </c>
    </row>
    <row r="2299" spans="1:20" ht="15.75" thickBot="1" x14ac:dyDescent="0.3">
      <c r="A2299" s="4" t="s">
        <v>479</v>
      </c>
      <c r="B2299" s="4" t="s">
        <v>438</v>
      </c>
      <c r="C2299" s="4" t="s">
        <v>439</v>
      </c>
      <c r="D2299" s="4" t="s">
        <v>486</v>
      </c>
      <c r="E2299" s="4" t="s">
        <v>487</v>
      </c>
      <c r="F2299" s="4" t="s">
        <v>138</v>
      </c>
      <c r="G2299" s="4" t="s">
        <v>139</v>
      </c>
      <c r="H2299" s="12"/>
      <c r="I2299" s="12"/>
      <c r="J2299" s="12"/>
      <c r="K2299" s="12"/>
      <c r="L2299" s="12"/>
      <c r="M2299" s="11">
        <v>63.36</v>
      </c>
      <c r="N2299" s="12"/>
      <c r="O2299" s="12"/>
      <c r="P2299" s="12"/>
      <c r="Q2299" s="12"/>
      <c r="R2299" s="12"/>
      <c r="S2299" s="12"/>
      <c r="T2299" s="10">
        <v>63.36</v>
      </c>
    </row>
    <row r="2300" spans="1:20" ht="15.75" thickBot="1" x14ac:dyDescent="0.3">
      <c r="A2300" s="4" t="s">
        <v>479</v>
      </c>
      <c r="B2300" s="4" t="s">
        <v>438</v>
      </c>
      <c r="C2300" s="4" t="s">
        <v>439</v>
      </c>
      <c r="D2300" s="4" t="s">
        <v>486</v>
      </c>
      <c r="E2300" s="4" t="s">
        <v>487</v>
      </c>
      <c r="F2300" s="4" t="s">
        <v>342</v>
      </c>
      <c r="G2300" s="4" t="s">
        <v>343</v>
      </c>
      <c r="H2300" s="9">
        <v>20</v>
      </c>
      <c r="I2300" s="8"/>
      <c r="J2300" s="9">
        <v>28.49</v>
      </c>
      <c r="K2300" s="9">
        <v>14.99</v>
      </c>
      <c r="L2300" s="8"/>
      <c r="M2300" s="8"/>
      <c r="N2300" s="8"/>
      <c r="O2300" s="8"/>
      <c r="P2300" s="9">
        <v>44.95</v>
      </c>
      <c r="Q2300" s="8"/>
      <c r="R2300" s="8"/>
      <c r="S2300" s="8"/>
      <c r="T2300" s="10">
        <v>108.43</v>
      </c>
    </row>
    <row r="2301" spans="1:20" ht="15.75" thickBot="1" x14ac:dyDescent="0.3">
      <c r="A2301" s="4" t="s">
        <v>479</v>
      </c>
      <c r="B2301" s="4" t="s">
        <v>438</v>
      </c>
      <c r="C2301" s="4" t="s">
        <v>439</v>
      </c>
      <c r="D2301" s="4" t="s">
        <v>486</v>
      </c>
      <c r="E2301" s="4" t="s">
        <v>487</v>
      </c>
      <c r="F2301" s="4" t="s">
        <v>286</v>
      </c>
      <c r="G2301" s="4" t="s">
        <v>287</v>
      </c>
      <c r="H2301" s="12"/>
      <c r="I2301" s="12"/>
      <c r="J2301" s="12"/>
      <c r="K2301" s="12"/>
      <c r="L2301" s="11">
        <v>16262.25</v>
      </c>
      <c r="M2301" s="12"/>
      <c r="N2301" s="12"/>
      <c r="O2301" s="12"/>
      <c r="P2301" s="12"/>
      <c r="Q2301" s="12"/>
      <c r="R2301" s="12"/>
      <c r="S2301" s="12"/>
      <c r="T2301" s="10">
        <v>16262.25</v>
      </c>
    </row>
    <row r="2302" spans="1:20" ht="15.75" thickBot="1" x14ac:dyDescent="0.3">
      <c r="A2302" s="4" t="s">
        <v>479</v>
      </c>
      <c r="B2302" s="4" t="s">
        <v>438</v>
      </c>
      <c r="C2302" s="4" t="s">
        <v>439</v>
      </c>
      <c r="D2302" s="4" t="s">
        <v>486</v>
      </c>
      <c r="E2302" s="4" t="s">
        <v>487</v>
      </c>
      <c r="F2302" s="4" t="s">
        <v>239</v>
      </c>
      <c r="G2302" s="4" t="s">
        <v>240</v>
      </c>
      <c r="H2302" s="8"/>
      <c r="I2302" s="8"/>
      <c r="J2302" s="8"/>
      <c r="K2302" s="8"/>
      <c r="L2302" s="8"/>
      <c r="M2302" s="8"/>
      <c r="N2302" s="8"/>
      <c r="O2302" s="8"/>
      <c r="P2302" s="8"/>
      <c r="Q2302" s="9">
        <v>15.99</v>
      </c>
      <c r="R2302" s="8"/>
      <c r="S2302" s="8"/>
      <c r="T2302" s="10">
        <v>15.99</v>
      </c>
    </row>
    <row r="2303" spans="1:20" ht="15.75" thickBot="1" x14ac:dyDescent="0.3">
      <c r="A2303" s="4" t="s">
        <v>479</v>
      </c>
      <c r="B2303" s="4" t="s">
        <v>438</v>
      </c>
      <c r="C2303" s="4" t="s">
        <v>439</v>
      </c>
      <c r="D2303" s="4" t="s">
        <v>486</v>
      </c>
      <c r="E2303" s="4" t="s">
        <v>487</v>
      </c>
      <c r="F2303" s="4" t="s">
        <v>144</v>
      </c>
      <c r="G2303" s="4" t="s">
        <v>145</v>
      </c>
      <c r="H2303" s="11">
        <v>130.30000000000001</v>
      </c>
      <c r="I2303" s="11">
        <v>344.31</v>
      </c>
      <c r="J2303" s="11">
        <v>218.77</v>
      </c>
      <c r="K2303" s="11">
        <v>298.38</v>
      </c>
      <c r="L2303" s="11">
        <v>839.69</v>
      </c>
      <c r="M2303" s="11">
        <v>465.02</v>
      </c>
      <c r="N2303" s="11">
        <v>687.75</v>
      </c>
      <c r="O2303" s="11">
        <v>493.28</v>
      </c>
      <c r="P2303" s="11">
        <v>286.44</v>
      </c>
      <c r="Q2303" s="11">
        <v>535.80999999999995</v>
      </c>
      <c r="R2303" s="11">
        <v>516.58000000000004</v>
      </c>
      <c r="S2303" s="11">
        <v>433.72</v>
      </c>
      <c r="T2303" s="10">
        <v>5250.05</v>
      </c>
    </row>
    <row r="2304" spans="1:20" ht="15.75" thickBot="1" x14ac:dyDescent="0.3">
      <c r="A2304" s="4" t="s">
        <v>479</v>
      </c>
      <c r="B2304" s="4" t="s">
        <v>438</v>
      </c>
      <c r="C2304" s="4" t="s">
        <v>439</v>
      </c>
      <c r="D2304" s="4" t="s">
        <v>486</v>
      </c>
      <c r="E2304" s="4" t="s">
        <v>487</v>
      </c>
      <c r="F2304" s="4" t="s">
        <v>217</v>
      </c>
      <c r="G2304" s="4" t="s">
        <v>218</v>
      </c>
      <c r="H2304" s="9">
        <v>80.36</v>
      </c>
      <c r="I2304" s="9">
        <v>143.58000000000001</v>
      </c>
      <c r="J2304" s="9">
        <v>14.99</v>
      </c>
      <c r="K2304" s="9">
        <v>143.58000000000001</v>
      </c>
      <c r="L2304" s="9">
        <v>77.03</v>
      </c>
      <c r="M2304" s="8"/>
      <c r="N2304" s="9">
        <v>784</v>
      </c>
      <c r="O2304" s="8"/>
      <c r="P2304" s="8"/>
      <c r="Q2304" s="9">
        <v>225.94</v>
      </c>
      <c r="R2304" s="8"/>
      <c r="S2304" s="9">
        <v>11</v>
      </c>
      <c r="T2304" s="10">
        <v>1480.48</v>
      </c>
    </row>
    <row r="2305" spans="1:20" ht="15.75" thickBot="1" x14ac:dyDescent="0.3">
      <c r="A2305" s="4" t="s">
        <v>479</v>
      </c>
      <c r="B2305" s="4" t="s">
        <v>438</v>
      </c>
      <c r="C2305" s="4" t="s">
        <v>439</v>
      </c>
      <c r="D2305" s="4" t="s">
        <v>486</v>
      </c>
      <c r="E2305" s="4" t="s">
        <v>487</v>
      </c>
      <c r="F2305" s="4" t="s">
        <v>146</v>
      </c>
      <c r="G2305" s="4" t="s">
        <v>147</v>
      </c>
      <c r="H2305" s="12"/>
      <c r="I2305" s="11">
        <v>575</v>
      </c>
      <c r="J2305" s="11">
        <v>272.10000000000002</v>
      </c>
      <c r="K2305" s="12"/>
      <c r="L2305" s="11">
        <v>258.11</v>
      </c>
      <c r="M2305" s="11">
        <v>512.1</v>
      </c>
      <c r="N2305" s="11">
        <v>225.39</v>
      </c>
      <c r="O2305" s="11">
        <v>342.1</v>
      </c>
      <c r="P2305" s="11">
        <v>441.04</v>
      </c>
      <c r="Q2305" s="12"/>
      <c r="R2305" s="12"/>
      <c r="S2305" s="11">
        <v>402.5</v>
      </c>
      <c r="T2305" s="10">
        <v>3028.34</v>
      </c>
    </row>
    <row r="2306" spans="1:20" ht="15.75" thickBot="1" x14ac:dyDescent="0.3">
      <c r="A2306" s="4" t="s">
        <v>479</v>
      </c>
      <c r="B2306" s="4" t="s">
        <v>438</v>
      </c>
      <c r="C2306" s="4" t="s">
        <v>439</v>
      </c>
      <c r="D2306" s="4" t="s">
        <v>486</v>
      </c>
      <c r="E2306" s="4" t="s">
        <v>487</v>
      </c>
      <c r="F2306" s="4" t="s">
        <v>148</v>
      </c>
      <c r="G2306" s="4" t="s">
        <v>149</v>
      </c>
      <c r="H2306" s="9">
        <v>149.69999999999999</v>
      </c>
      <c r="I2306" s="9">
        <v>560</v>
      </c>
      <c r="J2306" s="9">
        <v>459.5</v>
      </c>
      <c r="K2306" s="9">
        <v>538.1</v>
      </c>
      <c r="L2306" s="9">
        <v>1056.56</v>
      </c>
      <c r="M2306" s="9">
        <v>1018.83</v>
      </c>
      <c r="N2306" s="9">
        <v>109.58</v>
      </c>
      <c r="O2306" s="9">
        <v>1129.92</v>
      </c>
      <c r="P2306" s="9">
        <v>1386.2</v>
      </c>
      <c r="Q2306" s="8"/>
      <c r="R2306" s="8"/>
      <c r="S2306" s="9">
        <v>4282.8900000000003</v>
      </c>
      <c r="T2306" s="10">
        <v>10691.28</v>
      </c>
    </row>
    <row r="2307" spans="1:20" ht="15.75" thickBot="1" x14ac:dyDescent="0.3">
      <c r="A2307" s="4" t="s">
        <v>479</v>
      </c>
      <c r="B2307" s="4" t="s">
        <v>438</v>
      </c>
      <c r="C2307" s="4" t="s">
        <v>439</v>
      </c>
      <c r="D2307" s="4" t="s">
        <v>486</v>
      </c>
      <c r="E2307" s="4" t="s">
        <v>487</v>
      </c>
      <c r="F2307" s="4" t="s">
        <v>150</v>
      </c>
      <c r="G2307" s="4" t="s">
        <v>151</v>
      </c>
      <c r="H2307" s="12"/>
      <c r="I2307" s="12"/>
      <c r="J2307" s="12"/>
      <c r="K2307" s="12"/>
      <c r="L2307" s="12"/>
      <c r="M2307" s="12"/>
      <c r="N2307" s="12"/>
      <c r="O2307" s="11">
        <v>15</v>
      </c>
      <c r="P2307" s="11">
        <v>40.479999999999997</v>
      </c>
      <c r="Q2307" s="11">
        <v>84.91</v>
      </c>
      <c r="R2307" s="12"/>
      <c r="S2307" s="11">
        <v>225.9</v>
      </c>
      <c r="T2307" s="10">
        <v>366.29</v>
      </c>
    </row>
    <row r="2308" spans="1:20" ht="15.75" thickBot="1" x14ac:dyDescent="0.3">
      <c r="A2308" s="4" t="s">
        <v>479</v>
      </c>
      <c r="B2308" s="4" t="s">
        <v>438</v>
      </c>
      <c r="C2308" s="4" t="s">
        <v>439</v>
      </c>
      <c r="D2308" s="4" t="s">
        <v>486</v>
      </c>
      <c r="E2308" s="4" t="s">
        <v>487</v>
      </c>
      <c r="F2308" s="4" t="s">
        <v>152</v>
      </c>
      <c r="G2308" s="4" t="s">
        <v>153</v>
      </c>
      <c r="H2308" s="8"/>
      <c r="I2308" s="9">
        <v>285.06</v>
      </c>
      <c r="J2308" s="8"/>
      <c r="K2308" s="8"/>
      <c r="L2308" s="8"/>
      <c r="M2308" s="8"/>
      <c r="N2308" s="9">
        <v>610</v>
      </c>
      <c r="O2308" s="8"/>
      <c r="P2308" s="8"/>
      <c r="Q2308" s="8"/>
      <c r="R2308" s="9">
        <v>216</v>
      </c>
      <c r="S2308" s="9">
        <v>673.41</v>
      </c>
      <c r="T2308" s="10">
        <v>1784.47</v>
      </c>
    </row>
    <row r="2309" spans="1:20" ht="15.75" thickBot="1" x14ac:dyDescent="0.3">
      <c r="A2309" s="4" t="s">
        <v>479</v>
      </c>
      <c r="B2309" s="4" t="s">
        <v>438</v>
      </c>
      <c r="C2309" s="4" t="s">
        <v>439</v>
      </c>
      <c r="D2309" s="4" t="s">
        <v>486</v>
      </c>
      <c r="E2309" s="4" t="s">
        <v>487</v>
      </c>
      <c r="F2309" s="4" t="s">
        <v>166</v>
      </c>
      <c r="G2309" s="4" t="s">
        <v>167</v>
      </c>
      <c r="H2309" s="11">
        <v>-184398.36</v>
      </c>
      <c r="I2309" s="11">
        <v>-202028.78</v>
      </c>
      <c r="J2309" s="11">
        <v>-211646.72</v>
      </c>
      <c r="K2309" s="11">
        <v>-201301.74</v>
      </c>
      <c r="L2309" s="11">
        <v>-190163.76</v>
      </c>
      <c r="M2309" s="11">
        <v>-183577.76</v>
      </c>
      <c r="N2309" s="11">
        <v>-167569.74</v>
      </c>
      <c r="O2309" s="11">
        <v>-188735.91</v>
      </c>
      <c r="P2309" s="11">
        <v>-169037.1</v>
      </c>
      <c r="Q2309" s="11">
        <v>-258960.22</v>
      </c>
      <c r="R2309" s="11">
        <v>-177977.43</v>
      </c>
      <c r="S2309" s="11">
        <v>-157580.46</v>
      </c>
      <c r="T2309" s="10">
        <v>-2292977.98</v>
      </c>
    </row>
    <row r="2310" spans="1:20" ht="15.75" thickBot="1" x14ac:dyDescent="0.3">
      <c r="A2310" s="4" t="s">
        <v>479</v>
      </c>
      <c r="B2310" s="4" t="s">
        <v>438</v>
      </c>
      <c r="C2310" s="4" t="s">
        <v>439</v>
      </c>
      <c r="D2310" s="4" t="s">
        <v>488</v>
      </c>
      <c r="E2310" s="4" t="s">
        <v>489</v>
      </c>
      <c r="F2310" s="4" t="s">
        <v>110</v>
      </c>
      <c r="G2310" s="4" t="s">
        <v>111</v>
      </c>
      <c r="H2310" s="9">
        <v>5965.91</v>
      </c>
      <c r="I2310" s="9">
        <v>5681.82</v>
      </c>
      <c r="J2310" s="9">
        <v>5681.82</v>
      </c>
      <c r="K2310" s="9">
        <v>6609.85</v>
      </c>
      <c r="L2310" s="9">
        <v>13315.97</v>
      </c>
      <c r="M2310" s="9">
        <v>13598.48</v>
      </c>
      <c r="N2310" s="9">
        <v>11468.73</v>
      </c>
      <c r="O2310" s="9">
        <v>16337.8</v>
      </c>
      <c r="P2310" s="9">
        <v>17489.919999999998</v>
      </c>
      <c r="Q2310" s="9">
        <v>17581.169999999998</v>
      </c>
      <c r="R2310" s="9">
        <v>20963.02</v>
      </c>
      <c r="S2310" s="9">
        <v>18955.45</v>
      </c>
      <c r="T2310" s="10">
        <v>153649.94</v>
      </c>
    </row>
    <row r="2311" spans="1:20" ht="15.75" thickBot="1" x14ac:dyDescent="0.3">
      <c r="A2311" s="4" t="s">
        <v>479</v>
      </c>
      <c r="B2311" s="4" t="s">
        <v>438</v>
      </c>
      <c r="C2311" s="4" t="s">
        <v>439</v>
      </c>
      <c r="D2311" s="4" t="s">
        <v>488</v>
      </c>
      <c r="E2311" s="4" t="s">
        <v>489</v>
      </c>
      <c r="F2311" s="4" t="s">
        <v>86</v>
      </c>
      <c r="G2311" s="4" t="s">
        <v>87</v>
      </c>
      <c r="H2311" s="11">
        <v>4102.42</v>
      </c>
      <c r="I2311" s="11">
        <v>3757.02</v>
      </c>
      <c r="J2311" s="11">
        <v>3584.32</v>
      </c>
      <c r="K2311" s="11">
        <v>4534.3</v>
      </c>
      <c r="L2311" s="11">
        <v>4750.28</v>
      </c>
      <c r="M2311" s="11">
        <v>4318.38</v>
      </c>
      <c r="N2311" s="11">
        <v>2871.79</v>
      </c>
      <c r="O2311" s="11">
        <v>5009.29</v>
      </c>
      <c r="P2311" s="11">
        <v>4102.4799999999996</v>
      </c>
      <c r="Q2311" s="11">
        <v>4966.1000000000004</v>
      </c>
      <c r="R2311" s="11">
        <v>4750.3</v>
      </c>
      <c r="S2311" s="11">
        <v>2192.48</v>
      </c>
      <c r="T2311" s="10">
        <v>48939.16</v>
      </c>
    </row>
    <row r="2312" spans="1:20" ht="15.75" thickBot="1" x14ac:dyDescent="0.3">
      <c r="A2312" s="4" t="s">
        <v>479</v>
      </c>
      <c r="B2312" s="4" t="s">
        <v>438</v>
      </c>
      <c r="C2312" s="4" t="s">
        <v>439</v>
      </c>
      <c r="D2312" s="4" t="s">
        <v>488</v>
      </c>
      <c r="E2312" s="4" t="s">
        <v>489</v>
      </c>
      <c r="F2312" s="4" t="s">
        <v>116</v>
      </c>
      <c r="G2312" s="4" t="s">
        <v>117</v>
      </c>
      <c r="H2312" s="9">
        <v>404.9</v>
      </c>
      <c r="I2312" s="9">
        <v>172.03</v>
      </c>
      <c r="J2312" s="9">
        <v>-10.119999999999999</v>
      </c>
      <c r="K2312" s="8"/>
      <c r="L2312" s="8"/>
      <c r="M2312" s="8"/>
      <c r="N2312" s="8"/>
      <c r="O2312" s="8"/>
      <c r="P2312" s="8"/>
      <c r="Q2312" s="8"/>
      <c r="R2312" s="8"/>
      <c r="S2312" s="9">
        <v>41.7</v>
      </c>
      <c r="T2312" s="10">
        <v>608.51</v>
      </c>
    </row>
    <row r="2313" spans="1:20" ht="15.75" thickBot="1" x14ac:dyDescent="0.3">
      <c r="A2313" s="4" t="s">
        <v>479</v>
      </c>
      <c r="B2313" s="4" t="s">
        <v>438</v>
      </c>
      <c r="C2313" s="4" t="s">
        <v>439</v>
      </c>
      <c r="D2313" s="4" t="s">
        <v>488</v>
      </c>
      <c r="E2313" s="4" t="s">
        <v>489</v>
      </c>
      <c r="F2313" s="4" t="s">
        <v>88</v>
      </c>
      <c r="G2313" s="4" t="s">
        <v>89</v>
      </c>
      <c r="H2313" s="11">
        <v>1510.94</v>
      </c>
      <c r="I2313" s="11">
        <v>1423.65</v>
      </c>
      <c r="J2313" s="11">
        <v>1481.84</v>
      </c>
      <c r="K2313" s="11">
        <v>1501.25</v>
      </c>
      <c r="L2313" s="11">
        <v>2577.25</v>
      </c>
      <c r="M2313" s="11">
        <v>2519.16</v>
      </c>
      <c r="N2313" s="11">
        <v>2527.12</v>
      </c>
      <c r="O2313" s="11">
        <v>3310.64</v>
      </c>
      <c r="P2313" s="11">
        <v>3591.19</v>
      </c>
      <c r="Q2313" s="11">
        <v>3798.05</v>
      </c>
      <c r="R2313" s="11">
        <v>3788.2</v>
      </c>
      <c r="S2313" s="11">
        <v>3777.37</v>
      </c>
      <c r="T2313" s="10">
        <v>31806.66</v>
      </c>
    </row>
    <row r="2314" spans="1:20" ht="15.75" thickBot="1" x14ac:dyDescent="0.3">
      <c r="A2314" s="4" t="s">
        <v>479</v>
      </c>
      <c r="B2314" s="4" t="s">
        <v>438</v>
      </c>
      <c r="C2314" s="4" t="s">
        <v>439</v>
      </c>
      <c r="D2314" s="4" t="s">
        <v>488</v>
      </c>
      <c r="E2314" s="4" t="s">
        <v>489</v>
      </c>
      <c r="F2314" s="4" t="s">
        <v>90</v>
      </c>
      <c r="G2314" s="4" t="s">
        <v>91</v>
      </c>
      <c r="H2314" s="9">
        <v>5936.05</v>
      </c>
      <c r="I2314" s="9">
        <v>5558.71</v>
      </c>
      <c r="J2314" s="9">
        <v>5754.75</v>
      </c>
      <c r="K2314" s="9">
        <v>5831.63</v>
      </c>
      <c r="L2314" s="9">
        <v>10012.23</v>
      </c>
      <c r="M2314" s="9">
        <v>9786.2099999999991</v>
      </c>
      <c r="N2314" s="9">
        <v>9817.48</v>
      </c>
      <c r="O2314" s="9">
        <v>12861.4</v>
      </c>
      <c r="P2314" s="9">
        <v>13950.66</v>
      </c>
      <c r="Q2314" s="9">
        <v>14754.89</v>
      </c>
      <c r="R2314" s="9">
        <v>14716.28</v>
      </c>
      <c r="S2314" s="9">
        <v>14681.34</v>
      </c>
      <c r="T2314" s="10">
        <v>123661.63</v>
      </c>
    </row>
    <row r="2315" spans="1:20" ht="15.75" thickBot="1" x14ac:dyDescent="0.3">
      <c r="A2315" s="4" t="s">
        <v>479</v>
      </c>
      <c r="B2315" s="4" t="s">
        <v>438</v>
      </c>
      <c r="C2315" s="4" t="s">
        <v>439</v>
      </c>
      <c r="D2315" s="4" t="s">
        <v>488</v>
      </c>
      <c r="E2315" s="4" t="s">
        <v>489</v>
      </c>
      <c r="F2315" s="4" t="s">
        <v>120</v>
      </c>
      <c r="G2315" s="4" t="s">
        <v>121</v>
      </c>
      <c r="H2315" s="11">
        <v>34.880000000000003</v>
      </c>
      <c r="I2315" s="11">
        <v>34.880000000000003</v>
      </c>
      <c r="J2315" s="11">
        <v>34.880000000000003</v>
      </c>
      <c r="K2315" s="11">
        <v>34.880000000000003</v>
      </c>
      <c r="L2315" s="11">
        <v>34.880000000000003</v>
      </c>
      <c r="M2315" s="11">
        <v>17.440000000000001</v>
      </c>
      <c r="N2315" s="11">
        <v>17.440000000000001</v>
      </c>
      <c r="O2315" s="11">
        <v>17.440000000000001</v>
      </c>
      <c r="P2315" s="12"/>
      <c r="Q2315" s="11">
        <v>69.760000000000005</v>
      </c>
      <c r="R2315" s="11">
        <v>17.440000000000001</v>
      </c>
      <c r="S2315" s="11">
        <v>99.19</v>
      </c>
      <c r="T2315" s="10">
        <v>413.11</v>
      </c>
    </row>
    <row r="2316" spans="1:20" ht="15.75" thickBot="1" x14ac:dyDescent="0.3">
      <c r="A2316" s="4" t="s">
        <v>479</v>
      </c>
      <c r="B2316" s="4" t="s">
        <v>438</v>
      </c>
      <c r="C2316" s="4" t="s">
        <v>439</v>
      </c>
      <c r="D2316" s="4" t="s">
        <v>488</v>
      </c>
      <c r="E2316" s="4" t="s">
        <v>489</v>
      </c>
      <c r="F2316" s="4" t="s">
        <v>94</v>
      </c>
      <c r="G2316" s="4" t="s">
        <v>95</v>
      </c>
      <c r="H2316" s="8"/>
      <c r="I2316" s="8"/>
      <c r="J2316" s="8"/>
      <c r="K2316" s="8"/>
      <c r="L2316" s="8"/>
      <c r="M2316" s="8"/>
      <c r="N2316" s="8"/>
      <c r="O2316" s="8"/>
      <c r="P2316" s="8"/>
      <c r="Q2316" s="9">
        <v>15</v>
      </c>
      <c r="R2316" s="8"/>
      <c r="S2316" s="8"/>
      <c r="T2316" s="10">
        <v>15</v>
      </c>
    </row>
    <row r="2317" spans="1:20" ht="15.75" thickBot="1" x14ac:dyDescent="0.3">
      <c r="A2317" s="4" t="s">
        <v>479</v>
      </c>
      <c r="B2317" s="4" t="s">
        <v>438</v>
      </c>
      <c r="C2317" s="4" t="s">
        <v>439</v>
      </c>
      <c r="D2317" s="4" t="s">
        <v>488</v>
      </c>
      <c r="E2317" s="4" t="s">
        <v>489</v>
      </c>
      <c r="F2317" s="4" t="s">
        <v>84</v>
      </c>
      <c r="G2317" s="4" t="s">
        <v>85</v>
      </c>
      <c r="H2317" s="11">
        <v>167.64</v>
      </c>
      <c r="I2317" s="11">
        <v>142.12</v>
      </c>
      <c r="J2317" s="11">
        <v>130.30000000000001</v>
      </c>
      <c r="K2317" s="11">
        <v>166.14</v>
      </c>
      <c r="L2317" s="11">
        <v>171.13</v>
      </c>
      <c r="M2317" s="11">
        <v>169.56</v>
      </c>
      <c r="N2317" s="11">
        <v>86.11</v>
      </c>
      <c r="O2317" s="11">
        <v>181.02</v>
      </c>
      <c r="P2317" s="11">
        <v>147.79</v>
      </c>
      <c r="Q2317" s="11">
        <v>-546.73</v>
      </c>
      <c r="R2317" s="11">
        <v>102.11</v>
      </c>
      <c r="S2317" s="11">
        <v>28.77</v>
      </c>
      <c r="T2317" s="10">
        <v>945.96</v>
      </c>
    </row>
    <row r="2318" spans="1:20" ht="15.75" thickBot="1" x14ac:dyDescent="0.3">
      <c r="A2318" s="4" t="s">
        <v>479</v>
      </c>
      <c r="B2318" s="4" t="s">
        <v>438</v>
      </c>
      <c r="C2318" s="4" t="s">
        <v>439</v>
      </c>
      <c r="D2318" s="4" t="s">
        <v>488</v>
      </c>
      <c r="E2318" s="4" t="s">
        <v>489</v>
      </c>
      <c r="F2318" s="4" t="s">
        <v>44</v>
      </c>
      <c r="G2318" s="4" t="s">
        <v>45</v>
      </c>
      <c r="H2318" s="8"/>
      <c r="I2318" s="8"/>
      <c r="J2318" s="8"/>
      <c r="K2318" s="9">
        <v>74.599999999999994</v>
      </c>
      <c r="L2318" s="8"/>
      <c r="M2318" s="9">
        <v>69.010000000000005</v>
      </c>
      <c r="N2318" s="8"/>
      <c r="O2318" s="8"/>
      <c r="P2318" s="8"/>
      <c r="Q2318" s="8"/>
      <c r="R2318" s="8"/>
      <c r="S2318" s="8"/>
      <c r="T2318" s="10">
        <v>143.61000000000001</v>
      </c>
    </row>
    <row r="2319" spans="1:20" ht="15.75" thickBot="1" x14ac:dyDescent="0.3">
      <c r="A2319" s="4" t="s">
        <v>479</v>
      </c>
      <c r="B2319" s="4" t="s">
        <v>438</v>
      </c>
      <c r="C2319" s="4" t="s">
        <v>439</v>
      </c>
      <c r="D2319" s="4" t="s">
        <v>488</v>
      </c>
      <c r="E2319" s="4" t="s">
        <v>489</v>
      </c>
      <c r="F2319" s="4" t="s">
        <v>207</v>
      </c>
      <c r="G2319" s="4" t="s">
        <v>208</v>
      </c>
      <c r="H2319" s="12"/>
      <c r="I2319" s="12"/>
      <c r="J2319" s="12"/>
      <c r="K2319" s="12"/>
      <c r="L2319" s="12"/>
      <c r="M2319" s="12"/>
      <c r="N2319" s="12"/>
      <c r="O2319" s="12"/>
      <c r="P2319" s="12"/>
      <c r="Q2319" s="12"/>
      <c r="R2319" s="11">
        <v>38.99</v>
      </c>
      <c r="S2319" s="12"/>
      <c r="T2319" s="10">
        <v>38.99</v>
      </c>
    </row>
    <row r="2320" spans="1:20" ht="15.75" thickBot="1" x14ac:dyDescent="0.3">
      <c r="A2320" s="4" t="s">
        <v>479</v>
      </c>
      <c r="B2320" s="4" t="s">
        <v>438</v>
      </c>
      <c r="C2320" s="4" t="s">
        <v>439</v>
      </c>
      <c r="D2320" s="4" t="s">
        <v>488</v>
      </c>
      <c r="E2320" s="4" t="s">
        <v>489</v>
      </c>
      <c r="F2320" s="4" t="s">
        <v>98</v>
      </c>
      <c r="G2320" s="4" t="s">
        <v>99</v>
      </c>
      <c r="H2320" s="8"/>
      <c r="I2320" s="8"/>
      <c r="J2320" s="8"/>
      <c r="K2320" s="8"/>
      <c r="L2320" s="8"/>
      <c r="M2320" s="8"/>
      <c r="N2320" s="8"/>
      <c r="O2320" s="9">
        <v>38.81</v>
      </c>
      <c r="P2320" s="8"/>
      <c r="Q2320" s="8"/>
      <c r="R2320" s="8"/>
      <c r="S2320" s="9">
        <v>6.3</v>
      </c>
      <c r="T2320" s="10">
        <v>45.11</v>
      </c>
    </row>
    <row r="2321" spans="1:20" ht="15.75" thickBot="1" x14ac:dyDescent="0.3">
      <c r="A2321" s="4" t="s">
        <v>479</v>
      </c>
      <c r="B2321" s="4" t="s">
        <v>438</v>
      </c>
      <c r="C2321" s="4" t="s">
        <v>439</v>
      </c>
      <c r="D2321" s="4" t="s">
        <v>488</v>
      </c>
      <c r="E2321" s="4" t="s">
        <v>489</v>
      </c>
      <c r="F2321" s="4" t="s">
        <v>130</v>
      </c>
      <c r="G2321" s="4" t="s">
        <v>131</v>
      </c>
      <c r="H2321" s="12"/>
      <c r="I2321" s="12"/>
      <c r="J2321" s="11">
        <v>3.75</v>
      </c>
      <c r="K2321" s="11">
        <v>90.66</v>
      </c>
      <c r="L2321" s="11">
        <v>13.5</v>
      </c>
      <c r="M2321" s="12"/>
      <c r="N2321" s="11">
        <v>164.95</v>
      </c>
      <c r="O2321" s="12"/>
      <c r="P2321" s="11">
        <v>17.93</v>
      </c>
      <c r="Q2321" s="11">
        <v>53.96</v>
      </c>
      <c r="R2321" s="11">
        <v>15.6</v>
      </c>
      <c r="S2321" s="11">
        <v>36.08</v>
      </c>
      <c r="T2321" s="10">
        <v>396.43</v>
      </c>
    </row>
    <row r="2322" spans="1:20" ht="15.75" thickBot="1" x14ac:dyDescent="0.3">
      <c r="A2322" s="4" t="s">
        <v>479</v>
      </c>
      <c r="B2322" s="4" t="s">
        <v>438</v>
      </c>
      <c r="C2322" s="4" t="s">
        <v>439</v>
      </c>
      <c r="D2322" s="4" t="s">
        <v>488</v>
      </c>
      <c r="E2322" s="4" t="s">
        <v>489</v>
      </c>
      <c r="F2322" s="4" t="s">
        <v>136</v>
      </c>
      <c r="G2322" s="4" t="s">
        <v>137</v>
      </c>
      <c r="H2322" s="8"/>
      <c r="I2322" s="8"/>
      <c r="J2322" s="8"/>
      <c r="K2322" s="8"/>
      <c r="L2322" s="8"/>
      <c r="M2322" s="8"/>
      <c r="N2322" s="9">
        <v>39</v>
      </c>
      <c r="O2322" s="8"/>
      <c r="P2322" s="8"/>
      <c r="Q2322" s="9">
        <v>30</v>
      </c>
      <c r="R2322" s="9">
        <v>30.8</v>
      </c>
      <c r="S2322" s="9">
        <v>63.56</v>
      </c>
      <c r="T2322" s="10">
        <v>163.36000000000001</v>
      </c>
    </row>
    <row r="2323" spans="1:20" ht="15.75" thickBot="1" x14ac:dyDescent="0.3">
      <c r="A2323" s="4" t="s">
        <v>479</v>
      </c>
      <c r="B2323" s="4" t="s">
        <v>438</v>
      </c>
      <c r="C2323" s="4" t="s">
        <v>439</v>
      </c>
      <c r="D2323" s="4" t="s">
        <v>488</v>
      </c>
      <c r="E2323" s="4" t="s">
        <v>489</v>
      </c>
      <c r="F2323" s="4" t="s">
        <v>314</v>
      </c>
      <c r="G2323" s="4" t="s">
        <v>315</v>
      </c>
      <c r="H2323" s="12"/>
      <c r="I2323" s="12"/>
      <c r="J2323" s="12"/>
      <c r="K2323" s="12"/>
      <c r="L2323" s="12"/>
      <c r="M2323" s="12"/>
      <c r="N2323" s="11">
        <v>48.98</v>
      </c>
      <c r="O2323" s="11">
        <v>35.99</v>
      </c>
      <c r="P2323" s="11">
        <v>20.99</v>
      </c>
      <c r="Q2323" s="11">
        <v>20.99</v>
      </c>
      <c r="R2323" s="11">
        <v>20.99</v>
      </c>
      <c r="S2323" s="11">
        <v>103.56</v>
      </c>
      <c r="T2323" s="10">
        <v>251.5</v>
      </c>
    </row>
    <row r="2324" spans="1:20" ht="15.75" thickBot="1" x14ac:dyDescent="0.3">
      <c r="A2324" s="4" t="s">
        <v>479</v>
      </c>
      <c r="B2324" s="4" t="s">
        <v>438</v>
      </c>
      <c r="C2324" s="4" t="s">
        <v>439</v>
      </c>
      <c r="D2324" s="4" t="s">
        <v>488</v>
      </c>
      <c r="E2324" s="4" t="s">
        <v>489</v>
      </c>
      <c r="F2324" s="4" t="s">
        <v>144</v>
      </c>
      <c r="G2324" s="4" t="s">
        <v>145</v>
      </c>
      <c r="H2324" s="9">
        <v>144.97999999999999</v>
      </c>
      <c r="I2324" s="9">
        <v>88.5</v>
      </c>
      <c r="J2324" s="8"/>
      <c r="K2324" s="8"/>
      <c r="L2324" s="8"/>
      <c r="M2324" s="9">
        <v>296.83</v>
      </c>
      <c r="N2324" s="8"/>
      <c r="O2324" s="8"/>
      <c r="P2324" s="9">
        <v>99</v>
      </c>
      <c r="Q2324" s="9">
        <v>378.2</v>
      </c>
      <c r="R2324" s="9">
        <v>101.78</v>
      </c>
      <c r="S2324" s="9">
        <v>56.77</v>
      </c>
      <c r="T2324" s="10">
        <v>1166.06</v>
      </c>
    </row>
    <row r="2325" spans="1:20" ht="15.75" thickBot="1" x14ac:dyDescent="0.3">
      <c r="A2325" s="4" t="s">
        <v>479</v>
      </c>
      <c r="B2325" s="4" t="s">
        <v>438</v>
      </c>
      <c r="C2325" s="4" t="s">
        <v>439</v>
      </c>
      <c r="D2325" s="4" t="s">
        <v>488</v>
      </c>
      <c r="E2325" s="4" t="s">
        <v>489</v>
      </c>
      <c r="F2325" s="4" t="s">
        <v>146</v>
      </c>
      <c r="G2325" s="4" t="s">
        <v>147</v>
      </c>
      <c r="H2325" s="12"/>
      <c r="I2325" s="12"/>
      <c r="J2325" s="12"/>
      <c r="K2325" s="12"/>
      <c r="L2325" s="11">
        <v>359.9</v>
      </c>
      <c r="M2325" s="12"/>
      <c r="N2325" s="12"/>
      <c r="O2325" s="12"/>
      <c r="P2325" s="12"/>
      <c r="Q2325" s="11">
        <v>263.45999999999998</v>
      </c>
      <c r="R2325" s="12"/>
      <c r="S2325" s="12"/>
      <c r="T2325" s="10">
        <v>623.36</v>
      </c>
    </row>
    <row r="2326" spans="1:20" ht="15.75" thickBot="1" x14ac:dyDescent="0.3">
      <c r="A2326" s="4" t="s">
        <v>479</v>
      </c>
      <c r="B2326" s="4" t="s">
        <v>438</v>
      </c>
      <c r="C2326" s="4" t="s">
        <v>439</v>
      </c>
      <c r="D2326" s="4" t="s">
        <v>488</v>
      </c>
      <c r="E2326" s="4" t="s">
        <v>489</v>
      </c>
      <c r="F2326" s="4" t="s">
        <v>148</v>
      </c>
      <c r="G2326" s="4" t="s">
        <v>149</v>
      </c>
      <c r="H2326" s="8"/>
      <c r="I2326" s="8"/>
      <c r="J2326" s="8"/>
      <c r="K2326" s="8"/>
      <c r="L2326" s="8"/>
      <c r="M2326" s="8"/>
      <c r="N2326" s="9">
        <v>3559.01</v>
      </c>
      <c r="O2326" s="9">
        <v>1482.03</v>
      </c>
      <c r="P2326" s="9">
        <v>1052.72</v>
      </c>
      <c r="Q2326" s="9">
        <v>3282.13</v>
      </c>
      <c r="R2326" s="9">
        <v>1028.48</v>
      </c>
      <c r="S2326" s="9">
        <v>7646.17</v>
      </c>
      <c r="T2326" s="10">
        <v>18050.54</v>
      </c>
    </row>
    <row r="2327" spans="1:20" ht="15.75" thickBot="1" x14ac:dyDescent="0.3">
      <c r="A2327" s="4" t="s">
        <v>479</v>
      </c>
      <c r="B2327" s="4" t="s">
        <v>438</v>
      </c>
      <c r="C2327" s="4" t="s">
        <v>439</v>
      </c>
      <c r="D2327" s="4" t="s">
        <v>488</v>
      </c>
      <c r="E2327" s="4" t="s">
        <v>489</v>
      </c>
      <c r="F2327" s="4" t="s">
        <v>152</v>
      </c>
      <c r="G2327" s="4" t="s">
        <v>153</v>
      </c>
      <c r="H2327" s="12"/>
      <c r="I2327" s="11">
        <v>246.8</v>
      </c>
      <c r="J2327" s="12"/>
      <c r="K2327" s="12"/>
      <c r="L2327" s="12"/>
      <c r="M2327" s="12"/>
      <c r="N2327" s="12"/>
      <c r="O2327" s="12"/>
      <c r="P2327" s="12"/>
      <c r="Q2327" s="12"/>
      <c r="R2327" s="12"/>
      <c r="S2327" s="12"/>
      <c r="T2327" s="10">
        <v>246.8</v>
      </c>
    </row>
    <row r="2328" spans="1:20" ht="15.75" thickBot="1" x14ac:dyDescent="0.3">
      <c r="A2328" s="4" t="s">
        <v>479</v>
      </c>
      <c r="B2328" s="4" t="s">
        <v>438</v>
      </c>
      <c r="C2328" s="4" t="s">
        <v>439</v>
      </c>
      <c r="D2328" s="4" t="s">
        <v>488</v>
      </c>
      <c r="E2328" s="4" t="s">
        <v>489</v>
      </c>
      <c r="F2328" s="4" t="s">
        <v>166</v>
      </c>
      <c r="G2328" s="4" t="s">
        <v>167</v>
      </c>
      <c r="H2328" s="9">
        <v>-8665.7999999999993</v>
      </c>
      <c r="I2328" s="9">
        <v>-7090.2</v>
      </c>
      <c r="J2328" s="9">
        <v>-8083</v>
      </c>
      <c r="K2328" s="9">
        <v>-8487.15</v>
      </c>
      <c r="L2328" s="9">
        <v>-18496.29</v>
      </c>
      <c r="M2328" s="9">
        <v>-16817.63</v>
      </c>
      <c r="N2328" s="9">
        <v>-13926.52</v>
      </c>
      <c r="O2328" s="9">
        <v>-7833.24</v>
      </c>
      <c r="P2328" s="9">
        <v>-15025.48</v>
      </c>
      <c r="Q2328" s="9">
        <v>-23074.78</v>
      </c>
      <c r="R2328" s="9">
        <v>-26043.65</v>
      </c>
      <c r="S2328" s="9">
        <v>-22172.240000000002</v>
      </c>
      <c r="T2328" s="10">
        <v>-175715.98</v>
      </c>
    </row>
    <row r="2329" spans="1:20" ht="15.75" thickBot="1" x14ac:dyDescent="0.3">
      <c r="A2329" s="4" t="s">
        <v>479</v>
      </c>
      <c r="B2329" s="4" t="s">
        <v>438</v>
      </c>
      <c r="C2329" s="4" t="s">
        <v>439</v>
      </c>
      <c r="D2329" s="4" t="s">
        <v>488</v>
      </c>
      <c r="E2329" s="4" t="s">
        <v>489</v>
      </c>
      <c r="F2329" s="4" t="s">
        <v>106</v>
      </c>
      <c r="G2329" s="4" t="s">
        <v>107</v>
      </c>
      <c r="H2329" s="11">
        <v>-2169.61</v>
      </c>
      <c r="I2329" s="11">
        <v>-2055.42</v>
      </c>
      <c r="J2329" s="11">
        <v>-1827.99</v>
      </c>
      <c r="K2329" s="11">
        <v>-2284.8000000000002</v>
      </c>
      <c r="L2329" s="11">
        <v>-2513.2800000000002</v>
      </c>
      <c r="M2329" s="11">
        <v>-1713.6</v>
      </c>
      <c r="N2329" s="11">
        <v>-2227.6799999999998</v>
      </c>
      <c r="O2329" s="11">
        <v>-2627.52</v>
      </c>
      <c r="P2329" s="11">
        <v>-2170.56</v>
      </c>
      <c r="Q2329" s="11">
        <v>-32255.46</v>
      </c>
      <c r="R2329" s="11">
        <v>-5331.2</v>
      </c>
      <c r="S2329" s="11">
        <v>-3293.52</v>
      </c>
      <c r="T2329" s="10">
        <v>-60470.64</v>
      </c>
    </row>
    <row r="2330" spans="1:20" ht="15.75" thickBot="1" x14ac:dyDescent="0.3">
      <c r="A2330" s="4" t="s">
        <v>479</v>
      </c>
      <c r="B2330" s="4" t="s">
        <v>438</v>
      </c>
      <c r="C2330" s="4" t="s">
        <v>439</v>
      </c>
      <c r="D2330" s="4" t="s">
        <v>491</v>
      </c>
      <c r="E2330" s="4" t="s">
        <v>492</v>
      </c>
      <c r="F2330" s="4" t="s">
        <v>146</v>
      </c>
      <c r="G2330" s="4" t="s">
        <v>147</v>
      </c>
      <c r="H2330" s="8"/>
      <c r="I2330" s="9">
        <v>397.6</v>
      </c>
      <c r="J2330" s="9">
        <v>422.39</v>
      </c>
      <c r="K2330" s="8"/>
      <c r="L2330" s="8"/>
      <c r="M2330" s="8"/>
      <c r="N2330" s="9">
        <v>473.49</v>
      </c>
      <c r="O2330" s="8"/>
      <c r="P2330" s="9">
        <v>408.5</v>
      </c>
      <c r="Q2330" s="8"/>
      <c r="R2330" s="8"/>
      <c r="S2330" s="8"/>
      <c r="T2330" s="10">
        <v>1701.98</v>
      </c>
    </row>
    <row r="2331" spans="1:20" ht="15.75" thickBot="1" x14ac:dyDescent="0.3">
      <c r="A2331" s="4" t="s">
        <v>479</v>
      </c>
      <c r="B2331" s="4" t="s">
        <v>438</v>
      </c>
      <c r="C2331" s="4" t="s">
        <v>439</v>
      </c>
      <c r="D2331" s="4" t="s">
        <v>491</v>
      </c>
      <c r="E2331" s="4" t="s">
        <v>492</v>
      </c>
      <c r="F2331" s="4" t="s">
        <v>148</v>
      </c>
      <c r="G2331" s="4" t="s">
        <v>149</v>
      </c>
      <c r="H2331" s="12"/>
      <c r="I2331" s="11">
        <v>354.6</v>
      </c>
      <c r="J2331" s="12"/>
      <c r="K2331" s="12"/>
      <c r="L2331" s="12"/>
      <c r="M2331" s="12"/>
      <c r="N2331" s="12"/>
      <c r="O2331" s="12"/>
      <c r="P2331" s="12"/>
      <c r="Q2331" s="12"/>
      <c r="R2331" s="12"/>
      <c r="S2331" s="12"/>
      <c r="T2331" s="10">
        <v>354.6</v>
      </c>
    </row>
    <row r="2332" spans="1:20" ht="15.75" thickBot="1" x14ac:dyDescent="0.3">
      <c r="A2332" s="4" t="s">
        <v>479</v>
      </c>
      <c r="B2332" s="4" t="s">
        <v>294</v>
      </c>
      <c r="C2332" s="4" t="s">
        <v>295</v>
      </c>
      <c r="D2332" s="4" t="s">
        <v>480</v>
      </c>
      <c r="E2332" s="4" t="s">
        <v>481</v>
      </c>
      <c r="F2332" s="4" t="s">
        <v>84</v>
      </c>
      <c r="G2332" s="4" t="s">
        <v>85</v>
      </c>
      <c r="H2332" s="8"/>
      <c r="I2332" s="9">
        <v>11.32</v>
      </c>
      <c r="J2332" s="8"/>
      <c r="K2332" s="8"/>
      <c r="L2332" s="8"/>
      <c r="M2332" s="8"/>
      <c r="N2332" s="8"/>
      <c r="O2332" s="8"/>
      <c r="P2332" s="8"/>
      <c r="Q2332" s="8"/>
      <c r="R2332" s="8"/>
      <c r="S2332" s="8"/>
      <c r="T2332" s="10">
        <v>11.32</v>
      </c>
    </row>
    <row r="2333" spans="1:20" ht="15.75" thickBot="1" x14ac:dyDescent="0.3">
      <c r="A2333" s="4" t="s">
        <v>479</v>
      </c>
      <c r="B2333" s="4" t="s">
        <v>294</v>
      </c>
      <c r="C2333" s="4" t="s">
        <v>295</v>
      </c>
      <c r="D2333" s="4" t="s">
        <v>480</v>
      </c>
      <c r="E2333" s="4" t="s">
        <v>481</v>
      </c>
      <c r="F2333" s="4" t="s">
        <v>56</v>
      </c>
      <c r="G2333" s="4" t="s">
        <v>57</v>
      </c>
      <c r="H2333" s="12"/>
      <c r="I2333" s="11">
        <v>462.08</v>
      </c>
      <c r="J2333" s="12"/>
      <c r="K2333" s="12"/>
      <c r="L2333" s="12"/>
      <c r="M2333" s="12"/>
      <c r="N2333" s="12"/>
      <c r="O2333" s="12"/>
      <c r="P2333" s="12"/>
      <c r="Q2333" s="12"/>
      <c r="R2333" s="12"/>
      <c r="S2333" s="12"/>
      <c r="T2333" s="10">
        <v>462.08</v>
      </c>
    </row>
    <row r="2334" spans="1:20" ht="15.75" thickBot="1" x14ac:dyDescent="0.3">
      <c r="A2334" s="4" t="s">
        <v>479</v>
      </c>
      <c r="B2334" s="4" t="s">
        <v>294</v>
      </c>
      <c r="C2334" s="4" t="s">
        <v>295</v>
      </c>
      <c r="D2334" s="4" t="s">
        <v>482</v>
      </c>
      <c r="E2334" s="4" t="s">
        <v>483</v>
      </c>
      <c r="F2334" s="4" t="s">
        <v>110</v>
      </c>
      <c r="G2334" s="4" t="s">
        <v>111</v>
      </c>
      <c r="H2334" s="9">
        <v>1519.42</v>
      </c>
      <c r="I2334" s="9">
        <v>1497.19</v>
      </c>
      <c r="J2334" s="9">
        <v>1548</v>
      </c>
      <c r="K2334" s="9">
        <v>1179.43</v>
      </c>
      <c r="L2334" s="9">
        <v>1094.6600000000001</v>
      </c>
      <c r="M2334" s="9">
        <v>1297.3699999999999</v>
      </c>
      <c r="N2334" s="9">
        <v>1162.22</v>
      </c>
      <c r="O2334" s="9">
        <v>1554.15</v>
      </c>
      <c r="P2334" s="9">
        <v>1540.63</v>
      </c>
      <c r="Q2334" s="9">
        <v>1179.43</v>
      </c>
      <c r="R2334" s="9">
        <v>958.29</v>
      </c>
      <c r="S2334" s="9">
        <v>1400.57</v>
      </c>
      <c r="T2334" s="10">
        <v>15931.36</v>
      </c>
    </row>
    <row r="2335" spans="1:20" ht="15.75" thickBot="1" x14ac:dyDescent="0.3">
      <c r="A2335" s="4" t="s">
        <v>479</v>
      </c>
      <c r="B2335" s="4" t="s">
        <v>294</v>
      </c>
      <c r="C2335" s="4" t="s">
        <v>295</v>
      </c>
      <c r="D2335" s="4" t="s">
        <v>482</v>
      </c>
      <c r="E2335" s="4" t="s">
        <v>483</v>
      </c>
      <c r="F2335" s="4" t="s">
        <v>112</v>
      </c>
      <c r="G2335" s="4" t="s">
        <v>113</v>
      </c>
      <c r="H2335" s="12"/>
      <c r="I2335" s="12"/>
      <c r="J2335" s="12"/>
      <c r="K2335" s="12"/>
      <c r="L2335" s="11">
        <v>25.2</v>
      </c>
      <c r="M2335" s="12"/>
      <c r="N2335" s="12"/>
      <c r="O2335" s="12"/>
      <c r="P2335" s="12"/>
      <c r="Q2335" s="12"/>
      <c r="R2335" s="12"/>
      <c r="S2335" s="12"/>
      <c r="T2335" s="10">
        <v>25.2</v>
      </c>
    </row>
    <row r="2336" spans="1:20" ht="15.75" thickBot="1" x14ac:dyDescent="0.3">
      <c r="A2336" s="4" t="s">
        <v>479</v>
      </c>
      <c r="B2336" s="4" t="s">
        <v>294</v>
      </c>
      <c r="C2336" s="4" t="s">
        <v>295</v>
      </c>
      <c r="D2336" s="4" t="s">
        <v>482</v>
      </c>
      <c r="E2336" s="4" t="s">
        <v>483</v>
      </c>
      <c r="F2336" s="4" t="s">
        <v>88</v>
      </c>
      <c r="G2336" s="4" t="s">
        <v>89</v>
      </c>
      <c r="H2336" s="9">
        <v>214.6</v>
      </c>
      <c r="I2336" s="9">
        <v>213.53</v>
      </c>
      <c r="J2336" s="9">
        <v>218.44</v>
      </c>
      <c r="K2336" s="9">
        <v>218.45</v>
      </c>
      <c r="L2336" s="9">
        <v>218.44</v>
      </c>
      <c r="M2336" s="9">
        <v>218.44</v>
      </c>
      <c r="N2336" s="9">
        <v>218.44</v>
      </c>
      <c r="O2336" s="9">
        <v>218.44</v>
      </c>
      <c r="P2336" s="9">
        <v>218.44</v>
      </c>
      <c r="Q2336" s="9">
        <v>218.45</v>
      </c>
      <c r="R2336" s="9">
        <v>218.45</v>
      </c>
      <c r="S2336" s="9">
        <v>218.44</v>
      </c>
      <c r="T2336" s="10">
        <v>2612.56</v>
      </c>
    </row>
    <row r="2337" spans="1:20" ht="15.75" thickBot="1" x14ac:dyDescent="0.3">
      <c r="A2337" s="4" t="s">
        <v>479</v>
      </c>
      <c r="B2337" s="4" t="s">
        <v>294</v>
      </c>
      <c r="C2337" s="4" t="s">
        <v>295</v>
      </c>
      <c r="D2337" s="4" t="s">
        <v>482</v>
      </c>
      <c r="E2337" s="4" t="s">
        <v>483</v>
      </c>
      <c r="F2337" s="4" t="s">
        <v>90</v>
      </c>
      <c r="G2337" s="4" t="s">
        <v>91</v>
      </c>
      <c r="H2337" s="11">
        <v>834.93</v>
      </c>
      <c r="I2337" s="11">
        <v>829.56</v>
      </c>
      <c r="J2337" s="11">
        <v>848.64</v>
      </c>
      <c r="K2337" s="11">
        <v>848.63</v>
      </c>
      <c r="L2337" s="11">
        <v>848.64</v>
      </c>
      <c r="M2337" s="11">
        <v>848.64</v>
      </c>
      <c r="N2337" s="11">
        <v>848.64</v>
      </c>
      <c r="O2337" s="11">
        <v>848.64</v>
      </c>
      <c r="P2337" s="11">
        <v>848.64</v>
      </c>
      <c r="Q2337" s="11">
        <v>848.63</v>
      </c>
      <c r="R2337" s="11">
        <v>848.64</v>
      </c>
      <c r="S2337" s="11">
        <v>848.64</v>
      </c>
      <c r="T2337" s="10">
        <v>10150.870000000001</v>
      </c>
    </row>
    <row r="2338" spans="1:20" ht="15.75" thickBot="1" x14ac:dyDescent="0.3">
      <c r="A2338" s="4" t="s">
        <v>479</v>
      </c>
      <c r="B2338" s="4" t="s">
        <v>507</v>
      </c>
      <c r="C2338" s="4" t="s">
        <v>508</v>
      </c>
      <c r="D2338" s="4" t="s">
        <v>482</v>
      </c>
      <c r="E2338" s="4" t="s">
        <v>483</v>
      </c>
      <c r="F2338" s="4" t="s">
        <v>106</v>
      </c>
      <c r="G2338" s="4" t="s">
        <v>107</v>
      </c>
      <c r="H2338" s="8"/>
      <c r="I2338" s="8"/>
      <c r="J2338" s="8"/>
      <c r="K2338" s="8"/>
      <c r="L2338" s="8"/>
      <c r="M2338" s="8"/>
      <c r="N2338" s="8"/>
      <c r="O2338" s="9">
        <v>-1222.56</v>
      </c>
      <c r="P2338" s="13">
        <v>0</v>
      </c>
      <c r="Q2338" s="8"/>
      <c r="R2338" s="8"/>
      <c r="S2338" s="8"/>
      <c r="T2338" s="10">
        <v>-1222.56</v>
      </c>
    </row>
    <row r="2339" spans="1:20" ht="15.75" thickBot="1" x14ac:dyDescent="0.3">
      <c r="A2339" s="4" t="s">
        <v>479</v>
      </c>
      <c r="B2339" s="4" t="s">
        <v>509</v>
      </c>
      <c r="C2339" s="4" t="s">
        <v>510</v>
      </c>
      <c r="D2339" s="4" t="s">
        <v>482</v>
      </c>
      <c r="E2339" s="4" t="s">
        <v>483</v>
      </c>
      <c r="F2339" s="4" t="s">
        <v>110</v>
      </c>
      <c r="G2339" s="4" t="s">
        <v>111</v>
      </c>
      <c r="H2339" s="11">
        <v>14411.36</v>
      </c>
      <c r="I2339" s="11">
        <v>14559.05</v>
      </c>
      <c r="J2339" s="11">
        <v>14751.37</v>
      </c>
      <c r="K2339" s="11">
        <v>12120.1</v>
      </c>
      <c r="L2339" s="11">
        <v>12945.28</v>
      </c>
      <c r="M2339" s="11">
        <v>12537.5</v>
      </c>
      <c r="N2339" s="11">
        <v>13460.71</v>
      </c>
      <c r="O2339" s="11">
        <v>14180.14</v>
      </c>
      <c r="P2339" s="11">
        <v>14944.76</v>
      </c>
      <c r="Q2339" s="11">
        <v>13471.59</v>
      </c>
      <c r="R2339" s="11">
        <v>13586.14</v>
      </c>
      <c r="S2339" s="11">
        <v>12837.24</v>
      </c>
      <c r="T2339" s="10">
        <v>163805.24</v>
      </c>
    </row>
    <row r="2340" spans="1:20" ht="15.75" thickBot="1" x14ac:dyDescent="0.3">
      <c r="A2340" s="4" t="s">
        <v>479</v>
      </c>
      <c r="B2340" s="4" t="s">
        <v>509</v>
      </c>
      <c r="C2340" s="4" t="s">
        <v>510</v>
      </c>
      <c r="D2340" s="4" t="s">
        <v>482</v>
      </c>
      <c r="E2340" s="4" t="s">
        <v>483</v>
      </c>
      <c r="F2340" s="4" t="s">
        <v>88</v>
      </c>
      <c r="G2340" s="4" t="s">
        <v>89</v>
      </c>
      <c r="H2340" s="9">
        <v>2057.3000000000002</v>
      </c>
      <c r="I2340" s="9">
        <v>2057.31</v>
      </c>
      <c r="J2340" s="9">
        <v>2119.02</v>
      </c>
      <c r="K2340" s="9">
        <v>2118.9899999999998</v>
      </c>
      <c r="L2340" s="9">
        <v>2119.0100000000002</v>
      </c>
      <c r="M2340" s="9">
        <v>2119.04</v>
      </c>
      <c r="N2340" s="9">
        <v>2119.0100000000002</v>
      </c>
      <c r="O2340" s="9">
        <v>2119.02</v>
      </c>
      <c r="P2340" s="9">
        <v>2119.02</v>
      </c>
      <c r="Q2340" s="9">
        <v>2119.0100000000002</v>
      </c>
      <c r="R2340" s="9">
        <v>2119.0300000000002</v>
      </c>
      <c r="S2340" s="9">
        <v>2119.0300000000002</v>
      </c>
      <c r="T2340" s="10">
        <v>25304.79</v>
      </c>
    </row>
    <row r="2341" spans="1:20" ht="15.75" thickBot="1" x14ac:dyDescent="0.3">
      <c r="A2341" s="4" t="s">
        <v>479</v>
      </c>
      <c r="B2341" s="4" t="s">
        <v>509</v>
      </c>
      <c r="C2341" s="4" t="s">
        <v>510</v>
      </c>
      <c r="D2341" s="4" t="s">
        <v>482</v>
      </c>
      <c r="E2341" s="4" t="s">
        <v>483</v>
      </c>
      <c r="F2341" s="4" t="s">
        <v>90</v>
      </c>
      <c r="G2341" s="4" t="s">
        <v>91</v>
      </c>
      <c r="H2341" s="11">
        <v>7992.44</v>
      </c>
      <c r="I2341" s="11">
        <v>7992.44</v>
      </c>
      <c r="J2341" s="11">
        <v>8232.2000000000007</v>
      </c>
      <c r="K2341" s="11">
        <v>8232.19</v>
      </c>
      <c r="L2341" s="11">
        <v>8232.2199999999993</v>
      </c>
      <c r="M2341" s="11">
        <v>8232.2199999999993</v>
      </c>
      <c r="N2341" s="11">
        <v>8232.19</v>
      </c>
      <c r="O2341" s="11">
        <v>8232.2199999999993</v>
      </c>
      <c r="P2341" s="11">
        <v>8232.2000000000007</v>
      </c>
      <c r="Q2341" s="11">
        <v>8232.23</v>
      </c>
      <c r="R2341" s="11">
        <v>8232.2000000000007</v>
      </c>
      <c r="S2341" s="11">
        <v>8232.2099999999991</v>
      </c>
      <c r="T2341" s="10">
        <v>98306.96</v>
      </c>
    </row>
    <row r="2342" spans="1:20" ht="15.75" thickBot="1" x14ac:dyDescent="0.3">
      <c r="A2342" s="4" t="s">
        <v>479</v>
      </c>
      <c r="B2342" s="4" t="s">
        <v>509</v>
      </c>
      <c r="C2342" s="4" t="s">
        <v>510</v>
      </c>
      <c r="D2342" s="4" t="s">
        <v>482</v>
      </c>
      <c r="E2342" s="4" t="s">
        <v>483</v>
      </c>
      <c r="F2342" s="4" t="s">
        <v>166</v>
      </c>
      <c r="G2342" s="4" t="s">
        <v>167</v>
      </c>
      <c r="H2342" s="9">
        <v>-500.64</v>
      </c>
      <c r="I2342" s="9">
        <v>-458.92</v>
      </c>
      <c r="J2342" s="8"/>
      <c r="K2342" s="8"/>
      <c r="L2342" s="9">
        <v>-172.52</v>
      </c>
      <c r="M2342" s="8"/>
      <c r="N2342" s="8"/>
      <c r="O2342" s="8"/>
      <c r="P2342" s="8"/>
      <c r="Q2342" s="9">
        <v>-3263.06</v>
      </c>
      <c r="R2342" s="8"/>
      <c r="S2342" s="8"/>
      <c r="T2342" s="10">
        <v>-4395.1400000000003</v>
      </c>
    </row>
    <row r="2343" spans="1:20" ht="15.75" thickBot="1" x14ac:dyDescent="0.3">
      <c r="A2343" s="4" t="s">
        <v>479</v>
      </c>
      <c r="B2343" s="4" t="s">
        <v>511</v>
      </c>
      <c r="C2343" s="4" t="s">
        <v>512</v>
      </c>
      <c r="D2343" s="4" t="s">
        <v>488</v>
      </c>
      <c r="E2343" s="4" t="s">
        <v>489</v>
      </c>
      <c r="F2343" s="4" t="s">
        <v>136</v>
      </c>
      <c r="G2343" s="4" t="s">
        <v>137</v>
      </c>
      <c r="H2343" s="12"/>
      <c r="I2343" s="12"/>
      <c r="J2343" s="12"/>
      <c r="K2343" s="11">
        <v>20.75</v>
      </c>
      <c r="L2343" s="12"/>
      <c r="M2343" s="12"/>
      <c r="N2343" s="12"/>
      <c r="O2343" s="12"/>
      <c r="P2343" s="12"/>
      <c r="Q2343" s="12"/>
      <c r="R2343" s="12"/>
      <c r="S2343" s="12"/>
      <c r="T2343" s="10">
        <v>20.75</v>
      </c>
    </row>
    <row r="2344" spans="1:20" ht="15.75" thickBot="1" x14ac:dyDescent="0.3">
      <c r="A2344" s="4" t="s">
        <v>513</v>
      </c>
      <c r="B2344" s="4" t="s">
        <v>333</v>
      </c>
      <c r="C2344" s="4" t="s">
        <v>95</v>
      </c>
      <c r="D2344" s="4" t="s">
        <v>514</v>
      </c>
      <c r="E2344" s="4" t="s">
        <v>515</v>
      </c>
      <c r="F2344" s="4" t="s">
        <v>86</v>
      </c>
      <c r="G2344" s="4" t="s">
        <v>87</v>
      </c>
      <c r="H2344" s="8"/>
      <c r="I2344" s="8"/>
      <c r="J2344" s="8"/>
      <c r="K2344" s="9">
        <v>799.36</v>
      </c>
      <c r="L2344" s="8"/>
      <c r="M2344" s="9">
        <v>464.37</v>
      </c>
      <c r="N2344" s="8"/>
      <c r="O2344" s="8"/>
      <c r="P2344" s="8"/>
      <c r="Q2344" s="8"/>
      <c r="R2344" s="8"/>
      <c r="S2344" s="8"/>
      <c r="T2344" s="10">
        <v>1263.73</v>
      </c>
    </row>
    <row r="2345" spans="1:20" ht="23.25" thickBot="1" x14ac:dyDescent="0.3">
      <c r="A2345" s="4" t="s">
        <v>513</v>
      </c>
      <c r="B2345" s="4" t="s">
        <v>336</v>
      </c>
      <c r="C2345" s="4" t="s">
        <v>337</v>
      </c>
      <c r="D2345" s="4" t="s">
        <v>516</v>
      </c>
      <c r="E2345" s="4" t="s">
        <v>517</v>
      </c>
      <c r="F2345" s="4" t="s">
        <v>518</v>
      </c>
      <c r="G2345" s="4" t="s">
        <v>519</v>
      </c>
      <c r="H2345" s="11">
        <v>-1416.47</v>
      </c>
      <c r="I2345" s="11">
        <v>-502.28</v>
      </c>
      <c r="J2345" s="12"/>
      <c r="K2345" s="12"/>
      <c r="L2345" s="12"/>
      <c r="M2345" s="12"/>
      <c r="N2345" s="12"/>
      <c r="O2345" s="12"/>
      <c r="P2345" s="12"/>
      <c r="Q2345" s="12"/>
      <c r="R2345" s="12"/>
      <c r="S2345" s="12"/>
      <c r="T2345" s="10">
        <v>-1918.75</v>
      </c>
    </row>
    <row r="2346" spans="1:20" ht="23.25" thickBot="1" x14ac:dyDescent="0.3">
      <c r="A2346" s="4" t="s">
        <v>513</v>
      </c>
      <c r="B2346" s="4" t="s">
        <v>336</v>
      </c>
      <c r="C2346" s="4" t="s">
        <v>337</v>
      </c>
      <c r="D2346" s="4" t="s">
        <v>516</v>
      </c>
      <c r="E2346" s="4" t="s">
        <v>517</v>
      </c>
      <c r="F2346" s="4" t="s">
        <v>520</v>
      </c>
      <c r="G2346" s="4" t="s">
        <v>521</v>
      </c>
      <c r="H2346" s="9">
        <v>-420.14</v>
      </c>
      <c r="I2346" s="9">
        <v>-789.22</v>
      </c>
      <c r="J2346" s="9">
        <v>197.3</v>
      </c>
      <c r="K2346" s="8"/>
      <c r="L2346" s="8"/>
      <c r="M2346" s="8"/>
      <c r="N2346" s="8"/>
      <c r="O2346" s="8"/>
      <c r="P2346" s="8"/>
      <c r="Q2346" s="8"/>
      <c r="R2346" s="8"/>
      <c r="S2346" s="8"/>
      <c r="T2346" s="10">
        <v>-1012.06</v>
      </c>
    </row>
    <row r="2347" spans="1:20" ht="23.25" thickBot="1" x14ac:dyDescent="0.3">
      <c r="A2347" s="4" t="s">
        <v>513</v>
      </c>
      <c r="B2347" s="4" t="s">
        <v>434</v>
      </c>
      <c r="C2347" s="4" t="s">
        <v>435</v>
      </c>
      <c r="D2347" s="4" t="s">
        <v>522</v>
      </c>
      <c r="E2347" s="4" t="s">
        <v>523</v>
      </c>
      <c r="F2347" s="4" t="s">
        <v>256</v>
      </c>
      <c r="G2347" s="4" t="s">
        <v>257</v>
      </c>
      <c r="H2347" s="12"/>
      <c r="I2347" s="12"/>
      <c r="J2347" s="12"/>
      <c r="K2347" s="11">
        <v>150</v>
      </c>
      <c r="L2347" s="12"/>
      <c r="M2347" s="11">
        <v>-150</v>
      </c>
      <c r="N2347" s="12"/>
      <c r="O2347" s="12"/>
      <c r="P2347" s="12"/>
      <c r="Q2347" s="12"/>
      <c r="R2347" s="12"/>
      <c r="S2347" s="12"/>
      <c r="T2347" s="14">
        <v>0</v>
      </c>
    </row>
    <row r="2348" spans="1:20" ht="15.75" thickBot="1" x14ac:dyDescent="0.3">
      <c r="A2348" s="4" t="s">
        <v>513</v>
      </c>
      <c r="B2348" s="4" t="s">
        <v>223</v>
      </c>
      <c r="C2348" s="4" t="s">
        <v>224</v>
      </c>
      <c r="D2348" s="4" t="s">
        <v>514</v>
      </c>
      <c r="E2348" s="4" t="s">
        <v>515</v>
      </c>
      <c r="F2348" s="4" t="s">
        <v>92</v>
      </c>
      <c r="G2348" s="4" t="s">
        <v>93</v>
      </c>
      <c r="H2348" s="9">
        <v>120.92</v>
      </c>
      <c r="I2348" s="9">
        <v>197.16</v>
      </c>
      <c r="J2348" s="8"/>
      <c r="K2348" s="8"/>
      <c r="L2348" s="8"/>
      <c r="M2348" s="8"/>
      <c r="N2348" s="8"/>
      <c r="O2348" s="8"/>
      <c r="P2348" s="8"/>
      <c r="Q2348" s="8"/>
      <c r="R2348" s="8"/>
      <c r="S2348" s="8"/>
      <c r="T2348" s="10">
        <v>318.08</v>
      </c>
    </row>
    <row r="2349" spans="1:20" ht="15.75" thickBot="1" x14ac:dyDescent="0.3">
      <c r="A2349" s="4" t="s">
        <v>513</v>
      </c>
      <c r="B2349" s="4" t="s">
        <v>223</v>
      </c>
      <c r="C2349" s="4" t="s">
        <v>224</v>
      </c>
      <c r="D2349" s="4" t="s">
        <v>514</v>
      </c>
      <c r="E2349" s="4" t="s">
        <v>515</v>
      </c>
      <c r="F2349" s="4" t="s">
        <v>50</v>
      </c>
      <c r="G2349" s="4" t="s">
        <v>51</v>
      </c>
      <c r="H2349" s="12"/>
      <c r="I2349" s="11">
        <v>1455.31</v>
      </c>
      <c r="J2349" s="12"/>
      <c r="K2349" s="12"/>
      <c r="L2349" s="12"/>
      <c r="M2349" s="12"/>
      <c r="N2349" s="12"/>
      <c r="O2349" s="12"/>
      <c r="P2349" s="12"/>
      <c r="Q2349" s="12"/>
      <c r="R2349" s="12"/>
      <c r="S2349" s="12"/>
      <c r="T2349" s="10">
        <v>1455.31</v>
      </c>
    </row>
    <row r="2350" spans="1:20" ht="15.75" thickBot="1" x14ac:dyDescent="0.3">
      <c r="A2350" s="4" t="s">
        <v>513</v>
      </c>
      <c r="B2350" s="4" t="s">
        <v>223</v>
      </c>
      <c r="C2350" s="4" t="s">
        <v>224</v>
      </c>
      <c r="D2350" s="4" t="s">
        <v>524</v>
      </c>
      <c r="E2350" s="4" t="s">
        <v>525</v>
      </c>
      <c r="F2350" s="4" t="s">
        <v>235</v>
      </c>
      <c r="G2350" s="4" t="s">
        <v>236</v>
      </c>
      <c r="H2350" s="9">
        <v>-65.599999999999994</v>
      </c>
      <c r="I2350" s="8"/>
      <c r="J2350" s="8"/>
      <c r="K2350" s="8"/>
      <c r="L2350" s="8"/>
      <c r="M2350" s="8"/>
      <c r="N2350" s="8"/>
      <c r="O2350" s="8"/>
      <c r="P2350" s="8"/>
      <c r="Q2350" s="8"/>
      <c r="R2350" s="8"/>
      <c r="S2350" s="8"/>
      <c r="T2350" s="10">
        <v>-65.599999999999994</v>
      </c>
    </row>
    <row r="2351" spans="1:20" ht="15.75" thickBot="1" x14ac:dyDescent="0.3">
      <c r="A2351" s="4" t="s">
        <v>513</v>
      </c>
      <c r="B2351" s="4" t="s">
        <v>223</v>
      </c>
      <c r="C2351" s="4" t="s">
        <v>224</v>
      </c>
      <c r="D2351" s="4" t="s">
        <v>524</v>
      </c>
      <c r="E2351" s="4" t="s">
        <v>525</v>
      </c>
      <c r="F2351" s="4" t="s">
        <v>351</v>
      </c>
      <c r="G2351" s="4" t="s">
        <v>352</v>
      </c>
      <c r="H2351" s="11">
        <v>-3.28</v>
      </c>
      <c r="I2351" s="12"/>
      <c r="J2351" s="12"/>
      <c r="K2351" s="12"/>
      <c r="L2351" s="12"/>
      <c r="M2351" s="12"/>
      <c r="N2351" s="12"/>
      <c r="O2351" s="12"/>
      <c r="P2351" s="12"/>
      <c r="Q2351" s="12"/>
      <c r="R2351" s="12"/>
      <c r="S2351" s="12"/>
      <c r="T2351" s="10">
        <v>-3.28</v>
      </c>
    </row>
    <row r="2352" spans="1:20" ht="15.75" thickBot="1" x14ac:dyDescent="0.3">
      <c r="A2352" s="4" t="s">
        <v>513</v>
      </c>
      <c r="B2352" s="4" t="s">
        <v>223</v>
      </c>
      <c r="C2352" s="4" t="s">
        <v>224</v>
      </c>
      <c r="D2352" s="4" t="s">
        <v>524</v>
      </c>
      <c r="E2352" s="4" t="s">
        <v>525</v>
      </c>
      <c r="F2352" s="4" t="s">
        <v>84</v>
      </c>
      <c r="G2352" s="4" t="s">
        <v>85</v>
      </c>
      <c r="H2352" s="9">
        <v>-939.82</v>
      </c>
      <c r="I2352" s="9">
        <v>9.6300000000000008</v>
      </c>
      <c r="J2352" s="9">
        <v>9.11</v>
      </c>
      <c r="K2352" s="8"/>
      <c r="L2352" s="8"/>
      <c r="M2352" s="8"/>
      <c r="N2352" s="8"/>
      <c r="O2352" s="8"/>
      <c r="P2352" s="8"/>
      <c r="Q2352" s="8"/>
      <c r="R2352" s="8"/>
      <c r="S2352" s="8"/>
      <c r="T2352" s="10">
        <v>-921.08</v>
      </c>
    </row>
    <row r="2353" spans="1:20" ht="15.75" thickBot="1" x14ac:dyDescent="0.3">
      <c r="A2353" s="4" t="s">
        <v>513</v>
      </c>
      <c r="B2353" s="4" t="s">
        <v>223</v>
      </c>
      <c r="C2353" s="4" t="s">
        <v>224</v>
      </c>
      <c r="D2353" s="4" t="s">
        <v>524</v>
      </c>
      <c r="E2353" s="4" t="s">
        <v>525</v>
      </c>
      <c r="F2353" s="4" t="s">
        <v>256</v>
      </c>
      <c r="G2353" s="4" t="s">
        <v>257</v>
      </c>
      <c r="H2353" s="11">
        <v>45.89</v>
      </c>
      <c r="I2353" s="12"/>
      <c r="J2353" s="12"/>
      <c r="K2353" s="12"/>
      <c r="L2353" s="12"/>
      <c r="M2353" s="12"/>
      <c r="N2353" s="12"/>
      <c r="O2353" s="12"/>
      <c r="P2353" s="12"/>
      <c r="Q2353" s="12"/>
      <c r="R2353" s="12"/>
      <c r="S2353" s="12"/>
      <c r="T2353" s="10">
        <v>45.89</v>
      </c>
    </row>
    <row r="2354" spans="1:20" ht="15.75" thickBot="1" x14ac:dyDescent="0.3">
      <c r="A2354" s="4" t="s">
        <v>513</v>
      </c>
      <c r="B2354" s="4" t="s">
        <v>223</v>
      </c>
      <c r="C2354" s="4" t="s">
        <v>224</v>
      </c>
      <c r="D2354" s="4" t="s">
        <v>524</v>
      </c>
      <c r="E2354" s="4" t="s">
        <v>525</v>
      </c>
      <c r="F2354" s="4" t="s">
        <v>26</v>
      </c>
      <c r="G2354" s="4" t="s">
        <v>27</v>
      </c>
      <c r="H2354" s="9">
        <v>-363.12</v>
      </c>
      <c r="I2354" s="9">
        <v>-128.02000000000001</v>
      </c>
      <c r="J2354" s="8"/>
      <c r="K2354" s="8"/>
      <c r="L2354" s="8"/>
      <c r="M2354" s="8"/>
      <c r="N2354" s="8"/>
      <c r="O2354" s="8"/>
      <c r="P2354" s="8"/>
      <c r="Q2354" s="8"/>
      <c r="R2354" s="8"/>
      <c r="S2354" s="8"/>
      <c r="T2354" s="10">
        <v>-491.14</v>
      </c>
    </row>
    <row r="2355" spans="1:20" ht="15.75" thickBot="1" x14ac:dyDescent="0.3">
      <c r="A2355" s="4" t="s">
        <v>513</v>
      </c>
      <c r="B2355" s="4" t="s">
        <v>223</v>
      </c>
      <c r="C2355" s="4" t="s">
        <v>224</v>
      </c>
      <c r="D2355" s="4" t="s">
        <v>524</v>
      </c>
      <c r="E2355" s="4" t="s">
        <v>525</v>
      </c>
      <c r="F2355" s="4" t="s">
        <v>260</v>
      </c>
      <c r="G2355" s="4" t="s">
        <v>261</v>
      </c>
      <c r="H2355" s="11">
        <v>491.14</v>
      </c>
      <c r="I2355" s="11">
        <v>216.03</v>
      </c>
      <c r="J2355" s="11">
        <v>72.010000000000005</v>
      </c>
      <c r="K2355" s="11">
        <v>72.010000000000005</v>
      </c>
      <c r="L2355" s="11">
        <v>72.010000000000005</v>
      </c>
      <c r="M2355" s="11">
        <v>48.02</v>
      </c>
      <c r="N2355" s="11">
        <v>-72.010000000000005</v>
      </c>
      <c r="O2355" s="12"/>
      <c r="P2355" s="12"/>
      <c r="Q2355" s="12"/>
      <c r="R2355" s="12"/>
      <c r="S2355" s="12"/>
      <c r="T2355" s="10">
        <v>899.21</v>
      </c>
    </row>
    <row r="2356" spans="1:20" ht="15.75" thickBot="1" x14ac:dyDescent="0.3">
      <c r="A2356" s="4" t="s">
        <v>513</v>
      </c>
      <c r="B2356" s="4" t="s">
        <v>223</v>
      </c>
      <c r="C2356" s="4" t="s">
        <v>224</v>
      </c>
      <c r="D2356" s="4" t="s">
        <v>524</v>
      </c>
      <c r="E2356" s="4" t="s">
        <v>525</v>
      </c>
      <c r="F2356" s="4" t="s">
        <v>286</v>
      </c>
      <c r="G2356" s="4" t="s">
        <v>287</v>
      </c>
      <c r="H2356" s="9">
        <v>6779.12</v>
      </c>
      <c r="I2356" s="8"/>
      <c r="J2356" s="8"/>
      <c r="K2356" s="8"/>
      <c r="L2356" s="8"/>
      <c r="M2356" s="8"/>
      <c r="N2356" s="8"/>
      <c r="O2356" s="8"/>
      <c r="P2356" s="8"/>
      <c r="Q2356" s="8"/>
      <c r="R2356" s="8"/>
      <c r="S2356" s="8"/>
      <c r="T2356" s="10">
        <v>6779.12</v>
      </c>
    </row>
    <row r="2357" spans="1:20" ht="15.75" thickBot="1" x14ac:dyDescent="0.3">
      <c r="A2357" s="4" t="s">
        <v>513</v>
      </c>
      <c r="B2357" s="4" t="s">
        <v>223</v>
      </c>
      <c r="C2357" s="4" t="s">
        <v>224</v>
      </c>
      <c r="D2357" s="4" t="s">
        <v>524</v>
      </c>
      <c r="E2357" s="4" t="s">
        <v>525</v>
      </c>
      <c r="F2357" s="4" t="s">
        <v>56</v>
      </c>
      <c r="G2357" s="4" t="s">
        <v>57</v>
      </c>
      <c r="H2357" s="11">
        <v>-6710.26</v>
      </c>
      <c r="I2357" s="11">
        <v>68.790000000000006</v>
      </c>
      <c r="J2357" s="11">
        <v>65.03</v>
      </c>
      <c r="K2357" s="12"/>
      <c r="L2357" s="12"/>
      <c r="M2357" s="12"/>
      <c r="N2357" s="12"/>
      <c r="O2357" s="12"/>
      <c r="P2357" s="12"/>
      <c r="Q2357" s="12"/>
      <c r="R2357" s="12"/>
      <c r="S2357" s="12"/>
      <c r="T2357" s="10">
        <v>-6576.44</v>
      </c>
    </row>
    <row r="2358" spans="1:20" ht="15.75" thickBot="1" x14ac:dyDescent="0.3">
      <c r="A2358" s="4" t="s">
        <v>513</v>
      </c>
      <c r="B2358" s="4" t="s">
        <v>223</v>
      </c>
      <c r="C2358" s="4" t="s">
        <v>224</v>
      </c>
      <c r="D2358" s="4" t="s">
        <v>526</v>
      </c>
      <c r="E2358" s="4" t="s">
        <v>527</v>
      </c>
      <c r="F2358" s="4" t="s">
        <v>61</v>
      </c>
      <c r="G2358" s="4" t="s">
        <v>62</v>
      </c>
      <c r="H2358" s="8"/>
      <c r="I2358" s="8"/>
      <c r="J2358" s="8"/>
      <c r="K2358" s="8"/>
      <c r="L2358" s="9">
        <v>3722.7</v>
      </c>
      <c r="M2358" s="9">
        <v>1139.2</v>
      </c>
      <c r="N2358" s="8"/>
      <c r="O2358" s="8"/>
      <c r="P2358" s="8"/>
      <c r="Q2358" s="8"/>
      <c r="R2358" s="8"/>
      <c r="S2358" s="8"/>
      <c r="T2358" s="10">
        <v>4861.8999999999996</v>
      </c>
    </row>
    <row r="2359" spans="1:20" ht="15.75" thickBot="1" x14ac:dyDescent="0.3">
      <c r="A2359" s="4" t="s">
        <v>513</v>
      </c>
      <c r="B2359" s="4" t="s">
        <v>223</v>
      </c>
      <c r="C2359" s="4" t="s">
        <v>224</v>
      </c>
      <c r="D2359" s="4" t="s">
        <v>526</v>
      </c>
      <c r="E2359" s="4" t="s">
        <v>527</v>
      </c>
      <c r="F2359" s="4" t="s">
        <v>92</v>
      </c>
      <c r="G2359" s="4" t="s">
        <v>93</v>
      </c>
      <c r="H2359" s="11">
        <v>27.88</v>
      </c>
      <c r="I2359" s="12"/>
      <c r="J2359" s="11">
        <v>331.41</v>
      </c>
      <c r="K2359" s="11">
        <v>1227.31</v>
      </c>
      <c r="L2359" s="11">
        <v>1557.46</v>
      </c>
      <c r="M2359" s="11">
        <v>1646.65</v>
      </c>
      <c r="N2359" s="11">
        <v>1043.48</v>
      </c>
      <c r="O2359" s="12"/>
      <c r="P2359" s="12"/>
      <c r="Q2359" s="12"/>
      <c r="R2359" s="12"/>
      <c r="S2359" s="12"/>
      <c r="T2359" s="10">
        <v>5834.19</v>
      </c>
    </row>
    <row r="2360" spans="1:20" ht="15.75" thickBot="1" x14ac:dyDescent="0.3">
      <c r="A2360" s="4" t="s">
        <v>513</v>
      </c>
      <c r="B2360" s="4" t="s">
        <v>223</v>
      </c>
      <c r="C2360" s="4" t="s">
        <v>224</v>
      </c>
      <c r="D2360" s="4" t="s">
        <v>526</v>
      </c>
      <c r="E2360" s="4" t="s">
        <v>527</v>
      </c>
      <c r="F2360" s="4" t="s">
        <v>84</v>
      </c>
      <c r="G2360" s="4" t="s">
        <v>85</v>
      </c>
      <c r="H2360" s="9">
        <v>27.27</v>
      </c>
      <c r="I2360" s="9">
        <v>408.96</v>
      </c>
      <c r="J2360" s="9">
        <v>1117.43</v>
      </c>
      <c r="K2360" s="9">
        <v>2584.1</v>
      </c>
      <c r="L2360" s="9">
        <v>2747.33</v>
      </c>
      <c r="M2360" s="9">
        <v>825.9</v>
      </c>
      <c r="N2360" s="9">
        <v>1379.99</v>
      </c>
      <c r="O2360" s="9">
        <v>826.9</v>
      </c>
      <c r="P2360" s="9">
        <v>154.57</v>
      </c>
      <c r="Q2360" s="9">
        <v>54.56</v>
      </c>
      <c r="R2360" s="9">
        <v>163.66999999999999</v>
      </c>
      <c r="S2360" s="8"/>
      <c r="T2360" s="10">
        <v>10290.68</v>
      </c>
    </row>
    <row r="2361" spans="1:20" ht="15.75" thickBot="1" x14ac:dyDescent="0.3">
      <c r="A2361" s="4" t="s">
        <v>513</v>
      </c>
      <c r="B2361" s="4" t="s">
        <v>223</v>
      </c>
      <c r="C2361" s="4" t="s">
        <v>224</v>
      </c>
      <c r="D2361" s="4" t="s">
        <v>526</v>
      </c>
      <c r="E2361" s="4" t="s">
        <v>527</v>
      </c>
      <c r="F2361" s="4" t="s">
        <v>26</v>
      </c>
      <c r="G2361" s="4" t="s">
        <v>27</v>
      </c>
      <c r="H2361" s="12"/>
      <c r="I2361" s="12"/>
      <c r="J2361" s="12"/>
      <c r="K2361" s="12"/>
      <c r="L2361" s="12"/>
      <c r="M2361" s="12"/>
      <c r="N2361" s="11">
        <v>5750</v>
      </c>
      <c r="O2361" s="15">
        <v>0</v>
      </c>
      <c r="P2361" s="12"/>
      <c r="Q2361" s="12"/>
      <c r="R2361" s="12"/>
      <c r="S2361" s="12"/>
      <c r="T2361" s="10">
        <v>5750</v>
      </c>
    </row>
    <row r="2362" spans="1:20" ht="15.75" thickBot="1" x14ac:dyDescent="0.3">
      <c r="A2362" s="4" t="s">
        <v>513</v>
      </c>
      <c r="B2362" s="4" t="s">
        <v>223</v>
      </c>
      <c r="C2362" s="4" t="s">
        <v>224</v>
      </c>
      <c r="D2362" s="4" t="s">
        <v>526</v>
      </c>
      <c r="E2362" s="4" t="s">
        <v>527</v>
      </c>
      <c r="F2362" s="4" t="s">
        <v>56</v>
      </c>
      <c r="G2362" s="4" t="s">
        <v>57</v>
      </c>
      <c r="H2362" s="9">
        <v>194.7</v>
      </c>
      <c r="I2362" s="9">
        <v>2855.6</v>
      </c>
      <c r="J2362" s="9">
        <v>7271.04</v>
      </c>
      <c r="K2362" s="9">
        <v>16424.759999999998</v>
      </c>
      <c r="L2362" s="9">
        <v>17268.72</v>
      </c>
      <c r="M2362" s="9">
        <v>4771.62</v>
      </c>
      <c r="N2362" s="9">
        <v>8309.76</v>
      </c>
      <c r="O2362" s="9">
        <v>5518.2</v>
      </c>
      <c r="P2362" s="9">
        <v>1103.6400000000001</v>
      </c>
      <c r="Q2362" s="9">
        <v>389.52</v>
      </c>
      <c r="R2362" s="9">
        <v>1168.56</v>
      </c>
      <c r="S2362" s="8"/>
      <c r="T2362" s="10">
        <v>65276.12</v>
      </c>
    </row>
    <row r="2363" spans="1:20" ht="15.75" thickBot="1" x14ac:dyDescent="0.3">
      <c r="A2363" s="4" t="s">
        <v>513</v>
      </c>
      <c r="B2363" s="4" t="s">
        <v>223</v>
      </c>
      <c r="C2363" s="4" t="s">
        <v>224</v>
      </c>
      <c r="D2363" s="4" t="s">
        <v>526</v>
      </c>
      <c r="E2363" s="4" t="s">
        <v>527</v>
      </c>
      <c r="F2363" s="4" t="s">
        <v>68</v>
      </c>
      <c r="G2363" s="4" t="s">
        <v>69</v>
      </c>
      <c r="H2363" s="12"/>
      <c r="I2363" s="11">
        <v>64.3</v>
      </c>
      <c r="J2363" s="11">
        <v>707.3</v>
      </c>
      <c r="K2363" s="11">
        <v>2025.45</v>
      </c>
      <c r="L2363" s="11">
        <v>2346.9499999999998</v>
      </c>
      <c r="M2363" s="11">
        <v>1125.25</v>
      </c>
      <c r="N2363" s="11">
        <v>1543.2</v>
      </c>
      <c r="O2363" s="11">
        <v>385.8</v>
      </c>
      <c r="P2363" s="12"/>
      <c r="Q2363" s="12"/>
      <c r="R2363" s="12"/>
      <c r="S2363" s="12"/>
      <c r="T2363" s="10">
        <v>8198.25</v>
      </c>
    </row>
    <row r="2364" spans="1:20" ht="15.75" thickBot="1" x14ac:dyDescent="0.3">
      <c r="A2364" s="4" t="s">
        <v>513</v>
      </c>
      <c r="B2364" s="4" t="s">
        <v>223</v>
      </c>
      <c r="C2364" s="4" t="s">
        <v>224</v>
      </c>
      <c r="D2364" s="4" t="s">
        <v>526</v>
      </c>
      <c r="E2364" s="4" t="s">
        <v>527</v>
      </c>
      <c r="F2364" s="4" t="s">
        <v>156</v>
      </c>
      <c r="G2364" s="4" t="s">
        <v>157</v>
      </c>
      <c r="H2364" s="8"/>
      <c r="I2364" s="8"/>
      <c r="J2364" s="8"/>
      <c r="K2364" s="8"/>
      <c r="L2364" s="9">
        <v>21.43</v>
      </c>
      <c r="M2364" s="8"/>
      <c r="N2364" s="9">
        <v>21.43</v>
      </c>
      <c r="O2364" s="8"/>
      <c r="P2364" s="8"/>
      <c r="Q2364" s="8"/>
      <c r="R2364" s="8"/>
      <c r="S2364" s="8"/>
      <c r="T2364" s="10">
        <v>42.86</v>
      </c>
    </row>
    <row r="2365" spans="1:20" ht="15.75" thickBot="1" x14ac:dyDescent="0.3">
      <c r="A2365" s="4" t="s">
        <v>513</v>
      </c>
      <c r="B2365" s="4" t="s">
        <v>223</v>
      </c>
      <c r="C2365" s="4" t="s">
        <v>224</v>
      </c>
      <c r="D2365" s="4" t="s">
        <v>528</v>
      </c>
      <c r="E2365" s="4" t="s">
        <v>529</v>
      </c>
      <c r="F2365" s="4" t="s">
        <v>61</v>
      </c>
      <c r="G2365" s="4" t="s">
        <v>62</v>
      </c>
      <c r="H2365" s="12"/>
      <c r="I2365" s="11">
        <v>156.59</v>
      </c>
      <c r="J2365" s="12"/>
      <c r="K2365" s="12"/>
      <c r="L2365" s="12"/>
      <c r="M2365" s="12"/>
      <c r="N2365" s="12"/>
      <c r="O2365" s="12"/>
      <c r="P2365" s="12"/>
      <c r="Q2365" s="12"/>
      <c r="R2365" s="12"/>
      <c r="S2365" s="12"/>
      <c r="T2365" s="10">
        <v>156.59</v>
      </c>
    </row>
    <row r="2366" spans="1:20" ht="15.75" thickBot="1" x14ac:dyDescent="0.3">
      <c r="A2366" s="4" t="s">
        <v>513</v>
      </c>
      <c r="B2366" s="4" t="s">
        <v>223</v>
      </c>
      <c r="C2366" s="4" t="s">
        <v>224</v>
      </c>
      <c r="D2366" s="4" t="s">
        <v>528</v>
      </c>
      <c r="E2366" s="4" t="s">
        <v>529</v>
      </c>
      <c r="F2366" s="4" t="s">
        <v>92</v>
      </c>
      <c r="G2366" s="4" t="s">
        <v>93</v>
      </c>
      <c r="H2366" s="8"/>
      <c r="I2366" s="8"/>
      <c r="J2366" s="8"/>
      <c r="K2366" s="8"/>
      <c r="L2366" s="8"/>
      <c r="M2366" s="8"/>
      <c r="N2366" s="8"/>
      <c r="O2366" s="8"/>
      <c r="P2366" s="8"/>
      <c r="Q2366" s="8"/>
      <c r="R2366" s="8"/>
      <c r="S2366" s="9">
        <v>315.83</v>
      </c>
      <c r="T2366" s="10">
        <v>315.83</v>
      </c>
    </row>
    <row r="2367" spans="1:20" ht="15.75" thickBot="1" x14ac:dyDescent="0.3">
      <c r="A2367" s="4" t="s">
        <v>513</v>
      </c>
      <c r="B2367" s="4" t="s">
        <v>223</v>
      </c>
      <c r="C2367" s="4" t="s">
        <v>224</v>
      </c>
      <c r="D2367" s="4" t="s">
        <v>528</v>
      </c>
      <c r="E2367" s="4" t="s">
        <v>529</v>
      </c>
      <c r="F2367" s="4" t="s">
        <v>84</v>
      </c>
      <c r="G2367" s="4" t="s">
        <v>85</v>
      </c>
      <c r="H2367" s="12"/>
      <c r="I2367" s="12"/>
      <c r="J2367" s="12"/>
      <c r="K2367" s="12"/>
      <c r="L2367" s="12"/>
      <c r="M2367" s="12"/>
      <c r="N2367" s="12"/>
      <c r="O2367" s="12"/>
      <c r="P2367" s="12"/>
      <c r="Q2367" s="12"/>
      <c r="R2367" s="12"/>
      <c r="S2367" s="11">
        <v>173.45</v>
      </c>
      <c r="T2367" s="10">
        <v>173.45</v>
      </c>
    </row>
    <row r="2368" spans="1:20" ht="15.75" thickBot="1" x14ac:dyDescent="0.3">
      <c r="A2368" s="4" t="s">
        <v>513</v>
      </c>
      <c r="B2368" s="4" t="s">
        <v>223</v>
      </c>
      <c r="C2368" s="4" t="s">
        <v>224</v>
      </c>
      <c r="D2368" s="4" t="s">
        <v>528</v>
      </c>
      <c r="E2368" s="4" t="s">
        <v>529</v>
      </c>
      <c r="F2368" s="4" t="s">
        <v>124</v>
      </c>
      <c r="G2368" s="4" t="s">
        <v>125</v>
      </c>
      <c r="H2368" s="8"/>
      <c r="I2368" s="8"/>
      <c r="J2368" s="8"/>
      <c r="K2368" s="8"/>
      <c r="L2368" s="8"/>
      <c r="M2368" s="8"/>
      <c r="N2368" s="8"/>
      <c r="O2368" s="8"/>
      <c r="P2368" s="8"/>
      <c r="Q2368" s="8"/>
      <c r="R2368" s="8"/>
      <c r="S2368" s="9">
        <v>2368</v>
      </c>
      <c r="T2368" s="10">
        <v>2368</v>
      </c>
    </row>
    <row r="2369" spans="1:20" ht="15.75" thickBot="1" x14ac:dyDescent="0.3">
      <c r="A2369" s="4" t="s">
        <v>513</v>
      </c>
      <c r="B2369" s="4" t="s">
        <v>223</v>
      </c>
      <c r="C2369" s="4" t="s">
        <v>224</v>
      </c>
      <c r="D2369" s="4" t="s">
        <v>528</v>
      </c>
      <c r="E2369" s="4" t="s">
        <v>529</v>
      </c>
      <c r="F2369" s="4" t="s">
        <v>56</v>
      </c>
      <c r="G2369" s="4" t="s">
        <v>57</v>
      </c>
      <c r="H2369" s="12"/>
      <c r="I2369" s="12"/>
      <c r="J2369" s="12"/>
      <c r="K2369" s="12"/>
      <c r="L2369" s="12"/>
      <c r="M2369" s="12"/>
      <c r="N2369" s="12"/>
      <c r="O2369" s="12"/>
      <c r="P2369" s="12"/>
      <c r="Q2369" s="12"/>
      <c r="R2369" s="12"/>
      <c r="S2369" s="11">
        <v>1062.9000000000001</v>
      </c>
      <c r="T2369" s="10">
        <v>1062.9000000000001</v>
      </c>
    </row>
    <row r="2370" spans="1:20" ht="15.75" thickBot="1" x14ac:dyDescent="0.3">
      <c r="A2370" s="4" t="s">
        <v>513</v>
      </c>
      <c r="B2370" s="4" t="s">
        <v>223</v>
      </c>
      <c r="C2370" s="4" t="s">
        <v>224</v>
      </c>
      <c r="D2370" s="4" t="s">
        <v>528</v>
      </c>
      <c r="E2370" s="4" t="s">
        <v>529</v>
      </c>
      <c r="F2370" s="4" t="s">
        <v>68</v>
      </c>
      <c r="G2370" s="4" t="s">
        <v>69</v>
      </c>
      <c r="H2370" s="8"/>
      <c r="I2370" s="8"/>
      <c r="J2370" s="8"/>
      <c r="K2370" s="8"/>
      <c r="L2370" s="8"/>
      <c r="M2370" s="8"/>
      <c r="N2370" s="8"/>
      <c r="O2370" s="8"/>
      <c r="P2370" s="8"/>
      <c r="Q2370" s="8"/>
      <c r="R2370" s="8"/>
      <c r="S2370" s="9">
        <v>175.53</v>
      </c>
      <c r="T2370" s="10">
        <v>175.53</v>
      </c>
    </row>
    <row r="2371" spans="1:20" ht="15.75" thickBot="1" x14ac:dyDescent="0.3">
      <c r="A2371" s="4" t="s">
        <v>513</v>
      </c>
      <c r="B2371" s="4" t="s">
        <v>223</v>
      </c>
      <c r="C2371" s="4" t="s">
        <v>224</v>
      </c>
      <c r="D2371" s="4" t="s">
        <v>530</v>
      </c>
      <c r="E2371" s="4" t="s">
        <v>531</v>
      </c>
      <c r="F2371" s="4" t="s">
        <v>84</v>
      </c>
      <c r="G2371" s="4" t="s">
        <v>85</v>
      </c>
      <c r="H2371" s="11">
        <v>101.95</v>
      </c>
      <c r="I2371" s="12"/>
      <c r="J2371" s="12"/>
      <c r="K2371" s="12"/>
      <c r="L2371" s="12"/>
      <c r="M2371" s="12"/>
      <c r="N2371" s="12"/>
      <c r="O2371" s="12"/>
      <c r="P2371" s="12"/>
      <c r="Q2371" s="11">
        <v>200.4</v>
      </c>
      <c r="R2371" s="12"/>
      <c r="S2371" s="12"/>
      <c r="T2371" s="10">
        <v>302.35000000000002</v>
      </c>
    </row>
    <row r="2372" spans="1:20" ht="15.75" thickBot="1" x14ac:dyDescent="0.3">
      <c r="A2372" s="4" t="s">
        <v>513</v>
      </c>
      <c r="B2372" s="4" t="s">
        <v>223</v>
      </c>
      <c r="C2372" s="4" t="s">
        <v>224</v>
      </c>
      <c r="D2372" s="4" t="s">
        <v>530</v>
      </c>
      <c r="E2372" s="4" t="s">
        <v>531</v>
      </c>
      <c r="F2372" s="4" t="s">
        <v>124</v>
      </c>
      <c r="G2372" s="4" t="s">
        <v>125</v>
      </c>
      <c r="H2372" s="8"/>
      <c r="I2372" s="8"/>
      <c r="J2372" s="8"/>
      <c r="K2372" s="8"/>
      <c r="L2372" s="8"/>
      <c r="M2372" s="8"/>
      <c r="N2372" s="8"/>
      <c r="O2372" s="8"/>
      <c r="P2372" s="9">
        <v>-552</v>
      </c>
      <c r="Q2372" s="8"/>
      <c r="R2372" s="8"/>
      <c r="S2372" s="8"/>
      <c r="T2372" s="10">
        <v>-552</v>
      </c>
    </row>
    <row r="2373" spans="1:20" ht="15.75" thickBot="1" x14ac:dyDescent="0.3">
      <c r="A2373" s="4" t="s">
        <v>513</v>
      </c>
      <c r="B2373" s="4" t="s">
        <v>223</v>
      </c>
      <c r="C2373" s="4" t="s">
        <v>224</v>
      </c>
      <c r="D2373" s="4" t="s">
        <v>530</v>
      </c>
      <c r="E2373" s="4" t="s">
        <v>531</v>
      </c>
      <c r="F2373" s="4" t="s">
        <v>256</v>
      </c>
      <c r="G2373" s="4" t="s">
        <v>257</v>
      </c>
      <c r="H2373" s="11">
        <v>597.88</v>
      </c>
      <c r="I2373" s="12"/>
      <c r="J2373" s="12"/>
      <c r="K2373" s="12"/>
      <c r="L2373" s="12"/>
      <c r="M2373" s="12"/>
      <c r="N2373" s="12"/>
      <c r="O2373" s="12"/>
      <c r="P2373" s="12"/>
      <c r="Q2373" s="12"/>
      <c r="R2373" s="12"/>
      <c r="S2373" s="12"/>
      <c r="T2373" s="10">
        <v>597.88</v>
      </c>
    </row>
    <row r="2374" spans="1:20" ht="15.75" thickBot="1" x14ac:dyDescent="0.3">
      <c r="A2374" s="4" t="s">
        <v>513</v>
      </c>
      <c r="B2374" s="4" t="s">
        <v>223</v>
      </c>
      <c r="C2374" s="4" t="s">
        <v>224</v>
      </c>
      <c r="D2374" s="4" t="s">
        <v>530</v>
      </c>
      <c r="E2374" s="4" t="s">
        <v>531</v>
      </c>
      <c r="F2374" s="4" t="s">
        <v>50</v>
      </c>
      <c r="G2374" s="4" t="s">
        <v>51</v>
      </c>
      <c r="H2374" s="8"/>
      <c r="I2374" s="9">
        <v>13680</v>
      </c>
      <c r="J2374" s="8"/>
      <c r="K2374" s="8"/>
      <c r="L2374" s="8"/>
      <c r="M2374" s="8"/>
      <c r="N2374" s="8"/>
      <c r="O2374" s="8"/>
      <c r="P2374" s="8"/>
      <c r="Q2374" s="8"/>
      <c r="R2374" s="8"/>
      <c r="S2374" s="8"/>
      <c r="T2374" s="10">
        <v>13680</v>
      </c>
    </row>
    <row r="2375" spans="1:20" ht="15.75" thickBot="1" x14ac:dyDescent="0.3">
      <c r="A2375" s="4" t="s">
        <v>513</v>
      </c>
      <c r="B2375" s="4" t="s">
        <v>223</v>
      </c>
      <c r="C2375" s="4" t="s">
        <v>224</v>
      </c>
      <c r="D2375" s="4" t="s">
        <v>530</v>
      </c>
      <c r="E2375" s="4" t="s">
        <v>531</v>
      </c>
      <c r="F2375" s="4" t="s">
        <v>56</v>
      </c>
      <c r="G2375" s="4" t="s">
        <v>57</v>
      </c>
      <c r="H2375" s="11">
        <v>727.88</v>
      </c>
      <c r="I2375" s="12"/>
      <c r="J2375" s="12"/>
      <c r="K2375" s="12"/>
      <c r="L2375" s="12"/>
      <c r="M2375" s="12"/>
      <c r="N2375" s="12"/>
      <c r="O2375" s="12"/>
      <c r="P2375" s="12"/>
      <c r="Q2375" s="11">
        <v>1430.81</v>
      </c>
      <c r="R2375" s="12"/>
      <c r="S2375" s="12"/>
      <c r="T2375" s="10">
        <v>2158.69</v>
      </c>
    </row>
    <row r="2376" spans="1:20" ht="15.75" thickBot="1" x14ac:dyDescent="0.3">
      <c r="A2376" s="4" t="s">
        <v>513</v>
      </c>
      <c r="B2376" s="4" t="s">
        <v>264</v>
      </c>
      <c r="C2376" s="4" t="s">
        <v>265</v>
      </c>
      <c r="D2376" s="4" t="s">
        <v>514</v>
      </c>
      <c r="E2376" s="4" t="s">
        <v>515</v>
      </c>
      <c r="F2376" s="4" t="s">
        <v>92</v>
      </c>
      <c r="G2376" s="4" t="s">
        <v>93</v>
      </c>
      <c r="H2376" s="9">
        <v>488.63</v>
      </c>
      <c r="I2376" s="8"/>
      <c r="J2376" s="8"/>
      <c r="K2376" s="9">
        <v>646.21</v>
      </c>
      <c r="L2376" s="9">
        <v>141.47999999999999</v>
      </c>
      <c r="M2376" s="8"/>
      <c r="N2376" s="9">
        <v>998.12</v>
      </c>
      <c r="O2376" s="8"/>
      <c r="P2376" s="8"/>
      <c r="Q2376" s="8"/>
      <c r="R2376" s="8"/>
      <c r="S2376" s="8"/>
      <c r="T2376" s="10">
        <v>2274.44</v>
      </c>
    </row>
    <row r="2377" spans="1:20" ht="15.75" thickBot="1" x14ac:dyDescent="0.3">
      <c r="A2377" s="4" t="s">
        <v>513</v>
      </c>
      <c r="B2377" s="4" t="s">
        <v>264</v>
      </c>
      <c r="C2377" s="4" t="s">
        <v>265</v>
      </c>
      <c r="D2377" s="4" t="s">
        <v>514</v>
      </c>
      <c r="E2377" s="4" t="s">
        <v>515</v>
      </c>
      <c r="F2377" s="4" t="s">
        <v>235</v>
      </c>
      <c r="G2377" s="4" t="s">
        <v>236</v>
      </c>
      <c r="H2377" s="11">
        <v>25.93</v>
      </c>
      <c r="I2377" s="12"/>
      <c r="J2377" s="12"/>
      <c r="K2377" s="12"/>
      <c r="L2377" s="11">
        <v>6.62</v>
      </c>
      <c r="M2377" s="12"/>
      <c r="N2377" s="12"/>
      <c r="O2377" s="12"/>
      <c r="P2377" s="12"/>
      <c r="Q2377" s="12"/>
      <c r="R2377" s="12"/>
      <c r="S2377" s="12"/>
      <c r="T2377" s="10">
        <v>32.549999999999997</v>
      </c>
    </row>
    <row r="2378" spans="1:20" ht="15.75" thickBot="1" x14ac:dyDescent="0.3">
      <c r="A2378" s="4" t="s">
        <v>513</v>
      </c>
      <c r="B2378" s="4" t="s">
        <v>264</v>
      </c>
      <c r="C2378" s="4" t="s">
        <v>265</v>
      </c>
      <c r="D2378" s="4" t="s">
        <v>514</v>
      </c>
      <c r="E2378" s="4" t="s">
        <v>515</v>
      </c>
      <c r="F2378" s="4" t="s">
        <v>351</v>
      </c>
      <c r="G2378" s="4" t="s">
        <v>352</v>
      </c>
      <c r="H2378" s="8"/>
      <c r="I2378" s="8"/>
      <c r="J2378" s="8"/>
      <c r="K2378" s="8"/>
      <c r="L2378" s="9">
        <v>0.34</v>
      </c>
      <c r="M2378" s="8"/>
      <c r="N2378" s="8"/>
      <c r="O2378" s="8"/>
      <c r="P2378" s="8"/>
      <c r="Q2378" s="8"/>
      <c r="R2378" s="8"/>
      <c r="S2378" s="8"/>
      <c r="T2378" s="10">
        <v>0.34</v>
      </c>
    </row>
    <row r="2379" spans="1:20" ht="15.75" thickBot="1" x14ac:dyDescent="0.3">
      <c r="A2379" s="4" t="s">
        <v>513</v>
      </c>
      <c r="B2379" s="4" t="s">
        <v>264</v>
      </c>
      <c r="C2379" s="4" t="s">
        <v>265</v>
      </c>
      <c r="D2379" s="4" t="s">
        <v>514</v>
      </c>
      <c r="E2379" s="4" t="s">
        <v>515</v>
      </c>
      <c r="F2379" s="4" t="s">
        <v>272</v>
      </c>
      <c r="G2379" s="4" t="s">
        <v>273</v>
      </c>
      <c r="H2379" s="11">
        <v>89.79</v>
      </c>
      <c r="I2379" s="12"/>
      <c r="J2379" s="12"/>
      <c r="K2379" s="11">
        <v>1054.97</v>
      </c>
      <c r="L2379" s="11">
        <v>29.67</v>
      </c>
      <c r="M2379" s="11">
        <v>43.54</v>
      </c>
      <c r="N2379" s="11">
        <v>133.69</v>
      </c>
      <c r="O2379" s="12"/>
      <c r="P2379" s="12"/>
      <c r="Q2379" s="12"/>
      <c r="R2379" s="12"/>
      <c r="S2379" s="12"/>
      <c r="T2379" s="10">
        <v>1351.66</v>
      </c>
    </row>
    <row r="2380" spans="1:20" ht="15.75" thickBot="1" x14ac:dyDescent="0.3">
      <c r="A2380" s="4" t="s">
        <v>513</v>
      </c>
      <c r="B2380" s="4" t="s">
        <v>264</v>
      </c>
      <c r="C2380" s="4" t="s">
        <v>265</v>
      </c>
      <c r="D2380" s="4" t="s">
        <v>514</v>
      </c>
      <c r="E2380" s="4" t="s">
        <v>515</v>
      </c>
      <c r="F2380" s="4" t="s">
        <v>84</v>
      </c>
      <c r="G2380" s="4" t="s">
        <v>85</v>
      </c>
      <c r="H2380" s="9">
        <v>575.41999999999996</v>
      </c>
      <c r="I2380" s="9">
        <v>174.45</v>
      </c>
      <c r="J2380" s="8"/>
      <c r="K2380" s="9">
        <v>600.04</v>
      </c>
      <c r="L2380" s="9">
        <v>105.23</v>
      </c>
      <c r="M2380" s="8"/>
      <c r="N2380" s="9">
        <v>1635.33</v>
      </c>
      <c r="O2380" s="8"/>
      <c r="P2380" s="8"/>
      <c r="Q2380" s="8"/>
      <c r="R2380" s="8"/>
      <c r="S2380" s="9">
        <v>-2182.3200000000002</v>
      </c>
      <c r="T2380" s="10">
        <v>908.15</v>
      </c>
    </row>
    <row r="2381" spans="1:20" ht="15.75" thickBot="1" x14ac:dyDescent="0.3">
      <c r="A2381" s="4" t="s">
        <v>513</v>
      </c>
      <c r="B2381" s="4" t="s">
        <v>264</v>
      </c>
      <c r="C2381" s="4" t="s">
        <v>265</v>
      </c>
      <c r="D2381" s="4" t="s">
        <v>514</v>
      </c>
      <c r="E2381" s="4" t="s">
        <v>515</v>
      </c>
      <c r="F2381" s="4" t="s">
        <v>44</v>
      </c>
      <c r="G2381" s="4" t="s">
        <v>45</v>
      </c>
      <c r="H2381" s="12"/>
      <c r="I2381" s="12"/>
      <c r="J2381" s="12"/>
      <c r="K2381" s="12"/>
      <c r="L2381" s="12"/>
      <c r="M2381" s="12"/>
      <c r="N2381" s="12"/>
      <c r="O2381" s="11">
        <v>98</v>
      </c>
      <c r="P2381" s="12"/>
      <c r="Q2381" s="12"/>
      <c r="R2381" s="12"/>
      <c r="S2381" s="12"/>
      <c r="T2381" s="10">
        <v>98</v>
      </c>
    </row>
    <row r="2382" spans="1:20" ht="15.75" thickBot="1" x14ac:dyDescent="0.3">
      <c r="A2382" s="4" t="s">
        <v>513</v>
      </c>
      <c r="B2382" s="4" t="s">
        <v>264</v>
      </c>
      <c r="C2382" s="4" t="s">
        <v>265</v>
      </c>
      <c r="D2382" s="4" t="s">
        <v>514</v>
      </c>
      <c r="E2382" s="4" t="s">
        <v>515</v>
      </c>
      <c r="F2382" s="4" t="s">
        <v>280</v>
      </c>
      <c r="G2382" s="4" t="s">
        <v>281</v>
      </c>
      <c r="H2382" s="8"/>
      <c r="I2382" s="8"/>
      <c r="J2382" s="8"/>
      <c r="K2382" s="8"/>
      <c r="L2382" s="8"/>
      <c r="M2382" s="8"/>
      <c r="N2382" s="9">
        <v>1379.64</v>
      </c>
      <c r="O2382" s="8"/>
      <c r="P2382" s="8"/>
      <c r="Q2382" s="8"/>
      <c r="R2382" s="8"/>
      <c r="S2382" s="8"/>
      <c r="T2382" s="10">
        <v>1379.64</v>
      </c>
    </row>
    <row r="2383" spans="1:20" ht="15.75" thickBot="1" x14ac:dyDescent="0.3">
      <c r="A2383" s="4" t="s">
        <v>513</v>
      </c>
      <c r="B2383" s="4" t="s">
        <v>264</v>
      </c>
      <c r="C2383" s="4" t="s">
        <v>265</v>
      </c>
      <c r="D2383" s="4" t="s">
        <v>514</v>
      </c>
      <c r="E2383" s="4" t="s">
        <v>515</v>
      </c>
      <c r="F2383" s="4" t="s">
        <v>256</v>
      </c>
      <c r="G2383" s="4" t="s">
        <v>257</v>
      </c>
      <c r="H2383" s="12"/>
      <c r="I2383" s="11">
        <v>755.05</v>
      </c>
      <c r="J2383" s="12"/>
      <c r="K2383" s="12"/>
      <c r="L2383" s="11">
        <v>4276.45</v>
      </c>
      <c r="M2383" s="12"/>
      <c r="N2383" s="11">
        <v>5522.4</v>
      </c>
      <c r="O2383" s="11">
        <v>3193.15</v>
      </c>
      <c r="P2383" s="12"/>
      <c r="Q2383" s="12"/>
      <c r="R2383" s="12"/>
      <c r="S2383" s="12"/>
      <c r="T2383" s="10">
        <v>13747.05</v>
      </c>
    </row>
    <row r="2384" spans="1:20" ht="15.75" thickBot="1" x14ac:dyDescent="0.3">
      <c r="A2384" s="4" t="s">
        <v>513</v>
      </c>
      <c r="B2384" s="4" t="s">
        <v>264</v>
      </c>
      <c r="C2384" s="4" t="s">
        <v>265</v>
      </c>
      <c r="D2384" s="4" t="s">
        <v>514</v>
      </c>
      <c r="E2384" s="4" t="s">
        <v>515</v>
      </c>
      <c r="F2384" s="4" t="s">
        <v>50</v>
      </c>
      <c r="G2384" s="4" t="s">
        <v>51</v>
      </c>
      <c r="H2384" s="8"/>
      <c r="I2384" s="9">
        <v>1177.47</v>
      </c>
      <c r="J2384" s="8"/>
      <c r="K2384" s="8"/>
      <c r="L2384" s="9">
        <v>1707.68</v>
      </c>
      <c r="M2384" s="8"/>
      <c r="N2384" s="8"/>
      <c r="O2384" s="8"/>
      <c r="P2384" s="8"/>
      <c r="Q2384" s="9">
        <v>629.15</v>
      </c>
      <c r="R2384" s="8"/>
      <c r="S2384" s="8"/>
      <c r="T2384" s="10">
        <v>3514.3</v>
      </c>
    </row>
    <row r="2385" spans="1:20" ht="15.75" thickBot="1" x14ac:dyDescent="0.3">
      <c r="A2385" s="4" t="s">
        <v>513</v>
      </c>
      <c r="B2385" s="4" t="s">
        <v>264</v>
      </c>
      <c r="C2385" s="4" t="s">
        <v>265</v>
      </c>
      <c r="D2385" s="4" t="s">
        <v>514</v>
      </c>
      <c r="E2385" s="4" t="s">
        <v>515</v>
      </c>
      <c r="F2385" s="4" t="s">
        <v>284</v>
      </c>
      <c r="G2385" s="4" t="s">
        <v>285</v>
      </c>
      <c r="H2385" s="11">
        <v>500</v>
      </c>
      <c r="I2385" s="11">
        <v>42</v>
      </c>
      <c r="J2385" s="12"/>
      <c r="K2385" s="11">
        <v>352.3</v>
      </c>
      <c r="L2385" s="11">
        <v>352.3</v>
      </c>
      <c r="M2385" s="11">
        <v>271</v>
      </c>
      <c r="N2385" s="11">
        <v>756</v>
      </c>
      <c r="O2385" s="12"/>
      <c r="P2385" s="11">
        <v>2113.4499999999998</v>
      </c>
      <c r="Q2385" s="11">
        <v>175.2</v>
      </c>
      <c r="R2385" s="12"/>
      <c r="S2385" s="12"/>
      <c r="T2385" s="10">
        <v>4562.25</v>
      </c>
    </row>
    <row r="2386" spans="1:20" ht="15.75" thickBot="1" x14ac:dyDescent="0.3">
      <c r="A2386" s="4" t="s">
        <v>513</v>
      </c>
      <c r="B2386" s="4" t="s">
        <v>264</v>
      </c>
      <c r="C2386" s="4" t="s">
        <v>265</v>
      </c>
      <c r="D2386" s="4" t="s">
        <v>514</v>
      </c>
      <c r="E2386" s="4" t="s">
        <v>515</v>
      </c>
      <c r="F2386" s="4" t="s">
        <v>26</v>
      </c>
      <c r="G2386" s="4" t="s">
        <v>27</v>
      </c>
      <c r="H2386" s="9">
        <v>517.54</v>
      </c>
      <c r="I2386" s="9">
        <v>-517.54</v>
      </c>
      <c r="J2386" s="8"/>
      <c r="K2386" s="8"/>
      <c r="L2386" s="8"/>
      <c r="M2386" s="8"/>
      <c r="N2386" s="8"/>
      <c r="O2386" s="8"/>
      <c r="P2386" s="8"/>
      <c r="Q2386" s="8"/>
      <c r="R2386" s="8"/>
      <c r="S2386" s="8"/>
      <c r="T2386" s="14">
        <v>0</v>
      </c>
    </row>
    <row r="2387" spans="1:20" ht="15.75" thickBot="1" x14ac:dyDescent="0.3">
      <c r="A2387" s="4" t="s">
        <v>513</v>
      </c>
      <c r="B2387" s="4" t="s">
        <v>264</v>
      </c>
      <c r="C2387" s="4" t="s">
        <v>265</v>
      </c>
      <c r="D2387" s="4" t="s">
        <v>514</v>
      </c>
      <c r="E2387" s="4" t="s">
        <v>515</v>
      </c>
      <c r="F2387" s="4" t="s">
        <v>260</v>
      </c>
      <c r="G2387" s="4" t="s">
        <v>261</v>
      </c>
      <c r="H2387" s="11">
        <v>81.31</v>
      </c>
      <c r="I2387" s="11">
        <v>517.54</v>
      </c>
      <c r="J2387" s="12"/>
      <c r="K2387" s="11">
        <v>546.27</v>
      </c>
      <c r="L2387" s="12"/>
      <c r="M2387" s="12"/>
      <c r="N2387" s="11">
        <v>162.62</v>
      </c>
      <c r="O2387" s="12"/>
      <c r="P2387" s="11">
        <v>990.38</v>
      </c>
      <c r="Q2387" s="12"/>
      <c r="R2387" s="12"/>
      <c r="S2387" s="12"/>
      <c r="T2387" s="10">
        <v>2298.12</v>
      </c>
    </row>
    <row r="2388" spans="1:20" ht="15.75" thickBot="1" x14ac:dyDescent="0.3">
      <c r="A2388" s="4" t="s">
        <v>513</v>
      </c>
      <c r="B2388" s="4" t="s">
        <v>264</v>
      </c>
      <c r="C2388" s="4" t="s">
        <v>265</v>
      </c>
      <c r="D2388" s="4" t="s">
        <v>514</v>
      </c>
      <c r="E2388" s="4" t="s">
        <v>515</v>
      </c>
      <c r="F2388" s="4" t="s">
        <v>353</v>
      </c>
      <c r="G2388" s="4" t="s">
        <v>354</v>
      </c>
      <c r="H2388" s="8"/>
      <c r="I2388" s="9">
        <v>-1435.83</v>
      </c>
      <c r="J2388" s="8"/>
      <c r="K2388" s="8"/>
      <c r="L2388" s="9">
        <v>-2720.73</v>
      </c>
      <c r="M2388" s="8"/>
      <c r="N2388" s="8"/>
      <c r="O2388" s="8"/>
      <c r="P2388" s="8"/>
      <c r="Q2388" s="8"/>
      <c r="R2388" s="8"/>
      <c r="S2388" s="8"/>
      <c r="T2388" s="10">
        <v>-4156.5600000000004</v>
      </c>
    </row>
    <row r="2389" spans="1:20" ht="15.75" thickBot="1" x14ac:dyDescent="0.3">
      <c r="A2389" s="4" t="s">
        <v>513</v>
      </c>
      <c r="B2389" s="4" t="s">
        <v>264</v>
      </c>
      <c r="C2389" s="4" t="s">
        <v>265</v>
      </c>
      <c r="D2389" s="4" t="s">
        <v>514</v>
      </c>
      <c r="E2389" s="4" t="s">
        <v>515</v>
      </c>
      <c r="F2389" s="4" t="s">
        <v>286</v>
      </c>
      <c r="G2389" s="4" t="s">
        <v>287</v>
      </c>
      <c r="H2389" s="12"/>
      <c r="I2389" s="12"/>
      <c r="J2389" s="12"/>
      <c r="K2389" s="12"/>
      <c r="L2389" s="12"/>
      <c r="M2389" s="12"/>
      <c r="N2389" s="12"/>
      <c r="O2389" s="12"/>
      <c r="P2389" s="12"/>
      <c r="Q2389" s="12"/>
      <c r="R2389" s="12"/>
      <c r="S2389" s="11">
        <v>-17094.93</v>
      </c>
      <c r="T2389" s="10">
        <v>-17094.93</v>
      </c>
    </row>
    <row r="2390" spans="1:20" ht="15.75" thickBot="1" x14ac:dyDescent="0.3">
      <c r="A2390" s="4" t="s">
        <v>513</v>
      </c>
      <c r="B2390" s="4" t="s">
        <v>264</v>
      </c>
      <c r="C2390" s="4" t="s">
        <v>265</v>
      </c>
      <c r="D2390" s="4" t="s">
        <v>514</v>
      </c>
      <c r="E2390" s="4" t="s">
        <v>515</v>
      </c>
      <c r="F2390" s="4" t="s">
        <v>56</v>
      </c>
      <c r="G2390" s="4" t="s">
        <v>57</v>
      </c>
      <c r="H2390" s="9">
        <v>2244.69</v>
      </c>
      <c r="I2390" s="9">
        <v>1116.72</v>
      </c>
      <c r="J2390" s="8"/>
      <c r="K2390" s="9">
        <v>3726.48</v>
      </c>
      <c r="L2390" s="9">
        <v>751.36</v>
      </c>
      <c r="M2390" s="8"/>
      <c r="N2390" s="9">
        <v>11012.92</v>
      </c>
      <c r="O2390" s="8"/>
      <c r="P2390" s="8"/>
      <c r="Q2390" s="8"/>
      <c r="R2390" s="8"/>
      <c r="S2390" s="9">
        <v>-13160.06</v>
      </c>
      <c r="T2390" s="10">
        <v>5692.11</v>
      </c>
    </row>
    <row r="2391" spans="1:20" ht="15.75" thickBot="1" x14ac:dyDescent="0.3">
      <c r="A2391" s="4" t="s">
        <v>513</v>
      </c>
      <c r="B2391" s="4" t="s">
        <v>264</v>
      </c>
      <c r="C2391" s="4" t="s">
        <v>265</v>
      </c>
      <c r="D2391" s="4" t="s">
        <v>514</v>
      </c>
      <c r="E2391" s="4" t="s">
        <v>515</v>
      </c>
      <c r="F2391" s="4" t="s">
        <v>68</v>
      </c>
      <c r="G2391" s="4" t="s">
        <v>69</v>
      </c>
      <c r="H2391" s="11">
        <v>1863.71</v>
      </c>
      <c r="I2391" s="11">
        <v>128.81</v>
      </c>
      <c r="J2391" s="12"/>
      <c r="K2391" s="11">
        <v>557.79</v>
      </c>
      <c r="L2391" s="12"/>
      <c r="M2391" s="12"/>
      <c r="N2391" s="11">
        <v>663.12</v>
      </c>
      <c r="O2391" s="12"/>
      <c r="P2391" s="12"/>
      <c r="Q2391" s="12"/>
      <c r="R2391" s="12"/>
      <c r="S2391" s="11">
        <v>-2421.5</v>
      </c>
      <c r="T2391" s="10">
        <v>791.93</v>
      </c>
    </row>
    <row r="2392" spans="1:20" ht="23.25" thickBot="1" x14ac:dyDescent="0.3">
      <c r="A2392" s="4" t="s">
        <v>513</v>
      </c>
      <c r="B2392" s="4" t="s">
        <v>264</v>
      </c>
      <c r="C2392" s="4" t="s">
        <v>265</v>
      </c>
      <c r="D2392" s="4" t="s">
        <v>532</v>
      </c>
      <c r="E2392" s="4" t="s">
        <v>533</v>
      </c>
      <c r="F2392" s="4" t="s">
        <v>61</v>
      </c>
      <c r="G2392" s="4" t="s">
        <v>62</v>
      </c>
      <c r="H2392" s="8"/>
      <c r="I2392" s="8"/>
      <c r="J2392" s="8"/>
      <c r="K2392" s="9">
        <v>284.94</v>
      </c>
      <c r="L2392" s="8"/>
      <c r="M2392" s="8"/>
      <c r="N2392" s="8"/>
      <c r="O2392" s="8"/>
      <c r="P2392" s="8"/>
      <c r="Q2392" s="8"/>
      <c r="R2392" s="8"/>
      <c r="S2392" s="8"/>
      <c r="T2392" s="10">
        <v>284.94</v>
      </c>
    </row>
    <row r="2393" spans="1:20" ht="23.25" thickBot="1" x14ac:dyDescent="0.3">
      <c r="A2393" s="4" t="s">
        <v>513</v>
      </c>
      <c r="B2393" s="4" t="s">
        <v>264</v>
      </c>
      <c r="C2393" s="4" t="s">
        <v>265</v>
      </c>
      <c r="D2393" s="4" t="s">
        <v>532</v>
      </c>
      <c r="E2393" s="4" t="s">
        <v>533</v>
      </c>
      <c r="F2393" s="4" t="s">
        <v>84</v>
      </c>
      <c r="G2393" s="4" t="s">
        <v>85</v>
      </c>
      <c r="H2393" s="11">
        <v>296.07</v>
      </c>
      <c r="I2393" s="11">
        <v>605.70000000000005</v>
      </c>
      <c r="J2393" s="11">
        <v>796.63</v>
      </c>
      <c r="K2393" s="11">
        <v>286.97000000000003</v>
      </c>
      <c r="L2393" s="11">
        <v>1599</v>
      </c>
      <c r="M2393" s="11">
        <v>603.05999999999995</v>
      </c>
      <c r="N2393" s="11">
        <v>1321.38</v>
      </c>
      <c r="O2393" s="11">
        <v>1188.71</v>
      </c>
      <c r="P2393" s="11">
        <v>1033.53</v>
      </c>
      <c r="Q2393" s="11">
        <v>566.82000000000005</v>
      </c>
      <c r="R2393" s="11">
        <v>344.43</v>
      </c>
      <c r="S2393" s="11">
        <v>432.76</v>
      </c>
      <c r="T2393" s="10">
        <v>9075.06</v>
      </c>
    </row>
    <row r="2394" spans="1:20" ht="23.25" thickBot="1" x14ac:dyDescent="0.3">
      <c r="A2394" s="4" t="s">
        <v>513</v>
      </c>
      <c r="B2394" s="4" t="s">
        <v>264</v>
      </c>
      <c r="C2394" s="4" t="s">
        <v>265</v>
      </c>
      <c r="D2394" s="4" t="s">
        <v>532</v>
      </c>
      <c r="E2394" s="4" t="s">
        <v>533</v>
      </c>
      <c r="F2394" s="4" t="s">
        <v>44</v>
      </c>
      <c r="G2394" s="4" t="s">
        <v>45</v>
      </c>
      <c r="H2394" s="8"/>
      <c r="I2394" s="8"/>
      <c r="J2394" s="8"/>
      <c r="K2394" s="8"/>
      <c r="L2394" s="8"/>
      <c r="M2394" s="8"/>
      <c r="N2394" s="8"/>
      <c r="O2394" s="8"/>
      <c r="P2394" s="8"/>
      <c r="Q2394" s="9">
        <v>627.1</v>
      </c>
      <c r="R2394" s="9">
        <v>627.1</v>
      </c>
      <c r="S2394" s="8"/>
      <c r="T2394" s="10">
        <v>1254.2</v>
      </c>
    </row>
    <row r="2395" spans="1:20" ht="23.25" thickBot="1" x14ac:dyDescent="0.3">
      <c r="A2395" s="4" t="s">
        <v>513</v>
      </c>
      <c r="B2395" s="4" t="s">
        <v>264</v>
      </c>
      <c r="C2395" s="4" t="s">
        <v>265</v>
      </c>
      <c r="D2395" s="4" t="s">
        <v>532</v>
      </c>
      <c r="E2395" s="4" t="s">
        <v>533</v>
      </c>
      <c r="F2395" s="4" t="s">
        <v>256</v>
      </c>
      <c r="G2395" s="4" t="s">
        <v>257</v>
      </c>
      <c r="H2395" s="12"/>
      <c r="I2395" s="12"/>
      <c r="J2395" s="12"/>
      <c r="K2395" s="12"/>
      <c r="L2395" s="12"/>
      <c r="M2395" s="12"/>
      <c r="N2395" s="12"/>
      <c r="O2395" s="11">
        <v>625.95000000000005</v>
      </c>
      <c r="P2395" s="12"/>
      <c r="Q2395" s="11">
        <v>3124.33</v>
      </c>
      <c r="R2395" s="11">
        <v>312.7</v>
      </c>
      <c r="S2395" s="11">
        <v>252.7</v>
      </c>
      <c r="T2395" s="10">
        <v>4315.68</v>
      </c>
    </row>
    <row r="2396" spans="1:20" ht="23.25" thickBot="1" x14ac:dyDescent="0.3">
      <c r="A2396" s="4" t="s">
        <v>513</v>
      </c>
      <c r="B2396" s="4" t="s">
        <v>264</v>
      </c>
      <c r="C2396" s="4" t="s">
        <v>265</v>
      </c>
      <c r="D2396" s="4" t="s">
        <v>532</v>
      </c>
      <c r="E2396" s="4" t="s">
        <v>533</v>
      </c>
      <c r="F2396" s="4" t="s">
        <v>50</v>
      </c>
      <c r="G2396" s="4" t="s">
        <v>51</v>
      </c>
      <c r="H2396" s="8"/>
      <c r="I2396" s="8"/>
      <c r="J2396" s="8"/>
      <c r="K2396" s="8"/>
      <c r="L2396" s="8"/>
      <c r="M2396" s="8"/>
      <c r="N2396" s="9">
        <v>476.7</v>
      </c>
      <c r="O2396" s="8"/>
      <c r="P2396" s="8"/>
      <c r="Q2396" s="9">
        <v>4068.44</v>
      </c>
      <c r="R2396" s="8"/>
      <c r="S2396" s="8"/>
      <c r="T2396" s="10">
        <v>4545.1400000000003</v>
      </c>
    </row>
    <row r="2397" spans="1:20" ht="23.25" thickBot="1" x14ac:dyDescent="0.3">
      <c r="A2397" s="4" t="s">
        <v>513</v>
      </c>
      <c r="B2397" s="4" t="s">
        <v>264</v>
      </c>
      <c r="C2397" s="4" t="s">
        <v>265</v>
      </c>
      <c r="D2397" s="4" t="s">
        <v>532</v>
      </c>
      <c r="E2397" s="4" t="s">
        <v>533</v>
      </c>
      <c r="F2397" s="4" t="s">
        <v>65</v>
      </c>
      <c r="G2397" s="4" t="s">
        <v>66</v>
      </c>
      <c r="H2397" s="11">
        <v>257.63</v>
      </c>
      <c r="I2397" s="11">
        <v>1616.22</v>
      </c>
      <c r="J2397" s="11">
        <v>343.5</v>
      </c>
      <c r="K2397" s="11">
        <v>515.25</v>
      </c>
      <c r="L2397" s="11">
        <v>5020.7700000000004</v>
      </c>
      <c r="M2397" s="11">
        <v>601.13</v>
      </c>
      <c r="N2397" s="11">
        <v>3417.98</v>
      </c>
      <c r="O2397" s="11">
        <v>4574.01</v>
      </c>
      <c r="P2397" s="11">
        <v>2202.33</v>
      </c>
      <c r="Q2397" s="12"/>
      <c r="R2397" s="12"/>
      <c r="S2397" s="11">
        <v>118.68</v>
      </c>
      <c r="T2397" s="10">
        <v>18667.5</v>
      </c>
    </row>
    <row r="2398" spans="1:20" ht="23.25" thickBot="1" x14ac:dyDescent="0.3">
      <c r="A2398" s="4" t="s">
        <v>513</v>
      </c>
      <c r="B2398" s="4" t="s">
        <v>264</v>
      </c>
      <c r="C2398" s="4" t="s">
        <v>265</v>
      </c>
      <c r="D2398" s="4" t="s">
        <v>532</v>
      </c>
      <c r="E2398" s="4" t="s">
        <v>533</v>
      </c>
      <c r="F2398" s="4" t="s">
        <v>56</v>
      </c>
      <c r="G2398" s="4" t="s">
        <v>57</v>
      </c>
      <c r="H2398" s="9">
        <v>1216.1600000000001</v>
      </c>
      <c r="I2398" s="9">
        <v>2375.4699999999998</v>
      </c>
      <c r="J2398" s="9">
        <v>4187.5</v>
      </c>
      <c r="K2398" s="9">
        <v>1317.39</v>
      </c>
      <c r="L2398" s="9">
        <v>4640.6400000000003</v>
      </c>
      <c r="M2398" s="9">
        <v>3018.86</v>
      </c>
      <c r="N2398" s="9">
        <v>4206.05</v>
      </c>
      <c r="O2398" s="9">
        <v>3268.52</v>
      </c>
      <c r="P2398" s="9">
        <v>4655.04</v>
      </c>
      <c r="Q2398" s="9">
        <v>3687.2</v>
      </c>
      <c r="R2398" s="9">
        <v>1897.26</v>
      </c>
      <c r="S2398" s="9">
        <v>1063.8399999999999</v>
      </c>
      <c r="T2398" s="10">
        <v>35533.93</v>
      </c>
    </row>
    <row r="2399" spans="1:20" ht="23.25" thickBot="1" x14ac:dyDescent="0.3">
      <c r="A2399" s="4" t="s">
        <v>513</v>
      </c>
      <c r="B2399" s="4" t="s">
        <v>264</v>
      </c>
      <c r="C2399" s="4" t="s">
        <v>265</v>
      </c>
      <c r="D2399" s="4" t="s">
        <v>532</v>
      </c>
      <c r="E2399" s="4" t="s">
        <v>533</v>
      </c>
      <c r="F2399" s="4" t="s">
        <v>68</v>
      </c>
      <c r="G2399" s="4" t="s">
        <v>69</v>
      </c>
      <c r="H2399" s="11">
        <v>640.19000000000005</v>
      </c>
      <c r="I2399" s="11">
        <v>333.01</v>
      </c>
      <c r="J2399" s="11">
        <v>1156.8599999999999</v>
      </c>
      <c r="K2399" s="11">
        <v>216.37</v>
      </c>
      <c r="L2399" s="11">
        <v>1755.26</v>
      </c>
      <c r="M2399" s="11">
        <v>685.85</v>
      </c>
      <c r="N2399" s="11">
        <v>1810.52</v>
      </c>
      <c r="O2399" s="11">
        <v>644.72</v>
      </c>
      <c r="P2399" s="11">
        <v>522.02</v>
      </c>
      <c r="Q2399" s="11">
        <v>359.86</v>
      </c>
      <c r="R2399" s="11">
        <v>561.89</v>
      </c>
      <c r="S2399" s="11">
        <v>1907.36</v>
      </c>
      <c r="T2399" s="10">
        <v>10593.91</v>
      </c>
    </row>
    <row r="2400" spans="1:20" ht="23.25" thickBot="1" x14ac:dyDescent="0.3">
      <c r="A2400" s="4" t="s">
        <v>513</v>
      </c>
      <c r="B2400" s="4" t="s">
        <v>264</v>
      </c>
      <c r="C2400" s="4" t="s">
        <v>265</v>
      </c>
      <c r="D2400" s="4" t="s">
        <v>532</v>
      </c>
      <c r="E2400" s="4" t="s">
        <v>533</v>
      </c>
      <c r="F2400" s="4" t="s">
        <v>156</v>
      </c>
      <c r="G2400" s="4" t="s">
        <v>157</v>
      </c>
      <c r="H2400" s="9">
        <v>42.86</v>
      </c>
      <c r="I2400" s="9">
        <v>64.290000000000006</v>
      </c>
      <c r="J2400" s="9">
        <v>21.43</v>
      </c>
      <c r="K2400" s="8"/>
      <c r="L2400" s="8"/>
      <c r="M2400" s="8"/>
      <c r="N2400" s="9">
        <v>21.43</v>
      </c>
      <c r="O2400" s="9">
        <v>107.15</v>
      </c>
      <c r="P2400" s="9">
        <v>150.01</v>
      </c>
      <c r="Q2400" s="8"/>
      <c r="R2400" s="8"/>
      <c r="S2400" s="9">
        <v>64.290000000000006</v>
      </c>
      <c r="T2400" s="10">
        <v>471.46</v>
      </c>
    </row>
    <row r="2401" spans="1:20" ht="15.75" thickBot="1" x14ac:dyDescent="0.3">
      <c r="A2401" s="4" t="s">
        <v>513</v>
      </c>
      <c r="B2401" s="4" t="s">
        <v>264</v>
      </c>
      <c r="C2401" s="4" t="s">
        <v>265</v>
      </c>
      <c r="D2401" s="4" t="s">
        <v>524</v>
      </c>
      <c r="E2401" s="4" t="s">
        <v>525</v>
      </c>
      <c r="F2401" s="4" t="s">
        <v>92</v>
      </c>
      <c r="G2401" s="4" t="s">
        <v>93</v>
      </c>
      <c r="H2401" s="11">
        <v>-462.51</v>
      </c>
      <c r="I2401" s="12"/>
      <c r="J2401" s="11">
        <v>13.02</v>
      </c>
      <c r="K2401" s="12"/>
      <c r="L2401" s="12"/>
      <c r="M2401" s="12"/>
      <c r="N2401" s="12"/>
      <c r="O2401" s="12"/>
      <c r="P2401" s="12"/>
      <c r="Q2401" s="12"/>
      <c r="R2401" s="12"/>
      <c r="S2401" s="12"/>
      <c r="T2401" s="10">
        <v>-449.49</v>
      </c>
    </row>
    <row r="2402" spans="1:20" ht="15.75" thickBot="1" x14ac:dyDescent="0.3">
      <c r="A2402" s="4" t="s">
        <v>513</v>
      </c>
      <c r="B2402" s="4" t="s">
        <v>264</v>
      </c>
      <c r="C2402" s="4" t="s">
        <v>265</v>
      </c>
      <c r="D2402" s="4" t="s">
        <v>524</v>
      </c>
      <c r="E2402" s="4" t="s">
        <v>525</v>
      </c>
      <c r="F2402" s="4" t="s">
        <v>235</v>
      </c>
      <c r="G2402" s="4" t="s">
        <v>236</v>
      </c>
      <c r="H2402" s="9">
        <v>-69.92</v>
      </c>
      <c r="I2402" s="8"/>
      <c r="J2402" s="8"/>
      <c r="K2402" s="8"/>
      <c r="L2402" s="8"/>
      <c r="M2402" s="8"/>
      <c r="N2402" s="8"/>
      <c r="O2402" s="8"/>
      <c r="P2402" s="8"/>
      <c r="Q2402" s="8"/>
      <c r="R2402" s="8"/>
      <c r="S2402" s="8"/>
      <c r="T2402" s="10">
        <v>-69.92</v>
      </c>
    </row>
    <row r="2403" spans="1:20" ht="15.75" thickBot="1" x14ac:dyDescent="0.3">
      <c r="A2403" s="4" t="s">
        <v>513</v>
      </c>
      <c r="B2403" s="4" t="s">
        <v>264</v>
      </c>
      <c r="C2403" s="4" t="s">
        <v>265</v>
      </c>
      <c r="D2403" s="4" t="s">
        <v>524</v>
      </c>
      <c r="E2403" s="4" t="s">
        <v>525</v>
      </c>
      <c r="F2403" s="4" t="s">
        <v>351</v>
      </c>
      <c r="G2403" s="4" t="s">
        <v>352</v>
      </c>
      <c r="H2403" s="11">
        <v>-1.4</v>
      </c>
      <c r="I2403" s="12"/>
      <c r="J2403" s="12"/>
      <c r="K2403" s="12"/>
      <c r="L2403" s="12"/>
      <c r="M2403" s="12"/>
      <c r="N2403" s="12"/>
      <c r="O2403" s="12"/>
      <c r="P2403" s="12"/>
      <c r="Q2403" s="12"/>
      <c r="R2403" s="12"/>
      <c r="S2403" s="12"/>
      <c r="T2403" s="10">
        <v>-1.4</v>
      </c>
    </row>
    <row r="2404" spans="1:20" ht="15.75" thickBot="1" x14ac:dyDescent="0.3">
      <c r="A2404" s="4" t="s">
        <v>513</v>
      </c>
      <c r="B2404" s="4" t="s">
        <v>264</v>
      </c>
      <c r="C2404" s="4" t="s">
        <v>265</v>
      </c>
      <c r="D2404" s="4" t="s">
        <v>524</v>
      </c>
      <c r="E2404" s="4" t="s">
        <v>525</v>
      </c>
      <c r="F2404" s="4" t="s">
        <v>84</v>
      </c>
      <c r="G2404" s="4" t="s">
        <v>85</v>
      </c>
      <c r="H2404" s="9">
        <v>-735.29</v>
      </c>
      <c r="I2404" s="8"/>
      <c r="J2404" s="9">
        <v>255.81</v>
      </c>
      <c r="K2404" s="8"/>
      <c r="L2404" s="8"/>
      <c r="M2404" s="8"/>
      <c r="N2404" s="9">
        <v>52.62</v>
      </c>
      <c r="O2404" s="9">
        <v>122.4</v>
      </c>
      <c r="P2404" s="8"/>
      <c r="Q2404" s="8"/>
      <c r="R2404" s="8"/>
      <c r="S2404" s="8"/>
      <c r="T2404" s="10">
        <v>-304.45999999999998</v>
      </c>
    </row>
    <row r="2405" spans="1:20" ht="15.75" thickBot="1" x14ac:dyDescent="0.3">
      <c r="A2405" s="4" t="s">
        <v>513</v>
      </c>
      <c r="B2405" s="4" t="s">
        <v>264</v>
      </c>
      <c r="C2405" s="4" t="s">
        <v>265</v>
      </c>
      <c r="D2405" s="4" t="s">
        <v>524</v>
      </c>
      <c r="E2405" s="4" t="s">
        <v>525</v>
      </c>
      <c r="F2405" s="4" t="s">
        <v>50</v>
      </c>
      <c r="G2405" s="4" t="s">
        <v>51</v>
      </c>
      <c r="H2405" s="11">
        <v>1552.39</v>
      </c>
      <c r="I2405" s="12"/>
      <c r="J2405" s="12"/>
      <c r="K2405" s="12"/>
      <c r="L2405" s="12"/>
      <c r="M2405" s="12"/>
      <c r="N2405" s="12"/>
      <c r="O2405" s="12"/>
      <c r="P2405" s="12"/>
      <c r="Q2405" s="12"/>
      <c r="R2405" s="12"/>
      <c r="S2405" s="12"/>
      <c r="T2405" s="10">
        <v>1552.39</v>
      </c>
    </row>
    <row r="2406" spans="1:20" ht="15.75" thickBot="1" x14ac:dyDescent="0.3">
      <c r="A2406" s="4" t="s">
        <v>513</v>
      </c>
      <c r="B2406" s="4" t="s">
        <v>264</v>
      </c>
      <c r="C2406" s="4" t="s">
        <v>265</v>
      </c>
      <c r="D2406" s="4" t="s">
        <v>524</v>
      </c>
      <c r="E2406" s="4" t="s">
        <v>525</v>
      </c>
      <c r="F2406" s="4" t="s">
        <v>286</v>
      </c>
      <c r="G2406" s="4" t="s">
        <v>287</v>
      </c>
      <c r="H2406" s="9">
        <v>5428.7</v>
      </c>
      <c r="I2406" s="8"/>
      <c r="J2406" s="8"/>
      <c r="K2406" s="8"/>
      <c r="L2406" s="8"/>
      <c r="M2406" s="8"/>
      <c r="N2406" s="8"/>
      <c r="O2406" s="8"/>
      <c r="P2406" s="8"/>
      <c r="Q2406" s="8"/>
      <c r="R2406" s="8"/>
      <c r="S2406" s="8"/>
      <c r="T2406" s="10">
        <v>5428.7</v>
      </c>
    </row>
    <row r="2407" spans="1:20" ht="15.75" thickBot="1" x14ac:dyDescent="0.3">
      <c r="A2407" s="4" t="s">
        <v>513</v>
      </c>
      <c r="B2407" s="4" t="s">
        <v>264</v>
      </c>
      <c r="C2407" s="4" t="s">
        <v>265</v>
      </c>
      <c r="D2407" s="4" t="s">
        <v>524</v>
      </c>
      <c r="E2407" s="4" t="s">
        <v>525</v>
      </c>
      <c r="F2407" s="4" t="s">
        <v>56</v>
      </c>
      <c r="G2407" s="4" t="s">
        <v>57</v>
      </c>
      <c r="H2407" s="11">
        <v>-3922.12</v>
      </c>
      <c r="I2407" s="12"/>
      <c r="J2407" s="11">
        <v>1640.36</v>
      </c>
      <c r="K2407" s="12"/>
      <c r="L2407" s="12"/>
      <c r="M2407" s="12"/>
      <c r="N2407" s="11">
        <v>375.68</v>
      </c>
      <c r="O2407" s="11">
        <v>873.96</v>
      </c>
      <c r="P2407" s="12"/>
      <c r="Q2407" s="12"/>
      <c r="R2407" s="12"/>
      <c r="S2407" s="12"/>
      <c r="T2407" s="10">
        <v>-1032.1199999999999</v>
      </c>
    </row>
    <row r="2408" spans="1:20" ht="15.75" thickBot="1" x14ac:dyDescent="0.3">
      <c r="A2408" s="4" t="s">
        <v>513</v>
      </c>
      <c r="B2408" s="4" t="s">
        <v>264</v>
      </c>
      <c r="C2408" s="4" t="s">
        <v>265</v>
      </c>
      <c r="D2408" s="4" t="s">
        <v>524</v>
      </c>
      <c r="E2408" s="4" t="s">
        <v>525</v>
      </c>
      <c r="F2408" s="4" t="s">
        <v>68</v>
      </c>
      <c r="G2408" s="4" t="s">
        <v>69</v>
      </c>
      <c r="H2408" s="9">
        <v>-1327.82</v>
      </c>
      <c r="I2408" s="8"/>
      <c r="J2408" s="9">
        <v>186.04</v>
      </c>
      <c r="K2408" s="8"/>
      <c r="L2408" s="8"/>
      <c r="M2408" s="8"/>
      <c r="N2408" s="8"/>
      <c r="O2408" s="8"/>
      <c r="P2408" s="8"/>
      <c r="Q2408" s="8"/>
      <c r="R2408" s="8"/>
      <c r="S2408" s="8"/>
      <c r="T2408" s="10">
        <v>-1141.78</v>
      </c>
    </row>
    <row r="2409" spans="1:20" ht="15.75" thickBot="1" x14ac:dyDescent="0.3">
      <c r="A2409" s="4" t="s">
        <v>513</v>
      </c>
      <c r="B2409" s="4" t="s">
        <v>264</v>
      </c>
      <c r="C2409" s="4" t="s">
        <v>265</v>
      </c>
      <c r="D2409" s="4" t="s">
        <v>524</v>
      </c>
      <c r="E2409" s="4" t="s">
        <v>525</v>
      </c>
      <c r="F2409" s="4" t="s">
        <v>156</v>
      </c>
      <c r="G2409" s="4" t="s">
        <v>157</v>
      </c>
      <c r="H2409" s="11">
        <v>-42.86</v>
      </c>
      <c r="I2409" s="12"/>
      <c r="J2409" s="12"/>
      <c r="K2409" s="12"/>
      <c r="L2409" s="12"/>
      <c r="M2409" s="12"/>
      <c r="N2409" s="12"/>
      <c r="O2409" s="12"/>
      <c r="P2409" s="12"/>
      <c r="Q2409" s="12"/>
      <c r="R2409" s="12"/>
      <c r="S2409" s="12"/>
      <c r="T2409" s="10">
        <v>-42.86</v>
      </c>
    </row>
    <row r="2410" spans="1:20" ht="15.75" thickBot="1" x14ac:dyDescent="0.3">
      <c r="A2410" s="4" t="s">
        <v>513</v>
      </c>
      <c r="B2410" s="4" t="s">
        <v>264</v>
      </c>
      <c r="C2410" s="4" t="s">
        <v>265</v>
      </c>
      <c r="D2410" s="4" t="s">
        <v>530</v>
      </c>
      <c r="E2410" s="4" t="s">
        <v>531</v>
      </c>
      <c r="F2410" s="4" t="s">
        <v>235</v>
      </c>
      <c r="G2410" s="4" t="s">
        <v>236</v>
      </c>
      <c r="H2410" s="8"/>
      <c r="I2410" s="8"/>
      <c r="J2410" s="8"/>
      <c r="K2410" s="8"/>
      <c r="L2410" s="8"/>
      <c r="M2410" s="8"/>
      <c r="N2410" s="8"/>
      <c r="O2410" s="8"/>
      <c r="P2410" s="8"/>
      <c r="Q2410" s="8"/>
      <c r="R2410" s="8"/>
      <c r="S2410" s="9">
        <v>1.68</v>
      </c>
      <c r="T2410" s="10">
        <v>1.68</v>
      </c>
    </row>
    <row r="2411" spans="1:20" ht="15.75" thickBot="1" x14ac:dyDescent="0.3">
      <c r="A2411" s="4" t="s">
        <v>513</v>
      </c>
      <c r="B2411" s="4" t="s">
        <v>264</v>
      </c>
      <c r="C2411" s="4" t="s">
        <v>265</v>
      </c>
      <c r="D2411" s="4" t="s">
        <v>530</v>
      </c>
      <c r="E2411" s="4" t="s">
        <v>531</v>
      </c>
      <c r="F2411" s="4" t="s">
        <v>351</v>
      </c>
      <c r="G2411" s="4" t="s">
        <v>352</v>
      </c>
      <c r="H2411" s="12"/>
      <c r="I2411" s="12"/>
      <c r="J2411" s="12"/>
      <c r="K2411" s="12"/>
      <c r="L2411" s="12"/>
      <c r="M2411" s="12"/>
      <c r="N2411" s="12"/>
      <c r="O2411" s="12"/>
      <c r="P2411" s="12"/>
      <c r="Q2411" s="12"/>
      <c r="R2411" s="12"/>
      <c r="S2411" s="11">
        <v>0.08</v>
      </c>
      <c r="T2411" s="10">
        <v>0.08</v>
      </c>
    </row>
    <row r="2412" spans="1:20" ht="15.75" thickBot="1" x14ac:dyDescent="0.3">
      <c r="A2412" s="4" t="s">
        <v>513</v>
      </c>
      <c r="B2412" s="4" t="s">
        <v>264</v>
      </c>
      <c r="C2412" s="4" t="s">
        <v>265</v>
      </c>
      <c r="D2412" s="4" t="s">
        <v>530</v>
      </c>
      <c r="E2412" s="4" t="s">
        <v>531</v>
      </c>
      <c r="F2412" s="4" t="s">
        <v>288</v>
      </c>
      <c r="G2412" s="4" t="s">
        <v>289</v>
      </c>
      <c r="H2412" s="8"/>
      <c r="I2412" s="8"/>
      <c r="J2412" s="8"/>
      <c r="K2412" s="8"/>
      <c r="L2412" s="8"/>
      <c r="M2412" s="8"/>
      <c r="N2412" s="8"/>
      <c r="O2412" s="8"/>
      <c r="P2412" s="8"/>
      <c r="Q2412" s="8"/>
      <c r="R2412" s="8"/>
      <c r="S2412" s="9">
        <v>18</v>
      </c>
      <c r="T2412" s="10">
        <v>18</v>
      </c>
    </row>
    <row r="2413" spans="1:20" ht="15.75" thickBot="1" x14ac:dyDescent="0.3">
      <c r="A2413" s="4" t="s">
        <v>513</v>
      </c>
      <c r="B2413" s="4" t="s">
        <v>264</v>
      </c>
      <c r="C2413" s="4" t="s">
        <v>265</v>
      </c>
      <c r="D2413" s="4" t="s">
        <v>530</v>
      </c>
      <c r="E2413" s="4" t="s">
        <v>531</v>
      </c>
      <c r="F2413" s="4" t="s">
        <v>272</v>
      </c>
      <c r="G2413" s="4" t="s">
        <v>273</v>
      </c>
      <c r="H2413" s="12"/>
      <c r="I2413" s="12"/>
      <c r="J2413" s="11">
        <v>71.75</v>
      </c>
      <c r="K2413" s="12"/>
      <c r="L2413" s="12"/>
      <c r="M2413" s="12"/>
      <c r="N2413" s="12"/>
      <c r="O2413" s="12"/>
      <c r="P2413" s="12"/>
      <c r="Q2413" s="12"/>
      <c r="R2413" s="12"/>
      <c r="S2413" s="12"/>
      <c r="T2413" s="10">
        <v>71.75</v>
      </c>
    </row>
    <row r="2414" spans="1:20" ht="15.75" thickBot="1" x14ac:dyDescent="0.3">
      <c r="A2414" s="4" t="s">
        <v>513</v>
      </c>
      <c r="B2414" s="4" t="s">
        <v>264</v>
      </c>
      <c r="C2414" s="4" t="s">
        <v>265</v>
      </c>
      <c r="D2414" s="4" t="s">
        <v>530</v>
      </c>
      <c r="E2414" s="4" t="s">
        <v>531</v>
      </c>
      <c r="F2414" s="4" t="s">
        <v>84</v>
      </c>
      <c r="G2414" s="4" t="s">
        <v>85</v>
      </c>
      <c r="H2414" s="8"/>
      <c r="I2414" s="8"/>
      <c r="J2414" s="9">
        <v>203.25</v>
      </c>
      <c r="K2414" s="9">
        <v>27.32</v>
      </c>
      <c r="L2414" s="9">
        <v>62.26</v>
      </c>
      <c r="M2414" s="8"/>
      <c r="N2414" s="9">
        <v>105.23</v>
      </c>
      <c r="O2414" s="9">
        <v>40.869999999999997</v>
      </c>
      <c r="P2414" s="9">
        <v>129.47999999999999</v>
      </c>
      <c r="Q2414" s="9">
        <v>38.56</v>
      </c>
      <c r="R2414" s="8"/>
      <c r="S2414" s="9">
        <v>310.62</v>
      </c>
      <c r="T2414" s="10">
        <v>917.59</v>
      </c>
    </row>
    <row r="2415" spans="1:20" ht="15.75" thickBot="1" x14ac:dyDescent="0.3">
      <c r="A2415" s="4" t="s">
        <v>513</v>
      </c>
      <c r="B2415" s="4" t="s">
        <v>264</v>
      </c>
      <c r="C2415" s="4" t="s">
        <v>265</v>
      </c>
      <c r="D2415" s="4" t="s">
        <v>530</v>
      </c>
      <c r="E2415" s="4" t="s">
        <v>531</v>
      </c>
      <c r="F2415" s="4" t="s">
        <v>256</v>
      </c>
      <c r="G2415" s="4" t="s">
        <v>257</v>
      </c>
      <c r="H2415" s="12"/>
      <c r="I2415" s="12"/>
      <c r="J2415" s="11">
        <v>598.5</v>
      </c>
      <c r="K2415" s="12"/>
      <c r="L2415" s="12"/>
      <c r="M2415" s="12"/>
      <c r="N2415" s="12"/>
      <c r="O2415" s="12"/>
      <c r="P2415" s="11">
        <v>766.3</v>
      </c>
      <c r="Q2415" s="12"/>
      <c r="R2415" s="12"/>
      <c r="S2415" s="12"/>
      <c r="T2415" s="10">
        <v>1364.8</v>
      </c>
    </row>
    <row r="2416" spans="1:20" ht="15.75" thickBot="1" x14ac:dyDescent="0.3">
      <c r="A2416" s="4" t="s">
        <v>513</v>
      </c>
      <c r="B2416" s="4" t="s">
        <v>264</v>
      </c>
      <c r="C2416" s="4" t="s">
        <v>265</v>
      </c>
      <c r="D2416" s="4" t="s">
        <v>530</v>
      </c>
      <c r="E2416" s="4" t="s">
        <v>531</v>
      </c>
      <c r="F2416" s="4" t="s">
        <v>50</v>
      </c>
      <c r="G2416" s="4" t="s">
        <v>51</v>
      </c>
      <c r="H2416" s="9">
        <v>1639.85</v>
      </c>
      <c r="I2416" s="8"/>
      <c r="J2416" s="9">
        <v>2420.6999999999998</v>
      </c>
      <c r="K2416" s="8"/>
      <c r="L2416" s="8"/>
      <c r="M2416" s="8"/>
      <c r="N2416" s="8"/>
      <c r="O2416" s="8"/>
      <c r="P2416" s="8"/>
      <c r="Q2416" s="8"/>
      <c r="R2416" s="8"/>
      <c r="S2416" s="8"/>
      <c r="T2416" s="10">
        <v>4060.55</v>
      </c>
    </row>
    <row r="2417" spans="1:20" ht="15.75" thickBot="1" x14ac:dyDescent="0.3">
      <c r="A2417" s="4" t="s">
        <v>513</v>
      </c>
      <c r="B2417" s="4" t="s">
        <v>264</v>
      </c>
      <c r="C2417" s="4" t="s">
        <v>265</v>
      </c>
      <c r="D2417" s="4" t="s">
        <v>530</v>
      </c>
      <c r="E2417" s="4" t="s">
        <v>531</v>
      </c>
      <c r="F2417" s="4" t="s">
        <v>284</v>
      </c>
      <c r="G2417" s="4" t="s">
        <v>285</v>
      </c>
      <c r="H2417" s="12"/>
      <c r="I2417" s="12"/>
      <c r="J2417" s="11">
        <v>410</v>
      </c>
      <c r="K2417" s="11">
        <v>34.44</v>
      </c>
      <c r="L2417" s="12"/>
      <c r="M2417" s="12"/>
      <c r="N2417" s="12"/>
      <c r="O2417" s="12"/>
      <c r="P2417" s="12"/>
      <c r="Q2417" s="12"/>
      <c r="R2417" s="12"/>
      <c r="S2417" s="11">
        <v>650.4</v>
      </c>
      <c r="T2417" s="10">
        <v>1094.8399999999999</v>
      </c>
    </row>
    <row r="2418" spans="1:20" ht="15.75" thickBot="1" x14ac:dyDescent="0.3">
      <c r="A2418" s="4" t="s">
        <v>513</v>
      </c>
      <c r="B2418" s="4" t="s">
        <v>264</v>
      </c>
      <c r="C2418" s="4" t="s">
        <v>265</v>
      </c>
      <c r="D2418" s="4" t="s">
        <v>530</v>
      </c>
      <c r="E2418" s="4" t="s">
        <v>531</v>
      </c>
      <c r="F2418" s="4" t="s">
        <v>260</v>
      </c>
      <c r="G2418" s="4" t="s">
        <v>261</v>
      </c>
      <c r="H2418" s="8"/>
      <c r="I2418" s="8"/>
      <c r="J2418" s="9">
        <v>653.94000000000005</v>
      </c>
      <c r="K2418" s="8"/>
      <c r="L2418" s="8"/>
      <c r="M2418" s="8"/>
      <c r="N2418" s="8"/>
      <c r="O2418" s="8"/>
      <c r="P2418" s="8"/>
      <c r="Q2418" s="8"/>
      <c r="R2418" s="8"/>
      <c r="S2418" s="8"/>
      <c r="T2418" s="10">
        <v>653.94000000000005</v>
      </c>
    </row>
    <row r="2419" spans="1:20" ht="15.75" thickBot="1" x14ac:dyDescent="0.3">
      <c r="A2419" s="4" t="s">
        <v>513</v>
      </c>
      <c r="B2419" s="4" t="s">
        <v>264</v>
      </c>
      <c r="C2419" s="4" t="s">
        <v>265</v>
      </c>
      <c r="D2419" s="4" t="s">
        <v>530</v>
      </c>
      <c r="E2419" s="4" t="s">
        <v>531</v>
      </c>
      <c r="F2419" s="4" t="s">
        <v>56</v>
      </c>
      <c r="G2419" s="4" t="s">
        <v>57</v>
      </c>
      <c r="H2419" s="12"/>
      <c r="I2419" s="12"/>
      <c r="J2419" s="11">
        <v>1314.88</v>
      </c>
      <c r="K2419" s="11">
        <v>195.09</v>
      </c>
      <c r="L2419" s="11">
        <v>444.5</v>
      </c>
      <c r="M2419" s="12"/>
      <c r="N2419" s="11">
        <v>751.36</v>
      </c>
      <c r="O2419" s="11">
        <v>291.8</v>
      </c>
      <c r="P2419" s="11">
        <v>924.48</v>
      </c>
      <c r="Q2419" s="11">
        <v>275.27999999999997</v>
      </c>
      <c r="R2419" s="12"/>
      <c r="S2419" s="11">
        <v>1547.12</v>
      </c>
      <c r="T2419" s="10">
        <v>5744.51</v>
      </c>
    </row>
    <row r="2420" spans="1:20" ht="15.75" thickBot="1" x14ac:dyDescent="0.3">
      <c r="A2420" s="4" t="s">
        <v>513</v>
      </c>
      <c r="B2420" s="4" t="s">
        <v>264</v>
      </c>
      <c r="C2420" s="4" t="s">
        <v>265</v>
      </c>
      <c r="D2420" s="4" t="s">
        <v>530</v>
      </c>
      <c r="E2420" s="4" t="s">
        <v>531</v>
      </c>
      <c r="F2420" s="4" t="s">
        <v>68</v>
      </c>
      <c r="G2420" s="4" t="s">
        <v>69</v>
      </c>
      <c r="H2420" s="8"/>
      <c r="I2420" s="8"/>
      <c r="J2420" s="9">
        <v>136.32</v>
      </c>
      <c r="K2420" s="8"/>
      <c r="L2420" s="8"/>
      <c r="M2420" s="8"/>
      <c r="N2420" s="8"/>
      <c r="O2420" s="8"/>
      <c r="P2420" s="8"/>
      <c r="Q2420" s="8"/>
      <c r="R2420" s="8"/>
      <c r="S2420" s="9">
        <v>670.68</v>
      </c>
      <c r="T2420" s="10">
        <v>807</v>
      </c>
    </row>
    <row r="2421" spans="1:20" ht="15.75" thickBot="1" x14ac:dyDescent="0.3">
      <c r="A2421" s="4" t="s">
        <v>513</v>
      </c>
      <c r="B2421" s="4" t="s">
        <v>164</v>
      </c>
      <c r="C2421" s="4" t="s">
        <v>165</v>
      </c>
      <c r="D2421" s="4" t="s">
        <v>514</v>
      </c>
      <c r="E2421" s="4" t="s">
        <v>515</v>
      </c>
      <c r="F2421" s="4" t="s">
        <v>114</v>
      </c>
      <c r="G2421" s="4" t="s">
        <v>115</v>
      </c>
      <c r="H2421" s="12"/>
      <c r="I2421" s="12"/>
      <c r="J2421" s="12"/>
      <c r="K2421" s="12"/>
      <c r="L2421" s="12"/>
      <c r="M2421" s="12"/>
      <c r="N2421" s="12"/>
      <c r="O2421" s="11">
        <v>1404.72</v>
      </c>
      <c r="P2421" s="12"/>
      <c r="Q2421" s="12"/>
      <c r="R2421" s="12"/>
      <c r="S2421" s="12"/>
      <c r="T2421" s="10">
        <v>1404.72</v>
      </c>
    </row>
    <row r="2422" spans="1:20" ht="15.75" thickBot="1" x14ac:dyDescent="0.3">
      <c r="A2422" s="4" t="s">
        <v>513</v>
      </c>
      <c r="B2422" s="4" t="s">
        <v>164</v>
      </c>
      <c r="C2422" s="4" t="s">
        <v>165</v>
      </c>
      <c r="D2422" s="4" t="s">
        <v>514</v>
      </c>
      <c r="E2422" s="4" t="s">
        <v>515</v>
      </c>
      <c r="F2422" s="4" t="s">
        <v>86</v>
      </c>
      <c r="G2422" s="4" t="s">
        <v>87</v>
      </c>
      <c r="H2422" s="9">
        <v>46890.45</v>
      </c>
      <c r="I2422" s="9">
        <v>47393.16</v>
      </c>
      <c r="J2422" s="9">
        <v>41786.129999999997</v>
      </c>
      <c r="K2422" s="9">
        <v>50567.18</v>
      </c>
      <c r="L2422" s="9">
        <v>47188.63</v>
      </c>
      <c r="M2422" s="9">
        <v>47751.64</v>
      </c>
      <c r="N2422" s="9">
        <v>37857.17</v>
      </c>
      <c r="O2422" s="9">
        <v>49207.59</v>
      </c>
      <c r="P2422" s="9">
        <v>34470.31</v>
      </c>
      <c r="Q2422" s="9">
        <v>47139.23</v>
      </c>
      <c r="R2422" s="9">
        <v>54915.08</v>
      </c>
      <c r="S2422" s="9">
        <v>34740.71</v>
      </c>
      <c r="T2422" s="10">
        <v>539907.28</v>
      </c>
    </row>
    <row r="2423" spans="1:20" ht="15.75" thickBot="1" x14ac:dyDescent="0.3">
      <c r="A2423" s="4" t="s">
        <v>513</v>
      </c>
      <c r="B2423" s="4" t="s">
        <v>164</v>
      </c>
      <c r="C2423" s="4" t="s">
        <v>165</v>
      </c>
      <c r="D2423" s="4" t="s">
        <v>514</v>
      </c>
      <c r="E2423" s="4" t="s">
        <v>515</v>
      </c>
      <c r="F2423" s="4" t="s">
        <v>116</v>
      </c>
      <c r="G2423" s="4" t="s">
        <v>117</v>
      </c>
      <c r="H2423" s="12"/>
      <c r="I2423" s="11">
        <v>117.06</v>
      </c>
      <c r="J2423" s="11">
        <v>497.55</v>
      </c>
      <c r="K2423" s="11">
        <v>-31.81</v>
      </c>
      <c r="L2423" s="11">
        <v>1378.42</v>
      </c>
      <c r="M2423" s="11">
        <v>-149.26</v>
      </c>
      <c r="N2423" s="11">
        <v>131.13</v>
      </c>
      <c r="O2423" s="11">
        <v>1373.18</v>
      </c>
      <c r="P2423" s="11">
        <v>-58.56</v>
      </c>
      <c r="Q2423" s="11">
        <v>237.04</v>
      </c>
      <c r="R2423" s="11">
        <v>1167.1300000000001</v>
      </c>
      <c r="S2423" s="11">
        <v>-374.31</v>
      </c>
      <c r="T2423" s="10">
        <v>4287.57</v>
      </c>
    </row>
    <row r="2424" spans="1:20" ht="15.75" thickBot="1" x14ac:dyDescent="0.3">
      <c r="A2424" s="4" t="s">
        <v>513</v>
      </c>
      <c r="B2424" s="4" t="s">
        <v>164</v>
      </c>
      <c r="C2424" s="4" t="s">
        <v>165</v>
      </c>
      <c r="D2424" s="4" t="s">
        <v>514</v>
      </c>
      <c r="E2424" s="4" t="s">
        <v>515</v>
      </c>
      <c r="F2424" s="4" t="s">
        <v>88</v>
      </c>
      <c r="G2424" s="4" t="s">
        <v>89</v>
      </c>
      <c r="H2424" s="9">
        <v>7602.27</v>
      </c>
      <c r="I2424" s="9">
        <v>6610.36</v>
      </c>
      <c r="J2424" s="9">
        <v>7271.45</v>
      </c>
      <c r="K2424" s="9">
        <v>6979.22</v>
      </c>
      <c r="L2424" s="9">
        <v>7640.93</v>
      </c>
      <c r="M2424" s="9">
        <v>6975.85</v>
      </c>
      <c r="N2424" s="9">
        <v>7308.41</v>
      </c>
      <c r="O2424" s="9">
        <v>7641</v>
      </c>
      <c r="P2424" s="9">
        <v>6662.83</v>
      </c>
      <c r="Q2424" s="9">
        <v>7704.57</v>
      </c>
      <c r="R2424" s="9">
        <v>7363.79</v>
      </c>
      <c r="S2424" s="9">
        <v>7239.53</v>
      </c>
      <c r="T2424" s="10">
        <v>87000.21</v>
      </c>
    </row>
    <row r="2425" spans="1:20" ht="15.75" thickBot="1" x14ac:dyDescent="0.3">
      <c r="A2425" s="4" t="s">
        <v>513</v>
      </c>
      <c r="B2425" s="4" t="s">
        <v>164</v>
      </c>
      <c r="C2425" s="4" t="s">
        <v>165</v>
      </c>
      <c r="D2425" s="4" t="s">
        <v>514</v>
      </c>
      <c r="E2425" s="4" t="s">
        <v>515</v>
      </c>
      <c r="F2425" s="4" t="s">
        <v>90</v>
      </c>
      <c r="G2425" s="4" t="s">
        <v>91</v>
      </c>
      <c r="H2425" s="11">
        <v>29531.19</v>
      </c>
      <c r="I2425" s="11">
        <v>25698.28</v>
      </c>
      <c r="J2425" s="11">
        <v>28328.78</v>
      </c>
      <c r="K2425" s="11">
        <v>27106.32</v>
      </c>
      <c r="L2425" s="11">
        <v>29908.29</v>
      </c>
      <c r="M2425" s="11">
        <v>27075.18</v>
      </c>
      <c r="N2425" s="11">
        <v>28412.2</v>
      </c>
      <c r="O2425" s="11">
        <v>30138.66</v>
      </c>
      <c r="P2425" s="11">
        <v>25873.279999999999</v>
      </c>
      <c r="Q2425" s="11">
        <v>29969.47</v>
      </c>
      <c r="R2425" s="11">
        <v>28798.03</v>
      </c>
      <c r="S2425" s="11">
        <v>28063.13</v>
      </c>
      <c r="T2425" s="10">
        <v>338902.81</v>
      </c>
    </row>
    <row r="2426" spans="1:20" ht="15.75" thickBot="1" x14ac:dyDescent="0.3">
      <c r="A2426" s="4" t="s">
        <v>513</v>
      </c>
      <c r="B2426" s="4" t="s">
        <v>164</v>
      </c>
      <c r="C2426" s="4" t="s">
        <v>165</v>
      </c>
      <c r="D2426" s="4" t="s">
        <v>514</v>
      </c>
      <c r="E2426" s="4" t="s">
        <v>515</v>
      </c>
      <c r="F2426" s="4" t="s">
        <v>118</v>
      </c>
      <c r="G2426" s="4" t="s">
        <v>119</v>
      </c>
      <c r="H2426" s="8"/>
      <c r="I2426" s="8"/>
      <c r="J2426" s="9">
        <v>625</v>
      </c>
      <c r="K2426" s="8"/>
      <c r="L2426" s="8"/>
      <c r="M2426" s="8"/>
      <c r="N2426" s="8"/>
      <c r="O2426" s="9">
        <v>4450</v>
      </c>
      <c r="P2426" s="8"/>
      <c r="Q2426" s="8"/>
      <c r="R2426" s="8"/>
      <c r="S2426" s="8"/>
      <c r="T2426" s="10">
        <v>5075</v>
      </c>
    </row>
    <row r="2427" spans="1:20" ht="15.75" thickBot="1" x14ac:dyDescent="0.3">
      <c r="A2427" s="4" t="s">
        <v>513</v>
      </c>
      <c r="B2427" s="4" t="s">
        <v>164</v>
      </c>
      <c r="C2427" s="4" t="s">
        <v>165</v>
      </c>
      <c r="D2427" s="4" t="s">
        <v>514</v>
      </c>
      <c r="E2427" s="4" t="s">
        <v>515</v>
      </c>
      <c r="F2427" s="4" t="s">
        <v>61</v>
      </c>
      <c r="G2427" s="4" t="s">
        <v>62</v>
      </c>
      <c r="H2427" s="11">
        <v>266.95</v>
      </c>
      <c r="I2427" s="12"/>
      <c r="J2427" s="12"/>
      <c r="K2427" s="11">
        <v>1592.18</v>
      </c>
      <c r="L2427" s="11">
        <v>1510.35</v>
      </c>
      <c r="M2427" s="11">
        <v>976.35</v>
      </c>
      <c r="N2427" s="12"/>
      <c r="O2427" s="11">
        <v>2736.37</v>
      </c>
      <c r="P2427" s="11">
        <v>409.1</v>
      </c>
      <c r="Q2427" s="11">
        <v>397.7</v>
      </c>
      <c r="R2427" s="12"/>
      <c r="S2427" s="11">
        <v>241.28</v>
      </c>
      <c r="T2427" s="10">
        <v>8130.28</v>
      </c>
    </row>
    <row r="2428" spans="1:20" ht="15.75" thickBot="1" x14ac:dyDescent="0.3">
      <c r="A2428" s="4" t="s">
        <v>513</v>
      </c>
      <c r="B2428" s="4" t="s">
        <v>164</v>
      </c>
      <c r="C2428" s="4" t="s">
        <v>165</v>
      </c>
      <c r="D2428" s="4" t="s">
        <v>514</v>
      </c>
      <c r="E2428" s="4" t="s">
        <v>515</v>
      </c>
      <c r="F2428" s="4" t="s">
        <v>92</v>
      </c>
      <c r="G2428" s="4" t="s">
        <v>93</v>
      </c>
      <c r="H2428" s="9">
        <v>154.19</v>
      </c>
      <c r="I2428" s="9">
        <v>511.38</v>
      </c>
      <c r="J2428" s="9">
        <v>32.200000000000003</v>
      </c>
      <c r="K2428" s="9">
        <v>648.89</v>
      </c>
      <c r="L2428" s="9">
        <v>259.27999999999997</v>
      </c>
      <c r="M2428" s="9">
        <v>614.51</v>
      </c>
      <c r="N2428" s="9">
        <v>410.51</v>
      </c>
      <c r="O2428" s="9">
        <v>292.27</v>
      </c>
      <c r="P2428" s="9">
        <v>233.8</v>
      </c>
      <c r="Q2428" s="9">
        <v>50.12</v>
      </c>
      <c r="R2428" s="9">
        <v>346.82</v>
      </c>
      <c r="S2428" s="9">
        <v>247.86</v>
      </c>
      <c r="T2428" s="10">
        <v>3801.83</v>
      </c>
    </row>
    <row r="2429" spans="1:20" ht="15.75" thickBot="1" x14ac:dyDescent="0.3">
      <c r="A2429" s="4" t="s">
        <v>513</v>
      </c>
      <c r="B2429" s="4" t="s">
        <v>164</v>
      </c>
      <c r="C2429" s="4" t="s">
        <v>165</v>
      </c>
      <c r="D2429" s="4" t="s">
        <v>514</v>
      </c>
      <c r="E2429" s="4" t="s">
        <v>515</v>
      </c>
      <c r="F2429" s="4" t="s">
        <v>235</v>
      </c>
      <c r="G2429" s="4" t="s">
        <v>236</v>
      </c>
      <c r="H2429" s="12"/>
      <c r="I2429" s="11">
        <v>48.56</v>
      </c>
      <c r="J2429" s="12"/>
      <c r="K2429" s="12"/>
      <c r="L2429" s="12"/>
      <c r="M2429" s="12"/>
      <c r="N2429" s="12"/>
      <c r="O2429" s="12"/>
      <c r="P2429" s="12"/>
      <c r="Q2429" s="12"/>
      <c r="R2429" s="12"/>
      <c r="S2429" s="12"/>
      <c r="T2429" s="10">
        <v>48.56</v>
      </c>
    </row>
    <row r="2430" spans="1:20" ht="15.75" thickBot="1" x14ac:dyDescent="0.3">
      <c r="A2430" s="4" t="s">
        <v>513</v>
      </c>
      <c r="B2430" s="4" t="s">
        <v>164</v>
      </c>
      <c r="C2430" s="4" t="s">
        <v>165</v>
      </c>
      <c r="D2430" s="4" t="s">
        <v>514</v>
      </c>
      <c r="E2430" s="4" t="s">
        <v>515</v>
      </c>
      <c r="F2430" s="4" t="s">
        <v>94</v>
      </c>
      <c r="G2430" s="4" t="s">
        <v>95</v>
      </c>
      <c r="H2430" s="8"/>
      <c r="I2430" s="8"/>
      <c r="J2430" s="8"/>
      <c r="K2430" s="8"/>
      <c r="L2430" s="8"/>
      <c r="M2430" s="8"/>
      <c r="N2430" s="9">
        <v>2.5</v>
      </c>
      <c r="O2430" s="8"/>
      <c r="P2430" s="8"/>
      <c r="Q2430" s="8"/>
      <c r="R2430" s="8"/>
      <c r="S2430" s="8"/>
      <c r="T2430" s="10">
        <v>2.5</v>
      </c>
    </row>
    <row r="2431" spans="1:20" ht="15.75" thickBot="1" x14ac:dyDescent="0.3">
      <c r="A2431" s="4" t="s">
        <v>513</v>
      </c>
      <c r="B2431" s="4" t="s">
        <v>164</v>
      </c>
      <c r="C2431" s="4" t="s">
        <v>165</v>
      </c>
      <c r="D2431" s="4" t="s">
        <v>514</v>
      </c>
      <c r="E2431" s="4" t="s">
        <v>515</v>
      </c>
      <c r="F2431" s="4" t="s">
        <v>84</v>
      </c>
      <c r="G2431" s="4" t="s">
        <v>85</v>
      </c>
      <c r="H2431" s="11">
        <v>13048.08</v>
      </c>
      <c r="I2431" s="11">
        <v>13741.87</v>
      </c>
      <c r="J2431" s="11">
        <v>11447.54</v>
      </c>
      <c r="K2431" s="11">
        <v>13598.55</v>
      </c>
      <c r="L2431" s="11">
        <v>13479.15</v>
      </c>
      <c r="M2431" s="11">
        <v>12437.81</v>
      </c>
      <c r="N2431" s="11">
        <v>10546.53</v>
      </c>
      <c r="O2431" s="11">
        <v>13235.48</v>
      </c>
      <c r="P2431" s="11">
        <v>9487.74</v>
      </c>
      <c r="Q2431" s="11">
        <v>13208.25</v>
      </c>
      <c r="R2431" s="11">
        <v>14856.39</v>
      </c>
      <c r="S2431" s="11">
        <v>8798.01</v>
      </c>
      <c r="T2431" s="10">
        <v>147885.4</v>
      </c>
    </row>
    <row r="2432" spans="1:20" ht="15.75" thickBot="1" x14ac:dyDescent="0.3">
      <c r="A2432" s="4" t="s">
        <v>513</v>
      </c>
      <c r="B2432" s="4" t="s">
        <v>164</v>
      </c>
      <c r="C2432" s="4" t="s">
        <v>165</v>
      </c>
      <c r="D2432" s="4" t="s">
        <v>514</v>
      </c>
      <c r="E2432" s="4" t="s">
        <v>515</v>
      </c>
      <c r="F2432" s="4" t="s">
        <v>122</v>
      </c>
      <c r="G2432" s="4" t="s">
        <v>123</v>
      </c>
      <c r="H2432" s="9">
        <v>140</v>
      </c>
      <c r="I2432" s="8"/>
      <c r="J2432" s="9">
        <v>280</v>
      </c>
      <c r="K2432" s="8"/>
      <c r="L2432" s="8"/>
      <c r="M2432" s="9">
        <v>545</v>
      </c>
      <c r="N2432" s="8"/>
      <c r="O2432" s="9">
        <v>405</v>
      </c>
      <c r="P2432" s="9">
        <v>280</v>
      </c>
      <c r="Q2432" s="9">
        <v>140</v>
      </c>
      <c r="R2432" s="9">
        <v>265</v>
      </c>
      <c r="S2432" s="8"/>
      <c r="T2432" s="10">
        <v>2055</v>
      </c>
    </row>
    <row r="2433" spans="1:20" ht="15.75" thickBot="1" x14ac:dyDescent="0.3">
      <c r="A2433" s="4" t="s">
        <v>513</v>
      </c>
      <c r="B2433" s="4" t="s">
        <v>164</v>
      </c>
      <c r="C2433" s="4" t="s">
        <v>165</v>
      </c>
      <c r="D2433" s="4" t="s">
        <v>514</v>
      </c>
      <c r="E2433" s="4" t="s">
        <v>515</v>
      </c>
      <c r="F2433" s="4" t="s">
        <v>44</v>
      </c>
      <c r="G2433" s="4" t="s">
        <v>45</v>
      </c>
      <c r="H2433" s="12"/>
      <c r="I2433" s="12"/>
      <c r="J2433" s="12"/>
      <c r="K2433" s="11">
        <v>571</v>
      </c>
      <c r="L2433" s="12"/>
      <c r="M2433" s="12"/>
      <c r="N2433" s="12"/>
      <c r="O2433" s="12"/>
      <c r="P2433" s="11">
        <v>1617</v>
      </c>
      <c r="Q2433" s="12"/>
      <c r="R2433" s="12"/>
      <c r="S2433" s="12"/>
      <c r="T2433" s="10">
        <v>2188</v>
      </c>
    </row>
    <row r="2434" spans="1:20" ht="15.75" thickBot="1" x14ac:dyDescent="0.3">
      <c r="A2434" s="4" t="s">
        <v>513</v>
      </c>
      <c r="B2434" s="4" t="s">
        <v>164</v>
      </c>
      <c r="C2434" s="4" t="s">
        <v>165</v>
      </c>
      <c r="D2434" s="4" t="s">
        <v>514</v>
      </c>
      <c r="E2434" s="4" t="s">
        <v>515</v>
      </c>
      <c r="F2434" s="4" t="s">
        <v>207</v>
      </c>
      <c r="G2434" s="4" t="s">
        <v>208</v>
      </c>
      <c r="H2434" s="8"/>
      <c r="I2434" s="8"/>
      <c r="J2434" s="8"/>
      <c r="K2434" s="8"/>
      <c r="L2434" s="9">
        <v>867.05</v>
      </c>
      <c r="M2434" s="9">
        <v>-867.05</v>
      </c>
      <c r="N2434" s="8"/>
      <c r="O2434" s="8"/>
      <c r="P2434" s="8"/>
      <c r="Q2434" s="8"/>
      <c r="R2434" s="8"/>
      <c r="S2434" s="8"/>
      <c r="T2434" s="14">
        <v>0</v>
      </c>
    </row>
    <row r="2435" spans="1:20" ht="15.75" thickBot="1" x14ac:dyDescent="0.3">
      <c r="A2435" s="4" t="s">
        <v>513</v>
      </c>
      <c r="B2435" s="4" t="s">
        <v>164</v>
      </c>
      <c r="C2435" s="4" t="s">
        <v>165</v>
      </c>
      <c r="D2435" s="4" t="s">
        <v>514</v>
      </c>
      <c r="E2435" s="4" t="s">
        <v>515</v>
      </c>
      <c r="F2435" s="4" t="s">
        <v>96</v>
      </c>
      <c r="G2435" s="4" t="s">
        <v>97</v>
      </c>
      <c r="H2435" s="11">
        <v>6798.57</v>
      </c>
      <c r="I2435" s="11">
        <v>8889.7199999999993</v>
      </c>
      <c r="J2435" s="11">
        <v>6506.33</v>
      </c>
      <c r="K2435" s="11">
        <v>5902.55</v>
      </c>
      <c r="L2435" s="11">
        <v>6791.41</v>
      </c>
      <c r="M2435" s="11">
        <v>6794.81</v>
      </c>
      <c r="N2435" s="11">
        <v>10717.1</v>
      </c>
      <c r="O2435" s="11">
        <v>6576.55</v>
      </c>
      <c r="P2435" s="11">
        <v>6105.98</v>
      </c>
      <c r="Q2435" s="11">
        <v>6609.68</v>
      </c>
      <c r="R2435" s="11">
        <v>6357.83</v>
      </c>
      <c r="S2435" s="11">
        <v>7683.32</v>
      </c>
      <c r="T2435" s="10">
        <v>85733.85</v>
      </c>
    </row>
    <row r="2436" spans="1:20" ht="15.75" thickBot="1" x14ac:dyDescent="0.3">
      <c r="A2436" s="4" t="s">
        <v>513</v>
      </c>
      <c r="B2436" s="4" t="s">
        <v>164</v>
      </c>
      <c r="C2436" s="4" t="s">
        <v>165</v>
      </c>
      <c r="D2436" s="4" t="s">
        <v>514</v>
      </c>
      <c r="E2436" s="4" t="s">
        <v>515</v>
      </c>
      <c r="F2436" s="4" t="s">
        <v>213</v>
      </c>
      <c r="G2436" s="4" t="s">
        <v>214</v>
      </c>
      <c r="H2436" s="8"/>
      <c r="I2436" s="8"/>
      <c r="J2436" s="9">
        <v>37.54</v>
      </c>
      <c r="K2436" s="8"/>
      <c r="L2436" s="8"/>
      <c r="M2436" s="8"/>
      <c r="N2436" s="8"/>
      <c r="O2436" s="8"/>
      <c r="P2436" s="8"/>
      <c r="Q2436" s="8"/>
      <c r="R2436" s="8"/>
      <c r="S2436" s="8"/>
      <c r="T2436" s="10">
        <v>37.54</v>
      </c>
    </row>
    <row r="2437" spans="1:20" ht="15.75" thickBot="1" x14ac:dyDescent="0.3">
      <c r="A2437" s="4" t="s">
        <v>513</v>
      </c>
      <c r="B2437" s="4" t="s">
        <v>164</v>
      </c>
      <c r="C2437" s="4" t="s">
        <v>165</v>
      </c>
      <c r="D2437" s="4" t="s">
        <v>514</v>
      </c>
      <c r="E2437" s="4" t="s">
        <v>515</v>
      </c>
      <c r="F2437" s="4" t="s">
        <v>71</v>
      </c>
      <c r="G2437" s="4" t="s">
        <v>72</v>
      </c>
      <c r="H2437" s="11">
        <v>66.739999999999995</v>
      </c>
      <c r="I2437" s="12"/>
      <c r="J2437" s="12"/>
      <c r="K2437" s="12"/>
      <c r="L2437" s="12"/>
      <c r="M2437" s="11">
        <v>13.2</v>
      </c>
      <c r="N2437" s="12"/>
      <c r="O2437" s="12"/>
      <c r="P2437" s="12"/>
      <c r="Q2437" s="12"/>
      <c r="R2437" s="12"/>
      <c r="S2437" s="11">
        <v>104.79</v>
      </c>
      <c r="T2437" s="10">
        <v>184.73</v>
      </c>
    </row>
    <row r="2438" spans="1:20" ht="15.75" thickBot="1" x14ac:dyDescent="0.3">
      <c r="A2438" s="4" t="s">
        <v>513</v>
      </c>
      <c r="B2438" s="4" t="s">
        <v>164</v>
      </c>
      <c r="C2438" s="4" t="s">
        <v>165</v>
      </c>
      <c r="D2438" s="4" t="s">
        <v>514</v>
      </c>
      <c r="E2438" s="4" t="s">
        <v>515</v>
      </c>
      <c r="F2438" s="4" t="s">
        <v>130</v>
      </c>
      <c r="G2438" s="4" t="s">
        <v>131</v>
      </c>
      <c r="H2438" s="8"/>
      <c r="I2438" s="9">
        <v>15.37</v>
      </c>
      <c r="J2438" s="8"/>
      <c r="K2438" s="8"/>
      <c r="L2438" s="9">
        <v>15.56</v>
      </c>
      <c r="M2438" s="9">
        <v>15.93</v>
      </c>
      <c r="N2438" s="8"/>
      <c r="O2438" s="9">
        <v>16.27</v>
      </c>
      <c r="P2438" s="8"/>
      <c r="Q2438" s="9">
        <v>19.690000000000001</v>
      </c>
      <c r="R2438" s="8"/>
      <c r="S2438" s="9">
        <v>20.29</v>
      </c>
      <c r="T2438" s="10">
        <v>103.11</v>
      </c>
    </row>
    <row r="2439" spans="1:20" ht="15.75" thickBot="1" x14ac:dyDescent="0.3">
      <c r="A2439" s="4" t="s">
        <v>513</v>
      </c>
      <c r="B2439" s="4" t="s">
        <v>164</v>
      </c>
      <c r="C2439" s="4" t="s">
        <v>165</v>
      </c>
      <c r="D2439" s="4" t="s">
        <v>514</v>
      </c>
      <c r="E2439" s="4" t="s">
        <v>515</v>
      </c>
      <c r="F2439" s="4" t="s">
        <v>132</v>
      </c>
      <c r="G2439" s="4" t="s">
        <v>133</v>
      </c>
      <c r="H2439" s="11">
        <v>1047.83</v>
      </c>
      <c r="I2439" s="11">
        <v>1427.16</v>
      </c>
      <c r="J2439" s="12"/>
      <c r="K2439" s="11">
        <v>701.29</v>
      </c>
      <c r="L2439" s="12"/>
      <c r="M2439" s="11">
        <v>702.27</v>
      </c>
      <c r="N2439" s="12"/>
      <c r="O2439" s="12"/>
      <c r="P2439" s="12"/>
      <c r="Q2439" s="12"/>
      <c r="R2439" s="12"/>
      <c r="S2439" s="12"/>
      <c r="T2439" s="10">
        <v>3878.55</v>
      </c>
    </row>
    <row r="2440" spans="1:20" ht="15.75" thickBot="1" x14ac:dyDescent="0.3">
      <c r="A2440" s="4" t="s">
        <v>513</v>
      </c>
      <c r="B2440" s="4" t="s">
        <v>164</v>
      </c>
      <c r="C2440" s="4" t="s">
        <v>165</v>
      </c>
      <c r="D2440" s="4" t="s">
        <v>514</v>
      </c>
      <c r="E2440" s="4" t="s">
        <v>515</v>
      </c>
      <c r="F2440" s="4" t="s">
        <v>136</v>
      </c>
      <c r="G2440" s="4" t="s">
        <v>137</v>
      </c>
      <c r="H2440" s="9">
        <v>55.5</v>
      </c>
      <c r="I2440" s="9">
        <v>40</v>
      </c>
      <c r="J2440" s="9">
        <v>30</v>
      </c>
      <c r="K2440" s="9">
        <v>30</v>
      </c>
      <c r="L2440" s="9">
        <v>28.6</v>
      </c>
      <c r="M2440" s="9">
        <v>53</v>
      </c>
      <c r="N2440" s="9">
        <v>39</v>
      </c>
      <c r="O2440" s="9">
        <v>38.25</v>
      </c>
      <c r="P2440" s="9">
        <v>39.299999999999997</v>
      </c>
      <c r="Q2440" s="9">
        <v>67</v>
      </c>
      <c r="R2440" s="9">
        <v>14</v>
      </c>
      <c r="S2440" s="9">
        <v>14</v>
      </c>
      <c r="T2440" s="10">
        <v>448.65</v>
      </c>
    </row>
    <row r="2441" spans="1:20" ht="15.75" thickBot="1" x14ac:dyDescent="0.3">
      <c r="A2441" s="4" t="s">
        <v>513</v>
      </c>
      <c r="B2441" s="4" t="s">
        <v>164</v>
      </c>
      <c r="C2441" s="4" t="s">
        <v>165</v>
      </c>
      <c r="D2441" s="4" t="s">
        <v>514</v>
      </c>
      <c r="E2441" s="4" t="s">
        <v>515</v>
      </c>
      <c r="F2441" s="4" t="s">
        <v>140</v>
      </c>
      <c r="G2441" s="4" t="s">
        <v>141</v>
      </c>
      <c r="H2441" s="11">
        <v>180</v>
      </c>
      <c r="I2441" s="11">
        <v>300</v>
      </c>
      <c r="J2441" s="11">
        <v>600</v>
      </c>
      <c r="K2441" s="11">
        <v>540</v>
      </c>
      <c r="L2441" s="11">
        <v>240</v>
      </c>
      <c r="M2441" s="11">
        <v>360</v>
      </c>
      <c r="N2441" s="12"/>
      <c r="O2441" s="11">
        <v>120</v>
      </c>
      <c r="P2441" s="11">
        <v>300</v>
      </c>
      <c r="Q2441" s="12"/>
      <c r="R2441" s="11">
        <v>480</v>
      </c>
      <c r="S2441" s="12"/>
      <c r="T2441" s="10">
        <v>3120</v>
      </c>
    </row>
    <row r="2442" spans="1:20" ht="15.75" thickBot="1" x14ac:dyDescent="0.3">
      <c r="A2442" s="4" t="s">
        <v>513</v>
      </c>
      <c r="B2442" s="4" t="s">
        <v>164</v>
      </c>
      <c r="C2442" s="4" t="s">
        <v>165</v>
      </c>
      <c r="D2442" s="4" t="s">
        <v>514</v>
      </c>
      <c r="E2442" s="4" t="s">
        <v>515</v>
      </c>
      <c r="F2442" s="4" t="s">
        <v>30</v>
      </c>
      <c r="G2442" s="4" t="s">
        <v>31</v>
      </c>
      <c r="H2442" s="8"/>
      <c r="I2442" s="8"/>
      <c r="J2442" s="8"/>
      <c r="K2442" s="8"/>
      <c r="L2442" s="8"/>
      <c r="M2442" s="9">
        <v>40</v>
      </c>
      <c r="N2442" s="8"/>
      <c r="O2442" s="8"/>
      <c r="P2442" s="8"/>
      <c r="Q2442" s="8"/>
      <c r="R2442" s="8"/>
      <c r="S2442" s="8"/>
      <c r="T2442" s="10">
        <v>40</v>
      </c>
    </row>
    <row r="2443" spans="1:20" ht="15.75" thickBot="1" x14ac:dyDescent="0.3">
      <c r="A2443" s="4" t="s">
        <v>513</v>
      </c>
      <c r="B2443" s="4" t="s">
        <v>164</v>
      </c>
      <c r="C2443" s="4" t="s">
        <v>165</v>
      </c>
      <c r="D2443" s="4" t="s">
        <v>514</v>
      </c>
      <c r="E2443" s="4" t="s">
        <v>515</v>
      </c>
      <c r="F2443" s="4" t="s">
        <v>239</v>
      </c>
      <c r="G2443" s="4" t="s">
        <v>240</v>
      </c>
      <c r="H2443" s="11">
        <v>291.98</v>
      </c>
      <c r="I2443" s="11">
        <v>48.16</v>
      </c>
      <c r="J2443" s="12"/>
      <c r="K2443" s="11">
        <v>50.83</v>
      </c>
      <c r="L2443" s="12"/>
      <c r="M2443" s="11">
        <v>375</v>
      </c>
      <c r="N2443" s="12"/>
      <c r="O2443" s="11">
        <v>473.4</v>
      </c>
      <c r="P2443" s="12"/>
      <c r="Q2443" s="15">
        <v>0</v>
      </c>
      <c r="R2443" s="12"/>
      <c r="S2443" s="12"/>
      <c r="T2443" s="10">
        <v>1239.3699999999999</v>
      </c>
    </row>
    <row r="2444" spans="1:20" ht="15.75" thickBot="1" x14ac:dyDescent="0.3">
      <c r="A2444" s="4" t="s">
        <v>513</v>
      </c>
      <c r="B2444" s="4" t="s">
        <v>164</v>
      </c>
      <c r="C2444" s="4" t="s">
        <v>165</v>
      </c>
      <c r="D2444" s="4" t="s">
        <v>514</v>
      </c>
      <c r="E2444" s="4" t="s">
        <v>515</v>
      </c>
      <c r="F2444" s="4" t="s">
        <v>144</v>
      </c>
      <c r="G2444" s="4" t="s">
        <v>145</v>
      </c>
      <c r="H2444" s="9">
        <v>182.7</v>
      </c>
      <c r="I2444" s="9">
        <v>242.97</v>
      </c>
      <c r="J2444" s="9">
        <v>26.5</v>
      </c>
      <c r="K2444" s="9">
        <v>132.30000000000001</v>
      </c>
      <c r="L2444" s="9">
        <v>259.45</v>
      </c>
      <c r="M2444" s="9">
        <v>179.79</v>
      </c>
      <c r="N2444" s="9">
        <v>30</v>
      </c>
      <c r="O2444" s="9">
        <v>246.64</v>
      </c>
      <c r="P2444" s="9">
        <v>-30</v>
      </c>
      <c r="Q2444" s="9">
        <v>142.13999999999999</v>
      </c>
      <c r="R2444" s="9">
        <v>56</v>
      </c>
      <c r="S2444" s="9">
        <v>160.49</v>
      </c>
      <c r="T2444" s="10">
        <v>1628.98</v>
      </c>
    </row>
    <row r="2445" spans="1:20" ht="15.75" thickBot="1" x14ac:dyDescent="0.3">
      <c r="A2445" s="4" t="s">
        <v>513</v>
      </c>
      <c r="B2445" s="4" t="s">
        <v>164</v>
      </c>
      <c r="C2445" s="4" t="s">
        <v>165</v>
      </c>
      <c r="D2445" s="4" t="s">
        <v>514</v>
      </c>
      <c r="E2445" s="4" t="s">
        <v>515</v>
      </c>
      <c r="F2445" s="4" t="s">
        <v>217</v>
      </c>
      <c r="G2445" s="4" t="s">
        <v>218</v>
      </c>
      <c r="H2445" s="11">
        <v>200.78</v>
      </c>
      <c r="I2445" s="11">
        <v>200.78</v>
      </c>
      <c r="J2445" s="11">
        <v>745.12</v>
      </c>
      <c r="K2445" s="11">
        <v>335.01</v>
      </c>
      <c r="L2445" s="11">
        <v>659.19</v>
      </c>
      <c r="M2445" s="11">
        <v>261.60000000000002</v>
      </c>
      <c r="N2445" s="11">
        <v>564</v>
      </c>
      <c r="O2445" s="12"/>
      <c r="P2445" s="11">
        <v>564</v>
      </c>
      <c r="Q2445" s="12"/>
      <c r="R2445" s="11">
        <v>602.34</v>
      </c>
      <c r="S2445" s="12"/>
      <c r="T2445" s="10">
        <v>4132.82</v>
      </c>
    </row>
    <row r="2446" spans="1:20" ht="15.75" thickBot="1" x14ac:dyDescent="0.3">
      <c r="A2446" s="4" t="s">
        <v>513</v>
      </c>
      <c r="B2446" s="4" t="s">
        <v>164</v>
      </c>
      <c r="C2446" s="4" t="s">
        <v>165</v>
      </c>
      <c r="D2446" s="4" t="s">
        <v>514</v>
      </c>
      <c r="E2446" s="4" t="s">
        <v>515</v>
      </c>
      <c r="F2446" s="4" t="s">
        <v>152</v>
      </c>
      <c r="G2446" s="4" t="s">
        <v>153</v>
      </c>
      <c r="H2446" s="8"/>
      <c r="I2446" s="8"/>
      <c r="J2446" s="9">
        <v>13.5</v>
      </c>
      <c r="K2446" s="8"/>
      <c r="L2446" s="8"/>
      <c r="M2446" s="8"/>
      <c r="N2446" s="8"/>
      <c r="O2446" s="8"/>
      <c r="P2446" s="8"/>
      <c r="Q2446" s="8"/>
      <c r="R2446" s="8"/>
      <c r="S2446" s="8"/>
      <c r="T2446" s="10">
        <v>13.5</v>
      </c>
    </row>
    <row r="2447" spans="1:20" ht="15.75" thickBot="1" x14ac:dyDescent="0.3">
      <c r="A2447" s="4" t="s">
        <v>513</v>
      </c>
      <c r="B2447" s="4" t="s">
        <v>164</v>
      </c>
      <c r="C2447" s="4" t="s">
        <v>165</v>
      </c>
      <c r="D2447" s="4" t="s">
        <v>514</v>
      </c>
      <c r="E2447" s="4" t="s">
        <v>515</v>
      </c>
      <c r="F2447" s="4" t="s">
        <v>56</v>
      </c>
      <c r="G2447" s="4" t="s">
        <v>57</v>
      </c>
      <c r="H2447" s="11">
        <v>84351.45</v>
      </c>
      <c r="I2447" s="11">
        <v>73874.899999999994</v>
      </c>
      <c r="J2447" s="11">
        <v>75431.320000000007</v>
      </c>
      <c r="K2447" s="11">
        <v>80917.929999999993</v>
      </c>
      <c r="L2447" s="11">
        <v>82515.42</v>
      </c>
      <c r="M2447" s="11">
        <v>77285.179999999993</v>
      </c>
      <c r="N2447" s="11">
        <v>67781.09</v>
      </c>
      <c r="O2447" s="11">
        <v>77285.179999999993</v>
      </c>
      <c r="P2447" s="11">
        <v>64577.38</v>
      </c>
      <c r="Q2447" s="11">
        <v>78110.7</v>
      </c>
      <c r="R2447" s="11">
        <v>84227.88</v>
      </c>
      <c r="S2447" s="11">
        <v>67883.88</v>
      </c>
      <c r="T2447" s="10">
        <v>914242.31</v>
      </c>
    </row>
    <row r="2448" spans="1:20" ht="15.75" thickBot="1" x14ac:dyDescent="0.3">
      <c r="A2448" s="4" t="s">
        <v>513</v>
      </c>
      <c r="B2448" s="4" t="s">
        <v>164</v>
      </c>
      <c r="C2448" s="4" t="s">
        <v>165</v>
      </c>
      <c r="D2448" s="4" t="s">
        <v>514</v>
      </c>
      <c r="E2448" s="4" t="s">
        <v>515</v>
      </c>
      <c r="F2448" s="4" t="s">
        <v>68</v>
      </c>
      <c r="G2448" s="4" t="s">
        <v>69</v>
      </c>
      <c r="H2448" s="8"/>
      <c r="I2448" s="8"/>
      <c r="J2448" s="9">
        <v>306.72000000000003</v>
      </c>
      <c r="K2448" s="9">
        <v>136.32</v>
      </c>
      <c r="L2448" s="9">
        <v>1226.8800000000001</v>
      </c>
      <c r="M2448" s="9">
        <v>136.32</v>
      </c>
      <c r="N2448" s="9">
        <v>132.91999999999999</v>
      </c>
      <c r="O2448" s="9">
        <v>68.16</v>
      </c>
      <c r="P2448" s="9">
        <v>443.04</v>
      </c>
      <c r="Q2448" s="9">
        <v>68.16</v>
      </c>
      <c r="R2448" s="9">
        <v>102.24</v>
      </c>
      <c r="S2448" s="8"/>
      <c r="T2448" s="10">
        <v>2620.7600000000002</v>
      </c>
    </row>
    <row r="2449" spans="1:20" ht="15.75" thickBot="1" x14ac:dyDescent="0.3">
      <c r="A2449" s="4" t="s">
        <v>513</v>
      </c>
      <c r="B2449" s="4" t="s">
        <v>164</v>
      </c>
      <c r="C2449" s="4" t="s">
        <v>165</v>
      </c>
      <c r="D2449" s="4" t="s">
        <v>514</v>
      </c>
      <c r="E2449" s="4" t="s">
        <v>515</v>
      </c>
      <c r="F2449" s="4" t="s">
        <v>104</v>
      </c>
      <c r="G2449" s="4" t="s">
        <v>105</v>
      </c>
      <c r="H2449" s="12"/>
      <c r="I2449" s="12"/>
      <c r="J2449" s="12"/>
      <c r="K2449" s="12"/>
      <c r="L2449" s="12"/>
      <c r="M2449" s="12"/>
      <c r="N2449" s="12"/>
      <c r="O2449" s="11">
        <v>-1635.84</v>
      </c>
      <c r="P2449" s="12"/>
      <c r="Q2449" s="12"/>
      <c r="R2449" s="12"/>
      <c r="S2449" s="12"/>
      <c r="T2449" s="10">
        <v>-1635.84</v>
      </c>
    </row>
    <row r="2450" spans="1:20" ht="15.75" thickBot="1" x14ac:dyDescent="0.3">
      <c r="A2450" s="4" t="s">
        <v>513</v>
      </c>
      <c r="B2450" s="4" t="s">
        <v>164</v>
      </c>
      <c r="C2450" s="4" t="s">
        <v>165</v>
      </c>
      <c r="D2450" s="4" t="s">
        <v>514</v>
      </c>
      <c r="E2450" s="4" t="s">
        <v>515</v>
      </c>
      <c r="F2450" s="4" t="s">
        <v>106</v>
      </c>
      <c r="G2450" s="4" t="s">
        <v>107</v>
      </c>
      <c r="H2450" s="9">
        <v>-84970.559999999998</v>
      </c>
      <c r="I2450" s="9">
        <v>-77259.45</v>
      </c>
      <c r="J2450" s="9">
        <v>-78094.240000000005</v>
      </c>
      <c r="K2450" s="9">
        <v>-84896.639999999999</v>
      </c>
      <c r="L2450" s="9">
        <v>-83410.080000000002</v>
      </c>
      <c r="M2450" s="9">
        <v>-83685.440000000002</v>
      </c>
      <c r="N2450" s="9">
        <v>-68434.880000000005</v>
      </c>
      <c r="O2450" s="9">
        <v>-84098.36</v>
      </c>
      <c r="P2450" s="9">
        <v>-65489.25</v>
      </c>
      <c r="Q2450" s="9">
        <v>-78558.03</v>
      </c>
      <c r="R2450" s="9">
        <v>-89603.64</v>
      </c>
      <c r="S2450" s="9">
        <v>-73694.399999999994</v>
      </c>
      <c r="T2450" s="10">
        <v>-952194.97</v>
      </c>
    </row>
    <row r="2451" spans="1:20" ht="15.75" thickBot="1" x14ac:dyDescent="0.3">
      <c r="A2451" s="4" t="s">
        <v>513</v>
      </c>
      <c r="B2451" s="4" t="s">
        <v>164</v>
      </c>
      <c r="C2451" s="4" t="s">
        <v>165</v>
      </c>
      <c r="D2451" s="4" t="s">
        <v>514</v>
      </c>
      <c r="E2451" s="4" t="s">
        <v>515</v>
      </c>
      <c r="F2451" s="4" t="s">
        <v>108</v>
      </c>
      <c r="G2451" s="4" t="s">
        <v>109</v>
      </c>
      <c r="H2451" s="12"/>
      <c r="I2451" s="12"/>
      <c r="J2451" s="11">
        <v>-477.12</v>
      </c>
      <c r="K2451" s="11">
        <v>-136.32</v>
      </c>
      <c r="L2451" s="11">
        <v>-1226.8800000000001</v>
      </c>
      <c r="M2451" s="11">
        <v>-136.32</v>
      </c>
      <c r="N2451" s="11">
        <v>-132.91999999999999</v>
      </c>
      <c r="O2451" s="11">
        <v>-1090.56</v>
      </c>
      <c r="P2451" s="11">
        <v>-613.44000000000005</v>
      </c>
      <c r="Q2451" s="11">
        <v>-68.16</v>
      </c>
      <c r="R2451" s="11">
        <v>-817.92</v>
      </c>
      <c r="S2451" s="11">
        <v>-105.32</v>
      </c>
      <c r="T2451" s="10">
        <v>-4804.96</v>
      </c>
    </row>
    <row r="2452" spans="1:20" ht="15.75" thickBot="1" x14ac:dyDescent="0.3">
      <c r="A2452" s="4" t="s">
        <v>513</v>
      </c>
      <c r="B2452" s="4" t="s">
        <v>164</v>
      </c>
      <c r="C2452" s="4" t="s">
        <v>165</v>
      </c>
      <c r="D2452" s="4" t="s">
        <v>526</v>
      </c>
      <c r="E2452" s="4" t="s">
        <v>527</v>
      </c>
      <c r="F2452" s="4" t="s">
        <v>84</v>
      </c>
      <c r="G2452" s="4" t="s">
        <v>85</v>
      </c>
      <c r="H2452" s="8"/>
      <c r="I2452" s="8"/>
      <c r="J2452" s="8"/>
      <c r="K2452" s="9">
        <v>69.400000000000006</v>
      </c>
      <c r="L2452" s="8"/>
      <c r="M2452" s="9">
        <v>21.44</v>
      </c>
      <c r="N2452" s="8"/>
      <c r="O2452" s="8"/>
      <c r="P2452" s="8"/>
      <c r="Q2452" s="8"/>
      <c r="R2452" s="8"/>
      <c r="S2452" s="8"/>
      <c r="T2452" s="10">
        <v>90.84</v>
      </c>
    </row>
    <row r="2453" spans="1:20" ht="15.75" thickBot="1" x14ac:dyDescent="0.3">
      <c r="A2453" s="4" t="s">
        <v>513</v>
      </c>
      <c r="B2453" s="4" t="s">
        <v>164</v>
      </c>
      <c r="C2453" s="4" t="s">
        <v>165</v>
      </c>
      <c r="D2453" s="4" t="s">
        <v>526</v>
      </c>
      <c r="E2453" s="4" t="s">
        <v>527</v>
      </c>
      <c r="F2453" s="4" t="s">
        <v>56</v>
      </c>
      <c r="G2453" s="4" t="s">
        <v>57</v>
      </c>
      <c r="H2453" s="12"/>
      <c r="I2453" s="12"/>
      <c r="J2453" s="12"/>
      <c r="K2453" s="11">
        <v>495.52</v>
      </c>
      <c r="L2453" s="12"/>
      <c r="M2453" s="11">
        <v>153.1</v>
      </c>
      <c r="N2453" s="12"/>
      <c r="O2453" s="12"/>
      <c r="P2453" s="12"/>
      <c r="Q2453" s="12"/>
      <c r="R2453" s="12"/>
      <c r="S2453" s="12"/>
      <c r="T2453" s="10">
        <v>648.62</v>
      </c>
    </row>
    <row r="2454" spans="1:20" ht="23.25" thickBot="1" x14ac:dyDescent="0.3">
      <c r="A2454" s="4" t="s">
        <v>513</v>
      </c>
      <c r="B2454" s="4" t="s">
        <v>164</v>
      </c>
      <c r="C2454" s="4" t="s">
        <v>165</v>
      </c>
      <c r="D2454" s="4" t="s">
        <v>516</v>
      </c>
      <c r="E2454" s="4" t="s">
        <v>517</v>
      </c>
      <c r="F2454" s="4" t="s">
        <v>518</v>
      </c>
      <c r="G2454" s="4" t="s">
        <v>519</v>
      </c>
      <c r="H2454" s="9">
        <v>-2025.27</v>
      </c>
      <c r="I2454" s="9">
        <v>5521.22</v>
      </c>
      <c r="J2454" s="9">
        <v>-29578.75</v>
      </c>
      <c r="K2454" s="9">
        <v>814.11</v>
      </c>
      <c r="L2454" s="9">
        <v>-5537.12</v>
      </c>
      <c r="M2454" s="9">
        <v>-1559.92</v>
      </c>
      <c r="N2454" s="8"/>
      <c r="O2454" s="8"/>
      <c r="P2454" s="9">
        <v>-2460.5</v>
      </c>
      <c r="Q2454" s="9">
        <v>-1610.3</v>
      </c>
      <c r="R2454" s="8"/>
      <c r="S2454" s="9">
        <v>5093.91</v>
      </c>
      <c r="T2454" s="10">
        <v>-31342.62</v>
      </c>
    </row>
    <row r="2455" spans="1:20" ht="23.25" thickBot="1" x14ac:dyDescent="0.3">
      <c r="A2455" s="4" t="s">
        <v>513</v>
      </c>
      <c r="B2455" s="4" t="s">
        <v>164</v>
      </c>
      <c r="C2455" s="4" t="s">
        <v>165</v>
      </c>
      <c r="D2455" s="4" t="s">
        <v>516</v>
      </c>
      <c r="E2455" s="4" t="s">
        <v>517</v>
      </c>
      <c r="F2455" s="4" t="s">
        <v>520</v>
      </c>
      <c r="G2455" s="4" t="s">
        <v>521</v>
      </c>
      <c r="H2455" s="11">
        <v>3848.48</v>
      </c>
      <c r="I2455" s="11">
        <v>2859.76</v>
      </c>
      <c r="J2455" s="11">
        <v>-3185.27</v>
      </c>
      <c r="K2455" s="12"/>
      <c r="L2455" s="11">
        <v>447.56</v>
      </c>
      <c r="M2455" s="11">
        <v>-1513.75</v>
      </c>
      <c r="N2455" s="12"/>
      <c r="O2455" s="12"/>
      <c r="P2455" s="11">
        <v>-2574.04</v>
      </c>
      <c r="Q2455" s="11">
        <v>2992.92</v>
      </c>
      <c r="R2455" s="12"/>
      <c r="S2455" s="12"/>
      <c r="T2455" s="10">
        <v>2875.66</v>
      </c>
    </row>
    <row r="2456" spans="1:20" ht="15.75" thickBot="1" x14ac:dyDescent="0.3">
      <c r="A2456" s="4" t="s">
        <v>513</v>
      </c>
      <c r="B2456" s="4" t="s">
        <v>192</v>
      </c>
      <c r="C2456" s="4" t="s">
        <v>193</v>
      </c>
      <c r="D2456" s="4" t="s">
        <v>530</v>
      </c>
      <c r="E2456" s="4" t="s">
        <v>531</v>
      </c>
      <c r="F2456" s="4" t="s">
        <v>92</v>
      </c>
      <c r="G2456" s="4" t="s">
        <v>93</v>
      </c>
      <c r="H2456" s="9">
        <v>346.59</v>
      </c>
      <c r="I2456" s="8"/>
      <c r="J2456" s="8"/>
      <c r="K2456" s="8"/>
      <c r="L2456" s="8"/>
      <c r="M2456" s="8"/>
      <c r="N2456" s="8"/>
      <c r="O2456" s="8"/>
      <c r="P2456" s="8"/>
      <c r="Q2456" s="8"/>
      <c r="R2456" s="8"/>
      <c r="S2456" s="8"/>
      <c r="T2456" s="10">
        <v>346.59</v>
      </c>
    </row>
    <row r="2457" spans="1:20" ht="15.75" thickBot="1" x14ac:dyDescent="0.3">
      <c r="A2457" s="4" t="s">
        <v>513</v>
      </c>
      <c r="B2457" s="4" t="s">
        <v>192</v>
      </c>
      <c r="C2457" s="4" t="s">
        <v>193</v>
      </c>
      <c r="D2457" s="4" t="s">
        <v>530</v>
      </c>
      <c r="E2457" s="4" t="s">
        <v>531</v>
      </c>
      <c r="F2457" s="4" t="s">
        <v>84</v>
      </c>
      <c r="G2457" s="4" t="s">
        <v>85</v>
      </c>
      <c r="H2457" s="11">
        <v>95.73</v>
      </c>
      <c r="I2457" s="12"/>
      <c r="J2457" s="12"/>
      <c r="K2457" s="12"/>
      <c r="L2457" s="12"/>
      <c r="M2457" s="12"/>
      <c r="N2457" s="12"/>
      <c r="O2457" s="12"/>
      <c r="P2457" s="12"/>
      <c r="Q2457" s="12"/>
      <c r="R2457" s="12"/>
      <c r="S2457" s="12"/>
      <c r="T2457" s="10">
        <v>95.73</v>
      </c>
    </row>
    <row r="2458" spans="1:20" ht="15.75" thickBot="1" x14ac:dyDescent="0.3">
      <c r="A2458" s="4" t="s">
        <v>513</v>
      </c>
      <c r="B2458" s="4" t="s">
        <v>192</v>
      </c>
      <c r="C2458" s="4" t="s">
        <v>193</v>
      </c>
      <c r="D2458" s="4" t="s">
        <v>530</v>
      </c>
      <c r="E2458" s="4" t="s">
        <v>531</v>
      </c>
      <c r="F2458" s="4" t="s">
        <v>56</v>
      </c>
      <c r="G2458" s="4" t="s">
        <v>57</v>
      </c>
      <c r="H2458" s="9">
        <v>683.49</v>
      </c>
      <c r="I2458" s="8"/>
      <c r="J2458" s="8"/>
      <c r="K2458" s="8"/>
      <c r="L2458" s="8"/>
      <c r="M2458" s="8"/>
      <c r="N2458" s="8"/>
      <c r="O2458" s="8"/>
      <c r="P2458" s="8"/>
      <c r="Q2458" s="8"/>
      <c r="R2458" s="8"/>
      <c r="S2458" s="8"/>
      <c r="T2458" s="10">
        <v>683.49</v>
      </c>
    </row>
    <row r="2459" spans="1:20" ht="15.75" thickBot="1" x14ac:dyDescent="0.3">
      <c r="A2459" s="4" t="s">
        <v>513</v>
      </c>
      <c r="B2459" s="4" t="s">
        <v>266</v>
      </c>
      <c r="C2459" s="4" t="s">
        <v>267</v>
      </c>
      <c r="D2459" s="4" t="s">
        <v>530</v>
      </c>
      <c r="E2459" s="4" t="s">
        <v>531</v>
      </c>
      <c r="F2459" s="4" t="s">
        <v>92</v>
      </c>
      <c r="G2459" s="4" t="s">
        <v>93</v>
      </c>
      <c r="H2459" s="12"/>
      <c r="I2459" s="12"/>
      <c r="J2459" s="12"/>
      <c r="K2459" s="12"/>
      <c r="L2459" s="12"/>
      <c r="M2459" s="12"/>
      <c r="N2459" s="12"/>
      <c r="O2459" s="12"/>
      <c r="P2459" s="11">
        <v>107.57</v>
      </c>
      <c r="Q2459" s="12"/>
      <c r="R2459" s="12"/>
      <c r="S2459" s="12"/>
      <c r="T2459" s="10">
        <v>107.57</v>
      </c>
    </row>
    <row r="2460" spans="1:20" ht="15.75" thickBot="1" x14ac:dyDescent="0.3">
      <c r="A2460" s="4" t="s">
        <v>513</v>
      </c>
      <c r="B2460" s="4" t="s">
        <v>266</v>
      </c>
      <c r="C2460" s="4" t="s">
        <v>267</v>
      </c>
      <c r="D2460" s="4" t="s">
        <v>530</v>
      </c>
      <c r="E2460" s="4" t="s">
        <v>531</v>
      </c>
      <c r="F2460" s="4" t="s">
        <v>84</v>
      </c>
      <c r="G2460" s="4" t="s">
        <v>85</v>
      </c>
      <c r="H2460" s="8"/>
      <c r="I2460" s="8"/>
      <c r="J2460" s="8"/>
      <c r="K2460" s="8"/>
      <c r="L2460" s="8"/>
      <c r="M2460" s="8"/>
      <c r="N2460" s="8"/>
      <c r="O2460" s="8"/>
      <c r="P2460" s="9">
        <v>255.21</v>
      </c>
      <c r="Q2460" s="8"/>
      <c r="R2460" s="8"/>
      <c r="S2460" s="8"/>
      <c r="T2460" s="10">
        <v>255.21</v>
      </c>
    </row>
    <row r="2461" spans="1:20" ht="15.75" thickBot="1" x14ac:dyDescent="0.3">
      <c r="A2461" s="4" t="s">
        <v>513</v>
      </c>
      <c r="B2461" s="4" t="s">
        <v>266</v>
      </c>
      <c r="C2461" s="4" t="s">
        <v>267</v>
      </c>
      <c r="D2461" s="4" t="s">
        <v>530</v>
      </c>
      <c r="E2461" s="4" t="s">
        <v>531</v>
      </c>
      <c r="F2461" s="4" t="s">
        <v>44</v>
      </c>
      <c r="G2461" s="4" t="s">
        <v>45</v>
      </c>
      <c r="H2461" s="12"/>
      <c r="I2461" s="12"/>
      <c r="J2461" s="12"/>
      <c r="K2461" s="12"/>
      <c r="L2461" s="12"/>
      <c r="M2461" s="12"/>
      <c r="N2461" s="12"/>
      <c r="O2461" s="12"/>
      <c r="P2461" s="11">
        <v>2509.4299999999998</v>
      </c>
      <c r="Q2461" s="11">
        <v>739.83</v>
      </c>
      <c r="R2461" s="12"/>
      <c r="S2461" s="12"/>
      <c r="T2461" s="10">
        <v>3249.26</v>
      </c>
    </row>
    <row r="2462" spans="1:20" ht="15.75" thickBot="1" x14ac:dyDescent="0.3">
      <c r="A2462" s="4" t="s">
        <v>513</v>
      </c>
      <c r="B2462" s="4" t="s">
        <v>266</v>
      </c>
      <c r="C2462" s="4" t="s">
        <v>267</v>
      </c>
      <c r="D2462" s="4" t="s">
        <v>530</v>
      </c>
      <c r="E2462" s="4" t="s">
        <v>531</v>
      </c>
      <c r="F2462" s="4" t="s">
        <v>280</v>
      </c>
      <c r="G2462" s="4" t="s">
        <v>281</v>
      </c>
      <c r="H2462" s="8"/>
      <c r="I2462" s="8"/>
      <c r="J2462" s="8"/>
      <c r="K2462" s="8"/>
      <c r="L2462" s="8"/>
      <c r="M2462" s="8"/>
      <c r="N2462" s="8"/>
      <c r="O2462" s="8"/>
      <c r="P2462" s="9">
        <v>1098</v>
      </c>
      <c r="Q2462" s="9">
        <v>84.55</v>
      </c>
      <c r="R2462" s="8"/>
      <c r="S2462" s="8"/>
      <c r="T2462" s="10">
        <v>1182.55</v>
      </c>
    </row>
    <row r="2463" spans="1:20" ht="15.75" thickBot="1" x14ac:dyDescent="0.3">
      <c r="A2463" s="4" t="s">
        <v>513</v>
      </c>
      <c r="B2463" s="4" t="s">
        <v>266</v>
      </c>
      <c r="C2463" s="4" t="s">
        <v>267</v>
      </c>
      <c r="D2463" s="4" t="s">
        <v>530</v>
      </c>
      <c r="E2463" s="4" t="s">
        <v>531</v>
      </c>
      <c r="F2463" s="4" t="s">
        <v>56</v>
      </c>
      <c r="G2463" s="4" t="s">
        <v>57</v>
      </c>
      <c r="H2463" s="12"/>
      <c r="I2463" s="12"/>
      <c r="J2463" s="12"/>
      <c r="K2463" s="12"/>
      <c r="L2463" s="12"/>
      <c r="M2463" s="12"/>
      <c r="N2463" s="12"/>
      <c r="O2463" s="12"/>
      <c r="P2463" s="11">
        <v>1500.14</v>
      </c>
      <c r="Q2463" s="12"/>
      <c r="R2463" s="12"/>
      <c r="S2463" s="12"/>
      <c r="T2463" s="10">
        <v>1500.14</v>
      </c>
    </row>
    <row r="2464" spans="1:20" ht="15.75" thickBot="1" x14ac:dyDescent="0.3">
      <c r="A2464" s="4" t="s">
        <v>513</v>
      </c>
      <c r="B2464" s="4" t="s">
        <v>266</v>
      </c>
      <c r="C2464" s="4" t="s">
        <v>267</v>
      </c>
      <c r="D2464" s="4" t="s">
        <v>530</v>
      </c>
      <c r="E2464" s="4" t="s">
        <v>531</v>
      </c>
      <c r="F2464" s="4" t="s">
        <v>68</v>
      </c>
      <c r="G2464" s="4" t="s">
        <v>69</v>
      </c>
      <c r="H2464" s="8"/>
      <c r="I2464" s="8"/>
      <c r="J2464" s="8"/>
      <c r="K2464" s="8"/>
      <c r="L2464" s="8"/>
      <c r="M2464" s="8"/>
      <c r="N2464" s="8"/>
      <c r="O2464" s="8"/>
      <c r="P2464" s="9">
        <v>322.02999999999997</v>
      </c>
      <c r="Q2464" s="8"/>
      <c r="R2464" s="8"/>
      <c r="S2464" s="8"/>
      <c r="T2464" s="10">
        <v>322.02999999999997</v>
      </c>
    </row>
    <row r="2465" spans="1:20" ht="15.75" thickBot="1" x14ac:dyDescent="0.3">
      <c r="A2465" s="4" t="s">
        <v>513</v>
      </c>
      <c r="B2465" s="4" t="s">
        <v>170</v>
      </c>
      <c r="C2465" s="4" t="s">
        <v>171</v>
      </c>
      <c r="D2465" s="4" t="s">
        <v>514</v>
      </c>
      <c r="E2465" s="4" t="s">
        <v>515</v>
      </c>
      <c r="F2465" s="4" t="s">
        <v>61</v>
      </c>
      <c r="G2465" s="4" t="s">
        <v>62</v>
      </c>
      <c r="H2465" s="12"/>
      <c r="I2465" s="12"/>
      <c r="J2465" s="12"/>
      <c r="K2465" s="12"/>
      <c r="L2465" s="12"/>
      <c r="M2465" s="12"/>
      <c r="N2465" s="11">
        <v>315.19</v>
      </c>
      <c r="O2465" s="11">
        <v>240.01</v>
      </c>
      <c r="P2465" s="12"/>
      <c r="Q2465" s="11">
        <v>2517.52</v>
      </c>
      <c r="R2465" s="12"/>
      <c r="S2465" s="12"/>
      <c r="T2465" s="10">
        <v>3072.72</v>
      </c>
    </row>
    <row r="2466" spans="1:20" ht="15.75" thickBot="1" x14ac:dyDescent="0.3">
      <c r="A2466" s="4" t="s">
        <v>513</v>
      </c>
      <c r="B2466" s="4" t="s">
        <v>170</v>
      </c>
      <c r="C2466" s="4" t="s">
        <v>171</v>
      </c>
      <c r="D2466" s="4" t="s">
        <v>514</v>
      </c>
      <c r="E2466" s="4" t="s">
        <v>515</v>
      </c>
      <c r="F2466" s="4" t="s">
        <v>92</v>
      </c>
      <c r="G2466" s="4" t="s">
        <v>93</v>
      </c>
      <c r="H2466" s="9">
        <v>-175.17</v>
      </c>
      <c r="I2466" s="9">
        <v>34.92</v>
      </c>
      <c r="J2466" s="9">
        <v>204.46</v>
      </c>
      <c r="K2466" s="8"/>
      <c r="L2466" s="8"/>
      <c r="M2466" s="9">
        <v>80.790000000000006</v>
      </c>
      <c r="N2466" s="8"/>
      <c r="O2466" s="9">
        <v>546.33000000000004</v>
      </c>
      <c r="P2466" s="9">
        <v>300.5</v>
      </c>
      <c r="Q2466" s="9">
        <v>43.94</v>
      </c>
      <c r="R2466" s="9">
        <v>789.57</v>
      </c>
      <c r="S2466" s="9">
        <v>295.5</v>
      </c>
      <c r="T2466" s="10">
        <v>2120.84</v>
      </c>
    </row>
    <row r="2467" spans="1:20" ht="15.75" thickBot="1" x14ac:dyDescent="0.3">
      <c r="A2467" s="4" t="s">
        <v>513</v>
      </c>
      <c r="B2467" s="4" t="s">
        <v>170</v>
      </c>
      <c r="C2467" s="4" t="s">
        <v>171</v>
      </c>
      <c r="D2467" s="4" t="s">
        <v>514</v>
      </c>
      <c r="E2467" s="4" t="s">
        <v>515</v>
      </c>
      <c r="F2467" s="4" t="s">
        <v>235</v>
      </c>
      <c r="G2467" s="4" t="s">
        <v>236</v>
      </c>
      <c r="H2467" s="12"/>
      <c r="I2467" s="12"/>
      <c r="J2467" s="12"/>
      <c r="K2467" s="12"/>
      <c r="L2467" s="12"/>
      <c r="M2467" s="11">
        <v>32.36</v>
      </c>
      <c r="N2467" s="12"/>
      <c r="O2467" s="12"/>
      <c r="P2467" s="11">
        <v>42.93</v>
      </c>
      <c r="Q2467" s="12"/>
      <c r="R2467" s="12"/>
      <c r="S2467" s="12"/>
      <c r="T2467" s="10">
        <v>75.290000000000006</v>
      </c>
    </row>
    <row r="2468" spans="1:20" ht="15.75" thickBot="1" x14ac:dyDescent="0.3">
      <c r="A2468" s="4" t="s">
        <v>513</v>
      </c>
      <c r="B2468" s="4" t="s">
        <v>170</v>
      </c>
      <c r="C2468" s="4" t="s">
        <v>171</v>
      </c>
      <c r="D2468" s="4" t="s">
        <v>514</v>
      </c>
      <c r="E2468" s="4" t="s">
        <v>515</v>
      </c>
      <c r="F2468" s="4" t="s">
        <v>351</v>
      </c>
      <c r="G2468" s="4" t="s">
        <v>352</v>
      </c>
      <c r="H2468" s="8"/>
      <c r="I2468" s="8"/>
      <c r="J2468" s="8"/>
      <c r="K2468" s="8"/>
      <c r="L2468" s="8"/>
      <c r="M2468" s="8"/>
      <c r="N2468" s="8"/>
      <c r="O2468" s="8"/>
      <c r="P2468" s="9">
        <v>2.15</v>
      </c>
      <c r="Q2468" s="8"/>
      <c r="R2468" s="8"/>
      <c r="S2468" s="8"/>
      <c r="T2468" s="10">
        <v>2.15</v>
      </c>
    </row>
    <row r="2469" spans="1:20" ht="15.75" thickBot="1" x14ac:dyDescent="0.3">
      <c r="A2469" s="4" t="s">
        <v>513</v>
      </c>
      <c r="B2469" s="4" t="s">
        <v>170</v>
      </c>
      <c r="C2469" s="4" t="s">
        <v>171</v>
      </c>
      <c r="D2469" s="4" t="s">
        <v>514</v>
      </c>
      <c r="E2469" s="4" t="s">
        <v>515</v>
      </c>
      <c r="F2469" s="4" t="s">
        <v>272</v>
      </c>
      <c r="G2469" s="4" t="s">
        <v>273</v>
      </c>
      <c r="H2469" s="12"/>
      <c r="I2469" s="12"/>
      <c r="J2469" s="12"/>
      <c r="K2469" s="12"/>
      <c r="L2469" s="12"/>
      <c r="M2469" s="12"/>
      <c r="N2469" s="12"/>
      <c r="O2469" s="11">
        <v>90.9</v>
      </c>
      <c r="P2469" s="11">
        <v>1668.77</v>
      </c>
      <c r="Q2469" s="11">
        <v>71.680000000000007</v>
      </c>
      <c r="R2469" s="11">
        <v>20</v>
      </c>
      <c r="S2469" s="12"/>
      <c r="T2469" s="10">
        <v>1851.35</v>
      </c>
    </row>
    <row r="2470" spans="1:20" ht="15.75" thickBot="1" x14ac:dyDescent="0.3">
      <c r="A2470" s="4" t="s">
        <v>513</v>
      </c>
      <c r="B2470" s="4" t="s">
        <v>170</v>
      </c>
      <c r="C2470" s="4" t="s">
        <v>171</v>
      </c>
      <c r="D2470" s="4" t="s">
        <v>514</v>
      </c>
      <c r="E2470" s="4" t="s">
        <v>515</v>
      </c>
      <c r="F2470" s="4" t="s">
        <v>84</v>
      </c>
      <c r="G2470" s="4" t="s">
        <v>85</v>
      </c>
      <c r="H2470" s="9">
        <v>43.5</v>
      </c>
      <c r="I2470" s="9">
        <v>453.82</v>
      </c>
      <c r="J2470" s="9">
        <v>1384.12</v>
      </c>
      <c r="K2470" s="9">
        <v>804.27</v>
      </c>
      <c r="L2470" s="9">
        <v>79.91</v>
      </c>
      <c r="M2470" s="9">
        <v>1886.14</v>
      </c>
      <c r="N2470" s="9">
        <v>2386.65</v>
      </c>
      <c r="O2470" s="9">
        <v>2632.26</v>
      </c>
      <c r="P2470" s="9">
        <v>2859.77</v>
      </c>
      <c r="Q2470" s="9">
        <v>1818.1</v>
      </c>
      <c r="R2470" s="9">
        <v>735.2</v>
      </c>
      <c r="S2470" s="9">
        <v>-2058.0100000000002</v>
      </c>
      <c r="T2470" s="10">
        <v>13025.73</v>
      </c>
    </row>
    <row r="2471" spans="1:20" ht="15.75" thickBot="1" x14ac:dyDescent="0.3">
      <c r="A2471" s="4" t="s">
        <v>513</v>
      </c>
      <c r="B2471" s="4" t="s">
        <v>170</v>
      </c>
      <c r="C2471" s="4" t="s">
        <v>171</v>
      </c>
      <c r="D2471" s="4" t="s">
        <v>514</v>
      </c>
      <c r="E2471" s="4" t="s">
        <v>515</v>
      </c>
      <c r="F2471" s="4" t="s">
        <v>44</v>
      </c>
      <c r="G2471" s="4" t="s">
        <v>45</v>
      </c>
      <c r="H2471" s="11">
        <v>900</v>
      </c>
      <c r="I2471" s="12"/>
      <c r="J2471" s="12"/>
      <c r="K2471" s="12"/>
      <c r="L2471" s="12"/>
      <c r="M2471" s="12"/>
      <c r="N2471" s="12"/>
      <c r="O2471" s="12"/>
      <c r="P2471" s="11">
        <v>5310.35</v>
      </c>
      <c r="Q2471" s="11">
        <v>-2441.4499999999998</v>
      </c>
      <c r="R2471" s="12"/>
      <c r="S2471" s="11">
        <v>2200</v>
      </c>
      <c r="T2471" s="10">
        <v>5968.9</v>
      </c>
    </row>
    <row r="2472" spans="1:20" ht="15.75" thickBot="1" x14ac:dyDescent="0.3">
      <c r="A2472" s="4" t="s">
        <v>513</v>
      </c>
      <c r="B2472" s="4" t="s">
        <v>170</v>
      </c>
      <c r="C2472" s="4" t="s">
        <v>171</v>
      </c>
      <c r="D2472" s="4" t="s">
        <v>514</v>
      </c>
      <c r="E2472" s="4" t="s">
        <v>515</v>
      </c>
      <c r="F2472" s="4" t="s">
        <v>274</v>
      </c>
      <c r="G2472" s="4" t="s">
        <v>275</v>
      </c>
      <c r="H2472" s="8"/>
      <c r="I2472" s="8"/>
      <c r="J2472" s="8"/>
      <c r="K2472" s="8"/>
      <c r="L2472" s="8"/>
      <c r="M2472" s="8"/>
      <c r="N2472" s="8"/>
      <c r="O2472" s="8"/>
      <c r="P2472" s="8"/>
      <c r="Q2472" s="8"/>
      <c r="R2472" s="9">
        <v>120</v>
      </c>
      <c r="S2472" s="9">
        <v>-120</v>
      </c>
      <c r="T2472" s="14">
        <v>0</v>
      </c>
    </row>
    <row r="2473" spans="1:20" ht="15.75" thickBot="1" x14ac:dyDescent="0.3">
      <c r="A2473" s="4" t="s">
        <v>513</v>
      </c>
      <c r="B2473" s="4" t="s">
        <v>170</v>
      </c>
      <c r="C2473" s="4" t="s">
        <v>171</v>
      </c>
      <c r="D2473" s="4" t="s">
        <v>514</v>
      </c>
      <c r="E2473" s="4" t="s">
        <v>515</v>
      </c>
      <c r="F2473" s="4" t="s">
        <v>276</v>
      </c>
      <c r="G2473" s="4" t="s">
        <v>277</v>
      </c>
      <c r="H2473" s="12"/>
      <c r="I2473" s="12"/>
      <c r="J2473" s="12"/>
      <c r="K2473" s="12"/>
      <c r="L2473" s="12"/>
      <c r="M2473" s="12"/>
      <c r="N2473" s="12"/>
      <c r="O2473" s="11">
        <v>925.3</v>
      </c>
      <c r="P2473" s="12"/>
      <c r="Q2473" s="12"/>
      <c r="R2473" s="12"/>
      <c r="S2473" s="12"/>
      <c r="T2473" s="10">
        <v>925.3</v>
      </c>
    </row>
    <row r="2474" spans="1:20" ht="15.75" thickBot="1" x14ac:dyDescent="0.3">
      <c r="A2474" s="4" t="s">
        <v>513</v>
      </c>
      <c r="B2474" s="4" t="s">
        <v>170</v>
      </c>
      <c r="C2474" s="4" t="s">
        <v>171</v>
      </c>
      <c r="D2474" s="4" t="s">
        <v>514</v>
      </c>
      <c r="E2474" s="4" t="s">
        <v>515</v>
      </c>
      <c r="F2474" s="4" t="s">
        <v>290</v>
      </c>
      <c r="G2474" s="4" t="s">
        <v>291</v>
      </c>
      <c r="H2474" s="8"/>
      <c r="I2474" s="8"/>
      <c r="J2474" s="8"/>
      <c r="K2474" s="9">
        <v>1107</v>
      </c>
      <c r="L2474" s="8"/>
      <c r="M2474" s="8"/>
      <c r="N2474" s="8"/>
      <c r="O2474" s="8"/>
      <c r="P2474" s="8"/>
      <c r="Q2474" s="8"/>
      <c r="R2474" s="8"/>
      <c r="S2474" s="8"/>
      <c r="T2474" s="10">
        <v>1107</v>
      </c>
    </row>
    <row r="2475" spans="1:20" ht="15.75" thickBot="1" x14ac:dyDescent="0.3">
      <c r="A2475" s="4" t="s">
        <v>513</v>
      </c>
      <c r="B2475" s="4" t="s">
        <v>170</v>
      </c>
      <c r="C2475" s="4" t="s">
        <v>171</v>
      </c>
      <c r="D2475" s="4" t="s">
        <v>514</v>
      </c>
      <c r="E2475" s="4" t="s">
        <v>515</v>
      </c>
      <c r="F2475" s="4" t="s">
        <v>124</v>
      </c>
      <c r="G2475" s="4" t="s">
        <v>125</v>
      </c>
      <c r="H2475" s="12"/>
      <c r="I2475" s="12"/>
      <c r="J2475" s="12"/>
      <c r="K2475" s="12"/>
      <c r="L2475" s="12"/>
      <c r="M2475" s="12"/>
      <c r="N2475" s="12"/>
      <c r="O2475" s="11">
        <v>640</v>
      </c>
      <c r="P2475" s="12"/>
      <c r="Q2475" s="12"/>
      <c r="R2475" s="12"/>
      <c r="S2475" s="12"/>
      <c r="T2475" s="10">
        <v>640</v>
      </c>
    </row>
    <row r="2476" spans="1:20" ht="15.75" thickBot="1" x14ac:dyDescent="0.3">
      <c r="A2476" s="4" t="s">
        <v>513</v>
      </c>
      <c r="B2476" s="4" t="s">
        <v>170</v>
      </c>
      <c r="C2476" s="4" t="s">
        <v>171</v>
      </c>
      <c r="D2476" s="4" t="s">
        <v>514</v>
      </c>
      <c r="E2476" s="4" t="s">
        <v>515</v>
      </c>
      <c r="F2476" s="4" t="s">
        <v>280</v>
      </c>
      <c r="G2476" s="4" t="s">
        <v>281</v>
      </c>
      <c r="H2476" s="8"/>
      <c r="I2476" s="9">
        <v>-2780.42</v>
      </c>
      <c r="J2476" s="9">
        <v>1050</v>
      </c>
      <c r="K2476" s="8"/>
      <c r="L2476" s="9">
        <v>830</v>
      </c>
      <c r="M2476" s="8"/>
      <c r="N2476" s="9">
        <v>4189</v>
      </c>
      <c r="O2476" s="9">
        <v>1807.5</v>
      </c>
      <c r="P2476" s="9">
        <v>4254.7</v>
      </c>
      <c r="Q2476" s="8"/>
      <c r="R2476" s="9">
        <v>-1508.6</v>
      </c>
      <c r="S2476" s="8"/>
      <c r="T2476" s="10">
        <v>7842.18</v>
      </c>
    </row>
    <row r="2477" spans="1:20" ht="15.75" thickBot="1" x14ac:dyDescent="0.3">
      <c r="A2477" s="4" t="s">
        <v>513</v>
      </c>
      <c r="B2477" s="4" t="s">
        <v>170</v>
      </c>
      <c r="C2477" s="4" t="s">
        <v>171</v>
      </c>
      <c r="D2477" s="4" t="s">
        <v>514</v>
      </c>
      <c r="E2477" s="4" t="s">
        <v>515</v>
      </c>
      <c r="F2477" s="4" t="s">
        <v>256</v>
      </c>
      <c r="G2477" s="4" t="s">
        <v>257</v>
      </c>
      <c r="H2477" s="11">
        <v>609.75</v>
      </c>
      <c r="I2477" s="12"/>
      <c r="J2477" s="11">
        <v>2627.45</v>
      </c>
      <c r="K2477" s="11">
        <v>5228.3500000000004</v>
      </c>
      <c r="L2477" s="11">
        <v>450</v>
      </c>
      <c r="M2477" s="12"/>
      <c r="N2477" s="11">
        <v>13085.95</v>
      </c>
      <c r="O2477" s="11">
        <v>7713.9</v>
      </c>
      <c r="P2477" s="11">
        <v>10750.54</v>
      </c>
      <c r="Q2477" s="11">
        <v>15153.05</v>
      </c>
      <c r="R2477" s="11">
        <v>5012.1000000000004</v>
      </c>
      <c r="S2477" s="11">
        <v>3999.6</v>
      </c>
      <c r="T2477" s="10">
        <v>64630.69</v>
      </c>
    </row>
    <row r="2478" spans="1:20" ht="15.75" thickBot="1" x14ac:dyDescent="0.3">
      <c r="A2478" s="4" t="s">
        <v>513</v>
      </c>
      <c r="B2478" s="4" t="s">
        <v>170</v>
      </c>
      <c r="C2478" s="4" t="s">
        <v>171</v>
      </c>
      <c r="D2478" s="4" t="s">
        <v>514</v>
      </c>
      <c r="E2478" s="4" t="s">
        <v>515</v>
      </c>
      <c r="F2478" s="4" t="s">
        <v>50</v>
      </c>
      <c r="G2478" s="4" t="s">
        <v>51</v>
      </c>
      <c r="H2478" s="8"/>
      <c r="I2478" s="9">
        <v>816.6</v>
      </c>
      <c r="J2478" s="9">
        <v>1657.1</v>
      </c>
      <c r="K2478" s="9">
        <v>790.92</v>
      </c>
      <c r="L2478" s="9">
        <v>1657.1</v>
      </c>
      <c r="M2478" s="8"/>
      <c r="N2478" s="9">
        <v>3297.2</v>
      </c>
      <c r="O2478" s="9">
        <v>1465.34</v>
      </c>
      <c r="P2478" s="9">
        <v>1119.44</v>
      </c>
      <c r="Q2478" s="9">
        <v>9700.83</v>
      </c>
      <c r="R2478" s="9">
        <v>1449.2</v>
      </c>
      <c r="S2478" s="9">
        <v>4152</v>
      </c>
      <c r="T2478" s="10">
        <v>26105.73</v>
      </c>
    </row>
    <row r="2479" spans="1:20" ht="15.75" thickBot="1" x14ac:dyDescent="0.3">
      <c r="A2479" s="4" t="s">
        <v>513</v>
      </c>
      <c r="B2479" s="4" t="s">
        <v>170</v>
      </c>
      <c r="C2479" s="4" t="s">
        <v>171</v>
      </c>
      <c r="D2479" s="4" t="s">
        <v>514</v>
      </c>
      <c r="E2479" s="4" t="s">
        <v>515</v>
      </c>
      <c r="F2479" s="4" t="s">
        <v>284</v>
      </c>
      <c r="G2479" s="4" t="s">
        <v>285</v>
      </c>
      <c r="H2479" s="11">
        <v>217.6</v>
      </c>
      <c r="I2479" s="11">
        <v>150</v>
      </c>
      <c r="J2479" s="12"/>
      <c r="K2479" s="11">
        <v>2294.56</v>
      </c>
      <c r="L2479" s="12"/>
      <c r="M2479" s="11">
        <v>420</v>
      </c>
      <c r="N2479" s="11">
        <v>1590.4</v>
      </c>
      <c r="O2479" s="11">
        <v>3929.6</v>
      </c>
      <c r="P2479" s="11">
        <v>1400</v>
      </c>
      <c r="Q2479" s="11">
        <v>1550</v>
      </c>
      <c r="R2479" s="11">
        <v>200</v>
      </c>
      <c r="S2479" s="11">
        <v>1750</v>
      </c>
      <c r="T2479" s="10">
        <v>13502.16</v>
      </c>
    </row>
    <row r="2480" spans="1:20" ht="15.75" thickBot="1" x14ac:dyDescent="0.3">
      <c r="A2480" s="4" t="s">
        <v>513</v>
      </c>
      <c r="B2480" s="4" t="s">
        <v>170</v>
      </c>
      <c r="C2480" s="4" t="s">
        <v>171</v>
      </c>
      <c r="D2480" s="4" t="s">
        <v>514</v>
      </c>
      <c r="E2480" s="4" t="s">
        <v>515</v>
      </c>
      <c r="F2480" s="4" t="s">
        <v>26</v>
      </c>
      <c r="G2480" s="4" t="s">
        <v>27</v>
      </c>
      <c r="H2480" s="8"/>
      <c r="I2480" s="8"/>
      <c r="J2480" s="8"/>
      <c r="K2480" s="8"/>
      <c r="L2480" s="8"/>
      <c r="M2480" s="9">
        <v>190.42</v>
      </c>
      <c r="N2480" s="8"/>
      <c r="O2480" s="8"/>
      <c r="P2480" s="8"/>
      <c r="Q2480" s="8"/>
      <c r="R2480" s="8"/>
      <c r="S2480" s="8"/>
      <c r="T2480" s="10">
        <v>190.42</v>
      </c>
    </row>
    <row r="2481" spans="1:20" ht="15.75" thickBot="1" x14ac:dyDescent="0.3">
      <c r="A2481" s="4" t="s">
        <v>513</v>
      </c>
      <c r="B2481" s="4" t="s">
        <v>170</v>
      </c>
      <c r="C2481" s="4" t="s">
        <v>171</v>
      </c>
      <c r="D2481" s="4" t="s">
        <v>514</v>
      </c>
      <c r="E2481" s="4" t="s">
        <v>515</v>
      </c>
      <c r="F2481" s="4" t="s">
        <v>260</v>
      </c>
      <c r="G2481" s="4" t="s">
        <v>261</v>
      </c>
      <c r="H2481" s="12"/>
      <c r="I2481" s="12"/>
      <c r="J2481" s="11">
        <v>450.81</v>
      </c>
      <c r="K2481" s="11">
        <v>479.85</v>
      </c>
      <c r="L2481" s="11">
        <v>279.85000000000002</v>
      </c>
      <c r="M2481" s="11">
        <v>933.78</v>
      </c>
      <c r="N2481" s="11">
        <v>935.41</v>
      </c>
      <c r="O2481" s="11">
        <v>1350.31</v>
      </c>
      <c r="P2481" s="11">
        <v>1014.61</v>
      </c>
      <c r="Q2481" s="11">
        <v>354.85</v>
      </c>
      <c r="R2481" s="11">
        <v>836.73</v>
      </c>
      <c r="S2481" s="11">
        <v>207.81</v>
      </c>
      <c r="T2481" s="10">
        <v>6844.01</v>
      </c>
    </row>
    <row r="2482" spans="1:20" ht="15.75" thickBot="1" x14ac:dyDescent="0.3">
      <c r="A2482" s="4" t="s">
        <v>513</v>
      </c>
      <c r="B2482" s="4" t="s">
        <v>170</v>
      </c>
      <c r="C2482" s="4" t="s">
        <v>171</v>
      </c>
      <c r="D2482" s="4" t="s">
        <v>514</v>
      </c>
      <c r="E2482" s="4" t="s">
        <v>515</v>
      </c>
      <c r="F2482" s="4" t="s">
        <v>237</v>
      </c>
      <c r="G2482" s="4" t="s">
        <v>238</v>
      </c>
      <c r="H2482" s="8"/>
      <c r="I2482" s="8"/>
      <c r="J2482" s="8"/>
      <c r="K2482" s="9">
        <v>1752.76</v>
      </c>
      <c r="L2482" s="8"/>
      <c r="M2482" s="9">
        <v>1428.46</v>
      </c>
      <c r="N2482" s="9">
        <v>-808.33</v>
      </c>
      <c r="O2482" s="9">
        <v>808.33</v>
      </c>
      <c r="P2482" s="8"/>
      <c r="Q2482" s="9">
        <v>-620.13</v>
      </c>
      <c r="R2482" s="8"/>
      <c r="S2482" s="8"/>
      <c r="T2482" s="10">
        <v>2561.09</v>
      </c>
    </row>
    <row r="2483" spans="1:20" ht="15.75" thickBot="1" x14ac:dyDescent="0.3">
      <c r="A2483" s="4" t="s">
        <v>513</v>
      </c>
      <c r="B2483" s="4" t="s">
        <v>170</v>
      </c>
      <c r="C2483" s="4" t="s">
        <v>171</v>
      </c>
      <c r="D2483" s="4" t="s">
        <v>514</v>
      </c>
      <c r="E2483" s="4" t="s">
        <v>515</v>
      </c>
      <c r="F2483" s="4" t="s">
        <v>102</v>
      </c>
      <c r="G2483" s="4" t="s">
        <v>103</v>
      </c>
      <c r="H2483" s="12"/>
      <c r="I2483" s="12"/>
      <c r="J2483" s="12"/>
      <c r="K2483" s="12"/>
      <c r="L2483" s="12"/>
      <c r="M2483" s="12"/>
      <c r="N2483" s="12"/>
      <c r="O2483" s="12"/>
      <c r="P2483" s="11">
        <v>269.75</v>
      </c>
      <c r="Q2483" s="12"/>
      <c r="R2483" s="12"/>
      <c r="S2483" s="12"/>
      <c r="T2483" s="10">
        <v>269.75</v>
      </c>
    </row>
    <row r="2484" spans="1:20" ht="15.75" thickBot="1" x14ac:dyDescent="0.3">
      <c r="A2484" s="4" t="s">
        <v>513</v>
      </c>
      <c r="B2484" s="4" t="s">
        <v>170</v>
      </c>
      <c r="C2484" s="4" t="s">
        <v>171</v>
      </c>
      <c r="D2484" s="4" t="s">
        <v>514</v>
      </c>
      <c r="E2484" s="4" t="s">
        <v>515</v>
      </c>
      <c r="F2484" s="4" t="s">
        <v>353</v>
      </c>
      <c r="G2484" s="4" t="s">
        <v>354</v>
      </c>
      <c r="H2484" s="8"/>
      <c r="I2484" s="8"/>
      <c r="J2484" s="8"/>
      <c r="K2484" s="8"/>
      <c r="L2484" s="8"/>
      <c r="M2484" s="8"/>
      <c r="N2484" s="9">
        <v>-4827.5200000000004</v>
      </c>
      <c r="O2484" s="8"/>
      <c r="P2484" s="8"/>
      <c r="Q2484" s="9">
        <v>-3944.17</v>
      </c>
      <c r="R2484" s="8"/>
      <c r="S2484" s="8"/>
      <c r="T2484" s="10">
        <v>-8771.69</v>
      </c>
    </row>
    <row r="2485" spans="1:20" ht="15.75" thickBot="1" x14ac:dyDescent="0.3">
      <c r="A2485" s="4" t="s">
        <v>513</v>
      </c>
      <c r="B2485" s="4" t="s">
        <v>170</v>
      </c>
      <c r="C2485" s="4" t="s">
        <v>171</v>
      </c>
      <c r="D2485" s="4" t="s">
        <v>514</v>
      </c>
      <c r="E2485" s="4" t="s">
        <v>515</v>
      </c>
      <c r="F2485" s="4" t="s">
        <v>30</v>
      </c>
      <c r="G2485" s="4" t="s">
        <v>31</v>
      </c>
      <c r="H2485" s="11">
        <v>-2545</v>
      </c>
      <c r="I2485" s="12"/>
      <c r="J2485" s="12"/>
      <c r="K2485" s="12"/>
      <c r="L2485" s="12"/>
      <c r="M2485" s="12"/>
      <c r="N2485" s="12"/>
      <c r="O2485" s="12"/>
      <c r="P2485" s="12"/>
      <c r="Q2485" s="12"/>
      <c r="R2485" s="12"/>
      <c r="S2485" s="12"/>
      <c r="T2485" s="10">
        <v>-2545</v>
      </c>
    </row>
    <row r="2486" spans="1:20" ht="15.75" thickBot="1" x14ac:dyDescent="0.3">
      <c r="A2486" s="4" t="s">
        <v>513</v>
      </c>
      <c r="B2486" s="4" t="s">
        <v>170</v>
      </c>
      <c r="C2486" s="4" t="s">
        <v>171</v>
      </c>
      <c r="D2486" s="4" t="s">
        <v>514</v>
      </c>
      <c r="E2486" s="4" t="s">
        <v>515</v>
      </c>
      <c r="F2486" s="4" t="s">
        <v>286</v>
      </c>
      <c r="G2486" s="4" t="s">
        <v>287</v>
      </c>
      <c r="H2486" s="9">
        <v>2858.6</v>
      </c>
      <c r="I2486" s="8"/>
      <c r="J2486" s="8"/>
      <c r="K2486" s="8"/>
      <c r="L2486" s="8"/>
      <c r="M2486" s="8"/>
      <c r="N2486" s="8"/>
      <c r="O2486" s="8"/>
      <c r="P2486" s="8"/>
      <c r="Q2486" s="8"/>
      <c r="R2486" s="8"/>
      <c r="S2486" s="9">
        <v>-12647.53</v>
      </c>
      <c r="T2486" s="10">
        <v>-9788.93</v>
      </c>
    </row>
    <row r="2487" spans="1:20" ht="15.75" thickBot="1" x14ac:dyDescent="0.3">
      <c r="A2487" s="4" t="s">
        <v>513</v>
      </c>
      <c r="B2487" s="4" t="s">
        <v>170</v>
      </c>
      <c r="C2487" s="4" t="s">
        <v>171</v>
      </c>
      <c r="D2487" s="4" t="s">
        <v>514</v>
      </c>
      <c r="E2487" s="4" t="s">
        <v>515</v>
      </c>
      <c r="F2487" s="4" t="s">
        <v>239</v>
      </c>
      <c r="G2487" s="4" t="s">
        <v>240</v>
      </c>
      <c r="H2487" s="12"/>
      <c r="I2487" s="12"/>
      <c r="J2487" s="12"/>
      <c r="K2487" s="12"/>
      <c r="L2487" s="12"/>
      <c r="M2487" s="12"/>
      <c r="N2487" s="11">
        <v>399.88</v>
      </c>
      <c r="O2487" s="12"/>
      <c r="P2487" s="12"/>
      <c r="Q2487" s="12"/>
      <c r="R2487" s="12"/>
      <c r="S2487" s="12"/>
      <c r="T2487" s="10">
        <v>399.88</v>
      </c>
    </row>
    <row r="2488" spans="1:20" ht="15.75" thickBot="1" x14ac:dyDescent="0.3">
      <c r="A2488" s="4" t="s">
        <v>513</v>
      </c>
      <c r="B2488" s="4" t="s">
        <v>170</v>
      </c>
      <c r="C2488" s="4" t="s">
        <v>171</v>
      </c>
      <c r="D2488" s="4" t="s">
        <v>514</v>
      </c>
      <c r="E2488" s="4" t="s">
        <v>515</v>
      </c>
      <c r="F2488" s="4" t="s">
        <v>144</v>
      </c>
      <c r="G2488" s="4" t="s">
        <v>145</v>
      </c>
      <c r="H2488" s="8"/>
      <c r="I2488" s="8"/>
      <c r="J2488" s="8"/>
      <c r="K2488" s="8"/>
      <c r="L2488" s="8"/>
      <c r="M2488" s="8"/>
      <c r="N2488" s="8"/>
      <c r="O2488" s="8"/>
      <c r="P2488" s="8"/>
      <c r="Q2488" s="9">
        <v>28.95</v>
      </c>
      <c r="R2488" s="8"/>
      <c r="S2488" s="8"/>
      <c r="T2488" s="10">
        <v>28.95</v>
      </c>
    </row>
    <row r="2489" spans="1:20" ht="15.75" thickBot="1" x14ac:dyDescent="0.3">
      <c r="A2489" s="4" t="s">
        <v>513</v>
      </c>
      <c r="B2489" s="4" t="s">
        <v>170</v>
      </c>
      <c r="C2489" s="4" t="s">
        <v>171</v>
      </c>
      <c r="D2489" s="4" t="s">
        <v>514</v>
      </c>
      <c r="E2489" s="4" t="s">
        <v>515</v>
      </c>
      <c r="F2489" s="4" t="s">
        <v>56</v>
      </c>
      <c r="G2489" s="4" t="s">
        <v>57</v>
      </c>
      <c r="H2489" s="11">
        <v>669.82</v>
      </c>
      <c r="I2489" s="11">
        <v>3240.21</v>
      </c>
      <c r="J2489" s="11">
        <v>9368.16</v>
      </c>
      <c r="K2489" s="11">
        <v>5381.76</v>
      </c>
      <c r="L2489" s="11">
        <v>570.55999999999995</v>
      </c>
      <c r="M2489" s="11">
        <v>13000.04</v>
      </c>
      <c r="N2489" s="11">
        <v>16600.580000000002</v>
      </c>
      <c r="O2489" s="11">
        <v>18438.25</v>
      </c>
      <c r="P2489" s="11">
        <v>18693.77</v>
      </c>
      <c r="Q2489" s="11">
        <v>12971.93</v>
      </c>
      <c r="R2489" s="11">
        <v>5011.72</v>
      </c>
      <c r="S2489" s="11">
        <v>-13374.93</v>
      </c>
      <c r="T2489" s="10">
        <v>90571.87</v>
      </c>
    </row>
    <row r="2490" spans="1:20" ht="15.75" thickBot="1" x14ac:dyDescent="0.3">
      <c r="A2490" s="4" t="s">
        <v>513</v>
      </c>
      <c r="B2490" s="4" t="s">
        <v>170</v>
      </c>
      <c r="C2490" s="4" t="s">
        <v>171</v>
      </c>
      <c r="D2490" s="4" t="s">
        <v>514</v>
      </c>
      <c r="E2490" s="4" t="s">
        <v>515</v>
      </c>
      <c r="F2490" s="4" t="s">
        <v>68</v>
      </c>
      <c r="G2490" s="4" t="s">
        <v>69</v>
      </c>
      <c r="H2490" s="9">
        <v>-359.24</v>
      </c>
      <c r="I2490" s="8"/>
      <c r="J2490" s="9">
        <v>514.37</v>
      </c>
      <c r="K2490" s="9">
        <v>360.62</v>
      </c>
      <c r="L2490" s="8"/>
      <c r="M2490" s="9">
        <v>466.83</v>
      </c>
      <c r="N2490" s="9">
        <v>439.91</v>
      </c>
      <c r="O2490" s="9">
        <v>355.84</v>
      </c>
      <c r="P2490" s="9">
        <v>1724.69</v>
      </c>
      <c r="Q2490" s="9">
        <v>9.15</v>
      </c>
      <c r="R2490" s="9">
        <v>237.54</v>
      </c>
      <c r="S2490" s="9">
        <v>-1319.07</v>
      </c>
      <c r="T2490" s="10">
        <v>2430.64</v>
      </c>
    </row>
    <row r="2491" spans="1:20" ht="15.75" thickBot="1" x14ac:dyDescent="0.3">
      <c r="A2491" s="4" t="s">
        <v>513</v>
      </c>
      <c r="B2491" s="4" t="s">
        <v>170</v>
      </c>
      <c r="C2491" s="4" t="s">
        <v>171</v>
      </c>
      <c r="D2491" s="4" t="s">
        <v>514</v>
      </c>
      <c r="E2491" s="4" t="s">
        <v>515</v>
      </c>
      <c r="F2491" s="4" t="s">
        <v>154</v>
      </c>
      <c r="G2491" s="4" t="s">
        <v>155</v>
      </c>
      <c r="H2491" s="12"/>
      <c r="I2491" s="12"/>
      <c r="J2491" s="12"/>
      <c r="K2491" s="12"/>
      <c r="L2491" s="12"/>
      <c r="M2491" s="12"/>
      <c r="N2491" s="11">
        <v>22.68</v>
      </c>
      <c r="O2491" s="12"/>
      <c r="P2491" s="12"/>
      <c r="Q2491" s="12"/>
      <c r="R2491" s="12"/>
      <c r="S2491" s="12"/>
      <c r="T2491" s="10">
        <v>22.68</v>
      </c>
    </row>
    <row r="2492" spans="1:20" ht="15.75" thickBot="1" x14ac:dyDescent="0.3">
      <c r="A2492" s="4" t="s">
        <v>513</v>
      </c>
      <c r="B2492" s="4" t="s">
        <v>170</v>
      </c>
      <c r="C2492" s="4" t="s">
        <v>171</v>
      </c>
      <c r="D2492" s="4" t="s">
        <v>514</v>
      </c>
      <c r="E2492" s="4" t="s">
        <v>515</v>
      </c>
      <c r="F2492" s="4" t="s">
        <v>156</v>
      </c>
      <c r="G2492" s="4" t="s">
        <v>157</v>
      </c>
      <c r="H2492" s="8"/>
      <c r="I2492" s="8"/>
      <c r="J2492" s="8"/>
      <c r="K2492" s="8"/>
      <c r="L2492" s="8"/>
      <c r="M2492" s="9">
        <v>21.43</v>
      </c>
      <c r="N2492" s="8"/>
      <c r="O2492" s="8"/>
      <c r="P2492" s="8"/>
      <c r="Q2492" s="8"/>
      <c r="R2492" s="8"/>
      <c r="S2492" s="9">
        <v>-21.43</v>
      </c>
      <c r="T2492" s="14">
        <v>0</v>
      </c>
    </row>
    <row r="2493" spans="1:20" ht="23.25" thickBot="1" x14ac:dyDescent="0.3">
      <c r="A2493" s="4" t="s">
        <v>513</v>
      </c>
      <c r="B2493" s="4" t="s">
        <v>170</v>
      </c>
      <c r="C2493" s="4" t="s">
        <v>171</v>
      </c>
      <c r="D2493" s="4" t="s">
        <v>532</v>
      </c>
      <c r="E2493" s="4" t="s">
        <v>533</v>
      </c>
      <c r="F2493" s="4" t="s">
        <v>61</v>
      </c>
      <c r="G2493" s="4" t="s">
        <v>62</v>
      </c>
      <c r="H2493" s="12"/>
      <c r="I2493" s="11">
        <v>599.6</v>
      </c>
      <c r="J2493" s="11">
        <v>-599.6</v>
      </c>
      <c r="K2493" s="12"/>
      <c r="L2493" s="12"/>
      <c r="M2493" s="12"/>
      <c r="N2493" s="12"/>
      <c r="O2493" s="12"/>
      <c r="P2493" s="12"/>
      <c r="Q2493" s="12"/>
      <c r="R2493" s="12"/>
      <c r="S2493" s="12"/>
      <c r="T2493" s="14">
        <v>0</v>
      </c>
    </row>
    <row r="2494" spans="1:20" ht="23.25" thickBot="1" x14ac:dyDescent="0.3">
      <c r="A2494" s="4" t="s">
        <v>513</v>
      </c>
      <c r="B2494" s="4" t="s">
        <v>170</v>
      </c>
      <c r="C2494" s="4" t="s">
        <v>171</v>
      </c>
      <c r="D2494" s="4" t="s">
        <v>532</v>
      </c>
      <c r="E2494" s="4" t="s">
        <v>533</v>
      </c>
      <c r="F2494" s="4" t="s">
        <v>92</v>
      </c>
      <c r="G2494" s="4" t="s">
        <v>93</v>
      </c>
      <c r="H2494" s="9">
        <v>540.03</v>
      </c>
      <c r="I2494" s="9">
        <v>1840.33</v>
      </c>
      <c r="J2494" s="9">
        <v>320.61</v>
      </c>
      <c r="K2494" s="8"/>
      <c r="L2494" s="8"/>
      <c r="M2494" s="8"/>
      <c r="N2494" s="8"/>
      <c r="O2494" s="8"/>
      <c r="P2494" s="9">
        <v>-352.2</v>
      </c>
      <c r="Q2494" s="8"/>
      <c r="R2494" s="8"/>
      <c r="S2494" s="8"/>
      <c r="T2494" s="10">
        <v>2348.77</v>
      </c>
    </row>
    <row r="2495" spans="1:20" ht="23.25" thickBot="1" x14ac:dyDescent="0.3">
      <c r="A2495" s="4" t="s">
        <v>513</v>
      </c>
      <c r="B2495" s="4" t="s">
        <v>170</v>
      </c>
      <c r="C2495" s="4" t="s">
        <v>171</v>
      </c>
      <c r="D2495" s="4" t="s">
        <v>532</v>
      </c>
      <c r="E2495" s="4" t="s">
        <v>533</v>
      </c>
      <c r="F2495" s="4" t="s">
        <v>235</v>
      </c>
      <c r="G2495" s="4" t="s">
        <v>236</v>
      </c>
      <c r="H2495" s="12"/>
      <c r="I2495" s="11">
        <v>19518.810000000001</v>
      </c>
      <c r="J2495" s="12"/>
      <c r="K2495" s="12"/>
      <c r="L2495" s="12"/>
      <c r="M2495" s="12"/>
      <c r="N2495" s="12"/>
      <c r="O2495" s="12"/>
      <c r="P2495" s="12"/>
      <c r="Q2495" s="12"/>
      <c r="R2495" s="12"/>
      <c r="S2495" s="12"/>
      <c r="T2495" s="10">
        <v>19518.810000000001</v>
      </c>
    </row>
    <row r="2496" spans="1:20" ht="23.25" thickBot="1" x14ac:dyDescent="0.3">
      <c r="A2496" s="4" t="s">
        <v>513</v>
      </c>
      <c r="B2496" s="4" t="s">
        <v>170</v>
      </c>
      <c r="C2496" s="4" t="s">
        <v>171</v>
      </c>
      <c r="D2496" s="4" t="s">
        <v>532</v>
      </c>
      <c r="E2496" s="4" t="s">
        <v>533</v>
      </c>
      <c r="F2496" s="4" t="s">
        <v>288</v>
      </c>
      <c r="G2496" s="4" t="s">
        <v>289</v>
      </c>
      <c r="H2496" s="8"/>
      <c r="I2496" s="8"/>
      <c r="J2496" s="8"/>
      <c r="K2496" s="9">
        <v>80</v>
      </c>
      <c r="L2496" s="8"/>
      <c r="M2496" s="8"/>
      <c r="N2496" s="8"/>
      <c r="O2496" s="8"/>
      <c r="P2496" s="8"/>
      <c r="Q2496" s="8"/>
      <c r="R2496" s="8"/>
      <c r="S2496" s="8"/>
      <c r="T2496" s="10">
        <v>80</v>
      </c>
    </row>
    <row r="2497" spans="1:20" ht="23.25" thickBot="1" x14ac:dyDescent="0.3">
      <c r="A2497" s="4" t="s">
        <v>513</v>
      </c>
      <c r="B2497" s="4" t="s">
        <v>170</v>
      </c>
      <c r="C2497" s="4" t="s">
        <v>171</v>
      </c>
      <c r="D2497" s="4" t="s">
        <v>532</v>
      </c>
      <c r="E2497" s="4" t="s">
        <v>533</v>
      </c>
      <c r="F2497" s="4" t="s">
        <v>272</v>
      </c>
      <c r="G2497" s="4" t="s">
        <v>273</v>
      </c>
      <c r="H2497" s="12"/>
      <c r="I2497" s="11">
        <v>24362.17</v>
      </c>
      <c r="J2497" s="11">
        <v>1910.47</v>
      </c>
      <c r="K2497" s="11">
        <v>327.2</v>
      </c>
      <c r="L2497" s="11">
        <v>181.2</v>
      </c>
      <c r="M2497" s="11">
        <v>175</v>
      </c>
      <c r="N2497" s="11">
        <v>60</v>
      </c>
      <c r="O2497" s="11">
        <v>686.13</v>
      </c>
      <c r="P2497" s="11">
        <v>244.21</v>
      </c>
      <c r="Q2497" s="12"/>
      <c r="R2497" s="11">
        <v>59.97</v>
      </c>
      <c r="S2497" s="11">
        <v>60</v>
      </c>
      <c r="T2497" s="10">
        <v>28066.35</v>
      </c>
    </row>
    <row r="2498" spans="1:20" ht="23.25" thickBot="1" x14ac:dyDescent="0.3">
      <c r="A2498" s="4" t="s">
        <v>513</v>
      </c>
      <c r="B2498" s="4" t="s">
        <v>170</v>
      </c>
      <c r="C2498" s="4" t="s">
        <v>171</v>
      </c>
      <c r="D2498" s="4" t="s">
        <v>532</v>
      </c>
      <c r="E2498" s="4" t="s">
        <v>533</v>
      </c>
      <c r="F2498" s="4" t="s">
        <v>84</v>
      </c>
      <c r="G2498" s="4" t="s">
        <v>85</v>
      </c>
      <c r="H2498" s="9">
        <v>6022.72</v>
      </c>
      <c r="I2498" s="9">
        <v>8067.16</v>
      </c>
      <c r="J2498" s="9">
        <v>5444.05</v>
      </c>
      <c r="K2498" s="9">
        <v>4141.7</v>
      </c>
      <c r="L2498" s="9">
        <v>3967.62</v>
      </c>
      <c r="M2498" s="9">
        <v>6085.24</v>
      </c>
      <c r="N2498" s="9">
        <v>9062.58</v>
      </c>
      <c r="O2498" s="9">
        <v>7777.58</v>
      </c>
      <c r="P2498" s="9">
        <v>7302.13</v>
      </c>
      <c r="Q2498" s="9">
        <v>7175.53</v>
      </c>
      <c r="R2498" s="9">
        <v>7055.46</v>
      </c>
      <c r="S2498" s="9">
        <v>3959.04</v>
      </c>
      <c r="T2498" s="10">
        <v>76060.81</v>
      </c>
    </row>
    <row r="2499" spans="1:20" ht="23.25" thickBot="1" x14ac:dyDescent="0.3">
      <c r="A2499" s="4" t="s">
        <v>513</v>
      </c>
      <c r="B2499" s="4" t="s">
        <v>170</v>
      </c>
      <c r="C2499" s="4" t="s">
        <v>171</v>
      </c>
      <c r="D2499" s="4" t="s">
        <v>532</v>
      </c>
      <c r="E2499" s="4" t="s">
        <v>533</v>
      </c>
      <c r="F2499" s="4" t="s">
        <v>44</v>
      </c>
      <c r="G2499" s="4" t="s">
        <v>45</v>
      </c>
      <c r="H2499" s="11">
        <v>2374</v>
      </c>
      <c r="I2499" s="12"/>
      <c r="J2499" s="12"/>
      <c r="K2499" s="11">
        <v>120</v>
      </c>
      <c r="L2499" s="12"/>
      <c r="M2499" s="11">
        <v>5335</v>
      </c>
      <c r="N2499" s="12"/>
      <c r="O2499" s="11">
        <v>627.1</v>
      </c>
      <c r="P2499" s="11">
        <v>7595.5</v>
      </c>
      <c r="Q2499" s="11">
        <v>-7159.45</v>
      </c>
      <c r="R2499" s="12"/>
      <c r="S2499" s="12"/>
      <c r="T2499" s="10">
        <v>8892.15</v>
      </c>
    </row>
    <row r="2500" spans="1:20" ht="23.25" thickBot="1" x14ac:dyDescent="0.3">
      <c r="A2500" s="4" t="s">
        <v>513</v>
      </c>
      <c r="B2500" s="4" t="s">
        <v>170</v>
      </c>
      <c r="C2500" s="4" t="s">
        <v>171</v>
      </c>
      <c r="D2500" s="4" t="s">
        <v>532</v>
      </c>
      <c r="E2500" s="4" t="s">
        <v>533</v>
      </c>
      <c r="F2500" s="4" t="s">
        <v>426</v>
      </c>
      <c r="G2500" s="4" t="s">
        <v>427</v>
      </c>
      <c r="H2500" s="8"/>
      <c r="I2500" s="9">
        <v>1700</v>
      </c>
      <c r="J2500" s="8"/>
      <c r="K2500" s="8"/>
      <c r="L2500" s="8"/>
      <c r="M2500" s="8"/>
      <c r="N2500" s="8"/>
      <c r="O2500" s="8"/>
      <c r="P2500" s="8"/>
      <c r="Q2500" s="8"/>
      <c r="R2500" s="8"/>
      <c r="S2500" s="8"/>
      <c r="T2500" s="10">
        <v>1700</v>
      </c>
    </row>
    <row r="2501" spans="1:20" ht="23.25" thickBot="1" x14ac:dyDescent="0.3">
      <c r="A2501" s="4" t="s">
        <v>513</v>
      </c>
      <c r="B2501" s="4" t="s">
        <v>170</v>
      </c>
      <c r="C2501" s="4" t="s">
        <v>171</v>
      </c>
      <c r="D2501" s="4" t="s">
        <v>532</v>
      </c>
      <c r="E2501" s="4" t="s">
        <v>533</v>
      </c>
      <c r="F2501" s="4" t="s">
        <v>276</v>
      </c>
      <c r="G2501" s="4" t="s">
        <v>277</v>
      </c>
      <c r="H2501" s="12"/>
      <c r="I2501" s="11">
        <v>6792.25</v>
      </c>
      <c r="J2501" s="12"/>
      <c r="K2501" s="12"/>
      <c r="L2501" s="12"/>
      <c r="M2501" s="12"/>
      <c r="N2501" s="12"/>
      <c r="O2501" s="12"/>
      <c r="P2501" s="12"/>
      <c r="Q2501" s="12"/>
      <c r="R2501" s="12"/>
      <c r="S2501" s="12"/>
      <c r="T2501" s="10">
        <v>6792.25</v>
      </c>
    </row>
    <row r="2502" spans="1:20" ht="23.25" thickBot="1" x14ac:dyDescent="0.3">
      <c r="A2502" s="4" t="s">
        <v>513</v>
      </c>
      <c r="B2502" s="4" t="s">
        <v>170</v>
      </c>
      <c r="C2502" s="4" t="s">
        <v>171</v>
      </c>
      <c r="D2502" s="4" t="s">
        <v>532</v>
      </c>
      <c r="E2502" s="4" t="s">
        <v>533</v>
      </c>
      <c r="F2502" s="4" t="s">
        <v>290</v>
      </c>
      <c r="G2502" s="4" t="s">
        <v>291</v>
      </c>
      <c r="H2502" s="9">
        <v>1000</v>
      </c>
      <c r="I2502" s="9">
        <v>835.5</v>
      </c>
      <c r="J2502" s="9">
        <v>640</v>
      </c>
      <c r="K2502" s="8"/>
      <c r="L2502" s="8"/>
      <c r="M2502" s="8"/>
      <c r="N2502" s="8"/>
      <c r="O2502" s="8"/>
      <c r="P2502" s="8"/>
      <c r="Q2502" s="8"/>
      <c r="R2502" s="8"/>
      <c r="S2502" s="8"/>
      <c r="T2502" s="10">
        <v>2475.5</v>
      </c>
    </row>
    <row r="2503" spans="1:20" ht="23.25" thickBot="1" x14ac:dyDescent="0.3">
      <c r="A2503" s="4" t="s">
        <v>513</v>
      </c>
      <c r="B2503" s="4" t="s">
        <v>170</v>
      </c>
      <c r="C2503" s="4" t="s">
        <v>171</v>
      </c>
      <c r="D2503" s="4" t="s">
        <v>532</v>
      </c>
      <c r="E2503" s="4" t="s">
        <v>533</v>
      </c>
      <c r="F2503" s="4" t="s">
        <v>365</v>
      </c>
      <c r="G2503" s="4" t="s">
        <v>366</v>
      </c>
      <c r="H2503" s="12"/>
      <c r="I2503" s="12"/>
      <c r="J2503" s="12"/>
      <c r="K2503" s="12"/>
      <c r="L2503" s="12"/>
      <c r="M2503" s="12"/>
      <c r="N2503" s="12"/>
      <c r="O2503" s="12"/>
      <c r="P2503" s="12"/>
      <c r="Q2503" s="12"/>
      <c r="R2503" s="11">
        <v>4251.2</v>
      </c>
      <c r="S2503" s="12"/>
      <c r="T2503" s="10">
        <v>4251.2</v>
      </c>
    </row>
    <row r="2504" spans="1:20" ht="23.25" thickBot="1" x14ac:dyDescent="0.3">
      <c r="A2504" s="4" t="s">
        <v>513</v>
      </c>
      <c r="B2504" s="4" t="s">
        <v>170</v>
      </c>
      <c r="C2504" s="4" t="s">
        <v>171</v>
      </c>
      <c r="D2504" s="4" t="s">
        <v>532</v>
      </c>
      <c r="E2504" s="4" t="s">
        <v>533</v>
      </c>
      <c r="F2504" s="4" t="s">
        <v>124</v>
      </c>
      <c r="G2504" s="4" t="s">
        <v>125</v>
      </c>
      <c r="H2504" s="8"/>
      <c r="I2504" s="9">
        <v>11985.15</v>
      </c>
      <c r="J2504" s="9">
        <v>-200</v>
      </c>
      <c r="K2504" s="8"/>
      <c r="L2504" s="8"/>
      <c r="M2504" s="8"/>
      <c r="N2504" s="8"/>
      <c r="O2504" s="8"/>
      <c r="P2504" s="8"/>
      <c r="Q2504" s="8"/>
      <c r="R2504" s="8"/>
      <c r="S2504" s="8"/>
      <c r="T2504" s="10">
        <v>11785.15</v>
      </c>
    </row>
    <row r="2505" spans="1:20" ht="23.25" thickBot="1" x14ac:dyDescent="0.3">
      <c r="A2505" s="4" t="s">
        <v>513</v>
      </c>
      <c r="B2505" s="4" t="s">
        <v>170</v>
      </c>
      <c r="C2505" s="4" t="s">
        <v>171</v>
      </c>
      <c r="D2505" s="4" t="s">
        <v>532</v>
      </c>
      <c r="E2505" s="4" t="s">
        <v>533</v>
      </c>
      <c r="F2505" s="4" t="s">
        <v>280</v>
      </c>
      <c r="G2505" s="4" t="s">
        <v>281</v>
      </c>
      <c r="H2505" s="12"/>
      <c r="I2505" s="11">
        <v>1137.5</v>
      </c>
      <c r="J2505" s="11">
        <v>1050</v>
      </c>
      <c r="K2505" s="12"/>
      <c r="L2505" s="12"/>
      <c r="M2505" s="12"/>
      <c r="N2505" s="12"/>
      <c r="O2505" s="11">
        <v>2050</v>
      </c>
      <c r="P2505" s="12"/>
      <c r="Q2505" s="12"/>
      <c r="R2505" s="12"/>
      <c r="S2505" s="12"/>
      <c r="T2505" s="10">
        <v>4237.5</v>
      </c>
    </row>
    <row r="2506" spans="1:20" ht="23.25" thickBot="1" x14ac:dyDescent="0.3">
      <c r="A2506" s="4" t="s">
        <v>513</v>
      </c>
      <c r="B2506" s="4" t="s">
        <v>170</v>
      </c>
      <c r="C2506" s="4" t="s">
        <v>171</v>
      </c>
      <c r="D2506" s="4" t="s">
        <v>532</v>
      </c>
      <c r="E2506" s="4" t="s">
        <v>533</v>
      </c>
      <c r="F2506" s="4" t="s">
        <v>282</v>
      </c>
      <c r="G2506" s="4" t="s">
        <v>283</v>
      </c>
      <c r="H2506" s="8"/>
      <c r="I2506" s="9">
        <v>7684.25</v>
      </c>
      <c r="J2506" s="9">
        <v>-17.5</v>
      </c>
      <c r="K2506" s="8"/>
      <c r="L2506" s="8"/>
      <c r="M2506" s="8"/>
      <c r="N2506" s="8"/>
      <c r="O2506" s="8"/>
      <c r="P2506" s="8"/>
      <c r="Q2506" s="8"/>
      <c r="R2506" s="8"/>
      <c r="S2506" s="8"/>
      <c r="T2506" s="10">
        <v>7666.75</v>
      </c>
    </row>
    <row r="2507" spans="1:20" ht="23.25" thickBot="1" x14ac:dyDescent="0.3">
      <c r="A2507" s="4" t="s">
        <v>513</v>
      </c>
      <c r="B2507" s="4" t="s">
        <v>170</v>
      </c>
      <c r="C2507" s="4" t="s">
        <v>171</v>
      </c>
      <c r="D2507" s="4" t="s">
        <v>532</v>
      </c>
      <c r="E2507" s="4" t="s">
        <v>533</v>
      </c>
      <c r="F2507" s="4" t="s">
        <v>256</v>
      </c>
      <c r="G2507" s="4" t="s">
        <v>257</v>
      </c>
      <c r="H2507" s="11">
        <v>401.2</v>
      </c>
      <c r="I2507" s="11">
        <v>3806.3</v>
      </c>
      <c r="J2507" s="11">
        <v>14339.85</v>
      </c>
      <c r="K2507" s="12"/>
      <c r="L2507" s="11">
        <v>150</v>
      </c>
      <c r="M2507" s="12"/>
      <c r="N2507" s="11">
        <v>7.5</v>
      </c>
      <c r="O2507" s="11">
        <v>212.8</v>
      </c>
      <c r="P2507" s="11">
        <v>69.7</v>
      </c>
      <c r="Q2507" s="11">
        <v>1364</v>
      </c>
      <c r="R2507" s="12"/>
      <c r="S2507" s="12"/>
      <c r="T2507" s="10">
        <v>20351.349999999999</v>
      </c>
    </row>
    <row r="2508" spans="1:20" ht="23.25" thickBot="1" x14ac:dyDescent="0.3">
      <c r="A2508" s="4" t="s">
        <v>513</v>
      </c>
      <c r="B2508" s="4" t="s">
        <v>170</v>
      </c>
      <c r="C2508" s="4" t="s">
        <v>171</v>
      </c>
      <c r="D2508" s="4" t="s">
        <v>532</v>
      </c>
      <c r="E2508" s="4" t="s">
        <v>533</v>
      </c>
      <c r="F2508" s="4" t="s">
        <v>50</v>
      </c>
      <c r="G2508" s="4" t="s">
        <v>51</v>
      </c>
      <c r="H2508" s="9">
        <v>3398.4</v>
      </c>
      <c r="I2508" s="8"/>
      <c r="J2508" s="9">
        <v>437</v>
      </c>
      <c r="K2508" s="9">
        <v>-437</v>
      </c>
      <c r="L2508" s="8"/>
      <c r="M2508" s="8"/>
      <c r="N2508" s="9">
        <v>1257.56</v>
      </c>
      <c r="O2508" s="8"/>
      <c r="P2508" s="8"/>
      <c r="Q2508" s="8"/>
      <c r="R2508" s="9">
        <v>4500</v>
      </c>
      <c r="S2508" s="9">
        <v>650</v>
      </c>
      <c r="T2508" s="10">
        <v>9805.9599999999991</v>
      </c>
    </row>
    <row r="2509" spans="1:20" ht="23.25" thickBot="1" x14ac:dyDescent="0.3">
      <c r="A2509" s="4" t="s">
        <v>513</v>
      </c>
      <c r="B2509" s="4" t="s">
        <v>170</v>
      </c>
      <c r="C2509" s="4" t="s">
        <v>171</v>
      </c>
      <c r="D2509" s="4" t="s">
        <v>532</v>
      </c>
      <c r="E2509" s="4" t="s">
        <v>533</v>
      </c>
      <c r="F2509" s="4" t="s">
        <v>284</v>
      </c>
      <c r="G2509" s="4" t="s">
        <v>285</v>
      </c>
      <c r="H2509" s="12"/>
      <c r="I2509" s="12"/>
      <c r="J2509" s="11">
        <v>13458.57</v>
      </c>
      <c r="K2509" s="11">
        <v>1236.2</v>
      </c>
      <c r="L2509" s="11">
        <v>200</v>
      </c>
      <c r="M2509" s="11">
        <v>2267.5500000000002</v>
      </c>
      <c r="N2509" s="11">
        <v>390</v>
      </c>
      <c r="O2509" s="11">
        <v>200</v>
      </c>
      <c r="P2509" s="12"/>
      <c r="Q2509" s="12"/>
      <c r="R2509" s="12"/>
      <c r="S2509" s="12"/>
      <c r="T2509" s="10">
        <v>17752.32</v>
      </c>
    </row>
    <row r="2510" spans="1:20" ht="23.25" thickBot="1" x14ac:dyDescent="0.3">
      <c r="A2510" s="4" t="s">
        <v>513</v>
      </c>
      <c r="B2510" s="4" t="s">
        <v>170</v>
      </c>
      <c r="C2510" s="4" t="s">
        <v>171</v>
      </c>
      <c r="D2510" s="4" t="s">
        <v>532</v>
      </c>
      <c r="E2510" s="4" t="s">
        <v>533</v>
      </c>
      <c r="F2510" s="4" t="s">
        <v>26</v>
      </c>
      <c r="G2510" s="4" t="s">
        <v>27</v>
      </c>
      <c r="H2510" s="8"/>
      <c r="I2510" s="9">
        <v>5980</v>
      </c>
      <c r="J2510" s="9">
        <v>1244.4000000000001</v>
      </c>
      <c r="K2510" s="8"/>
      <c r="L2510" s="8"/>
      <c r="M2510" s="8"/>
      <c r="N2510" s="8"/>
      <c r="O2510" s="8"/>
      <c r="P2510" s="8"/>
      <c r="Q2510" s="8"/>
      <c r="R2510" s="8"/>
      <c r="S2510" s="8"/>
      <c r="T2510" s="10">
        <v>7224.4</v>
      </c>
    </row>
    <row r="2511" spans="1:20" ht="23.25" thickBot="1" x14ac:dyDescent="0.3">
      <c r="A2511" s="4" t="s">
        <v>513</v>
      </c>
      <c r="B2511" s="4" t="s">
        <v>170</v>
      </c>
      <c r="C2511" s="4" t="s">
        <v>171</v>
      </c>
      <c r="D2511" s="4" t="s">
        <v>532</v>
      </c>
      <c r="E2511" s="4" t="s">
        <v>533</v>
      </c>
      <c r="F2511" s="4" t="s">
        <v>260</v>
      </c>
      <c r="G2511" s="4" t="s">
        <v>261</v>
      </c>
      <c r="H2511" s="12"/>
      <c r="I2511" s="11">
        <v>7592.86</v>
      </c>
      <c r="J2511" s="11">
        <v>764.57</v>
      </c>
      <c r="K2511" s="12"/>
      <c r="L2511" s="12"/>
      <c r="M2511" s="11">
        <v>1551.38</v>
      </c>
      <c r="N2511" s="12"/>
      <c r="O2511" s="12"/>
      <c r="P2511" s="12"/>
      <c r="Q2511" s="12"/>
      <c r="R2511" s="12"/>
      <c r="S2511" s="12"/>
      <c r="T2511" s="10">
        <v>9908.81</v>
      </c>
    </row>
    <row r="2512" spans="1:20" ht="23.25" thickBot="1" x14ac:dyDescent="0.3">
      <c r="A2512" s="4" t="s">
        <v>513</v>
      </c>
      <c r="B2512" s="4" t="s">
        <v>170</v>
      </c>
      <c r="C2512" s="4" t="s">
        <v>171</v>
      </c>
      <c r="D2512" s="4" t="s">
        <v>532</v>
      </c>
      <c r="E2512" s="4" t="s">
        <v>533</v>
      </c>
      <c r="F2512" s="4" t="s">
        <v>102</v>
      </c>
      <c r="G2512" s="4" t="s">
        <v>103</v>
      </c>
      <c r="H2512" s="8"/>
      <c r="I2512" s="8"/>
      <c r="J2512" s="8"/>
      <c r="K2512" s="8"/>
      <c r="L2512" s="8"/>
      <c r="M2512" s="8"/>
      <c r="N2512" s="8"/>
      <c r="O2512" s="8"/>
      <c r="P2512" s="8"/>
      <c r="Q2512" s="9">
        <v>2052</v>
      </c>
      <c r="R2512" s="8"/>
      <c r="S2512" s="8"/>
      <c r="T2512" s="10">
        <v>2052</v>
      </c>
    </row>
    <row r="2513" spans="1:20" ht="23.25" thickBot="1" x14ac:dyDescent="0.3">
      <c r="A2513" s="4" t="s">
        <v>513</v>
      </c>
      <c r="B2513" s="4" t="s">
        <v>170</v>
      </c>
      <c r="C2513" s="4" t="s">
        <v>171</v>
      </c>
      <c r="D2513" s="4" t="s">
        <v>532</v>
      </c>
      <c r="E2513" s="4" t="s">
        <v>533</v>
      </c>
      <c r="F2513" s="4" t="s">
        <v>286</v>
      </c>
      <c r="G2513" s="4" t="s">
        <v>287</v>
      </c>
      <c r="H2513" s="12"/>
      <c r="I2513" s="12"/>
      <c r="J2513" s="11">
        <v>-99434.78</v>
      </c>
      <c r="K2513" s="12"/>
      <c r="L2513" s="11">
        <v>-19943.43</v>
      </c>
      <c r="M2513" s="12"/>
      <c r="N2513" s="12"/>
      <c r="O2513" s="12"/>
      <c r="P2513" s="12"/>
      <c r="Q2513" s="12"/>
      <c r="R2513" s="12"/>
      <c r="S2513" s="12"/>
      <c r="T2513" s="10">
        <v>-119378.21</v>
      </c>
    </row>
    <row r="2514" spans="1:20" ht="23.25" thickBot="1" x14ac:dyDescent="0.3">
      <c r="A2514" s="4" t="s">
        <v>513</v>
      </c>
      <c r="B2514" s="4" t="s">
        <v>170</v>
      </c>
      <c r="C2514" s="4" t="s">
        <v>171</v>
      </c>
      <c r="D2514" s="4" t="s">
        <v>532</v>
      </c>
      <c r="E2514" s="4" t="s">
        <v>533</v>
      </c>
      <c r="F2514" s="4" t="s">
        <v>428</v>
      </c>
      <c r="G2514" s="4" t="s">
        <v>429</v>
      </c>
      <c r="H2514" s="8"/>
      <c r="I2514" s="8"/>
      <c r="J2514" s="8"/>
      <c r="K2514" s="8"/>
      <c r="L2514" s="9">
        <v>-283.39</v>
      </c>
      <c r="M2514" s="8"/>
      <c r="N2514" s="8"/>
      <c r="O2514" s="8"/>
      <c r="P2514" s="8"/>
      <c r="Q2514" s="8"/>
      <c r="R2514" s="8"/>
      <c r="S2514" s="8"/>
      <c r="T2514" s="10">
        <v>-283.39</v>
      </c>
    </row>
    <row r="2515" spans="1:20" ht="23.25" thickBot="1" x14ac:dyDescent="0.3">
      <c r="A2515" s="4" t="s">
        <v>513</v>
      </c>
      <c r="B2515" s="4" t="s">
        <v>170</v>
      </c>
      <c r="C2515" s="4" t="s">
        <v>171</v>
      </c>
      <c r="D2515" s="4" t="s">
        <v>532</v>
      </c>
      <c r="E2515" s="4" t="s">
        <v>533</v>
      </c>
      <c r="F2515" s="4" t="s">
        <v>180</v>
      </c>
      <c r="G2515" s="4" t="s">
        <v>181</v>
      </c>
      <c r="H2515" s="12"/>
      <c r="I2515" s="12"/>
      <c r="J2515" s="11">
        <v>72.17</v>
      </c>
      <c r="K2515" s="12"/>
      <c r="L2515" s="12"/>
      <c r="M2515" s="12"/>
      <c r="N2515" s="11">
        <v>108.26</v>
      </c>
      <c r="O2515" s="11">
        <v>108.26</v>
      </c>
      <c r="P2515" s="11">
        <v>108.25</v>
      </c>
      <c r="Q2515" s="12"/>
      <c r="R2515" s="12"/>
      <c r="S2515" s="12"/>
      <c r="T2515" s="10">
        <v>396.94</v>
      </c>
    </row>
    <row r="2516" spans="1:20" ht="23.25" thickBot="1" x14ac:dyDescent="0.3">
      <c r="A2516" s="4" t="s">
        <v>513</v>
      </c>
      <c r="B2516" s="4" t="s">
        <v>170</v>
      </c>
      <c r="C2516" s="4" t="s">
        <v>171</v>
      </c>
      <c r="D2516" s="4" t="s">
        <v>532</v>
      </c>
      <c r="E2516" s="4" t="s">
        <v>533</v>
      </c>
      <c r="F2516" s="4" t="s">
        <v>65</v>
      </c>
      <c r="G2516" s="4" t="s">
        <v>66</v>
      </c>
      <c r="H2516" s="9">
        <v>10075.98</v>
      </c>
      <c r="I2516" s="9">
        <v>8632.32</v>
      </c>
      <c r="J2516" s="9">
        <v>13373.28</v>
      </c>
      <c r="K2516" s="9">
        <v>4611.05</v>
      </c>
      <c r="L2516" s="9">
        <v>16091.73</v>
      </c>
      <c r="M2516" s="9">
        <v>8582.2099999999991</v>
      </c>
      <c r="N2516" s="9">
        <v>12515.92</v>
      </c>
      <c r="O2516" s="9">
        <v>18219.71</v>
      </c>
      <c r="P2516" s="9">
        <v>10784.43</v>
      </c>
      <c r="Q2516" s="9">
        <v>10548.96</v>
      </c>
      <c r="R2516" s="9">
        <v>9527.31</v>
      </c>
      <c r="S2516" s="9">
        <v>1979.16</v>
      </c>
      <c r="T2516" s="10">
        <v>124942.06</v>
      </c>
    </row>
    <row r="2517" spans="1:20" ht="23.25" thickBot="1" x14ac:dyDescent="0.3">
      <c r="A2517" s="4" t="s">
        <v>513</v>
      </c>
      <c r="B2517" s="4" t="s">
        <v>170</v>
      </c>
      <c r="C2517" s="4" t="s">
        <v>171</v>
      </c>
      <c r="D2517" s="4" t="s">
        <v>532</v>
      </c>
      <c r="E2517" s="4" t="s">
        <v>533</v>
      </c>
      <c r="F2517" s="4" t="s">
        <v>56</v>
      </c>
      <c r="G2517" s="4" t="s">
        <v>57</v>
      </c>
      <c r="H2517" s="11">
        <v>26819.360000000001</v>
      </c>
      <c r="I2517" s="11">
        <v>38406.68</v>
      </c>
      <c r="J2517" s="11">
        <v>20360.63</v>
      </c>
      <c r="K2517" s="11">
        <v>20423.47</v>
      </c>
      <c r="L2517" s="11">
        <v>11660.87</v>
      </c>
      <c r="M2517" s="11">
        <v>28060.83</v>
      </c>
      <c r="N2517" s="11">
        <v>41827.919999999998</v>
      </c>
      <c r="O2517" s="11">
        <v>29304.01</v>
      </c>
      <c r="P2517" s="11">
        <v>31898.240000000002</v>
      </c>
      <c r="Q2517" s="11">
        <v>29188.27</v>
      </c>
      <c r="R2517" s="11">
        <v>30216.15</v>
      </c>
      <c r="S2517" s="11">
        <v>21811.33</v>
      </c>
      <c r="T2517" s="10">
        <v>329977.76</v>
      </c>
    </row>
    <row r="2518" spans="1:20" ht="23.25" thickBot="1" x14ac:dyDescent="0.3">
      <c r="A2518" s="4" t="s">
        <v>513</v>
      </c>
      <c r="B2518" s="4" t="s">
        <v>170</v>
      </c>
      <c r="C2518" s="4" t="s">
        <v>171</v>
      </c>
      <c r="D2518" s="4" t="s">
        <v>532</v>
      </c>
      <c r="E2518" s="4" t="s">
        <v>533</v>
      </c>
      <c r="F2518" s="4" t="s">
        <v>68</v>
      </c>
      <c r="G2518" s="4" t="s">
        <v>69</v>
      </c>
      <c r="H2518" s="9">
        <v>6106.34</v>
      </c>
      <c r="I2518" s="9">
        <v>10559.76</v>
      </c>
      <c r="J2518" s="9">
        <v>5136.08</v>
      </c>
      <c r="K2518" s="9">
        <v>4536.87</v>
      </c>
      <c r="L2518" s="9">
        <v>575.86</v>
      </c>
      <c r="M2518" s="9">
        <v>6805</v>
      </c>
      <c r="N2518" s="9">
        <v>10362.129999999999</v>
      </c>
      <c r="O2518" s="9">
        <v>8007.5</v>
      </c>
      <c r="P2518" s="9">
        <v>9453.9</v>
      </c>
      <c r="Q2518" s="9">
        <v>11495.41</v>
      </c>
      <c r="R2518" s="9">
        <v>10631.9</v>
      </c>
      <c r="S2518" s="9">
        <v>4476.68</v>
      </c>
      <c r="T2518" s="10">
        <v>88147.43</v>
      </c>
    </row>
    <row r="2519" spans="1:20" ht="23.25" thickBot="1" x14ac:dyDescent="0.3">
      <c r="A2519" s="4" t="s">
        <v>513</v>
      </c>
      <c r="B2519" s="4" t="s">
        <v>170</v>
      </c>
      <c r="C2519" s="4" t="s">
        <v>171</v>
      </c>
      <c r="D2519" s="4" t="s">
        <v>532</v>
      </c>
      <c r="E2519" s="4" t="s">
        <v>533</v>
      </c>
      <c r="F2519" s="4" t="s">
        <v>154</v>
      </c>
      <c r="G2519" s="4" t="s">
        <v>155</v>
      </c>
      <c r="H2519" s="12"/>
      <c r="I2519" s="12"/>
      <c r="J2519" s="12"/>
      <c r="K2519" s="12"/>
      <c r="L2519" s="11">
        <v>38.880000000000003</v>
      </c>
      <c r="M2519" s="12"/>
      <c r="N2519" s="12"/>
      <c r="O2519" s="12"/>
      <c r="P2519" s="12"/>
      <c r="Q2519" s="12"/>
      <c r="R2519" s="12"/>
      <c r="S2519" s="11">
        <v>81.2</v>
      </c>
      <c r="T2519" s="10">
        <v>120.08</v>
      </c>
    </row>
    <row r="2520" spans="1:20" ht="23.25" thickBot="1" x14ac:dyDescent="0.3">
      <c r="A2520" s="4" t="s">
        <v>513</v>
      </c>
      <c r="B2520" s="4" t="s">
        <v>170</v>
      </c>
      <c r="C2520" s="4" t="s">
        <v>171</v>
      </c>
      <c r="D2520" s="4" t="s">
        <v>532</v>
      </c>
      <c r="E2520" s="4" t="s">
        <v>533</v>
      </c>
      <c r="F2520" s="4" t="s">
        <v>156</v>
      </c>
      <c r="G2520" s="4" t="s">
        <v>157</v>
      </c>
      <c r="H2520" s="9">
        <v>471.46</v>
      </c>
      <c r="I2520" s="9">
        <v>342.88</v>
      </c>
      <c r="J2520" s="9">
        <v>214.3</v>
      </c>
      <c r="K2520" s="9">
        <v>64.290000000000006</v>
      </c>
      <c r="L2520" s="9">
        <v>342.88</v>
      </c>
      <c r="M2520" s="9">
        <v>214.3</v>
      </c>
      <c r="N2520" s="9">
        <v>257.16000000000003</v>
      </c>
      <c r="O2520" s="9">
        <v>578.61</v>
      </c>
      <c r="P2520" s="9">
        <v>407.17</v>
      </c>
      <c r="Q2520" s="9">
        <v>471.46</v>
      </c>
      <c r="R2520" s="9">
        <v>407.17</v>
      </c>
      <c r="S2520" s="9">
        <v>85.72</v>
      </c>
      <c r="T2520" s="10">
        <v>3857.4</v>
      </c>
    </row>
    <row r="2521" spans="1:20" ht="23.25" thickBot="1" x14ac:dyDescent="0.3">
      <c r="A2521" s="4" t="s">
        <v>513</v>
      </c>
      <c r="B2521" s="4" t="s">
        <v>170</v>
      </c>
      <c r="C2521" s="4" t="s">
        <v>171</v>
      </c>
      <c r="D2521" s="4" t="s">
        <v>522</v>
      </c>
      <c r="E2521" s="4" t="s">
        <v>523</v>
      </c>
      <c r="F2521" s="4" t="s">
        <v>84</v>
      </c>
      <c r="G2521" s="4" t="s">
        <v>85</v>
      </c>
      <c r="H2521" s="12"/>
      <c r="I2521" s="12"/>
      <c r="J2521" s="12"/>
      <c r="K2521" s="12"/>
      <c r="L2521" s="12"/>
      <c r="M2521" s="12"/>
      <c r="N2521" s="12"/>
      <c r="O2521" s="12"/>
      <c r="P2521" s="11">
        <v>25.46</v>
      </c>
      <c r="Q2521" s="12"/>
      <c r="R2521" s="12"/>
      <c r="S2521" s="12"/>
      <c r="T2521" s="10">
        <v>25.46</v>
      </c>
    </row>
    <row r="2522" spans="1:20" ht="23.25" thickBot="1" x14ac:dyDescent="0.3">
      <c r="A2522" s="4" t="s">
        <v>513</v>
      </c>
      <c r="B2522" s="4" t="s">
        <v>170</v>
      </c>
      <c r="C2522" s="4" t="s">
        <v>171</v>
      </c>
      <c r="D2522" s="4" t="s">
        <v>522</v>
      </c>
      <c r="E2522" s="4" t="s">
        <v>523</v>
      </c>
      <c r="F2522" s="4" t="s">
        <v>65</v>
      </c>
      <c r="G2522" s="4" t="s">
        <v>66</v>
      </c>
      <c r="H2522" s="8"/>
      <c r="I2522" s="8"/>
      <c r="J2522" s="8"/>
      <c r="K2522" s="8"/>
      <c r="L2522" s="8"/>
      <c r="M2522" s="8"/>
      <c r="N2522" s="8"/>
      <c r="O2522" s="8"/>
      <c r="P2522" s="9">
        <v>181.76</v>
      </c>
      <c r="Q2522" s="8"/>
      <c r="R2522" s="8"/>
      <c r="S2522" s="8"/>
      <c r="T2522" s="10">
        <v>181.76</v>
      </c>
    </row>
    <row r="2523" spans="1:20" ht="15.75" thickBot="1" x14ac:dyDescent="0.3">
      <c r="A2523" s="4" t="s">
        <v>513</v>
      </c>
      <c r="B2523" s="4" t="s">
        <v>170</v>
      </c>
      <c r="C2523" s="4" t="s">
        <v>171</v>
      </c>
      <c r="D2523" s="4" t="s">
        <v>534</v>
      </c>
      <c r="E2523" s="4" t="s">
        <v>535</v>
      </c>
      <c r="F2523" s="4" t="s">
        <v>84</v>
      </c>
      <c r="G2523" s="4" t="s">
        <v>85</v>
      </c>
      <c r="H2523" s="12"/>
      <c r="I2523" s="11">
        <v>55.68</v>
      </c>
      <c r="J2523" s="12"/>
      <c r="K2523" s="12"/>
      <c r="L2523" s="12"/>
      <c r="M2523" s="12"/>
      <c r="N2523" s="12"/>
      <c r="O2523" s="12"/>
      <c r="P2523" s="12"/>
      <c r="Q2523" s="12"/>
      <c r="R2523" s="12"/>
      <c r="S2523" s="12"/>
      <c r="T2523" s="10">
        <v>55.68</v>
      </c>
    </row>
    <row r="2524" spans="1:20" ht="15.75" thickBot="1" x14ac:dyDescent="0.3">
      <c r="A2524" s="4" t="s">
        <v>513</v>
      </c>
      <c r="B2524" s="4" t="s">
        <v>170</v>
      </c>
      <c r="C2524" s="4" t="s">
        <v>171</v>
      </c>
      <c r="D2524" s="4" t="s">
        <v>534</v>
      </c>
      <c r="E2524" s="4" t="s">
        <v>535</v>
      </c>
      <c r="F2524" s="4" t="s">
        <v>56</v>
      </c>
      <c r="G2524" s="4" t="s">
        <v>57</v>
      </c>
      <c r="H2524" s="8"/>
      <c r="I2524" s="9">
        <v>397.58</v>
      </c>
      <c r="J2524" s="8"/>
      <c r="K2524" s="8"/>
      <c r="L2524" s="8"/>
      <c r="M2524" s="8"/>
      <c r="N2524" s="8"/>
      <c r="O2524" s="8"/>
      <c r="P2524" s="8"/>
      <c r="Q2524" s="8"/>
      <c r="R2524" s="8"/>
      <c r="S2524" s="8"/>
      <c r="T2524" s="10">
        <v>397.58</v>
      </c>
    </row>
    <row r="2525" spans="1:20" ht="15.75" thickBot="1" x14ac:dyDescent="0.3">
      <c r="A2525" s="4" t="s">
        <v>513</v>
      </c>
      <c r="B2525" s="4" t="s">
        <v>170</v>
      </c>
      <c r="C2525" s="4" t="s">
        <v>171</v>
      </c>
      <c r="D2525" s="4" t="s">
        <v>524</v>
      </c>
      <c r="E2525" s="4" t="s">
        <v>525</v>
      </c>
      <c r="F2525" s="4" t="s">
        <v>61</v>
      </c>
      <c r="G2525" s="4" t="s">
        <v>62</v>
      </c>
      <c r="H2525" s="12"/>
      <c r="I2525" s="12"/>
      <c r="J2525" s="11">
        <v>35.64</v>
      </c>
      <c r="K2525" s="12"/>
      <c r="L2525" s="12"/>
      <c r="M2525" s="12"/>
      <c r="N2525" s="12"/>
      <c r="O2525" s="12"/>
      <c r="P2525" s="11">
        <v>170</v>
      </c>
      <c r="Q2525" s="12"/>
      <c r="R2525" s="12"/>
      <c r="S2525" s="12"/>
      <c r="T2525" s="10">
        <v>205.64</v>
      </c>
    </row>
    <row r="2526" spans="1:20" ht="15.75" thickBot="1" x14ac:dyDescent="0.3">
      <c r="A2526" s="4" t="s">
        <v>513</v>
      </c>
      <c r="B2526" s="4" t="s">
        <v>170</v>
      </c>
      <c r="C2526" s="4" t="s">
        <v>171</v>
      </c>
      <c r="D2526" s="4" t="s">
        <v>524</v>
      </c>
      <c r="E2526" s="4" t="s">
        <v>525</v>
      </c>
      <c r="F2526" s="4" t="s">
        <v>92</v>
      </c>
      <c r="G2526" s="4" t="s">
        <v>93</v>
      </c>
      <c r="H2526" s="9">
        <v>-6991.76</v>
      </c>
      <c r="I2526" s="9">
        <v>-570.61</v>
      </c>
      <c r="J2526" s="8"/>
      <c r="K2526" s="9">
        <v>2005.06</v>
      </c>
      <c r="L2526" s="9">
        <v>94.18</v>
      </c>
      <c r="M2526" s="9">
        <v>334.54</v>
      </c>
      <c r="N2526" s="9">
        <v>722.35</v>
      </c>
      <c r="O2526" s="9">
        <v>1714.58</v>
      </c>
      <c r="P2526" s="9">
        <v>651.4</v>
      </c>
      <c r="Q2526" s="9">
        <v>4799.53</v>
      </c>
      <c r="R2526" s="9">
        <v>601.24</v>
      </c>
      <c r="S2526" s="9">
        <v>1275.73</v>
      </c>
      <c r="T2526" s="10">
        <v>4636.24</v>
      </c>
    </row>
    <row r="2527" spans="1:20" ht="15.75" thickBot="1" x14ac:dyDescent="0.3">
      <c r="A2527" s="4" t="s">
        <v>513</v>
      </c>
      <c r="B2527" s="4" t="s">
        <v>170</v>
      </c>
      <c r="C2527" s="4" t="s">
        <v>171</v>
      </c>
      <c r="D2527" s="4" t="s">
        <v>524</v>
      </c>
      <c r="E2527" s="4" t="s">
        <v>525</v>
      </c>
      <c r="F2527" s="4" t="s">
        <v>235</v>
      </c>
      <c r="G2527" s="4" t="s">
        <v>236</v>
      </c>
      <c r="H2527" s="11">
        <v>-225.41</v>
      </c>
      <c r="I2527" s="11">
        <v>13.48</v>
      </c>
      <c r="J2527" s="12"/>
      <c r="K2527" s="11">
        <v>16.25</v>
      </c>
      <c r="L2527" s="11">
        <v>13.48</v>
      </c>
      <c r="M2527" s="11">
        <v>138.08000000000001</v>
      </c>
      <c r="N2527" s="11">
        <v>83.24</v>
      </c>
      <c r="O2527" s="11">
        <v>263.23</v>
      </c>
      <c r="P2527" s="11">
        <v>131.91</v>
      </c>
      <c r="Q2527" s="11">
        <v>72.61</v>
      </c>
      <c r="R2527" s="11">
        <v>11.39</v>
      </c>
      <c r="S2527" s="12"/>
      <c r="T2527" s="10">
        <v>518.26</v>
      </c>
    </row>
    <row r="2528" spans="1:20" ht="15.75" thickBot="1" x14ac:dyDescent="0.3">
      <c r="A2528" s="4" t="s">
        <v>513</v>
      </c>
      <c r="B2528" s="4" t="s">
        <v>170</v>
      </c>
      <c r="C2528" s="4" t="s">
        <v>171</v>
      </c>
      <c r="D2528" s="4" t="s">
        <v>524</v>
      </c>
      <c r="E2528" s="4" t="s">
        <v>525</v>
      </c>
      <c r="F2528" s="4" t="s">
        <v>351</v>
      </c>
      <c r="G2528" s="4" t="s">
        <v>352</v>
      </c>
      <c r="H2528" s="9">
        <v>-11.27</v>
      </c>
      <c r="I2528" s="9">
        <v>0.67</v>
      </c>
      <c r="J2528" s="8"/>
      <c r="K2528" s="9">
        <v>0.32</v>
      </c>
      <c r="L2528" s="9">
        <v>0.67</v>
      </c>
      <c r="M2528" s="9">
        <v>2.76</v>
      </c>
      <c r="N2528" s="9">
        <v>4.16</v>
      </c>
      <c r="O2528" s="9">
        <v>13.16</v>
      </c>
      <c r="P2528" s="9">
        <v>2.31</v>
      </c>
      <c r="Q2528" s="9">
        <v>3.63</v>
      </c>
      <c r="R2528" s="9">
        <v>0.17</v>
      </c>
      <c r="S2528" s="8"/>
      <c r="T2528" s="10">
        <v>16.579999999999998</v>
      </c>
    </row>
    <row r="2529" spans="1:20" ht="15.75" thickBot="1" x14ac:dyDescent="0.3">
      <c r="A2529" s="4" t="s">
        <v>513</v>
      </c>
      <c r="B2529" s="4" t="s">
        <v>170</v>
      </c>
      <c r="C2529" s="4" t="s">
        <v>171</v>
      </c>
      <c r="D2529" s="4" t="s">
        <v>524</v>
      </c>
      <c r="E2529" s="4" t="s">
        <v>525</v>
      </c>
      <c r="F2529" s="4" t="s">
        <v>272</v>
      </c>
      <c r="G2529" s="4" t="s">
        <v>273</v>
      </c>
      <c r="H2529" s="11">
        <v>121.97</v>
      </c>
      <c r="I2529" s="11">
        <v>771.43</v>
      </c>
      <c r="J2529" s="11">
        <v>10</v>
      </c>
      <c r="K2529" s="11">
        <v>74.25</v>
      </c>
      <c r="L2529" s="12"/>
      <c r="M2529" s="12"/>
      <c r="N2529" s="11">
        <v>186.05</v>
      </c>
      <c r="O2529" s="11">
        <v>10</v>
      </c>
      <c r="P2529" s="11">
        <v>402.15</v>
      </c>
      <c r="Q2529" s="11">
        <v>322.3</v>
      </c>
      <c r="R2529" s="11">
        <v>380.87</v>
      </c>
      <c r="S2529" s="11">
        <v>164.75</v>
      </c>
      <c r="T2529" s="10">
        <v>2443.77</v>
      </c>
    </row>
    <row r="2530" spans="1:20" ht="15.75" thickBot="1" x14ac:dyDescent="0.3">
      <c r="A2530" s="4" t="s">
        <v>513</v>
      </c>
      <c r="B2530" s="4" t="s">
        <v>170</v>
      </c>
      <c r="C2530" s="4" t="s">
        <v>171</v>
      </c>
      <c r="D2530" s="4" t="s">
        <v>524</v>
      </c>
      <c r="E2530" s="4" t="s">
        <v>525</v>
      </c>
      <c r="F2530" s="4" t="s">
        <v>84</v>
      </c>
      <c r="G2530" s="4" t="s">
        <v>85</v>
      </c>
      <c r="H2530" s="9">
        <v>-442.4</v>
      </c>
      <c r="I2530" s="9">
        <v>1028.82</v>
      </c>
      <c r="J2530" s="9">
        <v>887.03</v>
      </c>
      <c r="K2530" s="9">
        <v>2883.96</v>
      </c>
      <c r="L2530" s="9">
        <v>2722.04</v>
      </c>
      <c r="M2530" s="9">
        <v>2849.88</v>
      </c>
      <c r="N2530" s="9">
        <v>3083.92</v>
      </c>
      <c r="O2530" s="9">
        <v>3393.85</v>
      </c>
      <c r="P2530" s="9">
        <v>2057.02</v>
      </c>
      <c r="Q2530" s="9">
        <v>6547.47</v>
      </c>
      <c r="R2530" s="9">
        <v>2501.77</v>
      </c>
      <c r="S2530" s="9">
        <v>-6982.15</v>
      </c>
      <c r="T2530" s="10">
        <v>20531.21</v>
      </c>
    </row>
    <row r="2531" spans="1:20" ht="15.75" thickBot="1" x14ac:dyDescent="0.3">
      <c r="A2531" s="4" t="s">
        <v>513</v>
      </c>
      <c r="B2531" s="4" t="s">
        <v>170</v>
      </c>
      <c r="C2531" s="4" t="s">
        <v>171</v>
      </c>
      <c r="D2531" s="4" t="s">
        <v>524</v>
      </c>
      <c r="E2531" s="4" t="s">
        <v>525</v>
      </c>
      <c r="F2531" s="4" t="s">
        <v>44</v>
      </c>
      <c r="G2531" s="4" t="s">
        <v>45</v>
      </c>
      <c r="H2531" s="12"/>
      <c r="I2531" s="12"/>
      <c r="J2531" s="12"/>
      <c r="K2531" s="11">
        <v>1090.98</v>
      </c>
      <c r="L2531" s="11">
        <v>3094.5</v>
      </c>
      <c r="M2531" s="11">
        <v>-3094.5</v>
      </c>
      <c r="N2531" s="12"/>
      <c r="O2531" s="12"/>
      <c r="P2531" s="11">
        <v>1107.95</v>
      </c>
      <c r="Q2531" s="11">
        <v>-1107.95</v>
      </c>
      <c r="R2531" s="12"/>
      <c r="S2531" s="12"/>
      <c r="T2531" s="10">
        <v>1090.98</v>
      </c>
    </row>
    <row r="2532" spans="1:20" ht="15.75" thickBot="1" x14ac:dyDescent="0.3">
      <c r="A2532" s="4" t="s">
        <v>513</v>
      </c>
      <c r="B2532" s="4" t="s">
        <v>170</v>
      </c>
      <c r="C2532" s="4" t="s">
        <v>171</v>
      </c>
      <c r="D2532" s="4" t="s">
        <v>524</v>
      </c>
      <c r="E2532" s="4" t="s">
        <v>525</v>
      </c>
      <c r="F2532" s="4" t="s">
        <v>274</v>
      </c>
      <c r="G2532" s="4" t="s">
        <v>275</v>
      </c>
      <c r="H2532" s="8"/>
      <c r="I2532" s="8"/>
      <c r="J2532" s="8"/>
      <c r="K2532" s="8"/>
      <c r="L2532" s="8"/>
      <c r="M2532" s="8"/>
      <c r="N2532" s="8"/>
      <c r="O2532" s="8"/>
      <c r="P2532" s="8"/>
      <c r="Q2532" s="8"/>
      <c r="R2532" s="9">
        <v>120</v>
      </c>
      <c r="S2532" s="9">
        <v>-120</v>
      </c>
      <c r="T2532" s="14">
        <v>0</v>
      </c>
    </row>
    <row r="2533" spans="1:20" ht="15.75" thickBot="1" x14ac:dyDescent="0.3">
      <c r="A2533" s="4" t="s">
        <v>513</v>
      </c>
      <c r="B2533" s="4" t="s">
        <v>170</v>
      </c>
      <c r="C2533" s="4" t="s">
        <v>171</v>
      </c>
      <c r="D2533" s="4" t="s">
        <v>524</v>
      </c>
      <c r="E2533" s="4" t="s">
        <v>525</v>
      </c>
      <c r="F2533" s="4" t="s">
        <v>290</v>
      </c>
      <c r="G2533" s="4" t="s">
        <v>291</v>
      </c>
      <c r="H2533" s="12"/>
      <c r="I2533" s="12"/>
      <c r="J2533" s="12"/>
      <c r="K2533" s="12"/>
      <c r="L2533" s="12"/>
      <c r="M2533" s="11">
        <v>225</v>
      </c>
      <c r="N2533" s="11">
        <v>3948</v>
      </c>
      <c r="O2533" s="11">
        <v>187.5</v>
      </c>
      <c r="P2533" s="11">
        <v>175</v>
      </c>
      <c r="Q2533" s="11">
        <v>5.0599999999999996</v>
      </c>
      <c r="R2533" s="12"/>
      <c r="S2533" s="12"/>
      <c r="T2533" s="10">
        <v>4540.5600000000004</v>
      </c>
    </row>
    <row r="2534" spans="1:20" ht="15.75" thickBot="1" x14ac:dyDescent="0.3">
      <c r="A2534" s="4" t="s">
        <v>513</v>
      </c>
      <c r="B2534" s="4" t="s">
        <v>170</v>
      </c>
      <c r="C2534" s="4" t="s">
        <v>171</v>
      </c>
      <c r="D2534" s="4" t="s">
        <v>524</v>
      </c>
      <c r="E2534" s="4" t="s">
        <v>525</v>
      </c>
      <c r="F2534" s="4" t="s">
        <v>124</v>
      </c>
      <c r="G2534" s="4" t="s">
        <v>125</v>
      </c>
      <c r="H2534" s="8"/>
      <c r="I2534" s="8"/>
      <c r="J2534" s="8"/>
      <c r="K2534" s="9">
        <v>439.8</v>
      </c>
      <c r="L2534" s="8"/>
      <c r="M2534" s="8"/>
      <c r="N2534" s="8"/>
      <c r="O2534" s="8"/>
      <c r="P2534" s="8"/>
      <c r="Q2534" s="8"/>
      <c r="R2534" s="8"/>
      <c r="S2534" s="8"/>
      <c r="T2534" s="10">
        <v>439.8</v>
      </c>
    </row>
    <row r="2535" spans="1:20" ht="15.75" thickBot="1" x14ac:dyDescent="0.3">
      <c r="A2535" s="4" t="s">
        <v>513</v>
      </c>
      <c r="B2535" s="4" t="s">
        <v>170</v>
      </c>
      <c r="C2535" s="4" t="s">
        <v>171</v>
      </c>
      <c r="D2535" s="4" t="s">
        <v>524</v>
      </c>
      <c r="E2535" s="4" t="s">
        <v>525</v>
      </c>
      <c r="F2535" s="4" t="s">
        <v>280</v>
      </c>
      <c r="G2535" s="4" t="s">
        <v>281</v>
      </c>
      <c r="H2535" s="12"/>
      <c r="I2535" s="12"/>
      <c r="J2535" s="12"/>
      <c r="K2535" s="12"/>
      <c r="L2535" s="11">
        <v>1140.56</v>
      </c>
      <c r="M2535" s="11">
        <v>2323</v>
      </c>
      <c r="N2535" s="12"/>
      <c r="O2535" s="12"/>
      <c r="P2535" s="12"/>
      <c r="Q2535" s="11">
        <v>7814.25</v>
      </c>
      <c r="R2535" s="11">
        <v>3610.75</v>
      </c>
      <c r="S2535" s="11">
        <v>910</v>
      </c>
      <c r="T2535" s="10">
        <v>15798.56</v>
      </c>
    </row>
    <row r="2536" spans="1:20" ht="15.75" thickBot="1" x14ac:dyDescent="0.3">
      <c r="A2536" s="4" t="s">
        <v>513</v>
      </c>
      <c r="B2536" s="4" t="s">
        <v>170</v>
      </c>
      <c r="C2536" s="4" t="s">
        <v>171</v>
      </c>
      <c r="D2536" s="4" t="s">
        <v>524</v>
      </c>
      <c r="E2536" s="4" t="s">
        <v>525</v>
      </c>
      <c r="F2536" s="4" t="s">
        <v>282</v>
      </c>
      <c r="G2536" s="4" t="s">
        <v>283</v>
      </c>
      <c r="H2536" s="8"/>
      <c r="I2536" s="8"/>
      <c r="J2536" s="8"/>
      <c r="K2536" s="8"/>
      <c r="L2536" s="8"/>
      <c r="M2536" s="8"/>
      <c r="N2536" s="8"/>
      <c r="O2536" s="8"/>
      <c r="P2536" s="8"/>
      <c r="Q2536" s="9">
        <v>72</v>
      </c>
      <c r="R2536" s="9">
        <v>705</v>
      </c>
      <c r="S2536" s="8"/>
      <c r="T2536" s="10">
        <v>777</v>
      </c>
    </row>
    <row r="2537" spans="1:20" ht="15.75" thickBot="1" x14ac:dyDescent="0.3">
      <c r="A2537" s="4" t="s">
        <v>513</v>
      </c>
      <c r="B2537" s="4" t="s">
        <v>170</v>
      </c>
      <c r="C2537" s="4" t="s">
        <v>171</v>
      </c>
      <c r="D2537" s="4" t="s">
        <v>524</v>
      </c>
      <c r="E2537" s="4" t="s">
        <v>525</v>
      </c>
      <c r="F2537" s="4" t="s">
        <v>256</v>
      </c>
      <c r="G2537" s="4" t="s">
        <v>257</v>
      </c>
      <c r="H2537" s="11">
        <v>3861.85</v>
      </c>
      <c r="I2537" s="11">
        <v>6890</v>
      </c>
      <c r="J2537" s="11">
        <v>6406</v>
      </c>
      <c r="K2537" s="11">
        <v>3727.75</v>
      </c>
      <c r="L2537" s="11">
        <v>19136.55</v>
      </c>
      <c r="M2537" s="11">
        <v>12505.5</v>
      </c>
      <c r="N2537" s="11">
        <v>3727.53</v>
      </c>
      <c r="O2537" s="11">
        <v>11009.9</v>
      </c>
      <c r="P2537" s="11">
        <v>7270.83</v>
      </c>
      <c r="Q2537" s="11">
        <v>8086.2</v>
      </c>
      <c r="R2537" s="11">
        <v>16281.69</v>
      </c>
      <c r="S2537" s="11">
        <v>13453.37</v>
      </c>
      <c r="T2537" s="10">
        <v>112357.17</v>
      </c>
    </row>
    <row r="2538" spans="1:20" ht="15.75" thickBot="1" x14ac:dyDescent="0.3">
      <c r="A2538" s="4" t="s">
        <v>513</v>
      </c>
      <c r="B2538" s="4" t="s">
        <v>170</v>
      </c>
      <c r="C2538" s="4" t="s">
        <v>171</v>
      </c>
      <c r="D2538" s="4" t="s">
        <v>524</v>
      </c>
      <c r="E2538" s="4" t="s">
        <v>525</v>
      </c>
      <c r="F2538" s="4" t="s">
        <v>50</v>
      </c>
      <c r="G2538" s="4" t="s">
        <v>51</v>
      </c>
      <c r="H2538" s="9">
        <v>5109.8</v>
      </c>
      <c r="I2538" s="9">
        <v>3001.22</v>
      </c>
      <c r="J2538" s="9">
        <v>6826.22</v>
      </c>
      <c r="K2538" s="8"/>
      <c r="L2538" s="9">
        <v>1425.26</v>
      </c>
      <c r="M2538" s="9">
        <v>3314.52</v>
      </c>
      <c r="N2538" s="9">
        <v>1627.08</v>
      </c>
      <c r="O2538" s="9">
        <v>6718.13</v>
      </c>
      <c r="P2538" s="9">
        <v>2623.81</v>
      </c>
      <c r="Q2538" s="9">
        <v>4990.25</v>
      </c>
      <c r="R2538" s="9">
        <v>3941.55</v>
      </c>
      <c r="S2538" s="9">
        <v>8849.8799999999992</v>
      </c>
      <c r="T2538" s="10">
        <v>48427.72</v>
      </c>
    </row>
    <row r="2539" spans="1:20" ht="15.75" thickBot="1" x14ac:dyDescent="0.3">
      <c r="A2539" s="4" t="s">
        <v>513</v>
      </c>
      <c r="B2539" s="4" t="s">
        <v>170</v>
      </c>
      <c r="C2539" s="4" t="s">
        <v>171</v>
      </c>
      <c r="D2539" s="4" t="s">
        <v>524</v>
      </c>
      <c r="E2539" s="4" t="s">
        <v>525</v>
      </c>
      <c r="F2539" s="4" t="s">
        <v>284</v>
      </c>
      <c r="G2539" s="4" t="s">
        <v>285</v>
      </c>
      <c r="H2539" s="11">
        <v>2279.9</v>
      </c>
      <c r="I2539" s="11">
        <v>1735.1</v>
      </c>
      <c r="J2539" s="11">
        <v>1187.4000000000001</v>
      </c>
      <c r="K2539" s="11">
        <v>783</v>
      </c>
      <c r="L2539" s="11">
        <v>1082.5</v>
      </c>
      <c r="M2539" s="11">
        <v>1465.3</v>
      </c>
      <c r="N2539" s="11">
        <v>2148.52</v>
      </c>
      <c r="O2539" s="11">
        <v>2500</v>
      </c>
      <c r="P2539" s="11">
        <v>924.25</v>
      </c>
      <c r="Q2539" s="11">
        <v>2576.8000000000002</v>
      </c>
      <c r="R2539" s="11">
        <v>1313.8</v>
      </c>
      <c r="S2539" s="11">
        <v>640</v>
      </c>
      <c r="T2539" s="10">
        <v>18636.57</v>
      </c>
    </row>
    <row r="2540" spans="1:20" ht="15.75" thickBot="1" x14ac:dyDescent="0.3">
      <c r="A2540" s="4" t="s">
        <v>513</v>
      </c>
      <c r="B2540" s="4" t="s">
        <v>170</v>
      </c>
      <c r="C2540" s="4" t="s">
        <v>171</v>
      </c>
      <c r="D2540" s="4" t="s">
        <v>524</v>
      </c>
      <c r="E2540" s="4" t="s">
        <v>525</v>
      </c>
      <c r="F2540" s="4" t="s">
        <v>26</v>
      </c>
      <c r="G2540" s="4" t="s">
        <v>27</v>
      </c>
      <c r="H2540" s="9">
        <v>-353.15</v>
      </c>
      <c r="I2540" s="9">
        <v>-238.71</v>
      </c>
      <c r="J2540" s="8"/>
      <c r="K2540" s="9">
        <v>-62.5</v>
      </c>
      <c r="L2540" s="8"/>
      <c r="M2540" s="8"/>
      <c r="N2540" s="9">
        <v>-65.62</v>
      </c>
      <c r="O2540" s="8"/>
      <c r="P2540" s="8"/>
      <c r="Q2540" s="8"/>
      <c r="R2540" s="8"/>
      <c r="S2540" s="8"/>
      <c r="T2540" s="10">
        <v>-719.98</v>
      </c>
    </row>
    <row r="2541" spans="1:20" ht="15.75" thickBot="1" x14ac:dyDescent="0.3">
      <c r="A2541" s="4" t="s">
        <v>513</v>
      </c>
      <c r="B2541" s="4" t="s">
        <v>170</v>
      </c>
      <c r="C2541" s="4" t="s">
        <v>171</v>
      </c>
      <c r="D2541" s="4" t="s">
        <v>524</v>
      </c>
      <c r="E2541" s="4" t="s">
        <v>525</v>
      </c>
      <c r="F2541" s="4" t="s">
        <v>260</v>
      </c>
      <c r="G2541" s="4" t="s">
        <v>261</v>
      </c>
      <c r="H2541" s="11">
        <v>898.82</v>
      </c>
      <c r="I2541" s="11">
        <v>571.76</v>
      </c>
      <c r="J2541" s="11">
        <v>661.69</v>
      </c>
      <c r="K2541" s="11">
        <v>3703.01</v>
      </c>
      <c r="L2541" s="11">
        <v>1359.4</v>
      </c>
      <c r="M2541" s="11">
        <v>1387.79</v>
      </c>
      <c r="N2541" s="11">
        <v>1104.07</v>
      </c>
      <c r="O2541" s="12"/>
      <c r="P2541" s="11">
        <v>600.80999999999995</v>
      </c>
      <c r="Q2541" s="11">
        <v>501.63</v>
      </c>
      <c r="R2541" s="11">
        <v>75</v>
      </c>
      <c r="S2541" s="11">
        <v>426.63</v>
      </c>
      <c r="T2541" s="10">
        <v>11290.61</v>
      </c>
    </row>
    <row r="2542" spans="1:20" ht="15.75" thickBot="1" x14ac:dyDescent="0.3">
      <c r="A2542" s="4" t="s">
        <v>513</v>
      </c>
      <c r="B2542" s="4" t="s">
        <v>170</v>
      </c>
      <c r="C2542" s="4" t="s">
        <v>171</v>
      </c>
      <c r="D2542" s="4" t="s">
        <v>524</v>
      </c>
      <c r="E2542" s="4" t="s">
        <v>525</v>
      </c>
      <c r="F2542" s="4" t="s">
        <v>237</v>
      </c>
      <c r="G2542" s="4" t="s">
        <v>238</v>
      </c>
      <c r="H2542" s="8"/>
      <c r="I2542" s="8"/>
      <c r="J2542" s="8"/>
      <c r="K2542" s="8"/>
      <c r="L2542" s="8"/>
      <c r="M2542" s="8"/>
      <c r="N2542" s="8"/>
      <c r="O2542" s="9">
        <v>1552.52</v>
      </c>
      <c r="P2542" s="8"/>
      <c r="Q2542" s="8"/>
      <c r="R2542" s="8"/>
      <c r="S2542" s="8"/>
      <c r="T2542" s="10">
        <v>1552.52</v>
      </c>
    </row>
    <row r="2543" spans="1:20" ht="15.75" thickBot="1" x14ac:dyDescent="0.3">
      <c r="A2543" s="4" t="s">
        <v>513</v>
      </c>
      <c r="B2543" s="4" t="s">
        <v>170</v>
      </c>
      <c r="C2543" s="4" t="s">
        <v>171</v>
      </c>
      <c r="D2543" s="4" t="s">
        <v>524</v>
      </c>
      <c r="E2543" s="4" t="s">
        <v>525</v>
      </c>
      <c r="F2543" s="4" t="s">
        <v>102</v>
      </c>
      <c r="G2543" s="4" t="s">
        <v>103</v>
      </c>
      <c r="H2543" s="11">
        <v>189.75</v>
      </c>
      <c r="I2543" s="12"/>
      <c r="J2543" s="12"/>
      <c r="K2543" s="12"/>
      <c r="L2543" s="12"/>
      <c r="M2543" s="12"/>
      <c r="N2543" s="12"/>
      <c r="O2543" s="11">
        <v>189.75</v>
      </c>
      <c r="P2543" s="11">
        <v>95.2</v>
      </c>
      <c r="Q2543" s="12"/>
      <c r="R2543" s="12"/>
      <c r="S2543" s="12"/>
      <c r="T2543" s="10">
        <v>474.7</v>
      </c>
    </row>
    <row r="2544" spans="1:20" ht="15.75" thickBot="1" x14ac:dyDescent="0.3">
      <c r="A2544" s="4" t="s">
        <v>513</v>
      </c>
      <c r="B2544" s="4" t="s">
        <v>170</v>
      </c>
      <c r="C2544" s="4" t="s">
        <v>171</v>
      </c>
      <c r="D2544" s="4" t="s">
        <v>524</v>
      </c>
      <c r="E2544" s="4" t="s">
        <v>525</v>
      </c>
      <c r="F2544" s="4" t="s">
        <v>353</v>
      </c>
      <c r="G2544" s="4" t="s">
        <v>354</v>
      </c>
      <c r="H2544" s="9">
        <v>-953.07</v>
      </c>
      <c r="I2544" s="9">
        <v>-1594.02</v>
      </c>
      <c r="J2544" s="9">
        <v>-642.79</v>
      </c>
      <c r="K2544" s="8"/>
      <c r="L2544" s="9">
        <v>-556.15</v>
      </c>
      <c r="M2544" s="9">
        <v>-679.52</v>
      </c>
      <c r="N2544" s="9">
        <v>-4608.88</v>
      </c>
      <c r="O2544" s="9">
        <v>-349.92</v>
      </c>
      <c r="P2544" s="8"/>
      <c r="Q2544" s="9">
        <v>-5661.46</v>
      </c>
      <c r="R2544" s="9">
        <v>-10287.27</v>
      </c>
      <c r="S2544" s="9">
        <v>-3150.3</v>
      </c>
      <c r="T2544" s="10">
        <v>-28483.38</v>
      </c>
    </row>
    <row r="2545" spans="1:20" ht="15.75" thickBot="1" x14ac:dyDescent="0.3">
      <c r="A2545" s="4" t="s">
        <v>513</v>
      </c>
      <c r="B2545" s="4" t="s">
        <v>170</v>
      </c>
      <c r="C2545" s="4" t="s">
        <v>171</v>
      </c>
      <c r="D2545" s="4" t="s">
        <v>524</v>
      </c>
      <c r="E2545" s="4" t="s">
        <v>525</v>
      </c>
      <c r="F2545" s="4" t="s">
        <v>140</v>
      </c>
      <c r="G2545" s="4" t="s">
        <v>141</v>
      </c>
      <c r="H2545" s="12"/>
      <c r="I2545" s="12"/>
      <c r="J2545" s="12"/>
      <c r="K2545" s="12"/>
      <c r="L2545" s="12"/>
      <c r="M2545" s="12"/>
      <c r="N2545" s="12"/>
      <c r="O2545" s="11">
        <v>180</v>
      </c>
      <c r="P2545" s="12"/>
      <c r="Q2545" s="12"/>
      <c r="R2545" s="12"/>
      <c r="S2545" s="12"/>
      <c r="T2545" s="10">
        <v>180</v>
      </c>
    </row>
    <row r="2546" spans="1:20" ht="15.75" thickBot="1" x14ac:dyDescent="0.3">
      <c r="A2546" s="4" t="s">
        <v>513</v>
      </c>
      <c r="B2546" s="4" t="s">
        <v>170</v>
      </c>
      <c r="C2546" s="4" t="s">
        <v>171</v>
      </c>
      <c r="D2546" s="4" t="s">
        <v>524</v>
      </c>
      <c r="E2546" s="4" t="s">
        <v>525</v>
      </c>
      <c r="F2546" s="4" t="s">
        <v>286</v>
      </c>
      <c r="G2546" s="4" t="s">
        <v>287</v>
      </c>
      <c r="H2546" s="9">
        <v>32954.239999999998</v>
      </c>
      <c r="I2546" s="8"/>
      <c r="J2546" s="8"/>
      <c r="K2546" s="8"/>
      <c r="L2546" s="8"/>
      <c r="M2546" s="9">
        <v>-2757.33</v>
      </c>
      <c r="N2546" s="8"/>
      <c r="O2546" s="8"/>
      <c r="P2546" s="9">
        <v>-8583.56</v>
      </c>
      <c r="Q2546" s="8"/>
      <c r="R2546" s="8"/>
      <c r="S2546" s="9">
        <v>-51760.06</v>
      </c>
      <c r="T2546" s="10">
        <v>-30146.71</v>
      </c>
    </row>
    <row r="2547" spans="1:20" ht="15.75" thickBot="1" x14ac:dyDescent="0.3">
      <c r="A2547" s="4" t="s">
        <v>513</v>
      </c>
      <c r="B2547" s="4" t="s">
        <v>170</v>
      </c>
      <c r="C2547" s="4" t="s">
        <v>171</v>
      </c>
      <c r="D2547" s="4" t="s">
        <v>524</v>
      </c>
      <c r="E2547" s="4" t="s">
        <v>525</v>
      </c>
      <c r="F2547" s="4" t="s">
        <v>217</v>
      </c>
      <c r="G2547" s="4" t="s">
        <v>218</v>
      </c>
      <c r="H2547" s="12"/>
      <c r="I2547" s="12"/>
      <c r="J2547" s="12"/>
      <c r="K2547" s="12"/>
      <c r="L2547" s="12"/>
      <c r="M2547" s="12"/>
      <c r="N2547" s="12"/>
      <c r="O2547" s="12"/>
      <c r="P2547" s="11">
        <v>242.64</v>
      </c>
      <c r="Q2547" s="12"/>
      <c r="R2547" s="12"/>
      <c r="S2547" s="12"/>
      <c r="T2547" s="10">
        <v>242.64</v>
      </c>
    </row>
    <row r="2548" spans="1:20" ht="15.75" thickBot="1" x14ac:dyDescent="0.3">
      <c r="A2548" s="4" t="s">
        <v>513</v>
      </c>
      <c r="B2548" s="4" t="s">
        <v>170</v>
      </c>
      <c r="C2548" s="4" t="s">
        <v>171</v>
      </c>
      <c r="D2548" s="4" t="s">
        <v>524</v>
      </c>
      <c r="E2548" s="4" t="s">
        <v>525</v>
      </c>
      <c r="F2548" s="4" t="s">
        <v>56</v>
      </c>
      <c r="G2548" s="4" t="s">
        <v>57</v>
      </c>
      <c r="H2548" s="9">
        <v>-3841.18</v>
      </c>
      <c r="I2548" s="9">
        <v>7345.67</v>
      </c>
      <c r="J2548" s="9">
        <v>6333.29</v>
      </c>
      <c r="K2548" s="9">
        <v>19558.13</v>
      </c>
      <c r="L2548" s="9">
        <v>18948.400000000001</v>
      </c>
      <c r="M2548" s="9">
        <v>19606.52</v>
      </c>
      <c r="N2548" s="9">
        <v>21516.76</v>
      </c>
      <c r="O2548" s="9">
        <v>21888.97</v>
      </c>
      <c r="P2548" s="9">
        <v>13979.06</v>
      </c>
      <c r="Q2548" s="9">
        <v>42044.17</v>
      </c>
      <c r="R2548" s="9">
        <v>16959.740000000002</v>
      </c>
      <c r="S2548" s="9">
        <v>-47030.07</v>
      </c>
      <c r="T2548" s="10">
        <v>137309.46</v>
      </c>
    </row>
    <row r="2549" spans="1:20" ht="15.75" thickBot="1" x14ac:dyDescent="0.3">
      <c r="A2549" s="4" t="s">
        <v>513</v>
      </c>
      <c r="B2549" s="4" t="s">
        <v>170</v>
      </c>
      <c r="C2549" s="4" t="s">
        <v>171</v>
      </c>
      <c r="D2549" s="4" t="s">
        <v>524</v>
      </c>
      <c r="E2549" s="4" t="s">
        <v>525</v>
      </c>
      <c r="F2549" s="4" t="s">
        <v>68</v>
      </c>
      <c r="G2549" s="4" t="s">
        <v>69</v>
      </c>
      <c r="H2549" s="11">
        <v>682.48</v>
      </c>
      <c r="I2549" s="12"/>
      <c r="J2549" s="12"/>
      <c r="K2549" s="11">
        <v>1033.0899999999999</v>
      </c>
      <c r="L2549" s="11">
        <v>486.75</v>
      </c>
      <c r="M2549" s="11">
        <v>741.33</v>
      </c>
      <c r="N2549" s="11">
        <v>502.16</v>
      </c>
      <c r="O2549" s="11">
        <v>2342.8000000000002</v>
      </c>
      <c r="P2549" s="11">
        <v>707.84</v>
      </c>
      <c r="Q2549" s="11">
        <v>4704.13</v>
      </c>
      <c r="R2549" s="11">
        <v>902.71</v>
      </c>
      <c r="S2549" s="11">
        <v>-2821.84</v>
      </c>
      <c r="T2549" s="10">
        <v>9281.4500000000007</v>
      </c>
    </row>
    <row r="2550" spans="1:20" ht="15.75" thickBot="1" x14ac:dyDescent="0.3">
      <c r="A2550" s="4" t="s">
        <v>513</v>
      </c>
      <c r="B2550" s="4" t="s">
        <v>170</v>
      </c>
      <c r="C2550" s="4" t="s">
        <v>171</v>
      </c>
      <c r="D2550" s="4" t="s">
        <v>524</v>
      </c>
      <c r="E2550" s="4" t="s">
        <v>525</v>
      </c>
      <c r="F2550" s="4" t="s">
        <v>154</v>
      </c>
      <c r="G2550" s="4" t="s">
        <v>155</v>
      </c>
      <c r="H2550" s="8"/>
      <c r="I2550" s="8"/>
      <c r="J2550" s="8"/>
      <c r="K2550" s="8"/>
      <c r="L2550" s="8"/>
      <c r="M2550" s="8"/>
      <c r="N2550" s="8"/>
      <c r="O2550" s="9">
        <v>11.88</v>
      </c>
      <c r="P2550" s="8"/>
      <c r="Q2550" s="8"/>
      <c r="R2550" s="8"/>
      <c r="S2550" s="9">
        <v>150.52000000000001</v>
      </c>
      <c r="T2550" s="10">
        <v>162.4</v>
      </c>
    </row>
    <row r="2551" spans="1:20" ht="15.75" thickBot="1" x14ac:dyDescent="0.3">
      <c r="A2551" s="4" t="s">
        <v>513</v>
      </c>
      <c r="B2551" s="4" t="s">
        <v>170</v>
      </c>
      <c r="C2551" s="4" t="s">
        <v>171</v>
      </c>
      <c r="D2551" s="4" t="s">
        <v>524</v>
      </c>
      <c r="E2551" s="4" t="s">
        <v>525</v>
      </c>
      <c r="F2551" s="4" t="s">
        <v>156</v>
      </c>
      <c r="G2551" s="4" t="s">
        <v>157</v>
      </c>
      <c r="H2551" s="12"/>
      <c r="I2551" s="12"/>
      <c r="J2551" s="12"/>
      <c r="K2551" s="12"/>
      <c r="L2551" s="12"/>
      <c r="M2551" s="12"/>
      <c r="N2551" s="12"/>
      <c r="O2551" s="11">
        <v>171.44</v>
      </c>
      <c r="P2551" s="12"/>
      <c r="Q2551" s="11">
        <v>128.58000000000001</v>
      </c>
      <c r="R2551" s="11">
        <v>21.43</v>
      </c>
      <c r="S2551" s="12"/>
      <c r="T2551" s="10">
        <v>321.45</v>
      </c>
    </row>
    <row r="2552" spans="1:20" ht="15.75" thickBot="1" x14ac:dyDescent="0.3">
      <c r="A2552" s="4" t="s">
        <v>513</v>
      </c>
      <c r="B2552" s="4" t="s">
        <v>170</v>
      </c>
      <c r="C2552" s="4" t="s">
        <v>171</v>
      </c>
      <c r="D2552" s="4" t="s">
        <v>526</v>
      </c>
      <c r="E2552" s="4" t="s">
        <v>527</v>
      </c>
      <c r="F2552" s="4" t="s">
        <v>92</v>
      </c>
      <c r="G2552" s="4" t="s">
        <v>93</v>
      </c>
      <c r="H2552" s="8"/>
      <c r="I2552" s="8"/>
      <c r="J2552" s="8"/>
      <c r="K2552" s="8"/>
      <c r="L2552" s="8"/>
      <c r="M2552" s="8"/>
      <c r="N2552" s="8"/>
      <c r="O2552" s="8"/>
      <c r="P2552" s="9">
        <v>-181.93</v>
      </c>
      <c r="Q2552" s="8"/>
      <c r="R2552" s="8"/>
      <c r="S2552" s="8"/>
      <c r="T2552" s="10">
        <v>-181.93</v>
      </c>
    </row>
    <row r="2553" spans="1:20" ht="15.75" thickBot="1" x14ac:dyDescent="0.3">
      <c r="A2553" s="4" t="s">
        <v>513</v>
      </c>
      <c r="B2553" s="4" t="s">
        <v>170</v>
      </c>
      <c r="C2553" s="4" t="s">
        <v>171</v>
      </c>
      <c r="D2553" s="4" t="s">
        <v>526</v>
      </c>
      <c r="E2553" s="4" t="s">
        <v>527</v>
      </c>
      <c r="F2553" s="4" t="s">
        <v>94</v>
      </c>
      <c r="G2553" s="4" t="s">
        <v>95</v>
      </c>
      <c r="H2553" s="11">
        <v>250</v>
      </c>
      <c r="I2553" s="11">
        <v>250</v>
      </c>
      <c r="J2553" s="11">
        <v>250</v>
      </c>
      <c r="K2553" s="11">
        <v>250</v>
      </c>
      <c r="L2553" s="11">
        <v>250</v>
      </c>
      <c r="M2553" s="11">
        <v>250</v>
      </c>
      <c r="N2553" s="11">
        <v>250</v>
      </c>
      <c r="O2553" s="11">
        <v>250</v>
      </c>
      <c r="P2553" s="11">
        <v>250</v>
      </c>
      <c r="Q2553" s="11">
        <v>250</v>
      </c>
      <c r="R2553" s="11">
        <v>250</v>
      </c>
      <c r="S2553" s="11">
        <v>250</v>
      </c>
      <c r="T2553" s="10">
        <v>3000</v>
      </c>
    </row>
    <row r="2554" spans="1:20" ht="15.75" thickBot="1" x14ac:dyDescent="0.3">
      <c r="A2554" s="4" t="s">
        <v>513</v>
      </c>
      <c r="B2554" s="4" t="s">
        <v>170</v>
      </c>
      <c r="C2554" s="4" t="s">
        <v>171</v>
      </c>
      <c r="D2554" s="4" t="s">
        <v>526</v>
      </c>
      <c r="E2554" s="4" t="s">
        <v>527</v>
      </c>
      <c r="F2554" s="4" t="s">
        <v>84</v>
      </c>
      <c r="G2554" s="4" t="s">
        <v>85</v>
      </c>
      <c r="H2554" s="8"/>
      <c r="I2554" s="8"/>
      <c r="J2554" s="8"/>
      <c r="K2554" s="8"/>
      <c r="L2554" s="8"/>
      <c r="M2554" s="8"/>
      <c r="N2554" s="9">
        <v>272.25</v>
      </c>
      <c r="O2554" s="8"/>
      <c r="P2554" s="8"/>
      <c r="Q2554" s="8"/>
      <c r="R2554" s="8"/>
      <c r="S2554" s="9">
        <v>77.88</v>
      </c>
      <c r="T2554" s="10">
        <v>350.13</v>
      </c>
    </row>
    <row r="2555" spans="1:20" ht="15.75" thickBot="1" x14ac:dyDescent="0.3">
      <c r="A2555" s="4" t="s">
        <v>513</v>
      </c>
      <c r="B2555" s="4" t="s">
        <v>170</v>
      </c>
      <c r="C2555" s="4" t="s">
        <v>171</v>
      </c>
      <c r="D2555" s="4" t="s">
        <v>526</v>
      </c>
      <c r="E2555" s="4" t="s">
        <v>527</v>
      </c>
      <c r="F2555" s="4" t="s">
        <v>256</v>
      </c>
      <c r="G2555" s="4" t="s">
        <v>257</v>
      </c>
      <c r="H2555" s="12"/>
      <c r="I2555" s="12"/>
      <c r="J2555" s="12"/>
      <c r="K2555" s="12"/>
      <c r="L2555" s="12"/>
      <c r="M2555" s="12"/>
      <c r="N2555" s="12"/>
      <c r="O2555" s="11">
        <v>819.95</v>
      </c>
      <c r="P2555" s="12"/>
      <c r="Q2555" s="12"/>
      <c r="R2555" s="11">
        <v>60</v>
      </c>
      <c r="S2555" s="12"/>
      <c r="T2555" s="10">
        <v>879.95</v>
      </c>
    </row>
    <row r="2556" spans="1:20" ht="15.75" thickBot="1" x14ac:dyDescent="0.3">
      <c r="A2556" s="4" t="s">
        <v>513</v>
      </c>
      <c r="B2556" s="4" t="s">
        <v>170</v>
      </c>
      <c r="C2556" s="4" t="s">
        <v>171</v>
      </c>
      <c r="D2556" s="4" t="s">
        <v>526</v>
      </c>
      <c r="E2556" s="4" t="s">
        <v>527</v>
      </c>
      <c r="F2556" s="4" t="s">
        <v>56</v>
      </c>
      <c r="G2556" s="4" t="s">
        <v>57</v>
      </c>
      <c r="H2556" s="8"/>
      <c r="I2556" s="8"/>
      <c r="J2556" s="8"/>
      <c r="K2556" s="8"/>
      <c r="L2556" s="8"/>
      <c r="M2556" s="8"/>
      <c r="N2556" s="9">
        <v>1558.08</v>
      </c>
      <c r="O2556" s="8"/>
      <c r="P2556" s="8"/>
      <c r="Q2556" s="8"/>
      <c r="R2556" s="8"/>
      <c r="S2556" s="8"/>
      <c r="T2556" s="10">
        <v>1558.08</v>
      </c>
    </row>
    <row r="2557" spans="1:20" ht="15.75" thickBot="1" x14ac:dyDescent="0.3">
      <c r="A2557" s="4" t="s">
        <v>513</v>
      </c>
      <c r="B2557" s="4" t="s">
        <v>170</v>
      </c>
      <c r="C2557" s="4" t="s">
        <v>171</v>
      </c>
      <c r="D2557" s="4" t="s">
        <v>526</v>
      </c>
      <c r="E2557" s="4" t="s">
        <v>527</v>
      </c>
      <c r="F2557" s="4" t="s">
        <v>68</v>
      </c>
      <c r="G2557" s="4" t="s">
        <v>69</v>
      </c>
      <c r="H2557" s="12"/>
      <c r="I2557" s="12"/>
      <c r="J2557" s="12"/>
      <c r="K2557" s="12"/>
      <c r="L2557" s="12"/>
      <c r="M2557" s="12"/>
      <c r="N2557" s="11">
        <v>385.8</v>
      </c>
      <c r="O2557" s="12"/>
      <c r="P2557" s="12"/>
      <c r="Q2557" s="12"/>
      <c r="R2557" s="12"/>
      <c r="S2557" s="11">
        <v>556.04</v>
      </c>
      <c r="T2557" s="10">
        <v>941.84</v>
      </c>
    </row>
    <row r="2558" spans="1:20" ht="15.75" thickBot="1" x14ac:dyDescent="0.3">
      <c r="A2558" s="4" t="s">
        <v>513</v>
      </c>
      <c r="B2558" s="4" t="s">
        <v>170</v>
      </c>
      <c r="C2558" s="4" t="s">
        <v>171</v>
      </c>
      <c r="D2558" s="4" t="s">
        <v>526</v>
      </c>
      <c r="E2558" s="4" t="s">
        <v>527</v>
      </c>
      <c r="F2558" s="4" t="s">
        <v>156</v>
      </c>
      <c r="G2558" s="4" t="s">
        <v>157</v>
      </c>
      <c r="H2558" s="8"/>
      <c r="I2558" s="8"/>
      <c r="J2558" s="8"/>
      <c r="K2558" s="8"/>
      <c r="L2558" s="8"/>
      <c r="M2558" s="8"/>
      <c r="N2558" s="9">
        <v>21.43</v>
      </c>
      <c r="O2558" s="8"/>
      <c r="P2558" s="8"/>
      <c r="Q2558" s="8"/>
      <c r="R2558" s="8"/>
      <c r="S2558" s="8"/>
      <c r="T2558" s="10">
        <v>21.43</v>
      </c>
    </row>
    <row r="2559" spans="1:20" ht="15.75" thickBot="1" x14ac:dyDescent="0.3">
      <c r="A2559" s="4" t="s">
        <v>513</v>
      </c>
      <c r="B2559" s="4" t="s">
        <v>170</v>
      </c>
      <c r="C2559" s="4" t="s">
        <v>171</v>
      </c>
      <c r="D2559" s="4" t="s">
        <v>528</v>
      </c>
      <c r="E2559" s="4" t="s">
        <v>529</v>
      </c>
      <c r="F2559" s="4" t="s">
        <v>84</v>
      </c>
      <c r="G2559" s="4" t="s">
        <v>85</v>
      </c>
      <c r="H2559" s="12"/>
      <c r="I2559" s="11">
        <v>155.97</v>
      </c>
      <c r="J2559" s="11">
        <v>257.27</v>
      </c>
      <c r="K2559" s="12"/>
      <c r="L2559" s="12"/>
      <c r="M2559" s="11">
        <v>221.64</v>
      </c>
      <c r="N2559" s="12"/>
      <c r="O2559" s="12"/>
      <c r="P2559" s="11">
        <v>197.51</v>
      </c>
      <c r="Q2559" s="12"/>
      <c r="R2559" s="12"/>
      <c r="S2559" s="12"/>
      <c r="T2559" s="10">
        <v>832.39</v>
      </c>
    </row>
    <row r="2560" spans="1:20" ht="15.75" thickBot="1" x14ac:dyDescent="0.3">
      <c r="A2560" s="4" t="s">
        <v>513</v>
      </c>
      <c r="B2560" s="4" t="s">
        <v>170</v>
      </c>
      <c r="C2560" s="4" t="s">
        <v>171</v>
      </c>
      <c r="D2560" s="4" t="s">
        <v>528</v>
      </c>
      <c r="E2560" s="4" t="s">
        <v>529</v>
      </c>
      <c r="F2560" s="4" t="s">
        <v>140</v>
      </c>
      <c r="G2560" s="4" t="s">
        <v>141</v>
      </c>
      <c r="H2560" s="9">
        <v>3060</v>
      </c>
      <c r="I2560" s="9">
        <v>1980</v>
      </c>
      <c r="J2560" s="8"/>
      <c r="K2560" s="9">
        <v>360</v>
      </c>
      <c r="L2560" s="8"/>
      <c r="M2560" s="8"/>
      <c r="N2560" s="8"/>
      <c r="O2560" s="8"/>
      <c r="P2560" s="8"/>
      <c r="Q2560" s="9">
        <v>60</v>
      </c>
      <c r="R2560" s="9">
        <v>63</v>
      </c>
      <c r="S2560" s="8"/>
      <c r="T2560" s="10">
        <v>5523</v>
      </c>
    </row>
    <row r="2561" spans="1:20" ht="15.75" thickBot="1" x14ac:dyDescent="0.3">
      <c r="A2561" s="4" t="s">
        <v>513</v>
      </c>
      <c r="B2561" s="4" t="s">
        <v>170</v>
      </c>
      <c r="C2561" s="4" t="s">
        <v>171</v>
      </c>
      <c r="D2561" s="4" t="s">
        <v>528</v>
      </c>
      <c r="E2561" s="4" t="s">
        <v>529</v>
      </c>
      <c r="F2561" s="4" t="s">
        <v>56</v>
      </c>
      <c r="G2561" s="4" t="s">
        <v>57</v>
      </c>
      <c r="H2561" s="12"/>
      <c r="I2561" s="11">
        <v>1113.5999999999999</v>
      </c>
      <c r="J2561" s="11">
        <v>1564.24</v>
      </c>
      <c r="K2561" s="12"/>
      <c r="L2561" s="12"/>
      <c r="M2561" s="11">
        <v>1548.45</v>
      </c>
      <c r="N2561" s="12"/>
      <c r="O2561" s="12"/>
      <c r="P2561" s="11">
        <v>1341.99</v>
      </c>
      <c r="Q2561" s="12"/>
      <c r="R2561" s="12"/>
      <c r="S2561" s="12"/>
      <c r="T2561" s="10">
        <v>5568.28</v>
      </c>
    </row>
    <row r="2562" spans="1:20" ht="15.75" thickBot="1" x14ac:dyDescent="0.3">
      <c r="A2562" s="4" t="s">
        <v>513</v>
      </c>
      <c r="B2562" s="4" t="s">
        <v>170</v>
      </c>
      <c r="C2562" s="4" t="s">
        <v>171</v>
      </c>
      <c r="D2562" s="4" t="s">
        <v>528</v>
      </c>
      <c r="E2562" s="4" t="s">
        <v>529</v>
      </c>
      <c r="F2562" s="4" t="s">
        <v>68</v>
      </c>
      <c r="G2562" s="4" t="s">
        <v>69</v>
      </c>
      <c r="H2562" s="8"/>
      <c r="I2562" s="8"/>
      <c r="J2562" s="9">
        <v>272.64</v>
      </c>
      <c r="K2562" s="8"/>
      <c r="L2562" s="8"/>
      <c r="M2562" s="9">
        <v>34.08</v>
      </c>
      <c r="N2562" s="8"/>
      <c r="O2562" s="8"/>
      <c r="P2562" s="9">
        <v>68.16</v>
      </c>
      <c r="Q2562" s="8"/>
      <c r="R2562" s="8"/>
      <c r="S2562" s="8"/>
      <c r="T2562" s="10">
        <v>374.88</v>
      </c>
    </row>
    <row r="2563" spans="1:20" ht="15.75" thickBot="1" x14ac:dyDescent="0.3">
      <c r="A2563" s="4" t="s">
        <v>513</v>
      </c>
      <c r="B2563" s="4" t="s">
        <v>170</v>
      </c>
      <c r="C2563" s="4" t="s">
        <v>171</v>
      </c>
      <c r="D2563" s="4" t="s">
        <v>530</v>
      </c>
      <c r="E2563" s="4" t="s">
        <v>531</v>
      </c>
      <c r="F2563" s="4" t="s">
        <v>61</v>
      </c>
      <c r="G2563" s="4" t="s">
        <v>62</v>
      </c>
      <c r="H2563" s="12"/>
      <c r="I2563" s="11">
        <v>988.53</v>
      </c>
      <c r="J2563" s="11">
        <v>-843.76</v>
      </c>
      <c r="K2563" s="11">
        <v>-144.77000000000001</v>
      </c>
      <c r="L2563" s="12"/>
      <c r="M2563" s="11">
        <v>1414.56</v>
      </c>
      <c r="N2563" s="12"/>
      <c r="O2563" s="12"/>
      <c r="P2563" s="11">
        <v>82.6</v>
      </c>
      <c r="Q2563" s="12"/>
      <c r="R2563" s="12"/>
      <c r="S2563" s="12"/>
      <c r="T2563" s="10">
        <v>1497.16</v>
      </c>
    </row>
    <row r="2564" spans="1:20" ht="15.75" thickBot="1" x14ac:dyDescent="0.3">
      <c r="A2564" s="4" t="s">
        <v>513</v>
      </c>
      <c r="B2564" s="4" t="s">
        <v>170</v>
      </c>
      <c r="C2564" s="4" t="s">
        <v>171</v>
      </c>
      <c r="D2564" s="4" t="s">
        <v>530</v>
      </c>
      <c r="E2564" s="4" t="s">
        <v>531</v>
      </c>
      <c r="F2564" s="4" t="s">
        <v>92</v>
      </c>
      <c r="G2564" s="4" t="s">
        <v>93</v>
      </c>
      <c r="H2564" s="9">
        <v>212.17</v>
      </c>
      <c r="I2564" s="9">
        <v>814.77</v>
      </c>
      <c r="J2564" s="8"/>
      <c r="K2564" s="9">
        <v>189.32</v>
      </c>
      <c r="L2564" s="9">
        <v>67.87</v>
      </c>
      <c r="M2564" s="8"/>
      <c r="N2564" s="8"/>
      <c r="O2564" s="9">
        <v>286.60000000000002</v>
      </c>
      <c r="P2564" s="9">
        <v>110.43</v>
      </c>
      <c r="Q2564" s="9">
        <v>576.79</v>
      </c>
      <c r="R2564" s="9">
        <v>335.31</v>
      </c>
      <c r="S2564" s="9">
        <v>136.72999999999999</v>
      </c>
      <c r="T2564" s="10">
        <v>2729.99</v>
      </c>
    </row>
    <row r="2565" spans="1:20" ht="15.75" thickBot="1" x14ac:dyDescent="0.3">
      <c r="A2565" s="4" t="s">
        <v>513</v>
      </c>
      <c r="B2565" s="4" t="s">
        <v>170</v>
      </c>
      <c r="C2565" s="4" t="s">
        <v>171</v>
      </c>
      <c r="D2565" s="4" t="s">
        <v>530</v>
      </c>
      <c r="E2565" s="4" t="s">
        <v>531</v>
      </c>
      <c r="F2565" s="4" t="s">
        <v>235</v>
      </c>
      <c r="G2565" s="4" t="s">
        <v>236</v>
      </c>
      <c r="H2565" s="11">
        <v>276.17</v>
      </c>
      <c r="I2565" s="11">
        <v>0.27</v>
      </c>
      <c r="J2565" s="12"/>
      <c r="K2565" s="11">
        <v>183.16</v>
      </c>
      <c r="L2565" s="12"/>
      <c r="M2565" s="11">
        <v>11.6</v>
      </c>
      <c r="N2565" s="12"/>
      <c r="O2565" s="12"/>
      <c r="P2565" s="12"/>
      <c r="Q2565" s="12"/>
      <c r="R2565" s="12"/>
      <c r="S2565" s="12"/>
      <c r="T2565" s="10">
        <v>471.2</v>
      </c>
    </row>
    <row r="2566" spans="1:20" ht="15.75" thickBot="1" x14ac:dyDescent="0.3">
      <c r="A2566" s="4" t="s">
        <v>513</v>
      </c>
      <c r="B2566" s="4" t="s">
        <v>170</v>
      </c>
      <c r="C2566" s="4" t="s">
        <v>171</v>
      </c>
      <c r="D2566" s="4" t="s">
        <v>530</v>
      </c>
      <c r="E2566" s="4" t="s">
        <v>531</v>
      </c>
      <c r="F2566" s="4" t="s">
        <v>351</v>
      </c>
      <c r="G2566" s="4" t="s">
        <v>352</v>
      </c>
      <c r="H2566" s="9">
        <v>13.81</v>
      </c>
      <c r="I2566" s="9">
        <v>0.01</v>
      </c>
      <c r="J2566" s="8"/>
      <c r="K2566" s="9">
        <v>0.67</v>
      </c>
      <c r="L2566" s="8"/>
      <c r="M2566" s="9">
        <v>0.57999999999999996</v>
      </c>
      <c r="N2566" s="8"/>
      <c r="O2566" s="8"/>
      <c r="P2566" s="8"/>
      <c r="Q2566" s="8"/>
      <c r="R2566" s="8"/>
      <c r="S2566" s="8"/>
      <c r="T2566" s="10">
        <v>15.07</v>
      </c>
    </row>
    <row r="2567" spans="1:20" ht="15.75" thickBot="1" x14ac:dyDescent="0.3">
      <c r="A2567" s="4" t="s">
        <v>513</v>
      </c>
      <c r="B2567" s="4" t="s">
        <v>170</v>
      </c>
      <c r="C2567" s="4" t="s">
        <v>171</v>
      </c>
      <c r="D2567" s="4" t="s">
        <v>530</v>
      </c>
      <c r="E2567" s="4" t="s">
        <v>531</v>
      </c>
      <c r="F2567" s="4" t="s">
        <v>270</v>
      </c>
      <c r="G2567" s="4" t="s">
        <v>271</v>
      </c>
      <c r="H2567" s="11">
        <v>40.69</v>
      </c>
      <c r="I2567" s="12"/>
      <c r="J2567" s="12"/>
      <c r="K2567" s="12"/>
      <c r="L2567" s="12"/>
      <c r="M2567" s="12"/>
      <c r="N2567" s="12"/>
      <c r="O2567" s="12"/>
      <c r="P2567" s="12"/>
      <c r="Q2567" s="12"/>
      <c r="R2567" s="12"/>
      <c r="S2567" s="12"/>
      <c r="T2567" s="10">
        <v>40.69</v>
      </c>
    </row>
    <row r="2568" spans="1:20" ht="15.75" thickBot="1" x14ac:dyDescent="0.3">
      <c r="A2568" s="4" t="s">
        <v>513</v>
      </c>
      <c r="B2568" s="4" t="s">
        <v>170</v>
      </c>
      <c r="C2568" s="4" t="s">
        <v>171</v>
      </c>
      <c r="D2568" s="4" t="s">
        <v>530</v>
      </c>
      <c r="E2568" s="4" t="s">
        <v>531</v>
      </c>
      <c r="F2568" s="4" t="s">
        <v>288</v>
      </c>
      <c r="G2568" s="4" t="s">
        <v>289</v>
      </c>
      <c r="H2568" s="8"/>
      <c r="I2568" s="8"/>
      <c r="J2568" s="9">
        <v>19</v>
      </c>
      <c r="K2568" s="8"/>
      <c r="L2568" s="9">
        <v>45</v>
      </c>
      <c r="M2568" s="8"/>
      <c r="N2568" s="8"/>
      <c r="O2568" s="8"/>
      <c r="P2568" s="8"/>
      <c r="Q2568" s="8"/>
      <c r="R2568" s="8"/>
      <c r="S2568" s="8"/>
      <c r="T2568" s="10">
        <v>64</v>
      </c>
    </row>
    <row r="2569" spans="1:20" ht="15.75" thickBot="1" x14ac:dyDescent="0.3">
      <c r="A2569" s="4" t="s">
        <v>513</v>
      </c>
      <c r="B2569" s="4" t="s">
        <v>170</v>
      </c>
      <c r="C2569" s="4" t="s">
        <v>171</v>
      </c>
      <c r="D2569" s="4" t="s">
        <v>530</v>
      </c>
      <c r="E2569" s="4" t="s">
        <v>531</v>
      </c>
      <c r="F2569" s="4" t="s">
        <v>272</v>
      </c>
      <c r="G2569" s="4" t="s">
        <v>273</v>
      </c>
      <c r="H2569" s="12"/>
      <c r="I2569" s="11">
        <v>84.08</v>
      </c>
      <c r="J2569" s="11">
        <v>1228.53</v>
      </c>
      <c r="K2569" s="12"/>
      <c r="L2569" s="11">
        <v>1078.58</v>
      </c>
      <c r="M2569" s="11">
        <v>-689.79</v>
      </c>
      <c r="N2569" s="12"/>
      <c r="O2569" s="12"/>
      <c r="P2569" s="11">
        <v>456</v>
      </c>
      <c r="Q2569" s="11">
        <v>1780.08</v>
      </c>
      <c r="R2569" s="11">
        <v>99.76</v>
      </c>
      <c r="S2569" s="11">
        <v>253.37</v>
      </c>
      <c r="T2569" s="10">
        <v>4290.6099999999997</v>
      </c>
    </row>
    <row r="2570" spans="1:20" ht="15.75" thickBot="1" x14ac:dyDescent="0.3">
      <c r="A2570" s="4" t="s">
        <v>513</v>
      </c>
      <c r="B2570" s="4" t="s">
        <v>170</v>
      </c>
      <c r="C2570" s="4" t="s">
        <v>171</v>
      </c>
      <c r="D2570" s="4" t="s">
        <v>530</v>
      </c>
      <c r="E2570" s="4" t="s">
        <v>531</v>
      </c>
      <c r="F2570" s="4" t="s">
        <v>84</v>
      </c>
      <c r="G2570" s="4" t="s">
        <v>85</v>
      </c>
      <c r="H2570" s="9">
        <v>1888.89</v>
      </c>
      <c r="I2570" s="9">
        <v>4012.85</v>
      </c>
      <c r="J2570" s="9">
        <v>455.27</v>
      </c>
      <c r="K2570" s="9">
        <v>425.39</v>
      </c>
      <c r="L2570" s="9">
        <v>1160.4000000000001</v>
      </c>
      <c r="M2570" s="9">
        <v>943.4</v>
      </c>
      <c r="N2570" s="9">
        <v>728.15</v>
      </c>
      <c r="O2570" s="9">
        <v>858.18</v>
      </c>
      <c r="P2570" s="9">
        <v>2057.84</v>
      </c>
      <c r="Q2570" s="9">
        <v>2282.42</v>
      </c>
      <c r="R2570" s="9">
        <v>1106</v>
      </c>
      <c r="S2570" s="9">
        <v>-556.42999999999995</v>
      </c>
      <c r="T2570" s="10">
        <v>15362.36</v>
      </c>
    </row>
    <row r="2571" spans="1:20" ht="15.75" thickBot="1" x14ac:dyDescent="0.3">
      <c r="A2571" s="4" t="s">
        <v>513</v>
      </c>
      <c r="B2571" s="4" t="s">
        <v>170</v>
      </c>
      <c r="C2571" s="4" t="s">
        <v>171</v>
      </c>
      <c r="D2571" s="4" t="s">
        <v>530</v>
      </c>
      <c r="E2571" s="4" t="s">
        <v>531</v>
      </c>
      <c r="F2571" s="4" t="s">
        <v>44</v>
      </c>
      <c r="G2571" s="4" t="s">
        <v>45</v>
      </c>
      <c r="H2571" s="12"/>
      <c r="I2571" s="12"/>
      <c r="J2571" s="11">
        <v>48.29</v>
      </c>
      <c r="K2571" s="11">
        <v>14.86</v>
      </c>
      <c r="L2571" s="11">
        <v>472</v>
      </c>
      <c r="M2571" s="11">
        <v>4344</v>
      </c>
      <c r="N2571" s="12"/>
      <c r="O2571" s="12"/>
      <c r="P2571" s="11">
        <v>4484.3500000000004</v>
      </c>
      <c r="Q2571" s="11">
        <v>-3550.35</v>
      </c>
      <c r="R2571" s="12"/>
      <c r="S2571" s="12"/>
      <c r="T2571" s="10">
        <v>5813.15</v>
      </c>
    </row>
    <row r="2572" spans="1:20" ht="15.75" thickBot="1" x14ac:dyDescent="0.3">
      <c r="A2572" s="4" t="s">
        <v>513</v>
      </c>
      <c r="B2572" s="4" t="s">
        <v>170</v>
      </c>
      <c r="C2572" s="4" t="s">
        <v>171</v>
      </c>
      <c r="D2572" s="4" t="s">
        <v>530</v>
      </c>
      <c r="E2572" s="4" t="s">
        <v>531</v>
      </c>
      <c r="F2572" s="4" t="s">
        <v>274</v>
      </c>
      <c r="G2572" s="4" t="s">
        <v>275</v>
      </c>
      <c r="H2572" s="8"/>
      <c r="I2572" s="8"/>
      <c r="J2572" s="8"/>
      <c r="K2572" s="8"/>
      <c r="L2572" s="8"/>
      <c r="M2572" s="8"/>
      <c r="N2572" s="8"/>
      <c r="O2572" s="8"/>
      <c r="P2572" s="8"/>
      <c r="Q2572" s="8"/>
      <c r="R2572" s="9">
        <v>300</v>
      </c>
      <c r="S2572" s="9">
        <v>-300</v>
      </c>
      <c r="T2572" s="14">
        <v>0</v>
      </c>
    </row>
    <row r="2573" spans="1:20" ht="15.75" thickBot="1" x14ac:dyDescent="0.3">
      <c r="A2573" s="4" t="s">
        <v>513</v>
      </c>
      <c r="B2573" s="4" t="s">
        <v>170</v>
      </c>
      <c r="C2573" s="4" t="s">
        <v>171</v>
      </c>
      <c r="D2573" s="4" t="s">
        <v>530</v>
      </c>
      <c r="E2573" s="4" t="s">
        <v>531</v>
      </c>
      <c r="F2573" s="4" t="s">
        <v>290</v>
      </c>
      <c r="G2573" s="4" t="s">
        <v>291</v>
      </c>
      <c r="H2573" s="12"/>
      <c r="I2573" s="11">
        <v>6117.5</v>
      </c>
      <c r="J2573" s="11">
        <v>120</v>
      </c>
      <c r="K2573" s="12"/>
      <c r="L2573" s="12"/>
      <c r="M2573" s="11">
        <v>5031</v>
      </c>
      <c r="N2573" s="12"/>
      <c r="O2573" s="12"/>
      <c r="P2573" s="12"/>
      <c r="Q2573" s="11">
        <v>-5031</v>
      </c>
      <c r="R2573" s="12"/>
      <c r="S2573" s="12"/>
      <c r="T2573" s="10">
        <v>6237.5</v>
      </c>
    </row>
    <row r="2574" spans="1:20" ht="15.75" thickBot="1" x14ac:dyDescent="0.3">
      <c r="A2574" s="4" t="s">
        <v>513</v>
      </c>
      <c r="B2574" s="4" t="s">
        <v>170</v>
      </c>
      <c r="C2574" s="4" t="s">
        <v>171</v>
      </c>
      <c r="D2574" s="4" t="s">
        <v>530</v>
      </c>
      <c r="E2574" s="4" t="s">
        <v>531</v>
      </c>
      <c r="F2574" s="4" t="s">
        <v>124</v>
      </c>
      <c r="G2574" s="4" t="s">
        <v>125</v>
      </c>
      <c r="H2574" s="8"/>
      <c r="I2574" s="8"/>
      <c r="J2574" s="8"/>
      <c r="K2574" s="8"/>
      <c r="L2574" s="8"/>
      <c r="M2574" s="8"/>
      <c r="N2574" s="8"/>
      <c r="O2574" s="8"/>
      <c r="P2574" s="9">
        <v>3112</v>
      </c>
      <c r="Q2574" s="9">
        <v>1152</v>
      </c>
      <c r="R2574" s="8"/>
      <c r="S2574" s="8"/>
      <c r="T2574" s="10">
        <v>4264</v>
      </c>
    </row>
    <row r="2575" spans="1:20" ht="15.75" thickBot="1" x14ac:dyDescent="0.3">
      <c r="A2575" s="4" t="s">
        <v>513</v>
      </c>
      <c r="B2575" s="4" t="s">
        <v>170</v>
      </c>
      <c r="C2575" s="4" t="s">
        <v>171</v>
      </c>
      <c r="D2575" s="4" t="s">
        <v>530</v>
      </c>
      <c r="E2575" s="4" t="s">
        <v>531</v>
      </c>
      <c r="F2575" s="4" t="s">
        <v>536</v>
      </c>
      <c r="G2575" s="4" t="s">
        <v>537</v>
      </c>
      <c r="H2575" s="11">
        <v>670</v>
      </c>
      <c r="I2575" s="11">
        <v>-670</v>
      </c>
      <c r="J2575" s="12"/>
      <c r="K2575" s="12"/>
      <c r="L2575" s="12"/>
      <c r="M2575" s="12"/>
      <c r="N2575" s="12"/>
      <c r="O2575" s="12"/>
      <c r="P2575" s="12"/>
      <c r="Q2575" s="12"/>
      <c r="R2575" s="12"/>
      <c r="S2575" s="12"/>
      <c r="T2575" s="14">
        <v>0</v>
      </c>
    </row>
    <row r="2576" spans="1:20" ht="15.75" thickBot="1" x14ac:dyDescent="0.3">
      <c r="A2576" s="4" t="s">
        <v>513</v>
      </c>
      <c r="B2576" s="4" t="s">
        <v>170</v>
      </c>
      <c r="C2576" s="4" t="s">
        <v>171</v>
      </c>
      <c r="D2576" s="4" t="s">
        <v>530</v>
      </c>
      <c r="E2576" s="4" t="s">
        <v>531</v>
      </c>
      <c r="F2576" s="4" t="s">
        <v>280</v>
      </c>
      <c r="G2576" s="4" t="s">
        <v>281</v>
      </c>
      <c r="H2576" s="8"/>
      <c r="I2576" s="8"/>
      <c r="J2576" s="9">
        <v>1225</v>
      </c>
      <c r="K2576" s="8"/>
      <c r="L2576" s="8"/>
      <c r="M2576" s="8"/>
      <c r="N2576" s="8"/>
      <c r="O2576" s="8"/>
      <c r="P2576" s="9">
        <v>1760</v>
      </c>
      <c r="Q2576" s="8"/>
      <c r="R2576" s="9">
        <v>-1760</v>
      </c>
      <c r="S2576" s="9">
        <v>570</v>
      </c>
      <c r="T2576" s="10">
        <v>1795</v>
      </c>
    </row>
    <row r="2577" spans="1:20" ht="15.75" thickBot="1" x14ac:dyDescent="0.3">
      <c r="A2577" s="4" t="s">
        <v>513</v>
      </c>
      <c r="B2577" s="4" t="s">
        <v>170</v>
      </c>
      <c r="C2577" s="4" t="s">
        <v>171</v>
      </c>
      <c r="D2577" s="4" t="s">
        <v>530</v>
      </c>
      <c r="E2577" s="4" t="s">
        <v>531</v>
      </c>
      <c r="F2577" s="4" t="s">
        <v>282</v>
      </c>
      <c r="G2577" s="4" t="s">
        <v>283</v>
      </c>
      <c r="H2577" s="11">
        <v>300</v>
      </c>
      <c r="I2577" s="12"/>
      <c r="J2577" s="12"/>
      <c r="K2577" s="12"/>
      <c r="L2577" s="12"/>
      <c r="M2577" s="12"/>
      <c r="N2577" s="12"/>
      <c r="O2577" s="12"/>
      <c r="P2577" s="12"/>
      <c r="Q2577" s="11">
        <v>3992.75</v>
      </c>
      <c r="R2577" s="11">
        <v>-242.87</v>
      </c>
      <c r="S2577" s="11">
        <v>5.91</v>
      </c>
      <c r="T2577" s="10">
        <v>4055.79</v>
      </c>
    </row>
    <row r="2578" spans="1:20" ht="15.75" thickBot="1" x14ac:dyDescent="0.3">
      <c r="A2578" s="4" t="s">
        <v>513</v>
      </c>
      <c r="B2578" s="4" t="s">
        <v>170</v>
      </c>
      <c r="C2578" s="4" t="s">
        <v>171</v>
      </c>
      <c r="D2578" s="4" t="s">
        <v>530</v>
      </c>
      <c r="E2578" s="4" t="s">
        <v>531</v>
      </c>
      <c r="F2578" s="4" t="s">
        <v>256</v>
      </c>
      <c r="G2578" s="4" t="s">
        <v>257</v>
      </c>
      <c r="H2578" s="9">
        <v>6701</v>
      </c>
      <c r="I2578" s="9">
        <v>652.75</v>
      </c>
      <c r="J2578" s="9">
        <v>6372.25</v>
      </c>
      <c r="K2578" s="9">
        <v>777</v>
      </c>
      <c r="L2578" s="9">
        <v>1187</v>
      </c>
      <c r="M2578" s="9">
        <v>3026.25</v>
      </c>
      <c r="N2578" s="9">
        <v>960.9</v>
      </c>
      <c r="O2578" s="9">
        <v>1511.95</v>
      </c>
      <c r="P2578" s="9">
        <v>4713.8</v>
      </c>
      <c r="Q2578" s="9">
        <v>3052.05</v>
      </c>
      <c r="R2578" s="9">
        <v>8245.1</v>
      </c>
      <c r="S2578" s="9">
        <v>4960</v>
      </c>
      <c r="T2578" s="10">
        <v>42160.05</v>
      </c>
    </row>
    <row r="2579" spans="1:20" ht="15.75" thickBot="1" x14ac:dyDescent="0.3">
      <c r="A2579" s="4" t="s">
        <v>513</v>
      </c>
      <c r="B2579" s="4" t="s">
        <v>170</v>
      </c>
      <c r="C2579" s="4" t="s">
        <v>171</v>
      </c>
      <c r="D2579" s="4" t="s">
        <v>530</v>
      </c>
      <c r="E2579" s="4" t="s">
        <v>531</v>
      </c>
      <c r="F2579" s="4" t="s">
        <v>50</v>
      </c>
      <c r="G2579" s="4" t="s">
        <v>51</v>
      </c>
      <c r="H2579" s="11">
        <v>1345.7</v>
      </c>
      <c r="I2579" s="11">
        <v>2300.5</v>
      </c>
      <c r="J2579" s="11">
        <v>9659.5</v>
      </c>
      <c r="K2579" s="11">
        <v>437</v>
      </c>
      <c r="L2579" s="11">
        <v>437</v>
      </c>
      <c r="M2579" s="11">
        <v>4299.28</v>
      </c>
      <c r="N2579" s="11">
        <v>1715</v>
      </c>
      <c r="O2579" s="12"/>
      <c r="P2579" s="12"/>
      <c r="Q2579" s="11">
        <v>1149.4000000000001</v>
      </c>
      <c r="R2579" s="11">
        <v>5123.5</v>
      </c>
      <c r="S2579" s="11">
        <v>5527.64</v>
      </c>
      <c r="T2579" s="10">
        <v>31994.52</v>
      </c>
    </row>
    <row r="2580" spans="1:20" ht="15.75" thickBot="1" x14ac:dyDescent="0.3">
      <c r="A2580" s="4" t="s">
        <v>513</v>
      </c>
      <c r="B2580" s="4" t="s">
        <v>170</v>
      </c>
      <c r="C2580" s="4" t="s">
        <v>171</v>
      </c>
      <c r="D2580" s="4" t="s">
        <v>530</v>
      </c>
      <c r="E2580" s="4" t="s">
        <v>531</v>
      </c>
      <c r="F2580" s="4" t="s">
        <v>284</v>
      </c>
      <c r="G2580" s="4" t="s">
        <v>285</v>
      </c>
      <c r="H2580" s="9">
        <v>747.6</v>
      </c>
      <c r="I2580" s="9">
        <v>902.14</v>
      </c>
      <c r="J2580" s="8"/>
      <c r="K2580" s="8"/>
      <c r="L2580" s="8"/>
      <c r="M2580" s="9">
        <v>472</v>
      </c>
      <c r="N2580" s="9">
        <v>220</v>
      </c>
      <c r="O2580" s="9">
        <v>760</v>
      </c>
      <c r="P2580" s="8"/>
      <c r="Q2580" s="9">
        <v>600</v>
      </c>
      <c r="R2580" s="9">
        <v>900</v>
      </c>
      <c r="S2580" s="8"/>
      <c r="T2580" s="10">
        <v>4601.74</v>
      </c>
    </row>
    <row r="2581" spans="1:20" ht="15.75" thickBot="1" x14ac:dyDescent="0.3">
      <c r="A2581" s="4" t="s">
        <v>513</v>
      </c>
      <c r="B2581" s="4" t="s">
        <v>170</v>
      </c>
      <c r="C2581" s="4" t="s">
        <v>171</v>
      </c>
      <c r="D2581" s="4" t="s">
        <v>530</v>
      </c>
      <c r="E2581" s="4" t="s">
        <v>531</v>
      </c>
      <c r="F2581" s="4" t="s">
        <v>26</v>
      </c>
      <c r="G2581" s="4" t="s">
        <v>27</v>
      </c>
      <c r="H2581" s="11">
        <v>109.56</v>
      </c>
      <c r="I2581" s="11">
        <v>-309.56</v>
      </c>
      <c r="J2581" s="12"/>
      <c r="K2581" s="12"/>
      <c r="L2581" s="12"/>
      <c r="M2581" s="12"/>
      <c r="N2581" s="12"/>
      <c r="O2581" s="12"/>
      <c r="P2581" s="12"/>
      <c r="Q2581" s="12"/>
      <c r="R2581" s="12"/>
      <c r="S2581" s="12"/>
      <c r="T2581" s="10">
        <v>-200</v>
      </c>
    </row>
    <row r="2582" spans="1:20" ht="15.75" thickBot="1" x14ac:dyDescent="0.3">
      <c r="A2582" s="4" t="s">
        <v>513</v>
      </c>
      <c r="B2582" s="4" t="s">
        <v>170</v>
      </c>
      <c r="C2582" s="4" t="s">
        <v>171</v>
      </c>
      <c r="D2582" s="4" t="s">
        <v>530</v>
      </c>
      <c r="E2582" s="4" t="s">
        <v>531</v>
      </c>
      <c r="F2582" s="4" t="s">
        <v>260</v>
      </c>
      <c r="G2582" s="4" t="s">
        <v>261</v>
      </c>
      <c r="H2582" s="9">
        <v>200</v>
      </c>
      <c r="I2582" s="9">
        <v>446.34</v>
      </c>
      <c r="J2582" s="8"/>
      <c r="K2582" s="8"/>
      <c r="L2582" s="8"/>
      <c r="M2582" s="8"/>
      <c r="N2582" s="8"/>
      <c r="O2582" s="8"/>
      <c r="P2582" s="9">
        <v>5597.83</v>
      </c>
      <c r="Q2582" s="9">
        <v>500.81</v>
      </c>
      <c r="R2582" s="9">
        <v>75</v>
      </c>
      <c r="S2582" s="8"/>
      <c r="T2582" s="10">
        <v>6819.98</v>
      </c>
    </row>
    <row r="2583" spans="1:20" ht="15.75" thickBot="1" x14ac:dyDescent="0.3">
      <c r="A2583" s="4" t="s">
        <v>513</v>
      </c>
      <c r="B2583" s="4" t="s">
        <v>170</v>
      </c>
      <c r="C2583" s="4" t="s">
        <v>171</v>
      </c>
      <c r="D2583" s="4" t="s">
        <v>530</v>
      </c>
      <c r="E2583" s="4" t="s">
        <v>531</v>
      </c>
      <c r="F2583" s="4" t="s">
        <v>102</v>
      </c>
      <c r="G2583" s="4" t="s">
        <v>103</v>
      </c>
      <c r="H2583" s="12"/>
      <c r="I2583" s="12"/>
      <c r="J2583" s="12"/>
      <c r="K2583" s="12"/>
      <c r="L2583" s="12"/>
      <c r="M2583" s="11">
        <v>189.75</v>
      </c>
      <c r="N2583" s="12"/>
      <c r="O2583" s="12"/>
      <c r="P2583" s="12"/>
      <c r="Q2583" s="12"/>
      <c r="R2583" s="12"/>
      <c r="S2583" s="12"/>
      <c r="T2583" s="10">
        <v>189.75</v>
      </c>
    </row>
    <row r="2584" spans="1:20" ht="15.75" thickBot="1" x14ac:dyDescent="0.3">
      <c r="A2584" s="4" t="s">
        <v>513</v>
      </c>
      <c r="B2584" s="4" t="s">
        <v>170</v>
      </c>
      <c r="C2584" s="4" t="s">
        <v>171</v>
      </c>
      <c r="D2584" s="4" t="s">
        <v>530</v>
      </c>
      <c r="E2584" s="4" t="s">
        <v>531</v>
      </c>
      <c r="F2584" s="4" t="s">
        <v>353</v>
      </c>
      <c r="G2584" s="4" t="s">
        <v>354</v>
      </c>
      <c r="H2584" s="9">
        <v>-4233.18</v>
      </c>
      <c r="I2584" s="9">
        <v>-5713.27</v>
      </c>
      <c r="J2584" s="8"/>
      <c r="K2584" s="8"/>
      <c r="L2584" s="9">
        <v>-659.29</v>
      </c>
      <c r="M2584" s="8"/>
      <c r="N2584" s="9">
        <v>-736.2</v>
      </c>
      <c r="O2584" s="8"/>
      <c r="P2584" s="8"/>
      <c r="Q2584" s="8"/>
      <c r="R2584" s="9">
        <v>-2328.23</v>
      </c>
      <c r="S2584" s="8"/>
      <c r="T2584" s="10">
        <v>-13670.17</v>
      </c>
    </row>
    <row r="2585" spans="1:20" ht="15.75" thickBot="1" x14ac:dyDescent="0.3">
      <c r="A2585" s="4" t="s">
        <v>513</v>
      </c>
      <c r="B2585" s="4" t="s">
        <v>170</v>
      </c>
      <c r="C2585" s="4" t="s">
        <v>171</v>
      </c>
      <c r="D2585" s="4" t="s">
        <v>530</v>
      </c>
      <c r="E2585" s="4" t="s">
        <v>531</v>
      </c>
      <c r="F2585" s="4" t="s">
        <v>286</v>
      </c>
      <c r="G2585" s="4" t="s">
        <v>287</v>
      </c>
      <c r="H2585" s="12"/>
      <c r="I2585" s="12"/>
      <c r="J2585" s="12"/>
      <c r="K2585" s="12"/>
      <c r="L2585" s="12"/>
      <c r="M2585" s="12"/>
      <c r="N2585" s="12"/>
      <c r="O2585" s="12"/>
      <c r="P2585" s="12"/>
      <c r="Q2585" s="12"/>
      <c r="R2585" s="12"/>
      <c r="S2585" s="11">
        <v>-18428.810000000001</v>
      </c>
      <c r="T2585" s="10">
        <v>-18428.810000000001</v>
      </c>
    </row>
    <row r="2586" spans="1:20" ht="15.75" thickBot="1" x14ac:dyDescent="0.3">
      <c r="A2586" s="4" t="s">
        <v>513</v>
      </c>
      <c r="B2586" s="4" t="s">
        <v>170</v>
      </c>
      <c r="C2586" s="4" t="s">
        <v>171</v>
      </c>
      <c r="D2586" s="4" t="s">
        <v>530</v>
      </c>
      <c r="E2586" s="4" t="s">
        <v>531</v>
      </c>
      <c r="F2586" s="4" t="s">
        <v>144</v>
      </c>
      <c r="G2586" s="4" t="s">
        <v>145</v>
      </c>
      <c r="H2586" s="8"/>
      <c r="I2586" s="8"/>
      <c r="J2586" s="9">
        <v>93.99</v>
      </c>
      <c r="K2586" s="8"/>
      <c r="L2586" s="8"/>
      <c r="M2586" s="8"/>
      <c r="N2586" s="8"/>
      <c r="O2586" s="8"/>
      <c r="P2586" s="8"/>
      <c r="Q2586" s="8"/>
      <c r="R2586" s="8"/>
      <c r="S2586" s="8"/>
      <c r="T2586" s="10">
        <v>93.99</v>
      </c>
    </row>
    <row r="2587" spans="1:20" ht="15.75" thickBot="1" x14ac:dyDescent="0.3">
      <c r="A2587" s="4" t="s">
        <v>513</v>
      </c>
      <c r="B2587" s="4" t="s">
        <v>170</v>
      </c>
      <c r="C2587" s="4" t="s">
        <v>171</v>
      </c>
      <c r="D2587" s="4" t="s">
        <v>530</v>
      </c>
      <c r="E2587" s="4" t="s">
        <v>531</v>
      </c>
      <c r="F2587" s="4" t="s">
        <v>180</v>
      </c>
      <c r="G2587" s="4" t="s">
        <v>181</v>
      </c>
      <c r="H2587" s="12"/>
      <c r="I2587" s="11">
        <v>1177.99</v>
      </c>
      <c r="J2587" s="12"/>
      <c r="K2587" s="12"/>
      <c r="L2587" s="12"/>
      <c r="M2587" s="12"/>
      <c r="N2587" s="12"/>
      <c r="O2587" s="12"/>
      <c r="P2587" s="12"/>
      <c r="Q2587" s="12"/>
      <c r="R2587" s="12"/>
      <c r="S2587" s="11">
        <v>2728.04</v>
      </c>
      <c r="T2587" s="10">
        <v>3906.03</v>
      </c>
    </row>
    <row r="2588" spans="1:20" ht="15.75" thickBot="1" x14ac:dyDescent="0.3">
      <c r="A2588" s="4" t="s">
        <v>513</v>
      </c>
      <c r="B2588" s="4" t="s">
        <v>170</v>
      </c>
      <c r="C2588" s="4" t="s">
        <v>171</v>
      </c>
      <c r="D2588" s="4" t="s">
        <v>530</v>
      </c>
      <c r="E2588" s="4" t="s">
        <v>531</v>
      </c>
      <c r="F2588" s="4" t="s">
        <v>65</v>
      </c>
      <c r="G2588" s="4" t="s">
        <v>66</v>
      </c>
      <c r="H2588" s="8"/>
      <c r="I2588" s="8"/>
      <c r="J2588" s="8"/>
      <c r="K2588" s="8"/>
      <c r="L2588" s="8"/>
      <c r="M2588" s="8"/>
      <c r="N2588" s="8"/>
      <c r="O2588" s="8"/>
      <c r="P2588" s="8"/>
      <c r="Q2588" s="8"/>
      <c r="R2588" s="8"/>
      <c r="S2588" s="9">
        <v>835.59</v>
      </c>
      <c r="T2588" s="10">
        <v>835.59</v>
      </c>
    </row>
    <row r="2589" spans="1:20" ht="15.75" thickBot="1" x14ac:dyDescent="0.3">
      <c r="A2589" s="4" t="s">
        <v>513</v>
      </c>
      <c r="B2589" s="4" t="s">
        <v>170</v>
      </c>
      <c r="C2589" s="4" t="s">
        <v>171</v>
      </c>
      <c r="D2589" s="4" t="s">
        <v>530</v>
      </c>
      <c r="E2589" s="4" t="s">
        <v>531</v>
      </c>
      <c r="F2589" s="4" t="s">
        <v>56</v>
      </c>
      <c r="G2589" s="4" t="s">
        <v>57</v>
      </c>
      <c r="H2589" s="11">
        <v>12944.03</v>
      </c>
      <c r="I2589" s="11">
        <v>26597.16</v>
      </c>
      <c r="J2589" s="11">
        <v>3250.59</v>
      </c>
      <c r="K2589" s="11">
        <v>3037.26</v>
      </c>
      <c r="L2589" s="11">
        <v>7399.02</v>
      </c>
      <c r="M2589" s="11">
        <v>6139.83</v>
      </c>
      <c r="N2589" s="11">
        <v>4113.91</v>
      </c>
      <c r="O2589" s="11">
        <v>5742.74</v>
      </c>
      <c r="P2589" s="11">
        <v>13464.42</v>
      </c>
      <c r="Q2589" s="11">
        <v>15391.25</v>
      </c>
      <c r="R2589" s="11">
        <v>7896.77</v>
      </c>
      <c r="S2589" s="11">
        <v>-6005.52</v>
      </c>
      <c r="T2589" s="10">
        <v>99971.46</v>
      </c>
    </row>
    <row r="2590" spans="1:20" ht="15.75" thickBot="1" x14ac:dyDescent="0.3">
      <c r="A2590" s="4" t="s">
        <v>513</v>
      </c>
      <c r="B2590" s="4" t="s">
        <v>170</v>
      </c>
      <c r="C2590" s="4" t="s">
        <v>171</v>
      </c>
      <c r="D2590" s="4" t="s">
        <v>530</v>
      </c>
      <c r="E2590" s="4" t="s">
        <v>531</v>
      </c>
      <c r="F2590" s="4" t="s">
        <v>68</v>
      </c>
      <c r="G2590" s="4" t="s">
        <v>69</v>
      </c>
      <c r="H2590" s="9">
        <v>542.5</v>
      </c>
      <c r="I2590" s="9">
        <v>2054.23</v>
      </c>
      <c r="J2590" s="8"/>
      <c r="K2590" s="8"/>
      <c r="L2590" s="9">
        <v>886.1</v>
      </c>
      <c r="M2590" s="9">
        <v>595.97</v>
      </c>
      <c r="N2590" s="9">
        <v>1084.95</v>
      </c>
      <c r="O2590" s="9">
        <v>384.58</v>
      </c>
      <c r="P2590" s="9">
        <v>1228.3399999999999</v>
      </c>
      <c r="Q2590" s="9">
        <v>904.98</v>
      </c>
      <c r="R2590" s="8"/>
      <c r="S2590" s="9">
        <v>1197.06</v>
      </c>
      <c r="T2590" s="10">
        <v>8878.7099999999991</v>
      </c>
    </row>
    <row r="2591" spans="1:20" ht="15.75" thickBot="1" x14ac:dyDescent="0.3">
      <c r="A2591" s="4" t="s">
        <v>513</v>
      </c>
      <c r="B2591" s="4" t="s">
        <v>170</v>
      </c>
      <c r="C2591" s="4" t="s">
        <v>171</v>
      </c>
      <c r="D2591" s="4" t="s">
        <v>530</v>
      </c>
      <c r="E2591" s="4" t="s">
        <v>531</v>
      </c>
      <c r="F2591" s="4" t="s">
        <v>154</v>
      </c>
      <c r="G2591" s="4" t="s">
        <v>155</v>
      </c>
      <c r="H2591" s="12"/>
      <c r="I2591" s="11">
        <v>39.96</v>
      </c>
      <c r="J2591" s="12"/>
      <c r="K2591" s="12"/>
      <c r="L2591" s="12"/>
      <c r="M2591" s="12"/>
      <c r="N2591" s="12"/>
      <c r="O2591" s="12"/>
      <c r="P2591" s="12"/>
      <c r="Q2591" s="12"/>
      <c r="R2591" s="12"/>
      <c r="S2591" s="12"/>
      <c r="T2591" s="10">
        <v>39.96</v>
      </c>
    </row>
    <row r="2592" spans="1:20" ht="15.75" thickBot="1" x14ac:dyDescent="0.3">
      <c r="A2592" s="4" t="s">
        <v>513</v>
      </c>
      <c r="B2592" s="4" t="s">
        <v>170</v>
      </c>
      <c r="C2592" s="4" t="s">
        <v>171</v>
      </c>
      <c r="D2592" s="4" t="s">
        <v>530</v>
      </c>
      <c r="E2592" s="4" t="s">
        <v>531</v>
      </c>
      <c r="F2592" s="4" t="s">
        <v>156</v>
      </c>
      <c r="G2592" s="4" t="s">
        <v>157</v>
      </c>
      <c r="H2592" s="8"/>
      <c r="I2592" s="8"/>
      <c r="J2592" s="8"/>
      <c r="K2592" s="8"/>
      <c r="L2592" s="8"/>
      <c r="M2592" s="8"/>
      <c r="N2592" s="8"/>
      <c r="O2592" s="8"/>
      <c r="P2592" s="8"/>
      <c r="Q2592" s="8"/>
      <c r="R2592" s="8"/>
      <c r="S2592" s="9">
        <v>128.58000000000001</v>
      </c>
      <c r="T2592" s="10">
        <v>128.58000000000001</v>
      </c>
    </row>
    <row r="2593" spans="1:20" ht="23.25" thickBot="1" x14ac:dyDescent="0.3">
      <c r="A2593" s="4" t="s">
        <v>513</v>
      </c>
      <c r="B2593" s="4" t="s">
        <v>170</v>
      </c>
      <c r="C2593" s="4" t="s">
        <v>171</v>
      </c>
      <c r="D2593" s="4" t="s">
        <v>538</v>
      </c>
      <c r="E2593" s="4" t="s">
        <v>539</v>
      </c>
      <c r="F2593" s="4" t="s">
        <v>84</v>
      </c>
      <c r="G2593" s="4" t="s">
        <v>85</v>
      </c>
      <c r="H2593" s="12"/>
      <c r="I2593" s="12"/>
      <c r="J2593" s="12"/>
      <c r="K2593" s="12"/>
      <c r="L2593" s="12"/>
      <c r="M2593" s="12"/>
      <c r="N2593" s="12"/>
      <c r="O2593" s="12"/>
      <c r="P2593" s="12"/>
      <c r="Q2593" s="12"/>
      <c r="R2593" s="11">
        <v>19.28</v>
      </c>
      <c r="S2593" s="12"/>
      <c r="T2593" s="10">
        <v>19.28</v>
      </c>
    </row>
    <row r="2594" spans="1:20" ht="23.25" thickBot="1" x14ac:dyDescent="0.3">
      <c r="A2594" s="4" t="s">
        <v>513</v>
      </c>
      <c r="B2594" s="4" t="s">
        <v>170</v>
      </c>
      <c r="C2594" s="4" t="s">
        <v>171</v>
      </c>
      <c r="D2594" s="4" t="s">
        <v>538</v>
      </c>
      <c r="E2594" s="4" t="s">
        <v>539</v>
      </c>
      <c r="F2594" s="4" t="s">
        <v>56</v>
      </c>
      <c r="G2594" s="4" t="s">
        <v>57</v>
      </c>
      <c r="H2594" s="8"/>
      <c r="I2594" s="8"/>
      <c r="J2594" s="8"/>
      <c r="K2594" s="8"/>
      <c r="L2594" s="8"/>
      <c r="M2594" s="8"/>
      <c r="N2594" s="8"/>
      <c r="O2594" s="8"/>
      <c r="P2594" s="8"/>
      <c r="Q2594" s="8"/>
      <c r="R2594" s="9">
        <v>137.63999999999999</v>
      </c>
      <c r="S2594" s="8"/>
      <c r="T2594" s="10">
        <v>137.63999999999999</v>
      </c>
    </row>
    <row r="2595" spans="1:20" ht="15.75" thickBot="1" x14ac:dyDescent="0.3">
      <c r="A2595" s="4" t="s">
        <v>513</v>
      </c>
      <c r="B2595" s="4" t="s">
        <v>292</v>
      </c>
      <c r="C2595" s="4" t="s">
        <v>293</v>
      </c>
      <c r="D2595" s="4" t="s">
        <v>514</v>
      </c>
      <c r="E2595" s="4" t="s">
        <v>515</v>
      </c>
      <c r="F2595" s="4" t="s">
        <v>61</v>
      </c>
      <c r="G2595" s="4" t="s">
        <v>62</v>
      </c>
      <c r="H2595" s="12"/>
      <c r="I2595" s="12"/>
      <c r="J2595" s="12"/>
      <c r="K2595" s="11">
        <v>876.72</v>
      </c>
      <c r="L2595" s="12"/>
      <c r="M2595" s="12"/>
      <c r="N2595" s="12"/>
      <c r="O2595" s="11">
        <v>457.66</v>
      </c>
      <c r="P2595" s="12"/>
      <c r="Q2595" s="12"/>
      <c r="R2595" s="12"/>
      <c r="S2595" s="12"/>
      <c r="T2595" s="10">
        <v>1334.38</v>
      </c>
    </row>
    <row r="2596" spans="1:20" ht="15.75" thickBot="1" x14ac:dyDescent="0.3">
      <c r="A2596" s="4" t="s">
        <v>513</v>
      </c>
      <c r="B2596" s="4" t="s">
        <v>292</v>
      </c>
      <c r="C2596" s="4" t="s">
        <v>293</v>
      </c>
      <c r="D2596" s="4" t="s">
        <v>514</v>
      </c>
      <c r="E2596" s="4" t="s">
        <v>515</v>
      </c>
      <c r="F2596" s="4" t="s">
        <v>92</v>
      </c>
      <c r="G2596" s="4" t="s">
        <v>93</v>
      </c>
      <c r="H2596" s="8"/>
      <c r="I2596" s="8"/>
      <c r="J2596" s="8"/>
      <c r="K2596" s="8"/>
      <c r="L2596" s="8"/>
      <c r="M2596" s="9">
        <v>36.200000000000003</v>
      </c>
      <c r="N2596" s="9">
        <v>466.75</v>
      </c>
      <c r="O2596" s="8"/>
      <c r="P2596" s="8"/>
      <c r="Q2596" s="8"/>
      <c r="R2596" s="8"/>
      <c r="S2596" s="8"/>
      <c r="T2596" s="10">
        <v>502.95</v>
      </c>
    </row>
    <row r="2597" spans="1:20" ht="15.75" thickBot="1" x14ac:dyDescent="0.3">
      <c r="A2597" s="4" t="s">
        <v>513</v>
      </c>
      <c r="B2597" s="4" t="s">
        <v>292</v>
      </c>
      <c r="C2597" s="4" t="s">
        <v>293</v>
      </c>
      <c r="D2597" s="4" t="s">
        <v>514</v>
      </c>
      <c r="E2597" s="4" t="s">
        <v>515</v>
      </c>
      <c r="F2597" s="4" t="s">
        <v>235</v>
      </c>
      <c r="G2597" s="4" t="s">
        <v>236</v>
      </c>
      <c r="H2597" s="12"/>
      <c r="I2597" s="12"/>
      <c r="J2597" s="12"/>
      <c r="K2597" s="12"/>
      <c r="L2597" s="12"/>
      <c r="M2597" s="12"/>
      <c r="N2597" s="11">
        <v>113.71</v>
      </c>
      <c r="O2597" s="12"/>
      <c r="P2597" s="12"/>
      <c r="Q2597" s="12"/>
      <c r="R2597" s="12"/>
      <c r="S2597" s="12"/>
      <c r="T2597" s="10">
        <v>113.71</v>
      </c>
    </row>
    <row r="2598" spans="1:20" ht="15.75" thickBot="1" x14ac:dyDescent="0.3">
      <c r="A2598" s="4" t="s">
        <v>513</v>
      </c>
      <c r="B2598" s="4" t="s">
        <v>292</v>
      </c>
      <c r="C2598" s="4" t="s">
        <v>293</v>
      </c>
      <c r="D2598" s="4" t="s">
        <v>514</v>
      </c>
      <c r="E2598" s="4" t="s">
        <v>515</v>
      </c>
      <c r="F2598" s="4" t="s">
        <v>351</v>
      </c>
      <c r="G2598" s="4" t="s">
        <v>352</v>
      </c>
      <c r="H2598" s="8"/>
      <c r="I2598" s="8"/>
      <c r="J2598" s="8"/>
      <c r="K2598" s="8"/>
      <c r="L2598" s="8"/>
      <c r="M2598" s="8"/>
      <c r="N2598" s="9">
        <v>2.27</v>
      </c>
      <c r="O2598" s="8"/>
      <c r="P2598" s="8"/>
      <c r="Q2598" s="8"/>
      <c r="R2598" s="8"/>
      <c r="S2598" s="8"/>
      <c r="T2598" s="10">
        <v>2.27</v>
      </c>
    </row>
    <row r="2599" spans="1:20" ht="15.75" thickBot="1" x14ac:dyDescent="0.3">
      <c r="A2599" s="4" t="s">
        <v>513</v>
      </c>
      <c r="B2599" s="4" t="s">
        <v>292</v>
      </c>
      <c r="C2599" s="4" t="s">
        <v>293</v>
      </c>
      <c r="D2599" s="4" t="s">
        <v>514</v>
      </c>
      <c r="E2599" s="4" t="s">
        <v>515</v>
      </c>
      <c r="F2599" s="4" t="s">
        <v>272</v>
      </c>
      <c r="G2599" s="4" t="s">
        <v>273</v>
      </c>
      <c r="H2599" s="12"/>
      <c r="I2599" s="12"/>
      <c r="J2599" s="12"/>
      <c r="K2599" s="12"/>
      <c r="L2599" s="12"/>
      <c r="M2599" s="12"/>
      <c r="N2599" s="11">
        <v>591.70000000000005</v>
      </c>
      <c r="O2599" s="12"/>
      <c r="P2599" s="12"/>
      <c r="Q2599" s="12"/>
      <c r="R2599" s="12"/>
      <c r="S2599" s="12"/>
      <c r="T2599" s="10">
        <v>591.70000000000005</v>
      </c>
    </row>
    <row r="2600" spans="1:20" ht="15.75" thickBot="1" x14ac:dyDescent="0.3">
      <c r="A2600" s="4" t="s">
        <v>513</v>
      </c>
      <c r="B2600" s="4" t="s">
        <v>292</v>
      </c>
      <c r="C2600" s="4" t="s">
        <v>293</v>
      </c>
      <c r="D2600" s="4" t="s">
        <v>514</v>
      </c>
      <c r="E2600" s="4" t="s">
        <v>515</v>
      </c>
      <c r="F2600" s="4" t="s">
        <v>44</v>
      </c>
      <c r="G2600" s="4" t="s">
        <v>45</v>
      </c>
      <c r="H2600" s="8"/>
      <c r="I2600" s="9">
        <v>75</v>
      </c>
      <c r="J2600" s="9">
        <v>75</v>
      </c>
      <c r="K2600" s="8"/>
      <c r="L2600" s="8"/>
      <c r="M2600" s="8"/>
      <c r="N2600" s="8"/>
      <c r="O2600" s="8"/>
      <c r="P2600" s="8"/>
      <c r="Q2600" s="8"/>
      <c r="R2600" s="8"/>
      <c r="S2600" s="8"/>
      <c r="T2600" s="10">
        <v>150</v>
      </c>
    </row>
    <row r="2601" spans="1:20" ht="15.75" thickBot="1" x14ac:dyDescent="0.3">
      <c r="A2601" s="4" t="s">
        <v>513</v>
      </c>
      <c r="B2601" s="4" t="s">
        <v>292</v>
      </c>
      <c r="C2601" s="4" t="s">
        <v>293</v>
      </c>
      <c r="D2601" s="4" t="s">
        <v>514</v>
      </c>
      <c r="E2601" s="4" t="s">
        <v>515</v>
      </c>
      <c r="F2601" s="4" t="s">
        <v>290</v>
      </c>
      <c r="G2601" s="4" t="s">
        <v>291</v>
      </c>
      <c r="H2601" s="12"/>
      <c r="I2601" s="11">
        <v>600</v>
      </c>
      <c r="J2601" s="12"/>
      <c r="K2601" s="12"/>
      <c r="L2601" s="12"/>
      <c r="M2601" s="12"/>
      <c r="N2601" s="12"/>
      <c r="O2601" s="12"/>
      <c r="P2601" s="12"/>
      <c r="Q2601" s="12"/>
      <c r="R2601" s="12"/>
      <c r="S2601" s="12"/>
      <c r="T2601" s="10">
        <v>600</v>
      </c>
    </row>
    <row r="2602" spans="1:20" ht="15.75" thickBot="1" x14ac:dyDescent="0.3">
      <c r="A2602" s="4" t="s">
        <v>513</v>
      </c>
      <c r="B2602" s="4" t="s">
        <v>292</v>
      </c>
      <c r="C2602" s="4" t="s">
        <v>293</v>
      </c>
      <c r="D2602" s="4" t="s">
        <v>514</v>
      </c>
      <c r="E2602" s="4" t="s">
        <v>515</v>
      </c>
      <c r="F2602" s="4" t="s">
        <v>280</v>
      </c>
      <c r="G2602" s="4" t="s">
        <v>281</v>
      </c>
      <c r="H2602" s="8"/>
      <c r="I2602" s="8"/>
      <c r="J2602" s="8"/>
      <c r="K2602" s="9">
        <v>-2575</v>
      </c>
      <c r="L2602" s="8"/>
      <c r="M2602" s="8"/>
      <c r="N2602" s="8"/>
      <c r="O2602" s="8"/>
      <c r="P2602" s="8"/>
      <c r="Q2602" s="8"/>
      <c r="R2602" s="8"/>
      <c r="S2602" s="8"/>
      <c r="T2602" s="10">
        <v>-2575</v>
      </c>
    </row>
    <row r="2603" spans="1:20" ht="15.75" thickBot="1" x14ac:dyDescent="0.3">
      <c r="A2603" s="4" t="s">
        <v>513</v>
      </c>
      <c r="B2603" s="4" t="s">
        <v>292</v>
      </c>
      <c r="C2603" s="4" t="s">
        <v>293</v>
      </c>
      <c r="D2603" s="4" t="s">
        <v>514</v>
      </c>
      <c r="E2603" s="4" t="s">
        <v>515</v>
      </c>
      <c r="F2603" s="4" t="s">
        <v>256</v>
      </c>
      <c r="G2603" s="4" t="s">
        <v>257</v>
      </c>
      <c r="H2603" s="12"/>
      <c r="I2603" s="12"/>
      <c r="J2603" s="12"/>
      <c r="K2603" s="12"/>
      <c r="L2603" s="12"/>
      <c r="M2603" s="11">
        <v>316</v>
      </c>
      <c r="N2603" s="11">
        <v>5993.35</v>
      </c>
      <c r="O2603" s="12"/>
      <c r="P2603" s="12"/>
      <c r="Q2603" s="12"/>
      <c r="R2603" s="11">
        <v>60</v>
      </c>
      <c r="S2603" s="12"/>
      <c r="T2603" s="10">
        <v>6369.35</v>
      </c>
    </row>
    <row r="2604" spans="1:20" ht="15.75" thickBot="1" x14ac:dyDescent="0.3">
      <c r="A2604" s="4" t="s">
        <v>513</v>
      </c>
      <c r="B2604" s="4" t="s">
        <v>292</v>
      </c>
      <c r="C2604" s="4" t="s">
        <v>293</v>
      </c>
      <c r="D2604" s="4" t="s">
        <v>514</v>
      </c>
      <c r="E2604" s="4" t="s">
        <v>515</v>
      </c>
      <c r="F2604" s="4" t="s">
        <v>284</v>
      </c>
      <c r="G2604" s="4" t="s">
        <v>285</v>
      </c>
      <c r="H2604" s="8"/>
      <c r="I2604" s="8"/>
      <c r="J2604" s="8"/>
      <c r="K2604" s="8"/>
      <c r="L2604" s="8"/>
      <c r="M2604" s="8"/>
      <c r="N2604" s="9">
        <v>1200</v>
      </c>
      <c r="O2604" s="8"/>
      <c r="P2604" s="8"/>
      <c r="Q2604" s="8"/>
      <c r="R2604" s="8"/>
      <c r="S2604" s="8"/>
      <c r="T2604" s="10">
        <v>1200</v>
      </c>
    </row>
    <row r="2605" spans="1:20" ht="15.75" thickBot="1" x14ac:dyDescent="0.3">
      <c r="A2605" s="4" t="s">
        <v>513</v>
      </c>
      <c r="B2605" s="4" t="s">
        <v>292</v>
      </c>
      <c r="C2605" s="4" t="s">
        <v>293</v>
      </c>
      <c r="D2605" s="4" t="s">
        <v>514</v>
      </c>
      <c r="E2605" s="4" t="s">
        <v>515</v>
      </c>
      <c r="F2605" s="4" t="s">
        <v>26</v>
      </c>
      <c r="G2605" s="4" t="s">
        <v>27</v>
      </c>
      <c r="H2605" s="11">
        <v>-3250.4</v>
      </c>
      <c r="I2605" s="11">
        <v>-3395.4</v>
      </c>
      <c r="J2605" s="12"/>
      <c r="K2605" s="12"/>
      <c r="L2605" s="12"/>
      <c r="M2605" s="12"/>
      <c r="N2605" s="12"/>
      <c r="O2605" s="12"/>
      <c r="P2605" s="12"/>
      <c r="Q2605" s="12"/>
      <c r="R2605" s="12"/>
      <c r="S2605" s="12"/>
      <c r="T2605" s="10">
        <v>-6645.8</v>
      </c>
    </row>
    <row r="2606" spans="1:20" ht="15.75" thickBot="1" x14ac:dyDescent="0.3">
      <c r="A2606" s="4" t="s">
        <v>513</v>
      </c>
      <c r="B2606" s="4" t="s">
        <v>292</v>
      </c>
      <c r="C2606" s="4" t="s">
        <v>293</v>
      </c>
      <c r="D2606" s="4" t="s">
        <v>514</v>
      </c>
      <c r="E2606" s="4" t="s">
        <v>515</v>
      </c>
      <c r="F2606" s="4" t="s">
        <v>260</v>
      </c>
      <c r="G2606" s="4" t="s">
        <v>261</v>
      </c>
      <c r="H2606" s="9">
        <v>6790.8</v>
      </c>
      <c r="I2606" s="9">
        <v>6790.8</v>
      </c>
      <c r="J2606" s="9">
        <v>3395.4</v>
      </c>
      <c r="K2606" s="9">
        <v>3395.4</v>
      </c>
      <c r="L2606" s="9">
        <v>3395.4</v>
      </c>
      <c r="M2606" s="9">
        <v>4999.72</v>
      </c>
      <c r="N2606" s="8"/>
      <c r="O2606" s="9">
        <v>1203.0999999999999</v>
      </c>
      <c r="P2606" s="8"/>
      <c r="Q2606" s="8"/>
      <c r="R2606" s="8"/>
      <c r="S2606" s="8"/>
      <c r="T2606" s="10">
        <v>29970.62</v>
      </c>
    </row>
    <row r="2607" spans="1:20" ht="15.75" thickBot="1" x14ac:dyDescent="0.3">
      <c r="A2607" s="4" t="s">
        <v>513</v>
      </c>
      <c r="B2607" s="4" t="s">
        <v>292</v>
      </c>
      <c r="C2607" s="4" t="s">
        <v>293</v>
      </c>
      <c r="D2607" s="4" t="s">
        <v>514</v>
      </c>
      <c r="E2607" s="4" t="s">
        <v>515</v>
      </c>
      <c r="F2607" s="4" t="s">
        <v>353</v>
      </c>
      <c r="G2607" s="4" t="s">
        <v>354</v>
      </c>
      <c r="H2607" s="12"/>
      <c r="I2607" s="12"/>
      <c r="J2607" s="12"/>
      <c r="K2607" s="12"/>
      <c r="L2607" s="12"/>
      <c r="M2607" s="12"/>
      <c r="N2607" s="12"/>
      <c r="O2607" s="12"/>
      <c r="P2607" s="12"/>
      <c r="Q2607" s="11">
        <v>-4402.99</v>
      </c>
      <c r="R2607" s="12"/>
      <c r="S2607" s="12"/>
      <c r="T2607" s="10">
        <v>-4402.99</v>
      </c>
    </row>
    <row r="2608" spans="1:20" ht="15.75" thickBot="1" x14ac:dyDescent="0.3">
      <c r="A2608" s="4" t="s">
        <v>513</v>
      </c>
      <c r="B2608" s="4" t="s">
        <v>292</v>
      </c>
      <c r="C2608" s="4" t="s">
        <v>293</v>
      </c>
      <c r="D2608" s="4" t="s">
        <v>514</v>
      </c>
      <c r="E2608" s="4" t="s">
        <v>515</v>
      </c>
      <c r="F2608" s="4" t="s">
        <v>56</v>
      </c>
      <c r="G2608" s="4" t="s">
        <v>57</v>
      </c>
      <c r="H2608" s="8"/>
      <c r="I2608" s="9">
        <v>573.63</v>
      </c>
      <c r="J2608" s="8"/>
      <c r="K2608" s="9">
        <v>1528.64</v>
      </c>
      <c r="L2608" s="9">
        <v>191.3</v>
      </c>
      <c r="M2608" s="9">
        <v>7413.42</v>
      </c>
      <c r="N2608" s="9">
        <v>6422.56</v>
      </c>
      <c r="O2608" s="8"/>
      <c r="P2608" s="8"/>
      <c r="Q2608" s="8"/>
      <c r="R2608" s="8"/>
      <c r="S2608" s="8"/>
      <c r="T2608" s="10">
        <v>16129.55</v>
      </c>
    </row>
    <row r="2609" spans="1:20" ht="15.75" thickBot="1" x14ac:dyDescent="0.3">
      <c r="A2609" s="4" t="s">
        <v>513</v>
      </c>
      <c r="B2609" s="4" t="s">
        <v>292</v>
      </c>
      <c r="C2609" s="4" t="s">
        <v>293</v>
      </c>
      <c r="D2609" s="4" t="s">
        <v>514</v>
      </c>
      <c r="E2609" s="4" t="s">
        <v>515</v>
      </c>
      <c r="F2609" s="4" t="s">
        <v>68</v>
      </c>
      <c r="G2609" s="4" t="s">
        <v>69</v>
      </c>
      <c r="H2609" s="12"/>
      <c r="I2609" s="12"/>
      <c r="J2609" s="12"/>
      <c r="K2609" s="11">
        <v>385.8</v>
      </c>
      <c r="L2609" s="12"/>
      <c r="M2609" s="11">
        <v>1325.95</v>
      </c>
      <c r="N2609" s="11">
        <v>1615.93</v>
      </c>
      <c r="O2609" s="12"/>
      <c r="P2609" s="12"/>
      <c r="Q2609" s="12"/>
      <c r="R2609" s="12"/>
      <c r="S2609" s="12"/>
      <c r="T2609" s="10">
        <v>3327.68</v>
      </c>
    </row>
    <row r="2610" spans="1:20" ht="15.75" thickBot="1" x14ac:dyDescent="0.3">
      <c r="A2610" s="4" t="s">
        <v>513</v>
      </c>
      <c r="B2610" s="4" t="s">
        <v>292</v>
      </c>
      <c r="C2610" s="4" t="s">
        <v>293</v>
      </c>
      <c r="D2610" s="4" t="s">
        <v>514</v>
      </c>
      <c r="E2610" s="4" t="s">
        <v>515</v>
      </c>
      <c r="F2610" s="4" t="s">
        <v>156</v>
      </c>
      <c r="G2610" s="4" t="s">
        <v>157</v>
      </c>
      <c r="H2610" s="8"/>
      <c r="I2610" s="8"/>
      <c r="J2610" s="8"/>
      <c r="K2610" s="9">
        <v>21.43</v>
      </c>
      <c r="L2610" s="8"/>
      <c r="M2610" s="8"/>
      <c r="N2610" s="9">
        <v>42.86</v>
      </c>
      <c r="O2610" s="8"/>
      <c r="P2610" s="8"/>
      <c r="Q2610" s="8"/>
      <c r="R2610" s="8"/>
      <c r="S2610" s="8"/>
      <c r="T2610" s="10">
        <v>64.290000000000006</v>
      </c>
    </row>
    <row r="2611" spans="1:20" ht="23.25" thickBot="1" x14ac:dyDescent="0.3">
      <c r="A2611" s="4" t="s">
        <v>513</v>
      </c>
      <c r="B2611" s="4" t="s">
        <v>292</v>
      </c>
      <c r="C2611" s="4" t="s">
        <v>293</v>
      </c>
      <c r="D2611" s="4" t="s">
        <v>532</v>
      </c>
      <c r="E2611" s="4" t="s">
        <v>533</v>
      </c>
      <c r="F2611" s="4" t="s">
        <v>50</v>
      </c>
      <c r="G2611" s="4" t="s">
        <v>51</v>
      </c>
      <c r="H2611" s="12"/>
      <c r="I2611" s="11">
        <v>437</v>
      </c>
      <c r="J2611" s="12"/>
      <c r="K2611" s="12"/>
      <c r="L2611" s="12"/>
      <c r="M2611" s="12"/>
      <c r="N2611" s="12"/>
      <c r="O2611" s="12"/>
      <c r="P2611" s="12"/>
      <c r="Q2611" s="12"/>
      <c r="R2611" s="12"/>
      <c r="S2611" s="12"/>
      <c r="T2611" s="10">
        <v>437</v>
      </c>
    </row>
    <row r="2612" spans="1:20" ht="23.25" thickBot="1" x14ac:dyDescent="0.3">
      <c r="A2612" s="4" t="s">
        <v>513</v>
      </c>
      <c r="B2612" s="4" t="s">
        <v>292</v>
      </c>
      <c r="C2612" s="4" t="s">
        <v>293</v>
      </c>
      <c r="D2612" s="4" t="s">
        <v>532</v>
      </c>
      <c r="E2612" s="4" t="s">
        <v>533</v>
      </c>
      <c r="F2612" s="4" t="s">
        <v>65</v>
      </c>
      <c r="G2612" s="4" t="s">
        <v>66</v>
      </c>
      <c r="H2612" s="9">
        <v>323.48</v>
      </c>
      <c r="I2612" s="8"/>
      <c r="J2612" s="8"/>
      <c r="K2612" s="9">
        <v>447.09</v>
      </c>
      <c r="L2612" s="9">
        <v>1035.9100000000001</v>
      </c>
      <c r="M2612" s="9">
        <v>777.88</v>
      </c>
      <c r="N2612" s="9">
        <v>2060.91</v>
      </c>
      <c r="O2612" s="9">
        <v>444.59</v>
      </c>
      <c r="P2612" s="9">
        <v>2130.27</v>
      </c>
      <c r="Q2612" s="9">
        <v>1707.29</v>
      </c>
      <c r="R2612" s="9">
        <v>1915.59</v>
      </c>
      <c r="S2612" s="9">
        <v>166.58</v>
      </c>
      <c r="T2612" s="10">
        <v>11009.59</v>
      </c>
    </row>
    <row r="2613" spans="1:20" ht="23.25" thickBot="1" x14ac:dyDescent="0.3">
      <c r="A2613" s="4" t="s">
        <v>513</v>
      </c>
      <c r="B2613" s="4" t="s">
        <v>292</v>
      </c>
      <c r="C2613" s="4" t="s">
        <v>293</v>
      </c>
      <c r="D2613" s="4" t="s">
        <v>532</v>
      </c>
      <c r="E2613" s="4" t="s">
        <v>533</v>
      </c>
      <c r="F2613" s="4" t="s">
        <v>56</v>
      </c>
      <c r="G2613" s="4" t="s">
        <v>57</v>
      </c>
      <c r="H2613" s="11">
        <v>1030.3</v>
      </c>
      <c r="I2613" s="11">
        <v>183.63</v>
      </c>
      <c r="J2613" s="11">
        <v>1950.05</v>
      </c>
      <c r="K2613" s="11">
        <v>608.46</v>
      </c>
      <c r="L2613" s="11">
        <v>539.49</v>
      </c>
      <c r="M2613" s="11">
        <v>1599.22</v>
      </c>
      <c r="N2613" s="11">
        <v>2806.86</v>
      </c>
      <c r="O2613" s="11">
        <v>1189.58</v>
      </c>
      <c r="P2613" s="11">
        <v>1750.38</v>
      </c>
      <c r="Q2613" s="11">
        <v>2593.04</v>
      </c>
      <c r="R2613" s="11">
        <v>1490.51</v>
      </c>
      <c r="S2613" s="11">
        <v>921.22</v>
      </c>
      <c r="T2613" s="10">
        <v>16662.740000000002</v>
      </c>
    </row>
    <row r="2614" spans="1:20" ht="23.25" thickBot="1" x14ac:dyDescent="0.3">
      <c r="A2614" s="4" t="s">
        <v>513</v>
      </c>
      <c r="B2614" s="4" t="s">
        <v>292</v>
      </c>
      <c r="C2614" s="4" t="s">
        <v>293</v>
      </c>
      <c r="D2614" s="4" t="s">
        <v>532</v>
      </c>
      <c r="E2614" s="4" t="s">
        <v>533</v>
      </c>
      <c r="F2614" s="4" t="s">
        <v>68</v>
      </c>
      <c r="G2614" s="4" t="s">
        <v>69</v>
      </c>
      <c r="H2614" s="9">
        <v>662.62</v>
      </c>
      <c r="I2614" s="8"/>
      <c r="J2614" s="8"/>
      <c r="K2614" s="9">
        <v>435.54</v>
      </c>
      <c r="L2614" s="9">
        <v>1180.9000000000001</v>
      </c>
      <c r="M2614" s="9">
        <v>930.12</v>
      </c>
      <c r="N2614" s="9">
        <v>788.18</v>
      </c>
      <c r="O2614" s="9">
        <v>549.32000000000005</v>
      </c>
      <c r="P2614" s="9">
        <v>993.88</v>
      </c>
      <c r="Q2614" s="9">
        <v>1651.86</v>
      </c>
      <c r="R2614" s="8"/>
      <c r="S2614" s="9">
        <v>93.71</v>
      </c>
      <c r="T2614" s="10">
        <v>7286.13</v>
      </c>
    </row>
    <row r="2615" spans="1:20" ht="23.25" thickBot="1" x14ac:dyDescent="0.3">
      <c r="A2615" s="4" t="s">
        <v>513</v>
      </c>
      <c r="B2615" s="4" t="s">
        <v>292</v>
      </c>
      <c r="C2615" s="4" t="s">
        <v>293</v>
      </c>
      <c r="D2615" s="4" t="s">
        <v>532</v>
      </c>
      <c r="E2615" s="4" t="s">
        <v>533</v>
      </c>
      <c r="F2615" s="4" t="s">
        <v>156</v>
      </c>
      <c r="G2615" s="4" t="s">
        <v>157</v>
      </c>
      <c r="H2615" s="12"/>
      <c r="I2615" s="12"/>
      <c r="J2615" s="12"/>
      <c r="K2615" s="12"/>
      <c r="L2615" s="11">
        <v>64.290000000000006</v>
      </c>
      <c r="M2615" s="12"/>
      <c r="N2615" s="11">
        <v>42.86</v>
      </c>
      <c r="O2615" s="12"/>
      <c r="P2615" s="11">
        <v>42.86</v>
      </c>
      <c r="Q2615" s="12"/>
      <c r="R2615" s="11">
        <v>42.86</v>
      </c>
      <c r="S2615" s="12"/>
      <c r="T2615" s="10">
        <v>192.87</v>
      </c>
    </row>
    <row r="2616" spans="1:20" ht="15.75" thickBot="1" x14ac:dyDescent="0.3">
      <c r="A2616" s="4" t="s">
        <v>513</v>
      </c>
      <c r="B2616" s="4" t="s">
        <v>292</v>
      </c>
      <c r="C2616" s="4" t="s">
        <v>293</v>
      </c>
      <c r="D2616" s="4" t="s">
        <v>524</v>
      </c>
      <c r="E2616" s="4" t="s">
        <v>525</v>
      </c>
      <c r="F2616" s="4" t="s">
        <v>61</v>
      </c>
      <c r="G2616" s="4" t="s">
        <v>62</v>
      </c>
      <c r="H2616" s="8"/>
      <c r="I2616" s="8"/>
      <c r="J2616" s="8"/>
      <c r="K2616" s="8"/>
      <c r="L2616" s="8"/>
      <c r="M2616" s="8"/>
      <c r="N2616" s="9">
        <v>83.9</v>
      </c>
      <c r="O2616" s="8"/>
      <c r="P2616" s="8"/>
      <c r="Q2616" s="8"/>
      <c r="R2616" s="8"/>
      <c r="S2616" s="8"/>
      <c r="T2616" s="10">
        <v>83.9</v>
      </c>
    </row>
    <row r="2617" spans="1:20" ht="15.75" thickBot="1" x14ac:dyDescent="0.3">
      <c r="A2617" s="4" t="s">
        <v>513</v>
      </c>
      <c r="B2617" s="4" t="s">
        <v>292</v>
      </c>
      <c r="C2617" s="4" t="s">
        <v>293</v>
      </c>
      <c r="D2617" s="4" t="s">
        <v>524</v>
      </c>
      <c r="E2617" s="4" t="s">
        <v>525</v>
      </c>
      <c r="F2617" s="4" t="s">
        <v>92</v>
      </c>
      <c r="G2617" s="4" t="s">
        <v>93</v>
      </c>
      <c r="H2617" s="11">
        <v>168.35</v>
      </c>
      <c r="I2617" s="12"/>
      <c r="J2617" s="12"/>
      <c r="K2617" s="12"/>
      <c r="L2617" s="12"/>
      <c r="M2617" s="11">
        <v>205.84</v>
      </c>
      <c r="N2617" s="12"/>
      <c r="O2617" s="11">
        <v>488.14</v>
      </c>
      <c r="P2617" s="12"/>
      <c r="Q2617" s="12"/>
      <c r="R2617" s="12"/>
      <c r="S2617" s="12"/>
      <c r="T2617" s="10">
        <v>862.33</v>
      </c>
    </row>
    <row r="2618" spans="1:20" ht="15.75" thickBot="1" x14ac:dyDescent="0.3">
      <c r="A2618" s="4" t="s">
        <v>513</v>
      </c>
      <c r="B2618" s="4" t="s">
        <v>292</v>
      </c>
      <c r="C2618" s="4" t="s">
        <v>293</v>
      </c>
      <c r="D2618" s="4" t="s">
        <v>524</v>
      </c>
      <c r="E2618" s="4" t="s">
        <v>525</v>
      </c>
      <c r="F2618" s="4" t="s">
        <v>270</v>
      </c>
      <c r="G2618" s="4" t="s">
        <v>271</v>
      </c>
      <c r="H2618" s="9">
        <v>59.74</v>
      </c>
      <c r="I2618" s="8"/>
      <c r="J2618" s="8"/>
      <c r="K2618" s="8"/>
      <c r="L2618" s="8"/>
      <c r="M2618" s="8"/>
      <c r="N2618" s="8"/>
      <c r="O2618" s="8"/>
      <c r="P2618" s="8"/>
      <c r="Q2618" s="8"/>
      <c r="R2618" s="8"/>
      <c r="S2618" s="8"/>
      <c r="T2618" s="10">
        <v>59.74</v>
      </c>
    </row>
    <row r="2619" spans="1:20" ht="15.75" thickBot="1" x14ac:dyDescent="0.3">
      <c r="A2619" s="4" t="s">
        <v>513</v>
      </c>
      <c r="B2619" s="4" t="s">
        <v>292</v>
      </c>
      <c r="C2619" s="4" t="s">
        <v>293</v>
      </c>
      <c r="D2619" s="4" t="s">
        <v>524</v>
      </c>
      <c r="E2619" s="4" t="s">
        <v>525</v>
      </c>
      <c r="F2619" s="4" t="s">
        <v>272</v>
      </c>
      <c r="G2619" s="4" t="s">
        <v>273</v>
      </c>
      <c r="H2619" s="12"/>
      <c r="I2619" s="11">
        <v>380</v>
      </c>
      <c r="J2619" s="11">
        <v>119.38</v>
      </c>
      <c r="K2619" s="12"/>
      <c r="L2619" s="12"/>
      <c r="M2619" s="11">
        <v>224.62</v>
      </c>
      <c r="N2619" s="11">
        <v>628.12</v>
      </c>
      <c r="O2619" s="12"/>
      <c r="P2619" s="12"/>
      <c r="Q2619" s="11">
        <v>278.93</v>
      </c>
      <c r="R2619" s="12"/>
      <c r="S2619" s="12"/>
      <c r="T2619" s="10">
        <v>1631.05</v>
      </c>
    </row>
    <row r="2620" spans="1:20" ht="15.75" thickBot="1" x14ac:dyDescent="0.3">
      <c r="A2620" s="4" t="s">
        <v>513</v>
      </c>
      <c r="B2620" s="4" t="s">
        <v>292</v>
      </c>
      <c r="C2620" s="4" t="s">
        <v>293</v>
      </c>
      <c r="D2620" s="4" t="s">
        <v>524</v>
      </c>
      <c r="E2620" s="4" t="s">
        <v>525</v>
      </c>
      <c r="F2620" s="4" t="s">
        <v>44</v>
      </c>
      <c r="G2620" s="4" t="s">
        <v>45</v>
      </c>
      <c r="H2620" s="8"/>
      <c r="I2620" s="8"/>
      <c r="J2620" s="8"/>
      <c r="K2620" s="8"/>
      <c r="L2620" s="9">
        <v>582.5</v>
      </c>
      <c r="M2620" s="9">
        <v>1532.5</v>
      </c>
      <c r="N2620" s="9">
        <v>-1945.99</v>
      </c>
      <c r="O2620" s="8"/>
      <c r="P2620" s="8"/>
      <c r="Q2620" s="8"/>
      <c r="R2620" s="8"/>
      <c r="S2620" s="8"/>
      <c r="T2620" s="10">
        <v>169.01</v>
      </c>
    </row>
    <row r="2621" spans="1:20" ht="15.75" thickBot="1" x14ac:dyDescent="0.3">
      <c r="A2621" s="4" t="s">
        <v>513</v>
      </c>
      <c r="B2621" s="4" t="s">
        <v>292</v>
      </c>
      <c r="C2621" s="4" t="s">
        <v>293</v>
      </c>
      <c r="D2621" s="4" t="s">
        <v>524</v>
      </c>
      <c r="E2621" s="4" t="s">
        <v>525</v>
      </c>
      <c r="F2621" s="4" t="s">
        <v>290</v>
      </c>
      <c r="G2621" s="4" t="s">
        <v>291</v>
      </c>
      <c r="H2621" s="12"/>
      <c r="I2621" s="12"/>
      <c r="J2621" s="12"/>
      <c r="K2621" s="12"/>
      <c r="L2621" s="12"/>
      <c r="M2621" s="11">
        <v>73.5</v>
      </c>
      <c r="N2621" s="12"/>
      <c r="O2621" s="11">
        <v>4450</v>
      </c>
      <c r="P2621" s="12"/>
      <c r="Q2621" s="11">
        <v>-4450</v>
      </c>
      <c r="R2621" s="12"/>
      <c r="S2621" s="12"/>
      <c r="T2621" s="10">
        <v>73.5</v>
      </c>
    </row>
    <row r="2622" spans="1:20" ht="15.75" thickBot="1" x14ac:dyDescent="0.3">
      <c r="A2622" s="4" t="s">
        <v>513</v>
      </c>
      <c r="B2622" s="4" t="s">
        <v>292</v>
      </c>
      <c r="C2622" s="4" t="s">
        <v>293</v>
      </c>
      <c r="D2622" s="4" t="s">
        <v>524</v>
      </c>
      <c r="E2622" s="4" t="s">
        <v>525</v>
      </c>
      <c r="F2622" s="4" t="s">
        <v>280</v>
      </c>
      <c r="G2622" s="4" t="s">
        <v>281</v>
      </c>
      <c r="H2622" s="8"/>
      <c r="I2622" s="8"/>
      <c r="J2622" s="8"/>
      <c r="K2622" s="8"/>
      <c r="L2622" s="8"/>
      <c r="M2622" s="8"/>
      <c r="N2622" s="8"/>
      <c r="O2622" s="9">
        <v>1250</v>
      </c>
      <c r="P2622" s="8"/>
      <c r="Q2622" s="9">
        <v>4450</v>
      </c>
      <c r="R2622" s="8"/>
      <c r="S2622" s="8"/>
      <c r="T2622" s="10">
        <v>5700</v>
      </c>
    </row>
    <row r="2623" spans="1:20" ht="15.75" thickBot="1" x14ac:dyDescent="0.3">
      <c r="A2623" s="4" t="s">
        <v>513</v>
      </c>
      <c r="B2623" s="4" t="s">
        <v>292</v>
      </c>
      <c r="C2623" s="4" t="s">
        <v>293</v>
      </c>
      <c r="D2623" s="4" t="s">
        <v>524</v>
      </c>
      <c r="E2623" s="4" t="s">
        <v>525</v>
      </c>
      <c r="F2623" s="4" t="s">
        <v>256</v>
      </c>
      <c r="G2623" s="4" t="s">
        <v>257</v>
      </c>
      <c r="H2623" s="11">
        <v>1561</v>
      </c>
      <c r="I2623" s="11">
        <v>1792</v>
      </c>
      <c r="J2623" s="11">
        <v>4007</v>
      </c>
      <c r="K2623" s="12"/>
      <c r="L2623" s="12"/>
      <c r="M2623" s="11">
        <v>1140</v>
      </c>
      <c r="N2623" s="11">
        <v>4752</v>
      </c>
      <c r="O2623" s="11">
        <v>25</v>
      </c>
      <c r="P2623" s="12"/>
      <c r="Q2623" s="12"/>
      <c r="R2623" s="11">
        <v>511.75</v>
      </c>
      <c r="S2623" s="12"/>
      <c r="T2623" s="10">
        <v>13788.75</v>
      </c>
    </row>
    <row r="2624" spans="1:20" ht="15.75" thickBot="1" x14ac:dyDescent="0.3">
      <c r="A2624" s="4" t="s">
        <v>513</v>
      </c>
      <c r="B2624" s="4" t="s">
        <v>292</v>
      </c>
      <c r="C2624" s="4" t="s">
        <v>293</v>
      </c>
      <c r="D2624" s="4" t="s">
        <v>524</v>
      </c>
      <c r="E2624" s="4" t="s">
        <v>525</v>
      </c>
      <c r="F2624" s="4" t="s">
        <v>50</v>
      </c>
      <c r="G2624" s="4" t="s">
        <v>51</v>
      </c>
      <c r="H2624" s="8"/>
      <c r="I2624" s="8"/>
      <c r="J2624" s="8"/>
      <c r="K2624" s="8"/>
      <c r="L2624" s="9">
        <v>500.8</v>
      </c>
      <c r="M2624" s="8"/>
      <c r="N2624" s="8"/>
      <c r="O2624" s="8"/>
      <c r="P2624" s="8"/>
      <c r="Q2624" s="8"/>
      <c r="R2624" s="8"/>
      <c r="S2624" s="8"/>
      <c r="T2624" s="10">
        <v>500.8</v>
      </c>
    </row>
    <row r="2625" spans="1:20" ht="15.75" thickBot="1" x14ac:dyDescent="0.3">
      <c r="A2625" s="4" t="s">
        <v>513</v>
      </c>
      <c r="B2625" s="4" t="s">
        <v>292</v>
      </c>
      <c r="C2625" s="4" t="s">
        <v>293</v>
      </c>
      <c r="D2625" s="4" t="s">
        <v>524</v>
      </c>
      <c r="E2625" s="4" t="s">
        <v>525</v>
      </c>
      <c r="F2625" s="4" t="s">
        <v>284</v>
      </c>
      <c r="G2625" s="4" t="s">
        <v>285</v>
      </c>
      <c r="H2625" s="12"/>
      <c r="I2625" s="11">
        <v>775</v>
      </c>
      <c r="J2625" s="11">
        <v>400</v>
      </c>
      <c r="K2625" s="12"/>
      <c r="L2625" s="11">
        <v>2264</v>
      </c>
      <c r="M2625" s="12"/>
      <c r="N2625" s="11">
        <v>1500</v>
      </c>
      <c r="O2625" s="12"/>
      <c r="P2625" s="12"/>
      <c r="Q2625" s="11">
        <v>500</v>
      </c>
      <c r="R2625" s="12"/>
      <c r="S2625" s="12"/>
      <c r="T2625" s="10">
        <v>5439</v>
      </c>
    </row>
    <row r="2626" spans="1:20" ht="15.75" thickBot="1" x14ac:dyDescent="0.3">
      <c r="A2626" s="4" t="s">
        <v>513</v>
      </c>
      <c r="B2626" s="4" t="s">
        <v>292</v>
      </c>
      <c r="C2626" s="4" t="s">
        <v>293</v>
      </c>
      <c r="D2626" s="4" t="s">
        <v>524</v>
      </c>
      <c r="E2626" s="4" t="s">
        <v>525</v>
      </c>
      <c r="F2626" s="4" t="s">
        <v>26</v>
      </c>
      <c r="G2626" s="4" t="s">
        <v>27</v>
      </c>
      <c r="H2626" s="8"/>
      <c r="I2626" s="8"/>
      <c r="J2626" s="8"/>
      <c r="K2626" s="8"/>
      <c r="L2626" s="8"/>
      <c r="M2626" s="9">
        <v>26.4</v>
      </c>
      <c r="N2626" s="8"/>
      <c r="O2626" s="8"/>
      <c r="P2626" s="8"/>
      <c r="Q2626" s="8"/>
      <c r="R2626" s="8"/>
      <c r="S2626" s="8"/>
      <c r="T2626" s="10">
        <v>26.4</v>
      </c>
    </row>
    <row r="2627" spans="1:20" ht="15.75" thickBot="1" x14ac:dyDescent="0.3">
      <c r="A2627" s="4" t="s">
        <v>513</v>
      </c>
      <c r="B2627" s="4" t="s">
        <v>292</v>
      </c>
      <c r="C2627" s="4" t="s">
        <v>293</v>
      </c>
      <c r="D2627" s="4" t="s">
        <v>524</v>
      </c>
      <c r="E2627" s="4" t="s">
        <v>525</v>
      </c>
      <c r="F2627" s="4" t="s">
        <v>353</v>
      </c>
      <c r="G2627" s="4" t="s">
        <v>354</v>
      </c>
      <c r="H2627" s="11">
        <v>-806.14</v>
      </c>
      <c r="I2627" s="12"/>
      <c r="J2627" s="12"/>
      <c r="K2627" s="12"/>
      <c r="L2627" s="12"/>
      <c r="M2627" s="12"/>
      <c r="N2627" s="12"/>
      <c r="O2627" s="12"/>
      <c r="P2627" s="12"/>
      <c r="Q2627" s="12"/>
      <c r="R2627" s="12"/>
      <c r="S2627" s="12"/>
      <c r="T2627" s="10">
        <v>-806.14</v>
      </c>
    </row>
    <row r="2628" spans="1:20" ht="15.75" thickBot="1" x14ac:dyDescent="0.3">
      <c r="A2628" s="4" t="s">
        <v>513</v>
      </c>
      <c r="B2628" s="4" t="s">
        <v>292</v>
      </c>
      <c r="C2628" s="4" t="s">
        <v>293</v>
      </c>
      <c r="D2628" s="4" t="s">
        <v>524</v>
      </c>
      <c r="E2628" s="4" t="s">
        <v>525</v>
      </c>
      <c r="F2628" s="4" t="s">
        <v>286</v>
      </c>
      <c r="G2628" s="4" t="s">
        <v>287</v>
      </c>
      <c r="H2628" s="8"/>
      <c r="I2628" s="8"/>
      <c r="J2628" s="8"/>
      <c r="K2628" s="8"/>
      <c r="L2628" s="8"/>
      <c r="M2628" s="8"/>
      <c r="N2628" s="8"/>
      <c r="O2628" s="8"/>
      <c r="P2628" s="8"/>
      <c r="Q2628" s="8"/>
      <c r="R2628" s="8"/>
      <c r="S2628" s="9">
        <v>-7132.36</v>
      </c>
      <c r="T2628" s="10">
        <v>-7132.36</v>
      </c>
    </row>
    <row r="2629" spans="1:20" ht="15.75" thickBot="1" x14ac:dyDescent="0.3">
      <c r="A2629" s="4" t="s">
        <v>513</v>
      </c>
      <c r="B2629" s="4" t="s">
        <v>292</v>
      </c>
      <c r="C2629" s="4" t="s">
        <v>293</v>
      </c>
      <c r="D2629" s="4" t="s">
        <v>524</v>
      </c>
      <c r="E2629" s="4" t="s">
        <v>525</v>
      </c>
      <c r="F2629" s="4" t="s">
        <v>56</v>
      </c>
      <c r="G2629" s="4" t="s">
        <v>57</v>
      </c>
      <c r="H2629" s="11">
        <v>2875.75</v>
      </c>
      <c r="I2629" s="11">
        <v>5661.68</v>
      </c>
      <c r="J2629" s="11">
        <v>1632.56</v>
      </c>
      <c r="K2629" s="11">
        <v>97.38</v>
      </c>
      <c r="L2629" s="11">
        <v>5359.54</v>
      </c>
      <c r="M2629" s="11">
        <v>198.88</v>
      </c>
      <c r="N2629" s="11">
        <v>9895.89</v>
      </c>
      <c r="O2629" s="11">
        <v>780.36</v>
      </c>
      <c r="P2629" s="11">
        <v>390.18</v>
      </c>
      <c r="Q2629" s="12"/>
      <c r="R2629" s="12"/>
      <c r="S2629" s="11">
        <v>-4720.91</v>
      </c>
      <c r="T2629" s="10">
        <v>22171.31</v>
      </c>
    </row>
    <row r="2630" spans="1:20" ht="15.75" thickBot="1" x14ac:dyDescent="0.3">
      <c r="A2630" s="4" t="s">
        <v>513</v>
      </c>
      <c r="B2630" s="4" t="s">
        <v>292</v>
      </c>
      <c r="C2630" s="4" t="s">
        <v>293</v>
      </c>
      <c r="D2630" s="4" t="s">
        <v>524</v>
      </c>
      <c r="E2630" s="4" t="s">
        <v>525</v>
      </c>
      <c r="F2630" s="4" t="s">
        <v>68</v>
      </c>
      <c r="G2630" s="4" t="s">
        <v>69</v>
      </c>
      <c r="H2630" s="9">
        <v>189.46</v>
      </c>
      <c r="I2630" s="9">
        <v>456.93</v>
      </c>
      <c r="J2630" s="8"/>
      <c r="K2630" s="8"/>
      <c r="L2630" s="9">
        <v>562.32000000000005</v>
      </c>
      <c r="M2630" s="8"/>
      <c r="N2630" s="9">
        <v>47.36</v>
      </c>
      <c r="O2630" s="8"/>
      <c r="P2630" s="8"/>
      <c r="Q2630" s="8"/>
      <c r="R2630" s="8"/>
      <c r="S2630" s="9">
        <v>-562.32000000000005</v>
      </c>
      <c r="T2630" s="10">
        <v>693.75</v>
      </c>
    </row>
    <row r="2631" spans="1:20" ht="15.75" thickBot="1" x14ac:dyDescent="0.3">
      <c r="A2631" s="4" t="s">
        <v>513</v>
      </c>
      <c r="B2631" s="4" t="s">
        <v>292</v>
      </c>
      <c r="C2631" s="4" t="s">
        <v>293</v>
      </c>
      <c r="D2631" s="4" t="s">
        <v>530</v>
      </c>
      <c r="E2631" s="4" t="s">
        <v>531</v>
      </c>
      <c r="F2631" s="4" t="s">
        <v>290</v>
      </c>
      <c r="G2631" s="4" t="s">
        <v>291</v>
      </c>
      <c r="H2631" s="12"/>
      <c r="I2631" s="12"/>
      <c r="J2631" s="12"/>
      <c r="K2631" s="12"/>
      <c r="L2631" s="12"/>
      <c r="M2631" s="12"/>
      <c r="N2631" s="12"/>
      <c r="O2631" s="12"/>
      <c r="P2631" s="12"/>
      <c r="Q2631" s="12"/>
      <c r="R2631" s="11">
        <v>2065</v>
      </c>
      <c r="S2631" s="11">
        <v>-2065</v>
      </c>
      <c r="T2631" s="14">
        <v>0</v>
      </c>
    </row>
    <row r="2632" spans="1:20" ht="15.75" thickBot="1" x14ac:dyDescent="0.3">
      <c r="A2632" s="4" t="s">
        <v>513</v>
      </c>
      <c r="B2632" s="4" t="s">
        <v>292</v>
      </c>
      <c r="C2632" s="4" t="s">
        <v>293</v>
      </c>
      <c r="D2632" s="4" t="s">
        <v>530</v>
      </c>
      <c r="E2632" s="4" t="s">
        <v>531</v>
      </c>
      <c r="F2632" s="4" t="s">
        <v>256</v>
      </c>
      <c r="G2632" s="4" t="s">
        <v>257</v>
      </c>
      <c r="H2632" s="8"/>
      <c r="I2632" s="8"/>
      <c r="J2632" s="8"/>
      <c r="K2632" s="8"/>
      <c r="L2632" s="8"/>
      <c r="M2632" s="9">
        <v>316</v>
      </c>
      <c r="N2632" s="8"/>
      <c r="O2632" s="8"/>
      <c r="P2632" s="8"/>
      <c r="Q2632" s="8"/>
      <c r="R2632" s="8"/>
      <c r="S2632" s="8"/>
      <c r="T2632" s="10">
        <v>316</v>
      </c>
    </row>
    <row r="2633" spans="1:20" ht="15.75" thickBot="1" x14ac:dyDescent="0.3">
      <c r="A2633" s="4" t="s">
        <v>513</v>
      </c>
      <c r="B2633" s="4" t="s">
        <v>292</v>
      </c>
      <c r="C2633" s="4" t="s">
        <v>293</v>
      </c>
      <c r="D2633" s="4" t="s">
        <v>530</v>
      </c>
      <c r="E2633" s="4" t="s">
        <v>531</v>
      </c>
      <c r="F2633" s="4" t="s">
        <v>50</v>
      </c>
      <c r="G2633" s="4" t="s">
        <v>51</v>
      </c>
      <c r="H2633" s="12"/>
      <c r="I2633" s="12"/>
      <c r="J2633" s="12"/>
      <c r="K2633" s="12"/>
      <c r="L2633" s="12"/>
      <c r="M2633" s="12"/>
      <c r="N2633" s="12"/>
      <c r="O2633" s="12"/>
      <c r="P2633" s="12"/>
      <c r="Q2633" s="12"/>
      <c r="R2633" s="12"/>
      <c r="S2633" s="11">
        <v>2065</v>
      </c>
      <c r="T2633" s="10">
        <v>2065</v>
      </c>
    </row>
    <row r="2634" spans="1:20" ht="15.75" thickBot="1" x14ac:dyDescent="0.3">
      <c r="A2634" s="4" t="s">
        <v>513</v>
      </c>
      <c r="B2634" s="4" t="s">
        <v>292</v>
      </c>
      <c r="C2634" s="4" t="s">
        <v>293</v>
      </c>
      <c r="D2634" s="4" t="s">
        <v>530</v>
      </c>
      <c r="E2634" s="4" t="s">
        <v>531</v>
      </c>
      <c r="F2634" s="4" t="s">
        <v>56</v>
      </c>
      <c r="G2634" s="4" t="s">
        <v>57</v>
      </c>
      <c r="H2634" s="9">
        <v>639.11</v>
      </c>
      <c r="I2634" s="8"/>
      <c r="J2634" s="9">
        <v>137.63999999999999</v>
      </c>
      <c r="K2634" s="9">
        <v>130.06</v>
      </c>
      <c r="L2634" s="9">
        <v>252.54</v>
      </c>
      <c r="M2634" s="9">
        <v>382.6</v>
      </c>
      <c r="N2634" s="8"/>
      <c r="O2634" s="8"/>
      <c r="P2634" s="9">
        <v>233.29</v>
      </c>
      <c r="Q2634" s="9">
        <v>260.12</v>
      </c>
      <c r="R2634" s="9">
        <v>68.819999999999993</v>
      </c>
      <c r="S2634" s="9">
        <v>535.64</v>
      </c>
      <c r="T2634" s="10">
        <v>2639.82</v>
      </c>
    </row>
    <row r="2635" spans="1:20" ht="15.75" thickBot="1" x14ac:dyDescent="0.3">
      <c r="A2635" s="4" t="s">
        <v>513</v>
      </c>
      <c r="B2635" s="4" t="s">
        <v>292</v>
      </c>
      <c r="C2635" s="4" t="s">
        <v>293</v>
      </c>
      <c r="D2635" s="4" t="s">
        <v>530</v>
      </c>
      <c r="E2635" s="4" t="s">
        <v>531</v>
      </c>
      <c r="F2635" s="4" t="s">
        <v>68</v>
      </c>
      <c r="G2635" s="4" t="s">
        <v>69</v>
      </c>
      <c r="H2635" s="11">
        <v>279.07</v>
      </c>
      <c r="I2635" s="12"/>
      <c r="J2635" s="12"/>
      <c r="K2635" s="12"/>
      <c r="L2635" s="12"/>
      <c r="M2635" s="11">
        <v>1030.48</v>
      </c>
      <c r="N2635" s="12"/>
      <c r="O2635" s="12"/>
      <c r="P2635" s="12"/>
      <c r="Q2635" s="12"/>
      <c r="R2635" s="12"/>
      <c r="S2635" s="12"/>
      <c r="T2635" s="10">
        <v>1309.55</v>
      </c>
    </row>
    <row r="2636" spans="1:20" ht="15.75" thickBot="1" x14ac:dyDescent="0.3">
      <c r="A2636" s="4" t="s">
        <v>513</v>
      </c>
      <c r="B2636" s="4" t="s">
        <v>355</v>
      </c>
      <c r="C2636" s="4" t="s">
        <v>356</v>
      </c>
      <c r="D2636" s="4" t="s">
        <v>530</v>
      </c>
      <c r="E2636" s="4" t="s">
        <v>531</v>
      </c>
      <c r="F2636" s="4" t="s">
        <v>84</v>
      </c>
      <c r="G2636" s="4" t="s">
        <v>85</v>
      </c>
      <c r="H2636" s="8"/>
      <c r="I2636" s="8"/>
      <c r="J2636" s="8"/>
      <c r="K2636" s="8"/>
      <c r="L2636" s="8"/>
      <c r="M2636" s="8"/>
      <c r="N2636" s="8"/>
      <c r="O2636" s="8"/>
      <c r="P2636" s="8"/>
      <c r="Q2636" s="8"/>
      <c r="R2636" s="8"/>
      <c r="S2636" s="9">
        <v>9.92</v>
      </c>
      <c r="T2636" s="10">
        <v>9.92</v>
      </c>
    </row>
    <row r="2637" spans="1:20" ht="15.75" thickBot="1" x14ac:dyDescent="0.3">
      <c r="A2637" s="4" t="s">
        <v>513</v>
      </c>
      <c r="B2637" s="4" t="s">
        <v>355</v>
      </c>
      <c r="C2637" s="4" t="s">
        <v>356</v>
      </c>
      <c r="D2637" s="4" t="s">
        <v>530</v>
      </c>
      <c r="E2637" s="4" t="s">
        <v>531</v>
      </c>
      <c r="F2637" s="4" t="s">
        <v>56</v>
      </c>
      <c r="G2637" s="4" t="s">
        <v>57</v>
      </c>
      <c r="H2637" s="12"/>
      <c r="I2637" s="12"/>
      <c r="J2637" s="12"/>
      <c r="K2637" s="12"/>
      <c r="L2637" s="12"/>
      <c r="M2637" s="12"/>
      <c r="N2637" s="12"/>
      <c r="O2637" s="12"/>
      <c r="P2637" s="12"/>
      <c r="Q2637" s="12"/>
      <c r="R2637" s="12"/>
      <c r="S2637" s="11">
        <v>70.86</v>
      </c>
      <c r="T2637" s="10">
        <v>70.86</v>
      </c>
    </row>
    <row r="2638" spans="1:20" ht="15.75" thickBot="1" x14ac:dyDescent="0.3">
      <c r="A2638" s="4" t="s">
        <v>513</v>
      </c>
      <c r="B2638" s="4" t="s">
        <v>294</v>
      </c>
      <c r="C2638" s="4" t="s">
        <v>295</v>
      </c>
      <c r="D2638" s="4" t="s">
        <v>514</v>
      </c>
      <c r="E2638" s="4" t="s">
        <v>515</v>
      </c>
      <c r="F2638" s="4" t="s">
        <v>61</v>
      </c>
      <c r="G2638" s="4" t="s">
        <v>62</v>
      </c>
      <c r="H2638" s="8"/>
      <c r="I2638" s="8"/>
      <c r="J2638" s="8"/>
      <c r="K2638" s="8"/>
      <c r="L2638" s="8"/>
      <c r="M2638" s="8"/>
      <c r="N2638" s="8"/>
      <c r="O2638" s="9">
        <v>71.53</v>
      </c>
      <c r="P2638" s="8"/>
      <c r="Q2638" s="8"/>
      <c r="R2638" s="8"/>
      <c r="S2638" s="8"/>
      <c r="T2638" s="10">
        <v>71.53</v>
      </c>
    </row>
    <row r="2639" spans="1:20" ht="15.75" thickBot="1" x14ac:dyDescent="0.3">
      <c r="A2639" s="4" t="s">
        <v>513</v>
      </c>
      <c r="B2639" s="4" t="s">
        <v>294</v>
      </c>
      <c r="C2639" s="4" t="s">
        <v>295</v>
      </c>
      <c r="D2639" s="4" t="s">
        <v>514</v>
      </c>
      <c r="E2639" s="4" t="s">
        <v>515</v>
      </c>
      <c r="F2639" s="4" t="s">
        <v>92</v>
      </c>
      <c r="G2639" s="4" t="s">
        <v>93</v>
      </c>
      <c r="H2639" s="11">
        <v>88.4</v>
      </c>
      <c r="I2639" s="11">
        <v>152.6</v>
      </c>
      <c r="J2639" s="11">
        <v>484.49</v>
      </c>
      <c r="K2639" s="11">
        <v>27.75</v>
      </c>
      <c r="L2639" s="11">
        <v>184.71</v>
      </c>
      <c r="M2639" s="11">
        <v>994.08</v>
      </c>
      <c r="N2639" s="11">
        <v>961.16</v>
      </c>
      <c r="O2639" s="11">
        <v>304.57</v>
      </c>
      <c r="P2639" s="11">
        <v>-117.68</v>
      </c>
      <c r="Q2639" s="11">
        <v>249.33</v>
      </c>
      <c r="R2639" s="11">
        <v>610.94000000000005</v>
      </c>
      <c r="S2639" s="11">
        <v>199.76</v>
      </c>
      <c r="T2639" s="10">
        <v>4140.1099999999997</v>
      </c>
    </row>
    <row r="2640" spans="1:20" ht="15.75" thickBot="1" x14ac:dyDescent="0.3">
      <c r="A2640" s="4" t="s">
        <v>513</v>
      </c>
      <c r="B2640" s="4" t="s">
        <v>294</v>
      </c>
      <c r="C2640" s="4" t="s">
        <v>295</v>
      </c>
      <c r="D2640" s="4" t="s">
        <v>514</v>
      </c>
      <c r="E2640" s="4" t="s">
        <v>515</v>
      </c>
      <c r="F2640" s="4" t="s">
        <v>235</v>
      </c>
      <c r="G2640" s="4" t="s">
        <v>236</v>
      </c>
      <c r="H2640" s="8"/>
      <c r="I2640" s="8"/>
      <c r="J2640" s="8"/>
      <c r="K2640" s="8"/>
      <c r="L2640" s="9">
        <v>48.55</v>
      </c>
      <c r="M2640" s="8"/>
      <c r="N2640" s="9">
        <v>1.6</v>
      </c>
      <c r="O2640" s="8"/>
      <c r="P2640" s="8"/>
      <c r="Q2640" s="8"/>
      <c r="R2640" s="8"/>
      <c r="S2640" s="8"/>
      <c r="T2640" s="10">
        <v>50.15</v>
      </c>
    </row>
    <row r="2641" spans="1:20" ht="15.75" thickBot="1" x14ac:dyDescent="0.3">
      <c r="A2641" s="4" t="s">
        <v>513</v>
      </c>
      <c r="B2641" s="4" t="s">
        <v>294</v>
      </c>
      <c r="C2641" s="4" t="s">
        <v>295</v>
      </c>
      <c r="D2641" s="4" t="s">
        <v>514</v>
      </c>
      <c r="E2641" s="4" t="s">
        <v>515</v>
      </c>
      <c r="F2641" s="4" t="s">
        <v>96</v>
      </c>
      <c r="G2641" s="4" t="s">
        <v>97</v>
      </c>
      <c r="H2641" s="11">
        <v>77.239999999999995</v>
      </c>
      <c r="I2641" s="11">
        <v>83.85</v>
      </c>
      <c r="J2641" s="11">
        <v>81.900000000000006</v>
      </c>
      <c r="K2641" s="11">
        <v>76.92</v>
      </c>
      <c r="L2641" s="11">
        <v>79.53</v>
      </c>
      <c r="M2641" s="11">
        <v>59.38</v>
      </c>
      <c r="N2641" s="11">
        <v>51.06</v>
      </c>
      <c r="O2641" s="11">
        <v>62.22</v>
      </c>
      <c r="P2641" s="11">
        <v>59.53</v>
      </c>
      <c r="Q2641" s="11">
        <v>66.87</v>
      </c>
      <c r="R2641" s="11">
        <v>69.08</v>
      </c>
      <c r="S2641" s="11">
        <v>82.95</v>
      </c>
      <c r="T2641" s="10">
        <v>850.53</v>
      </c>
    </row>
    <row r="2642" spans="1:20" ht="15.75" thickBot="1" x14ac:dyDescent="0.3">
      <c r="A2642" s="4" t="s">
        <v>513</v>
      </c>
      <c r="B2642" s="4" t="s">
        <v>294</v>
      </c>
      <c r="C2642" s="4" t="s">
        <v>295</v>
      </c>
      <c r="D2642" s="4" t="s">
        <v>514</v>
      </c>
      <c r="E2642" s="4" t="s">
        <v>515</v>
      </c>
      <c r="F2642" s="4" t="s">
        <v>132</v>
      </c>
      <c r="G2642" s="4" t="s">
        <v>133</v>
      </c>
      <c r="H2642" s="8"/>
      <c r="I2642" s="8"/>
      <c r="J2642" s="8"/>
      <c r="K2642" s="9">
        <v>33.99</v>
      </c>
      <c r="L2642" s="8"/>
      <c r="M2642" s="8"/>
      <c r="N2642" s="8"/>
      <c r="O2642" s="8"/>
      <c r="P2642" s="8"/>
      <c r="Q2642" s="8"/>
      <c r="R2642" s="8"/>
      <c r="S2642" s="8"/>
      <c r="T2642" s="10">
        <v>33.99</v>
      </c>
    </row>
    <row r="2643" spans="1:20" ht="15.75" thickBot="1" x14ac:dyDescent="0.3">
      <c r="A2643" s="4" t="s">
        <v>513</v>
      </c>
      <c r="B2643" s="4" t="s">
        <v>371</v>
      </c>
      <c r="C2643" s="4" t="s">
        <v>372</v>
      </c>
      <c r="D2643" s="4" t="s">
        <v>540</v>
      </c>
      <c r="E2643" s="4" t="s">
        <v>541</v>
      </c>
      <c r="F2643" s="4" t="s">
        <v>61</v>
      </c>
      <c r="G2643" s="4" t="s">
        <v>62</v>
      </c>
      <c r="H2643" s="11">
        <v>38.83</v>
      </c>
      <c r="I2643" s="11">
        <v>83.34</v>
      </c>
      <c r="J2643" s="11">
        <v>203.44</v>
      </c>
      <c r="K2643" s="11">
        <v>48.21</v>
      </c>
      <c r="L2643" s="11">
        <v>116.73</v>
      </c>
      <c r="M2643" s="11">
        <v>162.44999999999999</v>
      </c>
      <c r="N2643" s="11">
        <v>295.95999999999998</v>
      </c>
      <c r="O2643" s="11">
        <v>114.69</v>
      </c>
      <c r="P2643" s="11">
        <v>64.599999999999994</v>
      </c>
      <c r="Q2643" s="11">
        <v>82.33</v>
      </c>
      <c r="R2643" s="11">
        <v>11.07</v>
      </c>
      <c r="S2643" s="11">
        <v>59.19</v>
      </c>
      <c r="T2643" s="10">
        <v>1280.8399999999999</v>
      </c>
    </row>
    <row r="2644" spans="1:20" ht="15.75" thickBot="1" x14ac:dyDescent="0.3">
      <c r="A2644" s="4" t="s">
        <v>513</v>
      </c>
      <c r="B2644" s="4" t="s">
        <v>371</v>
      </c>
      <c r="C2644" s="4" t="s">
        <v>372</v>
      </c>
      <c r="D2644" s="4" t="s">
        <v>540</v>
      </c>
      <c r="E2644" s="4" t="s">
        <v>541</v>
      </c>
      <c r="F2644" s="4" t="s">
        <v>92</v>
      </c>
      <c r="G2644" s="4" t="s">
        <v>93</v>
      </c>
      <c r="H2644" s="9">
        <v>-224.92</v>
      </c>
      <c r="I2644" s="9">
        <v>-63.47</v>
      </c>
      <c r="J2644" s="9">
        <v>2.13</v>
      </c>
      <c r="K2644" s="9">
        <v>-4.3899999999999997</v>
      </c>
      <c r="L2644" s="9">
        <v>3.89</v>
      </c>
      <c r="M2644" s="9">
        <v>-134.78</v>
      </c>
      <c r="N2644" s="9">
        <v>0.37</v>
      </c>
      <c r="O2644" s="9">
        <v>-34.44</v>
      </c>
      <c r="P2644" s="9">
        <v>-15.88</v>
      </c>
      <c r="Q2644" s="9">
        <v>4.46</v>
      </c>
      <c r="R2644" s="9">
        <v>-570.66999999999996</v>
      </c>
      <c r="S2644" s="9">
        <v>13.89</v>
      </c>
      <c r="T2644" s="10">
        <v>-1023.81</v>
      </c>
    </row>
    <row r="2645" spans="1:20" ht="15.75" thickBot="1" x14ac:dyDescent="0.3">
      <c r="A2645" s="4" t="s">
        <v>513</v>
      </c>
      <c r="B2645" s="4" t="s">
        <v>371</v>
      </c>
      <c r="C2645" s="4" t="s">
        <v>372</v>
      </c>
      <c r="D2645" s="4" t="s">
        <v>540</v>
      </c>
      <c r="E2645" s="4" t="s">
        <v>541</v>
      </c>
      <c r="F2645" s="4" t="s">
        <v>235</v>
      </c>
      <c r="G2645" s="4" t="s">
        <v>236</v>
      </c>
      <c r="H2645" s="12"/>
      <c r="I2645" s="12"/>
      <c r="J2645" s="11">
        <v>-18.399999999999999</v>
      </c>
      <c r="K2645" s="12"/>
      <c r="L2645" s="12"/>
      <c r="M2645" s="12"/>
      <c r="N2645" s="12"/>
      <c r="O2645" s="12"/>
      <c r="P2645" s="12"/>
      <c r="Q2645" s="12"/>
      <c r="R2645" s="12"/>
      <c r="S2645" s="12"/>
      <c r="T2645" s="10">
        <v>-18.399999999999999</v>
      </c>
    </row>
    <row r="2646" spans="1:20" ht="15.75" thickBot="1" x14ac:dyDescent="0.3">
      <c r="A2646" s="4" t="s">
        <v>513</v>
      </c>
      <c r="B2646" s="4" t="s">
        <v>371</v>
      </c>
      <c r="C2646" s="4" t="s">
        <v>372</v>
      </c>
      <c r="D2646" s="4" t="s">
        <v>540</v>
      </c>
      <c r="E2646" s="4" t="s">
        <v>541</v>
      </c>
      <c r="F2646" s="4" t="s">
        <v>120</v>
      </c>
      <c r="G2646" s="4" t="s">
        <v>121</v>
      </c>
      <c r="H2646" s="8"/>
      <c r="I2646" s="8"/>
      <c r="J2646" s="8"/>
      <c r="K2646" s="8"/>
      <c r="L2646" s="8"/>
      <c r="M2646" s="9">
        <v>1.4</v>
      </c>
      <c r="N2646" s="8"/>
      <c r="O2646" s="8"/>
      <c r="P2646" s="8"/>
      <c r="Q2646" s="8"/>
      <c r="R2646" s="8"/>
      <c r="S2646" s="8"/>
      <c r="T2646" s="10">
        <v>1.4</v>
      </c>
    </row>
    <row r="2647" spans="1:20" ht="15.75" thickBot="1" x14ac:dyDescent="0.3">
      <c r="A2647" s="4" t="s">
        <v>513</v>
      </c>
      <c r="B2647" s="4" t="s">
        <v>371</v>
      </c>
      <c r="C2647" s="4" t="s">
        <v>372</v>
      </c>
      <c r="D2647" s="4" t="s">
        <v>540</v>
      </c>
      <c r="E2647" s="4" t="s">
        <v>541</v>
      </c>
      <c r="F2647" s="4" t="s">
        <v>94</v>
      </c>
      <c r="G2647" s="4" t="s">
        <v>95</v>
      </c>
      <c r="H2647" s="11">
        <v>46.58</v>
      </c>
      <c r="I2647" s="11">
        <v>46.58</v>
      </c>
      <c r="J2647" s="11">
        <v>46.58</v>
      </c>
      <c r="K2647" s="11">
        <v>46.58</v>
      </c>
      <c r="L2647" s="11">
        <v>46.58</v>
      </c>
      <c r="M2647" s="11">
        <v>46.58</v>
      </c>
      <c r="N2647" s="11">
        <v>46.58</v>
      </c>
      <c r="O2647" s="11">
        <v>46.58</v>
      </c>
      <c r="P2647" s="11">
        <v>46.58</v>
      </c>
      <c r="Q2647" s="11">
        <v>46.58</v>
      </c>
      <c r="R2647" s="11">
        <v>46.58</v>
      </c>
      <c r="S2647" s="11">
        <v>46.58</v>
      </c>
      <c r="T2647" s="10">
        <v>558.96</v>
      </c>
    </row>
    <row r="2648" spans="1:20" ht="15.75" thickBot="1" x14ac:dyDescent="0.3">
      <c r="A2648" s="4" t="s">
        <v>513</v>
      </c>
      <c r="B2648" s="4" t="s">
        <v>371</v>
      </c>
      <c r="C2648" s="4" t="s">
        <v>372</v>
      </c>
      <c r="D2648" s="4" t="s">
        <v>540</v>
      </c>
      <c r="E2648" s="4" t="s">
        <v>541</v>
      </c>
      <c r="F2648" s="4" t="s">
        <v>84</v>
      </c>
      <c r="G2648" s="4" t="s">
        <v>85</v>
      </c>
      <c r="H2648" s="9">
        <v>151.72</v>
      </c>
      <c r="I2648" s="9">
        <v>135.15</v>
      </c>
      <c r="J2648" s="9">
        <v>155.80000000000001</v>
      </c>
      <c r="K2648" s="9">
        <v>143.91</v>
      </c>
      <c r="L2648" s="9">
        <v>148.99</v>
      </c>
      <c r="M2648" s="9">
        <v>146.97</v>
      </c>
      <c r="N2648" s="9">
        <v>164.32</v>
      </c>
      <c r="O2648" s="9">
        <v>159.84</v>
      </c>
      <c r="P2648" s="9">
        <v>132.07</v>
      </c>
      <c r="Q2648" s="9">
        <v>153.25</v>
      </c>
      <c r="R2648" s="9">
        <v>143.68</v>
      </c>
      <c r="S2648" s="9">
        <v>126.37</v>
      </c>
      <c r="T2648" s="10">
        <v>1762.07</v>
      </c>
    </row>
    <row r="2649" spans="1:20" ht="15.75" thickBot="1" x14ac:dyDescent="0.3">
      <c r="A2649" s="4" t="s">
        <v>513</v>
      </c>
      <c r="B2649" s="4" t="s">
        <v>371</v>
      </c>
      <c r="C2649" s="4" t="s">
        <v>372</v>
      </c>
      <c r="D2649" s="4" t="s">
        <v>540</v>
      </c>
      <c r="E2649" s="4" t="s">
        <v>541</v>
      </c>
      <c r="F2649" s="4" t="s">
        <v>312</v>
      </c>
      <c r="G2649" s="4" t="s">
        <v>313</v>
      </c>
      <c r="H2649" s="11">
        <v>64.290000000000006</v>
      </c>
      <c r="I2649" s="11">
        <v>55.99</v>
      </c>
      <c r="J2649" s="11">
        <v>48.75</v>
      </c>
      <c r="K2649" s="11">
        <v>57.19</v>
      </c>
      <c r="L2649" s="11">
        <v>54.74</v>
      </c>
      <c r="M2649" s="11">
        <v>5.29</v>
      </c>
      <c r="N2649" s="11">
        <v>51.22</v>
      </c>
      <c r="O2649" s="11">
        <v>34.03</v>
      </c>
      <c r="P2649" s="11">
        <v>10.89</v>
      </c>
      <c r="Q2649" s="12"/>
      <c r="R2649" s="12"/>
      <c r="S2649" s="12"/>
      <c r="T2649" s="10">
        <v>382.39</v>
      </c>
    </row>
    <row r="2650" spans="1:20" ht="15.75" thickBot="1" x14ac:dyDescent="0.3">
      <c r="A2650" s="4" t="s">
        <v>513</v>
      </c>
      <c r="B2650" s="4" t="s">
        <v>371</v>
      </c>
      <c r="C2650" s="4" t="s">
        <v>372</v>
      </c>
      <c r="D2650" s="4" t="s">
        <v>540</v>
      </c>
      <c r="E2650" s="4" t="s">
        <v>541</v>
      </c>
      <c r="F2650" s="4" t="s">
        <v>44</v>
      </c>
      <c r="G2650" s="4" t="s">
        <v>45</v>
      </c>
      <c r="H2650" s="8"/>
      <c r="I2650" s="8"/>
      <c r="J2650" s="8"/>
      <c r="K2650" s="8"/>
      <c r="L2650" s="9">
        <v>7.79</v>
      </c>
      <c r="M2650" s="8"/>
      <c r="N2650" s="8"/>
      <c r="O2650" s="8"/>
      <c r="P2650" s="8"/>
      <c r="Q2650" s="9">
        <v>22.15</v>
      </c>
      <c r="R2650" s="8"/>
      <c r="S2650" s="8"/>
      <c r="T2650" s="10">
        <v>29.94</v>
      </c>
    </row>
    <row r="2651" spans="1:20" ht="15.75" thickBot="1" x14ac:dyDescent="0.3">
      <c r="A2651" s="4" t="s">
        <v>513</v>
      </c>
      <c r="B2651" s="4" t="s">
        <v>371</v>
      </c>
      <c r="C2651" s="4" t="s">
        <v>372</v>
      </c>
      <c r="D2651" s="4" t="s">
        <v>540</v>
      </c>
      <c r="E2651" s="4" t="s">
        <v>541</v>
      </c>
      <c r="F2651" s="4" t="s">
        <v>124</v>
      </c>
      <c r="G2651" s="4" t="s">
        <v>125</v>
      </c>
      <c r="H2651" s="11">
        <v>16.13</v>
      </c>
      <c r="I2651" s="12"/>
      <c r="J2651" s="12"/>
      <c r="K2651" s="12"/>
      <c r="L2651" s="12"/>
      <c r="M2651" s="12"/>
      <c r="N2651" s="12"/>
      <c r="O2651" s="11">
        <v>5.86</v>
      </c>
      <c r="P2651" s="12"/>
      <c r="Q2651" s="11">
        <v>5.92</v>
      </c>
      <c r="R2651" s="11">
        <v>23.68</v>
      </c>
      <c r="S2651" s="12"/>
      <c r="T2651" s="10">
        <v>51.59</v>
      </c>
    </row>
    <row r="2652" spans="1:20" ht="15.75" thickBot="1" x14ac:dyDescent="0.3">
      <c r="A2652" s="4" t="s">
        <v>513</v>
      </c>
      <c r="B2652" s="4" t="s">
        <v>371</v>
      </c>
      <c r="C2652" s="4" t="s">
        <v>372</v>
      </c>
      <c r="D2652" s="4" t="s">
        <v>540</v>
      </c>
      <c r="E2652" s="4" t="s">
        <v>541</v>
      </c>
      <c r="F2652" s="4" t="s">
        <v>26</v>
      </c>
      <c r="G2652" s="4" t="s">
        <v>27</v>
      </c>
      <c r="H2652" s="8"/>
      <c r="I2652" s="9">
        <v>6.46</v>
      </c>
      <c r="J2652" s="9">
        <v>2.52</v>
      </c>
      <c r="K2652" s="8"/>
      <c r="L2652" s="9">
        <v>5.04</v>
      </c>
      <c r="M2652" s="8"/>
      <c r="N2652" s="8"/>
      <c r="O2652" s="9">
        <v>12.46</v>
      </c>
      <c r="P2652" s="9">
        <v>3.78</v>
      </c>
      <c r="Q2652" s="8"/>
      <c r="R2652" s="9">
        <v>7.56</v>
      </c>
      <c r="S2652" s="8"/>
      <c r="T2652" s="10">
        <v>37.82</v>
      </c>
    </row>
    <row r="2653" spans="1:20" ht="15.75" thickBot="1" x14ac:dyDescent="0.3">
      <c r="A2653" s="4" t="s">
        <v>513</v>
      </c>
      <c r="B2653" s="4" t="s">
        <v>371</v>
      </c>
      <c r="C2653" s="4" t="s">
        <v>372</v>
      </c>
      <c r="D2653" s="4" t="s">
        <v>540</v>
      </c>
      <c r="E2653" s="4" t="s">
        <v>541</v>
      </c>
      <c r="F2653" s="4" t="s">
        <v>260</v>
      </c>
      <c r="G2653" s="4" t="s">
        <v>261</v>
      </c>
      <c r="H2653" s="12"/>
      <c r="I2653" s="12"/>
      <c r="J2653" s="12"/>
      <c r="K2653" s="12"/>
      <c r="L2653" s="12"/>
      <c r="M2653" s="12"/>
      <c r="N2653" s="11">
        <v>28.24</v>
      </c>
      <c r="O2653" s="11">
        <v>0.33</v>
      </c>
      <c r="P2653" s="12"/>
      <c r="Q2653" s="12"/>
      <c r="R2653" s="12"/>
      <c r="S2653" s="12"/>
      <c r="T2653" s="10">
        <v>28.57</v>
      </c>
    </row>
    <row r="2654" spans="1:20" ht="15.75" thickBot="1" x14ac:dyDescent="0.3">
      <c r="A2654" s="4" t="s">
        <v>513</v>
      </c>
      <c r="B2654" s="4" t="s">
        <v>371</v>
      </c>
      <c r="C2654" s="4" t="s">
        <v>372</v>
      </c>
      <c r="D2654" s="4" t="s">
        <v>540</v>
      </c>
      <c r="E2654" s="4" t="s">
        <v>541</v>
      </c>
      <c r="F2654" s="4" t="s">
        <v>207</v>
      </c>
      <c r="G2654" s="4" t="s">
        <v>208</v>
      </c>
      <c r="H2654" s="8"/>
      <c r="I2654" s="9">
        <v>0.98</v>
      </c>
      <c r="J2654" s="8"/>
      <c r="K2654" s="8"/>
      <c r="L2654" s="8"/>
      <c r="M2654" s="8"/>
      <c r="N2654" s="8"/>
      <c r="O2654" s="8"/>
      <c r="P2654" s="8"/>
      <c r="Q2654" s="8"/>
      <c r="R2654" s="9">
        <v>0.23</v>
      </c>
      <c r="S2654" s="8"/>
      <c r="T2654" s="10">
        <v>1.21</v>
      </c>
    </row>
    <row r="2655" spans="1:20" ht="15.75" thickBot="1" x14ac:dyDescent="0.3">
      <c r="A2655" s="4" t="s">
        <v>513</v>
      </c>
      <c r="B2655" s="4" t="s">
        <v>371</v>
      </c>
      <c r="C2655" s="4" t="s">
        <v>372</v>
      </c>
      <c r="D2655" s="4" t="s">
        <v>540</v>
      </c>
      <c r="E2655" s="4" t="s">
        <v>541</v>
      </c>
      <c r="F2655" s="4" t="s">
        <v>71</v>
      </c>
      <c r="G2655" s="4" t="s">
        <v>72</v>
      </c>
      <c r="H2655" s="11">
        <v>2.4</v>
      </c>
      <c r="I2655" s="11">
        <v>0.95</v>
      </c>
      <c r="J2655" s="11">
        <v>6.36</v>
      </c>
      <c r="K2655" s="11">
        <v>4.33</v>
      </c>
      <c r="L2655" s="11">
        <v>2.36</v>
      </c>
      <c r="M2655" s="11">
        <v>0.68</v>
      </c>
      <c r="N2655" s="11">
        <v>0.57999999999999996</v>
      </c>
      <c r="O2655" s="11">
        <v>14.45</v>
      </c>
      <c r="P2655" s="11">
        <v>0.75</v>
      </c>
      <c r="Q2655" s="11">
        <v>12.83</v>
      </c>
      <c r="R2655" s="11">
        <v>5.34</v>
      </c>
      <c r="S2655" s="11">
        <v>4.09</v>
      </c>
      <c r="T2655" s="10">
        <v>55.12</v>
      </c>
    </row>
    <row r="2656" spans="1:20" ht="15.75" thickBot="1" x14ac:dyDescent="0.3">
      <c r="A2656" s="4" t="s">
        <v>513</v>
      </c>
      <c r="B2656" s="4" t="s">
        <v>371</v>
      </c>
      <c r="C2656" s="4" t="s">
        <v>372</v>
      </c>
      <c r="D2656" s="4" t="s">
        <v>540</v>
      </c>
      <c r="E2656" s="4" t="s">
        <v>541</v>
      </c>
      <c r="F2656" s="4" t="s">
        <v>98</v>
      </c>
      <c r="G2656" s="4" t="s">
        <v>99</v>
      </c>
      <c r="H2656" s="8"/>
      <c r="I2656" s="8"/>
      <c r="J2656" s="8"/>
      <c r="K2656" s="8"/>
      <c r="L2656" s="9">
        <v>0.2</v>
      </c>
      <c r="M2656" s="8"/>
      <c r="N2656" s="9">
        <v>0.2</v>
      </c>
      <c r="O2656" s="8"/>
      <c r="P2656" s="9">
        <v>0.4</v>
      </c>
      <c r="Q2656" s="9">
        <v>0.17</v>
      </c>
      <c r="R2656" s="8"/>
      <c r="S2656" s="9">
        <v>0.93</v>
      </c>
      <c r="T2656" s="10">
        <v>1.9</v>
      </c>
    </row>
    <row r="2657" spans="1:20" ht="15.75" thickBot="1" x14ac:dyDescent="0.3">
      <c r="A2657" s="4" t="s">
        <v>513</v>
      </c>
      <c r="B2657" s="4" t="s">
        <v>371</v>
      </c>
      <c r="C2657" s="4" t="s">
        <v>372</v>
      </c>
      <c r="D2657" s="4" t="s">
        <v>540</v>
      </c>
      <c r="E2657" s="4" t="s">
        <v>541</v>
      </c>
      <c r="F2657" s="4" t="s">
        <v>130</v>
      </c>
      <c r="G2657" s="4" t="s">
        <v>131</v>
      </c>
      <c r="H2657" s="11">
        <v>1.22</v>
      </c>
      <c r="I2657" s="11">
        <v>1.03</v>
      </c>
      <c r="J2657" s="11">
        <v>3.58</v>
      </c>
      <c r="K2657" s="11">
        <v>1.4</v>
      </c>
      <c r="L2657" s="12"/>
      <c r="M2657" s="11">
        <v>1.79</v>
      </c>
      <c r="N2657" s="11">
        <v>0.92</v>
      </c>
      <c r="O2657" s="11">
        <v>1.98</v>
      </c>
      <c r="P2657" s="12"/>
      <c r="Q2657" s="11">
        <v>1.97</v>
      </c>
      <c r="R2657" s="11">
        <v>1.49</v>
      </c>
      <c r="S2657" s="12"/>
      <c r="T2657" s="10">
        <v>15.38</v>
      </c>
    </row>
    <row r="2658" spans="1:20" ht="15.75" thickBot="1" x14ac:dyDescent="0.3">
      <c r="A2658" s="4" t="s">
        <v>513</v>
      </c>
      <c r="B2658" s="4" t="s">
        <v>371</v>
      </c>
      <c r="C2658" s="4" t="s">
        <v>372</v>
      </c>
      <c r="D2658" s="4" t="s">
        <v>540</v>
      </c>
      <c r="E2658" s="4" t="s">
        <v>541</v>
      </c>
      <c r="F2658" s="4" t="s">
        <v>136</v>
      </c>
      <c r="G2658" s="4" t="s">
        <v>137</v>
      </c>
      <c r="H2658" s="8"/>
      <c r="I2658" s="8"/>
      <c r="J2658" s="8"/>
      <c r="K2658" s="8"/>
      <c r="L2658" s="8"/>
      <c r="M2658" s="8"/>
      <c r="N2658" s="9">
        <v>0.05</v>
      </c>
      <c r="O2658" s="8"/>
      <c r="P2658" s="8"/>
      <c r="Q2658" s="8"/>
      <c r="R2658" s="9">
        <v>0.2</v>
      </c>
      <c r="S2658" s="8"/>
      <c r="T2658" s="10">
        <v>0.25</v>
      </c>
    </row>
    <row r="2659" spans="1:20" ht="15.75" thickBot="1" x14ac:dyDescent="0.3">
      <c r="A2659" s="4" t="s">
        <v>513</v>
      </c>
      <c r="B2659" s="4" t="s">
        <v>371</v>
      </c>
      <c r="C2659" s="4" t="s">
        <v>372</v>
      </c>
      <c r="D2659" s="4" t="s">
        <v>540</v>
      </c>
      <c r="E2659" s="4" t="s">
        <v>541</v>
      </c>
      <c r="F2659" s="4" t="s">
        <v>102</v>
      </c>
      <c r="G2659" s="4" t="s">
        <v>103</v>
      </c>
      <c r="H2659" s="11">
        <v>113.5</v>
      </c>
      <c r="I2659" s="12"/>
      <c r="J2659" s="12"/>
      <c r="K2659" s="12"/>
      <c r="L2659" s="12"/>
      <c r="M2659" s="12"/>
      <c r="N2659" s="12"/>
      <c r="O2659" s="12"/>
      <c r="P2659" s="12"/>
      <c r="Q2659" s="12"/>
      <c r="R2659" s="12"/>
      <c r="S2659" s="12"/>
      <c r="T2659" s="10">
        <v>113.5</v>
      </c>
    </row>
    <row r="2660" spans="1:20" ht="15.75" thickBot="1" x14ac:dyDescent="0.3">
      <c r="A2660" s="4" t="s">
        <v>513</v>
      </c>
      <c r="B2660" s="4" t="s">
        <v>371</v>
      </c>
      <c r="C2660" s="4" t="s">
        <v>372</v>
      </c>
      <c r="D2660" s="4" t="s">
        <v>540</v>
      </c>
      <c r="E2660" s="4" t="s">
        <v>541</v>
      </c>
      <c r="F2660" s="4" t="s">
        <v>178</v>
      </c>
      <c r="G2660" s="4" t="s">
        <v>179</v>
      </c>
      <c r="H2660" s="8"/>
      <c r="I2660" s="9">
        <v>2.0499999999999998</v>
      </c>
      <c r="J2660" s="8"/>
      <c r="K2660" s="9">
        <v>1.5</v>
      </c>
      <c r="L2660" s="8"/>
      <c r="M2660" s="9">
        <v>0.19</v>
      </c>
      <c r="N2660" s="8"/>
      <c r="O2660" s="8"/>
      <c r="P2660" s="8"/>
      <c r="Q2660" s="8"/>
      <c r="R2660" s="8"/>
      <c r="S2660" s="8"/>
      <c r="T2660" s="10">
        <v>3.74</v>
      </c>
    </row>
    <row r="2661" spans="1:20" ht="15.75" thickBot="1" x14ac:dyDescent="0.3">
      <c r="A2661" s="4" t="s">
        <v>513</v>
      </c>
      <c r="B2661" s="4" t="s">
        <v>371</v>
      </c>
      <c r="C2661" s="4" t="s">
        <v>372</v>
      </c>
      <c r="D2661" s="4" t="s">
        <v>540</v>
      </c>
      <c r="E2661" s="4" t="s">
        <v>541</v>
      </c>
      <c r="F2661" s="4" t="s">
        <v>144</v>
      </c>
      <c r="G2661" s="4" t="s">
        <v>145</v>
      </c>
      <c r="H2661" s="12"/>
      <c r="I2661" s="12"/>
      <c r="J2661" s="11">
        <v>0.53</v>
      </c>
      <c r="K2661" s="11">
        <v>0.53</v>
      </c>
      <c r="L2661" s="11">
        <v>0.08</v>
      </c>
      <c r="M2661" s="11">
        <v>0.62</v>
      </c>
      <c r="N2661" s="12"/>
      <c r="O2661" s="12"/>
      <c r="P2661" s="12"/>
      <c r="Q2661" s="12"/>
      <c r="R2661" s="12"/>
      <c r="S2661" s="12"/>
      <c r="T2661" s="10">
        <v>1.76</v>
      </c>
    </row>
    <row r="2662" spans="1:20" ht="15.75" thickBot="1" x14ac:dyDescent="0.3">
      <c r="A2662" s="4" t="s">
        <v>513</v>
      </c>
      <c r="B2662" s="4" t="s">
        <v>371</v>
      </c>
      <c r="C2662" s="4" t="s">
        <v>372</v>
      </c>
      <c r="D2662" s="4" t="s">
        <v>540</v>
      </c>
      <c r="E2662" s="4" t="s">
        <v>541</v>
      </c>
      <c r="F2662" s="4" t="s">
        <v>217</v>
      </c>
      <c r="G2662" s="4" t="s">
        <v>218</v>
      </c>
      <c r="H2662" s="8"/>
      <c r="I2662" s="8"/>
      <c r="J2662" s="8"/>
      <c r="K2662" s="9">
        <v>0.36</v>
      </c>
      <c r="L2662" s="9">
        <v>0.41</v>
      </c>
      <c r="M2662" s="9">
        <v>0.79</v>
      </c>
      <c r="N2662" s="8"/>
      <c r="O2662" s="8"/>
      <c r="P2662" s="8"/>
      <c r="Q2662" s="8"/>
      <c r="R2662" s="8"/>
      <c r="S2662" s="8"/>
      <c r="T2662" s="10">
        <v>1.56</v>
      </c>
    </row>
    <row r="2663" spans="1:20" ht="15.75" thickBot="1" x14ac:dyDescent="0.3">
      <c r="A2663" s="4" t="s">
        <v>513</v>
      </c>
      <c r="B2663" s="4" t="s">
        <v>371</v>
      </c>
      <c r="C2663" s="4" t="s">
        <v>372</v>
      </c>
      <c r="D2663" s="4" t="s">
        <v>540</v>
      </c>
      <c r="E2663" s="4" t="s">
        <v>541</v>
      </c>
      <c r="F2663" s="4" t="s">
        <v>152</v>
      </c>
      <c r="G2663" s="4" t="s">
        <v>153</v>
      </c>
      <c r="H2663" s="12"/>
      <c r="I2663" s="12"/>
      <c r="J2663" s="11">
        <v>0.75</v>
      </c>
      <c r="K2663" s="12"/>
      <c r="L2663" s="12"/>
      <c r="M2663" s="12"/>
      <c r="N2663" s="12"/>
      <c r="O2663" s="12"/>
      <c r="P2663" s="12"/>
      <c r="Q2663" s="12"/>
      <c r="R2663" s="12"/>
      <c r="S2663" s="12"/>
      <c r="T2663" s="10">
        <v>0.75</v>
      </c>
    </row>
    <row r="2664" spans="1:20" ht="15.75" thickBot="1" x14ac:dyDescent="0.3">
      <c r="A2664" s="4" t="s">
        <v>513</v>
      </c>
      <c r="B2664" s="4" t="s">
        <v>371</v>
      </c>
      <c r="C2664" s="4" t="s">
        <v>372</v>
      </c>
      <c r="D2664" s="4" t="s">
        <v>540</v>
      </c>
      <c r="E2664" s="4" t="s">
        <v>541</v>
      </c>
      <c r="F2664" s="4" t="s">
        <v>180</v>
      </c>
      <c r="G2664" s="4" t="s">
        <v>181</v>
      </c>
      <c r="H2664" s="9">
        <v>488.58</v>
      </c>
      <c r="I2664" s="9">
        <v>308.67</v>
      </c>
      <c r="J2664" s="9">
        <v>633.53</v>
      </c>
      <c r="K2664" s="9">
        <v>431.57</v>
      </c>
      <c r="L2664" s="9">
        <v>442.92</v>
      </c>
      <c r="M2664" s="9">
        <v>409.99</v>
      </c>
      <c r="N2664" s="9">
        <v>286.13</v>
      </c>
      <c r="O2664" s="9">
        <v>320.5</v>
      </c>
      <c r="P2664" s="9">
        <v>185.8</v>
      </c>
      <c r="Q2664" s="9">
        <v>335.91</v>
      </c>
      <c r="R2664" s="9">
        <v>408.29</v>
      </c>
      <c r="S2664" s="9">
        <v>288.14</v>
      </c>
      <c r="T2664" s="10">
        <v>4540.03</v>
      </c>
    </row>
    <row r="2665" spans="1:20" ht="15.75" thickBot="1" x14ac:dyDescent="0.3">
      <c r="A2665" s="4" t="s">
        <v>513</v>
      </c>
      <c r="B2665" s="4" t="s">
        <v>371</v>
      </c>
      <c r="C2665" s="4" t="s">
        <v>372</v>
      </c>
      <c r="D2665" s="4" t="s">
        <v>540</v>
      </c>
      <c r="E2665" s="4" t="s">
        <v>541</v>
      </c>
      <c r="F2665" s="4" t="s">
        <v>56</v>
      </c>
      <c r="G2665" s="4" t="s">
        <v>57</v>
      </c>
      <c r="H2665" s="11">
        <v>1061.1199999999999</v>
      </c>
      <c r="I2665" s="11">
        <v>946.81</v>
      </c>
      <c r="J2665" s="11">
        <v>1101.1099999999999</v>
      </c>
      <c r="K2665" s="11">
        <v>1000.17</v>
      </c>
      <c r="L2665" s="11">
        <v>1053.52</v>
      </c>
      <c r="M2665" s="11">
        <v>1039.22</v>
      </c>
      <c r="N2665" s="11">
        <v>1144.9100000000001</v>
      </c>
      <c r="O2665" s="11">
        <v>1124.0899999999999</v>
      </c>
      <c r="P2665" s="11">
        <v>908.69</v>
      </c>
      <c r="Q2665" s="11">
        <v>1086.32</v>
      </c>
      <c r="R2665" s="11">
        <v>1022.39</v>
      </c>
      <c r="S2665" s="11">
        <v>896.95</v>
      </c>
      <c r="T2665" s="10">
        <v>12385.3</v>
      </c>
    </row>
    <row r="2666" spans="1:20" ht="15.75" thickBot="1" x14ac:dyDescent="0.3">
      <c r="A2666" s="4" t="s">
        <v>513</v>
      </c>
      <c r="B2666" s="4" t="s">
        <v>371</v>
      </c>
      <c r="C2666" s="4" t="s">
        <v>372</v>
      </c>
      <c r="D2666" s="4" t="s">
        <v>540</v>
      </c>
      <c r="E2666" s="4" t="s">
        <v>541</v>
      </c>
      <c r="F2666" s="4" t="s">
        <v>68</v>
      </c>
      <c r="G2666" s="4" t="s">
        <v>69</v>
      </c>
      <c r="H2666" s="9">
        <v>22.1</v>
      </c>
      <c r="I2666" s="9">
        <v>18.170000000000002</v>
      </c>
      <c r="J2666" s="9">
        <v>11.26</v>
      </c>
      <c r="K2666" s="9">
        <v>27.38</v>
      </c>
      <c r="L2666" s="9">
        <v>10.27</v>
      </c>
      <c r="M2666" s="9">
        <v>10.119999999999999</v>
      </c>
      <c r="N2666" s="9">
        <v>28.36</v>
      </c>
      <c r="O2666" s="9">
        <v>17.13</v>
      </c>
      <c r="P2666" s="9">
        <v>34.299999999999997</v>
      </c>
      <c r="Q2666" s="9">
        <v>7.82</v>
      </c>
      <c r="R2666" s="9">
        <v>3.53</v>
      </c>
      <c r="S2666" s="9">
        <v>5.32</v>
      </c>
      <c r="T2666" s="10">
        <v>195.76</v>
      </c>
    </row>
    <row r="2667" spans="1:20" ht="15.75" thickBot="1" x14ac:dyDescent="0.3">
      <c r="A2667" s="4" t="s">
        <v>513</v>
      </c>
      <c r="B2667" s="4" t="s">
        <v>371</v>
      </c>
      <c r="C2667" s="4" t="s">
        <v>372</v>
      </c>
      <c r="D2667" s="4" t="s">
        <v>540</v>
      </c>
      <c r="E2667" s="4" t="s">
        <v>541</v>
      </c>
      <c r="F2667" s="4" t="s">
        <v>154</v>
      </c>
      <c r="G2667" s="4" t="s">
        <v>155</v>
      </c>
      <c r="H2667" s="12"/>
      <c r="I2667" s="12"/>
      <c r="J2667" s="12"/>
      <c r="K2667" s="12"/>
      <c r="L2667" s="11">
        <v>0.24</v>
      </c>
      <c r="M2667" s="12"/>
      <c r="N2667" s="12"/>
      <c r="O2667" s="12"/>
      <c r="P2667" s="12"/>
      <c r="Q2667" s="11">
        <v>0.26</v>
      </c>
      <c r="R2667" s="12"/>
      <c r="S2667" s="12"/>
      <c r="T2667" s="10">
        <v>0.5</v>
      </c>
    </row>
    <row r="2668" spans="1:20" ht="15.75" thickBot="1" x14ac:dyDescent="0.3">
      <c r="A2668" s="4" t="s">
        <v>542</v>
      </c>
      <c r="B2668" s="4" t="s">
        <v>80</v>
      </c>
      <c r="C2668" s="4" t="s">
        <v>81</v>
      </c>
      <c r="D2668" s="4" t="s">
        <v>543</v>
      </c>
      <c r="E2668" s="4" t="s">
        <v>544</v>
      </c>
      <c r="F2668" s="4" t="s">
        <v>114</v>
      </c>
      <c r="G2668" s="4" t="s">
        <v>115</v>
      </c>
      <c r="H2668" s="9">
        <v>268.83999999999997</v>
      </c>
      <c r="I2668" s="9">
        <v>-62.04</v>
      </c>
      <c r="J2668" s="9">
        <v>392.92</v>
      </c>
      <c r="K2668" s="8"/>
      <c r="L2668" s="9">
        <v>248.16</v>
      </c>
      <c r="M2668" s="9">
        <v>82.72</v>
      </c>
      <c r="N2668" s="9">
        <v>736.21</v>
      </c>
      <c r="O2668" s="9">
        <v>-115.81</v>
      </c>
      <c r="P2668" s="9">
        <v>1323.52</v>
      </c>
      <c r="Q2668" s="9">
        <v>-330.88</v>
      </c>
      <c r="R2668" s="8"/>
      <c r="S2668" s="8"/>
      <c r="T2668" s="10">
        <v>2543.64</v>
      </c>
    </row>
    <row r="2669" spans="1:20" ht="15.75" thickBot="1" x14ac:dyDescent="0.3">
      <c r="A2669" s="4" t="s">
        <v>542</v>
      </c>
      <c r="B2669" s="4" t="s">
        <v>80</v>
      </c>
      <c r="C2669" s="4" t="s">
        <v>81</v>
      </c>
      <c r="D2669" s="4" t="s">
        <v>543</v>
      </c>
      <c r="E2669" s="4" t="s">
        <v>544</v>
      </c>
      <c r="F2669" s="4" t="s">
        <v>86</v>
      </c>
      <c r="G2669" s="4" t="s">
        <v>87</v>
      </c>
      <c r="H2669" s="11">
        <v>7230.75</v>
      </c>
      <c r="I2669" s="11">
        <v>5525.72</v>
      </c>
      <c r="J2669" s="11">
        <v>33187.279999999999</v>
      </c>
      <c r="K2669" s="11">
        <v>11713.19</v>
      </c>
      <c r="L2669" s="11">
        <v>13202.04</v>
      </c>
      <c r="M2669" s="11">
        <v>4533.09</v>
      </c>
      <c r="N2669" s="11">
        <v>3639.71</v>
      </c>
      <c r="O2669" s="11">
        <v>5128.6099999999997</v>
      </c>
      <c r="P2669" s="11">
        <v>7520.02</v>
      </c>
      <c r="Q2669" s="11">
        <v>7024.97</v>
      </c>
      <c r="R2669" s="11">
        <v>6882.33</v>
      </c>
      <c r="S2669" s="11">
        <v>3865.16</v>
      </c>
      <c r="T2669" s="10">
        <v>109452.87</v>
      </c>
    </row>
    <row r="2670" spans="1:20" ht="15.75" thickBot="1" x14ac:dyDescent="0.3">
      <c r="A2670" s="4" t="s">
        <v>542</v>
      </c>
      <c r="B2670" s="4" t="s">
        <v>80</v>
      </c>
      <c r="C2670" s="4" t="s">
        <v>81</v>
      </c>
      <c r="D2670" s="4" t="s">
        <v>543</v>
      </c>
      <c r="E2670" s="4" t="s">
        <v>544</v>
      </c>
      <c r="F2670" s="4" t="s">
        <v>116</v>
      </c>
      <c r="G2670" s="4" t="s">
        <v>117</v>
      </c>
      <c r="H2670" s="9">
        <v>2493.37</v>
      </c>
      <c r="I2670" s="9">
        <v>956.59</v>
      </c>
      <c r="J2670" s="9">
        <v>874.11</v>
      </c>
      <c r="K2670" s="9">
        <v>626.89</v>
      </c>
      <c r="L2670" s="9">
        <v>1070.19</v>
      </c>
      <c r="M2670" s="9">
        <v>2111.56</v>
      </c>
      <c r="N2670" s="9">
        <v>86.85</v>
      </c>
      <c r="O2670" s="9">
        <v>1692.29</v>
      </c>
      <c r="P2670" s="9">
        <v>755.48</v>
      </c>
      <c r="Q2670" s="9">
        <v>980.24</v>
      </c>
      <c r="R2670" s="9">
        <v>1222.18</v>
      </c>
      <c r="S2670" s="9">
        <v>739.39</v>
      </c>
      <c r="T2670" s="10">
        <v>13609.14</v>
      </c>
    </row>
    <row r="2671" spans="1:20" ht="15.75" thickBot="1" x14ac:dyDescent="0.3">
      <c r="A2671" s="4" t="s">
        <v>542</v>
      </c>
      <c r="B2671" s="4" t="s">
        <v>80</v>
      </c>
      <c r="C2671" s="4" t="s">
        <v>81</v>
      </c>
      <c r="D2671" s="4" t="s">
        <v>543</v>
      </c>
      <c r="E2671" s="4" t="s">
        <v>544</v>
      </c>
      <c r="F2671" s="4" t="s">
        <v>88</v>
      </c>
      <c r="G2671" s="4" t="s">
        <v>89</v>
      </c>
      <c r="H2671" s="11">
        <v>2036.51</v>
      </c>
      <c r="I2671" s="11">
        <v>1782.78</v>
      </c>
      <c r="J2671" s="11">
        <v>1961.11</v>
      </c>
      <c r="K2671" s="11">
        <v>1871.85</v>
      </c>
      <c r="L2671" s="11">
        <v>2050.1799999999998</v>
      </c>
      <c r="M2671" s="11">
        <v>1827.33</v>
      </c>
      <c r="N2671" s="11">
        <v>1916.46</v>
      </c>
      <c r="O2671" s="11">
        <v>2050.2199999999998</v>
      </c>
      <c r="P2671" s="11">
        <v>1797.09</v>
      </c>
      <c r="Q2671" s="11">
        <v>2050.13</v>
      </c>
      <c r="R2671" s="11">
        <v>1069.6300000000001</v>
      </c>
      <c r="S2671" s="11">
        <v>964.12</v>
      </c>
      <c r="T2671" s="10">
        <v>21377.41</v>
      </c>
    </row>
    <row r="2672" spans="1:20" ht="15.75" thickBot="1" x14ac:dyDescent="0.3">
      <c r="A2672" s="4" t="s">
        <v>542</v>
      </c>
      <c r="B2672" s="4" t="s">
        <v>80</v>
      </c>
      <c r="C2672" s="4" t="s">
        <v>81</v>
      </c>
      <c r="D2672" s="4" t="s">
        <v>543</v>
      </c>
      <c r="E2672" s="4" t="s">
        <v>544</v>
      </c>
      <c r="F2672" s="4" t="s">
        <v>90</v>
      </c>
      <c r="G2672" s="4" t="s">
        <v>91</v>
      </c>
      <c r="H2672" s="9">
        <v>8373.41</v>
      </c>
      <c r="I2672" s="9">
        <v>7066.36</v>
      </c>
      <c r="J2672" s="9">
        <v>7825.22</v>
      </c>
      <c r="K2672" s="9">
        <v>7371.78</v>
      </c>
      <c r="L2672" s="9">
        <v>8181.9</v>
      </c>
      <c r="M2672" s="9">
        <v>7447.15</v>
      </c>
      <c r="N2672" s="9">
        <v>7580.89</v>
      </c>
      <c r="O2672" s="9">
        <v>8222.6200000000008</v>
      </c>
      <c r="P2672" s="9">
        <v>7321.97</v>
      </c>
      <c r="Q2672" s="9">
        <v>8071.7</v>
      </c>
      <c r="R2672" s="9">
        <v>4356.75</v>
      </c>
      <c r="S2672" s="9">
        <v>3866.86</v>
      </c>
      <c r="T2672" s="10">
        <v>85686.61</v>
      </c>
    </row>
    <row r="2673" spans="1:20" ht="15.75" thickBot="1" x14ac:dyDescent="0.3">
      <c r="A2673" s="4" t="s">
        <v>542</v>
      </c>
      <c r="B2673" s="4" t="s">
        <v>80</v>
      </c>
      <c r="C2673" s="4" t="s">
        <v>81</v>
      </c>
      <c r="D2673" s="4" t="s">
        <v>543</v>
      </c>
      <c r="E2673" s="4" t="s">
        <v>544</v>
      </c>
      <c r="F2673" s="4" t="s">
        <v>61</v>
      </c>
      <c r="G2673" s="4" t="s">
        <v>62</v>
      </c>
      <c r="H2673" s="11">
        <v>506.99</v>
      </c>
      <c r="I2673" s="11">
        <v>1828.87</v>
      </c>
      <c r="J2673" s="11">
        <v>1075.6600000000001</v>
      </c>
      <c r="K2673" s="11">
        <v>270.24</v>
      </c>
      <c r="L2673" s="11">
        <v>98.81</v>
      </c>
      <c r="M2673" s="11">
        <v>1806.95</v>
      </c>
      <c r="N2673" s="11">
        <v>1397.35</v>
      </c>
      <c r="O2673" s="11">
        <v>781.44</v>
      </c>
      <c r="P2673" s="11">
        <v>173.76</v>
      </c>
      <c r="Q2673" s="11">
        <v>588.45000000000005</v>
      </c>
      <c r="R2673" s="11">
        <v>499.08</v>
      </c>
      <c r="S2673" s="11">
        <v>3970.3</v>
      </c>
      <c r="T2673" s="10">
        <v>12997.9</v>
      </c>
    </row>
    <row r="2674" spans="1:20" ht="15.75" thickBot="1" x14ac:dyDescent="0.3">
      <c r="A2674" s="4" t="s">
        <v>542</v>
      </c>
      <c r="B2674" s="4" t="s">
        <v>80</v>
      </c>
      <c r="C2674" s="4" t="s">
        <v>81</v>
      </c>
      <c r="D2674" s="4" t="s">
        <v>543</v>
      </c>
      <c r="E2674" s="4" t="s">
        <v>544</v>
      </c>
      <c r="F2674" s="4" t="s">
        <v>92</v>
      </c>
      <c r="G2674" s="4" t="s">
        <v>93</v>
      </c>
      <c r="H2674" s="9">
        <v>12745.63</v>
      </c>
      <c r="I2674" s="9">
        <v>6684.42</v>
      </c>
      <c r="J2674" s="9">
        <v>18548.560000000001</v>
      </c>
      <c r="K2674" s="9">
        <v>9226.35</v>
      </c>
      <c r="L2674" s="9">
        <v>19822.099999999999</v>
      </c>
      <c r="M2674" s="9">
        <v>37854.129999999997</v>
      </c>
      <c r="N2674" s="9">
        <v>16807.7</v>
      </c>
      <c r="O2674" s="9">
        <v>14418.56</v>
      </c>
      <c r="P2674" s="9">
        <v>12662.46</v>
      </c>
      <c r="Q2674" s="9">
        <v>28030.14</v>
      </c>
      <c r="R2674" s="9">
        <v>15709.7</v>
      </c>
      <c r="S2674" s="9">
        <v>24801.64</v>
      </c>
      <c r="T2674" s="10">
        <v>217311.39</v>
      </c>
    </row>
    <row r="2675" spans="1:20" ht="15.75" thickBot="1" x14ac:dyDescent="0.3">
      <c r="A2675" s="4" t="s">
        <v>542</v>
      </c>
      <c r="B2675" s="4" t="s">
        <v>80</v>
      </c>
      <c r="C2675" s="4" t="s">
        <v>81</v>
      </c>
      <c r="D2675" s="4" t="s">
        <v>543</v>
      </c>
      <c r="E2675" s="4" t="s">
        <v>544</v>
      </c>
      <c r="F2675" s="4" t="s">
        <v>235</v>
      </c>
      <c r="G2675" s="4" t="s">
        <v>236</v>
      </c>
      <c r="H2675" s="12"/>
      <c r="I2675" s="12"/>
      <c r="J2675" s="12"/>
      <c r="K2675" s="11">
        <v>55.12</v>
      </c>
      <c r="L2675" s="11">
        <v>39.549999999999997</v>
      </c>
      <c r="M2675" s="11">
        <v>65.87</v>
      </c>
      <c r="N2675" s="12"/>
      <c r="O2675" s="12"/>
      <c r="P2675" s="12"/>
      <c r="Q2675" s="12"/>
      <c r="R2675" s="12"/>
      <c r="S2675" s="12"/>
      <c r="T2675" s="10">
        <v>160.54</v>
      </c>
    </row>
    <row r="2676" spans="1:20" ht="15.75" thickBot="1" x14ac:dyDescent="0.3">
      <c r="A2676" s="4" t="s">
        <v>542</v>
      </c>
      <c r="B2676" s="4" t="s">
        <v>80</v>
      </c>
      <c r="C2676" s="4" t="s">
        <v>81</v>
      </c>
      <c r="D2676" s="4" t="s">
        <v>543</v>
      </c>
      <c r="E2676" s="4" t="s">
        <v>544</v>
      </c>
      <c r="F2676" s="4" t="s">
        <v>120</v>
      </c>
      <c r="G2676" s="4" t="s">
        <v>121</v>
      </c>
      <c r="H2676" s="9">
        <v>40.33</v>
      </c>
      <c r="I2676" s="8"/>
      <c r="J2676" s="8"/>
      <c r="K2676" s="9">
        <v>78.48</v>
      </c>
      <c r="L2676" s="8"/>
      <c r="M2676" s="8"/>
      <c r="N2676" s="8"/>
      <c r="O2676" s="8"/>
      <c r="P2676" s="8"/>
      <c r="Q2676" s="8"/>
      <c r="R2676" s="8"/>
      <c r="S2676" s="8"/>
      <c r="T2676" s="10">
        <v>118.81</v>
      </c>
    </row>
    <row r="2677" spans="1:20" ht="15.75" thickBot="1" x14ac:dyDescent="0.3">
      <c r="A2677" s="4" t="s">
        <v>542</v>
      </c>
      <c r="B2677" s="4" t="s">
        <v>80</v>
      </c>
      <c r="C2677" s="4" t="s">
        <v>81</v>
      </c>
      <c r="D2677" s="4" t="s">
        <v>543</v>
      </c>
      <c r="E2677" s="4" t="s">
        <v>544</v>
      </c>
      <c r="F2677" s="4" t="s">
        <v>94</v>
      </c>
      <c r="G2677" s="4" t="s">
        <v>95</v>
      </c>
      <c r="H2677" s="11">
        <v>8</v>
      </c>
      <c r="I2677" s="12"/>
      <c r="J2677" s="11">
        <v>175.13</v>
      </c>
      <c r="K2677" s="11">
        <v>8</v>
      </c>
      <c r="L2677" s="12"/>
      <c r="M2677" s="12"/>
      <c r="N2677" s="12"/>
      <c r="O2677" s="12"/>
      <c r="P2677" s="11">
        <v>8</v>
      </c>
      <c r="Q2677" s="11">
        <v>20</v>
      </c>
      <c r="R2677" s="12"/>
      <c r="S2677" s="12"/>
      <c r="T2677" s="10">
        <v>219.13</v>
      </c>
    </row>
    <row r="2678" spans="1:20" ht="15.75" thickBot="1" x14ac:dyDescent="0.3">
      <c r="A2678" s="4" t="s">
        <v>542</v>
      </c>
      <c r="B2678" s="4" t="s">
        <v>80</v>
      </c>
      <c r="C2678" s="4" t="s">
        <v>81</v>
      </c>
      <c r="D2678" s="4" t="s">
        <v>543</v>
      </c>
      <c r="E2678" s="4" t="s">
        <v>544</v>
      </c>
      <c r="F2678" s="4" t="s">
        <v>84</v>
      </c>
      <c r="G2678" s="4" t="s">
        <v>85</v>
      </c>
      <c r="H2678" s="9">
        <v>4704.84</v>
      </c>
      <c r="I2678" s="9">
        <v>4036.54</v>
      </c>
      <c r="J2678" s="9">
        <v>8562.44</v>
      </c>
      <c r="K2678" s="9">
        <v>3098.1</v>
      </c>
      <c r="L2678" s="9">
        <v>6024.59</v>
      </c>
      <c r="M2678" s="9">
        <v>4833.3900000000003</v>
      </c>
      <c r="N2678" s="9">
        <v>4016.9</v>
      </c>
      <c r="O2678" s="9">
        <v>5199.8100000000004</v>
      </c>
      <c r="P2678" s="9">
        <v>3754.28</v>
      </c>
      <c r="Q2678" s="9">
        <v>4458.2700000000004</v>
      </c>
      <c r="R2678" s="9">
        <v>4981.25</v>
      </c>
      <c r="S2678" s="9">
        <v>4707.55</v>
      </c>
      <c r="T2678" s="10">
        <v>58377.96</v>
      </c>
    </row>
    <row r="2679" spans="1:20" ht="15.75" thickBot="1" x14ac:dyDescent="0.3">
      <c r="A2679" s="4" t="s">
        <v>542</v>
      </c>
      <c r="B2679" s="4" t="s">
        <v>80</v>
      </c>
      <c r="C2679" s="4" t="s">
        <v>81</v>
      </c>
      <c r="D2679" s="4" t="s">
        <v>543</v>
      </c>
      <c r="E2679" s="4" t="s">
        <v>544</v>
      </c>
      <c r="F2679" s="4" t="s">
        <v>44</v>
      </c>
      <c r="G2679" s="4" t="s">
        <v>45</v>
      </c>
      <c r="H2679" s="12"/>
      <c r="I2679" s="12"/>
      <c r="J2679" s="12"/>
      <c r="K2679" s="11">
        <v>1320</v>
      </c>
      <c r="L2679" s="12"/>
      <c r="M2679" s="12"/>
      <c r="N2679" s="12"/>
      <c r="O2679" s="12"/>
      <c r="P2679" s="12"/>
      <c r="Q2679" s="12"/>
      <c r="R2679" s="12"/>
      <c r="S2679" s="12"/>
      <c r="T2679" s="10">
        <v>1320</v>
      </c>
    </row>
    <row r="2680" spans="1:20" ht="15.75" thickBot="1" x14ac:dyDescent="0.3">
      <c r="A2680" s="4" t="s">
        <v>542</v>
      </c>
      <c r="B2680" s="4" t="s">
        <v>80</v>
      </c>
      <c r="C2680" s="4" t="s">
        <v>81</v>
      </c>
      <c r="D2680" s="4" t="s">
        <v>543</v>
      </c>
      <c r="E2680" s="4" t="s">
        <v>544</v>
      </c>
      <c r="F2680" s="4" t="s">
        <v>207</v>
      </c>
      <c r="G2680" s="4" t="s">
        <v>208</v>
      </c>
      <c r="H2680" s="8"/>
      <c r="I2680" s="8"/>
      <c r="J2680" s="9">
        <v>86.5</v>
      </c>
      <c r="K2680" s="8"/>
      <c r="L2680" s="8"/>
      <c r="M2680" s="8"/>
      <c r="N2680" s="8"/>
      <c r="O2680" s="8"/>
      <c r="P2680" s="8"/>
      <c r="Q2680" s="8"/>
      <c r="R2680" s="8"/>
      <c r="S2680" s="8"/>
      <c r="T2680" s="10">
        <v>86.5</v>
      </c>
    </row>
    <row r="2681" spans="1:20" ht="15.75" thickBot="1" x14ac:dyDescent="0.3">
      <c r="A2681" s="4" t="s">
        <v>542</v>
      </c>
      <c r="B2681" s="4" t="s">
        <v>80</v>
      </c>
      <c r="C2681" s="4" t="s">
        <v>81</v>
      </c>
      <c r="D2681" s="4" t="s">
        <v>543</v>
      </c>
      <c r="E2681" s="4" t="s">
        <v>544</v>
      </c>
      <c r="F2681" s="4" t="s">
        <v>128</v>
      </c>
      <c r="G2681" s="4" t="s">
        <v>129</v>
      </c>
      <c r="H2681" s="12"/>
      <c r="I2681" s="12"/>
      <c r="J2681" s="12"/>
      <c r="K2681" s="11">
        <v>208.51</v>
      </c>
      <c r="L2681" s="12"/>
      <c r="M2681" s="12"/>
      <c r="N2681" s="12"/>
      <c r="O2681" s="12"/>
      <c r="P2681" s="11">
        <v>-208.51</v>
      </c>
      <c r="Q2681" s="12"/>
      <c r="R2681" s="12"/>
      <c r="S2681" s="12"/>
      <c r="T2681" s="14">
        <v>0</v>
      </c>
    </row>
    <row r="2682" spans="1:20" ht="15.75" thickBot="1" x14ac:dyDescent="0.3">
      <c r="A2682" s="4" t="s">
        <v>542</v>
      </c>
      <c r="B2682" s="4" t="s">
        <v>80</v>
      </c>
      <c r="C2682" s="4" t="s">
        <v>81</v>
      </c>
      <c r="D2682" s="4" t="s">
        <v>543</v>
      </c>
      <c r="E2682" s="4" t="s">
        <v>544</v>
      </c>
      <c r="F2682" s="4" t="s">
        <v>98</v>
      </c>
      <c r="G2682" s="4" t="s">
        <v>99</v>
      </c>
      <c r="H2682" s="8"/>
      <c r="I2682" s="8"/>
      <c r="J2682" s="9">
        <v>12.48</v>
      </c>
      <c r="K2682" s="8"/>
      <c r="L2682" s="8"/>
      <c r="M2682" s="8"/>
      <c r="N2682" s="8"/>
      <c r="O2682" s="8"/>
      <c r="P2682" s="8"/>
      <c r="Q2682" s="8"/>
      <c r="R2682" s="8"/>
      <c r="S2682" s="8"/>
      <c r="T2682" s="10">
        <v>12.48</v>
      </c>
    </row>
    <row r="2683" spans="1:20" ht="15.75" thickBot="1" x14ac:dyDescent="0.3">
      <c r="A2683" s="4" t="s">
        <v>542</v>
      </c>
      <c r="B2683" s="4" t="s">
        <v>80</v>
      </c>
      <c r="C2683" s="4" t="s">
        <v>81</v>
      </c>
      <c r="D2683" s="4" t="s">
        <v>543</v>
      </c>
      <c r="E2683" s="4" t="s">
        <v>544</v>
      </c>
      <c r="F2683" s="4" t="s">
        <v>132</v>
      </c>
      <c r="G2683" s="4" t="s">
        <v>133</v>
      </c>
      <c r="H2683" s="11">
        <v>575.97</v>
      </c>
      <c r="I2683" s="11">
        <v>119.8</v>
      </c>
      <c r="J2683" s="11">
        <v>404.67</v>
      </c>
      <c r="K2683" s="12"/>
      <c r="L2683" s="11">
        <v>536.91999999999996</v>
      </c>
      <c r="M2683" s="11">
        <v>423.96</v>
      </c>
      <c r="N2683" s="11">
        <v>1493.44</v>
      </c>
      <c r="O2683" s="11">
        <v>276.95</v>
      </c>
      <c r="P2683" s="11">
        <v>354.91</v>
      </c>
      <c r="Q2683" s="11">
        <v>20.58</v>
      </c>
      <c r="R2683" s="11">
        <v>96.33</v>
      </c>
      <c r="S2683" s="11">
        <v>149.16999999999999</v>
      </c>
      <c r="T2683" s="10">
        <v>4452.7</v>
      </c>
    </row>
    <row r="2684" spans="1:20" ht="15.75" thickBot="1" x14ac:dyDescent="0.3">
      <c r="A2684" s="4" t="s">
        <v>542</v>
      </c>
      <c r="B2684" s="4" t="s">
        <v>80</v>
      </c>
      <c r="C2684" s="4" t="s">
        <v>81</v>
      </c>
      <c r="D2684" s="4" t="s">
        <v>543</v>
      </c>
      <c r="E2684" s="4" t="s">
        <v>544</v>
      </c>
      <c r="F2684" s="4" t="s">
        <v>136</v>
      </c>
      <c r="G2684" s="4" t="s">
        <v>137</v>
      </c>
      <c r="H2684" s="8"/>
      <c r="I2684" s="8"/>
      <c r="J2684" s="9">
        <v>4</v>
      </c>
      <c r="K2684" s="8"/>
      <c r="L2684" s="8"/>
      <c r="M2684" s="9">
        <v>4</v>
      </c>
      <c r="N2684" s="9">
        <v>2</v>
      </c>
      <c r="O2684" s="8"/>
      <c r="P2684" s="8"/>
      <c r="Q2684" s="9">
        <v>15</v>
      </c>
      <c r="R2684" s="9">
        <v>19</v>
      </c>
      <c r="S2684" s="8"/>
      <c r="T2684" s="10">
        <v>44</v>
      </c>
    </row>
    <row r="2685" spans="1:20" ht="15.75" thickBot="1" x14ac:dyDescent="0.3">
      <c r="A2685" s="4" t="s">
        <v>542</v>
      </c>
      <c r="B2685" s="4" t="s">
        <v>80</v>
      </c>
      <c r="C2685" s="4" t="s">
        <v>81</v>
      </c>
      <c r="D2685" s="4" t="s">
        <v>543</v>
      </c>
      <c r="E2685" s="4" t="s">
        <v>544</v>
      </c>
      <c r="F2685" s="4" t="s">
        <v>102</v>
      </c>
      <c r="G2685" s="4" t="s">
        <v>103</v>
      </c>
      <c r="H2685" s="12"/>
      <c r="I2685" s="12"/>
      <c r="J2685" s="11">
        <v>85</v>
      </c>
      <c r="K2685" s="11">
        <v>9</v>
      </c>
      <c r="L2685" s="12"/>
      <c r="M2685" s="11">
        <v>85</v>
      </c>
      <c r="N2685" s="12"/>
      <c r="O2685" s="12"/>
      <c r="P2685" s="12"/>
      <c r="Q2685" s="12"/>
      <c r="R2685" s="12"/>
      <c r="S2685" s="11">
        <v>85</v>
      </c>
      <c r="T2685" s="10">
        <v>264</v>
      </c>
    </row>
    <row r="2686" spans="1:20" ht="15.75" thickBot="1" x14ac:dyDescent="0.3">
      <c r="A2686" s="4" t="s">
        <v>542</v>
      </c>
      <c r="B2686" s="4" t="s">
        <v>80</v>
      </c>
      <c r="C2686" s="4" t="s">
        <v>81</v>
      </c>
      <c r="D2686" s="4" t="s">
        <v>543</v>
      </c>
      <c r="E2686" s="4" t="s">
        <v>544</v>
      </c>
      <c r="F2686" s="4" t="s">
        <v>140</v>
      </c>
      <c r="G2686" s="4" t="s">
        <v>141</v>
      </c>
      <c r="H2686" s="9">
        <v>128.58000000000001</v>
      </c>
      <c r="I2686" s="9">
        <v>21.43</v>
      </c>
      <c r="J2686" s="9">
        <v>21.43</v>
      </c>
      <c r="K2686" s="8"/>
      <c r="L2686" s="8"/>
      <c r="M2686" s="9">
        <v>21.43</v>
      </c>
      <c r="N2686" s="9">
        <v>42.86</v>
      </c>
      <c r="O2686" s="9">
        <v>240</v>
      </c>
      <c r="P2686" s="9">
        <v>21.43</v>
      </c>
      <c r="Q2686" s="9">
        <v>21.43</v>
      </c>
      <c r="R2686" s="8"/>
      <c r="S2686" s="8"/>
      <c r="T2686" s="10">
        <v>518.59</v>
      </c>
    </row>
    <row r="2687" spans="1:20" ht="15.75" thickBot="1" x14ac:dyDescent="0.3">
      <c r="A2687" s="4" t="s">
        <v>542</v>
      </c>
      <c r="B2687" s="4" t="s">
        <v>80</v>
      </c>
      <c r="C2687" s="4" t="s">
        <v>81</v>
      </c>
      <c r="D2687" s="4" t="s">
        <v>543</v>
      </c>
      <c r="E2687" s="4" t="s">
        <v>544</v>
      </c>
      <c r="F2687" s="4" t="s">
        <v>545</v>
      </c>
      <c r="G2687" s="4" t="s">
        <v>546</v>
      </c>
      <c r="H2687" s="12"/>
      <c r="I2687" s="12"/>
      <c r="J2687" s="12"/>
      <c r="K2687" s="12"/>
      <c r="L2687" s="12"/>
      <c r="M2687" s="12"/>
      <c r="N2687" s="12"/>
      <c r="O2687" s="12"/>
      <c r="P2687" s="12"/>
      <c r="Q2687" s="12"/>
      <c r="R2687" s="11">
        <v>125.25</v>
      </c>
      <c r="S2687" s="12"/>
      <c r="T2687" s="10">
        <v>125.25</v>
      </c>
    </row>
    <row r="2688" spans="1:20" ht="15.75" thickBot="1" x14ac:dyDescent="0.3">
      <c r="A2688" s="4" t="s">
        <v>542</v>
      </c>
      <c r="B2688" s="4" t="s">
        <v>80</v>
      </c>
      <c r="C2688" s="4" t="s">
        <v>81</v>
      </c>
      <c r="D2688" s="4" t="s">
        <v>543</v>
      </c>
      <c r="E2688" s="4" t="s">
        <v>544</v>
      </c>
      <c r="F2688" s="4" t="s">
        <v>239</v>
      </c>
      <c r="G2688" s="4" t="s">
        <v>240</v>
      </c>
      <c r="H2688" s="8"/>
      <c r="I2688" s="8"/>
      <c r="J2688" s="8"/>
      <c r="K2688" s="8"/>
      <c r="L2688" s="8"/>
      <c r="M2688" s="8"/>
      <c r="N2688" s="8"/>
      <c r="O2688" s="8"/>
      <c r="P2688" s="8"/>
      <c r="Q2688" s="8"/>
      <c r="R2688" s="8"/>
      <c r="S2688" s="9">
        <v>110.66</v>
      </c>
      <c r="T2688" s="10">
        <v>110.66</v>
      </c>
    </row>
    <row r="2689" spans="1:20" ht="15.75" thickBot="1" x14ac:dyDescent="0.3">
      <c r="A2689" s="4" t="s">
        <v>542</v>
      </c>
      <c r="B2689" s="4" t="s">
        <v>80</v>
      </c>
      <c r="C2689" s="4" t="s">
        <v>81</v>
      </c>
      <c r="D2689" s="4" t="s">
        <v>543</v>
      </c>
      <c r="E2689" s="4" t="s">
        <v>544</v>
      </c>
      <c r="F2689" s="4" t="s">
        <v>217</v>
      </c>
      <c r="G2689" s="4" t="s">
        <v>218</v>
      </c>
      <c r="H2689" s="12"/>
      <c r="I2689" s="12"/>
      <c r="J2689" s="12"/>
      <c r="K2689" s="12"/>
      <c r="L2689" s="12"/>
      <c r="M2689" s="12"/>
      <c r="N2689" s="12"/>
      <c r="O2689" s="12"/>
      <c r="P2689" s="12"/>
      <c r="Q2689" s="12"/>
      <c r="R2689" s="11">
        <v>272</v>
      </c>
      <c r="S2689" s="12"/>
      <c r="T2689" s="10">
        <v>272</v>
      </c>
    </row>
    <row r="2690" spans="1:20" ht="15.75" thickBot="1" x14ac:dyDescent="0.3">
      <c r="A2690" s="4" t="s">
        <v>542</v>
      </c>
      <c r="B2690" s="4" t="s">
        <v>80</v>
      </c>
      <c r="C2690" s="4" t="s">
        <v>81</v>
      </c>
      <c r="D2690" s="4" t="s">
        <v>543</v>
      </c>
      <c r="E2690" s="4" t="s">
        <v>544</v>
      </c>
      <c r="F2690" s="4" t="s">
        <v>148</v>
      </c>
      <c r="G2690" s="4" t="s">
        <v>149</v>
      </c>
      <c r="H2690" s="8"/>
      <c r="I2690" s="8"/>
      <c r="J2690" s="9">
        <v>18</v>
      </c>
      <c r="K2690" s="8"/>
      <c r="L2690" s="8"/>
      <c r="M2690" s="8"/>
      <c r="N2690" s="8"/>
      <c r="O2690" s="9">
        <v>384.3</v>
      </c>
      <c r="P2690" s="8"/>
      <c r="Q2690" s="8"/>
      <c r="R2690" s="8"/>
      <c r="S2690" s="8"/>
      <c r="T2690" s="10">
        <v>402.3</v>
      </c>
    </row>
    <row r="2691" spans="1:20" ht="15.75" thickBot="1" x14ac:dyDescent="0.3">
      <c r="A2691" s="4" t="s">
        <v>542</v>
      </c>
      <c r="B2691" s="4" t="s">
        <v>80</v>
      </c>
      <c r="C2691" s="4" t="s">
        <v>81</v>
      </c>
      <c r="D2691" s="4" t="s">
        <v>543</v>
      </c>
      <c r="E2691" s="4" t="s">
        <v>544</v>
      </c>
      <c r="F2691" s="4" t="s">
        <v>65</v>
      </c>
      <c r="G2691" s="4" t="s">
        <v>66</v>
      </c>
      <c r="H2691" s="12"/>
      <c r="I2691" s="11">
        <v>1683.41</v>
      </c>
      <c r="J2691" s="12"/>
      <c r="K2691" s="12"/>
      <c r="L2691" s="12"/>
      <c r="M2691" s="11">
        <v>192.66</v>
      </c>
      <c r="N2691" s="11">
        <v>88.61</v>
      </c>
      <c r="O2691" s="11">
        <v>48.17</v>
      </c>
      <c r="P2691" s="12"/>
      <c r="Q2691" s="12"/>
      <c r="R2691" s="11">
        <v>88.61</v>
      </c>
      <c r="S2691" s="11">
        <v>297.66000000000003</v>
      </c>
      <c r="T2691" s="10">
        <v>2399.12</v>
      </c>
    </row>
    <row r="2692" spans="1:20" ht="15.75" thickBot="1" x14ac:dyDescent="0.3">
      <c r="A2692" s="4" t="s">
        <v>542</v>
      </c>
      <c r="B2692" s="4" t="s">
        <v>80</v>
      </c>
      <c r="C2692" s="4" t="s">
        <v>81</v>
      </c>
      <c r="D2692" s="4" t="s">
        <v>543</v>
      </c>
      <c r="E2692" s="4" t="s">
        <v>544</v>
      </c>
      <c r="F2692" s="4" t="s">
        <v>56</v>
      </c>
      <c r="G2692" s="4" t="s">
        <v>57</v>
      </c>
      <c r="H2692" s="9">
        <v>44100.58</v>
      </c>
      <c r="I2692" s="9">
        <v>34778.550000000003</v>
      </c>
      <c r="J2692" s="9">
        <v>34094.65</v>
      </c>
      <c r="K2692" s="9">
        <v>20562.34</v>
      </c>
      <c r="L2692" s="9">
        <v>44572.23</v>
      </c>
      <c r="M2692" s="9">
        <v>43825.74</v>
      </c>
      <c r="N2692" s="9">
        <v>44546.65</v>
      </c>
      <c r="O2692" s="9">
        <v>48490.15</v>
      </c>
      <c r="P2692" s="9">
        <v>31121.89</v>
      </c>
      <c r="Q2692" s="9">
        <v>43272.88</v>
      </c>
      <c r="R2692" s="9">
        <v>42078.87</v>
      </c>
      <c r="S2692" s="9">
        <v>45181.87</v>
      </c>
      <c r="T2692" s="10">
        <v>476626.4</v>
      </c>
    </row>
    <row r="2693" spans="1:20" ht="15.75" thickBot="1" x14ac:dyDescent="0.3">
      <c r="A2693" s="4" t="s">
        <v>542</v>
      </c>
      <c r="B2693" s="4" t="s">
        <v>80</v>
      </c>
      <c r="C2693" s="4" t="s">
        <v>81</v>
      </c>
      <c r="D2693" s="4" t="s">
        <v>543</v>
      </c>
      <c r="E2693" s="4" t="s">
        <v>544</v>
      </c>
      <c r="F2693" s="4" t="s">
        <v>68</v>
      </c>
      <c r="G2693" s="4" t="s">
        <v>69</v>
      </c>
      <c r="H2693" s="11">
        <v>3579.97</v>
      </c>
      <c r="I2693" s="11">
        <v>4605.24</v>
      </c>
      <c r="J2693" s="11">
        <v>3828.59</v>
      </c>
      <c r="K2693" s="11">
        <v>2279.2399999999998</v>
      </c>
      <c r="L2693" s="11">
        <v>7402.76</v>
      </c>
      <c r="M2693" s="11">
        <v>3987.38</v>
      </c>
      <c r="N2693" s="11">
        <v>5379.37</v>
      </c>
      <c r="O2693" s="11">
        <v>8603.2099999999991</v>
      </c>
      <c r="P2693" s="11">
        <v>4520.9399999999996</v>
      </c>
      <c r="Q2693" s="11">
        <v>5468.23</v>
      </c>
      <c r="R2693" s="11">
        <v>7652.52</v>
      </c>
      <c r="S2693" s="11">
        <v>7508.05</v>
      </c>
      <c r="T2693" s="10">
        <v>64815.5</v>
      </c>
    </row>
    <row r="2694" spans="1:20" ht="15.75" thickBot="1" x14ac:dyDescent="0.3">
      <c r="A2694" s="4" t="s">
        <v>542</v>
      </c>
      <c r="B2694" s="4" t="s">
        <v>80</v>
      </c>
      <c r="C2694" s="4" t="s">
        <v>81</v>
      </c>
      <c r="D2694" s="4" t="s">
        <v>543</v>
      </c>
      <c r="E2694" s="4" t="s">
        <v>544</v>
      </c>
      <c r="F2694" s="4" t="s">
        <v>154</v>
      </c>
      <c r="G2694" s="4" t="s">
        <v>155</v>
      </c>
      <c r="H2694" s="9">
        <v>110.16</v>
      </c>
      <c r="I2694" s="9">
        <v>55.08</v>
      </c>
      <c r="J2694" s="8"/>
      <c r="K2694" s="9">
        <v>55.08</v>
      </c>
      <c r="L2694" s="9">
        <v>220.32</v>
      </c>
      <c r="M2694" s="9">
        <v>110.16</v>
      </c>
      <c r="N2694" s="8"/>
      <c r="O2694" s="9">
        <v>165.24</v>
      </c>
      <c r="P2694" s="9">
        <v>110.16</v>
      </c>
      <c r="Q2694" s="9">
        <v>110.16</v>
      </c>
      <c r="R2694" s="8"/>
      <c r="S2694" s="8"/>
      <c r="T2694" s="10">
        <v>936.36</v>
      </c>
    </row>
    <row r="2695" spans="1:20" ht="15.75" thickBot="1" x14ac:dyDescent="0.3">
      <c r="A2695" s="4" t="s">
        <v>542</v>
      </c>
      <c r="B2695" s="4" t="s">
        <v>80</v>
      </c>
      <c r="C2695" s="4" t="s">
        <v>81</v>
      </c>
      <c r="D2695" s="4" t="s">
        <v>543</v>
      </c>
      <c r="E2695" s="4" t="s">
        <v>544</v>
      </c>
      <c r="F2695" s="4" t="s">
        <v>156</v>
      </c>
      <c r="G2695" s="4" t="s">
        <v>157</v>
      </c>
      <c r="H2695" s="12"/>
      <c r="I2695" s="11">
        <v>235.73</v>
      </c>
      <c r="J2695" s="12"/>
      <c r="K2695" s="11">
        <v>42.86</v>
      </c>
      <c r="L2695" s="11">
        <v>64.290000000000006</v>
      </c>
      <c r="M2695" s="11">
        <v>21.43</v>
      </c>
      <c r="N2695" s="11">
        <v>42.86</v>
      </c>
      <c r="O2695" s="11">
        <v>107.15</v>
      </c>
      <c r="P2695" s="11">
        <v>42.86</v>
      </c>
      <c r="Q2695" s="11">
        <v>21.43</v>
      </c>
      <c r="R2695" s="11">
        <v>42.86</v>
      </c>
      <c r="S2695" s="11">
        <v>42.86</v>
      </c>
      <c r="T2695" s="10">
        <v>664.33</v>
      </c>
    </row>
    <row r="2696" spans="1:20" ht="15.75" thickBot="1" x14ac:dyDescent="0.3">
      <c r="A2696" s="4" t="s">
        <v>542</v>
      </c>
      <c r="B2696" s="4" t="s">
        <v>80</v>
      </c>
      <c r="C2696" s="4" t="s">
        <v>81</v>
      </c>
      <c r="D2696" s="4" t="s">
        <v>543</v>
      </c>
      <c r="E2696" s="4" t="s">
        <v>544</v>
      </c>
      <c r="F2696" s="4" t="s">
        <v>104</v>
      </c>
      <c r="G2696" s="4" t="s">
        <v>105</v>
      </c>
      <c r="H2696" s="9">
        <v>-240.83</v>
      </c>
      <c r="I2696" s="8"/>
      <c r="J2696" s="9">
        <v>-457.57</v>
      </c>
      <c r="K2696" s="9">
        <v>-288.99</v>
      </c>
      <c r="L2696" s="9">
        <v>-96.33</v>
      </c>
      <c r="M2696" s="8"/>
      <c r="N2696" s="9">
        <v>-722.48</v>
      </c>
      <c r="O2696" s="8"/>
      <c r="P2696" s="9">
        <v>-1155.96</v>
      </c>
      <c r="Q2696" s="8"/>
      <c r="R2696" s="8"/>
      <c r="S2696" s="8"/>
      <c r="T2696" s="10">
        <v>-2962.16</v>
      </c>
    </row>
    <row r="2697" spans="1:20" ht="15.75" thickBot="1" x14ac:dyDescent="0.3">
      <c r="A2697" s="4" t="s">
        <v>542</v>
      </c>
      <c r="B2697" s="4" t="s">
        <v>80</v>
      </c>
      <c r="C2697" s="4" t="s">
        <v>81</v>
      </c>
      <c r="D2697" s="4" t="s">
        <v>543</v>
      </c>
      <c r="E2697" s="4" t="s">
        <v>544</v>
      </c>
      <c r="F2697" s="4" t="s">
        <v>106</v>
      </c>
      <c r="G2697" s="4" t="s">
        <v>107</v>
      </c>
      <c r="H2697" s="11">
        <v>-12275.36</v>
      </c>
      <c r="I2697" s="11">
        <v>-9917.1200000000008</v>
      </c>
      <c r="J2697" s="11">
        <v>-9921.2099999999991</v>
      </c>
      <c r="K2697" s="11">
        <v>-11672</v>
      </c>
      <c r="L2697" s="11">
        <v>-12255.6</v>
      </c>
      <c r="M2697" s="11">
        <v>-6419.6</v>
      </c>
      <c r="N2697" s="11">
        <v>-12255.6</v>
      </c>
      <c r="O2697" s="11">
        <v>-10504.8</v>
      </c>
      <c r="P2697" s="11">
        <v>-11051.93</v>
      </c>
      <c r="Q2697" s="11">
        <v>-12839.2</v>
      </c>
      <c r="R2697" s="11">
        <v>-9337.6</v>
      </c>
      <c r="S2697" s="11">
        <v>-8862.98</v>
      </c>
      <c r="T2697" s="10">
        <v>-127313</v>
      </c>
    </row>
    <row r="2698" spans="1:20" ht="15.75" thickBot="1" x14ac:dyDescent="0.3">
      <c r="A2698" s="4" t="s">
        <v>542</v>
      </c>
      <c r="B2698" s="4" t="s">
        <v>80</v>
      </c>
      <c r="C2698" s="4" t="s">
        <v>81</v>
      </c>
      <c r="D2698" s="4" t="s">
        <v>543</v>
      </c>
      <c r="E2698" s="4" t="s">
        <v>544</v>
      </c>
      <c r="F2698" s="4" t="s">
        <v>108</v>
      </c>
      <c r="G2698" s="4" t="s">
        <v>109</v>
      </c>
      <c r="H2698" s="9">
        <v>-2628.21</v>
      </c>
      <c r="I2698" s="9">
        <v>-1228.26</v>
      </c>
      <c r="J2698" s="9">
        <v>-867.01</v>
      </c>
      <c r="K2698" s="9">
        <v>-975.39</v>
      </c>
      <c r="L2698" s="9">
        <v>-1408.91</v>
      </c>
      <c r="M2698" s="9">
        <v>-1083.77</v>
      </c>
      <c r="N2698" s="9">
        <v>-1119.9000000000001</v>
      </c>
      <c r="O2698" s="9">
        <v>-2239.7800000000002</v>
      </c>
      <c r="P2698" s="9">
        <v>-722.51</v>
      </c>
      <c r="Q2698" s="9">
        <v>-1481.17</v>
      </c>
      <c r="R2698" s="9">
        <v>-1083.78</v>
      </c>
      <c r="S2698" s="9">
        <v>-781.41</v>
      </c>
      <c r="T2698" s="10">
        <v>-15620.1</v>
      </c>
    </row>
    <row r="2699" spans="1:20" ht="15.75" thickBot="1" x14ac:dyDescent="0.3">
      <c r="A2699" s="4" t="s">
        <v>542</v>
      </c>
      <c r="B2699" s="4" t="s">
        <v>80</v>
      </c>
      <c r="C2699" s="4" t="s">
        <v>81</v>
      </c>
      <c r="D2699" s="4" t="s">
        <v>543</v>
      </c>
      <c r="E2699" s="4" t="s">
        <v>544</v>
      </c>
      <c r="F2699" s="4" t="s">
        <v>243</v>
      </c>
      <c r="G2699" s="4" t="s">
        <v>244</v>
      </c>
      <c r="H2699" s="11">
        <v>-107.15</v>
      </c>
      <c r="I2699" s="12"/>
      <c r="J2699" s="12"/>
      <c r="K2699" s="12"/>
      <c r="L2699" s="11">
        <v>-21.43</v>
      </c>
      <c r="M2699" s="12"/>
      <c r="N2699" s="11">
        <v>-21.43</v>
      </c>
      <c r="O2699" s="12"/>
      <c r="P2699" s="12"/>
      <c r="Q2699" s="11">
        <v>-21.43</v>
      </c>
      <c r="R2699" s="12"/>
      <c r="S2699" s="12"/>
      <c r="T2699" s="10">
        <v>-171.44</v>
      </c>
    </row>
    <row r="2700" spans="1:20" ht="15.75" thickBot="1" x14ac:dyDescent="0.3">
      <c r="A2700" s="4" t="s">
        <v>542</v>
      </c>
      <c r="B2700" s="4" t="s">
        <v>80</v>
      </c>
      <c r="C2700" s="4" t="s">
        <v>81</v>
      </c>
      <c r="D2700" s="4" t="s">
        <v>547</v>
      </c>
      <c r="E2700" s="4" t="s">
        <v>548</v>
      </c>
      <c r="F2700" s="4" t="s">
        <v>92</v>
      </c>
      <c r="G2700" s="4" t="s">
        <v>93</v>
      </c>
      <c r="H2700" s="8"/>
      <c r="I2700" s="9">
        <v>4295.07</v>
      </c>
      <c r="J2700" s="8"/>
      <c r="K2700" s="8"/>
      <c r="L2700" s="8"/>
      <c r="M2700" s="8"/>
      <c r="N2700" s="9">
        <v>1528.87</v>
      </c>
      <c r="O2700" s="8"/>
      <c r="P2700" s="9">
        <v>-321.26</v>
      </c>
      <c r="Q2700" s="8"/>
      <c r="R2700" s="8"/>
      <c r="S2700" s="9">
        <v>4224.8500000000004</v>
      </c>
      <c r="T2700" s="10">
        <v>9727.5300000000007</v>
      </c>
    </row>
    <row r="2701" spans="1:20" ht="15.75" thickBot="1" x14ac:dyDescent="0.3">
      <c r="A2701" s="4" t="s">
        <v>542</v>
      </c>
      <c r="B2701" s="4" t="s">
        <v>80</v>
      </c>
      <c r="C2701" s="4" t="s">
        <v>81</v>
      </c>
      <c r="D2701" s="4" t="s">
        <v>547</v>
      </c>
      <c r="E2701" s="4" t="s">
        <v>548</v>
      </c>
      <c r="F2701" s="4" t="s">
        <v>84</v>
      </c>
      <c r="G2701" s="4" t="s">
        <v>85</v>
      </c>
      <c r="H2701" s="11">
        <v>618.95000000000005</v>
      </c>
      <c r="I2701" s="11">
        <v>665.62</v>
      </c>
      <c r="J2701" s="11">
        <v>508.68</v>
      </c>
      <c r="K2701" s="11">
        <v>476.53</v>
      </c>
      <c r="L2701" s="11">
        <v>201.87</v>
      </c>
      <c r="M2701" s="11">
        <v>260.33</v>
      </c>
      <c r="N2701" s="11">
        <v>680.89</v>
      </c>
      <c r="O2701" s="11">
        <v>102.14</v>
      </c>
      <c r="P2701" s="11">
        <v>361.49</v>
      </c>
      <c r="Q2701" s="11">
        <v>967.37</v>
      </c>
      <c r="R2701" s="11">
        <v>1306.69</v>
      </c>
      <c r="S2701" s="11">
        <v>486.64</v>
      </c>
      <c r="T2701" s="10">
        <v>6637.2</v>
      </c>
    </row>
    <row r="2702" spans="1:20" ht="15.75" thickBot="1" x14ac:dyDescent="0.3">
      <c r="A2702" s="4" t="s">
        <v>542</v>
      </c>
      <c r="B2702" s="4" t="s">
        <v>80</v>
      </c>
      <c r="C2702" s="4" t="s">
        <v>81</v>
      </c>
      <c r="D2702" s="4" t="s">
        <v>547</v>
      </c>
      <c r="E2702" s="4" t="s">
        <v>548</v>
      </c>
      <c r="F2702" s="4" t="s">
        <v>217</v>
      </c>
      <c r="G2702" s="4" t="s">
        <v>218</v>
      </c>
      <c r="H2702" s="8"/>
      <c r="I2702" s="9">
        <v>298.27999999999997</v>
      </c>
      <c r="J2702" s="8"/>
      <c r="K2702" s="8"/>
      <c r="L2702" s="8"/>
      <c r="M2702" s="8"/>
      <c r="N2702" s="8"/>
      <c r="O2702" s="8"/>
      <c r="P2702" s="8"/>
      <c r="Q2702" s="8"/>
      <c r="R2702" s="8"/>
      <c r="S2702" s="8"/>
      <c r="T2702" s="10">
        <v>298.27999999999997</v>
      </c>
    </row>
    <row r="2703" spans="1:20" ht="15.75" thickBot="1" x14ac:dyDescent="0.3">
      <c r="A2703" s="4" t="s">
        <v>542</v>
      </c>
      <c r="B2703" s="4" t="s">
        <v>80</v>
      </c>
      <c r="C2703" s="4" t="s">
        <v>81</v>
      </c>
      <c r="D2703" s="4" t="s">
        <v>547</v>
      </c>
      <c r="E2703" s="4" t="s">
        <v>548</v>
      </c>
      <c r="F2703" s="4" t="s">
        <v>65</v>
      </c>
      <c r="G2703" s="4" t="s">
        <v>66</v>
      </c>
      <c r="H2703" s="11">
        <v>88.61</v>
      </c>
      <c r="I2703" s="11">
        <v>1618</v>
      </c>
      <c r="J2703" s="11">
        <v>1596.88</v>
      </c>
      <c r="K2703" s="11">
        <v>1956.95</v>
      </c>
      <c r="L2703" s="11">
        <v>144.5</v>
      </c>
      <c r="M2703" s="11">
        <v>385.32</v>
      </c>
      <c r="N2703" s="11">
        <v>3956.7</v>
      </c>
      <c r="O2703" s="11">
        <v>88.61</v>
      </c>
      <c r="P2703" s="12"/>
      <c r="Q2703" s="11">
        <v>4462.72</v>
      </c>
      <c r="R2703" s="11">
        <v>602.07000000000005</v>
      </c>
      <c r="S2703" s="11">
        <v>821.3</v>
      </c>
      <c r="T2703" s="10">
        <v>15721.66</v>
      </c>
    </row>
    <row r="2704" spans="1:20" ht="15.75" thickBot="1" x14ac:dyDescent="0.3">
      <c r="A2704" s="4" t="s">
        <v>542</v>
      </c>
      <c r="B2704" s="4" t="s">
        <v>80</v>
      </c>
      <c r="C2704" s="4" t="s">
        <v>81</v>
      </c>
      <c r="D2704" s="4" t="s">
        <v>547</v>
      </c>
      <c r="E2704" s="4" t="s">
        <v>548</v>
      </c>
      <c r="F2704" s="4" t="s">
        <v>56</v>
      </c>
      <c r="G2704" s="4" t="s">
        <v>57</v>
      </c>
      <c r="H2704" s="9">
        <v>5130.74</v>
      </c>
      <c r="I2704" s="9">
        <v>4292.7</v>
      </c>
      <c r="J2704" s="9">
        <v>2709.11</v>
      </c>
      <c r="K2704" s="9">
        <v>2186.6799999999998</v>
      </c>
      <c r="L2704" s="9">
        <v>1301.3900000000001</v>
      </c>
      <c r="M2704" s="9">
        <v>1779.6</v>
      </c>
      <c r="N2704" s="9">
        <v>2897.27</v>
      </c>
      <c r="O2704" s="9">
        <v>134.19</v>
      </c>
      <c r="P2704" s="9">
        <v>1878.66</v>
      </c>
      <c r="Q2704" s="9">
        <v>4104.99</v>
      </c>
      <c r="R2704" s="9">
        <v>10154.450000000001</v>
      </c>
      <c r="S2704" s="9">
        <v>3212.5</v>
      </c>
      <c r="T2704" s="10">
        <v>39782.28</v>
      </c>
    </row>
    <row r="2705" spans="1:20" ht="15.75" thickBot="1" x14ac:dyDescent="0.3">
      <c r="A2705" s="4" t="s">
        <v>542</v>
      </c>
      <c r="B2705" s="4" t="s">
        <v>80</v>
      </c>
      <c r="C2705" s="4" t="s">
        <v>81</v>
      </c>
      <c r="D2705" s="4" t="s">
        <v>547</v>
      </c>
      <c r="E2705" s="4" t="s">
        <v>548</v>
      </c>
      <c r="F2705" s="4" t="s">
        <v>68</v>
      </c>
      <c r="G2705" s="4" t="s">
        <v>69</v>
      </c>
      <c r="H2705" s="11">
        <v>1690.26</v>
      </c>
      <c r="I2705" s="11">
        <v>1519.91</v>
      </c>
      <c r="J2705" s="11">
        <v>1372.52</v>
      </c>
      <c r="K2705" s="11">
        <v>1176.06</v>
      </c>
      <c r="L2705" s="11">
        <v>807.7</v>
      </c>
      <c r="M2705" s="11">
        <v>741.23</v>
      </c>
      <c r="N2705" s="11">
        <v>747.04</v>
      </c>
      <c r="O2705" s="11">
        <v>917.38</v>
      </c>
      <c r="P2705" s="11">
        <v>2156.7399999999998</v>
      </c>
      <c r="Q2705" s="11">
        <v>2231.5</v>
      </c>
      <c r="R2705" s="11">
        <v>3830.62</v>
      </c>
      <c r="S2705" s="11">
        <v>1398.78</v>
      </c>
      <c r="T2705" s="10">
        <v>18589.740000000002</v>
      </c>
    </row>
    <row r="2706" spans="1:20" ht="15.75" thickBot="1" x14ac:dyDescent="0.3">
      <c r="A2706" s="4" t="s">
        <v>542</v>
      </c>
      <c r="B2706" s="4" t="s">
        <v>80</v>
      </c>
      <c r="C2706" s="4" t="s">
        <v>81</v>
      </c>
      <c r="D2706" s="4" t="s">
        <v>547</v>
      </c>
      <c r="E2706" s="4" t="s">
        <v>548</v>
      </c>
      <c r="F2706" s="4" t="s">
        <v>156</v>
      </c>
      <c r="G2706" s="4" t="s">
        <v>157</v>
      </c>
      <c r="H2706" s="9">
        <v>42.86</v>
      </c>
      <c r="I2706" s="9">
        <v>85.72</v>
      </c>
      <c r="J2706" s="9">
        <v>42.86</v>
      </c>
      <c r="K2706" s="9">
        <v>42.86</v>
      </c>
      <c r="L2706" s="9">
        <v>21.43</v>
      </c>
      <c r="M2706" s="8"/>
      <c r="N2706" s="9">
        <v>150.01</v>
      </c>
      <c r="O2706" s="9">
        <v>42.86</v>
      </c>
      <c r="P2706" s="8"/>
      <c r="Q2706" s="9">
        <v>321.45</v>
      </c>
      <c r="R2706" s="9">
        <v>21.43</v>
      </c>
      <c r="S2706" s="9">
        <v>64.290000000000006</v>
      </c>
      <c r="T2706" s="10">
        <v>835.77</v>
      </c>
    </row>
    <row r="2707" spans="1:20" ht="15.75" thickBot="1" x14ac:dyDescent="0.3">
      <c r="A2707" s="4" t="s">
        <v>542</v>
      </c>
      <c r="B2707" s="4" t="s">
        <v>80</v>
      </c>
      <c r="C2707" s="4" t="s">
        <v>81</v>
      </c>
      <c r="D2707" s="4" t="s">
        <v>549</v>
      </c>
      <c r="E2707" s="4" t="s">
        <v>550</v>
      </c>
      <c r="F2707" s="4" t="s">
        <v>61</v>
      </c>
      <c r="G2707" s="4" t="s">
        <v>62</v>
      </c>
      <c r="H2707" s="11">
        <v>23.98</v>
      </c>
      <c r="I2707" s="11">
        <v>951.52</v>
      </c>
      <c r="J2707" s="11">
        <v>295.89</v>
      </c>
      <c r="K2707" s="12"/>
      <c r="L2707" s="11">
        <v>404.41</v>
      </c>
      <c r="M2707" s="12"/>
      <c r="N2707" s="12"/>
      <c r="O2707" s="12"/>
      <c r="P2707" s="12"/>
      <c r="Q2707" s="11">
        <v>-275.39999999999998</v>
      </c>
      <c r="R2707" s="11">
        <v>6.84</v>
      </c>
      <c r="S2707" s="12"/>
      <c r="T2707" s="10">
        <v>1407.24</v>
      </c>
    </row>
    <row r="2708" spans="1:20" ht="15.75" thickBot="1" x14ac:dyDescent="0.3">
      <c r="A2708" s="4" t="s">
        <v>542</v>
      </c>
      <c r="B2708" s="4" t="s">
        <v>80</v>
      </c>
      <c r="C2708" s="4" t="s">
        <v>81</v>
      </c>
      <c r="D2708" s="4" t="s">
        <v>549</v>
      </c>
      <c r="E2708" s="4" t="s">
        <v>550</v>
      </c>
      <c r="F2708" s="4" t="s">
        <v>92</v>
      </c>
      <c r="G2708" s="4" t="s">
        <v>93</v>
      </c>
      <c r="H2708" s="8"/>
      <c r="I2708" s="9">
        <v>882.4</v>
      </c>
      <c r="J2708" s="9">
        <v>53.89</v>
      </c>
      <c r="K2708" s="8"/>
      <c r="L2708" s="8"/>
      <c r="M2708" s="9">
        <v>111.97</v>
      </c>
      <c r="N2708" s="8"/>
      <c r="O2708" s="9">
        <v>86.59</v>
      </c>
      <c r="P2708" s="8"/>
      <c r="Q2708" s="8"/>
      <c r="R2708" s="8"/>
      <c r="S2708" s="8"/>
      <c r="T2708" s="10">
        <v>1134.8499999999999</v>
      </c>
    </row>
    <row r="2709" spans="1:20" ht="15.75" thickBot="1" x14ac:dyDescent="0.3">
      <c r="A2709" s="4" t="s">
        <v>542</v>
      </c>
      <c r="B2709" s="4" t="s">
        <v>80</v>
      </c>
      <c r="C2709" s="4" t="s">
        <v>81</v>
      </c>
      <c r="D2709" s="4" t="s">
        <v>549</v>
      </c>
      <c r="E2709" s="4" t="s">
        <v>550</v>
      </c>
      <c r="F2709" s="4" t="s">
        <v>84</v>
      </c>
      <c r="G2709" s="4" t="s">
        <v>85</v>
      </c>
      <c r="H2709" s="11">
        <v>399.57</v>
      </c>
      <c r="I2709" s="11">
        <v>990.85</v>
      </c>
      <c r="J2709" s="11">
        <v>1164.1600000000001</v>
      </c>
      <c r="K2709" s="11">
        <v>505.29</v>
      </c>
      <c r="L2709" s="11">
        <v>170.98</v>
      </c>
      <c r="M2709" s="12"/>
      <c r="N2709" s="11">
        <v>183</v>
      </c>
      <c r="O2709" s="11">
        <v>19.600000000000001</v>
      </c>
      <c r="P2709" s="11">
        <v>98.02</v>
      </c>
      <c r="Q2709" s="11">
        <v>670.02</v>
      </c>
      <c r="R2709" s="11">
        <v>956.83</v>
      </c>
      <c r="S2709" s="11">
        <v>845.27</v>
      </c>
      <c r="T2709" s="10">
        <v>6003.59</v>
      </c>
    </row>
    <row r="2710" spans="1:20" ht="15.75" thickBot="1" x14ac:dyDescent="0.3">
      <c r="A2710" s="4" t="s">
        <v>542</v>
      </c>
      <c r="B2710" s="4" t="s">
        <v>80</v>
      </c>
      <c r="C2710" s="4" t="s">
        <v>81</v>
      </c>
      <c r="D2710" s="4" t="s">
        <v>549</v>
      </c>
      <c r="E2710" s="4" t="s">
        <v>550</v>
      </c>
      <c r="F2710" s="4" t="s">
        <v>44</v>
      </c>
      <c r="G2710" s="4" t="s">
        <v>45</v>
      </c>
      <c r="H2710" s="8"/>
      <c r="I2710" s="8"/>
      <c r="J2710" s="8"/>
      <c r="K2710" s="9">
        <v>7.22</v>
      </c>
      <c r="L2710" s="8"/>
      <c r="M2710" s="9">
        <v>10451.200000000001</v>
      </c>
      <c r="N2710" s="9">
        <v>17507.2</v>
      </c>
      <c r="O2710" s="13">
        <v>0</v>
      </c>
      <c r="P2710" s="9">
        <v>10451.200000000001</v>
      </c>
      <c r="Q2710" s="9">
        <v>6514.78</v>
      </c>
      <c r="R2710" s="9">
        <v>2016</v>
      </c>
      <c r="S2710" s="13">
        <v>0</v>
      </c>
      <c r="T2710" s="10">
        <v>46947.6</v>
      </c>
    </row>
    <row r="2711" spans="1:20" ht="15.75" thickBot="1" x14ac:dyDescent="0.3">
      <c r="A2711" s="4" t="s">
        <v>542</v>
      </c>
      <c r="B2711" s="4" t="s">
        <v>80</v>
      </c>
      <c r="C2711" s="4" t="s">
        <v>81</v>
      </c>
      <c r="D2711" s="4" t="s">
        <v>549</v>
      </c>
      <c r="E2711" s="4" t="s">
        <v>550</v>
      </c>
      <c r="F2711" s="4" t="s">
        <v>132</v>
      </c>
      <c r="G2711" s="4" t="s">
        <v>133</v>
      </c>
      <c r="H2711" s="12"/>
      <c r="I2711" s="11">
        <v>33.56</v>
      </c>
      <c r="J2711" s="12"/>
      <c r="K2711" s="12"/>
      <c r="L2711" s="12"/>
      <c r="M2711" s="12"/>
      <c r="N2711" s="12"/>
      <c r="O2711" s="12"/>
      <c r="P2711" s="12"/>
      <c r="Q2711" s="12"/>
      <c r="R2711" s="12"/>
      <c r="S2711" s="12"/>
      <c r="T2711" s="10">
        <v>33.56</v>
      </c>
    </row>
    <row r="2712" spans="1:20" ht="15.75" thickBot="1" x14ac:dyDescent="0.3">
      <c r="A2712" s="4" t="s">
        <v>542</v>
      </c>
      <c r="B2712" s="4" t="s">
        <v>80</v>
      </c>
      <c r="C2712" s="4" t="s">
        <v>81</v>
      </c>
      <c r="D2712" s="4" t="s">
        <v>549</v>
      </c>
      <c r="E2712" s="4" t="s">
        <v>550</v>
      </c>
      <c r="F2712" s="4" t="s">
        <v>138</v>
      </c>
      <c r="G2712" s="4" t="s">
        <v>139</v>
      </c>
      <c r="H2712" s="9">
        <v>28.88</v>
      </c>
      <c r="I2712" s="9">
        <v>36.1</v>
      </c>
      <c r="J2712" s="9">
        <v>28.88</v>
      </c>
      <c r="K2712" s="8"/>
      <c r="L2712" s="8"/>
      <c r="M2712" s="8"/>
      <c r="N2712" s="8"/>
      <c r="O2712" s="8"/>
      <c r="P2712" s="8"/>
      <c r="Q2712" s="8"/>
      <c r="R2712" s="8"/>
      <c r="S2712" s="9">
        <v>15.06</v>
      </c>
      <c r="T2712" s="10">
        <v>108.92</v>
      </c>
    </row>
    <row r="2713" spans="1:20" ht="15.75" thickBot="1" x14ac:dyDescent="0.3">
      <c r="A2713" s="4" t="s">
        <v>542</v>
      </c>
      <c r="B2713" s="4" t="s">
        <v>80</v>
      </c>
      <c r="C2713" s="4" t="s">
        <v>81</v>
      </c>
      <c r="D2713" s="4" t="s">
        <v>549</v>
      </c>
      <c r="E2713" s="4" t="s">
        <v>550</v>
      </c>
      <c r="F2713" s="4" t="s">
        <v>65</v>
      </c>
      <c r="G2713" s="4" t="s">
        <v>66</v>
      </c>
      <c r="H2713" s="11">
        <v>132.9</v>
      </c>
      <c r="I2713" s="12"/>
      <c r="J2713" s="12"/>
      <c r="K2713" s="12"/>
      <c r="L2713" s="12"/>
      <c r="M2713" s="12"/>
      <c r="N2713" s="12"/>
      <c r="O2713" s="12"/>
      <c r="P2713" s="12"/>
      <c r="Q2713" s="12"/>
      <c r="R2713" s="11">
        <v>289</v>
      </c>
      <c r="S2713" s="12"/>
      <c r="T2713" s="10">
        <v>421.9</v>
      </c>
    </row>
    <row r="2714" spans="1:20" ht="15.75" thickBot="1" x14ac:dyDescent="0.3">
      <c r="A2714" s="4" t="s">
        <v>542</v>
      </c>
      <c r="B2714" s="4" t="s">
        <v>80</v>
      </c>
      <c r="C2714" s="4" t="s">
        <v>81</v>
      </c>
      <c r="D2714" s="4" t="s">
        <v>549</v>
      </c>
      <c r="E2714" s="4" t="s">
        <v>550</v>
      </c>
      <c r="F2714" s="4" t="s">
        <v>56</v>
      </c>
      <c r="G2714" s="4" t="s">
        <v>57</v>
      </c>
      <c r="H2714" s="9">
        <v>3213.8</v>
      </c>
      <c r="I2714" s="9">
        <v>8860.0400000000009</v>
      </c>
      <c r="J2714" s="9">
        <v>11117.99</v>
      </c>
      <c r="K2714" s="9">
        <v>5243.38</v>
      </c>
      <c r="L2714" s="9">
        <v>1800.33</v>
      </c>
      <c r="M2714" s="8"/>
      <c r="N2714" s="9">
        <v>1657.12</v>
      </c>
      <c r="O2714" s="9">
        <v>218.85</v>
      </c>
      <c r="P2714" s="9">
        <v>1094.25</v>
      </c>
      <c r="Q2714" s="9">
        <v>6398.87</v>
      </c>
      <c r="R2714" s="9">
        <v>7899.73</v>
      </c>
      <c r="S2714" s="9">
        <v>2883.8</v>
      </c>
      <c r="T2714" s="10">
        <v>50388.160000000003</v>
      </c>
    </row>
    <row r="2715" spans="1:20" ht="15.75" thickBot="1" x14ac:dyDescent="0.3">
      <c r="A2715" s="4" t="s">
        <v>542</v>
      </c>
      <c r="B2715" s="4" t="s">
        <v>80</v>
      </c>
      <c r="C2715" s="4" t="s">
        <v>81</v>
      </c>
      <c r="D2715" s="4" t="s">
        <v>549</v>
      </c>
      <c r="E2715" s="4" t="s">
        <v>550</v>
      </c>
      <c r="F2715" s="4" t="s">
        <v>68</v>
      </c>
      <c r="G2715" s="4" t="s">
        <v>69</v>
      </c>
      <c r="H2715" s="11">
        <v>1113.8399999999999</v>
      </c>
      <c r="I2715" s="11">
        <v>2201.16</v>
      </c>
      <c r="J2715" s="11">
        <v>1878.01</v>
      </c>
      <c r="K2715" s="11">
        <v>397.38</v>
      </c>
      <c r="L2715" s="11">
        <v>108.38</v>
      </c>
      <c r="M2715" s="12"/>
      <c r="N2715" s="11">
        <v>385.79</v>
      </c>
      <c r="O2715" s="12"/>
      <c r="P2715" s="12"/>
      <c r="Q2715" s="11">
        <v>1080.8699999999999</v>
      </c>
      <c r="R2715" s="11">
        <v>2492.66</v>
      </c>
      <c r="S2715" s="11">
        <v>1866.23</v>
      </c>
      <c r="T2715" s="10">
        <v>11524.32</v>
      </c>
    </row>
    <row r="2716" spans="1:20" ht="15.75" thickBot="1" x14ac:dyDescent="0.3">
      <c r="A2716" s="4" t="s">
        <v>542</v>
      </c>
      <c r="B2716" s="4" t="s">
        <v>80</v>
      </c>
      <c r="C2716" s="4" t="s">
        <v>81</v>
      </c>
      <c r="D2716" s="4" t="s">
        <v>549</v>
      </c>
      <c r="E2716" s="4" t="s">
        <v>550</v>
      </c>
      <c r="F2716" s="4" t="s">
        <v>156</v>
      </c>
      <c r="G2716" s="4" t="s">
        <v>157</v>
      </c>
      <c r="H2716" s="9">
        <v>42.86</v>
      </c>
      <c r="I2716" s="9">
        <v>64.290000000000006</v>
      </c>
      <c r="J2716" s="9">
        <v>85.72</v>
      </c>
      <c r="K2716" s="8"/>
      <c r="L2716" s="8"/>
      <c r="M2716" s="8"/>
      <c r="N2716" s="8"/>
      <c r="O2716" s="8"/>
      <c r="P2716" s="8"/>
      <c r="Q2716" s="8"/>
      <c r="R2716" s="8"/>
      <c r="S2716" s="9">
        <v>85.72</v>
      </c>
      <c r="T2716" s="10">
        <v>278.58999999999997</v>
      </c>
    </row>
    <row r="2717" spans="1:20" ht="15.75" thickBot="1" x14ac:dyDescent="0.3">
      <c r="A2717" s="4" t="s">
        <v>542</v>
      </c>
      <c r="B2717" s="4" t="s">
        <v>80</v>
      </c>
      <c r="C2717" s="4" t="s">
        <v>81</v>
      </c>
      <c r="D2717" s="4" t="s">
        <v>551</v>
      </c>
      <c r="E2717" s="4" t="s">
        <v>550</v>
      </c>
      <c r="F2717" s="4" t="s">
        <v>92</v>
      </c>
      <c r="G2717" s="4" t="s">
        <v>93</v>
      </c>
      <c r="H2717" s="12"/>
      <c r="I2717" s="12"/>
      <c r="J2717" s="12"/>
      <c r="K2717" s="12"/>
      <c r="L2717" s="12"/>
      <c r="M2717" s="12"/>
      <c r="N2717" s="12"/>
      <c r="O2717" s="12"/>
      <c r="P2717" s="11">
        <v>949.53</v>
      </c>
      <c r="Q2717" s="11">
        <v>503.96</v>
      </c>
      <c r="R2717" s="12"/>
      <c r="S2717" s="12"/>
      <c r="T2717" s="10">
        <v>1453.49</v>
      </c>
    </row>
    <row r="2718" spans="1:20" ht="15.75" thickBot="1" x14ac:dyDescent="0.3">
      <c r="A2718" s="4" t="s">
        <v>542</v>
      </c>
      <c r="B2718" s="4" t="s">
        <v>80</v>
      </c>
      <c r="C2718" s="4" t="s">
        <v>81</v>
      </c>
      <c r="D2718" s="4" t="s">
        <v>551</v>
      </c>
      <c r="E2718" s="4" t="s">
        <v>550</v>
      </c>
      <c r="F2718" s="4" t="s">
        <v>84</v>
      </c>
      <c r="G2718" s="4" t="s">
        <v>85</v>
      </c>
      <c r="H2718" s="9">
        <v>26.13</v>
      </c>
      <c r="I2718" s="9">
        <v>32.659999999999997</v>
      </c>
      <c r="J2718" s="9">
        <v>24.04</v>
      </c>
      <c r="K2718" s="9">
        <v>52.28</v>
      </c>
      <c r="L2718" s="9">
        <v>39.21</v>
      </c>
      <c r="M2718" s="8"/>
      <c r="N2718" s="9">
        <v>32.67</v>
      </c>
      <c r="O2718" s="9">
        <v>24.04</v>
      </c>
      <c r="P2718" s="9">
        <v>24.04</v>
      </c>
      <c r="Q2718" s="9">
        <v>36.06</v>
      </c>
      <c r="R2718" s="9">
        <v>39.14</v>
      </c>
      <c r="S2718" s="9">
        <v>89.87</v>
      </c>
      <c r="T2718" s="10">
        <v>420.14</v>
      </c>
    </row>
    <row r="2719" spans="1:20" ht="15.75" thickBot="1" x14ac:dyDescent="0.3">
      <c r="A2719" s="4" t="s">
        <v>542</v>
      </c>
      <c r="B2719" s="4" t="s">
        <v>80</v>
      </c>
      <c r="C2719" s="4" t="s">
        <v>81</v>
      </c>
      <c r="D2719" s="4" t="s">
        <v>551</v>
      </c>
      <c r="E2719" s="4" t="s">
        <v>550</v>
      </c>
      <c r="F2719" s="4" t="s">
        <v>56</v>
      </c>
      <c r="G2719" s="4" t="s">
        <v>57</v>
      </c>
      <c r="H2719" s="11">
        <v>291.68</v>
      </c>
      <c r="I2719" s="11">
        <v>364.6</v>
      </c>
      <c r="J2719" s="11">
        <v>268.38</v>
      </c>
      <c r="K2719" s="11">
        <v>583.6</v>
      </c>
      <c r="L2719" s="11">
        <v>437.7</v>
      </c>
      <c r="M2719" s="12"/>
      <c r="N2719" s="11">
        <v>364.75</v>
      </c>
      <c r="O2719" s="11">
        <v>268.38</v>
      </c>
      <c r="P2719" s="11">
        <v>268.38</v>
      </c>
      <c r="Q2719" s="11">
        <v>402.57</v>
      </c>
      <c r="R2719" s="11">
        <v>364.75</v>
      </c>
      <c r="S2719" s="11">
        <v>1003.3</v>
      </c>
      <c r="T2719" s="10">
        <v>4618.09</v>
      </c>
    </row>
    <row r="2720" spans="1:20" ht="15.75" thickBot="1" x14ac:dyDescent="0.3">
      <c r="A2720" s="4" t="s">
        <v>542</v>
      </c>
      <c r="B2720" s="4" t="s">
        <v>80</v>
      </c>
      <c r="C2720" s="4" t="s">
        <v>81</v>
      </c>
      <c r="D2720" s="4" t="s">
        <v>551</v>
      </c>
      <c r="E2720" s="4" t="s">
        <v>550</v>
      </c>
      <c r="F2720" s="4" t="s">
        <v>68</v>
      </c>
      <c r="G2720" s="4" t="s">
        <v>69</v>
      </c>
      <c r="H2720" s="8"/>
      <c r="I2720" s="8"/>
      <c r="J2720" s="8"/>
      <c r="K2720" s="8"/>
      <c r="L2720" s="8"/>
      <c r="M2720" s="8"/>
      <c r="N2720" s="8"/>
      <c r="O2720" s="8"/>
      <c r="P2720" s="8"/>
      <c r="Q2720" s="8"/>
      <c r="R2720" s="9">
        <v>72.25</v>
      </c>
      <c r="S2720" s="8"/>
      <c r="T2720" s="10">
        <v>72.25</v>
      </c>
    </row>
    <row r="2721" spans="1:20" ht="15.75" thickBot="1" x14ac:dyDescent="0.3">
      <c r="A2721" s="4" t="s">
        <v>542</v>
      </c>
      <c r="B2721" s="4" t="s">
        <v>80</v>
      </c>
      <c r="C2721" s="4" t="s">
        <v>81</v>
      </c>
      <c r="D2721" s="4" t="s">
        <v>552</v>
      </c>
      <c r="E2721" s="4" t="s">
        <v>550</v>
      </c>
      <c r="F2721" s="4" t="s">
        <v>92</v>
      </c>
      <c r="G2721" s="4" t="s">
        <v>93</v>
      </c>
      <c r="H2721" s="12"/>
      <c r="I2721" s="12"/>
      <c r="J2721" s="12"/>
      <c r="K2721" s="12"/>
      <c r="L2721" s="12"/>
      <c r="M2721" s="12"/>
      <c r="N2721" s="12"/>
      <c r="O2721" s="12"/>
      <c r="P2721" s="12"/>
      <c r="Q2721" s="12"/>
      <c r="R2721" s="11">
        <v>28.05</v>
      </c>
      <c r="S2721" s="12"/>
      <c r="T2721" s="10">
        <v>28.05</v>
      </c>
    </row>
    <row r="2722" spans="1:20" ht="15.75" thickBot="1" x14ac:dyDescent="0.3">
      <c r="A2722" s="4" t="s">
        <v>542</v>
      </c>
      <c r="B2722" s="4" t="s">
        <v>80</v>
      </c>
      <c r="C2722" s="4" t="s">
        <v>81</v>
      </c>
      <c r="D2722" s="4" t="s">
        <v>553</v>
      </c>
      <c r="E2722" s="4" t="s">
        <v>550</v>
      </c>
      <c r="F2722" s="4" t="s">
        <v>61</v>
      </c>
      <c r="G2722" s="4" t="s">
        <v>62</v>
      </c>
      <c r="H2722" s="8"/>
      <c r="I2722" s="9">
        <v>1903</v>
      </c>
      <c r="J2722" s="8"/>
      <c r="K2722" s="8"/>
      <c r="L2722" s="8"/>
      <c r="M2722" s="9">
        <v>358.76</v>
      </c>
      <c r="N2722" s="8"/>
      <c r="O2722" s="8"/>
      <c r="P2722" s="8"/>
      <c r="Q2722" s="8"/>
      <c r="R2722" s="9">
        <v>383.1</v>
      </c>
      <c r="S2722" s="8"/>
      <c r="T2722" s="10">
        <v>2644.86</v>
      </c>
    </row>
    <row r="2723" spans="1:20" ht="15.75" thickBot="1" x14ac:dyDescent="0.3">
      <c r="A2723" s="4" t="s">
        <v>542</v>
      </c>
      <c r="B2723" s="4" t="s">
        <v>80</v>
      </c>
      <c r="C2723" s="4" t="s">
        <v>81</v>
      </c>
      <c r="D2723" s="4" t="s">
        <v>553</v>
      </c>
      <c r="E2723" s="4" t="s">
        <v>550</v>
      </c>
      <c r="F2723" s="4" t="s">
        <v>92</v>
      </c>
      <c r="G2723" s="4" t="s">
        <v>93</v>
      </c>
      <c r="H2723" s="11">
        <v>245.85</v>
      </c>
      <c r="I2723" s="11">
        <v>73.53</v>
      </c>
      <c r="J2723" s="11">
        <v>265.08</v>
      </c>
      <c r="K2723" s="12"/>
      <c r="L2723" s="12"/>
      <c r="M2723" s="12"/>
      <c r="N2723" s="12"/>
      <c r="O2723" s="12"/>
      <c r="P2723" s="12"/>
      <c r="Q2723" s="11">
        <v>290.32</v>
      </c>
      <c r="R2723" s="12"/>
      <c r="S2723" s="11">
        <v>1159.43</v>
      </c>
      <c r="T2723" s="10">
        <v>2034.21</v>
      </c>
    </row>
    <row r="2724" spans="1:20" ht="15.75" thickBot="1" x14ac:dyDescent="0.3">
      <c r="A2724" s="4" t="s">
        <v>542</v>
      </c>
      <c r="B2724" s="4" t="s">
        <v>80</v>
      </c>
      <c r="C2724" s="4" t="s">
        <v>81</v>
      </c>
      <c r="D2724" s="4" t="s">
        <v>553</v>
      </c>
      <c r="E2724" s="4" t="s">
        <v>550</v>
      </c>
      <c r="F2724" s="4" t="s">
        <v>84</v>
      </c>
      <c r="G2724" s="4" t="s">
        <v>85</v>
      </c>
      <c r="H2724" s="9">
        <v>703.33</v>
      </c>
      <c r="I2724" s="9">
        <v>124.58</v>
      </c>
      <c r="J2724" s="9">
        <v>194.04</v>
      </c>
      <c r="K2724" s="8"/>
      <c r="L2724" s="9">
        <v>11.63</v>
      </c>
      <c r="M2724" s="9">
        <v>93.75</v>
      </c>
      <c r="N2724" s="9">
        <v>88.5</v>
      </c>
      <c r="O2724" s="9">
        <v>289.26</v>
      </c>
      <c r="P2724" s="9">
        <v>66.13</v>
      </c>
      <c r="Q2724" s="9">
        <v>69.69</v>
      </c>
      <c r="R2724" s="9">
        <v>618.22</v>
      </c>
      <c r="S2724" s="9">
        <v>592.21</v>
      </c>
      <c r="T2724" s="10">
        <v>2851.34</v>
      </c>
    </row>
    <row r="2725" spans="1:20" ht="15.75" thickBot="1" x14ac:dyDescent="0.3">
      <c r="A2725" s="4" t="s">
        <v>542</v>
      </c>
      <c r="B2725" s="4" t="s">
        <v>80</v>
      </c>
      <c r="C2725" s="4" t="s">
        <v>81</v>
      </c>
      <c r="D2725" s="4" t="s">
        <v>553</v>
      </c>
      <c r="E2725" s="4" t="s">
        <v>550</v>
      </c>
      <c r="F2725" s="4" t="s">
        <v>44</v>
      </c>
      <c r="G2725" s="4" t="s">
        <v>45</v>
      </c>
      <c r="H2725" s="12"/>
      <c r="I2725" s="12"/>
      <c r="J2725" s="12"/>
      <c r="K2725" s="12"/>
      <c r="L2725" s="12"/>
      <c r="M2725" s="12"/>
      <c r="N2725" s="12"/>
      <c r="O2725" s="12"/>
      <c r="P2725" s="12"/>
      <c r="Q2725" s="12"/>
      <c r="R2725" s="12"/>
      <c r="S2725" s="11">
        <v>2766.18</v>
      </c>
      <c r="T2725" s="10">
        <v>2766.18</v>
      </c>
    </row>
    <row r="2726" spans="1:20" ht="15.75" thickBot="1" x14ac:dyDescent="0.3">
      <c r="A2726" s="4" t="s">
        <v>542</v>
      </c>
      <c r="B2726" s="4" t="s">
        <v>80</v>
      </c>
      <c r="C2726" s="4" t="s">
        <v>81</v>
      </c>
      <c r="D2726" s="4" t="s">
        <v>553</v>
      </c>
      <c r="E2726" s="4" t="s">
        <v>550</v>
      </c>
      <c r="F2726" s="4" t="s">
        <v>276</v>
      </c>
      <c r="G2726" s="4" t="s">
        <v>277</v>
      </c>
      <c r="H2726" s="9">
        <v>1339.3</v>
      </c>
      <c r="I2726" s="8"/>
      <c r="J2726" s="8"/>
      <c r="K2726" s="8"/>
      <c r="L2726" s="8"/>
      <c r="M2726" s="8"/>
      <c r="N2726" s="8"/>
      <c r="O2726" s="8"/>
      <c r="P2726" s="8"/>
      <c r="Q2726" s="8"/>
      <c r="R2726" s="8"/>
      <c r="S2726" s="8"/>
      <c r="T2726" s="10">
        <v>1339.3</v>
      </c>
    </row>
    <row r="2727" spans="1:20" ht="15.75" thickBot="1" x14ac:dyDescent="0.3">
      <c r="A2727" s="4" t="s">
        <v>542</v>
      </c>
      <c r="B2727" s="4" t="s">
        <v>80</v>
      </c>
      <c r="C2727" s="4" t="s">
        <v>81</v>
      </c>
      <c r="D2727" s="4" t="s">
        <v>553</v>
      </c>
      <c r="E2727" s="4" t="s">
        <v>550</v>
      </c>
      <c r="F2727" s="4" t="s">
        <v>124</v>
      </c>
      <c r="G2727" s="4" t="s">
        <v>125</v>
      </c>
      <c r="H2727" s="11">
        <v>640</v>
      </c>
      <c r="I2727" s="12"/>
      <c r="J2727" s="11">
        <v>1172.8</v>
      </c>
      <c r="K2727" s="12"/>
      <c r="L2727" s="12"/>
      <c r="M2727" s="12"/>
      <c r="N2727" s="12"/>
      <c r="O2727" s="12"/>
      <c r="P2727" s="11">
        <v>-640</v>
      </c>
      <c r="Q2727" s="12"/>
      <c r="R2727" s="12"/>
      <c r="S2727" s="12"/>
      <c r="T2727" s="10">
        <v>1172.8</v>
      </c>
    </row>
    <row r="2728" spans="1:20" ht="15.75" thickBot="1" x14ac:dyDescent="0.3">
      <c r="A2728" s="4" t="s">
        <v>542</v>
      </c>
      <c r="B2728" s="4" t="s">
        <v>80</v>
      </c>
      <c r="C2728" s="4" t="s">
        <v>81</v>
      </c>
      <c r="D2728" s="4" t="s">
        <v>553</v>
      </c>
      <c r="E2728" s="4" t="s">
        <v>550</v>
      </c>
      <c r="F2728" s="4" t="s">
        <v>282</v>
      </c>
      <c r="G2728" s="4" t="s">
        <v>283</v>
      </c>
      <c r="H2728" s="8"/>
      <c r="I2728" s="8"/>
      <c r="J2728" s="8"/>
      <c r="K2728" s="8"/>
      <c r="L2728" s="8"/>
      <c r="M2728" s="8"/>
      <c r="N2728" s="8"/>
      <c r="O2728" s="8"/>
      <c r="P2728" s="8"/>
      <c r="Q2728" s="8"/>
      <c r="R2728" s="8"/>
      <c r="S2728" s="9">
        <v>1600</v>
      </c>
      <c r="T2728" s="10">
        <v>1600</v>
      </c>
    </row>
    <row r="2729" spans="1:20" ht="15.75" thickBot="1" x14ac:dyDescent="0.3">
      <c r="A2729" s="4" t="s">
        <v>542</v>
      </c>
      <c r="B2729" s="4" t="s">
        <v>80</v>
      </c>
      <c r="C2729" s="4" t="s">
        <v>81</v>
      </c>
      <c r="D2729" s="4" t="s">
        <v>553</v>
      </c>
      <c r="E2729" s="4" t="s">
        <v>550</v>
      </c>
      <c r="F2729" s="4" t="s">
        <v>256</v>
      </c>
      <c r="G2729" s="4" t="s">
        <v>257</v>
      </c>
      <c r="H2729" s="12"/>
      <c r="I2729" s="11">
        <v>959.5</v>
      </c>
      <c r="J2729" s="11">
        <v>474.5</v>
      </c>
      <c r="K2729" s="12"/>
      <c r="L2729" s="11">
        <v>150</v>
      </c>
      <c r="M2729" s="12"/>
      <c r="N2729" s="11">
        <v>576.5</v>
      </c>
      <c r="O2729" s="12"/>
      <c r="P2729" s="12"/>
      <c r="Q2729" s="12"/>
      <c r="R2729" s="12"/>
      <c r="S2729" s="12"/>
      <c r="T2729" s="10">
        <v>2160.5</v>
      </c>
    </row>
    <row r="2730" spans="1:20" ht="15.75" thickBot="1" x14ac:dyDescent="0.3">
      <c r="A2730" s="4" t="s">
        <v>542</v>
      </c>
      <c r="B2730" s="4" t="s">
        <v>80</v>
      </c>
      <c r="C2730" s="4" t="s">
        <v>81</v>
      </c>
      <c r="D2730" s="4" t="s">
        <v>553</v>
      </c>
      <c r="E2730" s="4" t="s">
        <v>550</v>
      </c>
      <c r="F2730" s="4" t="s">
        <v>50</v>
      </c>
      <c r="G2730" s="4" t="s">
        <v>51</v>
      </c>
      <c r="H2730" s="8"/>
      <c r="I2730" s="9">
        <v>580</v>
      </c>
      <c r="J2730" s="8"/>
      <c r="K2730" s="8"/>
      <c r="L2730" s="8"/>
      <c r="M2730" s="8"/>
      <c r="N2730" s="8"/>
      <c r="O2730" s="8"/>
      <c r="P2730" s="8"/>
      <c r="Q2730" s="8"/>
      <c r="R2730" s="8"/>
      <c r="S2730" s="8"/>
      <c r="T2730" s="10">
        <v>580</v>
      </c>
    </row>
    <row r="2731" spans="1:20" ht="15.75" thickBot="1" x14ac:dyDescent="0.3">
      <c r="A2731" s="4" t="s">
        <v>542</v>
      </c>
      <c r="B2731" s="4" t="s">
        <v>80</v>
      </c>
      <c r="C2731" s="4" t="s">
        <v>81</v>
      </c>
      <c r="D2731" s="4" t="s">
        <v>553</v>
      </c>
      <c r="E2731" s="4" t="s">
        <v>550</v>
      </c>
      <c r="F2731" s="4" t="s">
        <v>284</v>
      </c>
      <c r="G2731" s="4" t="s">
        <v>285</v>
      </c>
      <c r="H2731" s="12"/>
      <c r="I2731" s="11">
        <v>207.6</v>
      </c>
      <c r="J2731" s="12"/>
      <c r="K2731" s="12"/>
      <c r="L2731" s="12"/>
      <c r="M2731" s="12"/>
      <c r="N2731" s="12"/>
      <c r="O2731" s="12"/>
      <c r="P2731" s="12"/>
      <c r="Q2731" s="12"/>
      <c r="R2731" s="12"/>
      <c r="S2731" s="12"/>
      <c r="T2731" s="10">
        <v>207.6</v>
      </c>
    </row>
    <row r="2732" spans="1:20" ht="15.75" thickBot="1" x14ac:dyDescent="0.3">
      <c r="A2732" s="4" t="s">
        <v>542</v>
      </c>
      <c r="B2732" s="4" t="s">
        <v>80</v>
      </c>
      <c r="C2732" s="4" t="s">
        <v>81</v>
      </c>
      <c r="D2732" s="4" t="s">
        <v>553</v>
      </c>
      <c r="E2732" s="4" t="s">
        <v>550</v>
      </c>
      <c r="F2732" s="4" t="s">
        <v>187</v>
      </c>
      <c r="G2732" s="4" t="s">
        <v>188</v>
      </c>
      <c r="H2732" s="8"/>
      <c r="I2732" s="8"/>
      <c r="J2732" s="8"/>
      <c r="K2732" s="8"/>
      <c r="L2732" s="8"/>
      <c r="M2732" s="8"/>
      <c r="N2732" s="8"/>
      <c r="O2732" s="8"/>
      <c r="P2732" s="8"/>
      <c r="Q2732" s="8"/>
      <c r="R2732" s="9">
        <v>182.19</v>
      </c>
      <c r="S2732" s="8"/>
      <c r="T2732" s="10">
        <v>182.19</v>
      </c>
    </row>
    <row r="2733" spans="1:20" ht="15.75" thickBot="1" x14ac:dyDescent="0.3">
      <c r="A2733" s="4" t="s">
        <v>542</v>
      </c>
      <c r="B2733" s="4" t="s">
        <v>80</v>
      </c>
      <c r="C2733" s="4" t="s">
        <v>81</v>
      </c>
      <c r="D2733" s="4" t="s">
        <v>553</v>
      </c>
      <c r="E2733" s="4" t="s">
        <v>550</v>
      </c>
      <c r="F2733" s="4" t="s">
        <v>65</v>
      </c>
      <c r="G2733" s="4" t="s">
        <v>66</v>
      </c>
      <c r="H2733" s="12"/>
      <c r="I2733" s="12"/>
      <c r="J2733" s="12"/>
      <c r="K2733" s="12"/>
      <c r="L2733" s="12"/>
      <c r="M2733" s="12"/>
      <c r="N2733" s="12"/>
      <c r="O2733" s="12"/>
      <c r="P2733" s="12"/>
      <c r="Q2733" s="12"/>
      <c r="R2733" s="11">
        <v>102.11</v>
      </c>
      <c r="S2733" s="12"/>
      <c r="T2733" s="10">
        <v>102.11</v>
      </c>
    </row>
    <row r="2734" spans="1:20" ht="15.75" thickBot="1" x14ac:dyDescent="0.3">
      <c r="A2734" s="4" t="s">
        <v>542</v>
      </c>
      <c r="B2734" s="4" t="s">
        <v>80</v>
      </c>
      <c r="C2734" s="4" t="s">
        <v>81</v>
      </c>
      <c r="D2734" s="4" t="s">
        <v>553</v>
      </c>
      <c r="E2734" s="4" t="s">
        <v>550</v>
      </c>
      <c r="F2734" s="4" t="s">
        <v>56</v>
      </c>
      <c r="G2734" s="4" t="s">
        <v>57</v>
      </c>
      <c r="H2734" s="9">
        <v>7851.58</v>
      </c>
      <c r="I2734" s="9">
        <v>1390.77</v>
      </c>
      <c r="J2734" s="9">
        <v>1560.75</v>
      </c>
      <c r="K2734" s="8"/>
      <c r="L2734" s="9">
        <v>129.84</v>
      </c>
      <c r="M2734" s="9">
        <v>1046.52</v>
      </c>
      <c r="N2734" s="9">
        <v>987.92</v>
      </c>
      <c r="O2734" s="9">
        <v>2739.35</v>
      </c>
      <c r="P2734" s="9">
        <v>738.22</v>
      </c>
      <c r="Q2734" s="9">
        <v>649.41999999999996</v>
      </c>
      <c r="R2734" s="9">
        <v>6055.45</v>
      </c>
      <c r="S2734" s="9">
        <v>5744.73</v>
      </c>
      <c r="T2734" s="10">
        <v>28894.55</v>
      </c>
    </row>
    <row r="2735" spans="1:20" ht="15.75" thickBot="1" x14ac:dyDescent="0.3">
      <c r="A2735" s="4" t="s">
        <v>542</v>
      </c>
      <c r="B2735" s="4" t="s">
        <v>80</v>
      </c>
      <c r="C2735" s="4" t="s">
        <v>81</v>
      </c>
      <c r="D2735" s="4" t="s">
        <v>553</v>
      </c>
      <c r="E2735" s="4" t="s">
        <v>550</v>
      </c>
      <c r="F2735" s="4" t="s">
        <v>68</v>
      </c>
      <c r="G2735" s="4" t="s">
        <v>69</v>
      </c>
      <c r="H2735" s="12"/>
      <c r="I2735" s="12"/>
      <c r="J2735" s="11">
        <v>605.44000000000005</v>
      </c>
      <c r="K2735" s="12"/>
      <c r="L2735" s="12"/>
      <c r="M2735" s="12"/>
      <c r="N2735" s="12"/>
      <c r="O2735" s="11">
        <v>489.69</v>
      </c>
      <c r="P2735" s="12"/>
      <c r="Q2735" s="11">
        <v>128.6</v>
      </c>
      <c r="R2735" s="11">
        <v>743.81</v>
      </c>
      <c r="S2735" s="11">
        <v>866.37</v>
      </c>
      <c r="T2735" s="10">
        <v>2833.91</v>
      </c>
    </row>
    <row r="2736" spans="1:20" ht="15.75" thickBot="1" x14ac:dyDescent="0.3">
      <c r="A2736" s="4" t="s">
        <v>542</v>
      </c>
      <c r="B2736" s="4" t="s">
        <v>80</v>
      </c>
      <c r="C2736" s="4" t="s">
        <v>81</v>
      </c>
      <c r="D2736" s="4" t="s">
        <v>553</v>
      </c>
      <c r="E2736" s="4" t="s">
        <v>550</v>
      </c>
      <c r="F2736" s="4" t="s">
        <v>156</v>
      </c>
      <c r="G2736" s="4" t="s">
        <v>157</v>
      </c>
      <c r="H2736" s="8"/>
      <c r="I2736" s="8"/>
      <c r="J2736" s="8"/>
      <c r="K2736" s="8"/>
      <c r="L2736" s="8"/>
      <c r="M2736" s="8"/>
      <c r="N2736" s="8"/>
      <c r="O2736" s="9">
        <v>21.43</v>
      </c>
      <c r="P2736" s="8"/>
      <c r="Q2736" s="8"/>
      <c r="R2736" s="8"/>
      <c r="S2736" s="8"/>
      <c r="T2736" s="10">
        <v>21.43</v>
      </c>
    </row>
    <row r="2737" spans="1:20" ht="15.75" thickBot="1" x14ac:dyDescent="0.3">
      <c r="A2737" s="4" t="s">
        <v>542</v>
      </c>
      <c r="B2737" s="4" t="s">
        <v>80</v>
      </c>
      <c r="C2737" s="4" t="s">
        <v>81</v>
      </c>
      <c r="D2737" s="4" t="s">
        <v>554</v>
      </c>
      <c r="E2737" s="4" t="s">
        <v>555</v>
      </c>
      <c r="F2737" s="4" t="s">
        <v>92</v>
      </c>
      <c r="G2737" s="4" t="s">
        <v>93</v>
      </c>
      <c r="H2737" s="12"/>
      <c r="I2737" s="12"/>
      <c r="J2737" s="12"/>
      <c r="K2737" s="12"/>
      <c r="L2737" s="12"/>
      <c r="M2737" s="12"/>
      <c r="N2737" s="12"/>
      <c r="O2737" s="12"/>
      <c r="P2737" s="12"/>
      <c r="Q2737" s="12"/>
      <c r="R2737" s="11">
        <v>96.26</v>
      </c>
      <c r="S2737" s="12"/>
      <c r="T2737" s="10">
        <v>96.26</v>
      </c>
    </row>
    <row r="2738" spans="1:20" ht="15.75" thickBot="1" x14ac:dyDescent="0.3">
      <c r="A2738" s="4" t="s">
        <v>542</v>
      </c>
      <c r="B2738" s="4" t="s">
        <v>80</v>
      </c>
      <c r="C2738" s="4" t="s">
        <v>81</v>
      </c>
      <c r="D2738" s="4" t="s">
        <v>554</v>
      </c>
      <c r="E2738" s="4" t="s">
        <v>555</v>
      </c>
      <c r="F2738" s="4" t="s">
        <v>84</v>
      </c>
      <c r="G2738" s="4" t="s">
        <v>85</v>
      </c>
      <c r="H2738" s="9">
        <v>24.03</v>
      </c>
      <c r="I2738" s="8"/>
      <c r="J2738" s="8"/>
      <c r="K2738" s="8"/>
      <c r="L2738" s="8"/>
      <c r="M2738" s="8"/>
      <c r="N2738" s="8"/>
      <c r="O2738" s="8"/>
      <c r="P2738" s="8"/>
      <c r="Q2738" s="8"/>
      <c r="R2738" s="8"/>
      <c r="S2738" s="9">
        <v>49.5</v>
      </c>
      <c r="T2738" s="10">
        <v>73.53</v>
      </c>
    </row>
    <row r="2739" spans="1:20" ht="15.75" thickBot="1" x14ac:dyDescent="0.3">
      <c r="A2739" s="4" t="s">
        <v>542</v>
      </c>
      <c r="B2739" s="4" t="s">
        <v>80</v>
      </c>
      <c r="C2739" s="4" t="s">
        <v>81</v>
      </c>
      <c r="D2739" s="4" t="s">
        <v>554</v>
      </c>
      <c r="E2739" s="4" t="s">
        <v>555</v>
      </c>
      <c r="F2739" s="4" t="s">
        <v>56</v>
      </c>
      <c r="G2739" s="4" t="s">
        <v>57</v>
      </c>
      <c r="H2739" s="11">
        <v>268.26</v>
      </c>
      <c r="I2739" s="12"/>
      <c r="J2739" s="12"/>
      <c r="K2739" s="12"/>
      <c r="L2739" s="12"/>
      <c r="M2739" s="12"/>
      <c r="N2739" s="12"/>
      <c r="O2739" s="12"/>
      <c r="P2739" s="12"/>
      <c r="Q2739" s="12"/>
      <c r="R2739" s="12"/>
      <c r="S2739" s="11">
        <v>552.64</v>
      </c>
      <c r="T2739" s="10">
        <v>820.9</v>
      </c>
    </row>
    <row r="2740" spans="1:20" ht="15.75" thickBot="1" x14ac:dyDescent="0.3">
      <c r="A2740" s="4" t="s">
        <v>542</v>
      </c>
      <c r="B2740" s="4" t="s">
        <v>556</v>
      </c>
      <c r="C2740" s="4" t="s">
        <v>557</v>
      </c>
      <c r="D2740" s="4" t="s">
        <v>543</v>
      </c>
      <c r="E2740" s="4" t="s">
        <v>544</v>
      </c>
      <c r="F2740" s="4" t="s">
        <v>61</v>
      </c>
      <c r="G2740" s="4" t="s">
        <v>62</v>
      </c>
      <c r="H2740" s="8"/>
      <c r="I2740" s="8"/>
      <c r="J2740" s="8"/>
      <c r="K2740" s="8"/>
      <c r="L2740" s="8"/>
      <c r="M2740" s="8"/>
      <c r="N2740" s="8"/>
      <c r="O2740" s="8"/>
      <c r="P2740" s="8"/>
      <c r="Q2740" s="9">
        <v>112.44</v>
      </c>
      <c r="R2740" s="8"/>
      <c r="S2740" s="8"/>
      <c r="T2740" s="10">
        <v>112.44</v>
      </c>
    </row>
    <row r="2741" spans="1:20" ht="15.75" thickBot="1" x14ac:dyDescent="0.3">
      <c r="A2741" s="4" t="s">
        <v>542</v>
      </c>
      <c r="B2741" s="4" t="s">
        <v>162</v>
      </c>
      <c r="C2741" s="4" t="s">
        <v>163</v>
      </c>
      <c r="D2741" s="4" t="s">
        <v>554</v>
      </c>
      <c r="E2741" s="4" t="s">
        <v>555</v>
      </c>
      <c r="F2741" s="4" t="s">
        <v>61</v>
      </c>
      <c r="G2741" s="4" t="s">
        <v>62</v>
      </c>
      <c r="H2741" s="11">
        <v>141.97</v>
      </c>
      <c r="I2741" s="11">
        <v>396.85</v>
      </c>
      <c r="J2741" s="11">
        <v>1309.53</v>
      </c>
      <c r="K2741" s="11">
        <v>86.07</v>
      </c>
      <c r="L2741" s="11">
        <v>621.57000000000005</v>
      </c>
      <c r="M2741" s="11">
        <v>255.31</v>
      </c>
      <c r="N2741" s="11">
        <v>168</v>
      </c>
      <c r="O2741" s="12"/>
      <c r="P2741" s="11">
        <v>191.54</v>
      </c>
      <c r="Q2741" s="12"/>
      <c r="R2741" s="11">
        <v>874.66</v>
      </c>
      <c r="S2741" s="11">
        <v>145.44</v>
      </c>
      <c r="T2741" s="10">
        <v>4190.9399999999996</v>
      </c>
    </row>
    <row r="2742" spans="1:20" ht="15.75" thickBot="1" x14ac:dyDescent="0.3">
      <c r="A2742" s="4" t="s">
        <v>542</v>
      </c>
      <c r="B2742" s="4" t="s">
        <v>162</v>
      </c>
      <c r="C2742" s="4" t="s">
        <v>163</v>
      </c>
      <c r="D2742" s="4" t="s">
        <v>554</v>
      </c>
      <c r="E2742" s="4" t="s">
        <v>555</v>
      </c>
      <c r="F2742" s="4" t="s">
        <v>92</v>
      </c>
      <c r="G2742" s="4" t="s">
        <v>93</v>
      </c>
      <c r="H2742" s="9">
        <v>150.83000000000001</v>
      </c>
      <c r="I2742" s="9">
        <v>85.03</v>
      </c>
      <c r="J2742" s="9">
        <v>162.94</v>
      </c>
      <c r="K2742" s="9">
        <v>46.53</v>
      </c>
      <c r="L2742" s="9">
        <v>56.1</v>
      </c>
      <c r="M2742" s="9">
        <v>80.209999999999994</v>
      </c>
      <c r="N2742" s="9">
        <v>147.91999999999999</v>
      </c>
      <c r="O2742" s="9">
        <v>229.3</v>
      </c>
      <c r="P2742" s="9">
        <v>94.67</v>
      </c>
      <c r="Q2742" s="9">
        <v>40</v>
      </c>
      <c r="R2742" s="9">
        <v>125.15</v>
      </c>
      <c r="S2742" s="9">
        <v>166.34</v>
      </c>
      <c r="T2742" s="10">
        <v>1385.02</v>
      </c>
    </row>
    <row r="2743" spans="1:20" ht="15.75" thickBot="1" x14ac:dyDescent="0.3">
      <c r="A2743" s="4" t="s">
        <v>542</v>
      </c>
      <c r="B2743" s="4" t="s">
        <v>162</v>
      </c>
      <c r="C2743" s="4" t="s">
        <v>163</v>
      </c>
      <c r="D2743" s="4" t="s">
        <v>554</v>
      </c>
      <c r="E2743" s="4" t="s">
        <v>555</v>
      </c>
      <c r="F2743" s="4" t="s">
        <v>84</v>
      </c>
      <c r="G2743" s="4" t="s">
        <v>85</v>
      </c>
      <c r="H2743" s="11">
        <v>1034.0899999999999</v>
      </c>
      <c r="I2743" s="11">
        <v>1470</v>
      </c>
      <c r="J2743" s="11">
        <v>1896.13</v>
      </c>
      <c r="K2743" s="11">
        <v>1532.81</v>
      </c>
      <c r="L2743" s="11">
        <v>1632.99</v>
      </c>
      <c r="M2743" s="11">
        <v>1800.27</v>
      </c>
      <c r="N2743" s="11">
        <v>1958.26</v>
      </c>
      <c r="O2743" s="11">
        <v>1525.87</v>
      </c>
      <c r="P2743" s="11">
        <v>1400.52</v>
      </c>
      <c r="Q2743" s="11">
        <v>1774.73</v>
      </c>
      <c r="R2743" s="11">
        <v>2132.34</v>
      </c>
      <c r="S2743" s="11">
        <v>2199.79</v>
      </c>
      <c r="T2743" s="10">
        <v>20357.8</v>
      </c>
    </row>
    <row r="2744" spans="1:20" ht="15.75" thickBot="1" x14ac:dyDescent="0.3">
      <c r="A2744" s="4" t="s">
        <v>542</v>
      </c>
      <c r="B2744" s="4" t="s">
        <v>162</v>
      </c>
      <c r="C2744" s="4" t="s">
        <v>163</v>
      </c>
      <c r="D2744" s="4" t="s">
        <v>554</v>
      </c>
      <c r="E2744" s="4" t="s">
        <v>555</v>
      </c>
      <c r="F2744" s="4" t="s">
        <v>44</v>
      </c>
      <c r="G2744" s="4" t="s">
        <v>45</v>
      </c>
      <c r="H2744" s="9">
        <v>383</v>
      </c>
      <c r="I2744" s="8"/>
      <c r="J2744" s="8"/>
      <c r="K2744" s="8"/>
      <c r="L2744" s="8"/>
      <c r="M2744" s="8"/>
      <c r="N2744" s="8"/>
      <c r="O2744" s="8"/>
      <c r="P2744" s="8"/>
      <c r="Q2744" s="8"/>
      <c r="R2744" s="8"/>
      <c r="S2744" s="8"/>
      <c r="T2744" s="10">
        <v>383</v>
      </c>
    </row>
    <row r="2745" spans="1:20" ht="15.75" thickBot="1" x14ac:dyDescent="0.3">
      <c r="A2745" s="4" t="s">
        <v>542</v>
      </c>
      <c r="B2745" s="4" t="s">
        <v>162</v>
      </c>
      <c r="C2745" s="4" t="s">
        <v>163</v>
      </c>
      <c r="D2745" s="4" t="s">
        <v>554</v>
      </c>
      <c r="E2745" s="4" t="s">
        <v>555</v>
      </c>
      <c r="F2745" s="4" t="s">
        <v>26</v>
      </c>
      <c r="G2745" s="4" t="s">
        <v>27</v>
      </c>
      <c r="H2745" s="11">
        <v>2997.02</v>
      </c>
      <c r="I2745" s="12"/>
      <c r="J2745" s="11">
        <v>1498.51</v>
      </c>
      <c r="K2745" s="11">
        <v>1498.51</v>
      </c>
      <c r="L2745" s="11">
        <v>1498.51</v>
      </c>
      <c r="M2745" s="11">
        <v>1498.51</v>
      </c>
      <c r="N2745" s="11">
        <v>1535.41</v>
      </c>
      <c r="O2745" s="11">
        <v>1535.41</v>
      </c>
      <c r="P2745" s="11">
        <v>1535.41</v>
      </c>
      <c r="Q2745" s="11">
        <v>1535.41</v>
      </c>
      <c r="R2745" s="11">
        <v>1535.41</v>
      </c>
      <c r="S2745" s="11">
        <v>1788.61</v>
      </c>
      <c r="T2745" s="10">
        <v>18456.72</v>
      </c>
    </row>
    <row r="2746" spans="1:20" ht="15.75" thickBot="1" x14ac:dyDescent="0.3">
      <c r="A2746" s="4" t="s">
        <v>542</v>
      </c>
      <c r="B2746" s="4" t="s">
        <v>162</v>
      </c>
      <c r="C2746" s="4" t="s">
        <v>163</v>
      </c>
      <c r="D2746" s="4" t="s">
        <v>554</v>
      </c>
      <c r="E2746" s="4" t="s">
        <v>555</v>
      </c>
      <c r="F2746" s="4" t="s">
        <v>98</v>
      </c>
      <c r="G2746" s="4" t="s">
        <v>99</v>
      </c>
      <c r="H2746" s="8"/>
      <c r="I2746" s="8"/>
      <c r="J2746" s="8"/>
      <c r="K2746" s="8"/>
      <c r="L2746" s="9">
        <v>160.52000000000001</v>
      </c>
      <c r="M2746" s="8"/>
      <c r="N2746" s="8"/>
      <c r="O2746" s="8"/>
      <c r="P2746" s="8"/>
      <c r="Q2746" s="9">
        <v>29.49</v>
      </c>
      <c r="R2746" s="9">
        <v>-6</v>
      </c>
      <c r="S2746" s="8"/>
      <c r="T2746" s="10">
        <v>184.01</v>
      </c>
    </row>
    <row r="2747" spans="1:20" ht="15.75" thickBot="1" x14ac:dyDescent="0.3">
      <c r="A2747" s="4" t="s">
        <v>542</v>
      </c>
      <c r="B2747" s="4" t="s">
        <v>162</v>
      </c>
      <c r="C2747" s="4" t="s">
        <v>163</v>
      </c>
      <c r="D2747" s="4" t="s">
        <v>554</v>
      </c>
      <c r="E2747" s="4" t="s">
        <v>555</v>
      </c>
      <c r="F2747" s="4" t="s">
        <v>132</v>
      </c>
      <c r="G2747" s="4" t="s">
        <v>133</v>
      </c>
      <c r="H2747" s="12"/>
      <c r="I2747" s="12"/>
      <c r="J2747" s="11">
        <v>999.54</v>
      </c>
      <c r="K2747" s="12"/>
      <c r="L2747" s="12"/>
      <c r="M2747" s="12"/>
      <c r="N2747" s="12"/>
      <c r="O2747" s="12"/>
      <c r="P2747" s="12"/>
      <c r="Q2747" s="12"/>
      <c r="R2747" s="11">
        <v>332.93</v>
      </c>
      <c r="S2747" s="12"/>
      <c r="T2747" s="10">
        <v>1332.47</v>
      </c>
    </row>
    <row r="2748" spans="1:20" ht="15.75" thickBot="1" x14ac:dyDescent="0.3">
      <c r="A2748" s="4" t="s">
        <v>542</v>
      </c>
      <c r="B2748" s="4" t="s">
        <v>162</v>
      </c>
      <c r="C2748" s="4" t="s">
        <v>163</v>
      </c>
      <c r="D2748" s="4" t="s">
        <v>554</v>
      </c>
      <c r="E2748" s="4" t="s">
        <v>555</v>
      </c>
      <c r="F2748" s="4" t="s">
        <v>144</v>
      </c>
      <c r="G2748" s="4" t="s">
        <v>145</v>
      </c>
      <c r="H2748" s="9">
        <v>85</v>
      </c>
      <c r="I2748" s="8"/>
      <c r="J2748" s="8"/>
      <c r="K2748" s="8"/>
      <c r="L2748" s="8"/>
      <c r="M2748" s="9">
        <v>46.8</v>
      </c>
      <c r="N2748" s="8"/>
      <c r="O2748" s="8"/>
      <c r="P2748" s="8"/>
      <c r="Q2748" s="8"/>
      <c r="R2748" s="8"/>
      <c r="S2748" s="8"/>
      <c r="T2748" s="10">
        <v>131.80000000000001</v>
      </c>
    </row>
    <row r="2749" spans="1:20" ht="15.75" thickBot="1" x14ac:dyDescent="0.3">
      <c r="A2749" s="4" t="s">
        <v>542</v>
      </c>
      <c r="B2749" s="4" t="s">
        <v>162</v>
      </c>
      <c r="C2749" s="4" t="s">
        <v>163</v>
      </c>
      <c r="D2749" s="4" t="s">
        <v>554</v>
      </c>
      <c r="E2749" s="4" t="s">
        <v>555</v>
      </c>
      <c r="F2749" s="4" t="s">
        <v>146</v>
      </c>
      <c r="G2749" s="4" t="s">
        <v>147</v>
      </c>
      <c r="H2749" s="12"/>
      <c r="I2749" s="12"/>
      <c r="J2749" s="12"/>
      <c r="K2749" s="12"/>
      <c r="L2749" s="12"/>
      <c r="M2749" s="12"/>
      <c r="N2749" s="12"/>
      <c r="O2749" s="11">
        <v>10.73</v>
      </c>
      <c r="P2749" s="12"/>
      <c r="Q2749" s="12"/>
      <c r="R2749" s="12"/>
      <c r="S2749" s="12"/>
      <c r="T2749" s="10">
        <v>10.73</v>
      </c>
    </row>
    <row r="2750" spans="1:20" ht="15.75" thickBot="1" x14ac:dyDescent="0.3">
      <c r="A2750" s="4" t="s">
        <v>542</v>
      </c>
      <c r="B2750" s="4" t="s">
        <v>162</v>
      </c>
      <c r="C2750" s="4" t="s">
        <v>163</v>
      </c>
      <c r="D2750" s="4" t="s">
        <v>554</v>
      </c>
      <c r="E2750" s="4" t="s">
        <v>555</v>
      </c>
      <c r="F2750" s="4" t="s">
        <v>65</v>
      </c>
      <c r="G2750" s="4" t="s">
        <v>66</v>
      </c>
      <c r="H2750" s="9">
        <v>102.11</v>
      </c>
      <c r="I2750" s="9">
        <v>48.17</v>
      </c>
      <c r="J2750" s="8"/>
      <c r="K2750" s="8"/>
      <c r="L2750" s="9">
        <v>255.28</v>
      </c>
      <c r="M2750" s="9">
        <v>255.28</v>
      </c>
      <c r="N2750" s="9">
        <v>102.11</v>
      </c>
      <c r="O2750" s="8"/>
      <c r="P2750" s="8"/>
      <c r="Q2750" s="9">
        <v>204.22</v>
      </c>
      <c r="R2750" s="9">
        <v>1097.69</v>
      </c>
      <c r="S2750" s="8"/>
      <c r="T2750" s="10">
        <v>2064.86</v>
      </c>
    </row>
    <row r="2751" spans="1:20" ht="15.75" thickBot="1" x14ac:dyDescent="0.3">
      <c r="A2751" s="4" t="s">
        <v>542</v>
      </c>
      <c r="B2751" s="4" t="s">
        <v>162</v>
      </c>
      <c r="C2751" s="4" t="s">
        <v>163</v>
      </c>
      <c r="D2751" s="4" t="s">
        <v>554</v>
      </c>
      <c r="E2751" s="4" t="s">
        <v>555</v>
      </c>
      <c r="F2751" s="4" t="s">
        <v>56</v>
      </c>
      <c r="G2751" s="4" t="s">
        <v>57</v>
      </c>
      <c r="H2751" s="11">
        <v>8329.84</v>
      </c>
      <c r="I2751" s="11">
        <v>13810.32</v>
      </c>
      <c r="J2751" s="11">
        <v>18412.59</v>
      </c>
      <c r="K2751" s="11">
        <v>15244.16</v>
      </c>
      <c r="L2751" s="11">
        <v>14603.4</v>
      </c>
      <c r="M2751" s="11">
        <v>17576.52</v>
      </c>
      <c r="N2751" s="11">
        <v>18723.21</v>
      </c>
      <c r="O2751" s="11">
        <v>15464</v>
      </c>
      <c r="P2751" s="11">
        <v>13582.1</v>
      </c>
      <c r="Q2751" s="11">
        <v>15947.76</v>
      </c>
      <c r="R2751" s="11">
        <v>19737.11</v>
      </c>
      <c r="S2751" s="11">
        <v>22525.7</v>
      </c>
      <c r="T2751" s="10">
        <v>193956.71</v>
      </c>
    </row>
    <row r="2752" spans="1:20" ht="15.75" thickBot="1" x14ac:dyDescent="0.3">
      <c r="A2752" s="4" t="s">
        <v>542</v>
      </c>
      <c r="B2752" s="4" t="s">
        <v>162</v>
      </c>
      <c r="C2752" s="4" t="s">
        <v>163</v>
      </c>
      <c r="D2752" s="4" t="s">
        <v>554</v>
      </c>
      <c r="E2752" s="4" t="s">
        <v>555</v>
      </c>
      <c r="F2752" s="4" t="s">
        <v>68</v>
      </c>
      <c r="G2752" s="4" t="s">
        <v>69</v>
      </c>
      <c r="H2752" s="9">
        <v>3111.98</v>
      </c>
      <c r="I2752" s="9">
        <v>2551.77</v>
      </c>
      <c r="J2752" s="9">
        <v>2754.72</v>
      </c>
      <c r="K2752" s="9">
        <v>1867.22</v>
      </c>
      <c r="L2752" s="9">
        <v>3371.01</v>
      </c>
      <c r="M2752" s="9">
        <v>2265.27</v>
      </c>
      <c r="N2752" s="9">
        <v>3035.4</v>
      </c>
      <c r="O2752" s="9">
        <v>1569.89</v>
      </c>
      <c r="P2752" s="9">
        <v>2052.5100000000002</v>
      </c>
      <c r="Q2752" s="9">
        <v>3660.02</v>
      </c>
      <c r="R2752" s="9">
        <v>2969.3</v>
      </c>
      <c r="S2752" s="9">
        <v>2031.43</v>
      </c>
      <c r="T2752" s="10">
        <v>31240.52</v>
      </c>
    </row>
    <row r="2753" spans="1:20" ht="15.75" thickBot="1" x14ac:dyDescent="0.3">
      <c r="A2753" s="4" t="s">
        <v>542</v>
      </c>
      <c r="B2753" s="4" t="s">
        <v>223</v>
      </c>
      <c r="C2753" s="4" t="s">
        <v>224</v>
      </c>
      <c r="D2753" s="4" t="s">
        <v>543</v>
      </c>
      <c r="E2753" s="4" t="s">
        <v>544</v>
      </c>
      <c r="F2753" s="4" t="s">
        <v>61</v>
      </c>
      <c r="G2753" s="4" t="s">
        <v>62</v>
      </c>
      <c r="H2753" s="11">
        <v>332.38</v>
      </c>
      <c r="I2753" s="12"/>
      <c r="J2753" s="12"/>
      <c r="K2753" s="12"/>
      <c r="L2753" s="12"/>
      <c r="M2753" s="12"/>
      <c r="N2753" s="11">
        <v>8.8000000000000007</v>
      </c>
      <c r="O2753" s="12"/>
      <c r="P2753" s="12"/>
      <c r="Q2753" s="12"/>
      <c r="R2753" s="12"/>
      <c r="S2753" s="12"/>
      <c r="T2753" s="10">
        <v>341.18</v>
      </c>
    </row>
    <row r="2754" spans="1:20" ht="15.75" thickBot="1" x14ac:dyDescent="0.3">
      <c r="A2754" s="4" t="s">
        <v>542</v>
      </c>
      <c r="B2754" s="4" t="s">
        <v>223</v>
      </c>
      <c r="C2754" s="4" t="s">
        <v>224</v>
      </c>
      <c r="D2754" s="4" t="s">
        <v>543</v>
      </c>
      <c r="E2754" s="4" t="s">
        <v>544</v>
      </c>
      <c r="F2754" s="4" t="s">
        <v>84</v>
      </c>
      <c r="G2754" s="4" t="s">
        <v>85</v>
      </c>
      <c r="H2754" s="8"/>
      <c r="I2754" s="8"/>
      <c r="J2754" s="9">
        <v>52.28</v>
      </c>
      <c r="K2754" s="8"/>
      <c r="L2754" s="9">
        <v>58.04</v>
      </c>
      <c r="M2754" s="9">
        <v>63.75</v>
      </c>
      <c r="N2754" s="8"/>
      <c r="O2754" s="8"/>
      <c r="P2754" s="8"/>
      <c r="Q2754" s="8"/>
      <c r="R2754" s="8"/>
      <c r="S2754" s="9">
        <v>11.97</v>
      </c>
      <c r="T2754" s="10">
        <v>186.04</v>
      </c>
    </row>
    <row r="2755" spans="1:20" ht="15.75" thickBot="1" x14ac:dyDescent="0.3">
      <c r="A2755" s="4" t="s">
        <v>542</v>
      </c>
      <c r="B2755" s="4" t="s">
        <v>223</v>
      </c>
      <c r="C2755" s="4" t="s">
        <v>224</v>
      </c>
      <c r="D2755" s="4" t="s">
        <v>543</v>
      </c>
      <c r="E2755" s="4" t="s">
        <v>544</v>
      </c>
      <c r="F2755" s="4" t="s">
        <v>140</v>
      </c>
      <c r="G2755" s="4" t="s">
        <v>141</v>
      </c>
      <c r="H2755" s="12"/>
      <c r="I2755" s="12"/>
      <c r="J2755" s="12"/>
      <c r="K2755" s="12"/>
      <c r="L2755" s="12"/>
      <c r="M2755" s="12"/>
      <c r="N2755" s="12"/>
      <c r="O2755" s="12"/>
      <c r="P2755" s="11">
        <v>120</v>
      </c>
      <c r="Q2755" s="12"/>
      <c r="R2755" s="11">
        <v>126</v>
      </c>
      <c r="S2755" s="12"/>
      <c r="T2755" s="10">
        <v>246</v>
      </c>
    </row>
    <row r="2756" spans="1:20" ht="15.75" thickBot="1" x14ac:dyDescent="0.3">
      <c r="A2756" s="4" t="s">
        <v>542</v>
      </c>
      <c r="B2756" s="4" t="s">
        <v>223</v>
      </c>
      <c r="C2756" s="4" t="s">
        <v>224</v>
      </c>
      <c r="D2756" s="4" t="s">
        <v>543</v>
      </c>
      <c r="E2756" s="4" t="s">
        <v>544</v>
      </c>
      <c r="F2756" s="4" t="s">
        <v>56</v>
      </c>
      <c r="G2756" s="4" t="s">
        <v>57</v>
      </c>
      <c r="H2756" s="8"/>
      <c r="I2756" s="8"/>
      <c r="J2756" s="9">
        <v>519.36</v>
      </c>
      <c r="K2756" s="8"/>
      <c r="L2756" s="9">
        <v>519.36</v>
      </c>
      <c r="M2756" s="9">
        <v>454.44</v>
      </c>
      <c r="N2756" s="8"/>
      <c r="O2756" s="8"/>
      <c r="P2756" s="8"/>
      <c r="Q2756" s="8"/>
      <c r="R2756" s="8"/>
      <c r="S2756" s="9">
        <v>133.68</v>
      </c>
      <c r="T2756" s="10">
        <v>1626.84</v>
      </c>
    </row>
    <row r="2757" spans="1:20" ht="15.75" thickBot="1" x14ac:dyDescent="0.3">
      <c r="A2757" s="4" t="s">
        <v>542</v>
      </c>
      <c r="B2757" s="4" t="s">
        <v>223</v>
      </c>
      <c r="C2757" s="4" t="s">
        <v>224</v>
      </c>
      <c r="D2757" s="4" t="s">
        <v>543</v>
      </c>
      <c r="E2757" s="4" t="s">
        <v>544</v>
      </c>
      <c r="F2757" s="4" t="s">
        <v>68</v>
      </c>
      <c r="G2757" s="4" t="s">
        <v>69</v>
      </c>
      <c r="H2757" s="12"/>
      <c r="I2757" s="12"/>
      <c r="J2757" s="11">
        <v>64.3</v>
      </c>
      <c r="K2757" s="12"/>
      <c r="L2757" s="11">
        <v>128.6</v>
      </c>
      <c r="M2757" s="11">
        <v>257.2</v>
      </c>
      <c r="N2757" s="12"/>
      <c r="O2757" s="12"/>
      <c r="P2757" s="12"/>
      <c r="Q2757" s="12"/>
      <c r="R2757" s="12"/>
      <c r="S2757" s="12"/>
      <c r="T2757" s="10">
        <v>450.1</v>
      </c>
    </row>
    <row r="2758" spans="1:20" ht="15.75" thickBot="1" x14ac:dyDescent="0.3">
      <c r="A2758" s="4" t="s">
        <v>542</v>
      </c>
      <c r="B2758" s="4" t="s">
        <v>223</v>
      </c>
      <c r="C2758" s="4" t="s">
        <v>224</v>
      </c>
      <c r="D2758" s="4" t="s">
        <v>549</v>
      </c>
      <c r="E2758" s="4" t="s">
        <v>550</v>
      </c>
      <c r="F2758" s="4" t="s">
        <v>84</v>
      </c>
      <c r="G2758" s="4" t="s">
        <v>85</v>
      </c>
      <c r="H2758" s="8"/>
      <c r="I2758" s="8"/>
      <c r="J2758" s="8"/>
      <c r="K2758" s="8"/>
      <c r="L2758" s="8"/>
      <c r="M2758" s="8"/>
      <c r="N2758" s="8"/>
      <c r="O2758" s="9">
        <v>162.83000000000001</v>
      </c>
      <c r="P2758" s="8"/>
      <c r="Q2758" s="8"/>
      <c r="R2758" s="8"/>
      <c r="S2758" s="8"/>
      <c r="T2758" s="10">
        <v>162.83000000000001</v>
      </c>
    </row>
    <row r="2759" spans="1:20" ht="15.75" thickBot="1" x14ac:dyDescent="0.3">
      <c r="A2759" s="4" t="s">
        <v>542</v>
      </c>
      <c r="B2759" s="4" t="s">
        <v>223</v>
      </c>
      <c r="C2759" s="4" t="s">
        <v>224</v>
      </c>
      <c r="D2759" s="4" t="s">
        <v>549</v>
      </c>
      <c r="E2759" s="4" t="s">
        <v>550</v>
      </c>
      <c r="F2759" s="4" t="s">
        <v>56</v>
      </c>
      <c r="G2759" s="4" t="s">
        <v>57</v>
      </c>
      <c r="H2759" s="12"/>
      <c r="I2759" s="12"/>
      <c r="J2759" s="12"/>
      <c r="K2759" s="12"/>
      <c r="L2759" s="12"/>
      <c r="M2759" s="12"/>
      <c r="N2759" s="12"/>
      <c r="O2759" s="11">
        <v>1817.76</v>
      </c>
      <c r="P2759" s="12"/>
      <c r="Q2759" s="12"/>
      <c r="R2759" s="12"/>
      <c r="S2759" s="12"/>
      <c r="T2759" s="10">
        <v>1817.76</v>
      </c>
    </row>
    <row r="2760" spans="1:20" ht="15.75" thickBot="1" x14ac:dyDescent="0.3">
      <c r="A2760" s="4" t="s">
        <v>542</v>
      </c>
      <c r="B2760" s="4" t="s">
        <v>170</v>
      </c>
      <c r="C2760" s="4" t="s">
        <v>171</v>
      </c>
      <c r="D2760" s="4" t="s">
        <v>543</v>
      </c>
      <c r="E2760" s="4" t="s">
        <v>544</v>
      </c>
      <c r="F2760" s="4" t="s">
        <v>256</v>
      </c>
      <c r="G2760" s="4" t="s">
        <v>257</v>
      </c>
      <c r="H2760" s="8"/>
      <c r="I2760" s="9">
        <v>92</v>
      </c>
      <c r="J2760" s="8"/>
      <c r="K2760" s="8"/>
      <c r="L2760" s="8"/>
      <c r="M2760" s="8"/>
      <c r="N2760" s="8"/>
      <c r="O2760" s="8"/>
      <c r="P2760" s="8"/>
      <c r="Q2760" s="9">
        <v>637.70000000000005</v>
      </c>
      <c r="R2760" s="8"/>
      <c r="S2760" s="9">
        <v>60</v>
      </c>
      <c r="T2760" s="10">
        <v>789.7</v>
      </c>
    </row>
    <row r="2761" spans="1:20" ht="15.75" thickBot="1" x14ac:dyDescent="0.3">
      <c r="A2761" s="4" t="s">
        <v>542</v>
      </c>
      <c r="B2761" s="4" t="s">
        <v>170</v>
      </c>
      <c r="C2761" s="4" t="s">
        <v>171</v>
      </c>
      <c r="D2761" s="4" t="s">
        <v>549</v>
      </c>
      <c r="E2761" s="4" t="s">
        <v>550</v>
      </c>
      <c r="F2761" s="4" t="s">
        <v>280</v>
      </c>
      <c r="G2761" s="4" t="s">
        <v>281</v>
      </c>
      <c r="H2761" s="12"/>
      <c r="I2761" s="12"/>
      <c r="J2761" s="12"/>
      <c r="K2761" s="12"/>
      <c r="L2761" s="12"/>
      <c r="M2761" s="11">
        <v>880</v>
      </c>
      <c r="N2761" s="12"/>
      <c r="O2761" s="12"/>
      <c r="P2761" s="12"/>
      <c r="Q2761" s="12"/>
      <c r="R2761" s="12"/>
      <c r="S2761" s="12"/>
      <c r="T2761" s="10">
        <v>880</v>
      </c>
    </row>
    <row r="2762" spans="1:20" ht="15.75" thickBot="1" x14ac:dyDescent="0.3">
      <c r="A2762" s="4" t="s">
        <v>542</v>
      </c>
      <c r="B2762" s="4" t="s">
        <v>170</v>
      </c>
      <c r="C2762" s="4" t="s">
        <v>171</v>
      </c>
      <c r="D2762" s="4" t="s">
        <v>549</v>
      </c>
      <c r="E2762" s="4" t="s">
        <v>550</v>
      </c>
      <c r="F2762" s="4" t="s">
        <v>140</v>
      </c>
      <c r="G2762" s="4" t="s">
        <v>141</v>
      </c>
      <c r="H2762" s="8"/>
      <c r="I2762" s="8"/>
      <c r="J2762" s="8"/>
      <c r="K2762" s="8"/>
      <c r="L2762" s="8"/>
      <c r="M2762" s="8"/>
      <c r="N2762" s="8"/>
      <c r="O2762" s="8"/>
      <c r="P2762" s="8"/>
      <c r="Q2762" s="8"/>
      <c r="R2762" s="9">
        <v>252</v>
      </c>
      <c r="S2762" s="8"/>
      <c r="T2762" s="10">
        <v>252</v>
      </c>
    </row>
    <row r="2763" spans="1:20" ht="15.75" thickBot="1" x14ac:dyDescent="0.3">
      <c r="A2763" s="4" t="s">
        <v>542</v>
      </c>
      <c r="B2763" s="4" t="s">
        <v>170</v>
      </c>
      <c r="C2763" s="4" t="s">
        <v>171</v>
      </c>
      <c r="D2763" s="4" t="s">
        <v>551</v>
      </c>
      <c r="E2763" s="4" t="s">
        <v>550</v>
      </c>
      <c r="F2763" s="4" t="s">
        <v>84</v>
      </c>
      <c r="G2763" s="4" t="s">
        <v>85</v>
      </c>
      <c r="H2763" s="12"/>
      <c r="I2763" s="12"/>
      <c r="J2763" s="12"/>
      <c r="K2763" s="12"/>
      <c r="L2763" s="12"/>
      <c r="M2763" s="12"/>
      <c r="N2763" s="12"/>
      <c r="O2763" s="11">
        <v>28.98</v>
      </c>
      <c r="P2763" s="12"/>
      <c r="Q2763" s="12"/>
      <c r="R2763" s="12"/>
      <c r="S2763" s="12"/>
      <c r="T2763" s="10">
        <v>28.98</v>
      </c>
    </row>
    <row r="2764" spans="1:20" ht="15.75" thickBot="1" x14ac:dyDescent="0.3">
      <c r="A2764" s="4" t="s">
        <v>542</v>
      </c>
      <c r="B2764" s="4" t="s">
        <v>170</v>
      </c>
      <c r="C2764" s="4" t="s">
        <v>171</v>
      </c>
      <c r="D2764" s="4" t="s">
        <v>551</v>
      </c>
      <c r="E2764" s="4" t="s">
        <v>550</v>
      </c>
      <c r="F2764" s="4" t="s">
        <v>56</v>
      </c>
      <c r="G2764" s="4" t="s">
        <v>57</v>
      </c>
      <c r="H2764" s="8"/>
      <c r="I2764" s="8"/>
      <c r="J2764" s="8"/>
      <c r="K2764" s="8"/>
      <c r="L2764" s="8"/>
      <c r="M2764" s="8"/>
      <c r="N2764" s="8"/>
      <c r="O2764" s="9">
        <v>323.48</v>
      </c>
      <c r="P2764" s="8"/>
      <c r="Q2764" s="8"/>
      <c r="R2764" s="8"/>
      <c r="S2764" s="8"/>
      <c r="T2764" s="10">
        <v>323.48</v>
      </c>
    </row>
    <row r="2765" spans="1:20" ht="15.75" thickBot="1" x14ac:dyDescent="0.3">
      <c r="A2765" s="4" t="s">
        <v>542</v>
      </c>
      <c r="B2765" s="4" t="s">
        <v>170</v>
      </c>
      <c r="C2765" s="4" t="s">
        <v>171</v>
      </c>
      <c r="D2765" s="4" t="s">
        <v>553</v>
      </c>
      <c r="E2765" s="4" t="s">
        <v>550</v>
      </c>
      <c r="F2765" s="4" t="s">
        <v>61</v>
      </c>
      <c r="G2765" s="4" t="s">
        <v>62</v>
      </c>
      <c r="H2765" s="12"/>
      <c r="I2765" s="12"/>
      <c r="J2765" s="12"/>
      <c r="K2765" s="12"/>
      <c r="L2765" s="12"/>
      <c r="M2765" s="12"/>
      <c r="N2765" s="12"/>
      <c r="O2765" s="12"/>
      <c r="P2765" s="11">
        <v>660.9</v>
      </c>
      <c r="Q2765" s="12"/>
      <c r="R2765" s="12"/>
      <c r="S2765" s="12"/>
      <c r="T2765" s="10">
        <v>660.9</v>
      </c>
    </row>
    <row r="2766" spans="1:20" ht="15.75" thickBot="1" x14ac:dyDescent="0.3">
      <c r="A2766" s="4" t="s">
        <v>542</v>
      </c>
      <c r="B2766" s="4" t="s">
        <v>170</v>
      </c>
      <c r="C2766" s="4" t="s">
        <v>171</v>
      </c>
      <c r="D2766" s="4" t="s">
        <v>553</v>
      </c>
      <c r="E2766" s="4" t="s">
        <v>550</v>
      </c>
      <c r="F2766" s="4" t="s">
        <v>92</v>
      </c>
      <c r="G2766" s="4" t="s">
        <v>93</v>
      </c>
      <c r="H2766" s="8"/>
      <c r="I2766" s="8"/>
      <c r="J2766" s="8"/>
      <c r="K2766" s="8"/>
      <c r="L2766" s="8"/>
      <c r="M2766" s="8"/>
      <c r="N2766" s="8"/>
      <c r="O2766" s="8"/>
      <c r="P2766" s="8"/>
      <c r="Q2766" s="8"/>
      <c r="R2766" s="8"/>
      <c r="S2766" s="9">
        <v>3.96</v>
      </c>
      <c r="T2766" s="10">
        <v>3.96</v>
      </c>
    </row>
    <row r="2767" spans="1:20" ht="15.75" thickBot="1" x14ac:dyDescent="0.3">
      <c r="A2767" s="4" t="s">
        <v>542</v>
      </c>
      <c r="B2767" s="4" t="s">
        <v>170</v>
      </c>
      <c r="C2767" s="4" t="s">
        <v>171</v>
      </c>
      <c r="D2767" s="4" t="s">
        <v>553</v>
      </c>
      <c r="E2767" s="4" t="s">
        <v>550</v>
      </c>
      <c r="F2767" s="4" t="s">
        <v>84</v>
      </c>
      <c r="G2767" s="4" t="s">
        <v>85</v>
      </c>
      <c r="H2767" s="12"/>
      <c r="I2767" s="12"/>
      <c r="J2767" s="12"/>
      <c r="K2767" s="12"/>
      <c r="L2767" s="11">
        <v>11.63</v>
      </c>
      <c r="M2767" s="12"/>
      <c r="N2767" s="12"/>
      <c r="O2767" s="11">
        <v>96.16</v>
      </c>
      <c r="P2767" s="12"/>
      <c r="Q2767" s="11">
        <v>147.99</v>
      </c>
      <c r="R2767" s="11">
        <v>170.85</v>
      </c>
      <c r="S2767" s="11">
        <v>708.22</v>
      </c>
      <c r="T2767" s="10">
        <v>1134.8499999999999</v>
      </c>
    </row>
    <row r="2768" spans="1:20" ht="15.75" thickBot="1" x14ac:dyDescent="0.3">
      <c r="A2768" s="4" t="s">
        <v>542</v>
      </c>
      <c r="B2768" s="4" t="s">
        <v>170</v>
      </c>
      <c r="C2768" s="4" t="s">
        <v>171</v>
      </c>
      <c r="D2768" s="4" t="s">
        <v>553</v>
      </c>
      <c r="E2768" s="4" t="s">
        <v>550</v>
      </c>
      <c r="F2768" s="4" t="s">
        <v>56</v>
      </c>
      <c r="G2768" s="4" t="s">
        <v>57</v>
      </c>
      <c r="H2768" s="8"/>
      <c r="I2768" s="8"/>
      <c r="J2768" s="8"/>
      <c r="K2768" s="8"/>
      <c r="L2768" s="9">
        <v>129.84</v>
      </c>
      <c r="M2768" s="8"/>
      <c r="N2768" s="8"/>
      <c r="O2768" s="9">
        <v>1073.52</v>
      </c>
      <c r="P2768" s="8"/>
      <c r="Q2768" s="9">
        <v>1298.4000000000001</v>
      </c>
      <c r="R2768" s="9">
        <v>1654.44</v>
      </c>
      <c r="S2768" s="9">
        <v>7638.65</v>
      </c>
      <c r="T2768" s="10">
        <v>11794.85</v>
      </c>
    </row>
    <row r="2769" spans="1:20" ht="15.75" thickBot="1" x14ac:dyDescent="0.3">
      <c r="A2769" s="4" t="s">
        <v>542</v>
      </c>
      <c r="B2769" s="4" t="s">
        <v>170</v>
      </c>
      <c r="C2769" s="4" t="s">
        <v>171</v>
      </c>
      <c r="D2769" s="4" t="s">
        <v>553</v>
      </c>
      <c r="E2769" s="4" t="s">
        <v>550</v>
      </c>
      <c r="F2769" s="4" t="s">
        <v>68</v>
      </c>
      <c r="G2769" s="4" t="s">
        <v>69</v>
      </c>
      <c r="H2769" s="12"/>
      <c r="I2769" s="12"/>
      <c r="J2769" s="12"/>
      <c r="K2769" s="12"/>
      <c r="L2769" s="12"/>
      <c r="M2769" s="12"/>
      <c r="N2769" s="12"/>
      <c r="O2769" s="12"/>
      <c r="P2769" s="12"/>
      <c r="Q2769" s="11">
        <v>353.65</v>
      </c>
      <c r="R2769" s="11">
        <v>252.88</v>
      </c>
      <c r="S2769" s="11">
        <v>267.45999999999998</v>
      </c>
      <c r="T2769" s="10">
        <v>873.99</v>
      </c>
    </row>
    <row r="2770" spans="1:20" ht="15.75" thickBot="1" x14ac:dyDescent="0.3">
      <c r="A2770" s="4" t="s">
        <v>542</v>
      </c>
      <c r="B2770" s="4" t="s">
        <v>170</v>
      </c>
      <c r="C2770" s="4" t="s">
        <v>171</v>
      </c>
      <c r="D2770" s="4" t="s">
        <v>553</v>
      </c>
      <c r="E2770" s="4" t="s">
        <v>550</v>
      </c>
      <c r="F2770" s="4" t="s">
        <v>156</v>
      </c>
      <c r="G2770" s="4" t="s">
        <v>157</v>
      </c>
      <c r="H2770" s="8"/>
      <c r="I2770" s="8"/>
      <c r="J2770" s="8"/>
      <c r="K2770" s="8"/>
      <c r="L2770" s="8"/>
      <c r="M2770" s="8"/>
      <c r="N2770" s="8"/>
      <c r="O2770" s="8"/>
      <c r="P2770" s="8"/>
      <c r="Q2770" s="9">
        <v>21.43</v>
      </c>
      <c r="R2770" s="9">
        <v>21.43</v>
      </c>
      <c r="S2770" s="8"/>
      <c r="T2770" s="10">
        <v>42.86</v>
      </c>
    </row>
    <row r="2771" spans="1:20" ht="15.75" thickBot="1" x14ac:dyDescent="0.3">
      <c r="A2771" s="4" t="s">
        <v>542</v>
      </c>
      <c r="B2771" s="4" t="s">
        <v>292</v>
      </c>
      <c r="C2771" s="4" t="s">
        <v>293</v>
      </c>
      <c r="D2771" s="4" t="s">
        <v>543</v>
      </c>
      <c r="E2771" s="4" t="s">
        <v>544</v>
      </c>
      <c r="F2771" s="4" t="s">
        <v>140</v>
      </c>
      <c r="G2771" s="4" t="s">
        <v>141</v>
      </c>
      <c r="H2771" s="12"/>
      <c r="I2771" s="12"/>
      <c r="J2771" s="12"/>
      <c r="K2771" s="12"/>
      <c r="L2771" s="12"/>
      <c r="M2771" s="12"/>
      <c r="N2771" s="12"/>
      <c r="O2771" s="11">
        <v>180</v>
      </c>
      <c r="P2771" s="11">
        <v>1320</v>
      </c>
      <c r="Q2771" s="12"/>
      <c r="R2771" s="11">
        <v>126</v>
      </c>
      <c r="S2771" s="12"/>
      <c r="T2771" s="10">
        <v>1626</v>
      </c>
    </row>
    <row r="2772" spans="1:20" ht="15.75" thickBot="1" x14ac:dyDescent="0.3">
      <c r="A2772" s="4" t="s">
        <v>542</v>
      </c>
      <c r="B2772" s="4" t="s">
        <v>292</v>
      </c>
      <c r="C2772" s="4" t="s">
        <v>293</v>
      </c>
      <c r="D2772" s="4" t="s">
        <v>551</v>
      </c>
      <c r="E2772" s="4" t="s">
        <v>550</v>
      </c>
      <c r="F2772" s="4" t="s">
        <v>56</v>
      </c>
      <c r="G2772" s="4" t="s">
        <v>57</v>
      </c>
      <c r="H2772" s="9">
        <v>1040</v>
      </c>
      <c r="I2772" s="8"/>
      <c r="J2772" s="8"/>
      <c r="K2772" s="8"/>
      <c r="L2772" s="8"/>
      <c r="M2772" s="8"/>
      <c r="N2772" s="8"/>
      <c r="O2772" s="8"/>
      <c r="P2772" s="8"/>
      <c r="Q2772" s="8"/>
      <c r="R2772" s="8"/>
      <c r="S2772" s="8"/>
      <c r="T2772" s="10">
        <v>1040</v>
      </c>
    </row>
    <row r="2773" spans="1:20" ht="15.75" thickBot="1" x14ac:dyDescent="0.3">
      <c r="A2773" s="4" t="s">
        <v>542</v>
      </c>
      <c r="B2773" s="4" t="s">
        <v>371</v>
      </c>
      <c r="C2773" s="4" t="s">
        <v>372</v>
      </c>
      <c r="D2773" s="4" t="s">
        <v>558</v>
      </c>
      <c r="E2773" s="4" t="s">
        <v>559</v>
      </c>
      <c r="F2773" s="4" t="s">
        <v>61</v>
      </c>
      <c r="G2773" s="4" t="s">
        <v>62</v>
      </c>
      <c r="H2773" s="11">
        <v>38.83</v>
      </c>
      <c r="I2773" s="11">
        <v>83.34</v>
      </c>
      <c r="J2773" s="11">
        <v>203.44</v>
      </c>
      <c r="K2773" s="11">
        <v>48.21</v>
      </c>
      <c r="L2773" s="11">
        <v>116.73</v>
      </c>
      <c r="M2773" s="11">
        <v>162.44999999999999</v>
      </c>
      <c r="N2773" s="11">
        <v>295.95999999999998</v>
      </c>
      <c r="O2773" s="11">
        <v>114.69</v>
      </c>
      <c r="P2773" s="11">
        <v>64.599999999999994</v>
      </c>
      <c r="Q2773" s="11">
        <v>82.33</v>
      </c>
      <c r="R2773" s="11">
        <v>11.07</v>
      </c>
      <c r="S2773" s="11">
        <v>59.19</v>
      </c>
      <c r="T2773" s="10">
        <v>1280.8399999999999</v>
      </c>
    </row>
    <row r="2774" spans="1:20" ht="15.75" thickBot="1" x14ac:dyDescent="0.3">
      <c r="A2774" s="4" t="s">
        <v>542</v>
      </c>
      <c r="B2774" s="4" t="s">
        <v>371</v>
      </c>
      <c r="C2774" s="4" t="s">
        <v>372</v>
      </c>
      <c r="D2774" s="4" t="s">
        <v>558</v>
      </c>
      <c r="E2774" s="4" t="s">
        <v>559</v>
      </c>
      <c r="F2774" s="4" t="s">
        <v>92</v>
      </c>
      <c r="G2774" s="4" t="s">
        <v>93</v>
      </c>
      <c r="H2774" s="9">
        <v>-224.92</v>
      </c>
      <c r="I2774" s="9">
        <v>-63.47</v>
      </c>
      <c r="J2774" s="9">
        <v>2.13</v>
      </c>
      <c r="K2774" s="9">
        <v>-4.3899999999999997</v>
      </c>
      <c r="L2774" s="9">
        <v>3.89</v>
      </c>
      <c r="M2774" s="9">
        <v>-134.78</v>
      </c>
      <c r="N2774" s="9">
        <v>0.37</v>
      </c>
      <c r="O2774" s="9">
        <v>-34.44</v>
      </c>
      <c r="P2774" s="9">
        <v>-15.88</v>
      </c>
      <c r="Q2774" s="9">
        <v>4.46</v>
      </c>
      <c r="R2774" s="9">
        <v>-570.66999999999996</v>
      </c>
      <c r="S2774" s="9">
        <v>13.89</v>
      </c>
      <c r="T2774" s="10">
        <v>-1023.81</v>
      </c>
    </row>
    <row r="2775" spans="1:20" ht="15.75" thickBot="1" x14ac:dyDescent="0.3">
      <c r="A2775" s="4" t="s">
        <v>542</v>
      </c>
      <c r="B2775" s="4" t="s">
        <v>371</v>
      </c>
      <c r="C2775" s="4" t="s">
        <v>372</v>
      </c>
      <c r="D2775" s="4" t="s">
        <v>558</v>
      </c>
      <c r="E2775" s="4" t="s">
        <v>559</v>
      </c>
      <c r="F2775" s="4" t="s">
        <v>235</v>
      </c>
      <c r="G2775" s="4" t="s">
        <v>236</v>
      </c>
      <c r="H2775" s="12"/>
      <c r="I2775" s="12"/>
      <c r="J2775" s="11">
        <v>-18.399999999999999</v>
      </c>
      <c r="K2775" s="12"/>
      <c r="L2775" s="12"/>
      <c r="M2775" s="12"/>
      <c r="N2775" s="12"/>
      <c r="O2775" s="12"/>
      <c r="P2775" s="12"/>
      <c r="Q2775" s="12"/>
      <c r="R2775" s="12"/>
      <c r="S2775" s="12"/>
      <c r="T2775" s="10">
        <v>-18.399999999999999</v>
      </c>
    </row>
    <row r="2776" spans="1:20" ht="15.75" thickBot="1" x14ac:dyDescent="0.3">
      <c r="A2776" s="4" t="s">
        <v>542</v>
      </c>
      <c r="B2776" s="4" t="s">
        <v>371</v>
      </c>
      <c r="C2776" s="4" t="s">
        <v>372</v>
      </c>
      <c r="D2776" s="4" t="s">
        <v>558</v>
      </c>
      <c r="E2776" s="4" t="s">
        <v>559</v>
      </c>
      <c r="F2776" s="4" t="s">
        <v>120</v>
      </c>
      <c r="G2776" s="4" t="s">
        <v>121</v>
      </c>
      <c r="H2776" s="8"/>
      <c r="I2776" s="8"/>
      <c r="J2776" s="8"/>
      <c r="K2776" s="8"/>
      <c r="L2776" s="8"/>
      <c r="M2776" s="9">
        <v>1.4</v>
      </c>
      <c r="N2776" s="8"/>
      <c r="O2776" s="8"/>
      <c r="P2776" s="8"/>
      <c r="Q2776" s="8"/>
      <c r="R2776" s="8"/>
      <c r="S2776" s="8"/>
      <c r="T2776" s="10">
        <v>1.4</v>
      </c>
    </row>
    <row r="2777" spans="1:20" ht="15.75" thickBot="1" x14ac:dyDescent="0.3">
      <c r="A2777" s="4" t="s">
        <v>542</v>
      </c>
      <c r="B2777" s="4" t="s">
        <v>371</v>
      </c>
      <c r="C2777" s="4" t="s">
        <v>372</v>
      </c>
      <c r="D2777" s="4" t="s">
        <v>558</v>
      </c>
      <c r="E2777" s="4" t="s">
        <v>559</v>
      </c>
      <c r="F2777" s="4" t="s">
        <v>94</v>
      </c>
      <c r="G2777" s="4" t="s">
        <v>95</v>
      </c>
      <c r="H2777" s="11">
        <v>46.58</v>
      </c>
      <c r="I2777" s="11">
        <v>46.58</v>
      </c>
      <c r="J2777" s="11">
        <v>46.58</v>
      </c>
      <c r="K2777" s="11">
        <v>46.58</v>
      </c>
      <c r="L2777" s="11">
        <v>46.58</v>
      </c>
      <c r="M2777" s="11">
        <v>46.58</v>
      </c>
      <c r="N2777" s="11">
        <v>46.58</v>
      </c>
      <c r="O2777" s="11">
        <v>46.58</v>
      </c>
      <c r="P2777" s="11">
        <v>46.58</v>
      </c>
      <c r="Q2777" s="11">
        <v>46.58</v>
      </c>
      <c r="R2777" s="11">
        <v>46.58</v>
      </c>
      <c r="S2777" s="11">
        <v>46.58</v>
      </c>
      <c r="T2777" s="10">
        <v>558.96</v>
      </c>
    </row>
    <row r="2778" spans="1:20" ht="15.75" thickBot="1" x14ac:dyDescent="0.3">
      <c r="A2778" s="4" t="s">
        <v>542</v>
      </c>
      <c r="B2778" s="4" t="s">
        <v>371</v>
      </c>
      <c r="C2778" s="4" t="s">
        <v>372</v>
      </c>
      <c r="D2778" s="4" t="s">
        <v>558</v>
      </c>
      <c r="E2778" s="4" t="s">
        <v>559</v>
      </c>
      <c r="F2778" s="4" t="s">
        <v>84</v>
      </c>
      <c r="G2778" s="4" t="s">
        <v>85</v>
      </c>
      <c r="H2778" s="9">
        <v>97.03</v>
      </c>
      <c r="I2778" s="9">
        <v>86.44</v>
      </c>
      <c r="J2778" s="9">
        <v>99.65</v>
      </c>
      <c r="K2778" s="9">
        <v>92.04</v>
      </c>
      <c r="L2778" s="9">
        <v>95.29</v>
      </c>
      <c r="M2778" s="9">
        <v>94</v>
      </c>
      <c r="N2778" s="9">
        <v>105.1</v>
      </c>
      <c r="O2778" s="9">
        <v>102.22</v>
      </c>
      <c r="P2778" s="9">
        <v>84.47</v>
      </c>
      <c r="Q2778" s="9">
        <v>98.01</v>
      </c>
      <c r="R2778" s="9">
        <v>91.9</v>
      </c>
      <c r="S2778" s="9">
        <v>80.83</v>
      </c>
      <c r="T2778" s="10">
        <v>1126.98</v>
      </c>
    </row>
    <row r="2779" spans="1:20" ht="15.75" thickBot="1" x14ac:dyDescent="0.3">
      <c r="A2779" s="4" t="s">
        <v>542</v>
      </c>
      <c r="B2779" s="4" t="s">
        <v>371</v>
      </c>
      <c r="C2779" s="4" t="s">
        <v>372</v>
      </c>
      <c r="D2779" s="4" t="s">
        <v>558</v>
      </c>
      <c r="E2779" s="4" t="s">
        <v>559</v>
      </c>
      <c r="F2779" s="4" t="s">
        <v>312</v>
      </c>
      <c r="G2779" s="4" t="s">
        <v>313</v>
      </c>
      <c r="H2779" s="11">
        <v>64.290000000000006</v>
      </c>
      <c r="I2779" s="11">
        <v>55.99</v>
      </c>
      <c r="J2779" s="11">
        <v>48.75</v>
      </c>
      <c r="K2779" s="11">
        <v>57.19</v>
      </c>
      <c r="L2779" s="11">
        <v>54.74</v>
      </c>
      <c r="M2779" s="11">
        <v>5.29</v>
      </c>
      <c r="N2779" s="11">
        <v>51.22</v>
      </c>
      <c r="O2779" s="11">
        <v>34.03</v>
      </c>
      <c r="P2779" s="11">
        <v>10.89</v>
      </c>
      <c r="Q2779" s="12"/>
      <c r="R2779" s="12"/>
      <c r="S2779" s="12"/>
      <c r="T2779" s="10">
        <v>382.39</v>
      </c>
    </row>
    <row r="2780" spans="1:20" ht="15.75" thickBot="1" x14ac:dyDescent="0.3">
      <c r="A2780" s="4" t="s">
        <v>542</v>
      </c>
      <c r="B2780" s="4" t="s">
        <v>371</v>
      </c>
      <c r="C2780" s="4" t="s">
        <v>372</v>
      </c>
      <c r="D2780" s="4" t="s">
        <v>558</v>
      </c>
      <c r="E2780" s="4" t="s">
        <v>559</v>
      </c>
      <c r="F2780" s="4" t="s">
        <v>44</v>
      </c>
      <c r="G2780" s="4" t="s">
        <v>45</v>
      </c>
      <c r="H2780" s="8"/>
      <c r="I2780" s="8"/>
      <c r="J2780" s="8"/>
      <c r="K2780" s="8"/>
      <c r="L2780" s="9">
        <v>7.79</v>
      </c>
      <c r="M2780" s="8"/>
      <c r="N2780" s="8"/>
      <c r="O2780" s="8"/>
      <c r="P2780" s="8"/>
      <c r="Q2780" s="9">
        <v>22.15</v>
      </c>
      <c r="R2780" s="8"/>
      <c r="S2780" s="8"/>
      <c r="T2780" s="10">
        <v>29.94</v>
      </c>
    </row>
    <row r="2781" spans="1:20" ht="15.75" thickBot="1" x14ac:dyDescent="0.3">
      <c r="A2781" s="4" t="s">
        <v>542</v>
      </c>
      <c r="B2781" s="4" t="s">
        <v>371</v>
      </c>
      <c r="C2781" s="4" t="s">
        <v>372</v>
      </c>
      <c r="D2781" s="4" t="s">
        <v>558</v>
      </c>
      <c r="E2781" s="4" t="s">
        <v>559</v>
      </c>
      <c r="F2781" s="4" t="s">
        <v>124</v>
      </c>
      <c r="G2781" s="4" t="s">
        <v>125</v>
      </c>
      <c r="H2781" s="11">
        <v>16.13</v>
      </c>
      <c r="I2781" s="12"/>
      <c r="J2781" s="12"/>
      <c r="K2781" s="12"/>
      <c r="L2781" s="12"/>
      <c r="M2781" s="12"/>
      <c r="N2781" s="12"/>
      <c r="O2781" s="11">
        <v>5.86</v>
      </c>
      <c r="P2781" s="12"/>
      <c r="Q2781" s="11">
        <v>5.92</v>
      </c>
      <c r="R2781" s="11">
        <v>23.68</v>
      </c>
      <c r="S2781" s="12"/>
      <c r="T2781" s="10">
        <v>51.59</v>
      </c>
    </row>
    <row r="2782" spans="1:20" ht="15.75" thickBot="1" x14ac:dyDescent="0.3">
      <c r="A2782" s="4" t="s">
        <v>542</v>
      </c>
      <c r="B2782" s="4" t="s">
        <v>371</v>
      </c>
      <c r="C2782" s="4" t="s">
        <v>372</v>
      </c>
      <c r="D2782" s="4" t="s">
        <v>558</v>
      </c>
      <c r="E2782" s="4" t="s">
        <v>559</v>
      </c>
      <c r="F2782" s="4" t="s">
        <v>26</v>
      </c>
      <c r="G2782" s="4" t="s">
        <v>27</v>
      </c>
      <c r="H2782" s="8"/>
      <c r="I2782" s="9">
        <v>6.46</v>
      </c>
      <c r="J2782" s="9">
        <v>2.52</v>
      </c>
      <c r="K2782" s="8"/>
      <c r="L2782" s="9">
        <v>5.04</v>
      </c>
      <c r="M2782" s="8"/>
      <c r="N2782" s="8"/>
      <c r="O2782" s="9">
        <v>12.46</v>
      </c>
      <c r="P2782" s="9">
        <v>3.78</v>
      </c>
      <c r="Q2782" s="8"/>
      <c r="R2782" s="9">
        <v>7.56</v>
      </c>
      <c r="S2782" s="8"/>
      <c r="T2782" s="10">
        <v>37.82</v>
      </c>
    </row>
    <row r="2783" spans="1:20" ht="15.75" thickBot="1" x14ac:dyDescent="0.3">
      <c r="A2783" s="4" t="s">
        <v>542</v>
      </c>
      <c r="B2783" s="4" t="s">
        <v>371</v>
      </c>
      <c r="C2783" s="4" t="s">
        <v>372</v>
      </c>
      <c r="D2783" s="4" t="s">
        <v>558</v>
      </c>
      <c r="E2783" s="4" t="s">
        <v>559</v>
      </c>
      <c r="F2783" s="4" t="s">
        <v>260</v>
      </c>
      <c r="G2783" s="4" t="s">
        <v>261</v>
      </c>
      <c r="H2783" s="12"/>
      <c r="I2783" s="12"/>
      <c r="J2783" s="12"/>
      <c r="K2783" s="12"/>
      <c r="L2783" s="12"/>
      <c r="M2783" s="12"/>
      <c r="N2783" s="11">
        <v>28.24</v>
      </c>
      <c r="O2783" s="11">
        <v>0.33</v>
      </c>
      <c r="P2783" s="12"/>
      <c r="Q2783" s="12"/>
      <c r="R2783" s="12"/>
      <c r="S2783" s="12"/>
      <c r="T2783" s="10">
        <v>28.57</v>
      </c>
    </row>
    <row r="2784" spans="1:20" ht="15.75" thickBot="1" x14ac:dyDescent="0.3">
      <c r="A2784" s="4" t="s">
        <v>542</v>
      </c>
      <c r="B2784" s="4" t="s">
        <v>371</v>
      </c>
      <c r="C2784" s="4" t="s">
        <v>372</v>
      </c>
      <c r="D2784" s="4" t="s">
        <v>558</v>
      </c>
      <c r="E2784" s="4" t="s">
        <v>559</v>
      </c>
      <c r="F2784" s="4" t="s">
        <v>207</v>
      </c>
      <c r="G2784" s="4" t="s">
        <v>208</v>
      </c>
      <c r="H2784" s="8"/>
      <c r="I2784" s="9">
        <v>0.98</v>
      </c>
      <c r="J2784" s="8"/>
      <c r="K2784" s="8"/>
      <c r="L2784" s="8"/>
      <c r="M2784" s="8"/>
      <c r="N2784" s="8"/>
      <c r="O2784" s="8"/>
      <c r="P2784" s="8"/>
      <c r="Q2784" s="8"/>
      <c r="R2784" s="9">
        <v>0.23</v>
      </c>
      <c r="S2784" s="8"/>
      <c r="T2784" s="10">
        <v>1.21</v>
      </c>
    </row>
    <row r="2785" spans="1:20" ht="15.75" thickBot="1" x14ac:dyDescent="0.3">
      <c r="A2785" s="4" t="s">
        <v>542</v>
      </c>
      <c r="B2785" s="4" t="s">
        <v>371</v>
      </c>
      <c r="C2785" s="4" t="s">
        <v>372</v>
      </c>
      <c r="D2785" s="4" t="s">
        <v>558</v>
      </c>
      <c r="E2785" s="4" t="s">
        <v>559</v>
      </c>
      <c r="F2785" s="4" t="s">
        <v>71</v>
      </c>
      <c r="G2785" s="4" t="s">
        <v>72</v>
      </c>
      <c r="H2785" s="11">
        <v>2.4</v>
      </c>
      <c r="I2785" s="11">
        <v>0.95</v>
      </c>
      <c r="J2785" s="11">
        <v>6.36</v>
      </c>
      <c r="K2785" s="11">
        <v>4.33</v>
      </c>
      <c r="L2785" s="11">
        <v>2.36</v>
      </c>
      <c r="M2785" s="11">
        <v>0.68</v>
      </c>
      <c r="N2785" s="11">
        <v>0.57999999999999996</v>
      </c>
      <c r="O2785" s="11">
        <v>14.45</v>
      </c>
      <c r="P2785" s="11">
        <v>0.75</v>
      </c>
      <c r="Q2785" s="11">
        <v>12.83</v>
      </c>
      <c r="R2785" s="11">
        <v>5.34</v>
      </c>
      <c r="S2785" s="11">
        <v>4.09</v>
      </c>
      <c r="T2785" s="10">
        <v>55.12</v>
      </c>
    </row>
    <row r="2786" spans="1:20" ht="15.75" thickBot="1" x14ac:dyDescent="0.3">
      <c r="A2786" s="4" t="s">
        <v>542</v>
      </c>
      <c r="B2786" s="4" t="s">
        <v>371</v>
      </c>
      <c r="C2786" s="4" t="s">
        <v>372</v>
      </c>
      <c r="D2786" s="4" t="s">
        <v>558</v>
      </c>
      <c r="E2786" s="4" t="s">
        <v>559</v>
      </c>
      <c r="F2786" s="4" t="s">
        <v>98</v>
      </c>
      <c r="G2786" s="4" t="s">
        <v>99</v>
      </c>
      <c r="H2786" s="8"/>
      <c r="I2786" s="8"/>
      <c r="J2786" s="8"/>
      <c r="K2786" s="8"/>
      <c r="L2786" s="9">
        <v>0.2</v>
      </c>
      <c r="M2786" s="8"/>
      <c r="N2786" s="9">
        <v>0.2</v>
      </c>
      <c r="O2786" s="8"/>
      <c r="P2786" s="9">
        <v>0.4</v>
      </c>
      <c r="Q2786" s="9">
        <v>0.17</v>
      </c>
      <c r="R2786" s="8"/>
      <c r="S2786" s="9">
        <v>0.93</v>
      </c>
      <c r="T2786" s="10">
        <v>1.9</v>
      </c>
    </row>
    <row r="2787" spans="1:20" ht="15.75" thickBot="1" x14ac:dyDescent="0.3">
      <c r="A2787" s="4" t="s">
        <v>542</v>
      </c>
      <c r="B2787" s="4" t="s">
        <v>371</v>
      </c>
      <c r="C2787" s="4" t="s">
        <v>372</v>
      </c>
      <c r="D2787" s="4" t="s">
        <v>558</v>
      </c>
      <c r="E2787" s="4" t="s">
        <v>559</v>
      </c>
      <c r="F2787" s="4" t="s">
        <v>130</v>
      </c>
      <c r="G2787" s="4" t="s">
        <v>131</v>
      </c>
      <c r="H2787" s="11">
        <v>1.22</v>
      </c>
      <c r="I2787" s="11">
        <v>1.03</v>
      </c>
      <c r="J2787" s="11">
        <v>3.58</v>
      </c>
      <c r="K2787" s="11">
        <v>1.4</v>
      </c>
      <c r="L2787" s="12"/>
      <c r="M2787" s="11">
        <v>1.79</v>
      </c>
      <c r="N2787" s="11">
        <v>0.92</v>
      </c>
      <c r="O2787" s="11">
        <v>1.98</v>
      </c>
      <c r="P2787" s="12"/>
      <c r="Q2787" s="11">
        <v>1.97</v>
      </c>
      <c r="R2787" s="11">
        <v>1.49</v>
      </c>
      <c r="S2787" s="12"/>
      <c r="T2787" s="10">
        <v>15.38</v>
      </c>
    </row>
    <row r="2788" spans="1:20" ht="15.75" thickBot="1" x14ac:dyDescent="0.3">
      <c r="A2788" s="4" t="s">
        <v>542</v>
      </c>
      <c r="B2788" s="4" t="s">
        <v>371</v>
      </c>
      <c r="C2788" s="4" t="s">
        <v>372</v>
      </c>
      <c r="D2788" s="4" t="s">
        <v>558</v>
      </c>
      <c r="E2788" s="4" t="s">
        <v>559</v>
      </c>
      <c r="F2788" s="4" t="s">
        <v>136</v>
      </c>
      <c r="G2788" s="4" t="s">
        <v>137</v>
      </c>
      <c r="H2788" s="8"/>
      <c r="I2788" s="8"/>
      <c r="J2788" s="8"/>
      <c r="K2788" s="8"/>
      <c r="L2788" s="8"/>
      <c r="M2788" s="8"/>
      <c r="N2788" s="9">
        <v>0.05</v>
      </c>
      <c r="O2788" s="8"/>
      <c r="P2788" s="8"/>
      <c r="Q2788" s="8"/>
      <c r="R2788" s="9">
        <v>0.2</v>
      </c>
      <c r="S2788" s="8"/>
      <c r="T2788" s="10">
        <v>0.25</v>
      </c>
    </row>
    <row r="2789" spans="1:20" ht="15.75" thickBot="1" x14ac:dyDescent="0.3">
      <c r="A2789" s="4" t="s">
        <v>542</v>
      </c>
      <c r="B2789" s="4" t="s">
        <v>371</v>
      </c>
      <c r="C2789" s="4" t="s">
        <v>372</v>
      </c>
      <c r="D2789" s="4" t="s">
        <v>558</v>
      </c>
      <c r="E2789" s="4" t="s">
        <v>559</v>
      </c>
      <c r="F2789" s="4" t="s">
        <v>102</v>
      </c>
      <c r="G2789" s="4" t="s">
        <v>103</v>
      </c>
      <c r="H2789" s="11">
        <v>113.5</v>
      </c>
      <c r="I2789" s="12"/>
      <c r="J2789" s="12"/>
      <c r="K2789" s="12"/>
      <c r="L2789" s="12"/>
      <c r="M2789" s="12"/>
      <c r="N2789" s="12"/>
      <c r="O2789" s="12"/>
      <c r="P2789" s="12"/>
      <c r="Q2789" s="12"/>
      <c r="R2789" s="12"/>
      <c r="S2789" s="12"/>
      <c r="T2789" s="10">
        <v>113.5</v>
      </c>
    </row>
    <row r="2790" spans="1:20" ht="15.75" thickBot="1" x14ac:dyDescent="0.3">
      <c r="A2790" s="4" t="s">
        <v>542</v>
      </c>
      <c r="B2790" s="4" t="s">
        <v>371</v>
      </c>
      <c r="C2790" s="4" t="s">
        <v>372</v>
      </c>
      <c r="D2790" s="4" t="s">
        <v>558</v>
      </c>
      <c r="E2790" s="4" t="s">
        <v>559</v>
      </c>
      <c r="F2790" s="4" t="s">
        <v>178</v>
      </c>
      <c r="G2790" s="4" t="s">
        <v>179</v>
      </c>
      <c r="H2790" s="8"/>
      <c r="I2790" s="9">
        <v>2.0499999999999998</v>
      </c>
      <c r="J2790" s="8"/>
      <c r="K2790" s="9">
        <v>1.5</v>
      </c>
      <c r="L2790" s="8"/>
      <c r="M2790" s="9">
        <v>0.19</v>
      </c>
      <c r="N2790" s="8"/>
      <c r="O2790" s="8"/>
      <c r="P2790" s="8"/>
      <c r="Q2790" s="8"/>
      <c r="R2790" s="8"/>
      <c r="S2790" s="8"/>
      <c r="T2790" s="10">
        <v>3.74</v>
      </c>
    </row>
    <row r="2791" spans="1:20" ht="15.75" thickBot="1" x14ac:dyDescent="0.3">
      <c r="A2791" s="4" t="s">
        <v>542</v>
      </c>
      <c r="B2791" s="4" t="s">
        <v>371</v>
      </c>
      <c r="C2791" s="4" t="s">
        <v>372</v>
      </c>
      <c r="D2791" s="4" t="s">
        <v>558</v>
      </c>
      <c r="E2791" s="4" t="s">
        <v>559</v>
      </c>
      <c r="F2791" s="4" t="s">
        <v>144</v>
      </c>
      <c r="G2791" s="4" t="s">
        <v>145</v>
      </c>
      <c r="H2791" s="12"/>
      <c r="I2791" s="12"/>
      <c r="J2791" s="11">
        <v>0.53</v>
      </c>
      <c r="K2791" s="11">
        <v>0.53</v>
      </c>
      <c r="L2791" s="11">
        <v>0.08</v>
      </c>
      <c r="M2791" s="11">
        <v>0.62</v>
      </c>
      <c r="N2791" s="12"/>
      <c r="O2791" s="12"/>
      <c r="P2791" s="12"/>
      <c r="Q2791" s="12"/>
      <c r="R2791" s="12"/>
      <c r="S2791" s="12"/>
      <c r="T2791" s="10">
        <v>1.76</v>
      </c>
    </row>
    <row r="2792" spans="1:20" ht="15.75" thickBot="1" x14ac:dyDescent="0.3">
      <c r="A2792" s="4" t="s">
        <v>542</v>
      </c>
      <c r="B2792" s="4" t="s">
        <v>371</v>
      </c>
      <c r="C2792" s="4" t="s">
        <v>372</v>
      </c>
      <c r="D2792" s="4" t="s">
        <v>558</v>
      </c>
      <c r="E2792" s="4" t="s">
        <v>559</v>
      </c>
      <c r="F2792" s="4" t="s">
        <v>217</v>
      </c>
      <c r="G2792" s="4" t="s">
        <v>218</v>
      </c>
      <c r="H2792" s="8"/>
      <c r="I2792" s="8"/>
      <c r="J2792" s="8"/>
      <c r="K2792" s="9">
        <v>0.36</v>
      </c>
      <c r="L2792" s="9">
        <v>0.41</v>
      </c>
      <c r="M2792" s="9">
        <v>0.79</v>
      </c>
      <c r="N2792" s="8"/>
      <c r="O2792" s="8"/>
      <c r="P2792" s="8"/>
      <c r="Q2792" s="8"/>
      <c r="R2792" s="8"/>
      <c r="S2792" s="8"/>
      <c r="T2792" s="10">
        <v>1.56</v>
      </c>
    </row>
    <row r="2793" spans="1:20" ht="15.75" thickBot="1" x14ac:dyDescent="0.3">
      <c r="A2793" s="4" t="s">
        <v>542</v>
      </c>
      <c r="B2793" s="4" t="s">
        <v>371</v>
      </c>
      <c r="C2793" s="4" t="s">
        <v>372</v>
      </c>
      <c r="D2793" s="4" t="s">
        <v>558</v>
      </c>
      <c r="E2793" s="4" t="s">
        <v>559</v>
      </c>
      <c r="F2793" s="4" t="s">
        <v>152</v>
      </c>
      <c r="G2793" s="4" t="s">
        <v>153</v>
      </c>
      <c r="H2793" s="12"/>
      <c r="I2793" s="12"/>
      <c r="J2793" s="11">
        <v>0.75</v>
      </c>
      <c r="K2793" s="12"/>
      <c r="L2793" s="12"/>
      <c r="M2793" s="12"/>
      <c r="N2793" s="12"/>
      <c r="O2793" s="12"/>
      <c r="P2793" s="12"/>
      <c r="Q2793" s="12"/>
      <c r="R2793" s="12"/>
      <c r="S2793" s="12"/>
      <c r="T2793" s="10">
        <v>0.75</v>
      </c>
    </row>
    <row r="2794" spans="1:20" ht="15.75" thickBot="1" x14ac:dyDescent="0.3">
      <c r="A2794" s="4" t="s">
        <v>542</v>
      </c>
      <c r="B2794" s="4" t="s">
        <v>371</v>
      </c>
      <c r="C2794" s="4" t="s">
        <v>372</v>
      </c>
      <c r="D2794" s="4" t="s">
        <v>558</v>
      </c>
      <c r="E2794" s="4" t="s">
        <v>559</v>
      </c>
      <c r="F2794" s="4" t="s">
        <v>180</v>
      </c>
      <c r="G2794" s="4" t="s">
        <v>181</v>
      </c>
      <c r="H2794" s="9">
        <v>488.58</v>
      </c>
      <c r="I2794" s="9">
        <v>308.67</v>
      </c>
      <c r="J2794" s="9">
        <v>633.53</v>
      </c>
      <c r="K2794" s="9">
        <v>431.57</v>
      </c>
      <c r="L2794" s="9">
        <v>442.92</v>
      </c>
      <c r="M2794" s="9">
        <v>409.99</v>
      </c>
      <c r="N2794" s="9">
        <v>286.13</v>
      </c>
      <c r="O2794" s="9">
        <v>320.5</v>
      </c>
      <c r="P2794" s="9">
        <v>185.8</v>
      </c>
      <c r="Q2794" s="9">
        <v>335.91</v>
      </c>
      <c r="R2794" s="9">
        <v>408.29</v>
      </c>
      <c r="S2794" s="9">
        <v>288.14</v>
      </c>
      <c r="T2794" s="10">
        <v>4540.03</v>
      </c>
    </row>
    <row r="2795" spans="1:20" ht="15.75" thickBot="1" x14ac:dyDescent="0.3">
      <c r="A2795" s="4" t="s">
        <v>542</v>
      </c>
      <c r="B2795" s="4" t="s">
        <v>371</v>
      </c>
      <c r="C2795" s="4" t="s">
        <v>372</v>
      </c>
      <c r="D2795" s="4" t="s">
        <v>558</v>
      </c>
      <c r="E2795" s="4" t="s">
        <v>559</v>
      </c>
      <c r="F2795" s="4" t="s">
        <v>56</v>
      </c>
      <c r="G2795" s="4" t="s">
        <v>57</v>
      </c>
      <c r="H2795" s="11">
        <v>1061.1199999999999</v>
      </c>
      <c r="I2795" s="11">
        <v>946.81</v>
      </c>
      <c r="J2795" s="11">
        <v>1101.1099999999999</v>
      </c>
      <c r="K2795" s="11">
        <v>1000.17</v>
      </c>
      <c r="L2795" s="11">
        <v>1053.52</v>
      </c>
      <c r="M2795" s="11">
        <v>1039.22</v>
      </c>
      <c r="N2795" s="11">
        <v>1144.9100000000001</v>
      </c>
      <c r="O2795" s="11">
        <v>1124.0899999999999</v>
      </c>
      <c r="P2795" s="11">
        <v>908.69</v>
      </c>
      <c r="Q2795" s="11">
        <v>1086.32</v>
      </c>
      <c r="R2795" s="11">
        <v>1022.39</v>
      </c>
      <c r="S2795" s="11">
        <v>896.95</v>
      </c>
      <c r="T2795" s="10">
        <v>12385.3</v>
      </c>
    </row>
    <row r="2796" spans="1:20" ht="15.75" thickBot="1" x14ac:dyDescent="0.3">
      <c r="A2796" s="4" t="s">
        <v>542</v>
      </c>
      <c r="B2796" s="4" t="s">
        <v>371</v>
      </c>
      <c r="C2796" s="4" t="s">
        <v>372</v>
      </c>
      <c r="D2796" s="4" t="s">
        <v>558</v>
      </c>
      <c r="E2796" s="4" t="s">
        <v>559</v>
      </c>
      <c r="F2796" s="4" t="s">
        <v>68</v>
      </c>
      <c r="G2796" s="4" t="s">
        <v>69</v>
      </c>
      <c r="H2796" s="9">
        <v>22.1</v>
      </c>
      <c r="I2796" s="9">
        <v>18.170000000000002</v>
      </c>
      <c r="J2796" s="9">
        <v>11.26</v>
      </c>
      <c r="K2796" s="9">
        <v>27.38</v>
      </c>
      <c r="L2796" s="9">
        <v>10.27</v>
      </c>
      <c r="M2796" s="9">
        <v>10.119999999999999</v>
      </c>
      <c r="N2796" s="9">
        <v>28.36</v>
      </c>
      <c r="O2796" s="9">
        <v>17.13</v>
      </c>
      <c r="P2796" s="9">
        <v>34.299999999999997</v>
      </c>
      <c r="Q2796" s="9">
        <v>7.82</v>
      </c>
      <c r="R2796" s="9">
        <v>3.53</v>
      </c>
      <c r="S2796" s="9">
        <v>5.32</v>
      </c>
      <c r="T2796" s="10">
        <v>195.76</v>
      </c>
    </row>
    <row r="2797" spans="1:20" ht="15.75" thickBot="1" x14ac:dyDescent="0.3">
      <c r="A2797" s="4" t="s">
        <v>542</v>
      </c>
      <c r="B2797" s="4" t="s">
        <v>371</v>
      </c>
      <c r="C2797" s="4" t="s">
        <v>372</v>
      </c>
      <c r="D2797" s="4" t="s">
        <v>558</v>
      </c>
      <c r="E2797" s="4" t="s">
        <v>559</v>
      </c>
      <c r="F2797" s="4" t="s">
        <v>154</v>
      </c>
      <c r="G2797" s="4" t="s">
        <v>155</v>
      </c>
      <c r="H2797" s="12"/>
      <c r="I2797" s="12"/>
      <c r="J2797" s="12"/>
      <c r="K2797" s="12"/>
      <c r="L2797" s="11">
        <v>0.24</v>
      </c>
      <c r="M2797" s="12"/>
      <c r="N2797" s="12"/>
      <c r="O2797" s="12"/>
      <c r="P2797" s="12"/>
      <c r="Q2797" s="11">
        <v>0.26</v>
      </c>
      <c r="R2797" s="12"/>
      <c r="S2797" s="12"/>
      <c r="T2797" s="10">
        <v>0.5</v>
      </c>
    </row>
    <row r="2798" spans="1:20" ht="15.75" thickBot="1" x14ac:dyDescent="0.3">
      <c r="A2798" s="4" t="s">
        <v>542</v>
      </c>
      <c r="B2798" s="4" t="s">
        <v>560</v>
      </c>
      <c r="C2798" s="4" t="s">
        <v>561</v>
      </c>
      <c r="D2798" s="4" t="s">
        <v>554</v>
      </c>
      <c r="E2798" s="4" t="s">
        <v>555</v>
      </c>
      <c r="F2798" s="4" t="s">
        <v>44</v>
      </c>
      <c r="G2798" s="4" t="s">
        <v>45</v>
      </c>
      <c r="H2798" s="9">
        <v>161.97999999999999</v>
      </c>
      <c r="I2798" s="8"/>
      <c r="J2798" s="8"/>
      <c r="K2798" s="8"/>
      <c r="L2798" s="9">
        <v>27</v>
      </c>
      <c r="M2798" s="8"/>
      <c r="N2798" s="8"/>
      <c r="O2798" s="8"/>
      <c r="P2798" s="8"/>
      <c r="Q2798" s="8"/>
      <c r="R2798" s="8"/>
      <c r="S2798" s="8"/>
      <c r="T2798" s="10">
        <v>188.98</v>
      </c>
    </row>
    <row r="2799" spans="1:20" ht="15.75" thickBot="1" x14ac:dyDescent="0.3">
      <c r="A2799" s="4" t="s">
        <v>562</v>
      </c>
      <c r="B2799" s="4" t="s">
        <v>80</v>
      </c>
      <c r="C2799" s="4" t="s">
        <v>81</v>
      </c>
      <c r="D2799" s="4" t="s">
        <v>563</v>
      </c>
      <c r="E2799" s="4" t="s">
        <v>564</v>
      </c>
      <c r="F2799" s="4" t="s">
        <v>61</v>
      </c>
      <c r="G2799" s="4" t="s">
        <v>62</v>
      </c>
      <c r="H2799" s="11">
        <v>3769.71</v>
      </c>
      <c r="I2799" s="11">
        <v>622.67999999999995</v>
      </c>
      <c r="J2799" s="11">
        <v>402.32</v>
      </c>
      <c r="K2799" s="11">
        <v>1752.63</v>
      </c>
      <c r="L2799" s="11">
        <v>1761.18</v>
      </c>
      <c r="M2799" s="12"/>
      <c r="N2799" s="12"/>
      <c r="O2799" s="11">
        <v>342.06</v>
      </c>
      <c r="P2799" s="11">
        <v>264.89</v>
      </c>
      <c r="Q2799" s="11">
        <v>866.38</v>
      </c>
      <c r="R2799" s="11">
        <v>1579.71</v>
      </c>
      <c r="S2799" s="11">
        <v>2007.78</v>
      </c>
      <c r="T2799" s="10">
        <v>13369.34</v>
      </c>
    </row>
    <row r="2800" spans="1:20" ht="15.75" thickBot="1" x14ac:dyDescent="0.3">
      <c r="A2800" s="4" t="s">
        <v>562</v>
      </c>
      <c r="B2800" s="4" t="s">
        <v>80</v>
      </c>
      <c r="C2800" s="4" t="s">
        <v>81</v>
      </c>
      <c r="D2800" s="4" t="s">
        <v>563</v>
      </c>
      <c r="E2800" s="4" t="s">
        <v>564</v>
      </c>
      <c r="F2800" s="4" t="s">
        <v>92</v>
      </c>
      <c r="G2800" s="4" t="s">
        <v>93</v>
      </c>
      <c r="H2800" s="8"/>
      <c r="I2800" s="8"/>
      <c r="J2800" s="8"/>
      <c r="K2800" s="9">
        <v>11.72</v>
      </c>
      <c r="L2800" s="8"/>
      <c r="M2800" s="8"/>
      <c r="N2800" s="9">
        <v>44.9</v>
      </c>
      <c r="O2800" s="8"/>
      <c r="P2800" s="8"/>
      <c r="Q2800" s="9">
        <v>819.14</v>
      </c>
      <c r="R2800" s="8"/>
      <c r="S2800" s="8"/>
      <c r="T2800" s="10">
        <v>875.76</v>
      </c>
    </row>
    <row r="2801" spans="1:20" ht="15.75" thickBot="1" x14ac:dyDescent="0.3">
      <c r="A2801" s="4" t="s">
        <v>562</v>
      </c>
      <c r="B2801" s="4" t="s">
        <v>80</v>
      </c>
      <c r="C2801" s="4" t="s">
        <v>81</v>
      </c>
      <c r="D2801" s="4" t="s">
        <v>563</v>
      </c>
      <c r="E2801" s="4" t="s">
        <v>564</v>
      </c>
      <c r="F2801" s="4" t="s">
        <v>84</v>
      </c>
      <c r="G2801" s="4" t="s">
        <v>85</v>
      </c>
      <c r="H2801" s="11">
        <v>314.37</v>
      </c>
      <c r="I2801" s="11">
        <v>357.02</v>
      </c>
      <c r="J2801" s="11">
        <v>166.97</v>
      </c>
      <c r="K2801" s="11">
        <v>509.02</v>
      </c>
      <c r="L2801" s="11">
        <v>481.82</v>
      </c>
      <c r="M2801" s="11">
        <v>434.42</v>
      </c>
      <c r="N2801" s="11">
        <v>170.88</v>
      </c>
      <c r="O2801" s="11">
        <v>227.63</v>
      </c>
      <c r="P2801" s="11">
        <v>144.15</v>
      </c>
      <c r="Q2801" s="11">
        <v>602.01</v>
      </c>
      <c r="R2801" s="11">
        <v>542.38</v>
      </c>
      <c r="S2801" s="11">
        <v>655.38</v>
      </c>
      <c r="T2801" s="10">
        <v>4606.05</v>
      </c>
    </row>
    <row r="2802" spans="1:20" ht="15.75" thickBot="1" x14ac:dyDescent="0.3">
      <c r="A2802" s="4" t="s">
        <v>562</v>
      </c>
      <c r="B2802" s="4" t="s">
        <v>80</v>
      </c>
      <c r="C2802" s="4" t="s">
        <v>81</v>
      </c>
      <c r="D2802" s="4" t="s">
        <v>563</v>
      </c>
      <c r="E2802" s="4" t="s">
        <v>564</v>
      </c>
      <c r="F2802" s="4" t="s">
        <v>132</v>
      </c>
      <c r="G2802" s="4" t="s">
        <v>133</v>
      </c>
      <c r="H2802" s="8"/>
      <c r="I2802" s="8"/>
      <c r="J2802" s="8"/>
      <c r="K2802" s="8"/>
      <c r="L2802" s="8"/>
      <c r="M2802" s="8"/>
      <c r="N2802" s="8"/>
      <c r="O2802" s="8"/>
      <c r="P2802" s="8"/>
      <c r="Q2802" s="8"/>
      <c r="R2802" s="9">
        <v>10.98</v>
      </c>
      <c r="S2802" s="8"/>
      <c r="T2802" s="10">
        <v>10.98</v>
      </c>
    </row>
    <row r="2803" spans="1:20" ht="15.75" thickBot="1" x14ac:dyDescent="0.3">
      <c r="A2803" s="4" t="s">
        <v>562</v>
      </c>
      <c r="B2803" s="4" t="s">
        <v>80</v>
      </c>
      <c r="C2803" s="4" t="s">
        <v>81</v>
      </c>
      <c r="D2803" s="4" t="s">
        <v>563</v>
      </c>
      <c r="E2803" s="4" t="s">
        <v>564</v>
      </c>
      <c r="F2803" s="4" t="s">
        <v>65</v>
      </c>
      <c r="G2803" s="4" t="s">
        <v>66</v>
      </c>
      <c r="H2803" s="11">
        <v>192.66</v>
      </c>
      <c r="I2803" s="11">
        <v>1252.3</v>
      </c>
      <c r="J2803" s="12"/>
      <c r="K2803" s="11">
        <v>1011.48</v>
      </c>
      <c r="L2803" s="12"/>
      <c r="M2803" s="12"/>
      <c r="N2803" s="12"/>
      <c r="O2803" s="11">
        <v>866.98</v>
      </c>
      <c r="P2803" s="11">
        <v>385.32</v>
      </c>
      <c r="Q2803" s="11">
        <v>177.2</v>
      </c>
      <c r="R2803" s="11">
        <v>3877.28</v>
      </c>
      <c r="S2803" s="11">
        <v>1190.6400000000001</v>
      </c>
      <c r="T2803" s="10">
        <v>8953.86</v>
      </c>
    </row>
    <row r="2804" spans="1:20" ht="15.75" thickBot="1" x14ac:dyDescent="0.3">
      <c r="A2804" s="4" t="s">
        <v>562</v>
      </c>
      <c r="B2804" s="4" t="s">
        <v>80</v>
      </c>
      <c r="C2804" s="4" t="s">
        <v>81</v>
      </c>
      <c r="D2804" s="4" t="s">
        <v>563</v>
      </c>
      <c r="E2804" s="4" t="s">
        <v>564</v>
      </c>
      <c r="F2804" s="4" t="s">
        <v>56</v>
      </c>
      <c r="G2804" s="4" t="s">
        <v>57</v>
      </c>
      <c r="H2804" s="9">
        <v>4039.34</v>
      </c>
      <c r="I2804" s="9">
        <v>2992.38</v>
      </c>
      <c r="J2804" s="9">
        <v>2500.58</v>
      </c>
      <c r="K2804" s="9">
        <v>5794.54</v>
      </c>
      <c r="L2804" s="9">
        <v>6730.9</v>
      </c>
      <c r="M2804" s="9">
        <v>5690.11</v>
      </c>
      <c r="N2804" s="9">
        <v>2077.2600000000002</v>
      </c>
      <c r="O2804" s="9">
        <v>2407.35</v>
      </c>
      <c r="P2804" s="9">
        <v>1313.1</v>
      </c>
      <c r="Q2804" s="9">
        <v>8403.66</v>
      </c>
      <c r="R2804" s="9">
        <v>4085.2</v>
      </c>
      <c r="S2804" s="9">
        <v>8566.98</v>
      </c>
      <c r="T2804" s="10">
        <v>54601.4</v>
      </c>
    </row>
    <row r="2805" spans="1:20" ht="15.75" thickBot="1" x14ac:dyDescent="0.3">
      <c r="A2805" s="4" t="s">
        <v>562</v>
      </c>
      <c r="B2805" s="4" t="s">
        <v>80</v>
      </c>
      <c r="C2805" s="4" t="s">
        <v>81</v>
      </c>
      <c r="D2805" s="4" t="s">
        <v>563</v>
      </c>
      <c r="E2805" s="4" t="s">
        <v>564</v>
      </c>
      <c r="F2805" s="4" t="s">
        <v>68</v>
      </c>
      <c r="G2805" s="4" t="s">
        <v>69</v>
      </c>
      <c r="H2805" s="11">
        <v>1362.49</v>
      </c>
      <c r="I2805" s="11">
        <v>2108.86</v>
      </c>
      <c r="J2805" s="11">
        <v>470.95</v>
      </c>
      <c r="K2805" s="11">
        <v>2252.7199999999998</v>
      </c>
      <c r="L2805" s="11">
        <v>1843.74</v>
      </c>
      <c r="M2805" s="11">
        <v>2041.08</v>
      </c>
      <c r="N2805" s="11">
        <v>963.79</v>
      </c>
      <c r="O2805" s="11">
        <v>776.69</v>
      </c>
      <c r="P2805" s="11">
        <v>867.01</v>
      </c>
      <c r="Q2805" s="11">
        <v>2132.73</v>
      </c>
      <c r="R2805" s="11">
        <v>1689.86</v>
      </c>
      <c r="S2805" s="11">
        <v>1905.74</v>
      </c>
      <c r="T2805" s="10">
        <v>18415.66</v>
      </c>
    </row>
    <row r="2806" spans="1:20" ht="15.75" thickBot="1" x14ac:dyDescent="0.3">
      <c r="A2806" s="4" t="s">
        <v>562</v>
      </c>
      <c r="B2806" s="4" t="s">
        <v>80</v>
      </c>
      <c r="C2806" s="4" t="s">
        <v>81</v>
      </c>
      <c r="D2806" s="4" t="s">
        <v>563</v>
      </c>
      <c r="E2806" s="4" t="s">
        <v>564</v>
      </c>
      <c r="F2806" s="4" t="s">
        <v>156</v>
      </c>
      <c r="G2806" s="4" t="s">
        <v>157</v>
      </c>
      <c r="H2806" s="9">
        <v>85.72</v>
      </c>
      <c r="I2806" s="9">
        <v>171.44</v>
      </c>
      <c r="J2806" s="8"/>
      <c r="K2806" s="9">
        <v>128.58000000000001</v>
      </c>
      <c r="L2806" s="9">
        <v>85.72</v>
      </c>
      <c r="M2806" s="9">
        <v>107.15</v>
      </c>
      <c r="N2806" s="9">
        <v>64.290000000000006</v>
      </c>
      <c r="O2806" s="9">
        <v>85.72</v>
      </c>
      <c r="P2806" s="9">
        <v>42.86</v>
      </c>
      <c r="Q2806" s="9">
        <v>128.58000000000001</v>
      </c>
      <c r="R2806" s="9">
        <v>150.01</v>
      </c>
      <c r="S2806" s="9">
        <v>171.44</v>
      </c>
      <c r="T2806" s="10">
        <v>1221.51</v>
      </c>
    </row>
    <row r="2807" spans="1:20" ht="15.75" thickBot="1" x14ac:dyDescent="0.3">
      <c r="A2807" s="4" t="s">
        <v>562</v>
      </c>
      <c r="B2807" s="4" t="s">
        <v>80</v>
      </c>
      <c r="C2807" s="4" t="s">
        <v>81</v>
      </c>
      <c r="D2807" s="4" t="s">
        <v>565</v>
      </c>
      <c r="E2807" s="4" t="s">
        <v>566</v>
      </c>
      <c r="F2807" s="4" t="s">
        <v>92</v>
      </c>
      <c r="G2807" s="4" t="s">
        <v>93</v>
      </c>
      <c r="H2807" s="11">
        <v>433.5</v>
      </c>
      <c r="I2807" s="11">
        <v>3223.77</v>
      </c>
      <c r="J2807" s="11">
        <v>201.6</v>
      </c>
      <c r="K2807" s="11">
        <v>408.51</v>
      </c>
      <c r="L2807" s="11">
        <v>-152.74</v>
      </c>
      <c r="M2807" s="12"/>
      <c r="N2807" s="12"/>
      <c r="O2807" s="12"/>
      <c r="P2807" s="12"/>
      <c r="Q2807" s="12"/>
      <c r="R2807" s="12"/>
      <c r="S2807" s="12"/>
      <c r="T2807" s="10">
        <v>4114.6400000000003</v>
      </c>
    </row>
    <row r="2808" spans="1:20" ht="15.75" thickBot="1" x14ac:dyDescent="0.3">
      <c r="A2808" s="4" t="s">
        <v>562</v>
      </c>
      <c r="B2808" s="4" t="s">
        <v>80</v>
      </c>
      <c r="C2808" s="4" t="s">
        <v>81</v>
      </c>
      <c r="D2808" s="4" t="s">
        <v>565</v>
      </c>
      <c r="E2808" s="4" t="s">
        <v>566</v>
      </c>
      <c r="F2808" s="4" t="s">
        <v>84</v>
      </c>
      <c r="G2808" s="4" t="s">
        <v>85</v>
      </c>
      <c r="H2808" s="9">
        <v>217.45</v>
      </c>
      <c r="I2808" s="9">
        <v>356.05</v>
      </c>
      <c r="J2808" s="9">
        <v>408.05</v>
      </c>
      <c r="K2808" s="9">
        <v>611.02</v>
      </c>
      <c r="L2808" s="8"/>
      <c r="M2808" s="9">
        <v>77.19</v>
      </c>
      <c r="N2808" s="9">
        <v>157.63</v>
      </c>
      <c r="O2808" s="8"/>
      <c r="P2808" s="8"/>
      <c r="Q2808" s="9">
        <v>26.31</v>
      </c>
      <c r="R2808" s="9">
        <v>108.06</v>
      </c>
      <c r="S2808" s="9">
        <v>305.08999999999997</v>
      </c>
      <c r="T2808" s="10">
        <v>2266.85</v>
      </c>
    </row>
    <row r="2809" spans="1:20" ht="15.75" thickBot="1" x14ac:dyDescent="0.3">
      <c r="A2809" s="4" t="s">
        <v>562</v>
      </c>
      <c r="B2809" s="4" t="s">
        <v>80</v>
      </c>
      <c r="C2809" s="4" t="s">
        <v>81</v>
      </c>
      <c r="D2809" s="4" t="s">
        <v>565</v>
      </c>
      <c r="E2809" s="4" t="s">
        <v>566</v>
      </c>
      <c r="F2809" s="4" t="s">
        <v>124</v>
      </c>
      <c r="G2809" s="4" t="s">
        <v>125</v>
      </c>
      <c r="H2809" s="12"/>
      <c r="I2809" s="11">
        <v>2994.2</v>
      </c>
      <c r="J2809" s="11">
        <v>586.4</v>
      </c>
      <c r="K2809" s="11">
        <v>1612.6</v>
      </c>
      <c r="L2809" s="11">
        <v>3225.2</v>
      </c>
      <c r="M2809" s="12"/>
      <c r="N2809" s="12"/>
      <c r="O2809" s="12"/>
      <c r="P2809" s="12"/>
      <c r="Q2809" s="12"/>
      <c r="R2809" s="12"/>
      <c r="S2809" s="12"/>
      <c r="T2809" s="10">
        <v>8418.4</v>
      </c>
    </row>
    <row r="2810" spans="1:20" ht="15.75" thickBot="1" x14ac:dyDescent="0.3">
      <c r="A2810" s="4" t="s">
        <v>562</v>
      </c>
      <c r="B2810" s="4" t="s">
        <v>80</v>
      </c>
      <c r="C2810" s="4" t="s">
        <v>81</v>
      </c>
      <c r="D2810" s="4" t="s">
        <v>565</v>
      </c>
      <c r="E2810" s="4" t="s">
        <v>566</v>
      </c>
      <c r="F2810" s="4" t="s">
        <v>256</v>
      </c>
      <c r="G2810" s="4" t="s">
        <v>257</v>
      </c>
      <c r="H2810" s="9">
        <v>614.25</v>
      </c>
      <c r="I2810" s="8"/>
      <c r="J2810" s="8"/>
      <c r="K2810" s="8"/>
      <c r="L2810" s="9">
        <v>500</v>
      </c>
      <c r="M2810" s="8"/>
      <c r="N2810" s="8"/>
      <c r="O2810" s="8"/>
      <c r="P2810" s="8"/>
      <c r="Q2810" s="8"/>
      <c r="R2810" s="8"/>
      <c r="S2810" s="8"/>
      <c r="T2810" s="10">
        <v>1114.25</v>
      </c>
    </row>
    <row r="2811" spans="1:20" ht="15.75" thickBot="1" x14ac:dyDescent="0.3">
      <c r="A2811" s="4" t="s">
        <v>562</v>
      </c>
      <c r="B2811" s="4" t="s">
        <v>80</v>
      </c>
      <c r="C2811" s="4" t="s">
        <v>81</v>
      </c>
      <c r="D2811" s="4" t="s">
        <v>565</v>
      </c>
      <c r="E2811" s="4" t="s">
        <v>566</v>
      </c>
      <c r="F2811" s="4" t="s">
        <v>140</v>
      </c>
      <c r="G2811" s="4" t="s">
        <v>141</v>
      </c>
      <c r="H2811" s="11">
        <v>120</v>
      </c>
      <c r="I2811" s="12"/>
      <c r="J2811" s="12"/>
      <c r="K2811" s="12"/>
      <c r="L2811" s="12"/>
      <c r="M2811" s="12"/>
      <c r="N2811" s="11">
        <v>240</v>
      </c>
      <c r="O2811" s="12"/>
      <c r="P2811" s="12"/>
      <c r="Q2811" s="12"/>
      <c r="R2811" s="12"/>
      <c r="S2811" s="11">
        <v>378</v>
      </c>
      <c r="T2811" s="10">
        <v>738</v>
      </c>
    </row>
    <row r="2812" spans="1:20" ht="15.75" thickBot="1" x14ac:dyDescent="0.3">
      <c r="A2812" s="4" t="s">
        <v>562</v>
      </c>
      <c r="B2812" s="4" t="s">
        <v>80</v>
      </c>
      <c r="C2812" s="4" t="s">
        <v>81</v>
      </c>
      <c r="D2812" s="4" t="s">
        <v>565</v>
      </c>
      <c r="E2812" s="4" t="s">
        <v>566</v>
      </c>
      <c r="F2812" s="4" t="s">
        <v>144</v>
      </c>
      <c r="G2812" s="4" t="s">
        <v>145</v>
      </c>
      <c r="H2812" s="8"/>
      <c r="I2812" s="9">
        <v>43.25</v>
      </c>
      <c r="J2812" s="8"/>
      <c r="K2812" s="8"/>
      <c r="L2812" s="8"/>
      <c r="M2812" s="8"/>
      <c r="N2812" s="8"/>
      <c r="O2812" s="8"/>
      <c r="P2812" s="8"/>
      <c r="Q2812" s="8"/>
      <c r="R2812" s="8"/>
      <c r="S2812" s="8"/>
      <c r="T2812" s="10">
        <v>43.25</v>
      </c>
    </row>
    <row r="2813" spans="1:20" ht="15.75" thickBot="1" x14ac:dyDescent="0.3">
      <c r="A2813" s="4" t="s">
        <v>562</v>
      </c>
      <c r="B2813" s="4" t="s">
        <v>80</v>
      </c>
      <c r="C2813" s="4" t="s">
        <v>81</v>
      </c>
      <c r="D2813" s="4" t="s">
        <v>565</v>
      </c>
      <c r="E2813" s="4" t="s">
        <v>566</v>
      </c>
      <c r="F2813" s="4" t="s">
        <v>180</v>
      </c>
      <c r="G2813" s="4" t="s">
        <v>181</v>
      </c>
      <c r="H2813" s="11">
        <v>667.52</v>
      </c>
      <c r="I2813" s="12"/>
      <c r="J2813" s="12"/>
      <c r="K2813" s="12"/>
      <c r="L2813" s="12"/>
      <c r="M2813" s="11">
        <v>345.04</v>
      </c>
      <c r="N2813" s="12"/>
      <c r="O2813" s="12"/>
      <c r="P2813" s="12"/>
      <c r="Q2813" s="12"/>
      <c r="R2813" s="12"/>
      <c r="S2813" s="12"/>
      <c r="T2813" s="10">
        <v>1012.56</v>
      </c>
    </row>
    <row r="2814" spans="1:20" ht="15.75" thickBot="1" x14ac:dyDescent="0.3">
      <c r="A2814" s="4" t="s">
        <v>562</v>
      </c>
      <c r="B2814" s="4" t="s">
        <v>80</v>
      </c>
      <c r="C2814" s="4" t="s">
        <v>81</v>
      </c>
      <c r="D2814" s="4" t="s">
        <v>565</v>
      </c>
      <c r="E2814" s="4" t="s">
        <v>566</v>
      </c>
      <c r="F2814" s="4" t="s">
        <v>65</v>
      </c>
      <c r="G2814" s="4" t="s">
        <v>66</v>
      </c>
      <c r="H2814" s="8"/>
      <c r="I2814" s="8"/>
      <c r="J2814" s="8"/>
      <c r="K2814" s="9">
        <v>2071.11</v>
      </c>
      <c r="L2814" s="8"/>
      <c r="M2814" s="8"/>
      <c r="N2814" s="8"/>
      <c r="O2814" s="8"/>
      <c r="P2814" s="8"/>
      <c r="Q2814" s="8"/>
      <c r="R2814" s="8"/>
      <c r="S2814" s="8"/>
      <c r="T2814" s="10">
        <v>2071.11</v>
      </c>
    </row>
    <row r="2815" spans="1:20" ht="15.75" thickBot="1" x14ac:dyDescent="0.3">
      <c r="A2815" s="4" t="s">
        <v>562</v>
      </c>
      <c r="B2815" s="4" t="s">
        <v>80</v>
      </c>
      <c r="C2815" s="4" t="s">
        <v>81</v>
      </c>
      <c r="D2815" s="4" t="s">
        <v>565</v>
      </c>
      <c r="E2815" s="4" t="s">
        <v>566</v>
      </c>
      <c r="F2815" s="4" t="s">
        <v>56</v>
      </c>
      <c r="G2815" s="4" t="s">
        <v>57</v>
      </c>
      <c r="H2815" s="11">
        <v>3689.11</v>
      </c>
      <c r="I2815" s="11">
        <v>5301.87</v>
      </c>
      <c r="J2815" s="11">
        <v>6730.26</v>
      </c>
      <c r="K2815" s="11">
        <v>7738.08</v>
      </c>
      <c r="L2815" s="12"/>
      <c r="M2815" s="11">
        <v>1301.3900000000001</v>
      </c>
      <c r="N2815" s="11">
        <v>2683.8</v>
      </c>
      <c r="O2815" s="12"/>
      <c r="P2815" s="12"/>
      <c r="Q2815" s="11">
        <v>468.22</v>
      </c>
      <c r="R2815" s="11">
        <v>1657.12</v>
      </c>
      <c r="S2815" s="11">
        <v>5280.76</v>
      </c>
      <c r="T2815" s="10">
        <v>34850.61</v>
      </c>
    </row>
    <row r="2816" spans="1:20" ht="15.75" thickBot="1" x14ac:dyDescent="0.3">
      <c r="A2816" s="4" t="s">
        <v>562</v>
      </c>
      <c r="B2816" s="4" t="s">
        <v>80</v>
      </c>
      <c r="C2816" s="4" t="s">
        <v>81</v>
      </c>
      <c r="D2816" s="4" t="s">
        <v>565</v>
      </c>
      <c r="E2816" s="4" t="s">
        <v>566</v>
      </c>
      <c r="F2816" s="4" t="s">
        <v>68</v>
      </c>
      <c r="G2816" s="4" t="s">
        <v>69</v>
      </c>
      <c r="H2816" s="9">
        <v>180.63</v>
      </c>
      <c r="I2816" s="9">
        <v>1034.45</v>
      </c>
      <c r="J2816" s="9">
        <v>531.6</v>
      </c>
      <c r="K2816" s="9">
        <v>1064.67</v>
      </c>
      <c r="L2816" s="8"/>
      <c r="M2816" s="9">
        <v>72.260000000000005</v>
      </c>
      <c r="N2816" s="9">
        <v>121.3</v>
      </c>
      <c r="O2816" s="8"/>
      <c r="P2816" s="8"/>
      <c r="Q2816" s="8"/>
      <c r="R2816" s="9">
        <v>265.8</v>
      </c>
      <c r="S2816" s="9">
        <v>148.84</v>
      </c>
      <c r="T2816" s="10">
        <v>3419.55</v>
      </c>
    </row>
    <row r="2817" spans="1:20" ht="15.75" thickBot="1" x14ac:dyDescent="0.3">
      <c r="A2817" s="4" t="s">
        <v>562</v>
      </c>
      <c r="B2817" s="4" t="s">
        <v>80</v>
      </c>
      <c r="C2817" s="4" t="s">
        <v>81</v>
      </c>
      <c r="D2817" s="4" t="s">
        <v>565</v>
      </c>
      <c r="E2817" s="4" t="s">
        <v>566</v>
      </c>
      <c r="F2817" s="4" t="s">
        <v>154</v>
      </c>
      <c r="G2817" s="4" t="s">
        <v>155</v>
      </c>
      <c r="H2817" s="12"/>
      <c r="I2817" s="12"/>
      <c r="J2817" s="11">
        <v>55.08</v>
      </c>
      <c r="K2817" s="11">
        <v>55.08</v>
      </c>
      <c r="L2817" s="12"/>
      <c r="M2817" s="12"/>
      <c r="N2817" s="11">
        <v>110.16</v>
      </c>
      <c r="O2817" s="12"/>
      <c r="P2817" s="12"/>
      <c r="Q2817" s="12"/>
      <c r="R2817" s="12"/>
      <c r="S2817" s="11">
        <v>59.16</v>
      </c>
      <c r="T2817" s="10">
        <v>279.48</v>
      </c>
    </row>
    <row r="2818" spans="1:20" ht="15.75" thickBot="1" x14ac:dyDescent="0.3">
      <c r="A2818" s="4" t="s">
        <v>562</v>
      </c>
      <c r="B2818" s="4" t="s">
        <v>80</v>
      </c>
      <c r="C2818" s="4" t="s">
        <v>81</v>
      </c>
      <c r="D2818" s="4" t="s">
        <v>565</v>
      </c>
      <c r="E2818" s="4" t="s">
        <v>566</v>
      </c>
      <c r="F2818" s="4" t="s">
        <v>156</v>
      </c>
      <c r="G2818" s="4" t="s">
        <v>157</v>
      </c>
      <c r="H2818" s="8"/>
      <c r="I2818" s="8"/>
      <c r="J2818" s="9">
        <v>21.43</v>
      </c>
      <c r="K2818" s="8"/>
      <c r="L2818" s="8"/>
      <c r="M2818" s="8"/>
      <c r="N2818" s="8"/>
      <c r="O2818" s="8"/>
      <c r="P2818" s="8"/>
      <c r="Q2818" s="8"/>
      <c r="R2818" s="8"/>
      <c r="S2818" s="8"/>
      <c r="T2818" s="10">
        <v>21.43</v>
      </c>
    </row>
    <row r="2819" spans="1:20" ht="15.75" thickBot="1" x14ac:dyDescent="0.3">
      <c r="A2819" s="4" t="s">
        <v>562</v>
      </c>
      <c r="B2819" s="4" t="s">
        <v>162</v>
      </c>
      <c r="C2819" s="4" t="s">
        <v>163</v>
      </c>
      <c r="D2819" s="4" t="s">
        <v>563</v>
      </c>
      <c r="E2819" s="4" t="s">
        <v>564</v>
      </c>
      <c r="F2819" s="4" t="s">
        <v>84</v>
      </c>
      <c r="G2819" s="4" t="s">
        <v>85</v>
      </c>
      <c r="H2819" s="11">
        <v>13.03</v>
      </c>
      <c r="I2819" s="11">
        <v>60.68</v>
      </c>
      <c r="J2819" s="12"/>
      <c r="K2819" s="12"/>
      <c r="L2819" s="12"/>
      <c r="M2819" s="12"/>
      <c r="N2819" s="12"/>
      <c r="O2819" s="11">
        <v>8.69</v>
      </c>
      <c r="P2819" s="12"/>
      <c r="Q2819" s="12"/>
      <c r="R2819" s="11">
        <v>17.3</v>
      </c>
      <c r="S2819" s="11">
        <v>13.42</v>
      </c>
      <c r="T2819" s="10">
        <v>113.12</v>
      </c>
    </row>
    <row r="2820" spans="1:20" ht="15.75" thickBot="1" x14ac:dyDescent="0.3">
      <c r="A2820" s="4" t="s">
        <v>562</v>
      </c>
      <c r="B2820" s="4" t="s">
        <v>162</v>
      </c>
      <c r="C2820" s="4" t="s">
        <v>163</v>
      </c>
      <c r="D2820" s="4" t="s">
        <v>563</v>
      </c>
      <c r="E2820" s="4" t="s">
        <v>564</v>
      </c>
      <c r="F2820" s="4" t="s">
        <v>56</v>
      </c>
      <c r="G2820" s="4" t="s">
        <v>57</v>
      </c>
      <c r="H2820" s="9">
        <v>231.87</v>
      </c>
      <c r="I2820" s="9">
        <v>850.19</v>
      </c>
      <c r="J2820" s="8"/>
      <c r="K2820" s="8"/>
      <c r="L2820" s="8"/>
      <c r="M2820" s="8"/>
      <c r="N2820" s="8"/>
      <c r="O2820" s="9">
        <v>154.63999999999999</v>
      </c>
      <c r="P2820" s="8"/>
      <c r="Q2820" s="8"/>
      <c r="R2820" s="9">
        <v>154.63999999999999</v>
      </c>
      <c r="S2820" s="9">
        <v>238.86</v>
      </c>
      <c r="T2820" s="10">
        <v>1630.2</v>
      </c>
    </row>
    <row r="2821" spans="1:20" ht="15.75" thickBot="1" x14ac:dyDescent="0.3">
      <c r="A2821" s="4" t="s">
        <v>562</v>
      </c>
      <c r="B2821" s="4" t="s">
        <v>162</v>
      </c>
      <c r="C2821" s="4" t="s">
        <v>163</v>
      </c>
      <c r="D2821" s="4" t="s">
        <v>563</v>
      </c>
      <c r="E2821" s="4" t="s">
        <v>564</v>
      </c>
      <c r="F2821" s="4" t="s">
        <v>68</v>
      </c>
      <c r="G2821" s="4" t="s">
        <v>69</v>
      </c>
      <c r="H2821" s="12"/>
      <c r="I2821" s="11">
        <v>229.74</v>
      </c>
      <c r="J2821" s="12"/>
      <c r="K2821" s="12"/>
      <c r="L2821" s="12"/>
      <c r="M2821" s="12"/>
      <c r="N2821" s="12"/>
      <c r="O2821" s="12"/>
      <c r="P2821" s="12"/>
      <c r="Q2821" s="12"/>
      <c r="R2821" s="11">
        <v>153.16</v>
      </c>
      <c r="S2821" s="12"/>
      <c r="T2821" s="10">
        <v>382.9</v>
      </c>
    </row>
    <row r="2822" spans="1:20" ht="15.75" thickBot="1" x14ac:dyDescent="0.3">
      <c r="A2822" s="4" t="s">
        <v>562</v>
      </c>
      <c r="B2822" s="4" t="s">
        <v>162</v>
      </c>
      <c r="C2822" s="4" t="s">
        <v>163</v>
      </c>
      <c r="D2822" s="4" t="s">
        <v>565</v>
      </c>
      <c r="E2822" s="4" t="s">
        <v>566</v>
      </c>
      <c r="F2822" s="4" t="s">
        <v>84</v>
      </c>
      <c r="G2822" s="4" t="s">
        <v>85</v>
      </c>
      <c r="H2822" s="8"/>
      <c r="I2822" s="8"/>
      <c r="J2822" s="8"/>
      <c r="K2822" s="8"/>
      <c r="L2822" s="8"/>
      <c r="M2822" s="9">
        <v>34.76</v>
      </c>
      <c r="N2822" s="8"/>
      <c r="O2822" s="8"/>
      <c r="P2822" s="8"/>
      <c r="Q2822" s="8"/>
      <c r="R2822" s="8"/>
      <c r="S2822" s="8"/>
      <c r="T2822" s="10">
        <v>34.76</v>
      </c>
    </row>
    <row r="2823" spans="1:20" ht="15.75" thickBot="1" x14ac:dyDescent="0.3">
      <c r="A2823" s="4" t="s">
        <v>562</v>
      </c>
      <c r="B2823" s="4" t="s">
        <v>162</v>
      </c>
      <c r="C2823" s="4" t="s">
        <v>163</v>
      </c>
      <c r="D2823" s="4" t="s">
        <v>565</v>
      </c>
      <c r="E2823" s="4" t="s">
        <v>566</v>
      </c>
      <c r="F2823" s="4" t="s">
        <v>56</v>
      </c>
      <c r="G2823" s="4" t="s">
        <v>57</v>
      </c>
      <c r="H2823" s="12"/>
      <c r="I2823" s="12"/>
      <c r="J2823" s="12"/>
      <c r="K2823" s="12"/>
      <c r="L2823" s="12"/>
      <c r="M2823" s="11">
        <v>618.55999999999995</v>
      </c>
      <c r="N2823" s="12"/>
      <c r="O2823" s="12"/>
      <c r="P2823" s="12"/>
      <c r="Q2823" s="12"/>
      <c r="R2823" s="12"/>
      <c r="S2823" s="12"/>
      <c r="T2823" s="10">
        <v>618.55999999999995</v>
      </c>
    </row>
    <row r="2824" spans="1:20" ht="15.75" thickBot="1" x14ac:dyDescent="0.3">
      <c r="A2824" s="4" t="s">
        <v>562</v>
      </c>
      <c r="B2824" s="4" t="s">
        <v>223</v>
      </c>
      <c r="C2824" s="4" t="s">
        <v>224</v>
      </c>
      <c r="D2824" s="4" t="s">
        <v>563</v>
      </c>
      <c r="E2824" s="4" t="s">
        <v>564</v>
      </c>
      <c r="F2824" s="4" t="s">
        <v>84</v>
      </c>
      <c r="G2824" s="4" t="s">
        <v>85</v>
      </c>
      <c r="H2824" s="8"/>
      <c r="I2824" s="8"/>
      <c r="J2824" s="8"/>
      <c r="K2824" s="8"/>
      <c r="L2824" s="8"/>
      <c r="M2824" s="8"/>
      <c r="N2824" s="9">
        <v>30.94</v>
      </c>
      <c r="O2824" s="9">
        <v>-1.75</v>
      </c>
      <c r="P2824" s="8"/>
      <c r="Q2824" s="8"/>
      <c r="R2824" s="8"/>
      <c r="S2824" s="8"/>
      <c r="T2824" s="10">
        <v>29.19</v>
      </c>
    </row>
    <row r="2825" spans="1:20" ht="15.75" thickBot="1" x14ac:dyDescent="0.3">
      <c r="A2825" s="4" t="s">
        <v>562</v>
      </c>
      <c r="B2825" s="4" t="s">
        <v>223</v>
      </c>
      <c r="C2825" s="4" t="s">
        <v>224</v>
      </c>
      <c r="D2825" s="4" t="s">
        <v>563</v>
      </c>
      <c r="E2825" s="4" t="s">
        <v>564</v>
      </c>
      <c r="F2825" s="4" t="s">
        <v>56</v>
      </c>
      <c r="G2825" s="4" t="s">
        <v>57</v>
      </c>
      <c r="H2825" s="12"/>
      <c r="I2825" s="12"/>
      <c r="J2825" s="12"/>
      <c r="K2825" s="12"/>
      <c r="L2825" s="12"/>
      <c r="M2825" s="12"/>
      <c r="N2825" s="11">
        <v>550.55999999999995</v>
      </c>
      <c r="O2825" s="11">
        <v>-31.2</v>
      </c>
      <c r="P2825" s="12"/>
      <c r="Q2825" s="12"/>
      <c r="R2825" s="12"/>
      <c r="S2825" s="12"/>
      <c r="T2825" s="10">
        <v>519.36</v>
      </c>
    </row>
    <row r="2826" spans="1:20" ht="15.75" thickBot="1" x14ac:dyDescent="0.3">
      <c r="A2826" s="4" t="s">
        <v>562</v>
      </c>
      <c r="B2826" s="4" t="s">
        <v>170</v>
      </c>
      <c r="C2826" s="4" t="s">
        <v>171</v>
      </c>
      <c r="D2826" s="4" t="s">
        <v>565</v>
      </c>
      <c r="E2826" s="4" t="s">
        <v>566</v>
      </c>
      <c r="F2826" s="4" t="s">
        <v>92</v>
      </c>
      <c r="G2826" s="4" t="s">
        <v>93</v>
      </c>
      <c r="H2826" s="8"/>
      <c r="I2826" s="8"/>
      <c r="J2826" s="8"/>
      <c r="K2826" s="8"/>
      <c r="L2826" s="8"/>
      <c r="M2826" s="8"/>
      <c r="N2826" s="8"/>
      <c r="O2826" s="9">
        <v>294.81</v>
      </c>
      <c r="P2826" s="8"/>
      <c r="Q2826" s="8"/>
      <c r="R2826" s="9">
        <v>73.400000000000006</v>
      </c>
      <c r="S2826" s="8"/>
      <c r="T2826" s="10">
        <v>368.21</v>
      </c>
    </row>
    <row r="2827" spans="1:20" ht="15.75" thickBot="1" x14ac:dyDescent="0.3">
      <c r="A2827" s="4" t="s">
        <v>562</v>
      </c>
      <c r="B2827" s="4" t="s">
        <v>170</v>
      </c>
      <c r="C2827" s="4" t="s">
        <v>171</v>
      </c>
      <c r="D2827" s="4" t="s">
        <v>565</v>
      </c>
      <c r="E2827" s="4" t="s">
        <v>566</v>
      </c>
      <c r="F2827" s="4" t="s">
        <v>84</v>
      </c>
      <c r="G2827" s="4" t="s">
        <v>85</v>
      </c>
      <c r="H2827" s="11">
        <v>0.97</v>
      </c>
      <c r="I2827" s="11">
        <v>157.88999999999999</v>
      </c>
      <c r="J2827" s="11">
        <v>163.81</v>
      </c>
      <c r="K2827" s="11">
        <v>141.57</v>
      </c>
      <c r="L2827" s="11">
        <v>241.74</v>
      </c>
      <c r="M2827" s="11">
        <v>600.63</v>
      </c>
      <c r="N2827" s="11">
        <v>163.06</v>
      </c>
      <c r="O2827" s="12"/>
      <c r="P2827" s="12"/>
      <c r="Q2827" s="11">
        <v>243.33</v>
      </c>
      <c r="R2827" s="11">
        <v>597.41999999999996</v>
      </c>
      <c r="S2827" s="12"/>
      <c r="T2827" s="10">
        <v>2310.42</v>
      </c>
    </row>
    <row r="2828" spans="1:20" ht="15.75" thickBot="1" x14ac:dyDescent="0.3">
      <c r="A2828" s="4" t="s">
        <v>562</v>
      </c>
      <c r="B2828" s="4" t="s">
        <v>170</v>
      </c>
      <c r="C2828" s="4" t="s">
        <v>171</v>
      </c>
      <c r="D2828" s="4" t="s">
        <v>565</v>
      </c>
      <c r="E2828" s="4" t="s">
        <v>566</v>
      </c>
      <c r="F2828" s="4" t="s">
        <v>44</v>
      </c>
      <c r="G2828" s="4" t="s">
        <v>45</v>
      </c>
      <c r="H2828" s="8"/>
      <c r="I2828" s="8"/>
      <c r="J2828" s="8"/>
      <c r="K2828" s="8"/>
      <c r="L2828" s="8"/>
      <c r="M2828" s="8"/>
      <c r="N2828" s="8"/>
      <c r="O2828" s="8"/>
      <c r="P2828" s="8"/>
      <c r="Q2828" s="9">
        <v>2444.3000000000002</v>
      </c>
      <c r="R2828" s="8"/>
      <c r="S2828" s="8"/>
      <c r="T2828" s="10">
        <v>2444.3000000000002</v>
      </c>
    </row>
    <row r="2829" spans="1:20" ht="15.75" thickBot="1" x14ac:dyDescent="0.3">
      <c r="A2829" s="4" t="s">
        <v>562</v>
      </c>
      <c r="B2829" s="4" t="s">
        <v>170</v>
      </c>
      <c r="C2829" s="4" t="s">
        <v>171</v>
      </c>
      <c r="D2829" s="4" t="s">
        <v>565</v>
      </c>
      <c r="E2829" s="4" t="s">
        <v>566</v>
      </c>
      <c r="F2829" s="4" t="s">
        <v>124</v>
      </c>
      <c r="G2829" s="4" t="s">
        <v>125</v>
      </c>
      <c r="H2829" s="12"/>
      <c r="I2829" s="11">
        <v>2847.6</v>
      </c>
      <c r="J2829" s="11">
        <v>2345.6</v>
      </c>
      <c r="K2829" s="11">
        <v>439.8</v>
      </c>
      <c r="L2829" s="12"/>
      <c r="M2829" s="12"/>
      <c r="N2829" s="12"/>
      <c r="O2829" s="12"/>
      <c r="P2829" s="12"/>
      <c r="Q2829" s="12"/>
      <c r="R2829" s="12"/>
      <c r="S2829" s="12"/>
      <c r="T2829" s="10">
        <v>5633</v>
      </c>
    </row>
    <row r="2830" spans="1:20" ht="15.75" thickBot="1" x14ac:dyDescent="0.3">
      <c r="A2830" s="4" t="s">
        <v>562</v>
      </c>
      <c r="B2830" s="4" t="s">
        <v>170</v>
      </c>
      <c r="C2830" s="4" t="s">
        <v>171</v>
      </c>
      <c r="D2830" s="4" t="s">
        <v>565</v>
      </c>
      <c r="E2830" s="4" t="s">
        <v>566</v>
      </c>
      <c r="F2830" s="4" t="s">
        <v>256</v>
      </c>
      <c r="G2830" s="4" t="s">
        <v>257</v>
      </c>
      <c r="H2830" s="8"/>
      <c r="I2830" s="8"/>
      <c r="J2830" s="8"/>
      <c r="K2830" s="9">
        <v>500</v>
      </c>
      <c r="L2830" s="8"/>
      <c r="M2830" s="8"/>
      <c r="N2830" s="8"/>
      <c r="O2830" s="8"/>
      <c r="P2830" s="8"/>
      <c r="Q2830" s="8"/>
      <c r="R2830" s="8"/>
      <c r="S2830" s="8"/>
      <c r="T2830" s="10">
        <v>500</v>
      </c>
    </row>
    <row r="2831" spans="1:20" ht="15.75" thickBot="1" x14ac:dyDescent="0.3">
      <c r="A2831" s="4" t="s">
        <v>562</v>
      </c>
      <c r="B2831" s="4" t="s">
        <v>170</v>
      </c>
      <c r="C2831" s="4" t="s">
        <v>171</v>
      </c>
      <c r="D2831" s="4" t="s">
        <v>565</v>
      </c>
      <c r="E2831" s="4" t="s">
        <v>566</v>
      </c>
      <c r="F2831" s="4" t="s">
        <v>50</v>
      </c>
      <c r="G2831" s="4" t="s">
        <v>51</v>
      </c>
      <c r="H2831" s="12"/>
      <c r="I2831" s="12"/>
      <c r="J2831" s="12"/>
      <c r="K2831" s="11">
        <v>463.5</v>
      </c>
      <c r="L2831" s="12"/>
      <c r="M2831" s="12"/>
      <c r="N2831" s="12"/>
      <c r="O2831" s="12"/>
      <c r="P2831" s="12"/>
      <c r="Q2831" s="12"/>
      <c r="R2831" s="12"/>
      <c r="S2831" s="12"/>
      <c r="T2831" s="10">
        <v>463.5</v>
      </c>
    </row>
    <row r="2832" spans="1:20" ht="15.75" thickBot="1" x14ac:dyDescent="0.3">
      <c r="A2832" s="4" t="s">
        <v>562</v>
      </c>
      <c r="B2832" s="4" t="s">
        <v>170</v>
      </c>
      <c r="C2832" s="4" t="s">
        <v>171</v>
      </c>
      <c r="D2832" s="4" t="s">
        <v>565</v>
      </c>
      <c r="E2832" s="4" t="s">
        <v>566</v>
      </c>
      <c r="F2832" s="4" t="s">
        <v>56</v>
      </c>
      <c r="G2832" s="4" t="s">
        <v>57</v>
      </c>
      <c r="H2832" s="9">
        <v>17.2</v>
      </c>
      <c r="I2832" s="9">
        <v>2079.02</v>
      </c>
      <c r="J2832" s="9">
        <v>2549.61</v>
      </c>
      <c r="K2832" s="9">
        <v>2374.9299999999998</v>
      </c>
      <c r="L2832" s="9">
        <v>4302.04</v>
      </c>
      <c r="M2832" s="9">
        <v>10489.65</v>
      </c>
      <c r="N2832" s="9">
        <v>2612.91</v>
      </c>
      <c r="O2832" s="8"/>
      <c r="P2832" s="8"/>
      <c r="Q2832" s="9">
        <v>4130.99</v>
      </c>
      <c r="R2832" s="9">
        <v>9363.49</v>
      </c>
      <c r="S2832" s="8"/>
      <c r="T2832" s="10">
        <v>37919.839999999997</v>
      </c>
    </row>
    <row r="2833" spans="1:20" ht="15.75" thickBot="1" x14ac:dyDescent="0.3">
      <c r="A2833" s="4" t="s">
        <v>562</v>
      </c>
      <c r="B2833" s="4" t="s">
        <v>170</v>
      </c>
      <c r="C2833" s="4" t="s">
        <v>171</v>
      </c>
      <c r="D2833" s="4" t="s">
        <v>565</v>
      </c>
      <c r="E2833" s="4" t="s">
        <v>566</v>
      </c>
      <c r="F2833" s="4" t="s">
        <v>68</v>
      </c>
      <c r="G2833" s="4" t="s">
        <v>69</v>
      </c>
      <c r="H2833" s="12"/>
      <c r="I2833" s="11">
        <v>730.96</v>
      </c>
      <c r="J2833" s="11">
        <v>365.48</v>
      </c>
      <c r="K2833" s="11">
        <v>144.5</v>
      </c>
      <c r="L2833" s="12"/>
      <c r="M2833" s="11">
        <v>199.36</v>
      </c>
      <c r="N2833" s="11">
        <v>289</v>
      </c>
      <c r="O2833" s="12"/>
      <c r="P2833" s="12"/>
      <c r="Q2833" s="11">
        <v>199.36</v>
      </c>
      <c r="R2833" s="11">
        <v>1268.3699999999999</v>
      </c>
      <c r="S2833" s="12"/>
      <c r="T2833" s="10">
        <v>3197.03</v>
      </c>
    </row>
    <row r="2834" spans="1:20" ht="15.75" thickBot="1" x14ac:dyDescent="0.3">
      <c r="A2834" s="4" t="s">
        <v>562</v>
      </c>
      <c r="B2834" s="4" t="s">
        <v>170</v>
      </c>
      <c r="C2834" s="4" t="s">
        <v>171</v>
      </c>
      <c r="D2834" s="4" t="s">
        <v>565</v>
      </c>
      <c r="E2834" s="4" t="s">
        <v>566</v>
      </c>
      <c r="F2834" s="4" t="s">
        <v>156</v>
      </c>
      <c r="G2834" s="4" t="s">
        <v>157</v>
      </c>
      <c r="H2834" s="8"/>
      <c r="I2834" s="9">
        <v>42.86</v>
      </c>
      <c r="J2834" s="8"/>
      <c r="K2834" s="8"/>
      <c r="L2834" s="8"/>
      <c r="M2834" s="8"/>
      <c r="N2834" s="8"/>
      <c r="O2834" s="8"/>
      <c r="P2834" s="8"/>
      <c r="Q2834" s="8"/>
      <c r="R2834" s="9">
        <v>42.86</v>
      </c>
      <c r="S2834" s="8"/>
      <c r="T2834" s="10">
        <v>85.72</v>
      </c>
    </row>
    <row r="2835" spans="1:20" ht="15.75" thickBot="1" x14ac:dyDescent="0.3">
      <c r="A2835" s="4" t="s">
        <v>562</v>
      </c>
      <c r="B2835" s="4" t="s">
        <v>52</v>
      </c>
      <c r="C2835" s="4" t="s">
        <v>53</v>
      </c>
      <c r="D2835" s="4" t="s">
        <v>565</v>
      </c>
      <c r="E2835" s="4" t="s">
        <v>566</v>
      </c>
      <c r="F2835" s="4" t="s">
        <v>44</v>
      </c>
      <c r="G2835" s="4" t="s">
        <v>45</v>
      </c>
      <c r="H2835" s="12"/>
      <c r="I2835" s="12"/>
      <c r="J2835" s="12"/>
      <c r="K2835" s="12"/>
      <c r="L2835" s="11">
        <v>795</v>
      </c>
      <c r="M2835" s="11">
        <v>1340</v>
      </c>
      <c r="N2835" s="12"/>
      <c r="O2835" s="12"/>
      <c r="P2835" s="12"/>
      <c r="Q2835" s="12"/>
      <c r="R2835" s="12"/>
      <c r="S2835" s="12"/>
      <c r="T2835" s="10">
        <v>2135</v>
      </c>
    </row>
    <row r="2836" spans="1:20" ht="15.75" thickBot="1" x14ac:dyDescent="0.3">
      <c r="A2836" s="4" t="s">
        <v>562</v>
      </c>
      <c r="B2836" s="4" t="s">
        <v>52</v>
      </c>
      <c r="C2836" s="4" t="s">
        <v>53</v>
      </c>
      <c r="D2836" s="4" t="s">
        <v>565</v>
      </c>
      <c r="E2836" s="4" t="s">
        <v>566</v>
      </c>
      <c r="F2836" s="4" t="s">
        <v>96</v>
      </c>
      <c r="G2836" s="4" t="s">
        <v>97</v>
      </c>
      <c r="H2836" s="9">
        <v>55.17</v>
      </c>
      <c r="I2836" s="9">
        <v>55.08</v>
      </c>
      <c r="J2836" s="9">
        <v>54.99</v>
      </c>
      <c r="K2836" s="9">
        <v>36.56</v>
      </c>
      <c r="L2836" s="9">
        <v>73.88</v>
      </c>
      <c r="M2836" s="9">
        <v>36.56</v>
      </c>
      <c r="N2836" s="9">
        <v>36.549999999999997</v>
      </c>
      <c r="O2836" s="9">
        <v>73.510000000000005</v>
      </c>
      <c r="P2836" s="9">
        <v>36.65</v>
      </c>
      <c r="Q2836" s="9">
        <v>55.08</v>
      </c>
      <c r="R2836" s="9">
        <v>54.99</v>
      </c>
      <c r="S2836" s="9">
        <v>57.68</v>
      </c>
      <c r="T2836" s="10">
        <v>626.70000000000005</v>
      </c>
    </row>
    <row r="2837" spans="1:20" ht="15.75" thickBot="1" x14ac:dyDescent="0.3">
      <c r="A2837" s="4" t="s">
        <v>562</v>
      </c>
      <c r="B2837" s="4" t="s">
        <v>52</v>
      </c>
      <c r="C2837" s="4" t="s">
        <v>53</v>
      </c>
      <c r="D2837" s="4" t="s">
        <v>565</v>
      </c>
      <c r="E2837" s="4" t="s">
        <v>566</v>
      </c>
      <c r="F2837" s="4" t="s">
        <v>187</v>
      </c>
      <c r="G2837" s="4" t="s">
        <v>188</v>
      </c>
      <c r="H2837" s="12"/>
      <c r="I2837" s="12"/>
      <c r="J2837" s="12"/>
      <c r="K2837" s="12"/>
      <c r="L2837" s="12"/>
      <c r="M2837" s="11">
        <v>195</v>
      </c>
      <c r="N2837" s="11">
        <v>1425</v>
      </c>
      <c r="O2837" s="12"/>
      <c r="P2837" s="12"/>
      <c r="Q2837" s="11">
        <v>1836</v>
      </c>
      <c r="R2837" s="12"/>
      <c r="S2837" s="12"/>
      <c r="T2837" s="10">
        <v>3456</v>
      </c>
    </row>
    <row r="2838" spans="1:20" ht="15.75" thickBot="1" x14ac:dyDescent="0.3">
      <c r="A2838" s="4" t="s">
        <v>567</v>
      </c>
      <c r="B2838" s="4" t="s">
        <v>80</v>
      </c>
      <c r="C2838" s="4" t="s">
        <v>81</v>
      </c>
      <c r="D2838" s="4" t="s">
        <v>568</v>
      </c>
      <c r="E2838" s="4" t="s">
        <v>569</v>
      </c>
      <c r="F2838" s="4" t="s">
        <v>92</v>
      </c>
      <c r="G2838" s="4" t="s">
        <v>93</v>
      </c>
      <c r="H2838" s="8"/>
      <c r="I2838" s="8"/>
      <c r="J2838" s="9">
        <v>199.89</v>
      </c>
      <c r="K2838" s="8"/>
      <c r="L2838" s="9">
        <v>3151.61</v>
      </c>
      <c r="M2838" s="8"/>
      <c r="N2838" s="9">
        <v>1240.8699999999999</v>
      </c>
      <c r="O2838" s="8"/>
      <c r="P2838" s="8"/>
      <c r="Q2838" s="8"/>
      <c r="R2838" s="9">
        <v>400.12</v>
      </c>
      <c r="S2838" s="8"/>
      <c r="T2838" s="10">
        <v>4992.49</v>
      </c>
    </row>
    <row r="2839" spans="1:20" ht="15.75" thickBot="1" x14ac:dyDescent="0.3">
      <c r="A2839" s="4" t="s">
        <v>567</v>
      </c>
      <c r="B2839" s="4" t="s">
        <v>80</v>
      </c>
      <c r="C2839" s="4" t="s">
        <v>81</v>
      </c>
      <c r="D2839" s="4" t="s">
        <v>568</v>
      </c>
      <c r="E2839" s="4" t="s">
        <v>569</v>
      </c>
      <c r="F2839" s="4" t="s">
        <v>84</v>
      </c>
      <c r="G2839" s="4" t="s">
        <v>85</v>
      </c>
      <c r="H2839" s="11">
        <v>1459.34</v>
      </c>
      <c r="I2839" s="11">
        <v>501.78</v>
      </c>
      <c r="J2839" s="11">
        <v>1380.97</v>
      </c>
      <c r="K2839" s="11">
        <v>1690.36</v>
      </c>
      <c r="L2839" s="11">
        <v>2384.61</v>
      </c>
      <c r="M2839" s="11">
        <v>890.51</v>
      </c>
      <c r="N2839" s="11">
        <v>540.98</v>
      </c>
      <c r="O2839" s="11">
        <v>1940.57</v>
      </c>
      <c r="P2839" s="11">
        <v>951.96</v>
      </c>
      <c r="Q2839" s="11">
        <v>1059.0899999999999</v>
      </c>
      <c r="R2839" s="11">
        <v>1025.0999999999999</v>
      </c>
      <c r="S2839" s="11">
        <v>1060.24</v>
      </c>
      <c r="T2839" s="10">
        <v>14885.51</v>
      </c>
    </row>
    <row r="2840" spans="1:20" ht="15.75" thickBot="1" x14ac:dyDescent="0.3">
      <c r="A2840" s="4" t="s">
        <v>567</v>
      </c>
      <c r="B2840" s="4" t="s">
        <v>80</v>
      </c>
      <c r="C2840" s="4" t="s">
        <v>81</v>
      </c>
      <c r="D2840" s="4" t="s">
        <v>568</v>
      </c>
      <c r="E2840" s="4" t="s">
        <v>569</v>
      </c>
      <c r="F2840" s="4" t="s">
        <v>65</v>
      </c>
      <c r="G2840" s="4" t="s">
        <v>66</v>
      </c>
      <c r="H2840" s="8"/>
      <c r="I2840" s="8"/>
      <c r="J2840" s="8"/>
      <c r="K2840" s="8"/>
      <c r="L2840" s="9">
        <v>40.44</v>
      </c>
      <c r="M2840" s="8"/>
      <c r="N2840" s="8"/>
      <c r="O2840" s="8"/>
      <c r="P2840" s="8"/>
      <c r="Q2840" s="8"/>
      <c r="R2840" s="8"/>
      <c r="S2840" s="8"/>
      <c r="T2840" s="10">
        <v>40.44</v>
      </c>
    </row>
    <row r="2841" spans="1:20" ht="15.75" thickBot="1" x14ac:dyDescent="0.3">
      <c r="A2841" s="4" t="s">
        <v>567</v>
      </c>
      <c r="B2841" s="4" t="s">
        <v>80</v>
      </c>
      <c r="C2841" s="4" t="s">
        <v>81</v>
      </c>
      <c r="D2841" s="4" t="s">
        <v>568</v>
      </c>
      <c r="E2841" s="4" t="s">
        <v>569</v>
      </c>
      <c r="F2841" s="4" t="s">
        <v>56</v>
      </c>
      <c r="G2841" s="4" t="s">
        <v>57</v>
      </c>
      <c r="H2841" s="11">
        <v>8101.03</v>
      </c>
      <c r="I2841" s="11">
        <v>3033.37</v>
      </c>
      <c r="J2841" s="11">
        <v>7213.43</v>
      </c>
      <c r="K2841" s="11">
        <v>9397.89</v>
      </c>
      <c r="L2841" s="11">
        <v>13652.42</v>
      </c>
      <c r="M2841" s="11">
        <v>4624.66</v>
      </c>
      <c r="N2841" s="11">
        <v>2920.69</v>
      </c>
      <c r="O2841" s="11">
        <v>10686.62</v>
      </c>
      <c r="P2841" s="11">
        <v>5272.18</v>
      </c>
      <c r="Q2841" s="11">
        <v>5415.39</v>
      </c>
      <c r="R2841" s="11">
        <v>5799.53</v>
      </c>
      <c r="S2841" s="11">
        <v>5912.32</v>
      </c>
      <c r="T2841" s="10">
        <v>82029.53</v>
      </c>
    </row>
    <row r="2842" spans="1:20" ht="15.75" thickBot="1" x14ac:dyDescent="0.3">
      <c r="A2842" s="4" t="s">
        <v>567</v>
      </c>
      <c r="B2842" s="4" t="s">
        <v>80</v>
      </c>
      <c r="C2842" s="4" t="s">
        <v>81</v>
      </c>
      <c r="D2842" s="4" t="s">
        <v>568</v>
      </c>
      <c r="E2842" s="4" t="s">
        <v>569</v>
      </c>
      <c r="F2842" s="4" t="s">
        <v>68</v>
      </c>
      <c r="G2842" s="4" t="s">
        <v>69</v>
      </c>
      <c r="H2842" s="9">
        <v>720.93</v>
      </c>
      <c r="I2842" s="8"/>
      <c r="J2842" s="9">
        <v>1134.8</v>
      </c>
      <c r="K2842" s="9">
        <v>820.63</v>
      </c>
      <c r="L2842" s="9">
        <v>722.52</v>
      </c>
      <c r="M2842" s="9">
        <v>758.64</v>
      </c>
      <c r="N2842" s="9">
        <v>349.65</v>
      </c>
      <c r="O2842" s="9">
        <v>1044.5</v>
      </c>
      <c r="P2842" s="9">
        <v>482.58</v>
      </c>
      <c r="Q2842" s="9">
        <v>986.99</v>
      </c>
      <c r="R2842" s="9">
        <v>397.39</v>
      </c>
      <c r="S2842" s="9">
        <v>497.05</v>
      </c>
      <c r="T2842" s="10">
        <v>7915.68</v>
      </c>
    </row>
    <row r="2843" spans="1:20" ht="15.75" thickBot="1" x14ac:dyDescent="0.3">
      <c r="A2843" s="4" t="s">
        <v>567</v>
      </c>
      <c r="B2843" s="4" t="s">
        <v>80</v>
      </c>
      <c r="C2843" s="4" t="s">
        <v>81</v>
      </c>
      <c r="D2843" s="4" t="s">
        <v>568</v>
      </c>
      <c r="E2843" s="4" t="s">
        <v>569</v>
      </c>
      <c r="F2843" s="4" t="s">
        <v>154</v>
      </c>
      <c r="G2843" s="4" t="s">
        <v>155</v>
      </c>
      <c r="H2843" s="12"/>
      <c r="I2843" s="12"/>
      <c r="J2843" s="11">
        <v>55.08</v>
      </c>
      <c r="K2843" s="12"/>
      <c r="L2843" s="12"/>
      <c r="M2843" s="12"/>
      <c r="N2843" s="12"/>
      <c r="O2843" s="12"/>
      <c r="P2843" s="12"/>
      <c r="Q2843" s="12"/>
      <c r="R2843" s="12"/>
      <c r="S2843" s="12"/>
      <c r="T2843" s="10">
        <v>55.08</v>
      </c>
    </row>
    <row r="2844" spans="1:20" ht="15.75" thickBot="1" x14ac:dyDescent="0.3">
      <c r="A2844" s="4" t="s">
        <v>567</v>
      </c>
      <c r="B2844" s="4" t="s">
        <v>80</v>
      </c>
      <c r="C2844" s="4" t="s">
        <v>81</v>
      </c>
      <c r="D2844" s="4" t="s">
        <v>568</v>
      </c>
      <c r="E2844" s="4" t="s">
        <v>569</v>
      </c>
      <c r="F2844" s="4" t="s">
        <v>156</v>
      </c>
      <c r="G2844" s="4" t="s">
        <v>157</v>
      </c>
      <c r="H2844" s="8"/>
      <c r="I2844" s="8"/>
      <c r="J2844" s="8"/>
      <c r="K2844" s="9">
        <v>42.86</v>
      </c>
      <c r="L2844" s="8"/>
      <c r="M2844" s="8"/>
      <c r="N2844" s="8"/>
      <c r="O2844" s="8"/>
      <c r="P2844" s="8"/>
      <c r="Q2844" s="9">
        <v>85.72</v>
      </c>
      <c r="R2844" s="8"/>
      <c r="S2844" s="8"/>
      <c r="T2844" s="10">
        <v>128.58000000000001</v>
      </c>
    </row>
    <row r="2845" spans="1:20" ht="15.75" thickBot="1" x14ac:dyDescent="0.3">
      <c r="A2845" s="4" t="s">
        <v>567</v>
      </c>
      <c r="B2845" s="4" t="s">
        <v>338</v>
      </c>
      <c r="C2845" s="4" t="s">
        <v>339</v>
      </c>
      <c r="D2845" s="4" t="s">
        <v>570</v>
      </c>
      <c r="E2845" s="4" t="s">
        <v>571</v>
      </c>
      <c r="F2845" s="4" t="s">
        <v>84</v>
      </c>
      <c r="G2845" s="4" t="s">
        <v>85</v>
      </c>
      <c r="H2845" s="12"/>
      <c r="I2845" s="11">
        <v>72.900000000000006</v>
      </c>
      <c r="J2845" s="12"/>
      <c r="K2845" s="12"/>
      <c r="L2845" s="12"/>
      <c r="M2845" s="12"/>
      <c r="N2845" s="12"/>
      <c r="O2845" s="12"/>
      <c r="P2845" s="12"/>
      <c r="Q2845" s="12"/>
      <c r="R2845" s="12"/>
      <c r="S2845" s="12"/>
      <c r="T2845" s="10">
        <v>72.900000000000006</v>
      </c>
    </row>
    <row r="2846" spans="1:20" ht="15.75" thickBot="1" x14ac:dyDescent="0.3">
      <c r="A2846" s="4" t="s">
        <v>567</v>
      </c>
      <c r="B2846" s="4" t="s">
        <v>338</v>
      </c>
      <c r="C2846" s="4" t="s">
        <v>339</v>
      </c>
      <c r="D2846" s="4" t="s">
        <v>570</v>
      </c>
      <c r="E2846" s="4" t="s">
        <v>571</v>
      </c>
      <c r="F2846" s="4" t="s">
        <v>56</v>
      </c>
      <c r="G2846" s="4" t="s">
        <v>57</v>
      </c>
      <c r="H2846" s="8"/>
      <c r="I2846" s="9">
        <v>440.72</v>
      </c>
      <c r="J2846" s="8"/>
      <c r="K2846" s="8"/>
      <c r="L2846" s="8"/>
      <c r="M2846" s="8"/>
      <c r="N2846" s="8"/>
      <c r="O2846" s="8"/>
      <c r="P2846" s="8"/>
      <c r="Q2846" s="8"/>
      <c r="R2846" s="8"/>
      <c r="S2846" s="8"/>
      <c r="T2846" s="10">
        <v>440.72</v>
      </c>
    </row>
    <row r="2847" spans="1:20" ht="15.75" thickBot="1" x14ac:dyDescent="0.3">
      <c r="A2847" s="4" t="s">
        <v>567</v>
      </c>
      <c r="B2847" s="4" t="s">
        <v>338</v>
      </c>
      <c r="C2847" s="4" t="s">
        <v>339</v>
      </c>
      <c r="D2847" s="4" t="s">
        <v>568</v>
      </c>
      <c r="E2847" s="4" t="s">
        <v>569</v>
      </c>
      <c r="F2847" s="4" t="s">
        <v>84</v>
      </c>
      <c r="G2847" s="4" t="s">
        <v>85</v>
      </c>
      <c r="H2847" s="11">
        <v>72.900000000000006</v>
      </c>
      <c r="I2847" s="12"/>
      <c r="J2847" s="12"/>
      <c r="K2847" s="12"/>
      <c r="L2847" s="12"/>
      <c r="M2847" s="12"/>
      <c r="N2847" s="12"/>
      <c r="O2847" s="12"/>
      <c r="P2847" s="12"/>
      <c r="Q2847" s="12"/>
      <c r="R2847" s="12"/>
      <c r="S2847" s="12"/>
      <c r="T2847" s="10">
        <v>72.900000000000006</v>
      </c>
    </row>
    <row r="2848" spans="1:20" ht="15.75" thickBot="1" x14ac:dyDescent="0.3">
      <c r="A2848" s="4" t="s">
        <v>567</v>
      </c>
      <c r="B2848" s="4" t="s">
        <v>338</v>
      </c>
      <c r="C2848" s="4" t="s">
        <v>339</v>
      </c>
      <c r="D2848" s="4" t="s">
        <v>568</v>
      </c>
      <c r="E2848" s="4" t="s">
        <v>569</v>
      </c>
      <c r="F2848" s="4" t="s">
        <v>56</v>
      </c>
      <c r="G2848" s="4" t="s">
        <v>57</v>
      </c>
      <c r="H2848" s="9">
        <v>440.72</v>
      </c>
      <c r="I2848" s="8"/>
      <c r="J2848" s="8"/>
      <c r="K2848" s="8"/>
      <c r="L2848" s="8"/>
      <c r="M2848" s="8"/>
      <c r="N2848" s="8"/>
      <c r="O2848" s="8"/>
      <c r="P2848" s="8"/>
      <c r="Q2848" s="8"/>
      <c r="R2848" s="8"/>
      <c r="S2848" s="8"/>
      <c r="T2848" s="10">
        <v>440.72</v>
      </c>
    </row>
    <row r="2849" spans="1:20" ht="15.75" thickBot="1" x14ac:dyDescent="0.3">
      <c r="A2849" s="4" t="s">
        <v>567</v>
      </c>
      <c r="B2849" s="4" t="s">
        <v>223</v>
      </c>
      <c r="C2849" s="4" t="s">
        <v>224</v>
      </c>
      <c r="D2849" s="4" t="s">
        <v>572</v>
      </c>
      <c r="E2849" s="4" t="s">
        <v>573</v>
      </c>
      <c r="F2849" s="4" t="s">
        <v>61</v>
      </c>
      <c r="G2849" s="4" t="s">
        <v>62</v>
      </c>
      <c r="H2849" s="12"/>
      <c r="I2849" s="12"/>
      <c r="J2849" s="12"/>
      <c r="K2849" s="11">
        <v>960</v>
      </c>
      <c r="L2849" s="12"/>
      <c r="M2849" s="12"/>
      <c r="N2849" s="12"/>
      <c r="O2849" s="12"/>
      <c r="P2849" s="12"/>
      <c r="Q2849" s="12"/>
      <c r="R2849" s="12"/>
      <c r="S2849" s="11">
        <v>1204.8</v>
      </c>
      <c r="T2849" s="10">
        <v>2164.8000000000002</v>
      </c>
    </row>
    <row r="2850" spans="1:20" ht="15.75" thickBot="1" x14ac:dyDescent="0.3">
      <c r="A2850" s="4" t="s">
        <v>567</v>
      </c>
      <c r="B2850" s="4" t="s">
        <v>223</v>
      </c>
      <c r="C2850" s="4" t="s">
        <v>224</v>
      </c>
      <c r="D2850" s="4" t="s">
        <v>572</v>
      </c>
      <c r="E2850" s="4" t="s">
        <v>573</v>
      </c>
      <c r="F2850" s="4" t="s">
        <v>84</v>
      </c>
      <c r="G2850" s="4" t="s">
        <v>85</v>
      </c>
      <c r="H2850" s="8"/>
      <c r="I2850" s="8"/>
      <c r="J2850" s="8"/>
      <c r="K2850" s="8"/>
      <c r="L2850" s="8"/>
      <c r="M2850" s="8"/>
      <c r="N2850" s="8"/>
      <c r="O2850" s="8"/>
      <c r="P2850" s="8"/>
      <c r="Q2850" s="8"/>
      <c r="R2850" s="8"/>
      <c r="S2850" s="9">
        <v>234.43</v>
      </c>
      <c r="T2850" s="10">
        <v>234.43</v>
      </c>
    </row>
    <row r="2851" spans="1:20" ht="15.75" thickBot="1" x14ac:dyDescent="0.3">
      <c r="A2851" s="4" t="s">
        <v>567</v>
      </c>
      <c r="B2851" s="4" t="s">
        <v>223</v>
      </c>
      <c r="C2851" s="4" t="s">
        <v>224</v>
      </c>
      <c r="D2851" s="4" t="s">
        <v>572</v>
      </c>
      <c r="E2851" s="4" t="s">
        <v>573</v>
      </c>
      <c r="F2851" s="4" t="s">
        <v>56</v>
      </c>
      <c r="G2851" s="4" t="s">
        <v>57</v>
      </c>
      <c r="H2851" s="12"/>
      <c r="I2851" s="12"/>
      <c r="J2851" s="12"/>
      <c r="K2851" s="12"/>
      <c r="L2851" s="12"/>
      <c r="M2851" s="12"/>
      <c r="N2851" s="12"/>
      <c r="O2851" s="12"/>
      <c r="P2851" s="12"/>
      <c r="Q2851" s="12"/>
      <c r="R2851" s="12"/>
      <c r="S2851" s="11">
        <v>1417.2</v>
      </c>
      <c r="T2851" s="10">
        <v>1417.2</v>
      </c>
    </row>
    <row r="2852" spans="1:20" ht="15.75" thickBot="1" x14ac:dyDescent="0.3">
      <c r="A2852" s="4" t="s">
        <v>567</v>
      </c>
      <c r="B2852" s="4" t="s">
        <v>223</v>
      </c>
      <c r="C2852" s="4" t="s">
        <v>224</v>
      </c>
      <c r="D2852" s="4" t="s">
        <v>574</v>
      </c>
      <c r="E2852" s="4" t="s">
        <v>575</v>
      </c>
      <c r="F2852" s="4" t="s">
        <v>92</v>
      </c>
      <c r="G2852" s="4" t="s">
        <v>93</v>
      </c>
      <c r="H2852" s="8"/>
      <c r="I2852" s="8"/>
      <c r="J2852" s="8"/>
      <c r="K2852" s="8"/>
      <c r="L2852" s="8"/>
      <c r="M2852" s="8"/>
      <c r="N2852" s="8"/>
      <c r="O2852" s="8"/>
      <c r="P2852" s="8"/>
      <c r="Q2852" s="8"/>
      <c r="R2852" s="9">
        <v>60.96</v>
      </c>
      <c r="S2852" s="8"/>
      <c r="T2852" s="10">
        <v>60.96</v>
      </c>
    </row>
    <row r="2853" spans="1:20" ht="15.75" thickBot="1" x14ac:dyDescent="0.3">
      <c r="A2853" s="4" t="s">
        <v>567</v>
      </c>
      <c r="B2853" s="4" t="s">
        <v>223</v>
      </c>
      <c r="C2853" s="4" t="s">
        <v>224</v>
      </c>
      <c r="D2853" s="4" t="s">
        <v>574</v>
      </c>
      <c r="E2853" s="4" t="s">
        <v>575</v>
      </c>
      <c r="F2853" s="4" t="s">
        <v>84</v>
      </c>
      <c r="G2853" s="4" t="s">
        <v>85</v>
      </c>
      <c r="H2853" s="12"/>
      <c r="I2853" s="12"/>
      <c r="J2853" s="11">
        <v>40.520000000000003</v>
      </c>
      <c r="K2853" s="12"/>
      <c r="L2853" s="12"/>
      <c r="M2853" s="12"/>
      <c r="N2853" s="12"/>
      <c r="O2853" s="12"/>
      <c r="P2853" s="12"/>
      <c r="Q2853" s="12"/>
      <c r="R2853" s="12"/>
      <c r="S2853" s="12"/>
      <c r="T2853" s="10">
        <v>40.520000000000003</v>
      </c>
    </row>
    <row r="2854" spans="1:20" ht="15.75" thickBot="1" x14ac:dyDescent="0.3">
      <c r="A2854" s="4" t="s">
        <v>567</v>
      </c>
      <c r="B2854" s="4" t="s">
        <v>223</v>
      </c>
      <c r="C2854" s="4" t="s">
        <v>224</v>
      </c>
      <c r="D2854" s="4" t="s">
        <v>574</v>
      </c>
      <c r="E2854" s="4" t="s">
        <v>575</v>
      </c>
      <c r="F2854" s="4" t="s">
        <v>50</v>
      </c>
      <c r="G2854" s="4" t="s">
        <v>51</v>
      </c>
      <c r="H2854" s="8"/>
      <c r="I2854" s="8"/>
      <c r="J2854" s="8"/>
      <c r="K2854" s="9">
        <v>702.4</v>
      </c>
      <c r="L2854" s="9">
        <v>710</v>
      </c>
      <c r="M2854" s="8"/>
      <c r="N2854" s="8"/>
      <c r="O2854" s="8"/>
      <c r="P2854" s="8"/>
      <c r="Q2854" s="8"/>
      <c r="R2854" s="8"/>
      <c r="S2854" s="8"/>
      <c r="T2854" s="10">
        <v>1412.4</v>
      </c>
    </row>
    <row r="2855" spans="1:20" ht="15.75" thickBot="1" x14ac:dyDescent="0.3">
      <c r="A2855" s="4" t="s">
        <v>567</v>
      </c>
      <c r="B2855" s="4" t="s">
        <v>223</v>
      </c>
      <c r="C2855" s="4" t="s">
        <v>224</v>
      </c>
      <c r="D2855" s="4" t="s">
        <v>574</v>
      </c>
      <c r="E2855" s="4" t="s">
        <v>575</v>
      </c>
      <c r="F2855" s="4" t="s">
        <v>284</v>
      </c>
      <c r="G2855" s="4" t="s">
        <v>285</v>
      </c>
      <c r="H2855" s="12"/>
      <c r="I2855" s="12"/>
      <c r="J2855" s="12"/>
      <c r="K2855" s="12"/>
      <c r="L2855" s="11">
        <v>85</v>
      </c>
      <c r="M2855" s="12"/>
      <c r="N2855" s="12"/>
      <c r="O2855" s="12"/>
      <c r="P2855" s="12"/>
      <c r="Q2855" s="12"/>
      <c r="R2855" s="12"/>
      <c r="S2855" s="12"/>
      <c r="T2855" s="10">
        <v>85</v>
      </c>
    </row>
    <row r="2856" spans="1:20" ht="15.75" thickBot="1" x14ac:dyDescent="0.3">
      <c r="A2856" s="4" t="s">
        <v>567</v>
      </c>
      <c r="B2856" s="4" t="s">
        <v>223</v>
      </c>
      <c r="C2856" s="4" t="s">
        <v>224</v>
      </c>
      <c r="D2856" s="4" t="s">
        <v>574</v>
      </c>
      <c r="E2856" s="4" t="s">
        <v>575</v>
      </c>
      <c r="F2856" s="4" t="s">
        <v>56</v>
      </c>
      <c r="G2856" s="4" t="s">
        <v>57</v>
      </c>
      <c r="H2856" s="8"/>
      <c r="I2856" s="8"/>
      <c r="J2856" s="9">
        <v>244.96</v>
      </c>
      <c r="K2856" s="8"/>
      <c r="L2856" s="8"/>
      <c r="M2856" s="8"/>
      <c r="N2856" s="8"/>
      <c r="O2856" s="8"/>
      <c r="P2856" s="8"/>
      <c r="Q2856" s="8"/>
      <c r="R2856" s="8"/>
      <c r="S2856" s="8"/>
      <c r="T2856" s="10">
        <v>244.96</v>
      </c>
    </row>
    <row r="2857" spans="1:20" ht="15.75" thickBot="1" x14ac:dyDescent="0.3">
      <c r="A2857" s="4" t="s">
        <v>567</v>
      </c>
      <c r="B2857" s="4" t="s">
        <v>223</v>
      </c>
      <c r="C2857" s="4" t="s">
        <v>224</v>
      </c>
      <c r="D2857" s="4" t="s">
        <v>576</v>
      </c>
      <c r="E2857" s="4" t="s">
        <v>577</v>
      </c>
      <c r="F2857" s="4" t="s">
        <v>92</v>
      </c>
      <c r="G2857" s="4" t="s">
        <v>93</v>
      </c>
      <c r="H2857" s="12"/>
      <c r="I2857" s="12"/>
      <c r="J2857" s="12"/>
      <c r="K2857" s="12"/>
      <c r="L2857" s="12"/>
      <c r="M2857" s="12"/>
      <c r="N2857" s="12"/>
      <c r="O2857" s="12"/>
      <c r="P2857" s="12"/>
      <c r="Q2857" s="12"/>
      <c r="R2857" s="12"/>
      <c r="S2857" s="11">
        <v>244.63</v>
      </c>
      <c r="T2857" s="10">
        <v>244.63</v>
      </c>
    </row>
    <row r="2858" spans="1:20" ht="15.75" thickBot="1" x14ac:dyDescent="0.3">
      <c r="A2858" s="4" t="s">
        <v>567</v>
      </c>
      <c r="B2858" s="4" t="s">
        <v>223</v>
      </c>
      <c r="C2858" s="4" t="s">
        <v>224</v>
      </c>
      <c r="D2858" s="4" t="s">
        <v>576</v>
      </c>
      <c r="E2858" s="4" t="s">
        <v>577</v>
      </c>
      <c r="F2858" s="4" t="s">
        <v>235</v>
      </c>
      <c r="G2858" s="4" t="s">
        <v>236</v>
      </c>
      <c r="H2858" s="8"/>
      <c r="I2858" s="8"/>
      <c r="J2858" s="8"/>
      <c r="K2858" s="8"/>
      <c r="L2858" s="8"/>
      <c r="M2858" s="8"/>
      <c r="N2858" s="8"/>
      <c r="O2858" s="8"/>
      <c r="P2858" s="8"/>
      <c r="Q2858" s="8"/>
      <c r="R2858" s="8"/>
      <c r="S2858" s="9">
        <v>0.39</v>
      </c>
      <c r="T2858" s="10">
        <v>0.39</v>
      </c>
    </row>
    <row r="2859" spans="1:20" ht="15.75" thickBot="1" x14ac:dyDescent="0.3">
      <c r="A2859" s="4" t="s">
        <v>567</v>
      </c>
      <c r="B2859" s="4" t="s">
        <v>223</v>
      </c>
      <c r="C2859" s="4" t="s">
        <v>224</v>
      </c>
      <c r="D2859" s="4" t="s">
        <v>576</v>
      </c>
      <c r="E2859" s="4" t="s">
        <v>577</v>
      </c>
      <c r="F2859" s="4" t="s">
        <v>351</v>
      </c>
      <c r="G2859" s="4" t="s">
        <v>352</v>
      </c>
      <c r="H2859" s="12"/>
      <c r="I2859" s="12"/>
      <c r="J2859" s="12"/>
      <c r="K2859" s="12"/>
      <c r="L2859" s="12"/>
      <c r="M2859" s="12"/>
      <c r="N2859" s="12"/>
      <c r="O2859" s="12"/>
      <c r="P2859" s="12"/>
      <c r="Q2859" s="12"/>
      <c r="R2859" s="12"/>
      <c r="S2859" s="11">
        <v>0.02</v>
      </c>
      <c r="T2859" s="10">
        <v>0.02</v>
      </c>
    </row>
    <row r="2860" spans="1:20" ht="15.75" thickBot="1" x14ac:dyDescent="0.3">
      <c r="A2860" s="4" t="s">
        <v>567</v>
      </c>
      <c r="B2860" s="4" t="s">
        <v>223</v>
      </c>
      <c r="C2860" s="4" t="s">
        <v>224</v>
      </c>
      <c r="D2860" s="4" t="s">
        <v>576</v>
      </c>
      <c r="E2860" s="4" t="s">
        <v>577</v>
      </c>
      <c r="F2860" s="4" t="s">
        <v>84</v>
      </c>
      <c r="G2860" s="4" t="s">
        <v>85</v>
      </c>
      <c r="H2860" s="9">
        <v>330.28</v>
      </c>
      <c r="I2860" s="9">
        <v>160.91</v>
      </c>
      <c r="J2860" s="9">
        <v>39.840000000000003</v>
      </c>
      <c r="K2860" s="8"/>
      <c r="L2860" s="8"/>
      <c r="M2860" s="8"/>
      <c r="N2860" s="8"/>
      <c r="O2860" s="9">
        <v>78.08</v>
      </c>
      <c r="P2860" s="9">
        <v>314.73</v>
      </c>
      <c r="Q2860" s="9">
        <v>623.55999999999995</v>
      </c>
      <c r="R2860" s="9">
        <v>183.84</v>
      </c>
      <c r="S2860" s="9">
        <v>594.04</v>
      </c>
      <c r="T2860" s="10">
        <v>2325.2800000000002</v>
      </c>
    </row>
    <row r="2861" spans="1:20" ht="15.75" thickBot="1" x14ac:dyDescent="0.3">
      <c r="A2861" s="4" t="s">
        <v>567</v>
      </c>
      <c r="B2861" s="4" t="s">
        <v>223</v>
      </c>
      <c r="C2861" s="4" t="s">
        <v>224</v>
      </c>
      <c r="D2861" s="4" t="s">
        <v>576</v>
      </c>
      <c r="E2861" s="4" t="s">
        <v>577</v>
      </c>
      <c r="F2861" s="4" t="s">
        <v>280</v>
      </c>
      <c r="G2861" s="4" t="s">
        <v>281</v>
      </c>
      <c r="H2861" s="12"/>
      <c r="I2861" s="11">
        <v>1596.33</v>
      </c>
      <c r="J2861" s="12"/>
      <c r="K2861" s="12"/>
      <c r="L2861" s="12"/>
      <c r="M2861" s="12"/>
      <c r="N2861" s="12"/>
      <c r="O2861" s="12"/>
      <c r="P2861" s="12"/>
      <c r="Q2861" s="12"/>
      <c r="R2861" s="12"/>
      <c r="S2861" s="12"/>
      <c r="T2861" s="10">
        <v>1596.33</v>
      </c>
    </row>
    <row r="2862" spans="1:20" ht="15.75" thickBot="1" x14ac:dyDescent="0.3">
      <c r="A2862" s="4" t="s">
        <v>567</v>
      </c>
      <c r="B2862" s="4" t="s">
        <v>223</v>
      </c>
      <c r="C2862" s="4" t="s">
        <v>224</v>
      </c>
      <c r="D2862" s="4" t="s">
        <v>576</v>
      </c>
      <c r="E2862" s="4" t="s">
        <v>577</v>
      </c>
      <c r="F2862" s="4" t="s">
        <v>256</v>
      </c>
      <c r="G2862" s="4" t="s">
        <v>257</v>
      </c>
      <c r="H2862" s="8"/>
      <c r="I2862" s="8"/>
      <c r="J2862" s="8"/>
      <c r="K2862" s="8"/>
      <c r="L2862" s="8"/>
      <c r="M2862" s="8"/>
      <c r="N2862" s="8"/>
      <c r="O2862" s="8"/>
      <c r="P2862" s="8"/>
      <c r="Q2862" s="8"/>
      <c r="R2862" s="9">
        <v>172.4</v>
      </c>
      <c r="S2862" s="9">
        <v>172.4</v>
      </c>
      <c r="T2862" s="10">
        <v>344.8</v>
      </c>
    </row>
    <row r="2863" spans="1:20" ht="15.75" thickBot="1" x14ac:dyDescent="0.3">
      <c r="A2863" s="4" t="s">
        <v>567</v>
      </c>
      <c r="B2863" s="4" t="s">
        <v>223</v>
      </c>
      <c r="C2863" s="4" t="s">
        <v>224</v>
      </c>
      <c r="D2863" s="4" t="s">
        <v>576</v>
      </c>
      <c r="E2863" s="4" t="s">
        <v>577</v>
      </c>
      <c r="F2863" s="4" t="s">
        <v>50</v>
      </c>
      <c r="G2863" s="4" t="s">
        <v>51</v>
      </c>
      <c r="H2863" s="12"/>
      <c r="I2863" s="12"/>
      <c r="J2863" s="11">
        <v>810</v>
      </c>
      <c r="K2863" s="12"/>
      <c r="L2863" s="12"/>
      <c r="M2863" s="12"/>
      <c r="N2863" s="12"/>
      <c r="O2863" s="12"/>
      <c r="P2863" s="12"/>
      <c r="Q2863" s="12"/>
      <c r="R2863" s="11">
        <v>1542.8</v>
      </c>
      <c r="S2863" s="12"/>
      <c r="T2863" s="10">
        <v>2352.8000000000002</v>
      </c>
    </row>
    <row r="2864" spans="1:20" ht="15.75" thickBot="1" x14ac:dyDescent="0.3">
      <c r="A2864" s="4" t="s">
        <v>567</v>
      </c>
      <c r="B2864" s="4" t="s">
        <v>223</v>
      </c>
      <c r="C2864" s="4" t="s">
        <v>224</v>
      </c>
      <c r="D2864" s="4" t="s">
        <v>576</v>
      </c>
      <c r="E2864" s="4" t="s">
        <v>577</v>
      </c>
      <c r="F2864" s="4" t="s">
        <v>56</v>
      </c>
      <c r="G2864" s="4" t="s">
        <v>57</v>
      </c>
      <c r="H2864" s="9">
        <v>1624.5</v>
      </c>
      <c r="I2864" s="9">
        <v>972.72</v>
      </c>
      <c r="J2864" s="9">
        <v>240.87</v>
      </c>
      <c r="K2864" s="8"/>
      <c r="L2864" s="8"/>
      <c r="M2864" s="8"/>
      <c r="N2864" s="8"/>
      <c r="O2864" s="9">
        <v>471.99</v>
      </c>
      <c r="P2864" s="9">
        <v>1902.62</v>
      </c>
      <c r="Q2864" s="9">
        <v>3589.19</v>
      </c>
      <c r="R2864" s="9">
        <v>1111.3699999999999</v>
      </c>
      <c r="S2864" s="9">
        <v>3060.35</v>
      </c>
      <c r="T2864" s="10">
        <v>12973.61</v>
      </c>
    </row>
    <row r="2865" spans="1:20" ht="15.75" thickBot="1" x14ac:dyDescent="0.3">
      <c r="A2865" s="4" t="s">
        <v>567</v>
      </c>
      <c r="B2865" s="4" t="s">
        <v>223</v>
      </c>
      <c r="C2865" s="4" t="s">
        <v>224</v>
      </c>
      <c r="D2865" s="4" t="s">
        <v>576</v>
      </c>
      <c r="E2865" s="4" t="s">
        <v>577</v>
      </c>
      <c r="F2865" s="4" t="s">
        <v>68</v>
      </c>
      <c r="G2865" s="4" t="s">
        <v>69</v>
      </c>
      <c r="H2865" s="11">
        <v>372.08</v>
      </c>
      <c r="I2865" s="12"/>
      <c r="J2865" s="12"/>
      <c r="K2865" s="12"/>
      <c r="L2865" s="12"/>
      <c r="M2865" s="12"/>
      <c r="N2865" s="12"/>
      <c r="O2865" s="12"/>
      <c r="P2865" s="12"/>
      <c r="Q2865" s="11">
        <v>180.31</v>
      </c>
      <c r="R2865" s="12"/>
      <c r="S2865" s="11">
        <v>530.72</v>
      </c>
      <c r="T2865" s="10">
        <v>1083.1099999999999</v>
      </c>
    </row>
    <row r="2866" spans="1:20" ht="15.75" thickBot="1" x14ac:dyDescent="0.3">
      <c r="A2866" s="4" t="s">
        <v>567</v>
      </c>
      <c r="B2866" s="4" t="s">
        <v>223</v>
      </c>
      <c r="C2866" s="4" t="s">
        <v>224</v>
      </c>
      <c r="D2866" s="4" t="s">
        <v>578</v>
      </c>
      <c r="E2866" s="4" t="s">
        <v>579</v>
      </c>
      <c r="F2866" s="4" t="s">
        <v>92</v>
      </c>
      <c r="G2866" s="4" t="s">
        <v>93</v>
      </c>
      <c r="H2866" s="8"/>
      <c r="I2866" s="8"/>
      <c r="J2866" s="8"/>
      <c r="K2866" s="8"/>
      <c r="L2866" s="9">
        <v>74.97</v>
      </c>
      <c r="M2866" s="9">
        <v>222.92</v>
      </c>
      <c r="N2866" s="8"/>
      <c r="O2866" s="8"/>
      <c r="P2866" s="8"/>
      <c r="Q2866" s="8"/>
      <c r="R2866" s="8"/>
      <c r="S2866" s="9">
        <v>210.18</v>
      </c>
      <c r="T2866" s="10">
        <v>508.07</v>
      </c>
    </row>
    <row r="2867" spans="1:20" ht="15.75" thickBot="1" x14ac:dyDescent="0.3">
      <c r="A2867" s="4" t="s">
        <v>567</v>
      </c>
      <c r="B2867" s="4" t="s">
        <v>223</v>
      </c>
      <c r="C2867" s="4" t="s">
        <v>224</v>
      </c>
      <c r="D2867" s="4" t="s">
        <v>578</v>
      </c>
      <c r="E2867" s="4" t="s">
        <v>579</v>
      </c>
      <c r="F2867" s="4" t="s">
        <v>84</v>
      </c>
      <c r="G2867" s="4" t="s">
        <v>85</v>
      </c>
      <c r="H2867" s="12"/>
      <c r="I2867" s="12"/>
      <c r="J2867" s="12"/>
      <c r="K2867" s="11">
        <v>74.97</v>
      </c>
      <c r="L2867" s="11">
        <v>858.52</v>
      </c>
      <c r="M2867" s="11">
        <v>252.32</v>
      </c>
      <c r="N2867" s="11">
        <v>360.56</v>
      </c>
      <c r="O2867" s="11">
        <v>299.74</v>
      </c>
      <c r="P2867" s="11">
        <v>21.48</v>
      </c>
      <c r="Q2867" s="11">
        <v>42.96</v>
      </c>
      <c r="R2867" s="11">
        <v>220.1</v>
      </c>
      <c r="S2867" s="11">
        <v>160.27000000000001</v>
      </c>
      <c r="T2867" s="10">
        <v>2290.92</v>
      </c>
    </row>
    <row r="2868" spans="1:20" ht="15.75" thickBot="1" x14ac:dyDescent="0.3">
      <c r="A2868" s="4" t="s">
        <v>567</v>
      </c>
      <c r="B2868" s="4" t="s">
        <v>223</v>
      </c>
      <c r="C2868" s="4" t="s">
        <v>224</v>
      </c>
      <c r="D2868" s="4" t="s">
        <v>578</v>
      </c>
      <c r="E2868" s="4" t="s">
        <v>579</v>
      </c>
      <c r="F2868" s="4" t="s">
        <v>56</v>
      </c>
      <c r="G2868" s="4" t="s">
        <v>57</v>
      </c>
      <c r="H2868" s="8"/>
      <c r="I2868" s="8"/>
      <c r="J2868" s="8"/>
      <c r="K2868" s="9">
        <v>324.60000000000002</v>
      </c>
      <c r="L2868" s="9">
        <v>4804.08</v>
      </c>
      <c r="M2868" s="9">
        <v>1493.16</v>
      </c>
      <c r="N2868" s="9">
        <v>2077.44</v>
      </c>
      <c r="O2868" s="9">
        <v>1817.76</v>
      </c>
      <c r="P2868" s="9">
        <v>129.84</v>
      </c>
      <c r="Q2868" s="9">
        <v>259.68</v>
      </c>
      <c r="R2868" s="9">
        <v>1298.4000000000001</v>
      </c>
      <c r="S2868" s="9">
        <v>935.76</v>
      </c>
      <c r="T2868" s="10">
        <v>13140.72</v>
      </c>
    </row>
    <row r="2869" spans="1:20" ht="15.75" thickBot="1" x14ac:dyDescent="0.3">
      <c r="A2869" s="4" t="s">
        <v>567</v>
      </c>
      <c r="B2869" s="4" t="s">
        <v>223</v>
      </c>
      <c r="C2869" s="4" t="s">
        <v>224</v>
      </c>
      <c r="D2869" s="4" t="s">
        <v>578</v>
      </c>
      <c r="E2869" s="4" t="s">
        <v>579</v>
      </c>
      <c r="F2869" s="4" t="s">
        <v>68</v>
      </c>
      <c r="G2869" s="4" t="s">
        <v>69</v>
      </c>
      <c r="H2869" s="12"/>
      <c r="I2869" s="12"/>
      <c r="J2869" s="12"/>
      <c r="K2869" s="11">
        <v>128.6</v>
      </c>
      <c r="L2869" s="11">
        <v>385.8</v>
      </c>
      <c r="M2869" s="11">
        <v>32.15</v>
      </c>
      <c r="N2869" s="11">
        <v>102.24</v>
      </c>
      <c r="O2869" s="11">
        <v>-5.79</v>
      </c>
      <c r="P2869" s="12"/>
      <c r="Q2869" s="12"/>
      <c r="R2869" s="11">
        <v>32.15</v>
      </c>
      <c r="S2869" s="11">
        <v>33.11</v>
      </c>
      <c r="T2869" s="10">
        <v>708.26</v>
      </c>
    </row>
    <row r="2870" spans="1:20" ht="15.75" thickBot="1" x14ac:dyDescent="0.3">
      <c r="A2870" s="4" t="s">
        <v>567</v>
      </c>
      <c r="B2870" s="4" t="s">
        <v>264</v>
      </c>
      <c r="C2870" s="4" t="s">
        <v>265</v>
      </c>
      <c r="D2870" s="4" t="s">
        <v>574</v>
      </c>
      <c r="E2870" s="4" t="s">
        <v>575</v>
      </c>
      <c r="F2870" s="4" t="s">
        <v>92</v>
      </c>
      <c r="G2870" s="4" t="s">
        <v>93</v>
      </c>
      <c r="H2870" s="8"/>
      <c r="I2870" s="8"/>
      <c r="J2870" s="9">
        <v>80.33</v>
      </c>
      <c r="K2870" s="8"/>
      <c r="L2870" s="8"/>
      <c r="M2870" s="8"/>
      <c r="N2870" s="8"/>
      <c r="O2870" s="9">
        <v>198.92</v>
      </c>
      <c r="P2870" s="8"/>
      <c r="Q2870" s="8"/>
      <c r="R2870" s="8"/>
      <c r="S2870" s="8"/>
      <c r="T2870" s="10">
        <v>279.25</v>
      </c>
    </row>
    <row r="2871" spans="1:20" ht="15.75" thickBot="1" x14ac:dyDescent="0.3">
      <c r="A2871" s="4" t="s">
        <v>567</v>
      </c>
      <c r="B2871" s="4" t="s">
        <v>264</v>
      </c>
      <c r="C2871" s="4" t="s">
        <v>265</v>
      </c>
      <c r="D2871" s="4" t="s">
        <v>574</v>
      </c>
      <c r="E2871" s="4" t="s">
        <v>575</v>
      </c>
      <c r="F2871" s="4" t="s">
        <v>235</v>
      </c>
      <c r="G2871" s="4" t="s">
        <v>236</v>
      </c>
      <c r="H2871" s="12"/>
      <c r="I2871" s="12"/>
      <c r="J2871" s="12"/>
      <c r="K2871" s="11">
        <v>1.3</v>
      </c>
      <c r="L2871" s="12"/>
      <c r="M2871" s="12"/>
      <c r="N2871" s="12"/>
      <c r="O2871" s="12"/>
      <c r="P2871" s="12"/>
      <c r="Q2871" s="11">
        <v>0.33</v>
      </c>
      <c r="R2871" s="12"/>
      <c r="S2871" s="12"/>
      <c r="T2871" s="10">
        <v>1.63</v>
      </c>
    </row>
    <row r="2872" spans="1:20" ht="15.75" thickBot="1" x14ac:dyDescent="0.3">
      <c r="A2872" s="4" t="s">
        <v>567</v>
      </c>
      <c r="B2872" s="4" t="s">
        <v>264</v>
      </c>
      <c r="C2872" s="4" t="s">
        <v>265</v>
      </c>
      <c r="D2872" s="4" t="s">
        <v>574</v>
      </c>
      <c r="E2872" s="4" t="s">
        <v>575</v>
      </c>
      <c r="F2872" s="4" t="s">
        <v>351</v>
      </c>
      <c r="G2872" s="4" t="s">
        <v>352</v>
      </c>
      <c r="H2872" s="8"/>
      <c r="I2872" s="8"/>
      <c r="J2872" s="8"/>
      <c r="K2872" s="9">
        <v>0.06</v>
      </c>
      <c r="L2872" s="8"/>
      <c r="M2872" s="8"/>
      <c r="N2872" s="8"/>
      <c r="O2872" s="8"/>
      <c r="P2872" s="8"/>
      <c r="Q2872" s="9">
        <v>0.02</v>
      </c>
      <c r="R2872" s="8"/>
      <c r="S2872" s="8"/>
      <c r="T2872" s="10">
        <v>0.08</v>
      </c>
    </row>
    <row r="2873" spans="1:20" ht="15.75" thickBot="1" x14ac:dyDescent="0.3">
      <c r="A2873" s="4" t="s">
        <v>567</v>
      </c>
      <c r="B2873" s="4" t="s">
        <v>264</v>
      </c>
      <c r="C2873" s="4" t="s">
        <v>265</v>
      </c>
      <c r="D2873" s="4" t="s">
        <v>574</v>
      </c>
      <c r="E2873" s="4" t="s">
        <v>575</v>
      </c>
      <c r="F2873" s="4" t="s">
        <v>84</v>
      </c>
      <c r="G2873" s="4" t="s">
        <v>85</v>
      </c>
      <c r="H2873" s="12"/>
      <c r="I2873" s="12"/>
      <c r="J2873" s="11">
        <v>365</v>
      </c>
      <c r="K2873" s="11">
        <v>415.75</v>
      </c>
      <c r="L2873" s="12"/>
      <c r="M2873" s="11">
        <v>131.52000000000001</v>
      </c>
      <c r="N2873" s="11">
        <v>61.84</v>
      </c>
      <c r="O2873" s="11">
        <v>706.34</v>
      </c>
      <c r="P2873" s="11">
        <v>231.52</v>
      </c>
      <c r="Q2873" s="11">
        <v>156.26</v>
      </c>
      <c r="R2873" s="12"/>
      <c r="S2873" s="12"/>
      <c r="T2873" s="10">
        <v>2068.23</v>
      </c>
    </row>
    <row r="2874" spans="1:20" ht="15.75" thickBot="1" x14ac:dyDescent="0.3">
      <c r="A2874" s="4" t="s">
        <v>567</v>
      </c>
      <c r="B2874" s="4" t="s">
        <v>264</v>
      </c>
      <c r="C2874" s="4" t="s">
        <v>265</v>
      </c>
      <c r="D2874" s="4" t="s">
        <v>574</v>
      </c>
      <c r="E2874" s="4" t="s">
        <v>575</v>
      </c>
      <c r="F2874" s="4" t="s">
        <v>256</v>
      </c>
      <c r="G2874" s="4" t="s">
        <v>257</v>
      </c>
      <c r="H2874" s="8"/>
      <c r="I2874" s="8"/>
      <c r="J2874" s="8"/>
      <c r="K2874" s="8"/>
      <c r="L2874" s="8"/>
      <c r="M2874" s="8"/>
      <c r="N2874" s="8"/>
      <c r="O2874" s="9">
        <v>144.44999999999999</v>
      </c>
      <c r="P2874" s="9">
        <v>212.8</v>
      </c>
      <c r="Q2874" s="8"/>
      <c r="R2874" s="8"/>
      <c r="S2874" s="8"/>
      <c r="T2874" s="10">
        <v>357.25</v>
      </c>
    </row>
    <row r="2875" spans="1:20" ht="15.75" thickBot="1" x14ac:dyDescent="0.3">
      <c r="A2875" s="4" t="s">
        <v>567</v>
      </c>
      <c r="B2875" s="4" t="s">
        <v>264</v>
      </c>
      <c r="C2875" s="4" t="s">
        <v>265</v>
      </c>
      <c r="D2875" s="4" t="s">
        <v>574</v>
      </c>
      <c r="E2875" s="4" t="s">
        <v>575</v>
      </c>
      <c r="F2875" s="4" t="s">
        <v>50</v>
      </c>
      <c r="G2875" s="4" t="s">
        <v>51</v>
      </c>
      <c r="H2875" s="11">
        <v>510.2</v>
      </c>
      <c r="I2875" s="12"/>
      <c r="J2875" s="12"/>
      <c r="K2875" s="12"/>
      <c r="L2875" s="12"/>
      <c r="M2875" s="12"/>
      <c r="N2875" s="12"/>
      <c r="O2875" s="12"/>
      <c r="P2875" s="12"/>
      <c r="Q2875" s="11">
        <v>4372.6000000000004</v>
      </c>
      <c r="R2875" s="12"/>
      <c r="S2875" s="12"/>
      <c r="T2875" s="10">
        <v>4882.8</v>
      </c>
    </row>
    <row r="2876" spans="1:20" ht="15.75" thickBot="1" x14ac:dyDescent="0.3">
      <c r="A2876" s="4" t="s">
        <v>567</v>
      </c>
      <c r="B2876" s="4" t="s">
        <v>264</v>
      </c>
      <c r="C2876" s="4" t="s">
        <v>265</v>
      </c>
      <c r="D2876" s="4" t="s">
        <v>574</v>
      </c>
      <c r="E2876" s="4" t="s">
        <v>575</v>
      </c>
      <c r="F2876" s="4" t="s">
        <v>284</v>
      </c>
      <c r="G2876" s="4" t="s">
        <v>285</v>
      </c>
      <c r="H2876" s="8"/>
      <c r="I2876" s="8"/>
      <c r="J2876" s="8"/>
      <c r="K2876" s="8"/>
      <c r="L2876" s="9">
        <v>542</v>
      </c>
      <c r="M2876" s="8"/>
      <c r="N2876" s="8"/>
      <c r="O2876" s="8"/>
      <c r="P2876" s="8"/>
      <c r="Q2876" s="8"/>
      <c r="R2876" s="8"/>
      <c r="S2876" s="8"/>
      <c r="T2876" s="10">
        <v>542</v>
      </c>
    </row>
    <row r="2877" spans="1:20" ht="15.75" thickBot="1" x14ac:dyDescent="0.3">
      <c r="A2877" s="4" t="s">
        <v>567</v>
      </c>
      <c r="B2877" s="4" t="s">
        <v>264</v>
      </c>
      <c r="C2877" s="4" t="s">
        <v>265</v>
      </c>
      <c r="D2877" s="4" t="s">
        <v>574</v>
      </c>
      <c r="E2877" s="4" t="s">
        <v>575</v>
      </c>
      <c r="F2877" s="4" t="s">
        <v>353</v>
      </c>
      <c r="G2877" s="4" t="s">
        <v>354</v>
      </c>
      <c r="H2877" s="12"/>
      <c r="I2877" s="12"/>
      <c r="J2877" s="12"/>
      <c r="K2877" s="12"/>
      <c r="L2877" s="11">
        <v>-52.3</v>
      </c>
      <c r="M2877" s="12"/>
      <c r="N2877" s="12"/>
      <c r="O2877" s="12"/>
      <c r="P2877" s="12"/>
      <c r="Q2877" s="12"/>
      <c r="R2877" s="11">
        <v>-197.57</v>
      </c>
      <c r="S2877" s="12"/>
      <c r="T2877" s="10">
        <v>-249.87</v>
      </c>
    </row>
    <row r="2878" spans="1:20" ht="15.75" thickBot="1" x14ac:dyDescent="0.3">
      <c r="A2878" s="4" t="s">
        <v>567</v>
      </c>
      <c r="B2878" s="4" t="s">
        <v>264</v>
      </c>
      <c r="C2878" s="4" t="s">
        <v>265</v>
      </c>
      <c r="D2878" s="4" t="s">
        <v>574</v>
      </c>
      <c r="E2878" s="4" t="s">
        <v>575</v>
      </c>
      <c r="F2878" s="4" t="s">
        <v>65</v>
      </c>
      <c r="G2878" s="4" t="s">
        <v>66</v>
      </c>
      <c r="H2878" s="8"/>
      <c r="I2878" s="8"/>
      <c r="J2878" s="9">
        <v>985.06</v>
      </c>
      <c r="K2878" s="8"/>
      <c r="L2878" s="8"/>
      <c r="M2878" s="8"/>
      <c r="N2878" s="8"/>
      <c r="O2878" s="8"/>
      <c r="P2878" s="8"/>
      <c r="Q2878" s="9">
        <v>944.63</v>
      </c>
      <c r="R2878" s="8"/>
      <c r="S2878" s="8"/>
      <c r="T2878" s="10">
        <v>1929.69</v>
      </c>
    </row>
    <row r="2879" spans="1:20" ht="15.75" thickBot="1" x14ac:dyDescent="0.3">
      <c r="A2879" s="4" t="s">
        <v>567</v>
      </c>
      <c r="B2879" s="4" t="s">
        <v>264</v>
      </c>
      <c r="C2879" s="4" t="s">
        <v>265</v>
      </c>
      <c r="D2879" s="4" t="s">
        <v>574</v>
      </c>
      <c r="E2879" s="4" t="s">
        <v>575</v>
      </c>
      <c r="F2879" s="4" t="s">
        <v>56</v>
      </c>
      <c r="G2879" s="4" t="s">
        <v>57</v>
      </c>
      <c r="H2879" s="12"/>
      <c r="I2879" s="12"/>
      <c r="J2879" s="11">
        <v>1221.4000000000001</v>
      </c>
      <c r="K2879" s="11">
        <v>2360.41</v>
      </c>
      <c r="L2879" s="12"/>
      <c r="M2879" s="11">
        <v>795.08</v>
      </c>
      <c r="N2879" s="11">
        <v>187.84</v>
      </c>
      <c r="O2879" s="11">
        <v>4209.3</v>
      </c>
      <c r="P2879" s="11">
        <v>1213.5999999999999</v>
      </c>
      <c r="Q2879" s="12"/>
      <c r="R2879" s="12"/>
      <c r="S2879" s="12"/>
      <c r="T2879" s="10">
        <v>9987.6299999999992</v>
      </c>
    </row>
    <row r="2880" spans="1:20" ht="15.75" thickBot="1" x14ac:dyDescent="0.3">
      <c r="A2880" s="4" t="s">
        <v>567</v>
      </c>
      <c r="B2880" s="4" t="s">
        <v>264</v>
      </c>
      <c r="C2880" s="4" t="s">
        <v>265</v>
      </c>
      <c r="D2880" s="4" t="s">
        <v>574</v>
      </c>
      <c r="E2880" s="4" t="s">
        <v>575</v>
      </c>
      <c r="F2880" s="4" t="s">
        <v>68</v>
      </c>
      <c r="G2880" s="4" t="s">
        <v>69</v>
      </c>
      <c r="H2880" s="8"/>
      <c r="I2880" s="8"/>
      <c r="J2880" s="8"/>
      <c r="K2880" s="9">
        <v>152.86000000000001</v>
      </c>
      <c r="L2880" s="8"/>
      <c r="M2880" s="8"/>
      <c r="N2880" s="9">
        <v>186.04</v>
      </c>
      <c r="O2880" s="9">
        <v>60.65</v>
      </c>
      <c r="P2880" s="9">
        <v>186.04</v>
      </c>
      <c r="Q2880" s="8"/>
      <c r="R2880" s="8"/>
      <c r="S2880" s="8"/>
      <c r="T2880" s="10">
        <v>585.59</v>
      </c>
    </row>
    <row r="2881" spans="1:20" ht="15.75" thickBot="1" x14ac:dyDescent="0.3">
      <c r="A2881" s="4" t="s">
        <v>567</v>
      </c>
      <c r="B2881" s="4" t="s">
        <v>264</v>
      </c>
      <c r="C2881" s="4" t="s">
        <v>265</v>
      </c>
      <c r="D2881" s="4" t="s">
        <v>574</v>
      </c>
      <c r="E2881" s="4" t="s">
        <v>575</v>
      </c>
      <c r="F2881" s="4" t="s">
        <v>156</v>
      </c>
      <c r="G2881" s="4" t="s">
        <v>157</v>
      </c>
      <c r="H2881" s="12"/>
      <c r="I2881" s="12"/>
      <c r="J2881" s="12"/>
      <c r="K2881" s="12"/>
      <c r="L2881" s="12"/>
      <c r="M2881" s="12"/>
      <c r="N2881" s="12"/>
      <c r="O2881" s="12"/>
      <c r="P2881" s="12"/>
      <c r="Q2881" s="11">
        <v>42.86</v>
      </c>
      <c r="R2881" s="12"/>
      <c r="S2881" s="12"/>
      <c r="T2881" s="10">
        <v>42.86</v>
      </c>
    </row>
    <row r="2882" spans="1:20" ht="15.75" thickBot="1" x14ac:dyDescent="0.3">
      <c r="A2882" s="4" t="s">
        <v>567</v>
      </c>
      <c r="B2882" s="4" t="s">
        <v>264</v>
      </c>
      <c r="C2882" s="4" t="s">
        <v>265</v>
      </c>
      <c r="D2882" s="4" t="s">
        <v>576</v>
      </c>
      <c r="E2882" s="4" t="s">
        <v>577</v>
      </c>
      <c r="F2882" s="4" t="s">
        <v>92</v>
      </c>
      <c r="G2882" s="4" t="s">
        <v>93</v>
      </c>
      <c r="H2882" s="8"/>
      <c r="I2882" s="8"/>
      <c r="J2882" s="9">
        <v>76.900000000000006</v>
      </c>
      <c r="K2882" s="9">
        <v>237</v>
      </c>
      <c r="L2882" s="9">
        <v>132.85</v>
      </c>
      <c r="M2882" s="9">
        <v>115.72</v>
      </c>
      <c r="N2882" s="8"/>
      <c r="O2882" s="9">
        <v>147.15</v>
      </c>
      <c r="P2882" s="8"/>
      <c r="Q2882" s="8"/>
      <c r="R2882" s="9">
        <v>131.87</v>
      </c>
      <c r="S2882" s="8"/>
      <c r="T2882" s="10">
        <v>841.49</v>
      </c>
    </row>
    <row r="2883" spans="1:20" ht="15.75" thickBot="1" x14ac:dyDescent="0.3">
      <c r="A2883" s="4" t="s">
        <v>567</v>
      </c>
      <c r="B2883" s="4" t="s">
        <v>264</v>
      </c>
      <c r="C2883" s="4" t="s">
        <v>265</v>
      </c>
      <c r="D2883" s="4" t="s">
        <v>576</v>
      </c>
      <c r="E2883" s="4" t="s">
        <v>577</v>
      </c>
      <c r="F2883" s="4" t="s">
        <v>235</v>
      </c>
      <c r="G2883" s="4" t="s">
        <v>236</v>
      </c>
      <c r="H2883" s="12"/>
      <c r="I2883" s="12"/>
      <c r="J2883" s="12"/>
      <c r="K2883" s="11">
        <v>2.62</v>
      </c>
      <c r="L2883" s="12"/>
      <c r="M2883" s="12"/>
      <c r="N2883" s="12"/>
      <c r="O2883" s="12"/>
      <c r="P2883" s="12"/>
      <c r="Q2883" s="12"/>
      <c r="R2883" s="12"/>
      <c r="S2883" s="12"/>
      <c r="T2883" s="10">
        <v>2.62</v>
      </c>
    </row>
    <row r="2884" spans="1:20" ht="15.75" thickBot="1" x14ac:dyDescent="0.3">
      <c r="A2884" s="4" t="s">
        <v>567</v>
      </c>
      <c r="B2884" s="4" t="s">
        <v>264</v>
      </c>
      <c r="C2884" s="4" t="s">
        <v>265</v>
      </c>
      <c r="D2884" s="4" t="s">
        <v>576</v>
      </c>
      <c r="E2884" s="4" t="s">
        <v>577</v>
      </c>
      <c r="F2884" s="4" t="s">
        <v>351</v>
      </c>
      <c r="G2884" s="4" t="s">
        <v>352</v>
      </c>
      <c r="H2884" s="8"/>
      <c r="I2884" s="8"/>
      <c r="J2884" s="8"/>
      <c r="K2884" s="9">
        <v>0.13</v>
      </c>
      <c r="L2884" s="8"/>
      <c r="M2884" s="8"/>
      <c r="N2884" s="8"/>
      <c r="O2884" s="8"/>
      <c r="P2884" s="8"/>
      <c r="Q2884" s="8"/>
      <c r="R2884" s="8"/>
      <c r="S2884" s="8"/>
      <c r="T2884" s="10">
        <v>0.13</v>
      </c>
    </row>
    <row r="2885" spans="1:20" ht="15.75" thickBot="1" x14ac:dyDescent="0.3">
      <c r="A2885" s="4" t="s">
        <v>567</v>
      </c>
      <c r="B2885" s="4" t="s">
        <v>264</v>
      </c>
      <c r="C2885" s="4" t="s">
        <v>265</v>
      </c>
      <c r="D2885" s="4" t="s">
        <v>576</v>
      </c>
      <c r="E2885" s="4" t="s">
        <v>577</v>
      </c>
      <c r="F2885" s="4" t="s">
        <v>84</v>
      </c>
      <c r="G2885" s="4" t="s">
        <v>85</v>
      </c>
      <c r="H2885" s="11">
        <v>199.81</v>
      </c>
      <c r="I2885" s="11">
        <v>2.82</v>
      </c>
      <c r="J2885" s="11">
        <v>470.94</v>
      </c>
      <c r="K2885" s="11">
        <v>612.22</v>
      </c>
      <c r="L2885" s="11">
        <v>482.31</v>
      </c>
      <c r="M2885" s="11">
        <v>316.81</v>
      </c>
      <c r="N2885" s="11">
        <v>159.74</v>
      </c>
      <c r="O2885" s="11">
        <v>45.54</v>
      </c>
      <c r="P2885" s="11">
        <v>198.47</v>
      </c>
      <c r="Q2885" s="11">
        <v>64.540000000000006</v>
      </c>
      <c r="R2885" s="11">
        <v>150.35</v>
      </c>
      <c r="S2885" s="11">
        <v>93.77</v>
      </c>
      <c r="T2885" s="10">
        <v>2797.32</v>
      </c>
    </row>
    <row r="2886" spans="1:20" ht="15.75" thickBot="1" x14ac:dyDescent="0.3">
      <c r="A2886" s="4" t="s">
        <v>567</v>
      </c>
      <c r="B2886" s="4" t="s">
        <v>264</v>
      </c>
      <c r="C2886" s="4" t="s">
        <v>265</v>
      </c>
      <c r="D2886" s="4" t="s">
        <v>576</v>
      </c>
      <c r="E2886" s="4" t="s">
        <v>577</v>
      </c>
      <c r="F2886" s="4" t="s">
        <v>256</v>
      </c>
      <c r="G2886" s="4" t="s">
        <v>257</v>
      </c>
      <c r="H2886" s="8"/>
      <c r="I2886" s="8"/>
      <c r="J2886" s="8"/>
      <c r="K2886" s="8"/>
      <c r="L2886" s="8"/>
      <c r="M2886" s="8"/>
      <c r="N2886" s="8"/>
      <c r="O2886" s="8"/>
      <c r="P2886" s="8"/>
      <c r="Q2886" s="9">
        <v>433.35</v>
      </c>
      <c r="R2886" s="9">
        <v>75</v>
      </c>
      <c r="S2886" s="8"/>
      <c r="T2886" s="10">
        <v>508.35</v>
      </c>
    </row>
    <row r="2887" spans="1:20" ht="15.75" thickBot="1" x14ac:dyDescent="0.3">
      <c r="A2887" s="4" t="s">
        <v>567</v>
      </c>
      <c r="B2887" s="4" t="s">
        <v>264</v>
      </c>
      <c r="C2887" s="4" t="s">
        <v>265</v>
      </c>
      <c r="D2887" s="4" t="s">
        <v>576</v>
      </c>
      <c r="E2887" s="4" t="s">
        <v>577</v>
      </c>
      <c r="F2887" s="4" t="s">
        <v>353</v>
      </c>
      <c r="G2887" s="4" t="s">
        <v>354</v>
      </c>
      <c r="H2887" s="12"/>
      <c r="I2887" s="12"/>
      <c r="J2887" s="12"/>
      <c r="K2887" s="12"/>
      <c r="L2887" s="11">
        <v>-276.22000000000003</v>
      </c>
      <c r="M2887" s="12"/>
      <c r="N2887" s="12"/>
      <c r="O2887" s="12"/>
      <c r="P2887" s="12"/>
      <c r="Q2887" s="12"/>
      <c r="R2887" s="12"/>
      <c r="S2887" s="12"/>
      <c r="T2887" s="10">
        <v>-276.22000000000003</v>
      </c>
    </row>
    <row r="2888" spans="1:20" ht="15.75" thickBot="1" x14ac:dyDescent="0.3">
      <c r="A2888" s="4" t="s">
        <v>567</v>
      </c>
      <c r="B2888" s="4" t="s">
        <v>264</v>
      </c>
      <c r="C2888" s="4" t="s">
        <v>265</v>
      </c>
      <c r="D2888" s="4" t="s">
        <v>576</v>
      </c>
      <c r="E2888" s="4" t="s">
        <v>577</v>
      </c>
      <c r="F2888" s="4" t="s">
        <v>56</v>
      </c>
      <c r="G2888" s="4" t="s">
        <v>57</v>
      </c>
      <c r="H2888" s="9">
        <v>1207.9000000000001</v>
      </c>
      <c r="I2888" s="8"/>
      <c r="J2888" s="9">
        <v>2846.89</v>
      </c>
      <c r="K2888" s="9">
        <v>3357.83</v>
      </c>
      <c r="L2888" s="9">
        <v>2659.42</v>
      </c>
      <c r="M2888" s="9">
        <v>1915.16</v>
      </c>
      <c r="N2888" s="9">
        <v>749.3</v>
      </c>
      <c r="O2888" s="9">
        <v>275.27999999999997</v>
      </c>
      <c r="P2888" s="9">
        <v>1199.76</v>
      </c>
      <c r="Q2888" s="9">
        <v>390.18</v>
      </c>
      <c r="R2888" s="9">
        <v>908.88</v>
      </c>
      <c r="S2888" s="9">
        <v>566.88</v>
      </c>
      <c r="T2888" s="10">
        <v>16077.48</v>
      </c>
    </row>
    <row r="2889" spans="1:20" ht="15.75" thickBot="1" x14ac:dyDescent="0.3">
      <c r="A2889" s="4" t="s">
        <v>567</v>
      </c>
      <c r="B2889" s="4" t="s">
        <v>264</v>
      </c>
      <c r="C2889" s="4" t="s">
        <v>265</v>
      </c>
      <c r="D2889" s="4" t="s">
        <v>576</v>
      </c>
      <c r="E2889" s="4" t="s">
        <v>577</v>
      </c>
      <c r="F2889" s="4" t="s">
        <v>68</v>
      </c>
      <c r="G2889" s="4" t="s">
        <v>69</v>
      </c>
      <c r="H2889" s="12"/>
      <c r="I2889" s="11">
        <v>17.04</v>
      </c>
      <c r="J2889" s="12"/>
      <c r="K2889" s="11">
        <v>343.15</v>
      </c>
      <c r="L2889" s="11">
        <v>256.25</v>
      </c>
      <c r="M2889" s="12"/>
      <c r="N2889" s="11">
        <v>216.37</v>
      </c>
      <c r="O2889" s="12"/>
      <c r="P2889" s="12"/>
      <c r="Q2889" s="12"/>
      <c r="R2889" s="12"/>
      <c r="S2889" s="12"/>
      <c r="T2889" s="10">
        <v>832.81</v>
      </c>
    </row>
    <row r="2890" spans="1:20" ht="15.75" thickBot="1" x14ac:dyDescent="0.3">
      <c r="A2890" s="4" t="s">
        <v>567</v>
      </c>
      <c r="B2890" s="4" t="s">
        <v>266</v>
      </c>
      <c r="C2890" s="4" t="s">
        <v>267</v>
      </c>
      <c r="D2890" s="4" t="s">
        <v>578</v>
      </c>
      <c r="E2890" s="4" t="s">
        <v>579</v>
      </c>
      <c r="F2890" s="4" t="s">
        <v>44</v>
      </c>
      <c r="G2890" s="4" t="s">
        <v>45</v>
      </c>
      <c r="H2890" s="13">
        <v>0</v>
      </c>
      <c r="I2890" s="8"/>
      <c r="J2890" s="8"/>
      <c r="K2890" s="8"/>
      <c r="L2890" s="8"/>
      <c r="M2890" s="8"/>
      <c r="N2890" s="8"/>
      <c r="O2890" s="8"/>
      <c r="P2890" s="8"/>
      <c r="Q2890" s="8"/>
      <c r="R2890" s="8"/>
      <c r="S2890" s="8"/>
      <c r="T2890" s="14">
        <v>0</v>
      </c>
    </row>
    <row r="2891" spans="1:20" ht="15.75" thickBot="1" x14ac:dyDescent="0.3">
      <c r="A2891" s="4" t="s">
        <v>567</v>
      </c>
      <c r="B2891" s="4" t="s">
        <v>266</v>
      </c>
      <c r="C2891" s="4" t="s">
        <v>267</v>
      </c>
      <c r="D2891" s="4" t="s">
        <v>578</v>
      </c>
      <c r="E2891" s="4" t="s">
        <v>579</v>
      </c>
      <c r="F2891" s="4" t="s">
        <v>180</v>
      </c>
      <c r="G2891" s="4" t="s">
        <v>181</v>
      </c>
      <c r="H2891" s="11">
        <v>609.91999999999996</v>
      </c>
      <c r="I2891" s="11">
        <v>304.95999999999998</v>
      </c>
      <c r="J2891" s="11">
        <v>233.13</v>
      </c>
      <c r="K2891" s="12"/>
      <c r="L2891" s="12"/>
      <c r="M2891" s="12"/>
      <c r="N2891" s="11">
        <v>155.41999999999999</v>
      </c>
      <c r="O2891" s="12"/>
      <c r="P2891" s="12"/>
      <c r="Q2891" s="12"/>
      <c r="R2891" s="11">
        <v>155.41999999999999</v>
      </c>
      <c r="S2891" s="11">
        <v>155.41999999999999</v>
      </c>
      <c r="T2891" s="10">
        <v>1614.27</v>
      </c>
    </row>
    <row r="2892" spans="1:20" ht="15.75" thickBot="1" x14ac:dyDescent="0.3">
      <c r="A2892" s="4" t="s">
        <v>567</v>
      </c>
      <c r="B2892" s="4" t="s">
        <v>170</v>
      </c>
      <c r="C2892" s="4" t="s">
        <v>171</v>
      </c>
      <c r="D2892" s="4" t="s">
        <v>580</v>
      </c>
      <c r="E2892" s="4" t="s">
        <v>581</v>
      </c>
      <c r="F2892" s="4" t="s">
        <v>582</v>
      </c>
      <c r="G2892" s="4" t="s">
        <v>583</v>
      </c>
      <c r="H2892" s="8"/>
      <c r="I2892" s="8"/>
      <c r="J2892" s="8"/>
      <c r="K2892" s="8"/>
      <c r="L2892" s="9">
        <v>943.2</v>
      </c>
      <c r="M2892" s="9">
        <v>-943.2</v>
      </c>
      <c r="N2892" s="8"/>
      <c r="O2892" s="8"/>
      <c r="P2892" s="8"/>
      <c r="Q2892" s="8"/>
      <c r="R2892" s="8"/>
      <c r="S2892" s="8"/>
      <c r="T2892" s="14">
        <v>0</v>
      </c>
    </row>
    <row r="2893" spans="1:20" ht="15.75" thickBot="1" x14ac:dyDescent="0.3">
      <c r="A2893" s="4" t="s">
        <v>567</v>
      </c>
      <c r="B2893" s="4" t="s">
        <v>170</v>
      </c>
      <c r="C2893" s="4" t="s">
        <v>171</v>
      </c>
      <c r="D2893" s="4" t="s">
        <v>580</v>
      </c>
      <c r="E2893" s="4" t="s">
        <v>581</v>
      </c>
      <c r="F2893" s="4" t="s">
        <v>50</v>
      </c>
      <c r="G2893" s="4" t="s">
        <v>51</v>
      </c>
      <c r="H2893" s="12"/>
      <c r="I2893" s="12"/>
      <c r="J2893" s="12"/>
      <c r="K2893" s="12"/>
      <c r="L2893" s="12"/>
      <c r="M2893" s="11">
        <v>943.2</v>
      </c>
      <c r="N2893" s="12"/>
      <c r="O2893" s="12"/>
      <c r="P2893" s="12"/>
      <c r="Q2893" s="11">
        <v>1125.5999999999999</v>
      </c>
      <c r="R2893" s="12"/>
      <c r="S2893" s="12"/>
      <c r="T2893" s="10">
        <v>2068.8000000000002</v>
      </c>
    </row>
    <row r="2894" spans="1:20" ht="15.75" thickBot="1" x14ac:dyDescent="0.3">
      <c r="A2894" s="4" t="s">
        <v>567</v>
      </c>
      <c r="B2894" s="4" t="s">
        <v>170</v>
      </c>
      <c r="C2894" s="4" t="s">
        <v>171</v>
      </c>
      <c r="D2894" s="4" t="s">
        <v>584</v>
      </c>
      <c r="E2894" s="4" t="s">
        <v>585</v>
      </c>
      <c r="F2894" s="4" t="s">
        <v>272</v>
      </c>
      <c r="G2894" s="4" t="s">
        <v>273</v>
      </c>
      <c r="H2894" s="8"/>
      <c r="I2894" s="8"/>
      <c r="J2894" s="8"/>
      <c r="K2894" s="8"/>
      <c r="L2894" s="8"/>
      <c r="M2894" s="8"/>
      <c r="N2894" s="8"/>
      <c r="O2894" s="8"/>
      <c r="P2894" s="8"/>
      <c r="Q2894" s="9">
        <v>553.24</v>
      </c>
      <c r="R2894" s="8"/>
      <c r="S2894" s="8"/>
      <c r="T2894" s="10">
        <v>553.24</v>
      </c>
    </row>
    <row r="2895" spans="1:20" ht="15.75" thickBot="1" x14ac:dyDescent="0.3">
      <c r="A2895" s="4" t="s">
        <v>567</v>
      </c>
      <c r="B2895" s="4" t="s">
        <v>170</v>
      </c>
      <c r="C2895" s="4" t="s">
        <v>171</v>
      </c>
      <c r="D2895" s="4" t="s">
        <v>584</v>
      </c>
      <c r="E2895" s="4" t="s">
        <v>585</v>
      </c>
      <c r="F2895" s="4" t="s">
        <v>84</v>
      </c>
      <c r="G2895" s="4" t="s">
        <v>85</v>
      </c>
      <c r="H2895" s="12"/>
      <c r="I2895" s="12"/>
      <c r="J2895" s="12"/>
      <c r="K2895" s="12"/>
      <c r="L2895" s="12"/>
      <c r="M2895" s="12"/>
      <c r="N2895" s="12"/>
      <c r="O2895" s="12"/>
      <c r="P2895" s="12"/>
      <c r="Q2895" s="11">
        <v>297.48</v>
      </c>
      <c r="R2895" s="12"/>
      <c r="S2895" s="12"/>
      <c r="T2895" s="10">
        <v>297.48</v>
      </c>
    </row>
    <row r="2896" spans="1:20" ht="15.75" thickBot="1" x14ac:dyDescent="0.3">
      <c r="A2896" s="4" t="s">
        <v>567</v>
      </c>
      <c r="B2896" s="4" t="s">
        <v>170</v>
      </c>
      <c r="C2896" s="4" t="s">
        <v>171</v>
      </c>
      <c r="D2896" s="4" t="s">
        <v>584</v>
      </c>
      <c r="E2896" s="4" t="s">
        <v>585</v>
      </c>
      <c r="F2896" s="4" t="s">
        <v>56</v>
      </c>
      <c r="G2896" s="4" t="s">
        <v>57</v>
      </c>
      <c r="H2896" s="8"/>
      <c r="I2896" s="8"/>
      <c r="J2896" s="8"/>
      <c r="K2896" s="8"/>
      <c r="L2896" s="8"/>
      <c r="M2896" s="8"/>
      <c r="N2896" s="8"/>
      <c r="O2896" s="8"/>
      <c r="P2896" s="8"/>
      <c r="Q2896" s="9">
        <v>1798.32</v>
      </c>
      <c r="R2896" s="8"/>
      <c r="S2896" s="8"/>
      <c r="T2896" s="10">
        <v>1798.32</v>
      </c>
    </row>
    <row r="2897" spans="1:20" ht="15.75" thickBot="1" x14ac:dyDescent="0.3">
      <c r="A2897" s="4" t="s">
        <v>567</v>
      </c>
      <c r="B2897" s="4" t="s">
        <v>170</v>
      </c>
      <c r="C2897" s="4" t="s">
        <v>171</v>
      </c>
      <c r="D2897" s="4" t="s">
        <v>572</v>
      </c>
      <c r="E2897" s="4" t="s">
        <v>573</v>
      </c>
      <c r="F2897" s="4" t="s">
        <v>84</v>
      </c>
      <c r="G2897" s="4" t="s">
        <v>85</v>
      </c>
      <c r="H2897" s="12"/>
      <c r="I2897" s="11">
        <v>31.06</v>
      </c>
      <c r="J2897" s="11">
        <v>578.03</v>
      </c>
      <c r="K2897" s="12"/>
      <c r="L2897" s="12"/>
      <c r="M2897" s="11">
        <v>307.38</v>
      </c>
      <c r="N2897" s="12"/>
      <c r="O2897" s="12"/>
      <c r="P2897" s="11">
        <v>329.98</v>
      </c>
      <c r="Q2897" s="12"/>
      <c r="R2897" s="12"/>
      <c r="S2897" s="11">
        <v>35.17</v>
      </c>
      <c r="T2897" s="10">
        <v>1281.6199999999999</v>
      </c>
    </row>
    <row r="2898" spans="1:20" ht="15.75" thickBot="1" x14ac:dyDescent="0.3">
      <c r="A2898" s="4" t="s">
        <v>567</v>
      </c>
      <c r="B2898" s="4" t="s">
        <v>170</v>
      </c>
      <c r="C2898" s="4" t="s">
        <v>171</v>
      </c>
      <c r="D2898" s="4" t="s">
        <v>572</v>
      </c>
      <c r="E2898" s="4" t="s">
        <v>573</v>
      </c>
      <c r="F2898" s="4" t="s">
        <v>56</v>
      </c>
      <c r="G2898" s="4" t="s">
        <v>57</v>
      </c>
      <c r="H2898" s="8"/>
      <c r="I2898" s="9">
        <v>187.76</v>
      </c>
      <c r="J2898" s="9">
        <v>3361.71</v>
      </c>
      <c r="K2898" s="8"/>
      <c r="L2898" s="8"/>
      <c r="M2898" s="9">
        <v>1858.14</v>
      </c>
      <c r="N2898" s="8"/>
      <c r="O2898" s="8"/>
      <c r="P2898" s="9">
        <v>1892.55</v>
      </c>
      <c r="Q2898" s="8"/>
      <c r="R2898" s="8"/>
      <c r="S2898" s="9">
        <v>212.58</v>
      </c>
      <c r="T2898" s="10">
        <v>7512.74</v>
      </c>
    </row>
    <row r="2899" spans="1:20" ht="15.75" thickBot="1" x14ac:dyDescent="0.3">
      <c r="A2899" s="4" t="s">
        <v>567</v>
      </c>
      <c r="B2899" s="4" t="s">
        <v>170</v>
      </c>
      <c r="C2899" s="4" t="s">
        <v>171</v>
      </c>
      <c r="D2899" s="4" t="s">
        <v>572</v>
      </c>
      <c r="E2899" s="4" t="s">
        <v>573</v>
      </c>
      <c r="F2899" s="4" t="s">
        <v>68</v>
      </c>
      <c r="G2899" s="4" t="s">
        <v>69</v>
      </c>
      <c r="H2899" s="12"/>
      <c r="I2899" s="12"/>
      <c r="J2899" s="11">
        <v>132.57</v>
      </c>
      <c r="K2899" s="12"/>
      <c r="L2899" s="12"/>
      <c r="M2899" s="12"/>
      <c r="N2899" s="12"/>
      <c r="O2899" s="12"/>
      <c r="P2899" s="11">
        <v>102.24</v>
      </c>
      <c r="Q2899" s="12"/>
      <c r="R2899" s="12"/>
      <c r="S2899" s="12"/>
      <c r="T2899" s="10">
        <v>234.81</v>
      </c>
    </row>
    <row r="2900" spans="1:20" ht="15.75" thickBot="1" x14ac:dyDescent="0.3">
      <c r="A2900" s="4" t="s">
        <v>567</v>
      </c>
      <c r="B2900" s="4" t="s">
        <v>170</v>
      </c>
      <c r="C2900" s="4" t="s">
        <v>171</v>
      </c>
      <c r="D2900" s="4" t="s">
        <v>574</v>
      </c>
      <c r="E2900" s="4" t="s">
        <v>575</v>
      </c>
      <c r="F2900" s="4" t="s">
        <v>61</v>
      </c>
      <c r="G2900" s="4" t="s">
        <v>62</v>
      </c>
      <c r="H2900" s="8"/>
      <c r="I2900" s="8"/>
      <c r="J2900" s="8"/>
      <c r="K2900" s="8"/>
      <c r="L2900" s="9">
        <v>268.85000000000002</v>
      </c>
      <c r="M2900" s="8"/>
      <c r="N2900" s="9">
        <v>53.67</v>
      </c>
      <c r="O2900" s="8"/>
      <c r="P2900" s="8"/>
      <c r="Q2900" s="9">
        <v>32</v>
      </c>
      <c r="R2900" s="8"/>
      <c r="S2900" s="8"/>
      <c r="T2900" s="10">
        <v>354.52</v>
      </c>
    </row>
    <row r="2901" spans="1:20" ht="15.75" thickBot="1" x14ac:dyDescent="0.3">
      <c r="A2901" s="4" t="s">
        <v>567</v>
      </c>
      <c r="B2901" s="4" t="s">
        <v>170</v>
      </c>
      <c r="C2901" s="4" t="s">
        <v>171</v>
      </c>
      <c r="D2901" s="4" t="s">
        <v>574</v>
      </c>
      <c r="E2901" s="4" t="s">
        <v>575</v>
      </c>
      <c r="F2901" s="4" t="s">
        <v>92</v>
      </c>
      <c r="G2901" s="4" t="s">
        <v>93</v>
      </c>
      <c r="H2901" s="11">
        <v>40.619999999999997</v>
      </c>
      <c r="I2901" s="12"/>
      <c r="J2901" s="11">
        <v>572.57000000000005</v>
      </c>
      <c r="K2901" s="12"/>
      <c r="L2901" s="11">
        <v>646.97</v>
      </c>
      <c r="M2901" s="11">
        <v>596.92999999999995</v>
      </c>
      <c r="N2901" s="11">
        <v>211.32</v>
      </c>
      <c r="O2901" s="11">
        <v>349.63</v>
      </c>
      <c r="P2901" s="11">
        <v>782.75</v>
      </c>
      <c r="Q2901" s="11">
        <v>1016.46</v>
      </c>
      <c r="R2901" s="11">
        <v>62.78</v>
      </c>
      <c r="S2901" s="12"/>
      <c r="T2901" s="10">
        <v>4280.03</v>
      </c>
    </row>
    <row r="2902" spans="1:20" ht="15.75" thickBot="1" x14ac:dyDescent="0.3">
      <c r="A2902" s="4" t="s">
        <v>567</v>
      </c>
      <c r="B2902" s="4" t="s">
        <v>170</v>
      </c>
      <c r="C2902" s="4" t="s">
        <v>171</v>
      </c>
      <c r="D2902" s="4" t="s">
        <v>574</v>
      </c>
      <c r="E2902" s="4" t="s">
        <v>575</v>
      </c>
      <c r="F2902" s="4" t="s">
        <v>235</v>
      </c>
      <c r="G2902" s="4" t="s">
        <v>236</v>
      </c>
      <c r="H2902" s="9">
        <v>-75.77</v>
      </c>
      <c r="I2902" s="9">
        <v>12.62</v>
      </c>
      <c r="J2902" s="9">
        <v>69.739999999999995</v>
      </c>
      <c r="K2902" s="9">
        <v>38.81</v>
      </c>
      <c r="L2902" s="9">
        <v>47.26</v>
      </c>
      <c r="M2902" s="9">
        <v>17.21</v>
      </c>
      <c r="N2902" s="9">
        <v>15.36</v>
      </c>
      <c r="O2902" s="9">
        <v>58.22</v>
      </c>
      <c r="P2902" s="9">
        <v>95.66</v>
      </c>
      <c r="Q2902" s="9">
        <v>34.29</v>
      </c>
      <c r="R2902" s="9">
        <v>109.92</v>
      </c>
      <c r="S2902" s="9">
        <v>26.45</v>
      </c>
      <c r="T2902" s="10">
        <v>449.77</v>
      </c>
    </row>
    <row r="2903" spans="1:20" ht="15.75" thickBot="1" x14ac:dyDescent="0.3">
      <c r="A2903" s="4" t="s">
        <v>567</v>
      </c>
      <c r="B2903" s="4" t="s">
        <v>170</v>
      </c>
      <c r="C2903" s="4" t="s">
        <v>171</v>
      </c>
      <c r="D2903" s="4" t="s">
        <v>574</v>
      </c>
      <c r="E2903" s="4" t="s">
        <v>575</v>
      </c>
      <c r="F2903" s="4" t="s">
        <v>351</v>
      </c>
      <c r="G2903" s="4" t="s">
        <v>352</v>
      </c>
      <c r="H2903" s="11">
        <v>-3.09</v>
      </c>
      <c r="I2903" s="11">
        <v>0.63</v>
      </c>
      <c r="J2903" s="11">
        <v>1.91</v>
      </c>
      <c r="K2903" s="11">
        <v>1.2</v>
      </c>
      <c r="L2903" s="11">
        <v>2.37</v>
      </c>
      <c r="M2903" s="11">
        <v>0.36</v>
      </c>
      <c r="N2903" s="11">
        <v>0.76</v>
      </c>
      <c r="O2903" s="11">
        <v>2.92</v>
      </c>
      <c r="P2903" s="11">
        <v>4.75</v>
      </c>
      <c r="Q2903" s="11">
        <v>1.72</v>
      </c>
      <c r="R2903" s="11">
        <v>5.51</v>
      </c>
      <c r="S2903" s="11">
        <v>1.33</v>
      </c>
      <c r="T2903" s="10">
        <v>20.37</v>
      </c>
    </row>
    <row r="2904" spans="1:20" ht="15.75" thickBot="1" x14ac:dyDescent="0.3">
      <c r="A2904" s="4" t="s">
        <v>567</v>
      </c>
      <c r="B2904" s="4" t="s">
        <v>170</v>
      </c>
      <c r="C2904" s="4" t="s">
        <v>171</v>
      </c>
      <c r="D2904" s="4" t="s">
        <v>574</v>
      </c>
      <c r="E2904" s="4" t="s">
        <v>575</v>
      </c>
      <c r="F2904" s="4" t="s">
        <v>270</v>
      </c>
      <c r="G2904" s="4" t="s">
        <v>271</v>
      </c>
      <c r="H2904" s="8"/>
      <c r="I2904" s="8"/>
      <c r="J2904" s="8"/>
      <c r="K2904" s="8"/>
      <c r="L2904" s="9">
        <v>46.02</v>
      </c>
      <c r="M2904" s="8"/>
      <c r="N2904" s="8"/>
      <c r="O2904" s="8"/>
      <c r="P2904" s="8"/>
      <c r="Q2904" s="8"/>
      <c r="R2904" s="8"/>
      <c r="S2904" s="8"/>
      <c r="T2904" s="10">
        <v>46.02</v>
      </c>
    </row>
    <row r="2905" spans="1:20" ht="15.75" thickBot="1" x14ac:dyDescent="0.3">
      <c r="A2905" s="4" t="s">
        <v>567</v>
      </c>
      <c r="B2905" s="4" t="s">
        <v>170</v>
      </c>
      <c r="C2905" s="4" t="s">
        <v>171</v>
      </c>
      <c r="D2905" s="4" t="s">
        <v>574</v>
      </c>
      <c r="E2905" s="4" t="s">
        <v>575</v>
      </c>
      <c r="F2905" s="4" t="s">
        <v>272</v>
      </c>
      <c r="G2905" s="4" t="s">
        <v>273</v>
      </c>
      <c r="H2905" s="12"/>
      <c r="I2905" s="11">
        <v>80.11</v>
      </c>
      <c r="J2905" s="11">
        <v>10</v>
      </c>
      <c r="K2905" s="11">
        <v>410.89</v>
      </c>
      <c r="L2905" s="11">
        <v>320.37</v>
      </c>
      <c r="M2905" s="11">
        <v>151.21</v>
      </c>
      <c r="N2905" s="12"/>
      <c r="O2905" s="11">
        <v>52.52</v>
      </c>
      <c r="P2905" s="11">
        <v>245.42</v>
      </c>
      <c r="Q2905" s="11">
        <v>273.02999999999997</v>
      </c>
      <c r="R2905" s="11">
        <v>383.63</v>
      </c>
      <c r="S2905" s="11">
        <v>50</v>
      </c>
      <c r="T2905" s="10">
        <v>1977.18</v>
      </c>
    </row>
    <row r="2906" spans="1:20" ht="15.75" thickBot="1" x14ac:dyDescent="0.3">
      <c r="A2906" s="4" t="s">
        <v>567</v>
      </c>
      <c r="B2906" s="4" t="s">
        <v>170</v>
      </c>
      <c r="C2906" s="4" t="s">
        <v>171</v>
      </c>
      <c r="D2906" s="4" t="s">
        <v>574</v>
      </c>
      <c r="E2906" s="4" t="s">
        <v>575</v>
      </c>
      <c r="F2906" s="4" t="s">
        <v>424</v>
      </c>
      <c r="G2906" s="4" t="s">
        <v>425</v>
      </c>
      <c r="H2906" s="8"/>
      <c r="I2906" s="8"/>
      <c r="J2906" s="8"/>
      <c r="K2906" s="8"/>
      <c r="L2906" s="9">
        <v>35.36</v>
      </c>
      <c r="M2906" s="8"/>
      <c r="N2906" s="8"/>
      <c r="O2906" s="8"/>
      <c r="P2906" s="8"/>
      <c r="Q2906" s="8"/>
      <c r="R2906" s="8"/>
      <c r="S2906" s="8"/>
      <c r="T2906" s="10">
        <v>35.36</v>
      </c>
    </row>
    <row r="2907" spans="1:20" ht="15.75" thickBot="1" x14ac:dyDescent="0.3">
      <c r="A2907" s="4" t="s">
        <v>567</v>
      </c>
      <c r="B2907" s="4" t="s">
        <v>170</v>
      </c>
      <c r="C2907" s="4" t="s">
        <v>171</v>
      </c>
      <c r="D2907" s="4" t="s">
        <v>574</v>
      </c>
      <c r="E2907" s="4" t="s">
        <v>575</v>
      </c>
      <c r="F2907" s="4" t="s">
        <v>84</v>
      </c>
      <c r="G2907" s="4" t="s">
        <v>85</v>
      </c>
      <c r="H2907" s="11">
        <v>153.65</v>
      </c>
      <c r="I2907" s="11">
        <v>1200.1300000000001</v>
      </c>
      <c r="J2907" s="11">
        <v>3095.65</v>
      </c>
      <c r="K2907" s="11">
        <v>2290.42</v>
      </c>
      <c r="L2907" s="11">
        <v>3300.79</v>
      </c>
      <c r="M2907" s="11">
        <v>1957.08</v>
      </c>
      <c r="N2907" s="11">
        <v>2147.2600000000002</v>
      </c>
      <c r="O2907" s="11">
        <v>2316.69</v>
      </c>
      <c r="P2907" s="11">
        <v>2439.4899999999998</v>
      </c>
      <c r="Q2907" s="11">
        <v>1914.08</v>
      </c>
      <c r="R2907" s="11">
        <v>3152.14</v>
      </c>
      <c r="S2907" s="11">
        <v>-5769.51</v>
      </c>
      <c r="T2907" s="10">
        <v>18197.87</v>
      </c>
    </row>
    <row r="2908" spans="1:20" ht="15.75" thickBot="1" x14ac:dyDescent="0.3">
      <c r="A2908" s="4" t="s">
        <v>567</v>
      </c>
      <c r="B2908" s="4" t="s">
        <v>170</v>
      </c>
      <c r="C2908" s="4" t="s">
        <v>171</v>
      </c>
      <c r="D2908" s="4" t="s">
        <v>574</v>
      </c>
      <c r="E2908" s="4" t="s">
        <v>575</v>
      </c>
      <c r="F2908" s="4" t="s">
        <v>44</v>
      </c>
      <c r="G2908" s="4" t="s">
        <v>45</v>
      </c>
      <c r="H2908" s="8"/>
      <c r="I2908" s="9">
        <v>255</v>
      </c>
      <c r="J2908" s="8"/>
      <c r="K2908" s="8"/>
      <c r="L2908" s="9">
        <v>5650.88</v>
      </c>
      <c r="M2908" s="9">
        <v>-1474.13</v>
      </c>
      <c r="N2908" s="8"/>
      <c r="O2908" s="8"/>
      <c r="P2908" s="9">
        <v>662.4</v>
      </c>
      <c r="Q2908" s="9">
        <v>-662.4</v>
      </c>
      <c r="R2908" s="8"/>
      <c r="S2908" s="8"/>
      <c r="T2908" s="10">
        <v>4431.75</v>
      </c>
    </row>
    <row r="2909" spans="1:20" ht="15.75" thickBot="1" x14ac:dyDescent="0.3">
      <c r="A2909" s="4" t="s">
        <v>567</v>
      </c>
      <c r="B2909" s="4" t="s">
        <v>170</v>
      </c>
      <c r="C2909" s="4" t="s">
        <v>171</v>
      </c>
      <c r="D2909" s="4" t="s">
        <v>574</v>
      </c>
      <c r="E2909" s="4" t="s">
        <v>575</v>
      </c>
      <c r="F2909" s="4" t="s">
        <v>290</v>
      </c>
      <c r="G2909" s="4" t="s">
        <v>291</v>
      </c>
      <c r="H2909" s="12"/>
      <c r="I2909" s="12"/>
      <c r="J2909" s="12"/>
      <c r="K2909" s="12"/>
      <c r="L2909" s="12"/>
      <c r="M2909" s="11">
        <v>588</v>
      </c>
      <c r="N2909" s="12"/>
      <c r="O2909" s="12"/>
      <c r="P2909" s="11">
        <v>720</v>
      </c>
      <c r="Q2909" s="11">
        <v>-80</v>
      </c>
      <c r="R2909" s="12"/>
      <c r="S2909" s="12"/>
      <c r="T2909" s="10">
        <v>1228</v>
      </c>
    </row>
    <row r="2910" spans="1:20" ht="15.75" thickBot="1" x14ac:dyDescent="0.3">
      <c r="A2910" s="4" t="s">
        <v>567</v>
      </c>
      <c r="B2910" s="4" t="s">
        <v>170</v>
      </c>
      <c r="C2910" s="4" t="s">
        <v>171</v>
      </c>
      <c r="D2910" s="4" t="s">
        <v>574</v>
      </c>
      <c r="E2910" s="4" t="s">
        <v>575</v>
      </c>
      <c r="F2910" s="4" t="s">
        <v>124</v>
      </c>
      <c r="G2910" s="4" t="s">
        <v>125</v>
      </c>
      <c r="H2910" s="9">
        <v>1026.2</v>
      </c>
      <c r="I2910" s="8"/>
      <c r="J2910" s="8"/>
      <c r="K2910" s="8"/>
      <c r="L2910" s="8"/>
      <c r="M2910" s="8"/>
      <c r="N2910" s="8"/>
      <c r="O2910" s="8"/>
      <c r="P2910" s="8"/>
      <c r="Q2910" s="8"/>
      <c r="R2910" s="8"/>
      <c r="S2910" s="8"/>
      <c r="T2910" s="10">
        <v>1026.2</v>
      </c>
    </row>
    <row r="2911" spans="1:20" ht="15.75" thickBot="1" x14ac:dyDescent="0.3">
      <c r="A2911" s="4" t="s">
        <v>567</v>
      </c>
      <c r="B2911" s="4" t="s">
        <v>170</v>
      </c>
      <c r="C2911" s="4" t="s">
        <v>171</v>
      </c>
      <c r="D2911" s="4" t="s">
        <v>574</v>
      </c>
      <c r="E2911" s="4" t="s">
        <v>575</v>
      </c>
      <c r="F2911" s="4" t="s">
        <v>280</v>
      </c>
      <c r="G2911" s="4" t="s">
        <v>281</v>
      </c>
      <c r="H2911" s="12"/>
      <c r="I2911" s="12"/>
      <c r="J2911" s="12"/>
      <c r="K2911" s="12"/>
      <c r="L2911" s="11">
        <v>2716.67</v>
      </c>
      <c r="M2911" s="12"/>
      <c r="N2911" s="12"/>
      <c r="O2911" s="12"/>
      <c r="P2911" s="12"/>
      <c r="Q2911" s="12"/>
      <c r="R2911" s="12"/>
      <c r="S2911" s="12"/>
      <c r="T2911" s="10">
        <v>2716.67</v>
      </c>
    </row>
    <row r="2912" spans="1:20" ht="15.75" thickBot="1" x14ac:dyDescent="0.3">
      <c r="A2912" s="4" t="s">
        <v>567</v>
      </c>
      <c r="B2912" s="4" t="s">
        <v>170</v>
      </c>
      <c r="C2912" s="4" t="s">
        <v>171</v>
      </c>
      <c r="D2912" s="4" t="s">
        <v>574</v>
      </c>
      <c r="E2912" s="4" t="s">
        <v>575</v>
      </c>
      <c r="F2912" s="4" t="s">
        <v>256</v>
      </c>
      <c r="G2912" s="4" t="s">
        <v>257</v>
      </c>
      <c r="H2912" s="9">
        <v>138</v>
      </c>
      <c r="I2912" s="9">
        <v>2918.5</v>
      </c>
      <c r="J2912" s="9">
        <v>1996.25</v>
      </c>
      <c r="K2912" s="9">
        <v>2380.4499999999998</v>
      </c>
      <c r="L2912" s="9">
        <v>4462.6499999999996</v>
      </c>
      <c r="M2912" s="9">
        <v>5246.63</v>
      </c>
      <c r="N2912" s="9">
        <v>1603.45</v>
      </c>
      <c r="O2912" s="9">
        <v>2317.75</v>
      </c>
      <c r="P2912" s="9">
        <v>1949.4</v>
      </c>
      <c r="Q2912" s="9">
        <v>1715.3</v>
      </c>
      <c r="R2912" s="9">
        <v>803.95</v>
      </c>
      <c r="S2912" s="9">
        <v>938.3</v>
      </c>
      <c r="T2912" s="10">
        <v>26470.63</v>
      </c>
    </row>
    <row r="2913" spans="1:20" ht="15.75" thickBot="1" x14ac:dyDescent="0.3">
      <c r="A2913" s="4" t="s">
        <v>567</v>
      </c>
      <c r="B2913" s="4" t="s">
        <v>170</v>
      </c>
      <c r="C2913" s="4" t="s">
        <v>171</v>
      </c>
      <c r="D2913" s="4" t="s">
        <v>574</v>
      </c>
      <c r="E2913" s="4" t="s">
        <v>575</v>
      </c>
      <c r="F2913" s="4" t="s">
        <v>50</v>
      </c>
      <c r="G2913" s="4" t="s">
        <v>51</v>
      </c>
      <c r="H2913" s="12"/>
      <c r="I2913" s="11">
        <v>2217.04</v>
      </c>
      <c r="J2913" s="11">
        <v>6915.7</v>
      </c>
      <c r="K2913" s="11">
        <v>513.32000000000005</v>
      </c>
      <c r="L2913" s="11">
        <v>6502.36</v>
      </c>
      <c r="M2913" s="11">
        <v>2570.6</v>
      </c>
      <c r="N2913" s="11">
        <v>1306.45</v>
      </c>
      <c r="O2913" s="11">
        <v>2913.32</v>
      </c>
      <c r="P2913" s="11">
        <v>3966.24</v>
      </c>
      <c r="Q2913" s="11">
        <v>3738.6</v>
      </c>
      <c r="R2913" s="11">
        <v>7351.18</v>
      </c>
      <c r="S2913" s="12"/>
      <c r="T2913" s="10">
        <v>37994.81</v>
      </c>
    </row>
    <row r="2914" spans="1:20" ht="15.75" thickBot="1" x14ac:dyDescent="0.3">
      <c r="A2914" s="4" t="s">
        <v>567</v>
      </c>
      <c r="B2914" s="4" t="s">
        <v>170</v>
      </c>
      <c r="C2914" s="4" t="s">
        <v>171</v>
      </c>
      <c r="D2914" s="4" t="s">
        <v>574</v>
      </c>
      <c r="E2914" s="4" t="s">
        <v>575</v>
      </c>
      <c r="F2914" s="4" t="s">
        <v>284</v>
      </c>
      <c r="G2914" s="4" t="s">
        <v>285</v>
      </c>
      <c r="H2914" s="9">
        <v>800</v>
      </c>
      <c r="I2914" s="9">
        <v>1942.6</v>
      </c>
      <c r="J2914" s="9">
        <v>451.52</v>
      </c>
      <c r="K2914" s="9">
        <v>570</v>
      </c>
      <c r="L2914" s="9">
        <v>527.6</v>
      </c>
      <c r="M2914" s="9">
        <v>906</v>
      </c>
      <c r="N2914" s="9">
        <v>1221</v>
      </c>
      <c r="O2914" s="9">
        <v>805.1</v>
      </c>
      <c r="P2914" s="9">
        <v>570</v>
      </c>
      <c r="Q2914" s="9">
        <v>440</v>
      </c>
      <c r="R2914" s="9">
        <v>737.5</v>
      </c>
      <c r="S2914" s="9">
        <v>975</v>
      </c>
      <c r="T2914" s="10">
        <v>9946.32</v>
      </c>
    </row>
    <row r="2915" spans="1:20" ht="15.75" thickBot="1" x14ac:dyDescent="0.3">
      <c r="A2915" s="4" t="s">
        <v>567</v>
      </c>
      <c r="B2915" s="4" t="s">
        <v>170</v>
      </c>
      <c r="C2915" s="4" t="s">
        <v>171</v>
      </c>
      <c r="D2915" s="4" t="s">
        <v>574</v>
      </c>
      <c r="E2915" s="4" t="s">
        <v>575</v>
      </c>
      <c r="F2915" s="4" t="s">
        <v>26</v>
      </c>
      <c r="G2915" s="4" t="s">
        <v>27</v>
      </c>
      <c r="H2915" s="11">
        <v>101.63</v>
      </c>
      <c r="I2915" s="11">
        <v>-552.44000000000005</v>
      </c>
      <c r="J2915" s="12"/>
      <c r="K2915" s="12"/>
      <c r="L2915" s="12"/>
      <c r="M2915" s="12"/>
      <c r="N2915" s="12"/>
      <c r="O2915" s="12"/>
      <c r="P2915" s="12"/>
      <c r="Q2915" s="12"/>
      <c r="R2915" s="12"/>
      <c r="S2915" s="12"/>
      <c r="T2915" s="10">
        <v>-450.81</v>
      </c>
    </row>
    <row r="2916" spans="1:20" ht="15.75" thickBot="1" x14ac:dyDescent="0.3">
      <c r="A2916" s="4" t="s">
        <v>567</v>
      </c>
      <c r="B2916" s="4" t="s">
        <v>170</v>
      </c>
      <c r="C2916" s="4" t="s">
        <v>171</v>
      </c>
      <c r="D2916" s="4" t="s">
        <v>574</v>
      </c>
      <c r="E2916" s="4" t="s">
        <v>575</v>
      </c>
      <c r="F2916" s="4" t="s">
        <v>260</v>
      </c>
      <c r="G2916" s="4" t="s">
        <v>261</v>
      </c>
      <c r="H2916" s="9">
        <v>905.59</v>
      </c>
      <c r="I2916" s="9">
        <v>552.44000000000005</v>
      </c>
      <c r="J2916" s="8"/>
      <c r="K2916" s="9">
        <v>501.63</v>
      </c>
      <c r="L2916" s="9">
        <v>75</v>
      </c>
      <c r="M2916" s="9">
        <v>478.55</v>
      </c>
      <c r="N2916" s="9">
        <v>434.63</v>
      </c>
      <c r="O2916" s="8"/>
      <c r="P2916" s="9">
        <v>450.81</v>
      </c>
      <c r="Q2916" s="8"/>
      <c r="R2916" s="8"/>
      <c r="S2916" s="8"/>
      <c r="T2916" s="10">
        <v>3398.65</v>
      </c>
    </row>
    <row r="2917" spans="1:20" ht="15.75" thickBot="1" x14ac:dyDescent="0.3">
      <c r="A2917" s="4" t="s">
        <v>567</v>
      </c>
      <c r="B2917" s="4" t="s">
        <v>170</v>
      </c>
      <c r="C2917" s="4" t="s">
        <v>171</v>
      </c>
      <c r="D2917" s="4" t="s">
        <v>574</v>
      </c>
      <c r="E2917" s="4" t="s">
        <v>575</v>
      </c>
      <c r="F2917" s="4" t="s">
        <v>353</v>
      </c>
      <c r="G2917" s="4" t="s">
        <v>354</v>
      </c>
      <c r="H2917" s="11">
        <v>-2116.09</v>
      </c>
      <c r="I2917" s="11">
        <v>-2352.7800000000002</v>
      </c>
      <c r="J2917" s="11">
        <v>-122.99</v>
      </c>
      <c r="K2917" s="11">
        <v>-1027.6300000000001</v>
      </c>
      <c r="L2917" s="11">
        <v>-3156.18</v>
      </c>
      <c r="M2917" s="11">
        <v>-5492.54</v>
      </c>
      <c r="N2917" s="11">
        <v>-340.24</v>
      </c>
      <c r="O2917" s="11">
        <v>-127.38</v>
      </c>
      <c r="P2917" s="12"/>
      <c r="Q2917" s="11">
        <v>-4880.7700000000004</v>
      </c>
      <c r="R2917" s="11">
        <v>-1844.76</v>
      </c>
      <c r="S2917" s="11">
        <v>-2517.81</v>
      </c>
      <c r="T2917" s="10">
        <v>-23979.17</v>
      </c>
    </row>
    <row r="2918" spans="1:20" ht="15.75" thickBot="1" x14ac:dyDescent="0.3">
      <c r="A2918" s="4" t="s">
        <v>567</v>
      </c>
      <c r="B2918" s="4" t="s">
        <v>170</v>
      </c>
      <c r="C2918" s="4" t="s">
        <v>171</v>
      </c>
      <c r="D2918" s="4" t="s">
        <v>574</v>
      </c>
      <c r="E2918" s="4" t="s">
        <v>575</v>
      </c>
      <c r="F2918" s="4" t="s">
        <v>286</v>
      </c>
      <c r="G2918" s="4" t="s">
        <v>287</v>
      </c>
      <c r="H2918" s="9">
        <v>25377.03</v>
      </c>
      <c r="I2918" s="8"/>
      <c r="J2918" s="8"/>
      <c r="K2918" s="8"/>
      <c r="L2918" s="8"/>
      <c r="M2918" s="9">
        <v>-16803.509999999998</v>
      </c>
      <c r="N2918" s="8"/>
      <c r="O2918" s="8"/>
      <c r="P2918" s="8"/>
      <c r="Q2918" s="8"/>
      <c r="R2918" s="8"/>
      <c r="S2918" s="9">
        <v>-26302.17</v>
      </c>
      <c r="T2918" s="10">
        <v>-17728.650000000001</v>
      </c>
    </row>
    <row r="2919" spans="1:20" ht="15.75" thickBot="1" x14ac:dyDescent="0.3">
      <c r="A2919" s="4" t="s">
        <v>567</v>
      </c>
      <c r="B2919" s="4" t="s">
        <v>170</v>
      </c>
      <c r="C2919" s="4" t="s">
        <v>171</v>
      </c>
      <c r="D2919" s="4" t="s">
        <v>574</v>
      </c>
      <c r="E2919" s="4" t="s">
        <v>575</v>
      </c>
      <c r="F2919" s="4" t="s">
        <v>180</v>
      </c>
      <c r="G2919" s="4" t="s">
        <v>181</v>
      </c>
      <c r="H2919" s="12"/>
      <c r="I2919" s="12"/>
      <c r="J2919" s="12"/>
      <c r="K2919" s="12"/>
      <c r="L2919" s="12"/>
      <c r="M2919" s="12"/>
      <c r="N2919" s="12"/>
      <c r="O2919" s="12"/>
      <c r="P2919" s="12"/>
      <c r="Q2919" s="11">
        <v>18.04</v>
      </c>
      <c r="R2919" s="12"/>
      <c r="S2919" s="11">
        <v>180.43</v>
      </c>
      <c r="T2919" s="10">
        <v>198.47</v>
      </c>
    </row>
    <row r="2920" spans="1:20" ht="15.75" thickBot="1" x14ac:dyDescent="0.3">
      <c r="A2920" s="4" t="s">
        <v>567</v>
      </c>
      <c r="B2920" s="4" t="s">
        <v>170</v>
      </c>
      <c r="C2920" s="4" t="s">
        <v>171</v>
      </c>
      <c r="D2920" s="4" t="s">
        <v>574</v>
      </c>
      <c r="E2920" s="4" t="s">
        <v>575</v>
      </c>
      <c r="F2920" s="4" t="s">
        <v>65</v>
      </c>
      <c r="G2920" s="4" t="s">
        <v>66</v>
      </c>
      <c r="H2920" s="8"/>
      <c r="I2920" s="8"/>
      <c r="J2920" s="8"/>
      <c r="K2920" s="9">
        <v>202.18</v>
      </c>
      <c r="L2920" s="9">
        <v>2212.08</v>
      </c>
      <c r="M2920" s="8"/>
      <c r="N2920" s="9">
        <v>167.18</v>
      </c>
      <c r="O2920" s="8"/>
      <c r="P2920" s="9">
        <v>2363.67</v>
      </c>
      <c r="Q2920" s="9">
        <v>384.91</v>
      </c>
      <c r="R2920" s="9">
        <v>1860.53</v>
      </c>
      <c r="S2920" s="9">
        <v>-991.08</v>
      </c>
      <c r="T2920" s="10">
        <v>6199.47</v>
      </c>
    </row>
    <row r="2921" spans="1:20" ht="15.75" thickBot="1" x14ac:dyDescent="0.3">
      <c r="A2921" s="4" t="s">
        <v>567</v>
      </c>
      <c r="B2921" s="4" t="s">
        <v>170</v>
      </c>
      <c r="C2921" s="4" t="s">
        <v>171</v>
      </c>
      <c r="D2921" s="4" t="s">
        <v>574</v>
      </c>
      <c r="E2921" s="4" t="s">
        <v>575</v>
      </c>
      <c r="F2921" s="4" t="s">
        <v>56</v>
      </c>
      <c r="G2921" s="4" t="s">
        <v>57</v>
      </c>
      <c r="H2921" s="11">
        <v>-63.68</v>
      </c>
      <c r="I2921" s="11">
        <v>7017.52</v>
      </c>
      <c r="J2921" s="11">
        <v>18107.25</v>
      </c>
      <c r="K2921" s="11">
        <v>11912.79</v>
      </c>
      <c r="L2921" s="11">
        <v>16326.71</v>
      </c>
      <c r="M2921" s="11">
        <v>10604.4</v>
      </c>
      <c r="N2921" s="11">
        <v>10203.209999999999</v>
      </c>
      <c r="O2921" s="11">
        <v>13602.32</v>
      </c>
      <c r="P2921" s="11">
        <v>11277.46</v>
      </c>
      <c r="Q2921" s="11">
        <v>9344.17</v>
      </c>
      <c r="R2921" s="11">
        <v>16513.830000000002</v>
      </c>
      <c r="S2921" s="11">
        <v>-30033.8</v>
      </c>
      <c r="T2921" s="10">
        <v>94812.18</v>
      </c>
    </row>
    <row r="2922" spans="1:20" ht="15.75" thickBot="1" x14ac:dyDescent="0.3">
      <c r="A2922" s="4" t="s">
        <v>567</v>
      </c>
      <c r="B2922" s="4" t="s">
        <v>170</v>
      </c>
      <c r="C2922" s="4" t="s">
        <v>171</v>
      </c>
      <c r="D2922" s="4" t="s">
        <v>574</v>
      </c>
      <c r="E2922" s="4" t="s">
        <v>575</v>
      </c>
      <c r="F2922" s="4" t="s">
        <v>68</v>
      </c>
      <c r="G2922" s="4" t="s">
        <v>69</v>
      </c>
      <c r="H2922" s="9">
        <v>992.48</v>
      </c>
      <c r="I2922" s="9">
        <v>237.53</v>
      </c>
      <c r="J2922" s="9">
        <v>606.51</v>
      </c>
      <c r="K2922" s="9">
        <v>1731.08</v>
      </c>
      <c r="L2922" s="9">
        <v>1415.09</v>
      </c>
      <c r="M2922" s="9">
        <v>1226.5</v>
      </c>
      <c r="N2922" s="9">
        <v>2610.21</v>
      </c>
      <c r="O2922" s="9">
        <v>402.47</v>
      </c>
      <c r="P2922" s="9">
        <v>1106.02</v>
      </c>
      <c r="Q2922" s="9">
        <v>1841.92</v>
      </c>
      <c r="R2922" s="9">
        <v>680.95</v>
      </c>
      <c r="S2922" s="9">
        <v>-3852.82</v>
      </c>
      <c r="T2922" s="10">
        <v>8997.94</v>
      </c>
    </row>
    <row r="2923" spans="1:20" ht="15.75" thickBot="1" x14ac:dyDescent="0.3">
      <c r="A2923" s="4" t="s">
        <v>567</v>
      </c>
      <c r="B2923" s="4" t="s">
        <v>170</v>
      </c>
      <c r="C2923" s="4" t="s">
        <v>171</v>
      </c>
      <c r="D2923" s="4" t="s">
        <v>574</v>
      </c>
      <c r="E2923" s="4" t="s">
        <v>575</v>
      </c>
      <c r="F2923" s="4" t="s">
        <v>154</v>
      </c>
      <c r="G2923" s="4" t="s">
        <v>155</v>
      </c>
      <c r="H2923" s="12"/>
      <c r="I2923" s="12"/>
      <c r="J2923" s="12"/>
      <c r="K2923" s="12"/>
      <c r="L2923" s="12"/>
      <c r="M2923" s="12"/>
      <c r="N2923" s="12"/>
      <c r="O2923" s="12"/>
      <c r="P2923" s="12"/>
      <c r="Q2923" s="11">
        <v>75.599999999999994</v>
      </c>
      <c r="R2923" s="12"/>
      <c r="S2923" s="12"/>
      <c r="T2923" s="10">
        <v>75.599999999999994</v>
      </c>
    </row>
    <row r="2924" spans="1:20" ht="15.75" thickBot="1" x14ac:dyDescent="0.3">
      <c r="A2924" s="4" t="s">
        <v>567</v>
      </c>
      <c r="B2924" s="4" t="s">
        <v>170</v>
      </c>
      <c r="C2924" s="4" t="s">
        <v>171</v>
      </c>
      <c r="D2924" s="4" t="s">
        <v>574</v>
      </c>
      <c r="E2924" s="4" t="s">
        <v>575</v>
      </c>
      <c r="F2924" s="4" t="s">
        <v>156</v>
      </c>
      <c r="G2924" s="4" t="s">
        <v>157</v>
      </c>
      <c r="H2924" s="8"/>
      <c r="I2924" s="8"/>
      <c r="J2924" s="8"/>
      <c r="K2924" s="9">
        <v>64.290000000000006</v>
      </c>
      <c r="L2924" s="9">
        <v>85.72</v>
      </c>
      <c r="M2924" s="8"/>
      <c r="N2924" s="9">
        <v>85.72</v>
      </c>
      <c r="O2924" s="8"/>
      <c r="P2924" s="9">
        <v>128.58000000000001</v>
      </c>
      <c r="Q2924" s="9">
        <v>107.15</v>
      </c>
      <c r="R2924" s="9">
        <v>85.72</v>
      </c>
      <c r="S2924" s="9">
        <v>-171.44</v>
      </c>
      <c r="T2924" s="10">
        <v>385.74</v>
      </c>
    </row>
    <row r="2925" spans="1:20" ht="15.75" thickBot="1" x14ac:dyDescent="0.3">
      <c r="A2925" s="4" t="s">
        <v>567</v>
      </c>
      <c r="B2925" s="4" t="s">
        <v>170</v>
      </c>
      <c r="C2925" s="4" t="s">
        <v>171</v>
      </c>
      <c r="D2925" s="4" t="s">
        <v>576</v>
      </c>
      <c r="E2925" s="4" t="s">
        <v>577</v>
      </c>
      <c r="F2925" s="4" t="s">
        <v>61</v>
      </c>
      <c r="G2925" s="4" t="s">
        <v>62</v>
      </c>
      <c r="H2925" s="12"/>
      <c r="I2925" s="12"/>
      <c r="J2925" s="12"/>
      <c r="K2925" s="11">
        <v>13.45</v>
      </c>
      <c r="L2925" s="12"/>
      <c r="M2925" s="12"/>
      <c r="N2925" s="12"/>
      <c r="O2925" s="12"/>
      <c r="P2925" s="12"/>
      <c r="Q2925" s="11">
        <v>565.34</v>
      </c>
      <c r="R2925" s="12"/>
      <c r="S2925" s="12"/>
      <c r="T2925" s="10">
        <v>578.79</v>
      </c>
    </row>
    <row r="2926" spans="1:20" ht="15.75" thickBot="1" x14ac:dyDescent="0.3">
      <c r="A2926" s="4" t="s">
        <v>567</v>
      </c>
      <c r="B2926" s="4" t="s">
        <v>170</v>
      </c>
      <c r="C2926" s="4" t="s">
        <v>171</v>
      </c>
      <c r="D2926" s="4" t="s">
        <v>576</v>
      </c>
      <c r="E2926" s="4" t="s">
        <v>577</v>
      </c>
      <c r="F2926" s="4" t="s">
        <v>92</v>
      </c>
      <c r="G2926" s="4" t="s">
        <v>93</v>
      </c>
      <c r="H2926" s="9">
        <v>-319.10000000000002</v>
      </c>
      <c r="I2926" s="8"/>
      <c r="J2926" s="8"/>
      <c r="K2926" s="9">
        <v>69.48</v>
      </c>
      <c r="L2926" s="8"/>
      <c r="M2926" s="9">
        <v>359.78</v>
      </c>
      <c r="N2926" s="9">
        <v>21.88</v>
      </c>
      <c r="O2926" s="9">
        <v>250.29</v>
      </c>
      <c r="P2926" s="8"/>
      <c r="Q2926" s="8"/>
      <c r="R2926" s="9">
        <v>328.82</v>
      </c>
      <c r="S2926" s="8"/>
      <c r="T2926" s="10">
        <v>711.15</v>
      </c>
    </row>
    <row r="2927" spans="1:20" ht="15.75" thickBot="1" x14ac:dyDescent="0.3">
      <c r="A2927" s="4" t="s">
        <v>567</v>
      </c>
      <c r="B2927" s="4" t="s">
        <v>170</v>
      </c>
      <c r="C2927" s="4" t="s">
        <v>171</v>
      </c>
      <c r="D2927" s="4" t="s">
        <v>576</v>
      </c>
      <c r="E2927" s="4" t="s">
        <v>577</v>
      </c>
      <c r="F2927" s="4" t="s">
        <v>235</v>
      </c>
      <c r="G2927" s="4" t="s">
        <v>236</v>
      </c>
      <c r="H2927" s="11">
        <v>5.54</v>
      </c>
      <c r="I2927" s="12"/>
      <c r="J2927" s="12"/>
      <c r="K2927" s="11">
        <v>2.73</v>
      </c>
      <c r="L2927" s="11">
        <v>5.13</v>
      </c>
      <c r="M2927" s="11">
        <v>371.48</v>
      </c>
      <c r="N2927" s="12"/>
      <c r="O2927" s="11">
        <v>3.29</v>
      </c>
      <c r="P2927" s="11">
        <v>0.17</v>
      </c>
      <c r="Q2927" s="11">
        <v>1.5</v>
      </c>
      <c r="R2927" s="11">
        <v>13.32</v>
      </c>
      <c r="S2927" s="12"/>
      <c r="T2927" s="10">
        <v>403.16</v>
      </c>
    </row>
    <row r="2928" spans="1:20" ht="15.75" thickBot="1" x14ac:dyDescent="0.3">
      <c r="A2928" s="4" t="s">
        <v>567</v>
      </c>
      <c r="B2928" s="4" t="s">
        <v>170</v>
      </c>
      <c r="C2928" s="4" t="s">
        <v>171</v>
      </c>
      <c r="D2928" s="4" t="s">
        <v>576</v>
      </c>
      <c r="E2928" s="4" t="s">
        <v>577</v>
      </c>
      <c r="F2928" s="4" t="s">
        <v>351</v>
      </c>
      <c r="G2928" s="4" t="s">
        <v>352</v>
      </c>
      <c r="H2928" s="9">
        <v>0.24</v>
      </c>
      <c r="I2928" s="8"/>
      <c r="J2928" s="8"/>
      <c r="K2928" s="9">
        <v>0.13</v>
      </c>
      <c r="L2928" s="9">
        <v>0.25</v>
      </c>
      <c r="M2928" s="9">
        <v>7.61</v>
      </c>
      <c r="N2928" s="8"/>
      <c r="O2928" s="9">
        <v>0.17</v>
      </c>
      <c r="P2928" s="9">
        <v>0.01</v>
      </c>
      <c r="Q2928" s="9">
        <v>0.08</v>
      </c>
      <c r="R2928" s="9">
        <v>0.67</v>
      </c>
      <c r="S2928" s="8"/>
      <c r="T2928" s="10">
        <v>9.16</v>
      </c>
    </row>
    <row r="2929" spans="1:20" ht="15.75" thickBot="1" x14ac:dyDescent="0.3">
      <c r="A2929" s="4" t="s">
        <v>567</v>
      </c>
      <c r="B2929" s="4" t="s">
        <v>170</v>
      </c>
      <c r="C2929" s="4" t="s">
        <v>171</v>
      </c>
      <c r="D2929" s="4" t="s">
        <v>576</v>
      </c>
      <c r="E2929" s="4" t="s">
        <v>577</v>
      </c>
      <c r="F2929" s="4" t="s">
        <v>272</v>
      </c>
      <c r="G2929" s="4" t="s">
        <v>273</v>
      </c>
      <c r="H2929" s="12"/>
      <c r="I2929" s="12"/>
      <c r="J2929" s="12"/>
      <c r="K2929" s="12"/>
      <c r="L2929" s="12"/>
      <c r="M2929" s="12"/>
      <c r="N2929" s="11">
        <v>256.52999999999997</v>
      </c>
      <c r="O2929" s="11">
        <v>286.25</v>
      </c>
      <c r="P2929" s="11">
        <v>451.66</v>
      </c>
      <c r="Q2929" s="11">
        <v>69.08</v>
      </c>
      <c r="R2929" s="11">
        <v>1458.31</v>
      </c>
      <c r="S2929" s="11">
        <v>2397.75</v>
      </c>
      <c r="T2929" s="10">
        <v>4919.58</v>
      </c>
    </row>
    <row r="2930" spans="1:20" ht="15.75" thickBot="1" x14ac:dyDescent="0.3">
      <c r="A2930" s="4" t="s">
        <v>567</v>
      </c>
      <c r="B2930" s="4" t="s">
        <v>170</v>
      </c>
      <c r="C2930" s="4" t="s">
        <v>171</v>
      </c>
      <c r="D2930" s="4" t="s">
        <v>576</v>
      </c>
      <c r="E2930" s="4" t="s">
        <v>577</v>
      </c>
      <c r="F2930" s="4" t="s">
        <v>84</v>
      </c>
      <c r="G2930" s="4" t="s">
        <v>85</v>
      </c>
      <c r="H2930" s="9">
        <v>2393.62</v>
      </c>
      <c r="I2930" s="9">
        <v>1527.1</v>
      </c>
      <c r="J2930" s="9">
        <v>829.17</v>
      </c>
      <c r="K2930" s="9">
        <v>1901.97</v>
      </c>
      <c r="L2930" s="9">
        <v>2529.0100000000002</v>
      </c>
      <c r="M2930" s="9">
        <v>3545.21</v>
      </c>
      <c r="N2930" s="9">
        <v>1502.44</v>
      </c>
      <c r="O2930" s="9">
        <v>4047.4</v>
      </c>
      <c r="P2930" s="9">
        <v>2547.85</v>
      </c>
      <c r="Q2930" s="9">
        <v>5956.63</v>
      </c>
      <c r="R2930" s="9">
        <v>3299.2</v>
      </c>
      <c r="S2930" s="9">
        <v>200.74</v>
      </c>
      <c r="T2930" s="10">
        <v>30280.34</v>
      </c>
    </row>
    <row r="2931" spans="1:20" ht="15.75" thickBot="1" x14ac:dyDescent="0.3">
      <c r="A2931" s="4" t="s">
        <v>567</v>
      </c>
      <c r="B2931" s="4" t="s">
        <v>170</v>
      </c>
      <c r="C2931" s="4" t="s">
        <v>171</v>
      </c>
      <c r="D2931" s="4" t="s">
        <v>576</v>
      </c>
      <c r="E2931" s="4" t="s">
        <v>577</v>
      </c>
      <c r="F2931" s="4" t="s">
        <v>44</v>
      </c>
      <c r="G2931" s="4" t="s">
        <v>45</v>
      </c>
      <c r="H2931" s="12"/>
      <c r="I2931" s="12"/>
      <c r="J2931" s="12"/>
      <c r="K2931" s="12"/>
      <c r="L2931" s="11">
        <v>686.25</v>
      </c>
      <c r="M2931" s="11">
        <v>-686.25</v>
      </c>
      <c r="N2931" s="11">
        <v>51.3</v>
      </c>
      <c r="O2931" s="12"/>
      <c r="P2931" s="11">
        <v>398.35</v>
      </c>
      <c r="Q2931" s="11">
        <v>3463.45</v>
      </c>
      <c r="R2931" s="12"/>
      <c r="S2931" s="12"/>
      <c r="T2931" s="10">
        <v>3913.1</v>
      </c>
    </row>
    <row r="2932" spans="1:20" ht="15.75" thickBot="1" x14ac:dyDescent="0.3">
      <c r="A2932" s="4" t="s">
        <v>567</v>
      </c>
      <c r="B2932" s="4" t="s">
        <v>170</v>
      </c>
      <c r="C2932" s="4" t="s">
        <v>171</v>
      </c>
      <c r="D2932" s="4" t="s">
        <v>576</v>
      </c>
      <c r="E2932" s="4" t="s">
        <v>577</v>
      </c>
      <c r="F2932" s="4" t="s">
        <v>274</v>
      </c>
      <c r="G2932" s="4" t="s">
        <v>275</v>
      </c>
      <c r="H2932" s="8"/>
      <c r="I2932" s="8"/>
      <c r="J2932" s="8"/>
      <c r="K2932" s="8"/>
      <c r="L2932" s="8"/>
      <c r="M2932" s="8"/>
      <c r="N2932" s="8"/>
      <c r="O2932" s="8"/>
      <c r="P2932" s="8"/>
      <c r="Q2932" s="8"/>
      <c r="R2932" s="9">
        <v>120</v>
      </c>
      <c r="S2932" s="9">
        <v>-120</v>
      </c>
      <c r="T2932" s="14">
        <v>0</v>
      </c>
    </row>
    <row r="2933" spans="1:20" ht="15.75" thickBot="1" x14ac:dyDescent="0.3">
      <c r="A2933" s="4" t="s">
        <v>567</v>
      </c>
      <c r="B2933" s="4" t="s">
        <v>170</v>
      </c>
      <c r="C2933" s="4" t="s">
        <v>171</v>
      </c>
      <c r="D2933" s="4" t="s">
        <v>576</v>
      </c>
      <c r="E2933" s="4" t="s">
        <v>577</v>
      </c>
      <c r="F2933" s="4" t="s">
        <v>124</v>
      </c>
      <c r="G2933" s="4" t="s">
        <v>125</v>
      </c>
      <c r="H2933" s="12"/>
      <c r="I2933" s="12"/>
      <c r="J2933" s="12"/>
      <c r="K2933" s="12"/>
      <c r="L2933" s="12"/>
      <c r="M2933" s="12"/>
      <c r="N2933" s="11">
        <v>366.5</v>
      </c>
      <c r="O2933" s="12"/>
      <c r="P2933" s="12"/>
      <c r="Q2933" s="12"/>
      <c r="R2933" s="12"/>
      <c r="S2933" s="12"/>
      <c r="T2933" s="10">
        <v>366.5</v>
      </c>
    </row>
    <row r="2934" spans="1:20" ht="15.75" thickBot="1" x14ac:dyDescent="0.3">
      <c r="A2934" s="4" t="s">
        <v>567</v>
      </c>
      <c r="B2934" s="4" t="s">
        <v>170</v>
      </c>
      <c r="C2934" s="4" t="s">
        <v>171</v>
      </c>
      <c r="D2934" s="4" t="s">
        <v>576</v>
      </c>
      <c r="E2934" s="4" t="s">
        <v>577</v>
      </c>
      <c r="F2934" s="4" t="s">
        <v>280</v>
      </c>
      <c r="G2934" s="4" t="s">
        <v>281</v>
      </c>
      <c r="H2934" s="9">
        <v>787.5</v>
      </c>
      <c r="I2934" s="8"/>
      <c r="J2934" s="9">
        <v>998.06</v>
      </c>
      <c r="K2934" s="9">
        <v>1050</v>
      </c>
      <c r="L2934" s="8"/>
      <c r="M2934" s="8"/>
      <c r="N2934" s="8"/>
      <c r="O2934" s="9">
        <v>1375</v>
      </c>
      <c r="P2934" s="9">
        <v>4955.5</v>
      </c>
      <c r="Q2934" s="9">
        <v>-4020.5</v>
      </c>
      <c r="R2934" s="8"/>
      <c r="S2934" s="8"/>
      <c r="T2934" s="10">
        <v>5145.5600000000004</v>
      </c>
    </row>
    <row r="2935" spans="1:20" ht="15.75" thickBot="1" x14ac:dyDescent="0.3">
      <c r="A2935" s="4" t="s">
        <v>567</v>
      </c>
      <c r="B2935" s="4" t="s">
        <v>170</v>
      </c>
      <c r="C2935" s="4" t="s">
        <v>171</v>
      </c>
      <c r="D2935" s="4" t="s">
        <v>576</v>
      </c>
      <c r="E2935" s="4" t="s">
        <v>577</v>
      </c>
      <c r="F2935" s="4" t="s">
        <v>282</v>
      </c>
      <c r="G2935" s="4" t="s">
        <v>283</v>
      </c>
      <c r="H2935" s="12"/>
      <c r="I2935" s="12"/>
      <c r="J2935" s="12"/>
      <c r="K2935" s="12"/>
      <c r="L2935" s="12"/>
      <c r="M2935" s="12"/>
      <c r="N2935" s="12"/>
      <c r="O2935" s="11">
        <v>270</v>
      </c>
      <c r="P2935" s="12"/>
      <c r="Q2935" s="12"/>
      <c r="R2935" s="12"/>
      <c r="S2935" s="12"/>
      <c r="T2935" s="10">
        <v>270</v>
      </c>
    </row>
    <row r="2936" spans="1:20" ht="15.75" thickBot="1" x14ac:dyDescent="0.3">
      <c r="A2936" s="4" t="s">
        <v>567</v>
      </c>
      <c r="B2936" s="4" t="s">
        <v>170</v>
      </c>
      <c r="C2936" s="4" t="s">
        <v>171</v>
      </c>
      <c r="D2936" s="4" t="s">
        <v>576</v>
      </c>
      <c r="E2936" s="4" t="s">
        <v>577</v>
      </c>
      <c r="F2936" s="4" t="s">
        <v>256</v>
      </c>
      <c r="G2936" s="4" t="s">
        <v>257</v>
      </c>
      <c r="H2936" s="9">
        <v>2347</v>
      </c>
      <c r="I2936" s="8"/>
      <c r="J2936" s="9">
        <v>490.85</v>
      </c>
      <c r="K2936" s="8"/>
      <c r="L2936" s="9">
        <v>1010.25</v>
      </c>
      <c r="M2936" s="9">
        <v>1169.25</v>
      </c>
      <c r="N2936" s="9">
        <v>205</v>
      </c>
      <c r="O2936" s="9">
        <v>491.6</v>
      </c>
      <c r="P2936" s="9">
        <v>2579.1</v>
      </c>
      <c r="Q2936" s="9">
        <v>699.65</v>
      </c>
      <c r="R2936" s="9">
        <v>5186.45</v>
      </c>
      <c r="S2936" s="9">
        <v>292.89999999999998</v>
      </c>
      <c r="T2936" s="10">
        <v>14472.05</v>
      </c>
    </row>
    <row r="2937" spans="1:20" ht="15.75" thickBot="1" x14ac:dyDescent="0.3">
      <c r="A2937" s="4" t="s">
        <v>567</v>
      </c>
      <c r="B2937" s="4" t="s">
        <v>170</v>
      </c>
      <c r="C2937" s="4" t="s">
        <v>171</v>
      </c>
      <c r="D2937" s="4" t="s">
        <v>576</v>
      </c>
      <c r="E2937" s="4" t="s">
        <v>577</v>
      </c>
      <c r="F2937" s="4" t="s">
        <v>50</v>
      </c>
      <c r="G2937" s="4" t="s">
        <v>51</v>
      </c>
      <c r="H2937" s="11">
        <v>938</v>
      </c>
      <c r="I2937" s="11">
        <v>750</v>
      </c>
      <c r="J2937" s="11">
        <v>1875</v>
      </c>
      <c r="K2937" s="11">
        <v>710</v>
      </c>
      <c r="L2937" s="12"/>
      <c r="M2937" s="12"/>
      <c r="N2937" s="12"/>
      <c r="O2937" s="11">
        <v>750</v>
      </c>
      <c r="P2937" s="12"/>
      <c r="Q2937" s="11">
        <v>650</v>
      </c>
      <c r="R2937" s="11">
        <v>3625.38</v>
      </c>
      <c r="S2937" s="11">
        <v>5750.48</v>
      </c>
      <c r="T2937" s="10">
        <v>15048.86</v>
      </c>
    </row>
    <row r="2938" spans="1:20" ht="15.75" thickBot="1" x14ac:dyDescent="0.3">
      <c r="A2938" s="4" t="s">
        <v>567</v>
      </c>
      <c r="B2938" s="4" t="s">
        <v>170</v>
      </c>
      <c r="C2938" s="4" t="s">
        <v>171</v>
      </c>
      <c r="D2938" s="4" t="s">
        <v>576</v>
      </c>
      <c r="E2938" s="4" t="s">
        <v>577</v>
      </c>
      <c r="F2938" s="4" t="s">
        <v>284</v>
      </c>
      <c r="G2938" s="4" t="s">
        <v>285</v>
      </c>
      <c r="H2938" s="9">
        <v>225</v>
      </c>
      <c r="I2938" s="8"/>
      <c r="J2938" s="8"/>
      <c r="K2938" s="9">
        <v>568.70000000000005</v>
      </c>
      <c r="L2938" s="9">
        <v>275</v>
      </c>
      <c r="M2938" s="8"/>
      <c r="N2938" s="9">
        <v>400</v>
      </c>
      <c r="O2938" s="9">
        <v>410</v>
      </c>
      <c r="P2938" s="9">
        <v>220</v>
      </c>
      <c r="Q2938" s="9">
        <v>1325</v>
      </c>
      <c r="R2938" s="9">
        <v>675</v>
      </c>
      <c r="S2938" s="8"/>
      <c r="T2938" s="10">
        <v>4098.7</v>
      </c>
    </row>
    <row r="2939" spans="1:20" ht="15.75" thickBot="1" x14ac:dyDescent="0.3">
      <c r="A2939" s="4" t="s">
        <v>567</v>
      </c>
      <c r="B2939" s="4" t="s">
        <v>170</v>
      </c>
      <c r="C2939" s="4" t="s">
        <v>171</v>
      </c>
      <c r="D2939" s="4" t="s">
        <v>576</v>
      </c>
      <c r="E2939" s="4" t="s">
        <v>577</v>
      </c>
      <c r="F2939" s="4" t="s">
        <v>26</v>
      </c>
      <c r="G2939" s="4" t="s">
        <v>27</v>
      </c>
      <c r="H2939" s="11">
        <v>-511.06</v>
      </c>
      <c r="I2939" s="12"/>
      <c r="J2939" s="12"/>
      <c r="K2939" s="12"/>
      <c r="L2939" s="12"/>
      <c r="M2939" s="12"/>
      <c r="N2939" s="12"/>
      <c r="O2939" s="12"/>
      <c r="P2939" s="12"/>
      <c r="Q2939" s="12"/>
      <c r="R2939" s="12"/>
      <c r="S2939" s="12"/>
      <c r="T2939" s="10">
        <v>-511.06</v>
      </c>
    </row>
    <row r="2940" spans="1:20" ht="15.75" thickBot="1" x14ac:dyDescent="0.3">
      <c r="A2940" s="4" t="s">
        <v>567</v>
      </c>
      <c r="B2940" s="4" t="s">
        <v>170</v>
      </c>
      <c r="C2940" s="4" t="s">
        <v>171</v>
      </c>
      <c r="D2940" s="4" t="s">
        <v>576</v>
      </c>
      <c r="E2940" s="4" t="s">
        <v>577</v>
      </c>
      <c r="F2940" s="4" t="s">
        <v>260</v>
      </c>
      <c r="G2940" s="4" t="s">
        <v>261</v>
      </c>
      <c r="H2940" s="9">
        <v>511.06</v>
      </c>
      <c r="I2940" s="8"/>
      <c r="J2940" s="8"/>
      <c r="K2940" s="8"/>
      <c r="L2940" s="8"/>
      <c r="M2940" s="8"/>
      <c r="N2940" s="8"/>
      <c r="O2940" s="9">
        <v>427.75</v>
      </c>
      <c r="P2940" s="8"/>
      <c r="Q2940" s="8"/>
      <c r="R2940" s="8"/>
      <c r="S2940" s="8"/>
      <c r="T2940" s="10">
        <v>938.81</v>
      </c>
    </row>
    <row r="2941" spans="1:20" ht="15.75" thickBot="1" x14ac:dyDescent="0.3">
      <c r="A2941" s="4" t="s">
        <v>567</v>
      </c>
      <c r="B2941" s="4" t="s">
        <v>170</v>
      </c>
      <c r="C2941" s="4" t="s">
        <v>171</v>
      </c>
      <c r="D2941" s="4" t="s">
        <v>576</v>
      </c>
      <c r="E2941" s="4" t="s">
        <v>577</v>
      </c>
      <c r="F2941" s="4" t="s">
        <v>207</v>
      </c>
      <c r="G2941" s="4" t="s">
        <v>208</v>
      </c>
      <c r="H2941" s="12"/>
      <c r="I2941" s="12"/>
      <c r="J2941" s="12"/>
      <c r="K2941" s="12"/>
      <c r="L2941" s="12"/>
      <c r="M2941" s="11">
        <v>151.34</v>
      </c>
      <c r="N2941" s="12"/>
      <c r="O2941" s="12"/>
      <c r="P2941" s="12"/>
      <c r="Q2941" s="12"/>
      <c r="R2941" s="12"/>
      <c r="S2941" s="12"/>
      <c r="T2941" s="10">
        <v>151.34</v>
      </c>
    </row>
    <row r="2942" spans="1:20" ht="15.75" thickBot="1" x14ac:dyDescent="0.3">
      <c r="A2942" s="4" t="s">
        <v>567</v>
      </c>
      <c r="B2942" s="4" t="s">
        <v>170</v>
      </c>
      <c r="C2942" s="4" t="s">
        <v>171</v>
      </c>
      <c r="D2942" s="4" t="s">
        <v>576</v>
      </c>
      <c r="E2942" s="4" t="s">
        <v>577</v>
      </c>
      <c r="F2942" s="4" t="s">
        <v>586</v>
      </c>
      <c r="G2942" s="4" t="s">
        <v>587</v>
      </c>
      <c r="H2942" s="9">
        <v>-525</v>
      </c>
      <c r="I2942" s="8"/>
      <c r="J2942" s="8"/>
      <c r="K2942" s="8"/>
      <c r="L2942" s="8"/>
      <c r="M2942" s="8"/>
      <c r="N2942" s="8"/>
      <c r="O2942" s="8"/>
      <c r="P2942" s="8"/>
      <c r="Q2942" s="8"/>
      <c r="R2942" s="8"/>
      <c r="S2942" s="8"/>
      <c r="T2942" s="10">
        <v>-525</v>
      </c>
    </row>
    <row r="2943" spans="1:20" ht="15.75" thickBot="1" x14ac:dyDescent="0.3">
      <c r="A2943" s="4" t="s">
        <v>567</v>
      </c>
      <c r="B2943" s="4" t="s">
        <v>170</v>
      </c>
      <c r="C2943" s="4" t="s">
        <v>171</v>
      </c>
      <c r="D2943" s="4" t="s">
        <v>576</v>
      </c>
      <c r="E2943" s="4" t="s">
        <v>577</v>
      </c>
      <c r="F2943" s="4" t="s">
        <v>102</v>
      </c>
      <c r="G2943" s="4" t="s">
        <v>103</v>
      </c>
      <c r="H2943" s="12"/>
      <c r="I2943" s="12"/>
      <c r="J2943" s="12"/>
      <c r="K2943" s="12"/>
      <c r="L2943" s="12"/>
      <c r="M2943" s="12"/>
      <c r="N2943" s="12"/>
      <c r="O2943" s="12"/>
      <c r="P2943" s="12"/>
      <c r="Q2943" s="12"/>
      <c r="R2943" s="12"/>
      <c r="S2943" s="11">
        <v>146.5</v>
      </c>
      <c r="T2943" s="10">
        <v>146.5</v>
      </c>
    </row>
    <row r="2944" spans="1:20" ht="15.75" thickBot="1" x14ac:dyDescent="0.3">
      <c r="A2944" s="4" t="s">
        <v>567</v>
      </c>
      <c r="B2944" s="4" t="s">
        <v>170</v>
      </c>
      <c r="C2944" s="4" t="s">
        <v>171</v>
      </c>
      <c r="D2944" s="4" t="s">
        <v>576</v>
      </c>
      <c r="E2944" s="4" t="s">
        <v>577</v>
      </c>
      <c r="F2944" s="4" t="s">
        <v>353</v>
      </c>
      <c r="G2944" s="4" t="s">
        <v>354</v>
      </c>
      <c r="H2944" s="8"/>
      <c r="I2944" s="8"/>
      <c r="J2944" s="8"/>
      <c r="K2944" s="8"/>
      <c r="L2944" s="9">
        <v>-358.89</v>
      </c>
      <c r="M2944" s="9">
        <v>-509.38</v>
      </c>
      <c r="N2944" s="9">
        <v>-1781.21</v>
      </c>
      <c r="O2944" s="8"/>
      <c r="P2944" s="8"/>
      <c r="Q2944" s="9">
        <v>-392.22</v>
      </c>
      <c r="R2944" s="9">
        <v>-421.39</v>
      </c>
      <c r="S2944" s="9">
        <v>-841.18</v>
      </c>
      <c r="T2944" s="10">
        <v>-4304.2700000000004</v>
      </c>
    </row>
    <row r="2945" spans="1:20" ht="15.75" thickBot="1" x14ac:dyDescent="0.3">
      <c r="A2945" s="4" t="s">
        <v>567</v>
      </c>
      <c r="B2945" s="4" t="s">
        <v>170</v>
      </c>
      <c r="C2945" s="4" t="s">
        <v>171</v>
      </c>
      <c r="D2945" s="4" t="s">
        <v>576</v>
      </c>
      <c r="E2945" s="4" t="s">
        <v>577</v>
      </c>
      <c r="F2945" s="4" t="s">
        <v>286</v>
      </c>
      <c r="G2945" s="4" t="s">
        <v>287</v>
      </c>
      <c r="H2945" s="11">
        <v>1957.84</v>
      </c>
      <c r="I2945" s="12"/>
      <c r="J2945" s="12"/>
      <c r="K2945" s="12"/>
      <c r="L2945" s="12"/>
      <c r="M2945" s="12"/>
      <c r="N2945" s="12"/>
      <c r="O2945" s="12"/>
      <c r="P2945" s="12"/>
      <c r="Q2945" s="12"/>
      <c r="R2945" s="12"/>
      <c r="S2945" s="11">
        <v>-7720.18</v>
      </c>
      <c r="T2945" s="10">
        <v>-5762.34</v>
      </c>
    </row>
    <row r="2946" spans="1:20" ht="15.75" thickBot="1" x14ac:dyDescent="0.3">
      <c r="A2946" s="4" t="s">
        <v>567</v>
      </c>
      <c r="B2946" s="4" t="s">
        <v>170</v>
      </c>
      <c r="C2946" s="4" t="s">
        <v>171</v>
      </c>
      <c r="D2946" s="4" t="s">
        <v>576</v>
      </c>
      <c r="E2946" s="4" t="s">
        <v>577</v>
      </c>
      <c r="F2946" s="4" t="s">
        <v>180</v>
      </c>
      <c r="G2946" s="4" t="s">
        <v>181</v>
      </c>
      <c r="H2946" s="8"/>
      <c r="I2946" s="8"/>
      <c r="J2946" s="8"/>
      <c r="K2946" s="8"/>
      <c r="L2946" s="9">
        <v>586.57000000000005</v>
      </c>
      <c r="M2946" s="8"/>
      <c r="N2946" s="8"/>
      <c r="O2946" s="8"/>
      <c r="P2946" s="8"/>
      <c r="Q2946" s="9">
        <v>348.78</v>
      </c>
      <c r="R2946" s="8"/>
      <c r="S2946" s="8"/>
      <c r="T2946" s="10">
        <v>935.35</v>
      </c>
    </row>
    <row r="2947" spans="1:20" ht="15.75" thickBot="1" x14ac:dyDescent="0.3">
      <c r="A2947" s="4" t="s">
        <v>567</v>
      </c>
      <c r="B2947" s="4" t="s">
        <v>170</v>
      </c>
      <c r="C2947" s="4" t="s">
        <v>171</v>
      </c>
      <c r="D2947" s="4" t="s">
        <v>576</v>
      </c>
      <c r="E2947" s="4" t="s">
        <v>577</v>
      </c>
      <c r="F2947" s="4" t="s">
        <v>65</v>
      </c>
      <c r="G2947" s="4" t="s">
        <v>66</v>
      </c>
      <c r="H2947" s="12"/>
      <c r="I2947" s="12"/>
      <c r="J2947" s="12"/>
      <c r="K2947" s="12"/>
      <c r="L2947" s="11">
        <v>258.07</v>
      </c>
      <c r="M2947" s="12"/>
      <c r="N2947" s="12"/>
      <c r="O2947" s="11">
        <v>343.5</v>
      </c>
      <c r="P2947" s="11">
        <v>153.36000000000001</v>
      </c>
      <c r="Q2947" s="12"/>
      <c r="R2947" s="12"/>
      <c r="S2947" s="12"/>
      <c r="T2947" s="10">
        <v>754.93</v>
      </c>
    </row>
    <row r="2948" spans="1:20" ht="15.75" thickBot="1" x14ac:dyDescent="0.3">
      <c r="A2948" s="4" t="s">
        <v>567</v>
      </c>
      <c r="B2948" s="4" t="s">
        <v>170</v>
      </c>
      <c r="C2948" s="4" t="s">
        <v>171</v>
      </c>
      <c r="D2948" s="4" t="s">
        <v>576</v>
      </c>
      <c r="E2948" s="4" t="s">
        <v>577</v>
      </c>
      <c r="F2948" s="4" t="s">
        <v>56</v>
      </c>
      <c r="G2948" s="4" t="s">
        <v>57</v>
      </c>
      <c r="H2948" s="9">
        <v>14044.5</v>
      </c>
      <c r="I2948" s="9">
        <v>9140.6</v>
      </c>
      <c r="J2948" s="9">
        <v>5012.47</v>
      </c>
      <c r="K2948" s="9">
        <v>11125.58</v>
      </c>
      <c r="L2948" s="9">
        <v>12451.11</v>
      </c>
      <c r="M2948" s="9">
        <v>20612.990000000002</v>
      </c>
      <c r="N2948" s="9">
        <v>9022.67</v>
      </c>
      <c r="O2948" s="9">
        <v>23933.99</v>
      </c>
      <c r="P2948" s="9">
        <v>14078.63</v>
      </c>
      <c r="Q2948" s="9">
        <v>32757.9</v>
      </c>
      <c r="R2948" s="9">
        <v>19607.57</v>
      </c>
      <c r="S2948" s="9">
        <v>1395.76</v>
      </c>
      <c r="T2948" s="10">
        <v>173183.77</v>
      </c>
    </row>
    <row r="2949" spans="1:20" ht="15.75" thickBot="1" x14ac:dyDescent="0.3">
      <c r="A2949" s="4" t="s">
        <v>567</v>
      </c>
      <c r="B2949" s="4" t="s">
        <v>170</v>
      </c>
      <c r="C2949" s="4" t="s">
        <v>171</v>
      </c>
      <c r="D2949" s="4" t="s">
        <v>576</v>
      </c>
      <c r="E2949" s="4" t="s">
        <v>577</v>
      </c>
      <c r="F2949" s="4" t="s">
        <v>68</v>
      </c>
      <c r="G2949" s="4" t="s">
        <v>69</v>
      </c>
      <c r="H2949" s="11">
        <v>425.41</v>
      </c>
      <c r="I2949" s="11">
        <v>90.98</v>
      </c>
      <c r="J2949" s="12"/>
      <c r="K2949" s="11">
        <v>372.22</v>
      </c>
      <c r="L2949" s="11">
        <v>2579.1799999999998</v>
      </c>
      <c r="M2949" s="11">
        <v>818.48</v>
      </c>
      <c r="N2949" s="11">
        <v>59.83</v>
      </c>
      <c r="O2949" s="11">
        <v>189.81</v>
      </c>
      <c r="P2949" s="11">
        <v>1170.23</v>
      </c>
      <c r="Q2949" s="11">
        <v>3251.02</v>
      </c>
      <c r="R2949" s="11">
        <v>336.7</v>
      </c>
      <c r="S2949" s="11">
        <v>-182.27</v>
      </c>
      <c r="T2949" s="10">
        <v>9111.59</v>
      </c>
    </row>
    <row r="2950" spans="1:20" ht="15.75" thickBot="1" x14ac:dyDescent="0.3">
      <c r="A2950" s="4" t="s">
        <v>567</v>
      </c>
      <c r="B2950" s="4" t="s">
        <v>170</v>
      </c>
      <c r="C2950" s="4" t="s">
        <v>171</v>
      </c>
      <c r="D2950" s="4" t="s">
        <v>576</v>
      </c>
      <c r="E2950" s="4" t="s">
        <v>577</v>
      </c>
      <c r="F2950" s="4" t="s">
        <v>156</v>
      </c>
      <c r="G2950" s="4" t="s">
        <v>157</v>
      </c>
      <c r="H2950" s="8"/>
      <c r="I2950" s="8"/>
      <c r="J2950" s="8"/>
      <c r="K2950" s="8"/>
      <c r="L2950" s="9">
        <v>42.86</v>
      </c>
      <c r="M2950" s="8"/>
      <c r="N2950" s="8"/>
      <c r="O2950" s="8"/>
      <c r="P2950" s="8"/>
      <c r="Q2950" s="8"/>
      <c r="R2950" s="8"/>
      <c r="S2950" s="8"/>
      <c r="T2950" s="10">
        <v>42.86</v>
      </c>
    </row>
    <row r="2951" spans="1:20" ht="15.75" thickBot="1" x14ac:dyDescent="0.3">
      <c r="A2951" s="4" t="s">
        <v>567</v>
      </c>
      <c r="B2951" s="4" t="s">
        <v>170</v>
      </c>
      <c r="C2951" s="4" t="s">
        <v>171</v>
      </c>
      <c r="D2951" s="4" t="s">
        <v>588</v>
      </c>
      <c r="E2951" s="4" t="s">
        <v>589</v>
      </c>
      <c r="F2951" s="4" t="s">
        <v>84</v>
      </c>
      <c r="G2951" s="4" t="s">
        <v>85</v>
      </c>
      <c r="H2951" s="12"/>
      <c r="I2951" s="12"/>
      <c r="J2951" s="12"/>
      <c r="K2951" s="12"/>
      <c r="L2951" s="11">
        <v>275.58999999999997</v>
      </c>
      <c r="M2951" s="12"/>
      <c r="N2951" s="12"/>
      <c r="O2951" s="12"/>
      <c r="P2951" s="12"/>
      <c r="Q2951" s="12"/>
      <c r="R2951" s="12"/>
      <c r="S2951" s="12"/>
      <c r="T2951" s="10">
        <v>275.58999999999997</v>
      </c>
    </row>
    <row r="2952" spans="1:20" ht="15.75" thickBot="1" x14ac:dyDescent="0.3">
      <c r="A2952" s="4" t="s">
        <v>567</v>
      </c>
      <c r="B2952" s="4" t="s">
        <v>170</v>
      </c>
      <c r="C2952" s="4" t="s">
        <v>171</v>
      </c>
      <c r="D2952" s="4" t="s">
        <v>588</v>
      </c>
      <c r="E2952" s="4" t="s">
        <v>589</v>
      </c>
      <c r="F2952" s="4" t="s">
        <v>56</v>
      </c>
      <c r="G2952" s="4" t="s">
        <v>57</v>
      </c>
      <c r="H2952" s="8"/>
      <c r="I2952" s="8"/>
      <c r="J2952" s="8"/>
      <c r="K2952" s="8"/>
      <c r="L2952" s="9">
        <v>1489.09</v>
      </c>
      <c r="M2952" s="8"/>
      <c r="N2952" s="8"/>
      <c r="O2952" s="8"/>
      <c r="P2952" s="8"/>
      <c r="Q2952" s="8"/>
      <c r="R2952" s="8"/>
      <c r="S2952" s="8"/>
      <c r="T2952" s="10">
        <v>1489.09</v>
      </c>
    </row>
    <row r="2953" spans="1:20" ht="15.75" thickBot="1" x14ac:dyDescent="0.3">
      <c r="A2953" s="4" t="s">
        <v>567</v>
      </c>
      <c r="B2953" s="4" t="s">
        <v>170</v>
      </c>
      <c r="C2953" s="4" t="s">
        <v>171</v>
      </c>
      <c r="D2953" s="4" t="s">
        <v>588</v>
      </c>
      <c r="E2953" s="4" t="s">
        <v>589</v>
      </c>
      <c r="F2953" s="4" t="s">
        <v>68</v>
      </c>
      <c r="G2953" s="4" t="s">
        <v>69</v>
      </c>
      <c r="H2953" s="12"/>
      <c r="I2953" s="12"/>
      <c r="J2953" s="12"/>
      <c r="K2953" s="12"/>
      <c r="L2953" s="11">
        <v>176.89</v>
      </c>
      <c r="M2953" s="12"/>
      <c r="N2953" s="12"/>
      <c r="O2953" s="12"/>
      <c r="P2953" s="12"/>
      <c r="Q2953" s="12"/>
      <c r="R2953" s="12"/>
      <c r="S2953" s="12"/>
      <c r="T2953" s="10">
        <v>176.89</v>
      </c>
    </row>
    <row r="2954" spans="1:20" ht="15.75" thickBot="1" x14ac:dyDescent="0.3">
      <c r="A2954" s="4" t="s">
        <v>567</v>
      </c>
      <c r="B2954" s="4" t="s">
        <v>170</v>
      </c>
      <c r="C2954" s="4" t="s">
        <v>171</v>
      </c>
      <c r="D2954" s="4" t="s">
        <v>590</v>
      </c>
      <c r="E2954" s="4" t="s">
        <v>591</v>
      </c>
      <c r="F2954" s="4" t="s">
        <v>84</v>
      </c>
      <c r="G2954" s="4" t="s">
        <v>85</v>
      </c>
      <c r="H2954" s="8"/>
      <c r="I2954" s="8"/>
      <c r="J2954" s="8"/>
      <c r="K2954" s="8"/>
      <c r="L2954" s="8"/>
      <c r="M2954" s="8"/>
      <c r="N2954" s="8"/>
      <c r="O2954" s="8"/>
      <c r="P2954" s="9">
        <v>60.23</v>
      </c>
      <c r="Q2954" s="8"/>
      <c r="R2954" s="8"/>
      <c r="S2954" s="8"/>
      <c r="T2954" s="10">
        <v>60.23</v>
      </c>
    </row>
    <row r="2955" spans="1:20" ht="15.75" thickBot="1" x14ac:dyDescent="0.3">
      <c r="A2955" s="4" t="s">
        <v>567</v>
      </c>
      <c r="B2955" s="4" t="s">
        <v>170</v>
      </c>
      <c r="C2955" s="4" t="s">
        <v>171</v>
      </c>
      <c r="D2955" s="4" t="s">
        <v>590</v>
      </c>
      <c r="E2955" s="4" t="s">
        <v>591</v>
      </c>
      <c r="F2955" s="4" t="s">
        <v>56</v>
      </c>
      <c r="G2955" s="4" t="s">
        <v>57</v>
      </c>
      <c r="H2955" s="12"/>
      <c r="I2955" s="12"/>
      <c r="J2955" s="12"/>
      <c r="K2955" s="12"/>
      <c r="L2955" s="12"/>
      <c r="M2955" s="12"/>
      <c r="N2955" s="12"/>
      <c r="O2955" s="12"/>
      <c r="P2955" s="11">
        <v>364.1</v>
      </c>
      <c r="Q2955" s="12"/>
      <c r="R2955" s="12"/>
      <c r="S2955" s="12"/>
      <c r="T2955" s="10">
        <v>364.1</v>
      </c>
    </row>
    <row r="2956" spans="1:20" ht="15.75" thickBot="1" x14ac:dyDescent="0.3">
      <c r="A2956" s="4" t="s">
        <v>567</v>
      </c>
      <c r="B2956" s="4" t="s">
        <v>170</v>
      </c>
      <c r="C2956" s="4" t="s">
        <v>171</v>
      </c>
      <c r="D2956" s="4" t="s">
        <v>578</v>
      </c>
      <c r="E2956" s="4" t="s">
        <v>579</v>
      </c>
      <c r="F2956" s="4" t="s">
        <v>92</v>
      </c>
      <c r="G2956" s="4" t="s">
        <v>93</v>
      </c>
      <c r="H2956" s="8"/>
      <c r="I2956" s="8"/>
      <c r="J2956" s="8"/>
      <c r="K2956" s="8"/>
      <c r="L2956" s="9">
        <v>406.23</v>
      </c>
      <c r="M2956" s="9">
        <v>720.02</v>
      </c>
      <c r="N2956" s="8"/>
      <c r="O2956" s="8"/>
      <c r="P2956" s="8"/>
      <c r="Q2956" s="8"/>
      <c r="R2956" s="8"/>
      <c r="S2956" s="8"/>
      <c r="T2956" s="10">
        <v>1126.25</v>
      </c>
    </row>
    <row r="2957" spans="1:20" ht="15.75" thickBot="1" x14ac:dyDescent="0.3">
      <c r="A2957" s="4" t="s">
        <v>567</v>
      </c>
      <c r="B2957" s="4" t="s">
        <v>170</v>
      </c>
      <c r="C2957" s="4" t="s">
        <v>171</v>
      </c>
      <c r="D2957" s="4" t="s">
        <v>578</v>
      </c>
      <c r="E2957" s="4" t="s">
        <v>579</v>
      </c>
      <c r="F2957" s="4" t="s">
        <v>84</v>
      </c>
      <c r="G2957" s="4" t="s">
        <v>85</v>
      </c>
      <c r="H2957" s="11">
        <v>53.66</v>
      </c>
      <c r="I2957" s="11">
        <v>62.12</v>
      </c>
      <c r="J2957" s="12"/>
      <c r="K2957" s="12"/>
      <c r="L2957" s="12"/>
      <c r="M2957" s="12"/>
      <c r="N2957" s="12"/>
      <c r="O2957" s="12"/>
      <c r="P2957" s="12"/>
      <c r="Q2957" s="12"/>
      <c r="R2957" s="12"/>
      <c r="S2957" s="12"/>
      <c r="T2957" s="10">
        <v>115.78</v>
      </c>
    </row>
    <row r="2958" spans="1:20" ht="15.75" thickBot="1" x14ac:dyDescent="0.3">
      <c r="A2958" s="4" t="s">
        <v>567</v>
      </c>
      <c r="B2958" s="4" t="s">
        <v>170</v>
      </c>
      <c r="C2958" s="4" t="s">
        <v>171</v>
      </c>
      <c r="D2958" s="4" t="s">
        <v>578</v>
      </c>
      <c r="E2958" s="4" t="s">
        <v>579</v>
      </c>
      <c r="F2958" s="4" t="s">
        <v>260</v>
      </c>
      <c r="G2958" s="4" t="s">
        <v>261</v>
      </c>
      <c r="H2958" s="8"/>
      <c r="I2958" s="8"/>
      <c r="J2958" s="8"/>
      <c r="K2958" s="8"/>
      <c r="L2958" s="8"/>
      <c r="M2958" s="8"/>
      <c r="N2958" s="9">
        <v>3062.63</v>
      </c>
      <c r="O2958" s="8"/>
      <c r="P2958" s="8"/>
      <c r="Q2958" s="8"/>
      <c r="R2958" s="8"/>
      <c r="S2958" s="8"/>
      <c r="T2958" s="10">
        <v>3062.63</v>
      </c>
    </row>
    <row r="2959" spans="1:20" ht="15.75" thickBot="1" x14ac:dyDescent="0.3">
      <c r="A2959" s="4" t="s">
        <v>567</v>
      </c>
      <c r="B2959" s="4" t="s">
        <v>170</v>
      </c>
      <c r="C2959" s="4" t="s">
        <v>171</v>
      </c>
      <c r="D2959" s="4" t="s">
        <v>578</v>
      </c>
      <c r="E2959" s="4" t="s">
        <v>579</v>
      </c>
      <c r="F2959" s="4" t="s">
        <v>56</v>
      </c>
      <c r="G2959" s="4" t="s">
        <v>57</v>
      </c>
      <c r="H2959" s="11">
        <v>260</v>
      </c>
      <c r="I2959" s="11">
        <v>375.52</v>
      </c>
      <c r="J2959" s="12"/>
      <c r="K2959" s="12"/>
      <c r="L2959" s="12"/>
      <c r="M2959" s="12"/>
      <c r="N2959" s="12"/>
      <c r="O2959" s="12"/>
      <c r="P2959" s="12"/>
      <c r="Q2959" s="12"/>
      <c r="R2959" s="12"/>
      <c r="S2959" s="12"/>
      <c r="T2959" s="10">
        <v>635.52</v>
      </c>
    </row>
    <row r="2960" spans="1:20" ht="15.75" thickBot="1" x14ac:dyDescent="0.3">
      <c r="A2960" s="4" t="s">
        <v>567</v>
      </c>
      <c r="B2960" s="4" t="s">
        <v>170</v>
      </c>
      <c r="C2960" s="4" t="s">
        <v>171</v>
      </c>
      <c r="D2960" s="4" t="s">
        <v>578</v>
      </c>
      <c r="E2960" s="4" t="s">
        <v>579</v>
      </c>
      <c r="F2960" s="4" t="s">
        <v>68</v>
      </c>
      <c r="G2960" s="4" t="s">
        <v>69</v>
      </c>
      <c r="H2960" s="9">
        <v>64.41</v>
      </c>
      <c r="I2960" s="8"/>
      <c r="J2960" s="8"/>
      <c r="K2960" s="8"/>
      <c r="L2960" s="8"/>
      <c r="M2960" s="8"/>
      <c r="N2960" s="8"/>
      <c r="O2960" s="8"/>
      <c r="P2960" s="8"/>
      <c r="Q2960" s="8"/>
      <c r="R2960" s="8"/>
      <c r="S2960" s="8"/>
      <c r="T2960" s="10">
        <v>64.41</v>
      </c>
    </row>
    <row r="2961" spans="1:20" ht="15.75" thickBot="1" x14ac:dyDescent="0.3">
      <c r="A2961" s="4" t="s">
        <v>567</v>
      </c>
      <c r="B2961" s="4" t="s">
        <v>292</v>
      </c>
      <c r="C2961" s="4" t="s">
        <v>293</v>
      </c>
      <c r="D2961" s="4" t="s">
        <v>574</v>
      </c>
      <c r="E2961" s="4" t="s">
        <v>575</v>
      </c>
      <c r="F2961" s="4" t="s">
        <v>92</v>
      </c>
      <c r="G2961" s="4" t="s">
        <v>93</v>
      </c>
      <c r="H2961" s="11">
        <v>738.64</v>
      </c>
      <c r="I2961" s="12"/>
      <c r="J2961" s="12"/>
      <c r="K2961" s="12"/>
      <c r="L2961" s="12"/>
      <c r="M2961" s="12"/>
      <c r="N2961" s="12"/>
      <c r="O2961" s="11">
        <v>384.04</v>
      </c>
      <c r="P2961" s="12"/>
      <c r="Q2961" s="12"/>
      <c r="R2961" s="12"/>
      <c r="S2961" s="12"/>
      <c r="T2961" s="10">
        <v>1122.68</v>
      </c>
    </row>
    <row r="2962" spans="1:20" ht="15.75" thickBot="1" x14ac:dyDescent="0.3">
      <c r="A2962" s="4" t="s">
        <v>567</v>
      </c>
      <c r="B2962" s="4" t="s">
        <v>292</v>
      </c>
      <c r="C2962" s="4" t="s">
        <v>293</v>
      </c>
      <c r="D2962" s="4" t="s">
        <v>574</v>
      </c>
      <c r="E2962" s="4" t="s">
        <v>575</v>
      </c>
      <c r="F2962" s="4" t="s">
        <v>235</v>
      </c>
      <c r="G2962" s="4" t="s">
        <v>236</v>
      </c>
      <c r="H2962" s="8"/>
      <c r="I2962" s="8"/>
      <c r="J2962" s="9">
        <v>56.49</v>
      </c>
      <c r="K2962" s="8"/>
      <c r="L2962" s="8"/>
      <c r="M2962" s="8"/>
      <c r="N2962" s="8"/>
      <c r="O2962" s="9">
        <v>77.75</v>
      </c>
      <c r="P2962" s="8"/>
      <c r="Q2962" s="8"/>
      <c r="R2962" s="8"/>
      <c r="S2962" s="8"/>
      <c r="T2962" s="10">
        <v>134.24</v>
      </c>
    </row>
    <row r="2963" spans="1:20" ht="15.75" thickBot="1" x14ac:dyDescent="0.3">
      <c r="A2963" s="4" t="s">
        <v>567</v>
      </c>
      <c r="B2963" s="4" t="s">
        <v>292</v>
      </c>
      <c r="C2963" s="4" t="s">
        <v>293</v>
      </c>
      <c r="D2963" s="4" t="s">
        <v>574</v>
      </c>
      <c r="E2963" s="4" t="s">
        <v>575</v>
      </c>
      <c r="F2963" s="4" t="s">
        <v>351</v>
      </c>
      <c r="G2963" s="4" t="s">
        <v>352</v>
      </c>
      <c r="H2963" s="12"/>
      <c r="I2963" s="12"/>
      <c r="J2963" s="11">
        <v>2.82</v>
      </c>
      <c r="K2963" s="12"/>
      <c r="L2963" s="12"/>
      <c r="M2963" s="12"/>
      <c r="N2963" s="12"/>
      <c r="O2963" s="11">
        <v>2.37</v>
      </c>
      <c r="P2963" s="12"/>
      <c r="Q2963" s="12"/>
      <c r="R2963" s="12"/>
      <c r="S2963" s="12"/>
      <c r="T2963" s="10">
        <v>5.19</v>
      </c>
    </row>
    <row r="2964" spans="1:20" ht="15.75" thickBot="1" x14ac:dyDescent="0.3">
      <c r="A2964" s="4" t="s">
        <v>567</v>
      </c>
      <c r="B2964" s="4" t="s">
        <v>292</v>
      </c>
      <c r="C2964" s="4" t="s">
        <v>293</v>
      </c>
      <c r="D2964" s="4" t="s">
        <v>574</v>
      </c>
      <c r="E2964" s="4" t="s">
        <v>575</v>
      </c>
      <c r="F2964" s="4" t="s">
        <v>592</v>
      </c>
      <c r="G2964" s="4" t="s">
        <v>593</v>
      </c>
      <c r="H2964" s="8"/>
      <c r="I2964" s="8"/>
      <c r="J2964" s="9">
        <v>2753.42</v>
      </c>
      <c r="K2964" s="8"/>
      <c r="L2964" s="8"/>
      <c r="M2964" s="8"/>
      <c r="N2964" s="8"/>
      <c r="O2964" s="8"/>
      <c r="P2964" s="8"/>
      <c r="Q2964" s="8"/>
      <c r="R2964" s="8"/>
      <c r="S2964" s="8"/>
      <c r="T2964" s="10">
        <v>2753.42</v>
      </c>
    </row>
    <row r="2965" spans="1:20" ht="15.75" thickBot="1" x14ac:dyDescent="0.3">
      <c r="A2965" s="4" t="s">
        <v>567</v>
      </c>
      <c r="B2965" s="4" t="s">
        <v>292</v>
      </c>
      <c r="C2965" s="4" t="s">
        <v>293</v>
      </c>
      <c r="D2965" s="4" t="s">
        <v>574</v>
      </c>
      <c r="E2965" s="4" t="s">
        <v>575</v>
      </c>
      <c r="F2965" s="4" t="s">
        <v>272</v>
      </c>
      <c r="G2965" s="4" t="s">
        <v>273</v>
      </c>
      <c r="H2965" s="12"/>
      <c r="I2965" s="12"/>
      <c r="J2965" s="12"/>
      <c r="K2965" s="12"/>
      <c r="L2965" s="12"/>
      <c r="M2965" s="12"/>
      <c r="N2965" s="12"/>
      <c r="O2965" s="12"/>
      <c r="P2965" s="11">
        <v>82.36</v>
      </c>
      <c r="Q2965" s="12"/>
      <c r="R2965" s="12"/>
      <c r="S2965" s="12"/>
      <c r="T2965" s="10">
        <v>82.36</v>
      </c>
    </row>
    <row r="2966" spans="1:20" ht="15.75" thickBot="1" x14ac:dyDescent="0.3">
      <c r="A2966" s="4" t="s">
        <v>567</v>
      </c>
      <c r="B2966" s="4" t="s">
        <v>292</v>
      </c>
      <c r="C2966" s="4" t="s">
        <v>293</v>
      </c>
      <c r="D2966" s="4" t="s">
        <v>574</v>
      </c>
      <c r="E2966" s="4" t="s">
        <v>575</v>
      </c>
      <c r="F2966" s="4" t="s">
        <v>290</v>
      </c>
      <c r="G2966" s="4" t="s">
        <v>291</v>
      </c>
      <c r="H2966" s="8"/>
      <c r="I2966" s="8"/>
      <c r="J2966" s="8"/>
      <c r="K2966" s="8"/>
      <c r="L2966" s="8"/>
      <c r="M2966" s="8"/>
      <c r="N2966" s="8"/>
      <c r="O2966" s="8"/>
      <c r="P2966" s="9">
        <v>1180</v>
      </c>
      <c r="Q2966" s="8"/>
      <c r="R2966" s="8"/>
      <c r="S2966" s="8"/>
      <c r="T2966" s="10">
        <v>1180</v>
      </c>
    </row>
    <row r="2967" spans="1:20" ht="15.75" thickBot="1" x14ac:dyDescent="0.3">
      <c r="A2967" s="4" t="s">
        <v>567</v>
      </c>
      <c r="B2967" s="4" t="s">
        <v>292</v>
      </c>
      <c r="C2967" s="4" t="s">
        <v>293</v>
      </c>
      <c r="D2967" s="4" t="s">
        <v>574</v>
      </c>
      <c r="E2967" s="4" t="s">
        <v>575</v>
      </c>
      <c r="F2967" s="4" t="s">
        <v>50</v>
      </c>
      <c r="G2967" s="4" t="s">
        <v>51</v>
      </c>
      <c r="H2967" s="12"/>
      <c r="I2967" s="12"/>
      <c r="J2967" s="12"/>
      <c r="K2967" s="12"/>
      <c r="L2967" s="12"/>
      <c r="M2967" s="12"/>
      <c r="N2967" s="12"/>
      <c r="O2967" s="12"/>
      <c r="P2967" s="12"/>
      <c r="Q2967" s="12"/>
      <c r="R2967" s="12"/>
      <c r="S2967" s="11">
        <v>624</v>
      </c>
      <c r="T2967" s="10">
        <v>624</v>
      </c>
    </row>
    <row r="2968" spans="1:20" ht="15.75" thickBot="1" x14ac:dyDescent="0.3">
      <c r="A2968" s="4" t="s">
        <v>567</v>
      </c>
      <c r="B2968" s="4" t="s">
        <v>292</v>
      </c>
      <c r="C2968" s="4" t="s">
        <v>293</v>
      </c>
      <c r="D2968" s="4" t="s">
        <v>574</v>
      </c>
      <c r="E2968" s="4" t="s">
        <v>575</v>
      </c>
      <c r="F2968" s="4" t="s">
        <v>284</v>
      </c>
      <c r="G2968" s="4" t="s">
        <v>285</v>
      </c>
      <c r="H2968" s="8"/>
      <c r="I2968" s="8"/>
      <c r="J2968" s="8"/>
      <c r="K2968" s="8"/>
      <c r="L2968" s="9">
        <v>2892</v>
      </c>
      <c r="M2968" s="8"/>
      <c r="N2968" s="8"/>
      <c r="O2968" s="8"/>
      <c r="P2968" s="8"/>
      <c r="Q2968" s="8"/>
      <c r="R2968" s="8"/>
      <c r="S2968" s="8"/>
      <c r="T2968" s="10">
        <v>2892</v>
      </c>
    </row>
    <row r="2969" spans="1:20" ht="15.75" thickBot="1" x14ac:dyDescent="0.3">
      <c r="A2969" s="4" t="s">
        <v>567</v>
      </c>
      <c r="B2969" s="4" t="s">
        <v>292</v>
      </c>
      <c r="C2969" s="4" t="s">
        <v>293</v>
      </c>
      <c r="D2969" s="4" t="s">
        <v>574</v>
      </c>
      <c r="E2969" s="4" t="s">
        <v>575</v>
      </c>
      <c r="F2969" s="4" t="s">
        <v>353</v>
      </c>
      <c r="G2969" s="4" t="s">
        <v>354</v>
      </c>
      <c r="H2969" s="12"/>
      <c r="I2969" s="12"/>
      <c r="J2969" s="12"/>
      <c r="K2969" s="11">
        <v>-107.27</v>
      </c>
      <c r="L2969" s="12"/>
      <c r="M2969" s="12"/>
      <c r="N2969" s="12"/>
      <c r="O2969" s="11">
        <v>-19.13</v>
      </c>
      <c r="P2969" s="12"/>
      <c r="Q2969" s="12"/>
      <c r="R2969" s="12"/>
      <c r="S2969" s="12"/>
      <c r="T2969" s="10">
        <v>-126.4</v>
      </c>
    </row>
    <row r="2970" spans="1:20" ht="15.75" thickBot="1" x14ac:dyDescent="0.3">
      <c r="A2970" s="4" t="s">
        <v>567</v>
      </c>
      <c r="B2970" s="4" t="s">
        <v>292</v>
      </c>
      <c r="C2970" s="4" t="s">
        <v>293</v>
      </c>
      <c r="D2970" s="4" t="s">
        <v>574</v>
      </c>
      <c r="E2970" s="4" t="s">
        <v>575</v>
      </c>
      <c r="F2970" s="4" t="s">
        <v>286</v>
      </c>
      <c r="G2970" s="4" t="s">
        <v>287</v>
      </c>
      <c r="H2970" s="8"/>
      <c r="I2970" s="8"/>
      <c r="J2970" s="8"/>
      <c r="K2970" s="8"/>
      <c r="L2970" s="8"/>
      <c r="M2970" s="8"/>
      <c r="N2970" s="8"/>
      <c r="O2970" s="8"/>
      <c r="P2970" s="8"/>
      <c r="Q2970" s="8"/>
      <c r="R2970" s="8"/>
      <c r="S2970" s="9">
        <v>-1197.93</v>
      </c>
      <c r="T2970" s="10">
        <v>-1197.93</v>
      </c>
    </row>
    <row r="2971" spans="1:20" ht="15.75" thickBot="1" x14ac:dyDescent="0.3">
      <c r="A2971" s="4" t="s">
        <v>567</v>
      </c>
      <c r="B2971" s="4" t="s">
        <v>292</v>
      </c>
      <c r="C2971" s="4" t="s">
        <v>293</v>
      </c>
      <c r="D2971" s="4" t="s">
        <v>574</v>
      </c>
      <c r="E2971" s="4" t="s">
        <v>575</v>
      </c>
      <c r="F2971" s="4" t="s">
        <v>56</v>
      </c>
      <c r="G2971" s="4" t="s">
        <v>57</v>
      </c>
      <c r="H2971" s="11">
        <v>1040</v>
      </c>
      <c r="I2971" s="12"/>
      <c r="J2971" s="11">
        <v>719.12</v>
      </c>
      <c r="K2971" s="11">
        <v>76.55</v>
      </c>
      <c r="L2971" s="12"/>
      <c r="M2971" s="12"/>
      <c r="N2971" s="11">
        <v>95.65</v>
      </c>
      <c r="O2971" s="11">
        <v>1530.4</v>
      </c>
      <c r="P2971" s="12"/>
      <c r="Q2971" s="11">
        <v>390.18</v>
      </c>
      <c r="R2971" s="11">
        <v>527.82000000000005</v>
      </c>
      <c r="S2971" s="11">
        <v>-1128.67</v>
      </c>
      <c r="T2971" s="10">
        <v>3251.05</v>
      </c>
    </row>
    <row r="2972" spans="1:20" ht="15.75" thickBot="1" x14ac:dyDescent="0.3">
      <c r="A2972" s="4" t="s">
        <v>567</v>
      </c>
      <c r="B2972" s="4" t="s">
        <v>292</v>
      </c>
      <c r="C2972" s="4" t="s">
        <v>293</v>
      </c>
      <c r="D2972" s="4" t="s">
        <v>574</v>
      </c>
      <c r="E2972" s="4" t="s">
        <v>575</v>
      </c>
      <c r="F2972" s="4" t="s">
        <v>68</v>
      </c>
      <c r="G2972" s="4" t="s">
        <v>69</v>
      </c>
      <c r="H2972" s="9">
        <v>32.200000000000003</v>
      </c>
      <c r="I2972" s="8"/>
      <c r="J2972" s="9">
        <v>508.5</v>
      </c>
      <c r="K2972" s="8"/>
      <c r="L2972" s="8"/>
      <c r="M2972" s="8"/>
      <c r="N2972" s="8"/>
      <c r="O2972" s="9">
        <v>189.46</v>
      </c>
      <c r="P2972" s="8"/>
      <c r="Q2972" s="8"/>
      <c r="R2972" s="8"/>
      <c r="S2972" s="9">
        <v>-189.46</v>
      </c>
      <c r="T2972" s="10">
        <v>540.70000000000005</v>
      </c>
    </row>
    <row r="2973" spans="1:20" ht="15.75" thickBot="1" x14ac:dyDescent="0.3">
      <c r="A2973" s="4" t="s">
        <v>567</v>
      </c>
      <c r="B2973" s="4" t="s">
        <v>292</v>
      </c>
      <c r="C2973" s="4" t="s">
        <v>293</v>
      </c>
      <c r="D2973" s="4" t="s">
        <v>576</v>
      </c>
      <c r="E2973" s="4" t="s">
        <v>577</v>
      </c>
      <c r="F2973" s="4" t="s">
        <v>92</v>
      </c>
      <c r="G2973" s="4" t="s">
        <v>93</v>
      </c>
      <c r="H2973" s="11">
        <v>56.05</v>
      </c>
      <c r="I2973" s="12"/>
      <c r="J2973" s="12"/>
      <c r="K2973" s="12"/>
      <c r="L2973" s="12"/>
      <c r="M2973" s="12"/>
      <c r="N2973" s="12"/>
      <c r="O2973" s="12"/>
      <c r="P2973" s="11">
        <v>271.67</v>
      </c>
      <c r="Q2973" s="12"/>
      <c r="R2973" s="12"/>
      <c r="S2973" s="12"/>
      <c r="T2973" s="10">
        <v>327.72</v>
      </c>
    </row>
    <row r="2974" spans="1:20" ht="15.75" thickBot="1" x14ac:dyDescent="0.3">
      <c r="A2974" s="4" t="s">
        <v>567</v>
      </c>
      <c r="B2974" s="4" t="s">
        <v>292</v>
      </c>
      <c r="C2974" s="4" t="s">
        <v>293</v>
      </c>
      <c r="D2974" s="4" t="s">
        <v>576</v>
      </c>
      <c r="E2974" s="4" t="s">
        <v>577</v>
      </c>
      <c r="F2974" s="4" t="s">
        <v>235</v>
      </c>
      <c r="G2974" s="4" t="s">
        <v>236</v>
      </c>
      <c r="H2974" s="8"/>
      <c r="I2974" s="9">
        <v>1.32</v>
      </c>
      <c r="J2974" s="8"/>
      <c r="K2974" s="8"/>
      <c r="L2974" s="8"/>
      <c r="M2974" s="8"/>
      <c r="N2974" s="8"/>
      <c r="O2974" s="8"/>
      <c r="P2974" s="8"/>
      <c r="Q2974" s="8"/>
      <c r="R2974" s="8"/>
      <c r="S2974" s="8"/>
      <c r="T2974" s="10">
        <v>1.32</v>
      </c>
    </row>
    <row r="2975" spans="1:20" ht="15.75" thickBot="1" x14ac:dyDescent="0.3">
      <c r="A2975" s="4" t="s">
        <v>567</v>
      </c>
      <c r="B2975" s="4" t="s">
        <v>292</v>
      </c>
      <c r="C2975" s="4" t="s">
        <v>293</v>
      </c>
      <c r="D2975" s="4" t="s">
        <v>576</v>
      </c>
      <c r="E2975" s="4" t="s">
        <v>577</v>
      </c>
      <c r="F2975" s="4" t="s">
        <v>351</v>
      </c>
      <c r="G2975" s="4" t="s">
        <v>352</v>
      </c>
      <c r="H2975" s="12"/>
      <c r="I2975" s="11">
        <v>7.0000000000000007E-2</v>
      </c>
      <c r="J2975" s="12"/>
      <c r="K2975" s="12"/>
      <c r="L2975" s="12"/>
      <c r="M2975" s="12"/>
      <c r="N2975" s="12"/>
      <c r="O2975" s="12"/>
      <c r="P2975" s="12"/>
      <c r="Q2975" s="12"/>
      <c r="R2975" s="12"/>
      <c r="S2975" s="12"/>
      <c r="T2975" s="10">
        <v>7.0000000000000007E-2</v>
      </c>
    </row>
    <row r="2976" spans="1:20" ht="15.75" thickBot="1" x14ac:dyDescent="0.3">
      <c r="A2976" s="4" t="s">
        <v>567</v>
      </c>
      <c r="B2976" s="4" t="s">
        <v>292</v>
      </c>
      <c r="C2976" s="4" t="s">
        <v>293</v>
      </c>
      <c r="D2976" s="4" t="s">
        <v>576</v>
      </c>
      <c r="E2976" s="4" t="s">
        <v>577</v>
      </c>
      <c r="F2976" s="4" t="s">
        <v>353</v>
      </c>
      <c r="G2976" s="4" t="s">
        <v>354</v>
      </c>
      <c r="H2976" s="8"/>
      <c r="I2976" s="9">
        <v>-208.28</v>
      </c>
      <c r="J2976" s="8"/>
      <c r="K2976" s="8"/>
      <c r="L2976" s="8"/>
      <c r="M2976" s="8"/>
      <c r="N2976" s="8"/>
      <c r="O2976" s="8"/>
      <c r="P2976" s="8"/>
      <c r="Q2976" s="8"/>
      <c r="R2976" s="8"/>
      <c r="S2976" s="8"/>
      <c r="T2976" s="10">
        <v>-208.28</v>
      </c>
    </row>
    <row r="2977" spans="1:20" ht="15.75" thickBot="1" x14ac:dyDescent="0.3">
      <c r="A2977" s="4" t="s">
        <v>567</v>
      </c>
      <c r="B2977" s="4" t="s">
        <v>292</v>
      </c>
      <c r="C2977" s="4" t="s">
        <v>293</v>
      </c>
      <c r="D2977" s="4" t="s">
        <v>576</v>
      </c>
      <c r="E2977" s="4" t="s">
        <v>577</v>
      </c>
      <c r="F2977" s="4" t="s">
        <v>56</v>
      </c>
      <c r="G2977" s="4" t="s">
        <v>57</v>
      </c>
      <c r="H2977" s="11">
        <v>2657.06</v>
      </c>
      <c r="I2977" s="12"/>
      <c r="J2977" s="12"/>
      <c r="K2977" s="11">
        <v>191.3</v>
      </c>
      <c r="L2977" s="11">
        <v>780.36</v>
      </c>
      <c r="M2977" s="12"/>
      <c r="N2977" s="11">
        <v>810.68</v>
      </c>
      <c r="O2977" s="11">
        <v>1044.27</v>
      </c>
      <c r="P2977" s="11">
        <v>1629.84</v>
      </c>
      <c r="Q2977" s="11">
        <v>435.7</v>
      </c>
      <c r="R2977" s="11">
        <v>1315.76</v>
      </c>
      <c r="S2977" s="11">
        <v>204.77</v>
      </c>
      <c r="T2977" s="10">
        <v>9069.74</v>
      </c>
    </row>
    <row r="2978" spans="1:20" ht="15.75" thickBot="1" x14ac:dyDescent="0.3">
      <c r="A2978" s="4" t="s">
        <v>567</v>
      </c>
      <c r="B2978" s="4" t="s">
        <v>292</v>
      </c>
      <c r="C2978" s="4" t="s">
        <v>293</v>
      </c>
      <c r="D2978" s="4" t="s">
        <v>576</v>
      </c>
      <c r="E2978" s="4" t="s">
        <v>577</v>
      </c>
      <c r="F2978" s="4" t="s">
        <v>68</v>
      </c>
      <c r="G2978" s="4" t="s">
        <v>69</v>
      </c>
      <c r="H2978" s="8"/>
      <c r="I2978" s="8"/>
      <c r="J2978" s="8"/>
      <c r="K2978" s="8"/>
      <c r="L2978" s="8"/>
      <c r="M2978" s="9">
        <v>257.62</v>
      </c>
      <c r="N2978" s="9">
        <v>136.32</v>
      </c>
      <c r="O2978" s="8"/>
      <c r="P2978" s="8"/>
      <c r="Q2978" s="8"/>
      <c r="R2978" s="8"/>
      <c r="S2978" s="8"/>
      <c r="T2978" s="10">
        <v>393.94</v>
      </c>
    </row>
    <row r="2979" spans="1:20" ht="15.75" thickBot="1" x14ac:dyDescent="0.3">
      <c r="A2979" s="4" t="s">
        <v>567</v>
      </c>
      <c r="B2979" s="4" t="s">
        <v>292</v>
      </c>
      <c r="C2979" s="4" t="s">
        <v>293</v>
      </c>
      <c r="D2979" s="4" t="s">
        <v>568</v>
      </c>
      <c r="E2979" s="4" t="s">
        <v>569</v>
      </c>
      <c r="F2979" s="4" t="s">
        <v>56</v>
      </c>
      <c r="G2979" s="4" t="s">
        <v>57</v>
      </c>
      <c r="H2979" s="12"/>
      <c r="I2979" s="12"/>
      <c r="J2979" s="11">
        <v>550.55999999999995</v>
      </c>
      <c r="K2979" s="12"/>
      <c r="L2979" s="12"/>
      <c r="M2979" s="12"/>
      <c r="N2979" s="12"/>
      <c r="O2979" s="12"/>
      <c r="P2979" s="12"/>
      <c r="Q2979" s="12"/>
      <c r="R2979" s="12"/>
      <c r="S2979" s="12"/>
      <c r="T2979" s="10">
        <v>550.55999999999995</v>
      </c>
    </row>
    <row r="2980" spans="1:20" ht="15.75" thickBot="1" x14ac:dyDescent="0.3">
      <c r="A2980" s="4" t="s">
        <v>567</v>
      </c>
      <c r="B2980" s="4" t="s">
        <v>292</v>
      </c>
      <c r="C2980" s="4" t="s">
        <v>293</v>
      </c>
      <c r="D2980" s="4" t="s">
        <v>568</v>
      </c>
      <c r="E2980" s="4" t="s">
        <v>569</v>
      </c>
      <c r="F2980" s="4" t="s">
        <v>68</v>
      </c>
      <c r="G2980" s="4" t="s">
        <v>69</v>
      </c>
      <c r="H2980" s="8"/>
      <c r="I2980" s="8"/>
      <c r="J2980" s="9">
        <v>68.16</v>
      </c>
      <c r="K2980" s="8"/>
      <c r="L2980" s="8"/>
      <c r="M2980" s="8"/>
      <c r="N2980" s="8"/>
      <c r="O2980" s="8"/>
      <c r="P2980" s="8"/>
      <c r="Q2980" s="8"/>
      <c r="R2980" s="8"/>
      <c r="S2980" s="8"/>
      <c r="T2980" s="10">
        <v>68.16</v>
      </c>
    </row>
    <row r="2981" spans="1:20" ht="15.75" thickBot="1" x14ac:dyDescent="0.3">
      <c r="A2981" s="4" t="s">
        <v>567</v>
      </c>
      <c r="B2981" s="4" t="s">
        <v>292</v>
      </c>
      <c r="C2981" s="4" t="s">
        <v>293</v>
      </c>
      <c r="D2981" s="4" t="s">
        <v>578</v>
      </c>
      <c r="E2981" s="4" t="s">
        <v>579</v>
      </c>
      <c r="F2981" s="4" t="s">
        <v>140</v>
      </c>
      <c r="G2981" s="4" t="s">
        <v>141</v>
      </c>
      <c r="H2981" s="12"/>
      <c r="I2981" s="12"/>
      <c r="J2981" s="12"/>
      <c r="K2981" s="12"/>
      <c r="L2981" s="12"/>
      <c r="M2981" s="12"/>
      <c r="N2981" s="11">
        <v>120</v>
      </c>
      <c r="O2981" s="12"/>
      <c r="P2981" s="12"/>
      <c r="Q2981" s="12"/>
      <c r="R2981" s="12"/>
      <c r="S2981" s="12"/>
      <c r="T2981" s="10">
        <v>120</v>
      </c>
    </row>
    <row r="2982" spans="1:20" ht="15.75" thickBot="1" x14ac:dyDescent="0.3">
      <c r="A2982" s="4" t="s">
        <v>567</v>
      </c>
      <c r="B2982" s="4" t="s">
        <v>294</v>
      </c>
      <c r="C2982" s="4" t="s">
        <v>295</v>
      </c>
      <c r="D2982" s="4" t="s">
        <v>570</v>
      </c>
      <c r="E2982" s="4" t="s">
        <v>571</v>
      </c>
      <c r="F2982" s="4" t="s">
        <v>84</v>
      </c>
      <c r="G2982" s="4" t="s">
        <v>85</v>
      </c>
      <c r="H2982" s="8"/>
      <c r="I2982" s="8"/>
      <c r="J2982" s="8"/>
      <c r="K2982" s="8"/>
      <c r="L2982" s="8"/>
      <c r="M2982" s="8"/>
      <c r="N2982" s="8"/>
      <c r="O2982" s="8"/>
      <c r="P2982" s="8"/>
      <c r="Q2982" s="9">
        <v>16.11</v>
      </c>
      <c r="R2982" s="8"/>
      <c r="S2982" s="8"/>
      <c r="T2982" s="10">
        <v>16.11</v>
      </c>
    </row>
    <row r="2983" spans="1:20" ht="15.75" thickBot="1" x14ac:dyDescent="0.3">
      <c r="A2983" s="4" t="s">
        <v>567</v>
      </c>
      <c r="B2983" s="4" t="s">
        <v>294</v>
      </c>
      <c r="C2983" s="4" t="s">
        <v>295</v>
      </c>
      <c r="D2983" s="4" t="s">
        <v>570</v>
      </c>
      <c r="E2983" s="4" t="s">
        <v>571</v>
      </c>
      <c r="F2983" s="4" t="s">
        <v>56</v>
      </c>
      <c r="G2983" s="4" t="s">
        <v>57</v>
      </c>
      <c r="H2983" s="12"/>
      <c r="I2983" s="12"/>
      <c r="J2983" s="12"/>
      <c r="K2983" s="12"/>
      <c r="L2983" s="12"/>
      <c r="M2983" s="12"/>
      <c r="N2983" s="12"/>
      <c r="O2983" s="12"/>
      <c r="P2983" s="12"/>
      <c r="Q2983" s="11">
        <v>97.38</v>
      </c>
      <c r="R2983" s="12"/>
      <c r="S2983" s="12"/>
      <c r="T2983" s="10">
        <v>97.38</v>
      </c>
    </row>
    <row r="2984" spans="1:20" ht="15.75" thickBot="1" x14ac:dyDescent="0.3">
      <c r="A2984" s="4" t="s">
        <v>594</v>
      </c>
      <c r="B2984" s="4" t="s">
        <v>80</v>
      </c>
      <c r="C2984" s="4" t="s">
        <v>81</v>
      </c>
      <c r="D2984" s="4" t="s">
        <v>595</v>
      </c>
      <c r="E2984" s="4" t="s">
        <v>596</v>
      </c>
      <c r="F2984" s="4" t="s">
        <v>114</v>
      </c>
      <c r="G2984" s="4" t="s">
        <v>115</v>
      </c>
      <c r="H2984" s="9">
        <v>156.24</v>
      </c>
      <c r="I2984" s="9">
        <v>123.21</v>
      </c>
      <c r="J2984" s="9">
        <v>949.21</v>
      </c>
      <c r="K2984" s="9">
        <v>2525.27</v>
      </c>
      <c r="L2984" s="9">
        <v>-923.89</v>
      </c>
      <c r="M2984" s="9">
        <v>573.16</v>
      </c>
      <c r="N2984" s="9">
        <v>857.03</v>
      </c>
      <c r="O2984" s="9">
        <v>-51.28</v>
      </c>
      <c r="P2984" s="9">
        <v>178.7</v>
      </c>
      <c r="Q2984" s="9">
        <v>4109.2299999999996</v>
      </c>
      <c r="R2984" s="9">
        <v>-1424.85</v>
      </c>
      <c r="S2984" s="9">
        <v>617.17999999999995</v>
      </c>
      <c r="T2984" s="10">
        <v>7689.21</v>
      </c>
    </row>
    <row r="2985" spans="1:20" ht="15.75" thickBot="1" x14ac:dyDescent="0.3">
      <c r="A2985" s="4" t="s">
        <v>594</v>
      </c>
      <c r="B2985" s="4" t="s">
        <v>80</v>
      </c>
      <c r="C2985" s="4" t="s">
        <v>81</v>
      </c>
      <c r="D2985" s="4" t="s">
        <v>595</v>
      </c>
      <c r="E2985" s="4" t="s">
        <v>596</v>
      </c>
      <c r="F2985" s="4" t="s">
        <v>86</v>
      </c>
      <c r="G2985" s="4" t="s">
        <v>87</v>
      </c>
      <c r="H2985" s="11">
        <v>26317.94</v>
      </c>
      <c r="I2985" s="11">
        <v>22721.33</v>
      </c>
      <c r="J2985" s="11">
        <v>24941.97</v>
      </c>
      <c r="K2985" s="11">
        <v>15620.06</v>
      </c>
      <c r="L2985" s="11">
        <v>15523.19</v>
      </c>
      <c r="M2985" s="11">
        <v>20182.23</v>
      </c>
      <c r="N2985" s="11">
        <v>15288.17</v>
      </c>
      <c r="O2985" s="11">
        <v>19575.560000000001</v>
      </c>
      <c r="P2985" s="11">
        <v>14870.23</v>
      </c>
      <c r="Q2985" s="11">
        <v>21779.27</v>
      </c>
      <c r="R2985" s="11">
        <v>21481.49</v>
      </c>
      <c r="S2985" s="11">
        <v>13144.72</v>
      </c>
      <c r="T2985" s="10">
        <v>231446.16</v>
      </c>
    </row>
    <row r="2986" spans="1:20" ht="15.75" thickBot="1" x14ac:dyDescent="0.3">
      <c r="A2986" s="4" t="s">
        <v>594</v>
      </c>
      <c r="B2986" s="4" t="s">
        <v>80</v>
      </c>
      <c r="C2986" s="4" t="s">
        <v>81</v>
      </c>
      <c r="D2986" s="4" t="s">
        <v>595</v>
      </c>
      <c r="E2986" s="4" t="s">
        <v>596</v>
      </c>
      <c r="F2986" s="4" t="s">
        <v>116</v>
      </c>
      <c r="G2986" s="4" t="s">
        <v>117</v>
      </c>
      <c r="H2986" s="9">
        <v>5136.28</v>
      </c>
      <c r="I2986" s="9">
        <v>5567.03</v>
      </c>
      <c r="J2986" s="9">
        <v>3772.03</v>
      </c>
      <c r="K2986" s="9">
        <v>1631.49</v>
      </c>
      <c r="L2986" s="9">
        <v>3725.21</v>
      </c>
      <c r="M2986" s="9">
        <v>3895.55</v>
      </c>
      <c r="N2986" s="9">
        <v>2351.27</v>
      </c>
      <c r="O2986" s="9">
        <v>3413.05</v>
      </c>
      <c r="P2986" s="9">
        <v>1817.19</v>
      </c>
      <c r="Q2986" s="9">
        <v>1435.25</v>
      </c>
      <c r="R2986" s="9">
        <v>4098.6499999999996</v>
      </c>
      <c r="S2986" s="9">
        <v>4316.97</v>
      </c>
      <c r="T2986" s="10">
        <v>41159.97</v>
      </c>
    </row>
    <row r="2987" spans="1:20" ht="15.75" thickBot="1" x14ac:dyDescent="0.3">
      <c r="A2987" s="4" t="s">
        <v>594</v>
      </c>
      <c r="B2987" s="4" t="s">
        <v>80</v>
      </c>
      <c r="C2987" s="4" t="s">
        <v>81</v>
      </c>
      <c r="D2987" s="4" t="s">
        <v>595</v>
      </c>
      <c r="E2987" s="4" t="s">
        <v>596</v>
      </c>
      <c r="F2987" s="4" t="s">
        <v>88</v>
      </c>
      <c r="G2987" s="4" t="s">
        <v>89</v>
      </c>
      <c r="H2987" s="11">
        <v>3894.68</v>
      </c>
      <c r="I2987" s="11">
        <v>3443.77</v>
      </c>
      <c r="J2987" s="11">
        <v>3764.81</v>
      </c>
      <c r="K2987" s="11">
        <v>3593.34</v>
      </c>
      <c r="L2987" s="11">
        <v>3935.7</v>
      </c>
      <c r="M2987" s="11">
        <v>3602.71</v>
      </c>
      <c r="N2987" s="11">
        <v>3330.45</v>
      </c>
      <c r="O2987" s="11">
        <v>3034.53</v>
      </c>
      <c r="P2987" s="11">
        <v>2638.64</v>
      </c>
      <c r="Q2987" s="11">
        <v>3034.23</v>
      </c>
      <c r="R2987" s="11">
        <v>2902.26</v>
      </c>
      <c r="S2987" s="11">
        <v>2755.54</v>
      </c>
      <c r="T2987" s="10">
        <v>39930.660000000003</v>
      </c>
    </row>
    <row r="2988" spans="1:20" ht="15.75" thickBot="1" x14ac:dyDescent="0.3">
      <c r="A2988" s="4" t="s">
        <v>594</v>
      </c>
      <c r="B2988" s="4" t="s">
        <v>80</v>
      </c>
      <c r="C2988" s="4" t="s">
        <v>81</v>
      </c>
      <c r="D2988" s="4" t="s">
        <v>595</v>
      </c>
      <c r="E2988" s="4" t="s">
        <v>596</v>
      </c>
      <c r="F2988" s="4" t="s">
        <v>90</v>
      </c>
      <c r="G2988" s="4" t="s">
        <v>91</v>
      </c>
      <c r="H2988" s="9">
        <v>15994.88</v>
      </c>
      <c r="I2988" s="9">
        <v>14267.99</v>
      </c>
      <c r="J2988" s="9">
        <v>15385.42</v>
      </c>
      <c r="K2988" s="9">
        <v>14644.64</v>
      </c>
      <c r="L2988" s="9">
        <v>15725.24</v>
      </c>
      <c r="M2988" s="9">
        <v>14705.4</v>
      </c>
      <c r="N2988" s="9">
        <v>13466.02</v>
      </c>
      <c r="O2988" s="9">
        <v>12327.03</v>
      </c>
      <c r="P2988" s="9">
        <v>10572.09</v>
      </c>
      <c r="Q2988" s="9">
        <v>12700.83</v>
      </c>
      <c r="R2988" s="9">
        <v>11712.01</v>
      </c>
      <c r="S2988" s="9">
        <v>11468.04</v>
      </c>
      <c r="T2988" s="10">
        <v>162969.59</v>
      </c>
    </row>
    <row r="2989" spans="1:20" ht="15.75" thickBot="1" x14ac:dyDescent="0.3">
      <c r="A2989" s="4" t="s">
        <v>594</v>
      </c>
      <c r="B2989" s="4" t="s">
        <v>80</v>
      </c>
      <c r="C2989" s="4" t="s">
        <v>81</v>
      </c>
      <c r="D2989" s="4" t="s">
        <v>595</v>
      </c>
      <c r="E2989" s="4" t="s">
        <v>596</v>
      </c>
      <c r="F2989" s="4" t="s">
        <v>61</v>
      </c>
      <c r="G2989" s="4" t="s">
        <v>62</v>
      </c>
      <c r="H2989" s="11">
        <v>31.43</v>
      </c>
      <c r="I2989" s="11">
        <v>12355.24</v>
      </c>
      <c r="J2989" s="11">
        <v>19051.07</v>
      </c>
      <c r="K2989" s="11">
        <v>488.03</v>
      </c>
      <c r="L2989" s="11">
        <v>1585.13</v>
      </c>
      <c r="M2989" s="11">
        <v>1830</v>
      </c>
      <c r="N2989" s="11">
        <v>2643.74</v>
      </c>
      <c r="O2989" s="11">
        <v>1151.6300000000001</v>
      </c>
      <c r="P2989" s="11">
        <v>29882.93</v>
      </c>
      <c r="Q2989" s="15">
        <v>0</v>
      </c>
      <c r="R2989" s="11">
        <v>863.75</v>
      </c>
      <c r="S2989" s="11">
        <v>11557.06</v>
      </c>
      <c r="T2989" s="10">
        <v>81440.009999999995</v>
      </c>
    </row>
    <row r="2990" spans="1:20" ht="15.75" thickBot="1" x14ac:dyDescent="0.3">
      <c r="A2990" s="4" t="s">
        <v>594</v>
      </c>
      <c r="B2990" s="4" t="s">
        <v>80</v>
      </c>
      <c r="C2990" s="4" t="s">
        <v>81</v>
      </c>
      <c r="D2990" s="4" t="s">
        <v>595</v>
      </c>
      <c r="E2990" s="4" t="s">
        <v>596</v>
      </c>
      <c r="F2990" s="4" t="s">
        <v>92</v>
      </c>
      <c r="G2990" s="4" t="s">
        <v>93</v>
      </c>
      <c r="H2990" s="8"/>
      <c r="I2990" s="9">
        <v>384.96</v>
      </c>
      <c r="J2990" s="9">
        <v>794.87</v>
      </c>
      <c r="K2990" s="9">
        <v>71059.679999999993</v>
      </c>
      <c r="L2990" s="8"/>
      <c r="M2990" s="9">
        <v>34.729999999999997</v>
      </c>
      <c r="N2990" s="9">
        <v>64.03</v>
      </c>
      <c r="O2990" s="9">
        <v>72.44</v>
      </c>
      <c r="P2990" s="9">
        <v>4741.42</v>
      </c>
      <c r="Q2990" s="9">
        <v>9813.23</v>
      </c>
      <c r="R2990" s="8"/>
      <c r="S2990" s="9">
        <v>4359.1499999999996</v>
      </c>
      <c r="T2990" s="10">
        <v>91324.51</v>
      </c>
    </row>
    <row r="2991" spans="1:20" ht="15.75" thickBot="1" x14ac:dyDescent="0.3">
      <c r="A2991" s="4" t="s">
        <v>594</v>
      </c>
      <c r="B2991" s="4" t="s">
        <v>80</v>
      </c>
      <c r="C2991" s="4" t="s">
        <v>81</v>
      </c>
      <c r="D2991" s="4" t="s">
        <v>595</v>
      </c>
      <c r="E2991" s="4" t="s">
        <v>596</v>
      </c>
      <c r="F2991" s="4" t="s">
        <v>120</v>
      </c>
      <c r="G2991" s="4" t="s">
        <v>121</v>
      </c>
      <c r="H2991" s="11">
        <v>113.91</v>
      </c>
      <c r="I2991" s="11">
        <v>196.2</v>
      </c>
      <c r="J2991" s="11">
        <v>111.18</v>
      </c>
      <c r="K2991" s="11">
        <v>39.24</v>
      </c>
      <c r="L2991" s="11">
        <v>614.76</v>
      </c>
      <c r="M2991" s="11">
        <v>510.12</v>
      </c>
      <c r="N2991" s="12"/>
      <c r="O2991" s="11">
        <v>346.62</v>
      </c>
      <c r="P2991" s="11">
        <v>156.96</v>
      </c>
      <c r="Q2991" s="12"/>
      <c r="R2991" s="11">
        <v>79.569999999999993</v>
      </c>
      <c r="S2991" s="11">
        <v>902.52</v>
      </c>
      <c r="T2991" s="10">
        <v>3071.08</v>
      </c>
    </row>
    <row r="2992" spans="1:20" ht="15.75" thickBot="1" x14ac:dyDescent="0.3">
      <c r="A2992" s="4" t="s">
        <v>594</v>
      </c>
      <c r="B2992" s="4" t="s">
        <v>80</v>
      </c>
      <c r="C2992" s="4" t="s">
        <v>81</v>
      </c>
      <c r="D2992" s="4" t="s">
        <v>595</v>
      </c>
      <c r="E2992" s="4" t="s">
        <v>596</v>
      </c>
      <c r="F2992" s="4" t="s">
        <v>84</v>
      </c>
      <c r="G2992" s="4" t="s">
        <v>85</v>
      </c>
      <c r="H2992" s="9">
        <v>1913.05</v>
      </c>
      <c r="I2992" s="9">
        <v>1486.18</v>
      </c>
      <c r="J2992" s="9">
        <v>1741.42</v>
      </c>
      <c r="K2992" s="9">
        <v>785.58</v>
      </c>
      <c r="L2992" s="9">
        <v>679.98</v>
      </c>
      <c r="M2992" s="9">
        <v>1224.92</v>
      </c>
      <c r="N2992" s="9">
        <v>489.13</v>
      </c>
      <c r="O2992" s="9">
        <v>1397.87</v>
      </c>
      <c r="P2992" s="9">
        <v>693.08</v>
      </c>
      <c r="Q2992" s="9">
        <v>1246.17</v>
      </c>
      <c r="R2992" s="9">
        <v>1113.73</v>
      </c>
      <c r="S2992" s="9">
        <v>2059.7199999999998</v>
      </c>
      <c r="T2992" s="10">
        <v>14830.83</v>
      </c>
    </row>
    <row r="2993" spans="1:20" ht="15.75" thickBot="1" x14ac:dyDescent="0.3">
      <c r="A2993" s="4" t="s">
        <v>594</v>
      </c>
      <c r="B2993" s="4" t="s">
        <v>80</v>
      </c>
      <c r="C2993" s="4" t="s">
        <v>81</v>
      </c>
      <c r="D2993" s="4" t="s">
        <v>595</v>
      </c>
      <c r="E2993" s="4" t="s">
        <v>596</v>
      </c>
      <c r="F2993" s="4" t="s">
        <v>44</v>
      </c>
      <c r="G2993" s="4" t="s">
        <v>45</v>
      </c>
      <c r="H2993" s="12"/>
      <c r="I2993" s="12"/>
      <c r="J2993" s="12"/>
      <c r="K2993" s="12"/>
      <c r="L2993" s="12"/>
      <c r="M2993" s="11">
        <v>75</v>
      </c>
      <c r="N2993" s="12"/>
      <c r="O2993" s="11">
        <v>280.5</v>
      </c>
      <c r="P2993" s="11">
        <v>600</v>
      </c>
      <c r="Q2993" s="12"/>
      <c r="R2993" s="12"/>
      <c r="S2993" s="12"/>
      <c r="T2993" s="10">
        <v>955.5</v>
      </c>
    </row>
    <row r="2994" spans="1:20" ht="15.75" thickBot="1" x14ac:dyDescent="0.3">
      <c r="A2994" s="4" t="s">
        <v>594</v>
      </c>
      <c r="B2994" s="4" t="s">
        <v>80</v>
      </c>
      <c r="C2994" s="4" t="s">
        <v>81</v>
      </c>
      <c r="D2994" s="4" t="s">
        <v>595</v>
      </c>
      <c r="E2994" s="4" t="s">
        <v>596</v>
      </c>
      <c r="F2994" s="4" t="s">
        <v>71</v>
      </c>
      <c r="G2994" s="4" t="s">
        <v>72</v>
      </c>
      <c r="H2994" s="9">
        <v>40.549999999999997</v>
      </c>
      <c r="I2994" s="9">
        <v>55.03</v>
      </c>
      <c r="J2994" s="9">
        <v>257.3</v>
      </c>
      <c r="K2994" s="9">
        <v>586.41999999999996</v>
      </c>
      <c r="L2994" s="9">
        <v>448.76</v>
      </c>
      <c r="M2994" s="9">
        <v>273.82</v>
      </c>
      <c r="N2994" s="9">
        <v>57.62</v>
      </c>
      <c r="O2994" s="8"/>
      <c r="P2994" s="9">
        <v>40.93</v>
      </c>
      <c r="Q2994" s="8"/>
      <c r="R2994" s="8"/>
      <c r="S2994" s="8"/>
      <c r="T2994" s="10">
        <v>1760.43</v>
      </c>
    </row>
    <row r="2995" spans="1:20" ht="15.75" thickBot="1" x14ac:dyDescent="0.3">
      <c r="A2995" s="4" t="s">
        <v>594</v>
      </c>
      <c r="B2995" s="4" t="s">
        <v>80</v>
      </c>
      <c r="C2995" s="4" t="s">
        <v>81</v>
      </c>
      <c r="D2995" s="4" t="s">
        <v>595</v>
      </c>
      <c r="E2995" s="4" t="s">
        <v>596</v>
      </c>
      <c r="F2995" s="4" t="s">
        <v>98</v>
      </c>
      <c r="G2995" s="4" t="s">
        <v>99</v>
      </c>
      <c r="H2995" s="12"/>
      <c r="I2995" s="12"/>
      <c r="J2995" s="12"/>
      <c r="K2995" s="12"/>
      <c r="L2995" s="12"/>
      <c r="M2995" s="12"/>
      <c r="N2995" s="12"/>
      <c r="O2995" s="11">
        <v>58.48</v>
      </c>
      <c r="P2995" s="12"/>
      <c r="Q2995" s="12"/>
      <c r="R2995" s="12"/>
      <c r="S2995" s="12"/>
      <c r="T2995" s="10">
        <v>58.48</v>
      </c>
    </row>
    <row r="2996" spans="1:20" ht="15.75" thickBot="1" x14ac:dyDescent="0.3">
      <c r="A2996" s="4" t="s">
        <v>594</v>
      </c>
      <c r="B2996" s="4" t="s">
        <v>80</v>
      </c>
      <c r="C2996" s="4" t="s">
        <v>81</v>
      </c>
      <c r="D2996" s="4" t="s">
        <v>595</v>
      </c>
      <c r="E2996" s="4" t="s">
        <v>596</v>
      </c>
      <c r="F2996" s="4" t="s">
        <v>136</v>
      </c>
      <c r="G2996" s="4" t="s">
        <v>137</v>
      </c>
      <c r="H2996" s="8"/>
      <c r="I2996" s="8"/>
      <c r="J2996" s="8"/>
      <c r="K2996" s="8"/>
      <c r="L2996" s="8"/>
      <c r="M2996" s="8"/>
      <c r="N2996" s="8"/>
      <c r="O2996" s="8"/>
      <c r="P2996" s="8"/>
      <c r="Q2996" s="8"/>
      <c r="R2996" s="8"/>
      <c r="S2996" s="9">
        <v>4</v>
      </c>
      <c r="T2996" s="10">
        <v>4</v>
      </c>
    </row>
    <row r="2997" spans="1:20" ht="15.75" thickBot="1" x14ac:dyDescent="0.3">
      <c r="A2997" s="4" t="s">
        <v>594</v>
      </c>
      <c r="B2997" s="4" t="s">
        <v>80</v>
      </c>
      <c r="C2997" s="4" t="s">
        <v>81</v>
      </c>
      <c r="D2997" s="4" t="s">
        <v>595</v>
      </c>
      <c r="E2997" s="4" t="s">
        <v>596</v>
      </c>
      <c r="F2997" s="4" t="s">
        <v>187</v>
      </c>
      <c r="G2997" s="4" t="s">
        <v>188</v>
      </c>
      <c r="H2997" s="12"/>
      <c r="I2997" s="11">
        <v>234.02</v>
      </c>
      <c r="J2997" s="12"/>
      <c r="K2997" s="12"/>
      <c r="L2997" s="12"/>
      <c r="M2997" s="12"/>
      <c r="N2997" s="12"/>
      <c r="O2997" s="12"/>
      <c r="P2997" s="12"/>
      <c r="Q2997" s="12"/>
      <c r="R2997" s="12"/>
      <c r="S2997" s="12"/>
      <c r="T2997" s="10">
        <v>234.02</v>
      </c>
    </row>
    <row r="2998" spans="1:20" ht="15.75" thickBot="1" x14ac:dyDescent="0.3">
      <c r="A2998" s="4" t="s">
        <v>594</v>
      </c>
      <c r="B2998" s="4" t="s">
        <v>80</v>
      </c>
      <c r="C2998" s="4" t="s">
        <v>81</v>
      </c>
      <c r="D2998" s="4" t="s">
        <v>595</v>
      </c>
      <c r="E2998" s="4" t="s">
        <v>596</v>
      </c>
      <c r="F2998" s="4" t="s">
        <v>140</v>
      </c>
      <c r="G2998" s="4" t="s">
        <v>141</v>
      </c>
      <c r="H2998" s="9">
        <v>107.15</v>
      </c>
      <c r="I2998" s="9">
        <v>192.87</v>
      </c>
      <c r="J2998" s="9">
        <v>128.58000000000001</v>
      </c>
      <c r="K2998" s="9">
        <v>107.15</v>
      </c>
      <c r="L2998" s="9">
        <v>107.15</v>
      </c>
      <c r="M2998" s="9">
        <v>171.44</v>
      </c>
      <c r="N2998" s="9">
        <v>85.72</v>
      </c>
      <c r="O2998" s="9">
        <v>107.15</v>
      </c>
      <c r="P2998" s="9">
        <v>42.86</v>
      </c>
      <c r="Q2998" s="9">
        <v>42.86</v>
      </c>
      <c r="R2998" s="9">
        <v>90</v>
      </c>
      <c r="S2998" s="9">
        <v>337.5</v>
      </c>
      <c r="T2998" s="10">
        <v>1520.43</v>
      </c>
    </row>
    <row r="2999" spans="1:20" ht="15.75" thickBot="1" x14ac:dyDescent="0.3">
      <c r="A2999" s="4" t="s">
        <v>594</v>
      </c>
      <c r="B2999" s="4" t="s">
        <v>80</v>
      </c>
      <c r="C2999" s="4" t="s">
        <v>81</v>
      </c>
      <c r="D2999" s="4" t="s">
        <v>595</v>
      </c>
      <c r="E2999" s="4" t="s">
        <v>596</v>
      </c>
      <c r="F2999" s="4" t="s">
        <v>65</v>
      </c>
      <c r="G2999" s="4" t="s">
        <v>66</v>
      </c>
      <c r="H2999" s="12"/>
      <c r="I2999" s="12"/>
      <c r="J2999" s="11">
        <v>96.33</v>
      </c>
      <c r="K2999" s="12"/>
      <c r="L2999" s="12"/>
      <c r="M2999" s="12"/>
      <c r="N2999" s="12"/>
      <c r="O2999" s="12"/>
      <c r="P2999" s="12"/>
      <c r="Q2999" s="12"/>
      <c r="R2999" s="11">
        <v>96.33</v>
      </c>
      <c r="S2999" s="12"/>
      <c r="T2999" s="10">
        <v>192.66</v>
      </c>
    </row>
    <row r="3000" spans="1:20" ht="15.75" thickBot="1" x14ac:dyDescent="0.3">
      <c r="A3000" s="4" t="s">
        <v>594</v>
      </c>
      <c r="B3000" s="4" t="s">
        <v>80</v>
      </c>
      <c r="C3000" s="4" t="s">
        <v>81</v>
      </c>
      <c r="D3000" s="4" t="s">
        <v>595</v>
      </c>
      <c r="E3000" s="4" t="s">
        <v>596</v>
      </c>
      <c r="F3000" s="4" t="s">
        <v>56</v>
      </c>
      <c r="G3000" s="4" t="s">
        <v>57</v>
      </c>
      <c r="H3000" s="9">
        <v>22942.91</v>
      </c>
      <c r="I3000" s="9">
        <v>13222.46</v>
      </c>
      <c r="J3000" s="9">
        <v>16115.8</v>
      </c>
      <c r="K3000" s="9">
        <v>12007.41</v>
      </c>
      <c r="L3000" s="9">
        <v>6894.19</v>
      </c>
      <c r="M3000" s="9">
        <v>7151.8</v>
      </c>
      <c r="N3000" s="9">
        <v>5726.59</v>
      </c>
      <c r="O3000" s="9">
        <v>13641.68</v>
      </c>
      <c r="P3000" s="9">
        <v>10796.62</v>
      </c>
      <c r="Q3000" s="9">
        <v>11922.34</v>
      </c>
      <c r="R3000" s="9">
        <v>8730.59</v>
      </c>
      <c r="S3000" s="9">
        <v>20157.48</v>
      </c>
      <c r="T3000" s="10">
        <v>149309.87</v>
      </c>
    </row>
    <row r="3001" spans="1:20" ht="15.75" thickBot="1" x14ac:dyDescent="0.3">
      <c r="A3001" s="4" t="s">
        <v>594</v>
      </c>
      <c r="B3001" s="4" t="s">
        <v>80</v>
      </c>
      <c r="C3001" s="4" t="s">
        <v>81</v>
      </c>
      <c r="D3001" s="4" t="s">
        <v>595</v>
      </c>
      <c r="E3001" s="4" t="s">
        <v>596</v>
      </c>
      <c r="F3001" s="4" t="s">
        <v>68</v>
      </c>
      <c r="G3001" s="4" t="s">
        <v>69</v>
      </c>
      <c r="H3001" s="11">
        <v>1957.93</v>
      </c>
      <c r="I3001" s="11">
        <v>1778.62</v>
      </c>
      <c r="J3001" s="11">
        <v>722.52</v>
      </c>
      <c r="K3001" s="11">
        <v>539.65</v>
      </c>
      <c r="L3001" s="11">
        <v>674.78</v>
      </c>
      <c r="M3001" s="11">
        <v>469.64</v>
      </c>
      <c r="N3001" s="11">
        <v>650.26</v>
      </c>
      <c r="O3001" s="11">
        <v>1408.92</v>
      </c>
      <c r="P3001" s="11">
        <v>686.38</v>
      </c>
      <c r="Q3001" s="11">
        <v>391.59</v>
      </c>
      <c r="R3001" s="11">
        <v>1286.69</v>
      </c>
      <c r="S3001" s="11">
        <v>446.52</v>
      </c>
      <c r="T3001" s="10">
        <v>11013.5</v>
      </c>
    </row>
    <row r="3002" spans="1:20" ht="15.75" thickBot="1" x14ac:dyDescent="0.3">
      <c r="A3002" s="4" t="s">
        <v>594</v>
      </c>
      <c r="B3002" s="4" t="s">
        <v>80</v>
      </c>
      <c r="C3002" s="4" t="s">
        <v>81</v>
      </c>
      <c r="D3002" s="4" t="s">
        <v>595</v>
      </c>
      <c r="E3002" s="4" t="s">
        <v>596</v>
      </c>
      <c r="F3002" s="4" t="s">
        <v>156</v>
      </c>
      <c r="G3002" s="4" t="s">
        <v>157</v>
      </c>
      <c r="H3002" s="9">
        <v>21.43</v>
      </c>
      <c r="I3002" s="9">
        <v>64.290000000000006</v>
      </c>
      <c r="J3002" s="9">
        <v>21.43</v>
      </c>
      <c r="K3002" s="8"/>
      <c r="L3002" s="8"/>
      <c r="M3002" s="9">
        <v>21.43</v>
      </c>
      <c r="N3002" s="9">
        <v>21.43</v>
      </c>
      <c r="O3002" s="9">
        <v>64.290000000000006</v>
      </c>
      <c r="P3002" s="9">
        <v>21.43</v>
      </c>
      <c r="Q3002" s="8"/>
      <c r="R3002" s="8"/>
      <c r="S3002" s="8"/>
      <c r="T3002" s="10">
        <v>235.73</v>
      </c>
    </row>
    <row r="3003" spans="1:20" ht="15.75" thickBot="1" x14ac:dyDescent="0.3">
      <c r="A3003" s="4" t="s">
        <v>594</v>
      </c>
      <c r="B3003" s="4" t="s">
        <v>80</v>
      </c>
      <c r="C3003" s="4" t="s">
        <v>81</v>
      </c>
      <c r="D3003" s="4" t="s">
        <v>595</v>
      </c>
      <c r="E3003" s="4" t="s">
        <v>596</v>
      </c>
      <c r="F3003" s="4" t="s">
        <v>104</v>
      </c>
      <c r="G3003" s="4" t="s">
        <v>105</v>
      </c>
      <c r="H3003" s="11">
        <v>-262.83</v>
      </c>
      <c r="I3003" s="11">
        <v>-48.17</v>
      </c>
      <c r="J3003" s="11">
        <v>-1083.72</v>
      </c>
      <c r="K3003" s="11">
        <v>-1860.61</v>
      </c>
      <c r="L3003" s="11">
        <v>-250.35</v>
      </c>
      <c r="M3003" s="11">
        <v>-264.91000000000003</v>
      </c>
      <c r="N3003" s="11">
        <v>-1107.8</v>
      </c>
      <c r="O3003" s="11">
        <v>-48.17</v>
      </c>
      <c r="P3003" s="11">
        <v>-192.67</v>
      </c>
      <c r="Q3003" s="11">
        <v>-3106.66</v>
      </c>
      <c r="R3003" s="11">
        <v>-481.66</v>
      </c>
      <c r="S3003" s="12"/>
      <c r="T3003" s="10">
        <v>-8707.5499999999993</v>
      </c>
    </row>
    <row r="3004" spans="1:20" ht="15.75" thickBot="1" x14ac:dyDescent="0.3">
      <c r="A3004" s="4" t="s">
        <v>594</v>
      </c>
      <c r="B3004" s="4" t="s">
        <v>80</v>
      </c>
      <c r="C3004" s="4" t="s">
        <v>81</v>
      </c>
      <c r="D3004" s="4" t="s">
        <v>595</v>
      </c>
      <c r="E3004" s="4" t="s">
        <v>596</v>
      </c>
      <c r="F3004" s="4" t="s">
        <v>106</v>
      </c>
      <c r="G3004" s="4" t="s">
        <v>107</v>
      </c>
      <c r="H3004" s="9">
        <v>-47034.96</v>
      </c>
      <c r="I3004" s="9">
        <v>-39399.14</v>
      </c>
      <c r="J3004" s="9">
        <v>-39770.230000000003</v>
      </c>
      <c r="K3004" s="9">
        <v>-32360.71</v>
      </c>
      <c r="L3004" s="9">
        <v>-27702.69</v>
      </c>
      <c r="M3004" s="9">
        <v>-31535.96</v>
      </c>
      <c r="N3004" s="9">
        <v>-30347.22</v>
      </c>
      <c r="O3004" s="9">
        <v>-32098.05</v>
      </c>
      <c r="P3004" s="9">
        <v>-29763.63</v>
      </c>
      <c r="Q3004" s="9">
        <v>-39101.25</v>
      </c>
      <c r="R3004" s="9">
        <v>-33127.040000000001</v>
      </c>
      <c r="S3004" s="9">
        <v>-18627.310000000001</v>
      </c>
      <c r="T3004" s="10">
        <v>-400868.19</v>
      </c>
    </row>
    <row r="3005" spans="1:20" ht="15.75" thickBot="1" x14ac:dyDescent="0.3">
      <c r="A3005" s="4" t="s">
        <v>594</v>
      </c>
      <c r="B3005" s="4" t="s">
        <v>80</v>
      </c>
      <c r="C3005" s="4" t="s">
        <v>81</v>
      </c>
      <c r="D3005" s="4" t="s">
        <v>595</v>
      </c>
      <c r="E3005" s="4" t="s">
        <v>596</v>
      </c>
      <c r="F3005" s="4" t="s">
        <v>108</v>
      </c>
      <c r="G3005" s="4" t="s">
        <v>109</v>
      </c>
      <c r="H3005" s="11">
        <v>-6233.9</v>
      </c>
      <c r="I3005" s="11">
        <v>-5505.42</v>
      </c>
      <c r="J3005" s="11">
        <v>-3920.44</v>
      </c>
      <c r="K3005" s="11">
        <v>-3675.53</v>
      </c>
      <c r="L3005" s="11">
        <v>-3970.48</v>
      </c>
      <c r="M3005" s="11">
        <v>-2974.72</v>
      </c>
      <c r="N3005" s="11">
        <v>-3070.67</v>
      </c>
      <c r="O3005" s="11">
        <v>-3504.19</v>
      </c>
      <c r="P3005" s="11">
        <v>-2727.49</v>
      </c>
      <c r="Q3005" s="11">
        <v>-2221.73</v>
      </c>
      <c r="R3005" s="11">
        <v>-4678.28</v>
      </c>
      <c r="S3005" s="11">
        <v>-893.04</v>
      </c>
      <c r="T3005" s="10">
        <v>-43375.89</v>
      </c>
    </row>
    <row r="3006" spans="1:20" ht="15.75" thickBot="1" x14ac:dyDescent="0.3">
      <c r="A3006" s="4" t="s">
        <v>594</v>
      </c>
      <c r="B3006" s="4" t="s">
        <v>80</v>
      </c>
      <c r="C3006" s="4" t="s">
        <v>81</v>
      </c>
      <c r="D3006" s="4" t="s">
        <v>595</v>
      </c>
      <c r="E3006" s="4" t="s">
        <v>596</v>
      </c>
      <c r="F3006" s="4" t="s">
        <v>158</v>
      </c>
      <c r="G3006" s="4" t="s">
        <v>159</v>
      </c>
      <c r="H3006" s="9">
        <v>-112.86</v>
      </c>
      <c r="I3006" s="9">
        <v>-77.760000000000005</v>
      </c>
      <c r="J3006" s="9">
        <v>-110.16</v>
      </c>
      <c r="K3006" s="9">
        <v>-38.880000000000003</v>
      </c>
      <c r="L3006" s="9">
        <v>-220.32</v>
      </c>
      <c r="M3006" s="8"/>
      <c r="N3006" s="8"/>
      <c r="O3006" s="9">
        <v>-110.16</v>
      </c>
      <c r="P3006" s="8"/>
      <c r="Q3006" s="8"/>
      <c r="R3006" s="8"/>
      <c r="S3006" s="8"/>
      <c r="T3006" s="10">
        <v>-670.14</v>
      </c>
    </row>
    <row r="3007" spans="1:20" ht="15.75" thickBot="1" x14ac:dyDescent="0.3">
      <c r="A3007" s="4" t="s">
        <v>594</v>
      </c>
      <c r="B3007" s="4" t="s">
        <v>80</v>
      </c>
      <c r="C3007" s="4" t="s">
        <v>81</v>
      </c>
      <c r="D3007" s="4" t="s">
        <v>595</v>
      </c>
      <c r="E3007" s="4" t="s">
        <v>596</v>
      </c>
      <c r="F3007" s="4" t="s">
        <v>243</v>
      </c>
      <c r="G3007" s="4" t="s">
        <v>244</v>
      </c>
      <c r="H3007" s="11">
        <v>-150.01</v>
      </c>
      <c r="I3007" s="11">
        <v>-107.15</v>
      </c>
      <c r="J3007" s="11">
        <v>-128.58000000000001</v>
      </c>
      <c r="K3007" s="11">
        <v>-150.01</v>
      </c>
      <c r="L3007" s="11">
        <v>-42.86</v>
      </c>
      <c r="M3007" s="11">
        <v>-42.86</v>
      </c>
      <c r="N3007" s="11">
        <v>-85.72</v>
      </c>
      <c r="O3007" s="11">
        <v>-21.43</v>
      </c>
      <c r="P3007" s="11">
        <v>-64.290000000000006</v>
      </c>
      <c r="Q3007" s="11">
        <v>-42.86</v>
      </c>
      <c r="R3007" s="11">
        <v>-42.86</v>
      </c>
      <c r="S3007" s="12"/>
      <c r="T3007" s="10">
        <v>-878.63</v>
      </c>
    </row>
    <row r="3008" spans="1:20" ht="15.75" thickBot="1" x14ac:dyDescent="0.3">
      <c r="A3008" s="4" t="s">
        <v>594</v>
      </c>
      <c r="B3008" s="4" t="s">
        <v>80</v>
      </c>
      <c r="C3008" s="4" t="s">
        <v>81</v>
      </c>
      <c r="D3008" s="4" t="s">
        <v>597</v>
      </c>
      <c r="E3008" s="4" t="s">
        <v>598</v>
      </c>
      <c r="F3008" s="4" t="s">
        <v>84</v>
      </c>
      <c r="G3008" s="4" t="s">
        <v>85</v>
      </c>
      <c r="H3008" s="9">
        <v>324.12</v>
      </c>
      <c r="I3008" s="9">
        <v>276</v>
      </c>
      <c r="J3008" s="9">
        <v>364.33</v>
      </c>
      <c r="K3008" s="8"/>
      <c r="L3008" s="8"/>
      <c r="M3008" s="8"/>
      <c r="N3008" s="8"/>
      <c r="O3008" s="9">
        <v>30.45</v>
      </c>
      <c r="P3008" s="8"/>
      <c r="Q3008" s="8"/>
      <c r="R3008" s="8"/>
      <c r="S3008" s="8"/>
      <c r="T3008" s="10">
        <v>994.9</v>
      </c>
    </row>
    <row r="3009" spans="1:20" ht="15.75" thickBot="1" x14ac:dyDescent="0.3">
      <c r="A3009" s="4" t="s">
        <v>594</v>
      </c>
      <c r="B3009" s="4" t="s">
        <v>80</v>
      </c>
      <c r="C3009" s="4" t="s">
        <v>81</v>
      </c>
      <c r="D3009" s="4" t="s">
        <v>597</v>
      </c>
      <c r="E3009" s="4" t="s">
        <v>598</v>
      </c>
      <c r="F3009" s="4" t="s">
        <v>144</v>
      </c>
      <c r="G3009" s="4" t="s">
        <v>145</v>
      </c>
      <c r="H3009" s="12"/>
      <c r="I3009" s="12"/>
      <c r="J3009" s="12"/>
      <c r="K3009" s="12"/>
      <c r="L3009" s="12"/>
      <c r="M3009" s="12"/>
      <c r="N3009" s="12"/>
      <c r="O3009" s="12"/>
      <c r="P3009" s="12"/>
      <c r="Q3009" s="11">
        <v>96.68</v>
      </c>
      <c r="R3009" s="12"/>
      <c r="S3009" s="12"/>
      <c r="T3009" s="10">
        <v>96.68</v>
      </c>
    </row>
    <row r="3010" spans="1:20" ht="15.75" thickBot="1" x14ac:dyDescent="0.3">
      <c r="A3010" s="4" t="s">
        <v>594</v>
      </c>
      <c r="B3010" s="4" t="s">
        <v>80</v>
      </c>
      <c r="C3010" s="4" t="s">
        <v>81</v>
      </c>
      <c r="D3010" s="4" t="s">
        <v>597</v>
      </c>
      <c r="E3010" s="4" t="s">
        <v>598</v>
      </c>
      <c r="F3010" s="4" t="s">
        <v>152</v>
      </c>
      <c r="G3010" s="4" t="s">
        <v>153</v>
      </c>
      <c r="H3010" s="9">
        <v>84.75</v>
      </c>
      <c r="I3010" s="8"/>
      <c r="J3010" s="9">
        <v>140</v>
      </c>
      <c r="K3010" s="8"/>
      <c r="L3010" s="8"/>
      <c r="M3010" s="8"/>
      <c r="N3010" s="9">
        <v>160</v>
      </c>
      <c r="O3010" s="8"/>
      <c r="P3010" s="8"/>
      <c r="Q3010" s="8"/>
      <c r="R3010" s="8"/>
      <c r="S3010" s="8"/>
      <c r="T3010" s="10">
        <v>384.75</v>
      </c>
    </row>
    <row r="3011" spans="1:20" ht="15.75" thickBot="1" x14ac:dyDescent="0.3">
      <c r="A3011" s="4" t="s">
        <v>594</v>
      </c>
      <c r="B3011" s="4" t="s">
        <v>80</v>
      </c>
      <c r="C3011" s="4" t="s">
        <v>81</v>
      </c>
      <c r="D3011" s="4" t="s">
        <v>597</v>
      </c>
      <c r="E3011" s="4" t="s">
        <v>598</v>
      </c>
      <c r="F3011" s="4" t="s">
        <v>65</v>
      </c>
      <c r="G3011" s="4" t="s">
        <v>66</v>
      </c>
      <c r="H3011" s="12"/>
      <c r="I3011" s="12"/>
      <c r="J3011" s="11">
        <v>72.25</v>
      </c>
      <c r="K3011" s="12"/>
      <c r="L3011" s="12"/>
      <c r="M3011" s="12"/>
      <c r="N3011" s="12"/>
      <c r="O3011" s="12"/>
      <c r="P3011" s="12"/>
      <c r="Q3011" s="12"/>
      <c r="R3011" s="12"/>
      <c r="S3011" s="12"/>
      <c r="T3011" s="10">
        <v>72.25</v>
      </c>
    </row>
    <row r="3012" spans="1:20" ht="15.75" thickBot="1" x14ac:dyDescent="0.3">
      <c r="A3012" s="4" t="s">
        <v>594</v>
      </c>
      <c r="B3012" s="4" t="s">
        <v>80</v>
      </c>
      <c r="C3012" s="4" t="s">
        <v>81</v>
      </c>
      <c r="D3012" s="4" t="s">
        <v>597</v>
      </c>
      <c r="E3012" s="4" t="s">
        <v>598</v>
      </c>
      <c r="F3012" s="4" t="s">
        <v>56</v>
      </c>
      <c r="G3012" s="4" t="s">
        <v>57</v>
      </c>
      <c r="H3012" s="9">
        <v>4812.72</v>
      </c>
      <c r="I3012" s="9">
        <v>4484.58</v>
      </c>
      <c r="J3012" s="9">
        <v>5070.03</v>
      </c>
      <c r="K3012" s="8"/>
      <c r="L3012" s="8"/>
      <c r="M3012" s="8"/>
      <c r="N3012" s="8"/>
      <c r="O3012" s="9">
        <v>489.92</v>
      </c>
      <c r="P3012" s="8"/>
      <c r="Q3012" s="8"/>
      <c r="R3012" s="8"/>
      <c r="S3012" s="8"/>
      <c r="T3012" s="10">
        <v>14857.25</v>
      </c>
    </row>
    <row r="3013" spans="1:20" ht="15.75" thickBot="1" x14ac:dyDescent="0.3">
      <c r="A3013" s="4" t="s">
        <v>594</v>
      </c>
      <c r="B3013" s="4" t="s">
        <v>80</v>
      </c>
      <c r="C3013" s="4" t="s">
        <v>81</v>
      </c>
      <c r="D3013" s="4" t="s">
        <v>597</v>
      </c>
      <c r="E3013" s="4" t="s">
        <v>598</v>
      </c>
      <c r="F3013" s="4" t="s">
        <v>68</v>
      </c>
      <c r="G3013" s="4" t="s">
        <v>69</v>
      </c>
      <c r="H3013" s="11">
        <v>1047.6600000000001</v>
      </c>
      <c r="I3013" s="11">
        <v>505.77</v>
      </c>
      <c r="J3013" s="11">
        <v>1445.02</v>
      </c>
      <c r="K3013" s="12"/>
      <c r="L3013" s="12"/>
      <c r="M3013" s="12"/>
      <c r="N3013" s="12"/>
      <c r="O3013" s="11">
        <v>60.65</v>
      </c>
      <c r="P3013" s="12"/>
      <c r="Q3013" s="12"/>
      <c r="R3013" s="12"/>
      <c r="S3013" s="12"/>
      <c r="T3013" s="10">
        <v>3059.1</v>
      </c>
    </row>
    <row r="3014" spans="1:20" ht="15.75" thickBot="1" x14ac:dyDescent="0.3">
      <c r="A3014" s="4" t="s">
        <v>594</v>
      </c>
      <c r="B3014" s="4" t="s">
        <v>80</v>
      </c>
      <c r="C3014" s="4" t="s">
        <v>81</v>
      </c>
      <c r="D3014" s="4" t="s">
        <v>597</v>
      </c>
      <c r="E3014" s="4" t="s">
        <v>598</v>
      </c>
      <c r="F3014" s="4" t="s">
        <v>156</v>
      </c>
      <c r="G3014" s="4" t="s">
        <v>157</v>
      </c>
      <c r="H3014" s="8"/>
      <c r="I3014" s="8"/>
      <c r="J3014" s="9">
        <v>107.15</v>
      </c>
      <c r="K3014" s="8"/>
      <c r="L3014" s="8"/>
      <c r="M3014" s="8"/>
      <c r="N3014" s="8"/>
      <c r="O3014" s="8"/>
      <c r="P3014" s="8"/>
      <c r="Q3014" s="8"/>
      <c r="R3014" s="8"/>
      <c r="S3014" s="8"/>
      <c r="T3014" s="10">
        <v>107.15</v>
      </c>
    </row>
    <row r="3015" spans="1:20" ht="15.75" thickBot="1" x14ac:dyDescent="0.3">
      <c r="A3015" s="4" t="s">
        <v>594</v>
      </c>
      <c r="B3015" s="4" t="s">
        <v>80</v>
      </c>
      <c r="C3015" s="4" t="s">
        <v>81</v>
      </c>
      <c r="D3015" s="4" t="s">
        <v>599</v>
      </c>
      <c r="E3015" s="4" t="s">
        <v>598</v>
      </c>
      <c r="F3015" s="4" t="s">
        <v>61</v>
      </c>
      <c r="G3015" s="4" t="s">
        <v>62</v>
      </c>
      <c r="H3015" s="12"/>
      <c r="I3015" s="12"/>
      <c r="J3015" s="12"/>
      <c r="K3015" s="12"/>
      <c r="L3015" s="12"/>
      <c r="M3015" s="12"/>
      <c r="N3015" s="11">
        <v>119.59</v>
      </c>
      <c r="O3015" s="12"/>
      <c r="P3015" s="12"/>
      <c r="Q3015" s="12"/>
      <c r="R3015" s="12"/>
      <c r="S3015" s="12"/>
      <c r="T3015" s="10">
        <v>119.59</v>
      </c>
    </row>
    <row r="3016" spans="1:20" ht="15.75" thickBot="1" x14ac:dyDescent="0.3">
      <c r="A3016" s="4" t="s">
        <v>594</v>
      </c>
      <c r="B3016" s="4" t="s">
        <v>80</v>
      </c>
      <c r="C3016" s="4" t="s">
        <v>81</v>
      </c>
      <c r="D3016" s="4" t="s">
        <v>599</v>
      </c>
      <c r="E3016" s="4" t="s">
        <v>598</v>
      </c>
      <c r="F3016" s="4" t="s">
        <v>92</v>
      </c>
      <c r="G3016" s="4" t="s">
        <v>93</v>
      </c>
      <c r="H3016" s="9">
        <v>755.28</v>
      </c>
      <c r="I3016" s="9">
        <v>6561.82</v>
      </c>
      <c r="J3016" s="9">
        <v>618.80999999999995</v>
      </c>
      <c r="K3016" s="9">
        <v>218.62</v>
      </c>
      <c r="L3016" s="9">
        <v>986.37</v>
      </c>
      <c r="M3016" s="9">
        <v>120.31</v>
      </c>
      <c r="N3016" s="9">
        <v>766.92</v>
      </c>
      <c r="O3016" s="8"/>
      <c r="P3016" s="9">
        <v>1446.32</v>
      </c>
      <c r="Q3016" s="9">
        <v>562.96</v>
      </c>
      <c r="R3016" s="9">
        <v>334.41</v>
      </c>
      <c r="S3016" s="9">
        <v>1203.94</v>
      </c>
      <c r="T3016" s="10">
        <v>13575.76</v>
      </c>
    </row>
    <row r="3017" spans="1:20" ht="15.75" thickBot="1" x14ac:dyDescent="0.3">
      <c r="A3017" s="4" t="s">
        <v>594</v>
      </c>
      <c r="B3017" s="4" t="s">
        <v>80</v>
      </c>
      <c r="C3017" s="4" t="s">
        <v>81</v>
      </c>
      <c r="D3017" s="4" t="s">
        <v>599</v>
      </c>
      <c r="E3017" s="4" t="s">
        <v>598</v>
      </c>
      <c r="F3017" s="4" t="s">
        <v>84</v>
      </c>
      <c r="G3017" s="4" t="s">
        <v>85</v>
      </c>
      <c r="H3017" s="11">
        <v>703.16</v>
      </c>
      <c r="I3017" s="11">
        <v>235.5</v>
      </c>
      <c r="J3017" s="11">
        <v>126.65</v>
      </c>
      <c r="K3017" s="11">
        <v>545.21</v>
      </c>
      <c r="L3017" s="11">
        <v>804.34</v>
      </c>
      <c r="M3017" s="11">
        <v>593.15</v>
      </c>
      <c r="N3017" s="11">
        <v>576.37</v>
      </c>
      <c r="O3017" s="11">
        <v>625.04</v>
      </c>
      <c r="P3017" s="11">
        <v>527.39</v>
      </c>
      <c r="Q3017" s="11">
        <v>1076.3499999999999</v>
      </c>
      <c r="R3017" s="11">
        <v>661.3</v>
      </c>
      <c r="S3017" s="11">
        <v>686.1</v>
      </c>
      <c r="T3017" s="10">
        <v>7160.56</v>
      </c>
    </row>
    <row r="3018" spans="1:20" ht="15.75" thickBot="1" x14ac:dyDescent="0.3">
      <c r="A3018" s="4" t="s">
        <v>594</v>
      </c>
      <c r="B3018" s="4" t="s">
        <v>80</v>
      </c>
      <c r="C3018" s="4" t="s">
        <v>81</v>
      </c>
      <c r="D3018" s="4" t="s">
        <v>599</v>
      </c>
      <c r="E3018" s="4" t="s">
        <v>598</v>
      </c>
      <c r="F3018" s="4" t="s">
        <v>132</v>
      </c>
      <c r="G3018" s="4" t="s">
        <v>133</v>
      </c>
      <c r="H3018" s="8"/>
      <c r="I3018" s="9">
        <v>28.47</v>
      </c>
      <c r="J3018" s="8"/>
      <c r="K3018" s="8"/>
      <c r="L3018" s="8"/>
      <c r="M3018" s="8"/>
      <c r="N3018" s="9">
        <v>17.97</v>
      </c>
      <c r="O3018" s="9">
        <v>91.77</v>
      </c>
      <c r="P3018" s="8"/>
      <c r="Q3018" s="8"/>
      <c r="R3018" s="8"/>
      <c r="S3018" s="8"/>
      <c r="T3018" s="10">
        <v>138.21</v>
      </c>
    </row>
    <row r="3019" spans="1:20" ht="15.75" thickBot="1" x14ac:dyDescent="0.3">
      <c r="A3019" s="4" t="s">
        <v>594</v>
      </c>
      <c r="B3019" s="4" t="s">
        <v>80</v>
      </c>
      <c r="C3019" s="4" t="s">
        <v>81</v>
      </c>
      <c r="D3019" s="4" t="s">
        <v>599</v>
      </c>
      <c r="E3019" s="4" t="s">
        <v>598</v>
      </c>
      <c r="F3019" s="4" t="s">
        <v>136</v>
      </c>
      <c r="G3019" s="4" t="s">
        <v>137</v>
      </c>
      <c r="H3019" s="12"/>
      <c r="I3019" s="12"/>
      <c r="J3019" s="12"/>
      <c r="K3019" s="12"/>
      <c r="L3019" s="12"/>
      <c r="M3019" s="11">
        <v>4</v>
      </c>
      <c r="N3019" s="12"/>
      <c r="O3019" s="12"/>
      <c r="P3019" s="12"/>
      <c r="Q3019" s="12"/>
      <c r="R3019" s="12"/>
      <c r="S3019" s="12"/>
      <c r="T3019" s="10">
        <v>4</v>
      </c>
    </row>
    <row r="3020" spans="1:20" ht="15.75" thickBot="1" x14ac:dyDescent="0.3">
      <c r="A3020" s="4" t="s">
        <v>594</v>
      </c>
      <c r="B3020" s="4" t="s">
        <v>80</v>
      </c>
      <c r="C3020" s="4" t="s">
        <v>81</v>
      </c>
      <c r="D3020" s="4" t="s">
        <v>599</v>
      </c>
      <c r="E3020" s="4" t="s">
        <v>598</v>
      </c>
      <c r="F3020" s="4" t="s">
        <v>239</v>
      </c>
      <c r="G3020" s="4" t="s">
        <v>240</v>
      </c>
      <c r="H3020" s="8"/>
      <c r="I3020" s="8"/>
      <c r="J3020" s="8"/>
      <c r="K3020" s="8"/>
      <c r="L3020" s="8"/>
      <c r="M3020" s="8"/>
      <c r="N3020" s="8"/>
      <c r="O3020" s="9">
        <v>101.4</v>
      </c>
      <c r="P3020" s="8"/>
      <c r="Q3020" s="8"/>
      <c r="R3020" s="8"/>
      <c r="S3020" s="8"/>
      <c r="T3020" s="10">
        <v>101.4</v>
      </c>
    </row>
    <row r="3021" spans="1:20" ht="15.75" thickBot="1" x14ac:dyDescent="0.3">
      <c r="A3021" s="4" t="s">
        <v>594</v>
      </c>
      <c r="B3021" s="4" t="s">
        <v>80</v>
      </c>
      <c r="C3021" s="4" t="s">
        <v>81</v>
      </c>
      <c r="D3021" s="4" t="s">
        <v>599</v>
      </c>
      <c r="E3021" s="4" t="s">
        <v>598</v>
      </c>
      <c r="F3021" s="4" t="s">
        <v>217</v>
      </c>
      <c r="G3021" s="4" t="s">
        <v>218</v>
      </c>
      <c r="H3021" s="12"/>
      <c r="I3021" s="11">
        <v>136</v>
      </c>
      <c r="J3021" s="12"/>
      <c r="K3021" s="12"/>
      <c r="L3021" s="12"/>
      <c r="M3021" s="12"/>
      <c r="N3021" s="11">
        <v>349.16</v>
      </c>
      <c r="O3021" s="12"/>
      <c r="P3021" s="12"/>
      <c r="Q3021" s="12"/>
      <c r="R3021" s="12"/>
      <c r="S3021" s="12"/>
      <c r="T3021" s="10">
        <v>485.16</v>
      </c>
    </row>
    <row r="3022" spans="1:20" ht="15.75" thickBot="1" x14ac:dyDescent="0.3">
      <c r="A3022" s="4" t="s">
        <v>594</v>
      </c>
      <c r="B3022" s="4" t="s">
        <v>80</v>
      </c>
      <c r="C3022" s="4" t="s">
        <v>81</v>
      </c>
      <c r="D3022" s="4" t="s">
        <v>599</v>
      </c>
      <c r="E3022" s="4" t="s">
        <v>598</v>
      </c>
      <c r="F3022" s="4" t="s">
        <v>65</v>
      </c>
      <c r="G3022" s="4" t="s">
        <v>66</v>
      </c>
      <c r="H3022" s="9">
        <v>144.5</v>
      </c>
      <c r="I3022" s="9">
        <v>48.17</v>
      </c>
      <c r="J3022" s="8"/>
      <c r="K3022" s="8"/>
      <c r="L3022" s="8"/>
      <c r="M3022" s="9">
        <v>161.75</v>
      </c>
      <c r="N3022" s="8"/>
      <c r="O3022" s="9">
        <v>192.67</v>
      </c>
      <c r="P3022" s="8"/>
      <c r="Q3022" s="8"/>
      <c r="R3022" s="8"/>
      <c r="S3022" s="8"/>
      <c r="T3022" s="10">
        <v>547.09</v>
      </c>
    </row>
    <row r="3023" spans="1:20" ht="15.75" thickBot="1" x14ac:dyDescent="0.3">
      <c r="A3023" s="4" t="s">
        <v>594</v>
      </c>
      <c r="B3023" s="4" t="s">
        <v>80</v>
      </c>
      <c r="C3023" s="4" t="s">
        <v>81</v>
      </c>
      <c r="D3023" s="4" t="s">
        <v>599</v>
      </c>
      <c r="E3023" s="4" t="s">
        <v>598</v>
      </c>
      <c r="F3023" s="4" t="s">
        <v>56</v>
      </c>
      <c r="G3023" s="4" t="s">
        <v>57</v>
      </c>
      <c r="H3023" s="11">
        <v>11557.82</v>
      </c>
      <c r="I3023" s="11">
        <v>3379.07</v>
      </c>
      <c r="J3023" s="11">
        <v>2073.2199999999998</v>
      </c>
      <c r="K3023" s="11">
        <v>8319.7800000000007</v>
      </c>
      <c r="L3023" s="11">
        <v>11651.59</v>
      </c>
      <c r="M3023" s="11">
        <v>8387.35</v>
      </c>
      <c r="N3023" s="11">
        <v>9337.6</v>
      </c>
      <c r="O3023" s="11">
        <v>9410.5499999999993</v>
      </c>
      <c r="P3023" s="11">
        <v>8505.42</v>
      </c>
      <c r="Q3023" s="11">
        <v>18697.919999999998</v>
      </c>
      <c r="R3023" s="11">
        <v>11390.42</v>
      </c>
      <c r="S3023" s="11">
        <v>11254.94</v>
      </c>
      <c r="T3023" s="10">
        <v>113965.68</v>
      </c>
    </row>
    <row r="3024" spans="1:20" ht="15.75" thickBot="1" x14ac:dyDescent="0.3">
      <c r="A3024" s="4" t="s">
        <v>594</v>
      </c>
      <c r="B3024" s="4" t="s">
        <v>80</v>
      </c>
      <c r="C3024" s="4" t="s">
        <v>81</v>
      </c>
      <c r="D3024" s="4" t="s">
        <v>599</v>
      </c>
      <c r="E3024" s="4" t="s">
        <v>598</v>
      </c>
      <c r="F3024" s="4" t="s">
        <v>68</v>
      </c>
      <c r="G3024" s="4" t="s">
        <v>69</v>
      </c>
      <c r="H3024" s="9">
        <v>1011.52</v>
      </c>
      <c r="I3024" s="9">
        <v>830.88</v>
      </c>
      <c r="J3024" s="9">
        <v>216.75</v>
      </c>
      <c r="K3024" s="9">
        <v>1538.17</v>
      </c>
      <c r="L3024" s="9">
        <v>2891.71</v>
      </c>
      <c r="M3024" s="9">
        <v>2175.48</v>
      </c>
      <c r="N3024" s="9">
        <v>1083.79</v>
      </c>
      <c r="O3024" s="9">
        <v>1697.9</v>
      </c>
      <c r="P3024" s="9">
        <v>1030.24</v>
      </c>
      <c r="Q3024" s="9">
        <v>763.57</v>
      </c>
      <c r="R3024" s="9">
        <v>566.41</v>
      </c>
      <c r="S3024" s="9">
        <v>1150.26</v>
      </c>
      <c r="T3024" s="10">
        <v>14956.68</v>
      </c>
    </row>
    <row r="3025" spans="1:20" ht="15.75" thickBot="1" x14ac:dyDescent="0.3">
      <c r="A3025" s="4" t="s">
        <v>594</v>
      </c>
      <c r="B3025" s="4" t="s">
        <v>80</v>
      </c>
      <c r="C3025" s="4" t="s">
        <v>81</v>
      </c>
      <c r="D3025" s="4" t="s">
        <v>599</v>
      </c>
      <c r="E3025" s="4" t="s">
        <v>598</v>
      </c>
      <c r="F3025" s="4" t="s">
        <v>154</v>
      </c>
      <c r="G3025" s="4" t="s">
        <v>155</v>
      </c>
      <c r="H3025" s="12"/>
      <c r="I3025" s="12"/>
      <c r="J3025" s="12"/>
      <c r="K3025" s="11">
        <v>311.04000000000002</v>
      </c>
      <c r="L3025" s="11">
        <v>427.68</v>
      </c>
      <c r="M3025" s="11">
        <v>233.28</v>
      </c>
      <c r="N3025" s="12"/>
      <c r="O3025" s="12"/>
      <c r="P3025" s="12"/>
      <c r="Q3025" s="12"/>
      <c r="R3025" s="12"/>
      <c r="S3025" s="12"/>
      <c r="T3025" s="10">
        <v>972</v>
      </c>
    </row>
    <row r="3026" spans="1:20" ht="15.75" thickBot="1" x14ac:dyDescent="0.3">
      <c r="A3026" s="4" t="s">
        <v>594</v>
      </c>
      <c r="B3026" s="4" t="s">
        <v>80</v>
      </c>
      <c r="C3026" s="4" t="s">
        <v>81</v>
      </c>
      <c r="D3026" s="4" t="s">
        <v>599</v>
      </c>
      <c r="E3026" s="4" t="s">
        <v>598</v>
      </c>
      <c r="F3026" s="4" t="s">
        <v>156</v>
      </c>
      <c r="G3026" s="4" t="s">
        <v>157</v>
      </c>
      <c r="H3026" s="9">
        <v>21.43</v>
      </c>
      <c r="I3026" s="9">
        <v>21.43</v>
      </c>
      <c r="J3026" s="8"/>
      <c r="K3026" s="9">
        <v>85.72</v>
      </c>
      <c r="L3026" s="9">
        <v>85.72</v>
      </c>
      <c r="M3026" s="9">
        <v>128.58000000000001</v>
      </c>
      <c r="N3026" s="8"/>
      <c r="O3026" s="9">
        <v>42.86</v>
      </c>
      <c r="P3026" s="9">
        <v>21.43</v>
      </c>
      <c r="Q3026" s="8"/>
      <c r="R3026" s="8"/>
      <c r="S3026" s="8"/>
      <c r="T3026" s="10">
        <v>407.17</v>
      </c>
    </row>
    <row r="3027" spans="1:20" ht="15.75" thickBot="1" x14ac:dyDescent="0.3">
      <c r="A3027" s="4" t="s">
        <v>594</v>
      </c>
      <c r="B3027" s="4" t="s">
        <v>80</v>
      </c>
      <c r="C3027" s="4" t="s">
        <v>81</v>
      </c>
      <c r="D3027" s="4" t="s">
        <v>600</v>
      </c>
      <c r="E3027" s="4" t="s">
        <v>601</v>
      </c>
      <c r="F3027" s="4" t="s">
        <v>92</v>
      </c>
      <c r="G3027" s="4" t="s">
        <v>93</v>
      </c>
      <c r="H3027" s="12"/>
      <c r="I3027" s="12"/>
      <c r="J3027" s="12"/>
      <c r="K3027" s="12"/>
      <c r="L3027" s="12"/>
      <c r="M3027" s="11">
        <v>3251.03</v>
      </c>
      <c r="N3027" s="12"/>
      <c r="O3027" s="12"/>
      <c r="P3027" s="12"/>
      <c r="Q3027" s="12"/>
      <c r="R3027" s="12"/>
      <c r="S3027" s="12"/>
      <c r="T3027" s="10">
        <v>3251.03</v>
      </c>
    </row>
    <row r="3028" spans="1:20" ht="15.75" thickBot="1" x14ac:dyDescent="0.3">
      <c r="A3028" s="4" t="s">
        <v>594</v>
      </c>
      <c r="B3028" s="4" t="s">
        <v>80</v>
      </c>
      <c r="C3028" s="4" t="s">
        <v>81</v>
      </c>
      <c r="D3028" s="4" t="s">
        <v>600</v>
      </c>
      <c r="E3028" s="4" t="s">
        <v>601</v>
      </c>
      <c r="F3028" s="4" t="s">
        <v>272</v>
      </c>
      <c r="G3028" s="4" t="s">
        <v>273</v>
      </c>
      <c r="H3028" s="8"/>
      <c r="I3028" s="8"/>
      <c r="J3028" s="8"/>
      <c r="K3028" s="8"/>
      <c r="L3028" s="8"/>
      <c r="M3028" s="8"/>
      <c r="N3028" s="8"/>
      <c r="O3028" s="8"/>
      <c r="P3028" s="9">
        <v>90</v>
      </c>
      <c r="Q3028" s="8"/>
      <c r="R3028" s="8"/>
      <c r="S3028" s="8"/>
      <c r="T3028" s="10">
        <v>90</v>
      </c>
    </row>
    <row r="3029" spans="1:20" ht="15.75" thickBot="1" x14ac:dyDescent="0.3">
      <c r="A3029" s="4" t="s">
        <v>594</v>
      </c>
      <c r="B3029" s="4" t="s">
        <v>80</v>
      </c>
      <c r="C3029" s="4" t="s">
        <v>81</v>
      </c>
      <c r="D3029" s="4" t="s">
        <v>600</v>
      </c>
      <c r="E3029" s="4" t="s">
        <v>601</v>
      </c>
      <c r="F3029" s="4" t="s">
        <v>84</v>
      </c>
      <c r="G3029" s="4" t="s">
        <v>85</v>
      </c>
      <c r="H3029" s="11">
        <v>123</v>
      </c>
      <c r="I3029" s="12"/>
      <c r="J3029" s="11">
        <v>51.95</v>
      </c>
      <c r="K3029" s="12"/>
      <c r="L3029" s="12"/>
      <c r="M3029" s="12"/>
      <c r="N3029" s="11">
        <v>27.02</v>
      </c>
      <c r="O3029" s="11">
        <v>101.41</v>
      </c>
      <c r="P3029" s="11">
        <v>166.45</v>
      </c>
      <c r="Q3029" s="12"/>
      <c r="R3029" s="12"/>
      <c r="S3029" s="11">
        <v>68.040000000000006</v>
      </c>
      <c r="T3029" s="10">
        <v>537.87</v>
      </c>
    </row>
    <row r="3030" spans="1:20" ht="15.75" thickBot="1" x14ac:dyDescent="0.3">
      <c r="A3030" s="4" t="s">
        <v>594</v>
      </c>
      <c r="B3030" s="4" t="s">
        <v>80</v>
      </c>
      <c r="C3030" s="4" t="s">
        <v>81</v>
      </c>
      <c r="D3030" s="4" t="s">
        <v>600</v>
      </c>
      <c r="E3030" s="4" t="s">
        <v>601</v>
      </c>
      <c r="F3030" s="4" t="s">
        <v>124</v>
      </c>
      <c r="G3030" s="4" t="s">
        <v>125</v>
      </c>
      <c r="H3030" s="8"/>
      <c r="I3030" s="8"/>
      <c r="J3030" s="9">
        <v>733</v>
      </c>
      <c r="K3030" s="8"/>
      <c r="L3030" s="8"/>
      <c r="M3030" s="8"/>
      <c r="N3030" s="8"/>
      <c r="O3030" s="8"/>
      <c r="P3030" s="8"/>
      <c r="Q3030" s="8"/>
      <c r="R3030" s="8"/>
      <c r="S3030" s="8"/>
      <c r="T3030" s="10">
        <v>733</v>
      </c>
    </row>
    <row r="3031" spans="1:20" ht="15.75" thickBot="1" x14ac:dyDescent="0.3">
      <c r="A3031" s="4" t="s">
        <v>594</v>
      </c>
      <c r="B3031" s="4" t="s">
        <v>80</v>
      </c>
      <c r="C3031" s="4" t="s">
        <v>81</v>
      </c>
      <c r="D3031" s="4" t="s">
        <v>600</v>
      </c>
      <c r="E3031" s="4" t="s">
        <v>601</v>
      </c>
      <c r="F3031" s="4" t="s">
        <v>256</v>
      </c>
      <c r="G3031" s="4" t="s">
        <v>257</v>
      </c>
      <c r="H3031" s="12"/>
      <c r="I3031" s="12"/>
      <c r="J3031" s="12"/>
      <c r="K3031" s="12"/>
      <c r="L3031" s="12"/>
      <c r="M3031" s="12"/>
      <c r="N3031" s="12"/>
      <c r="O3031" s="11">
        <v>174.25</v>
      </c>
      <c r="P3031" s="12"/>
      <c r="Q3031" s="12"/>
      <c r="R3031" s="12"/>
      <c r="S3031" s="12"/>
      <c r="T3031" s="10">
        <v>174.25</v>
      </c>
    </row>
    <row r="3032" spans="1:20" ht="15.75" thickBot="1" x14ac:dyDescent="0.3">
      <c r="A3032" s="4" t="s">
        <v>594</v>
      </c>
      <c r="B3032" s="4" t="s">
        <v>80</v>
      </c>
      <c r="C3032" s="4" t="s">
        <v>81</v>
      </c>
      <c r="D3032" s="4" t="s">
        <v>600</v>
      </c>
      <c r="E3032" s="4" t="s">
        <v>601</v>
      </c>
      <c r="F3032" s="4" t="s">
        <v>56</v>
      </c>
      <c r="G3032" s="4" t="s">
        <v>57</v>
      </c>
      <c r="H3032" s="9">
        <v>1830.98</v>
      </c>
      <c r="I3032" s="8"/>
      <c r="J3032" s="9">
        <v>939.33</v>
      </c>
      <c r="K3032" s="8"/>
      <c r="L3032" s="8"/>
      <c r="M3032" s="8"/>
      <c r="N3032" s="9">
        <v>488.6</v>
      </c>
      <c r="O3032" s="9">
        <v>1681.91</v>
      </c>
      <c r="P3032" s="9">
        <v>2012.85</v>
      </c>
      <c r="Q3032" s="8"/>
      <c r="R3032" s="8"/>
      <c r="S3032" s="9">
        <v>1105.28</v>
      </c>
      <c r="T3032" s="10">
        <v>8058.95</v>
      </c>
    </row>
    <row r="3033" spans="1:20" ht="15.75" thickBot="1" x14ac:dyDescent="0.3">
      <c r="A3033" s="4" t="s">
        <v>594</v>
      </c>
      <c r="B3033" s="4" t="s">
        <v>80</v>
      </c>
      <c r="C3033" s="4" t="s">
        <v>81</v>
      </c>
      <c r="D3033" s="4" t="s">
        <v>600</v>
      </c>
      <c r="E3033" s="4" t="s">
        <v>601</v>
      </c>
      <c r="F3033" s="4" t="s">
        <v>68</v>
      </c>
      <c r="G3033" s="4" t="s">
        <v>69</v>
      </c>
      <c r="H3033" s="11">
        <v>392.91</v>
      </c>
      <c r="I3033" s="12"/>
      <c r="J3033" s="12"/>
      <c r="K3033" s="12"/>
      <c r="L3033" s="12"/>
      <c r="M3033" s="12"/>
      <c r="N3033" s="12"/>
      <c r="O3033" s="11">
        <v>151.63</v>
      </c>
      <c r="P3033" s="11">
        <v>996.76</v>
      </c>
      <c r="Q3033" s="12"/>
      <c r="R3033" s="12"/>
      <c r="S3033" s="11">
        <v>124.94</v>
      </c>
      <c r="T3033" s="10">
        <v>1666.24</v>
      </c>
    </row>
    <row r="3034" spans="1:20" ht="15.75" thickBot="1" x14ac:dyDescent="0.3">
      <c r="A3034" s="4" t="s">
        <v>594</v>
      </c>
      <c r="B3034" s="4" t="s">
        <v>80</v>
      </c>
      <c r="C3034" s="4" t="s">
        <v>81</v>
      </c>
      <c r="D3034" s="4" t="s">
        <v>600</v>
      </c>
      <c r="E3034" s="4" t="s">
        <v>601</v>
      </c>
      <c r="F3034" s="4" t="s">
        <v>154</v>
      </c>
      <c r="G3034" s="4" t="s">
        <v>155</v>
      </c>
      <c r="H3034" s="8"/>
      <c r="I3034" s="8"/>
      <c r="J3034" s="8"/>
      <c r="K3034" s="8"/>
      <c r="L3034" s="8"/>
      <c r="M3034" s="8"/>
      <c r="N3034" s="8"/>
      <c r="O3034" s="8"/>
      <c r="P3034" s="8"/>
      <c r="Q3034" s="8"/>
      <c r="R3034" s="8"/>
      <c r="S3034" s="9">
        <v>59.16</v>
      </c>
      <c r="T3034" s="10">
        <v>59.16</v>
      </c>
    </row>
    <row r="3035" spans="1:20" ht="15.75" thickBot="1" x14ac:dyDescent="0.3">
      <c r="A3035" s="4" t="s">
        <v>594</v>
      </c>
      <c r="B3035" s="4" t="s">
        <v>80</v>
      </c>
      <c r="C3035" s="4" t="s">
        <v>81</v>
      </c>
      <c r="D3035" s="4" t="s">
        <v>600</v>
      </c>
      <c r="E3035" s="4" t="s">
        <v>601</v>
      </c>
      <c r="F3035" s="4" t="s">
        <v>156</v>
      </c>
      <c r="G3035" s="4" t="s">
        <v>157</v>
      </c>
      <c r="H3035" s="12"/>
      <c r="I3035" s="12"/>
      <c r="J3035" s="12"/>
      <c r="K3035" s="12"/>
      <c r="L3035" s="12"/>
      <c r="M3035" s="12"/>
      <c r="N3035" s="12"/>
      <c r="O3035" s="12"/>
      <c r="P3035" s="11">
        <v>42.86</v>
      </c>
      <c r="Q3035" s="12"/>
      <c r="R3035" s="12"/>
      <c r="S3035" s="12"/>
      <c r="T3035" s="10">
        <v>42.86</v>
      </c>
    </row>
    <row r="3036" spans="1:20" ht="15.75" thickBot="1" x14ac:dyDescent="0.3">
      <c r="A3036" s="4" t="s">
        <v>594</v>
      </c>
      <c r="B3036" s="4" t="s">
        <v>80</v>
      </c>
      <c r="C3036" s="4" t="s">
        <v>81</v>
      </c>
      <c r="D3036" s="4" t="s">
        <v>602</v>
      </c>
      <c r="E3036" s="4" t="s">
        <v>603</v>
      </c>
      <c r="F3036" s="4" t="s">
        <v>92</v>
      </c>
      <c r="G3036" s="4" t="s">
        <v>93</v>
      </c>
      <c r="H3036" s="8"/>
      <c r="I3036" s="8"/>
      <c r="J3036" s="8"/>
      <c r="K3036" s="8"/>
      <c r="L3036" s="8"/>
      <c r="M3036" s="8"/>
      <c r="N3036" s="8"/>
      <c r="O3036" s="8"/>
      <c r="P3036" s="8"/>
      <c r="Q3036" s="9">
        <v>228.57</v>
      </c>
      <c r="R3036" s="8"/>
      <c r="S3036" s="8"/>
      <c r="T3036" s="10">
        <v>228.57</v>
      </c>
    </row>
    <row r="3037" spans="1:20" ht="15.75" thickBot="1" x14ac:dyDescent="0.3">
      <c r="A3037" s="4" t="s">
        <v>594</v>
      </c>
      <c r="B3037" s="4" t="s">
        <v>80</v>
      </c>
      <c r="C3037" s="4" t="s">
        <v>81</v>
      </c>
      <c r="D3037" s="4" t="s">
        <v>604</v>
      </c>
      <c r="E3037" s="4" t="s">
        <v>605</v>
      </c>
      <c r="F3037" s="4" t="s">
        <v>114</v>
      </c>
      <c r="G3037" s="4" t="s">
        <v>115</v>
      </c>
      <c r="H3037" s="11">
        <v>581.11</v>
      </c>
      <c r="I3037" s="11">
        <v>597.65</v>
      </c>
      <c r="J3037" s="11">
        <v>620.4</v>
      </c>
      <c r="K3037" s="11">
        <v>2001.83</v>
      </c>
      <c r="L3037" s="11">
        <v>-202.67</v>
      </c>
      <c r="M3037" s="11">
        <v>41.36</v>
      </c>
      <c r="N3037" s="12"/>
      <c r="O3037" s="11">
        <v>372.24</v>
      </c>
      <c r="P3037" s="11">
        <v>1499.3</v>
      </c>
      <c r="Q3037" s="11">
        <v>2802.14</v>
      </c>
      <c r="R3037" s="11">
        <v>2336.84</v>
      </c>
      <c r="S3037" s="11">
        <v>-0.22</v>
      </c>
      <c r="T3037" s="10">
        <v>10649.98</v>
      </c>
    </row>
    <row r="3038" spans="1:20" ht="15.75" thickBot="1" x14ac:dyDescent="0.3">
      <c r="A3038" s="4" t="s">
        <v>594</v>
      </c>
      <c r="B3038" s="4" t="s">
        <v>80</v>
      </c>
      <c r="C3038" s="4" t="s">
        <v>81</v>
      </c>
      <c r="D3038" s="4" t="s">
        <v>604</v>
      </c>
      <c r="E3038" s="4" t="s">
        <v>605</v>
      </c>
      <c r="F3038" s="4" t="s">
        <v>86</v>
      </c>
      <c r="G3038" s="4" t="s">
        <v>87</v>
      </c>
      <c r="H3038" s="9">
        <v>21671.01</v>
      </c>
      <c r="I3038" s="9">
        <v>12714.17</v>
      </c>
      <c r="J3038" s="9">
        <v>25213.05</v>
      </c>
      <c r="K3038" s="9">
        <v>15286.67</v>
      </c>
      <c r="L3038" s="9">
        <v>16461.240000000002</v>
      </c>
      <c r="M3038" s="9">
        <v>20034.810000000001</v>
      </c>
      <c r="N3038" s="9">
        <v>13235.23</v>
      </c>
      <c r="O3038" s="9">
        <v>20514.53</v>
      </c>
      <c r="P3038" s="9">
        <v>12904.32</v>
      </c>
      <c r="Q3038" s="9">
        <v>21362.38</v>
      </c>
      <c r="R3038" s="9">
        <v>18529.34</v>
      </c>
      <c r="S3038" s="9">
        <v>16888.990000000002</v>
      </c>
      <c r="T3038" s="10">
        <v>214815.74</v>
      </c>
    </row>
    <row r="3039" spans="1:20" ht="15.75" thickBot="1" x14ac:dyDescent="0.3">
      <c r="A3039" s="4" t="s">
        <v>594</v>
      </c>
      <c r="B3039" s="4" t="s">
        <v>80</v>
      </c>
      <c r="C3039" s="4" t="s">
        <v>81</v>
      </c>
      <c r="D3039" s="4" t="s">
        <v>604</v>
      </c>
      <c r="E3039" s="4" t="s">
        <v>605</v>
      </c>
      <c r="F3039" s="4" t="s">
        <v>116</v>
      </c>
      <c r="G3039" s="4" t="s">
        <v>117</v>
      </c>
      <c r="H3039" s="11">
        <v>6928.31</v>
      </c>
      <c r="I3039" s="11">
        <v>3754.96</v>
      </c>
      <c r="J3039" s="11">
        <v>6897.6</v>
      </c>
      <c r="K3039" s="11">
        <v>3964.32</v>
      </c>
      <c r="L3039" s="11">
        <v>3086.5</v>
      </c>
      <c r="M3039" s="11">
        <v>4690.21</v>
      </c>
      <c r="N3039" s="11">
        <v>3406</v>
      </c>
      <c r="O3039" s="11">
        <v>6767.06</v>
      </c>
      <c r="P3039" s="11">
        <v>5366.46</v>
      </c>
      <c r="Q3039" s="11">
        <v>9073.34</v>
      </c>
      <c r="R3039" s="11">
        <v>5800.74</v>
      </c>
      <c r="S3039" s="11">
        <v>4901.37</v>
      </c>
      <c r="T3039" s="10">
        <v>64636.87</v>
      </c>
    </row>
    <row r="3040" spans="1:20" ht="15.75" thickBot="1" x14ac:dyDescent="0.3">
      <c r="A3040" s="4" t="s">
        <v>594</v>
      </c>
      <c r="B3040" s="4" t="s">
        <v>80</v>
      </c>
      <c r="C3040" s="4" t="s">
        <v>81</v>
      </c>
      <c r="D3040" s="4" t="s">
        <v>604</v>
      </c>
      <c r="E3040" s="4" t="s">
        <v>605</v>
      </c>
      <c r="F3040" s="4" t="s">
        <v>88</v>
      </c>
      <c r="G3040" s="4" t="s">
        <v>89</v>
      </c>
      <c r="H3040" s="9">
        <v>3097.31</v>
      </c>
      <c r="I3040" s="9">
        <v>2674.15</v>
      </c>
      <c r="J3040" s="9">
        <v>2941.71</v>
      </c>
      <c r="K3040" s="9">
        <v>2807.68</v>
      </c>
      <c r="L3040" s="9">
        <v>3075.21</v>
      </c>
      <c r="M3040" s="9">
        <v>2807.89</v>
      </c>
      <c r="N3040" s="9">
        <v>2941.51</v>
      </c>
      <c r="O3040" s="9">
        <v>3075.43</v>
      </c>
      <c r="P3040" s="9">
        <v>2607.2399999999998</v>
      </c>
      <c r="Q3040" s="9">
        <v>3097.35</v>
      </c>
      <c r="R3040" s="9">
        <v>2852.46</v>
      </c>
      <c r="S3040" s="9">
        <v>3093.8</v>
      </c>
      <c r="T3040" s="10">
        <v>35071.74</v>
      </c>
    </row>
    <row r="3041" spans="1:20" ht="15.75" thickBot="1" x14ac:dyDescent="0.3">
      <c r="A3041" s="4" t="s">
        <v>594</v>
      </c>
      <c r="B3041" s="4" t="s">
        <v>80</v>
      </c>
      <c r="C3041" s="4" t="s">
        <v>81</v>
      </c>
      <c r="D3041" s="4" t="s">
        <v>604</v>
      </c>
      <c r="E3041" s="4" t="s">
        <v>605</v>
      </c>
      <c r="F3041" s="4" t="s">
        <v>90</v>
      </c>
      <c r="G3041" s="4" t="s">
        <v>91</v>
      </c>
      <c r="H3041" s="11">
        <v>13278.52</v>
      </c>
      <c r="I3041" s="11">
        <v>11105.33</v>
      </c>
      <c r="J3041" s="11">
        <v>12664.14</v>
      </c>
      <c r="K3041" s="11">
        <v>11890.12</v>
      </c>
      <c r="L3041" s="11">
        <v>12422.01</v>
      </c>
      <c r="M3041" s="11">
        <v>11687.23</v>
      </c>
      <c r="N3041" s="11">
        <v>11988.35</v>
      </c>
      <c r="O3041" s="11">
        <v>13120.34</v>
      </c>
      <c r="P3041" s="11">
        <v>11259.35</v>
      </c>
      <c r="Q3041" s="11">
        <v>13988.4</v>
      </c>
      <c r="R3041" s="11">
        <v>12420.88</v>
      </c>
      <c r="S3041" s="11">
        <v>12825.28</v>
      </c>
      <c r="T3041" s="10">
        <v>148649.95000000001</v>
      </c>
    </row>
    <row r="3042" spans="1:20" ht="15.75" thickBot="1" x14ac:dyDescent="0.3">
      <c r="A3042" s="4" t="s">
        <v>594</v>
      </c>
      <c r="B3042" s="4" t="s">
        <v>80</v>
      </c>
      <c r="C3042" s="4" t="s">
        <v>81</v>
      </c>
      <c r="D3042" s="4" t="s">
        <v>604</v>
      </c>
      <c r="E3042" s="4" t="s">
        <v>605</v>
      </c>
      <c r="F3042" s="4" t="s">
        <v>61</v>
      </c>
      <c r="G3042" s="4" t="s">
        <v>62</v>
      </c>
      <c r="H3042" s="8"/>
      <c r="I3042" s="8"/>
      <c r="J3042" s="8"/>
      <c r="K3042" s="8"/>
      <c r="L3042" s="9">
        <v>1005.8</v>
      </c>
      <c r="M3042" s="8"/>
      <c r="N3042" s="8"/>
      <c r="O3042" s="8"/>
      <c r="P3042" s="8"/>
      <c r="Q3042" s="8"/>
      <c r="R3042" s="8"/>
      <c r="S3042" s="8"/>
      <c r="T3042" s="10">
        <v>1005.8</v>
      </c>
    </row>
    <row r="3043" spans="1:20" ht="15.75" thickBot="1" x14ac:dyDescent="0.3">
      <c r="A3043" s="4" t="s">
        <v>594</v>
      </c>
      <c r="B3043" s="4" t="s">
        <v>80</v>
      </c>
      <c r="C3043" s="4" t="s">
        <v>81</v>
      </c>
      <c r="D3043" s="4" t="s">
        <v>604</v>
      </c>
      <c r="E3043" s="4" t="s">
        <v>605</v>
      </c>
      <c r="F3043" s="4" t="s">
        <v>84</v>
      </c>
      <c r="G3043" s="4" t="s">
        <v>85</v>
      </c>
      <c r="H3043" s="11">
        <v>600.16999999999996</v>
      </c>
      <c r="I3043" s="11">
        <v>354.03</v>
      </c>
      <c r="J3043" s="11">
        <v>1137.52</v>
      </c>
      <c r="K3043" s="11">
        <v>371.3</v>
      </c>
      <c r="L3043" s="11">
        <v>241.48</v>
      </c>
      <c r="M3043" s="11">
        <v>791.66</v>
      </c>
      <c r="N3043" s="11">
        <v>337.88</v>
      </c>
      <c r="O3043" s="11">
        <v>692.72</v>
      </c>
      <c r="P3043" s="11">
        <v>390.01</v>
      </c>
      <c r="Q3043" s="11">
        <v>1212.54</v>
      </c>
      <c r="R3043" s="11">
        <v>642.08000000000004</v>
      </c>
      <c r="S3043" s="11">
        <v>222.53</v>
      </c>
      <c r="T3043" s="10">
        <v>6993.92</v>
      </c>
    </row>
    <row r="3044" spans="1:20" ht="15.75" thickBot="1" x14ac:dyDescent="0.3">
      <c r="A3044" s="4" t="s">
        <v>594</v>
      </c>
      <c r="B3044" s="4" t="s">
        <v>80</v>
      </c>
      <c r="C3044" s="4" t="s">
        <v>81</v>
      </c>
      <c r="D3044" s="4" t="s">
        <v>604</v>
      </c>
      <c r="E3044" s="4" t="s">
        <v>605</v>
      </c>
      <c r="F3044" s="4" t="s">
        <v>207</v>
      </c>
      <c r="G3044" s="4" t="s">
        <v>208</v>
      </c>
      <c r="H3044" s="8"/>
      <c r="I3044" s="8"/>
      <c r="J3044" s="8"/>
      <c r="K3044" s="8"/>
      <c r="L3044" s="9">
        <v>341</v>
      </c>
      <c r="M3044" s="8"/>
      <c r="N3044" s="8"/>
      <c r="O3044" s="8"/>
      <c r="P3044" s="8"/>
      <c r="Q3044" s="8"/>
      <c r="R3044" s="8"/>
      <c r="S3044" s="8"/>
      <c r="T3044" s="10">
        <v>341</v>
      </c>
    </row>
    <row r="3045" spans="1:20" ht="15.75" thickBot="1" x14ac:dyDescent="0.3">
      <c r="A3045" s="4" t="s">
        <v>594</v>
      </c>
      <c r="B3045" s="4" t="s">
        <v>80</v>
      </c>
      <c r="C3045" s="4" t="s">
        <v>81</v>
      </c>
      <c r="D3045" s="4" t="s">
        <v>604</v>
      </c>
      <c r="E3045" s="4" t="s">
        <v>605</v>
      </c>
      <c r="F3045" s="4" t="s">
        <v>128</v>
      </c>
      <c r="G3045" s="4" t="s">
        <v>129</v>
      </c>
      <c r="H3045" s="12"/>
      <c r="I3045" s="12"/>
      <c r="J3045" s="12"/>
      <c r="K3045" s="12"/>
      <c r="L3045" s="12"/>
      <c r="M3045" s="11">
        <v>798</v>
      </c>
      <c r="N3045" s="12"/>
      <c r="O3045" s="12"/>
      <c r="P3045" s="12"/>
      <c r="Q3045" s="11">
        <v>-798</v>
      </c>
      <c r="R3045" s="12"/>
      <c r="S3045" s="12"/>
      <c r="T3045" s="14">
        <v>0</v>
      </c>
    </row>
    <row r="3046" spans="1:20" ht="15.75" thickBot="1" x14ac:dyDescent="0.3">
      <c r="A3046" s="4" t="s">
        <v>594</v>
      </c>
      <c r="B3046" s="4" t="s">
        <v>80</v>
      </c>
      <c r="C3046" s="4" t="s">
        <v>81</v>
      </c>
      <c r="D3046" s="4" t="s">
        <v>604</v>
      </c>
      <c r="E3046" s="4" t="s">
        <v>605</v>
      </c>
      <c r="F3046" s="4" t="s">
        <v>140</v>
      </c>
      <c r="G3046" s="4" t="s">
        <v>141</v>
      </c>
      <c r="H3046" s="9">
        <v>214.3</v>
      </c>
      <c r="I3046" s="9">
        <v>128.58000000000001</v>
      </c>
      <c r="J3046" s="9">
        <v>257.16000000000003</v>
      </c>
      <c r="K3046" s="9">
        <v>150.01</v>
      </c>
      <c r="L3046" s="9">
        <v>85.72</v>
      </c>
      <c r="M3046" s="9">
        <v>21.43</v>
      </c>
      <c r="N3046" s="9">
        <v>192.87</v>
      </c>
      <c r="O3046" s="9">
        <v>150.01</v>
      </c>
      <c r="P3046" s="9">
        <v>192.87</v>
      </c>
      <c r="Q3046" s="9">
        <v>471.46</v>
      </c>
      <c r="R3046" s="9">
        <v>315</v>
      </c>
      <c r="S3046" s="9">
        <v>225</v>
      </c>
      <c r="T3046" s="10">
        <v>2404.41</v>
      </c>
    </row>
    <row r="3047" spans="1:20" ht="15.75" thickBot="1" x14ac:dyDescent="0.3">
      <c r="A3047" s="4" t="s">
        <v>594</v>
      </c>
      <c r="B3047" s="4" t="s">
        <v>80</v>
      </c>
      <c r="C3047" s="4" t="s">
        <v>81</v>
      </c>
      <c r="D3047" s="4" t="s">
        <v>604</v>
      </c>
      <c r="E3047" s="4" t="s">
        <v>605</v>
      </c>
      <c r="F3047" s="4" t="s">
        <v>104</v>
      </c>
      <c r="G3047" s="4" t="s">
        <v>105</v>
      </c>
      <c r="H3047" s="11">
        <v>-818.81</v>
      </c>
      <c r="I3047" s="11">
        <v>-553.9</v>
      </c>
      <c r="J3047" s="11">
        <v>-626.15</v>
      </c>
      <c r="K3047" s="11">
        <v>-2143.36</v>
      </c>
      <c r="L3047" s="11">
        <v>-96.34</v>
      </c>
      <c r="M3047" s="12"/>
      <c r="N3047" s="12"/>
      <c r="O3047" s="11">
        <v>-481.66</v>
      </c>
      <c r="P3047" s="11">
        <v>-1517.22</v>
      </c>
      <c r="Q3047" s="11">
        <v>-2047.02</v>
      </c>
      <c r="R3047" s="11">
        <v>-3299.31</v>
      </c>
      <c r="S3047" s="11">
        <v>-744.15</v>
      </c>
      <c r="T3047" s="10">
        <v>-12327.92</v>
      </c>
    </row>
    <row r="3048" spans="1:20" ht="15.75" thickBot="1" x14ac:dyDescent="0.3">
      <c r="A3048" s="4" t="s">
        <v>594</v>
      </c>
      <c r="B3048" s="4" t="s">
        <v>80</v>
      </c>
      <c r="C3048" s="4" t="s">
        <v>81</v>
      </c>
      <c r="D3048" s="4" t="s">
        <v>604</v>
      </c>
      <c r="E3048" s="4" t="s">
        <v>605</v>
      </c>
      <c r="F3048" s="4" t="s">
        <v>106</v>
      </c>
      <c r="G3048" s="4" t="s">
        <v>107</v>
      </c>
      <c r="H3048" s="9">
        <v>-38255.120000000003</v>
      </c>
      <c r="I3048" s="9">
        <v>-22969.8</v>
      </c>
      <c r="J3048" s="9">
        <v>-37350.49</v>
      </c>
      <c r="K3048" s="9">
        <v>-28049.29</v>
      </c>
      <c r="L3048" s="9">
        <v>-30018.959999999999</v>
      </c>
      <c r="M3048" s="9">
        <v>-29763.62</v>
      </c>
      <c r="N3048" s="9">
        <v>-23344.02</v>
      </c>
      <c r="O3048" s="9">
        <v>-35599.599999999999</v>
      </c>
      <c r="P3048" s="9">
        <v>-23818.21</v>
      </c>
      <c r="Q3048" s="9">
        <v>-34286.53</v>
      </c>
      <c r="R3048" s="9">
        <v>-30983.5</v>
      </c>
      <c r="S3048" s="9">
        <v>-31891.599999999999</v>
      </c>
      <c r="T3048" s="10">
        <v>-366330.74</v>
      </c>
    </row>
    <row r="3049" spans="1:20" ht="15.75" thickBot="1" x14ac:dyDescent="0.3">
      <c r="A3049" s="4" t="s">
        <v>594</v>
      </c>
      <c r="B3049" s="4" t="s">
        <v>80</v>
      </c>
      <c r="C3049" s="4" t="s">
        <v>81</v>
      </c>
      <c r="D3049" s="4" t="s">
        <v>604</v>
      </c>
      <c r="E3049" s="4" t="s">
        <v>605</v>
      </c>
      <c r="F3049" s="4" t="s">
        <v>108</v>
      </c>
      <c r="G3049" s="4" t="s">
        <v>109</v>
      </c>
      <c r="H3049" s="11">
        <v>-8435.31</v>
      </c>
      <c r="I3049" s="11">
        <v>-4208.62</v>
      </c>
      <c r="J3049" s="11">
        <v>-6918.03</v>
      </c>
      <c r="K3049" s="11">
        <v>-5599.44</v>
      </c>
      <c r="L3049" s="11">
        <v>-4208.6499999999996</v>
      </c>
      <c r="M3049" s="11">
        <v>-5454.94</v>
      </c>
      <c r="N3049" s="11">
        <v>-3829.33</v>
      </c>
      <c r="O3049" s="11">
        <v>-6701.28</v>
      </c>
      <c r="P3049" s="11">
        <v>-7152.81</v>
      </c>
      <c r="Q3049" s="11">
        <v>-8218.51</v>
      </c>
      <c r="R3049" s="11">
        <v>-7441.83</v>
      </c>
      <c r="S3049" s="11">
        <v>-6921.1</v>
      </c>
      <c r="T3049" s="10">
        <v>-75089.850000000006</v>
      </c>
    </row>
    <row r="3050" spans="1:20" ht="15.75" thickBot="1" x14ac:dyDescent="0.3">
      <c r="A3050" s="4" t="s">
        <v>594</v>
      </c>
      <c r="B3050" s="4" t="s">
        <v>80</v>
      </c>
      <c r="C3050" s="4" t="s">
        <v>81</v>
      </c>
      <c r="D3050" s="4" t="s">
        <v>604</v>
      </c>
      <c r="E3050" s="4" t="s">
        <v>605</v>
      </c>
      <c r="F3050" s="4" t="s">
        <v>243</v>
      </c>
      <c r="G3050" s="4" t="s">
        <v>244</v>
      </c>
      <c r="H3050" s="9">
        <v>-257.16000000000003</v>
      </c>
      <c r="I3050" s="9">
        <v>-107.15</v>
      </c>
      <c r="J3050" s="9">
        <v>-192.87</v>
      </c>
      <c r="K3050" s="9">
        <v>-128.58000000000001</v>
      </c>
      <c r="L3050" s="9">
        <v>-64.290000000000006</v>
      </c>
      <c r="M3050" s="9">
        <v>-128.58000000000001</v>
      </c>
      <c r="N3050" s="9">
        <v>-64.290000000000006</v>
      </c>
      <c r="O3050" s="9">
        <v>-171.44</v>
      </c>
      <c r="P3050" s="9">
        <v>-150.01</v>
      </c>
      <c r="Q3050" s="9">
        <v>-364.31</v>
      </c>
      <c r="R3050" s="9">
        <v>-214.3</v>
      </c>
      <c r="S3050" s="9">
        <v>-128.58000000000001</v>
      </c>
      <c r="T3050" s="10">
        <v>-1971.56</v>
      </c>
    </row>
    <row r="3051" spans="1:20" ht="23.25" thickBot="1" x14ac:dyDescent="0.3">
      <c r="A3051" s="4" t="s">
        <v>594</v>
      </c>
      <c r="B3051" s="4" t="s">
        <v>80</v>
      </c>
      <c r="C3051" s="4" t="s">
        <v>81</v>
      </c>
      <c r="D3051" s="4" t="s">
        <v>606</v>
      </c>
      <c r="E3051" s="4" t="s">
        <v>607</v>
      </c>
      <c r="F3051" s="4" t="s">
        <v>92</v>
      </c>
      <c r="G3051" s="4" t="s">
        <v>93</v>
      </c>
      <c r="H3051" s="12"/>
      <c r="I3051" s="11">
        <v>496.82</v>
      </c>
      <c r="J3051" s="12"/>
      <c r="K3051" s="12"/>
      <c r="L3051" s="11">
        <v>591.01</v>
      </c>
      <c r="M3051" s="12"/>
      <c r="N3051" s="12"/>
      <c r="O3051" s="12"/>
      <c r="P3051" s="12"/>
      <c r="Q3051" s="12"/>
      <c r="R3051" s="11">
        <v>6.91</v>
      </c>
      <c r="S3051" s="12"/>
      <c r="T3051" s="10">
        <v>1094.74</v>
      </c>
    </row>
    <row r="3052" spans="1:20" ht="23.25" thickBot="1" x14ac:dyDescent="0.3">
      <c r="A3052" s="4" t="s">
        <v>594</v>
      </c>
      <c r="B3052" s="4" t="s">
        <v>80</v>
      </c>
      <c r="C3052" s="4" t="s">
        <v>81</v>
      </c>
      <c r="D3052" s="4" t="s">
        <v>606</v>
      </c>
      <c r="E3052" s="4" t="s">
        <v>607</v>
      </c>
      <c r="F3052" s="4" t="s">
        <v>84</v>
      </c>
      <c r="G3052" s="4" t="s">
        <v>85</v>
      </c>
      <c r="H3052" s="9">
        <v>242.39</v>
      </c>
      <c r="I3052" s="9">
        <v>356.98</v>
      </c>
      <c r="J3052" s="9">
        <v>213.07</v>
      </c>
      <c r="K3052" s="9">
        <v>272.91000000000003</v>
      </c>
      <c r="L3052" s="9">
        <v>116.06</v>
      </c>
      <c r="M3052" s="9">
        <v>48.81</v>
      </c>
      <c r="N3052" s="9">
        <v>122.52</v>
      </c>
      <c r="O3052" s="9">
        <v>67.06</v>
      </c>
      <c r="P3052" s="9">
        <v>78.400000000000006</v>
      </c>
      <c r="Q3052" s="9">
        <v>115.94</v>
      </c>
      <c r="R3052" s="9">
        <v>194.85</v>
      </c>
      <c r="S3052" s="9">
        <v>208.61</v>
      </c>
      <c r="T3052" s="10">
        <v>2037.6</v>
      </c>
    </row>
    <row r="3053" spans="1:20" ht="23.25" thickBot="1" x14ac:dyDescent="0.3">
      <c r="A3053" s="4" t="s">
        <v>594</v>
      </c>
      <c r="B3053" s="4" t="s">
        <v>80</v>
      </c>
      <c r="C3053" s="4" t="s">
        <v>81</v>
      </c>
      <c r="D3053" s="4" t="s">
        <v>606</v>
      </c>
      <c r="E3053" s="4" t="s">
        <v>607</v>
      </c>
      <c r="F3053" s="4" t="s">
        <v>65</v>
      </c>
      <c r="G3053" s="4" t="s">
        <v>66</v>
      </c>
      <c r="H3053" s="11">
        <v>265.81</v>
      </c>
      <c r="I3053" s="12"/>
      <c r="J3053" s="11">
        <v>891.06</v>
      </c>
      <c r="K3053" s="11">
        <v>1860.61</v>
      </c>
      <c r="L3053" s="11">
        <v>144.5</v>
      </c>
      <c r="M3053" s="12"/>
      <c r="N3053" s="11">
        <v>1155.96</v>
      </c>
      <c r="O3053" s="11">
        <v>48.17</v>
      </c>
      <c r="P3053" s="12"/>
      <c r="Q3053" s="11">
        <v>674.32</v>
      </c>
      <c r="R3053" s="11">
        <v>866.98</v>
      </c>
      <c r="S3053" s="12"/>
      <c r="T3053" s="10">
        <v>5907.41</v>
      </c>
    </row>
    <row r="3054" spans="1:20" ht="23.25" thickBot="1" x14ac:dyDescent="0.3">
      <c r="A3054" s="4" t="s">
        <v>594</v>
      </c>
      <c r="B3054" s="4" t="s">
        <v>80</v>
      </c>
      <c r="C3054" s="4" t="s">
        <v>81</v>
      </c>
      <c r="D3054" s="4" t="s">
        <v>606</v>
      </c>
      <c r="E3054" s="4" t="s">
        <v>607</v>
      </c>
      <c r="F3054" s="4" t="s">
        <v>56</v>
      </c>
      <c r="G3054" s="4" t="s">
        <v>57</v>
      </c>
      <c r="H3054" s="9">
        <v>3193.58</v>
      </c>
      <c r="I3054" s="9">
        <v>5128.08</v>
      </c>
      <c r="J3054" s="9">
        <v>1349.97</v>
      </c>
      <c r="K3054" s="9">
        <v>2217.31</v>
      </c>
      <c r="L3054" s="9">
        <v>1412.16</v>
      </c>
      <c r="M3054" s="9">
        <v>882.61</v>
      </c>
      <c r="N3054" s="9">
        <v>951.04</v>
      </c>
      <c r="O3054" s="9">
        <v>875.4</v>
      </c>
      <c r="P3054" s="9">
        <v>773.18</v>
      </c>
      <c r="Q3054" s="9">
        <v>1241.5</v>
      </c>
      <c r="R3054" s="9">
        <v>1083.8900000000001</v>
      </c>
      <c r="S3054" s="9">
        <v>3355.33</v>
      </c>
      <c r="T3054" s="10">
        <v>22464.05</v>
      </c>
    </row>
    <row r="3055" spans="1:20" ht="23.25" thickBot="1" x14ac:dyDescent="0.3">
      <c r="A3055" s="4" t="s">
        <v>594</v>
      </c>
      <c r="B3055" s="4" t="s">
        <v>80</v>
      </c>
      <c r="C3055" s="4" t="s">
        <v>81</v>
      </c>
      <c r="D3055" s="4" t="s">
        <v>606</v>
      </c>
      <c r="E3055" s="4" t="s">
        <v>607</v>
      </c>
      <c r="F3055" s="4" t="s">
        <v>68</v>
      </c>
      <c r="G3055" s="4" t="s">
        <v>69</v>
      </c>
      <c r="H3055" s="11">
        <v>923.2</v>
      </c>
      <c r="I3055" s="11">
        <v>1326.36</v>
      </c>
      <c r="J3055" s="11">
        <v>1611.54</v>
      </c>
      <c r="K3055" s="11">
        <v>856.73</v>
      </c>
      <c r="L3055" s="11">
        <v>541.88</v>
      </c>
      <c r="M3055" s="12"/>
      <c r="N3055" s="11">
        <v>108.38</v>
      </c>
      <c r="O3055" s="11">
        <v>289</v>
      </c>
      <c r="P3055" s="11">
        <v>644.47</v>
      </c>
      <c r="Q3055" s="11">
        <v>180.63</v>
      </c>
      <c r="R3055" s="11">
        <v>1572.14</v>
      </c>
      <c r="S3055" s="11">
        <v>416.65</v>
      </c>
      <c r="T3055" s="10">
        <v>8470.98</v>
      </c>
    </row>
    <row r="3056" spans="1:20" ht="23.25" thickBot="1" x14ac:dyDescent="0.3">
      <c r="A3056" s="4" t="s">
        <v>594</v>
      </c>
      <c r="B3056" s="4" t="s">
        <v>80</v>
      </c>
      <c r="C3056" s="4" t="s">
        <v>81</v>
      </c>
      <c r="D3056" s="4" t="s">
        <v>606</v>
      </c>
      <c r="E3056" s="4" t="s">
        <v>607</v>
      </c>
      <c r="F3056" s="4" t="s">
        <v>156</v>
      </c>
      <c r="G3056" s="4" t="s">
        <v>157</v>
      </c>
      <c r="H3056" s="9">
        <v>21.43</v>
      </c>
      <c r="I3056" s="8"/>
      <c r="J3056" s="8"/>
      <c r="K3056" s="9">
        <v>128.58000000000001</v>
      </c>
      <c r="L3056" s="9">
        <v>21.43</v>
      </c>
      <c r="M3056" s="8"/>
      <c r="N3056" s="9">
        <v>42.86</v>
      </c>
      <c r="O3056" s="8"/>
      <c r="P3056" s="9">
        <v>42.86</v>
      </c>
      <c r="Q3056" s="8"/>
      <c r="R3056" s="9">
        <v>21.43</v>
      </c>
      <c r="S3056" s="8"/>
      <c r="T3056" s="10">
        <v>278.58999999999997</v>
      </c>
    </row>
    <row r="3057" spans="1:20" ht="15.75" thickBot="1" x14ac:dyDescent="0.3">
      <c r="A3057" s="4" t="s">
        <v>594</v>
      </c>
      <c r="B3057" s="4" t="s">
        <v>80</v>
      </c>
      <c r="C3057" s="4" t="s">
        <v>81</v>
      </c>
      <c r="D3057" s="4" t="s">
        <v>608</v>
      </c>
      <c r="E3057" s="4" t="s">
        <v>609</v>
      </c>
      <c r="F3057" s="4" t="s">
        <v>92</v>
      </c>
      <c r="G3057" s="4" t="s">
        <v>93</v>
      </c>
      <c r="H3057" s="12"/>
      <c r="I3057" s="11">
        <v>1919.12</v>
      </c>
      <c r="J3057" s="11">
        <v>290.75</v>
      </c>
      <c r="K3057" s="12"/>
      <c r="L3057" s="12"/>
      <c r="M3057" s="11">
        <v>46.26</v>
      </c>
      <c r="N3057" s="11">
        <v>411.59</v>
      </c>
      <c r="O3057" s="11">
        <v>1606.49</v>
      </c>
      <c r="P3057" s="12"/>
      <c r="Q3057" s="11">
        <v>147.13999999999999</v>
      </c>
      <c r="R3057" s="11">
        <v>43.43</v>
      </c>
      <c r="S3057" s="12"/>
      <c r="T3057" s="10">
        <v>4464.78</v>
      </c>
    </row>
    <row r="3058" spans="1:20" ht="15.75" thickBot="1" x14ac:dyDescent="0.3">
      <c r="A3058" s="4" t="s">
        <v>594</v>
      </c>
      <c r="B3058" s="4" t="s">
        <v>80</v>
      </c>
      <c r="C3058" s="4" t="s">
        <v>81</v>
      </c>
      <c r="D3058" s="4" t="s">
        <v>608</v>
      </c>
      <c r="E3058" s="4" t="s">
        <v>609</v>
      </c>
      <c r="F3058" s="4" t="s">
        <v>84</v>
      </c>
      <c r="G3058" s="4" t="s">
        <v>85</v>
      </c>
      <c r="H3058" s="8"/>
      <c r="I3058" s="9">
        <v>142.54</v>
      </c>
      <c r="J3058" s="8"/>
      <c r="K3058" s="8"/>
      <c r="L3058" s="9">
        <v>67.41</v>
      </c>
      <c r="M3058" s="8"/>
      <c r="N3058" s="8"/>
      <c r="O3058" s="8"/>
      <c r="P3058" s="8"/>
      <c r="Q3058" s="9">
        <v>170.82</v>
      </c>
      <c r="R3058" s="9">
        <v>76.66</v>
      </c>
      <c r="S3058" s="9">
        <v>238.84</v>
      </c>
      <c r="T3058" s="10">
        <v>696.27</v>
      </c>
    </row>
    <row r="3059" spans="1:20" ht="15.75" thickBot="1" x14ac:dyDescent="0.3">
      <c r="A3059" s="4" t="s">
        <v>594</v>
      </c>
      <c r="B3059" s="4" t="s">
        <v>80</v>
      </c>
      <c r="C3059" s="4" t="s">
        <v>81</v>
      </c>
      <c r="D3059" s="4" t="s">
        <v>608</v>
      </c>
      <c r="E3059" s="4" t="s">
        <v>609</v>
      </c>
      <c r="F3059" s="4" t="s">
        <v>56</v>
      </c>
      <c r="G3059" s="4" t="s">
        <v>57</v>
      </c>
      <c r="H3059" s="12"/>
      <c r="I3059" s="11">
        <v>2510.6799999999998</v>
      </c>
      <c r="J3059" s="12"/>
      <c r="K3059" s="12"/>
      <c r="L3059" s="11">
        <v>1146.47</v>
      </c>
      <c r="M3059" s="12"/>
      <c r="N3059" s="12"/>
      <c r="O3059" s="12"/>
      <c r="P3059" s="12"/>
      <c r="Q3059" s="11">
        <v>2944.11</v>
      </c>
      <c r="R3059" s="11">
        <v>1386.05</v>
      </c>
      <c r="S3059" s="11">
        <v>4281.2700000000004</v>
      </c>
      <c r="T3059" s="10">
        <v>12268.58</v>
      </c>
    </row>
    <row r="3060" spans="1:20" ht="15.75" thickBot="1" x14ac:dyDescent="0.3">
      <c r="A3060" s="4" t="s">
        <v>594</v>
      </c>
      <c r="B3060" s="4" t="s">
        <v>80</v>
      </c>
      <c r="C3060" s="4" t="s">
        <v>81</v>
      </c>
      <c r="D3060" s="4" t="s">
        <v>608</v>
      </c>
      <c r="E3060" s="4" t="s">
        <v>609</v>
      </c>
      <c r="F3060" s="4" t="s">
        <v>68</v>
      </c>
      <c r="G3060" s="4" t="s">
        <v>69</v>
      </c>
      <c r="H3060" s="8"/>
      <c r="I3060" s="9">
        <v>66.459999999999994</v>
      </c>
      <c r="J3060" s="8"/>
      <c r="K3060" s="8"/>
      <c r="L3060" s="9">
        <v>72.25</v>
      </c>
      <c r="M3060" s="8"/>
      <c r="N3060" s="8"/>
      <c r="O3060" s="8"/>
      <c r="P3060" s="8"/>
      <c r="Q3060" s="9">
        <v>144.5</v>
      </c>
      <c r="R3060" s="8"/>
      <c r="S3060" s="9">
        <v>37.21</v>
      </c>
      <c r="T3060" s="10">
        <v>320.42</v>
      </c>
    </row>
    <row r="3061" spans="1:20" ht="23.25" thickBot="1" x14ac:dyDescent="0.3">
      <c r="A3061" s="4" t="s">
        <v>594</v>
      </c>
      <c r="B3061" s="4" t="s">
        <v>80</v>
      </c>
      <c r="C3061" s="4" t="s">
        <v>81</v>
      </c>
      <c r="D3061" s="4" t="s">
        <v>610</v>
      </c>
      <c r="E3061" s="4" t="s">
        <v>611</v>
      </c>
      <c r="F3061" s="4" t="s">
        <v>61</v>
      </c>
      <c r="G3061" s="4" t="s">
        <v>62</v>
      </c>
      <c r="H3061" s="12"/>
      <c r="I3061" s="12"/>
      <c r="J3061" s="12"/>
      <c r="K3061" s="11">
        <v>4547.76</v>
      </c>
      <c r="L3061" s="11">
        <v>658.4</v>
      </c>
      <c r="M3061" s="12"/>
      <c r="N3061" s="12"/>
      <c r="O3061" s="12"/>
      <c r="P3061" s="11">
        <v>136.91</v>
      </c>
      <c r="Q3061" s="12"/>
      <c r="R3061" s="11">
        <v>618</v>
      </c>
      <c r="S3061" s="12"/>
      <c r="T3061" s="10">
        <v>5961.07</v>
      </c>
    </row>
    <row r="3062" spans="1:20" ht="23.25" thickBot="1" x14ac:dyDescent="0.3">
      <c r="A3062" s="4" t="s">
        <v>594</v>
      </c>
      <c r="B3062" s="4" t="s">
        <v>80</v>
      </c>
      <c r="C3062" s="4" t="s">
        <v>81</v>
      </c>
      <c r="D3062" s="4" t="s">
        <v>610</v>
      </c>
      <c r="E3062" s="4" t="s">
        <v>611</v>
      </c>
      <c r="F3062" s="4" t="s">
        <v>92</v>
      </c>
      <c r="G3062" s="4" t="s">
        <v>93</v>
      </c>
      <c r="H3062" s="8"/>
      <c r="I3062" s="9">
        <v>-5065.7299999999996</v>
      </c>
      <c r="J3062" s="8"/>
      <c r="K3062" s="8"/>
      <c r="L3062" s="8"/>
      <c r="M3062" s="8"/>
      <c r="N3062" s="8"/>
      <c r="O3062" s="8"/>
      <c r="P3062" s="8"/>
      <c r="Q3062" s="9">
        <v>297.79000000000002</v>
      </c>
      <c r="R3062" s="9">
        <v>2711.79</v>
      </c>
      <c r="S3062" s="9">
        <v>1988.55</v>
      </c>
      <c r="T3062" s="10">
        <v>-67.599999999999994</v>
      </c>
    </row>
    <row r="3063" spans="1:20" ht="23.25" thickBot="1" x14ac:dyDescent="0.3">
      <c r="A3063" s="4" t="s">
        <v>594</v>
      </c>
      <c r="B3063" s="4" t="s">
        <v>80</v>
      </c>
      <c r="C3063" s="4" t="s">
        <v>81</v>
      </c>
      <c r="D3063" s="4" t="s">
        <v>610</v>
      </c>
      <c r="E3063" s="4" t="s">
        <v>611</v>
      </c>
      <c r="F3063" s="4" t="s">
        <v>84</v>
      </c>
      <c r="G3063" s="4" t="s">
        <v>85</v>
      </c>
      <c r="H3063" s="11">
        <v>45.24</v>
      </c>
      <c r="I3063" s="11">
        <v>78.25</v>
      </c>
      <c r="J3063" s="11">
        <v>36.31</v>
      </c>
      <c r="K3063" s="11">
        <v>19.98</v>
      </c>
      <c r="L3063" s="12"/>
      <c r="M3063" s="11">
        <v>76.66</v>
      </c>
      <c r="N3063" s="11">
        <v>85.25</v>
      </c>
      <c r="O3063" s="11">
        <v>175.25</v>
      </c>
      <c r="P3063" s="11">
        <v>235.17</v>
      </c>
      <c r="Q3063" s="11">
        <v>156.08000000000001</v>
      </c>
      <c r="R3063" s="12"/>
      <c r="S3063" s="11">
        <v>27.9</v>
      </c>
      <c r="T3063" s="10">
        <v>936.09</v>
      </c>
    </row>
    <row r="3064" spans="1:20" ht="23.25" thickBot="1" x14ac:dyDescent="0.3">
      <c r="A3064" s="4" t="s">
        <v>594</v>
      </c>
      <c r="B3064" s="4" t="s">
        <v>80</v>
      </c>
      <c r="C3064" s="4" t="s">
        <v>81</v>
      </c>
      <c r="D3064" s="4" t="s">
        <v>610</v>
      </c>
      <c r="E3064" s="4" t="s">
        <v>611</v>
      </c>
      <c r="F3064" s="4" t="s">
        <v>44</v>
      </c>
      <c r="G3064" s="4" t="s">
        <v>45</v>
      </c>
      <c r="H3064" s="9">
        <v>7880.2</v>
      </c>
      <c r="I3064" s="9">
        <v>0.87</v>
      </c>
      <c r="J3064" s="8"/>
      <c r="K3064" s="8"/>
      <c r="L3064" s="8"/>
      <c r="M3064" s="8"/>
      <c r="N3064" s="8"/>
      <c r="O3064" s="8"/>
      <c r="P3064" s="8"/>
      <c r="Q3064" s="8"/>
      <c r="R3064" s="8"/>
      <c r="S3064" s="8"/>
      <c r="T3064" s="10">
        <v>7881.07</v>
      </c>
    </row>
    <row r="3065" spans="1:20" ht="23.25" thickBot="1" x14ac:dyDescent="0.3">
      <c r="A3065" s="4" t="s">
        <v>594</v>
      </c>
      <c r="B3065" s="4" t="s">
        <v>80</v>
      </c>
      <c r="C3065" s="4" t="s">
        <v>81</v>
      </c>
      <c r="D3065" s="4" t="s">
        <v>610</v>
      </c>
      <c r="E3065" s="4" t="s">
        <v>611</v>
      </c>
      <c r="F3065" s="4" t="s">
        <v>56</v>
      </c>
      <c r="G3065" s="4" t="s">
        <v>57</v>
      </c>
      <c r="H3065" s="11">
        <v>685.02</v>
      </c>
      <c r="I3065" s="11">
        <v>1143.3</v>
      </c>
      <c r="J3065" s="11">
        <v>656.55</v>
      </c>
      <c r="K3065" s="12"/>
      <c r="L3065" s="12"/>
      <c r="M3065" s="11">
        <v>1386.05</v>
      </c>
      <c r="N3065" s="11">
        <v>1341.9</v>
      </c>
      <c r="O3065" s="11">
        <v>2808.97</v>
      </c>
      <c r="P3065" s="11">
        <v>3950.06</v>
      </c>
      <c r="Q3065" s="11">
        <v>2543.2800000000002</v>
      </c>
      <c r="R3065" s="12"/>
      <c r="S3065" s="11">
        <v>504.4</v>
      </c>
      <c r="T3065" s="10">
        <v>15019.53</v>
      </c>
    </row>
    <row r="3066" spans="1:20" ht="23.25" thickBot="1" x14ac:dyDescent="0.3">
      <c r="A3066" s="4" t="s">
        <v>594</v>
      </c>
      <c r="B3066" s="4" t="s">
        <v>80</v>
      </c>
      <c r="C3066" s="4" t="s">
        <v>81</v>
      </c>
      <c r="D3066" s="4" t="s">
        <v>610</v>
      </c>
      <c r="E3066" s="4" t="s">
        <v>611</v>
      </c>
      <c r="F3066" s="4" t="s">
        <v>68</v>
      </c>
      <c r="G3066" s="4" t="s">
        <v>69</v>
      </c>
      <c r="H3066" s="9">
        <v>132.9</v>
      </c>
      <c r="I3066" s="9">
        <v>271.61</v>
      </c>
      <c r="J3066" s="8"/>
      <c r="K3066" s="9">
        <v>361.26</v>
      </c>
      <c r="L3066" s="8"/>
      <c r="M3066" s="8"/>
      <c r="N3066" s="9">
        <v>199.36</v>
      </c>
      <c r="O3066" s="9">
        <v>359.67</v>
      </c>
      <c r="P3066" s="9">
        <v>301.95</v>
      </c>
      <c r="Q3066" s="9">
        <v>278.74</v>
      </c>
      <c r="R3066" s="8"/>
      <c r="S3066" s="8"/>
      <c r="T3066" s="10">
        <v>1905.49</v>
      </c>
    </row>
    <row r="3067" spans="1:20" ht="15.75" thickBot="1" x14ac:dyDescent="0.3">
      <c r="A3067" s="4" t="s">
        <v>594</v>
      </c>
      <c r="B3067" s="4" t="s">
        <v>80</v>
      </c>
      <c r="C3067" s="4" t="s">
        <v>81</v>
      </c>
      <c r="D3067" s="4" t="s">
        <v>612</v>
      </c>
      <c r="E3067" s="4" t="s">
        <v>613</v>
      </c>
      <c r="F3067" s="4" t="s">
        <v>61</v>
      </c>
      <c r="G3067" s="4" t="s">
        <v>62</v>
      </c>
      <c r="H3067" s="12"/>
      <c r="I3067" s="12"/>
      <c r="J3067" s="11">
        <v>387.27</v>
      </c>
      <c r="K3067" s="12"/>
      <c r="L3067" s="12"/>
      <c r="M3067" s="12"/>
      <c r="N3067" s="12"/>
      <c r="O3067" s="12"/>
      <c r="P3067" s="11">
        <v>589</v>
      </c>
      <c r="Q3067" s="12"/>
      <c r="R3067" s="12"/>
      <c r="S3067" s="12"/>
      <c r="T3067" s="10">
        <v>976.27</v>
      </c>
    </row>
    <row r="3068" spans="1:20" ht="15.75" thickBot="1" x14ac:dyDescent="0.3">
      <c r="A3068" s="4" t="s">
        <v>594</v>
      </c>
      <c r="B3068" s="4" t="s">
        <v>80</v>
      </c>
      <c r="C3068" s="4" t="s">
        <v>81</v>
      </c>
      <c r="D3068" s="4" t="s">
        <v>612</v>
      </c>
      <c r="E3068" s="4" t="s">
        <v>613</v>
      </c>
      <c r="F3068" s="4" t="s">
        <v>92</v>
      </c>
      <c r="G3068" s="4" t="s">
        <v>93</v>
      </c>
      <c r="H3068" s="9">
        <v>682.34</v>
      </c>
      <c r="I3068" s="9">
        <v>2019.16</v>
      </c>
      <c r="J3068" s="9">
        <v>857.74</v>
      </c>
      <c r="K3068" s="9">
        <v>459.63</v>
      </c>
      <c r="L3068" s="9">
        <v>240.61</v>
      </c>
      <c r="M3068" s="8"/>
      <c r="N3068" s="9">
        <v>25.16</v>
      </c>
      <c r="O3068" s="8"/>
      <c r="P3068" s="8"/>
      <c r="Q3068" s="9">
        <v>1340.1</v>
      </c>
      <c r="R3068" s="9">
        <v>13.66</v>
      </c>
      <c r="S3068" s="9">
        <v>-1892.18</v>
      </c>
      <c r="T3068" s="10">
        <v>3746.22</v>
      </c>
    </row>
    <row r="3069" spans="1:20" ht="15.75" thickBot="1" x14ac:dyDescent="0.3">
      <c r="A3069" s="4" t="s">
        <v>594</v>
      </c>
      <c r="B3069" s="4" t="s">
        <v>80</v>
      </c>
      <c r="C3069" s="4" t="s">
        <v>81</v>
      </c>
      <c r="D3069" s="4" t="s">
        <v>612</v>
      </c>
      <c r="E3069" s="4" t="s">
        <v>613</v>
      </c>
      <c r="F3069" s="4" t="s">
        <v>235</v>
      </c>
      <c r="G3069" s="4" t="s">
        <v>236</v>
      </c>
      <c r="H3069" s="12"/>
      <c r="I3069" s="11">
        <v>46.46</v>
      </c>
      <c r="J3069" s="12"/>
      <c r="K3069" s="12"/>
      <c r="L3069" s="12"/>
      <c r="M3069" s="12"/>
      <c r="N3069" s="12"/>
      <c r="O3069" s="12"/>
      <c r="P3069" s="12"/>
      <c r="Q3069" s="12"/>
      <c r="R3069" s="12"/>
      <c r="S3069" s="12"/>
      <c r="T3069" s="10">
        <v>46.46</v>
      </c>
    </row>
    <row r="3070" spans="1:20" ht="15.75" thickBot="1" x14ac:dyDescent="0.3">
      <c r="A3070" s="4" t="s">
        <v>594</v>
      </c>
      <c r="B3070" s="4" t="s">
        <v>80</v>
      </c>
      <c r="C3070" s="4" t="s">
        <v>81</v>
      </c>
      <c r="D3070" s="4" t="s">
        <v>612</v>
      </c>
      <c r="E3070" s="4" t="s">
        <v>613</v>
      </c>
      <c r="F3070" s="4" t="s">
        <v>84</v>
      </c>
      <c r="G3070" s="4" t="s">
        <v>85</v>
      </c>
      <c r="H3070" s="9">
        <v>1365.14</v>
      </c>
      <c r="I3070" s="9">
        <v>855.68</v>
      </c>
      <c r="J3070" s="9">
        <v>1197.03</v>
      </c>
      <c r="K3070" s="9">
        <v>570.99</v>
      </c>
      <c r="L3070" s="9">
        <v>981.3</v>
      </c>
      <c r="M3070" s="9">
        <v>762.34</v>
      </c>
      <c r="N3070" s="9">
        <v>1293.45</v>
      </c>
      <c r="O3070" s="9">
        <v>1165.8399999999999</v>
      </c>
      <c r="P3070" s="9">
        <v>1188.5899999999999</v>
      </c>
      <c r="Q3070" s="9">
        <v>1184.8900000000001</v>
      </c>
      <c r="R3070" s="9">
        <v>956.4</v>
      </c>
      <c r="S3070" s="9">
        <v>1595.58</v>
      </c>
      <c r="T3070" s="10">
        <v>13117.23</v>
      </c>
    </row>
    <row r="3071" spans="1:20" ht="15.75" thickBot="1" x14ac:dyDescent="0.3">
      <c r="A3071" s="4" t="s">
        <v>594</v>
      </c>
      <c r="B3071" s="4" t="s">
        <v>80</v>
      </c>
      <c r="C3071" s="4" t="s">
        <v>81</v>
      </c>
      <c r="D3071" s="4" t="s">
        <v>612</v>
      </c>
      <c r="E3071" s="4" t="s">
        <v>613</v>
      </c>
      <c r="F3071" s="4" t="s">
        <v>256</v>
      </c>
      <c r="G3071" s="4" t="s">
        <v>257</v>
      </c>
      <c r="H3071" s="12"/>
      <c r="I3071" s="12"/>
      <c r="J3071" s="11">
        <v>250</v>
      </c>
      <c r="K3071" s="12"/>
      <c r="L3071" s="12"/>
      <c r="M3071" s="12"/>
      <c r="N3071" s="12"/>
      <c r="O3071" s="12"/>
      <c r="P3071" s="12"/>
      <c r="Q3071" s="12"/>
      <c r="R3071" s="12"/>
      <c r="S3071" s="12"/>
      <c r="T3071" s="10">
        <v>250</v>
      </c>
    </row>
    <row r="3072" spans="1:20" ht="15.75" thickBot="1" x14ac:dyDescent="0.3">
      <c r="A3072" s="4" t="s">
        <v>594</v>
      </c>
      <c r="B3072" s="4" t="s">
        <v>80</v>
      </c>
      <c r="C3072" s="4" t="s">
        <v>81</v>
      </c>
      <c r="D3072" s="4" t="s">
        <v>612</v>
      </c>
      <c r="E3072" s="4" t="s">
        <v>613</v>
      </c>
      <c r="F3072" s="4" t="s">
        <v>98</v>
      </c>
      <c r="G3072" s="4" t="s">
        <v>99</v>
      </c>
      <c r="H3072" s="8"/>
      <c r="I3072" s="8"/>
      <c r="J3072" s="8"/>
      <c r="K3072" s="8"/>
      <c r="L3072" s="8"/>
      <c r="M3072" s="8"/>
      <c r="N3072" s="8"/>
      <c r="O3072" s="8"/>
      <c r="P3072" s="8"/>
      <c r="Q3072" s="8"/>
      <c r="R3072" s="9">
        <v>124.95</v>
      </c>
      <c r="S3072" s="8"/>
      <c r="T3072" s="10">
        <v>124.95</v>
      </c>
    </row>
    <row r="3073" spans="1:20" ht="15.75" thickBot="1" x14ac:dyDescent="0.3">
      <c r="A3073" s="4" t="s">
        <v>594</v>
      </c>
      <c r="B3073" s="4" t="s">
        <v>80</v>
      </c>
      <c r="C3073" s="4" t="s">
        <v>81</v>
      </c>
      <c r="D3073" s="4" t="s">
        <v>612</v>
      </c>
      <c r="E3073" s="4" t="s">
        <v>613</v>
      </c>
      <c r="F3073" s="4" t="s">
        <v>412</v>
      </c>
      <c r="G3073" s="4" t="s">
        <v>413</v>
      </c>
      <c r="H3073" s="12"/>
      <c r="I3073" s="11">
        <v>1293.6400000000001</v>
      </c>
      <c r="J3073" s="12"/>
      <c r="K3073" s="12"/>
      <c r="L3073" s="12"/>
      <c r="M3073" s="12"/>
      <c r="N3073" s="12"/>
      <c r="O3073" s="12"/>
      <c r="P3073" s="12"/>
      <c r="Q3073" s="11">
        <v>2388.7399999999998</v>
      </c>
      <c r="R3073" s="12"/>
      <c r="S3073" s="12"/>
      <c r="T3073" s="10">
        <v>3682.38</v>
      </c>
    </row>
    <row r="3074" spans="1:20" ht="15.75" thickBot="1" x14ac:dyDescent="0.3">
      <c r="A3074" s="4" t="s">
        <v>594</v>
      </c>
      <c r="B3074" s="4" t="s">
        <v>80</v>
      </c>
      <c r="C3074" s="4" t="s">
        <v>81</v>
      </c>
      <c r="D3074" s="4" t="s">
        <v>612</v>
      </c>
      <c r="E3074" s="4" t="s">
        <v>613</v>
      </c>
      <c r="F3074" s="4" t="s">
        <v>65</v>
      </c>
      <c r="G3074" s="4" t="s">
        <v>66</v>
      </c>
      <c r="H3074" s="8"/>
      <c r="I3074" s="8"/>
      <c r="J3074" s="8"/>
      <c r="K3074" s="8"/>
      <c r="L3074" s="9">
        <v>40.44</v>
      </c>
      <c r="M3074" s="8"/>
      <c r="N3074" s="9">
        <v>192.66</v>
      </c>
      <c r="O3074" s="8"/>
      <c r="P3074" s="8"/>
      <c r="Q3074" s="8"/>
      <c r="R3074" s="8"/>
      <c r="S3074" s="9">
        <v>49.61</v>
      </c>
      <c r="T3074" s="10">
        <v>282.70999999999998</v>
      </c>
    </row>
    <row r="3075" spans="1:20" ht="15.75" thickBot="1" x14ac:dyDescent="0.3">
      <c r="A3075" s="4" t="s">
        <v>594</v>
      </c>
      <c r="B3075" s="4" t="s">
        <v>80</v>
      </c>
      <c r="C3075" s="4" t="s">
        <v>81</v>
      </c>
      <c r="D3075" s="4" t="s">
        <v>612</v>
      </c>
      <c r="E3075" s="4" t="s">
        <v>613</v>
      </c>
      <c r="F3075" s="4" t="s">
        <v>56</v>
      </c>
      <c r="G3075" s="4" t="s">
        <v>57</v>
      </c>
      <c r="H3075" s="11">
        <v>22183.06</v>
      </c>
      <c r="I3075" s="11">
        <v>13771.48</v>
      </c>
      <c r="J3075" s="11">
        <v>19655.599999999999</v>
      </c>
      <c r="K3075" s="11">
        <v>9004.35</v>
      </c>
      <c r="L3075" s="11">
        <v>16115.82</v>
      </c>
      <c r="M3075" s="11">
        <v>12134.41</v>
      </c>
      <c r="N3075" s="11">
        <v>22091.51</v>
      </c>
      <c r="O3075" s="11">
        <v>19717.87</v>
      </c>
      <c r="P3075" s="11">
        <v>20080.8</v>
      </c>
      <c r="Q3075" s="11">
        <v>19636.849999999999</v>
      </c>
      <c r="R3075" s="11">
        <v>14774.13</v>
      </c>
      <c r="S3075" s="11">
        <v>23553.439999999999</v>
      </c>
      <c r="T3075" s="10">
        <v>212719.32</v>
      </c>
    </row>
    <row r="3076" spans="1:20" ht="15.75" thickBot="1" x14ac:dyDescent="0.3">
      <c r="A3076" s="4" t="s">
        <v>594</v>
      </c>
      <c r="B3076" s="4" t="s">
        <v>80</v>
      </c>
      <c r="C3076" s="4" t="s">
        <v>81</v>
      </c>
      <c r="D3076" s="4" t="s">
        <v>612</v>
      </c>
      <c r="E3076" s="4" t="s">
        <v>613</v>
      </c>
      <c r="F3076" s="4" t="s">
        <v>68</v>
      </c>
      <c r="G3076" s="4" t="s">
        <v>69</v>
      </c>
      <c r="H3076" s="9">
        <v>2500.14</v>
      </c>
      <c r="I3076" s="9">
        <v>1700.06</v>
      </c>
      <c r="J3076" s="9">
        <v>1987.74</v>
      </c>
      <c r="K3076" s="9">
        <v>1319.67</v>
      </c>
      <c r="L3076" s="9">
        <v>1586.39</v>
      </c>
      <c r="M3076" s="9">
        <v>1649.27</v>
      </c>
      <c r="N3076" s="9">
        <v>1102.51</v>
      </c>
      <c r="O3076" s="9">
        <v>1361.6</v>
      </c>
      <c r="P3076" s="9">
        <v>1409.98</v>
      </c>
      <c r="Q3076" s="9">
        <v>1787.07</v>
      </c>
      <c r="R3076" s="9">
        <v>2518.5100000000002</v>
      </c>
      <c r="S3076" s="9">
        <v>5246.51</v>
      </c>
      <c r="T3076" s="10">
        <v>24169.45</v>
      </c>
    </row>
    <row r="3077" spans="1:20" ht="15.75" thickBot="1" x14ac:dyDescent="0.3">
      <c r="A3077" s="4" t="s">
        <v>594</v>
      </c>
      <c r="B3077" s="4" t="s">
        <v>80</v>
      </c>
      <c r="C3077" s="4" t="s">
        <v>81</v>
      </c>
      <c r="D3077" s="4" t="s">
        <v>612</v>
      </c>
      <c r="E3077" s="4" t="s">
        <v>613</v>
      </c>
      <c r="F3077" s="4" t="s">
        <v>154</v>
      </c>
      <c r="G3077" s="4" t="s">
        <v>155</v>
      </c>
      <c r="H3077" s="12"/>
      <c r="I3077" s="12"/>
      <c r="J3077" s="12"/>
      <c r="K3077" s="12"/>
      <c r="L3077" s="12"/>
      <c r="M3077" s="12"/>
      <c r="N3077" s="11">
        <v>55.08</v>
      </c>
      <c r="O3077" s="11">
        <v>55.08</v>
      </c>
      <c r="P3077" s="12"/>
      <c r="Q3077" s="12"/>
      <c r="R3077" s="12"/>
      <c r="S3077" s="12"/>
      <c r="T3077" s="10">
        <v>110.16</v>
      </c>
    </row>
    <row r="3078" spans="1:20" ht="15.75" thickBot="1" x14ac:dyDescent="0.3">
      <c r="A3078" s="4" t="s">
        <v>594</v>
      </c>
      <c r="B3078" s="4" t="s">
        <v>80</v>
      </c>
      <c r="C3078" s="4" t="s">
        <v>81</v>
      </c>
      <c r="D3078" s="4" t="s">
        <v>612</v>
      </c>
      <c r="E3078" s="4" t="s">
        <v>613</v>
      </c>
      <c r="F3078" s="4" t="s">
        <v>156</v>
      </c>
      <c r="G3078" s="4" t="s">
        <v>157</v>
      </c>
      <c r="H3078" s="9">
        <v>21.43</v>
      </c>
      <c r="I3078" s="8"/>
      <c r="J3078" s="8"/>
      <c r="K3078" s="9">
        <v>21.43</v>
      </c>
      <c r="L3078" s="8"/>
      <c r="M3078" s="8"/>
      <c r="N3078" s="8"/>
      <c r="O3078" s="8"/>
      <c r="P3078" s="8"/>
      <c r="Q3078" s="8"/>
      <c r="R3078" s="8"/>
      <c r="S3078" s="8"/>
      <c r="T3078" s="10">
        <v>42.86</v>
      </c>
    </row>
    <row r="3079" spans="1:20" ht="15.75" thickBot="1" x14ac:dyDescent="0.3">
      <c r="A3079" s="4" t="s">
        <v>594</v>
      </c>
      <c r="B3079" s="4" t="s">
        <v>80</v>
      </c>
      <c r="C3079" s="4" t="s">
        <v>81</v>
      </c>
      <c r="D3079" s="4" t="s">
        <v>614</v>
      </c>
      <c r="E3079" s="4" t="s">
        <v>615</v>
      </c>
      <c r="F3079" s="4" t="s">
        <v>84</v>
      </c>
      <c r="G3079" s="4" t="s">
        <v>85</v>
      </c>
      <c r="H3079" s="11">
        <v>281.63</v>
      </c>
      <c r="I3079" s="11">
        <v>139.9</v>
      </c>
      <c r="J3079" s="11">
        <v>245.33</v>
      </c>
      <c r="K3079" s="11">
        <v>16.14</v>
      </c>
      <c r="L3079" s="11">
        <v>31.63</v>
      </c>
      <c r="M3079" s="11">
        <v>68.55</v>
      </c>
      <c r="N3079" s="11">
        <v>41.47</v>
      </c>
      <c r="O3079" s="11">
        <v>49.21</v>
      </c>
      <c r="P3079" s="11">
        <v>52.6</v>
      </c>
      <c r="Q3079" s="11">
        <v>59.37</v>
      </c>
      <c r="R3079" s="11">
        <v>52.52</v>
      </c>
      <c r="S3079" s="11">
        <v>4.1500000000000004</v>
      </c>
      <c r="T3079" s="10">
        <v>1042.5</v>
      </c>
    </row>
    <row r="3080" spans="1:20" ht="15.75" thickBot="1" x14ac:dyDescent="0.3">
      <c r="A3080" s="4" t="s">
        <v>594</v>
      </c>
      <c r="B3080" s="4" t="s">
        <v>80</v>
      </c>
      <c r="C3080" s="4" t="s">
        <v>81</v>
      </c>
      <c r="D3080" s="4" t="s">
        <v>614</v>
      </c>
      <c r="E3080" s="4" t="s">
        <v>615</v>
      </c>
      <c r="F3080" s="4" t="s">
        <v>56</v>
      </c>
      <c r="G3080" s="4" t="s">
        <v>57</v>
      </c>
      <c r="H3080" s="9">
        <v>4875.26</v>
      </c>
      <c r="I3080" s="9">
        <v>2468.9</v>
      </c>
      <c r="J3080" s="9">
        <v>4038.39</v>
      </c>
      <c r="K3080" s="9">
        <v>291.8</v>
      </c>
      <c r="L3080" s="9">
        <v>571.89</v>
      </c>
      <c r="M3080" s="9">
        <v>1167.21</v>
      </c>
      <c r="N3080" s="9">
        <v>749.76</v>
      </c>
      <c r="O3080" s="9">
        <v>889.8</v>
      </c>
      <c r="P3080" s="9">
        <v>951.04</v>
      </c>
      <c r="Q3080" s="9">
        <v>1073.52</v>
      </c>
      <c r="R3080" s="9">
        <v>949.7</v>
      </c>
      <c r="S3080" s="9">
        <v>75.11</v>
      </c>
      <c r="T3080" s="10">
        <v>18102.38</v>
      </c>
    </row>
    <row r="3081" spans="1:20" ht="15.75" thickBot="1" x14ac:dyDescent="0.3">
      <c r="A3081" s="4" t="s">
        <v>594</v>
      </c>
      <c r="B3081" s="4" t="s">
        <v>80</v>
      </c>
      <c r="C3081" s="4" t="s">
        <v>81</v>
      </c>
      <c r="D3081" s="4" t="s">
        <v>614</v>
      </c>
      <c r="E3081" s="4" t="s">
        <v>615</v>
      </c>
      <c r="F3081" s="4" t="s">
        <v>68</v>
      </c>
      <c r="G3081" s="4" t="s">
        <v>69</v>
      </c>
      <c r="H3081" s="11">
        <v>216.75</v>
      </c>
      <c r="I3081" s="11">
        <v>60.65</v>
      </c>
      <c r="J3081" s="11">
        <v>397.38</v>
      </c>
      <c r="K3081" s="12"/>
      <c r="L3081" s="12"/>
      <c r="M3081" s="11">
        <v>72.260000000000005</v>
      </c>
      <c r="N3081" s="12"/>
      <c r="O3081" s="12"/>
      <c r="P3081" s="12"/>
      <c r="Q3081" s="12"/>
      <c r="R3081" s="12"/>
      <c r="S3081" s="12"/>
      <c r="T3081" s="10">
        <v>747.04</v>
      </c>
    </row>
    <row r="3082" spans="1:20" ht="15.75" thickBot="1" x14ac:dyDescent="0.3">
      <c r="A3082" s="4" t="s">
        <v>594</v>
      </c>
      <c r="B3082" s="4" t="s">
        <v>80</v>
      </c>
      <c r="C3082" s="4" t="s">
        <v>81</v>
      </c>
      <c r="D3082" s="4" t="s">
        <v>616</v>
      </c>
      <c r="E3082" s="4" t="s">
        <v>617</v>
      </c>
      <c r="F3082" s="4" t="s">
        <v>84</v>
      </c>
      <c r="G3082" s="4" t="s">
        <v>85</v>
      </c>
      <c r="H3082" s="8"/>
      <c r="I3082" s="8"/>
      <c r="J3082" s="8"/>
      <c r="K3082" s="8"/>
      <c r="L3082" s="8"/>
      <c r="M3082" s="8"/>
      <c r="N3082" s="8"/>
      <c r="O3082" s="8"/>
      <c r="P3082" s="9">
        <v>32.28</v>
      </c>
      <c r="Q3082" s="8"/>
      <c r="R3082" s="8"/>
      <c r="S3082" s="8"/>
      <c r="T3082" s="10">
        <v>32.28</v>
      </c>
    </row>
    <row r="3083" spans="1:20" ht="15.75" thickBot="1" x14ac:dyDescent="0.3">
      <c r="A3083" s="4" t="s">
        <v>594</v>
      </c>
      <c r="B3083" s="4" t="s">
        <v>80</v>
      </c>
      <c r="C3083" s="4" t="s">
        <v>81</v>
      </c>
      <c r="D3083" s="4" t="s">
        <v>616</v>
      </c>
      <c r="E3083" s="4" t="s">
        <v>617</v>
      </c>
      <c r="F3083" s="4" t="s">
        <v>56</v>
      </c>
      <c r="G3083" s="4" t="s">
        <v>57</v>
      </c>
      <c r="H3083" s="12"/>
      <c r="I3083" s="12"/>
      <c r="J3083" s="12"/>
      <c r="K3083" s="12"/>
      <c r="L3083" s="12"/>
      <c r="M3083" s="12"/>
      <c r="N3083" s="12"/>
      <c r="O3083" s="12"/>
      <c r="P3083" s="11">
        <v>583.6</v>
      </c>
      <c r="Q3083" s="12"/>
      <c r="R3083" s="12"/>
      <c r="S3083" s="12"/>
      <c r="T3083" s="10">
        <v>583.6</v>
      </c>
    </row>
    <row r="3084" spans="1:20" ht="15.75" thickBot="1" x14ac:dyDescent="0.3">
      <c r="A3084" s="4" t="s">
        <v>594</v>
      </c>
      <c r="B3084" s="4" t="s">
        <v>80</v>
      </c>
      <c r="C3084" s="4" t="s">
        <v>81</v>
      </c>
      <c r="D3084" s="4" t="s">
        <v>618</v>
      </c>
      <c r="E3084" s="4" t="s">
        <v>619</v>
      </c>
      <c r="F3084" s="4" t="s">
        <v>56</v>
      </c>
      <c r="G3084" s="4" t="s">
        <v>57</v>
      </c>
      <c r="H3084" s="8"/>
      <c r="I3084" s="8"/>
      <c r="J3084" s="8"/>
      <c r="K3084" s="8"/>
      <c r="L3084" s="8"/>
      <c r="M3084" s="8"/>
      <c r="N3084" s="8"/>
      <c r="O3084" s="8"/>
      <c r="P3084" s="8"/>
      <c r="Q3084" s="13">
        <v>0</v>
      </c>
      <c r="R3084" s="8"/>
      <c r="S3084" s="8"/>
      <c r="T3084" s="14">
        <v>0</v>
      </c>
    </row>
    <row r="3085" spans="1:20" ht="15.75" thickBot="1" x14ac:dyDescent="0.3">
      <c r="A3085" s="4" t="s">
        <v>594</v>
      </c>
      <c r="B3085" s="4" t="s">
        <v>329</v>
      </c>
      <c r="C3085" s="4" t="s">
        <v>330</v>
      </c>
      <c r="D3085" s="4" t="s">
        <v>618</v>
      </c>
      <c r="E3085" s="4" t="s">
        <v>619</v>
      </c>
      <c r="F3085" s="4" t="s">
        <v>56</v>
      </c>
      <c r="G3085" s="4" t="s">
        <v>57</v>
      </c>
      <c r="H3085" s="11">
        <v>1083.49</v>
      </c>
      <c r="I3085" s="11">
        <v>1513.4</v>
      </c>
      <c r="J3085" s="11">
        <v>997.95</v>
      </c>
      <c r="K3085" s="11">
        <v>911.91</v>
      </c>
      <c r="L3085" s="11">
        <v>1049.54</v>
      </c>
      <c r="M3085" s="11">
        <v>516.16</v>
      </c>
      <c r="N3085" s="11">
        <v>980.71</v>
      </c>
      <c r="O3085" s="11">
        <v>757.03</v>
      </c>
      <c r="P3085" s="11">
        <v>963.52</v>
      </c>
      <c r="Q3085" s="11">
        <v>1359.22</v>
      </c>
      <c r="R3085" s="11">
        <v>1600.09</v>
      </c>
      <c r="S3085" s="11">
        <v>620.04999999999995</v>
      </c>
      <c r="T3085" s="10">
        <v>12353.07</v>
      </c>
    </row>
    <row r="3086" spans="1:20" ht="15.75" thickBot="1" x14ac:dyDescent="0.3">
      <c r="A3086" s="4" t="s">
        <v>594</v>
      </c>
      <c r="B3086" s="4" t="s">
        <v>329</v>
      </c>
      <c r="C3086" s="4" t="s">
        <v>330</v>
      </c>
      <c r="D3086" s="4" t="s">
        <v>618</v>
      </c>
      <c r="E3086" s="4" t="s">
        <v>619</v>
      </c>
      <c r="F3086" s="4" t="s">
        <v>68</v>
      </c>
      <c r="G3086" s="4" t="s">
        <v>69</v>
      </c>
      <c r="H3086" s="8"/>
      <c r="I3086" s="8"/>
      <c r="J3086" s="8"/>
      <c r="K3086" s="8"/>
      <c r="L3086" s="8"/>
      <c r="M3086" s="9">
        <v>68.16</v>
      </c>
      <c r="N3086" s="8"/>
      <c r="O3086" s="8"/>
      <c r="P3086" s="8"/>
      <c r="Q3086" s="13">
        <v>0</v>
      </c>
      <c r="R3086" s="9">
        <v>102.24</v>
      </c>
      <c r="S3086" s="8"/>
      <c r="T3086" s="10">
        <v>170.4</v>
      </c>
    </row>
    <row r="3087" spans="1:20" ht="15.75" thickBot="1" x14ac:dyDescent="0.3">
      <c r="A3087" s="4" t="s">
        <v>594</v>
      </c>
      <c r="B3087" s="4" t="s">
        <v>556</v>
      </c>
      <c r="C3087" s="4" t="s">
        <v>557</v>
      </c>
      <c r="D3087" s="4" t="s">
        <v>597</v>
      </c>
      <c r="E3087" s="4" t="s">
        <v>598</v>
      </c>
      <c r="F3087" s="4" t="s">
        <v>92</v>
      </c>
      <c r="G3087" s="4" t="s">
        <v>93</v>
      </c>
      <c r="H3087" s="12"/>
      <c r="I3087" s="12"/>
      <c r="J3087" s="12"/>
      <c r="K3087" s="12"/>
      <c r="L3087" s="12"/>
      <c r="M3087" s="12"/>
      <c r="N3087" s="12"/>
      <c r="O3087" s="12"/>
      <c r="P3087" s="12"/>
      <c r="Q3087" s="12"/>
      <c r="R3087" s="11">
        <v>4359.1499999999996</v>
      </c>
      <c r="S3087" s="12"/>
      <c r="T3087" s="10">
        <v>4359.1499999999996</v>
      </c>
    </row>
    <row r="3088" spans="1:20" ht="15.75" thickBot="1" x14ac:dyDescent="0.3">
      <c r="A3088" s="4" t="s">
        <v>594</v>
      </c>
      <c r="B3088" s="4" t="s">
        <v>556</v>
      </c>
      <c r="C3088" s="4" t="s">
        <v>557</v>
      </c>
      <c r="D3088" s="4" t="s">
        <v>620</v>
      </c>
      <c r="E3088" s="4" t="s">
        <v>621</v>
      </c>
      <c r="F3088" s="4" t="s">
        <v>110</v>
      </c>
      <c r="G3088" s="4" t="s">
        <v>111</v>
      </c>
      <c r="H3088" s="9">
        <v>15995.63</v>
      </c>
      <c r="I3088" s="9">
        <v>19058.36</v>
      </c>
      <c r="J3088" s="9">
        <v>17325.240000000002</v>
      </c>
      <c r="K3088" s="9">
        <v>18778.97</v>
      </c>
      <c r="L3088" s="9">
        <v>16765.900000000001</v>
      </c>
      <c r="M3088" s="9">
        <v>15469.34</v>
      </c>
      <c r="N3088" s="9">
        <v>16578.439999999999</v>
      </c>
      <c r="O3088" s="9">
        <v>15214.93</v>
      </c>
      <c r="P3088" s="9">
        <v>16672.77</v>
      </c>
      <c r="Q3088" s="9">
        <v>18682.37</v>
      </c>
      <c r="R3088" s="9">
        <v>14610.01</v>
      </c>
      <c r="S3088" s="9">
        <v>15202.49</v>
      </c>
      <c r="T3088" s="10">
        <v>200354.45</v>
      </c>
    </row>
    <row r="3089" spans="1:20" ht="15.75" thickBot="1" x14ac:dyDescent="0.3">
      <c r="A3089" s="4" t="s">
        <v>594</v>
      </c>
      <c r="B3089" s="4" t="s">
        <v>556</v>
      </c>
      <c r="C3089" s="4" t="s">
        <v>557</v>
      </c>
      <c r="D3089" s="4" t="s">
        <v>620</v>
      </c>
      <c r="E3089" s="4" t="s">
        <v>621</v>
      </c>
      <c r="F3089" s="4" t="s">
        <v>112</v>
      </c>
      <c r="G3089" s="4" t="s">
        <v>113</v>
      </c>
      <c r="H3089" s="12"/>
      <c r="I3089" s="12"/>
      <c r="J3089" s="12"/>
      <c r="K3089" s="12"/>
      <c r="L3089" s="11">
        <v>126.01</v>
      </c>
      <c r="M3089" s="12"/>
      <c r="N3089" s="12"/>
      <c r="O3089" s="12"/>
      <c r="P3089" s="12"/>
      <c r="Q3089" s="12"/>
      <c r="R3089" s="12"/>
      <c r="S3089" s="12"/>
      <c r="T3089" s="10">
        <v>126.01</v>
      </c>
    </row>
    <row r="3090" spans="1:20" ht="15.75" thickBot="1" x14ac:dyDescent="0.3">
      <c r="A3090" s="4" t="s">
        <v>594</v>
      </c>
      <c r="B3090" s="4" t="s">
        <v>556</v>
      </c>
      <c r="C3090" s="4" t="s">
        <v>557</v>
      </c>
      <c r="D3090" s="4" t="s">
        <v>620</v>
      </c>
      <c r="E3090" s="4" t="s">
        <v>621</v>
      </c>
      <c r="F3090" s="4" t="s">
        <v>88</v>
      </c>
      <c r="G3090" s="4" t="s">
        <v>89</v>
      </c>
      <c r="H3090" s="9">
        <v>2567.16</v>
      </c>
      <c r="I3090" s="9">
        <v>2567.1799999999998</v>
      </c>
      <c r="J3090" s="9">
        <v>2649.96</v>
      </c>
      <c r="K3090" s="9">
        <v>2649.98</v>
      </c>
      <c r="L3090" s="9">
        <v>2649.97</v>
      </c>
      <c r="M3090" s="9">
        <v>2649.97</v>
      </c>
      <c r="N3090" s="9">
        <v>2649.97</v>
      </c>
      <c r="O3090" s="9">
        <v>2649.96</v>
      </c>
      <c r="P3090" s="9">
        <v>2649.98</v>
      </c>
      <c r="Q3090" s="9">
        <v>2649.97</v>
      </c>
      <c r="R3090" s="9">
        <v>2649.97</v>
      </c>
      <c r="S3090" s="9">
        <v>2649.99</v>
      </c>
      <c r="T3090" s="10">
        <v>31634.06</v>
      </c>
    </row>
    <row r="3091" spans="1:20" ht="15.75" thickBot="1" x14ac:dyDescent="0.3">
      <c r="A3091" s="4" t="s">
        <v>594</v>
      </c>
      <c r="B3091" s="4" t="s">
        <v>556</v>
      </c>
      <c r="C3091" s="4" t="s">
        <v>557</v>
      </c>
      <c r="D3091" s="4" t="s">
        <v>620</v>
      </c>
      <c r="E3091" s="4" t="s">
        <v>621</v>
      </c>
      <c r="F3091" s="4" t="s">
        <v>90</v>
      </c>
      <c r="G3091" s="4" t="s">
        <v>91</v>
      </c>
      <c r="H3091" s="11">
        <v>9973.24</v>
      </c>
      <c r="I3091" s="11">
        <v>9973.26</v>
      </c>
      <c r="J3091" s="11">
        <v>10295.01</v>
      </c>
      <c r="K3091" s="11">
        <v>10295</v>
      </c>
      <c r="L3091" s="11">
        <v>10295</v>
      </c>
      <c r="M3091" s="11">
        <v>10295</v>
      </c>
      <c r="N3091" s="11">
        <v>10295</v>
      </c>
      <c r="O3091" s="11">
        <v>10295.01</v>
      </c>
      <c r="P3091" s="11">
        <v>10294.99</v>
      </c>
      <c r="Q3091" s="11">
        <v>10295</v>
      </c>
      <c r="R3091" s="11">
        <v>10295.02</v>
      </c>
      <c r="S3091" s="11">
        <v>10295.01</v>
      </c>
      <c r="T3091" s="10">
        <v>122896.54</v>
      </c>
    </row>
    <row r="3092" spans="1:20" ht="15.75" thickBot="1" x14ac:dyDescent="0.3">
      <c r="A3092" s="4" t="s">
        <v>594</v>
      </c>
      <c r="B3092" s="4" t="s">
        <v>556</v>
      </c>
      <c r="C3092" s="4" t="s">
        <v>557</v>
      </c>
      <c r="D3092" s="4" t="s">
        <v>620</v>
      </c>
      <c r="E3092" s="4" t="s">
        <v>621</v>
      </c>
      <c r="F3092" s="4" t="s">
        <v>118</v>
      </c>
      <c r="G3092" s="4" t="s">
        <v>119</v>
      </c>
      <c r="H3092" s="9">
        <v>164</v>
      </c>
      <c r="I3092" s="8"/>
      <c r="J3092" s="8"/>
      <c r="K3092" s="8"/>
      <c r="L3092" s="8"/>
      <c r="M3092" s="8"/>
      <c r="N3092" s="8"/>
      <c r="O3092" s="8"/>
      <c r="P3092" s="8"/>
      <c r="Q3092" s="8"/>
      <c r="R3092" s="8"/>
      <c r="S3092" s="8"/>
      <c r="T3092" s="10">
        <v>164</v>
      </c>
    </row>
    <row r="3093" spans="1:20" ht="15.75" thickBot="1" x14ac:dyDescent="0.3">
      <c r="A3093" s="4" t="s">
        <v>594</v>
      </c>
      <c r="B3093" s="4" t="s">
        <v>556</v>
      </c>
      <c r="C3093" s="4" t="s">
        <v>557</v>
      </c>
      <c r="D3093" s="4" t="s">
        <v>620</v>
      </c>
      <c r="E3093" s="4" t="s">
        <v>621</v>
      </c>
      <c r="F3093" s="4" t="s">
        <v>92</v>
      </c>
      <c r="G3093" s="4" t="s">
        <v>93</v>
      </c>
      <c r="H3093" s="12"/>
      <c r="I3093" s="11">
        <v>17.87</v>
      </c>
      <c r="J3093" s="11">
        <v>24.73</v>
      </c>
      <c r="K3093" s="12"/>
      <c r="L3093" s="12"/>
      <c r="M3093" s="11">
        <v>2.86</v>
      </c>
      <c r="N3093" s="12"/>
      <c r="O3093" s="11">
        <v>42.37</v>
      </c>
      <c r="P3093" s="12"/>
      <c r="Q3093" s="12"/>
      <c r="R3093" s="12"/>
      <c r="S3093" s="12"/>
      <c r="T3093" s="10">
        <v>87.83</v>
      </c>
    </row>
    <row r="3094" spans="1:20" ht="15.75" thickBot="1" x14ac:dyDescent="0.3">
      <c r="A3094" s="4" t="s">
        <v>594</v>
      </c>
      <c r="B3094" s="4" t="s">
        <v>556</v>
      </c>
      <c r="C3094" s="4" t="s">
        <v>557</v>
      </c>
      <c r="D3094" s="4" t="s">
        <v>620</v>
      </c>
      <c r="E3094" s="4" t="s">
        <v>621</v>
      </c>
      <c r="F3094" s="4" t="s">
        <v>122</v>
      </c>
      <c r="G3094" s="4" t="s">
        <v>123</v>
      </c>
      <c r="H3094" s="9">
        <v>205</v>
      </c>
      <c r="I3094" s="8"/>
      <c r="J3094" s="8"/>
      <c r="K3094" s="8"/>
      <c r="L3094" s="8"/>
      <c r="M3094" s="9">
        <v>255</v>
      </c>
      <c r="N3094" s="8"/>
      <c r="O3094" s="8"/>
      <c r="P3094" s="8"/>
      <c r="Q3094" s="8"/>
      <c r="R3094" s="9">
        <v>210</v>
      </c>
      <c r="S3094" s="8"/>
      <c r="T3094" s="10">
        <v>670</v>
      </c>
    </row>
    <row r="3095" spans="1:20" ht="15.75" thickBot="1" x14ac:dyDescent="0.3">
      <c r="A3095" s="4" t="s">
        <v>594</v>
      </c>
      <c r="B3095" s="4" t="s">
        <v>556</v>
      </c>
      <c r="C3095" s="4" t="s">
        <v>557</v>
      </c>
      <c r="D3095" s="4" t="s">
        <v>620</v>
      </c>
      <c r="E3095" s="4" t="s">
        <v>621</v>
      </c>
      <c r="F3095" s="4" t="s">
        <v>130</v>
      </c>
      <c r="G3095" s="4" t="s">
        <v>131</v>
      </c>
      <c r="H3095" s="11">
        <v>6</v>
      </c>
      <c r="I3095" s="12"/>
      <c r="J3095" s="12"/>
      <c r="K3095" s="12"/>
      <c r="L3095" s="12"/>
      <c r="M3095" s="12"/>
      <c r="N3095" s="11">
        <v>14.58</v>
      </c>
      <c r="O3095" s="12"/>
      <c r="P3095" s="11">
        <v>30.94</v>
      </c>
      <c r="Q3095" s="12"/>
      <c r="R3095" s="12"/>
      <c r="S3095" s="12"/>
      <c r="T3095" s="10">
        <v>51.52</v>
      </c>
    </row>
    <row r="3096" spans="1:20" ht="15.75" thickBot="1" x14ac:dyDescent="0.3">
      <c r="A3096" s="4" t="s">
        <v>594</v>
      </c>
      <c r="B3096" s="4" t="s">
        <v>556</v>
      </c>
      <c r="C3096" s="4" t="s">
        <v>557</v>
      </c>
      <c r="D3096" s="4" t="s">
        <v>620</v>
      </c>
      <c r="E3096" s="4" t="s">
        <v>621</v>
      </c>
      <c r="F3096" s="4" t="s">
        <v>136</v>
      </c>
      <c r="G3096" s="4" t="s">
        <v>137</v>
      </c>
      <c r="H3096" s="9">
        <v>22</v>
      </c>
      <c r="I3096" s="9">
        <v>29.5</v>
      </c>
      <c r="J3096" s="8"/>
      <c r="K3096" s="9">
        <v>15</v>
      </c>
      <c r="L3096" s="9">
        <v>19</v>
      </c>
      <c r="M3096" s="9">
        <v>15</v>
      </c>
      <c r="N3096" s="9">
        <v>15</v>
      </c>
      <c r="O3096" s="8"/>
      <c r="P3096" s="8"/>
      <c r="Q3096" s="9">
        <v>15</v>
      </c>
      <c r="R3096" s="9">
        <v>20.399999999999999</v>
      </c>
      <c r="S3096" s="9">
        <v>7.4</v>
      </c>
      <c r="T3096" s="10">
        <v>158.30000000000001</v>
      </c>
    </row>
    <row r="3097" spans="1:20" ht="15.75" thickBot="1" x14ac:dyDescent="0.3">
      <c r="A3097" s="4" t="s">
        <v>594</v>
      </c>
      <c r="B3097" s="4" t="s">
        <v>556</v>
      </c>
      <c r="C3097" s="4" t="s">
        <v>557</v>
      </c>
      <c r="D3097" s="4" t="s">
        <v>620</v>
      </c>
      <c r="E3097" s="4" t="s">
        <v>621</v>
      </c>
      <c r="F3097" s="4" t="s">
        <v>199</v>
      </c>
      <c r="G3097" s="4" t="s">
        <v>200</v>
      </c>
      <c r="H3097" s="11">
        <v>48</v>
      </c>
      <c r="I3097" s="11">
        <v>60</v>
      </c>
      <c r="J3097" s="11">
        <v>48</v>
      </c>
      <c r="K3097" s="12"/>
      <c r="L3097" s="11">
        <v>60</v>
      </c>
      <c r="M3097" s="11">
        <v>50.08</v>
      </c>
      <c r="N3097" s="12"/>
      <c r="O3097" s="11">
        <v>111.78</v>
      </c>
      <c r="P3097" s="11">
        <v>112.66</v>
      </c>
      <c r="Q3097" s="11">
        <v>49.68</v>
      </c>
      <c r="R3097" s="12"/>
      <c r="S3097" s="11">
        <v>111.78</v>
      </c>
      <c r="T3097" s="10">
        <v>651.98</v>
      </c>
    </row>
    <row r="3098" spans="1:20" ht="15.75" thickBot="1" x14ac:dyDescent="0.3">
      <c r="A3098" s="4" t="s">
        <v>594</v>
      </c>
      <c r="B3098" s="4" t="s">
        <v>556</v>
      </c>
      <c r="C3098" s="4" t="s">
        <v>557</v>
      </c>
      <c r="D3098" s="4" t="s">
        <v>620</v>
      </c>
      <c r="E3098" s="4" t="s">
        <v>621</v>
      </c>
      <c r="F3098" s="4" t="s">
        <v>138</v>
      </c>
      <c r="G3098" s="4" t="s">
        <v>139</v>
      </c>
      <c r="H3098" s="8"/>
      <c r="I3098" s="8"/>
      <c r="J3098" s="8"/>
      <c r="K3098" s="9">
        <v>48</v>
      </c>
      <c r="L3098" s="8"/>
      <c r="M3098" s="8"/>
      <c r="N3098" s="8"/>
      <c r="O3098" s="8"/>
      <c r="P3098" s="8"/>
      <c r="Q3098" s="8"/>
      <c r="R3098" s="9">
        <v>62.1</v>
      </c>
      <c r="S3098" s="8"/>
      <c r="T3098" s="10">
        <v>110.1</v>
      </c>
    </row>
    <row r="3099" spans="1:20" ht="15.75" thickBot="1" x14ac:dyDescent="0.3">
      <c r="A3099" s="4" t="s">
        <v>594</v>
      </c>
      <c r="B3099" s="4" t="s">
        <v>556</v>
      </c>
      <c r="C3099" s="4" t="s">
        <v>557</v>
      </c>
      <c r="D3099" s="4" t="s">
        <v>620</v>
      </c>
      <c r="E3099" s="4" t="s">
        <v>621</v>
      </c>
      <c r="F3099" s="4" t="s">
        <v>56</v>
      </c>
      <c r="G3099" s="4" t="s">
        <v>57</v>
      </c>
      <c r="H3099" s="11">
        <v>3436.72</v>
      </c>
      <c r="I3099" s="11">
        <v>2599.1999999999998</v>
      </c>
      <c r="J3099" s="11">
        <v>3264.72</v>
      </c>
      <c r="K3099" s="11">
        <v>2484.54</v>
      </c>
      <c r="L3099" s="11">
        <v>4647.12</v>
      </c>
      <c r="M3099" s="11">
        <v>3149.01</v>
      </c>
      <c r="N3099" s="11">
        <v>2715.66</v>
      </c>
      <c r="O3099" s="11">
        <v>3495.69</v>
      </c>
      <c r="P3099" s="11">
        <v>1848.96</v>
      </c>
      <c r="Q3099" s="11">
        <v>6036.46</v>
      </c>
      <c r="R3099" s="11">
        <v>5810.88</v>
      </c>
      <c r="S3099" s="11">
        <v>4886.3</v>
      </c>
      <c r="T3099" s="10">
        <v>44375.26</v>
      </c>
    </row>
    <row r="3100" spans="1:20" ht="15.75" thickBot="1" x14ac:dyDescent="0.3">
      <c r="A3100" s="4" t="s">
        <v>594</v>
      </c>
      <c r="B3100" s="4" t="s">
        <v>556</v>
      </c>
      <c r="C3100" s="4" t="s">
        <v>557</v>
      </c>
      <c r="D3100" s="4" t="s">
        <v>620</v>
      </c>
      <c r="E3100" s="4" t="s">
        <v>621</v>
      </c>
      <c r="F3100" s="4" t="s">
        <v>166</v>
      </c>
      <c r="G3100" s="4" t="s">
        <v>167</v>
      </c>
      <c r="H3100" s="9">
        <v>-17504.22</v>
      </c>
      <c r="I3100" s="9">
        <v>-18336.599999999999</v>
      </c>
      <c r="J3100" s="9">
        <v>-15399.46</v>
      </c>
      <c r="K3100" s="9">
        <v>-18914</v>
      </c>
      <c r="L3100" s="9">
        <v>-19432.46</v>
      </c>
      <c r="M3100" s="9">
        <v>-15054.42</v>
      </c>
      <c r="N3100" s="9">
        <v>-15386.82</v>
      </c>
      <c r="O3100" s="9">
        <v>-16766.98</v>
      </c>
      <c r="P3100" s="9">
        <v>-15821.28</v>
      </c>
      <c r="Q3100" s="9">
        <v>-20715.98</v>
      </c>
      <c r="R3100" s="9">
        <v>-15987.48</v>
      </c>
      <c r="S3100" s="9">
        <v>-15297.4</v>
      </c>
      <c r="T3100" s="10">
        <v>-204617.1</v>
      </c>
    </row>
    <row r="3101" spans="1:20" ht="15.75" thickBot="1" x14ac:dyDescent="0.3">
      <c r="A3101" s="4" t="s">
        <v>594</v>
      </c>
      <c r="B3101" s="4" t="s">
        <v>556</v>
      </c>
      <c r="C3101" s="4" t="s">
        <v>557</v>
      </c>
      <c r="D3101" s="4" t="s">
        <v>604</v>
      </c>
      <c r="E3101" s="4" t="s">
        <v>605</v>
      </c>
      <c r="F3101" s="4" t="s">
        <v>61</v>
      </c>
      <c r="G3101" s="4" t="s">
        <v>62</v>
      </c>
      <c r="H3101" s="12"/>
      <c r="I3101" s="12"/>
      <c r="J3101" s="12"/>
      <c r="K3101" s="12"/>
      <c r="L3101" s="12"/>
      <c r="M3101" s="12"/>
      <c r="N3101" s="12"/>
      <c r="O3101" s="12"/>
      <c r="P3101" s="11">
        <v>405.75</v>
      </c>
      <c r="Q3101" s="12"/>
      <c r="R3101" s="12"/>
      <c r="S3101" s="12"/>
      <c r="T3101" s="10">
        <v>405.75</v>
      </c>
    </row>
    <row r="3102" spans="1:20" ht="15.75" thickBot="1" x14ac:dyDescent="0.3">
      <c r="A3102" s="4" t="s">
        <v>594</v>
      </c>
      <c r="B3102" s="4" t="s">
        <v>556</v>
      </c>
      <c r="C3102" s="4" t="s">
        <v>557</v>
      </c>
      <c r="D3102" s="4" t="s">
        <v>604</v>
      </c>
      <c r="E3102" s="4" t="s">
        <v>605</v>
      </c>
      <c r="F3102" s="4" t="s">
        <v>44</v>
      </c>
      <c r="G3102" s="4" t="s">
        <v>45</v>
      </c>
      <c r="H3102" s="8"/>
      <c r="I3102" s="8"/>
      <c r="J3102" s="8"/>
      <c r="K3102" s="8"/>
      <c r="L3102" s="8"/>
      <c r="M3102" s="8"/>
      <c r="N3102" s="8"/>
      <c r="O3102" s="9">
        <v>1145.76</v>
      </c>
      <c r="P3102" s="9">
        <v>1666.56</v>
      </c>
      <c r="Q3102" s="8"/>
      <c r="R3102" s="8"/>
      <c r="S3102" s="8"/>
      <c r="T3102" s="10">
        <v>2812.32</v>
      </c>
    </row>
    <row r="3103" spans="1:20" ht="15.75" thickBot="1" x14ac:dyDescent="0.3">
      <c r="A3103" s="4" t="s">
        <v>594</v>
      </c>
      <c r="B3103" s="4" t="s">
        <v>556</v>
      </c>
      <c r="C3103" s="4" t="s">
        <v>557</v>
      </c>
      <c r="D3103" s="4" t="s">
        <v>604</v>
      </c>
      <c r="E3103" s="4" t="s">
        <v>605</v>
      </c>
      <c r="F3103" s="4" t="s">
        <v>102</v>
      </c>
      <c r="G3103" s="4" t="s">
        <v>103</v>
      </c>
      <c r="H3103" s="12"/>
      <c r="I3103" s="12"/>
      <c r="J3103" s="12"/>
      <c r="K3103" s="12"/>
      <c r="L3103" s="12"/>
      <c r="M3103" s="12"/>
      <c r="N3103" s="12"/>
      <c r="O3103" s="11">
        <v>104.16</v>
      </c>
      <c r="P3103" s="12"/>
      <c r="Q3103" s="12"/>
      <c r="R3103" s="12"/>
      <c r="S3103" s="12"/>
      <c r="T3103" s="10">
        <v>104.16</v>
      </c>
    </row>
    <row r="3104" spans="1:20" ht="15.75" thickBot="1" x14ac:dyDescent="0.3">
      <c r="A3104" s="4" t="s">
        <v>594</v>
      </c>
      <c r="B3104" s="4" t="s">
        <v>556</v>
      </c>
      <c r="C3104" s="4" t="s">
        <v>557</v>
      </c>
      <c r="D3104" s="4" t="s">
        <v>622</v>
      </c>
      <c r="E3104" s="4" t="s">
        <v>623</v>
      </c>
      <c r="F3104" s="4" t="s">
        <v>56</v>
      </c>
      <c r="G3104" s="4" t="s">
        <v>57</v>
      </c>
      <c r="H3104" s="9">
        <v>2021.6</v>
      </c>
      <c r="I3104" s="9">
        <v>1906.08</v>
      </c>
      <c r="J3104" s="9">
        <v>2397.98</v>
      </c>
      <c r="K3104" s="9">
        <v>2137.86</v>
      </c>
      <c r="L3104" s="9">
        <v>4102.38</v>
      </c>
      <c r="M3104" s="9">
        <v>2571.21</v>
      </c>
      <c r="N3104" s="9">
        <v>3120.12</v>
      </c>
      <c r="O3104" s="9">
        <v>3495.69</v>
      </c>
      <c r="P3104" s="9">
        <v>1617.84</v>
      </c>
      <c r="Q3104" s="9">
        <v>3686.16</v>
      </c>
      <c r="R3104" s="9">
        <v>3674.4</v>
      </c>
      <c r="S3104" s="9">
        <v>2549.3200000000002</v>
      </c>
      <c r="T3104" s="10">
        <v>33280.639999999999</v>
      </c>
    </row>
    <row r="3105" spans="1:20" ht="15.75" thickBot="1" x14ac:dyDescent="0.3">
      <c r="A3105" s="4" t="s">
        <v>594</v>
      </c>
      <c r="B3105" s="4" t="s">
        <v>556</v>
      </c>
      <c r="C3105" s="4" t="s">
        <v>557</v>
      </c>
      <c r="D3105" s="4" t="s">
        <v>624</v>
      </c>
      <c r="E3105" s="4" t="s">
        <v>623</v>
      </c>
      <c r="F3105" s="4" t="s">
        <v>92</v>
      </c>
      <c r="G3105" s="4" t="s">
        <v>93</v>
      </c>
      <c r="H3105" s="12"/>
      <c r="I3105" s="12"/>
      <c r="J3105" s="11">
        <v>100.89</v>
      </c>
      <c r="K3105" s="12"/>
      <c r="L3105" s="12"/>
      <c r="M3105" s="12"/>
      <c r="N3105" s="12"/>
      <c r="O3105" s="11">
        <v>7016.93</v>
      </c>
      <c r="P3105" s="11">
        <v>6499.3</v>
      </c>
      <c r="Q3105" s="11">
        <v>13553.16</v>
      </c>
      <c r="R3105" s="11">
        <v>7627.01</v>
      </c>
      <c r="S3105" s="11">
        <v>45098.99</v>
      </c>
      <c r="T3105" s="10">
        <v>79896.28</v>
      </c>
    </row>
    <row r="3106" spans="1:20" ht="15.75" thickBot="1" x14ac:dyDescent="0.3">
      <c r="A3106" s="4" t="s">
        <v>594</v>
      </c>
      <c r="B3106" s="4" t="s">
        <v>556</v>
      </c>
      <c r="C3106" s="4" t="s">
        <v>557</v>
      </c>
      <c r="D3106" s="4" t="s">
        <v>624</v>
      </c>
      <c r="E3106" s="4" t="s">
        <v>623</v>
      </c>
      <c r="F3106" s="4" t="s">
        <v>71</v>
      </c>
      <c r="G3106" s="4" t="s">
        <v>72</v>
      </c>
      <c r="H3106" s="8"/>
      <c r="I3106" s="8"/>
      <c r="J3106" s="9">
        <v>40.369999999999997</v>
      </c>
      <c r="K3106" s="8"/>
      <c r="L3106" s="8"/>
      <c r="M3106" s="8"/>
      <c r="N3106" s="8"/>
      <c r="O3106" s="8"/>
      <c r="P3106" s="8"/>
      <c r="Q3106" s="8"/>
      <c r="R3106" s="8"/>
      <c r="S3106" s="8"/>
      <c r="T3106" s="10">
        <v>40.369999999999997</v>
      </c>
    </row>
    <row r="3107" spans="1:20" ht="15.75" thickBot="1" x14ac:dyDescent="0.3">
      <c r="A3107" s="4" t="s">
        <v>594</v>
      </c>
      <c r="B3107" s="4" t="s">
        <v>556</v>
      </c>
      <c r="C3107" s="4" t="s">
        <v>557</v>
      </c>
      <c r="D3107" s="4" t="s">
        <v>624</v>
      </c>
      <c r="E3107" s="4" t="s">
        <v>623</v>
      </c>
      <c r="F3107" s="4" t="s">
        <v>56</v>
      </c>
      <c r="G3107" s="4" t="s">
        <v>57</v>
      </c>
      <c r="H3107" s="11">
        <v>3003.52</v>
      </c>
      <c r="I3107" s="11">
        <v>3754.4</v>
      </c>
      <c r="J3107" s="11">
        <v>3062.42</v>
      </c>
      <c r="K3107" s="11">
        <v>2368.98</v>
      </c>
      <c r="L3107" s="11">
        <v>1328.94</v>
      </c>
      <c r="M3107" s="11">
        <v>2571.21</v>
      </c>
      <c r="N3107" s="11">
        <v>1213.3800000000001</v>
      </c>
      <c r="O3107" s="11">
        <v>2773.44</v>
      </c>
      <c r="P3107" s="11">
        <v>1560.06</v>
      </c>
      <c r="Q3107" s="11">
        <v>3127.04</v>
      </c>
      <c r="R3107" s="11">
        <v>12012.36</v>
      </c>
      <c r="S3107" s="11">
        <v>6315.59</v>
      </c>
      <c r="T3107" s="10">
        <v>43091.34</v>
      </c>
    </row>
    <row r="3108" spans="1:20" ht="15.75" thickBot="1" x14ac:dyDescent="0.3">
      <c r="A3108" s="4" t="s">
        <v>594</v>
      </c>
      <c r="B3108" s="4" t="s">
        <v>556</v>
      </c>
      <c r="C3108" s="4" t="s">
        <v>557</v>
      </c>
      <c r="D3108" s="4" t="s">
        <v>616</v>
      </c>
      <c r="E3108" s="4" t="s">
        <v>617</v>
      </c>
      <c r="F3108" s="4" t="s">
        <v>110</v>
      </c>
      <c r="G3108" s="4" t="s">
        <v>111</v>
      </c>
      <c r="H3108" s="9">
        <v>6034.61</v>
      </c>
      <c r="I3108" s="9">
        <v>5634.03</v>
      </c>
      <c r="J3108" s="9">
        <v>4850.84</v>
      </c>
      <c r="K3108" s="9">
        <v>5614.61</v>
      </c>
      <c r="L3108" s="9">
        <v>6233.64</v>
      </c>
      <c r="M3108" s="9">
        <v>5672.54</v>
      </c>
      <c r="N3108" s="9">
        <v>4890.76</v>
      </c>
      <c r="O3108" s="9">
        <v>4883.42</v>
      </c>
      <c r="P3108" s="9">
        <v>5629.1</v>
      </c>
      <c r="Q3108" s="9">
        <v>6805.64</v>
      </c>
      <c r="R3108" s="9">
        <v>6027.32</v>
      </c>
      <c r="S3108" s="9">
        <v>4184.8100000000004</v>
      </c>
      <c r="T3108" s="10">
        <v>66461.320000000007</v>
      </c>
    </row>
    <row r="3109" spans="1:20" ht="15.75" thickBot="1" x14ac:dyDescent="0.3">
      <c r="A3109" s="4" t="s">
        <v>594</v>
      </c>
      <c r="B3109" s="4" t="s">
        <v>556</v>
      </c>
      <c r="C3109" s="4" t="s">
        <v>557</v>
      </c>
      <c r="D3109" s="4" t="s">
        <v>616</v>
      </c>
      <c r="E3109" s="4" t="s">
        <v>617</v>
      </c>
      <c r="F3109" s="4" t="s">
        <v>493</v>
      </c>
      <c r="G3109" s="4" t="s">
        <v>494</v>
      </c>
      <c r="H3109" s="11">
        <v>137.07</v>
      </c>
      <c r="I3109" s="11">
        <v>355.86</v>
      </c>
      <c r="J3109" s="11">
        <v>212.74</v>
      </c>
      <c r="K3109" s="11">
        <v>-81.459999999999994</v>
      </c>
      <c r="L3109" s="12"/>
      <c r="M3109" s="12"/>
      <c r="N3109" s="11">
        <v>944.85</v>
      </c>
      <c r="O3109" s="11">
        <v>-21.72</v>
      </c>
      <c r="P3109" s="12"/>
      <c r="Q3109" s="11">
        <v>385.54</v>
      </c>
      <c r="R3109" s="11">
        <v>646.21</v>
      </c>
      <c r="S3109" s="11">
        <v>841.68</v>
      </c>
      <c r="T3109" s="10">
        <v>3420.77</v>
      </c>
    </row>
    <row r="3110" spans="1:20" ht="15.75" thickBot="1" x14ac:dyDescent="0.3">
      <c r="A3110" s="4" t="s">
        <v>594</v>
      </c>
      <c r="B3110" s="4" t="s">
        <v>556</v>
      </c>
      <c r="C3110" s="4" t="s">
        <v>557</v>
      </c>
      <c r="D3110" s="4" t="s">
        <v>616</v>
      </c>
      <c r="E3110" s="4" t="s">
        <v>617</v>
      </c>
      <c r="F3110" s="4" t="s">
        <v>114</v>
      </c>
      <c r="G3110" s="4" t="s">
        <v>115</v>
      </c>
      <c r="H3110" s="8"/>
      <c r="I3110" s="8"/>
      <c r="J3110" s="8"/>
      <c r="K3110" s="8"/>
      <c r="L3110" s="8"/>
      <c r="M3110" s="8"/>
      <c r="N3110" s="9">
        <v>404.86</v>
      </c>
      <c r="O3110" s="8"/>
      <c r="P3110" s="8"/>
      <c r="Q3110" s="8"/>
      <c r="R3110" s="8"/>
      <c r="S3110" s="8"/>
      <c r="T3110" s="10">
        <v>404.86</v>
      </c>
    </row>
    <row r="3111" spans="1:20" ht="15.75" thickBot="1" x14ac:dyDescent="0.3">
      <c r="A3111" s="4" t="s">
        <v>594</v>
      </c>
      <c r="B3111" s="4" t="s">
        <v>556</v>
      </c>
      <c r="C3111" s="4" t="s">
        <v>557</v>
      </c>
      <c r="D3111" s="4" t="s">
        <v>616</v>
      </c>
      <c r="E3111" s="4" t="s">
        <v>617</v>
      </c>
      <c r="F3111" s="4" t="s">
        <v>86</v>
      </c>
      <c r="G3111" s="4" t="s">
        <v>87</v>
      </c>
      <c r="H3111" s="11">
        <v>24748.99</v>
      </c>
      <c r="I3111" s="11">
        <v>23615.39</v>
      </c>
      <c r="J3111" s="11">
        <v>24639.25</v>
      </c>
      <c r="K3111" s="11">
        <v>23748</v>
      </c>
      <c r="L3111" s="11">
        <v>25634.67</v>
      </c>
      <c r="M3111" s="11">
        <v>17609.169999999998</v>
      </c>
      <c r="N3111" s="11">
        <v>25209.38</v>
      </c>
      <c r="O3111" s="11">
        <v>25900.5</v>
      </c>
      <c r="P3111" s="11">
        <v>12819.88</v>
      </c>
      <c r="Q3111" s="11">
        <v>21809.86</v>
      </c>
      <c r="R3111" s="11">
        <v>24852.51</v>
      </c>
      <c r="S3111" s="11">
        <v>19396.82</v>
      </c>
      <c r="T3111" s="10">
        <v>269984.42</v>
      </c>
    </row>
    <row r="3112" spans="1:20" ht="15.75" thickBot="1" x14ac:dyDescent="0.3">
      <c r="A3112" s="4" t="s">
        <v>594</v>
      </c>
      <c r="B3112" s="4" t="s">
        <v>556</v>
      </c>
      <c r="C3112" s="4" t="s">
        <v>557</v>
      </c>
      <c r="D3112" s="4" t="s">
        <v>616</v>
      </c>
      <c r="E3112" s="4" t="s">
        <v>617</v>
      </c>
      <c r="F3112" s="4" t="s">
        <v>116</v>
      </c>
      <c r="G3112" s="4" t="s">
        <v>117</v>
      </c>
      <c r="H3112" s="9">
        <v>2023.3</v>
      </c>
      <c r="I3112" s="9">
        <v>1974.24</v>
      </c>
      <c r="J3112" s="9">
        <v>2218.75</v>
      </c>
      <c r="K3112" s="9">
        <v>2129.41</v>
      </c>
      <c r="L3112" s="9">
        <v>1668.61</v>
      </c>
      <c r="M3112" s="9">
        <v>2295.5700000000002</v>
      </c>
      <c r="N3112" s="9">
        <v>1726.76</v>
      </c>
      <c r="O3112" s="9">
        <v>1963.59</v>
      </c>
      <c r="P3112" s="9">
        <v>2044.58</v>
      </c>
      <c r="Q3112" s="9">
        <v>2477.66</v>
      </c>
      <c r="R3112" s="9">
        <v>2157.94</v>
      </c>
      <c r="S3112" s="9">
        <v>2541.17</v>
      </c>
      <c r="T3112" s="10">
        <v>25221.58</v>
      </c>
    </row>
    <row r="3113" spans="1:20" ht="15.75" thickBot="1" x14ac:dyDescent="0.3">
      <c r="A3113" s="4" t="s">
        <v>594</v>
      </c>
      <c r="B3113" s="4" t="s">
        <v>556</v>
      </c>
      <c r="C3113" s="4" t="s">
        <v>557</v>
      </c>
      <c r="D3113" s="4" t="s">
        <v>616</v>
      </c>
      <c r="E3113" s="4" t="s">
        <v>617</v>
      </c>
      <c r="F3113" s="4" t="s">
        <v>88</v>
      </c>
      <c r="G3113" s="4" t="s">
        <v>89</v>
      </c>
      <c r="H3113" s="11">
        <v>4617.49</v>
      </c>
      <c r="I3113" s="11">
        <v>4041.15</v>
      </c>
      <c r="J3113" s="11">
        <v>4411.3900000000003</v>
      </c>
      <c r="K3113" s="11">
        <v>4149.5200000000004</v>
      </c>
      <c r="L3113" s="11">
        <v>4535.5200000000004</v>
      </c>
      <c r="M3113" s="11">
        <v>4272.33</v>
      </c>
      <c r="N3113" s="11">
        <v>4265.5600000000004</v>
      </c>
      <c r="O3113" s="11">
        <v>4540.1899999999996</v>
      </c>
      <c r="P3113" s="11">
        <v>4020.57</v>
      </c>
      <c r="Q3113" s="11">
        <v>5140.13</v>
      </c>
      <c r="R3113" s="11">
        <v>5292.22</v>
      </c>
      <c r="S3113" s="11">
        <v>5022.75</v>
      </c>
      <c r="T3113" s="10">
        <v>54308.82</v>
      </c>
    </row>
    <row r="3114" spans="1:20" ht="15.75" thickBot="1" x14ac:dyDescent="0.3">
      <c r="A3114" s="4" t="s">
        <v>594</v>
      </c>
      <c r="B3114" s="4" t="s">
        <v>556</v>
      </c>
      <c r="C3114" s="4" t="s">
        <v>557</v>
      </c>
      <c r="D3114" s="4" t="s">
        <v>616</v>
      </c>
      <c r="E3114" s="4" t="s">
        <v>617</v>
      </c>
      <c r="F3114" s="4" t="s">
        <v>90</v>
      </c>
      <c r="G3114" s="4" t="s">
        <v>91</v>
      </c>
      <c r="H3114" s="9">
        <v>18285.55</v>
      </c>
      <c r="I3114" s="9">
        <v>16082.81</v>
      </c>
      <c r="J3114" s="9">
        <v>17537.89</v>
      </c>
      <c r="K3114" s="9">
        <v>16458.02</v>
      </c>
      <c r="L3114" s="9">
        <v>17892.259999999998</v>
      </c>
      <c r="M3114" s="9">
        <v>16976.439999999999</v>
      </c>
      <c r="N3114" s="9">
        <v>17078.400000000001</v>
      </c>
      <c r="O3114" s="9">
        <v>17957.16</v>
      </c>
      <c r="P3114" s="9">
        <v>15956.92</v>
      </c>
      <c r="Q3114" s="9">
        <v>20440.900000000001</v>
      </c>
      <c r="R3114" s="9">
        <v>21021.78</v>
      </c>
      <c r="S3114" s="9">
        <v>20070.45</v>
      </c>
      <c r="T3114" s="10">
        <v>215758.58</v>
      </c>
    </row>
    <row r="3115" spans="1:20" ht="15.75" thickBot="1" x14ac:dyDescent="0.3">
      <c r="A3115" s="4" t="s">
        <v>594</v>
      </c>
      <c r="B3115" s="4" t="s">
        <v>556</v>
      </c>
      <c r="C3115" s="4" t="s">
        <v>557</v>
      </c>
      <c r="D3115" s="4" t="s">
        <v>616</v>
      </c>
      <c r="E3115" s="4" t="s">
        <v>617</v>
      </c>
      <c r="F3115" s="4" t="s">
        <v>61</v>
      </c>
      <c r="G3115" s="4" t="s">
        <v>62</v>
      </c>
      <c r="H3115" s="11">
        <v>858.28</v>
      </c>
      <c r="I3115" s="12"/>
      <c r="J3115" s="12"/>
      <c r="K3115" s="12"/>
      <c r="L3115" s="12"/>
      <c r="M3115" s="12"/>
      <c r="N3115" s="12"/>
      <c r="O3115" s="12"/>
      <c r="P3115" s="12"/>
      <c r="Q3115" s="12"/>
      <c r="R3115" s="12"/>
      <c r="S3115" s="12"/>
      <c r="T3115" s="10">
        <v>858.28</v>
      </c>
    </row>
    <row r="3116" spans="1:20" ht="15.75" thickBot="1" x14ac:dyDescent="0.3">
      <c r="A3116" s="4" t="s">
        <v>594</v>
      </c>
      <c r="B3116" s="4" t="s">
        <v>556</v>
      </c>
      <c r="C3116" s="4" t="s">
        <v>557</v>
      </c>
      <c r="D3116" s="4" t="s">
        <v>616</v>
      </c>
      <c r="E3116" s="4" t="s">
        <v>617</v>
      </c>
      <c r="F3116" s="4" t="s">
        <v>92</v>
      </c>
      <c r="G3116" s="4" t="s">
        <v>93</v>
      </c>
      <c r="H3116" s="9">
        <v>197.78</v>
      </c>
      <c r="I3116" s="9">
        <v>997.19</v>
      </c>
      <c r="J3116" s="8"/>
      <c r="K3116" s="8"/>
      <c r="L3116" s="8"/>
      <c r="M3116" s="9">
        <v>337.5</v>
      </c>
      <c r="N3116" s="8"/>
      <c r="O3116" s="9">
        <v>407.08</v>
      </c>
      <c r="P3116" s="9">
        <v>793.4</v>
      </c>
      <c r="Q3116" s="8"/>
      <c r="R3116" s="9">
        <v>96</v>
      </c>
      <c r="S3116" s="8"/>
      <c r="T3116" s="10">
        <v>2828.95</v>
      </c>
    </row>
    <row r="3117" spans="1:20" ht="15.75" thickBot="1" x14ac:dyDescent="0.3">
      <c r="A3117" s="4" t="s">
        <v>594</v>
      </c>
      <c r="B3117" s="4" t="s">
        <v>556</v>
      </c>
      <c r="C3117" s="4" t="s">
        <v>557</v>
      </c>
      <c r="D3117" s="4" t="s">
        <v>616</v>
      </c>
      <c r="E3117" s="4" t="s">
        <v>617</v>
      </c>
      <c r="F3117" s="4" t="s">
        <v>120</v>
      </c>
      <c r="G3117" s="4" t="s">
        <v>121</v>
      </c>
      <c r="H3117" s="11">
        <v>80.239999999999995</v>
      </c>
      <c r="I3117" s="11">
        <v>56.57</v>
      </c>
      <c r="J3117" s="11">
        <v>139.97</v>
      </c>
      <c r="K3117" s="11">
        <v>59.73</v>
      </c>
      <c r="L3117" s="11">
        <v>87.54</v>
      </c>
      <c r="M3117" s="11">
        <v>46</v>
      </c>
      <c r="N3117" s="11">
        <v>93.89</v>
      </c>
      <c r="O3117" s="11">
        <v>142.30000000000001</v>
      </c>
      <c r="P3117" s="11">
        <v>39.79</v>
      </c>
      <c r="Q3117" s="11">
        <v>36.520000000000003</v>
      </c>
      <c r="R3117" s="11">
        <v>151.77000000000001</v>
      </c>
      <c r="S3117" s="11">
        <v>120.71</v>
      </c>
      <c r="T3117" s="10">
        <v>1055.03</v>
      </c>
    </row>
    <row r="3118" spans="1:20" ht="15.75" thickBot="1" x14ac:dyDescent="0.3">
      <c r="A3118" s="4" t="s">
        <v>594</v>
      </c>
      <c r="B3118" s="4" t="s">
        <v>556</v>
      </c>
      <c r="C3118" s="4" t="s">
        <v>557</v>
      </c>
      <c r="D3118" s="4" t="s">
        <v>616</v>
      </c>
      <c r="E3118" s="4" t="s">
        <v>617</v>
      </c>
      <c r="F3118" s="4" t="s">
        <v>140</v>
      </c>
      <c r="G3118" s="4" t="s">
        <v>141</v>
      </c>
      <c r="H3118" s="8"/>
      <c r="I3118" s="8"/>
      <c r="J3118" s="8"/>
      <c r="K3118" s="8"/>
      <c r="L3118" s="8"/>
      <c r="M3118" s="8"/>
      <c r="N3118" s="8"/>
      <c r="O3118" s="8"/>
      <c r="P3118" s="9">
        <v>42.86</v>
      </c>
      <c r="Q3118" s="8"/>
      <c r="R3118" s="8"/>
      <c r="S3118" s="9">
        <v>45</v>
      </c>
      <c r="T3118" s="10">
        <v>87.86</v>
      </c>
    </row>
    <row r="3119" spans="1:20" ht="15.75" thickBot="1" x14ac:dyDescent="0.3">
      <c r="A3119" s="4" t="s">
        <v>594</v>
      </c>
      <c r="B3119" s="4" t="s">
        <v>556</v>
      </c>
      <c r="C3119" s="4" t="s">
        <v>557</v>
      </c>
      <c r="D3119" s="4" t="s">
        <v>616</v>
      </c>
      <c r="E3119" s="4" t="s">
        <v>617</v>
      </c>
      <c r="F3119" s="4" t="s">
        <v>56</v>
      </c>
      <c r="G3119" s="4" t="s">
        <v>57</v>
      </c>
      <c r="H3119" s="11">
        <v>1122.1099999999999</v>
      </c>
      <c r="I3119" s="11">
        <v>3417.1</v>
      </c>
      <c r="J3119" s="11">
        <v>1288.8</v>
      </c>
      <c r="K3119" s="11">
        <v>904.4</v>
      </c>
      <c r="L3119" s="11">
        <v>833</v>
      </c>
      <c r="M3119" s="11">
        <v>761.6</v>
      </c>
      <c r="N3119" s="11">
        <v>904.4</v>
      </c>
      <c r="O3119" s="11">
        <v>1023.4</v>
      </c>
      <c r="P3119" s="11">
        <v>833</v>
      </c>
      <c r="Q3119" s="11">
        <v>714</v>
      </c>
      <c r="R3119" s="11">
        <v>1285.2</v>
      </c>
      <c r="S3119" s="11">
        <v>686.14</v>
      </c>
      <c r="T3119" s="10">
        <v>13773.15</v>
      </c>
    </row>
    <row r="3120" spans="1:20" ht="15.75" thickBot="1" x14ac:dyDescent="0.3">
      <c r="A3120" s="4" t="s">
        <v>594</v>
      </c>
      <c r="B3120" s="4" t="s">
        <v>556</v>
      </c>
      <c r="C3120" s="4" t="s">
        <v>557</v>
      </c>
      <c r="D3120" s="4" t="s">
        <v>616</v>
      </c>
      <c r="E3120" s="4" t="s">
        <v>617</v>
      </c>
      <c r="F3120" s="4" t="s">
        <v>166</v>
      </c>
      <c r="G3120" s="4" t="s">
        <v>167</v>
      </c>
      <c r="H3120" s="9">
        <v>-9070.93</v>
      </c>
      <c r="I3120" s="9">
        <v>-10266.18</v>
      </c>
      <c r="J3120" s="9">
        <v>-7557.51</v>
      </c>
      <c r="K3120" s="9">
        <v>-8991.84</v>
      </c>
      <c r="L3120" s="9">
        <v>-9432</v>
      </c>
      <c r="M3120" s="9">
        <v>-13770.72</v>
      </c>
      <c r="N3120" s="9">
        <v>-7765.68</v>
      </c>
      <c r="O3120" s="9">
        <v>-7828.56</v>
      </c>
      <c r="P3120" s="9">
        <v>-9054.7199999999993</v>
      </c>
      <c r="Q3120" s="9">
        <v>-10060.799999999999</v>
      </c>
      <c r="R3120" s="9">
        <v>-14069.4</v>
      </c>
      <c r="S3120" s="9">
        <v>-7451.28</v>
      </c>
      <c r="T3120" s="10">
        <v>-115319.62</v>
      </c>
    </row>
    <row r="3121" spans="1:20" ht="15.75" thickBot="1" x14ac:dyDescent="0.3">
      <c r="A3121" s="4" t="s">
        <v>594</v>
      </c>
      <c r="B3121" s="4" t="s">
        <v>556</v>
      </c>
      <c r="C3121" s="4" t="s">
        <v>557</v>
      </c>
      <c r="D3121" s="4" t="s">
        <v>616</v>
      </c>
      <c r="E3121" s="4" t="s">
        <v>617</v>
      </c>
      <c r="F3121" s="4" t="s">
        <v>625</v>
      </c>
      <c r="G3121" s="4" t="s">
        <v>626</v>
      </c>
      <c r="H3121" s="11">
        <v>-121.46</v>
      </c>
      <c r="I3121" s="11">
        <v>-409.93</v>
      </c>
      <c r="J3121" s="11">
        <v>-186.84</v>
      </c>
      <c r="K3121" s="12"/>
      <c r="L3121" s="12"/>
      <c r="M3121" s="11">
        <v>-404.82</v>
      </c>
      <c r="N3121" s="11">
        <v>-653.94000000000005</v>
      </c>
      <c r="O3121" s="12"/>
      <c r="P3121" s="12"/>
      <c r="Q3121" s="11">
        <v>-342.54</v>
      </c>
      <c r="R3121" s="11">
        <v>-871.92</v>
      </c>
      <c r="S3121" s="11">
        <v>-934.2</v>
      </c>
      <c r="T3121" s="10">
        <v>-3925.65</v>
      </c>
    </row>
    <row r="3122" spans="1:20" ht="15.75" thickBot="1" x14ac:dyDescent="0.3">
      <c r="A3122" s="4" t="s">
        <v>594</v>
      </c>
      <c r="B3122" s="4" t="s">
        <v>556</v>
      </c>
      <c r="C3122" s="4" t="s">
        <v>557</v>
      </c>
      <c r="D3122" s="4" t="s">
        <v>616</v>
      </c>
      <c r="E3122" s="4" t="s">
        <v>617</v>
      </c>
      <c r="F3122" s="4" t="s">
        <v>104</v>
      </c>
      <c r="G3122" s="4" t="s">
        <v>105</v>
      </c>
      <c r="H3122" s="8"/>
      <c r="I3122" s="8"/>
      <c r="J3122" s="8"/>
      <c r="K3122" s="8"/>
      <c r="L3122" s="8"/>
      <c r="M3122" s="8"/>
      <c r="N3122" s="9">
        <v>-282.88</v>
      </c>
      <c r="O3122" s="8"/>
      <c r="P3122" s="8"/>
      <c r="Q3122" s="8"/>
      <c r="R3122" s="8"/>
      <c r="S3122" s="8"/>
      <c r="T3122" s="10">
        <v>-282.88</v>
      </c>
    </row>
    <row r="3123" spans="1:20" ht="15.75" thickBot="1" x14ac:dyDescent="0.3">
      <c r="A3123" s="4" t="s">
        <v>594</v>
      </c>
      <c r="B3123" s="4" t="s">
        <v>556</v>
      </c>
      <c r="C3123" s="4" t="s">
        <v>557</v>
      </c>
      <c r="D3123" s="4" t="s">
        <v>616</v>
      </c>
      <c r="E3123" s="4" t="s">
        <v>617</v>
      </c>
      <c r="F3123" s="4" t="s">
        <v>106</v>
      </c>
      <c r="G3123" s="4" t="s">
        <v>107</v>
      </c>
      <c r="H3123" s="11">
        <v>-39821.64</v>
      </c>
      <c r="I3123" s="11">
        <v>-39641.29</v>
      </c>
      <c r="J3123" s="11">
        <v>-38890.32</v>
      </c>
      <c r="K3123" s="11">
        <v>-30947.4</v>
      </c>
      <c r="L3123" s="11">
        <v>-36564.22</v>
      </c>
      <c r="M3123" s="11">
        <v>-31865</v>
      </c>
      <c r="N3123" s="11">
        <v>-28366.959999999999</v>
      </c>
      <c r="O3123" s="11">
        <v>-36882.870000000003</v>
      </c>
      <c r="P3123" s="11">
        <v>-22152.49</v>
      </c>
      <c r="Q3123" s="11">
        <v>-28517.11</v>
      </c>
      <c r="R3123" s="11">
        <v>-52152.32</v>
      </c>
      <c r="S3123" s="11">
        <v>-34731.47</v>
      </c>
      <c r="T3123" s="10">
        <v>-420533.09</v>
      </c>
    </row>
    <row r="3124" spans="1:20" ht="15.75" thickBot="1" x14ac:dyDescent="0.3">
      <c r="A3124" s="4" t="s">
        <v>594</v>
      </c>
      <c r="B3124" s="4" t="s">
        <v>556</v>
      </c>
      <c r="C3124" s="4" t="s">
        <v>557</v>
      </c>
      <c r="D3124" s="4" t="s">
        <v>616</v>
      </c>
      <c r="E3124" s="4" t="s">
        <v>617</v>
      </c>
      <c r="F3124" s="4" t="s">
        <v>108</v>
      </c>
      <c r="G3124" s="4" t="s">
        <v>109</v>
      </c>
      <c r="H3124" s="9">
        <v>-2288.7600000000002</v>
      </c>
      <c r="I3124" s="9">
        <v>-1992.17</v>
      </c>
      <c r="J3124" s="9">
        <v>-2558.0100000000002</v>
      </c>
      <c r="K3124" s="9">
        <v>-2534.4299999999998</v>
      </c>
      <c r="L3124" s="9">
        <v>-2392.94</v>
      </c>
      <c r="M3124" s="9">
        <v>-2263.33</v>
      </c>
      <c r="N3124" s="9">
        <v>-2074.7399999999998</v>
      </c>
      <c r="O3124" s="9">
        <v>-2659.4</v>
      </c>
      <c r="P3124" s="9">
        <v>-1850.71</v>
      </c>
      <c r="Q3124" s="9">
        <v>-2227.9</v>
      </c>
      <c r="R3124" s="9">
        <v>-3442.07</v>
      </c>
      <c r="S3124" s="9">
        <v>-2852.9</v>
      </c>
      <c r="T3124" s="10">
        <v>-29137.360000000001</v>
      </c>
    </row>
    <row r="3125" spans="1:20" ht="15.75" thickBot="1" x14ac:dyDescent="0.3">
      <c r="A3125" s="4" t="s">
        <v>594</v>
      </c>
      <c r="B3125" s="4" t="s">
        <v>556</v>
      </c>
      <c r="C3125" s="4" t="s">
        <v>557</v>
      </c>
      <c r="D3125" s="4" t="s">
        <v>627</v>
      </c>
      <c r="E3125" s="4" t="s">
        <v>617</v>
      </c>
      <c r="F3125" s="4" t="s">
        <v>61</v>
      </c>
      <c r="G3125" s="4" t="s">
        <v>62</v>
      </c>
      <c r="H3125" s="11">
        <v>-119.89</v>
      </c>
      <c r="I3125" s="12"/>
      <c r="J3125" s="12"/>
      <c r="K3125" s="12"/>
      <c r="L3125" s="12"/>
      <c r="M3125" s="11">
        <v>1698.2</v>
      </c>
      <c r="N3125" s="12"/>
      <c r="O3125" s="11">
        <v>846.99</v>
      </c>
      <c r="P3125" s="11">
        <v>94.04</v>
      </c>
      <c r="Q3125" s="11">
        <v>964.3</v>
      </c>
      <c r="R3125" s="12"/>
      <c r="S3125" s="12"/>
      <c r="T3125" s="10">
        <v>3483.64</v>
      </c>
    </row>
    <row r="3126" spans="1:20" ht="15.75" thickBot="1" x14ac:dyDescent="0.3">
      <c r="A3126" s="4" t="s">
        <v>594</v>
      </c>
      <c r="B3126" s="4" t="s">
        <v>556</v>
      </c>
      <c r="C3126" s="4" t="s">
        <v>557</v>
      </c>
      <c r="D3126" s="4" t="s">
        <v>627</v>
      </c>
      <c r="E3126" s="4" t="s">
        <v>617</v>
      </c>
      <c r="F3126" s="4" t="s">
        <v>92</v>
      </c>
      <c r="G3126" s="4" t="s">
        <v>93</v>
      </c>
      <c r="H3126" s="9">
        <v>3383.95</v>
      </c>
      <c r="I3126" s="9">
        <v>2399.73</v>
      </c>
      <c r="J3126" s="9">
        <v>233.64</v>
      </c>
      <c r="K3126" s="9">
        <v>1971.88</v>
      </c>
      <c r="L3126" s="9">
        <v>2063.56</v>
      </c>
      <c r="M3126" s="9">
        <v>1667.19</v>
      </c>
      <c r="N3126" s="9">
        <v>999.36</v>
      </c>
      <c r="O3126" s="9">
        <v>1492.1</v>
      </c>
      <c r="P3126" s="8"/>
      <c r="Q3126" s="9">
        <v>1104.42</v>
      </c>
      <c r="R3126" s="9">
        <v>2530.73</v>
      </c>
      <c r="S3126" s="9">
        <v>33806.339999999997</v>
      </c>
      <c r="T3126" s="10">
        <v>51652.9</v>
      </c>
    </row>
    <row r="3127" spans="1:20" ht="15.75" thickBot="1" x14ac:dyDescent="0.3">
      <c r="A3127" s="4" t="s">
        <v>594</v>
      </c>
      <c r="B3127" s="4" t="s">
        <v>556</v>
      </c>
      <c r="C3127" s="4" t="s">
        <v>557</v>
      </c>
      <c r="D3127" s="4" t="s">
        <v>627</v>
      </c>
      <c r="E3127" s="4" t="s">
        <v>617</v>
      </c>
      <c r="F3127" s="4" t="s">
        <v>44</v>
      </c>
      <c r="G3127" s="4" t="s">
        <v>45</v>
      </c>
      <c r="H3127" s="11">
        <v>11029.8</v>
      </c>
      <c r="I3127" s="12"/>
      <c r="J3127" s="12"/>
      <c r="K3127" s="11">
        <v>416.64</v>
      </c>
      <c r="L3127" s="12"/>
      <c r="M3127" s="12"/>
      <c r="N3127" s="12"/>
      <c r="O3127" s="11">
        <v>15807.45</v>
      </c>
      <c r="P3127" s="15">
        <v>0</v>
      </c>
      <c r="Q3127" s="12"/>
      <c r="R3127" s="11">
        <v>19704.22</v>
      </c>
      <c r="S3127" s="11">
        <v>19635</v>
      </c>
      <c r="T3127" s="10">
        <v>66593.11</v>
      </c>
    </row>
    <row r="3128" spans="1:20" ht="15.75" thickBot="1" x14ac:dyDescent="0.3">
      <c r="A3128" s="4" t="s">
        <v>594</v>
      </c>
      <c r="B3128" s="4" t="s">
        <v>556</v>
      </c>
      <c r="C3128" s="4" t="s">
        <v>557</v>
      </c>
      <c r="D3128" s="4" t="s">
        <v>627</v>
      </c>
      <c r="E3128" s="4" t="s">
        <v>617</v>
      </c>
      <c r="F3128" s="4" t="s">
        <v>71</v>
      </c>
      <c r="G3128" s="4" t="s">
        <v>72</v>
      </c>
      <c r="H3128" s="8"/>
      <c r="I3128" s="9">
        <v>158.24</v>
      </c>
      <c r="J3128" s="9">
        <v>167.95</v>
      </c>
      <c r="K3128" s="8"/>
      <c r="L3128" s="8"/>
      <c r="M3128" s="8"/>
      <c r="N3128" s="9">
        <v>1449.01</v>
      </c>
      <c r="O3128" s="9">
        <v>30.59</v>
      </c>
      <c r="P3128" s="9">
        <v>50.85</v>
      </c>
      <c r="Q3128" s="8"/>
      <c r="R3128" s="8"/>
      <c r="S3128" s="8"/>
      <c r="T3128" s="10">
        <v>1856.64</v>
      </c>
    </row>
    <row r="3129" spans="1:20" ht="15.75" thickBot="1" x14ac:dyDescent="0.3">
      <c r="A3129" s="4" t="s">
        <v>594</v>
      </c>
      <c r="B3129" s="4" t="s">
        <v>556</v>
      </c>
      <c r="C3129" s="4" t="s">
        <v>557</v>
      </c>
      <c r="D3129" s="4" t="s">
        <v>627</v>
      </c>
      <c r="E3129" s="4" t="s">
        <v>617</v>
      </c>
      <c r="F3129" s="4" t="s">
        <v>98</v>
      </c>
      <c r="G3129" s="4" t="s">
        <v>99</v>
      </c>
      <c r="H3129" s="12"/>
      <c r="I3129" s="12"/>
      <c r="J3129" s="12"/>
      <c r="K3129" s="12"/>
      <c r="L3129" s="12"/>
      <c r="M3129" s="12"/>
      <c r="N3129" s="12"/>
      <c r="O3129" s="12"/>
      <c r="P3129" s="11">
        <v>15.96</v>
      </c>
      <c r="Q3129" s="12"/>
      <c r="R3129" s="12"/>
      <c r="S3129" s="11">
        <v>37.369999999999997</v>
      </c>
      <c r="T3129" s="10">
        <v>53.33</v>
      </c>
    </row>
    <row r="3130" spans="1:20" ht="15.75" thickBot="1" x14ac:dyDescent="0.3">
      <c r="A3130" s="4" t="s">
        <v>594</v>
      </c>
      <c r="B3130" s="4" t="s">
        <v>556</v>
      </c>
      <c r="C3130" s="4" t="s">
        <v>557</v>
      </c>
      <c r="D3130" s="4" t="s">
        <v>627</v>
      </c>
      <c r="E3130" s="4" t="s">
        <v>617</v>
      </c>
      <c r="F3130" s="4" t="s">
        <v>130</v>
      </c>
      <c r="G3130" s="4" t="s">
        <v>131</v>
      </c>
      <c r="H3130" s="9">
        <v>48.82</v>
      </c>
      <c r="I3130" s="9">
        <v>41.19</v>
      </c>
      <c r="J3130" s="9">
        <v>143.32</v>
      </c>
      <c r="K3130" s="9">
        <v>55.84</v>
      </c>
      <c r="L3130" s="8"/>
      <c r="M3130" s="9">
        <v>71.7</v>
      </c>
      <c r="N3130" s="9">
        <v>36.69</v>
      </c>
      <c r="O3130" s="9">
        <v>79.03</v>
      </c>
      <c r="P3130" s="8"/>
      <c r="Q3130" s="9">
        <v>78.819999999999993</v>
      </c>
      <c r="R3130" s="9">
        <v>59.52</v>
      </c>
      <c r="S3130" s="8"/>
      <c r="T3130" s="10">
        <v>614.92999999999995</v>
      </c>
    </row>
    <row r="3131" spans="1:20" ht="15.75" thickBot="1" x14ac:dyDescent="0.3">
      <c r="A3131" s="4" t="s">
        <v>594</v>
      </c>
      <c r="B3131" s="4" t="s">
        <v>556</v>
      </c>
      <c r="C3131" s="4" t="s">
        <v>557</v>
      </c>
      <c r="D3131" s="4" t="s">
        <v>627</v>
      </c>
      <c r="E3131" s="4" t="s">
        <v>617</v>
      </c>
      <c r="F3131" s="4" t="s">
        <v>136</v>
      </c>
      <c r="G3131" s="4" t="s">
        <v>137</v>
      </c>
      <c r="H3131" s="12"/>
      <c r="I3131" s="12"/>
      <c r="J3131" s="12"/>
      <c r="K3131" s="12"/>
      <c r="L3131" s="11">
        <v>3.2</v>
      </c>
      <c r="M3131" s="12"/>
      <c r="N3131" s="12"/>
      <c r="O3131" s="12"/>
      <c r="P3131" s="12"/>
      <c r="Q3131" s="12"/>
      <c r="R3131" s="12"/>
      <c r="S3131" s="12"/>
      <c r="T3131" s="10">
        <v>3.2</v>
      </c>
    </row>
    <row r="3132" spans="1:20" ht="15.75" thickBot="1" x14ac:dyDescent="0.3">
      <c r="A3132" s="4" t="s">
        <v>594</v>
      </c>
      <c r="B3132" s="4" t="s">
        <v>556</v>
      </c>
      <c r="C3132" s="4" t="s">
        <v>557</v>
      </c>
      <c r="D3132" s="4" t="s">
        <v>627</v>
      </c>
      <c r="E3132" s="4" t="s">
        <v>617</v>
      </c>
      <c r="F3132" s="4" t="s">
        <v>102</v>
      </c>
      <c r="G3132" s="4" t="s">
        <v>103</v>
      </c>
      <c r="H3132" s="8"/>
      <c r="I3132" s="8"/>
      <c r="J3132" s="8"/>
      <c r="K3132" s="8"/>
      <c r="L3132" s="9">
        <v>1666.56</v>
      </c>
      <c r="M3132" s="9">
        <v>468.72</v>
      </c>
      <c r="N3132" s="8"/>
      <c r="O3132" s="8"/>
      <c r="P3132" s="9">
        <v>9708</v>
      </c>
      <c r="Q3132" s="9">
        <v>3023.5</v>
      </c>
      <c r="R3132" s="8"/>
      <c r="S3132" s="8"/>
      <c r="T3132" s="10">
        <v>14866.78</v>
      </c>
    </row>
    <row r="3133" spans="1:20" ht="15.75" thickBot="1" x14ac:dyDescent="0.3">
      <c r="A3133" s="4" t="s">
        <v>594</v>
      </c>
      <c r="B3133" s="4" t="s">
        <v>556</v>
      </c>
      <c r="C3133" s="4" t="s">
        <v>557</v>
      </c>
      <c r="D3133" s="4" t="s">
        <v>627</v>
      </c>
      <c r="E3133" s="4" t="s">
        <v>617</v>
      </c>
      <c r="F3133" s="4" t="s">
        <v>56</v>
      </c>
      <c r="G3133" s="4" t="s">
        <v>57</v>
      </c>
      <c r="H3133" s="12"/>
      <c r="I3133" s="11">
        <v>439.54</v>
      </c>
      <c r="J3133" s="12"/>
      <c r="K3133" s="12"/>
      <c r="L3133" s="12"/>
      <c r="M3133" s="12"/>
      <c r="N3133" s="12"/>
      <c r="O3133" s="12"/>
      <c r="P3133" s="12"/>
      <c r="Q3133" s="12"/>
      <c r="R3133" s="12"/>
      <c r="S3133" s="12"/>
      <c r="T3133" s="10">
        <v>439.54</v>
      </c>
    </row>
    <row r="3134" spans="1:20" ht="15.75" thickBot="1" x14ac:dyDescent="0.3">
      <c r="A3134" s="4" t="s">
        <v>594</v>
      </c>
      <c r="B3134" s="4" t="s">
        <v>628</v>
      </c>
      <c r="C3134" s="4" t="s">
        <v>629</v>
      </c>
      <c r="D3134" s="4" t="s">
        <v>620</v>
      </c>
      <c r="E3134" s="4" t="s">
        <v>621</v>
      </c>
      <c r="F3134" s="4" t="s">
        <v>207</v>
      </c>
      <c r="G3134" s="4" t="s">
        <v>208</v>
      </c>
      <c r="H3134" s="8"/>
      <c r="I3134" s="8"/>
      <c r="J3134" s="8"/>
      <c r="K3134" s="8"/>
      <c r="L3134" s="8"/>
      <c r="M3134" s="8"/>
      <c r="N3134" s="8"/>
      <c r="O3134" s="8"/>
      <c r="P3134" s="9">
        <v>37</v>
      </c>
      <c r="Q3134" s="8"/>
      <c r="R3134" s="8"/>
      <c r="S3134" s="8"/>
      <c r="T3134" s="10">
        <v>37</v>
      </c>
    </row>
    <row r="3135" spans="1:20" ht="15.75" thickBot="1" x14ac:dyDescent="0.3">
      <c r="A3135" s="4" t="s">
        <v>594</v>
      </c>
      <c r="B3135" s="4" t="s">
        <v>628</v>
      </c>
      <c r="C3135" s="4" t="s">
        <v>629</v>
      </c>
      <c r="D3135" s="4" t="s">
        <v>620</v>
      </c>
      <c r="E3135" s="4" t="s">
        <v>621</v>
      </c>
      <c r="F3135" s="4" t="s">
        <v>144</v>
      </c>
      <c r="G3135" s="4" t="s">
        <v>145</v>
      </c>
      <c r="H3135" s="12"/>
      <c r="I3135" s="12"/>
      <c r="J3135" s="12"/>
      <c r="K3135" s="12"/>
      <c r="L3135" s="11">
        <v>31.4</v>
      </c>
      <c r="M3135" s="12"/>
      <c r="N3135" s="12"/>
      <c r="O3135" s="12"/>
      <c r="P3135" s="12"/>
      <c r="Q3135" s="12"/>
      <c r="R3135" s="12"/>
      <c r="S3135" s="12"/>
      <c r="T3135" s="10">
        <v>31.4</v>
      </c>
    </row>
    <row r="3136" spans="1:20" ht="15.75" thickBot="1" x14ac:dyDescent="0.3">
      <c r="A3136" s="4" t="s">
        <v>594</v>
      </c>
      <c r="B3136" s="4" t="s">
        <v>162</v>
      </c>
      <c r="C3136" s="4" t="s">
        <v>163</v>
      </c>
      <c r="D3136" s="4" t="s">
        <v>599</v>
      </c>
      <c r="E3136" s="4" t="s">
        <v>598</v>
      </c>
      <c r="F3136" s="4" t="s">
        <v>61</v>
      </c>
      <c r="G3136" s="4" t="s">
        <v>62</v>
      </c>
      <c r="H3136" s="8"/>
      <c r="I3136" s="9">
        <v>139.96</v>
      </c>
      <c r="J3136" s="8"/>
      <c r="K3136" s="8"/>
      <c r="L3136" s="8"/>
      <c r="M3136" s="8"/>
      <c r="N3136" s="8"/>
      <c r="O3136" s="8"/>
      <c r="P3136" s="8"/>
      <c r="Q3136" s="8"/>
      <c r="R3136" s="8"/>
      <c r="S3136" s="8"/>
      <c r="T3136" s="10">
        <v>139.96</v>
      </c>
    </row>
    <row r="3137" spans="1:20" ht="15.75" thickBot="1" x14ac:dyDescent="0.3">
      <c r="A3137" s="4" t="s">
        <v>594</v>
      </c>
      <c r="B3137" s="4" t="s">
        <v>162</v>
      </c>
      <c r="C3137" s="4" t="s">
        <v>163</v>
      </c>
      <c r="D3137" s="4" t="s">
        <v>599</v>
      </c>
      <c r="E3137" s="4" t="s">
        <v>598</v>
      </c>
      <c r="F3137" s="4" t="s">
        <v>84</v>
      </c>
      <c r="G3137" s="4" t="s">
        <v>85</v>
      </c>
      <c r="H3137" s="12"/>
      <c r="I3137" s="12"/>
      <c r="J3137" s="12"/>
      <c r="K3137" s="12"/>
      <c r="L3137" s="12"/>
      <c r="M3137" s="11">
        <v>12.83</v>
      </c>
      <c r="N3137" s="12"/>
      <c r="O3137" s="12"/>
      <c r="P3137" s="12"/>
      <c r="Q3137" s="12"/>
      <c r="R3137" s="12"/>
      <c r="S3137" s="12"/>
      <c r="T3137" s="10">
        <v>12.83</v>
      </c>
    </row>
    <row r="3138" spans="1:20" ht="15.75" thickBot="1" x14ac:dyDescent="0.3">
      <c r="A3138" s="4" t="s">
        <v>594</v>
      </c>
      <c r="B3138" s="4" t="s">
        <v>162</v>
      </c>
      <c r="C3138" s="4" t="s">
        <v>163</v>
      </c>
      <c r="D3138" s="4" t="s">
        <v>599</v>
      </c>
      <c r="E3138" s="4" t="s">
        <v>598</v>
      </c>
      <c r="F3138" s="4" t="s">
        <v>56</v>
      </c>
      <c r="G3138" s="4" t="s">
        <v>57</v>
      </c>
      <c r="H3138" s="8"/>
      <c r="I3138" s="8"/>
      <c r="J3138" s="8"/>
      <c r="K3138" s="8"/>
      <c r="L3138" s="8"/>
      <c r="M3138" s="9">
        <v>231.96</v>
      </c>
      <c r="N3138" s="8"/>
      <c r="O3138" s="8"/>
      <c r="P3138" s="8"/>
      <c r="Q3138" s="8"/>
      <c r="R3138" s="8"/>
      <c r="S3138" s="8"/>
      <c r="T3138" s="10">
        <v>231.96</v>
      </c>
    </row>
    <row r="3139" spans="1:20" ht="15.75" thickBot="1" x14ac:dyDescent="0.3">
      <c r="A3139" s="4" t="s">
        <v>594</v>
      </c>
      <c r="B3139" s="4" t="s">
        <v>338</v>
      </c>
      <c r="C3139" s="4" t="s">
        <v>339</v>
      </c>
      <c r="D3139" s="4" t="s">
        <v>595</v>
      </c>
      <c r="E3139" s="4" t="s">
        <v>596</v>
      </c>
      <c r="F3139" s="4" t="s">
        <v>84</v>
      </c>
      <c r="G3139" s="4" t="s">
        <v>85</v>
      </c>
      <c r="H3139" s="12"/>
      <c r="I3139" s="11">
        <v>3.28</v>
      </c>
      <c r="J3139" s="12"/>
      <c r="K3139" s="11">
        <v>4.21</v>
      </c>
      <c r="L3139" s="11">
        <v>7.22</v>
      </c>
      <c r="M3139" s="11">
        <v>1.69</v>
      </c>
      <c r="N3139" s="11">
        <v>2.5299999999999998</v>
      </c>
      <c r="O3139" s="12"/>
      <c r="P3139" s="12"/>
      <c r="Q3139" s="12"/>
      <c r="R3139" s="12"/>
      <c r="S3139" s="12"/>
      <c r="T3139" s="10">
        <v>18.93</v>
      </c>
    </row>
    <row r="3140" spans="1:20" ht="15.75" thickBot="1" x14ac:dyDescent="0.3">
      <c r="A3140" s="4" t="s">
        <v>594</v>
      </c>
      <c r="B3140" s="4" t="s">
        <v>338</v>
      </c>
      <c r="C3140" s="4" t="s">
        <v>339</v>
      </c>
      <c r="D3140" s="4" t="s">
        <v>595</v>
      </c>
      <c r="E3140" s="4" t="s">
        <v>596</v>
      </c>
      <c r="F3140" s="4" t="s">
        <v>56</v>
      </c>
      <c r="G3140" s="4" t="s">
        <v>57</v>
      </c>
      <c r="H3140" s="8"/>
      <c r="I3140" s="9">
        <v>30.6</v>
      </c>
      <c r="J3140" s="8"/>
      <c r="K3140" s="9">
        <v>30.62</v>
      </c>
      <c r="L3140" s="9">
        <v>15.31</v>
      </c>
      <c r="M3140" s="9">
        <v>30.62</v>
      </c>
      <c r="N3140" s="9">
        <v>30.62</v>
      </c>
      <c r="O3140" s="8"/>
      <c r="P3140" s="8"/>
      <c r="Q3140" s="8"/>
      <c r="R3140" s="8"/>
      <c r="S3140" s="8"/>
      <c r="T3140" s="10">
        <v>137.77000000000001</v>
      </c>
    </row>
    <row r="3141" spans="1:20" ht="15.75" thickBot="1" x14ac:dyDescent="0.3">
      <c r="A3141" s="4" t="s">
        <v>594</v>
      </c>
      <c r="B3141" s="4" t="s">
        <v>338</v>
      </c>
      <c r="C3141" s="4" t="s">
        <v>339</v>
      </c>
      <c r="D3141" s="4" t="s">
        <v>595</v>
      </c>
      <c r="E3141" s="4" t="s">
        <v>596</v>
      </c>
      <c r="F3141" s="4" t="s">
        <v>68</v>
      </c>
      <c r="G3141" s="4" t="s">
        <v>69</v>
      </c>
      <c r="H3141" s="12"/>
      <c r="I3141" s="11">
        <v>28.81</v>
      </c>
      <c r="J3141" s="12"/>
      <c r="K3141" s="11">
        <v>45.49</v>
      </c>
      <c r="L3141" s="11">
        <v>115.24</v>
      </c>
      <c r="M3141" s="12"/>
      <c r="N3141" s="11">
        <v>15.16</v>
      </c>
      <c r="O3141" s="12"/>
      <c r="P3141" s="12"/>
      <c r="Q3141" s="12"/>
      <c r="R3141" s="12"/>
      <c r="S3141" s="12"/>
      <c r="T3141" s="10">
        <v>204.7</v>
      </c>
    </row>
    <row r="3142" spans="1:20" ht="15.75" thickBot="1" x14ac:dyDescent="0.3">
      <c r="A3142" s="4" t="s">
        <v>594</v>
      </c>
      <c r="B3142" s="4" t="s">
        <v>338</v>
      </c>
      <c r="C3142" s="4" t="s">
        <v>339</v>
      </c>
      <c r="D3142" s="4" t="s">
        <v>597</v>
      </c>
      <c r="E3142" s="4" t="s">
        <v>598</v>
      </c>
      <c r="F3142" s="4" t="s">
        <v>92</v>
      </c>
      <c r="G3142" s="4" t="s">
        <v>93</v>
      </c>
      <c r="H3142" s="9">
        <v>214.89</v>
      </c>
      <c r="I3142" s="9">
        <v>73.040000000000006</v>
      </c>
      <c r="J3142" s="8"/>
      <c r="K3142" s="8"/>
      <c r="L3142" s="8"/>
      <c r="M3142" s="8"/>
      <c r="N3142" s="8"/>
      <c r="O3142" s="8"/>
      <c r="P3142" s="8"/>
      <c r="Q3142" s="8"/>
      <c r="R3142" s="8"/>
      <c r="S3142" s="8"/>
      <c r="T3142" s="10">
        <v>287.93</v>
      </c>
    </row>
    <row r="3143" spans="1:20" ht="15.75" thickBot="1" x14ac:dyDescent="0.3">
      <c r="A3143" s="4" t="s">
        <v>594</v>
      </c>
      <c r="B3143" s="4" t="s">
        <v>338</v>
      </c>
      <c r="C3143" s="4" t="s">
        <v>339</v>
      </c>
      <c r="D3143" s="4" t="s">
        <v>600</v>
      </c>
      <c r="E3143" s="4" t="s">
        <v>601</v>
      </c>
      <c r="F3143" s="4" t="s">
        <v>84</v>
      </c>
      <c r="G3143" s="4" t="s">
        <v>85</v>
      </c>
      <c r="H3143" s="12"/>
      <c r="I3143" s="12"/>
      <c r="J3143" s="12"/>
      <c r="K3143" s="12"/>
      <c r="L3143" s="12"/>
      <c r="M3143" s="12"/>
      <c r="N3143" s="12"/>
      <c r="O3143" s="12"/>
      <c r="P3143" s="12"/>
      <c r="Q3143" s="11">
        <v>6.79</v>
      </c>
      <c r="R3143" s="12"/>
      <c r="S3143" s="12"/>
      <c r="T3143" s="10">
        <v>6.79</v>
      </c>
    </row>
    <row r="3144" spans="1:20" ht="15.75" thickBot="1" x14ac:dyDescent="0.3">
      <c r="A3144" s="4" t="s">
        <v>594</v>
      </c>
      <c r="B3144" s="4" t="s">
        <v>338</v>
      </c>
      <c r="C3144" s="4" t="s">
        <v>339</v>
      </c>
      <c r="D3144" s="4" t="s">
        <v>600</v>
      </c>
      <c r="E3144" s="4" t="s">
        <v>601</v>
      </c>
      <c r="F3144" s="4" t="s">
        <v>68</v>
      </c>
      <c r="G3144" s="4" t="s">
        <v>69</v>
      </c>
      <c r="H3144" s="8"/>
      <c r="I3144" s="8"/>
      <c r="J3144" s="8"/>
      <c r="K3144" s="8"/>
      <c r="L3144" s="8"/>
      <c r="M3144" s="8"/>
      <c r="N3144" s="8"/>
      <c r="O3144" s="8"/>
      <c r="P3144" s="8"/>
      <c r="Q3144" s="9">
        <v>122.83</v>
      </c>
      <c r="R3144" s="8"/>
      <c r="S3144" s="8"/>
      <c r="T3144" s="10">
        <v>122.83</v>
      </c>
    </row>
    <row r="3145" spans="1:20" ht="15.75" thickBot="1" x14ac:dyDescent="0.3">
      <c r="A3145" s="4" t="s">
        <v>594</v>
      </c>
      <c r="B3145" s="4" t="s">
        <v>338</v>
      </c>
      <c r="C3145" s="4" t="s">
        <v>339</v>
      </c>
      <c r="D3145" s="4" t="s">
        <v>604</v>
      </c>
      <c r="E3145" s="4" t="s">
        <v>605</v>
      </c>
      <c r="F3145" s="4" t="s">
        <v>84</v>
      </c>
      <c r="G3145" s="4" t="s">
        <v>85</v>
      </c>
      <c r="H3145" s="12"/>
      <c r="I3145" s="12"/>
      <c r="J3145" s="11">
        <v>45.81</v>
      </c>
      <c r="K3145" s="12"/>
      <c r="L3145" s="11">
        <v>1.52</v>
      </c>
      <c r="M3145" s="11">
        <v>17.510000000000002</v>
      </c>
      <c r="N3145" s="11">
        <v>56.3</v>
      </c>
      <c r="O3145" s="11">
        <v>28.19</v>
      </c>
      <c r="P3145" s="12"/>
      <c r="Q3145" s="12"/>
      <c r="R3145" s="11">
        <v>28.72</v>
      </c>
      <c r="S3145" s="12"/>
      <c r="T3145" s="10">
        <v>178.05</v>
      </c>
    </row>
    <row r="3146" spans="1:20" ht="15.75" thickBot="1" x14ac:dyDescent="0.3">
      <c r="A3146" s="4" t="s">
        <v>594</v>
      </c>
      <c r="B3146" s="4" t="s">
        <v>338</v>
      </c>
      <c r="C3146" s="4" t="s">
        <v>339</v>
      </c>
      <c r="D3146" s="4" t="s">
        <v>604</v>
      </c>
      <c r="E3146" s="4" t="s">
        <v>605</v>
      </c>
      <c r="F3146" s="4" t="s">
        <v>56</v>
      </c>
      <c r="G3146" s="4" t="s">
        <v>57</v>
      </c>
      <c r="H3146" s="8"/>
      <c r="I3146" s="8"/>
      <c r="J3146" s="9">
        <v>828.32</v>
      </c>
      <c r="K3146" s="8"/>
      <c r="L3146" s="9">
        <v>27.56</v>
      </c>
      <c r="M3146" s="9">
        <v>289.38</v>
      </c>
      <c r="N3146" s="9">
        <v>840.58</v>
      </c>
      <c r="O3146" s="9">
        <v>496.08</v>
      </c>
      <c r="P3146" s="8"/>
      <c r="Q3146" s="8"/>
      <c r="R3146" s="9">
        <v>519.36</v>
      </c>
      <c r="S3146" s="8"/>
      <c r="T3146" s="10">
        <v>3001.28</v>
      </c>
    </row>
    <row r="3147" spans="1:20" ht="15.75" thickBot="1" x14ac:dyDescent="0.3">
      <c r="A3147" s="4" t="s">
        <v>594</v>
      </c>
      <c r="B3147" s="4" t="s">
        <v>338</v>
      </c>
      <c r="C3147" s="4" t="s">
        <v>339</v>
      </c>
      <c r="D3147" s="4" t="s">
        <v>604</v>
      </c>
      <c r="E3147" s="4" t="s">
        <v>605</v>
      </c>
      <c r="F3147" s="4" t="s">
        <v>68</v>
      </c>
      <c r="G3147" s="4" t="s">
        <v>69</v>
      </c>
      <c r="H3147" s="12"/>
      <c r="I3147" s="12"/>
      <c r="J3147" s="12"/>
      <c r="K3147" s="12"/>
      <c r="L3147" s="12"/>
      <c r="M3147" s="11">
        <v>27.3</v>
      </c>
      <c r="N3147" s="11">
        <v>177.43</v>
      </c>
      <c r="O3147" s="11">
        <v>13.65</v>
      </c>
      <c r="P3147" s="12"/>
      <c r="Q3147" s="12"/>
      <c r="R3147" s="12"/>
      <c r="S3147" s="12"/>
      <c r="T3147" s="10">
        <v>218.38</v>
      </c>
    </row>
    <row r="3148" spans="1:20" ht="23.25" thickBot="1" x14ac:dyDescent="0.3">
      <c r="A3148" s="4" t="s">
        <v>594</v>
      </c>
      <c r="B3148" s="4" t="s">
        <v>338</v>
      </c>
      <c r="C3148" s="4" t="s">
        <v>339</v>
      </c>
      <c r="D3148" s="4" t="s">
        <v>606</v>
      </c>
      <c r="E3148" s="4" t="s">
        <v>607</v>
      </c>
      <c r="F3148" s="4" t="s">
        <v>84</v>
      </c>
      <c r="G3148" s="4" t="s">
        <v>85</v>
      </c>
      <c r="H3148" s="8"/>
      <c r="I3148" s="9">
        <v>27.14</v>
      </c>
      <c r="J3148" s="8"/>
      <c r="K3148" s="8"/>
      <c r="L3148" s="8"/>
      <c r="M3148" s="8"/>
      <c r="N3148" s="8"/>
      <c r="O3148" s="8"/>
      <c r="P3148" s="8"/>
      <c r="Q3148" s="8"/>
      <c r="R3148" s="8"/>
      <c r="S3148" s="8"/>
      <c r="T3148" s="10">
        <v>27.14</v>
      </c>
    </row>
    <row r="3149" spans="1:20" ht="23.25" thickBot="1" x14ac:dyDescent="0.3">
      <c r="A3149" s="4" t="s">
        <v>594</v>
      </c>
      <c r="B3149" s="4" t="s">
        <v>338</v>
      </c>
      <c r="C3149" s="4" t="s">
        <v>339</v>
      </c>
      <c r="D3149" s="4" t="s">
        <v>606</v>
      </c>
      <c r="E3149" s="4" t="s">
        <v>607</v>
      </c>
      <c r="F3149" s="4" t="s">
        <v>56</v>
      </c>
      <c r="G3149" s="4" t="s">
        <v>57</v>
      </c>
      <c r="H3149" s="12"/>
      <c r="I3149" s="11">
        <v>462.08</v>
      </c>
      <c r="J3149" s="12"/>
      <c r="K3149" s="12"/>
      <c r="L3149" s="12"/>
      <c r="M3149" s="12"/>
      <c r="N3149" s="12"/>
      <c r="O3149" s="12"/>
      <c r="P3149" s="12"/>
      <c r="Q3149" s="12"/>
      <c r="R3149" s="12"/>
      <c r="S3149" s="12"/>
      <c r="T3149" s="10">
        <v>462.08</v>
      </c>
    </row>
    <row r="3150" spans="1:20" ht="23.25" thickBot="1" x14ac:dyDescent="0.3">
      <c r="A3150" s="4" t="s">
        <v>594</v>
      </c>
      <c r="B3150" s="4" t="s">
        <v>338</v>
      </c>
      <c r="C3150" s="4" t="s">
        <v>339</v>
      </c>
      <c r="D3150" s="4" t="s">
        <v>606</v>
      </c>
      <c r="E3150" s="4" t="s">
        <v>607</v>
      </c>
      <c r="F3150" s="4" t="s">
        <v>68</v>
      </c>
      <c r="G3150" s="4" t="s">
        <v>69</v>
      </c>
      <c r="H3150" s="8"/>
      <c r="I3150" s="9">
        <v>28.62</v>
      </c>
      <c r="J3150" s="8"/>
      <c r="K3150" s="8"/>
      <c r="L3150" s="8"/>
      <c r="M3150" s="8"/>
      <c r="N3150" s="8"/>
      <c r="O3150" s="8"/>
      <c r="P3150" s="8"/>
      <c r="Q3150" s="8"/>
      <c r="R3150" s="8"/>
      <c r="S3150" s="8"/>
      <c r="T3150" s="10">
        <v>28.62</v>
      </c>
    </row>
    <row r="3151" spans="1:20" ht="23.25" thickBot="1" x14ac:dyDescent="0.3">
      <c r="A3151" s="4" t="s">
        <v>594</v>
      </c>
      <c r="B3151" s="4" t="s">
        <v>338</v>
      </c>
      <c r="C3151" s="4" t="s">
        <v>339</v>
      </c>
      <c r="D3151" s="4" t="s">
        <v>610</v>
      </c>
      <c r="E3151" s="4" t="s">
        <v>611</v>
      </c>
      <c r="F3151" s="4" t="s">
        <v>84</v>
      </c>
      <c r="G3151" s="4" t="s">
        <v>85</v>
      </c>
      <c r="H3151" s="12"/>
      <c r="I3151" s="12"/>
      <c r="J3151" s="11">
        <v>15.24</v>
      </c>
      <c r="K3151" s="12"/>
      <c r="L3151" s="12"/>
      <c r="M3151" s="11">
        <v>9.15</v>
      </c>
      <c r="N3151" s="12"/>
      <c r="O3151" s="12"/>
      <c r="P3151" s="12"/>
      <c r="Q3151" s="12"/>
      <c r="R3151" s="12"/>
      <c r="S3151" s="12"/>
      <c r="T3151" s="10">
        <v>24.39</v>
      </c>
    </row>
    <row r="3152" spans="1:20" ht="23.25" thickBot="1" x14ac:dyDescent="0.3">
      <c r="A3152" s="4" t="s">
        <v>594</v>
      </c>
      <c r="B3152" s="4" t="s">
        <v>338</v>
      </c>
      <c r="C3152" s="4" t="s">
        <v>339</v>
      </c>
      <c r="D3152" s="4" t="s">
        <v>610</v>
      </c>
      <c r="E3152" s="4" t="s">
        <v>611</v>
      </c>
      <c r="F3152" s="4" t="s">
        <v>56</v>
      </c>
      <c r="G3152" s="4" t="s">
        <v>57</v>
      </c>
      <c r="H3152" s="8"/>
      <c r="I3152" s="8"/>
      <c r="J3152" s="9">
        <v>275.60000000000002</v>
      </c>
      <c r="K3152" s="8"/>
      <c r="L3152" s="8"/>
      <c r="M3152" s="9">
        <v>165.36</v>
      </c>
      <c r="N3152" s="8"/>
      <c r="O3152" s="8"/>
      <c r="P3152" s="8"/>
      <c r="Q3152" s="8"/>
      <c r="R3152" s="8"/>
      <c r="S3152" s="8"/>
      <c r="T3152" s="10">
        <v>440.96</v>
      </c>
    </row>
    <row r="3153" spans="1:20" ht="15.75" thickBot="1" x14ac:dyDescent="0.3">
      <c r="A3153" s="4" t="s">
        <v>594</v>
      </c>
      <c r="B3153" s="4" t="s">
        <v>338</v>
      </c>
      <c r="C3153" s="4" t="s">
        <v>339</v>
      </c>
      <c r="D3153" s="4" t="s">
        <v>612</v>
      </c>
      <c r="E3153" s="4" t="s">
        <v>613</v>
      </c>
      <c r="F3153" s="4" t="s">
        <v>84</v>
      </c>
      <c r="G3153" s="4" t="s">
        <v>85</v>
      </c>
      <c r="H3153" s="12"/>
      <c r="I3153" s="12"/>
      <c r="J3153" s="12"/>
      <c r="K3153" s="12"/>
      <c r="L3153" s="12"/>
      <c r="M3153" s="12"/>
      <c r="N3153" s="12"/>
      <c r="O3153" s="12"/>
      <c r="P3153" s="12"/>
      <c r="Q3153" s="12"/>
      <c r="R3153" s="11">
        <v>9.15</v>
      </c>
      <c r="S3153" s="12"/>
      <c r="T3153" s="10">
        <v>9.15</v>
      </c>
    </row>
    <row r="3154" spans="1:20" ht="15.75" thickBot="1" x14ac:dyDescent="0.3">
      <c r="A3154" s="4" t="s">
        <v>594</v>
      </c>
      <c r="B3154" s="4" t="s">
        <v>338</v>
      </c>
      <c r="C3154" s="4" t="s">
        <v>339</v>
      </c>
      <c r="D3154" s="4" t="s">
        <v>612</v>
      </c>
      <c r="E3154" s="4" t="s">
        <v>613</v>
      </c>
      <c r="F3154" s="4" t="s">
        <v>56</v>
      </c>
      <c r="G3154" s="4" t="s">
        <v>57</v>
      </c>
      <c r="H3154" s="8"/>
      <c r="I3154" s="8"/>
      <c r="J3154" s="8"/>
      <c r="K3154" s="8"/>
      <c r="L3154" s="8"/>
      <c r="M3154" s="8"/>
      <c r="N3154" s="8"/>
      <c r="O3154" s="8"/>
      <c r="P3154" s="8"/>
      <c r="Q3154" s="8"/>
      <c r="R3154" s="9">
        <v>165.36</v>
      </c>
      <c r="S3154" s="8"/>
      <c r="T3154" s="10">
        <v>165.36</v>
      </c>
    </row>
    <row r="3155" spans="1:20" ht="15.75" thickBot="1" x14ac:dyDescent="0.3">
      <c r="A3155" s="4" t="s">
        <v>594</v>
      </c>
      <c r="B3155" s="4" t="s">
        <v>338</v>
      </c>
      <c r="C3155" s="4" t="s">
        <v>339</v>
      </c>
      <c r="D3155" s="4" t="s">
        <v>614</v>
      </c>
      <c r="E3155" s="4" t="s">
        <v>615</v>
      </c>
      <c r="F3155" s="4" t="s">
        <v>84</v>
      </c>
      <c r="G3155" s="4" t="s">
        <v>85</v>
      </c>
      <c r="H3155" s="12"/>
      <c r="I3155" s="12"/>
      <c r="J3155" s="12"/>
      <c r="K3155" s="12"/>
      <c r="L3155" s="12"/>
      <c r="M3155" s="12"/>
      <c r="N3155" s="12"/>
      <c r="O3155" s="12"/>
      <c r="P3155" s="12"/>
      <c r="Q3155" s="12"/>
      <c r="R3155" s="12"/>
      <c r="S3155" s="11">
        <v>29.76</v>
      </c>
      <c r="T3155" s="10">
        <v>29.76</v>
      </c>
    </row>
    <row r="3156" spans="1:20" ht="15.75" thickBot="1" x14ac:dyDescent="0.3">
      <c r="A3156" s="4" t="s">
        <v>594</v>
      </c>
      <c r="B3156" s="4" t="s">
        <v>338</v>
      </c>
      <c r="C3156" s="4" t="s">
        <v>339</v>
      </c>
      <c r="D3156" s="4" t="s">
        <v>614</v>
      </c>
      <c r="E3156" s="4" t="s">
        <v>615</v>
      </c>
      <c r="F3156" s="4" t="s">
        <v>56</v>
      </c>
      <c r="G3156" s="4" t="s">
        <v>57</v>
      </c>
      <c r="H3156" s="8"/>
      <c r="I3156" s="8"/>
      <c r="J3156" s="8"/>
      <c r="K3156" s="8"/>
      <c r="L3156" s="8"/>
      <c r="M3156" s="8"/>
      <c r="N3156" s="8"/>
      <c r="O3156" s="8"/>
      <c r="P3156" s="8"/>
      <c r="Q3156" s="8"/>
      <c r="R3156" s="8"/>
      <c r="S3156" s="9">
        <v>453.84</v>
      </c>
      <c r="T3156" s="10">
        <v>453.84</v>
      </c>
    </row>
    <row r="3157" spans="1:20" ht="15.75" thickBot="1" x14ac:dyDescent="0.3">
      <c r="A3157" s="4" t="s">
        <v>594</v>
      </c>
      <c r="B3157" s="4" t="s">
        <v>338</v>
      </c>
      <c r="C3157" s="4" t="s">
        <v>339</v>
      </c>
      <c r="D3157" s="4" t="s">
        <v>614</v>
      </c>
      <c r="E3157" s="4" t="s">
        <v>615</v>
      </c>
      <c r="F3157" s="4" t="s">
        <v>68</v>
      </c>
      <c r="G3157" s="4" t="s">
        <v>69</v>
      </c>
      <c r="H3157" s="12"/>
      <c r="I3157" s="12"/>
      <c r="J3157" s="12"/>
      <c r="K3157" s="12"/>
      <c r="L3157" s="12"/>
      <c r="M3157" s="12"/>
      <c r="N3157" s="12"/>
      <c r="O3157" s="12"/>
      <c r="P3157" s="12"/>
      <c r="Q3157" s="12"/>
      <c r="R3157" s="12"/>
      <c r="S3157" s="11">
        <v>84.32</v>
      </c>
      <c r="T3157" s="10">
        <v>84.32</v>
      </c>
    </row>
    <row r="3158" spans="1:20" ht="15.75" thickBot="1" x14ac:dyDescent="0.3">
      <c r="A3158" s="4" t="s">
        <v>594</v>
      </c>
      <c r="B3158" s="4" t="s">
        <v>338</v>
      </c>
      <c r="C3158" s="4" t="s">
        <v>339</v>
      </c>
      <c r="D3158" s="4" t="s">
        <v>616</v>
      </c>
      <c r="E3158" s="4" t="s">
        <v>617</v>
      </c>
      <c r="F3158" s="4" t="s">
        <v>84</v>
      </c>
      <c r="G3158" s="4" t="s">
        <v>85</v>
      </c>
      <c r="H3158" s="8"/>
      <c r="I3158" s="8"/>
      <c r="J3158" s="8"/>
      <c r="K3158" s="8"/>
      <c r="L3158" s="8"/>
      <c r="M3158" s="8"/>
      <c r="N3158" s="8"/>
      <c r="O3158" s="8"/>
      <c r="P3158" s="8"/>
      <c r="Q3158" s="9">
        <v>-54.19</v>
      </c>
      <c r="R3158" s="8"/>
      <c r="S3158" s="8"/>
      <c r="T3158" s="10">
        <v>-54.19</v>
      </c>
    </row>
    <row r="3159" spans="1:20" ht="15.75" thickBot="1" x14ac:dyDescent="0.3">
      <c r="A3159" s="4" t="s">
        <v>594</v>
      </c>
      <c r="B3159" s="4" t="s">
        <v>338</v>
      </c>
      <c r="C3159" s="4" t="s">
        <v>339</v>
      </c>
      <c r="D3159" s="4" t="s">
        <v>616</v>
      </c>
      <c r="E3159" s="4" t="s">
        <v>617</v>
      </c>
      <c r="F3159" s="4" t="s">
        <v>106</v>
      </c>
      <c r="G3159" s="4" t="s">
        <v>107</v>
      </c>
      <c r="H3159" s="12"/>
      <c r="I3159" s="12"/>
      <c r="J3159" s="12"/>
      <c r="K3159" s="12"/>
      <c r="L3159" s="12"/>
      <c r="M3159" s="12"/>
      <c r="N3159" s="12"/>
      <c r="O3159" s="12"/>
      <c r="P3159" s="12"/>
      <c r="Q3159" s="11">
        <v>-979.84</v>
      </c>
      <c r="R3159" s="12"/>
      <c r="S3159" s="12"/>
      <c r="T3159" s="10">
        <v>-979.84</v>
      </c>
    </row>
    <row r="3160" spans="1:20" ht="15.75" thickBot="1" x14ac:dyDescent="0.3">
      <c r="A3160" s="4" t="s">
        <v>594</v>
      </c>
      <c r="B3160" s="4" t="s">
        <v>338</v>
      </c>
      <c r="C3160" s="4" t="s">
        <v>339</v>
      </c>
      <c r="D3160" s="4" t="s">
        <v>618</v>
      </c>
      <c r="E3160" s="4" t="s">
        <v>619</v>
      </c>
      <c r="F3160" s="4" t="s">
        <v>84</v>
      </c>
      <c r="G3160" s="4" t="s">
        <v>85</v>
      </c>
      <c r="H3160" s="9">
        <v>4452.26</v>
      </c>
      <c r="I3160" s="9">
        <v>5310.52</v>
      </c>
      <c r="J3160" s="9">
        <v>6695.13</v>
      </c>
      <c r="K3160" s="9">
        <v>6125.34</v>
      </c>
      <c r="L3160" s="9">
        <v>6850.78</v>
      </c>
      <c r="M3160" s="9">
        <v>6673.84</v>
      </c>
      <c r="N3160" s="9">
        <v>6912.24</v>
      </c>
      <c r="O3160" s="9">
        <v>8129.02</v>
      </c>
      <c r="P3160" s="9">
        <v>4771.13</v>
      </c>
      <c r="Q3160" s="9">
        <v>5391.77</v>
      </c>
      <c r="R3160" s="9">
        <v>5535.43</v>
      </c>
      <c r="S3160" s="9">
        <v>5899.59</v>
      </c>
      <c r="T3160" s="10">
        <v>72747.05</v>
      </c>
    </row>
    <row r="3161" spans="1:20" ht="15.75" thickBot="1" x14ac:dyDescent="0.3">
      <c r="A3161" s="4" t="s">
        <v>594</v>
      </c>
      <c r="B3161" s="4" t="s">
        <v>338</v>
      </c>
      <c r="C3161" s="4" t="s">
        <v>339</v>
      </c>
      <c r="D3161" s="4" t="s">
        <v>618</v>
      </c>
      <c r="E3161" s="4" t="s">
        <v>619</v>
      </c>
      <c r="F3161" s="4" t="s">
        <v>65</v>
      </c>
      <c r="G3161" s="4" t="s">
        <v>66</v>
      </c>
      <c r="H3161" s="11">
        <v>602.5</v>
      </c>
      <c r="I3161" s="11">
        <v>513.54</v>
      </c>
      <c r="J3161" s="11">
        <v>36.4</v>
      </c>
      <c r="K3161" s="11">
        <v>979.45</v>
      </c>
      <c r="L3161" s="11">
        <v>671.24</v>
      </c>
      <c r="M3161" s="11">
        <v>371.22</v>
      </c>
      <c r="N3161" s="11">
        <v>181.96</v>
      </c>
      <c r="O3161" s="12"/>
      <c r="P3161" s="11">
        <v>161.74</v>
      </c>
      <c r="Q3161" s="11">
        <v>1273.8</v>
      </c>
      <c r="R3161" s="11">
        <v>988.67</v>
      </c>
      <c r="S3161" s="11">
        <v>329</v>
      </c>
      <c r="T3161" s="10">
        <v>6109.52</v>
      </c>
    </row>
    <row r="3162" spans="1:20" ht="15.75" thickBot="1" x14ac:dyDescent="0.3">
      <c r="A3162" s="4" t="s">
        <v>594</v>
      </c>
      <c r="B3162" s="4" t="s">
        <v>338</v>
      </c>
      <c r="C3162" s="4" t="s">
        <v>339</v>
      </c>
      <c r="D3162" s="4" t="s">
        <v>618</v>
      </c>
      <c r="E3162" s="4" t="s">
        <v>619</v>
      </c>
      <c r="F3162" s="4" t="s">
        <v>56</v>
      </c>
      <c r="G3162" s="4" t="s">
        <v>57</v>
      </c>
      <c r="H3162" s="9">
        <v>77336.89</v>
      </c>
      <c r="I3162" s="9">
        <v>93342.6</v>
      </c>
      <c r="J3162" s="9">
        <v>116548.77</v>
      </c>
      <c r="K3162" s="9">
        <v>105960.39</v>
      </c>
      <c r="L3162" s="9">
        <v>120194.52</v>
      </c>
      <c r="M3162" s="9">
        <v>117178.61</v>
      </c>
      <c r="N3162" s="9">
        <v>121428.76</v>
      </c>
      <c r="O3162" s="9">
        <v>143262.21</v>
      </c>
      <c r="P3162" s="9">
        <v>80384.31</v>
      </c>
      <c r="Q3162" s="9">
        <v>86728.36</v>
      </c>
      <c r="R3162" s="9">
        <v>90754.41</v>
      </c>
      <c r="S3162" s="9">
        <v>102098.7</v>
      </c>
      <c r="T3162" s="10">
        <v>1255218.53</v>
      </c>
    </row>
    <row r="3163" spans="1:20" ht="15.75" thickBot="1" x14ac:dyDescent="0.3">
      <c r="A3163" s="4" t="s">
        <v>594</v>
      </c>
      <c r="B3163" s="4" t="s">
        <v>338</v>
      </c>
      <c r="C3163" s="4" t="s">
        <v>339</v>
      </c>
      <c r="D3163" s="4" t="s">
        <v>618</v>
      </c>
      <c r="E3163" s="4" t="s">
        <v>619</v>
      </c>
      <c r="F3163" s="4" t="s">
        <v>68</v>
      </c>
      <c r="G3163" s="4" t="s">
        <v>69</v>
      </c>
      <c r="H3163" s="11">
        <v>2561.75</v>
      </c>
      <c r="I3163" s="11">
        <v>2163.12</v>
      </c>
      <c r="J3163" s="11">
        <v>4469.25</v>
      </c>
      <c r="K3163" s="11">
        <v>3812.18</v>
      </c>
      <c r="L3163" s="11">
        <v>3002.89</v>
      </c>
      <c r="M3163" s="11">
        <v>3119.48</v>
      </c>
      <c r="N3163" s="11">
        <v>3369.13</v>
      </c>
      <c r="O3163" s="11">
        <v>3718.24</v>
      </c>
      <c r="P3163" s="11">
        <v>5720.37</v>
      </c>
      <c r="Q3163" s="11">
        <v>9486.14</v>
      </c>
      <c r="R3163" s="11">
        <v>8342.7800000000007</v>
      </c>
      <c r="S3163" s="11">
        <v>4242.33</v>
      </c>
      <c r="T3163" s="10">
        <v>54007.66</v>
      </c>
    </row>
    <row r="3164" spans="1:20" ht="15.75" thickBot="1" x14ac:dyDescent="0.3">
      <c r="A3164" s="4" t="s">
        <v>594</v>
      </c>
      <c r="B3164" s="4" t="s">
        <v>338</v>
      </c>
      <c r="C3164" s="4" t="s">
        <v>339</v>
      </c>
      <c r="D3164" s="4" t="s">
        <v>618</v>
      </c>
      <c r="E3164" s="4" t="s">
        <v>619</v>
      </c>
      <c r="F3164" s="4" t="s">
        <v>154</v>
      </c>
      <c r="G3164" s="4" t="s">
        <v>155</v>
      </c>
      <c r="H3164" s="8"/>
      <c r="I3164" s="9">
        <v>75.599999999999994</v>
      </c>
      <c r="J3164" s="8"/>
      <c r="K3164" s="8"/>
      <c r="L3164" s="8"/>
      <c r="M3164" s="8"/>
      <c r="N3164" s="8"/>
      <c r="O3164" s="8"/>
      <c r="P3164" s="8"/>
      <c r="Q3164" s="8"/>
      <c r="R3164" s="8"/>
      <c r="S3164" s="8"/>
      <c r="T3164" s="10">
        <v>75.599999999999994</v>
      </c>
    </row>
    <row r="3165" spans="1:20" ht="15.75" thickBot="1" x14ac:dyDescent="0.3">
      <c r="A3165" s="4" t="s">
        <v>594</v>
      </c>
      <c r="B3165" s="4" t="s">
        <v>338</v>
      </c>
      <c r="C3165" s="4" t="s">
        <v>339</v>
      </c>
      <c r="D3165" s="4" t="s">
        <v>618</v>
      </c>
      <c r="E3165" s="4" t="s">
        <v>619</v>
      </c>
      <c r="F3165" s="4" t="s">
        <v>156</v>
      </c>
      <c r="G3165" s="4" t="s">
        <v>157</v>
      </c>
      <c r="H3165" s="11">
        <v>21.43</v>
      </c>
      <c r="I3165" s="11">
        <v>21.43</v>
      </c>
      <c r="J3165" s="11">
        <v>21.43</v>
      </c>
      <c r="K3165" s="12"/>
      <c r="L3165" s="11">
        <v>107.15</v>
      </c>
      <c r="M3165" s="12"/>
      <c r="N3165" s="11">
        <v>64.290000000000006</v>
      </c>
      <c r="O3165" s="11">
        <v>42.86</v>
      </c>
      <c r="P3165" s="11">
        <v>21.43</v>
      </c>
      <c r="Q3165" s="11">
        <v>85.72</v>
      </c>
      <c r="R3165" s="11">
        <v>85.72</v>
      </c>
      <c r="S3165" s="11">
        <v>85.72</v>
      </c>
      <c r="T3165" s="10">
        <v>557.17999999999995</v>
      </c>
    </row>
    <row r="3166" spans="1:20" ht="15.75" thickBot="1" x14ac:dyDescent="0.3">
      <c r="A3166" s="4" t="s">
        <v>594</v>
      </c>
      <c r="B3166" s="4" t="s">
        <v>223</v>
      </c>
      <c r="C3166" s="4" t="s">
        <v>224</v>
      </c>
      <c r="D3166" s="4" t="s">
        <v>600</v>
      </c>
      <c r="E3166" s="4" t="s">
        <v>601</v>
      </c>
      <c r="F3166" s="4" t="s">
        <v>84</v>
      </c>
      <c r="G3166" s="4" t="s">
        <v>85</v>
      </c>
      <c r="H3166" s="8"/>
      <c r="I3166" s="8"/>
      <c r="J3166" s="8"/>
      <c r="K3166" s="8"/>
      <c r="L3166" s="8"/>
      <c r="M3166" s="8"/>
      <c r="N3166" s="9">
        <v>28.72</v>
      </c>
      <c r="O3166" s="8"/>
      <c r="P3166" s="8"/>
      <c r="Q3166" s="8"/>
      <c r="R3166" s="8"/>
      <c r="S3166" s="8"/>
      <c r="T3166" s="10">
        <v>28.72</v>
      </c>
    </row>
    <row r="3167" spans="1:20" ht="15.75" thickBot="1" x14ac:dyDescent="0.3">
      <c r="A3167" s="4" t="s">
        <v>594</v>
      </c>
      <c r="B3167" s="4" t="s">
        <v>223</v>
      </c>
      <c r="C3167" s="4" t="s">
        <v>224</v>
      </c>
      <c r="D3167" s="4" t="s">
        <v>600</v>
      </c>
      <c r="E3167" s="4" t="s">
        <v>601</v>
      </c>
      <c r="F3167" s="4" t="s">
        <v>56</v>
      </c>
      <c r="G3167" s="4" t="s">
        <v>57</v>
      </c>
      <c r="H3167" s="12"/>
      <c r="I3167" s="12"/>
      <c r="J3167" s="12"/>
      <c r="K3167" s="12"/>
      <c r="L3167" s="12"/>
      <c r="M3167" s="12"/>
      <c r="N3167" s="11">
        <v>519.36</v>
      </c>
      <c r="O3167" s="12"/>
      <c r="P3167" s="12"/>
      <c r="Q3167" s="12"/>
      <c r="R3167" s="12"/>
      <c r="S3167" s="12"/>
      <c r="T3167" s="10">
        <v>519.36</v>
      </c>
    </row>
    <row r="3168" spans="1:20" ht="15.75" thickBot="1" x14ac:dyDescent="0.3">
      <c r="A3168" s="4" t="s">
        <v>594</v>
      </c>
      <c r="B3168" s="4" t="s">
        <v>223</v>
      </c>
      <c r="C3168" s="4" t="s">
        <v>224</v>
      </c>
      <c r="D3168" s="4" t="s">
        <v>602</v>
      </c>
      <c r="E3168" s="4" t="s">
        <v>603</v>
      </c>
      <c r="F3168" s="4" t="s">
        <v>114</v>
      </c>
      <c r="G3168" s="4" t="s">
        <v>115</v>
      </c>
      <c r="H3168" s="8"/>
      <c r="I3168" s="8"/>
      <c r="J3168" s="8"/>
      <c r="K3168" s="8"/>
      <c r="L3168" s="8"/>
      <c r="M3168" s="8"/>
      <c r="N3168" s="8"/>
      <c r="O3168" s="8"/>
      <c r="P3168" s="8"/>
      <c r="Q3168" s="8"/>
      <c r="R3168" s="8"/>
      <c r="S3168" s="9">
        <v>184.05</v>
      </c>
      <c r="T3168" s="10">
        <v>184.05</v>
      </c>
    </row>
    <row r="3169" spans="1:20" ht="15.75" thickBot="1" x14ac:dyDescent="0.3">
      <c r="A3169" s="4" t="s">
        <v>594</v>
      </c>
      <c r="B3169" s="4" t="s">
        <v>223</v>
      </c>
      <c r="C3169" s="4" t="s">
        <v>224</v>
      </c>
      <c r="D3169" s="4" t="s">
        <v>602</v>
      </c>
      <c r="E3169" s="4" t="s">
        <v>603</v>
      </c>
      <c r="F3169" s="4" t="s">
        <v>86</v>
      </c>
      <c r="G3169" s="4" t="s">
        <v>87</v>
      </c>
      <c r="H3169" s="11">
        <v>7640.84</v>
      </c>
      <c r="I3169" s="11">
        <v>5595.1</v>
      </c>
      <c r="J3169" s="11">
        <v>6478.6</v>
      </c>
      <c r="K3169" s="11">
        <v>6184.09</v>
      </c>
      <c r="L3169" s="11">
        <v>6773.03</v>
      </c>
      <c r="M3169" s="11">
        <v>5300.63</v>
      </c>
      <c r="N3169" s="11">
        <v>5889.62</v>
      </c>
      <c r="O3169" s="11">
        <v>5447.89</v>
      </c>
      <c r="P3169" s="11">
        <v>441.69</v>
      </c>
      <c r="Q3169" s="11">
        <v>6242.98</v>
      </c>
      <c r="R3169" s="11">
        <v>5241.75</v>
      </c>
      <c r="S3169" s="11">
        <v>5103.92</v>
      </c>
      <c r="T3169" s="10">
        <v>66340.14</v>
      </c>
    </row>
    <row r="3170" spans="1:20" ht="15.75" thickBot="1" x14ac:dyDescent="0.3">
      <c r="A3170" s="4" t="s">
        <v>594</v>
      </c>
      <c r="B3170" s="4" t="s">
        <v>223</v>
      </c>
      <c r="C3170" s="4" t="s">
        <v>224</v>
      </c>
      <c r="D3170" s="4" t="s">
        <v>602</v>
      </c>
      <c r="E3170" s="4" t="s">
        <v>603</v>
      </c>
      <c r="F3170" s="4" t="s">
        <v>116</v>
      </c>
      <c r="G3170" s="4" t="s">
        <v>117</v>
      </c>
      <c r="H3170" s="9">
        <v>568.75</v>
      </c>
      <c r="I3170" s="9">
        <v>1824.34</v>
      </c>
      <c r="J3170" s="9">
        <v>1358.27</v>
      </c>
      <c r="K3170" s="9">
        <v>1874.04</v>
      </c>
      <c r="L3170" s="9">
        <v>3069.1</v>
      </c>
      <c r="M3170" s="9">
        <v>2169.63</v>
      </c>
      <c r="N3170" s="9">
        <v>2873.96</v>
      </c>
      <c r="O3170" s="9">
        <v>2553.73</v>
      </c>
      <c r="P3170" s="9">
        <v>165.64</v>
      </c>
      <c r="Q3170" s="9">
        <v>3213.54</v>
      </c>
      <c r="R3170" s="9">
        <v>4654.6899999999996</v>
      </c>
      <c r="S3170" s="9">
        <v>2007.24</v>
      </c>
      <c r="T3170" s="10">
        <v>26332.93</v>
      </c>
    </row>
    <row r="3171" spans="1:20" ht="15.75" thickBot="1" x14ac:dyDescent="0.3">
      <c r="A3171" s="4" t="s">
        <v>594</v>
      </c>
      <c r="B3171" s="4" t="s">
        <v>223</v>
      </c>
      <c r="C3171" s="4" t="s">
        <v>224</v>
      </c>
      <c r="D3171" s="4" t="s">
        <v>602</v>
      </c>
      <c r="E3171" s="4" t="s">
        <v>603</v>
      </c>
      <c r="F3171" s="4" t="s">
        <v>88</v>
      </c>
      <c r="G3171" s="4" t="s">
        <v>89</v>
      </c>
      <c r="H3171" s="11">
        <v>912.37</v>
      </c>
      <c r="I3171" s="11">
        <v>793.36</v>
      </c>
      <c r="J3171" s="11">
        <v>872.79</v>
      </c>
      <c r="K3171" s="11">
        <v>832.98</v>
      </c>
      <c r="L3171" s="11">
        <v>912.34</v>
      </c>
      <c r="M3171" s="11">
        <v>833.08</v>
      </c>
      <c r="N3171" s="11">
        <v>872.68</v>
      </c>
      <c r="O3171" s="11">
        <v>912.42</v>
      </c>
      <c r="P3171" s="11">
        <v>793.37</v>
      </c>
      <c r="Q3171" s="11">
        <v>912.35</v>
      </c>
      <c r="R3171" s="11">
        <v>872.73</v>
      </c>
      <c r="S3171" s="11">
        <v>857.91</v>
      </c>
      <c r="T3171" s="10">
        <v>10378.379999999999</v>
      </c>
    </row>
    <row r="3172" spans="1:20" ht="15.75" thickBot="1" x14ac:dyDescent="0.3">
      <c r="A3172" s="4" t="s">
        <v>594</v>
      </c>
      <c r="B3172" s="4" t="s">
        <v>223</v>
      </c>
      <c r="C3172" s="4" t="s">
        <v>224</v>
      </c>
      <c r="D3172" s="4" t="s">
        <v>602</v>
      </c>
      <c r="E3172" s="4" t="s">
        <v>603</v>
      </c>
      <c r="F3172" s="4" t="s">
        <v>90</v>
      </c>
      <c r="G3172" s="4" t="s">
        <v>91</v>
      </c>
      <c r="H3172" s="9">
        <v>3637.95</v>
      </c>
      <c r="I3172" s="9">
        <v>3370.59</v>
      </c>
      <c r="J3172" s="9">
        <v>3610.23</v>
      </c>
      <c r="K3172" s="9">
        <v>3522.88</v>
      </c>
      <c r="L3172" s="9">
        <v>4033.4</v>
      </c>
      <c r="M3172" s="9">
        <v>3580.61</v>
      </c>
      <c r="N3172" s="9">
        <v>3820.12</v>
      </c>
      <c r="O3172" s="9">
        <v>3955.18</v>
      </c>
      <c r="P3172" s="9">
        <v>3109.21</v>
      </c>
      <c r="Q3172" s="9">
        <v>4073.27</v>
      </c>
      <c r="R3172" s="9">
        <v>4156.3999999999996</v>
      </c>
      <c r="S3172" s="9">
        <v>3671.41</v>
      </c>
      <c r="T3172" s="10">
        <v>44541.25</v>
      </c>
    </row>
    <row r="3173" spans="1:20" ht="15.75" thickBot="1" x14ac:dyDescent="0.3">
      <c r="A3173" s="4" t="s">
        <v>594</v>
      </c>
      <c r="B3173" s="4" t="s">
        <v>223</v>
      </c>
      <c r="C3173" s="4" t="s">
        <v>224</v>
      </c>
      <c r="D3173" s="4" t="s">
        <v>602</v>
      </c>
      <c r="E3173" s="4" t="s">
        <v>603</v>
      </c>
      <c r="F3173" s="4" t="s">
        <v>84</v>
      </c>
      <c r="G3173" s="4" t="s">
        <v>85</v>
      </c>
      <c r="H3173" s="11">
        <v>255.28</v>
      </c>
      <c r="I3173" s="11">
        <v>177.3</v>
      </c>
      <c r="J3173" s="11">
        <v>176.52</v>
      </c>
      <c r="K3173" s="11">
        <v>126.04</v>
      </c>
      <c r="L3173" s="11">
        <v>368.38</v>
      </c>
      <c r="M3173" s="11">
        <v>68.400000000000006</v>
      </c>
      <c r="N3173" s="11">
        <v>238.55</v>
      </c>
      <c r="O3173" s="11">
        <v>98.73</v>
      </c>
      <c r="P3173" s="11">
        <v>104.79</v>
      </c>
      <c r="Q3173" s="11">
        <v>241.88</v>
      </c>
      <c r="R3173" s="11">
        <v>384.69</v>
      </c>
      <c r="S3173" s="11">
        <v>99.1</v>
      </c>
      <c r="T3173" s="10">
        <v>2339.66</v>
      </c>
    </row>
    <row r="3174" spans="1:20" ht="15.75" thickBot="1" x14ac:dyDescent="0.3">
      <c r="A3174" s="4" t="s">
        <v>594</v>
      </c>
      <c r="B3174" s="4" t="s">
        <v>223</v>
      </c>
      <c r="C3174" s="4" t="s">
        <v>224</v>
      </c>
      <c r="D3174" s="4" t="s">
        <v>602</v>
      </c>
      <c r="E3174" s="4" t="s">
        <v>603</v>
      </c>
      <c r="F3174" s="4" t="s">
        <v>140</v>
      </c>
      <c r="G3174" s="4" t="s">
        <v>141</v>
      </c>
      <c r="H3174" s="8"/>
      <c r="I3174" s="9">
        <v>42.86</v>
      </c>
      <c r="J3174" s="8"/>
      <c r="K3174" s="9">
        <v>21.43</v>
      </c>
      <c r="L3174" s="9">
        <v>64.290000000000006</v>
      </c>
      <c r="M3174" s="8"/>
      <c r="N3174" s="9">
        <v>42.86</v>
      </c>
      <c r="O3174" s="9">
        <v>42.86</v>
      </c>
      <c r="P3174" s="8"/>
      <c r="Q3174" s="9">
        <v>64.290000000000006</v>
      </c>
      <c r="R3174" s="8"/>
      <c r="S3174" s="9">
        <v>45</v>
      </c>
      <c r="T3174" s="10">
        <v>323.58999999999997</v>
      </c>
    </row>
    <row r="3175" spans="1:20" ht="15.75" thickBot="1" x14ac:dyDescent="0.3">
      <c r="A3175" s="4" t="s">
        <v>594</v>
      </c>
      <c r="B3175" s="4" t="s">
        <v>223</v>
      </c>
      <c r="C3175" s="4" t="s">
        <v>224</v>
      </c>
      <c r="D3175" s="4" t="s">
        <v>602</v>
      </c>
      <c r="E3175" s="4" t="s">
        <v>603</v>
      </c>
      <c r="F3175" s="4" t="s">
        <v>56</v>
      </c>
      <c r="G3175" s="4" t="s">
        <v>57</v>
      </c>
      <c r="H3175" s="12"/>
      <c r="I3175" s="12"/>
      <c r="J3175" s="12"/>
      <c r="K3175" s="12"/>
      <c r="L3175" s="12"/>
      <c r="M3175" s="12"/>
      <c r="N3175" s="11">
        <v>259.68</v>
      </c>
      <c r="O3175" s="12"/>
      <c r="P3175" s="12"/>
      <c r="Q3175" s="12"/>
      <c r="R3175" s="12"/>
      <c r="S3175" s="12"/>
      <c r="T3175" s="10">
        <v>259.68</v>
      </c>
    </row>
    <row r="3176" spans="1:20" ht="15.75" thickBot="1" x14ac:dyDescent="0.3">
      <c r="A3176" s="4" t="s">
        <v>594</v>
      </c>
      <c r="B3176" s="4" t="s">
        <v>223</v>
      </c>
      <c r="C3176" s="4" t="s">
        <v>224</v>
      </c>
      <c r="D3176" s="4" t="s">
        <v>602</v>
      </c>
      <c r="E3176" s="4" t="s">
        <v>603</v>
      </c>
      <c r="F3176" s="4" t="s">
        <v>104</v>
      </c>
      <c r="G3176" s="4" t="s">
        <v>105</v>
      </c>
      <c r="H3176" s="8"/>
      <c r="I3176" s="8"/>
      <c r="J3176" s="8"/>
      <c r="K3176" s="8"/>
      <c r="L3176" s="8"/>
      <c r="M3176" s="8"/>
      <c r="N3176" s="8"/>
      <c r="O3176" s="8"/>
      <c r="P3176" s="8"/>
      <c r="Q3176" s="8"/>
      <c r="R3176" s="9">
        <v>-214.35</v>
      </c>
      <c r="S3176" s="8"/>
      <c r="T3176" s="10">
        <v>-214.35</v>
      </c>
    </row>
    <row r="3177" spans="1:20" ht="15.75" thickBot="1" x14ac:dyDescent="0.3">
      <c r="A3177" s="4" t="s">
        <v>594</v>
      </c>
      <c r="B3177" s="4" t="s">
        <v>223</v>
      </c>
      <c r="C3177" s="4" t="s">
        <v>224</v>
      </c>
      <c r="D3177" s="4" t="s">
        <v>602</v>
      </c>
      <c r="E3177" s="4" t="s">
        <v>603</v>
      </c>
      <c r="F3177" s="4" t="s">
        <v>106</v>
      </c>
      <c r="G3177" s="4" t="s">
        <v>107</v>
      </c>
      <c r="H3177" s="11">
        <v>-10903.2</v>
      </c>
      <c r="I3177" s="11">
        <v>-9864.7999999999993</v>
      </c>
      <c r="J3177" s="11">
        <v>-10906.56</v>
      </c>
      <c r="K3177" s="11">
        <v>-11425.92</v>
      </c>
      <c r="L3177" s="11">
        <v>-10387.200000000001</v>
      </c>
      <c r="M3177" s="11">
        <v>-10906.56</v>
      </c>
      <c r="N3177" s="11">
        <v>-10387.200000000001</v>
      </c>
      <c r="O3177" s="11">
        <v>-10906.56</v>
      </c>
      <c r="P3177" s="11">
        <v>519.36</v>
      </c>
      <c r="Q3177" s="11">
        <v>-10906.56</v>
      </c>
      <c r="R3177" s="11">
        <v>-8829.1200000000008</v>
      </c>
      <c r="S3177" s="11">
        <v>-9090.24</v>
      </c>
      <c r="T3177" s="10">
        <v>-113994.56</v>
      </c>
    </row>
    <row r="3178" spans="1:20" ht="15.75" thickBot="1" x14ac:dyDescent="0.3">
      <c r="A3178" s="4" t="s">
        <v>594</v>
      </c>
      <c r="B3178" s="4" t="s">
        <v>223</v>
      </c>
      <c r="C3178" s="4" t="s">
        <v>224</v>
      </c>
      <c r="D3178" s="4" t="s">
        <v>602</v>
      </c>
      <c r="E3178" s="4" t="s">
        <v>603</v>
      </c>
      <c r="F3178" s="4" t="s">
        <v>108</v>
      </c>
      <c r="G3178" s="4" t="s">
        <v>109</v>
      </c>
      <c r="H3178" s="9">
        <v>-900.2</v>
      </c>
      <c r="I3178" s="9">
        <v>-1768.25</v>
      </c>
      <c r="J3178" s="9">
        <v>-1575.35</v>
      </c>
      <c r="K3178" s="9">
        <v>-2411.25</v>
      </c>
      <c r="L3178" s="9">
        <v>-2636.3</v>
      </c>
      <c r="M3178" s="9">
        <v>-2797.05</v>
      </c>
      <c r="N3178" s="9">
        <v>-3086.4</v>
      </c>
      <c r="O3178" s="9">
        <v>-3311.45</v>
      </c>
      <c r="P3178" s="9">
        <v>160.75</v>
      </c>
      <c r="Q3178" s="9">
        <v>-3632.95</v>
      </c>
      <c r="R3178" s="9">
        <v>-3793.7</v>
      </c>
      <c r="S3178" s="9">
        <v>-3708.32</v>
      </c>
      <c r="T3178" s="10">
        <v>-29460.47</v>
      </c>
    </row>
    <row r="3179" spans="1:20" ht="15.75" thickBot="1" x14ac:dyDescent="0.3">
      <c r="A3179" s="4" t="s">
        <v>594</v>
      </c>
      <c r="B3179" s="4" t="s">
        <v>223</v>
      </c>
      <c r="C3179" s="4" t="s">
        <v>224</v>
      </c>
      <c r="D3179" s="4" t="s">
        <v>602</v>
      </c>
      <c r="E3179" s="4" t="s">
        <v>603</v>
      </c>
      <c r="F3179" s="4" t="s">
        <v>243</v>
      </c>
      <c r="G3179" s="4" t="s">
        <v>244</v>
      </c>
      <c r="H3179" s="11">
        <v>-21.43</v>
      </c>
      <c r="I3179" s="11">
        <v>-21.43</v>
      </c>
      <c r="J3179" s="12"/>
      <c r="K3179" s="11">
        <v>-42.86</v>
      </c>
      <c r="L3179" s="11">
        <v>-42.86</v>
      </c>
      <c r="M3179" s="12"/>
      <c r="N3179" s="11">
        <v>-42.86</v>
      </c>
      <c r="O3179" s="11">
        <v>-42.86</v>
      </c>
      <c r="P3179" s="12"/>
      <c r="Q3179" s="11">
        <v>-64.290000000000006</v>
      </c>
      <c r="R3179" s="12"/>
      <c r="S3179" s="11">
        <v>-42.86</v>
      </c>
      <c r="T3179" s="10">
        <v>-321.45</v>
      </c>
    </row>
    <row r="3180" spans="1:20" ht="15.75" thickBot="1" x14ac:dyDescent="0.3">
      <c r="A3180" s="4" t="s">
        <v>594</v>
      </c>
      <c r="B3180" s="4" t="s">
        <v>223</v>
      </c>
      <c r="C3180" s="4" t="s">
        <v>224</v>
      </c>
      <c r="D3180" s="4" t="s">
        <v>604</v>
      </c>
      <c r="E3180" s="4" t="s">
        <v>605</v>
      </c>
      <c r="F3180" s="4" t="s">
        <v>114</v>
      </c>
      <c r="G3180" s="4" t="s">
        <v>115</v>
      </c>
      <c r="H3180" s="8"/>
      <c r="I3180" s="9">
        <v>600.78</v>
      </c>
      <c r="J3180" s="9">
        <v>52.08</v>
      </c>
      <c r="K3180" s="9">
        <v>-17.36</v>
      </c>
      <c r="L3180" s="9">
        <v>69.44</v>
      </c>
      <c r="M3180" s="9">
        <v>208.32</v>
      </c>
      <c r="N3180" s="9">
        <v>202.55</v>
      </c>
      <c r="O3180" s="9">
        <v>-20.83</v>
      </c>
      <c r="P3180" s="9">
        <v>34.72</v>
      </c>
      <c r="Q3180" s="9">
        <v>124.99</v>
      </c>
      <c r="R3180" s="9">
        <v>13.89</v>
      </c>
      <c r="S3180" s="9">
        <v>73.62</v>
      </c>
      <c r="T3180" s="10">
        <v>1342.2</v>
      </c>
    </row>
    <row r="3181" spans="1:20" ht="15.75" thickBot="1" x14ac:dyDescent="0.3">
      <c r="A3181" s="4" t="s">
        <v>594</v>
      </c>
      <c r="B3181" s="4" t="s">
        <v>223</v>
      </c>
      <c r="C3181" s="4" t="s">
        <v>224</v>
      </c>
      <c r="D3181" s="4" t="s">
        <v>604</v>
      </c>
      <c r="E3181" s="4" t="s">
        <v>605</v>
      </c>
      <c r="F3181" s="4" t="s">
        <v>86</v>
      </c>
      <c r="G3181" s="4" t="s">
        <v>87</v>
      </c>
      <c r="H3181" s="11">
        <v>24738.67</v>
      </c>
      <c r="I3181" s="11">
        <v>20577.419999999998</v>
      </c>
      <c r="J3181" s="11">
        <v>24126.49</v>
      </c>
      <c r="K3181" s="11">
        <v>21009.95</v>
      </c>
      <c r="L3181" s="11">
        <v>21559.57</v>
      </c>
      <c r="M3181" s="11">
        <v>19936.89</v>
      </c>
      <c r="N3181" s="11">
        <v>24149.16</v>
      </c>
      <c r="O3181" s="11">
        <v>24834.19</v>
      </c>
      <c r="P3181" s="11">
        <v>14540.37</v>
      </c>
      <c r="Q3181" s="11">
        <v>22954.2</v>
      </c>
      <c r="R3181" s="11">
        <v>23677.75</v>
      </c>
      <c r="S3181" s="11">
        <v>14989.84</v>
      </c>
      <c r="T3181" s="10">
        <v>257094.5</v>
      </c>
    </row>
    <row r="3182" spans="1:20" ht="15.75" thickBot="1" x14ac:dyDescent="0.3">
      <c r="A3182" s="4" t="s">
        <v>594</v>
      </c>
      <c r="B3182" s="4" t="s">
        <v>223</v>
      </c>
      <c r="C3182" s="4" t="s">
        <v>224</v>
      </c>
      <c r="D3182" s="4" t="s">
        <v>604</v>
      </c>
      <c r="E3182" s="4" t="s">
        <v>605</v>
      </c>
      <c r="F3182" s="4" t="s">
        <v>116</v>
      </c>
      <c r="G3182" s="4" t="s">
        <v>117</v>
      </c>
      <c r="H3182" s="9">
        <v>783.06</v>
      </c>
      <c r="I3182" s="9">
        <v>1127.7</v>
      </c>
      <c r="J3182" s="9">
        <v>2909.09</v>
      </c>
      <c r="K3182" s="9">
        <v>2471.14</v>
      </c>
      <c r="L3182" s="9">
        <v>1374.14</v>
      </c>
      <c r="M3182" s="9">
        <v>4599.8900000000003</v>
      </c>
      <c r="N3182" s="9">
        <v>4454.88</v>
      </c>
      <c r="O3182" s="9">
        <v>1966.91</v>
      </c>
      <c r="P3182" s="9">
        <v>2725.61</v>
      </c>
      <c r="Q3182" s="9">
        <v>5491.94</v>
      </c>
      <c r="R3182" s="9">
        <v>4004.24</v>
      </c>
      <c r="S3182" s="9">
        <v>1791.16</v>
      </c>
      <c r="T3182" s="10">
        <v>33699.760000000002</v>
      </c>
    </row>
    <row r="3183" spans="1:20" ht="15.75" thickBot="1" x14ac:dyDescent="0.3">
      <c r="A3183" s="4" t="s">
        <v>594</v>
      </c>
      <c r="B3183" s="4" t="s">
        <v>223</v>
      </c>
      <c r="C3183" s="4" t="s">
        <v>224</v>
      </c>
      <c r="D3183" s="4" t="s">
        <v>604</v>
      </c>
      <c r="E3183" s="4" t="s">
        <v>605</v>
      </c>
      <c r="F3183" s="4" t="s">
        <v>88</v>
      </c>
      <c r="G3183" s="4" t="s">
        <v>89</v>
      </c>
      <c r="H3183" s="11">
        <v>3478.45</v>
      </c>
      <c r="I3183" s="11">
        <v>3038.82</v>
      </c>
      <c r="J3183" s="11">
        <v>3365.93</v>
      </c>
      <c r="K3183" s="11">
        <v>3204.63</v>
      </c>
      <c r="L3183" s="11">
        <v>3500.43</v>
      </c>
      <c r="M3183" s="11">
        <v>3197.84</v>
      </c>
      <c r="N3183" s="11">
        <v>3437.21</v>
      </c>
      <c r="O3183" s="11">
        <v>3576.44</v>
      </c>
      <c r="P3183" s="11">
        <v>3175.91</v>
      </c>
      <c r="Q3183" s="11">
        <v>3597.48</v>
      </c>
      <c r="R3183" s="11">
        <v>3441.07</v>
      </c>
      <c r="S3183" s="11">
        <v>3382.81</v>
      </c>
      <c r="T3183" s="10">
        <v>40397.019999999997</v>
      </c>
    </row>
    <row r="3184" spans="1:20" ht="15.75" thickBot="1" x14ac:dyDescent="0.3">
      <c r="A3184" s="4" t="s">
        <v>594</v>
      </c>
      <c r="B3184" s="4" t="s">
        <v>223</v>
      </c>
      <c r="C3184" s="4" t="s">
        <v>224</v>
      </c>
      <c r="D3184" s="4" t="s">
        <v>604</v>
      </c>
      <c r="E3184" s="4" t="s">
        <v>605</v>
      </c>
      <c r="F3184" s="4" t="s">
        <v>90</v>
      </c>
      <c r="G3184" s="4" t="s">
        <v>91</v>
      </c>
      <c r="H3184" s="9">
        <v>13642.62</v>
      </c>
      <c r="I3184" s="9">
        <v>12087.75</v>
      </c>
      <c r="J3184" s="9">
        <v>13563.57</v>
      </c>
      <c r="K3184" s="9">
        <v>12843.24</v>
      </c>
      <c r="L3184" s="9">
        <v>13837.55</v>
      </c>
      <c r="M3184" s="9">
        <v>13214.87</v>
      </c>
      <c r="N3184" s="9">
        <v>14116.4</v>
      </c>
      <c r="O3184" s="9">
        <v>14213.79</v>
      </c>
      <c r="P3184" s="9">
        <v>12791.84</v>
      </c>
      <c r="Q3184" s="9">
        <v>14900.37</v>
      </c>
      <c r="R3184" s="9">
        <v>14029.94</v>
      </c>
      <c r="S3184" s="9">
        <v>13437</v>
      </c>
      <c r="T3184" s="10">
        <v>162678.94</v>
      </c>
    </row>
    <row r="3185" spans="1:20" ht="15.75" thickBot="1" x14ac:dyDescent="0.3">
      <c r="A3185" s="4" t="s">
        <v>594</v>
      </c>
      <c r="B3185" s="4" t="s">
        <v>223</v>
      </c>
      <c r="C3185" s="4" t="s">
        <v>224</v>
      </c>
      <c r="D3185" s="4" t="s">
        <v>604</v>
      </c>
      <c r="E3185" s="4" t="s">
        <v>605</v>
      </c>
      <c r="F3185" s="4" t="s">
        <v>84</v>
      </c>
      <c r="G3185" s="4" t="s">
        <v>85</v>
      </c>
      <c r="H3185" s="11">
        <v>285.55</v>
      </c>
      <c r="I3185" s="11">
        <v>307.99</v>
      </c>
      <c r="J3185" s="11">
        <v>513.52</v>
      </c>
      <c r="K3185" s="11">
        <v>193.72</v>
      </c>
      <c r="L3185" s="11">
        <v>149.82</v>
      </c>
      <c r="M3185" s="11">
        <v>585.83000000000004</v>
      </c>
      <c r="N3185" s="11">
        <v>972.88</v>
      </c>
      <c r="O3185" s="11">
        <v>572.4</v>
      </c>
      <c r="P3185" s="11">
        <v>176.2</v>
      </c>
      <c r="Q3185" s="11">
        <v>668.32</v>
      </c>
      <c r="R3185" s="11">
        <v>800.14</v>
      </c>
      <c r="S3185" s="11">
        <v>-100.1</v>
      </c>
      <c r="T3185" s="10">
        <v>5126.2700000000004</v>
      </c>
    </row>
    <row r="3186" spans="1:20" ht="15.75" thickBot="1" x14ac:dyDescent="0.3">
      <c r="A3186" s="4" t="s">
        <v>594</v>
      </c>
      <c r="B3186" s="4" t="s">
        <v>223</v>
      </c>
      <c r="C3186" s="4" t="s">
        <v>224</v>
      </c>
      <c r="D3186" s="4" t="s">
        <v>604</v>
      </c>
      <c r="E3186" s="4" t="s">
        <v>605</v>
      </c>
      <c r="F3186" s="4" t="s">
        <v>140</v>
      </c>
      <c r="G3186" s="4" t="s">
        <v>141</v>
      </c>
      <c r="H3186" s="8"/>
      <c r="I3186" s="8"/>
      <c r="J3186" s="9">
        <v>21.43</v>
      </c>
      <c r="K3186" s="9">
        <v>21.43</v>
      </c>
      <c r="L3186" s="9">
        <v>42.86</v>
      </c>
      <c r="M3186" s="9">
        <v>64.290000000000006</v>
      </c>
      <c r="N3186" s="9">
        <v>85.72</v>
      </c>
      <c r="O3186" s="9">
        <v>21.43</v>
      </c>
      <c r="P3186" s="9">
        <v>64.290000000000006</v>
      </c>
      <c r="Q3186" s="9">
        <v>42.86</v>
      </c>
      <c r="R3186" s="9">
        <v>112.5</v>
      </c>
      <c r="S3186" s="9">
        <v>45</v>
      </c>
      <c r="T3186" s="10">
        <v>521.80999999999995</v>
      </c>
    </row>
    <row r="3187" spans="1:20" ht="15.75" thickBot="1" x14ac:dyDescent="0.3">
      <c r="A3187" s="4" t="s">
        <v>594</v>
      </c>
      <c r="B3187" s="4" t="s">
        <v>223</v>
      </c>
      <c r="C3187" s="4" t="s">
        <v>224</v>
      </c>
      <c r="D3187" s="4" t="s">
        <v>604</v>
      </c>
      <c r="E3187" s="4" t="s">
        <v>605</v>
      </c>
      <c r="F3187" s="4" t="s">
        <v>56</v>
      </c>
      <c r="G3187" s="4" t="s">
        <v>57</v>
      </c>
      <c r="H3187" s="12"/>
      <c r="I3187" s="12"/>
      <c r="J3187" s="12"/>
      <c r="K3187" s="12"/>
      <c r="L3187" s="12"/>
      <c r="M3187" s="11">
        <v>2856.48</v>
      </c>
      <c r="N3187" s="11">
        <v>3181.08</v>
      </c>
      <c r="O3187" s="12"/>
      <c r="P3187" s="12"/>
      <c r="Q3187" s="12"/>
      <c r="R3187" s="12"/>
      <c r="S3187" s="12"/>
      <c r="T3187" s="10">
        <v>6037.56</v>
      </c>
    </row>
    <row r="3188" spans="1:20" ht="15.75" thickBot="1" x14ac:dyDescent="0.3">
      <c r="A3188" s="4" t="s">
        <v>594</v>
      </c>
      <c r="B3188" s="4" t="s">
        <v>223</v>
      </c>
      <c r="C3188" s="4" t="s">
        <v>224</v>
      </c>
      <c r="D3188" s="4" t="s">
        <v>604</v>
      </c>
      <c r="E3188" s="4" t="s">
        <v>605</v>
      </c>
      <c r="F3188" s="4" t="s">
        <v>104</v>
      </c>
      <c r="G3188" s="4" t="s">
        <v>105</v>
      </c>
      <c r="H3188" s="8"/>
      <c r="I3188" s="9">
        <v>-728.79</v>
      </c>
      <c r="J3188" s="9">
        <v>-40.44</v>
      </c>
      <c r="K3188" s="9">
        <v>-80.87</v>
      </c>
      <c r="L3188" s="9">
        <v>-161.75</v>
      </c>
      <c r="M3188" s="9">
        <v>-121.31</v>
      </c>
      <c r="N3188" s="9">
        <v>-164.18</v>
      </c>
      <c r="O3188" s="9">
        <v>-40.44</v>
      </c>
      <c r="P3188" s="8"/>
      <c r="Q3188" s="9">
        <v>-161.75</v>
      </c>
      <c r="R3188" s="9">
        <v>-85.74</v>
      </c>
      <c r="S3188" s="8"/>
      <c r="T3188" s="10">
        <v>-1585.27</v>
      </c>
    </row>
    <row r="3189" spans="1:20" ht="15.75" thickBot="1" x14ac:dyDescent="0.3">
      <c r="A3189" s="4" t="s">
        <v>594</v>
      </c>
      <c r="B3189" s="4" t="s">
        <v>223</v>
      </c>
      <c r="C3189" s="4" t="s">
        <v>224</v>
      </c>
      <c r="D3189" s="4" t="s">
        <v>604</v>
      </c>
      <c r="E3189" s="4" t="s">
        <v>605</v>
      </c>
      <c r="F3189" s="4" t="s">
        <v>106</v>
      </c>
      <c r="G3189" s="4" t="s">
        <v>107</v>
      </c>
      <c r="H3189" s="11">
        <v>-44925.93</v>
      </c>
      <c r="I3189" s="11">
        <v>-37097.81</v>
      </c>
      <c r="J3189" s="11">
        <v>-42085.8</v>
      </c>
      <c r="K3189" s="11">
        <v>-39748.160000000003</v>
      </c>
      <c r="L3189" s="11">
        <v>-39856.480000000003</v>
      </c>
      <c r="M3189" s="11">
        <v>-37333.360000000001</v>
      </c>
      <c r="N3189" s="11">
        <v>-38782.92</v>
      </c>
      <c r="O3189" s="11">
        <v>-41137.699999999997</v>
      </c>
      <c r="P3189" s="11">
        <v>-28093.759999999998</v>
      </c>
      <c r="Q3189" s="11">
        <v>-39490.239999999998</v>
      </c>
      <c r="R3189" s="11">
        <v>-36491.839999999997</v>
      </c>
      <c r="S3189" s="11">
        <v>-32095.21</v>
      </c>
      <c r="T3189" s="10">
        <v>-457139.21</v>
      </c>
    </row>
    <row r="3190" spans="1:20" ht="15.75" thickBot="1" x14ac:dyDescent="0.3">
      <c r="A3190" s="4" t="s">
        <v>594</v>
      </c>
      <c r="B3190" s="4" t="s">
        <v>223</v>
      </c>
      <c r="C3190" s="4" t="s">
        <v>224</v>
      </c>
      <c r="D3190" s="4" t="s">
        <v>604</v>
      </c>
      <c r="E3190" s="4" t="s">
        <v>605</v>
      </c>
      <c r="F3190" s="4" t="s">
        <v>108</v>
      </c>
      <c r="G3190" s="4" t="s">
        <v>109</v>
      </c>
      <c r="H3190" s="9">
        <v>-954.68</v>
      </c>
      <c r="I3190" s="9">
        <v>-1216.23</v>
      </c>
      <c r="J3190" s="9">
        <v>-2764.21</v>
      </c>
      <c r="K3190" s="9">
        <v>-3595.78</v>
      </c>
      <c r="L3190" s="9">
        <v>-3279.03</v>
      </c>
      <c r="M3190" s="9">
        <v>-4299.54</v>
      </c>
      <c r="N3190" s="9">
        <v>-4256.63</v>
      </c>
      <c r="O3190" s="9">
        <v>-2032.88</v>
      </c>
      <c r="P3190" s="9">
        <v>-3321.71</v>
      </c>
      <c r="Q3190" s="9">
        <v>-5406.41</v>
      </c>
      <c r="R3190" s="9">
        <v>-4346.87</v>
      </c>
      <c r="S3190" s="9">
        <v>-3424.06</v>
      </c>
      <c r="T3190" s="10">
        <v>-38898.03</v>
      </c>
    </row>
    <row r="3191" spans="1:20" ht="15.75" thickBot="1" x14ac:dyDescent="0.3">
      <c r="A3191" s="4" t="s">
        <v>594</v>
      </c>
      <c r="B3191" s="4" t="s">
        <v>223</v>
      </c>
      <c r="C3191" s="4" t="s">
        <v>224</v>
      </c>
      <c r="D3191" s="4" t="s">
        <v>604</v>
      </c>
      <c r="E3191" s="4" t="s">
        <v>605</v>
      </c>
      <c r="F3191" s="4" t="s">
        <v>243</v>
      </c>
      <c r="G3191" s="4" t="s">
        <v>244</v>
      </c>
      <c r="H3191" s="12"/>
      <c r="I3191" s="12"/>
      <c r="J3191" s="11">
        <v>-21.43</v>
      </c>
      <c r="K3191" s="11">
        <v>-64.290000000000006</v>
      </c>
      <c r="L3191" s="11">
        <v>-42.86</v>
      </c>
      <c r="M3191" s="11">
        <v>-64.290000000000006</v>
      </c>
      <c r="N3191" s="11">
        <v>-42.86</v>
      </c>
      <c r="O3191" s="11">
        <v>-42.86</v>
      </c>
      <c r="P3191" s="11">
        <v>-85.72</v>
      </c>
      <c r="Q3191" s="11">
        <v>-42.86</v>
      </c>
      <c r="R3191" s="11">
        <v>-107.15</v>
      </c>
      <c r="S3191" s="12"/>
      <c r="T3191" s="10">
        <v>-514.32000000000005</v>
      </c>
    </row>
    <row r="3192" spans="1:20" ht="23.25" thickBot="1" x14ac:dyDescent="0.3">
      <c r="A3192" s="4" t="s">
        <v>594</v>
      </c>
      <c r="B3192" s="4" t="s">
        <v>223</v>
      </c>
      <c r="C3192" s="4" t="s">
        <v>224</v>
      </c>
      <c r="D3192" s="4" t="s">
        <v>606</v>
      </c>
      <c r="E3192" s="4" t="s">
        <v>607</v>
      </c>
      <c r="F3192" s="4" t="s">
        <v>92</v>
      </c>
      <c r="G3192" s="4" t="s">
        <v>93</v>
      </c>
      <c r="H3192" s="8"/>
      <c r="I3192" s="8"/>
      <c r="J3192" s="8"/>
      <c r="K3192" s="8"/>
      <c r="L3192" s="8"/>
      <c r="M3192" s="8"/>
      <c r="N3192" s="8"/>
      <c r="O3192" s="8"/>
      <c r="P3192" s="8"/>
      <c r="Q3192" s="8"/>
      <c r="R3192" s="8"/>
      <c r="S3192" s="9">
        <v>28</v>
      </c>
      <c r="T3192" s="10">
        <v>28</v>
      </c>
    </row>
    <row r="3193" spans="1:20" ht="23.25" thickBot="1" x14ac:dyDescent="0.3">
      <c r="A3193" s="4" t="s">
        <v>594</v>
      </c>
      <c r="B3193" s="4" t="s">
        <v>223</v>
      </c>
      <c r="C3193" s="4" t="s">
        <v>224</v>
      </c>
      <c r="D3193" s="4" t="s">
        <v>606</v>
      </c>
      <c r="E3193" s="4" t="s">
        <v>607</v>
      </c>
      <c r="F3193" s="4" t="s">
        <v>84</v>
      </c>
      <c r="G3193" s="4" t="s">
        <v>85</v>
      </c>
      <c r="H3193" s="11">
        <v>43.07</v>
      </c>
      <c r="I3193" s="12"/>
      <c r="J3193" s="12"/>
      <c r="K3193" s="12"/>
      <c r="L3193" s="12"/>
      <c r="M3193" s="12"/>
      <c r="N3193" s="12"/>
      <c r="O3193" s="12"/>
      <c r="P3193" s="12"/>
      <c r="Q3193" s="12"/>
      <c r="R3193" s="11">
        <v>14.36</v>
      </c>
      <c r="S3193" s="11">
        <v>76.41</v>
      </c>
      <c r="T3193" s="10">
        <v>133.84</v>
      </c>
    </row>
    <row r="3194" spans="1:20" ht="23.25" thickBot="1" x14ac:dyDescent="0.3">
      <c r="A3194" s="4" t="s">
        <v>594</v>
      </c>
      <c r="B3194" s="4" t="s">
        <v>223</v>
      </c>
      <c r="C3194" s="4" t="s">
        <v>224</v>
      </c>
      <c r="D3194" s="4" t="s">
        <v>606</v>
      </c>
      <c r="E3194" s="4" t="s">
        <v>607</v>
      </c>
      <c r="F3194" s="4" t="s">
        <v>44</v>
      </c>
      <c r="G3194" s="4" t="s">
        <v>45</v>
      </c>
      <c r="H3194" s="8"/>
      <c r="I3194" s="13">
        <v>0</v>
      </c>
      <c r="J3194" s="8"/>
      <c r="K3194" s="8"/>
      <c r="L3194" s="8"/>
      <c r="M3194" s="8"/>
      <c r="N3194" s="8"/>
      <c r="O3194" s="8"/>
      <c r="P3194" s="8"/>
      <c r="Q3194" s="8"/>
      <c r="R3194" s="8"/>
      <c r="S3194" s="8"/>
      <c r="T3194" s="14">
        <v>0</v>
      </c>
    </row>
    <row r="3195" spans="1:20" ht="23.25" thickBot="1" x14ac:dyDescent="0.3">
      <c r="A3195" s="4" t="s">
        <v>594</v>
      </c>
      <c r="B3195" s="4" t="s">
        <v>223</v>
      </c>
      <c r="C3195" s="4" t="s">
        <v>224</v>
      </c>
      <c r="D3195" s="4" t="s">
        <v>606</v>
      </c>
      <c r="E3195" s="4" t="s">
        <v>607</v>
      </c>
      <c r="F3195" s="4" t="s">
        <v>56</v>
      </c>
      <c r="G3195" s="4" t="s">
        <v>57</v>
      </c>
      <c r="H3195" s="11">
        <v>778.8</v>
      </c>
      <c r="I3195" s="12"/>
      <c r="J3195" s="12"/>
      <c r="K3195" s="12"/>
      <c r="L3195" s="12"/>
      <c r="M3195" s="12"/>
      <c r="N3195" s="12"/>
      <c r="O3195" s="12"/>
      <c r="P3195" s="12"/>
      <c r="Q3195" s="15">
        <v>0</v>
      </c>
      <c r="R3195" s="11">
        <v>259.68</v>
      </c>
      <c r="S3195" s="11">
        <v>1381.6</v>
      </c>
      <c r="T3195" s="10">
        <v>2420.08</v>
      </c>
    </row>
    <row r="3196" spans="1:20" ht="23.25" thickBot="1" x14ac:dyDescent="0.3">
      <c r="A3196" s="4" t="s">
        <v>594</v>
      </c>
      <c r="B3196" s="4" t="s">
        <v>223</v>
      </c>
      <c r="C3196" s="4" t="s">
        <v>224</v>
      </c>
      <c r="D3196" s="4" t="s">
        <v>610</v>
      </c>
      <c r="E3196" s="4" t="s">
        <v>611</v>
      </c>
      <c r="F3196" s="4" t="s">
        <v>84</v>
      </c>
      <c r="G3196" s="4" t="s">
        <v>85</v>
      </c>
      <c r="H3196" s="8"/>
      <c r="I3196" s="8"/>
      <c r="J3196" s="9">
        <v>10.77</v>
      </c>
      <c r="K3196" s="8"/>
      <c r="L3196" s="8"/>
      <c r="M3196" s="8"/>
      <c r="N3196" s="8"/>
      <c r="O3196" s="8"/>
      <c r="P3196" s="8"/>
      <c r="Q3196" s="8"/>
      <c r="R3196" s="9">
        <v>25.13</v>
      </c>
      <c r="S3196" s="8"/>
      <c r="T3196" s="10">
        <v>35.9</v>
      </c>
    </row>
    <row r="3197" spans="1:20" ht="23.25" thickBot="1" x14ac:dyDescent="0.3">
      <c r="A3197" s="4" t="s">
        <v>594</v>
      </c>
      <c r="B3197" s="4" t="s">
        <v>223</v>
      </c>
      <c r="C3197" s="4" t="s">
        <v>224</v>
      </c>
      <c r="D3197" s="4" t="s">
        <v>610</v>
      </c>
      <c r="E3197" s="4" t="s">
        <v>611</v>
      </c>
      <c r="F3197" s="4" t="s">
        <v>56</v>
      </c>
      <c r="G3197" s="4" t="s">
        <v>57</v>
      </c>
      <c r="H3197" s="12"/>
      <c r="I3197" s="12"/>
      <c r="J3197" s="11">
        <v>194.76</v>
      </c>
      <c r="K3197" s="12"/>
      <c r="L3197" s="12"/>
      <c r="M3197" s="12"/>
      <c r="N3197" s="12"/>
      <c r="O3197" s="12"/>
      <c r="P3197" s="12"/>
      <c r="Q3197" s="12"/>
      <c r="R3197" s="11">
        <v>454.44</v>
      </c>
      <c r="S3197" s="12"/>
      <c r="T3197" s="10">
        <v>649.20000000000005</v>
      </c>
    </row>
    <row r="3198" spans="1:20" ht="15.75" thickBot="1" x14ac:dyDescent="0.3">
      <c r="A3198" s="4" t="s">
        <v>594</v>
      </c>
      <c r="B3198" s="4" t="s">
        <v>223</v>
      </c>
      <c r="C3198" s="4" t="s">
        <v>224</v>
      </c>
      <c r="D3198" s="4" t="s">
        <v>618</v>
      </c>
      <c r="E3198" s="4" t="s">
        <v>619</v>
      </c>
      <c r="F3198" s="4" t="s">
        <v>84</v>
      </c>
      <c r="G3198" s="4" t="s">
        <v>85</v>
      </c>
      <c r="H3198" s="8"/>
      <c r="I3198" s="8"/>
      <c r="J3198" s="8"/>
      <c r="K3198" s="8"/>
      <c r="L3198" s="8"/>
      <c r="M3198" s="8"/>
      <c r="N3198" s="8"/>
      <c r="O3198" s="9">
        <v>6.77</v>
      </c>
      <c r="P3198" s="8"/>
      <c r="Q3198" s="8"/>
      <c r="R3198" s="8"/>
      <c r="S3198" s="8"/>
      <c r="T3198" s="10">
        <v>6.77</v>
      </c>
    </row>
    <row r="3199" spans="1:20" ht="15.75" thickBot="1" x14ac:dyDescent="0.3">
      <c r="A3199" s="4" t="s">
        <v>594</v>
      </c>
      <c r="B3199" s="4" t="s">
        <v>223</v>
      </c>
      <c r="C3199" s="4" t="s">
        <v>224</v>
      </c>
      <c r="D3199" s="4" t="s">
        <v>618</v>
      </c>
      <c r="E3199" s="4" t="s">
        <v>619</v>
      </c>
      <c r="F3199" s="4" t="s">
        <v>56</v>
      </c>
      <c r="G3199" s="4" t="s">
        <v>57</v>
      </c>
      <c r="H3199" s="12"/>
      <c r="I3199" s="12"/>
      <c r="J3199" s="12"/>
      <c r="K3199" s="12"/>
      <c r="L3199" s="12"/>
      <c r="M3199" s="12"/>
      <c r="N3199" s="12"/>
      <c r="O3199" s="11">
        <v>122.48</v>
      </c>
      <c r="P3199" s="12"/>
      <c r="Q3199" s="12"/>
      <c r="R3199" s="12"/>
      <c r="S3199" s="12"/>
      <c r="T3199" s="10">
        <v>122.48</v>
      </c>
    </row>
    <row r="3200" spans="1:20" ht="15.75" thickBot="1" x14ac:dyDescent="0.3">
      <c r="A3200" s="4" t="s">
        <v>594</v>
      </c>
      <c r="B3200" s="4" t="s">
        <v>264</v>
      </c>
      <c r="C3200" s="4" t="s">
        <v>265</v>
      </c>
      <c r="D3200" s="4" t="s">
        <v>618</v>
      </c>
      <c r="E3200" s="4" t="s">
        <v>619</v>
      </c>
      <c r="F3200" s="4" t="s">
        <v>84</v>
      </c>
      <c r="G3200" s="4" t="s">
        <v>85</v>
      </c>
      <c r="H3200" s="8"/>
      <c r="I3200" s="8"/>
      <c r="J3200" s="8"/>
      <c r="K3200" s="8"/>
      <c r="L3200" s="8"/>
      <c r="M3200" s="8"/>
      <c r="N3200" s="8"/>
      <c r="O3200" s="8"/>
      <c r="P3200" s="8"/>
      <c r="Q3200" s="8"/>
      <c r="R3200" s="9">
        <v>28.77</v>
      </c>
      <c r="S3200" s="8"/>
      <c r="T3200" s="10">
        <v>28.77</v>
      </c>
    </row>
    <row r="3201" spans="1:20" ht="15.75" thickBot="1" x14ac:dyDescent="0.3">
      <c r="A3201" s="4" t="s">
        <v>594</v>
      </c>
      <c r="B3201" s="4" t="s">
        <v>264</v>
      </c>
      <c r="C3201" s="4" t="s">
        <v>265</v>
      </c>
      <c r="D3201" s="4" t="s">
        <v>618</v>
      </c>
      <c r="E3201" s="4" t="s">
        <v>619</v>
      </c>
      <c r="F3201" s="4" t="s">
        <v>56</v>
      </c>
      <c r="G3201" s="4" t="s">
        <v>57</v>
      </c>
      <c r="H3201" s="12"/>
      <c r="I3201" s="12"/>
      <c r="J3201" s="12"/>
      <c r="K3201" s="12"/>
      <c r="L3201" s="12"/>
      <c r="M3201" s="12"/>
      <c r="N3201" s="12"/>
      <c r="O3201" s="12"/>
      <c r="P3201" s="12"/>
      <c r="Q3201" s="12"/>
      <c r="R3201" s="11">
        <v>520.24</v>
      </c>
      <c r="S3201" s="12"/>
      <c r="T3201" s="10">
        <v>520.24</v>
      </c>
    </row>
    <row r="3202" spans="1:20" ht="15.75" thickBot="1" x14ac:dyDescent="0.3">
      <c r="A3202" s="4" t="s">
        <v>594</v>
      </c>
      <c r="B3202" s="4" t="s">
        <v>164</v>
      </c>
      <c r="C3202" s="4" t="s">
        <v>165</v>
      </c>
      <c r="D3202" s="4" t="s">
        <v>618</v>
      </c>
      <c r="E3202" s="4" t="s">
        <v>619</v>
      </c>
      <c r="F3202" s="4" t="s">
        <v>84</v>
      </c>
      <c r="G3202" s="4" t="s">
        <v>85</v>
      </c>
      <c r="H3202" s="8"/>
      <c r="I3202" s="8"/>
      <c r="J3202" s="8"/>
      <c r="K3202" s="8"/>
      <c r="L3202" s="9">
        <v>5.08</v>
      </c>
      <c r="M3202" s="8"/>
      <c r="N3202" s="8"/>
      <c r="O3202" s="8"/>
      <c r="P3202" s="8"/>
      <c r="Q3202" s="8"/>
      <c r="R3202" s="8"/>
      <c r="S3202" s="8"/>
      <c r="T3202" s="10">
        <v>5.08</v>
      </c>
    </row>
    <row r="3203" spans="1:20" ht="15.75" thickBot="1" x14ac:dyDescent="0.3">
      <c r="A3203" s="4" t="s">
        <v>594</v>
      </c>
      <c r="B3203" s="4" t="s">
        <v>164</v>
      </c>
      <c r="C3203" s="4" t="s">
        <v>165</v>
      </c>
      <c r="D3203" s="4" t="s">
        <v>618</v>
      </c>
      <c r="E3203" s="4" t="s">
        <v>619</v>
      </c>
      <c r="F3203" s="4" t="s">
        <v>56</v>
      </c>
      <c r="G3203" s="4" t="s">
        <v>57</v>
      </c>
      <c r="H3203" s="12"/>
      <c r="I3203" s="12"/>
      <c r="J3203" s="12"/>
      <c r="K3203" s="12"/>
      <c r="L3203" s="11">
        <v>91.86</v>
      </c>
      <c r="M3203" s="12"/>
      <c r="N3203" s="12"/>
      <c r="O3203" s="12"/>
      <c r="P3203" s="12"/>
      <c r="Q3203" s="12"/>
      <c r="R3203" s="12"/>
      <c r="S3203" s="12"/>
      <c r="T3203" s="10">
        <v>91.86</v>
      </c>
    </row>
    <row r="3204" spans="1:20" ht="15.75" thickBot="1" x14ac:dyDescent="0.3">
      <c r="A3204" s="4" t="s">
        <v>594</v>
      </c>
      <c r="B3204" s="4" t="s">
        <v>170</v>
      </c>
      <c r="C3204" s="4" t="s">
        <v>171</v>
      </c>
      <c r="D3204" s="4" t="s">
        <v>600</v>
      </c>
      <c r="E3204" s="4" t="s">
        <v>601</v>
      </c>
      <c r="F3204" s="4" t="s">
        <v>92</v>
      </c>
      <c r="G3204" s="4" t="s">
        <v>93</v>
      </c>
      <c r="H3204" s="8"/>
      <c r="I3204" s="8"/>
      <c r="J3204" s="8"/>
      <c r="K3204" s="8"/>
      <c r="L3204" s="9">
        <v>1504.71</v>
      </c>
      <c r="M3204" s="9">
        <v>-258.22000000000003</v>
      </c>
      <c r="N3204" s="8"/>
      <c r="O3204" s="8"/>
      <c r="P3204" s="8"/>
      <c r="Q3204" s="8"/>
      <c r="R3204" s="8"/>
      <c r="S3204" s="8"/>
      <c r="T3204" s="10">
        <v>1246.49</v>
      </c>
    </row>
    <row r="3205" spans="1:20" ht="15.75" thickBot="1" x14ac:dyDescent="0.3">
      <c r="A3205" s="4" t="s">
        <v>594</v>
      </c>
      <c r="B3205" s="4" t="s">
        <v>170</v>
      </c>
      <c r="C3205" s="4" t="s">
        <v>171</v>
      </c>
      <c r="D3205" s="4" t="s">
        <v>600</v>
      </c>
      <c r="E3205" s="4" t="s">
        <v>601</v>
      </c>
      <c r="F3205" s="4" t="s">
        <v>84</v>
      </c>
      <c r="G3205" s="4" t="s">
        <v>85</v>
      </c>
      <c r="H3205" s="12"/>
      <c r="I3205" s="12"/>
      <c r="J3205" s="12"/>
      <c r="K3205" s="12"/>
      <c r="L3205" s="12"/>
      <c r="M3205" s="11">
        <v>76.81</v>
      </c>
      <c r="N3205" s="12"/>
      <c r="O3205" s="12"/>
      <c r="P3205" s="12"/>
      <c r="Q3205" s="11">
        <v>20.14</v>
      </c>
      <c r="R3205" s="12"/>
      <c r="S3205" s="12"/>
      <c r="T3205" s="10">
        <v>96.95</v>
      </c>
    </row>
    <row r="3206" spans="1:20" ht="15.75" thickBot="1" x14ac:dyDescent="0.3">
      <c r="A3206" s="4" t="s">
        <v>594</v>
      </c>
      <c r="B3206" s="4" t="s">
        <v>170</v>
      </c>
      <c r="C3206" s="4" t="s">
        <v>171</v>
      </c>
      <c r="D3206" s="4" t="s">
        <v>600</v>
      </c>
      <c r="E3206" s="4" t="s">
        <v>601</v>
      </c>
      <c r="F3206" s="4" t="s">
        <v>102</v>
      </c>
      <c r="G3206" s="4" t="s">
        <v>103</v>
      </c>
      <c r="H3206" s="8"/>
      <c r="I3206" s="8"/>
      <c r="J3206" s="8"/>
      <c r="K3206" s="8"/>
      <c r="L3206" s="9">
        <v>52.08</v>
      </c>
      <c r="M3206" s="8"/>
      <c r="N3206" s="8"/>
      <c r="O3206" s="8"/>
      <c r="P3206" s="8"/>
      <c r="Q3206" s="8"/>
      <c r="R3206" s="8"/>
      <c r="S3206" s="8"/>
      <c r="T3206" s="10">
        <v>52.08</v>
      </c>
    </row>
    <row r="3207" spans="1:20" ht="15.75" thickBot="1" x14ac:dyDescent="0.3">
      <c r="A3207" s="4" t="s">
        <v>594</v>
      </c>
      <c r="B3207" s="4" t="s">
        <v>170</v>
      </c>
      <c r="C3207" s="4" t="s">
        <v>171</v>
      </c>
      <c r="D3207" s="4" t="s">
        <v>600</v>
      </c>
      <c r="E3207" s="4" t="s">
        <v>601</v>
      </c>
      <c r="F3207" s="4" t="s">
        <v>56</v>
      </c>
      <c r="G3207" s="4" t="s">
        <v>57</v>
      </c>
      <c r="H3207" s="12"/>
      <c r="I3207" s="12"/>
      <c r="J3207" s="12"/>
      <c r="K3207" s="12"/>
      <c r="L3207" s="12"/>
      <c r="M3207" s="11">
        <v>1388.74</v>
      </c>
      <c r="N3207" s="12"/>
      <c r="O3207" s="12"/>
      <c r="P3207" s="12"/>
      <c r="Q3207" s="11">
        <v>291.8</v>
      </c>
      <c r="R3207" s="12"/>
      <c r="S3207" s="12"/>
      <c r="T3207" s="10">
        <v>1680.54</v>
      </c>
    </row>
    <row r="3208" spans="1:20" ht="15.75" thickBot="1" x14ac:dyDescent="0.3">
      <c r="A3208" s="4" t="s">
        <v>594</v>
      </c>
      <c r="B3208" s="4" t="s">
        <v>170</v>
      </c>
      <c r="C3208" s="4" t="s">
        <v>171</v>
      </c>
      <c r="D3208" s="4" t="s">
        <v>600</v>
      </c>
      <c r="E3208" s="4" t="s">
        <v>601</v>
      </c>
      <c r="F3208" s="4" t="s">
        <v>68</v>
      </c>
      <c r="G3208" s="4" t="s">
        <v>69</v>
      </c>
      <c r="H3208" s="8"/>
      <c r="I3208" s="8"/>
      <c r="J3208" s="8"/>
      <c r="K3208" s="8"/>
      <c r="L3208" s="8"/>
      <c r="M3208" s="8"/>
      <c r="N3208" s="8"/>
      <c r="O3208" s="8"/>
      <c r="P3208" s="8"/>
      <c r="Q3208" s="9">
        <v>72.25</v>
      </c>
      <c r="R3208" s="8"/>
      <c r="S3208" s="8"/>
      <c r="T3208" s="10">
        <v>72.25</v>
      </c>
    </row>
    <row r="3209" spans="1:20" ht="15.75" thickBot="1" x14ac:dyDescent="0.3">
      <c r="A3209" s="4" t="s">
        <v>594</v>
      </c>
      <c r="B3209" s="4" t="s">
        <v>170</v>
      </c>
      <c r="C3209" s="4" t="s">
        <v>171</v>
      </c>
      <c r="D3209" s="4" t="s">
        <v>604</v>
      </c>
      <c r="E3209" s="4" t="s">
        <v>605</v>
      </c>
      <c r="F3209" s="4" t="s">
        <v>84</v>
      </c>
      <c r="G3209" s="4" t="s">
        <v>85</v>
      </c>
      <c r="H3209" s="12"/>
      <c r="I3209" s="12"/>
      <c r="J3209" s="12"/>
      <c r="K3209" s="12"/>
      <c r="L3209" s="12"/>
      <c r="M3209" s="12"/>
      <c r="N3209" s="12"/>
      <c r="O3209" s="12"/>
      <c r="P3209" s="12"/>
      <c r="Q3209" s="12"/>
      <c r="R3209" s="12"/>
      <c r="S3209" s="11">
        <v>-715.75</v>
      </c>
      <c r="T3209" s="10">
        <v>-715.75</v>
      </c>
    </row>
    <row r="3210" spans="1:20" ht="15.75" thickBot="1" x14ac:dyDescent="0.3">
      <c r="A3210" s="4" t="s">
        <v>594</v>
      </c>
      <c r="B3210" s="4" t="s">
        <v>170</v>
      </c>
      <c r="C3210" s="4" t="s">
        <v>171</v>
      </c>
      <c r="D3210" s="4" t="s">
        <v>604</v>
      </c>
      <c r="E3210" s="4" t="s">
        <v>605</v>
      </c>
      <c r="F3210" s="4" t="s">
        <v>44</v>
      </c>
      <c r="G3210" s="4" t="s">
        <v>45</v>
      </c>
      <c r="H3210" s="9">
        <v>51.2</v>
      </c>
      <c r="I3210" s="9">
        <v>64</v>
      </c>
      <c r="J3210" s="8"/>
      <c r="K3210" s="9">
        <v>51.2</v>
      </c>
      <c r="L3210" s="9">
        <v>64</v>
      </c>
      <c r="M3210" s="9">
        <v>53.68</v>
      </c>
      <c r="N3210" s="8"/>
      <c r="O3210" s="9">
        <v>120.6</v>
      </c>
      <c r="P3210" s="9">
        <v>53.6</v>
      </c>
      <c r="Q3210" s="9">
        <v>53.6</v>
      </c>
      <c r="R3210" s="8"/>
      <c r="S3210" s="9">
        <v>67</v>
      </c>
      <c r="T3210" s="10">
        <v>578.88</v>
      </c>
    </row>
    <row r="3211" spans="1:20" ht="15.75" thickBot="1" x14ac:dyDescent="0.3">
      <c r="A3211" s="4" t="s">
        <v>594</v>
      </c>
      <c r="B3211" s="4" t="s">
        <v>170</v>
      </c>
      <c r="C3211" s="4" t="s">
        <v>171</v>
      </c>
      <c r="D3211" s="4" t="s">
        <v>604</v>
      </c>
      <c r="E3211" s="4" t="s">
        <v>605</v>
      </c>
      <c r="F3211" s="4" t="s">
        <v>138</v>
      </c>
      <c r="G3211" s="4" t="s">
        <v>139</v>
      </c>
      <c r="H3211" s="12"/>
      <c r="I3211" s="12"/>
      <c r="J3211" s="12"/>
      <c r="K3211" s="12"/>
      <c r="L3211" s="12"/>
      <c r="M3211" s="12"/>
      <c r="N3211" s="12"/>
      <c r="O3211" s="12"/>
      <c r="P3211" s="12"/>
      <c r="Q3211" s="12"/>
      <c r="R3211" s="12"/>
      <c r="S3211" s="11">
        <v>120.6</v>
      </c>
      <c r="T3211" s="10">
        <v>120.6</v>
      </c>
    </row>
    <row r="3212" spans="1:20" ht="15.75" thickBot="1" x14ac:dyDescent="0.3">
      <c r="A3212" s="4" t="s">
        <v>594</v>
      </c>
      <c r="B3212" s="4" t="s">
        <v>170</v>
      </c>
      <c r="C3212" s="4" t="s">
        <v>171</v>
      </c>
      <c r="D3212" s="4" t="s">
        <v>604</v>
      </c>
      <c r="E3212" s="4" t="s">
        <v>605</v>
      </c>
      <c r="F3212" s="4" t="s">
        <v>104</v>
      </c>
      <c r="G3212" s="4" t="s">
        <v>105</v>
      </c>
      <c r="H3212" s="8"/>
      <c r="I3212" s="8"/>
      <c r="J3212" s="8"/>
      <c r="K3212" s="8"/>
      <c r="L3212" s="8"/>
      <c r="M3212" s="8"/>
      <c r="N3212" s="8"/>
      <c r="O3212" s="8"/>
      <c r="P3212" s="8"/>
      <c r="Q3212" s="8"/>
      <c r="R3212" s="8"/>
      <c r="S3212" s="9">
        <v>-400.01</v>
      </c>
      <c r="T3212" s="10">
        <v>-400.01</v>
      </c>
    </row>
    <row r="3213" spans="1:20" ht="15.75" thickBot="1" x14ac:dyDescent="0.3">
      <c r="A3213" s="4" t="s">
        <v>594</v>
      </c>
      <c r="B3213" s="4" t="s">
        <v>170</v>
      </c>
      <c r="C3213" s="4" t="s">
        <v>171</v>
      </c>
      <c r="D3213" s="4" t="s">
        <v>604</v>
      </c>
      <c r="E3213" s="4" t="s">
        <v>605</v>
      </c>
      <c r="F3213" s="4" t="s">
        <v>106</v>
      </c>
      <c r="G3213" s="4" t="s">
        <v>107</v>
      </c>
      <c r="H3213" s="12"/>
      <c r="I3213" s="12"/>
      <c r="J3213" s="12"/>
      <c r="K3213" s="12"/>
      <c r="L3213" s="12"/>
      <c r="M3213" s="12"/>
      <c r="N3213" s="12"/>
      <c r="O3213" s="12"/>
      <c r="P3213" s="12"/>
      <c r="Q3213" s="12"/>
      <c r="R3213" s="12"/>
      <c r="S3213" s="11">
        <v>-9007.1299999999992</v>
      </c>
      <c r="T3213" s="10">
        <v>-9007.1299999999992</v>
      </c>
    </row>
    <row r="3214" spans="1:20" ht="15.75" thickBot="1" x14ac:dyDescent="0.3">
      <c r="A3214" s="4" t="s">
        <v>594</v>
      </c>
      <c r="B3214" s="4" t="s">
        <v>170</v>
      </c>
      <c r="C3214" s="4" t="s">
        <v>171</v>
      </c>
      <c r="D3214" s="4" t="s">
        <v>604</v>
      </c>
      <c r="E3214" s="4" t="s">
        <v>605</v>
      </c>
      <c r="F3214" s="4" t="s">
        <v>108</v>
      </c>
      <c r="G3214" s="4" t="s">
        <v>109</v>
      </c>
      <c r="H3214" s="8"/>
      <c r="I3214" s="8"/>
      <c r="J3214" s="8"/>
      <c r="K3214" s="8"/>
      <c r="L3214" s="8"/>
      <c r="M3214" s="8"/>
      <c r="N3214" s="8"/>
      <c r="O3214" s="8"/>
      <c r="P3214" s="8"/>
      <c r="Q3214" s="8"/>
      <c r="R3214" s="8"/>
      <c r="S3214" s="9">
        <v>-3534.36</v>
      </c>
      <c r="T3214" s="10">
        <v>-3534.36</v>
      </c>
    </row>
    <row r="3215" spans="1:20" ht="15.75" thickBot="1" x14ac:dyDescent="0.3">
      <c r="A3215" s="4" t="s">
        <v>594</v>
      </c>
      <c r="B3215" s="4" t="s">
        <v>170</v>
      </c>
      <c r="C3215" s="4" t="s">
        <v>171</v>
      </c>
      <c r="D3215" s="4" t="s">
        <v>604</v>
      </c>
      <c r="E3215" s="4" t="s">
        <v>605</v>
      </c>
      <c r="F3215" s="4" t="s">
        <v>158</v>
      </c>
      <c r="G3215" s="4" t="s">
        <v>159</v>
      </c>
      <c r="H3215" s="12"/>
      <c r="I3215" s="12"/>
      <c r="J3215" s="12"/>
      <c r="K3215" s="12"/>
      <c r="L3215" s="12"/>
      <c r="M3215" s="12"/>
      <c r="N3215" s="12"/>
      <c r="O3215" s="12"/>
      <c r="P3215" s="12"/>
      <c r="Q3215" s="12"/>
      <c r="R3215" s="12"/>
      <c r="S3215" s="11">
        <v>-1461.6</v>
      </c>
      <c r="T3215" s="10">
        <v>-1461.6</v>
      </c>
    </row>
    <row r="3216" spans="1:20" ht="15.75" thickBot="1" x14ac:dyDescent="0.3">
      <c r="A3216" s="4" t="s">
        <v>594</v>
      </c>
      <c r="B3216" s="4" t="s">
        <v>170</v>
      </c>
      <c r="C3216" s="4" t="s">
        <v>171</v>
      </c>
      <c r="D3216" s="4" t="s">
        <v>604</v>
      </c>
      <c r="E3216" s="4" t="s">
        <v>605</v>
      </c>
      <c r="F3216" s="4" t="s">
        <v>243</v>
      </c>
      <c r="G3216" s="4" t="s">
        <v>244</v>
      </c>
      <c r="H3216" s="8"/>
      <c r="I3216" s="8"/>
      <c r="J3216" s="8"/>
      <c r="K3216" s="8"/>
      <c r="L3216" s="8"/>
      <c r="M3216" s="8"/>
      <c r="N3216" s="8"/>
      <c r="O3216" s="8"/>
      <c r="P3216" s="8"/>
      <c r="Q3216" s="8"/>
      <c r="R3216" s="8"/>
      <c r="S3216" s="9">
        <v>-64.290000000000006</v>
      </c>
      <c r="T3216" s="10">
        <v>-64.290000000000006</v>
      </c>
    </row>
    <row r="3217" spans="1:20" ht="23.25" thickBot="1" x14ac:dyDescent="0.3">
      <c r="A3217" s="4" t="s">
        <v>594</v>
      </c>
      <c r="B3217" s="4" t="s">
        <v>170</v>
      </c>
      <c r="C3217" s="4" t="s">
        <v>171</v>
      </c>
      <c r="D3217" s="4" t="s">
        <v>606</v>
      </c>
      <c r="E3217" s="4" t="s">
        <v>607</v>
      </c>
      <c r="F3217" s="4" t="s">
        <v>44</v>
      </c>
      <c r="G3217" s="4" t="s">
        <v>45</v>
      </c>
      <c r="H3217" s="12"/>
      <c r="I3217" s="12"/>
      <c r="J3217" s="11">
        <v>51.2</v>
      </c>
      <c r="K3217" s="12"/>
      <c r="L3217" s="12"/>
      <c r="M3217" s="12"/>
      <c r="N3217" s="12"/>
      <c r="O3217" s="12"/>
      <c r="P3217" s="12"/>
      <c r="Q3217" s="12"/>
      <c r="R3217" s="12"/>
      <c r="S3217" s="12"/>
      <c r="T3217" s="10">
        <v>51.2</v>
      </c>
    </row>
    <row r="3218" spans="1:20" ht="23.25" thickBot="1" x14ac:dyDescent="0.3">
      <c r="A3218" s="4" t="s">
        <v>594</v>
      </c>
      <c r="B3218" s="4" t="s">
        <v>170</v>
      </c>
      <c r="C3218" s="4" t="s">
        <v>171</v>
      </c>
      <c r="D3218" s="4" t="s">
        <v>606</v>
      </c>
      <c r="E3218" s="4" t="s">
        <v>607</v>
      </c>
      <c r="F3218" s="4" t="s">
        <v>124</v>
      </c>
      <c r="G3218" s="4" t="s">
        <v>125</v>
      </c>
      <c r="H3218" s="9">
        <v>586.4</v>
      </c>
      <c r="I3218" s="8"/>
      <c r="J3218" s="8"/>
      <c r="K3218" s="8"/>
      <c r="L3218" s="8"/>
      <c r="M3218" s="8"/>
      <c r="N3218" s="8"/>
      <c r="O3218" s="8"/>
      <c r="P3218" s="8"/>
      <c r="Q3218" s="8"/>
      <c r="R3218" s="8"/>
      <c r="S3218" s="8"/>
      <c r="T3218" s="10">
        <v>586.4</v>
      </c>
    </row>
    <row r="3219" spans="1:20" ht="23.25" thickBot="1" x14ac:dyDescent="0.3">
      <c r="A3219" s="4" t="s">
        <v>594</v>
      </c>
      <c r="B3219" s="4" t="s">
        <v>170</v>
      </c>
      <c r="C3219" s="4" t="s">
        <v>171</v>
      </c>
      <c r="D3219" s="4" t="s">
        <v>610</v>
      </c>
      <c r="E3219" s="4" t="s">
        <v>611</v>
      </c>
      <c r="F3219" s="4" t="s">
        <v>256</v>
      </c>
      <c r="G3219" s="4" t="s">
        <v>257</v>
      </c>
      <c r="H3219" s="12"/>
      <c r="I3219" s="12"/>
      <c r="J3219" s="12"/>
      <c r="K3219" s="12"/>
      <c r="L3219" s="12"/>
      <c r="M3219" s="12"/>
      <c r="N3219" s="12"/>
      <c r="O3219" s="12"/>
      <c r="P3219" s="12"/>
      <c r="Q3219" s="12"/>
      <c r="R3219" s="11">
        <v>351.4</v>
      </c>
      <c r="S3219" s="12"/>
      <c r="T3219" s="10">
        <v>351.4</v>
      </c>
    </row>
    <row r="3220" spans="1:20" ht="15.75" thickBot="1" x14ac:dyDescent="0.3">
      <c r="A3220" s="4" t="s">
        <v>594</v>
      </c>
      <c r="B3220" s="4" t="s">
        <v>170</v>
      </c>
      <c r="C3220" s="4" t="s">
        <v>171</v>
      </c>
      <c r="D3220" s="4" t="s">
        <v>618</v>
      </c>
      <c r="E3220" s="4" t="s">
        <v>619</v>
      </c>
      <c r="F3220" s="4" t="s">
        <v>84</v>
      </c>
      <c r="G3220" s="4" t="s">
        <v>85</v>
      </c>
      <c r="H3220" s="9">
        <v>7.61</v>
      </c>
      <c r="I3220" s="8"/>
      <c r="J3220" s="8"/>
      <c r="K3220" s="8"/>
      <c r="L3220" s="8"/>
      <c r="M3220" s="8"/>
      <c r="N3220" s="8"/>
      <c r="O3220" s="9">
        <v>3.39</v>
      </c>
      <c r="P3220" s="8"/>
      <c r="Q3220" s="8"/>
      <c r="R3220" s="8"/>
      <c r="S3220" s="8"/>
      <c r="T3220" s="10">
        <v>11</v>
      </c>
    </row>
    <row r="3221" spans="1:20" ht="15.75" thickBot="1" x14ac:dyDescent="0.3">
      <c r="A3221" s="4" t="s">
        <v>594</v>
      </c>
      <c r="B3221" s="4" t="s">
        <v>170</v>
      </c>
      <c r="C3221" s="4" t="s">
        <v>171</v>
      </c>
      <c r="D3221" s="4" t="s">
        <v>618</v>
      </c>
      <c r="E3221" s="4" t="s">
        <v>619</v>
      </c>
      <c r="F3221" s="4" t="s">
        <v>56</v>
      </c>
      <c r="G3221" s="4" t="s">
        <v>57</v>
      </c>
      <c r="H3221" s="11">
        <v>137.58000000000001</v>
      </c>
      <c r="I3221" s="12"/>
      <c r="J3221" s="12"/>
      <c r="K3221" s="12"/>
      <c r="L3221" s="12"/>
      <c r="M3221" s="12"/>
      <c r="N3221" s="12"/>
      <c r="O3221" s="11">
        <v>61.24</v>
      </c>
      <c r="P3221" s="12"/>
      <c r="Q3221" s="12"/>
      <c r="R3221" s="12"/>
      <c r="S3221" s="12"/>
      <c r="T3221" s="10">
        <v>198.82</v>
      </c>
    </row>
    <row r="3222" spans="1:20" ht="15.75" thickBot="1" x14ac:dyDescent="0.3">
      <c r="A3222" s="4" t="s">
        <v>594</v>
      </c>
      <c r="B3222" s="4" t="s">
        <v>292</v>
      </c>
      <c r="C3222" s="4" t="s">
        <v>293</v>
      </c>
      <c r="D3222" s="4" t="s">
        <v>599</v>
      </c>
      <c r="E3222" s="4" t="s">
        <v>598</v>
      </c>
      <c r="F3222" s="4" t="s">
        <v>140</v>
      </c>
      <c r="G3222" s="4" t="s">
        <v>141</v>
      </c>
      <c r="H3222" s="8"/>
      <c r="I3222" s="8"/>
      <c r="J3222" s="8"/>
      <c r="K3222" s="8"/>
      <c r="L3222" s="8"/>
      <c r="M3222" s="9">
        <v>240</v>
      </c>
      <c r="N3222" s="9">
        <v>480</v>
      </c>
      <c r="O3222" s="8"/>
      <c r="P3222" s="8"/>
      <c r="Q3222" s="8"/>
      <c r="R3222" s="8"/>
      <c r="S3222" s="8"/>
      <c r="T3222" s="10">
        <v>720</v>
      </c>
    </row>
    <row r="3223" spans="1:20" ht="15.75" thickBot="1" x14ac:dyDescent="0.3">
      <c r="A3223" s="4" t="s">
        <v>594</v>
      </c>
      <c r="B3223" s="4" t="s">
        <v>292</v>
      </c>
      <c r="C3223" s="4" t="s">
        <v>293</v>
      </c>
      <c r="D3223" s="4" t="s">
        <v>614</v>
      </c>
      <c r="E3223" s="4" t="s">
        <v>615</v>
      </c>
      <c r="F3223" s="4" t="s">
        <v>140</v>
      </c>
      <c r="G3223" s="4" t="s">
        <v>141</v>
      </c>
      <c r="H3223" s="12"/>
      <c r="I3223" s="12"/>
      <c r="J3223" s="12"/>
      <c r="K3223" s="12"/>
      <c r="L3223" s="12"/>
      <c r="M3223" s="12"/>
      <c r="N3223" s="12"/>
      <c r="O3223" s="11">
        <v>120</v>
      </c>
      <c r="P3223" s="12"/>
      <c r="Q3223" s="12"/>
      <c r="R3223" s="12"/>
      <c r="S3223" s="12"/>
      <c r="T3223" s="10">
        <v>120</v>
      </c>
    </row>
    <row r="3224" spans="1:20" ht="15.75" thickBot="1" x14ac:dyDescent="0.3">
      <c r="A3224" s="4" t="s">
        <v>594</v>
      </c>
      <c r="B3224" s="4" t="s">
        <v>292</v>
      </c>
      <c r="C3224" s="4" t="s">
        <v>293</v>
      </c>
      <c r="D3224" s="4" t="s">
        <v>618</v>
      </c>
      <c r="E3224" s="4" t="s">
        <v>619</v>
      </c>
      <c r="F3224" s="4" t="s">
        <v>65</v>
      </c>
      <c r="G3224" s="4" t="s">
        <v>66</v>
      </c>
      <c r="H3224" s="8"/>
      <c r="I3224" s="8"/>
      <c r="J3224" s="8"/>
      <c r="K3224" s="8"/>
      <c r="L3224" s="9">
        <v>161.74</v>
      </c>
      <c r="M3224" s="8"/>
      <c r="N3224" s="8"/>
      <c r="O3224" s="8"/>
      <c r="P3224" s="8"/>
      <c r="Q3224" s="8"/>
      <c r="R3224" s="8"/>
      <c r="S3224" s="8"/>
      <c r="T3224" s="10">
        <v>161.74</v>
      </c>
    </row>
    <row r="3225" spans="1:20" ht="15.75" thickBot="1" x14ac:dyDescent="0.3">
      <c r="A3225" s="4" t="s">
        <v>594</v>
      </c>
      <c r="B3225" s="4" t="s">
        <v>292</v>
      </c>
      <c r="C3225" s="4" t="s">
        <v>293</v>
      </c>
      <c r="D3225" s="4" t="s">
        <v>618</v>
      </c>
      <c r="E3225" s="4" t="s">
        <v>619</v>
      </c>
      <c r="F3225" s="4" t="s">
        <v>56</v>
      </c>
      <c r="G3225" s="4" t="s">
        <v>57</v>
      </c>
      <c r="H3225" s="11">
        <v>122.42</v>
      </c>
      <c r="I3225" s="11">
        <v>68.790000000000006</v>
      </c>
      <c r="J3225" s="12"/>
      <c r="K3225" s="12"/>
      <c r="L3225" s="12"/>
      <c r="M3225" s="12"/>
      <c r="N3225" s="12"/>
      <c r="O3225" s="11">
        <v>206.46</v>
      </c>
      <c r="P3225" s="12"/>
      <c r="Q3225" s="12"/>
      <c r="R3225" s="12"/>
      <c r="S3225" s="12"/>
      <c r="T3225" s="10">
        <v>397.67</v>
      </c>
    </row>
    <row r="3226" spans="1:20" ht="15.75" thickBot="1" x14ac:dyDescent="0.3">
      <c r="A3226" s="4" t="s">
        <v>594</v>
      </c>
      <c r="B3226" s="4" t="s">
        <v>292</v>
      </c>
      <c r="C3226" s="4" t="s">
        <v>293</v>
      </c>
      <c r="D3226" s="4" t="s">
        <v>618</v>
      </c>
      <c r="E3226" s="4" t="s">
        <v>619</v>
      </c>
      <c r="F3226" s="4" t="s">
        <v>68</v>
      </c>
      <c r="G3226" s="4" t="s">
        <v>69</v>
      </c>
      <c r="H3226" s="8"/>
      <c r="I3226" s="9">
        <v>34.08</v>
      </c>
      <c r="J3226" s="8"/>
      <c r="K3226" s="8"/>
      <c r="L3226" s="8"/>
      <c r="M3226" s="8"/>
      <c r="N3226" s="8"/>
      <c r="O3226" s="8"/>
      <c r="P3226" s="8"/>
      <c r="Q3226" s="8"/>
      <c r="R3226" s="9">
        <v>295.45999999999998</v>
      </c>
      <c r="S3226" s="8"/>
      <c r="T3226" s="10">
        <v>329.54</v>
      </c>
    </row>
    <row r="3227" spans="1:20" ht="15.75" thickBot="1" x14ac:dyDescent="0.3">
      <c r="A3227" s="4" t="s">
        <v>594</v>
      </c>
      <c r="B3227" s="4" t="s">
        <v>294</v>
      </c>
      <c r="C3227" s="4" t="s">
        <v>295</v>
      </c>
      <c r="D3227" s="4" t="s">
        <v>618</v>
      </c>
      <c r="E3227" s="4" t="s">
        <v>619</v>
      </c>
      <c r="F3227" s="4" t="s">
        <v>84</v>
      </c>
      <c r="G3227" s="4" t="s">
        <v>85</v>
      </c>
      <c r="H3227" s="12"/>
      <c r="I3227" s="12"/>
      <c r="J3227" s="12"/>
      <c r="K3227" s="12"/>
      <c r="L3227" s="12"/>
      <c r="M3227" s="11">
        <v>1.8</v>
      </c>
      <c r="N3227" s="12"/>
      <c r="O3227" s="12"/>
      <c r="P3227" s="12"/>
      <c r="Q3227" s="11">
        <v>3.59</v>
      </c>
      <c r="R3227" s="11">
        <v>0.9</v>
      </c>
      <c r="S3227" s="12"/>
      <c r="T3227" s="10">
        <v>6.29</v>
      </c>
    </row>
    <row r="3228" spans="1:20" ht="15.75" thickBot="1" x14ac:dyDescent="0.3">
      <c r="A3228" s="4" t="s">
        <v>594</v>
      </c>
      <c r="B3228" s="4" t="s">
        <v>294</v>
      </c>
      <c r="C3228" s="4" t="s">
        <v>295</v>
      </c>
      <c r="D3228" s="4" t="s">
        <v>618</v>
      </c>
      <c r="E3228" s="4" t="s">
        <v>619</v>
      </c>
      <c r="F3228" s="4" t="s">
        <v>56</v>
      </c>
      <c r="G3228" s="4" t="s">
        <v>57</v>
      </c>
      <c r="H3228" s="8"/>
      <c r="I3228" s="8"/>
      <c r="J3228" s="8"/>
      <c r="K3228" s="8"/>
      <c r="L3228" s="8"/>
      <c r="M3228" s="9">
        <v>32.46</v>
      </c>
      <c r="N3228" s="8"/>
      <c r="O3228" s="8"/>
      <c r="P3228" s="8"/>
      <c r="Q3228" s="9">
        <v>64.92</v>
      </c>
      <c r="R3228" s="9">
        <v>16.23</v>
      </c>
      <c r="S3228" s="8"/>
      <c r="T3228" s="10">
        <v>113.61</v>
      </c>
    </row>
    <row r="3229" spans="1:20" ht="15.75" thickBot="1" x14ac:dyDescent="0.3">
      <c r="A3229" s="4" t="s">
        <v>630</v>
      </c>
      <c r="B3229" s="4" t="s">
        <v>631</v>
      </c>
      <c r="C3229" s="4" t="s">
        <v>632</v>
      </c>
      <c r="D3229" s="4" t="s">
        <v>633</v>
      </c>
      <c r="E3229" s="4" t="s">
        <v>634</v>
      </c>
      <c r="F3229" s="4" t="s">
        <v>61</v>
      </c>
      <c r="G3229" s="4" t="s">
        <v>62</v>
      </c>
      <c r="H3229" s="12"/>
      <c r="I3229" s="12"/>
      <c r="J3229" s="12"/>
      <c r="K3229" s="12"/>
      <c r="L3229" s="12"/>
      <c r="M3229" s="12"/>
      <c r="N3229" s="11">
        <v>13115.99</v>
      </c>
      <c r="O3229" s="12"/>
      <c r="P3229" s="12"/>
      <c r="Q3229" s="12"/>
      <c r="R3229" s="12"/>
      <c r="S3229" s="12"/>
      <c r="T3229" s="10">
        <v>13115.99</v>
      </c>
    </row>
    <row r="3230" spans="1:20" ht="15.75" thickBot="1" x14ac:dyDescent="0.3">
      <c r="A3230" s="4" t="s">
        <v>630</v>
      </c>
      <c r="B3230" s="4" t="s">
        <v>631</v>
      </c>
      <c r="C3230" s="4" t="s">
        <v>632</v>
      </c>
      <c r="D3230" s="4" t="s">
        <v>633</v>
      </c>
      <c r="E3230" s="4" t="s">
        <v>634</v>
      </c>
      <c r="F3230" s="4" t="s">
        <v>44</v>
      </c>
      <c r="G3230" s="4" t="s">
        <v>45</v>
      </c>
      <c r="H3230" s="8"/>
      <c r="I3230" s="8"/>
      <c r="J3230" s="8"/>
      <c r="K3230" s="8"/>
      <c r="L3230" s="8"/>
      <c r="M3230" s="8"/>
      <c r="N3230" s="9">
        <v>1312.5</v>
      </c>
      <c r="O3230" s="8"/>
      <c r="P3230" s="8"/>
      <c r="Q3230" s="8"/>
      <c r="R3230" s="9">
        <v>7800</v>
      </c>
      <c r="S3230" s="8"/>
      <c r="T3230" s="10">
        <v>9112.5</v>
      </c>
    </row>
    <row r="3231" spans="1:20" ht="15.75" thickBot="1" x14ac:dyDescent="0.3">
      <c r="A3231" s="4" t="s">
        <v>630</v>
      </c>
      <c r="B3231" s="4" t="s">
        <v>631</v>
      </c>
      <c r="C3231" s="4" t="s">
        <v>632</v>
      </c>
      <c r="D3231" s="4" t="s">
        <v>635</v>
      </c>
      <c r="E3231" s="4" t="s">
        <v>636</v>
      </c>
      <c r="F3231" s="4" t="s">
        <v>61</v>
      </c>
      <c r="G3231" s="4" t="s">
        <v>62</v>
      </c>
      <c r="H3231" s="12"/>
      <c r="I3231" s="12"/>
      <c r="J3231" s="12"/>
      <c r="K3231" s="12"/>
      <c r="L3231" s="12"/>
      <c r="M3231" s="12"/>
      <c r="N3231" s="11">
        <v>12267.61</v>
      </c>
      <c r="O3231" s="12"/>
      <c r="P3231" s="12"/>
      <c r="Q3231" s="12"/>
      <c r="R3231" s="12"/>
      <c r="S3231" s="12"/>
      <c r="T3231" s="10">
        <v>12267.61</v>
      </c>
    </row>
    <row r="3232" spans="1:20" ht="15.75" thickBot="1" x14ac:dyDescent="0.3">
      <c r="A3232" s="4" t="s">
        <v>630</v>
      </c>
      <c r="B3232" s="4" t="s">
        <v>631</v>
      </c>
      <c r="C3232" s="4" t="s">
        <v>632</v>
      </c>
      <c r="D3232" s="4" t="s">
        <v>635</v>
      </c>
      <c r="E3232" s="4" t="s">
        <v>636</v>
      </c>
      <c r="F3232" s="4" t="s">
        <v>44</v>
      </c>
      <c r="G3232" s="4" t="s">
        <v>45</v>
      </c>
      <c r="H3232" s="8"/>
      <c r="I3232" s="8"/>
      <c r="J3232" s="8"/>
      <c r="K3232" s="8"/>
      <c r="L3232" s="8"/>
      <c r="M3232" s="9">
        <v>2671.88</v>
      </c>
      <c r="N3232" s="9">
        <v>984.38</v>
      </c>
      <c r="O3232" s="9">
        <v>3843.75</v>
      </c>
      <c r="P3232" s="8"/>
      <c r="Q3232" s="9">
        <v>562.5</v>
      </c>
      <c r="R3232" s="9">
        <v>6172.27</v>
      </c>
      <c r="S3232" s="9">
        <v>-4672.2700000000004</v>
      </c>
      <c r="T3232" s="10">
        <v>9562.51</v>
      </c>
    </row>
    <row r="3233" spans="1:20" ht="15.75" thickBot="1" x14ac:dyDescent="0.3">
      <c r="A3233" s="4" t="s">
        <v>630</v>
      </c>
      <c r="B3233" s="4" t="s">
        <v>631</v>
      </c>
      <c r="C3233" s="4" t="s">
        <v>632</v>
      </c>
      <c r="D3233" s="4" t="s">
        <v>637</v>
      </c>
      <c r="E3233" s="4" t="s">
        <v>638</v>
      </c>
      <c r="F3233" s="4" t="s">
        <v>102</v>
      </c>
      <c r="G3233" s="4" t="s">
        <v>103</v>
      </c>
      <c r="H3233" s="11">
        <v>10609.36</v>
      </c>
      <c r="I3233" s="12"/>
      <c r="J3233" s="12"/>
      <c r="K3233" s="12"/>
      <c r="L3233" s="12"/>
      <c r="M3233" s="12"/>
      <c r="N3233" s="12"/>
      <c r="O3233" s="12"/>
      <c r="P3233" s="12"/>
      <c r="Q3233" s="12"/>
      <c r="R3233" s="12"/>
      <c r="S3233" s="12"/>
      <c r="T3233" s="10">
        <v>10609.36</v>
      </c>
    </row>
    <row r="3234" spans="1:20" ht="15.75" thickBot="1" x14ac:dyDescent="0.3">
      <c r="A3234" s="4" t="s">
        <v>630</v>
      </c>
      <c r="B3234" s="4" t="s">
        <v>223</v>
      </c>
      <c r="C3234" s="4" t="s">
        <v>224</v>
      </c>
      <c r="D3234" s="4" t="s">
        <v>639</v>
      </c>
      <c r="E3234" s="4" t="s">
        <v>640</v>
      </c>
      <c r="F3234" s="4" t="s">
        <v>92</v>
      </c>
      <c r="G3234" s="4" t="s">
        <v>93</v>
      </c>
      <c r="H3234" s="9">
        <v>201.04</v>
      </c>
      <c r="I3234" s="9">
        <v>257.3</v>
      </c>
      <c r="J3234" s="9">
        <v>1156.52</v>
      </c>
      <c r="K3234" s="9">
        <v>341.32</v>
      </c>
      <c r="L3234" s="9">
        <v>459.53</v>
      </c>
      <c r="M3234" s="8"/>
      <c r="N3234" s="9">
        <v>796.27</v>
      </c>
      <c r="O3234" s="9">
        <v>395.39</v>
      </c>
      <c r="P3234" s="9">
        <v>589.22</v>
      </c>
      <c r="Q3234" s="9">
        <v>1151.0899999999999</v>
      </c>
      <c r="R3234" s="9">
        <v>807.69</v>
      </c>
      <c r="S3234" s="9">
        <v>-101.78</v>
      </c>
      <c r="T3234" s="10">
        <v>6053.59</v>
      </c>
    </row>
    <row r="3235" spans="1:20" ht="15.75" thickBot="1" x14ac:dyDescent="0.3">
      <c r="A3235" s="4" t="s">
        <v>630</v>
      </c>
      <c r="B3235" s="4" t="s">
        <v>371</v>
      </c>
      <c r="C3235" s="4" t="s">
        <v>372</v>
      </c>
      <c r="D3235" s="4" t="s">
        <v>641</v>
      </c>
      <c r="E3235" s="4" t="s">
        <v>642</v>
      </c>
      <c r="F3235" s="4" t="s">
        <v>61</v>
      </c>
      <c r="G3235" s="4" t="s">
        <v>62</v>
      </c>
      <c r="H3235" s="11">
        <v>38.83</v>
      </c>
      <c r="I3235" s="11">
        <v>83.34</v>
      </c>
      <c r="J3235" s="11">
        <v>203.44</v>
      </c>
      <c r="K3235" s="11">
        <v>48.21</v>
      </c>
      <c r="L3235" s="11">
        <v>116.73</v>
      </c>
      <c r="M3235" s="11">
        <v>162.44999999999999</v>
      </c>
      <c r="N3235" s="11">
        <v>295.95999999999998</v>
      </c>
      <c r="O3235" s="11">
        <v>114.69</v>
      </c>
      <c r="P3235" s="11">
        <v>64.599999999999994</v>
      </c>
      <c r="Q3235" s="11">
        <v>82.33</v>
      </c>
      <c r="R3235" s="11">
        <v>11.07</v>
      </c>
      <c r="S3235" s="11">
        <v>59.19</v>
      </c>
      <c r="T3235" s="10">
        <v>1280.8399999999999</v>
      </c>
    </row>
    <row r="3236" spans="1:20" ht="15.75" thickBot="1" x14ac:dyDescent="0.3">
      <c r="A3236" s="4" t="s">
        <v>630</v>
      </c>
      <c r="B3236" s="4" t="s">
        <v>371</v>
      </c>
      <c r="C3236" s="4" t="s">
        <v>372</v>
      </c>
      <c r="D3236" s="4" t="s">
        <v>641</v>
      </c>
      <c r="E3236" s="4" t="s">
        <v>642</v>
      </c>
      <c r="F3236" s="4" t="s">
        <v>92</v>
      </c>
      <c r="G3236" s="4" t="s">
        <v>93</v>
      </c>
      <c r="H3236" s="9">
        <v>-224.92</v>
      </c>
      <c r="I3236" s="9">
        <v>-63.47</v>
      </c>
      <c r="J3236" s="9">
        <v>2.13</v>
      </c>
      <c r="K3236" s="9">
        <v>-4.3899999999999997</v>
      </c>
      <c r="L3236" s="9">
        <v>3.89</v>
      </c>
      <c r="M3236" s="9">
        <v>-134.78</v>
      </c>
      <c r="N3236" s="9">
        <v>0.37</v>
      </c>
      <c r="O3236" s="9">
        <v>-34.44</v>
      </c>
      <c r="P3236" s="9">
        <v>-15.88</v>
      </c>
      <c r="Q3236" s="9">
        <v>4.46</v>
      </c>
      <c r="R3236" s="9">
        <v>-570.66999999999996</v>
      </c>
      <c r="S3236" s="9">
        <v>13.89</v>
      </c>
      <c r="T3236" s="10">
        <v>-1023.81</v>
      </c>
    </row>
    <row r="3237" spans="1:20" ht="15.75" thickBot="1" x14ac:dyDescent="0.3">
      <c r="A3237" s="4" t="s">
        <v>630</v>
      </c>
      <c r="B3237" s="4" t="s">
        <v>371</v>
      </c>
      <c r="C3237" s="4" t="s">
        <v>372</v>
      </c>
      <c r="D3237" s="4" t="s">
        <v>641</v>
      </c>
      <c r="E3237" s="4" t="s">
        <v>642</v>
      </c>
      <c r="F3237" s="4" t="s">
        <v>235</v>
      </c>
      <c r="G3237" s="4" t="s">
        <v>236</v>
      </c>
      <c r="H3237" s="12"/>
      <c r="I3237" s="12"/>
      <c r="J3237" s="11">
        <v>-18.399999999999999</v>
      </c>
      <c r="K3237" s="12"/>
      <c r="L3237" s="12"/>
      <c r="M3237" s="12"/>
      <c r="N3237" s="12"/>
      <c r="O3237" s="12"/>
      <c r="P3237" s="12"/>
      <c r="Q3237" s="12"/>
      <c r="R3237" s="12"/>
      <c r="S3237" s="12"/>
      <c r="T3237" s="10">
        <v>-18.399999999999999</v>
      </c>
    </row>
    <row r="3238" spans="1:20" ht="15.75" thickBot="1" x14ac:dyDescent="0.3">
      <c r="A3238" s="4" t="s">
        <v>630</v>
      </c>
      <c r="B3238" s="4" t="s">
        <v>371</v>
      </c>
      <c r="C3238" s="4" t="s">
        <v>372</v>
      </c>
      <c r="D3238" s="4" t="s">
        <v>641</v>
      </c>
      <c r="E3238" s="4" t="s">
        <v>642</v>
      </c>
      <c r="F3238" s="4" t="s">
        <v>120</v>
      </c>
      <c r="G3238" s="4" t="s">
        <v>121</v>
      </c>
      <c r="H3238" s="8"/>
      <c r="I3238" s="8"/>
      <c r="J3238" s="8"/>
      <c r="K3238" s="8"/>
      <c r="L3238" s="8"/>
      <c r="M3238" s="9">
        <v>1.4</v>
      </c>
      <c r="N3238" s="8"/>
      <c r="O3238" s="8"/>
      <c r="P3238" s="8"/>
      <c r="Q3238" s="8"/>
      <c r="R3238" s="8"/>
      <c r="S3238" s="8"/>
      <c r="T3238" s="10">
        <v>1.4</v>
      </c>
    </row>
    <row r="3239" spans="1:20" ht="15.75" thickBot="1" x14ac:dyDescent="0.3">
      <c r="A3239" s="4" t="s">
        <v>630</v>
      </c>
      <c r="B3239" s="4" t="s">
        <v>371</v>
      </c>
      <c r="C3239" s="4" t="s">
        <v>372</v>
      </c>
      <c r="D3239" s="4" t="s">
        <v>641</v>
      </c>
      <c r="E3239" s="4" t="s">
        <v>642</v>
      </c>
      <c r="F3239" s="4" t="s">
        <v>94</v>
      </c>
      <c r="G3239" s="4" t="s">
        <v>95</v>
      </c>
      <c r="H3239" s="11">
        <v>46.58</v>
      </c>
      <c r="I3239" s="11">
        <v>46.58</v>
      </c>
      <c r="J3239" s="11">
        <v>46.58</v>
      </c>
      <c r="K3239" s="11">
        <v>46.58</v>
      </c>
      <c r="L3239" s="11">
        <v>46.58</v>
      </c>
      <c r="M3239" s="11">
        <v>46.58</v>
      </c>
      <c r="N3239" s="11">
        <v>46.58</v>
      </c>
      <c r="O3239" s="11">
        <v>46.58</v>
      </c>
      <c r="P3239" s="11">
        <v>46.58</v>
      </c>
      <c r="Q3239" s="11">
        <v>46.58</v>
      </c>
      <c r="R3239" s="11">
        <v>46.58</v>
      </c>
      <c r="S3239" s="11">
        <v>46.58</v>
      </c>
      <c r="T3239" s="10">
        <v>558.96</v>
      </c>
    </row>
    <row r="3240" spans="1:20" ht="15.75" thickBot="1" x14ac:dyDescent="0.3">
      <c r="A3240" s="4" t="s">
        <v>630</v>
      </c>
      <c r="B3240" s="4" t="s">
        <v>371</v>
      </c>
      <c r="C3240" s="4" t="s">
        <v>372</v>
      </c>
      <c r="D3240" s="4" t="s">
        <v>641</v>
      </c>
      <c r="E3240" s="4" t="s">
        <v>642</v>
      </c>
      <c r="F3240" s="4" t="s">
        <v>84</v>
      </c>
      <c r="G3240" s="4" t="s">
        <v>85</v>
      </c>
      <c r="H3240" s="9">
        <v>4.55</v>
      </c>
      <c r="I3240" s="9">
        <v>4.0599999999999996</v>
      </c>
      <c r="J3240" s="9">
        <v>4.68</v>
      </c>
      <c r="K3240" s="9">
        <v>4.32</v>
      </c>
      <c r="L3240" s="9">
        <v>4.47</v>
      </c>
      <c r="M3240" s="9">
        <v>4.41</v>
      </c>
      <c r="N3240" s="9">
        <v>4.93</v>
      </c>
      <c r="O3240" s="9">
        <v>4.79</v>
      </c>
      <c r="P3240" s="9">
        <v>3.96</v>
      </c>
      <c r="Q3240" s="9">
        <v>4.5999999999999996</v>
      </c>
      <c r="R3240" s="9">
        <v>4.3099999999999996</v>
      </c>
      <c r="S3240" s="9">
        <v>3.79</v>
      </c>
      <c r="T3240" s="10">
        <v>52.87</v>
      </c>
    </row>
    <row r="3241" spans="1:20" ht="15.75" thickBot="1" x14ac:dyDescent="0.3">
      <c r="A3241" s="4" t="s">
        <v>630</v>
      </c>
      <c r="B3241" s="4" t="s">
        <v>371</v>
      </c>
      <c r="C3241" s="4" t="s">
        <v>372</v>
      </c>
      <c r="D3241" s="4" t="s">
        <v>641</v>
      </c>
      <c r="E3241" s="4" t="s">
        <v>642</v>
      </c>
      <c r="F3241" s="4" t="s">
        <v>312</v>
      </c>
      <c r="G3241" s="4" t="s">
        <v>313</v>
      </c>
      <c r="H3241" s="11">
        <v>64.290000000000006</v>
      </c>
      <c r="I3241" s="11">
        <v>55.99</v>
      </c>
      <c r="J3241" s="11">
        <v>48.75</v>
      </c>
      <c r="K3241" s="11">
        <v>57.19</v>
      </c>
      <c r="L3241" s="11">
        <v>54.74</v>
      </c>
      <c r="M3241" s="11">
        <v>5.29</v>
      </c>
      <c r="N3241" s="11">
        <v>51.22</v>
      </c>
      <c r="O3241" s="11">
        <v>34.03</v>
      </c>
      <c r="P3241" s="11">
        <v>10.89</v>
      </c>
      <c r="Q3241" s="12"/>
      <c r="R3241" s="12"/>
      <c r="S3241" s="12"/>
      <c r="T3241" s="10">
        <v>382.39</v>
      </c>
    </row>
    <row r="3242" spans="1:20" ht="15.75" thickBot="1" x14ac:dyDescent="0.3">
      <c r="A3242" s="4" t="s">
        <v>630</v>
      </c>
      <c r="B3242" s="4" t="s">
        <v>371</v>
      </c>
      <c r="C3242" s="4" t="s">
        <v>372</v>
      </c>
      <c r="D3242" s="4" t="s">
        <v>641</v>
      </c>
      <c r="E3242" s="4" t="s">
        <v>642</v>
      </c>
      <c r="F3242" s="4" t="s">
        <v>44</v>
      </c>
      <c r="G3242" s="4" t="s">
        <v>45</v>
      </c>
      <c r="H3242" s="8"/>
      <c r="I3242" s="8"/>
      <c r="J3242" s="8"/>
      <c r="K3242" s="8"/>
      <c r="L3242" s="9">
        <v>7.79</v>
      </c>
      <c r="M3242" s="8"/>
      <c r="N3242" s="8"/>
      <c r="O3242" s="8"/>
      <c r="P3242" s="8"/>
      <c r="Q3242" s="9">
        <v>22.15</v>
      </c>
      <c r="R3242" s="8"/>
      <c r="S3242" s="8"/>
      <c r="T3242" s="10">
        <v>29.94</v>
      </c>
    </row>
    <row r="3243" spans="1:20" ht="15.75" thickBot="1" x14ac:dyDescent="0.3">
      <c r="A3243" s="4" t="s">
        <v>630</v>
      </c>
      <c r="B3243" s="4" t="s">
        <v>371</v>
      </c>
      <c r="C3243" s="4" t="s">
        <v>372</v>
      </c>
      <c r="D3243" s="4" t="s">
        <v>641</v>
      </c>
      <c r="E3243" s="4" t="s">
        <v>642</v>
      </c>
      <c r="F3243" s="4" t="s">
        <v>124</v>
      </c>
      <c r="G3243" s="4" t="s">
        <v>125</v>
      </c>
      <c r="H3243" s="11">
        <v>16.13</v>
      </c>
      <c r="I3243" s="12"/>
      <c r="J3243" s="12"/>
      <c r="K3243" s="12"/>
      <c r="L3243" s="12"/>
      <c r="M3243" s="12"/>
      <c r="N3243" s="12"/>
      <c r="O3243" s="11">
        <v>5.86</v>
      </c>
      <c r="P3243" s="12"/>
      <c r="Q3243" s="11">
        <v>5.92</v>
      </c>
      <c r="R3243" s="11">
        <v>23.68</v>
      </c>
      <c r="S3243" s="12"/>
      <c r="T3243" s="10">
        <v>51.59</v>
      </c>
    </row>
    <row r="3244" spans="1:20" ht="15.75" thickBot="1" x14ac:dyDescent="0.3">
      <c r="A3244" s="4" t="s">
        <v>630</v>
      </c>
      <c r="B3244" s="4" t="s">
        <v>371</v>
      </c>
      <c r="C3244" s="4" t="s">
        <v>372</v>
      </c>
      <c r="D3244" s="4" t="s">
        <v>641</v>
      </c>
      <c r="E3244" s="4" t="s">
        <v>642</v>
      </c>
      <c r="F3244" s="4" t="s">
        <v>26</v>
      </c>
      <c r="G3244" s="4" t="s">
        <v>27</v>
      </c>
      <c r="H3244" s="8"/>
      <c r="I3244" s="9">
        <v>6.46</v>
      </c>
      <c r="J3244" s="9">
        <v>2.52</v>
      </c>
      <c r="K3244" s="8"/>
      <c r="L3244" s="9">
        <v>5.04</v>
      </c>
      <c r="M3244" s="8"/>
      <c r="N3244" s="8"/>
      <c r="O3244" s="9">
        <v>12.46</v>
      </c>
      <c r="P3244" s="9">
        <v>3.78</v>
      </c>
      <c r="Q3244" s="8"/>
      <c r="R3244" s="9">
        <v>7.56</v>
      </c>
      <c r="S3244" s="8"/>
      <c r="T3244" s="10">
        <v>37.82</v>
      </c>
    </row>
    <row r="3245" spans="1:20" ht="15.75" thickBot="1" x14ac:dyDescent="0.3">
      <c r="A3245" s="4" t="s">
        <v>630</v>
      </c>
      <c r="B3245" s="4" t="s">
        <v>371</v>
      </c>
      <c r="C3245" s="4" t="s">
        <v>372</v>
      </c>
      <c r="D3245" s="4" t="s">
        <v>641</v>
      </c>
      <c r="E3245" s="4" t="s">
        <v>642</v>
      </c>
      <c r="F3245" s="4" t="s">
        <v>260</v>
      </c>
      <c r="G3245" s="4" t="s">
        <v>261</v>
      </c>
      <c r="H3245" s="12"/>
      <c r="I3245" s="12"/>
      <c r="J3245" s="12"/>
      <c r="K3245" s="12"/>
      <c r="L3245" s="12"/>
      <c r="M3245" s="12"/>
      <c r="N3245" s="11">
        <v>28.24</v>
      </c>
      <c r="O3245" s="11">
        <v>0.33</v>
      </c>
      <c r="P3245" s="12"/>
      <c r="Q3245" s="12"/>
      <c r="R3245" s="12"/>
      <c r="S3245" s="12"/>
      <c r="T3245" s="10">
        <v>28.57</v>
      </c>
    </row>
    <row r="3246" spans="1:20" ht="15.75" thickBot="1" x14ac:dyDescent="0.3">
      <c r="A3246" s="4" t="s">
        <v>630</v>
      </c>
      <c r="B3246" s="4" t="s">
        <v>371</v>
      </c>
      <c r="C3246" s="4" t="s">
        <v>372</v>
      </c>
      <c r="D3246" s="4" t="s">
        <v>641</v>
      </c>
      <c r="E3246" s="4" t="s">
        <v>642</v>
      </c>
      <c r="F3246" s="4" t="s">
        <v>207</v>
      </c>
      <c r="G3246" s="4" t="s">
        <v>208</v>
      </c>
      <c r="H3246" s="8"/>
      <c r="I3246" s="9">
        <v>0.98</v>
      </c>
      <c r="J3246" s="8"/>
      <c r="K3246" s="8"/>
      <c r="L3246" s="8"/>
      <c r="M3246" s="8"/>
      <c r="N3246" s="8"/>
      <c r="O3246" s="8"/>
      <c r="P3246" s="8"/>
      <c r="Q3246" s="8"/>
      <c r="R3246" s="9">
        <v>0.23</v>
      </c>
      <c r="S3246" s="8"/>
      <c r="T3246" s="10">
        <v>1.21</v>
      </c>
    </row>
    <row r="3247" spans="1:20" ht="15.75" thickBot="1" x14ac:dyDescent="0.3">
      <c r="A3247" s="4" t="s">
        <v>630</v>
      </c>
      <c r="B3247" s="4" t="s">
        <v>371</v>
      </c>
      <c r="C3247" s="4" t="s">
        <v>372</v>
      </c>
      <c r="D3247" s="4" t="s">
        <v>641</v>
      </c>
      <c r="E3247" s="4" t="s">
        <v>642</v>
      </c>
      <c r="F3247" s="4" t="s">
        <v>71</v>
      </c>
      <c r="G3247" s="4" t="s">
        <v>72</v>
      </c>
      <c r="H3247" s="11">
        <v>2.4</v>
      </c>
      <c r="I3247" s="11">
        <v>0.95</v>
      </c>
      <c r="J3247" s="11">
        <v>6.36</v>
      </c>
      <c r="K3247" s="11">
        <v>4.33</v>
      </c>
      <c r="L3247" s="11">
        <v>2.36</v>
      </c>
      <c r="M3247" s="11">
        <v>0.68</v>
      </c>
      <c r="N3247" s="11">
        <v>0.57999999999999996</v>
      </c>
      <c r="O3247" s="11">
        <v>14.45</v>
      </c>
      <c r="P3247" s="11">
        <v>0.75</v>
      </c>
      <c r="Q3247" s="11">
        <v>12.83</v>
      </c>
      <c r="R3247" s="11">
        <v>5.34</v>
      </c>
      <c r="S3247" s="11">
        <v>4.09</v>
      </c>
      <c r="T3247" s="10">
        <v>55.12</v>
      </c>
    </row>
    <row r="3248" spans="1:20" ht="15.75" thickBot="1" x14ac:dyDescent="0.3">
      <c r="A3248" s="4" t="s">
        <v>630</v>
      </c>
      <c r="B3248" s="4" t="s">
        <v>371</v>
      </c>
      <c r="C3248" s="4" t="s">
        <v>372</v>
      </c>
      <c r="D3248" s="4" t="s">
        <v>641</v>
      </c>
      <c r="E3248" s="4" t="s">
        <v>642</v>
      </c>
      <c r="F3248" s="4" t="s">
        <v>98</v>
      </c>
      <c r="G3248" s="4" t="s">
        <v>99</v>
      </c>
      <c r="H3248" s="8"/>
      <c r="I3248" s="8"/>
      <c r="J3248" s="8"/>
      <c r="K3248" s="8"/>
      <c r="L3248" s="9">
        <v>0.2</v>
      </c>
      <c r="M3248" s="8"/>
      <c r="N3248" s="9">
        <v>0.2</v>
      </c>
      <c r="O3248" s="8"/>
      <c r="P3248" s="9">
        <v>0.4</v>
      </c>
      <c r="Q3248" s="9">
        <v>0.17</v>
      </c>
      <c r="R3248" s="8"/>
      <c r="S3248" s="9">
        <v>0.93</v>
      </c>
      <c r="T3248" s="10">
        <v>1.9</v>
      </c>
    </row>
    <row r="3249" spans="1:20" ht="15.75" thickBot="1" x14ac:dyDescent="0.3">
      <c r="A3249" s="4" t="s">
        <v>630</v>
      </c>
      <c r="B3249" s="4" t="s">
        <v>371</v>
      </c>
      <c r="C3249" s="4" t="s">
        <v>372</v>
      </c>
      <c r="D3249" s="4" t="s">
        <v>641</v>
      </c>
      <c r="E3249" s="4" t="s">
        <v>642</v>
      </c>
      <c r="F3249" s="4" t="s">
        <v>130</v>
      </c>
      <c r="G3249" s="4" t="s">
        <v>131</v>
      </c>
      <c r="H3249" s="11">
        <v>1.22</v>
      </c>
      <c r="I3249" s="11">
        <v>1.03</v>
      </c>
      <c r="J3249" s="11">
        <v>3.58</v>
      </c>
      <c r="K3249" s="11">
        <v>1.4</v>
      </c>
      <c r="L3249" s="12"/>
      <c r="M3249" s="11">
        <v>1.79</v>
      </c>
      <c r="N3249" s="11">
        <v>0.92</v>
      </c>
      <c r="O3249" s="11">
        <v>1.98</v>
      </c>
      <c r="P3249" s="12"/>
      <c r="Q3249" s="11">
        <v>1.97</v>
      </c>
      <c r="R3249" s="11">
        <v>1.49</v>
      </c>
      <c r="S3249" s="12"/>
      <c r="T3249" s="10">
        <v>15.38</v>
      </c>
    </row>
    <row r="3250" spans="1:20" ht="15.75" thickBot="1" x14ac:dyDescent="0.3">
      <c r="A3250" s="4" t="s">
        <v>630</v>
      </c>
      <c r="B3250" s="4" t="s">
        <v>371</v>
      </c>
      <c r="C3250" s="4" t="s">
        <v>372</v>
      </c>
      <c r="D3250" s="4" t="s">
        <v>641</v>
      </c>
      <c r="E3250" s="4" t="s">
        <v>642</v>
      </c>
      <c r="F3250" s="4" t="s">
        <v>136</v>
      </c>
      <c r="G3250" s="4" t="s">
        <v>137</v>
      </c>
      <c r="H3250" s="8"/>
      <c r="I3250" s="8"/>
      <c r="J3250" s="8"/>
      <c r="K3250" s="8"/>
      <c r="L3250" s="8"/>
      <c r="M3250" s="8"/>
      <c r="N3250" s="9">
        <v>0.05</v>
      </c>
      <c r="O3250" s="8"/>
      <c r="P3250" s="8"/>
      <c r="Q3250" s="8"/>
      <c r="R3250" s="9">
        <v>0.2</v>
      </c>
      <c r="S3250" s="8"/>
      <c r="T3250" s="10">
        <v>0.25</v>
      </c>
    </row>
    <row r="3251" spans="1:20" ht="15.75" thickBot="1" x14ac:dyDescent="0.3">
      <c r="A3251" s="4" t="s">
        <v>630</v>
      </c>
      <c r="B3251" s="4" t="s">
        <v>371</v>
      </c>
      <c r="C3251" s="4" t="s">
        <v>372</v>
      </c>
      <c r="D3251" s="4" t="s">
        <v>641</v>
      </c>
      <c r="E3251" s="4" t="s">
        <v>642</v>
      </c>
      <c r="F3251" s="4" t="s">
        <v>102</v>
      </c>
      <c r="G3251" s="4" t="s">
        <v>103</v>
      </c>
      <c r="H3251" s="11">
        <v>113.5</v>
      </c>
      <c r="I3251" s="12"/>
      <c r="J3251" s="12"/>
      <c r="K3251" s="12"/>
      <c r="L3251" s="12"/>
      <c r="M3251" s="12"/>
      <c r="N3251" s="12"/>
      <c r="O3251" s="12"/>
      <c r="P3251" s="12"/>
      <c r="Q3251" s="12"/>
      <c r="R3251" s="12"/>
      <c r="S3251" s="12"/>
      <c r="T3251" s="10">
        <v>113.5</v>
      </c>
    </row>
    <row r="3252" spans="1:20" ht="15.75" thickBot="1" x14ac:dyDescent="0.3">
      <c r="A3252" s="4" t="s">
        <v>630</v>
      </c>
      <c r="B3252" s="4" t="s">
        <v>371</v>
      </c>
      <c r="C3252" s="4" t="s">
        <v>372</v>
      </c>
      <c r="D3252" s="4" t="s">
        <v>641</v>
      </c>
      <c r="E3252" s="4" t="s">
        <v>642</v>
      </c>
      <c r="F3252" s="4" t="s">
        <v>178</v>
      </c>
      <c r="G3252" s="4" t="s">
        <v>179</v>
      </c>
      <c r="H3252" s="8"/>
      <c r="I3252" s="9">
        <v>2.0499999999999998</v>
      </c>
      <c r="J3252" s="8"/>
      <c r="K3252" s="9">
        <v>1.5</v>
      </c>
      <c r="L3252" s="8"/>
      <c r="M3252" s="9">
        <v>0.19</v>
      </c>
      <c r="N3252" s="8"/>
      <c r="O3252" s="8"/>
      <c r="P3252" s="8"/>
      <c r="Q3252" s="8"/>
      <c r="R3252" s="8"/>
      <c r="S3252" s="8"/>
      <c r="T3252" s="10">
        <v>3.74</v>
      </c>
    </row>
    <row r="3253" spans="1:20" ht="15.75" thickBot="1" x14ac:dyDescent="0.3">
      <c r="A3253" s="4" t="s">
        <v>630</v>
      </c>
      <c r="B3253" s="4" t="s">
        <v>371</v>
      </c>
      <c r="C3253" s="4" t="s">
        <v>372</v>
      </c>
      <c r="D3253" s="4" t="s">
        <v>641</v>
      </c>
      <c r="E3253" s="4" t="s">
        <v>642</v>
      </c>
      <c r="F3253" s="4" t="s">
        <v>144</v>
      </c>
      <c r="G3253" s="4" t="s">
        <v>145</v>
      </c>
      <c r="H3253" s="12"/>
      <c r="I3253" s="12"/>
      <c r="J3253" s="11">
        <v>0.53</v>
      </c>
      <c r="K3253" s="11">
        <v>0.53</v>
      </c>
      <c r="L3253" s="11">
        <v>0.08</v>
      </c>
      <c r="M3253" s="11">
        <v>0.62</v>
      </c>
      <c r="N3253" s="12"/>
      <c r="O3253" s="12"/>
      <c r="P3253" s="12"/>
      <c r="Q3253" s="12"/>
      <c r="R3253" s="12"/>
      <c r="S3253" s="12"/>
      <c r="T3253" s="10">
        <v>1.76</v>
      </c>
    </row>
    <row r="3254" spans="1:20" ht="15.75" thickBot="1" x14ac:dyDescent="0.3">
      <c r="A3254" s="4" t="s">
        <v>630</v>
      </c>
      <c r="B3254" s="4" t="s">
        <v>371</v>
      </c>
      <c r="C3254" s="4" t="s">
        <v>372</v>
      </c>
      <c r="D3254" s="4" t="s">
        <v>641</v>
      </c>
      <c r="E3254" s="4" t="s">
        <v>642</v>
      </c>
      <c r="F3254" s="4" t="s">
        <v>217</v>
      </c>
      <c r="G3254" s="4" t="s">
        <v>218</v>
      </c>
      <c r="H3254" s="8"/>
      <c r="I3254" s="8"/>
      <c r="J3254" s="8"/>
      <c r="K3254" s="9">
        <v>0.36</v>
      </c>
      <c r="L3254" s="9">
        <v>0.41</v>
      </c>
      <c r="M3254" s="9">
        <v>0.79</v>
      </c>
      <c r="N3254" s="8"/>
      <c r="O3254" s="8"/>
      <c r="P3254" s="8"/>
      <c r="Q3254" s="8"/>
      <c r="R3254" s="8"/>
      <c r="S3254" s="8"/>
      <c r="T3254" s="10">
        <v>1.56</v>
      </c>
    </row>
    <row r="3255" spans="1:20" ht="15.75" thickBot="1" x14ac:dyDescent="0.3">
      <c r="A3255" s="4" t="s">
        <v>630</v>
      </c>
      <c r="B3255" s="4" t="s">
        <v>371</v>
      </c>
      <c r="C3255" s="4" t="s">
        <v>372</v>
      </c>
      <c r="D3255" s="4" t="s">
        <v>641</v>
      </c>
      <c r="E3255" s="4" t="s">
        <v>642</v>
      </c>
      <c r="F3255" s="4" t="s">
        <v>152</v>
      </c>
      <c r="G3255" s="4" t="s">
        <v>153</v>
      </c>
      <c r="H3255" s="12"/>
      <c r="I3255" s="12"/>
      <c r="J3255" s="11">
        <v>0.75</v>
      </c>
      <c r="K3255" s="12"/>
      <c r="L3255" s="12"/>
      <c r="M3255" s="12"/>
      <c r="N3255" s="12"/>
      <c r="O3255" s="12"/>
      <c r="P3255" s="12"/>
      <c r="Q3255" s="12"/>
      <c r="R3255" s="12"/>
      <c r="S3255" s="12"/>
      <c r="T3255" s="10">
        <v>0.75</v>
      </c>
    </row>
    <row r="3256" spans="1:20" ht="15.75" thickBot="1" x14ac:dyDescent="0.3">
      <c r="A3256" s="4" t="s">
        <v>630</v>
      </c>
      <c r="B3256" s="4" t="s">
        <v>371</v>
      </c>
      <c r="C3256" s="4" t="s">
        <v>372</v>
      </c>
      <c r="D3256" s="4" t="s">
        <v>641</v>
      </c>
      <c r="E3256" s="4" t="s">
        <v>642</v>
      </c>
      <c r="F3256" s="4" t="s">
        <v>180</v>
      </c>
      <c r="G3256" s="4" t="s">
        <v>181</v>
      </c>
      <c r="H3256" s="9">
        <v>488.58</v>
      </c>
      <c r="I3256" s="9">
        <v>308.67</v>
      </c>
      <c r="J3256" s="9">
        <v>633.53</v>
      </c>
      <c r="K3256" s="9">
        <v>431.57</v>
      </c>
      <c r="L3256" s="9">
        <v>442.92</v>
      </c>
      <c r="M3256" s="9">
        <v>409.99</v>
      </c>
      <c r="N3256" s="9">
        <v>286.13</v>
      </c>
      <c r="O3256" s="9">
        <v>320.5</v>
      </c>
      <c r="P3256" s="9">
        <v>185.8</v>
      </c>
      <c r="Q3256" s="9">
        <v>335.91</v>
      </c>
      <c r="R3256" s="9">
        <v>408.29</v>
      </c>
      <c r="S3256" s="9">
        <v>288.14</v>
      </c>
      <c r="T3256" s="10">
        <v>4540.03</v>
      </c>
    </row>
    <row r="3257" spans="1:20" ht="15.75" thickBot="1" x14ac:dyDescent="0.3">
      <c r="A3257" s="4" t="s">
        <v>630</v>
      </c>
      <c r="B3257" s="4" t="s">
        <v>371</v>
      </c>
      <c r="C3257" s="4" t="s">
        <v>372</v>
      </c>
      <c r="D3257" s="4" t="s">
        <v>641</v>
      </c>
      <c r="E3257" s="4" t="s">
        <v>642</v>
      </c>
      <c r="F3257" s="4" t="s">
        <v>56</v>
      </c>
      <c r="G3257" s="4" t="s">
        <v>57</v>
      </c>
      <c r="H3257" s="11">
        <v>1061.1199999999999</v>
      </c>
      <c r="I3257" s="11">
        <v>946.81</v>
      </c>
      <c r="J3257" s="11">
        <v>1101.1099999999999</v>
      </c>
      <c r="K3257" s="11">
        <v>1000.17</v>
      </c>
      <c r="L3257" s="11">
        <v>1053.52</v>
      </c>
      <c r="M3257" s="11">
        <v>1039.22</v>
      </c>
      <c r="N3257" s="11">
        <v>1144.9100000000001</v>
      </c>
      <c r="O3257" s="11">
        <v>1124.0899999999999</v>
      </c>
      <c r="P3257" s="11">
        <v>908.69</v>
      </c>
      <c r="Q3257" s="11">
        <v>1086.32</v>
      </c>
      <c r="R3257" s="11">
        <v>1022.39</v>
      </c>
      <c r="S3257" s="11">
        <v>896.95</v>
      </c>
      <c r="T3257" s="10">
        <v>12385.3</v>
      </c>
    </row>
    <row r="3258" spans="1:20" ht="15.75" thickBot="1" x14ac:dyDescent="0.3">
      <c r="A3258" s="4" t="s">
        <v>630</v>
      </c>
      <c r="B3258" s="4" t="s">
        <v>371</v>
      </c>
      <c r="C3258" s="4" t="s">
        <v>372</v>
      </c>
      <c r="D3258" s="4" t="s">
        <v>641</v>
      </c>
      <c r="E3258" s="4" t="s">
        <v>642</v>
      </c>
      <c r="F3258" s="4" t="s">
        <v>68</v>
      </c>
      <c r="G3258" s="4" t="s">
        <v>69</v>
      </c>
      <c r="H3258" s="9">
        <v>22.1</v>
      </c>
      <c r="I3258" s="9">
        <v>18.170000000000002</v>
      </c>
      <c r="J3258" s="9">
        <v>11.26</v>
      </c>
      <c r="K3258" s="9">
        <v>27.38</v>
      </c>
      <c r="L3258" s="9">
        <v>10.27</v>
      </c>
      <c r="M3258" s="9">
        <v>10.119999999999999</v>
      </c>
      <c r="N3258" s="9">
        <v>28.36</v>
      </c>
      <c r="O3258" s="9">
        <v>17.13</v>
      </c>
      <c r="P3258" s="9">
        <v>34.299999999999997</v>
      </c>
      <c r="Q3258" s="9">
        <v>7.82</v>
      </c>
      <c r="R3258" s="9">
        <v>3.53</v>
      </c>
      <c r="S3258" s="9">
        <v>5.32</v>
      </c>
      <c r="T3258" s="10">
        <v>195.76</v>
      </c>
    </row>
    <row r="3259" spans="1:20" ht="15.75" thickBot="1" x14ac:dyDescent="0.3">
      <c r="A3259" s="4" t="s">
        <v>630</v>
      </c>
      <c r="B3259" s="4" t="s">
        <v>371</v>
      </c>
      <c r="C3259" s="4" t="s">
        <v>372</v>
      </c>
      <c r="D3259" s="4" t="s">
        <v>641</v>
      </c>
      <c r="E3259" s="4" t="s">
        <v>642</v>
      </c>
      <c r="F3259" s="4" t="s">
        <v>154</v>
      </c>
      <c r="G3259" s="4" t="s">
        <v>155</v>
      </c>
      <c r="H3259" s="12"/>
      <c r="I3259" s="12"/>
      <c r="J3259" s="12"/>
      <c r="K3259" s="12"/>
      <c r="L3259" s="11">
        <v>0.24</v>
      </c>
      <c r="M3259" s="12"/>
      <c r="N3259" s="12"/>
      <c r="O3259" s="12"/>
      <c r="P3259" s="12"/>
      <c r="Q3259" s="11">
        <v>0.26</v>
      </c>
      <c r="R3259" s="12"/>
      <c r="S3259" s="12"/>
      <c r="T3259" s="10">
        <v>0.5</v>
      </c>
    </row>
    <row r="3260" spans="1:20" ht="15.75" thickBot="1" x14ac:dyDescent="0.3">
      <c r="A3260" s="4" t="s">
        <v>643</v>
      </c>
      <c r="B3260" s="4" t="s">
        <v>644</v>
      </c>
      <c r="C3260" s="4" t="s">
        <v>645</v>
      </c>
      <c r="D3260" s="4" t="s">
        <v>646</v>
      </c>
      <c r="E3260" s="4" t="s">
        <v>647</v>
      </c>
      <c r="F3260" s="4" t="s">
        <v>110</v>
      </c>
      <c r="G3260" s="4" t="s">
        <v>111</v>
      </c>
      <c r="H3260" s="9">
        <v>77000.160000000003</v>
      </c>
      <c r="I3260" s="9">
        <v>83246.52</v>
      </c>
      <c r="J3260" s="9">
        <v>85203.57</v>
      </c>
      <c r="K3260" s="9">
        <v>79261.759999999995</v>
      </c>
      <c r="L3260" s="9">
        <v>81924.850000000006</v>
      </c>
      <c r="M3260" s="9">
        <v>77904.11</v>
      </c>
      <c r="N3260" s="9">
        <v>71826.289999999994</v>
      </c>
      <c r="O3260" s="9">
        <v>78477.81</v>
      </c>
      <c r="P3260" s="9">
        <v>78269.850000000006</v>
      </c>
      <c r="Q3260" s="9">
        <v>99961.88</v>
      </c>
      <c r="R3260" s="9">
        <v>87986.25</v>
      </c>
      <c r="S3260" s="9">
        <v>82609.81</v>
      </c>
      <c r="T3260" s="10">
        <v>983672.86</v>
      </c>
    </row>
    <row r="3261" spans="1:20" ht="15.75" thickBot="1" x14ac:dyDescent="0.3">
      <c r="A3261" s="4" t="s">
        <v>643</v>
      </c>
      <c r="B3261" s="4" t="s">
        <v>644</v>
      </c>
      <c r="C3261" s="4" t="s">
        <v>645</v>
      </c>
      <c r="D3261" s="4" t="s">
        <v>646</v>
      </c>
      <c r="E3261" s="4" t="s">
        <v>647</v>
      </c>
      <c r="F3261" s="4" t="s">
        <v>112</v>
      </c>
      <c r="G3261" s="4" t="s">
        <v>113</v>
      </c>
      <c r="H3261" s="12"/>
      <c r="I3261" s="12"/>
      <c r="J3261" s="12"/>
      <c r="K3261" s="12"/>
      <c r="L3261" s="11">
        <v>252</v>
      </c>
      <c r="M3261" s="12"/>
      <c r="N3261" s="12"/>
      <c r="O3261" s="12"/>
      <c r="P3261" s="12"/>
      <c r="Q3261" s="12"/>
      <c r="R3261" s="12"/>
      <c r="S3261" s="12"/>
      <c r="T3261" s="10">
        <v>252</v>
      </c>
    </row>
    <row r="3262" spans="1:20" ht="15.75" thickBot="1" x14ac:dyDescent="0.3">
      <c r="A3262" s="4" t="s">
        <v>643</v>
      </c>
      <c r="B3262" s="4" t="s">
        <v>644</v>
      </c>
      <c r="C3262" s="4" t="s">
        <v>645</v>
      </c>
      <c r="D3262" s="4" t="s">
        <v>646</v>
      </c>
      <c r="E3262" s="4" t="s">
        <v>647</v>
      </c>
      <c r="F3262" s="4" t="s">
        <v>88</v>
      </c>
      <c r="G3262" s="4" t="s">
        <v>89</v>
      </c>
      <c r="H3262" s="9">
        <v>12225.12</v>
      </c>
      <c r="I3262" s="9">
        <v>12225.12</v>
      </c>
      <c r="J3262" s="9">
        <v>12656.84</v>
      </c>
      <c r="K3262" s="9">
        <v>12656.87</v>
      </c>
      <c r="L3262" s="9">
        <v>12656.85</v>
      </c>
      <c r="M3262" s="9">
        <v>12398.04</v>
      </c>
      <c r="N3262" s="9">
        <v>12478.49</v>
      </c>
      <c r="O3262" s="9">
        <v>12656.78</v>
      </c>
      <c r="P3262" s="9">
        <v>13448.23</v>
      </c>
      <c r="Q3262" s="9">
        <v>14239.52</v>
      </c>
      <c r="R3262" s="9">
        <v>14239.54</v>
      </c>
      <c r="S3262" s="9">
        <v>14239.56</v>
      </c>
      <c r="T3262" s="10">
        <v>156120.95999999999</v>
      </c>
    </row>
    <row r="3263" spans="1:20" ht="15.75" thickBot="1" x14ac:dyDescent="0.3">
      <c r="A3263" s="4" t="s">
        <v>643</v>
      </c>
      <c r="B3263" s="4" t="s">
        <v>644</v>
      </c>
      <c r="C3263" s="4" t="s">
        <v>645</v>
      </c>
      <c r="D3263" s="4" t="s">
        <v>646</v>
      </c>
      <c r="E3263" s="4" t="s">
        <v>647</v>
      </c>
      <c r="F3263" s="4" t="s">
        <v>90</v>
      </c>
      <c r="G3263" s="4" t="s">
        <v>91</v>
      </c>
      <c r="H3263" s="11">
        <v>47493.54</v>
      </c>
      <c r="I3263" s="11">
        <v>47493.57</v>
      </c>
      <c r="J3263" s="11">
        <v>49170.77</v>
      </c>
      <c r="K3263" s="11">
        <v>49170.78</v>
      </c>
      <c r="L3263" s="11">
        <v>49170.79</v>
      </c>
      <c r="M3263" s="11">
        <v>48165.59</v>
      </c>
      <c r="N3263" s="11">
        <v>48477.47</v>
      </c>
      <c r="O3263" s="11">
        <v>49170.81</v>
      </c>
      <c r="P3263" s="11">
        <v>52245.1</v>
      </c>
      <c r="Q3263" s="11">
        <v>55319.55</v>
      </c>
      <c r="R3263" s="11">
        <v>55319.58</v>
      </c>
      <c r="S3263" s="11">
        <v>55319.54</v>
      </c>
      <c r="T3263" s="10">
        <v>606517.09</v>
      </c>
    </row>
    <row r="3264" spans="1:20" ht="15.75" thickBot="1" x14ac:dyDescent="0.3">
      <c r="A3264" s="4" t="s">
        <v>643</v>
      </c>
      <c r="B3264" s="4" t="s">
        <v>644</v>
      </c>
      <c r="C3264" s="4" t="s">
        <v>645</v>
      </c>
      <c r="D3264" s="4" t="s">
        <v>646</v>
      </c>
      <c r="E3264" s="4" t="s">
        <v>647</v>
      </c>
      <c r="F3264" s="4" t="s">
        <v>120</v>
      </c>
      <c r="G3264" s="4" t="s">
        <v>121</v>
      </c>
      <c r="H3264" s="9">
        <v>151.81</v>
      </c>
      <c r="I3264" s="9">
        <v>102.46</v>
      </c>
      <c r="J3264" s="9">
        <v>102.46</v>
      </c>
      <c r="K3264" s="9">
        <v>153.69</v>
      </c>
      <c r="L3264" s="9">
        <v>51.23</v>
      </c>
      <c r="M3264" s="9">
        <v>153.69</v>
      </c>
      <c r="N3264" s="8"/>
      <c r="O3264" s="9">
        <v>102.46</v>
      </c>
      <c r="P3264" s="9">
        <v>51.23</v>
      </c>
      <c r="Q3264" s="8"/>
      <c r="R3264" s="9">
        <v>122.62</v>
      </c>
      <c r="S3264" s="9">
        <v>149.63</v>
      </c>
      <c r="T3264" s="10">
        <v>1141.28</v>
      </c>
    </row>
    <row r="3265" spans="1:20" ht="15.75" thickBot="1" x14ac:dyDescent="0.3">
      <c r="A3265" s="4" t="s">
        <v>643</v>
      </c>
      <c r="B3265" s="4" t="s">
        <v>644</v>
      </c>
      <c r="C3265" s="4" t="s">
        <v>645</v>
      </c>
      <c r="D3265" s="4" t="s">
        <v>646</v>
      </c>
      <c r="E3265" s="4" t="s">
        <v>647</v>
      </c>
      <c r="F3265" s="4" t="s">
        <v>130</v>
      </c>
      <c r="G3265" s="4" t="s">
        <v>131</v>
      </c>
      <c r="H3265" s="11">
        <v>16.989999999999998</v>
      </c>
      <c r="I3265" s="11">
        <v>-101.01</v>
      </c>
      <c r="J3265" s="12"/>
      <c r="K3265" s="12"/>
      <c r="L3265" s="11">
        <v>80.709999999999994</v>
      </c>
      <c r="M3265" s="12"/>
      <c r="N3265" s="12"/>
      <c r="O3265" s="12"/>
      <c r="P3265" s="12"/>
      <c r="Q3265" s="12"/>
      <c r="R3265" s="12"/>
      <c r="S3265" s="12"/>
      <c r="T3265" s="10">
        <v>-3.31</v>
      </c>
    </row>
    <row r="3266" spans="1:20" ht="15.75" thickBot="1" x14ac:dyDescent="0.3">
      <c r="A3266" s="4" t="s">
        <v>643</v>
      </c>
      <c r="B3266" s="4" t="s">
        <v>644</v>
      </c>
      <c r="C3266" s="4" t="s">
        <v>645</v>
      </c>
      <c r="D3266" s="4" t="s">
        <v>646</v>
      </c>
      <c r="E3266" s="4" t="s">
        <v>647</v>
      </c>
      <c r="F3266" s="4" t="s">
        <v>146</v>
      </c>
      <c r="G3266" s="4" t="s">
        <v>147</v>
      </c>
      <c r="H3266" s="8"/>
      <c r="I3266" s="9">
        <v>431</v>
      </c>
      <c r="J3266" s="8"/>
      <c r="K3266" s="9">
        <v>479.09</v>
      </c>
      <c r="L3266" s="9">
        <v>427.1</v>
      </c>
      <c r="M3266" s="8"/>
      <c r="N3266" s="8"/>
      <c r="O3266" s="8"/>
      <c r="P3266" s="9">
        <v>306.45999999999998</v>
      </c>
      <c r="Q3266" s="9">
        <v>15</v>
      </c>
      <c r="R3266" s="8"/>
      <c r="S3266" s="8"/>
      <c r="T3266" s="10">
        <v>1658.65</v>
      </c>
    </row>
    <row r="3267" spans="1:20" ht="15.75" thickBot="1" x14ac:dyDescent="0.3">
      <c r="A3267" s="4" t="s">
        <v>643</v>
      </c>
      <c r="B3267" s="4" t="s">
        <v>644</v>
      </c>
      <c r="C3267" s="4" t="s">
        <v>645</v>
      </c>
      <c r="D3267" s="4" t="s">
        <v>646</v>
      </c>
      <c r="E3267" s="4" t="s">
        <v>647</v>
      </c>
      <c r="F3267" s="4" t="s">
        <v>148</v>
      </c>
      <c r="G3267" s="4" t="s">
        <v>149</v>
      </c>
      <c r="H3267" s="12"/>
      <c r="I3267" s="11">
        <v>9.5</v>
      </c>
      <c r="J3267" s="12"/>
      <c r="K3267" s="12"/>
      <c r="L3267" s="12"/>
      <c r="M3267" s="12"/>
      <c r="N3267" s="12"/>
      <c r="O3267" s="12"/>
      <c r="P3267" s="12"/>
      <c r="Q3267" s="12"/>
      <c r="R3267" s="12"/>
      <c r="S3267" s="12"/>
      <c r="T3267" s="10">
        <v>9.5</v>
      </c>
    </row>
    <row r="3268" spans="1:20" ht="15.75" thickBot="1" x14ac:dyDescent="0.3">
      <c r="A3268" s="4" t="s">
        <v>643</v>
      </c>
      <c r="B3268" s="4" t="s">
        <v>644</v>
      </c>
      <c r="C3268" s="4" t="s">
        <v>645</v>
      </c>
      <c r="D3268" s="4" t="s">
        <v>646</v>
      </c>
      <c r="E3268" s="4" t="s">
        <v>647</v>
      </c>
      <c r="F3268" s="4" t="s">
        <v>150</v>
      </c>
      <c r="G3268" s="4" t="s">
        <v>151</v>
      </c>
      <c r="H3268" s="8"/>
      <c r="I3268" s="8"/>
      <c r="J3268" s="8"/>
      <c r="K3268" s="8"/>
      <c r="L3268" s="8"/>
      <c r="M3268" s="8"/>
      <c r="N3268" s="8"/>
      <c r="O3268" s="9">
        <v>12</v>
      </c>
      <c r="P3268" s="8"/>
      <c r="Q3268" s="8"/>
      <c r="R3268" s="9">
        <v>16.989999999999998</v>
      </c>
      <c r="S3268" s="8"/>
      <c r="T3268" s="10">
        <v>28.99</v>
      </c>
    </row>
    <row r="3269" spans="1:20" ht="15.75" thickBot="1" x14ac:dyDescent="0.3">
      <c r="A3269" s="4" t="s">
        <v>648</v>
      </c>
      <c r="B3269" s="4" t="s">
        <v>80</v>
      </c>
      <c r="C3269" s="4" t="s">
        <v>81</v>
      </c>
      <c r="D3269" s="4" t="s">
        <v>649</v>
      </c>
      <c r="E3269" s="4" t="s">
        <v>650</v>
      </c>
      <c r="F3269" s="4" t="s">
        <v>84</v>
      </c>
      <c r="G3269" s="4" t="s">
        <v>85</v>
      </c>
      <c r="H3269" s="12"/>
      <c r="I3269" s="12"/>
      <c r="J3269" s="12"/>
      <c r="K3269" s="11">
        <v>26.92</v>
      </c>
      <c r="L3269" s="12"/>
      <c r="M3269" s="12"/>
      <c r="N3269" s="12"/>
      <c r="O3269" s="11">
        <v>16.03</v>
      </c>
      <c r="P3269" s="12"/>
      <c r="Q3269" s="12"/>
      <c r="R3269" s="12"/>
      <c r="S3269" s="12"/>
      <c r="T3269" s="10">
        <v>42.95</v>
      </c>
    </row>
    <row r="3270" spans="1:20" ht="15.75" thickBot="1" x14ac:dyDescent="0.3">
      <c r="A3270" s="4" t="s">
        <v>648</v>
      </c>
      <c r="B3270" s="4" t="s">
        <v>80</v>
      </c>
      <c r="C3270" s="4" t="s">
        <v>81</v>
      </c>
      <c r="D3270" s="4" t="s">
        <v>649</v>
      </c>
      <c r="E3270" s="4" t="s">
        <v>650</v>
      </c>
      <c r="F3270" s="4" t="s">
        <v>56</v>
      </c>
      <c r="G3270" s="4" t="s">
        <v>57</v>
      </c>
      <c r="H3270" s="8"/>
      <c r="I3270" s="8"/>
      <c r="J3270" s="8"/>
      <c r="K3270" s="9">
        <v>291.8</v>
      </c>
      <c r="L3270" s="8"/>
      <c r="M3270" s="8"/>
      <c r="N3270" s="8"/>
      <c r="O3270" s="8"/>
      <c r="P3270" s="8"/>
      <c r="Q3270" s="8"/>
      <c r="R3270" s="8"/>
      <c r="S3270" s="8"/>
      <c r="T3270" s="10">
        <v>291.8</v>
      </c>
    </row>
    <row r="3271" spans="1:20" ht="15.75" thickBot="1" x14ac:dyDescent="0.3">
      <c r="A3271" s="4" t="s">
        <v>648</v>
      </c>
      <c r="B3271" s="4" t="s">
        <v>80</v>
      </c>
      <c r="C3271" s="4" t="s">
        <v>81</v>
      </c>
      <c r="D3271" s="4" t="s">
        <v>649</v>
      </c>
      <c r="E3271" s="4" t="s">
        <v>650</v>
      </c>
      <c r="F3271" s="4" t="s">
        <v>68</v>
      </c>
      <c r="G3271" s="4" t="s">
        <v>69</v>
      </c>
      <c r="H3271" s="12"/>
      <c r="I3271" s="12"/>
      <c r="J3271" s="12"/>
      <c r="K3271" s="11">
        <v>72.25</v>
      </c>
      <c r="L3271" s="12"/>
      <c r="M3271" s="12"/>
      <c r="N3271" s="12"/>
      <c r="O3271" s="11">
        <v>216.76</v>
      </c>
      <c r="P3271" s="12"/>
      <c r="Q3271" s="12"/>
      <c r="R3271" s="12"/>
      <c r="S3271" s="12"/>
      <c r="T3271" s="10">
        <v>289.01</v>
      </c>
    </row>
    <row r="3272" spans="1:20" ht="15.75" thickBot="1" x14ac:dyDescent="0.3">
      <c r="A3272" s="4" t="s">
        <v>648</v>
      </c>
      <c r="B3272" s="4" t="s">
        <v>80</v>
      </c>
      <c r="C3272" s="4" t="s">
        <v>81</v>
      </c>
      <c r="D3272" s="4" t="s">
        <v>651</v>
      </c>
      <c r="E3272" s="4" t="s">
        <v>650</v>
      </c>
      <c r="F3272" s="4" t="s">
        <v>84</v>
      </c>
      <c r="G3272" s="4" t="s">
        <v>85</v>
      </c>
      <c r="H3272" s="9">
        <v>536.04</v>
      </c>
      <c r="I3272" s="9">
        <v>146.71</v>
      </c>
      <c r="J3272" s="9">
        <v>611.67999999999995</v>
      </c>
      <c r="K3272" s="9">
        <v>398.95</v>
      </c>
      <c r="L3272" s="9">
        <v>408.26</v>
      </c>
      <c r="M3272" s="9">
        <v>466.79</v>
      </c>
      <c r="N3272" s="9">
        <v>611.48</v>
      </c>
      <c r="O3272" s="9">
        <v>656.16</v>
      </c>
      <c r="P3272" s="9">
        <v>207.56</v>
      </c>
      <c r="Q3272" s="9">
        <v>433.02</v>
      </c>
      <c r="R3272" s="9">
        <v>525.63</v>
      </c>
      <c r="S3272" s="9">
        <v>338.64</v>
      </c>
      <c r="T3272" s="10">
        <v>5340.92</v>
      </c>
    </row>
    <row r="3273" spans="1:20" ht="15.75" thickBot="1" x14ac:dyDescent="0.3">
      <c r="A3273" s="4" t="s">
        <v>648</v>
      </c>
      <c r="B3273" s="4" t="s">
        <v>80</v>
      </c>
      <c r="C3273" s="4" t="s">
        <v>81</v>
      </c>
      <c r="D3273" s="4" t="s">
        <v>651</v>
      </c>
      <c r="E3273" s="4" t="s">
        <v>650</v>
      </c>
      <c r="F3273" s="4" t="s">
        <v>65</v>
      </c>
      <c r="G3273" s="4" t="s">
        <v>66</v>
      </c>
      <c r="H3273" s="12"/>
      <c r="I3273" s="12"/>
      <c r="J3273" s="12"/>
      <c r="K3273" s="12"/>
      <c r="L3273" s="12"/>
      <c r="M3273" s="12"/>
      <c r="N3273" s="12"/>
      <c r="O3273" s="12"/>
      <c r="P3273" s="12"/>
      <c r="Q3273" s="11">
        <v>354.4</v>
      </c>
      <c r="R3273" s="12"/>
      <c r="S3273" s="12"/>
      <c r="T3273" s="10">
        <v>354.4</v>
      </c>
    </row>
    <row r="3274" spans="1:20" ht="15.75" thickBot="1" x14ac:dyDescent="0.3">
      <c r="A3274" s="4" t="s">
        <v>648</v>
      </c>
      <c r="B3274" s="4" t="s">
        <v>80</v>
      </c>
      <c r="C3274" s="4" t="s">
        <v>81</v>
      </c>
      <c r="D3274" s="4" t="s">
        <v>651</v>
      </c>
      <c r="E3274" s="4" t="s">
        <v>650</v>
      </c>
      <c r="F3274" s="4" t="s">
        <v>56</v>
      </c>
      <c r="G3274" s="4" t="s">
        <v>57</v>
      </c>
      <c r="H3274" s="9">
        <v>6619.21</v>
      </c>
      <c r="I3274" s="9">
        <v>1875.16</v>
      </c>
      <c r="J3274" s="9">
        <v>8198.25</v>
      </c>
      <c r="K3274" s="9">
        <v>4960.6000000000004</v>
      </c>
      <c r="L3274" s="9">
        <v>5158.72</v>
      </c>
      <c r="M3274" s="9">
        <v>5903.97</v>
      </c>
      <c r="N3274" s="9">
        <v>7447.63</v>
      </c>
      <c r="O3274" s="9">
        <v>8406.74</v>
      </c>
      <c r="P3274" s="9">
        <v>2618.5300000000002</v>
      </c>
      <c r="Q3274" s="9">
        <v>5126.28</v>
      </c>
      <c r="R3274" s="9">
        <v>7034.69</v>
      </c>
      <c r="S3274" s="9">
        <v>4013.2</v>
      </c>
      <c r="T3274" s="10">
        <v>67362.98</v>
      </c>
    </row>
    <row r="3275" spans="1:20" ht="15.75" thickBot="1" x14ac:dyDescent="0.3">
      <c r="A3275" s="4" t="s">
        <v>648</v>
      </c>
      <c r="B3275" s="4" t="s">
        <v>80</v>
      </c>
      <c r="C3275" s="4" t="s">
        <v>81</v>
      </c>
      <c r="D3275" s="4" t="s">
        <v>651</v>
      </c>
      <c r="E3275" s="4" t="s">
        <v>650</v>
      </c>
      <c r="F3275" s="4" t="s">
        <v>68</v>
      </c>
      <c r="G3275" s="4" t="s">
        <v>69</v>
      </c>
      <c r="H3275" s="11">
        <v>628.4</v>
      </c>
      <c r="I3275" s="11">
        <v>108.38</v>
      </c>
      <c r="J3275" s="11">
        <v>72.25</v>
      </c>
      <c r="K3275" s="11">
        <v>433.51</v>
      </c>
      <c r="L3275" s="11">
        <v>361.25</v>
      </c>
      <c r="M3275" s="11">
        <v>407.4</v>
      </c>
      <c r="N3275" s="11">
        <v>819.97</v>
      </c>
      <c r="O3275" s="11">
        <v>465.16</v>
      </c>
      <c r="P3275" s="11">
        <v>187.76</v>
      </c>
      <c r="Q3275" s="11">
        <v>374.18</v>
      </c>
      <c r="R3275" s="11">
        <v>72.25</v>
      </c>
      <c r="S3275" s="11">
        <v>565.49</v>
      </c>
      <c r="T3275" s="10">
        <v>4496</v>
      </c>
    </row>
    <row r="3276" spans="1:20" ht="15.75" thickBot="1" x14ac:dyDescent="0.3">
      <c r="A3276" s="4" t="s">
        <v>648</v>
      </c>
      <c r="B3276" s="4" t="s">
        <v>80</v>
      </c>
      <c r="C3276" s="4" t="s">
        <v>81</v>
      </c>
      <c r="D3276" s="4" t="s">
        <v>651</v>
      </c>
      <c r="E3276" s="4" t="s">
        <v>650</v>
      </c>
      <c r="F3276" s="4" t="s">
        <v>154</v>
      </c>
      <c r="G3276" s="4" t="s">
        <v>155</v>
      </c>
      <c r="H3276" s="8"/>
      <c r="I3276" s="8"/>
      <c r="J3276" s="8"/>
      <c r="K3276" s="9">
        <v>75.599999999999994</v>
      </c>
      <c r="L3276" s="9">
        <v>-75.599999999999994</v>
      </c>
      <c r="M3276" s="8"/>
      <c r="N3276" s="8"/>
      <c r="O3276" s="8"/>
      <c r="P3276" s="8"/>
      <c r="Q3276" s="8"/>
      <c r="R3276" s="8"/>
      <c r="S3276" s="8"/>
      <c r="T3276" s="14">
        <v>0</v>
      </c>
    </row>
    <row r="3277" spans="1:20" ht="15.75" thickBot="1" x14ac:dyDescent="0.3">
      <c r="A3277" s="4" t="s">
        <v>648</v>
      </c>
      <c r="B3277" s="4" t="s">
        <v>338</v>
      </c>
      <c r="C3277" s="4" t="s">
        <v>339</v>
      </c>
      <c r="D3277" s="4" t="s">
        <v>649</v>
      </c>
      <c r="E3277" s="4" t="s">
        <v>650</v>
      </c>
      <c r="F3277" s="4" t="s">
        <v>86</v>
      </c>
      <c r="G3277" s="4" t="s">
        <v>87</v>
      </c>
      <c r="H3277" s="11">
        <v>9500.56</v>
      </c>
      <c r="I3277" s="11">
        <v>7514</v>
      </c>
      <c r="J3277" s="11">
        <v>8113.21</v>
      </c>
      <c r="K3277" s="11">
        <v>8528.77</v>
      </c>
      <c r="L3277" s="11">
        <v>9522.1299999999992</v>
      </c>
      <c r="M3277" s="11">
        <v>6455.98</v>
      </c>
      <c r="N3277" s="11">
        <v>8334.58</v>
      </c>
      <c r="O3277" s="11">
        <v>5916.24</v>
      </c>
      <c r="P3277" s="11">
        <v>9500.56</v>
      </c>
      <c r="Q3277" s="11">
        <v>9449.15</v>
      </c>
      <c r="R3277" s="11">
        <v>9025.4599999999991</v>
      </c>
      <c r="S3277" s="11">
        <v>2618.73</v>
      </c>
      <c r="T3277" s="10">
        <v>94479.37</v>
      </c>
    </row>
    <row r="3278" spans="1:20" ht="15.75" thickBot="1" x14ac:dyDescent="0.3">
      <c r="A3278" s="4" t="s">
        <v>648</v>
      </c>
      <c r="B3278" s="4" t="s">
        <v>338</v>
      </c>
      <c r="C3278" s="4" t="s">
        <v>339</v>
      </c>
      <c r="D3278" s="4" t="s">
        <v>649</v>
      </c>
      <c r="E3278" s="4" t="s">
        <v>650</v>
      </c>
      <c r="F3278" s="4" t="s">
        <v>116</v>
      </c>
      <c r="G3278" s="4" t="s">
        <v>117</v>
      </c>
      <c r="H3278" s="9">
        <v>163.98</v>
      </c>
      <c r="I3278" s="9">
        <v>27.32</v>
      </c>
      <c r="J3278" s="9">
        <v>81.99</v>
      </c>
      <c r="K3278" s="9">
        <v>20.239999999999998</v>
      </c>
      <c r="L3278" s="8"/>
      <c r="M3278" s="9">
        <v>50.61</v>
      </c>
      <c r="N3278" s="9">
        <v>64.77</v>
      </c>
      <c r="O3278" s="9">
        <v>-4.05</v>
      </c>
      <c r="P3278" s="8"/>
      <c r="Q3278" s="8"/>
      <c r="R3278" s="8"/>
      <c r="S3278" s="9">
        <v>104.51</v>
      </c>
      <c r="T3278" s="10">
        <v>509.37</v>
      </c>
    </row>
    <row r="3279" spans="1:20" ht="15.75" thickBot="1" x14ac:dyDescent="0.3">
      <c r="A3279" s="4" t="s">
        <v>648</v>
      </c>
      <c r="B3279" s="4" t="s">
        <v>338</v>
      </c>
      <c r="C3279" s="4" t="s">
        <v>339</v>
      </c>
      <c r="D3279" s="4" t="s">
        <v>649</v>
      </c>
      <c r="E3279" s="4" t="s">
        <v>650</v>
      </c>
      <c r="F3279" s="4" t="s">
        <v>88</v>
      </c>
      <c r="G3279" s="4" t="s">
        <v>89</v>
      </c>
      <c r="H3279" s="11">
        <v>1337.7</v>
      </c>
      <c r="I3279" s="11">
        <v>1163.3</v>
      </c>
      <c r="J3279" s="11">
        <v>1279.8</v>
      </c>
      <c r="K3279" s="11">
        <v>1221.48</v>
      </c>
      <c r="L3279" s="11">
        <v>1337.7</v>
      </c>
      <c r="M3279" s="11">
        <v>1221.4100000000001</v>
      </c>
      <c r="N3279" s="11">
        <v>1279.68</v>
      </c>
      <c r="O3279" s="11">
        <v>1337.82</v>
      </c>
      <c r="P3279" s="11">
        <v>1163.42</v>
      </c>
      <c r="Q3279" s="11">
        <v>1337.75</v>
      </c>
      <c r="R3279" s="11">
        <v>1279.69</v>
      </c>
      <c r="S3279" s="11">
        <v>1258.28</v>
      </c>
      <c r="T3279" s="10">
        <v>15218.03</v>
      </c>
    </row>
    <row r="3280" spans="1:20" ht="15.75" thickBot="1" x14ac:dyDescent="0.3">
      <c r="A3280" s="4" t="s">
        <v>648</v>
      </c>
      <c r="B3280" s="4" t="s">
        <v>338</v>
      </c>
      <c r="C3280" s="4" t="s">
        <v>339</v>
      </c>
      <c r="D3280" s="4" t="s">
        <v>649</v>
      </c>
      <c r="E3280" s="4" t="s">
        <v>650</v>
      </c>
      <c r="F3280" s="4" t="s">
        <v>90</v>
      </c>
      <c r="G3280" s="4" t="s">
        <v>91</v>
      </c>
      <c r="H3280" s="9">
        <v>5224.58</v>
      </c>
      <c r="I3280" s="9">
        <v>4524.1000000000004</v>
      </c>
      <c r="J3280" s="9">
        <v>4985.07</v>
      </c>
      <c r="K3280" s="9">
        <v>4748.76</v>
      </c>
      <c r="L3280" s="9">
        <v>5197.62</v>
      </c>
      <c r="M3280" s="9">
        <v>4753.91</v>
      </c>
      <c r="N3280" s="9">
        <v>4982.2</v>
      </c>
      <c r="O3280" s="9">
        <v>5196.95</v>
      </c>
      <c r="P3280" s="9">
        <v>4519.57</v>
      </c>
      <c r="Q3280" s="9">
        <v>5197.46</v>
      </c>
      <c r="R3280" s="9">
        <v>4971.51</v>
      </c>
      <c r="S3280" s="9">
        <v>4905.2299999999996</v>
      </c>
      <c r="T3280" s="10">
        <v>59206.96</v>
      </c>
    </row>
    <row r="3281" spans="1:20" ht="15.75" thickBot="1" x14ac:dyDescent="0.3">
      <c r="A3281" s="4" t="s">
        <v>648</v>
      </c>
      <c r="B3281" s="4" t="s">
        <v>338</v>
      </c>
      <c r="C3281" s="4" t="s">
        <v>339</v>
      </c>
      <c r="D3281" s="4" t="s">
        <v>649</v>
      </c>
      <c r="E3281" s="4" t="s">
        <v>650</v>
      </c>
      <c r="F3281" s="4" t="s">
        <v>84</v>
      </c>
      <c r="G3281" s="4" t="s">
        <v>85</v>
      </c>
      <c r="H3281" s="11">
        <v>4346.3500000000004</v>
      </c>
      <c r="I3281" s="11">
        <v>4382.51</v>
      </c>
      <c r="J3281" s="11">
        <v>5080.2299999999996</v>
      </c>
      <c r="K3281" s="11">
        <v>4878.24</v>
      </c>
      <c r="L3281" s="11">
        <v>4964.6099999999997</v>
      </c>
      <c r="M3281" s="11">
        <v>4611.6099999999997</v>
      </c>
      <c r="N3281" s="11">
        <v>4651.79</v>
      </c>
      <c r="O3281" s="11">
        <v>5313.35</v>
      </c>
      <c r="P3281" s="11">
        <v>4677.41</v>
      </c>
      <c r="Q3281" s="11">
        <v>6128.2</v>
      </c>
      <c r="R3281" s="11">
        <v>4927.87</v>
      </c>
      <c r="S3281" s="11">
        <v>4240.1000000000004</v>
      </c>
      <c r="T3281" s="10">
        <v>58202.27</v>
      </c>
    </row>
    <row r="3282" spans="1:20" ht="15.75" thickBot="1" x14ac:dyDescent="0.3">
      <c r="A3282" s="4" t="s">
        <v>648</v>
      </c>
      <c r="B3282" s="4" t="s">
        <v>338</v>
      </c>
      <c r="C3282" s="4" t="s">
        <v>339</v>
      </c>
      <c r="D3282" s="4" t="s">
        <v>649</v>
      </c>
      <c r="E3282" s="4" t="s">
        <v>650</v>
      </c>
      <c r="F3282" s="4" t="s">
        <v>65</v>
      </c>
      <c r="G3282" s="4" t="s">
        <v>66</v>
      </c>
      <c r="H3282" s="8"/>
      <c r="I3282" s="9">
        <v>60.65</v>
      </c>
      <c r="J3282" s="8"/>
      <c r="K3282" s="8"/>
      <c r="L3282" s="8"/>
      <c r="M3282" s="9">
        <v>121.31</v>
      </c>
      <c r="N3282" s="8"/>
      <c r="O3282" s="9">
        <v>80.87</v>
      </c>
      <c r="P3282" s="9">
        <v>40.44</v>
      </c>
      <c r="Q3282" s="8"/>
      <c r="R3282" s="9">
        <v>141.52000000000001</v>
      </c>
      <c r="S3282" s="9">
        <v>187.4</v>
      </c>
      <c r="T3282" s="10">
        <v>632.19000000000005</v>
      </c>
    </row>
    <row r="3283" spans="1:20" ht="15.75" thickBot="1" x14ac:dyDescent="0.3">
      <c r="A3283" s="4" t="s">
        <v>648</v>
      </c>
      <c r="B3283" s="4" t="s">
        <v>338</v>
      </c>
      <c r="C3283" s="4" t="s">
        <v>339</v>
      </c>
      <c r="D3283" s="4" t="s">
        <v>649</v>
      </c>
      <c r="E3283" s="4" t="s">
        <v>650</v>
      </c>
      <c r="F3283" s="4" t="s">
        <v>56</v>
      </c>
      <c r="G3283" s="4" t="s">
        <v>57</v>
      </c>
      <c r="H3283" s="11">
        <v>54851.22</v>
      </c>
      <c r="I3283" s="11">
        <v>56763.22</v>
      </c>
      <c r="J3283" s="11">
        <v>64072.76</v>
      </c>
      <c r="K3283" s="11">
        <v>64535.98</v>
      </c>
      <c r="L3283" s="11">
        <v>63668.14</v>
      </c>
      <c r="M3283" s="11">
        <v>60545.02</v>
      </c>
      <c r="N3283" s="11">
        <v>59981.77</v>
      </c>
      <c r="O3283" s="11">
        <v>71561.460000000006</v>
      </c>
      <c r="P3283" s="11">
        <v>57050.71</v>
      </c>
      <c r="Q3283" s="11">
        <v>79739.22</v>
      </c>
      <c r="R3283" s="11">
        <v>59859.48</v>
      </c>
      <c r="S3283" s="11">
        <v>57569.21</v>
      </c>
      <c r="T3283" s="10">
        <v>750198.19</v>
      </c>
    </row>
    <row r="3284" spans="1:20" ht="15.75" thickBot="1" x14ac:dyDescent="0.3">
      <c r="A3284" s="4" t="s">
        <v>648</v>
      </c>
      <c r="B3284" s="4" t="s">
        <v>338</v>
      </c>
      <c r="C3284" s="4" t="s">
        <v>339</v>
      </c>
      <c r="D3284" s="4" t="s">
        <v>649</v>
      </c>
      <c r="E3284" s="4" t="s">
        <v>650</v>
      </c>
      <c r="F3284" s="4" t="s">
        <v>68</v>
      </c>
      <c r="G3284" s="4" t="s">
        <v>69</v>
      </c>
      <c r="H3284" s="9">
        <v>1510.87</v>
      </c>
      <c r="I3284" s="9">
        <v>1086.5</v>
      </c>
      <c r="J3284" s="9">
        <v>850.96</v>
      </c>
      <c r="K3284" s="9">
        <v>721.76</v>
      </c>
      <c r="L3284" s="9">
        <v>656.1</v>
      </c>
      <c r="M3284" s="9">
        <v>1167.9000000000001</v>
      </c>
      <c r="N3284" s="9">
        <v>538.04999999999995</v>
      </c>
      <c r="O3284" s="9">
        <v>940.55</v>
      </c>
      <c r="P3284" s="9">
        <v>1454.08</v>
      </c>
      <c r="Q3284" s="9">
        <v>1356.72</v>
      </c>
      <c r="R3284" s="9">
        <v>1975.51</v>
      </c>
      <c r="S3284" s="9">
        <v>1600.42</v>
      </c>
      <c r="T3284" s="10">
        <v>13859.42</v>
      </c>
    </row>
    <row r="3285" spans="1:20" ht="15.75" thickBot="1" x14ac:dyDescent="0.3">
      <c r="A3285" s="4" t="s">
        <v>648</v>
      </c>
      <c r="B3285" s="4" t="s">
        <v>338</v>
      </c>
      <c r="C3285" s="4" t="s">
        <v>339</v>
      </c>
      <c r="D3285" s="4" t="s">
        <v>649</v>
      </c>
      <c r="E3285" s="4" t="s">
        <v>650</v>
      </c>
      <c r="F3285" s="4" t="s">
        <v>154</v>
      </c>
      <c r="G3285" s="4" t="s">
        <v>155</v>
      </c>
      <c r="H3285" s="12"/>
      <c r="I3285" s="12"/>
      <c r="J3285" s="11">
        <v>33.479999999999997</v>
      </c>
      <c r="K3285" s="12"/>
      <c r="L3285" s="12"/>
      <c r="M3285" s="12"/>
      <c r="N3285" s="12"/>
      <c r="O3285" s="11">
        <v>33.479999999999997</v>
      </c>
      <c r="P3285" s="12"/>
      <c r="Q3285" s="12"/>
      <c r="R3285" s="12"/>
      <c r="S3285" s="12"/>
      <c r="T3285" s="10">
        <v>66.959999999999994</v>
      </c>
    </row>
    <row r="3286" spans="1:20" ht="15.75" thickBot="1" x14ac:dyDescent="0.3">
      <c r="A3286" s="4" t="s">
        <v>648</v>
      </c>
      <c r="B3286" s="4" t="s">
        <v>338</v>
      </c>
      <c r="C3286" s="4" t="s">
        <v>339</v>
      </c>
      <c r="D3286" s="4" t="s">
        <v>649</v>
      </c>
      <c r="E3286" s="4" t="s">
        <v>650</v>
      </c>
      <c r="F3286" s="4" t="s">
        <v>156</v>
      </c>
      <c r="G3286" s="4" t="s">
        <v>157</v>
      </c>
      <c r="H3286" s="9">
        <v>21.43</v>
      </c>
      <c r="I3286" s="9">
        <v>21.43</v>
      </c>
      <c r="J3286" s="9">
        <v>21.43</v>
      </c>
      <c r="K3286" s="9">
        <v>21.43</v>
      </c>
      <c r="L3286" s="8"/>
      <c r="M3286" s="9">
        <v>21.43</v>
      </c>
      <c r="N3286" s="8"/>
      <c r="O3286" s="9">
        <v>42.86</v>
      </c>
      <c r="P3286" s="9">
        <v>42.86</v>
      </c>
      <c r="Q3286" s="8"/>
      <c r="R3286" s="9">
        <v>21.43</v>
      </c>
      <c r="S3286" s="9">
        <v>64.290000000000006</v>
      </c>
      <c r="T3286" s="10">
        <v>278.58999999999997</v>
      </c>
    </row>
    <row r="3287" spans="1:20" ht="15.75" thickBot="1" x14ac:dyDescent="0.3">
      <c r="A3287" s="4" t="s">
        <v>648</v>
      </c>
      <c r="B3287" s="4" t="s">
        <v>338</v>
      </c>
      <c r="C3287" s="4" t="s">
        <v>339</v>
      </c>
      <c r="D3287" s="4" t="s">
        <v>649</v>
      </c>
      <c r="E3287" s="4" t="s">
        <v>650</v>
      </c>
      <c r="F3287" s="4" t="s">
        <v>106</v>
      </c>
      <c r="G3287" s="4" t="s">
        <v>107</v>
      </c>
      <c r="H3287" s="11">
        <v>-16748.16</v>
      </c>
      <c r="I3287" s="11">
        <v>-13655.48</v>
      </c>
      <c r="J3287" s="11">
        <v>-12566.4</v>
      </c>
      <c r="K3287" s="11">
        <v>-16374.4</v>
      </c>
      <c r="L3287" s="11">
        <v>-16184</v>
      </c>
      <c r="M3287" s="11">
        <v>-12471.2</v>
      </c>
      <c r="N3287" s="11">
        <v>-14375.2</v>
      </c>
      <c r="O3287" s="11">
        <v>-12566.4</v>
      </c>
      <c r="P3287" s="11">
        <v>-14303.8</v>
      </c>
      <c r="Q3287" s="11">
        <v>-17136</v>
      </c>
      <c r="R3287" s="11">
        <v>-13328</v>
      </c>
      <c r="S3287" s="11">
        <v>-7449.53</v>
      </c>
      <c r="T3287" s="10">
        <v>-167158.57</v>
      </c>
    </row>
    <row r="3288" spans="1:20" ht="15.75" thickBot="1" x14ac:dyDescent="0.3">
      <c r="A3288" s="4" t="s">
        <v>648</v>
      </c>
      <c r="B3288" s="4" t="s">
        <v>338</v>
      </c>
      <c r="C3288" s="4" t="s">
        <v>339</v>
      </c>
      <c r="D3288" s="4" t="s">
        <v>649</v>
      </c>
      <c r="E3288" s="4" t="s">
        <v>650</v>
      </c>
      <c r="F3288" s="4" t="s">
        <v>108</v>
      </c>
      <c r="G3288" s="4" t="s">
        <v>109</v>
      </c>
      <c r="H3288" s="9">
        <v>-176.82</v>
      </c>
      <c r="I3288" s="9">
        <v>-82.51</v>
      </c>
      <c r="J3288" s="9">
        <v>-58.94</v>
      </c>
      <c r="K3288" s="9">
        <v>-23.58</v>
      </c>
      <c r="L3288" s="9">
        <v>-58.94</v>
      </c>
      <c r="M3288" s="9">
        <v>-23.58</v>
      </c>
      <c r="N3288" s="9">
        <v>-47.16</v>
      </c>
      <c r="O3288" s="8"/>
      <c r="P3288" s="8"/>
      <c r="Q3288" s="8"/>
      <c r="R3288" s="9">
        <v>-70.72</v>
      </c>
      <c r="S3288" s="9">
        <v>-24.28</v>
      </c>
      <c r="T3288" s="10">
        <v>-566.53</v>
      </c>
    </row>
    <row r="3289" spans="1:20" ht="15.75" thickBot="1" x14ac:dyDescent="0.3">
      <c r="A3289" s="4" t="s">
        <v>648</v>
      </c>
      <c r="B3289" s="4" t="s">
        <v>338</v>
      </c>
      <c r="C3289" s="4" t="s">
        <v>339</v>
      </c>
      <c r="D3289" s="4" t="s">
        <v>651</v>
      </c>
      <c r="E3289" s="4" t="s">
        <v>650</v>
      </c>
      <c r="F3289" s="4" t="s">
        <v>84</v>
      </c>
      <c r="G3289" s="4" t="s">
        <v>85</v>
      </c>
      <c r="H3289" s="12"/>
      <c r="I3289" s="12"/>
      <c r="J3289" s="12"/>
      <c r="K3289" s="12"/>
      <c r="L3289" s="11">
        <v>19.21</v>
      </c>
      <c r="M3289" s="11">
        <v>2.2400000000000002</v>
      </c>
      <c r="N3289" s="12"/>
      <c r="O3289" s="12"/>
      <c r="P3289" s="12"/>
      <c r="Q3289" s="12"/>
      <c r="R3289" s="12"/>
      <c r="S3289" s="12"/>
      <c r="T3289" s="10">
        <v>21.45</v>
      </c>
    </row>
    <row r="3290" spans="1:20" ht="15.75" thickBot="1" x14ac:dyDescent="0.3">
      <c r="A3290" s="4" t="s">
        <v>648</v>
      </c>
      <c r="B3290" s="4" t="s">
        <v>338</v>
      </c>
      <c r="C3290" s="4" t="s">
        <v>339</v>
      </c>
      <c r="D3290" s="4" t="s">
        <v>651</v>
      </c>
      <c r="E3290" s="4" t="s">
        <v>650</v>
      </c>
      <c r="F3290" s="4" t="s">
        <v>56</v>
      </c>
      <c r="G3290" s="4" t="s">
        <v>57</v>
      </c>
      <c r="H3290" s="8"/>
      <c r="I3290" s="8"/>
      <c r="J3290" s="8"/>
      <c r="K3290" s="8"/>
      <c r="L3290" s="9">
        <v>259.68</v>
      </c>
      <c r="M3290" s="8"/>
      <c r="N3290" s="8"/>
      <c r="O3290" s="8"/>
      <c r="P3290" s="8"/>
      <c r="Q3290" s="8"/>
      <c r="R3290" s="8"/>
      <c r="S3290" s="8"/>
      <c r="T3290" s="10">
        <v>259.68</v>
      </c>
    </row>
    <row r="3291" spans="1:20" ht="15.75" thickBot="1" x14ac:dyDescent="0.3">
      <c r="A3291" s="4" t="s">
        <v>648</v>
      </c>
      <c r="B3291" s="4" t="s">
        <v>338</v>
      </c>
      <c r="C3291" s="4" t="s">
        <v>339</v>
      </c>
      <c r="D3291" s="4" t="s">
        <v>651</v>
      </c>
      <c r="E3291" s="4" t="s">
        <v>650</v>
      </c>
      <c r="F3291" s="4" t="s">
        <v>68</v>
      </c>
      <c r="G3291" s="4" t="s">
        <v>69</v>
      </c>
      <c r="H3291" s="12"/>
      <c r="I3291" s="12"/>
      <c r="J3291" s="12"/>
      <c r="K3291" s="12"/>
      <c r="L3291" s="12"/>
      <c r="M3291" s="11">
        <v>30.33</v>
      </c>
      <c r="N3291" s="12"/>
      <c r="O3291" s="12"/>
      <c r="P3291" s="12"/>
      <c r="Q3291" s="12"/>
      <c r="R3291" s="12"/>
      <c r="S3291" s="12"/>
      <c r="T3291" s="10">
        <v>30.33</v>
      </c>
    </row>
    <row r="3292" spans="1:20" ht="15.75" thickBot="1" x14ac:dyDescent="0.3">
      <c r="A3292" s="4" t="s">
        <v>648</v>
      </c>
      <c r="B3292" s="4" t="s">
        <v>223</v>
      </c>
      <c r="C3292" s="4" t="s">
        <v>224</v>
      </c>
      <c r="D3292" s="4" t="s">
        <v>651</v>
      </c>
      <c r="E3292" s="4" t="s">
        <v>650</v>
      </c>
      <c r="F3292" s="4" t="s">
        <v>84</v>
      </c>
      <c r="G3292" s="4" t="s">
        <v>85</v>
      </c>
      <c r="H3292" s="8"/>
      <c r="I3292" s="8"/>
      <c r="J3292" s="9">
        <v>43.17</v>
      </c>
      <c r="K3292" s="8"/>
      <c r="L3292" s="8"/>
      <c r="M3292" s="8"/>
      <c r="N3292" s="8"/>
      <c r="O3292" s="8"/>
      <c r="P3292" s="8"/>
      <c r="Q3292" s="8"/>
      <c r="R3292" s="8"/>
      <c r="S3292" s="8"/>
      <c r="T3292" s="10">
        <v>43.17</v>
      </c>
    </row>
    <row r="3293" spans="1:20" ht="15.75" thickBot="1" x14ac:dyDescent="0.3">
      <c r="A3293" s="4" t="s">
        <v>648</v>
      </c>
      <c r="B3293" s="4" t="s">
        <v>223</v>
      </c>
      <c r="C3293" s="4" t="s">
        <v>224</v>
      </c>
      <c r="D3293" s="4" t="s">
        <v>651</v>
      </c>
      <c r="E3293" s="4" t="s">
        <v>650</v>
      </c>
      <c r="F3293" s="4" t="s">
        <v>56</v>
      </c>
      <c r="G3293" s="4" t="s">
        <v>57</v>
      </c>
      <c r="H3293" s="12"/>
      <c r="I3293" s="12"/>
      <c r="J3293" s="11">
        <v>519.36</v>
      </c>
      <c r="K3293" s="12"/>
      <c r="L3293" s="12"/>
      <c r="M3293" s="12"/>
      <c r="N3293" s="12"/>
      <c r="O3293" s="12"/>
      <c r="P3293" s="12"/>
      <c r="Q3293" s="12"/>
      <c r="R3293" s="12"/>
      <c r="S3293" s="12"/>
      <c r="T3293" s="10">
        <v>519.36</v>
      </c>
    </row>
    <row r="3294" spans="1:20" ht="15.75" thickBot="1" x14ac:dyDescent="0.3">
      <c r="A3294" s="4" t="s">
        <v>648</v>
      </c>
      <c r="B3294" s="4" t="s">
        <v>223</v>
      </c>
      <c r="C3294" s="4" t="s">
        <v>224</v>
      </c>
      <c r="D3294" s="4" t="s">
        <v>651</v>
      </c>
      <c r="E3294" s="4" t="s">
        <v>650</v>
      </c>
      <c r="F3294" s="4" t="s">
        <v>68</v>
      </c>
      <c r="G3294" s="4" t="s">
        <v>69</v>
      </c>
      <c r="H3294" s="8"/>
      <c r="I3294" s="8"/>
      <c r="J3294" s="9">
        <v>64.3</v>
      </c>
      <c r="K3294" s="8"/>
      <c r="L3294" s="8"/>
      <c r="M3294" s="8"/>
      <c r="N3294" s="8"/>
      <c r="O3294" s="8"/>
      <c r="P3294" s="8"/>
      <c r="Q3294" s="8"/>
      <c r="R3294" s="8"/>
      <c r="S3294" s="8"/>
      <c r="T3294" s="10">
        <v>64.3</v>
      </c>
    </row>
    <row r="3295" spans="1:20" ht="15.75" thickBot="1" x14ac:dyDescent="0.3">
      <c r="A3295" s="4" t="s">
        <v>648</v>
      </c>
      <c r="B3295" s="4" t="s">
        <v>292</v>
      </c>
      <c r="C3295" s="4" t="s">
        <v>293</v>
      </c>
      <c r="D3295" s="4" t="s">
        <v>649</v>
      </c>
      <c r="E3295" s="4" t="s">
        <v>650</v>
      </c>
      <c r="F3295" s="4" t="s">
        <v>56</v>
      </c>
      <c r="G3295" s="4" t="s">
        <v>57</v>
      </c>
      <c r="H3295" s="12"/>
      <c r="I3295" s="12"/>
      <c r="J3295" s="12"/>
      <c r="K3295" s="12"/>
      <c r="L3295" s="11">
        <v>577.79999999999995</v>
      </c>
      <c r="M3295" s="12"/>
      <c r="N3295" s="12"/>
      <c r="O3295" s="11">
        <v>344.1</v>
      </c>
      <c r="P3295" s="11">
        <v>924.48</v>
      </c>
      <c r="Q3295" s="12"/>
      <c r="R3295" s="12"/>
      <c r="S3295" s="12"/>
      <c r="T3295" s="10">
        <v>1846.38</v>
      </c>
    </row>
    <row r="3296" spans="1:20" ht="15.75" thickBot="1" x14ac:dyDescent="0.3">
      <c r="A3296" s="4" t="s">
        <v>648</v>
      </c>
      <c r="B3296" s="4" t="s">
        <v>652</v>
      </c>
      <c r="C3296" s="4" t="s">
        <v>7379</v>
      </c>
      <c r="D3296" s="4" t="s">
        <v>653</v>
      </c>
      <c r="E3296" s="4" t="s">
        <v>654</v>
      </c>
      <c r="F3296" s="4" t="s">
        <v>71</v>
      </c>
      <c r="G3296" s="4" t="s">
        <v>72</v>
      </c>
      <c r="H3296" s="8"/>
      <c r="I3296" s="8"/>
      <c r="J3296" s="8"/>
      <c r="K3296" s="8"/>
      <c r="L3296" s="8"/>
      <c r="M3296" s="8"/>
      <c r="N3296" s="8"/>
      <c r="O3296" s="8"/>
      <c r="P3296" s="9">
        <v>118.65</v>
      </c>
      <c r="Q3296" s="8"/>
      <c r="R3296" s="8"/>
      <c r="S3296" s="8"/>
      <c r="T3296" s="10">
        <v>118.65</v>
      </c>
    </row>
    <row r="3297" spans="1:20" ht="23.25" thickBot="1" x14ac:dyDescent="0.3">
      <c r="A3297" s="4" t="s">
        <v>655</v>
      </c>
      <c r="B3297" s="4" t="s">
        <v>80</v>
      </c>
      <c r="C3297" s="4" t="s">
        <v>81</v>
      </c>
      <c r="D3297" s="4" t="s">
        <v>656</v>
      </c>
      <c r="E3297" s="4" t="s">
        <v>657</v>
      </c>
      <c r="F3297" s="4" t="s">
        <v>98</v>
      </c>
      <c r="G3297" s="4" t="s">
        <v>99</v>
      </c>
      <c r="H3297" s="12"/>
      <c r="I3297" s="12"/>
      <c r="J3297" s="12"/>
      <c r="K3297" s="12"/>
      <c r="L3297" s="12"/>
      <c r="M3297" s="12"/>
      <c r="N3297" s="12"/>
      <c r="O3297" s="12"/>
      <c r="P3297" s="11">
        <v>3.06</v>
      </c>
      <c r="Q3297" s="11">
        <v>10.01</v>
      </c>
      <c r="R3297" s="12"/>
      <c r="S3297" s="12"/>
      <c r="T3297" s="10">
        <v>13.07</v>
      </c>
    </row>
    <row r="3298" spans="1:20" ht="23.25" thickBot="1" x14ac:dyDescent="0.3">
      <c r="A3298" s="4" t="s">
        <v>655</v>
      </c>
      <c r="B3298" s="4" t="s">
        <v>80</v>
      </c>
      <c r="C3298" s="4" t="s">
        <v>81</v>
      </c>
      <c r="D3298" s="4" t="s">
        <v>656</v>
      </c>
      <c r="E3298" s="4" t="s">
        <v>657</v>
      </c>
      <c r="F3298" s="4" t="s">
        <v>215</v>
      </c>
      <c r="G3298" s="4" t="s">
        <v>216</v>
      </c>
      <c r="H3298" s="8"/>
      <c r="I3298" s="9">
        <v>5.25</v>
      </c>
      <c r="J3298" s="8"/>
      <c r="K3298" s="8"/>
      <c r="L3298" s="8"/>
      <c r="M3298" s="8"/>
      <c r="N3298" s="8"/>
      <c r="O3298" s="9">
        <v>1.17</v>
      </c>
      <c r="P3298" s="8"/>
      <c r="Q3298" s="9">
        <v>1.58</v>
      </c>
      <c r="R3298" s="8"/>
      <c r="S3298" s="8"/>
      <c r="T3298" s="10">
        <v>8</v>
      </c>
    </row>
    <row r="3299" spans="1:20" ht="23.25" thickBot="1" x14ac:dyDescent="0.3">
      <c r="A3299" s="4" t="s">
        <v>655</v>
      </c>
      <c r="B3299" s="4" t="s">
        <v>80</v>
      </c>
      <c r="C3299" s="4" t="s">
        <v>81</v>
      </c>
      <c r="D3299" s="4" t="s">
        <v>656</v>
      </c>
      <c r="E3299" s="4" t="s">
        <v>657</v>
      </c>
      <c r="F3299" s="4" t="s">
        <v>130</v>
      </c>
      <c r="G3299" s="4" t="s">
        <v>131</v>
      </c>
      <c r="H3299" s="12"/>
      <c r="I3299" s="12"/>
      <c r="J3299" s="12"/>
      <c r="K3299" s="12"/>
      <c r="L3299" s="12"/>
      <c r="M3299" s="12"/>
      <c r="N3299" s="12"/>
      <c r="O3299" s="12"/>
      <c r="P3299" s="11">
        <v>55.65</v>
      </c>
      <c r="Q3299" s="12"/>
      <c r="R3299" s="12"/>
      <c r="S3299" s="12"/>
      <c r="T3299" s="10">
        <v>55.65</v>
      </c>
    </row>
    <row r="3300" spans="1:20" ht="23.25" thickBot="1" x14ac:dyDescent="0.3">
      <c r="A3300" s="4" t="s">
        <v>655</v>
      </c>
      <c r="B3300" s="4" t="s">
        <v>80</v>
      </c>
      <c r="C3300" s="4" t="s">
        <v>81</v>
      </c>
      <c r="D3300" s="4" t="s">
        <v>656</v>
      </c>
      <c r="E3300" s="4" t="s">
        <v>657</v>
      </c>
      <c r="F3300" s="4" t="s">
        <v>144</v>
      </c>
      <c r="G3300" s="4" t="s">
        <v>145</v>
      </c>
      <c r="H3300" s="8"/>
      <c r="I3300" s="9">
        <v>3.38</v>
      </c>
      <c r="J3300" s="8"/>
      <c r="K3300" s="8"/>
      <c r="L3300" s="8"/>
      <c r="M3300" s="8"/>
      <c r="N3300" s="8"/>
      <c r="O3300" s="8"/>
      <c r="P3300" s="8"/>
      <c r="Q3300" s="8"/>
      <c r="R3300" s="8"/>
      <c r="S3300" s="8"/>
      <c r="T3300" s="10">
        <v>3.38</v>
      </c>
    </row>
    <row r="3301" spans="1:20" ht="23.25" thickBot="1" x14ac:dyDescent="0.3">
      <c r="A3301" s="4" t="s">
        <v>655</v>
      </c>
      <c r="B3301" s="4" t="s">
        <v>329</v>
      </c>
      <c r="C3301" s="4" t="s">
        <v>330</v>
      </c>
      <c r="D3301" s="4" t="s">
        <v>658</v>
      </c>
      <c r="E3301" s="4" t="s">
        <v>659</v>
      </c>
      <c r="F3301" s="4" t="s">
        <v>56</v>
      </c>
      <c r="G3301" s="4" t="s">
        <v>57</v>
      </c>
      <c r="H3301" s="12"/>
      <c r="I3301" s="11">
        <v>206.37</v>
      </c>
      <c r="J3301" s="11">
        <v>17.21</v>
      </c>
      <c r="K3301" s="11">
        <v>120.44</v>
      </c>
      <c r="L3301" s="12"/>
      <c r="M3301" s="12"/>
      <c r="N3301" s="11">
        <v>34.409999999999997</v>
      </c>
      <c r="O3301" s="11">
        <v>275.27999999999997</v>
      </c>
      <c r="P3301" s="11">
        <v>34.409999999999997</v>
      </c>
      <c r="Q3301" s="11">
        <v>51.62</v>
      </c>
      <c r="R3301" s="12"/>
      <c r="S3301" s="11">
        <v>106.29</v>
      </c>
      <c r="T3301" s="10">
        <v>846.03</v>
      </c>
    </row>
    <row r="3302" spans="1:20" ht="23.25" thickBot="1" x14ac:dyDescent="0.3">
      <c r="A3302" s="4" t="s">
        <v>655</v>
      </c>
      <c r="B3302" s="4" t="s">
        <v>660</v>
      </c>
      <c r="C3302" s="4" t="s">
        <v>661</v>
      </c>
      <c r="D3302" s="4" t="s">
        <v>662</v>
      </c>
      <c r="E3302" s="4" t="s">
        <v>663</v>
      </c>
      <c r="F3302" s="4" t="s">
        <v>86</v>
      </c>
      <c r="G3302" s="4" t="s">
        <v>87</v>
      </c>
      <c r="H3302" s="9">
        <v>13813.86</v>
      </c>
      <c r="I3302" s="9">
        <v>13297.82</v>
      </c>
      <c r="J3302" s="9">
        <v>12015.48</v>
      </c>
      <c r="K3302" s="9">
        <v>13738.14</v>
      </c>
      <c r="L3302" s="9">
        <v>15366.62</v>
      </c>
      <c r="M3302" s="9">
        <v>13830.82</v>
      </c>
      <c r="N3302" s="9">
        <v>11185.83</v>
      </c>
      <c r="O3302" s="9">
        <v>15635.42</v>
      </c>
      <c r="P3302" s="9">
        <v>12669.01</v>
      </c>
      <c r="Q3302" s="9">
        <v>14387.06</v>
      </c>
      <c r="R3302" s="9">
        <v>17494.080000000002</v>
      </c>
      <c r="S3302" s="9">
        <v>11808.95</v>
      </c>
      <c r="T3302" s="10">
        <v>165243.09</v>
      </c>
    </row>
    <row r="3303" spans="1:20" ht="23.25" thickBot="1" x14ac:dyDescent="0.3">
      <c r="A3303" s="4" t="s">
        <v>655</v>
      </c>
      <c r="B3303" s="4" t="s">
        <v>660</v>
      </c>
      <c r="C3303" s="4" t="s">
        <v>661</v>
      </c>
      <c r="D3303" s="4" t="s">
        <v>662</v>
      </c>
      <c r="E3303" s="4" t="s">
        <v>663</v>
      </c>
      <c r="F3303" s="4" t="s">
        <v>116</v>
      </c>
      <c r="G3303" s="4" t="s">
        <v>117</v>
      </c>
      <c r="H3303" s="11">
        <v>261.88</v>
      </c>
      <c r="I3303" s="11">
        <v>224.82</v>
      </c>
      <c r="J3303" s="11">
        <v>23.19</v>
      </c>
      <c r="K3303" s="11">
        <v>76.489999999999995</v>
      </c>
      <c r="L3303" s="11">
        <v>38.25</v>
      </c>
      <c r="M3303" s="11">
        <v>82.27</v>
      </c>
      <c r="N3303" s="11">
        <v>69.55</v>
      </c>
      <c r="O3303" s="11">
        <v>57.94</v>
      </c>
      <c r="P3303" s="11">
        <v>-11.59</v>
      </c>
      <c r="Q3303" s="11">
        <v>546.95000000000005</v>
      </c>
      <c r="R3303" s="11">
        <v>2257.34</v>
      </c>
      <c r="S3303" s="11">
        <v>-709.83</v>
      </c>
      <c r="T3303" s="10">
        <v>2917.26</v>
      </c>
    </row>
    <row r="3304" spans="1:20" ht="23.25" thickBot="1" x14ac:dyDescent="0.3">
      <c r="A3304" s="4" t="s">
        <v>655</v>
      </c>
      <c r="B3304" s="4" t="s">
        <v>660</v>
      </c>
      <c r="C3304" s="4" t="s">
        <v>661</v>
      </c>
      <c r="D3304" s="4" t="s">
        <v>662</v>
      </c>
      <c r="E3304" s="4" t="s">
        <v>663</v>
      </c>
      <c r="F3304" s="4" t="s">
        <v>88</v>
      </c>
      <c r="G3304" s="4" t="s">
        <v>89</v>
      </c>
      <c r="H3304" s="9">
        <v>2297.6799999999998</v>
      </c>
      <c r="I3304" s="9">
        <v>1998.01</v>
      </c>
      <c r="J3304" s="9">
        <v>2197.81</v>
      </c>
      <c r="K3304" s="9">
        <v>2097.86</v>
      </c>
      <c r="L3304" s="9">
        <v>2297.69</v>
      </c>
      <c r="M3304" s="9">
        <v>2097.88</v>
      </c>
      <c r="N3304" s="9">
        <v>2197.81</v>
      </c>
      <c r="O3304" s="9">
        <v>2297.71</v>
      </c>
      <c r="P3304" s="9">
        <v>1997.99</v>
      </c>
      <c r="Q3304" s="9">
        <v>2297.71</v>
      </c>
      <c r="R3304" s="9">
        <v>2197.79</v>
      </c>
      <c r="S3304" s="9">
        <v>2160.91</v>
      </c>
      <c r="T3304" s="10">
        <v>26136.85</v>
      </c>
    </row>
    <row r="3305" spans="1:20" ht="23.25" thickBot="1" x14ac:dyDescent="0.3">
      <c r="A3305" s="4" t="s">
        <v>655</v>
      </c>
      <c r="B3305" s="4" t="s">
        <v>660</v>
      </c>
      <c r="C3305" s="4" t="s">
        <v>661</v>
      </c>
      <c r="D3305" s="4" t="s">
        <v>662</v>
      </c>
      <c r="E3305" s="4" t="s">
        <v>663</v>
      </c>
      <c r="F3305" s="4" t="s">
        <v>90</v>
      </c>
      <c r="G3305" s="4" t="s">
        <v>91</v>
      </c>
      <c r="H3305" s="11">
        <v>8968.9699999999993</v>
      </c>
      <c r="I3305" s="11">
        <v>7798.57</v>
      </c>
      <c r="J3305" s="11">
        <v>8541.51</v>
      </c>
      <c r="K3305" s="11">
        <v>8162.3</v>
      </c>
      <c r="L3305" s="11">
        <v>8931.92</v>
      </c>
      <c r="M3305" s="11">
        <v>8163.29</v>
      </c>
      <c r="N3305" s="11">
        <v>8549.1299999999992</v>
      </c>
      <c r="O3305" s="11">
        <v>8935.39</v>
      </c>
      <c r="P3305" s="11">
        <v>7759.69</v>
      </c>
      <c r="Q3305" s="11">
        <v>9015.91</v>
      </c>
      <c r="R3305" s="11">
        <v>8909.18</v>
      </c>
      <c r="S3305" s="11">
        <v>8278.0499999999993</v>
      </c>
      <c r="T3305" s="10">
        <v>102013.91</v>
      </c>
    </row>
    <row r="3306" spans="1:20" ht="23.25" thickBot="1" x14ac:dyDescent="0.3">
      <c r="A3306" s="4" t="s">
        <v>655</v>
      </c>
      <c r="B3306" s="4" t="s">
        <v>660</v>
      </c>
      <c r="C3306" s="4" t="s">
        <v>661</v>
      </c>
      <c r="D3306" s="4" t="s">
        <v>662</v>
      </c>
      <c r="E3306" s="4" t="s">
        <v>663</v>
      </c>
      <c r="F3306" s="4" t="s">
        <v>120</v>
      </c>
      <c r="G3306" s="4" t="s">
        <v>121</v>
      </c>
      <c r="H3306" s="9">
        <v>16.350000000000001</v>
      </c>
      <c r="I3306" s="8"/>
      <c r="J3306" s="8"/>
      <c r="K3306" s="8"/>
      <c r="L3306" s="8"/>
      <c r="M3306" s="8"/>
      <c r="N3306" s="9">
        <v>17.440000000000001</v>
      </c>
      <c r="O3306" s="8"/>
      <c r="P3306" s="8"/>
      <c r="Q3306" s="8"/>
      <c r="R3306" s="8"/>
      <c r="S3306" s="9">
        <v>71.39</v>
      </c>
      <c r="T3306" s="10">
        <v>105.18</v>
      </c>
    </row>
    <row r="3307" spans="1:20" ht="23.25" thickBot="1" x14ac:dyDescent="0.3">
      <c r="A3307" s="4" t="s">
        <v>655</v>
      </c>
      <c r="B3307" s="4" t="s">
        <v>660</v>
      </c>
      <c r="C3307" s="4" t="s">
        <v>661</v>
      </c>
      <c r="D3307" s="4" t="s">
        <v>662</v>
      </c>
      <c r="E3307" s="4" t="s">
        <v>663</v>
      </c>
      <c r="F3307" s="4" t="s">
        <v>44</v>
      </c>
      <c r="G3307" s="4" t="s">
        <v>45</v>
      </c>
      <c r="H3307" s="11">
        <v>12.05</v>
      </c>
      <c r="I3307" s="11">
        <v>12.05</v>
      </c>
      <c r="J3307" s="11">
        <v>12.1</v>
      </c>
      <c r="K3307" s="11">
        <v>12.1</v>
      </c>
      <c r="L3307" s="11">
        <v>12.48</v>
      </c>
      <c r="M3307" s="11">
        <v>12.48</v>
      </c>
      <c r="N3307" s="11">
        <v>12.62</v>
      </c>
      <c r="O3307" s="11">
        <v>37.130000000000003</v>
      </c>
      <c r="P3307" s="12"/>
      <c r="Q3307" s="11">
        <v>25.24</v>
      </c>
      <c r="R3307" s="11">
        <v>91.37</v>
      </c>
      <c r="S3307" s="11">
        <v>25.34</v>
      </c>
      <c r="T3307" s="10">
        <v>264.95999999999998</v>
      </c>
    </row>
    <row r="3308" spans="1:20" ht="23.25" thickBot="1" x14ac:dyDescent="0.3">
      <c r="A3308" s="4" t="s">
        <v>655</v>
      </c>
      <c r="B3308" s="4" t="s">
        <v>660</v>
      </c>
      <c r="C3308" s="4" t="s">
        <v>661</v>
      </c>
      <c r="D3308" s="4" t="s">
        <v>662</v>
      </c>
      <c r="E3308" s="4" t="s">
        <v>663</v>
      </c>
      <c r="F3308" s="4" t="s">
        <v>207</v>
      </c>
      <c r="G3308" s="4" t="s">
        <v>208</v>
      </c>
      <c r="H3308" s="8"/>
      <c r="I3308" s="8"/>
      <c r="J3308" s="8"/>
      <c r="K3308" s="8"/>
      <c r="L3308" s="8"/>
      <c r="M3308" s="8"/>
      <c r="N3308" s="8"/>
      <c r="O3308" s="8"/>
      <c r="P3308" s="8"/>
      <c r="Q3308" s="9">
        <v>2.5</v>
      </c>
      <c r="R3308" s="8"/>
      <c r="S3308" s="8"/>
      <c r="T3308" s="10">
        <v>2.5</v>
      </c>
    </row>
    <row r="3309" spans="1:20" ht="23.25" thickBot="1" x14ac:dyDescent="0.3">
      <c r="A3309" s="4" t="s">
        <v>655</v>
      </c>
      <c r="B3309" s="4" t="s">
        <v>660</v>
      </c>
      <c r="C3309" s="4" t="s">
        <v>661</v>
      </c>
      <c r="D3309" s="4" t="s">
        <v>662</v>
      </c>
      <c r="E3309" s="4" t="s">
        <v>663</v>
      </c>
      <c r="F3309" s="4" t="s">
        <v>98</v>
      </c>
      <c r="G3309" s="4" t="s">
        <v>99</v>
      </c>
      <c r="H3309" s="11">
        <v>104.3</v>
      </c>
      <c r="I3309" s="11">
        <v>108.82</v>
      </c>
      <c r="J3309" s="11">
        <v>107.16</v>
      </c>
      <c r="K3309" s="11">
        <v>67.319999999999993</v>
      </c>
      <c r="L3309" s="11">
        <v>55.74</v>
      </c>
      <c r="M3309" s="11">
        <v>91.34</v>
      </c>
      <c r="N3309" s="11">
        <v>123.91</v>
      </c>
      <c r="O3309" s="11">
        <v>74.67</v>
      </c>
      <c r="P3309" s="11">
        <v>49.14</v>
      </c>
      <c r="Q3309" s="11">
        <v>177.02</v>
      </c>
      <c r="R3309" s="11">
        <v>79.760000000000005</v>
      </c>
      <c r="S3309" s="11">
        <v>286.45999999999998</v>
      </c>
      <c r="T3309" s="10">
        <v>1325.64</v>
      </c>
    </row>
    <row r="3310" spans="1:20" ht="23.25" thickBot="1" x14ac:dyDescent="0.3">
      <c r="A3310" s="4" t="s">
        <v>655</v>
      </c>
      <c r="B3310" s="4" t="s">
        <v>660</v>
      </c>
      <c r="C3310" s="4" t="s">
        <v>661</v>
      </c>
      <c r="D3310" s="4" t="s">
        <v>662</v>
      </c>
      <c r="E3310" s="4" t="s">
        <v>663</v>
      </c>
      <c r="F3310" s="4" t="s">
        <v>130</v>
      </c>
      <c r="G3310" s="4" t="s">
        <v>131</v>
      </c>
      <c r="H3310" s="8"/>
      <c r="I3310" s="9">
        <v>27.02</v>
      </c>
      <c r="J3310" s="8"/>
      <c r="K3310" s="9">
        <v>32.1</v>
      </c>
      <c r="L3310" s="9">
        <v>31.05</v>
      </c>
      <c r="M3310" s="9">
        <v>42.2</v>
      </c>
      <c r="N3310" s="9">
        <v>30.05</v>
      </c>
      <c r="O3310" s="9">
        <v>26.65</v>
      </c>
      <c r="P3310" s="9">
        <v>39.75</v>
      </c>
      <c r="Q3310" s="8"/>
      <c r="R3310" s="9">
        <v>43.13</v>
      </c>
      <c r="S3310" s="9">
        <v>31.95</v>
      </c>
      <c r="T3310" s="10">
        <v>303.89999999999998</v>
      </c>
    </row>
    <row r="3311" spans="1:20" ht="23.25" thickBot="1" x14ac:dyDescent="0.3">
      <c r="A3311" s="4" t="s">
        <v>655</v>
      </c>
      <c r="B3311" s="4" t="s">
        <v>660</v>
      </c>
      <c r="C3311" s="4" t="s">
        <v>661</v>
      </c>
      <c r="D3311" s="4" t="s">
        <v>662</v>
      </c>
      <c r="E3311" s="4" t="s">
        <v>663</v>
      </c>
      <c r="F3311" s="4" t="s">
        <v>144</v>
      </c>
      <c r="G3311" s="4" t="s">
        <v>145</v>
      </c>
      <c r="H3311" s="12"/>
      <c r="I3311" s="12"/>
      <c r="J3311" s="12"/>
      <c r="K3311" s="12"/>
      <c r="L3311" s="12"/>
      <c r="M3311" s="12"/>
      <c r="N3311" s="12"/>
      <c r="O3311" s="12"/>
      <c r="P3311" s="12"/>
      <c r="Q3311" s="11">
        <v>189.81</v>
      </c>
      <c r="R3311" s="11">
        <v>75.5</v>
      </c>
      <c r="S3311" s="12"/>
      <c r="T3311" s="10">
        <v>265.31</v>
      </c>
    </row>
    <row r="3312" spans="1:20" ht="23.25" thickBot="1" x14ac:dyDescent="0.3">
      <c r="A3312" s="4" t="s">
        <v>655</v>
      </c>
      <c r="B3312" s="4" t="s">
        <v>660</v>
      </c>
      <c r="C3312" s="4" t="s">
        <v>661</v>
      </c>
      <c r="D3312" s="4" t="s">
        <v>662</v>
      </c>
      <c r="E3312" s="4" t="s">
        <v>663</v>
      </c>
      <c r="F3312" s="4" t="s">
        <v>150</v>
      </c>
      <c r="G3312" s="4" t="s">
        <v>151</v>
      </c>
      <c r="H3312" s="8"/>
      <c r="I3312" s="8"/>
      <c r="J3312" s="8"/>
      <c r="K3312" s="8"/>
      <c r="L3312" s="8"/>
      <c r="M3312" s="8"/>
      <c r="N3312" s="8"/>
      <c r="O3312" s="8"/>
      <c r="P3312" s="8"/>
      <c r="Q3312" s="8"/>
      <c r="R3312" s="9">
        <v>210</v>
      </c>
      <c r="S3312" s="9">
        <v>372</v>
      </c>
      <c r="T3312" s="10">
        <v>582</v>
      </c>
    </row>
    <row r="3313" spans="1:20" ht="23.25" thickBot="1" x14ac:dyDescent="0.3">
      <c r="A3313" s="4" t="s">
        <v>655</v>
      </c>
      <c r="B3313" s="4" t="s">
        <v>660</v>
      </c>
      <c r="C3313" s="4" t="s">
        <v>661</v>
      </c>
      <c r="D3313" s="4" t="s">
        <v>662</v>
      </c>
      <c r="E3313" s="4" t="s">
        <v>663</v>
      </c>
      <c r="F3313" s="4" t="s">
        <v>152</v>
      </c>
      <c r="G3313" s="4" t="s">
        <v>153</v>
      </c>
      <c r="H3313" s="12"/>
      <c r="I3313" s="12"/>
      <c r="J3313" s="11">
        <v>102.26</v>
      </c>
      <c r="K3313" s="11">
        <v>125.65</v>
      </c>
      <c r="L3313" s="11">
        <v>85</v>
      </c>
      <c r="M3313" s="12"/>
      <c r="N3313" s="12"/>
      <c r="O3313" s="12"/>
      <c r="P3313" s="12"/>
      <c r="Q3313" s="11">
        <v>80.41</v>
      </c>
      <c r="R3313" s="12"/>
      <c r="S3313" s="11">
        <v>99.13</v>
      </c>
      <c r="T3313" s="10">
        <v>492.45</v>
      </c>
    </row>
    <row r="3314" spans="1:20" ht="23.25" thickBot="1" x14ac:dyDescent="0.3">
      <c r="A3314" s="4" t="s">
        <v>655</v>
      </c>
      <c r="B3314" s="4" t="s">
        <v>660</v>
      </c>
      <c r="C3314" s="4" t="s">
        <v>661</v>
      </c>
      <c r="D3314" s="4" t="s">
        <v>662</v>
      </c>
      <c r="E3314" s="4" t="s">
        <v>663</v>
      </c>
      <c r="F3314" s="4" t="s">
        <v>180</v>
      </c>
      <c r="G3314" s="4" t="s">
        <v>181</v>
      </c>
      <c r="H3314" s="9">
        <v>6289.8</v>
      </c>
      <c r="I3314" s="9">
        <v>5489.28</v>
      </c>
      <c r="J3314" s="9">
        <v>6372.22</v>
      </c>
      <c r="K3314" s="9">
        <v>5439.7</v>
      </c>
      <c r="L3314" s="9">
        <v>6216.8</v>
      </c>
      <c r="M3314" s="9">
        <v>5595.12</v>
      </c>
      <c r="N3314" s="9">
        <v>5595.12</v>
      </c>
      <c r="O3314" s="9">
        <v>5595.12</v>
      </c>
      <c r="P3314" s="9">
        <v>4973.4399999999996</v>
      </c>
      <c r="Q3314" s="9">
        <v>5905.96</v>
      </c>
      <c r="R3314" s="9">
        <v>5595.12</v>
      </c>
      <c r="S3314" s="9">
        <v>4662.6000000000004</v>
      </c>
      <c r="T3314" s="10">
        <v>67730.28</v>
      </c>
    </row>
    <row r="3315" spans="1:20" ht="23.25" thickBot="1" x14ac:dyDescent="0.3">
      <c r="A3315" s="4" t="s">
        <v>655</v>
      </c>
      <c r="B3315" s="4" t="s">
        <v>644</v>
      </c>
      <c r="C3315" s="4" t="s">
        <v>645</v>
      </c>
      <c r="D3315" s="4" t="s">
        <v>664</v>
      </c>
      <c r="E3315" s="4" t="s">
        <v>665</v>
      </c>
      <c r="F3315" s="4" t="s">
        <v>130</v>
      </c>
      <c r="G3315" s="4" t="s">
        <v>131</v>
      </c>
      <c r="H3315" s="11">
        <v>-743.4</v>
      </c>
      <c r="I3315" s="12"/>
      <c r="J3315" s="12"/>
      <c r="K3315" s="12"/>
      <c r="L3315" s="12"/>
      <c r="M3315" s="12"/>
      <c r="N3315" s="12"/>
      <c r="O3315" s="12"/>
      <c r="P3315" s="12"/>
      <c r="Q3315" s="12"/>
      <c r="R3315" s="12"/>
      <c r="S3315" s="12"/>
      <c r="T3315" s="10">
        <v>-743.4</v>
      </c>
    </row>
    <row r="3316" spans="1:20" ht="23.25" thickBot="1" x14ac:dyDescent="0.3">
      <c r="A3316" s="4" t="s">
        <v>655</v>
      </c>
      <c r="B3316" s="4" t="s">
        <v>644</v>
      </c>
      <c r="C3316" s="4" t="s">
        <v>645</v>
      </c>
      <c r="D3316" s="4" t="s">
        <v>664</v>
      </c>
      <c r="E3316" s="4" t="s">
        <v>665</v>
      </c>
      <c r="F3316" s="4" t="s">
        <v>144</v>
      </c>
      <c r="G3316" s="4" t="s">
        <v>145</v>
      </c>
      <c r="H3316" s="8"/>
      <c r="I3316" s="9">
        <v>26</v>
      </c>
      <c r="J3316" s="9">
        <v>1794.85</v>
      </c>
      <c r="K3316" s="8"/>
      <c r="L3316" s="8"/>
      <c r="M3316" s="8"/>
      <c r="N3316" s="8"/>
      <c r="O3316" s="8"/>
      <c r="P3316" s="8"/>
      <c r="Q3316" s="8"/>
      <c r="R3316" s="8"/>
      <c r="S3316" s="8"/>
      <c r="T3316" s="10">
        <v>1820.85</v>
      </c>
    </row>
    <row r="3317" spans="1:20" ht="23.25" thickBot="1" x14ac:dyDescent="0.3">
      <c r="A3317" s="4" t="s">
        <v>655</v>
      </c>
      <c r="B3317" s="4" t="s">
        <v>644</v>
      </c>
      <c r="C3317" s="4" t="s">
        <v>645</v>
      </c>
      <c r="D3317" s="4" t="s">
        <v>664</v>
      </c>
      <c r="E3317" s="4" t="s">
        <v>665</v>
      </c>
      <c r="F3317" s="4" t="s">
        <v>217</v>
      </c>
      <c r="G3317" s="4" t="s">
        <v>218</v>
      </c>
      <c r="H3317" s="15">
        <v>0</v>
      </c>
      <c r="I3317" s="12"/>
      <c r="J3317" s="11">
        <v>14612.86</v>
      </c>
      <c r="K3317" s="12"/>
      <c r="L3317" s="12"/>
      <c r="M3317" s="12"/>
      <c r="N3317" s="12"/>
      <c r="O3317" s="12"/>
      <c r="P3317" s="12"/>
      <c r="Q3317" s="12"/>
      <c r="R3317" s="12"/>
      <c r="S3317" s="12"/>
      <c r="T3317" s="10">
        <v>14612.86</v>
      </c>
    </row>
    <row r="3318" spans="1:20" ht="23.25" thickBot="1" x14ac:dyDescent="0.3">
      <c r="A3318" s="4" t="s">
        <v>655</v>
      </c>
      <c r="B3318" s="4" t="s">
        <v>644</v>
      </c>
      <c r="C3318" s="4" t="s">
        <v>645</v>
      </c>
      <c r="D3318" s="4" t="s">
        <v>666</v>
      </c>
      <c r="E3318" s="4" t="s">
        <v>667</v>
      </c>
      <c r="F3318" s="4" t="s">
        <v>98</v>
      </c>
      <c r="G3318" s="4" t="s">
        <v>99</v>
      </c>
      <c r="H3318" s="8"/>
      <c r="I3318" s="8"/>
      <c r="J3318" s="8"/>
      <c r="K3318" s="8"/>
      <c r="L3318" s="8"/>
      <c r="M3318" s="8"/>
      <c r="N3318" s="9">
        <v>94.47</v>
      </c>
      <c r="O3318" s="8"/>
      <c r="P3318" s="8"/>
      <c r="Q3318" s="8"/>
      <c r="R3318" s="8"/>
      <c r="S3318" s="8"/>
      <c r="T3318" s="10">
        <v>94.47</v>
      </c>
    </row>
    <row r="3319" spans="1:20" ht="23.25" thickBot="1" x14ac:dyDescent="0.3">
      <c r="A3319" s="4" t="s">
        <v>655</v>
      </c>
      <c r="B3319" s="4" t="s">
        <v>644</v>
      </c>
      <c r="C3319" s="4" t="s">
        <v>645</v>
      </c>
      <c r="D3319" s="4" t="s">
        <v>656</v>
      </c>
      <c r="E3319" s="4" t="s">
        <v>657</v>
      </c>
      <c r="F3319" s="4" t="s">
        <v>114</v>
      </c>
      <c r="G3319" s="4" t="s">
        <v>115</v>
      </c>
      <c r="H3319" s="11">
        <v>5911.23</v>
      </c>
      <c r="I3319" s="11">
        <v>2293.42</v>
      </c>
      <c r="J3319" s="11">
        <v>-277.94</v>
      </c>
      <c r="K3319" s="11">
        <v>56.6</v>
      </c>
      <c r="L3319" s="11">
        <v>108.01</v>
      </c>
      <c r="M3319" s="11">
        <v>4777.08</v>
      </c>
      <c r="N3319" s="11">
        <v>6710.13</v>
      </c>
      <c r="O3319" s="11">
        <v>1490.45</v>
      </c>
      <c r="P3319" s="11">
        <v>3990.18</v>
      </c>
      <c r="Q3319" s="11">
        <v>2748.72</v>
      </c>
      <c r="R3319" s="11">
        <v>5661.79</v>
      </c>
      <c r="S3319" s="11">
        <v>15258.08</v>
      </c>
      <c r="T3319" s="10">
        <v>48727.75</v>
      </c>
    </row>
    <row r="3320" spans="1:20" ht="23.25" thickBot="1" x14ac:dyDescent="0.3">
      <c r="A3320" s="4" t="s">
        <v>655</v>
      </c>
      <c r="B3320" s="4" t="s">
        <v>644</v>
      </c>
      <c r="C3320" s="4" t="s">
        <v>645</v>
      </c>
      <c r="D3320" s="4" t="s">
        <v>656</v>
      </c>
      <c r="E3320" s="4" t="s">
        <v>657</v>
      </c>
      <c r="F3320" s="4" t="s">
        <v>86</v>
      </c>
      <c r="G3320" s="4" t="s">
        <v>87</v>
      </c>
      <c r="H3320" s="9">
        <v>384689.51</v>
      </c>
      <c r="I3320" s="9">
        <v>333718.62</v>
      </c>
      <c r="J3320" s="9">
        <v>388416.53</v>
      </c>
      <c r="K3320" s="9">
        <v>397400.86</v>
      </c>
      <c r="L3320" s="9">
        <v>450312.91</v>
      </c>
      <c r="M3320" s="9">
        <v>362242.91</v>
      </c>
      <c r="N3320" s="9">
        <v>372706.92</v>
      </c>
      <c r="O3320" s="9">
        <v>439841.18</v>
      </c>
      <c r="P3320" s="9">
        <v>347216.6</v>
      </c>
      <c r="Q3320" s="9">
        <v>441890.04</v>
      </c>
      <c r="R3320" s="9">
        <v>388995.88</v>
      </c>
      <c r="S3320" s="9">
        <v>311127.86</v>
      </c>
      <c r="T3320" s="10">
        <v>4618559.82</v>
      </c>
    </row>
    <row r="3321" spans="1:20" ht="23.25" thickBot="1" x14ac:dyDescent="0.3">
      <c r="A3321" s="4" t="s">
        <v>655</v>
      </c>
      <c r="B3321" s="4" t="s">
        <v>644</v>
      </c>
      <c r="C3321" s="4" t="s">
        <v>645</v>
      </c>
      <c r="D3321" s="4" t="s">
        <v>656</v>
      </c>
      <c r="E3321" s="4" t="s">
        <v>657</v>
      </c>
      <c r="F3321" s="4" t="s">
        <v>116</v>
      </c>
      <c r="G3321" s="4" t="s">
        <v>117</v>
      </c>
      <c r="H3321" s="11">
        <v>20144.810000000001</v>
      </c>
      <c r="I3321" s="11">
        <v>17064.599999999999</v>
      </c>
      <c r="J3321" s="11">
        <v>14975.75</v>
      </c>
      <c r="K3321" s="11">
        <v>15791.73</v>
      </c>
      <c r="L3321" s="11">
        <v>22663.58</v>
      </c>
      <c r="M3321" s="11">
        <v>16607.009999999998</v>
      </c>
      <c r="N3321" s="11">
        <v>30076.58</v>
      </c>
      <c r="O3321" s="11">
        <v>34115.82</v>
      </c>
      <c r="P3321" s="11">
        <v>17286.02</v>
      </c>
      <c r="Q3321" s="11">
        <v>24404.21</v>
      </c>
      <c r="R3321" s="11">
        <v>41220.57</v>
      </c>
      <c r="S3321" s="11">
        <v>13353.08</v>
      </c>
      <c r="T3321" s="10">
        <v>267703.76</v>
      </c>
    </row>
    <row r="3322" spans="1:20" ht="23.25" thickBot="1" x14ac:dyDescent="0.3">
      <c r="A3322" s="4" t="s">
        <v>655</v>
      </c>
      <c r="B3322" s="4" t="s">
        <v>644</v>
      </c>
      <c r="C3322" s="4" t="s">
        <v>645</v>
      </c>
      <c r="D3322" s="4" t="s">
        <v>656</v>
      </c>
      <c r="E3322" s="4" t="s">
        <v>657</v>
      </c>
      <c r="F3322" s="4" t="s">
        <v>211</v>
      </c>
      <c r="G3322" s="4" t="s">
        <v>212</v>
      </c>
      <c r="H3322" s="9">
        <v>2498.44</v>
      </c>
      <c r="I3322" s="9">
        <v>3113.02</v>
      </c>
      <c r="J3322" s="9">
        <v>2462.36</v>
      </c>
      <c r="K3322" s="9">
        <v>2566.1999999999998</v>
      </c>
      <c r="L3322" s="9">
        <v>4729.8500000000004</v>
      </c>
      <c r="M3322" s="9">
        <v>1656.62</v>
      </c>
      <c r="N3322" s="9">
        <v>1433.32</v>
      </c>
      <c r="O3322" s="9">
        <v>2329.27</v>
      </c>
      <c r="P3322" s="9">
        <v>2441.3200000000002</v>
      </c>
      <c r="Q3322" s="9">
        <v>2672.6</v>
      </c>
      <c r="R3322" s="9">
        <v>3040.92</v>
      </c>
      <c r="S3322" s="9">
        <v>2188.13</v>
      </c>
      <c r="T3322" s="10">
        <v>31132.05</v>
      </c>
    </row>
    <row r="3323" spans="1:20" ht="23.25" thickBot="1" x14ac:dyDescent="0.3">
      <c r="A3323" s="4" t="s">
        <v>655</v>
      </c>
      <c r="B3323" s="4" t="s">
        <v>644</v>
      </c>
      <c r="C3323" s="4" t="s">
        <v>645</v>
      </c>
      <c r="D3323" s="4" t="s">
        <v>656</v>
      </c>
      <c r="E3323" s="4" t="s">
        <v>657</v>
      </c>
      <c r="F3323" s="4" t="s">
        <v>88</v>
      </c>
      <c r="G3323" s="4" t="s">
        <v>89</v>
      </c>
      <c r="H3323" s="11">
        <v>65189.35</v>
      </c>
      <c r="I3323" s="11">
        <v>55414.19</v>
      </c>
      <c r="J3323" s="11">
        <v>60155.07</v>
      </c>
      <c r="K3323" s="11">
        <v>61314.5</v>
      </c>
      <c r="L3323" s="11">
        <v>66422.59</v>
      </c>
      <c r="M3323" s="11">
        <v>60850.16</v>
      </c>
      <c r="N3323" s="11">
        <v>62841.53</v>
      </c>
      <c r="O3323" s="11">
        <v>67811.210000000006</v>
      </c>
      <c r="P3323" s="11">
        <v>59037.31</v>
      </c>
      <c r="Q3323" s="11">
        <v>65286.400000000001</v>
      </c>
      <c r="R3323" s="11">
        <v>61902.37</v>
      </c>
      <c r="S3323" s="11">
        <v>59726.91</v>
      </c>
      <c r="T3323" s="10">
        <v>745951.59</v>
      </c>
    </row>
    <row r="3324" spans="1:20" ht="23.25" thickBot="1" x14ac:dyDescent="0.3">
      <c r="A3324" s="4" t="s">
        <v>655</v>
      </c>
      <c r="B3324" s="4" t="s">
        <v>644</v>
      </c>
      <c r="C3324" s="4" t="s">
        <v>645</v>
      </c>
      <c r="D3324" s="4" t="s">
        <v>656</v>
      </c>
      <c r="E3324" s="4" t="s">
        <v>657</v>
      </c>
      <c r="F3324" s="4" t="s">
        <v>90</v>
      </c>
      <c r="G3324" s="4" t="s">
        <v>91</v>
      </c>
      <c r="H3324" s="9">
        <v>257127.22</v>
      </c>
      <c r="I3324" s="9">
        <v>218272.41</v>
      </c>
      <c r="J3324" s="9">
        <v>235825.31</v>
      </c>
      <c r="K3324" s="9">
        <v>240430.9</v>
      </c>
      <c r="L3324" s="9">
        <v>261606.05</v>
      </c>
      <c r="M3324" s="9">
        <v>239458.4</v>
      </c>
      <c r="N3324" s="9">
        <v>249614.7</v>
      </c>
      <c r="O3324" s="9">
        <v>268892.52</v>
      </c>
      <c r="P3324" s="9">
        <v>232501.83</v>
      </c>
      <c r="Q3324" s="9">
        <v>257750.51</v>
      </c>
      <c r="R3324" s="9">
        <v>247816.78</v>
      </c>
      <c r="S3324" s="9">
        <v>236149.22</v>
      </c>
      <c r="T3324" s="10">
        <v>2945445.85</v>
      </c>
    </row>
    <row r="3325" spans="1:20" ht="23.25" thickBot="1" x14ac:dyDescent="0.3">
      <c r="A3325" s="4" t="s">
        <v>655</v>
      </c>
      <c r="B3325" s="4" t="s">
        <v>644</v>
      </c>
      <c r="C3325" s="4" t="s">
        <v>645</v>
      </c>
      <c r="D3325" s="4" t="s">
        <v>656</v>
      </c>
      <c r="E3325" s="4" t="s">
        <v>657</v>
      </c>
      <c r="F3325" s="4" t="s">
        <v>118</v>
      </c>
      <c r="G3325" s="4" t="s">
        <v>119</v>
      </c>
      <c r="H3325" s="11">
        <v>357</v>
      </c>
      <c r="I3325" s="11">
        <v>499</v>
      </c>
      <c r="J3325" s="11">
        <v>429</v>
      </c>
      <c r="K3325" s="11">
        <v>298</v>
      </c>
      <c r="L3325" s="12"/>
      <c r="M3325" s="11">
        <v>1330</v>
      </c>
      <c r="N3325" s="12"/>
      <c r="O3325" s="12"/>
      <c r="P3325" s="12"/>
      <c r="Q3325" s="12"/>
      <c r="R3325" s="11">
        <v>450</v>
      </c>
      <c r="S3325" s="12"/>
      <c r="T3325" s="10">
        <v>3363</v>
      </c>
    </row>
    <row r="3326" spans="1:20" ht="23.25" thickBot="1" x14ac:dyDescent="0.3">
      <c r="A3326" s="4" t="s">
        <v>655</v>
      </c>
      <c r="B3326" s="4" t="s">
        <v>644</v>
      </c>
      <c r="C3326" s="4" t="s">
        <v>645</v>
      </c>
      <c r="D3326" s="4" t="s">
        <v>656</v>
      </c>
      <c r="E3326" s="4" t="s">
        <v>657</v>
      </c>
      <c r="F3326" s="4" t="s">
        <v>92</v>
      </c>
      <c r="G3326" s="4" t="s">
        <v>93</v>
      </c>
      <c r="H3326" s="9">
        <v>21.36</v>
      </c>
      <c r="I3326" s="9">
        <v>8.27</v>
      </c>
      <c r="J3326" s="9">
        <v>14.79</v>
      </c>
      <c r="K3326" s="9">
        <v>9.1300000000000008</v>
      </c>
      <c r="L3326" s="9">
        <v>12.44</v>
      </c>
      <c r="M3326" s="9">
        <v>2.77</v>
      </c>
      <c r="N3326" s="9">
        <v>21.36</v>
      </c>
      <c r="O3326" s="8"/>
      <c r="P3326" s="9">
        <v>9.25</v>
      </c>
      <c r="Q3326" s="8"/>
      <c r="R3326" s="9">
        <v>202.3</v>
      </c>
      <c r="S3326" s="8"/>
      <c r="T3326" s="10">
        <v>301.67</v>
      </c>
    </row>
    <row r="3327" spans="1:20" ht="23.25" thickBot="1" x14ac:dyDescent="0.3">
      <c r="A3327" s="4" t="s">
        <v>655</v>
      </c>
      <c r="B3327" s="4" t="s">
        <v>644</v>
      </c>
      <c r="C3327" s="4" t="s">
        <v>645</v>
      </c>
      <c r="D3327" s="4" t="s">
        <v>656</v>
      </c>
      <c r="E3327" s="4" t="s">
        <v>657</v>
      </c>
      <c r="F3327" s="4" t="s">
        <v>120</v>
      </c>
      <c r="G3327" s="4" t="s">
        <v>121</v>
      </c>
      <c r="H3327" s="11">
        <v>546.80999999999995</v>
      </c>
      <c r="I3327" s="11">
        <v>887.27</v>
      </c>
      <c r="J3327" s="11">
        <v>407.12</v>
      </c>
      <c r="K3327" s="11">
        <v>1403.92</v>
      </c>
      <c r="L3327" s="11">
        <v>866.45</v>
      </c>
      <c r="M3327" s="11">
        <v>770.64</v>
      </c>
      <c r="N3327" s="11">
        <v>2112.42</v>
      </c>
      <c r="O3327" s="11">
        <v>1855.18</v>
      </c>
      <c r="P3327" s="11">
        <v>1504.2</v>
      </c>
      <c r="Q3327" s="11">
        <v>2181.7399999999998</v>
      </c>
      <c r="R3327" s="11">
        <v>1858.77</v>
      </c>
      <c r="S3327" s="11">
        <v>540.64</v>
      </c>
      <c r="T3327" s="10">
        <v>14935.16</v>
      </c>
    </row>
    <row r="3328" spans="1:20" ht="23.25" thickBot="1" x14ac:dyDescent="0.3">
      <c r="A3328" s="4" t="s">
        <v>655</v>
      </c>
      <c r="B3328" s="4" t="s">
        <v>644</v>
      </c>
      <c r="C3328" s="4" t="s">
        <v>645</v>
      </c>
      <c r="D3328" s="4" t="s">
        <v>656</v>
      </c>
      <c r="E3328" s="4" t="s">
        <v>657</v>
      </c>
      <c r="F3328" s="4" t="s">
        <v>94</v>
      </c>
      <c r="G3328" s="4" t="s">
        <v>95</v>
      </c>
      <c r="H3328" s="8"/>
      <c r="I3328" s="8"/>
      <c r="J3328" s="8"/>
      <c r="K3328" s="8"/>
      <c r="L3328" s="8"/>
      <c r="M3328" s="8"/>
      <c r="N3328" s="8"/>
      <c r="O3328" s="8"/>
      <c r="P3328" s="8"/>
      <c r="Q3328" s="8"/>
      <c r="R3328" s="9">
        <v>20.82</v>
      </c>
      <c r="S3328" s="8"/>
      <c r="T3328" s="10">
        <v>20.82</v>
      </c>
    </row>
    <row r="3329" spans="1:20" ht="23.25" thickBot="1" x14ac:dyDescent="0.3">
      <c r="A3329" s="4" t="s">
        <v>655</v>
      </c>
      <c r="B3329" s="4" t="s">
        <v>644</v>
      </c>
      <c r="C3329" s="4" t="s">
        <v>645</v>
      </c>
      <c r="D3329" s="4" t="s">
        <v>656</v>
      </c>
      <c r="E3329" s="4" t="s">
        <v>657</v>
      </c>
      <c r="F3329" s="4" t="s">
        <v>122</v>
      </c>
      <c r="G3329" s="4" t="s">
        <v>123</v>
      </c>
      <c r="H3329" s="12"/>
      <c r="I3329" s="11">
        <v>43300</v>
      </c>
      <c r="J3329" s="11">
        <v>295</v>
      </c>
      <c r="K3329" s="12"/>
      <c r="L3329" s="12"/>
      <c r="M3329" s="12"/>
      <c r="N3329" s="12"/>
      <c r="O3329" s="12"/>
      <c r="P3329" s="12"/>
      <c r="Q3329" s="12"/>
      <c r="R3329" s="12"/>
      <c r="S3329" s="11">
        <v>400</v>
      </c>
      <c r="T3329" s="10">
        <v>43995</v>
      </c>
    </row>
    <row r="3330" spans="1:20" ht="23.25" thickBot="1" x14ac:dyDescent="0.3">
      <c r="A3330" s="4" t="s">
        <v>655</v>
      </c>
      <c r="B3330" s="4" t="s">
        <v>644</v>
      </c>
      <c r="C3330" s="4" t="s">
        <v>645</v>
      </c>
      <c r="D3330" s="4" t="s">
        <v>656</v>
      </c>
      <c r="E3330" s="4" t="s">
        <v>657</v>
      </c>
      <c r="F3330" s="4" t="s">
        <v>44</v>
      </c>
      <c r="G3330" s="4" t="s">
        <v>45</v>
      </c>
      <c r="H3330" s="9">
        <v>179257.63</v>
      </c>
      <c r="I3330" s="9">
        <v>139316.76999999999</v>
      </c>
      <c r="J3330" s="9">
        <v>151584.35999999999</v>
      </c>
      <c r="K3330" s="9">
        <v>131825.79</v>
      </c>
      <c r="L3330" s="9">
        <v>106489.65</v>
      </c>
      <c r="M3330" s="9">
        <v>103425.95</v>
      </c>
      <c r="N3330" s="9">
        <v>87877.2</v>
      </c>
      <c r="O3330" s="9">
        <v>95315.36</v>
      </c>
      <c r="P3330" s="9">
        <v>80410.3</v>
      </c>
      <c r="Q3330" s="9">
        <v>279457.39</v>
      </c>
      <c r="R3330" s="9">
        <v>62843.1</v>
      </c>
      <c r="S3330" s="9">
        <v>142140.34</v>
      </c>
      <c r="T3330" s="10">
        <v>1559943.84</v>
      </c>
    </row>
    <row r="3331" spans="1:20" ht="23.25" thickBot="1" x14ac:dyDescent="0.3">
      <c r="A3331" s="4" t="s">
        <v>655</v>
      </c>
      <c r="B3331" s="4" t="s">
        <v>644</v>
      </c>
      <c r="C3331" s="4" t="s">
        <v>645</v>
      </c>
      <c r="D3331" s="4" t="s">
        <v>656</v>
      </c>
      <c r="E3331" s="4" t="s">
        <v>657</v>
      </c>
      <c r="F3331" s="4" t="s">
        <v>668</v>
      </c>
      <c r="G3331" s="4" t="s">
        <v>669</v>
      </c>
      <c r="H3331" s="12"/>
      <c r="I3331" s="12"/>
      <c r="J3331" s="12"/>
      <c r="K3331" s="12"/>
      <c r="L3331" s="12"/>
      <c r="M3331" s="12"/>
      <c r="N3331" s="12"/>
      <c r="O3331" s="12"/>
      <c r="P3331" s="12"/>
      <c r="Q3331" s="12"/>
      <c r="R3331" s="12"/>
      <c r="S3331" s="11">
        <v>285</v>
      </c>
      <c r="T3331" s="10">
        <v>285</v>
      </c>
    </row>
    <row r="3332" spans="1:20" ht="23.25" thickBot="1" x14ac:dyDescent="0.3">
      <c r="A3332" s="4" t="s">
        <v>655</v>
      </c>
      <c r="B3332" s="4" t="s">
        <v>644</v>
      </c>
      <c r="C3332" s="4" t="s">
        <v>645</v>
      </c>
      <c r="D3332" s="4" t="s">
        <v>656</v>
      </c>
      <c r="E3332" s="4" t="s">
        <v>657</v>
      </c>
      <c r="F3332" s="4" t="s">
        <v>128</v>
      </c>
      <c r="G3332" s="4" t="s">
        <v>129</v>
      </c>
      <c r="H3332" s="8"/>
      <c r="I3332" s="8"/>
      <c r="J3332" s="8"/>
      <c r="K3332" s="8"/>
      <c r="L3332" s="8"/>
      <c r="M3332" s="9">
        <v>543.33000000000004</v>
      </c>
      <c r="N3332" s="8"/>
      <c r="O3332" s="8"/>
      <c r="P3332" s="9">
        <v>-543.33000000000004</v>
      </c>
      <c r="Q3332" s="8"/>
      <c r="R3332" s="8"/>
      <c r="S3332" s="8"/>
      <c r="T3332" s="14">
        <v>0</v>
      </c>
    </row>
    <row r="3333" spans="1:20" ht="23.25" thickBot="1" x14ac:dyDescent="0.3">
      <c r="A3333" s="4" t="s">
        <v>655</v>
      </c>
      <c r="B3333" s="4" t="s">
        <v>644</v>
      </c>
      <c r="C3333" s="4" t="s">
        <v>645</v>
      </c>
      <c r="D3333" s="4" t="s">
        <v>656</v>
      </c>
      <c r="E3333" s="4" t="s">
        <v>657</v>
      </c>
      <c r="F3333" s="4" t="s">
        <v>213</v>
      </c>
      <c r="G3333" s="4" t="s">
        <v>214</v>
      </c>
      <c r="H3333" s="11">
        <v>9689.3700000000008</v>
      </c>
      <c r="I3333" s="11">
        <v>5278.08</v>
      </c>
      <c r="J3333" s="11">
        <v>4528.79</v>
      </c>
      <c r="K3333" s="11">
        <v>912.54</v>
      </c>
      <c r="L3333" s="11">
        <v>9627.98</v>
      </c>
      <c r="M3333" s="11">
        <v>-1994.43</v>
      </c>
      <c r="N3333" s="11">
        <v>6352.56</v>
      </c>
      <c r="O3333" s="11">
        <v>698.96</v>
      </c>
      <c r="P3333" s="11">
        <v>7405.04</v>
      </c>
      <c r="Q3333" s="11">
        <v>1828.6</v>
      </c>
      <c r="R3333" s="11">
        <v>2853.75</v>
      </c>
      <c r="S3333" s="11">
        <v>1733.41</v>
      </c>
      <c r="T3333" s="10">
        <v>48914.65</v>
      </c>
    </row>
    <row r="3334" spans="1:20" ht="23.25" thickBot="1" x14ac:dyDescent="0.3">
      <c r="A3334" s="4" t="s">
        <v>655</v>
      </c>
      <c r="B3334" s="4" t="s">
        <v>644</v>
      </c>
      <c r="C3334" s="4" t="s">
        <v>645</v>
      </c>
      <c r="D3334" s="4" t="s">
        <v>656</v>
      </c>
      <c r="E3334" s="4" t="s">
        <v>657</v>
      </c>
      <c r="F3334" s="4" t="s">
        <v>71</v>
      </c>
      <c r="G3334" s="4" t="s">
        <v>72</v>
      </c>
      <c r="H3334" s="9">
        <v>35532.85</v>
      </c>
      <c r="I3334" s="9">
        <v>32393.26</v>
      </c>
      <c r="J3334" s="9">
        <v>29360.74</v>
      </c>
      <c r="K3334" s="9">
        <v>37939.68</v>
      </c>
      <c r="L3334" s="9">
        <v>27240.82</v>
      </c>
      <c r="M3334" s="9">
        <v>20168.8</v>
      </c>
      <c r="N3334" s="9">
        <v>17876.72</v>
      </c>
      <c r="O3334" s="9">
        <v>15844.7</v>
      </c>
      <c r="P3334" s="9">
        <v>11826.68</v>
      </c>
      <c r="Q3334" s="9">
        <v>14114.62</v>
      </c>
      <c r="R3334" s="9">
        <v>14311.53</v>
      </c>
      <c r="S3334" s="9">
        <v>19916.650000000001</v>
      </c>
      <c r="T3334" s="10">
        <v>276527.05</v>
      </c>
    </row>
    <row r="3335" spans="1:20" ht="23.25" thickBot="1" x14ac:dyDescent="0.3">
      <c r="A3335" s="4" t="s">
        <v>655</v>
      </c>
      <c r="B3335" s="4" t="s">
        <v>644</v>
      </c>
      <c r="C3335" s="4" t="s">
        <v>645</v>
      </c>
      <c r="D3335" s="4" t="s">
        <v>656</v>
      </c>
      <c r="E3335" s="4" t="s">
        <v>657</v>
      </c>
      <c r="F3335" s="4" t="s">
        <v>98</v>
      </c>
      <c r="G3335" s="4" t="s">
        <v>99</v>
      </c>
      <c r="H3335" s="11">
        <v>2230.9</v>
      </c>
      <c r="I3335" s="11">
        <v>1233.19</v>
      </c>
      <c r="J3335" s="11">
        <v>2050.41</v>
      </c>
      <c r="K3335" s="11">
        <v>1593.76</v>
      </c>
      <c r="L3335" s="11">
        <v>940.31</v>
      </c>
      <c r="M3335" s="11">
        <v>2033.09</v>
      </c>
      <c r="N3335" s="11">
        <v>1917.15</v>
      </c>
      <c r="O3335" s="11">
        <v>1483.64</v>
      </c>
      <c r="P3335" s="11">
        <v>2326.4499999999998</v>
      </c>
      <c r="Q3335" s="11">
        <v>2330.21</v>
      </c>
      <c r="R3335" s="11">
        <v>2072.0700000000002</v>
      </c>
      <c r="S3335" s="11">
        <v>2987.96</v>
      </c>
      <c r="T3335" s="10">
        <v>23199.14</v>
      </c>
    </row>
    <row r="3336" spans="1:20" ht="23.25" thickBot="1" x14ac:dyDescent="0.3">
      <c r="A3336" s="4" t="s">
        <v>655</v>
      </c>
      <c r="B3336" s="4" t="s">
        <v>644</v>
      </c>
      <c r="C3336" s="4" t="s">
        <v>645</v>
      </c>
      <c r="D3336" s="4" t="s">
        <v>656</v>
      </c>
      <c r="E3336" s="4" t="s">
        <v>657</v>
      </c>
      <c r="F3336" s="4" t="s">
        <v>412</v>
      </c>
      <c r="G3336" s="4" t="s">
        <v>413</v>
      </c>
      <c r="H3336" s="8"/>
      <c r="I3336" s="9">
        <v>1767.36</v>
      </c>
      <c r="J3336" s="9">
        <v>4054.64</v>
      </c>
      <c r="K3336" s="9">
        <v>6.67</v>
      </c>
      <c r="L3336" s="8"/>
      <c r="M3336" s="9">
        <v>1767.36</v>
      </c>
      <c r="N3336" s="9">
        <v>2010.32</v>
      </c>
      <c r="O3336" s="13">
        <v>0</v>
      </c>
      <c r="P3336" s="8"/>
      <c r="Q3336" s="9">
        <v>435</v>
      </c>
      <c r="R3336" s="9">
        <v>6973.83</v>
      </c>
      <c r="S3336" s="9">
        <v>5805.68</v>
      </c>
      <c r="T3336" s="10">
        <v>22820.86</v>
      </c>
    </row>
    <row r="3337" spans="1:20" ht="23.25" thickBot="1" x14ac:dyDescent="0.3">
      <c r="A3337" s="4" t="s">
        <v>655</v>
      </c>
      <c r="B3337" s="4" t="s">
        <v>644</v>
      </c>
      <c r="C3337" s="4" t="s">
        <v>645</v>
      </c>
      <c r="D3337" s="4" t="s">
        <v>656</v>
      </c>
      <c r="E3337" s="4" t="s">
        <v>657</v>
      </c>
      <c r="F3337" s="4" t="s">
        <v>215</v>
      </c>
      <c r="G3337" s="4" t="s">
        <v>216</v>
      </c>
      <c r="H3337" s="12"/>
      <c r="I3337" s="11">
        <v>5.25</v>
      </c>
      <c r="J3337" s="12"/>
      <c r="K3337" s="12"/>
      <c r="L3337" s="11">
        <v>4.08</v>
      </c>
      <c r="M3337" s="12"/>
      <c r="N3337" s="12"/>
      <c r="O3337" s="11">
        <v>12.83</v>
      </c>
      <c r="P3337" s="12"/>
      <c r="Q3337" s="11">
        <v>5.18</v>
      </c>
      <c r="R3337" s="12"/>
      <c r="S3337" s="11">
        <v>8.75</v>
      </c>
      <c r="T3337" s="10">
        <v>36.090000000000003</v>
      </c>
    </row>
    <row r="3338" spans="1:20" ht="23.25" thickBot="1" x14ac:dyDescent="0.3">
      <c r="A3338" s="4" t="s">
        <v>655</v>
      </c>
      <c r="B3338" s="4" t="s">
        <v>644</v>
      </c>
      <c r="C3338" s="4" t="s">
        <v>645</v>
      </c>
      <c r="D3338" s="4" t="s">
        <v>656</v>
      </c>
      <c r="E3338" s="4" t="s">
        <v>657</v>
      </c>
      <c r="F3338" s="4" t="s">
        <v>130</v>
      </c>
      <c r="G3338" s="4" t="s">
        <v>131</v>
      </c>
      <c r="H3338" s="9">
        <v>1884.86</v>
      </c>
      <c r="I3338" s="9">
        <v>1448.88</v>
      </c>
      <c r="J3338" s="9">
        <v>3366.09</v>
      </c>
      <c r="K3338" s="9">
        <v>1370.99</v>
      </c>
      <c r="L3338" s="9">
        <v>3651.41</v>
      </c>
      <c r="M3338" s="9">
        <v>804.1</v>
      </c>
      <c r="N3338" s="9">
        <v>472.52</v>
      </c>
      <c r="O3338" s="9">
        <v>873.81</v>
      </c>
      <c r="P3338" s="9">
        <v>930.46</v>
      </c>
      <c r="Q3338" s="9">
        <v>7973.25</v>
      </c>
      <c r="R3338" s="9">
        <v>3986.42</v>
      </c>
      <c r="S3338" s="9">
        <v>3790.55</v>
      </c>
      <c r="T3338" s="10">
        <v>30553.34</v>
      </c>
    </row>
    <row r="3339" spans="1:20" ht="23.25" thickBot="1" x14ac:dyDescent="0.3">
      <c r="A3339" s="4" t="s">
        <v>655</v>
      </c>
      <c r="B3339" s="4" t="s">
        <v>644</v>
      </c>
      <c r="C3339" s="4" t="s">
        <v>645</v>
      </c>
      <c r="D3339" s="4" t="s">
        <v>656</v>
      </c>
      <c r="E3339" s="4" t="s">
        <v>657</v>
      </c>
      <c r="F3339" s="4" t="s">
        <v>136</v>
      </c>
      <c r="G3339" s="4" t="s">
        <v>137</v>
      </c>
      <c r="H3339" s="11">
        <v>396</v>
      </c>
      <c r="I3339" s="11">
        <v>727</v>
      </c>
      <c r="J3339" s="11">
        <v>618</v>
      </c>
      <c r="K3339" s="11">
        <v>1445</v>
      </c>
      <c r="L3339" s="11">
        <v>607.29999999999995</v>
      </c>
      <c r="M3339" s="11">
        <v>602</v>
      </c>
      <c r="N3339" s="11">
        <v>729.95</v>
      </c>
      <c r="O3339" s="11">
        <v>686</v>
      </c>
      <c r="P3339" s="11">
        <v>1176</v>
      </c>
      <c r="Q3339" s="11">
        <v>206.75</v>
      </c>
      <c r="R3339" s="11">
        <v>1935.2</v>
      </c>
      <c r="S3339" s="11">
        <v>1004.35</v>
      </c>
      <c r="T3339" s="10">
        <v>10133.549999999999</v>
      </c>
    </row>
    <row r="3340" spans="1:20" ht="23.25" thickBot="1" x14ac:dyDescent="0.3">
      <c r="A3340" s="4" t="s">
        <v>655</v>
      </c>
      <c r="B3340" s="4" t="s">
        <v>644</v>
      </c>
      <c r="C3340" s="4" t="s">
        <v>645</v>
      </c>
      <c r="D3340" s="4" t="s">
        <v>656</v>
      </c>
      <c r="E3340" s="4" t="s">
        <v>657</v>
      </c>
      <c r="F3340" s="4" t="s">
        <v>199</v>
      </c>
      <c r="G3340" s="4" t="s">
        <v>200</v>
      </c>
      <c r="H3340" s="8"/>
      <c r="I3340" s="8"/>
      <c r="J3340" s="8"/>
      <c r="K3340" s="8"/>
      <c r="L3340" s="8"/>
      <c r="M3340" s="9">
        <v>63.81</v>
      </c>
      <c r="N3340" s="8"/>
      <c r="O3340" s="8"/>
      <c r="P3340" s="8"/>
      <c r="Q3340" s="9">
        <v>174.69</v>
      </c>
      <c r="R3340" s="8"/>
      <c r="S3340" s="8"/>
      <c r="T3340" s="10">
        <v>238.5</v>
      </c>
    </row>
    <row r="3341" spans="1:20" ht="23.25" thickBot="1" x14ac:dyDescent="0.3">
      <c r="A3341" s="4" t="s">
        <v>655</v>
      </c>
      <c r="B3341" s="4" t="s">
        <v>644</v>
      </c>
      <c r="C3341" s="4" t="s">
        <v>645</v>
      </c>
      <c r="D3341" s="4" t="s">
        <v>656</v>
      </c>
      <c r="E3341" s="4" t="s">
        <v>657</v>
      </c>
      <c r="F3341" s="4" t="s">
        <v>414</v>
      </c>
      <c r="G3341" s="4" t="s">
        <v>415</v>
      </c>
      <c r="H3341" s="11">
        <v>723.03</v>
      </c>
      <c r="I3341" s="11">
        <v>395.14</v>
      </c>
      <c r="J3341" s="11">
        <v>765.99</v>
      </c>
      <c r="K3341" s="11">
        <v>500.95</v>
      </c>
      <c r="L3341" s="11">
        <v>137.21</v>
      </c>
      <c r="M3341" s="11">
        <v>135.49</v>
      </c>
      <c r="N3341" s="11">
        <v>211.01</v>
      </c>
      <c r="O3341" s="11">
        <v>258.17</v>
      </c>
      <c r="P3341" s="11">
        <v>94.3</v>
      </c>
      <c r="Q3341" s="11">
        <v>116.11</v>
      </c>
      <c r="R3341" s="11">
        <v>402.9</v>
      </c>
      <c r="S3341" s="11">
        <v>163.11000000000001</v>
      </c>
      <c r="T3341" s="10">
        <v>3903.41</v>
      </c>
    </row>
    <row r="3342" spans="1:20" ht="23.25" thickBot="1" x14ac:dyDescent="0.3">
      <c r="A3342" s="4" t="s">
        <v>655</v>
      </c>
      <c r="B3342" s="4" t="s">
        <v>644</v>
      </c>
      <c r="C3342" s="4" t="s">
        <v>645</v>
      </c>
      <c r="D3342" s="4" t="s">
        <v>656</v>
      </c>
      <c r="E3342" s="4" t="s">
        <v>657</v>
      </c>
      <c r="F3342" s="4" t="s">
        <v>140</v>
      </c>
      <c r="G3342" s="4" t="s">
        <v>141</v>
      </c>
      <c r="H3342" s="9">
        <v>342.88</v>
      </c>
      <c r="I3342" s="9">
        <v>407.17</v>
      </c>
      <c r="J3342" s="9">
        <v>107.15</v>
      </c>
      <c r="K3342" s="9">
        <v>85.72</v>
      </c>
      <c r="L3342" s="9">
        <v>128.58000000000001</v>
      </c>
      <c r="M3342" s="9">
        <v>214.3</v>
      </c>
      <c r="N3342" s="9">
        <v>707.19</v>
      </c>
      <c r="O3342" s="9">
        <v>557.17999999999995</v>
      </c>
      <c r="P3342" s="9">
        <v>600.04</v>
      </c>
      <c r="Q3342" s="9">
        <v>492.89</v>
      </c>
      <c r="R3342" s="9">
        <v>626.79</v>
      </c>
      <c r="S3342" s="9">
        <v>562.5</v>
      </c>
      <c r="T3342" s="10">
        <v>4832.3900000000003</v>
      </c>
    </row>
    <row r="3343" spans="1:20" ht="23.25" thickBot="1" x14ac:dyDescent="0.3">
      <c r="A3343" s="4" t="s">
        <v>655</v>
      </c>
      <c r="B3343" s="4" t="s">
        <v>644</v>
      </c>
      <c r="C3343" s="4" t="s">
        <v>645</v>
      </c>
      <c r="D3343" s="4" t="s">
        <v>656</v>
      </c>
      <c r="E3343" s="4" t="s">
        <v>657</v>
      </c>
      <c r="F3343" s="4" t="s">
        <v>144</v>
      </c>
      <c r="G3343" s="4" t="s">
        <v>145</v>
      </c>
      <c r="H3343" s="11">
        <v>230.83</v>
      </c>
      <c r="I3343" s="11">
        <v>459.95</v>
      </c>
      <c r="J3343" s="11">
        <v>1734.31</v>
      </c>
      <c r="K3343" s="11">
        <v>1020.49</v>
      </c>
      <c r="L3343" s="11">
        <v>1492.74</v>
      </c>
      <c r="M3343" s="11">
        <v>1357.93</v>
      </c>
      <c r="N3343" s="11">
        <v>729.61</v>
      </c>
      <c r="O3343" s="11">
        <v>1693.48</v>
      </c>
      <c r="P3343" s="11">
        <v>1351.37</v>
      </c>
      <c r="Q3343" s="11">
        <v>3747.02</v>
      </c>
      <c r="R3343" s="11">
        <v>4231.29</v>
      </c>
      <c r="S3343" s="11">
        <v>1838.41</v>
      </c>
      <c r="T3343" s="10">
        <v>19887.43</v>
      </c>
    </row>
    <row r="3344" spans="1:20" ht="23.25" thickBot="1" x14ac:dyDescent="0.3">
      <c r="A3344" s="4" t="s">
        <v>655</v>
      </c>
      <c r="B3344" s="4" t="s">
        <v>644</v>
      </c>
      <c r="C3344" s="4" t="s">
        <v>645</v>
      </c>
      <c r="D3344" s="4" t="s">
        <v>656</v>
      </c>
      <c r="E3344" s="4" t="s">
        <v>657</v>
      </c>
      <c r="F3344" s="4" t="s">
        <v>217</v>
      </c>
      <c r="G3344" s="4" t="s">
        <v>218</v>
      </c>
      <c r="H3344" s="8"/>
      <c r="I3344" s="9">
        <v>276.02</v>
      </c>
      <c r="J3344" s="8"/>
      <c r="K3344" s="8"/>
      <c r="L3344" s="8"/>
      <c r="M3344" s="9">
        <v>547.79999999999995</v>
      </c>
      <c r="N3344" s="8"/>
      <c r="O3344" s="8"/>
      <c r="P3344" s="8"/>
      <c r="Q3344" s="8"/>
      <c r="R3344" s="8"/>
      <c r="S3344" s="8"/>
      <c r="T3344" s="10">
        <v>823.82</v>
      </c>
    </row>
    <row r="3345" spans="1:20" ht="23.25" thickBot="1" x14ac:dyDescent="0.3">
      <c r="A3345" s="4" t="s">
        <v>655</v>
      </c>
      <c r="B3345" s="4" t="s">
        <v>644</v>
      </c>
      <c r="C3345" s="4" t="s">
        <v>645</v>
      </c>
      <c r="D3345" s="4" t="s">
        <v>656</v>
      </c>
      <c r="E3345" s="4" t="s">
        <v>657</v>
      </c>
      <c r="F3345" s="4" t="s">
        <v>146</v>
      </c>
      <c r="G3345" s="4" t="s">
        <v>147</v>
      </c>
      <c r="H3345" s="12"/>
      <c r="I3345" s="11">
        <v>5036.03</v>
      </c>
      <c r="J3345" s="11">
        <v>7223.11</v>
      </c>
      <c r="K3345" s="11">
        <v>3444.89</v>
      </c>
      <c r="L3345" s="11">
        <v>5763.44</v>
      </c>
      <c r="M3345" s="11">
        <v>3385.69</v>
      </c>
      <c r="N3345" s="11">
        <v>1799</v>
      </c>
      <c r="O3345" s="11">
        <v>316.3</v>
      </c>
      <c r="P3345" s="11">
        <v>424.95</v>
      </c>
      <c r="Q3345" s="11">
        <v>3821.9</v>
      </c>
      <c r="R3345" s="12"/>
      <c r="S3345" s="11">
        <v>399</v>
      </c>
      <c r="T3345" s="10">
        <v>31614.31</v>
      </c>
    </row>
    <row r="3346" spans="1:20" ht="23.25" thickBot="1" x14ac:dyDescent="0.3">
      <c r="A3346" s="4" t="s">
        <v>655</v>
      </c>
      <c r="B3346" s="4" t="s">
        <v>644</v>
      </c>
      <c r="C3346" s="4" t="s">
        <v>645</v>
      </c>
      <c r="D3346" s="4" t="s">
        <v>656</v>
      </c>
      <c r="E3346" s="4" t="s">
        <v>657</v>
      </c>
      <c r="F3346" s="4" t="s">
        <v>148</v>
      </c>
      <c r="G3346" s="4" t="s">
        <v>149</v>
      </c>
      <c r="H3346" s="8"/>
      <c r="I3346" s="9">
        <v>42</v>
      </c>
      <c r="J3346" s="8"/>
      <c r="K3346" s="8"/>
      <c r="L3346" s="8"/>
      <c r="M3346" s="8"/>
      <c r="N3346" s="8"/>
      <c r="O3346" s="8"/>
      <c r="P3346" s="8"/>
      <c r="Q3346" s="8"/>
      <c r="R3346" s="8"/>
      <c r="S3346" s="8"/>
      <c r="T3346" s="10">
        <v>42</v>
      </c>
    </row>
    <row r="3347" spans="1:20" ht="23.25" thickBot="1" x14ac:dyDescent="0.3">
      <c r="A3347" s="4" t="s">
        <v>655</v>
      </c>
      <c r="B3347" s="4" t="s">
        <v>644</v>
      </c>
      <c r="C3347" s="4" t="s">
        <v>645</v>
      </c>
      <c r="D3347" s="4" t="s">
        <v>656</v>
      </c>
      <c r="E3347" s="4" t="s">
        <v>657</v>
      </c>
      <c r="F3347" s="4" t="s">
        <v>150</v>
      </c>
      <c r="G3347" s="4" t="s">
        <v>151</v>
      </c>
      <c r="H3347" s="11">
        <v>674.2</v>
      </c>
      <c r="I3347" s="11">
        <v>985.33</v>
      </c>
      <c r="J3347" s="11">
        <v>25</v>
      </c>
      <c r="K3347" s="11">
        <v>1858.13</v>
      </c>
      <c r="L3347" s="11">
        <v>3800.41</v>
      </c>
      <c r="M3347" s="11">
        <v>3315.61</v>
      </c>
      <c r="N3347" s="11">
        <v>1531.39</v>
      </c>
      <c r="O3347" s="11">
        <v>76.8</v>
      </c>
      <c r="P3347" s="11">
        <v>1199.54</v>
      </c>
      <c r="Q3347" s="11">
        <v>1102.75</v>
      </c>
      <c r="R3347" s="11">
        <v>2027.22</v>
      </c>
      <c r="S3347" s="11">
        <v>8642.58</v>
      </c>
      <c r="T3347" s="10">
        <v>25238.959999999999</v>
      </c>
    </row>
    <row r="3348" spans="1:20" ht="23.25" thickBot="1" x14ac:dyDescent="0.3">
      <c r="A3348" s="4" t="s">
        <v>655</v>
      </c>
      <c r="B3348" s="4" t="s">
        <v>644</v>
      </c>
      <c r="C3348" s="4" t="s">
        <v>645</v>
      </c>
      <c r="D3348" s="4" t="s">
        <v>656</v>
      </c>
      <c r="E3348" s="4" t="s">
        <v>657</v>
      </c>
      <c r="F3348" s="4" t="s">
        <v>152</v>
      </c>
      <c r="G3348" s="4" t="s">
        <v>153</v>
      </c>
      <c r="H3348" s="9">
        <v>120.21</v>
      </c>
      <c r="I3348" s="8"/>
      <c r="J3348" s="8"/>
      <c r="K3348" s="8"/>
      <c r="L3348" s="9">
        <v>11</v>
      </c>
      <c r="M3348" s="8"/>
      <c r="N3348" s="9">
        <v>27.6</v>
      </c>
      <c r="O3348" s="8"/>
      <c r="P3348" s="9">
        <v>49.44</v>
      </c>
      <c r="Q3348" s="8"/>
      <c r="R3348" s="8"/>
      <c r="S3348" s="8"/>
      <c r="T3348" s="10">
        <v>208.25</v>
      </c>
    </row>
    <row r="3349" spans="1:20" ht="23.25" thickBot="1" x14ac:dyDescent="0.3">
      <c r="A3349" s="4" t="s">
        <v>655</v>
      </c>
      <c r="B3349" s="4" t="s">
        <v>644</v>
      </c>
      <c r="C3349" s="4" t="s">
        <v>645</v>
      </c>
      <c r="D3349" s="4" t="s">
        <v>656</v>
      </c>
      <c r="E3349" s="4" t="s">
        <v>657</v>
      </c>
      <c r="F3349" s="4" t="s">
        <v>106</v>
      </c>
      <c r="G3349" s="4" t="s">
        <v>107</v>
      </c>
      <c r="H3349" s="12"/>
      <c r="I3349" s="11">
        <v>-4073.6</v>
      </c>
      <c r="J3349" s="11">
        <v>-9372.9599999999991</v>
      </c>
      <c r="K3349" s="11">
        <v>-7742.88</v>
      </c>
      <c r="L3349" s="11">
        <v>-9372.9599999999991</v>
      </c>
      <c r="M3349" s="11">
        <v>-8557.92</v>
      </c>
      <c r="N3349" s="11">
        <v>-5297.76</v>
      </c>
      <c r="O3349" s="11">
        <v>-10188</v>
      </c>
      <c r="P3349" s="15">
        <v>0</v>
      </c>
      <c r="Q3349" s="12"/>
      <c r="R3349" s="12"/>
      <c r="S3349" s="11">
        <v>-8425.36</v>
      </c>
      <c r="T3349" s="10">
        <v>-63031.44</v>
      </c>
    </row>
    <row r="3350" spans="1:20" ht="23.25" thickBot="1" x14ac:dyDescent="0.3">
      <c r="A3350" s="4" t="s">
        <v>655</v>
      </c>
      <c r="B3350" s="4" t="s">
        <v>644</v>
      </c>
      <c r="C3350" s="4" t="s">
        <v>645</v>
      </c>
      <c r="D3350" s="4" t="s">
        <v>656</v>
      </c>
      <c r="E3350" s="4" t="s">
        <v>657</v>
      </c>
      <c r="F3350" s="4" t="s">
        <v>108</v>
      </c>
      <c r="G3350" s="4" t="s">
        <v>109</v>
      </c>
      <c r="H3350" s="8"/>
      <c r="I3350" s="8"/>
      <c r="J3350" s="8"/>
      <c r="K3350" s="8"/>
      <c r="L3350" s="8"/>
      <c r="M3350" s="8"/>
      <c r="N3350" s="8"/>
      <c r="O3350" s="8"/>
      <c r="P3350" s="8"/>
      <c r="Q3350" s="8"/>
      <c r="R3350" s="8"/>
      <c r="S3350" s="9">
        <v>-22.68</v>
      </c>
      <c r="T3350" s="10">
        <v>-22.68</v>
      </c>
    </row>
    <row r="3351" spans="1:20" ht="23.25" thickBot="1" x14ac:dyDescent="0.3">
      <c r="A3351" s="4" t="s">
        <v>655</v>
      </c>
      <c r="B3351" s="4" t="s">
        <v>338</v>
      </c>
      <c r="C3351" s="4" t="s">
        <v>339</v>
      </c>
      <c r="D3351" s="4" t="s">
        <v>670</v>
      </c>
      <c r="E3351" s="4" t="s">
        <v>671</v>
      </c>
      <c r="F3351" s="4" t="s">
        <v>84</v>
      </c>
      <c r="G3351" s="4" t="s">
        <v>85</v>
      </c>
      <c r="H3351" s="11">
        <v>3.62</v>
      </c>
      <c r="I3351" s="11">
        <v>12.64</v>
      </c>
      <c r="J3351" s="11">
        <v>11.72</v>
      </c>
      <c r="K3351" s="11">
        <v>0.9</v>
      </c>
      <c r="L3351" s="11">
        <v>8.98</v>
      </c>
      <c r="M3351" s="11">
        <v>6.92</v>
      </c>
      <c r="N3351" s="11">
        <v>5.39</v>
      </c>
      <c r="O3351" s="11">
        <v>34.33</v>
      </c>
      <c r="P3351" s="12"/>
      <c r="Q3351" s="12"/>
      <c r="R3351" s="11">
        <v>0.9</v>
      </c>
      <c r="S3351" s="12"/>
      <c r="T3351" s="10">
        <v>85.4</v>
      </c>
    </row>
    <row r="3352" spans="1:20" ht="23.25" thickBot="1" x14ac:dyDescent="0.3">
      <c r="A3352" s="4" t="s">
        <v>655</v>
      </c>
      <c r="B3352" s="4" t="s">
        <v>338</v>
      </c>
      <c r="C3352" s="4" t="s">
        <v>339</v>
      </c>
      <c r="D3352" s="4" t="s">
        <v>670</v>
      </c>
      <c r="E3352" s="4" t="s">
        <v>671</v>
      </c>
      <c r="F3352" s="4" t="s">
        <v>56</v>
      </c>
      <c r="G3352" s="4" t="s">
        <v>57</v>
      </c>
      <c r="H3352" s="9">
        <v>61.2</v>
      </c>
      <c r="I3352" s="9">
        <v>183.62</v>
      </c>
      <c r="J3352" s="9">
        <v>137.79</v>
      </c>
      <c r="K3352" s="9">
        <v>15.31</v>
      </c>
      <c r="L3352" s="9">
        <v>30.62</v>
      </c>
      <c r="M3352" s="9">
        <v>30.62</v>
      </c>
      <c r="N3352" s="9">
        <v>30.62</v>
      </c>
      <c r="O3352" s="9">
        <v>505.23</v>
      </c>
      <c r="P3352" s="8"/>
      <c r="Q3352" s="8"/>
      <c r="R3352" s="9">
        <v>15.31</v>
      </c>
      <c r="S3352" s="8"/>
      <c r="T3352" s="10">
        <v>1010.32</v>
      </c>
    </row>
    <row r="3353" spans="1:20" ht="23.25" thickBot="1" x14ac:dyDescent="0.3">
      <c r="A3353" s="4" t="s">
        <v>655</v>
      </c>
      <c r="B3353" s="4" t="s">
        <v>338</v>
      </c>
      <c r="C3353" s="4" t="s">
        <v>339</v>
      </c>
      <c r="D3353" s="4" t="s">
        <v>670</v>
      </c>
      <c r="E3353" s="4" t="s">
        <v>671</v>
      </c>
      <c r="F3353" s="4" t="s">
        <v>68</v>
      </c>
      <c r="G3353" s="4" t="s">
        <v>69</v>
      </c>
      <c r="H3353" s="12"/>
      <c r="I3353" s="11">
        <v>30.33</v>
      </c>
      <c r="J3353" s="11">
        <v>60.65</v>
      </c>
      <c r="K3353" s="12"/>
      <c r="L3353" s="11">
        <v>121.3</v>
      </c>
      <c r="M3353" s="11">
        <v>86.43</v>
      </c>
      <c r="N3353" s="11">
        <v>60.65</v>
      </c>
      <c r="O3353" s="11">
        <v>75.81</v>
      </c>
      <c r="P3353" s="12"/>
      <c r="Q3353" s="12"/>
      <c r="R3353" s="12"/>
      <c r="S3353" s="12"/>
      <c r="T3353" s="10">
        <v>435.17</v>
      </c>
    </row>
    <row r="3354" spans="1:20" ht="23.25" thickBot="1" x14ac:dyDescent="0.3">
      <c r="A3354" s="4" t="s">
        <v>655</v>
      </c>
      <c r="B3354" s="4" t="s">
        <v>338</v>
      </c>
      <c r="C3354" s="4" t="s">
        <v>339</v>
      </c>
      <c r="D3354" s="4" t="s">
        <v>658</v>
      </c>
      <c r="E3354" s="4" t="s">
        <v>659</v>
      </c>
      <c r="F3354" s="4" t="s">
        <v>84</v>
      </c>
      <c r="G3354" s="4" t="s">
        <v>85</v>
      </c>
      <c r="H3354" s="9">
        <v>9293.39</v>
      </c>
      <c r="I3354" s="9">
        <v>9955.9699999999993</v>
      </c>
      <c r="J3354" s="9">
        <v>12026.49</v>
      </c>
      <c r="K3354" s="9">
        <v>9761.4699999999993</v>
      </c>
      <c r="L3354" s="9">
        <v>11408.08</v>
      </c>
      <c r="M3354" s="9">
        <v>9358.19</v>
      </c>
      <c r="N3354" s="9">
        <v>7253.6</v>
      </c>
      <c r="O3354" s="9">
        <v>6908.3</v>
      </c>
      <c r="P3354" s="9">
        <v>6103.59</v>
      </c>
      <c r="Q3354" s="9">
        <v>7015.88</v>
      </c>
      <c r="R3354" s="9">
        <v>6307.32</v>
      </c>
      <c r="S3354" s="9">
        <v>5867.68</v>
      </c>
      <c r="T3354" s="10">
        <v>101259.96</v>
      </c>
    </row>
    <row r="3355" spans="1:20" ht="23.25" thickBot="1" x14ac:dyDescent="0.3">
      <c r="A3355" s="4" t="s">
        <v>655</v>
      </c>
      <c r="B3355" s="4" t="s">
        <v>338</v>
      </c>
      <c r="C3355" s="4" t="s">
        <v>339</v>
      </c>
      <c r="D3355" s="4" t="s">
        <v>658</v>
      </c>
      <c r="E3355" s="4" t="s">
        <v>659</v>
      </c>
      <c r="F3355" s="4" t="s">
        <v>100</v>
      </c>
      <c r="G3355" s="4" t="s">
        <v>101</v>
      </c>
      <c r="H3355" s="12"/>
      <c r="I3355" s="11">
        <v>20</v>
      </c>
      <c r="J3355" s="12"/>
      <c r="K3355" s="12"/>
      <c r="L3355" s="12"/>
      <c r="M3355" s="12"/>
      <c r="N3355" s="12"/>
      <c r="O3355" s="12"/>
      <c r="P3355" s="12"/>
      <c r="Q3355" s="12"/>
      <c r="R3355" s="12"/>
      <c r="S3355" s="12"/>
      <c r="T3355" s="10">
        <v>20</v>
      </c>
    </row>
    <row r="3356" spans="1:20" ht="23.25" thickBot="1" x14ac:dyDescent="0.3">
      <c r="A3356" s="4" t="s">
        <v>655</v>
      </c>
      <c r="B3356" s="4" t="s">
        <v>338</v>
      </c>
      <c r="C3356" s="4" t="s">
        <v>339</v>
      </c>
      <c r="D3356" s="4" t="s">
        <v>658</v>
      </c>
      <c r="E3356" s="4" t="s">
        <v>659</v>
      </c>
      <c r="F3356" s="4" t="s">
        <v>65</v>
      </c>
      <c r="G3356" s="4" t="s">
        <v>66</v>
      </c>
      <c r="H3356" s="9">
        <v>1455.67</v>
      </c>
      <c r="I3356" s="9">
        <v>1576.97</v>
      </c>
      <c r="J3356" s="9">
        <v>1637.62</v>
      </c>
      <c r="K3356" s="9">
        <v>474.74</v>
      </c>
      <c r="L3356" s="9">
        <v>3200.96</v>
      </c>
      <c r="M3356" s="9">
        <v>2134.29</v>
      </c>
      <c r="N3356" s="9">
        <v>400.34</v>
      </c>
      <c r="O3356" s="9">
        <v>1091.75</v>
      </c>
      <c r="P3356" s="9">
        <v>444.79</v>
      </c>
      <c r="Q3356" s="9">
        <v>667.18</v>
      </c>
      <c r="R3356" s="9">
        <v>1273.7</v>
      </c>
      <c r="S3356" s="9">
        <v>166.58</v>
      </c>
      <c r="T3356" s="10">
        <v>14524.59</v>
      </c>
    </row>
    <row r="3357" spans="1:20" ht="23.25" thickBot="1" x14ac:dyDescent="0.3">
      <c r="A3357" s="4" t="s">
        <v>655</v>
      </c>
      <c r="B3357" s="4" t="s">
        <v>338</v>
      </c>
      <c r="C3357" s="4" t="s">
        <v>339</v>
      </c>
      <c r="D3357" s="4" t="s">
        <v>658</v>
      </c>
      <c r="E3357" s="4" t="s">
        <v>659</v>
      </c>
      <c r="F3357" s="4" t="s">
        <v>56</v>
      </c>
      <c r="G3357" s="4" t="s">
        <v>57</v>
      </c>
      <c r="H3357" s="11">
        <v>151800.98000000001</v>
      </c>
      <c r="I3357" s="11">
        <v>161320.32999999999</v>
      </c>
      <c r="J3357" s="11">
        <v>199832.43</v>
      </c>
      <c r="K3357" s="11">
        <v>163119.88</v>
      </c>
      <c r="L3357" s="11">
        <v>187560.4</v>
      </c>
      <c r="M3357" s="11">
        <v>154047.51</v>
      </c>
      <c r="N3357" s="11">
        <v>119885.26</v>
      </c>
      <c r="O3357" s="11">
        <v>114876.12</v>
      </c>
      <c r="P3357" s="11">
        <v>100117.48</v>
      </c>
      <c r="Q3357" s="11">
        <v>114606.49</v>
      </c>
      <c r="R3357" s="11">
        <v>100642.51</v>
      </c>
      <c r="S3357" s="11">
        <v>97221.51</v>
      </c>
      <c r="T3357" s="10">
        <v>1665030.9</v>
      </c>
    </row>
    <row r="3358" spans="1:20" ht="23.25" thickBot="1" x14ac:dyDescent="0.3">
      <c r="A3358" s="4" t="s">
        <v>655</v>
      </c>
      <c r="B3358" s="4" t="s">
        <v>338</v>
      </c>
      <c r="C3358" s="4" t="s">
        <v>339</v>
      </c>
      <c r="D3358" s="4" t="s">
        <v>658</v>
      </c>
      <c r="E3358" s="4" t="s">
        <v>659</v>
      </c>
      <c r="F3358" s="4" t="s">
        <v>68</v>
      </c>
      <c r="G3358" s="4" t="s">
        <v>69</v>
      </c>
      <c r="H3358" s="9">
        <v>4048.97</v>
      </c>
      <c r="I3358" s="9">
        <v>5623.49</v>
      </c>
      <c r="J3358" s="9">
        <v>2097.6799999999998</v>
      </c>
      <c r="K3358" s="9">
        <v>1633.97</v>
      </c>
      <c r="L3358" s="9">
        <v>2338.7600000000002</v>
      </c>
      <c r="M3358" s="9">
        <v>2220.85</v>
      </c>
      <c r="N3358" s="9">
        <v>2493.29</v>
      </c>
      <c r="O3358" s="9">
        <v>966.21</v>
      </c>
      <c r="P3358" s="9">
        <v>2750.66</v>
      </c>
      <c r="Q3358" s="9">
        <v>3481.37</v>
      </c>
      <c r="R3358" s="9">
        <v>4845.42</v>
      </c>
      <c r="S3358" s="9">
        <v>1931.86</v>
      </c>
      <c r="T3358" s="10">
        <v>34432.53</v>
      </c>
    </row>
    <row r="3359" spans="1:20" ht="23.25" thickBot="1" x14ac:dyDescent="0.3">
      <c r="A3359" s="4" t="s">
        <v>655</v>
      </c>
      <c r="B3359" s="4" t="s">
        <v>338</v>
      </c>
      <c r="C3359" s="4" t="s">
        <v>339</v>
      </c>
      <c r="D3359" s="4" t="s">
        <v>658</v>
      </c>
      <c r="E3359" s="4" t="s">
        <v>659</v>
      </c>
      <c r="F3359" s="4" t="s">
        <v>156</v>
      </c>
      <c r="G3359" s="4" t="s">
        <v>157</v>
      </c>
      <c r="H3359" s="12"/>
      <c r="I3359" s="12"/>
      <c r="J3359" s="12"/>
      <c r="K3359" s="12"/>
      <c r="L3359" s="11">
        <v>21.43</v>
      </c>
      <c r="M3359" s="12"/>
      <c r="N3359" s="12"/>
      <c r="O3359" s="12"/>
      <c r="P3359" s="12"/>
      <c r="Q3359" s="11">
        <v>21.43</v>
      </c>
      <c r="R3359" s="12"/>
      <c r="S3359" s="12"/>
      <c r="T3359" s="10">
        <v>42.86</v>
      </c>
    </row>
    <row r="3360" spans="1:20" ht="23.25" thickBot="1" x14ac:dyDescent="0.3">
      <c r="A3360" s="4" t="s">
        <v>655</v>
      </c>
      <c r="B3360" s="4" t="s">
        <v>338</v>
      </c>
      <c r="C3360" s="4" t="s">
        <v>339</v>
      </c>
      <c r="D3360" s="4" t="s">
        <v>656</v>
      </c>
      <c r="E3360" s="4" t="s">
        <v>657</v>
      </c>
      <c r="F3360" s="4" t="s">
        <v>98</v>
      </c>
      <c r="G3360" s="4" t="s">
        <v>99</v>
      </c>
      <c r="H3360" s="8"/>
      <c r="I3360" s="8"/>
      <c r="J3360" s="8"/>
      <c r="K3360" s="8"/>
      <c r="L3360" s="8"/>
      <c r="M3360" s="8"/>
      <c r="N3360" s="8"/>
      <c r="O3360" s="8"/>
      <c r="P3360" s="9">
        <v>15.31</v>
      </c>
      <c r="Q3360" s="9">
        <v>30.75</v>
      </c>
      <c r="R3360" s="8"/>
      <c r="S3360" s="9">
        <v>10.17</v>
      </c>
      <c r="T3360" s="10">
        <v>56.23</v>
      </c>
    </row>
    <row r="3361" spans="1:20" ht="23.25" thickBot="1" x14ac:dyDescent="0.3">
      <c r="A3361" s="4" t="s">
        <v>655</v>
      </c>
      <c r="B3361" s="4" t="s">
        <v>338</v>
      </c>
      <c r="C3361" s="4" t="s">
        <v>339</v>
      </c>
      <c r="D3361" s="4" t="s">
        <v>656</v>
      </c>
      <c r="E3361" s="4" t="s">
        <v>657</v>
      </c>
      <c r="F3361" s="4" t="s">
        <v>215</v>
      </c>
      <c r="G3361" s="4" t="s">
        <v>216</v>
      </c>
      <c r="H3361" s="12"/>
      <c r="I3361" s="11">
        <v>5.25</v>
      </c>
      <c r="J3361" s="12"/>
      <c r="K3361" s="12"/>
      <c r="L3361" s="12"/>
      <c r="M3361" s="12"/>
      <c r="N3361" s="12"/>
      <c r="O3361" s="11">
        <v>5.83</v>
      </c>
      <c r="P3361" s="12"/>
      <c r="Q3361" s="11">
        <v>7.43</v>
      </c>
      <c r="R3361" s="12"/>
      <c r="S3361" s="12"/>
      <c r="T3361" s="10">
        <v>18.510000000000002</v>
      </c>
    </row>
    <row r="3362" spans="1:20" ht="23.25" thickBot="1" x14ac:dyDescent="0.3">
      <c r="A3362" s="4" t="s">
        <v>655</v>
      </c>
      <c r="B3362" s="4" t="s">
        <v>338</v>
      </c>
      <c r="C3362" s="4" t="s">
        <v>339</v>
      </c>
      <c r="D3362" s="4" t="s">
        <v>656</v>
      </c>
      <c r="E3362" s="4" t="s">
        <v>657</v>
      </c>
      <c r="F3362" s="4" t="s">
        <v>130</v>
      </c>
      <c r="G3362" s="4" t="s">
        <v>131</v>
      </c>
      <c r="H3362" s="8"/>
      <c r="I3362" s="8"/>
      <c r="J3362" s="9">
        <v>101.26</v>
      </c>
      <c r="K3362" s="8"/>
      <c r="L3362" s="8"/>
      <c r="M3362" s="8"/>
      <c r="N3362" s="8"/>
      <c r="O3362" s="8"/>
      <c r="P3362" s="9">
        <v>262.35000000000002</v>
      </c>
      <c r="Q3362" s="8"/>
      <c r="R3362" s="8"/>
      <c r="S3362" s="8"/>
      <c r="T3362" s="10">
        <v>363.61</v>
      </c>
    </row>
    <row r="3363" spans="1:20" ht="23.25" thickBot="1" x14ac:dyDescent="0.3">
      <c r="A3363" s="4" t="s">
        <v>655</v>
      </c>
      <c r="B3363" s="4" t="s">
        <v>672</v>
      </c>
      <c r="C3363" s="4" t="s">
        <v>673</v>
      </c>
      <c r="D3363" s="4" t="s">
        <v>662</v>
      </c>
      <c r="E3363" s="4" t="s">
        <v>663</v>
      </c>
      <c r="F3363" s="4" t="s">
        <v>150</v>
      </c>
      <c r="G3363" s="4" t="s">
        <v>151</v>
      </c>
      <c r="H3363" s="12"/>
      <c r="I3363" s="12"/>
      <c r="J3363" s="12"/>
      <c r="K3363" s="12"/>
      <c r="L3363" s="12"/>
      <c r="M3363" s="12"/>
      <c r="N3363" s="12"/>
      <c r="O3363" s="12"/>
      <c r="P3363" s="12"/>
      <c r="Q3363" s="12"/>
      <c r="R3363" s="12"/>
      <c r="S3363" s="11">
        <v>153</v>
      </c>
      <c r="T3363" s="10">
        <v>153</v>
      </c>
    </row>
    <row r="3364" spans="1:20" ht="23.25" thickBot="1" x14ac:dyDescent="0.3">
      <c r="A3364" s="4" t="s">
        <v>655</v>
      </c>
      <c r="B3364" s="4" t="s">
        <v>672</v>
      </c>
      <c r="C3364" s="4" t="s">
        <v>673</v>
      </c>
      <c r="D3364" s="4" t="s">
        <v>674</v>
      </c>
      <c r="E3364" s="4" t="s">
        <v>663</v>
      </c>
      <c r="F3364" s="4" t="s">
        <v>110</v>
      </c>
      <c r="G3364" s="4" t="s">
        <v>111</v>
      </c>
      <c r="H3364" s="9">
        <v>21795.23</v>
      </c>
      <c r="I3364" s="9">
        <v>24218.79</v>
      </c>
      <c r="J3364" s="9">
        <v>23466.080000000002</v>
      </c>
      <c r="K3364" s="9">
        <v>25286.41</v>
      </c>
      <c r="L3364" s="9">
        <v>22092.33</v>
      </c>
      <c r="M3364" s="9">
        <v>20860.830000000002</v>
      </c>
      <c r="N3364" s="9">
        <v>23347.15</v>
      </c>
      <c r="O3364" s="9">
        <v>21460.82</v>
      </c>
      <c r="P3364" s="9">
        <v>23159.33</v>
      </c>
      <c r="Q3364" s="9">
        <v>23880.41</v>
      </c>
      <c r="R3364" s="9">
        <v>20140.13</v>
      </c>
      <c r="S3364" s="9">
        <v>19359.66</v>
      </c>
      <c r="T3364" s="10">
        <v>269067.17</v>
      </c>
    </row>
    <row r="3365" spans="1:20" ht="23.25" thickBot="1" x14ac:dyDescent="0.3">
      <c r="A3365" s="4" t="s">
        <v>655</v>
      </c>
      <c r="B3365" s="4" t="s">
        <v>672</v>
      </c>
      <c r="C3365" s="4" t="s">
        <v>673</v>
      </c>
      <c r="D3365" s="4" t="s">
        <v>674</v>
      </c>
      <c r="E3365" s="4" t="s">
        <v>663</v>
      </c>
      <c r="F3365" s="4" t="s">
        <v>86</v>
      </c>
      <c r="G3365" s="4" t="s">
        <v>87</v>
      </c>
      <c r="H3365" s="11">
        <v>35124.5</v>
      </c>
      <c r="I3365" s="11">
        <v>30029.77</v>
      </c>
      <c r="J3365" s="11">
        <v>34842.29</v>
      </c>
      <c r="K3365" s="11">
        <v>31144.67</v>
      </c>
      <c r="L3365" s="11">
        <v>34957.18</v>
      </c>
      <c r="M3365" s="11">
        <v>34283.19</v>
      </c>
      <c r="N3365" s="11">
        <v>28467.15</v>
      </c>
      <c r="O3365" s="11">
        <v>32131.58</v>
      </c>
      <c r="P3365" s="11">
        <v>33219.53</v>
      </c>
      <c r="Q3365" s="11">
        <v>37772.93</v>
      </c>
      <c r="R3365" s="11">
        <v>34285.910000000003</v>
      </c>
      <c r="S3365" s="11">
        <v>24757.61</v>
      </c>
      <c r="T3365" s="10">
        <v>391016.31</v>
      </c>
    </row>
    <row r="3366" spans="1:20" ht="23.25" thickBot="1" x14ac:dyDescent="0.3">
      <c r="A3366" s="4" t="s">
        <v>655</v>
      </c>
      <c r="B3366" s="4" t="s">
        <v>672</v>
      </c>
      <c r="C3366" s="4" t="s">
        <v>673</v>
      </c>
      <c r="D3366" s="4" t="s">
        <v>674</v>
      </c>
      <c r="E3366" s="4" t="s">
        <v>663</v>
      </c>
      <c r="F3366" s="4" t="s">
        <v>116</v>
      </c>
      <c r="G3366" s="4" t="s">
        <v>117</v>
      </c>
      <c r="H3366" s="9">
        <v>867.72</v>
      </c>
      <c r="I3366" s="9">
        <v>-50.76</v>
      </c>
      <c r="J3366" s="9">
        <v>192.38</v>
      </c>
      <c r="K3366" s="9">
        <v>588.28</v>
      </c>
      <c r="L3366" s="9">
        <v>-31.11</v>
      </c>
      <c r="M3366" s="9">
        <v>347.79</v>
      </c>
      <c r="N3366" s="9">
        <v>484.47</v>
      </c>
      <c r="O3366" s="9">
        <v>1343.23</v>
      </c>
      <c r="P3366" s="9">
        <v>-317.06</v>
      </c>
      <c r="Q3366" s="9">
        <v>18.23</v>
      </c>
      <c r="R3366" s="9">
        <v>283.39999999999998</v>
      </c>
      <c r="S3366" s="9">
        <v>291.33</v>
      </c>
      <c r="T3366" s="10">
        <v>4017.9</v>
      </c>
    </row>
    <row r="3367" spans="1:20" ht="23.25" thickBot="1" x14ac:dyDescent="0.3">
      <c r="A3367" s="4" t="s">
        <v>655</v>
      </c>
      <c r="B3367" s="4" t="s">
        <v>672</v>
      </c>
      <c r="C3367" s="4" t="s">
        <v>673</v>
      </c>
      <c r="D3367" s="4" t="s">
        <v>674</v>
      </c>
      <c r="E3367" s="4" t="s">
        <v>663</v>
      </c>
      <c r="F3367" s="4" t="s">
        <v>88</v>
      </c>
      <c r="G3367" s="4" t="s">
        <v>89</v>
      </c>
      <c r="H3367" s="11">
        <v>8688.75</v>
      </c>
      <c r="I3367" s="11">
        <v>7922.43</v>
      </c>
      <c r="J3367" s="11">
        <v>8644.52</v>
      </c>
      <c r="K3367" s="11">
        <v>8413.5</v>
      </c>
      <c r="L3367" s="11">
        <v>8879.2800000000007</v>
      </c>
      <c r="M3367" s="11">
        <v>8413.49</v>
      </c>
      <c r="N3367" s="11">
        <v>8646.33</v>
      </c>
      <c r="O3367" s="11">
        <v>8879.2000000000007</v>
      </c>
      <c r="P3367" s="11">
        <v>8155.77</v>
      </c>
      <c r="Q3367" s="11">
        <v>8879.2199999999993</v>
      </c>
      <c r="R3367" s="11">
        <v>8646.5499999999993</v>
      </c>
      <c r="S3367" s="11">
        <v>8586.69</v>
      </c>
      <c r="T3367" s="10">
        <v>102755.73</v>
      </c>
    </row>
    <row r="3368" spans="1:20" ht="23.25" thickBot="1" x14ac:dyDescent="0.3">
      <c r="A3368" s="4" t="s">
        <v>655</v>
      </c>
      <c r="B3368" s="4" t="s">
        <v>672</v>
      </c>
      <c r="C3368" s="4" t="s">
        <v>673</v>
      </c>
      <c r="D3368" s="4" t="s">
        <v>674</v>
      </c>
      <c r="E3368" s="4" t="s">
        <v>663</v>
      </c>
      <c r="F3368" s="4" t="s">
        <v>90</v>
      </c>
      <c r="G3368" s="4" t="s">
        <v>91</v>
      </c>
      <c r="H3368" s="9">
        <v>33898.57</v>
      </c>
      <c r="I3368" s="9">
        <v>30769.66</v>
      </c>
      <c r="J3368" s="9">
        <v>33615.01</v>
      </c>
      <c r="K3368" s="9">
        <v>32782.720000000001</v>
      </c>
      <c r="L3368" s="9">
        <v>34490.050000000003</v>
      </c>
      <c r="M3368" s="9">
        <v>32743.23</v>
      </c>
      <c r="N3368" s="9">
        <v>33670.46</v>
      </c>
      <c r="O3368" s="9">
        <v>34716.339999999997</v>
      </c>
      <c r="P3368" s="9">
        <v>31632.57</v>
      </c>
      <c r="Q3368" s="9">
        <v>34497.980000000003</v>
      </c>
      <c r="R3368" s="9">
        <v>33637.49</v>
      </c>
      <c r="S3368" s="9">
        <v>33405.480000000003</v>
      </c>
      <c r="T3368" s="10">
        <v>399859.56</v>
      </c>
    </row>
    <row r="3369" spans="1:20" ht="23.25" thickBot="1" x14ac:dyDescent="0.3">
      <c r="A3369" s="4" t="s">
        <v>655</v>
      </c>
      <c r="B3369" s="4" t="s">
        <v>672</v>
      </c>
      <c r="C3369" s="4" t="s">
        <v>673</v>
      </c>
      <c r="D3369" s="4" t="s">
        <v>674</v>
      </c>
      <c r="E3369" s="4" t="s">
        <v>663</v>
      </c>
      <c r="F3369" s="4" t="s">
        <v>120</v>
      </c>
      <c r="G3369" s="4" t="s">
        <v>121</v>
      </c>
      <c r="H3369" s="12"/>
      <c r="I3369" s="12"/>
      <c r="J3369" s="11">
        <v>203.94</v>
      </c>
      <c r="K3369" s="12"/>
      <c r="L3369" s="12"/>
      <c r="M3369" s="12"/>
      <c r="N3369" s="12"/>
      <c r="O3369" s="12"/>
      <c r="P3369" s="12"/>
      <c r="Q3369" s="12"/>
      <c r="R3369" s="12"/>
      <c r="S3369" s="12"/>
      <c r="T3369" s="10">
        <v>203.94</v>
      </c>
    </row>
    <row r="3370" spans="1:20" ht="23.25" thickBot="1" x14ac:dyDescent="0.3">
      <c r="A3370" s="4" t="s">
        <v>655</v>
      </c>
      <c r="B3370" s="4" t="s">
        <v>672</v>
      </c>
      <c r="C3370" s="4" t="s">
        <v>673</v>
      </c>
      <c r="D3370" s="4" t="s">
        <v>674</v>
      </c>
      <c r="E3370" s="4" t="s">
        <v>663</v>
      </c>
      <c r="F3370" s="4" t="s">
        <v>84</v>
      </c>
      <c r="G3370" s="4" t="s">
        <v>85</v>
      </c>
      <c r="H3370" s="8"/>
      <c r="I3370" s="8"/>
      <c r="J3370" s="8"/>
      <c r="K3370" s="8"/>
      <c r="L3370" s="8"/>
      <c r="M3370" s="8"/>
      <c r="N3370" s="8"/>
      <c r="O3370" s="8"/>
      <c r="P3370" s="9">
        <v>1319.45</v>
      </c>
      <c r="Q3370" s="8"/>
      <c r="R3370" s="8"/>
      <c r="S3370" s="8"/>
      <c r="T3370" s="10">
        <v>1319.45</v>
      </c>
    </row>
    <row r="3371" spans="1:20" ht="23.25" thickBot="1" x14ac:dyDescent="0.3">
      <c r="A3371" s="4" t="s">
        <v>655</v>
      </c>
      <c r="B3371" s="4" t="s">
        <v>672</v>
      </c>
      <c r="C3371" s="4" t="s">
        <v>673</v>
      </c>
      <c r="D3371" s="4" t="s">
        <v>674</v>
      </c>
      <c r="E3371" s="4" t="s">
        <v>663</v>
      </c>
      <c r="F3371" s="4" t="s">
        <v>44</v>
      </c>
      <c r="G3371" s="4" t="s">
        <v>45</v>
      </c>
      <c r="H3371" s="11">
        <v>2016.11</v>
      </c>
      <c r="I3371" s="11">
        <v>2176.0100000000002</v>
      </c>
      <c r="J3371" s="11">
        <v>2160.46</v>
      </c>
      <c r="K3371" s="11">
        <v>3779.5</v>
      </c>
      <c r="L3371" s="11">
        <v>2192.83</v>
      </c>
      <c r="M3371" s="11">
        <v>2176.86</v>
      </c>
      <c r="N3371" s="11">
        <v>2177.42</v>
      </c>
      <c r="O3371" s="11">
        <v>2177.42</v>
      </c>
      <c r="P3371" s="11">
        <v>2128.4</v>
      </c>
      <c r="Q3371" s="11">
        <v>347.55</v>
      </c>
      <c r="R3371" s="11">
        <v>274.02</v>
      </c>
      <c r="S3371" s="11">
        <v>274.2</v>
      </c>
      <c r="T3371" s="10">
        <v>21880.78</v>
      </c>
    </row>
    <row r="3372" spans="1:20" ht="23.25" thickBot="1" x14ac:dyDescent="0.3">
      <c r="A3372" s="4" t="s">
        <v>655</v>
      </c>
      <c r="B3372" s="4" t="s">
        <v>672</v>
      </c>
      <c r="C3372" s="4" t="s">
        <v>673</v>
      </c>
      <c r="D3372" s="4" t="s">
        <v>674</v>
      </c>
      <c r="E3372" s="4" t="s">
        <v>663</v>
      </c>
      <c r="F3372" s="4" t="s">
        <v>207</v>
      </c>
      <c r="G3372" s="4" t="s">
        <v>208</v>
      </c>
      <c r="H3372" s="8"/>
      <c r="I3372" s="8"/>
      <c r="J3372" s="8"/>
      <c r="K3372" s="8"/>
      <c r="L3372" s="8"/>
      <c r="M3372" s="8"/>
      <c r="N3372" s="8"/>
      <c r="O3372" s="8"/>
      <c r="P3372" s="8"/>
      <c r="Q3372" s="8"/>
      <c r="R3372" s="8"/>
      <c r="S3372" s="9">
        <v>103.99</v>
      </c>
      <c r="T3372" s="10">
        <v>103.99</v>
      </c>
    </row>
    <row r="3373" spans="1:20" ht="23.25" thickBot="1" x14ac:dyDescent="0.3">
      <c r="A3373" s="4" t="s">
        <v>655</v>
      </c>
      <c r="B3373" s="4" t="s">
        <v>672</v>
      </c>
      <c r="C3373" s="4" t="s">
        <v>673</v>
      </c>
      <c r="D3373" s="4" t="s">
        <v>674</v>
      </c>
      <c r="E3373" s="4" t="s">
        <v>663</v>
      </c>
      <c r="F3373" s="4" t="s">
        <v>128</v>
      </c>
      <c r="G3373" s="4" t="s">
        <v>129</v>
      </c>
      <c r="H3373" s="12"/>
      <c r="I3373" s="12"/>
      <c r="J3373" s="12"/>
      <c r="K3373" s="12"/>
      <c r="L3373" s="12"/>
      <c r="M3373" s="12"/>
      <c r="N3373" s="12"/>
      <c r="O3373" s="12"/>
      <c r="P3373" s="12"/>
      <c r="Q3373" s="11">
        <v>43.85</v>
      </c>
      <c r="R3373" s="12"/>
      <c r="S3373" s="12"/>
      <c r="T3373" s="10">
        <v>43.85</v>
      </c>
    </row>
    <row r="3374" spans="1:20" ht="23.25" thickBot="1" x14ac:dyDescent="0.3">
      <c r="A3374" s="4" t="s">
        <v>655</v>
      </c>
      <c r="B3374" s="4" t="s">
        <v>672</v>
      </c>
      <c r="C3374" s="4" t="s">
        <v>673</v>
      </c>
      <c r="D3374" s="4" t="s">
        <v>674</v>
      </c>
      <c r="E3374" s="4" t="s">
        <v>663</v>
      </c>
      <c r="F3374" s="4" t="s">
        <v>71</v>
      </c>
      <c r="G3374" s="4" t="s">
        <v>72</v>
      </c>
      <c r="H3374" s="9">
        <v>212759.1</v>
      </c>
      <c r="I3374" s="9">
        <v>211849.21</v>
      </c>
      <c r="J3374" s="9">
        <v>227625.19</v>
      </c>
      <c r="K3374" s="9">
        <v>203485.69</v>
      </c>
      <c r="L3374" s="9">
        <v>212843.67</v>
      </c>
      <c r="M3374" s="9">
        <v>211518.21</v>
      </c>
      <c r="N3374" s="9">
        <v>218248.14</v>
      </c>
      <c r="O3374" s="9">
        <v>212488.16</v>
      </c>
      <c r="P3374" s="9">
        <v>213590.78</v>
      </c>
      <c r="Q3374" s="9">
        <v>213764.99</v>
      </c>
      <c r="R3374" s="9">
        <v>209243.51</v>
      </c>
      <c r="S3374" s="9">
        <v>215325.32</v>
      </c>
      <c r="T3374" s="10">
        <v>2562741.9700000002</v>
      </c>
    </row>
    <row r="3375" spans="1:20" ht="23.25" thickBot="1" x14ac:dyDescent="0.3">
      <c r="A3375" s="4" t="s">
        <v>655</v>
      </c>
      <c r="B3375" s="4" t="s">
        <v>672</v>
      </c>
      <c r="C3375" s="4" t="s">
        <v>673</v>
      </c>
      <c r="D3375" s="4" t="s">
        <v>674</v>
      </c>
      <c r="E3375" s="4" t="s">
        <v>663</v>
      </c>
      <c r="F3375" s="4" t="s">
        <v>98</v>
      </c>
      <c r="G3375" s="4" t="s">
        <v>99</v>
      </c>
      <c r="H3375" s="11">
        <v>348.91</v>
      </c>
      <c r="I3375" s="11">
        <v>233.52</v>
      </c>
      <c r="J3375" s="11">
        <v>82.63</v>
      </c>
      <c r="K3375" s="11">
        <v>95.5</v>
      </c>
      <c r="L3375" s="11">
        <v>76.02</v>
      </c>
      <c r="M3375" s="11">
        <v>301.10000000000002</v>
      </c>
      <c r="N3375" s="11">
        <v>157.36000000000001</v>
      </c>
      <c r="O3375" s="11">
        <v>90.9</v>
      </c>
      <c r="P3375" s="11">
        <v>276.19</v>
      </c>
      <c r="Q3375" s="11">
        <v>85.08</v>
      </c>
      <c r="R3375" s="12"/>
      <c r="S3375" s="11">
        <v>302.56</v>
      </c>
      <c r="T3375" s="10">
        <v>2049.77</v>
      </c>
    </row>
    <row r="3376" spans="1:20" ht="23.25" thickBot="1" x14ac:dyDescent="0.3">
      <c r="A3376" s="4" t="s">
        <v>655</v>
      </c>
      <c r="B3376" s="4" t="s">
        <v>672</v>
      </c>
      <c r="C3376" s="4" t="s">
        <v>673</v>
      </c>
      <c r="D3376" s="4" t="s">
        <v>674</v>
      </c>
      <c r="E3376" s="4" t="s">
        <v>663</v>
      </c>
      <c r="F3376" s="4" t="s">
        <v>412</v>
      </c>
      <c r="G3376" s="4" t="s">
        <v>413</v>
      </c>
      <c r="H3376" s="9">
        <v>19802.8</v>
      </c>
      <c r="I3376" s="9">
        <v>26415.03</v>
      </c>
      <c r="J3376" s="9">
        <v>32612.3</v>
      </c>
      <c r="K3376" s="9">
        <v>36279.760000000002</v>
      </c>
      <c r="L3376" s="9">
        <v>18082.95</v>
      </c>
      <c r="M3376" s="9">
        <v>26016.07</v>
      </c>
      <c r="N3376" s="9">
        <v>25867.91</v>
      </c>
      <c r="O3376" s="9">
        <v>30523.759999999998</v>
      </c>
      <c r="P3376" s="9">
        <v>16180.96</v>
      </c>
      <c r="Q3376" s="9">
        <v>19388.900000000001</v>
      </c>
      <c r="R3376" s="9">
        <v>20054.96</v>
      </c>
      <c r="S3376" s="9">
        <v>23463.32</v>
      </c>
      <c r="T3376" s="10">
        <v>294688.71999999997</v>
      </c>
    </row>
    <row r="3377" spans="1:20" ht="23.25" thickBot="1" x14ac:dyDescent="0.3">
      <c r="A3377" s="4" t="s">
        <v>655</v>
      </c>
      <c r="B3377" s="4" t="s">
        <v>672</v>
      </c>
      <c r="C3377" s="4" t="s">
        <v>673</v>
      </c>
      <c r="D3377" s="4" t="s">
        <v>674</v>
      </c>
      <c r="E3377" s="4" t="s">
        <v>663</v>
      </c>
      <c r="F3377" s="4" t="s">
        <v>130</v>
      </c>
      <c r="G3377" s="4" t="s">
        <v>131</v>
      </c>
      <c r="H3377" s="11">
        <v>70.75</v>
      </c>
      <c r="I3377" s="12"/>
      <c r="J3377" s="11">
        <v>33.979999999999997</v>
      </c>
      <c r="K3377" s="12"/>
      <c r="L3377" s="12"/>
      <c r="M3377" s="12"/>
      <c r="N3377" s="12"/>
      <c r="O3377" s="12"/>
      <c r="P3377" s="11">
        <v>47.99</v>
      </c>
      <c r="Q3377" s="12"/>
      <c r="R3377" s="12"/>
      <c r="S3377" s="11">
        <v>70.790000000000006</v>
      </c>
      <c r="T3377" s="10">
        <v>223.51</v>
      </c>
    </row>
    <row r="3378" spans="1:20" ht="23.25" thickBot="1" x14ac:dyDescent="0.3">
      <c r="A3378" s="4" t="s">
        <v>655</v>
      </c>
      <c r="B3378" s="4" t="s">
        <v>672</v>
      </c>
      <c r="C3378" s="4" t="s">
        <v>673</v>
      </c>
      <c r="D3378" s="4" t="s">
        <v>674</v>
      </c>
      <c r="E3378" s="4" t="s">
        <v>663</v>
      </c>
      <c r="F3378" s="4" t="s">
        <v>102</v>
      </c>
      <c r="G3378" s="4" t="s">
        <v>103</v>
      </c>
      <c r="H3378" s="9">
        <v>480</v>
      </c>
      <c r="I3378" s="8"/>
      <c r="J3378" s="8"/>
      <c r="K3378" s="8"/>
      <c r="L3378" s="8"/>
      <c r="M3378" s="8"/>
      <c r="N3378" s="8"/>
      <c r="O3378" s="8"/>
      <c r="P3378" s="8"/>
      <c r="Q3378" s="13">
        <v>0</v>
      </c>
      <c r="R3378" s="8"/>
      <c r="S3378" s="8"/>
      <c r="T3378" s="10">
        <v>480</v>
      </c>
    </row>
    <row r="3379" spans="1:20" ht="23.25" thickBot="1" x14ac:dyDescent="0.3">
      <c r="A3379" s="4" t="s">
        <v>655</v>
      </c>
      <c r="B3379" s="4" t="s">
        <v>672</v>
      </c>
      <c r="C3379" s="4" t="s">
        <v>673</v>
      </c>
      <c r="D3379" s="4" t="s">
        <v>674</v>
      </c>
      <c r="E3379" s="4" t="s">
        <v>663</v>
      </c>
      <c r="F3379" s="4" t="s">
        <v>144</v>
      </c>
      <c r="G3379" s="4" t="s">
        <v>145</v>
      </c>
      <c r="H3379" s="11">
        <v>404.81</v>
      </c>
      <c r="I3379" s="11">
        <v>606.45000000000005</v>
      </c>
      <c r="J3379" s="11">
        <v>774.92</v>
      </c>
      <c r="K3379" s="11">
        <v>268.10000000000002</v>
      </c>
      <c r="L3379" s="11">
        <v>514.71</v>
      </c>
      <c r="M3379" s="12"/>
      <c r="N3379" s="12"/>
      <c r="O3379" s="11">
        <v>60</v>
      </c>
      <c r="P3379" s="11">
        <v>270.75</v>
      </c>
      <c r="Q3379" s="11">
        <v>70.77</v>
      </c>
      <c r="R3379" s="11">
        <v>79</v>
      </c>
      <c r="S3379" s="12"/>
      <c r="T3379" s="10">
        <v>3049.51</v>
      </c>
    </row>
    <row r="3380" spans="1:20" ht="23.25" thickBot="1" x14ac:dyDescent="0.3">
      <c r="A3380" s="4" t="s">
        <v>655</v>
      </c>
      <c r="B3380" s="4" t="s">
        <v>672</v>
      </c>
      <c r="C3380" s="4" t="s">
        <v>673</v>
      </c>
      <c r="D3380" s="4" t="s">
        <v>674</v>
      </c>
      <c r="E3380" s="4" t="s">
        <v>663</v>
      </c>
      <c r="F3380" s="4" t="s">
        <v>146</v>
      </c>
      <c r="G3380" s="4" t="s">
        <v>147</v>
      </c>
      <c r="H3380" s="8"/>
      <c r="I3380" s="9">
        <v>1171.02</v>
      </c>
      <c r="J3380" s="9">
        <v>386.1</v>
      </c>
      <c r="K3380" s="8"/>
      <c r="L3380" s="9">
        <v>2666.02</v>
      </c>
      <c r="M3380" s="9">
        <v>-370.01</v>
      </c>
      <c r="N3380" s="8"/>
      <c r="O3380" s="8"/>
      <c r="P3380" s="9">
        <v>322.10000000000002</v>
      </c>
      <c r="Q3380" s="9">
        <v>1018.28</v>
      </c>
      <c r="R3380" s="8"/>
      <c r="S3380" s="8"/>
      <c r="T3380" s="10">
        <v>5193.51</v>
      </c>
    </row>
    <row r="3381" spans="1:20" ht="23.25" thickBot="1" x14ac:dyDescent="0.3">
      <c r="A3381" s="4" t="s">
        <v>655</v>
      </c>
      <c r="B3381" s="4" t="s">
        <v>672</v>
      </c>
      <c r="C3381" s="4" t="s">
        <v>673</v>
      </c>
      <c r="D3381" s="4" t="s">
        <v>674</v>
      </c>
      <c r="E3381" s="4" t="s">
        <v>663</v>
      </c>
      <c r="F3381" s="4" t="s">
        <v>148</v>
      </c>
      <c r="G3381" s="4" t="s">
        <v>149</v>
      </c>
      <c r="H3381" s="12"/>
      <c r="I3381" s="11">
        <v>9.5</v>
      </c>
      <c r="J3381" s="11">
        <v>336.99</v>
      </c>
      <c r="K3381" s="11">
        <v>7.35</v>
      </c>
      <c r="L3381" s="12"/>
      <c r="M3381" s="12"/>
      <c r="N3381" s="12"/>
      <c r="O3381" s="12"/>
      <c r="P3381" s="12"/>
      <c r="Q3381" s="12"/>
      <c r="R3381" s="12"/>
      <c r="S3381" s="12"/>
      <c r="T3381" s="10">
        <v>353.84</v>
      </c>
    </row>
    <row r="3382" spans="1:20" ht="23.25" thickBot="1" x14ac:dyDescent="0.3">
      <c r="A3382" s="4" t="s">
        <v>655</v>
      </c>
      <c r="B3382" s="4" t="s">
        <v>672</v>
      </c>
      <c r="C3382" s="4" t="s">
        <v>673</v>
      </c>
      <c r="D3382" s="4" t="s">
        <v>674</v>
      </c>
      <c r="E3382" s="4" t="s">
        <v>663</v>
      </c>
      <c r="F3382" s="4" t="s">
        <v>150</v>
      </c>
      <c r="G3382" s="4" t="s">
        <v>151</v>
      </c>
      <c r="H3382" s="8"/>
      <c r="I3382" s="8"/>
      <c r="J3382" s="8"/>
      <c r="K3382" s="8"/>
      <c r="L3382" s="8"/>
      <c r="M3382" s="8"/>
      <c r="N3382" s="8"/>
      <c r="O3382" s="8"/>
      <c r="P3382" s="8"/>
      <c r="Q3382" s="8"/>
      <c r="R3382" s="8"/>
      <c r="S3382" s="9">
        <v>100</v>
      </c>
      <c r="T3382" s="10">
        <v>100</v>
      </c>
    </row>
    <row r="3383" spans="1:20" ht="23.25" thickBot="1" x14ac:dyDescent="0.3">
      <c r="A3383" s="4" t="s">
        <v>655</v>
      </c>
      <c r="B3383" s="4" t="s">
        <v>672</v>
      </c>
      <c r="C3383" s="4" t="s">
        <v>673</v>
      </c>
      <c r="D3383" s="4" t="s">
        <v>674</v>
      </c>
      <c r="E3383" s="4" t="s">
        <v>663</v>
      </c>
      <c r="F3383" s="4" t="s">
        <v>152</v>
      </c>
      <c r="G3383" s="4" t="s">
        <v>153</v>
      </c>
      <c r="H3383" s="12"/>
      <c r="I3383" s="11">
        <v>31.75</v>
      </c>
      <c r="J3383" s="11">
        <v>178.41</v>
      </c>
      <c r="K3383" s="11">
        <v>230.99</v>
      </c>
      <c r="L3383" s="12"/>
      <c r="M3383" s="12"/>
      <c r="N3383" s="15">
        <v>0</v>
      </c>
      <c r="O3383" s="12"/>
      <c r="P3383" s="11">
        <v>310</v>
      </c>
      <c r="Q3383" s="12"/>
      <c r="R3383" s="12"/>
      <c r="S3383" s="11">
        <v>765.03</v>
      </c>
      <c r="T3383" s="10">
        <v>1516.18</v>
      </c>
    </row>
    <row r="3384" spans="1:20" ht="23.25" thickBot="1" x14ac:dyDescent="0.3">
      <c r="A3384" s="4" t="s">
        <v>655</v>
      </c>
      <c r="B3384" s="4" t="s">
        <v>672</v>
      </c>
      <c r="C3384" s="4" t="s">
        <v>673</v>
      </c>
      <c r="D3384" s="4" t="s">
        <v>674</v>
      </c>
      <c r="E3384" s="4" t="s">
        <v>663</v>
      </c>
      <c r="F3384" s="4" t="s">
        <v>166</v>
      </c>
      <c r="G3384" s="4" t="s">
        <v>167</v>
      </c>
      <c r="H3384" s="9">
        <v>-6289.8</v>
      </c>
      <c r="I3384" s="9">
        <v>-5489.28</v>
      </c>
      <c r="J3384" s="9">
        <v>-6372.22</v>
      </c>
      <c r="K3384" s="9">
        <v>-5439.7</v>
      </c>
      <c r="L3384" s="9">
        <v>-6216.8</v>
      </c>
      <c r="M3384" s="9">
        <v>-5595.12</v>
      </c>
      <c r="N3384" s="9">
        <v>-5595.12</v>
      </c>
      <c r="O3384" s="9">
        <v>-5595.12</v>
      </c>
      <c r="P3384" s="9">
        <v>-4973.4399999999996</v>
      </c>
      <c r="Q3384" s="9">
        <v>-5905.96</v>
      </c>
      <c r="R3384" s="9">
        <v>-5595.12</v>
      </c>
      <c r="S3384" s="9">
        <v>-4662.6000000000004</v>
      </c>
      <c r="T3384" s="10">
        <v>-67730.28</v>
      </c>
    </row>
    <row r="3385" spans="1:20" ht="23.25" thickBot="1" x14ac:dyDescent="0.3">
      <c r="A3385" s="4" t="s">
        <v>655</v>
      </c>
      <c r="B3385" s="4" t="s">
        <v>672</v>
      </c>
      <c r="C3385" s="4" t="s">
        <v>673</v>
      </c>
      <c r="D3385" s="4" t="s">
        <v>675</v>
      </c>
      <c r="E3385" s="4" t="s">
        <v>676</v>
      </c>
      <c r="F3385" s="4" t="s">
        <v>114</v>
      </c>
      <c r="G3385" s="4" t="s">
        <v>115</v>
      </c>
      <c r="H3385" s="12"/>
      <c r="I3385" s="12"/>
      <c r="J3385" s="12"/>
      <c r="K3385" s="12"/>
      <c r="L3385" s="12"/>
      <c r="M3385" s="12"/>
      <c r="N3385" s="12"/>
      <c r="O3385" s="12"/>
      <c r="P3385" s="12"/>
      <c r="Q3385" s="12"/>
      <c r="R3385" s="12"/>
      <c r="S3385" s="11">
        <v>431.84</v>
      </c>
      <c r="T3385" s="10">
        <v>431.84</v>
      </c>
    </row>
    <row r="3386" spans="1:20" ht="23.25" thickBot="1" x14ac:dyDescent="0.3">
      <c r="A3386" s="4" t="s">
        <v>655</v>
      </c>
      <c r="B3386" s="4" t="s">
        <v>672</v>
      </c>
      <c r="C3386" s="4" t="s">
        <v>673</v>
      </c>
      <c r="D3386" s="4" t="s">
        <v>675</v>
      </c>
      <c r="E3386" s="4" t="s">
        <v>676</v>
      </c>
      <c r="F3386" s="4" t="s">
        <v>86</v>
      </c>
      <c r="G3386" s="4" t="s">
        <v>87</v>
      </c>
      <c r="H3386" s="9">
        <v>13508.61</v>
      </c>
      <c r="I3386" s="9">
        <v>12364.12</v>
      </c>
      <c r="J3386" s="9">
        <v>10428.82</v>
      </c>
      <c r="K3386" s="9">
        <v>12868.78</v>
      </c>
      <c r="L3386" s="9">
        <v>15006.57</v>
      </c>
      <c r="M3386" s="9">
        <v>10153.57</v>
      </c>
      <c r="N3386" s="9">
        <v>13168.31</v>
      </c>
      <c r="O3386" s="9">
        <v>13646.26</v>
      </c>
      <c r="P3386" s="9">
        <v>8731.27</v>
      </c>
      <c r="Q3386" s="9">
        <v>13883.76</v>
      </c>
      <c r="R3386" s="9">
        <v>14077.88</v>
      </c>
      <c r="S3386" s="9">
        <v>7594.89</v>
      </c>
      <c r="T3386" s="10">
        <v>145432.84</v>
      </c>
    </row>
    <row r="3387" spans="1:20" ht="23.25" thickBot="1" x14ac:dyDescent="0.3">
      <c r="A3387" s="4" t="s">
        <v>655</v>
      </c>
      <c r="B3387" s="4" t="s">
        <v>672</v>
      </c>
      <c r="C3387" s="4" t="s">
        <v>673</v>
      </c>
      <c r="D3387" s="4" t="s">
        <v>675</v>
      </c>
      <c r="E3387" s="4" t="s">
        <v>676</v>
      </c>
      <c r="F3387" s="4" t="s">
        <v>116</v>
      </c>
      <c r="G3387" s="4" t="s">
        <v>117</v>
      </c>
      <c r="H3387" s="11">
        <v>10.119999999999999</v>
      </c>
      <c r="I3387" s="11">
        <v>26.31</v>
      </c>
      <c r="J3387" s="11">
        <v>145.75</v>
      </c>
      <c r="K3387" s="11">
        <v>143.72999999999999</v>
      </c>
      <c r="L3387" s="11">
        <v>-72.87</v>
      </c>
      <c r="M3387" s="11">
        <v>151.80000000000001</v>
      </c>
      <c r="N3387" s="11">
        <v>-10.119999999999999</v>
      </c>
      <c r="O3387" s="12"/>
      <c r="P3387" s="11">
        <v>380.56</v>
      </c>
      <c r="Q3387" s="11">
        <v>64.739999999999995</v>
      </c>
      <c r="R3387" s="11">
        <v>-64.760000000000005</v>
      </c>
      <c r="S3387" s="11">
        <v>445.43</v>
      </c>
      <c r="T3387" s="10">
        <v>1220.69</v>
      </c>
    </row>
    <row r="3388" spans="1:20" ht="23.25" thickBot="1" x14ac:dyDescent="0.3">
      <c r="A3388" s="4" t="s">
        <v>655</v>
      </c>
      <c r="B3388" s="4" t="s">
        <v>672</v>
      </c>
      <c r="C3388" s="4" t="s">
        <v>673</v>
      </c>
      <c r="D3388" s="4" t="s">
        <v>675</v>
      </c>
      <c r="E3388" s="4" t="s">
        <v>676</v>
      </c>
      <c r="F3388" s="4" t="s">
        <v>88</v>
      </c>
      <c r="G3388" s="4" t="s">
        <v>89</v>
      </c>
      <c r="H3388" s="9">
        <v>2006.42</v>
      </c>
      <c r="I3388" s="9">
        <v>1744.79</v>
      </c>
      <c r="J3388" s="9">
        <v>1919.4</v>
      </c>
      <c r="K3388" s="9">
        <v>1832.1</v>
      </c>
      <c r="L3388" s="9">
        <v>2006.42</v>
      </c>
      <c r="M3388" s="9">
        <v>1832.12</v>
      </c>
      <c r="N3388" s="9">
        <v>1919.39</v>
      </c>
      <c r="O3388" s="9">
        <v>2006.4</v>
      </c>
      <c r="P3388" s="9">
        <v>1744.81</v>
      </c>
      <c r="Q3388" s="9">
        <v>2006.42</v>
      </c>
      <c r="R3388" s="9">
        <v>1919.38</v>
      </c>
      <c r="S3388" s="9">
        <v>1887.61</v>
      </c>
      <c r="T3388" s="10">
        <v>22825.26</v>
      </c>
    </row>
    <row r="3389" spans="1:20" ht="23.25" thickBot="1" x14ac:dyDescent="0.3">
      <c r="A3389" s="4" t="s">
        <v>655</v>
      </c>
      <c r="B3389" s="4" t="s">
        <v>672</v>
      </c>
      <c r="C3389" s="4" t="s">
        <v>673</v>
      </c>
      <c r="D3389" s="4" t="s">
        <v>675</v>
      </c>
      <c r="E3389" s="4" t="s">
        <v>676</v>
      </c>
      <c r="F3389" s="4" t="s">
        <v>90</v>
      </c>
      <c r="G3389" s="4" t="s">
        <v>91</v>
      </c>
      <c r="H3389" s="11">
        <v>7798.08</v>
      </c>
      <c r="I3389" s="11">
        <v>6783.73</v>
      </c>
      <c r="J3389" s="11">
        <v>7481.35</v>
      </c>
      <c r="K3389" s="11">
        <v>7141.8</v>
      </c>
      <c r="L3389" s="11">
        <v>7784.4</v>
      </c>
      <c r="M3389" s="11">
        <v>7143.37</v>
      </c>
      <c r="N3389" s="11">
        <v>7455.75</v>
      </c>
      <c r="O3389" s="11">
        <v>7796.39</v>
      </c>
      <c r="P3389" s="11">
        <v>6842.02</v>
      </c>
      <c r="Q3389" s="11">
        <v>7806.74</v>
      </c>
      <c r="R3389" s="11">
        <v>7446.76</v>
      </c>
      <c r="S3389" s="11">
        <v>7476.36</v>
      </c>
      <c r="T3389" s="10">
        <v>88956.75</v>
      </c>
    </row>
    <row r="3390" spans="1:20" ht="23.25" thickBot="1" x14ac:dyDescent="0.3">
      <c r="A3390" s="4" t="s">
        <v>655</v>
      </c>
      <c r="B3390" s="4" t="s">
        <v>672</v>
      </c>
      <c r="C3390" s="4" t="s">
        <v>673</v>
      </c>
      <c r="D3390" s="4" t="s">
        <v>675</v>
      </c>
      <c r="E3390" s="4" t="s">
        <v>676</v>
      </c>
      <c r="F3390" s="4" t="s">
        <v>118</v>
      </c>
      <c r="G3390" s="4" t="s">
        <v>119</v>
      </c>
      <c r="H3390" s="8"/>
      <c r="I3390" s="8"/>
      <c r="J3390" s="8"/>
      <c r="K3390" s="8"/>
      <c r="L3390" s="9">
        <v>299</v>
      </c>
      <c r="M3390" s="8"/>
      <c r="N3390" s="8"/>
      <c r="O3390" s="8"/>
      <c r="P3390" s="8"/>
      <c r="Q3390" s="8"/>
      <c r="R3390" s="8"/>
      <c r="S3390" s="8"/>
      <c r="T3390" s="10">
        <v>299</v>
      </c>
    </row>
    <row r="3391" spans="1:20" ht="23.25" thickBot="1" x14ac:dyDescent="0.3">
      <c r="A3391" s="4" t="s">
        <v>655</v>
      </c>
      <c r="B3391" s="4" t="s">
        <v>672</v>
      </c>
      <c r="C3391" s="4" t="s">
        <v>673</v>
      </c>
      <c r="D3391" s="4" t="s">
        <v>675</v>
      </c>
      <c r="E3391" s="4" t="s">
        <v>676</v>
      </c>
      <c r="F3391" s="4" t="s">
        <v>122</v>
      </c>
      <c r="G3391" s="4" t="s">
        <v>123</v>
      </c>
      <c r="H3391" s="12"/>
      <c r="I3391" s="12"/>
      <c r="J3391" s="12"/>
      <c r="K3391" s="12"/>
      <c r="L3391" s="11">
        <v>1875</v>
      </c>
      <c r="M3391" s="12"/>
      <c r="N3391" s="12"/>
      <c r="O3391" s="12"/>
      <c r="P3391" s="12"/>
      <c r="Q3391" s="12"/>
      <c r="R3391" s="12"/>
      <c r="S3391" s="12"/>
      <c r="T3391" s="10">
        <v>1875</v>
      </c>
    </row>
    <row r="3392" spans="1:20" ht="23.25" thickBot="1" x14ac:dyDescent="0.3">
      <c r="A3392" s="4" t="s">
        <v>655</v>
      </c>
      <c r="B3392" s="4" t="s">
        <v>672</v>
      </c>
      <c r="C3392" s="4" t="s">
        <v>673</v>
      </c>
      <c r="D3392" s="4" t="s">
        <v>675</v>
      </c>
      <c r="E3392" s="4" t="s">
        <v>676</v>
      </c>
      <c r="F3392" s="4" t="s">
        <v>44</v>
      </c>
      <c r="G3392" s="4" t="s">
        <v>45</v>
      </c>
      <c r="H3392" s="9">
        <v>22620.639999999999</v>
      </c>
      <c r="I3392" s="9">
        <v>25066.7</v>
      </c>
      <c r="J3392" s="9">
        <v>24562.880000000001</v>
      </c>
      <c r="K3392" s="9">
        <v>25348.63</v>
      </c>
      <c r="L3392" s="9">
        <v>24852.28</v>
      </c>
      <c r="M3392" s="9">
        <v>23102.87</v>
      </c>
      <c r="N3392" s="9">
        <v>21645.02</v>
      </c>
      <c r="O3392" s="9">
        <v>22687.360000000001</v>
      </c>
      <c r="P3392" s="9">
        <v>24221.83</v>
      </c>
      <c r="Q3392" s="9">
        <v>23711.51</v>
      </c>
      <c r="R3392" s="9">
        <v>26615.83</v>
      </c>
      <c r="S3392" s="9">
        <v>25056.68</v>
      </c>
      <c r="T3392" s="10">
        <v>289492.23</v>
      </c>
    </row>
    <row r="3393" spans="1:20" ht="23.25" thickBot="1" x14ac:dyDescent="0.3">
      <c r="A3393" s="4" t="s">
        <v>655</v>
      </c>
      <c r="B3393" s="4" t="s">
        <v>672</v>
      </c>
      <c r="C3393" s="4" t="s">
        <v>673</v>
      </c>
      <c r="D3393" s="4" t="s">
        <v>675</v>
      </c>
      <c r="E3393" s="4" t="s">
        <v>676</v>
      </c>
      <c r="F3393" s="4" t="s">
        <v>207</v>
      </c>
      <c r="G3393" s="4" t="s">
        <v>208</v>
      </c>
      <c r="H3393" s="12"/>
      <c r="I3393" s="11">
        <v>425.28</v>
      </c>
      <c r="J3393" s="11">
        <v>0.4</v>
      </c>
      <c r="K3393" s="12"/>
      <c r="L3393" s="12"/>
      <c r="M3393" s="12"/>
      <c r="N3393" s="12"/>
      <c r="O3393" s="12"/>
      <c r="P3393" s="12"/>
      <c r="Q3393" s="12"/>
      <c r="R3393" s="12"/>
      <c r="S3393" s="12"/>
      <c r="T3393" s="10">
        <v>425.68</v>
      </c>
    </row>
    <row r="3394" spans="1:20" ht="23.25" thickBot="1" x14ac:dyDescent="0.3">
      <c r="A3394" s="4" t="s">
        <v>655</v>
      </c>
      <c r="B3394" s="4" t="s">
        <v>672</v>
      </c>
      <c r="C3394" s="4" t="s">
        <v>673</v>
      </c>
      <c r="D3394" s="4" t="s">
        <v>675</v>
      </c>
      <c r="E3394" s="4" t="s">
        <v>676</v>
      </c>
      <c r="F3394" s="4" t="s">
        <v>677</v>
      </c>
      <c r="G3394" s="4" t="s">
        <v>678</v>
      </c>
      <c r="H3394" s="8"/>
      <c r="I3394" s="8"/>
      <c r="J3394" s="8"/>
      <c r="K3394" s="8"/>
      <c r="L3394" s="9">
        <v>1260</v>
      </c>
      <c r="M3394" s="8"/>
      <c r="N3394" s="9">
        <v>50</v>
      </c>
      <c r="O3394" s="8"/>
      <c r="P3394" s="8"/>
      <c r="Q3394" s="8"/>
      <c r="R3394" s="8"/>
      <c r="S3394" s="9">
        <v>50</v>
      </c>
      <c r="T3394" s="10">
        <v>1360</v>
      </c>
    </row>
    <row r="3395" spans="1:20" ht="23.25" thickBot="1" x14ac:dyDescent="0.3">
      <c r="A3395" s="4" t="s">
        <v>655</v>
      </c>
      <c r="B3395" s="4" t="s">
        <v>672</v>
      </c>
      <c r="C3395" s="4" t="s">
        <v>673</v>
      </c>
      <c r="D3395" s="4" t="s">
        <v>675</v>
      </c>
      <c r="E3395" s="4" t="s">
        <v>676</v>
      </c>
      <c r="F3395" s="4" t="s">
        <v>98</v>
      </c>
      <c r="G3395" s="4" t="s">
        <v>99</v>
      </c>
      <c r="H3395" s="11">
        <v>56.22</v>
      </c>
      <c r="I3395" s="11">
        <v>491.82</v>
      </c>
      <c r="J3395" s="11">
        <v>83.93</v>
      </c>
      <c r="K3395" s="12"/>
      <c r="L3395" s="12"/>
      <c r="M3395" s="12"/>
      <c r="N3395" s="11">
        <v>63.05</v>
      </c>
      <c r="O3395" s="11">
        <v>599.67999999999995</v>
      </c>
      <c r="P3395" s="12"/>
      <c r="Q3395" s="12"/>
      <c r="R3395" s="11">
        <v>17.75</v>
      </c>
      <c r="S3395" s="11">
        <v>28.88</v>
      </c>
      <c r="T3395" s="10">
        <v>1341.33</v>
      </c>
    </row>
    <row r="3396" spans="1:20" ht="23.25" thickBot="1" x14ac:dyDescent="0.3">
      <c r="A3396" s="4" t="s">
        <v>655</v>
      </c>
      <c r="B3396" s="4" t="s">
        <v>672</v>
      </c>
      <c r="C3396" s="4" t="s">
        <v>673</v>
      </c>
      <c r="D3396" s="4" t="s">
        <v>675</v>
      </c>
      <c r="E3396" s="4" t="s">
        <v>676</v>
      </c>
      <c r="F3396" s="4" t="s">
        <v>412</v>
      </c>
      <c r="G3396" s="4" t="s">
        <v>413</v>
      </c>
      <c r="H3396" s="8"/>
      <c r="I3396" s="9">
        <v>2860.66</v>
      </c>
      <c r="J3396" s="9">
        <v>214</v>
      </c>
      <c r="K3396" s="8"/>
      <c r="L3396" s="8"/>
      <c r="M3396" s="8"/>
      <c r="N3396" s="8"/>
      <c r="O3396" s="8"/>
      <c r="P3396" s="8"/>
      <c r="Q3396" s="8"/>
      <c r="R3396" s="8"/>
      <c r="S3396" s="9">
        <v>2253.7800000000002</v>
      </c>
      <c r="T3396" s="10">
        <v>5328.44</v>
      </c>
    </row>
    <row r="3397" spans="1:20" ht="23.25" thickBot="1" x14ac:dyDescent="0.3">
      <c r="A3397" s="4" t="s">
        <v>655</v>
      </c>
      <c r="B3397" s="4" t="s">
        <v>672</v>
      </c>
      <c r="C3397" s="4" t="s">
        <v>673</v>
      </c>
      <c r="D3397" s="4" t="s">
        <v>675</v>
      </c>
      <c r="E3397" s="4" t="s">
        <v>676</v>
      </c>
      <c r="F3397" s="4" t="s">
        <v>679</v>
      </c>
      <c r="G3397" s="4" t="s">
        <v>680</v>
      </c>
      <c r="H3397" s="11">
        <v>1448</v>
      </c>
      <c r="I3397" s="11">
        <v>2563.85</v>
      </c>
      <c r="J3397" s="11">
        <v>4536</v>
      </c>
      <c r="K3397" s="11">
        <v>2208.5</v>
      </c>
      <c r="L3397" s="11">
        <v>4765</v>
      </c>
      <c r="M3397" s="11">
        <v>2815</v>
      </c>
      <c r="N3397" s="11">
        <v>2374.25</v>
      </c>
      <c r="O3397" s="11">
        <v>2456.15</v>
      </c>
      <c r="P3397" s="11">
        <v>2462.75</v>
      </c>
      <c r="Q3397" s="11">
        <v>2604.75</v>
      </c>
      <c r="R3397" s="11">
        <v>2560.1999999999998</v>
      </c>
      <c r="S3397" s="11">
        <v>2468.6</v>
      </c>
      <c r="T3397" s="10">
        <v>33263.050000000003</v>
      </c>
    </row>
    <row r="3398" spans="1:20" ht="23.25" thickBot="1" x14ac:dyDescent="0.3">
      <c r="A3398" s="4" t="s">
        <v>655</v>
      </c>
      <c r="B3398" s="4" t="s">
        <v>672</v>
      </c>
      <c r="C3398" s="4" t="s">
        <v>673</v>
      </c>
      <c r="D3398" s="4" t="s">
        <v>675</v>
      </c>
      <c r="E3398" s="4" t="s">
        <v>676</v>
      </c>
      <c r="F3398" s="4" t="s">
        <v>100</v>
      </c>
      <c r="G3398" s="4" t="s">
        <v>101</v>
      </c>
      <c r="H3398" s="8"/>
      <c r="I3398" s="8"/>
      <c r="J3398" s="8"/>
      <c r="K3398" s="8"/>
      <c r="L3398" s="8"/>
      <c r="M3398" s="8"/>
      <c r="N3398" s="8"/>
      <c r="O3398" s="9">
        <v>30</v>
      </c>
      <c r="P3398" s="8"/>
      <c r="Q3398" s="8"/>
      <c r="R3398" s="8"/>
      <c r="S3398" s="8"/>
      <c r="T3398" s="10">
        <v>30</v>
      </c>
    </row>
    <row r="3399" spans="1:20" ht="23.25" thickBot="1" x14ac:dyDescent="0.3">
      <c r="A3399" s="4" t="s">
        <v>655</v>
      </c>
      <c r="B3399" s="4" t="s">
        <v>672</v>
      </c>
      <c r="C3399" s="4" t="s">
        <v>673</v>
      </c>
      <c r="D3399" s="4" t="s">
        <v>675</v>
      </c>
      <c r="E3399" s="4" t="s">
        <v>676</v>
      </c>
      <c r="F3399" s="4" t="s">
        <v>414</v>
      </c>
      <c r="G3399" s="4" t="s">
        <v>415</v>
      </c>
      <c r="H3399" s="12"/>
      <c r="I3399" s="12"/>
      <c r="J3399" s="12"/>
      <c r="K3399" s="12"/>
      <c r="L3399" s="11">
        <v>-36</v>
      </c>
      <c r="M3399" s="12"/>
      <c r="N3399" s="12"/>
      <c r="O3399" s="12"/>
      <c r="P3399" s="12"/>
      <c r="Q3399" s="12"/>
      <c r="R3399" s="12"/>
      <c r="S3399" s="12"/>
      <c r="T3399" s="10">
        <v>-36</v>
      </c>
    </row>
    <row r="3400" spans="1:20" ht="23.25" thickBot="1" x14ac:dyDescent="0.3">
      <c r="A3400" s="4" t="s">
        <v>655</v>
      </c>
      <c r="B3400" s="4" t="s">
        <v>672</v>
      </c>
      <c r="C3400" s="4" t="s">
        <v>673</v>
      </c>
      <c r="D3400" s="4" t="s">
        <v>675</v>
      </c>
      <c r="E3400" s="4" t="s">
        <v>676</v>
      </c>
      <c r="F3400" s="4" t="s">
        <v>144</v>
      </c>
      <c r="G3400" s="4" t="s">
        <v>145</v>
      </c>
      <c r="H3400" s="8"/>
      <c r="I3400" s="8"/>
      <c r="J3400" s="8"/>
      <c r="K3400" s="8"/>
      <c r="L3400" s="9">
        <v>58</v>
      </c>
      <c r="M3400" s="8"/>
      <c r="N3400" s="8"/>
      <c r="O3400" s="8"/>
      <c r="P3400" s="8"/>
      <c r="Q3400" s="8"/>
      <c r="R3400" s="8"/>
      <c r="S3400" s="8"/>
      <c r="T3400" s="10">
        <v>58</v>
      </c>
    </row>
    <row r="3401" spans="1:20" ht="23.25" thickBot="1" x14ac:dyDescent="0.3">
      <c r="A3401" s="4" t="s">
        <v>655</v>
      </c>
      <c r="B3401" s="4" t="s">
        <v>672</v>
      </c>
      <c r="C3401" s="4" t="s">
        <v>673</v>
      </c>
      <c r="D3401" s="4" t="s">
        <v>675</v>
      </c>
      <c r="E3401" s="4" t="s">
        <v>676</v>
      </c>
      <c r="F3401" s="4" t="s">
        <v>146</v>
      </c>
      <c r="G3401" s="4" t="s">
        <v>147</v>
      </c>
      <c r="H3401" s="12"/>
      <c r="I3401" s="12"/>
      <c r="J3401" s="12"/>
      <c r="K3401" s="12"/>
      <c r="L3401" s="12"/>
      <c r="M3401" s="12"/>
      <c r="N3401" s="12"/>
      <c r="O3401" s="12"/>
      <c r="P3401" s="12"/>
      <c r="Q3401" s="11">
        <v>92</v>
      </c>
      <c r="R3401" s="12"/>
      <c r="S3401" s="12"/>
      <c r="T3401" s="10">
        <v>92</v>
      </c>
    </row>
    <row r="3402" spans="1:20" ht="23.25" thickBot="1" x14ac:dyDescent="0.3">
      <c r="A3402" s="4" t="s">
        <v>655</v>
      </c>
      <c r="B3402" s="4" t="s">
        <v>672</v>
      </c>
      <c r="C3402" s="4" t="s">
        <v>673</v>
      </c>
      <c r="D3402" s="4" t="s">
        <v>656</v>
      </c>
      <c r="E3402" s="4" t="s">
        <v>657</v>
      </c>
      <c r="F3402" s="4" t="s">
        <v>86</v>
      </c>
      <c r="G3402" s="4" t="s">
        <v>87</v>
      </c>
      <c r="H3402" s="9">
        <v>5084.32</v>
      </c>
      <c r="I3402" s="9">
        <v>4533.9799999999996</v>
      </c>
      <c r="J3402" s="9">
        <v>5451.3</v>
      </c>
      <c r="K3402" s="9">
        <v>5634.74</v>
      </c>
      <c r="L3402" s="9">
        <v>3407</v>
      </c>
      <c r="M3402" s="9">
        <v>-1048.3</v>
      </c>
      <c r="N3402" s="9">
        <v>8124.52</v>
      </c>
      <c r="O3402" s="9">
        <v>6027.8</v>
      </c>
      <c r="P3402" s="9">
        <v>4979.5200000000004</v>
      </c>
      <c r="Q3402" s="9">
        <v>5968.84</v>
      </c>
      <c r="R3402" s="9">
        <v>5005.76</v>
      </c>
      <c r="S3402" s="9">
        <v>3495.79</v>
      </c>
      <c r="T3402" s="10">
        <v>56665.27</v>
      </c>
    </row>
    <row r="3403" spans="1:20" ht="23.25" thickBot="1" x14ac:dyDescent="0.3">
      <c r="A3403" s="4" t="s">
        <v>655</v>
      </c>
      <c r="B3403" s="4" t="s">
        <v>672</v>
      </c>
      <c r="C3403" s="4" t="s">
        <v>673</v>
      </c>
      <c r="D3403" s="4" t="s">
        <v>656</v>
      </c>
      <c r="E3403" s="4" t="s">
        <v>657</v>
      </c>
      <c r="F3403" s="4" t="s">
        <v>116</v>
      </c>
      <c r="G3403" s="4" t="s">
        <v>117</v>
      </c>
      <c r="H3403" s="12"/>
      <c r="I3403" s="11">
        <v>24.58</v>
      </c>
      <c r="J3403" s="11">
        <v>73.72</v>
      </c>
      <c r="K3403" s="11">
        <v>24.58</v>
      </c>
      <c r="L3403" s="11">
        <v>186.77</v>
      </c>
      <c r="M3403" s="11">
        <v>-88.47</v>
      </c>
      <c r="N3403" s="11">
        <v>405.44</v>
      </c>
      <c r="O3403" s="11">
        <v>36.86</v>
      </c>
      <c r="P3403" s="11">
        <v>92.15</v>
      </c>
      <c r="Q3403" s="11">
        <v>6.14</v>
      </c>
      <c r="R3403" s="11">
        <v>159.72999999999999</v>
      </c>
      <c r="S3403" s="11">
        <v>259.94</v>
      </c>
      <c r="T3403" s="10">
        <v>1181.44</v>
      </c>
    </row>
    <row r="3404" spans="1:20" ht="23.25" thickBot="1" x14ac:dyDescent="0.3">
      <c r="A3404" s="4" t="s">
        <v>655</v>
      </c>
      <c r="B3404" s="4" t="s">
        <v>672</v>
      </c>
      <c r="C3404" s="4" t="s">
        <v>673</v>
      </c>
      <c r="D3404" s="4" t="s">
        <v>656</v>
      </c>
      <c r="E3404" s="4" t="s">
        <v>657</v>
      </c>
      <c r="F3404" s="4" t="s">
        <v>88</v>
      </c>
      <c r="G3404" s="4" t="s">
        <v>89</v>
      </c>
      <c r="H3404" s="9">
        <v>811.9</v>
      </c>
      <c r="I3404" s="9">
        <v>706</v>
      </c>
      <c r="J3404" s="9">
        <v>776.6</v>
      </c>
      <c r="K3404" s="9">
        <v>741.3</v>
      </c>
      <c r="L3404" s="9">
        <v>811.9</v>
      </c>
      <c r="M3404" s="9">
        <v>741.3</v>
      </c>
      <c r="N3404" s="9">
        <v>776.6</v>
      </c>
      <c r="O3404" s="9">
        <v>811.9</v>
      </c>
      <c r="P3404" s="9">
        <v>706</v>
      </c>
      <c r="Q3404" s="9">
        <v>811.9</v>
      </c>
      <c r="R3404" s="9">
        <v>776.61</v>
      </c>
      <c r="S3404" s="9">
        <v>763.58</v>
      </c>
      <c r="T3404" s="10">
        <v>9235.59</v>
      </c>
    </row>
    <row r="3405" spans="1:20" ht="23.25" thickBot="1" x14ac:dyDescent="0.3">
      <c r="A3405" s="4" t="s">
        <v>655</v>
      </c>
      <c r="B3405" s="4" t="s">
        <v>672</v>
      </c>
      <c r="C3405" s="4" t="s">
        <v>673</v>
      </c>
      <c r="D3405" s="4" t="s">
        <v>656</v>
      </c>
      <c r="E3405" s="4" t="s">
        <v>657</v>
      </c>
      <c r="F3405" s="4" t="s">
        <v>90</v>
      </c>
      <c r="G3405" s="4" t="s">
        <v>91</v>
      </c>
      <c r="H3405" s="11">
        <v>3154.49</v>
      </c>
      <c r="I3405" s="11">
        <v>2747.05</v>
      </c>
      <c r="J3405" s="11">
        <v>3029.43</v>
      </c>
      <c r="K3405" s="11">
        <v>2884.14</v>
      </c>
      <c r="L3405" s="11">
        <v>3185.23</v>
      </c>
      <c r="M3405" s="11">
        <v>2865.54</v>
      </c>
      <c r="N3405" s="11">
        <v>3084.02</v>
      </c>
      <c r="O3405" s="11">
        <v>3160.56</v>
      </c>
      <c r="P3405" s="11">
        <v>2758.16</v>
      </c>
      <c r="Q3405" s="11">
        <v>3155.39</v>
      </c>
      <c r="R3405" s="11">
        <v>3043.59</v>
      </c>
      <c r="S3405" s="11">
        <v>3009.04</v>
      </c>
      <c r="T3405" s="10">
        <v>36076.639999999999</v>
      </c>
    </row>
    <row r="3406" spans="1:20" ht="23.25" thickBot="1" x14ac:dyDescent="0.3">
      <c r="A3406" s="4" t="s">
        <v>655</v>
      </c>
      <c r="B3406" s="4" t="s">
        <v>672</v>
      </c>
      <c r="C3406" s="4" t="s">
        <v>673</v>
      </c>
      <c r="D3406" s="4" t="s">
        <v>656</v>
      </c>
      <c r="E3406" s="4" t="s">
        <v>657</v>
      </c>
      <c r="F3406" s="4" t="s">
        <v>118</v>
      </c>
      <c r="G3406" s="4" t="s">
        <v>119</v>
      </c>
      <c r="H3406" s="8"/>
      <c r="I3406" s="8"/>
      <c r="J3406" s="8"/>
      <c r="K3406" s="8"/>
      <c r="L3406" s="8"/>
      <c r="M3406" s="8"/>
      <c r="N3406" s="8"/>
      <c r="O3406" s="8"/>
      <c r="P3406" s="8"/>
      <c r="Q3406" s="8"/>
      <c r="R3406" s="9">
        <v>665.14</v>
      </c>
      <c r="S3406" s="8"/>
      <c r="T3406" s="10">
        <v>665.14</v>
      </c>
    </row>
    <row r="3407" spans="1:20" ht="23.25" thickBot="1" x14ac:dyDescent="0.3">
      <c r="A3407" s="4" t="s">
        <v>655</v>
      </c>
      <c r="B3407" s="4" t="s">
        <v>672</v>
      </c>
      <c r="C3407" s="4" t="s">
        <v>673</v>
      </c>
      <c r="D3407" s="4" t="s">
        <v>656</v>
      </c>
      <c r="E3407" s="4" t="s">
        <v>657</v>
      </c>
      <c r="F3407" s="4" t="s">
        <v>100</v>
      </c>
      <c r="G3407" s="4" t="s">
        <v>101</v>
      </c>
      <c r="H3407" s="11">
        <v>-1769.94</v>
      </c>
      <c r="I3407" s="11">
        <v>-4181.24</v>
      </c>
      <c r="J3407" s="11">
        <v>-3675.21</v>
      </c>
      <c r="K3407" s="11">
        <v>-3725.63</v>
      </c>
      <c r="L3407" s="11">
        <v>-3171.11</v>
      </c>
      <c r="M3407" s="11">
        <v>-3961.97</v>
      </c>
      <c r="N3407" s="11">
        <v>-3300.4</v>
      </c>
      <c r="O3407" s="11">
        <v>-3989.19</v>
      </c>
      <c r="P3407" s="11">
        <v>-3521.67</v>
      </c>
      <c r="Q3407" s="11">
        <v>-3721.18</v>
      </c>
      <c r="R3407" s="11">
        <v>-2794.91</v>
      </c>
      <c r="S3407" s="11">
        <v>-3652.69</v>
      </c>
      <c r="T3407" s="10">
        <v>-41465.14</v>
      </c>
    </row>
    <row r="3408" spans="1:20" ht="23.25" thickBot="1" x14ac:dyDescent="0.3">
      <c r="A3408" s="4" t="s">
        <v>655</v>
      </c>
      <c r="B3408" s="4" t="s">
        <v>672</v>
      </c>
      <c r="C3408" s="4" t="s">
        <v>673</v>
      </c>
      <c r="D3408" s="4" t="s">
        <v>656</v>
      </c>
      <c r="E3408" s="4" t="s">
        <v>657</v>
      </c>
      <c r="F3408" s="4" t="s">
        <v>681</v>
      </c>
      <c r="G3408" s="4" t="s">
        <v>682</v>
      </c>
      <c r="H3408" s="9">
        <v>10084.91</v>
      </c>
      <c r="I3408" s="9">
        <v>10999.26</v>
      </c>
      <c r="J3408" s="9">
        <v>19364.18</v>
      </c>
      <c r="K3408" s="9">
        <v>16994.86</v>
      </c>
      <c r="L3408" s="9">
        <v>11907.59</v>
      </c>
      <c r="M3408" s="9">
        <v>14032.93</v>
      </c>
      <c r="N3408" s="9">
        <v>10397.27</v>
      </c>
      <c r="O3408" s="9">
        <v>11597.29</v>
      </c>
      <c r="P3408" s="9">
        <v>15837.3</v>
      </c>
      <c r="Q3408" s="9">
        <v>14671.05</v>
      </c>
      <c r="R3408" s="9">
        <v>13872.82</v>
      </c>
      <c r="S3408" s="9">
        <v>9537.26</v>
      </c>
      <c r="T3408" s="10">
        <v>159296.72</v>
      </c>
    </row>
    <row r="3409" spans="1:20" ht="23.25" thickBot="1" x14ac:dyDescent="0.3">
      <c r="A3409" s="4" t="s">
        <v>655</v>
      </c>
      <c r="B3409" s="4" t="s">
        <v>672</v>
      </c>
      <c r="C3409" s="4" t="s">
        <v>673</v>
      </c>
      <c r="D3409" s="4" t="s">
        <v>656</v>
      </c>
      <c r="E3409" s="4" t="s">
        <v>657</v>
      </c>
      <c r="F3409" s="4" t="s">
        <v>357</v>
      </c>
      <c r="G3409" s="4" t="s">
        <v>358</v>
      </c>
      <c r="H3409" s="12"/>
      <c r="I3409" s="12"/>
      <c r="J3409" s="12"/>
      <c r="K3409" s="11">
        <v>1260.44</v>
      </c>
      <c r="L3409" s="12"/>
      <c r="M3409" s="12"/>
      <c r="N3409" s="12"/>
      <c r="O3409" s="12"/>
      <c r="P3409" s="12"/>
      <c r="Q3409" s="12"/>
      <c r="R3409" s="12"/>
      <c r="S3409" s="12"/>
      <c r="T3409" s="10">
        <v>1260.44</v>
      </c>
    </row>
    <row r="3410" spans="1:20" ht="23.25" thickBot="1" x14ac:dyDescent="0.3">
      <c r="A3410" s="4" t="s">
        <v>655</v>
      </c>
      <c r="B3410" s="4" t="s">
        <v>672</v>
      </c>
      <c r="C3410" s="4" t="s">
        <v>673</v>
      </c>
      <c r="D3410" s="4" t="s">
        <v>656</v>
      </c>
      <c r="E3410" s="4" t="s">
        <v>657</v>
      </c>
      <c r="F3410" s="4" t="s">
        <v>144</v>
      </c>
      <c r="G3410" s="4" t="s">
        <v>145</v>
      </c>
      <c r="H3410" s="8"/>
      <c r="I3410" s="8"/>
      <c r="J3410" s="8"/>
      <c r="K3410" s="8"/>
      <c r="L3410" s="9">
        <v>14.5</v>
      </c>
      <c r="M3410" s="8"/>
      <c r="N3410" s="8"/>
      <c r="O3410" s="8"/>
      <c r="P3410" s="8"/>
      <c r="Q3410" s="8"/>
      <c r="R3410" s="8"/>
      <c r="S3410" s="8"/>
      <c r="T3410" s="10">
        <v>14.5</v>
      </c>
    </row>
    <row r="3411" spans="1:20" ht="23.25" thickBot="1" x14ac:dyDescent="0.3">
      <c r="A3411" s="4" t="s">
        <v>655</v>
      </c>
      <c r="B3411" s="4" t="s">
        <v>672</v>
      </c>
      <c r="C3411" s="4" t="s">
        <v>673</v>
      </c>
      <c r="D3411" s="4" t="s">
        <v>656</v>
      </c>
      <c r="E3411" s="4" t="s">
        <v>657</v>
      </c>
      <c r="F3411" s="4" t="s">
        <v>150</v>
      </c>
      <c r="G3411" s="4" t="s">
        <v>151</v>
      </c>
      <c r="H3411" s="12"/>
      <c r="I3411" s="12"/>
      <c r="J3411" s="12"/>
      <c r="K3411" s="12"/>
      <c r="L3411" s="11">
        <v>84.9</v>
      </c>
      <c r="M3411" s="12"/>
      <c r="N3411" s="12"/>
      <c r="O3411" s="12"/>
      <c r="P3411" s="12"/>
      <c r="Q3411" s="12"/>
      <c r="R3411" s="12"/>
      <c r="S3411" s="12"/>
      <c r="T3411" s="10">
        <v>84.9</v>
      </c>
    </row>
    <row r="3412" spans="1:20" ht="23.25" thickBot="1" x14ac:dyDescent="0.3">
      <c r="A3412" s="4" t="s">
        <v>655</v>
      </c>
      <c r="B3412" s="4" t="s">
        <v>223</v>
      </c>
      <c r="C3412" s="4" t="s">
        <v>224</v>
      </c>
      <c r="D3412" s="4" t="s">
        <v>656</v>
      </c>
      <c r="E3412" s="4" t="s">
        <v>657</v>
      </c>
      <c r="F3412" s="4" t="s">
        <v>98</v>
      </c>
      <c r="G3412" s="4" t="s">
        <v>99</v>
      </c>
      <c r="H3412" s="8"/>
      <c r="I3412" s="8"/>
      <c r="J3412" s="8"/>
      <c r="K3412" s="8"/>
      <c r="L3412" s="8"/>
      <c r="M3412" s="8"/>
      <c r="N3412" s="8"/>
      <c r="O3412" s="8"/>
      <c r="P3412" s="9">
        <v>13.78</v>
      </c>
      <c r="Q3412" s="9">
        <v>42.91</v>
      </c>
      <c r="R3412" s="8"/>
      <c r="S3412" s="9">
        <v>10.17</v>
      </c>
      <c r="T3412" s="10">
        <v>66.86</v>
      </c>
    </row>
    <row r="3413" spans="1:20" ht="23.25" thickBot="1" x14ac:dyDescent="0.3">
      <c r="A3413" s="4" t="s">
        <v>655</v>
      </c>
      <c r="B3413" s="4" t="s">
        <v>223</v>
      </c>
      <c r="C3413" s="4" t="s">
        <v>224</v>
      </c>
      <c r="D3413" s="4" t="s">
        <v>656</v>
      </c>
      <c r="E3413" s="4" t="s">
        <v>657</v>
      </c>
      <c r="F3413" s="4" t="s">
        <v>215</v>
      </c>
      <c r="G3413" s="4" t="s">
        <v>216</v>
      </c>
      <c r="H3413" s="12"/>
      <c r="I3413" s="11">
        <v>5.25</v>
      </c>
      <c r="J3413" s="12"/>
      <c r="K3413" s="12"/>
      <c r="L3413" s="12"/>
      <c r="M3413" s="12"/>
      <c r="N3413" s="12"/>
      <c r="O3413" s="11">
        <v>5.25</v>
      </c>
      <c r="P3413" s="12"/>
      <c r="Q3413" s="11">
        <v>6.75</v>
      </c>
      <c r="R3413" s="12"/>
      <c r="S3413" s="12"/>
      <c r="T3413" s="10">
        <v>17.25</v>
      </c>
    </row>
    <row r="3414" spans="1:20" ht="23.25" thickBot="1" x14ac:dyDescent="0.3">
      <c r="A3414" s="4" t="s">
        <v>655</v>
      </c>
      <c r="B3414" s="4" t="s">
        <v>223</v>
      </c>
      <c r="C3414" s="4" t="s">
        <v>224</v>
      </c>
      <c r="D3414" s="4" t="s">
        <v>656</v>
      </c>
      <c r="E3414" s="4" t="s">
        <v>657</v>
      </c>
      <c r="F3414" s="4" t="s">
        <v>130</v>
      </c>
      <c r="G3414" s="4" t="s">
        <v>131</v>
      </c>
      <c r="H3414" s="8"/>
      <c r="I3414" s="8"/>
      <c r="J3414" s="8"/>
      <c r="K3414" s="8"/>
      <c r="L3414" s="8"/>
      <c r="M3414" s="8"/>
      <c r="N3414" s="8"/>
      <c r="O3414" s="8"/>
      <c r="P3414" s="9">
        <v>238.5</v>
      </c>
      <c r="Q3414" s="8"/>
      <c r="R3414" s="8"/>
      <c r="S3414" s="8"/>
      <c r="T3414" s="10">
        <v>238.5</v>
      </c>
    </row>
    <row r="3415" spans="1:20" ht="23.25" thickBot="1" x14ac:dyDescent="0.3">
      <c r="A3415" s="4" t="s">
        <v>655</v>
      </c>
      <c r="B3415" s="4" t="s">
        <v>164</v>
      </c>
      <c r="C3415" s="4" t="s">
        <v>165</v>
      </c>
      <c r="D3415" s="4" t="s">
        <v>656</v>
      </c>
      <c r="E3415" s="4" t="s">
        <v>657</v>
      </c>
      <c r="F3415" s="4" t="s">
        <v>98</v>
      </c>
      <c r="G3415" s="4" t="s">
        <v>99</v>
      </c>
      <c r="H3415" s="12"/>
      <c r="I3415" s="12"/>
      <c r="J3415" s="12"/>
      <c r="K3415" s="12"/>
      <c r="L3415" s="12"/>
      <c r="M3415" s="12"/>
      <c r="N3415" s="12"/>
      <c r="O3415" s="12"/>
      <c r="P3415" s="11">
        <v>3.06</v>
      </c>
      <c r="Q3415" s="11">
        <v>28.61</v>
      </c>
      <c r="R3415" s="12"/>
      <c r="S3415" s="11">
        <v>10.18</v>
      </c>
      <c r="T3415" s="10">
        <v>41.85</v>
      </c>
    </row>
    <row r="3416" spans="1:20" ht="23.25" thickBot="1" x14ac:dyDescent="0.3">
      <c r="A3416" s="4" t="s">
        <v>655</v>
      </c>
      <c r="B3416" s="4" t="s">
        <v>164</v>
      </c>
      <c r="C3416" s="4" t="s">
        <v>165</v>
      </c>
      <c r="D3416" s="4" t="s">
        <v>656</v>
      </c>
      <c r="E3416" s="4" t="s">
        <v>657</v>
      </c>
      <c r="F3416" s="4" t="s">
        <v>215</v>
      </c>
      <c r="G3416" s="4" t="s">
        <v>216</v>
      </c>
      <c r="H3416" s="8"/>
      <c r="I3416" s="9">
        <v>5.25</v>
      </c>
      <c r="J3416" s="8"/>
      <c r="K3416" s="8"/>
      <c r="L3416" s="8"/>
      <c r="M3416" s="8"/>
      <c r="N3416" s="8"/>
      <c r="O3416" s="9">
        <v>1.17</v>
      </c>
      <c r="P3416" s="8"/>
      <c r="Q3416" s="9">
        <v>1.56</v>
      </c>
      <c r="R3416" s="8"/>
      <c r="S3416" s="8"/>
      <c r="T3416" s="10">
        <v>7.98</v>
      </c>
    </row>
    <row r="3417" spans="1:20" ht="23.25" thickBot="1" x14ac:dyDescent="0.3">
      <c r="A3417" s="4" t="s">
        <v>655</v>
      </c>
      <c r="B3417" s="4" t="s">
        <v>164</v>
      </c>
      <c r="C3417" s="4" t="s">
        <v>165</v>
      </c>
      <c r="D3417" s="4" t="s">
        <v>656</v>
      </c>
      <c r="E3417" s="4" t="s">
        <v>657</v>
      </c>
      <c r="F3417" s="4" t="s">
        <v>130</v>
      </c>
      <c r="G3417" s="4" t="s">
        <v>131</v>
      </c>
      <c r="H3417" s="12"/>
      <c r="I3417" s="12"/>
      <c r="J3417" s="12"/>
      <c r="K3417" s="12"/>
      <c r="L3417" s="12"/>
      <c r="M3417" s="12"/>
      <c r="N3417" s="12"/>
      <c r="O3417" s="12"/>
      <c r="P3417" s="11">
        <v>55.65</v>
      </c>
      <c r="Q3417" s="12"/>
      <c r="R3417" s="12"/>
      <c r="S3417" s="12"/>
      <c r="T3417" s="10">
        <v>55.65</v>
      </c>
    </row>
    <row r="3418" spans="1:20" ht="23.25" thickBot="1" x14ac:dyDescent="0.3">
      <c r="A3418" s="4" t="s">
        <v>655</v>
      </c>
      <c r="B3418" s="4" t="s">
        <v>170</v>
      </c>
      <c r="C3418" s="4" t="s">
        <v>171</v>
      </c>
      <c r="D3418" s="4" t="s">
        <v>670</v>
      </c>
      <c r="E3418" s="4" t="s">
        <v>671</v>
      </c>
      <c r="F3418" s="4" t="s">
        <v>84</v>
      </c>
      <c r="G3418" s="4" t="s">
        <v>85</v>
      </c>
      <c r="H3418" s="9">
        <v>55.19</v>
      </c>
      <c r="I3418" s="9">
        <v>44.82</v>
      </c>
      <c r="J3418" s="8"/>
      <c r="K3418" s="8"/>
      <c r="L3418" s="8"/>
      <c r="M3418" s="9">
        <v>8.1300000000000008</v>
      </c>
      <c r="N3418" s="8"/>
      <c r="O3418" s="8"/>
      <c r="P3418" s="8"/>
      <c r="Q3418" s="8"/>
      <c r="R3418" s="8"/>
      <c r="S3418" s="8"/>
      <c r="T3418" s="10">
        <v>108.14</v>
      </c>
    </row>
    <row r="3419" spans="1:20" ht="23.25" thickBot="1" x14ac:dyDescent="0.3">
      <c r="A3419" s="4" t="s">
        <v>655</v>
      </c>
      <c r="B3419" s="4" t="s">
        <v>170</v>
      </c>
      <c r="C3419" s="4" t="s">
        <v>171</v>
      </c>
      <c r="D3419" s="4" t="s">
        <v>670</v>
      </c>
      <c r="E3419" s="4" t="s">
        <v>671</v>
      </c>
      <c r="F3419" s="4" t="s">
        <v>56</v>
      </c>
      <c r="G3419" s="4" t="s">
        <v>57</v>
      </c>
      <c r="H3419" s="11">
        <v>934.25</v>
      </c>
      <c r="I3419" s="11">
        <v>758.62</v>
      </c>
      <c r="J3419" s="12"/>
      <c r="K3419" s="12"/>
      <c r="L3419" s="12"/>
      <c r="M3419" s="11">
        <v>137.63999999999999</v>
      </c>
      <c r="N3419" s="12"/>
      <c r="O3419" s="12"/>
      <c r="P3419" s="12"/>
      <c r="Q3419" s="12"/>
      <c r="R3419" s="12"/>
      <c r="S3419" s="12"/>
      <c r="T3419" s="10">
        <v>1830.51</v>
      </c>
    </row>
    <row r="3420" spans="1:20" ht="23.25" thickBot="1" x14ac:dyDescent="0.3">
      <c r="A3420" s="4" t="s">
        <v>655</v>
      </c>
      <c r="B3420" s="4" t="s">
        <v>170</v>
      </c>
      <c r="C3420" s="4" t="s">
        <v>171</v>
      </c>
      <c r="D3420" s="4" t="s">
        <v>658</v>
      </c>
      <c r="E3420" s="4" t="s">
        <v>659</v>
      </c>
      <c r="F3420" s="4" t="s">
        <v>84</v>
      </c>
      <c r="G3420" s="4" t="s">
        <v>85</v>
      </c>
      <c r="H3420" s="8"/>
      <c r="I3420" s="8"/>
      <c r="J3420" s="8"/>
      <c r="K3420" s="8"/>
      <c r="L3420" s="8"/>
      <c r="M3420" s="8"/>
      <c r="N3420" s="9">
        <v>42.51</v>
      </c>
      <c r="O3420" s="8"/>
      <c r="P3420" s="8"/>
      <c r="Q3420" s="8"/>
      <c r="R3420" s="8"/>
      <c r="S3420" s="8"/>
      <c r="T3420" s="10">
        <v>42.51</v>
      </c>
    </row>
    <row r="3421" spans="1:20" ht="23.25" thickBot="1" x14ac:dyDescent="0.3">
      <c r="A3421" s="4" t="s">
        <v>655</v>
      </c>
      <c r="B3421" s="4" t="s">
        <v>170</v>
      </c>
      <c r="C3421" s="4" t="s">
        <v>171</v>
      </c>
      <c r="D3421" s="4" t="s">
        <v>658</v>
      </c>
      <c r="E3421" s="4" t="s">
        <v>659</v>
      </c>
      <c r="F3421" s="4" t="s">
        <v>56</v>
      </c>
      <c r="G3421" s="4" t="s">
        <v>57</v>
      </c>
      <c r="H3421" s="12"/>
      <c r="I3421" s="12"/>
      <c r="J3421" s="12"/>
      <c r="K3421" s="12"/>
      <c r="L3421" s="12"/>
      <c r="M3421" s="12"/>
      <c r="N3421" s="11">
        <v>719.49</v>
      </c>
      <c r="O3421" s="15">
        <v>0</v>
      </c>
      <c r="P3421" s="12"/>
      <c r="Q3421" s="12"/>
      <c r="R3421" s="12"/>
      <c r="S3421" s="12"/>
      <c r="T3421" s="10">
        <v>719.49</v>
      </c>
    </row>
    <row r="3422" spans="1:20" ht="23.25" thickBot="1" x14ac:dyDescent="0.3">
      <c r="A3422" s="4" t="s">
        <v>655</v>
      </c>
      <c r="B3422" s="4" t="s">
        <v>170</v>
      </c>
      <c r="C3422" s="4" t="s">
        <v>171</v>
      </c>
      <c r="D3422" s="4" t="s">
        <v>656</v>
      </c>
      <c r="E3422" s="4" t="s">
        <v>657</v>
      </c>
      <c r="F3422" s="4" t="s">
        <v>84</v>
      </c>
      <c r="G3422" s="4" t="s">
        <v>85</v>
      </c>
      <c r="H3422" s="8"/>
      <c r="I3422" s="8"/>
      <c r="J3422" s="8"/>
      <c r="K3422" s="8"/>
      <c r="L3422" s="8"/>
      <c r="M3422" s="8"/>
      <c r="N3422" s="8"/>
      <c r="O3422" s="8"/>
      <c r="P3422" s="8"/>
      <c r="Q3422" s="8"/>
      <c r="R3422" s="8"/>
      <c r="S3422" s="9">
        <v>-0.87</v>
      </c>
      <c r="T3422" s="10">
        <v>-0.87</v>
      </c>
    </row>
    <row r="3423" spans="1:20" ht="23.25" thickBot="1" x14ac:dyDescent="0.3">
      <c r="A3423" s="4" t="s">
        <v>655</v>
      </c>
      <c r="B3423" s="4" t="s">
        <v>170</v>
      </c>
      <c r="C3423" s="4" t="s">
        <v>171</v>
      </c>
      <c r="D3423" s="4" t="s">
        <v>656</v>
      </c>
      <c r="E3423" s="4" t="s">
        <v>657</v>
      </c>
      <c r="F3423" s="4" t="s">
        <v>106</v>
      </c>
      <c r="G3423" s="4" t="s">
        <v>107</v>
      </c>
      <c r="H3423" s="12"/>
      <c r="I3423" s="12"/>
      <c r="J3423" s="12"/>
      <c r="K3423" s="12"/>
      <c r="L3423" s="12"/>
      <c r="M3423" s="12"/>
      <c r="N3423" s="12"/>
      <c r="O3423" s="12"/>
      <c r="P3423" s="12"/>
      <c r="Q3423" s="12"/>
      <c r="R3423" s="12"/>
      <c r="S3423" s="11">
        <v>-14.72</v>
      </c>
      <c r="T3423" s="10">
        <v>-14.72</v>
      </c>
    </row>
    <row r="3424" spans="1:20" ht="23.25" thickBot="1" x14ac:dyDescent="0.3">
      <c r="A3424" s="4" t="s">
        <v>655</v>
      </c>
      <c r="B3424" s="4" t="s">
        <v>292</v>
      </c>
      <c r="C3424" s="4" t="s">
        <v>293</v>
      </c>
      <c r="D3424" s="4" t="s">
        <v>658</v>
      </c>
      <c r="E3424" s="4" t="s">
        <v>659</v>
      </c>
      <c r="F3424" s="4" t="s">
        <v>56</v>
      </c>
      <c r="G3424" s="4" t="s">
        <v>57</v>
      </c>
      <c r="H3424" s="9">
        <v>612.1</v>
      </c>
      <c r="I3424" s="8"/>
      <c r="J3424" s="8"/>
      <c r="K3424" s="8"/>
      <c r="L3424" s="8"/>
      <c r="M3424" s="8"/>
      <c r="N3424" s="8"/>
      <c r="O3424" s="8"/>
      <c r="P3424" s="8"/>
      <c r="Q3424" s="8"/>
      <c r="R3424" s="8"/>
      <c r="S3424" s="8"/>
      <c r="T3424" s="10">
        <v>612.1</v>
      </c>
    </row>
    <row r="3425" spans="1:20" ht="23.25" thickBot="1" x14ac:dyDescent="0.3">
      <c r="A3425" s="4" t="s">
        <v>655</v>
      </c>
      <c r="B3425" s="4" t="s">
        <v>371</v>
      </c>
      <c r="C3425" s="4" t="s">
        <v>372</v>
      </c>
      <c r="D3425" s="4" t="s">
        <v>656</v>
      </c>
      <c r="E3425" s="4" t="s">
        <v>657</v>
      </c>
      <c r="F3425" s="4" t="s">
        <v>61</v>
      </c>
      <c r="G3425" s="4" t="s">
        <v>62</v>
      </c>
      <c r="H3425" s="12"/>
      <c r="I3425" s="12"/>
      <c r="J3425" s="12"/>
      <c r="K3425" s="12"/>
      <c r="L3425" s="12"/>
      <c r="M3425" s="12"/>
      <c r="N3425" s="12"/>
      <c r="O3425" s="12"/>
      <c r="P3425" s="12"/>
      <c r="Q3425" s="12"/>
      <c r="R3425" s="12"/>
      <c r="S3425" s="11">
        <v>8.94</v>
      </c>
      <c r="T3425" s="10">
        <v>8.94</v>
      </c>
    </row>
    <row r="3426" spans="1:20" ht="23.25" thickBot="1" x14ac:dyDescent="0.3">
      <c r="A3426" s="4" t="s">
        <v>655</v>
      </c>
      <c r="B3426" s="4" t="s">
        <v>371</v>
      </c>
      <c r="C3426" s="4" t="s">
        <v>372</v>
      </c>
      <c r="D3426" s="4" t="s">
        <v>656</v>
      </c>
      <c r="E3426" s="4" t="s">
        <v>657</v>
      </c>
      <c r="F3426" s="4" t="s">
        <v>120</v>
      </c>
      <c r="G3426" s="4" t="s">
        <v>121</v>
      </c>
      <c r="H3426" s="8"/>
      <c r="I3426" s="8"/>
      <c r="J3426" s="8"/>
      <c r="K3426" s="8"/>
      <c r="L3426" s="8"/>
      <c r="M3426" s="8"/>
      <c r="N3426" s="8"/>
      <c r="O3426" s="8"/>
      <c r="P3426" s="8"/>
      <c r="Q3426" s="8"/>
      <c r="R3426" s="8"/>
      <c r="S3426" s="9">
        <v>262.14999999999998</v>
      </c>
      <c r="T3426" s="10">
        <v>262.14999999999998</v>
      </c>
    </row>
    <row r="3427" spans="1:20" ht="23.25" thickBot="1" x14ac:dyDescent="0.3">
      <c r="A3427" s="4" t="s">
        <v>655</v>
      </c>
      <c r="B3427" s="4" t="s">
        <v>371</v>
      </c>
      <c r="C3427" s="4" t="s">
        <v>372</v>
      </c>
      <c r="D3427" s="4" t="s">
        <v>656</v>
      </c>
      <c r="E3427" s="4" t="s">
        <v>657</v>
      </c>
      <c r="F3427" s="4" t="s">
        <v>136</v>
      </c>
      <c r="G3427" s="4" t="s">
        <v>137</v>
      </c>
      <c r="H3427" s="12"/>
      <c r="I3427" s="12"/>
      <c r="J3427" s="12"/>
      <c r="K3427" s="12"/>
      <c r="L3427" s="12"/>
      <c r="M3427" s="12"/>
      <c r="N3427" s="12"/>
      <c r="O3427" s="12"/>
      <c r="P3427" s="12"/>
      <c r="Q3427" s="12"/>
      <c r="R3427" s="12"/>
      <c r="S3427" s="11">
        <v>122.2</v>
      </c>
      <c r="T3427" s="10">
        <v>122.2</v>
      </c>
    </row>
    <row r="3428" spans="1:20" ht="23.25" thickBot="1" x14ac:dyDescent="0.3">
      <c r="A3428" s="4" t="s">
        <v>655</v>
      </c>
      <c r="B3428" s="4" t="s">
        <v>507</v>
      </c>
      <c r="C3428" s="4" t="s">
        <v>508</v>
      </c>
      <c r="D3428" s="4" t="s">
        <v>674</v>
      </c>
      <c r="E3428" s="4" t="s">
        <v>663</v>
      </c>
      <c r="F3428" s="4" t="s">
        <v>412</v>
      </c>
      <c r="G3428" s="4" t="s">
        <v>413</v>
      </c>
      <c r="H3428" s="8"/>
      <c r="I3428" s="8"/>
      <c r="J3428" s="8"/>
      <c r="K3428" s="9">
        <v>1684.8</v>
      </c>
      <c r="L3428" s="8"/>
      <c r="M3428" s="8"/>
      <c r="N3428" s="8"/>
      <c r="O3428" s="8"/>
      <c r="P3428" s="8"/>
      <c r="Q3428" s="8"/>
      <c r="R3428" s="8"/>
      <c r="S3428" s="8"/>
      <c r="T3428" s="10">
        <v>1684.8</v>
      </c>
    </row>
    <row r="3429" spans="1:20" ht="23.25" thickBot="1" x14ac:dyDescent="0.3">
      <c r="A3429" s="4" t="s">
        <v>655</v>
      </c>
      <c r="B3429" s="4" t="s">
        <v>182</v>
      </c>
      <c r="C3429" s="4" t="s">
        <v>183</v>
      </c>
      <c r="D3429" s="4" t="s">
        <v>656</v>
      </c>
      <c r="E3429" s="4" t="s">
        <v>657</v>
      </c>
      <c r="F3429" s="4" t="s">
        <v>71</v>
      </c>
      <c r="G3429" s="4" t="s">
        <v>72</v>
      </c>
      <c r="H3429" s="12"/>
      <c r="I3429" s="12"/>
      <c r="J3429" s="12"/>
      <c r="K3429" s="12"/>
      <c r="L3429" s="12"/>
      <c r="M3429" s="12"/>
      <c r="N3429" s="12"/>
      <c r="O3429" s="11">
        <v>154.75</v>
      </c>
      <c r="P3429" s="12"/>
      <c r="Q3429" s="12"/>
      <c r="R3429" s="12"/>
      <c r="S3429" s="12"/>
      <c r="T3429" s="10">
        <v>154.75</v>
      </c>
    </row>
    <row r="3430" spans="1:20" ht="23.25" thickBot="1" x14ac:dyDescent="0.3">
      <c r="A3430" s="4" t="s">
        <v>655</v>
      </c>
      <c r="B3430" s="4" t="s">
        <v>683</v>
      </c>
      <c r="C3430" s="4" t="s">
        <v>684</v>
      </c>
      <c r="D3430" s="4" t="s">
        <v>656</v>
      </c>
      <c r="E3430" s="4" t="s">
        <v>657</v>
      </c>
      <c r="F3430" s="4" t="s">
        <v>71</v>
      </c>
      <c r="G3430" s="4" t="s">
        <v>72</v>
      </c>
      <c r="H3430" s="9">
        <v>693.73</v>
      </c>
      <c r="I3430" s="9">
        <v>584.27</v>
      </c>
      <c r="J3430" s="9">
        <v>580.46</v>
      </c>
      <c r="K3430" s="9">
        <v>766.29</v>
      </c>
      <c r="L3430" s="9">
        <v>463.59</v>
      </c>
      <c r="M3430" s="9">
        <v>837.99</v>
      </c>
      <c r="N3430" s="9">
        <v>371.69</v>
      </c>
      <c r="O3430" s="9">
        <v>557.41999999999996</v>
      </c>
      <c r="P3430" s="9">
        <v>405.03</v>
      </c>
      <c r="Q3430" s="9">
        <v>250.69</v>
      </c>
      <c r="R3430" s="9">
        <v>875.63</v>
      </c>
      <c r="S3430" s="9">
        <v>559.91999999999996</v>
      </c>
      <c r="T3430" s="10">
        <v>6946.71</v>
      </c>
    </row>
    <row r="3431" spans="1:20" ht="23.25" thickBot="1" x14ac:dyDescent="0.3">
      <c r="A3431" s="4" t="s">
        <v>655</v>
      </c>
      <c r="B3431" s="4" t="s">
        <v>685</v>
      </c>
      <c r="C3431" s="4" t="s">
        <v>686</v>
      </c>
      <c r="D3431" s="4" t="s">
        <v>675</v>
      </c>
      <c r="E3431" s="4" t="s">
        <v>676</v>
      </c>
      <c r="F3431" s="4" t="s">
        <v>98</v>
      </c>
      <c r="G3431" s="4" t="s">
        <v>99</v>
      </c>
      <c r="H3431" s="11">
        <v>94.06</v>
      </c>
      <c r="I3431" s="11">
        <v>52.74</v>
      </c>
      <c r="J3431" s="11">
        <v>46.7</v>
      </c>
      <c r="K3431" s="12"/>
      <c r="L3431" s="12"/>
      <c r="M3431" s="11">
        <v>31.21</v>
      </c>
      <c r="N3431" s="11">
        <v>147.66</v>
      </c>
      <c r="O3431" s="12"/>
      <c r="P3431" s="11">
        <v>90</v>
      </c>
      <c r="Q3431" s="11">
        <v>52.01</v>
      </c>
      <c r="R3431" s="11">
        <v>27.95</v>
      </c>
      <c r="S3431" s="11">
        <v>52.72</v>
      </c>
      <c r="T3431" s="10">
        <v>595.04999999999995</v>
      </c>
    </row>
    <row r="3432" spans="1:20" ht="23.25" thickBot="1" x14ac:dyDescent="0.3">
      <c r="A3432" s="4" t="s">
        <v>655</v>
      </c>
      <c r="B3432" s="4" t="s">
        <v>685</v>
      </c>
      <c r="C3432" s="4" t="s">
        <v>686</v>
      </c>
      <c r="D3432" s="4" t="s">
        <v>656</v>
      </c>
      <c r="E3432" s="4" t="s">
        <v>657</v>
      </c>
      <c r="F3432" s="4" t="s">
        <v>110</v>
      </c>
      <c r="G3432" s="4" t="s">
        <v>111</v>
      </c>
      <c r="H3432" s="9">
        <v>5473.47</v>
      </c>
      <c r="I3432" s="9">
        <v>5723.3</v>
      </c>
      <c r="J3432" s="9">
        <v>5473.97</v>
      </c>
      <c r="K3432" s="9">
        <v>6316.12</v>
      </c>
      <c r="L3432" s="9">
        <v>5357.01</v>
      </c>
      <c r="M3432" s="9">
        <v>5024.82</v>
      </c>
      <c r="N3432" s="9">
        <v>5866.97</v>
      </c>
      <c r="O3432" s="9">
        <v>5099.6899999999996</v>
      </c>
      <c r="P3432" s="9">
        <v>5866.97</v>
      </c>
      <c r="Q3432" s="9">
        <v>4772.18</v>
      </c>
      <c r="R3432" s="9">
        <v>5333.61</v>
      </c>
      <c r="S3432" s="9">
        <v>5614.33</v>
      </c>
      <c r="T3432" s="10">
        <v>65922.44</v>
      </c>
    </row>
    <row r="3433" spans="1:20" ht="23.25" thickBot="1" x14ac:dyDescent="0.3">
      <c r="A3433" s="4" t="s">
        <v>655</v>
      </c>
      <c r="B3433" s="4" t="s">
        <v>685</v>
      </c>
      <c r="C3433" s="4" t="s">
        <v>686</v>
      </c>
      <c r="D3433" s="4" t="s">
        <v>656</v>
      </c>
      <c r="E3433" s="4" t="s">
        <v>657</v>
      </c>
      <c r="F3433" s="4" t="s">
        <v>88</v>
      </c>
      <c r="G3433" s="4" t="s">
        <v>89</v>
      </c>
      <c r="H3433" s="11">
        <v>807.64</v>
      </c>
      <c r="I3433" s="11">
        <v>807.64</v>
      </c>
      <c r="J3433" s="11">
        <v>831.87</v>
      </c>
      <c r="K3433" s="11">
        <v>831.88</v>
      </c>
      <c r="L3433" s="11">
        <v>831.87</v>
      </c>
      <c r="M3433" s="11">
        <v>831.87</v>
      </c>
      <c r="N3433" s="11">
        <v>831.88</v>
      </c>
      <c r="O3433" s="11">
        <v>831.87</v>
      </c>
      <c r="P3433" s="11">
        <v>831.88</v>
      </c>
      <c r="Q3433" s="11">
        <v>831.87</v>
      </c>
      <c r="R3433" s="11">
        <v>831.87</v>
      </c>
      <c r="S3433" s="11">
        <v>831.87</v>
      </c>
      <c r="T3433" s="10">
        <v>9934.01</v>
      </c>
    </row>
    <row r="3434" spans="1:20" ht="23.25" thickBot="1" x14ac:dyDescent="0.3">
      <c r="A3434" s="4" t="s">
        <v>655</v>
      </c>
      <c r="B3434" s="4" t="s">
        <v>685</v>
      </c>
      <c r="C3434" s="4" t="s">
        <v>686</v>
      </c>
      <c r="D3434" s="4" t="s">
        <v>656</v>
      </c>
      <c r="E3434" s="4" t="s">
        <v>657</v>
      </c>
      <c r="F3434" s="4" t="s">
        <v>90</v>
      </c>
      <c r="G3434" s="4" t="s">
        <v>91</v>
      </c>
      <c r="H3434" s="9">
        <v>3137.62</v>
      </c>
      <c r="I3434" s="9">
        <v>3137.62</v>
      </c>
      <c r="J3434" s="9">
        <v>3231.76</v>
      </c>
      <c r="K3434" s="9">
        <v>3231.76</v>
      </c>
      <c r="L3434" s="9">
        <v>3231.76</v>
      </c>
      <c r="M3434" s="9">
        <v>3231.77</v>
      </c>
      <c r="N3434" s="9">
        <v>3231.76</v>
      </c>
      <c r="O3434" s="9">
        <v>3231.76</v>
      </c>
      <c r="P3434" s="9">
        <v>3231.76</v>
      </c>
      <c r="Q3434" s="9">
        <v>3231.77</v>
      </c>
      <c r="R3434" s="9">
        <v>3231.76</v>
      </c>
      <c r="S3434" s="9">
        <v>3231.76</v>
      </c>
      <c r="T3434" s="10">
        <v>38592.86</v>
      </c>
    </row>
    <row r="3435" spans="1:20" ht="23.25" thickBot="1" x14ac:dyDescent="0.3">
      <c r="A3435" s="4" t="s">
        <v>655</v>
      </c>
      <c r="B3435" s="4" t="s">
        <v>685</v>
      </c>
      <c r="C3435" s="4" t="s">
        <v>686</v>
      </c>
      <c r="D3435" s="4" t="s">
        <v>656</v>
      </c>
      <c r="E3435" s="4" t="s">
        <v>657</v>
      </c>
      <c r="F3435" s="4" t="s">
        <v>120</v>
      </c>
      <c r="G3435" s="4" t="s">
        <v>121</v>
      </c>
      <c r="H3435" s="11">
        <v>69.760000000000005</v>
      </c>
      <c r="I3435" s="11">
        <v>87.2</v>
      </c>
      <c r="J3435" s="11">
        <v>191.84</v>
      </c>
      <c r="K3435" s="12"/>
      <c r="L3435" s="12"/>
      <c r="M3435" s="12"/>
      <c r="N3435" s="12"/>
      <c r="O3435" s="11">
        <v>419.11</v>
      </c>
      <c r="P3435" s="12"/>
      <c r="Q3435" s="12"/>
      <c r="R3435" s="11">
        <v>419.11</v>
      </c>
      <c r="S3435" s="11">
        <v>87.2</v>
      </c>
      <c r="T3435" s="10">
        <v>1274.22</v>
      </c>
    </row>
    <row r="3436" spans="1:20" ht="23.25" thickBot="1" x14ac:dyDescent="0.3">
      <c r="A3436" s="4" t="s">
        <v>655</v>
      </c>
      <c r="B3436" s="4" t="s">
        <v>685</v>
      </c>
      <c r="C3436" s="4" t="s">
        <v>686</v>
      </c>
      <c r="D3436" s="4" t="s">
        <v>656</v>
      </c>
      <c r="E3436" s="4" t="s">
        <v>657</v>
      </c>
      <c r="F3436" s="4" t="s">
        <v>144</v>
      </c>
      <c r="G3436" s="4" t="s">
        <v>145</v>
      </c>
      <c r="H3436" s="9">
        <v>227.66</v>
      </c>
      <c r="I3436" s="9">
        <v>79</v>
      </c>
      <c r="J3436" s="9">
        <v>184.58</v>
      </c>
      <c r="K3436" s="8"/>
      <c r="L3436" s="8"/>
      <c r="M3436" s="8"/>
      <c r="N3436" s="8"/>
      <c r="O3436" s="9">
        <v>300.39</v>
      </c>
      <c r="P3436" s="8"/>
      <c r="Q3436" s="8"/>
      <c r="R3436" s="9">
        <v>419.59</v>
      </c>
      <c r="S3436" s="9">
        <v>320.75</v>
      </c>
      <c r="T3436" s="10">
        <v>1531.97</v>
      </c>
    </row>
    <row r="3437" spans="1:20" ht="23.25" thickBot="1" x14ac:dyDescent="0.3">
      <c r="A3437" s="4" t="s">
        <v>655</v>
      </c>
      <c r="B3437" s="4" t="s">
        <v>685</v>
      </c>
      <c r="C3437" s="4" t="s">
        <v>686</v>
      </c>
      <c r="D3437" s="4" t="s">
        <v>656</v>
      </c>
      <c r="E3437" s="4" t="s">
        <v>657</v>
      </c>
      <c r="F3437" s="4" t="s">
        <v>146</v>
      </c>
      <c r="G3437" s="4" t="s">
        <v>147</v>
      </c>
      <c r="H3437" s="11">
        <v>9.5</v>
      </c>
      <c r="I3437" s="11">
        <v>525</v>
      </c>
      <c r="J3437" s="12"/>
      <c r="K3437" s="11">
        <v>342.9</v>
      </c>
      <c r="L3437" s="12"/>
      <c r="M3437" s="12"/>
      <c r="N3437" s="12"/>
      <c r="O3437" s="11">
        <v>318.10000000000002</v>
      </c>
      <c r="P3437" s="12"/>
      <c r="Q3437" s="12"/>
      <c r="R3437" s="12"/>
      <c r="S3437" s="12"/>
      <c r="T3437" s="10">
        <v>1195.5</v>
      </c>
    </row>
    <row r="3438" spans="1:20" ht="15.75" thickBot="1" x14ac:dyDescent="0.3">
      <c r="A3438" s="4" t="s">
        <v>687</v>
      </c>
      <c r="B3438" s="4" t="s">
        <v>688</v>
      </c>
      <c r="C3438" s="4" t="s">
        <v>689</v>
      </c>
      <c r="D3438" s="4" t="s">
        <v>690</v>
      </c>
      <c r="E3438" s="4" t="s">
        <v>691</v>
      </c>
      <c r="F3438" s="4" t="s">
        <v>692</v>
      </c>
      <c r="G3438" s="4" t="s">
        <v>693</v>
      </c>
      <c r="H3438" s="9">
        <v>133888.22</v>
      </c>
      <c r="I3438" s="9">
        <v>105748.97</v>
      </c>
      <c r="J3438" s="9">
        <v>-47730.18</v>
      </c>
      <c r="K3438" s="9">
        <v>79179.929999999993</v>
      </c>
      <c r="L3438" s="9">
        <v>46951.55</v>
      </c>
      <c r="M3438" s="9">
        <v>-161264.04999999999</v>
      </c>
      <c r="N3438" s="9">
        <v>23976.37</v>
      </c>
      <c r="O3438" s="9">
        <v>22211.45</v>
      </c>
      <c r="P3438" s="9">
        <v>-30336.240000000002</v>
      </c>
      <c r="Q3438" s="9">
        <v>34298.089999999997</v>
      </c>
      <c r="R3438" s="9">
        <v>52491.16</v>
      </c>
      <c r="S3438" s="9">
        <v>107428.89</v>
      </c>
      <c r="T3438" s="10">
        <v>366844.15999999997</v>
      </c>
    </row>
    <row r="3439" spans="1:20" ht="15.75" thickBot="1" x14ac:dyDescent="0.3">
      <c r="A3439" s="4" t="s">
        <v>687</v>
      </c>
      <c r="B3439" s="4" t="s">
        <v>688</v>
      </c>
      <c r="C3439" s="4" t="s">
        <v>689</v>
      </c>
      <c r="D3439" s="4" t="s">
        <v>694</v>
      </c>
      <c r="E3439" s="4" t="s">
        <v>695</v>
      </c>
      <c r="F3439" s="4" t="s">
        <v>692</v>
      </c>
      <c r="G3439" s="4" t="s">
        <v>693</v>
      </c>
      <c r="H3439" s="11">
        <v>15826.53</v>
      </c>
      <c r="I3439" s="11">
        <v>12280.39</v>
      </c>
      <c r="J3439" s="11">
        <v>-37467.19</v>
      </c>
      <c r="K3439" s="11">
        <v>9730.49</v>
      </c>
      <c r="L3439" s="11">
        <v>6124.33</v>
      </c>
      <c r="M3439" s="11">
        <v>44936.97</v>
      </c>
      <c r="N3439" s="11">
        <v>3625.35</v>
      </c>
      <c r="O3439" s="11">
        <v>3297.93</v>
      </c>
      <c r="P3439" s="11">
        <v>-6346.79</v>
      </c>
      <c r="Q3439" s="11">
        <v>4547.08</v>
      </c>
      <c r="R3439" s="11">
        <v>6339.41</v>
      </c>
      <c r="S3439" s="11">
        <v>22199.78</v>
      </c>
      <c r="T3439" s="10">
        <v>85094.28</v>
      </c>
    </row>
    <row r="3440" spans="1:20" ht="15.75" thickBot="1" x14ac:dyDescent="0.3">
      <c r="A3440" s="4" t="s">
        <v>687</v>
      </c>
      <c r="B3440" s="4" t="s">
        <v>688</v>
      </c>
      <c r="C3440" s="4" t="s">
        <v>689</v>
      </c>
      <c r="D3440" s="4" t="s">
        <v>696</v>
      </c>
      <c r="E3440" s="4" t="s">
        <v>697</v>
      </c>
      <c r="F3440" s="4" t="s">
        <v>692</v>
      </c>
      <c r="G3440" s="4" t="s">
        <v>693</v>
      </c>
      <c r="H3440" s="9">
        <v>1194.73</v>
      </c>
      <c r="I3440" s="9">
        <v>1104.1500000000001</v>
      </c>
      <c r="J3440" s="9">
        <v>-6881.81</v>
      </c>
      <c r="K3440" s="9">
        <v>1032.06</v>
      </c>
      <c r="L3440" s="9">
        <v>902.61</v>
      </c>
      <c r="M3440" s="9">
        <v>-9326.42</v>
      </c>
      <c r="N3440" s="9">
        <v>825.86</v>
      </c>
      <c r="O3440" s="9">
        <v>790.57</v>
      </c>
      <c r="P3440" s="9">
        <v>917.01</v>
      </c>
      <c r="Q3440" s="9">
        <v>969.95</v>
      </c>
      <c r="R3440" s="9">
        <v>1028.33</v>
      </c>
      <c r="S3440" s="9">
        <v>33105.279999999999</v>
      </c>
      <c r="T3440" s="10">
        <v>25662.32</v>
      </c>
    </row>
    <row r="3441" spans="1:20" ht="15.75" thickBot="1" x14ac:dyDescent="0.3">
      <c r="A3441" s="4" t="s">
        <v>687</v>
      </c>
      <c r="B3441" s="4" t="s">
        <v>688</v>
      </c>
      <c r="C3441" s="4" t="s">
        <v>689</v>
      </c>
      <c r="D3441" s="4" t="s">
        <v>698</v>
      </c>
      <c r="E3441" s="4" t="s">
        <v>697</v>
      </c>
      <c r="F3441" s="4" t="s">
        <v>692</v>
      </c>
      <c r="G3441" s="4" t="s">
        <v>693</v>
      </c>
      <c r="H3441" s="11">
        <v>1204.6199999999999</v>
      </c>
      <c r="I3441" s="11">
        <v>1155.0899999999999</v>
      </c>
      <c r="J3441" s="11">
        <v>1266.22</v>
      </c>
      <c r="K3441" s="11">
        <v>971.13</v>
      </c>
      <c r="L3441" s="11">
        <v>892.16</v>
      </c>
      <c r="M3441" s="11">
        <v>497.22</v>
      </c>
      <c r="N3441" s="11">
        <v>765.13</v>
      </c>
      <c r="O3441" s="11">
        <v>758.46</v>
      </c>
      <c r="P3441" s="11">
        <v>-7108.72</v>
      </c>
      <c r="Q3441" s="11">
        <v>862.54</v>
      </c>
      <c r="R3441" s="11">
        <v>1672.22</v>
      </c>
      <c r="S3441" s="11">
        <v>1173.4100000000001</v>
      </c>
      <c r="T3441" s="10">
        <v>4109.4799999999996</v>
      </c>
    </row>
    <row r="3442" spans="1:20" ht="15.75" thickBot="1" x14ac:dyDescent="0.3">
      <c r="A3442" s="4" t="s">
        <v>687</v>
      </c>
      <c r="B3442" s="4" t="s">
        <v>688</v>
      </c>
      <c r="C3442" s="4" t="s">
        <v>689</v>
      </c>
      <c r="D3442" s="4" t="s">
        <v>699</v>
      </c>
      <c r="E3442" s="4" t="s">
        <v>700</v>
      </c>
      <c r="F3442" s="4" t="s">
        <v>692</v>
      </c>
      <c r="G3442" s="4" t="s">
        <v>693</v>
      </c>
      <c r="H3442" s="8"/>
      <c r="I3442" s="8"/>
      <c r="J3442" s="9">
        <v>5000</v>
      </c>
      <c r="K3442" s="8"/>
      <c r="L3442" s="8"/>
      <c r="M3442" s="9">
        <v>-16000</v>
      </c>
      <c r="N3442" s="8"/>
      <c r="O3442" s="8"/>
      <c r="P3442" s="9">
        <v>64000</v>
      </c>
      <c r="Q3442" s="8"/>
      <c r="R3442" s="8"/>
      <c r="S3442" s="9">
        <v>160000</v>
      </c>
      <c r="T3442" s="10">
        <v>213000</v>
      </c>
    </row>
    <row r="3443" spans="1:20" ht="15.75" thickBot="1" x14ac:dyDescent="0.3">
      <c r="A3443" s="4" t="s">
        <v>687</v>
      </c>
      <c r="B3443" s="4" t="s">
        <v>688</v>
      </c>
      <c r="C3443" s="4" t="s">
        <v>689</v>
      </c>
      <c r="D3443" s="4" t="s">
        <v>701</v>
      </c>
      <c r="E3443" s="4" t="s">
        <v>702</v>
      </c>
      <c r="F3443" s="4" t="s">
        <v>692</v>
      </c>
      <c r="G3443" s="4" t="s">
        <v>693</v>
      </c>
      <c r="H3443" s="11">
        <v>6616.22</v>
      </c>
      <c r="I3443" s="11">
        <v>-9310.4</v>
      </c>
      <c r="J3443" s="11">
        <v>2245.61</v>
      </c>
      <c r="K3443" s="11">
        <v>2698.38</v>
      </c>
      <c r="L3443" s="11">
        <v>-958.29</v>
      </c>
      <c r="M3443" s="12"/>
      <c r="N3443" s="12"/>
      <c r="O3443" s="12"/>
      <c r="P3443" s="12"/>
      <c r="Q3443" s="12"/>
      <c r="R3443" s="11">
        <v>1144.3800000000001</v>
      </c>
      <c r="S3443" s="11">
        <v>3012.95</v>
      </c>
      <c r="T3443" s="10">
        <v>5448.85</v>
      </c>
    </row>
    <row r="3444" spans="1:20" ht="15.75" thickBot="1" x14ac:dyDescent="0.3">
      <c r="A3444" s="4" t="s">
        <v>687</v>
      </c>
      <c r="B3444" s="4" t="s">
        <v>688</v>
      </c>
      <c r="C3444" s="4" t="s">
        <v>689</v>
      </c>
      <c r="D3444" s="4" t="s">
        <v>703</v>
      </c>
      <c r="E3444" s="4" t="s">
        <v>704</v>
      </c>
      <c r="F3444" s="4" t="s">
        <v>692</v>
      </c>
      <c r="G3444" s="4" t="s">
        <v>693</v>
      </c>
      <c r="H3444" s="9">
        <v>-24092</v>
      </c>
      <c r="I3444" s="9">
        <v>7965</v>
      </c>
      <c r="J3444" s="9">
        <v>-13944</v>
      </c>
      <c r="K3444" s="9">
        <v>-15837</v>
      </c>
      <c r="L3444" s="9">
        <v>-13172</v>
      </c>
      <c r="M3444" s="9">
        <v>-3036</v>
      </c>
      <c r="N3444" s="9">
        <v>-1179</v>
      </c>
      <c r="O3444" s="9">
        <v>345</v>
      </c>
      <c r="P3444" s="9">
        <v>3720</v>
      </c>
      <c r="Q3444" s="9">
        <v>13279</v>
      </c>
      <c r="R3444" s="9">
        <v>16120</v>
      </c>
      <c r="S3444" s="9">
        <v>8226</v>
      </c>
      <c r="T3444" s="10">
        <v>-21605</v>
      </c>
    </row>
    <row r="3445" spans="1:20" ht="15.75" thickBot="1" x14ac:dyDescent="0.3">
      <c r="A3445" s="4" t="s">
        <v>705</v>
      </c>
      <c r="B3445" s="4" t="s">
        <v>706</v>
      </c>
      <c r="C3445" s="4" t="s">
        <v>707</v>
      </c>
      <c r="D3445" s="4" t="s">
        <v>708</v>
      </c>
      <c r="E3445" s="4" t="s">
        <v>709</v>
      </c>
      <c r="F3445" s="4" t="s">
        <v>130</v>
      </c>
      <c r="G3445" s="4" t="s">
        <v>131</v>
      </c>
      <c r="H3445" s="12"/>
      <c r="I3445" s="11">
        <v>51.91</v>
      </c>
      <c r="J3445" s="12"/>
      <c r="K3445" s="11">
        <v>35.99</v>
      </c>
      <c r="L3445" s="12"/>
      <c r="M3445" s="12"/>
      <c r="N3445" s="11">
        <v>34.86</v>
      </c>
      <c r="O3445" s="11">
        <v>6.7</v>
      </c>
      <c r="P3445" s="11">
        <v>47.94</v>
      </c>
      <c r="Q3445" s="12"/>
      <c r="R3445" s="12"/>
      <c r="S3445" s="11">
        <v>40.82</v>
      </c>
      <c r="T3445" s="10">
        <v>218.22</v>
      </c>
    </row>
    <row r="3446" spans="1:20" ht="15.75" thickBot="1" x14ac:dyDescent="0.3">
      <c r="A3446" s="4" t="s">
        <v>705</v>
      </c>
      <c r="B3446" s="4" t="s">
        <v>706</v>
      </c>
      <c r="C3446" s="4" t="s">
        <v>707</v>
      </c>
      <c r="D3446" s="4" t="s">
        <v>708</v>
      </c>
      <c r="E3446" s="4" t="s">
        <v>709</v>
      </c>
      <c r="F3446" s="4" t="s">
        <v>136</v>
      </c>
      <c r="G3446" s="4" t="s">
        <v>137</v>
      </c>
      <c r="H3446" s="9">
        <v>3.2</v>
      </c>
      <c r="I3446" s="8"/>
      <c r="J3446" s="8"/>
      <c r="K3446" s="8"/>
      <c r="L3446" s="8"/>
      <c r="M3446" s="8"/>
      <c r="N3446" s="8"/>
      <c r="O3446" s="8"/>
      <c r="P3446" s="8"/>
      <c r="Q3446" s="8"/>
      <c r="R3446" s="8"/>
      <c r="S3446" s="8"/>
      <c r="T3446" s="10">
        <v>3.2</v>
      </c>
    </row>
    <row r="3447" spans="1:20" ht="15.75" thickBot="1" x14ac:dyDescent="0.3">
      <c r="A3447" s="4" t="s">
        <v>705</v>
      </c>
      <c r="B3447" s="4" t="s">
        <v>706</v>
      </c>
      <c r="C3447" s="4" t="s">
        <v>707</v>
      </c>
      <c r="D3447" s="4" t="s">
        <v>708</v>
      </c>
      <c r="E3447" s="4" t="s">
        <v>709</v>
      </c>
      <c r="F3447" s="4" t="s">
        <v>144</v>
      </c>
      <c r="G3447" s="4" t="s">
        <v>145</v>
      </c>
      <c r="H3447" s="11">
        <v>125.19</v>
      </c>
      <c r="I3447" s="11">
        <v>88.1</v>
      </c>
      <c r="J3447" s="11">
        <v>115.08</v>
      </c>
      <c r="K3447" s="11">
        <v>101.9</v>
      </c>
      <c r="L3447" s="11">
        <v>29.5</v>
      </c>
      <c r="M3447" s="11">
        <v>41.5</v>
      </c>
      <c r="N3447" s="11">
        <v>51.75</v>
      </c>
      <c r="O3447" s="11">
        <v>186.2</v>
      </c>
      <c r="P3447" s="11">
        <v>79</v>
      </c>
      <c r="Q3447" s="11">
        <v>55.75</v>
      </c>
      <c r="R3447" s="12"/>
      <c r="S3447" s="11">
        <v>143.01</v>
      </c>
      <c r="T3447" s="10">
        <v>1016.98</v>
      </c>
    </row>
    <row r="3448" spans="1:20" ht="15.75" thickBot="1" x14ac:dyDescent="0.3">
      <c r="A3448" s="4" t="s">
        <v>705</v>
      </c>
      <c r="B3448" s="4" t="s">
        <v>706</v>
      </c>
      <c r="C3448" s="4" t="s">
        <v>707</v>
      </c>
      <c r="D3448" s="4" t="s">
        <v>708</v>
      </c>
      <c r="E3448" s="4" t="s">
        <v>709</v>
      </c>
      <c r="F3448" s="4" t="s">
        <v>150</v>
      </c>
      <c r="G3448" s="4" t="s">
        <v>151</v>
      </c>
      <c r="H3448" s="9">
        <v>1090.1099999999999</v>
      </c>
      <c r="I3448" s="8"/>
      <c r="J3448" s="8"/>
      <c r="K3448" s="8"/>
      <c r="L3448" s="8"/>
      <c r="M3448" s="8"/>
      <c r="N3448" s="8"/>
      <c r="O3448" s="8"/>
      <c r="P3448" s="8"/>
      <c r="Q3448" s="8"/>
      <c r="R3448" s="8"/>
      <c r="S3448" s="9">
        <v>1527.58</v>
      </c>
      <c r="T3448" s="10">
        <v>2617.69</v>
      </c>
    </row>
    <row r="3449" spans="1:20" ht="15.75" thickBot="1" x14ac:dyDescent="0.3">
      <c r="A3449" s="4" t="s">
        <v>705</v>
      </c>
      <c r="B3449" s="4" t="s">
        <v>706</v>
      </c>
      <c r="C3449" s="4" t="s">
        <v>707</v>
      </c>
      <c r="D3449" s="4" t="s">
        <v>708</v>
      </c>
      <c r="E3449" s="4" t="s">
        <v>709</v>
      </c>
      <c r="F3449" s="4" t="s">
        <v>152</v>
      </c>
      <c r="G3449" s="4" t="s">
        <v>153</v>
      </c>
      <c r="H3449" s="12"/>
      <c r="I3449" s="12"/>
      <c r="J3449" s="12"/>
      <c r="K3449" s="12"/>
      <c r="L3449" s="12"/>
      <c r="M3449" s="12"/>
      <c r="N3449" s="12"/>
      <c r="O3449" s="12"/>
      <c r="P3449" s="12"/>
      <c r="Q3449" s="12"/>
      <c r="R3449" s="11">
        <v>56</v>
      </c>
      <c r="S3449" s="12"/>
      <c r="T3449" s="10">
        <v>56</v>
      </c>
    </row>
    <row r="3450" spans="1:20" ht="23.25" thickBot="1" x14ac:dyDescent="0.3">
      <c r="A3450" s="4" t="s">
        <v>710</v>
      </c>
      <c r="B3450" s="4" t="s">
        <v>711</v>
      </c>
      <c r="C3450" s="4" t="s">
        <v>712</v>
      </c>
      <c r="D3450" s="4" t="s">
        <v>713</v>
      </c>
      <c r="E3450" s="4" t="s">
        <v>714</v>
      </c>
      <c r="F3450" s="4" t="s">
        <v>110</v>
      </c>
      <c r="G3450" s="4" t="s">
        <v>111</v>
      </c>
      <c r="H3450" s="9">
        <v>48590.66</v>
      </c>
      <c r="I3450" s="9">
        <v>46631.53</v>
      </c>
      <c r="J3450" s="9">
        <v>43031.47</v>
      </c>
      <c r="K3450" s="9">
        <v>48561.15</v>
      </c>
      <c r="L3450" s="9">
        <v>46635.32</v>
      </c>
      <c r="M3450" s="9">
        <v>45500.84</v>
      </c>
      <c r="N3450" s="9">
        <v>35094.53</v>
      </c>
      <c r="O3450" s="9">
        <v>39841.42</v>
      </c>
      <c r="P3450" s="9">
        <v>34800.86</v>
      </c>
      <c r="Q3450" s="9">
        <v>49809.49</v>
      </c>
      <c r="R3450" s="9">
        <v>41846.68</v>
      </c>
      <c r="S3450" s="9">
        <v>39808.21</v>
      </c>
      <c r="T3450" s="10">
        <v>520152.16</v>
      </c>
    </row>
    <row r="3451" spans="1:20" ht="23.25" thickBot="1" x14ac:dyDescent="0.3">
      <c r="A3451" s="4" t="s">
        <v>710</v>
      </c>
      <c r="B3451" s="4" t="s">
        <v>711</v>
      </c>
      <c r="C3451" s="4" t="s">
        <v>712</v>
      </c>
      <c r="D3451" s="4" t="s">
        <v>713</v>
      </c>
      <c r="E3451" s="4" t="s">
        <v>714</v>
      </c>
      <c r="F3451" s="4" t="s">
        <v>112</v>
      </c>
      <c r="G3451" s="4" t="s">
        <v>113</v>
      </c>
      <c r="H3451" s="12"/>
      <c r="I3451" s="12"/>
      <c r="J3451" s="12"/>
      <c r="K3451" s="12"/>
      <c r="L3451" s="12"/>
      <c r="M3451" s="12"/>
      <c r="N3451" s="12"/>
      <c r="O3451" s="12"/>
      <c r="P3451" s="12"/>
      <c r="Q3451" s="11">
        <v>2122.42</v>
      </c>
      <c r="R3451" s="12"/>
      <c r="S3451" s="12"/>
      <c r="T3451" s="10">
        <v>2122.42</v>
      </c>
    </row>
    <row r="3452" spans="1:20" ht="23.25" thickBot="1" x14ac:dyDescent="0.3">
      <c r="A3452" s="4" t="s">
        <v>710</v>
      </c>
      <c r="B3452" s="4" t="s">
        <v>711</v>
      </c>
      <c r="C3452" s="4" t="s">
        <v>712</v>
      </c>
      <c r="D3452" s="4" t="s">
        <v>713</v>
      </c>
      <c r="E3452" s="4" t="s">
        <v>714</v>
      </c>
      <c r="F3452" s="4" t="s">
        <v>88</v>
      </c>
      <c r="G3452" s="4" t="s">
        <v>89</v>
      </c>
      <c r="H3452" s="9">
        <v>6856.84</v>
      </c>
      <c r="I3452" s="9">
        <v>6856.83</v>
      </c>
      <c r="J3452" s="9">
        <v>7038.88</v>
      </c>
      <c r="K3452" s="9">
        <v>7038.86</v>
      </c>
      <c r="L3452" s="9">
        <v>7038.88</v>
      </c>
      <c r="M3452" s="9">
        <v>6428.4</v>
      </c>
      <c r="N3452" s="9">
        <v>5919.68</v>
      </c>
      <c r="O3452" s="9">
        <v>5919.73</v>
      </c>
      <c r="P3452" s="9">
        <v>6198.65</v>
      </c>
      <c r="Q3452" s="9">
        <v>7035.39</v>
      </c>
      <c r="R3452" s="9">
        <v>7035.43</v>
      </c>
      <c r="S3452" s="9">
        <v>7035.4</v>
      </c>
      <c r="T3452" s="10">
        <v>80402.97</v>
      </c>
    </row>
    <row r="3453" spans="1:20" ht="23.25" thickBot="1" x14ac:dyDescent="0.3">
      <c r="A3453" s="4" t="s">
        <v>710</v>
      </c>
      <c r="B3453" s="4" t="s">
        <v>711</v>
      </c>
      <c r="C3453" s="4" t="s">
        <v>712</v>
      </c>
      <c r="D3453" s="4" t="s">
        <v>713</v>
      </c>
      <c r="E3453" s="4" t="s">
        <v>714</v>
      </c>
      <c r="F3453" s="4" t="s">
        <v>90</v>
      </c>
      <c r="G3453" s="4" t="s">
        <v>91</v>
      </c>
      <c r="H3453" s="11">
        <v>26638.32</v>
      </c>
      <c r="I3453" s="11">
        <v>26638.34</v>
      </c>
      <c r="J3453" s="11">
        <v>27345.56</v>
      </c>
      <c r="K3453" s="11">
        <v>27345.55</v>
      </c>
      <c r="L3453" s="11">
        <v>27345.58</v>
      </c>
      <c r="M3453" s="11">
        <v>24973.95</v>
      </c>
      <c r="N3453" s="11">
        <v>22997.63</v>
      </c>
      <c r="O3453" s="11">
        <v>22997.63</v>
      </c>
      <c r="P3453" s="11">
        <v>24081.23</v>
      </c>
      <c r="Q3453" s="11">
        <v>27332.080000000002</v>
      </c>
      <c r="R3453" s="11">
        <v>27332.11</v>
      </c>
      <c r="S3453" s="11">
        <v>27332.09</v>
      </c>
      <c r="T3453" s="10">
        <v>312360.07</v>
      </c>
    </row>
    <row r="3454" spans="1:20" ht="23.25" thickBot="1" x14ac:dyDescent="0.3">
      <c r="A3454" s="4" t="s">
        <v>710</v>
      </c>
      <c r="B3454" s="4" t="s">
        <v>711</v>
      </c>
      <c r="C3454" s="4" t="s">
        <v>712</v>
      </c>
      <c r="D3454" s="4" t="s">
        <v>713</v>
      </c>
      <c r="E3454" s="4" t="s">
        <v>714</v>
      </c>
      <c r="F3454" s="4" t="s">
        <v>118</v>
      </c>
      <c r="G3454" s="4" t="s">
        <v>119</v>
      </c>
      <c r="H3454" s="9">
        <v>30</v>
      </c>
      <c r="I3454" s="8"/>
      <c r="J3454" s="9">
        <v>999</v>
      </c>
      <c r="K3454" s="9">
        <v>15</v>
      </c>
      <c r="L3454" s="8"/>
      <c r="M3454" s="8"/>
      <c r="N3454" s="8"/>
      <c r="O3454" s="8"/>
      <c r="P3454" s="8"/>
      <c r="Q3454" s="9">
        <v>25</v>
      </c>
      <c r="R3454" s="8"/>
      <c r="S3454" s="9">
        <v>1895</v>
      </c>
      <c r="T3454" s="10">
        <v>2964</v>
      </c>
    </row>
    <row r="3455" spans="1:20" ht="23.25" thickBot="1" x14ac:dyDescent="0.3">
      <c r="A3455" s="4" t="s">
        <v>710</v>
      </c>
      <c r="B3455" s="4" t="s">
        <v>711</v>
      </c>
      <c r="C3455" s="4" t="s">
        <v>712</v>
      </c>
      <c r="D3455" s="4" t="s">
        <v>713</v>
      </c>
      <c r="E3455" s="4" t="s">
        <v>714</v>
      </c>
      <c r="F3455" s="4" t="s">
        <v>120</v>
      </c>
      <c r="G3455" s="4" t="s">
        <v>121</v>
      </c>
      <c r="H3455" s="11">
        <v>1321.87</v>
      </c>
      <c r="I3455" s="11">
        <v>166.77</v>
      </c>
      <c r="J3455" s="11">
        <v>1449.7</v>
      </c>
      <c r="K3455" s="11">
        <v>1432.81</v>
      </c>
      <c r="L3455" s="11">
        <v>621.85</v>
      </c>
      <c r="M3455" s="11">
        <v>1209.3699999999999</v>
      </c>
      <c r="N3455" s="11">
        <v>567.35</v>
      </c>
      <c r="O3455" s="11">
        <v>1206.0899999999999</v>
      </c>
      <c r="P3455" s="11">
        <v>533.01</v>
      </c>
      <c r="Q3455" s="11">
        <v>466.53</v>
      </c>
      <c r="R3455" s="11">
        <v>1122.72</v>
      </c>
      <c r="S3455" s="11">
        <v>1558.71</v>
      </c>
      <c r="T3455" s="10">
        <v>11656.78</v>
      </c>
    </row>
    <row r="3456" spans="1:20" ht="23.25" thickBot="1" x14ac:dyDescent="0.3">
      <c r="A3456" s="4" t="s">
        <v>710</v>
      </c>
      <c r="B3456" s="4" t="s">
        <v>711</v>
      </c>
      <c r="C3456" s="4" t="s">
        <v>712</v>
      </c>
      <c r="D3456" s="4" t="s">
        <v>713</v>
      </c>
      <c r="E3456" s="4" t="s">
        <v>714</v>
      </c>
      <c r="F3456" s="4" t="s">
        <v>84</v>
      </c>
      <c r="G3456" s="4" t="s">
        <v>85</v>
      </c>
      <c r="H3456" s="8"/>
      <c r="I3456" s="9">
        <v>190</v>
      </c>
      <c r="J3456" s="8"/>
      <c r="K3456" s="8"/>
      <c r="L3456" s="8"/>
      <c r="M3456" s="8"/>
      <c r="N3456" s="9">
        <v>1988.8</v>
      </c>
      <c r="O3456" s="8"/>
      <c r="P3456" s="8"/>
      <c r="Q3456" s="8"/>
      <c r="R3456" s="8"/>
      <c r="S3456" s="8"/>
      <c r="T3456" s="10">
        <v>2178.8000000000002</v>
      </c>
    </row>
    <row r="3457" spans="1:20" ht="23.25" thickBot="1" x14ac:dyDescent="0.3">
      <c r="A3457" s="4" t="s">
        <v>710</v>
      </c>
      <c r="B3457" s="4" t="s">
        <v>711</v>
      </c>
      <c r="C3457" s="4" t="s">
        <v>712</v>
      </c>
      <c r="D3457" s="4" t="s">
        <v>713</v>
      </c>
      <c r="E3457" s="4" t="s">
        <v>714</v>
      </c>
      <c r="F3457" s="4" t="s">
        <v>122</v>
      </c>
      <c r="G3457" s="4" t="s">
        <v>123</v>
      </c>
      <c r="H3457" s="11">
        <v>900</v>
      </c>
      <c r="I3457" s="12"/>
      <c r="J3457" s="12"/>
      <c r="K3457" s="12"/>
      <c r="L3457" s="12"/>
      <c r="M3457" s="12"/>
      <c r="N3457" s="11">
        <v>35</v>
      </c>
      <c r="O3457" s="12"/>
      <c r="P3457" s="11">
        <v>525</v>
      </c>
      <c r="Q3457" s="12"/>
      <c r="R3457" s="11">
        <v>480</v>
      </c>
      <c r="S3457" s="11">
        <v>37420</v>
      </c>
      <c r="T3457" s="10">
        <v>39360</v>
      </c>
    </row>
    <row r="3458" spans="1:20" ht="23.25" thickBot="1" x14ac:dyDescent="0.3">
      <c r="A3458" s="4" t="s">
        <v>710</v>
      </c>
      <c r="B3458" s="4" t="s">
        <v>711</v>
      </c>
      <c r="C3458" s="4" t="s">
        <v>712</v>
      </c>
      <c r="D3458" s="4" t="s">
        <v>713</v>
      </c>
      <c r="E3458" s="4" t="s">
        <v>714</v>
      </c>
      <c r="F3458" s="4" t="s">
        <v>44</v>
      </c>
      <c r="G3458" s="4" t="s">
        <v>45</v>
      </c>
      <c r="H3458" s="8"/>
      <c r="I3458" s="8"/>
      <c r="J3458" s="8"/>
      <c r="K3458" s="8"/>
      <c r="L3458" s="8"/>
      <c r="M3458" s="9">
        <v>1078</v>
      </c>
      <c r="N3458" s="8"/>
      <c r="O3458" s="8"/>
      <c r="P3458" s="9">
        <v>363.6</v>
      </c>
      <c r="Q3458" s="8"/>
      <c r="R3458" s="8"/>
      <c r="S3458" s="8"/>
      <c r="T3458" s="10">
        <v>1441.6</v>
      </c>
    </row>
    <row r="3459" spans="1:20" ht="23.25" thickBot="1" x14ac:dyDescent="0.3">
      <c r="A3459" s="4" t="s">
        <v>710</v>
      </c>
      <c r="B3459" s="4" t="s">
        <v>711</v>
      </c>
      <c r="C3459" s="4" t="s">
        <v>712</v>
      </c>
      <c r="D3459" s="4" t="s">
        <v>713</v>
      </c>
      <c r="E3459" s="4" t="s">
        <v>714</v>
      </c>
      <c r="F3459" s="4" t="s">
        <v>207</v>
      </c>
      <c r="G3459" s="4" t="s">
        <v>208</v>
      </c>
      <c r="H3459" s="12"/>
      <c r="I3459" s="15">
        <v>0</v>
      </c>
      <c r="J3459" s="12"/>
      <c r="K3459" s="12"/>
      <c r="L3459" s="12"/>
      <c r="M3459" s="12"/>
      <c r="N3459" s="12"/>
      <c r="O3459" s="12"/>
      <c r="P3459" s="12"/>
      <c r="Q3459" s="12"/>
      <c r="R3459" s="12"/>
      <c r="S3459" s="12"/>
      <c r="T3459" s="14">
        <v>0</v>
      </c>
    </row>
    <row r="3460" spans="1:20" ht="23.25" thickBot="1" x14ac:dyDescent="0.3">
      <c r="A3460" s="4" t="s">
        <v>710</v>
      </c>
      <c r="B3460" s="4" t="s">
        <v>711</v>
      </c>
      <c r="C3460" s="4" t="s">
        <v>712</v>
      </c>
      <c r="D3460" s="4" t="s">
        <v>713</v>
      </c>
      <c r="E3460" s="4" t="s">
        <v>714</v>
      </c>
      <c r="F3460" s="4" t="s">
        <v>128</v>
      </c>
      <c r="G3460" s="4" t="s">
        <v>129</v>
      </c>
      <c r="H3460" s="9">
        <v>30</v>
      </c>
      <c r="I3460" s="8"/>
      <c r="J3460" s="8"/>
      <c r="K3460" s="8"/>
      <c r="L3460" s="8"/>
      <c r="M3460" s="8"/>
      <c r="N3460" s="8"/>
      <c r="O3460" s="8"/>
      <c r="P3460" s="9">
        <v>-30</v>
      </c>
      <c r="Q3460" s="8"/>
      <c r="R3460" s="8"/>
      <c r="S3460" s="8"/>
      <c r="T3460" s="14">
        <v>0</v>
      </c>
    </row>
    <row r="3461" spans="1:20" ht="23.25" thickBot="1" x14ac:dyDescent="0.3">
      <c r="A3461" s="4" t="s">
        <v>710</v>
      </c>
      <c r="B3461" s="4" t="s">
        <v>711</v>
      </c>
      <c r="C3461" s="4" t="s">
        <v>712</v>
      </c>
      <c r="D3461" s="4" t="s">
        <v>713</v>
      </c>
      <c r="E3461" s="4" t="s">
        <v>714</v>
      </c>
      <c r="F3461" s="4" t="s">
        <v>98</v>
      </c>
      <c r="G3461" s="4" t="s">
        <v>99</v>
      </c>
      <c r="H3461" s="11">
        <v>136.53</v>
      </c>
      <c r="I3461" s="11">
        <v>65.23</v>
      </c>
      <c r="J3461" s="11">
        <v>71.459999999999994</v>
      </c>
      <c r="K3461" s="11">
        <v>44.91</v>
      </c>
      <c r="L3461" s="11">
        <v>37.18</v>
      </c>
      <c r="M3461" s="11">
        <v>144.05000000000001</v>
      </c>
      <c r="N3461" s="11">
        <v>29.96</v>
      </c>
      <c r="O3461" s="11">
        <v>37.340000000000003</v>
      </c>
      <c r="P3461" s="11">
        <v>81.5</v>
      </c>
      <c r="Q3461" s="11">
        <v>86.29</v>
      </c>
      <c r="R3461" s="11">
        <v>138.57</v>
      </c>
      <c r="S3461" s="11">
        <v>164.06</v>
      </c>
      <c r="T3461" s="10">
        <v>1037.08</v>
      </c>
    </row>
    <row r="3462" spans="1:20" ht="23.25" thickBot="1" x14ac:dyDescent="0.3">
      <c r="A3462" s="4" t="s">
        <v>710</v>
      </c>
      <c r="B3462" s="4" t="s">
        <v>711</v>
      </c>
      <c r="C3462" s="4" t="s">
        <v>712</v>
      </c>
      <c r="D3462" s="4" t="s">
        <v>713</v>
      </c>
      <c r="E3462" s="4" t="s">
        <v>714</v>
      </c>
      <c r="F3462" s="4" t="s">
        <v>412</v>
      </c>
      <c r="G3462" s="4" t="s">
        <v>413</v>
      </c>
      <c r="H3462" s="8"/>
      <c r="I3462" s="8"/>
      <c r="J3462" s="8"/>
      <c r="K3462" s="8"/>
      <c r="L3462" s="8"/>
      <c r="M3462" s="8"/>
      <c r="N3462" s="8"/>
      <c r="O3462" s="8"/>
      <c r="P3462" s="8"/>
      <c r="Q3462" s="9">
        <v>85.4</v>
      </c>
      <c r="R3462" s="8"/>
      <c r="S3462" s="8"/>
      <c r="T3462" s="10">
        <v>85.4</v>
      </c>
    </row>
    <row r="3463" spans="1:20" ht="23.25" thickBot="1" x14ac:dyDescent="0.3">
      <c r="A3463" s="4" t="s">
        <v>710</v>
      </c>
      <c r="B3463" s="4" t="s">
        <v>711</v>
      </c>
      <c r="C3463" s="4" t="s">
        <v>712</v>
      </c>
      <c r="D3463" s="4" t="s">
        <v>713</v>
      </c>
      <c r="E3463" s="4" t="s">
        <v>714</v>
      </c>
      <c r="F3463" s="4" t="s">
        <v>215</v>
      </c>
      <c r="G3463" s="4" t="s">
        <v>216</v>
      </c>
      <c r="H3463" s="11">
        <v>456.25</v>
      </c>
      <c r="I3463" s="12"/>
      <c r="J3463" s="11">
        <v>110</v>
      </c>
      <c r="K3463" s="11">
        <v>431.25</v>
      </c>
      <c r="L3463" s="12"/>
      <c r="M3463" s="12"/>
      <c r="N3463" s="11">
        <v>131.25</v>
      </c>
      <c r="O3463" s="12"/>
      <c r="P3463" s="12"/>
      <c r="Q3463" s="11">
        <v>131.25</v>
      </c>
      <c r="R3463" s="12"/>
      <c r="S3463" s="11">
        <v>1000</v>
      </c>
      <c r="T3463" s="10">
        <v>2260</v>
      </c>
    </row>
    <row r="3464" spans="1:20" ht="23.25" thickBot="1" x14ac:dyDescent="0.3">
      <c r="A3464" s="4" t="s">
        <v>710</v>
      </c>
      <c r="B3464" s="4" t="s">
        <v>711</v>
      </c>
      <c r="C3464" s="4" t="s">
        <v>712</v>
      </c>
      <c r="D3464" s="4" t="s">
        <v>713</v>
      </c>
      <c r="E3464" s="4" t="s">
        <v>714</v>
      </c>
      <c r="F3464" s="4" t="s">
        <v>130</v>
      </c>
      <c r="G3464" s="4" t="s">
        <v>131</v>
      </c>
      <c r="H3464" s="8"/>
      <c r="I3464" s="8"/>
      <c r="J3464" s="8"/>
      <c r="K3464" s="8"/>
      <c r="L3464" s="9">
        <v>8.48</v>
      </c>
      <c r="M3464" s="8"/>
      <c r="N3464" s="8"/>
      <c r="O3464" s="8"/>
      <c r="P3464" s="8"/>
      <c r="Q3464" s="8"/>
      <c r="R3464" s="8"/>
      <c r="S3464" s="8"/>
      <c r="T3464" s="10">
        <v>8.48</v>
      </c>
    </row>
    <row r="3465" spans="1:20" ht="23.25" thickBot="1" x14ac:dyDescent="0.3">
      <c r="A3465" s="4" t="s">
        <v>710</v>
      </c>
      <c r="B3465" s="4" t="s">
        <v>711</v>
      </c>
      <c r="C3465" s="4" t="s">
        <v>712</v>
      </c>
      <c r="D3465" s="4" t="s">
        <v>713</v>
      </c>
      <c r="E3465" s="4" t="s">
        <v>714</v>
      </c>
      <c r="F3465" s="4" t="s">
        <v>715</v>
      </c>
      <c r="G3465" s="4" t="s">
        <v>716</v>
      </c>
      <c r="H3465" s="12"/>
      <c r="I3465" s="12"/>
      <c r="J3465" s="12"/>
      <c r="K3465" s="12"/>
      <c r="L3465" s="12"/>
      <c r="M3465" s="12"/>
      <c r="N3465" s="12"/>
      <c r="O3465" s="12"/>
      <c r="P3465" s="12"/>
      <c r="Q3465" s="11">
        <v>304.2</v>
      </c>
      <c r="R3465" s="11">
        <v>4316.8</v>
      </c>
      <c r="S3465" s="12"/>
      <c r="T3465" s="10">
        <v>4621</v>
      </c>
    </row>
    <row r="3466" spans="1:20" ht="23.25" thickBot="1" x14ac:dyDescent="0.3">
      <c r="A3466" s="4" t="s">
        <v>710</v>
      </c>
      <c r="B3466" s="4" t="s">
        <v>711</v>
      </c>
      <c r="C3466" s="4" t="s">
        <v>712</v>
      </c>
      <c r="D3466" s="4" t="s">
        <v>713</v>
      </c>
      <c r="E3466" s="4" t="s">
        <v>714</v>
      </c>
      <c r="F3466" s="4" t="s">
        <v>136</v>
      </c>
      <c r="G3466" s="4" t="s">
        <v>137</v>
      </c>
      <c r="H3466" s="9">
        <v>16</v>
      </c>
      <c r="I3466" s="8"/>
      <c r="J3466" s="8"/>
      <c r="K3466" s="9">
        <v>47</v>
      </c>
      <c r="L3466" s="9">
        <v>21</v>
      </c>
      <c r="M3466" s="9">
        <v>7.55</v>
      </c>
      <c r="N3466" s="8"/>
      <c r="O3466" s="8"/>
      <c r="P3466" s="8"/>
      <c r="Q3466" s="9">
        <v>8.1999999999999993</v>
      </c>
      <c r="R3466" s="8"/>
      <c r="S3466" s="9">
        <v>21.7</v>
      </c>
      <c r="T3466" s="10">
        <v>121.45</v>
      </c>
    </row>
    <row r="3467" spans="1:20" ht="23.25" thickBot="1" x14ac:dyDescent="0.3">
      <c r="A3467" s="4" t="s">
        <v>710</v>
      </c>
      <c r="B3467" s="4" t="s">
        <v>711</v>
      </c>
      <c r="C3467" s="4" t="s">
        <v>712</v>
      </c>
      <c r="D3467" s="4" t="s">
        <v>713</v>
      </c>
      <c r="E3467" s="4" t="s">
        <v>714</v>
      </c>
      <c r="F3467" s="4" t="s">
        <v>199</v>
      </c>
      <c r="G3467" s="4" t="s">
        <v>200</v>
      </c>
      <c r="H3467" s="12"/>
      <c r="I3467" s="12"/>
      <c r="J3467" s="12"/>
      <c r="K3467" s="12"/>
      <c r="L3467" s="12"/>
      <c r="M3467" s="12"/>
      <c r="N3467" s="12"/>
      <c r="O3467" s="11">
        <v>32</v>
      </c>
      <c r="P3467" s="12"/>
      <c r="Q3467" s="12"/>
      <c r="R3467" s="12"/>
      <c r="S3467" s="12"/>
      <c r="T3467" s="10">
        <v>32</v>
      </c>
    </row>
    <row r="3468" spans="1:20" ht="23.25" thickBot="1" x14ac:dyDescent="0.3">
      <c r="A3468" s="4" t="s">
        <v>710</v>
      </c>
      <c r="B3468" s="4" t="s">
        <v>711</v>
      </c>
      <c r="C3468" s="4" t="s">
        <v>712</v>
      </c>
      <c r="D3468" s="4" t="s">
        <v>713</v>
      </c>
      <c r="E3468" s="4" t="s">
        <v>714</v>
      </c>
      <c r="F3468" s="4" t="s">
        <v>102</v>
      </c>
      <c r="G3468" s="4" t="s">
        <v>103</v>
      </c>
      <c r="H3468" s="8"/>
      <c r="I3468" s="8"/>
      <c r="J3468" s="8"/>
      <c r="K3468" s="9">
        <v>5292</v>
      </c>
      <c r="L3468" s="8"/>
      <c r="M3468" s="8"/>
      <c r="N3468" s="8"/>
      <c r="O3468" s="8"/>
      <c r="P3468" s="8"/>
      <c r="Q3468" s="8"/>
      <c r="R3468" s="9">
        <v>5000</v>
      </c>
      <c r="S3468" s="9">
        <v>71838</v>
      </c>
      <c r="T3468" s="10">
        <v>82130</v>
      </c>
    </row>
    <row r="3469" spans="1:20" ht="23.25" thickBot="1" x14ac:dyDescent="0.3">
      <c r="A3469" s="4" t="s">
        <v>710</v>
      </c>
      <c r="B3469" s="4" t="s">
        <v>711</v>
      </c>
      <c r="C3469" s="4" t="s">
        <v>712</v>
      </c>
      <c r="D3469" s="4" t="s">
        <v>713</v>
      </c>
      <c r="E3469" s="4" t="s">
        <v>714</v>
      </c>
      <c r="F3469" s="4" t="s">
        <v>30</v>
      </c>
      <c r="G3469" s="4" t="s">
        <v>31</v>
      </c>
      <c r="H3469" s="12"/>
      <c r="I3469" s="12"/>
      <c r="J3469" s="12"/>
      <c r="K3469" s="12"/>
      <c r="L3469" s="12"/>
      <c r="M3469" s="12"/>
      <c r="N3469" s="12"/>
      <c r="O3469" s="11">
        <v>51.75</v>
      </c>
      <c r="P3469" s="12"/>
      <c r="Q3469" s="12"/>
      <c r="R3469" s="12"/>
      <c r="S3469" s="12"/>
      <c r="T3469" s="10">
        <v>51.75</v>
      </c>
    </row>
    <row r="3470" spans="1:20" ht="23.25" thickBot="1" x14ac:dyDescent="0.3">
      <c r="A3470" s="4" t="s">
        <v>710</v>
      </c>
      <c r="B3470" s="4" t="s">
        <v>711</v>
      </c>
      <c r="C3470" s="4" t="s">
        <v>712</v>
      </c>
      <c r="D3470" s="4" t="s">
        <v>713</v>
      </c>
      <c r="E3470" s="4" t="s">
        <v>714</v>
      </c>
      <c r="F3470" s="4" t="s">
        <v>357</v>
      </c>
      <c r="G3470" s="4" t="s">
        <v>358</v>
      </c>
      <c r="H3470" s="8"/>
      <c r="I3470" s="8"/>
      <c r="J3470" s="9">
        <v>298.26</v>
      </c>
      <c r="K3470" s="8"/>
      <c r="L3470" s="8"/>
      <c r="M3470" s="9">
        <v>2511.7199999999998</v>
      </c>
      <c r="N3470" s="8"/>
      <c r="O3470" s="8"/>
      <c r="P3470" s="8"/>
      <c r="Q3470" s="8"/>
      <c r="R3470" s="8"/>
      <c r="S3470" s="9">
        <v>8857.15</v>
      </c>
      <c r="T3470" s="10">
        <v>11667.13</v>
      </c>
    </row>
    <row r="3471" spans="1:20" ht="23.25" thickBot="1" x14ac:dyDescent="0.3">
      <c r="A3471" s="4" t="s">
        <v>710</v>
      </c>
      <c r="B3471" s="4" t="s">
        <v>711</v>
      </c>
      <c r="C3471" s="4" t="s">
        <v>712</v>
      </c>
      <c r="D3471" s="4" t="s">
        <v>713</v>
      </c>
      <c r="E3471" s="4" t="s">
        <v>714</v>
      </c>
      <c r="F3471" s="4" t="s">
        <v>144</v>
      </c>
      <c r="G3471" s="4" t="s">
        <v>145</v>
      </c>
      <c r="H3471" s="11">
        <v>573.32000000000005</v>
      </c>
      <c r="I3471" s="11">
        <v>547.54999999999995</v>
      </c>
      <c r="J3471" s="11">
        <v>1228.76</v>
      </c>
      <c r="K3471" s="11">
        <v>1067.1300000000001</v>
      </c>
      <c r="L3471" s="11">
        <v>980.79</v>
      </c>
      <c r="M3471" s="11">
        <v>670.51</v>
      </c>
      <c r="N3471" s="11">
        <v>1746.35</v>
      </c>
      <c r="O3471" s="11">
        <v>3563.15</v>
      </c>
      <c r="P3471" s="11">
        <v>288</v>
      </c>
      <c r="Q3471" s="11">
        <v>808.79</v>
      </c>
      <c r="R3471" s="11">
        <v>1097.78</v>
      </c>
      <c r="S3471" s="11">
        <v>860.18</v>
      </c>
      <c r="T3471" s="10">
        <v>13432.31</v>
      </c>
    </row>
    <row r="3472" spans="1:20" ht="23.25" thickBot="1" x14ac:dyDescent="0.3">
      <c r="A3472" s="4" t="s">
        <v>710</v>
      </c>
      <c r="B3472" s="4" t="s">
        <v>711</v>
      </c>
      <c r="C3472" s="4" t="s">
        <v>712</v>
      </c>
      <c r="D3472" s="4" t="s">
        <v>713</v>
      </c>
      <c r="E3472" s="4" t="s">
        <v>714</v>
      </c>
      <c r="F3472" s="4" t="s">
        <v>217</v>
      </c>
      <c r="G3472" s="4" t="s">
        <v>218</v>
      </c>
      <c r="H3472" s="8"/>
      <c r="I3472" s="9">
        <v>10</v>
      </c>
      <c r="J3472" s="8"/>
      <c r="K3472" s="8"/>
      <c r="L3472" s="8"/>
      <c r="M3472" s="9">
        <v>9.14</v>
      </c>
      <c r="N3472" s="9">
        <v>88.25</v>
      </c>
      <c r="O3472" s="9">
        <v>1.25</v>
      </c>
      <c r="P3472" s="8"/>
      <c r="Q3472" s="8"/>
      <c r="R3472" s="8"/>
      <c r="S3472" s="8"/>
      <c r="T3472" s="10">
        <v>108.64</v>
      </c>
    </row>
    <row r="3473" spans="1:20" ht="23.25" thickBot="1" x14ac:dyDescent="0.3">
      <c r="A3473" s="4" t="s">
        <v>710</v>
      </c>
      <c r="B3473" s="4" t="s">
        <v>711</v>
      </c>
      <c r="C3473" s="4" t="s">
        <v>712</v>
      </c>
      <c r="D3473" s="4" t="s">
        <v>713</v>
      </c>
      <c r="E3473" s="4" t="s">
        <v>714</v>
      </c>
      <c r="F3473" s="4" t="s">
        <v>146</v>
      </c>
      <c r="G3473" s="4" t="s">
        <v>147</v>
      </c>
      <c r="H3473" s="11">
        <v>1264.0999999999999</v>
      </c>
      <c r="I3473" s="11">
        <v>1305.8399999999999</v>
      </c>
      <c r="J3473" s="11">
        <v>4293.5600000000004</v>
      </c>
      <c r="K3473" s="11">
        <v>3259.65</v>
      </c>
      <c r="L3473" s="11">
        <v>2645.88</v>
      </c>
      <c r="M3473" s="11">
        <v>2858.15</v>
      </c>
      <c r="N3473" s="12"/>
      <c r="O3473" s="11">
        <v>529.5</v>
      </c>
      <c r="P3473" s="11">
        <v>613.5</v>
      </c>
      <c r="Q3473" s="11">
        <v>2614.79</v>
      </c>
      <c r="R3473" s="11">
        <v>630.21</v>
      </c>
      <c r="S3473" s="11">
        <v>1463</v>
      </c>
      <c r="T3473" s="10">
        <v>21478.18</v>
      </c>
    </row>
    <row r="3474" spans="1:20" ht="23.25" thickBot="1" x14ac:dyDescent="0.3">
      <c r="A3474" s="4" t="s">
        <v>710</v>
      </c>
      <c r="B3474" s="4" t="s">
        <v>711</v>
      </c>
      <c r="C3474" s="4" t="s">
        <v>712</v>
      </c>
      <c r="D3474" s="4" t="s">
        <v>713</v>
      </c>
      <c r="E3474" s="4" t="s">
        <v>714</v>
      </c>
      <c r="F3474" s="4" t="s">
        <v>148</v>
      </c>
      <c r="G3474" s="4" t="s">
        <v>149</v>
      </c>
      <c r="H3474" s="8"/>
      <c r="I3474" s="9">
        <v>198.98</v>
      </c>
      <c r="J3474" s="9">
        <v>9.5</v>
      </c>
      <c r="K3474" s="8"/>
      <c r="L3474" s="8"/>
      <c r="M3474" s="8"/>
      <c r="N3474" s="8"/>
      <c r="O3474" s="8"/>
      <c r="P3474" s="8"/>
      <c r="Q3474" s="9">
        <v>267.06</v>
      </c>
      <c r="R3474" s="8"/>
      <c r="S3474" s="8"/>
      <c r="T3474" s="10">
        <v>475.54</v>
      </c>
    </row>
    <row r="3475" spans="1:20" ht="23.25" thickBot="1" x14ac:dyDescent="0.3">
      <c r="A3475" s="4" t="s">
        <v>710</v>
      </c>
      <c r="B3475" s="4" t="s">
        <v>711</v>
      </c>
      <c r="C3475" s="4" t="s">
        <v>712</v>
      </c>
      <c r="D3475" s="4" t="s">
        <v>713</v>
      </c>
      <c r="E3475" s="4" t="s">
        <v>714</v>
      </c>
      <c r="F3475" s="4" t="s">
        <v>150</v>
      </c>
      <c r="G3475" s="4" t="s">
        <v>151</v>
      </c>
      <c r="H3475" s="12"/>
      <c r="I3475" s="12"/>
      <c r="J3475" s="12"/>
      <c r="K3475" s="12"/>
      <c r="L3475" s="11">
        <v>67.5</v>
      </c>
      <c r="M3475" s="11">
        <v>78.989999999999995</v>
      </c>
      <c r="N3475" s="12"/>
      <c r="O3475" s="12"/>
      <c r="P3475" s="12"/>
      <c r="Q3475" s="12"/>
      <c r="R3475" s="12"/>
      <c r="S3475" s="11">
        <v>300</v>
      </c>
      <c r="T3475" s="10">
        <v>446.49</v>
      </c>
    </row>
    <row r="3476" spans="1:20" ht="23.25" thickBot="1" x14ac:dyDescent="0.3">
      <c r="A3476" s="4" t="s">
        <v>710</v>
      </c>
      <c r="B3476" s="4" t="s">
        <v>711</v>
      </c>
      <c r="C3476" s="4" t="s">
        <v>712</v>
      </c>
      <c r="D3476" s="4" t="s">
        <v>713</v>
      </c>
      <c r="E3476" s="4" t="s">
        <v>714</v>
      </c>
      <c r="F3476" s="4" t="s">
        <v>152</v>
      </c>
      <c r="G3476" s="4" t="s">
        <v>153</v>
      </c>
      <c r="H3476" s="8"/>
      <c r="I3476" s="8"/>
      <c r="J3476" s="8"/>
      <c r="K3476" s="9">
        <v>116.98</v>
      </c>
      <c r="L3476" s="9">
        <v>85</v>
      </c>
      <c r="M3476" s="9">
        <v>18.989999999999998</v>
      </c>
      <c r="N3476" s="8"/>
      <c r="O3476" s="8"/>
      <c r="P3476" s="8"/>
      <c r="Q3476" s="9">
        <v>80.41</v>
      </c>
      <c r="R3476" s="8"/>
      <c r="S3476" s="9">
        <v>102.14</v>
      </c>
      <c r="T3476" s="10">
        <v>403.52</v>
      </c>
    </row>
    <row r="3477" spans="1:20" ht="23.25" thickBot="1" x14ac:dyDescent="0.3">
      <c r="A3477" s="4" t="s">
        <v>710</v>
      </c>
      <c r="B3477" s="4" t="s">
        <v>717</v>
      </c>
      <c r="C3477" s="4" t="s">
        <v>718</v>
      </c>
      <c r="D3477" s="4" t="s">
        <v>719</v>
      </c>
      <c r="E3477" s="4" t="s">
        <v>720</v>
      </c>
      <c r="F3477" s="4" t="s">
        <v>118</v>
      </c>
      <c r="G3477" s="4" t="s">
        <v>119</v>
      </c>
      <c r="H3477" s="12"/>
      <c r="I3477" s="12"/>
      <c r="J3477" s="12"/>
      <c r="K3477" s="12"/>
      <c r="L3477" s="12"/>
      <c r="M3477" s="12"/>
      <c r="N3477" s="12"/>
      <c r="O3477" s="12"/>
      <c r="P3477" s="12"/>
      <c r="Q3477" s="12"/>
      <c r="R3477" s="12"/>
      <c r="S3477" s="11">
        <v>548.73</v>
      </c>
      <c r="T3477" s="10">
        <v>548.73</v>
      </c>
    </row>
    <row r="3478" spans="1:20" ht="23.25" thickBot="1" x14ac:dyDescent="0.3">
      <c r="A3478" s="4" t="s">
        <v>710</v>
      </c>
      <c r="B3478" s="4" t="s">
        <v>717</v>
      </c>
      <c r="C3478" s="4" t="s">
        <v>718</v>
      </c>
      <c r="D3478" s="4" t="s">
        <v>719</v>
      </c>
      <c r="E3478" s="4" t="s">
        <v>720</v>
      </c>
      <c r="F3478" s="4" t="s">
        <v>120</v>
      </c>
      <c r="G3478" s="4" t="s">
        <v>121</v>
      </c>
      <c r="H3478" s="8"/>
      <c r="I3478" s="8"/>
      <c r="J3478" s="8"/>
      <c r="K3478" s="8"/>
      <c r="L3478" s="8"/>
      <c r="M3478" s="8"/>
      <c r="N3478" s="8"/>
      <c r="O3478" s="8"/>
      <c r="P3478" s="8"/>
      <c r="Q3478" s="8"/>
      <c r="R3478" s="8"/>
      <c r="S3478" s="9">
        <v>722.72</v>
      </c>
      <c r="T3478" s="10">
        <v>722.72</v>
      </c>
    </row>
    <row r="3479" spans="1:20" ht="23.25" thickBot="1" x14ac:dyDescent="0.3">
      <c r="A3479" s="4" t="s">
        <v>710</v>
      </c>
      <c r="B3479" s="4" t="s">
        <v>717</v>
      </c>
      <c r="C3479" s="4" t="s">
        <v>718</v>
      </c>
      <c r="D3479" s="4" t="s">
        <v>719</v>
      </c>
      <c r="E3479" s="4" t="s">
        <v>720</v>
      </c>
      <c r="F3479" s="4" t="s">
        <v>122</v>
      </c>
      <c r="G3479" s="4" t="s">
        <v>123</v>
      </c>
      <c r="H3479" s="12"/>
      <c r="I3479" s="12"/>
      <c r="J3479" s="12"/>
      <c r="K3479" s="12"/>
      <c r="L3479" s="12"/>
      <c r="M3479" s="12"/>
      <c r="N3479" s="12"/>
      <c r="O3479" s="12"/>
      <c r="P3479" s="12"/>
      <c r="Q3479" s="12"/>
      <c r="R3479" s="12"/>
      <c r="S3479" s="11">
        <v>100.13</v>
      </c>
      <c r="T3479" s="10">
        <v>100.13</v>
      </c>
    </row>
    <row r="3480" spans="1:20" ht="23.25" thickBot="1" x14ac:dyDescent="0.3">
      <c r="A3480" s="4" t="s">
        <v>710</v>
      </c>
      <c r="B3480" s="4" t="s">
        <v>717</v>
      </c>
      <c r="C3480" s="4" t="s">
        <v>718</v>
      </c>
      <c r="D3480" s="4" t="s">
        <v>719</v>
      </c>
      <c r="E3480" s="4" t="s">
        <v>720</v>
      </c>
      <c r="F3480" s="4" t="s">
        <v>44</v>
      </c>
      <c r="G3480" s="4" t="s">
        <v>45</v>
      </c>
      <c r="H3480" s="8"/>
      <c r="I3480" s="8"/>
      <c r="J3480" s="8"/>
      <c r="K3480" s="8"/>
      <c r="L3480" s="8"/>
      <c r="M3480" s="8"/>
      <c r="N3480" s="8"/>
      <c r="O3480" s="8"/>
      <c r="P3480" s="8"/>
      <c r="Q3480" s="8"/>
      <c r="R3480" s="8"/>
      <c r="S3480" s="9">
        <v>1286.03</v>
      </c>
      <c r="T3480" s="10">
        <v>1286.03</v>
      </c>
    </row>
    <row r="3481" spans="1:20" ht="23.25" thickBot="1" x14ac:dyDescent="0.3">
      <c r="A3481" s="4" t="s">
        <v>710</v>
      </c>
      <c r="B3481" s="4" t="s">
        <v>717</v>
      </c>
      <c r="C3481" s="4" t="s">
        <v>718</v>
      </c>
      <c r="D3481" s="4" t="s">
        <v>719</v>
      </c>
      <c r="E3481" s="4" t="s">
        <v>720</v>
      </c>
      <c r="F3481" s="4" t="s">
        <v>130</v>
      </c>
      <c r="G3481" s="4" t="s">
        <v>131</v>
      </c>
      <c r="H3481" s="12"/>
      <c r="I3481" s="12"/>
      <c r="J3481" s="12"/>
      <c r="K3481" s="12"/>
      <c r="L3481" s="12"/>
      <c r="M3481" s="12"/>
      <c r="N3481" s="12"/>
      <c r="O3481" s="12"/>
      <c r="P3481" s="12"/>
      <c r="Q3481" s="12"/>
      <c r="R3481" s="12"/>
      <c r="S3481" s="11">
        <v>13.22</v>
      </c>
      <c r="T3481" s="10">
        <v>13.22</v>
      </c>
    </row>
    <row r="3482" spans="1:20" ht="23.25" thickBot="1" x14ac:dyDescent="0.3">
      <c r="A3482" s="4" t="s">
        <v>710</v>
      </c>
      <c r="B3482" s="4" t="s">
        <v>717</v>
      </c>
      <c r="C3482" s="4" t="s">
        <v>718</v>
      </c>
      <c r="D3482" s="4" t="s">
        <v>719</v>
      </c>
      <c r="E3482" s="4" t="s">
        <v>720</v>
      </c>
      <c r="F3482" s="4" t="s">
        <v>136</v>
      </c>
      <c r="G3482" s="4" t="s">
        <v>137</v>
      </c>
      <c r="H3482" s="8"/>
      <c r="I3482" s="8"/>
      <c r="J3482" s="8"/>
      <c r="K3482" s="8"/>
      <c r="L3482" s="8"/>
      <c r="M3482" s="8"/>
      <c r="N3482" s="8"/>
      <c r="O3482" s="8"/>
      <c r="P3482" s="8"/>
      <c r="Q3482" s="8"/>
      <c r="R3482" s="8"/>
      <c r="S3482" s="9">
        <v>19.77</v>
      </c>
      <c r="T3482" s="10">
        <v>19.77</v>
      </c>
    </row>
    <row r="3483" spans="1:20" ht="23.25" thickBot="1" x14ac:dyDescent="0.3">
      <c r="A3483" s="4" t="s">
        <v>710</v>
      </c>
      <c r="B3483" s="4" t="s">
        <v>717</v>
      </c>
      <c r="C3483" s="4" t="s">
        <v>718</v>
      </c>
      <c r="D3483" s="4" t="s">
        <v>719</v>
      </c>
      <c r="E3483" s="4" t="s">
        <v>720</v>
      </c>
      <c r="F3483" s="4" t="s">
        <v>144</v>
      </c>
      <c r="G3483" s="4" t="s">
        <v>145</v>
      </c>
      <c r="H3483" s="12"/>
      <c r="I3483" s="12"/>
      <c r="J3483" s="12"/>
      <c r="K3483" s="12"/>
      <c r="L3483" s="12"/>
      <c r="M3483" s="12"/>
      <c r="N3483" s="12"/>
      <c r="O3483" s="12"/>
      <c r="P3483" s="12"/>
      <c r="Q3483" s="12"/>
      <c r="R3483" s="12"/>
      <c r="S3483" s="11">
        <v>664.74</v>
      </c>
      <c r="T3483" s="10">
        <v>664.74</v>
      </c>
    </row>
    <row r="3484" spans="1:20" ht="23.25" thickBot="1" x14ac:dyDescent="0.3">
      <c r="A3484" s="4" t="s">
        <v>710</v>
      </c>
      <c r="B3484" s="4" t="s">
        <v>717</v>
      </c>
      <c r="C3484" s="4" t="s">
        <v>718</v>
      </c>
      <c r="D3484" s="4" t="s">
        <v>719</v>
      </c>
      <c r="E3484" s="4" t="s">
        <v>720</v>
      </c>
      <c r="F3484" s="4" t="s">
        <v>217</v>
      </c>
      <c r="G3484" s="4" t="s">
        <v>218</v>
      </c>
      <c r="H3484" s="8"/>
      <c r="I3484" s="8"/>
      <c r="J3484" s="8"/>
      <c r="K3484" s="8"/>
      <c r="L3484" s="8"/>
      <c r="M3484" s="8"/>
      <c r="N3484" s="8"/>
      <c r="O3484" s="8"/>
      <c r="P3484" s="8"/>
      <c r="Q3484" s="8"/>
      <c r="R3484" s="8"/>
      <c r="S3484" s="9">
        <v>135.33000000000001</v>
      </c>
      <c r="T3484" s="10">
        <v>135.33000000000001</v>
      </c>
    </row>
    <row r="3485" spans="1:20" ht="23.25" thickBot="1" x14ac:dyDescent="0.3">
      <c r="A3485" s="4" t="s">
        <v>710</v>
      </c>
      <c r="B3485" s="4" t="s">
        <v>717</v>
      </c>
      <c r="C3485" s="4" t="s">
        <v>718</v>
      </c>
      <c r="D3485" s="4" t="s">
        <v>719</v>
      </c>
      <c r="E3485" s="4" t="s">
        <v>720</v>
      </c>
      <c r="F3485" s="4" t="s">
        <v>146</v>
      </c>
      <c r="G3485" s="4" t="s">
        <v>147</v>
      </c>
      <c r="H3485" s="12"/>
      <c r="I3485" s="11">
        <v>286.10000000000002</v>
      </c>
      <c r="J3485" s="12"/>
      <c r="K3485" s="12"/>
      <c r="L3485" s="12"/>
      <c r="M3485" s="12"/>
      <c r="N3485" s="12"/>
      <c r="O3485" s="11">
        <v>444.9</v>
      </c>
      <c r="P3485" s="12"/>
      <c r="Q3485" s="12"/>
      <c r="R3485" s="12"/>
      <c r="S3485" s="11">
        <v>1140.55</v>
      </c>
      <c r="T3485" s="10">
        <v>1871.55</v>
      </c>
    </row>
    <row r="3486" spans="1:20" ht="23.25" thickBot="1" x14ac:dyDescent="0.3">
      <c r="A3486" s="4" t="s">
        <v>710</v>
      </c>
      <c r="B3486" s="4" t="s">
        <v>717</v>
      </c>
      <c r="C3486" s="4" t="s">
        <v>718</v>
      </c>
      <c r="D3486" s="4" t="s">
        <v>721</v>
      </c>
      <c r="E3486" s="4" t="s">
        <v>722</v>
      </c>
      <c r="F3486" s="4" t="s">
        <v>144</v>
      </c>
      <c r="G3486" s="4" t="s">
        <v>145</v>
      </c>
      <c r="H3486" s="8"/>
      <c r="I3486" s="8"/>
      <c r="J3486" s="8"/>
      <c r="K3486" s="8"/>
      <c r="L3486" s="8"/>
      <c r="M3486" s="8"/>
      <c r="N3486" s="8"/>
      <c r="O3486" s="8"/>
      <c r="P3486" s="8"/>
      <c r="Q3486" s="8"/>
      <c r="R3486" s="8"/>
      <c r="S3486" s="9">
        <v>696.63</v>
      </c>
      <c r="T3486" s="10">
        <v>696.63</v>
      </c>
    </row>
    <row r="3487" spans="1:20" ht="23.25" thickBot="1" x14ac:dyDescent="0.3">
      <c r="A3487" s="4" t="s">
        <v>710</v>
      </c>
      <c r="B3487" s="4" t="s">
        <v>717</v>
      </c>
      <c r="C3487" s="4" t="s">
        <v>718</v>
      </c>
      <c r="D3487" s="4" t="s">
        <v>721</v>
      </c>
      <c r="E3487" s="4" t="s">
        <v>722</v>
      </c>
      <c r="F3487" s="4" t="s">
        <v>152</v>
      </c>
      <c r="G3487" s="4" t="s">
        <v>153</v>
      </c>
      <c r="H3487" s="12"/>
      <c r="I3487" s="12"/>
      <c r="J3487" s="12"/>
      <c r="K3487" s="12"/>
      <c r="L3487" s="12"/>
      <c r="M3487" s="12"/>
      <c r="N3487" s="12"/>
      <c r="O3487" s="12"/>
      <c r="P3487" s="12"/>
      <c r="Q3487" s="12"/>
      <c r="R3487" s="12"/>
      <c r="S3487" s="11">
        <v>121.1</v>
      </c>
      <c r="T3487" s="10">
        <v>121.1</v>
      </c>
    </row>
    <row r="3488" spans="1:20" ht="23.25" thickBot="1" x14ac:dyDescent="0.3">
      <c r="A3488" s="4" t="s">
        <v>710</v>
      </c>
      <c r="B3488" s="4" t="s">
        <v>717</v>
      </c>
      <c r="C3488" s="4" t="s">
        <v>718</v>
      </c>
      <c r="D3488" s="4" t="s">
        <v>723</v>
      </c>
      <c r="E3488" s="4" t="s">
        <v>724</v>
      </c>
      <c r="F3488" s="4" t="s">
        <v>110</v>
      </c>
      <c r="G3488" s="4" t="s">
        <v>111</v>
      </c>
      <c r="H3488" s="8"/>
      <c r="I3488" s="8"/>
      <c r="J3488" s="8"/>
      <c r="K3488" s="8"/>
      <c r="L3488" s="8"/>
      <c r="M3488" s="8"/>
      <c r="N3488" s="8"/>
      <c r="O3488" s="8"/>
      <c r="P3488" s="8"/>
      <c r="Q3488" s="8"/>
      <c r="R3488" s="8"/>
      <c r="S3488" s="9">
        <v>31575.18</v>
      </c>
      <c r="T3488" s="10">
        <v>31575.18</v>
      </c>
    </row>
    <row r="3489" spans="1:20" ht="23.25" thickBot="1" x14ac:dyDescent="0.3">
      <c r="A3489" s="4" t="s">
        <v>710</v>
      </c>
      <c r="B3489" s="4" t="s">
        <v>717</v>
      </c>
      <c r="C3489" s="4" t="s">
        <v>718</v>
      </c>
      <c r="D3489" s="4" t="s">
        <v>723</v>
      </c>
      <c r="E3489" s="4" t="s">
        <v>724</v>
      </c>
      <c r="F3489" s="4" t="s">
        <v>88</v>
      </c>
      <c r="G3489" s="4" t="s">
        <v>89</v>
      </c>
      <c r="H3489" s="12"/>
      <c r="I3489" s="12"/>
      <c r="J3489" s="12"/>
      <c r="K3489" s="12"/>
      <c r="L3489" s="12"/>
      <c r="M3489" s="12"/>
      <c r="N3489" s="12"/>
      <c r="O3489" s="12"/>
      <c r="P3489" s="12"/>
      <c r="Q3489" s="12"/>
      <c r="R3489" s="12"/>
      <c r="S3489" s="11">
        <v>4341.33</v>
      </c>
      <c r="T3489" s="10">
        <v>4341.33</v>
      </c>
    </row>
    <row r="3490" spans="1:20" ht="23.25" thickBot="1" x14ac:dyDescent="0.3">
      <c r="A3490" s="4" t="s">
        <v>710</v>
      </c>
      <c r="B3490" s="4" t="s">
        <v>717</v>
      </c>
      <c r="C3490" s="4" t="s">
        <v>718</v>
      </c>
      <c r="D3490" s="4" t="s">
        <v>723</v>
      </c>
      <c r="E3490" s="4" t="s">
        <v>724</v>
      </c>
      <c r="F3490" s="4" t="s">
        <v>90</v>
      </c>
      <c r="G3490" s="4" t="s">
        <v>91</v>
      </c>
      <c r="H3490" s="8"/>
      <c r="I3490" s="8"/>
      <c r="J3490" s="8"/>
      <c r="K3490" s="8"/>
      <c r="L3490" s="8"/>
      <c r="M3490" s="8"/>
      <c r="N3490" s="8"/>
      <c r="O3490" s="8"/>
      <c r="P3490" s="8"/>
      <c r="Q3490" s="8"/>
      <c r="R3490" s="8"/>
      <c r="S3490" s="9">
        <v>16588.990000000002</v>
      </c>
      <c r="T3490" s="10">
        <v>16588.990000000002</v>
      </c>
    </row>
    <row r="3491" spans="1:20" ht="23.25" thickBot="1" x14ac:dyDescent="0.3">
      <c r="A3491" s="4" t="s">
        <v>710</v>
      </c>
      <c r="B3491" s="4" t="s">
        <v>717</v>
      </c>
      <c r="C3491" s="4" t="s">
        <v>718</v>
      </c>
      <c r="D3491" s="4" t="s">
        <v>723</v>
      </c>
      <c r="E3491" s="4" t="s">
        <v>724</v>
      </c>
      <c r="F3491" s="4" t="s">
        <v>120</v>
      </c>
      <c r="G3491" s="4" t="s">
        <v>121</v>
      </c>
      <c r="H3491" s="12"/>
      <c r="I3491" s="12"/>
      <c r="J3491" s="12"/>
      <c r="K3491" s="12"/>
      <c r="L3491" s="12"/>
      <c r="M3491" s="12"/>
      <c r="N3491" s="12"/>
      <c r="O3491" s="12"/>
      <c r="P3491" s="12"/>
      <c r="Q3491" s="12"/>
      <c r="R3491" s="12"/>
      <c r="S3491" s="11">
        <v>408.97</v>
      </c>
      <c r="T3491" s="10">
        <v>408.97</v>
      </c>
    </row>
    <row r="3492" spans="1:20" ht="23.25" thickBot="1" x14ac:dyDescent="0.3">
      <c r="A3492" s="4" t="s">
        <v>710</v>
      </c>
      <c r="B3492" s="4" t="s">
        <v>717</v>
      </c>
      <c r="C3492" s="4" t="s">
        <v>718</v>
      </c>
      <c r="D3492" s="4" t="s">
        <v>723</v>
      </c>
      <c r="E3492" s="4" t="s">
        <v>724</v>
      </c>
      <c r="F3492" s="4" t="s">
        <v>130</v>
      </c>
      <c r="G3492" s="4" t="s">
        <v>131</v>
      </c>
      <c r="H3492" s="8"/>
      <c r="I3492" s="8"/>
      <c r="J3492" s="8"/>
      <c r="K3492" s="8"/>
      <c r="L3492" s="8"/>
      <c r="M3492" s="8"/>
      <c r="N3492" s="8"/>
      <c r="O3492" s="8"/>
      <c r="P3492" s="8"/>
      <c r="Q3492" s="8"/>
      <c r="R3492" s="8"/>
      <c r="S3492" s="9">
        <v>51.95</v>
      </c>
      <c r="T3492" s="10">
        <v>51.95</v>
      </c>
    </row>
    <row r="3493" spans="1:20" ht="23.25" thickBot="1" x14ac:dyDescent="0.3">
      <c r="A3493" s="4" t="s">
        <v>710</v>
      </c>
      <c r="B3493" s="4" t="s">
        <v>717</v>
      </c>
      <c r="C3493" s="4" t="s">
        <v>718</v>
      </c>
      <c r="D3493" s="4" t="s">
        <v>723</v>
      </c>
      <c r="E3493" s="4" t="s">
        <v>724</v>
      </c>
      <c r="F3493" s="4" t="s">
        <v>144</v>
      </c>
      <c r="G3493" s="4" t="s">
        <v>145</v>
      </c>
      <c r="H3493" s="12"/>
      <c r="I3493" s="12"/>
      <c r="J3493" s="12"/>
      <c r="K3493" s="12"/>
      <c r="L3493" s="12"/>
      <c r="M3493" s="12"/>
      <c r="N3493" s="12"/>
      <c r="O3493" s="12"/>
      <c r="P3493" s="12"/>
      <c r="Q3493" s="12"/>
      <c r="R3493" s="12"/>
      <c r="S3493" s="11">
        <v>261.19</v>
      </c>
      <c r="T3493" s="10">
        <v>261.19</v>
      </c>
    </row>
    <row r="3494" spans="1:20" ht="23.25" thickBot="1" x14ac:dyDescent="0.3">
      <c r="A3494" s="4" t="s">
        <v>710</v>
      </c>
      <c r="B3494" s="4" t="s">
        <v>717</v>
      </c>
      <c r="C3494" s="4" t="s">
        <v>718</v>
      </c>
      <c r="D3494" s="4" t="s">
        <v>723</v>
      </c>
      <c r="E3494" s="4" t="s">
        <v>724</v>
      </c>
      <c r="F3494" s="4" t="s">
        <v>146</v>
      </c>
      <c r="G3494" s="4" t="s">
        <v>147</v>
      </c>
      <c r="H3494" s="8"/>
      <c r="I3494" s="8"/>
      <c r="J3494" s="8"/>
      <c r="K3494" s="8"/>
      <c r="L3494" s="8"/>
      <c r="M3494" s="8"/>
      <c r="N3494" s="8"/>
      <c r="O3494" s="8"/>
      <c r="P3494" s="8"/>
      <c r="Q3494" s="8"/>
      <c r="R3494" s="8"/>
      <c r="S3494" s="9">
        <v>1766.78</v>
      </c>
      <c r="T3494" s="10">
        <v>1766.78</v>
      </c>
    </row>
    <row r="3495" spans="1:20" ht="23.25" thickBot="1" x14ac:dyDescent="0.3">
      <c r="A3495" s="4" t="s">
        <v>710</v>
      </c>
      <c r="B3495" s="4" t="s">
        <v>717</v>
      </c>
      <c r="C3495" s="4" t="s">
        <v>718</v>
      </c>
      <c r="D3495" s="4" t="s">
        <v>723</v>
      </c>
      <c r="E3495" s="4" t="s">
        <v>724</v>
      </c>
      <c r="F3495" s="4" t="s">
        <v>148</v>
      </c>
      <c r="G3495" s="4" t="s">
        <v>149</v>
      </c>
      <c r="H3495" s="12"/>
      <c r="I3495" s="12"/>
      <c r="J3495" s="12"/>
      <c r="K3495" s="12"/>
      <c r="L3495" s="12"/>
      <c r="M3495" s="12"/>
      <c r="N3495" s="12"/>
      <c r="O3495" s="12"/>
      <c r="P3495" s="12"/>
      <c r="Q3495" s="12"/>
      <c r="R3495" s="12"/>
      <c r="S3495" s="11">
        <v>117.85</v>
      </c>
      <c r="T3495" s="10">
        <v>117.85</v>
      </c>
    </row>
    <row r="3496" spans="1:20" ht="23.25" thickBot="1" x14ac:dyDescent="0.3">
      <c r="A3496" s="4" t="s">
        <v>710</v>
      </c>
      <c r="B3496" s="4" t="s">
        <v>717</v>
      </c>
      <c r="C3496" s="4" t="s">
        <v>718</v>
      </c>
      <c r="D3496" s="4" t="s">
        <v>723</v>
      </c>
      <c r="E3496" s="4" t="s">
        <v>724</v>
      </c>
      <c r="F3496" s="4" t="s">
        <v>150</v>
      </c>
      <c r="G3496" s="4" t="s">
        <v>151</v>
      </c>
      <c r="H3496" s="8"/>
      <c r="I3496" s="8"/>
      <c r="J3496" s="8"/>
      <c r="K3496" s="8"/>
      <c r="L3496" s="8"/>
      <c r="M3496" s="8"/>
      <c r="N3496" s="8"/>
      <c r="O3496" s="8"/>
      <c r="P3496" s="8"/>
      <c r="Q3496" s="8"/>
      <c r="R3496" s="8"/>
      <c r="S3496" s="9">
        <v>50.25</v>
      </c>
      <c r="T3496" s="10">
        <v>50.25</v>
      </c>
    </row>
    <row r="3497" spans="1:20" ht="15.75" thickBot="1" x14ac:dyDescent="0.3">
      <c r="A3497" s="4" t="s">
        <v>710</v>
      </c>
      <c r="B3497" s="4" t="s">
        <v>717</v>
      </c>
      <c r="C3497" s="4" t="s">
        <v>718</v>
      </c>
      <c r="D3497" s="4" t="s">
        <v>725</v>
      </c>
      <c r="E3497" s="4" t="s">
        <v>726</v>
      </c>
      <c r="F3497" s="4" t="s">
        <v>110</v>
      </c>
      <c r="G3497" s="4" t="s">
        <v>111</v>
      </c>
      <c r="H3497" s="12"/>
      <c r="I3497" s="12"/>
      <c r="J3497" s="12"/>
      <c r="K3497" s="12"/>
      <c r="L3497" s="12"/>
      <c r="M3497" s="12"/>
      <c r="N3497" s="12"/>
      <c r="O3497" s="12"/>
      <c r="P3497" s="12"/>
      <c r="Q3497" s="12"/>
      <c r="R3497" s="12"/>
      <c r="S3497" s="11">
        <v>200984.33</v>
      </c>
      <c r="T3497" s="10">
        <v>200984.33</v>
      </c>
    </row>
    <row r="3498" spans="1:20" ht="15.75" thickBot="1" x14ac:dyDescent="0.3">
      <c r="A3498" s="4" t="s">
        <v>710</v>
      </c>
      <c r="B3498" s="4" t="s">
        <v>717</v>
      </c>
      <c r="C3498" s="4" t="s">
        <v>718</v>
      </c>
      <c r="D3498" s="4" t="s">
        <v>725</v>
      </c>
      <c r="E3498" s="4" t="s">
        <v>726</v>
      </c>
      <c r="F3498" s="4" t="s">
        <v>88</v>
      </c>
      <c r="G3498" s="4" t="s">
        <v>89</v>
      </c>
      <c r="H3498" s="8"/>
      <c r="I3498" s="8"/>
      <c r="J3498" s="8"/>
      <c r="K3498" s="8"/>
      <c r="L3498" s="8"/>
      <c r="M3498" s="8"/>
      <c r="N3498" s="8"/>
      <c r="O3498" s="8"/>
      <c r="P3498" s="8"/>
      <c r="Q3498" s="8"/>
      <c r="R3498" s="8"/>
      <c r="S3498" s="9">
        <v>30811.8</v>
      </c>
      <c r="T3498" s="10">
        <v>30811.8</v>
      </c>
    </row>
    <row r="3499" spans="1:20" ht="15.75" thickBot="1" x14ac:dyDescent="0.3">
      <c r="A3499" s="4" t="s">
        <v>710</v>
      </c>
      <c r="B3499" s="4" t="s">
        <v>717</v>
      </c>
      <c r="C3499" s="4" t="s">
        <v>718</v>
      </c>
      <c r="D3499" s="4" t="s">
        <v>725</v>
      </c>
      <c r="E3499" s="4" t="s">
        <v>726</v>
      </c>
      <c r="F3499" s="4" t="s">
        <v>90</v>
      </c>
      <c r="G3499" s="4" t="s">
        <v>91</v>
      </c>
      <c r="H3499" s="12"/>
      <c r="I3499" s="12"/>
      <c r="J3499" s="12"/>
      <c r="K3499" s="12"/>
      <c r="L3499" s="12"/>
      <c r="M3499" s="12"/>
      <c r="N3499" s="12"/>
      <c r="O3499" s="12"/>
      <c r="P3499" s="12"/>
      <c r="Q3499" s="12"/>
      <c r="R3499" s="12"/>
      <c r="S3499" s="11">
        <v>119473.53</v>
      </c>
      <c r="T3499" s="10">
        <v>119473.53</v>
      </c>
    </row>
    <row r="3500" spans="1:20" ht="15.75" thickBot="1" x14ac:dyDescent="0.3">
      <c r="A3500" s="4" t="s">
        <v>710</v>
      </c>
      <c r="B3500" s="4" t="s">
        <v>717</v>
      </c>
      <c r="C3500" s="4" t="s">
        <v>718</v>
      </c>
      <c r="D3500" s="4" t="s">
        <v>725</v>
      </c>
      <c r="E3500" s="4" t="s">
        <v>726</v>
      </c>
      <c r="F3500" s="4" t="s">
        <v>118</v>
      </c>
      <c r="G3500" s="4" t="s">
        <v>119</v>
      </c>
      <c r="H3500" s="8"/>
      <c r="I3500" s="8"/>
      <c r="J3500" s="8"/>
      <c r="K3500" s="8"/>
      <c r="L3500" s="8"/>
      <c r="M3500" s="8"/>
      <c r="N3500" s="8"/>
      <c r="O3500" s="8"/>
      <c r="P3500" s="8"/>
      <c r="Q3500" s="8"/>
      <c r="R3500" s="8"/>
      <c r="S3500" s="9">
        <v>334.33</v>
      </c>
      <c r="T3500" s="10">
        <v>334.33</v>
      </c>
    </row>
    <row r="3501" spans="1:20" ht="15.75" thickBot="1" x14ac:dyDescent="0.3">
      <c r="A3501" s="4" t="s">
        <v>710</v>
      </c>
      <c r="B3501" s="4" t="s">
        <v>717</v>
      </c>
      <c r="C3501" s="4" t="s">
        <v>718</v>
      </c>
      <c r="D3501" s="4" t="s">
        <v>725</v>
      </c>
      <c r="E3501" s="4" t="s">
        <v>726</v>
      </c>
      <c r="F3501" s="4" t="s">
        <v>120</v>
      </c>
      <c r="G3501" s="4" t="s">
        <v>121</v>
      </c>
      <c r="H3501" s="12"/>
      <c r="I3501" s="12"/>
      <c r="J3501" s="12"/>
      <c r="K3501" s="12"/>
      <c r="L3501" s="12"/>
      <c r="M3501" s="12"/>
      <c r="N3501" s="12"/>
      <c r="O3501" s="12"/>
      <c r="P3501" s="12"/>
      <c r="Q3501" s="12"/>
      <c r="R3501" s="12"/>
      <c r="S3501" s="11">
        <v>6833.69</v>
      </c>
      <c r="T3501" s="10">
        <v>6833.69</v>
      </c>
    </row>
    <row r="3502" spans="1:20" ht="15.75" thickBot="1" x14ac:dyDescent="0.3">
      <c r="A3502" s="4" t="s">
        <v>710</v>
      </c>
      <c r="B3502" s="4" t="s">
        <v>717</v>
      </c>
      <c r="C3502" s="4" t="s">
        <v>718</v>
      </c>
      <c r="D3502" s="4" t="s">
        <v>725</v>
      </c>
      <c r="E3502" s="4" t="s">
        <v>726</v>
      </c>
      <c r="F3502" s="4" t="s">
        <v>122</v>
      </c>
      <c r="G3502" s="4" t="s">
        <v>123</v>
      </c>
      <c r="H3502" s="8"/>
      <c r="I3502" s="8"/>
      <c r="J3502" s="8"/>
      <c r="K3502" s="8"/>
      <c r="L3502" s="8"/>
      <c r="M3502" s="8"/>
      <c r="N3502" s="8"/>
      <c r="O3502" s="8"/>
      <c r="P3502" s="8"/>
      <c r="Q3502" s="8"/>
      <c r="R3502" s="8"/>
      <c r="S3502" s="9">
        <v>1430</v>
      </c>
      <c r="T3502" s="10">
        <v>1430</v>
      </c>
    </row>
    <row r="3503" spans="1:20" ht="15.75" thickBot="1" x14ac:dyDescent="0.3">
      <c r="A3503" s="4" t="s">
        <v>710</v>
      </c>
      <c r="B3503" s="4" t="s">
        <v>717</v>
      </c>
      <c r="C3503" s="4" t="s">
        <v>718</v>
      </c>
      <c r="D3503" s="4" t="s">
        <v>725</v>
      </c>
      <c r="E3503" s="4" t="s">
        <v>726</v>
      </c>
      <c r="F3503" s="4" t="s">
        <v>98</v>
      </c>
      <c r="G3503" s="4" t="s">
        <v>99</v>
      </c>
      <c r="H3503" s="12"/>
      <c r="I3503" s="12"/>
      <c r="J3503" s="12"/>
      <c r="K3503" s="12"/>
      <c r="L3503" s="12"/>
      <c r="M3503" s="12"/>
      <c r="N3503" s="12"/>
      <c r="O3503" s="12"/>
      <c r="P3503" s="12"/>
      <c r="Q3503" s="12"/>
      <c r="R3503" s="12"/>
      <c r="S3503" s="11">
        <v>3.25</v>
      </c>
      <c r="T3503" s="10">
        <v>3.25</v>
      </c>
    </row>
    <row r="3504" spans="1:20" ht="15.75" thickBot="1" x14ac:dyDescent="0.3">
      <c r="A3504" s="4" t="s">
        <v>710</v>
      </c>
      <c r="B3504" s="4" t="s">
        <v>717</v>
      </c>
      <c r="C3504" s="4" t="s">
        <v>718</v>
      </c>
      <c r="D3504" s="4" t="s">
        <v>725</v>
      </c>
      <c r="E3504" s="4" t="s">
        <v>726</v>
      </c>
      <c r="F3504" s="4" t="s">
        <v>130</v>
      </c>
      <c r="G3504" s="4" t="s">
        <v>131</v>
      </c>
      <c r="H3504" s="8"/>
      <c r="I3504" s="8"/>
      <c r="J3504" s="8"/>
      <c r="K3504" s="8"/>
      <c r="L3504" s="8"/>
      <c r="M3504" s="8"/>
      <c r="N3504" s="8"/>
      <c r="O3504" s="8"/>
      <c r="P3504" s="8"/>
      <c r="Q3504" s="8"/>
      <c r="R3504" s="8"/>
      <c r="S3504" s="9">
        <v>90.56</v>
      </c>
      <c r="T3504" s="10">
        <v>90.56</v>
      </c>
    </row>
    <row r="3505" spans="1:20" ht="15.75" thickBot="1" x14ac:dyDescent="0.3">
      <c r="A3505" s="4" t="s">
        <v>710</v>
      </c>
      <c r="B3505" s="4" t="s">
        <v>717</v>
      </c>
      <c r="C3505" s="4" t="s">
        <v>718</v>
      </c>
      <c r="D3505" s="4" t="s">
        <v>725</v>
      </c>
      <c r="E3505" s="4" t="s">
        <v>726</v>
      </c>
      <c r="F3505" s="4" t="s">
        <v>136</v>
      </c>
      <c r="G3505" s="4" t="s">
        <v>137</v>
      </c>
      <c r="H3505" s="12"/>
      <c r="I3505" s="12"/>
      <c r="J3505" s="12"/>
      <c r="K3505" s="12"/>
      <c r="L3505" s="12"/>
      <c r="M3505" s="12"/>
      <c r="N3505" s="12"/>
      <c r="O3505" s="12"/>
      <c r="P3505" s="12"/>
      <c r="Q3505" s="12"/>
      <c r="R3505" s="12"/>
      <c r="S3505" s="11">
        <v>110.85</v>
      </c>
      <c r="T3505" s="10">
        <v>110.85</v>
      </c>
    </row>
    <row r="3506" spans="1:20" ht="15.75" thickBot="1" x14ac:dyDescent="0.3">
      <c r="A3506" s="4" t="s">
        <v>710</v>
      </c>
      <c r="B3506" s="4" t="s">
        <v>717</v>
      </c>
      <c r="C3506" s="4" t="s">
        <v>718</v>
      </c>
      <c r="D3506" s="4" t="s">
        <v>725</v>
      </c>
      <c r="E3506" s="4" t="s">
        <v>726</v>
      </c>
      <c r="F3506" s="4" t="s">
        <v>144</v>
      </c>
      <c r="G3506" s="4" t="s">
        <v>145</v>
      </c>
      <c r="H3506" s="8"/>
      <c r="I3506" s="8"/>
      <c r="J3506" s="8"/>
      <c r="K3506" s="8"/>
      <c r="L3506" s="8"/>
      <c r="M3506" s="8"/>
      <c r="N3506" s="8"/>
      <c r="O3506" s="8"/>
      <c r="P3506" s="8"/>
      <c r="Q3506" s="8"/>
      <c r="R3506" s="8"/>
      <c r="S3506" s="9">
        <v>2590.5300000000002</v>
      </c>
      <c r="T3506" s="10">
        <v>2590.5300000000002</v>
      </c>
    </row>
    <row r="3507" spans="1:20" ht="15.75" thickBot="1" x14ac:dyDescent="0.3">
      <c r="A3507" s="4" t="s">
        <v>710</v>
      </c>
      <c r="B3507" s="4" t="s">
        <v>717</v>
      </c>
      <c r="C3507" s="4" t="s">
        <v>718</v>
      </c>
      <c r="D3507" s="4" t="s">
        <v>725</v>
      </c>
      <c r="E3507" s="4" t="s">
        <v>726</v>
      </c>
      <c r="F3507" s="4" t="s">
        <v>146</v>
      </c>
      <c r="G3507" s="4" t="s">
        <v>147</v>
      </c>
      <c r="H3507" s="12"/>
      <c r="I3507" s="12"/>
      <c r="J3507" s="12"/>
      <c r="K3507" s="12"/>
      <c r="L3507" s="12"/>
      <c r="M3507" s="12"/>
      <c r="N3507" s="12"/>
      <c r="O3507" s="12"/>
      <c r="P3507" s="12"/>
      <c r="Q3507" s="12"/>
      <c r="R3507" s="12"/>
      <c r="S3507" s="11">
        <v>2052.11</v>
      </c>
      <c r="T3507" s="10">
        <v>2052.11</v>
      </c>
    </row>
    <row r="3508" spans="1:20" ht="23.25" thickBot="1" x14ac:dyDescent="0.3">
      <c r="A3508" s="4" t="s">
        <v>710</v>
      </c>
      <c r="B3508" s="4" t="s">
        <v>660</v>
      </c>
      <c r="C3508" s="4" t="s">
        <v>661</v>
      </c>
      <c r="D3508" s="4" t="s">
        <v>719</v>
      </c>
      <c r="E3508" s="4" t="s">
        <v>720</v>
      </c>
      <c r="F3508" s="4" t="s">
        <v>86</v>
      </c>
      <c r="G3508" s="4" t="s">
        <v>87</v>
      </c>
      <c r="H3508" s="9">
        <v>3759.35</v>
      </c>
      <c r="I3508" s="9">
        <v>2772.23</v>
      </c>
      <c r="J3508" s="9">
        <v>3794.96</v>
      </c>
      <c r="K3508" s="9">
        <v>4039.55</v>
      </c>
      <c r="L3508" s="9">
        <v>3764.02</v>
      </c>
      <c r="M3508" s="9">
        <v>3159.26</v>
      </c>
      <c r="N3508" s="9">
        <v>3511.84</v>
      </c>
      <c r="O3508" s="9">
        <v>3493.16</v>
      </c>
      <c r="P3508" s="9">
        <v>3829.4</v>
      </c>
      <c r="Q3508" s="9">
        <v>3886.61</v>
      </c>
      <c r="R3508" s="9">
        <v>3830.57</v>
      </c>
      <c r="S3508" s="9">
        <v>2229.4</v>
      </c>
      <c r="T3508" s="10">
        <v>42070.35</v>
      </c>
    </row>
    <row r="3509" spans="1:20" ht="23.25" thickBot="1" x14ac:dyDescent="0.3">
      <c r="A3509" s="4" t="s">
        <v>710</v>
      </c>
      <c r="B3509" s="4" t="s">
        <v>660</v>
      </c>
      <c r="C3509" s="4" t="s">
        <v>661</v>
      </c>
      <c r="D3509" s="4" t="s">
        <v>719</v>
      </c>
      <c r="E3509" s="4" t="s">
        <v>720</v>
      </c>
      <c r="F3509" s="4" t="s">
        <v>116</v>
      </c>
      <c r="G3509" s="4" t="s">
        <v>117</v>
      </c>
      <c r="H3509" s="12"/>
      <c r="I3509" s="11">
        <v>65.67</v>
      </c>
      <c r="J3509" s="11">
        <v>-4.37</v>
      </c>
      <c r="K3509" s="12"/>
      <c r="L3509" s="11">
        <v>133.09</v>
      </c>
      <c r="M3509" s="11">
        <v>-28</v>
      </c>
      <c r="N3509" s="11">
        <v>122.58</v>
      </c>
      <c r="O3509" s="11">
        <v>48.18</v>
      </c>
      <c r="P3509" s="11">
        <v>30.66</v>
      </c>
      <c r="Q3509" s="11">
        <v>127.87</v>
      </c>
      <c r="R3509" s="11">
        <v>-22.77</v>
      </c>
      <c r="S3509" s="11">
        <v>1.1599999999999999</v>
      </c>
      <c r="T3509" s="10">
        <v>474.07</v>
      </c>
    </row>
    <row r="3510" spans="1:20" ht="23.25" thickBot="1" x14ac:dyDescent="0.3">
      <c r="A3510" s="4" t="s">
        <v>710</v>
      </c>
      <c r="B3510" s="4" t="s">
        <v>660</v>
      </c>
      <c r="C3510" s="4" t="s">
        <v>661</v>
      </c>
      <c r="D3510" s="4" t="s">
        <v>719</v>
      </c>
      <c r="E3510" s="4" t="s">
        <v>720</v>
      </c>
      <c r="F3510" s="4" t="s">
        <v>88</v>
      </c>
      <c r="G3510" s="4" t="s">
        <v>89</v>
      </c>
      <c r="H3510" s="9">
        <v>578.71</v>
      </c>
      <c r="I3510" s="9">
        <v>503.19</v>
      </c>
      <c r="J3510" s="9">
        <v>553.52</v>
      </c>
      <c r="K3510" s="9">
        <v>528.39</v>
      </c>
      <c r="L3510" s="9">
        <v>578.6</v>
      </c>
      <c r="M3510" s="9">
        <v>528.4</v>
      </c>
      <c r="N3510" s="9">
        <v>553.5</v>
      </c>
      <c r="O3510" s="9">
        <v>578.70000000000005</v>
      </c>
      <c r="P3510" s="9">
        <v>503.2</v>
      </c>
      <c r="Q3510" s="9">
        <v>578.70000000000005</v>
      </c>
      <c r="R3510" s="9">
        <v>553.5</v>
      </c>
      <c r="S3510" s="9">
        <v>544.30999999999995</v>
      </c>
      <c r="T3510" s="10">
        <v>6582.72</v>
      </c>
    </row>
    <row r="3511" spans="1:20" ht="23.25" thickBot="1" x14ac:dyDescent="0.3">
      <c r="A3511" s="4" t="s">
        <v>710</v>
      </c>
      <c r="B3511" s="4" t="s">
        <v>660</v>
      </c>
      <c r="C3511" s="4" t="s">
        <v>661</v>
      </c>
      <c r="D3511" s="4" t="s">
        <v>719</v>
      </c>
      <c r="E3511" s="4" t="s">
        <v>720</v>
      </c>
      <c r="F3511" s="4" t="s">
        <v>90</v>
      </c>
      <c r="G3511" s="4" t="s">
        <v>91</v>
      </c>
      <c r="H3511" s="11">
        <v>2248.3000000000002</v>
      </c>
      <c r="I3511" s="11">
        <v>1965.79</v>
      </c>
      <c r="J3511" s="11">
        <v>2149.8000000000002</v>
      </c>
      <c r="K3511" s="11">
        <v>2052.6999999999998</v>
      </c>
      <c r="L3511" s="11">
        <v>2270.2199999999998</v>
      </c>
      <c r="M3511" s="11">
        <v>2048.09</v>
      </c>
      <c r="N3511" s="11">
        <v>2170.6799999999998</v>
      </c>
      <c r="O3511" s="11">
        <v>2256.21</v>
      </c>
      <c r="P3511" s="11">
        <v>1960.05</v>
      </c>
      <c r="Q3511" s="11">
        <v>2269.2399999999998</v>
      </c>
      <c r="R3511" s="11">
        <v>2146.75</v>
      </c>
      <c r="S3511" s="11">
        <v>2114.48</v>
      </c>
      <c r="T3511" s="10">
        <v>25652.31</v>
      </c>
    </row>
    <row r="3512" spans="1:20" ht="23.25" thickBot="1" x14ac:dyDescent="0.3">
      <c r="A3512" s="4" t="s">
        <v>710</v>
      </c>
      <c r="B3512" s="4" t="s">
        <v>660</v>
      </c>
      <c r="C3512" s="4" t="s">
        <v>661</v>
      </c>
      <c r="D3512" s="4" t="s">
        <v>713</v>
      </c>
      <c r="E3512" s="4" t="s">
        <v>714</v>
      </c>
      <c r="F3512" s="4" t="s">
        <v>118</v>
      </c>
      <c r="G3512" s="4" t="s">
        <v>119</v>
      </c>
      <c r="H3512" s="8"/>
      <c r="I3512" s="8"/>
      <c r="J3512" s="8"/>
      <c r="K3512" s="8"/>
      <c r="L3512" s="8"/>
      <c r="M3512" s="8"/>
      <c r="N3512" s="8"/>
      <c r="O3512" s="8"/>
      <c r="P3512" s="9">
        <v>30</v>
      </c>
      <c r="Q3512" s="8"/>
      <c r="R3512" s="8"/>
      <c r="S3512" s="8"/>
      <c r="T3512" s="10">
        <v>30</v>
      </c>
    </row>
    <row r="3513" spans="1:20" ht="23.25" thickBot="1" x14ac:dyDescent="0.3">
      <c r="A3513" s="4" t="s">
        <v>710</v>
      </c>
      <c r="B3513" s="4" t="s">
        <v>660</v>
      </c>
      <c r="C3513" s="4" t="s">
        <v>661</v>
      </c>
      <c r="D3513" s="4" t="s">
        <v>713</v>
      </c>
      <c r="E3513" s="4" t="s">
        <v>714</v>
      </c>
      <c r="F3513" s="4" t="s">
        <v>122</v>
      </c>
      <c r="G3513" s="4" t="s">
        <v>123</v>
      </c>
      <c r="H3513" s="12"/>
      <c r="I3513" s="12"/>
      <c r="J3513" s="11">
        <v>240</v>
      </c>
      <c r="K3513" s="12"/>
      <c r="L3513" s="12"/>
      <c r="M3513" s="12"/>
      <c r="N3513" s="12"/>
      <c r="O3513" s="12"/>
      <c r="P3513" s="11">
        <v>125.25</v>
      </c>
      <c r="Q3513" s="12"/>
      <c r="R3513" s="12"/>
      <c r="S3513" s="12"/>
      <c r="T3513" s="10">
        <v>365.25</v>
      </c>
    </row>
    <row r="3514" spans="1:20" ht="23.25" thickBot="1" x14ac:dyDescent="0.3">
      <c r="A3514" s="4" t="s">
        <v>710</v>
      </c>
      <c r="B3514" s="4" t="s">
        <v>660</v>
      </c>
      <c r="C3514" s="4" t="s">
        <v>661</v>
      </c>
      <c r="D3514" s="4" t="s">
        <v>713</v>
      </c>
      <c r="E3514" s="4" t="s">
        <v>714</v>
      </c>
      <c r="F3514" s="4" t="s">
        <v>136</v>
      </c>
      <c r="G3514" s="4" t="s">
        <v>137</v>
      </c>
      <c r="H3514" s="8"/>
      <c r="I3514" s="8"/>
      <c r="J3514" s="8"/>
      <c r="K3514" s="8"/>
      <c r="L3514" s="8"/>
      <c r="M3514" s="8"/>
      <c r="N3514" s="8"/>
      <c r="O3514" s="8"/>
      <c r="P3514" s="9">
        <v>6</v>
      </c>
      <c r="Q3514" s="8"/>
      <c r="R3514" s="9">
        <v>4</v>
      </c>
      <c r="S3514" s="8"/>
      <c r="T3514" s="10">
        <v>10</v>
      </c>
    </row>
    <row r="3515" spans="1:20" ht="23.25" thickBot="1" x14ac:dyDescent="0.3">
      <c r="A3515" s="4" t="s">
        <v>710</v>
      </c>
      <c r="B3515" s="4" t="s">
        <v>660</v>
      </c>
      <c r="C3515" s="4" t="s">
        <v>661</v>
      </c>
      <c r="D3515" s="4" t="s">
        <v>713</v>
      </c>
      <c r="E3515" s="4" t="s">
        <v>714</v>
      </c>
      <c r="F3515" s="4" t="s">
        <v>144</v>
      </c>
      <c r="G3515" s="4" t="s">
        <v>145</v>
      </c>
      <c r="H3515" s="12"/>
      <c r="I3515" s="12"/>
      <c r="J3515" s="11">
        <v>138.12</v>
      </c>
      <c r="K3515" s="11">
        <v>35.81</v>
      </c>
      <c r="L3515" s="11">
        <v>271.88</v>
      </c>
      <c r="M3515" s="11">
        <v>83.27</v>
      </c>
      <c r="N3515" s="12"/>
      <c r="O3515" s="11">
        <v>34.75</v>
      </c>
      <c r="P3515" s="11">
        <v>161.94999999999999</v>
      </c>
      <c r="Q3515" s="11">
        <v>96.5</v>
      </c>
      <c r="R3515" s="11">
        <v>203.52</v>
      </c>
      <c r="S3515" s="12"/>
      <c r="T3515" s="10">
        <v>1025.8</v>
      </c>
    </row>
    <row r="3516" spans="1:20" ht="23.25" thickBot="1" x14ac:dyDescent="0.3">
      <c r="A3516" s="4" t="s">
        <v>710</v>
      </c>
      <c r="B3516" s="4" t="s">
        <v>660</v>
      </c>
      <c r="C3516" s="4" t="s">
        <v>661</v>
      </c>
      <c r="D3516" s="4" t="s">
        <v>713</v>
      </c>
      <c r="E3516" s="4" t="s">
        <v>714</v>
      </c>
      <c r="F3516" s="4" t="s">
        <v>146</v>
      </c>
      <c r="G3516" s="4" t="s">
        <v>147</v>
      </c>
      <c r="H3516" s="8"/>
      <c r="I3516" s="8"/>
      <c r="J3516" s="9">
        <v>149.13999999999999</v>
      </c>
      <c r="K3516" s="9">
        <v>559.36</v>
      </c>
      <c r="L3516" s="8"/>
      <c r="M3516" s="9">
        <v>828.6</v>
      </c>
      <c r="N3516" s="8"/>
      <c r="O3516" s="8"/>
      <c r="P3516" s="8"/>
      <c r="Q3516" s="9">
        <v>491.65</v>
      </c>
      <c r="R3516" s="9">
        <v>84.71</v>
      </c>
      <c r="S3516" s="8"/>
      <c r="T3516" s="10">
        <v>2113.46</v>
      </c>
    </row>
    <row r="3517" spans="1:20" ht="23.25" thickBot="1" x14ac:dyDescent="0.3">
      <c r="A3517" s="4" t="s">
        <v>710</v>
      </c>
      <c r="B3517" s="4" t="s">
        <v>660</v>
      </c>
      <c r="C3517" s="4" t="s">
        <v>661</v>
      </c>
      <c r="D3517" s="4" t="s">
        <v>713</v>
      </c>
      <c r="E3517" s="4" t="s">
        <v>714</v>
      </c>
      <c r="F3517" s="4" t="s">
        <v>152</v>
      </c>
      <c r="G3517" s="4" t="s">
        <v>153</v>
      </c>
      <c r="H3517" s="12"/>
      <c r="I3517" s="12"/>
      <c r="J3517" s="12"/>
      <c r="K3517" s="11">
        <v>8.65</v>
      </c>
      <c r="L3517" s="12"/>
      <c r="M3517" s="12"/>
      <c r="N3517" s="12"/>
      <c r="O3517" s="12"/>
      <c r="P3517" s="12"/>
      <c r="Q3517" s="12"/>
      <c r="R3517" s="12"/>
      <c r="S3517" s="12"/>
      <c r="T3517" s="10">
        <v>8.65</v>
      </c>
    </row>
    <row r="3518" spans="1:20" ht="23.25" thickBot="1" x14ac:dyDescent="0.3">
      <c r="A3518" s="4" t="s">
        <v>710</v>
      </c>
      <c r="B3518" s="4" t="s">
        <v>727</v>
      </c>
      <c r="C3518" s="4" t="s">
        <v>728</v>
      </c>
      <c r="D3518" s="4" t="s">
        <v>719</v>
      </c>
      <c r="E3518" s="4" t="s">
        <v>720</v>
      </c>
      <c r="F3518" s="4" t="s">
        <v>146</v>
      </c>
      <c r="G3518" s="4" t="s">
        <v>147</v>
      </c>
      <c r="H3518" s="8"/>
      <c r="I3518" s="9">
        <v>579.5</v>
      </c>
      <c r="J3518" s="9">
        <v>604.5</v>
      </c>
      <c r="K3518" s="9">
        <v>663.7</v>
      </c>
      <c r="L3518" s="9">
        <v>788.6</v>
      </c>
      <c r="M3518" s="9">
        <v>516.9</v>
      </c>
      <c r="N3518" s="9">
        <v>1230</v>
      </c>
      <c r="O3518" s="8"/>
      <c r="P3518" s="9">
        <v>642.42999999999995</v>
      </c>
      <c r="Q3518" s="8"/>
      <c r="R3518" s="8"/>
      <c r="S3518" s="8"/>
      <c r="T3518" s="10">
        <v>5025.63</v>
      </c>
    </row>
    <row r="3519" spans="1:20" ht="23.25" thickBot="1" x14ac:dyDescent="0.3">
      <c r="A3519" s="4" t="s">
        <v>710</v>
      </c>
      <c r="B3519" s="4" t="s">
        <v>727</v>
      </c>
      <c r="C3519" s="4" t="s">
        <v>728</v>
      </c>
      <c r="D3519" s="4" t="s">
        <v>719</v>
      </c>
      <c r="E3519" s="4" t="s">
        <v>720</v>
      </c>
      <c r="F3519" s="4" t="s">
        <v>148</v>
      </c>
      <c r="G3519" s="4" t="s">
        <v>149</v>
      </c>
      <c r="H3519" s="12"/>
      <c r="I3519" s="11">
        <v>569</v>
      </c>
      <c r="J3519" s="12"/>
      <c r="K3519" s="12"/>
      <c r="L3519" s="12"/>
      <c r="M3519" s="12"/>
      <c r="N3519" s="12"/>
      <c r="O3519" s="12"/>
      <c r="P3519" s="12"/>
      <c r="Q3519" s="11">
        <v>668.12</v>
      </c>
      <c r="R3519" s="12"/>
      <c r="S3519" s="11">
        <v>908.1</v>
      </c>
      <c r="T3519" s="10">
        <v>2145.2199999999998</v>
      </c>
    </row>
    <row r="3520" spans="1:20" ht="23.25" thickBot="1" x14ac:dyDescent="0.3">
      <c r="A3520" s="4" t="s">
        <v>710</v>
      </c>
      <c r="B3520" s="4" t="s">
        <v>727</v>
      </c>
      <c r="C3520" s="4" t="s">
        <v>728</v>
      </c>
      <c r="D3520" s="4" t="s">
        <v>729</v>
      </c>
      <c r="E3520" s="4" t="s">
        <v>730</v>
      </c>
      <c r="F3520" s="4" t="s">
        <v>148</v>
      </c>
      <c r="G3520" s="4" t="s">
        <v>149</v>
      </c>
      <c r="H3520" s="8"/>
      <c r="I3520" s="8"/>
      <c r="J3520" s="8"/>
      <c r="K3520" s="8"/>
      <c r="L3520" s="9">
        <v>90</v>
      </c>
      <c r="M3520" s="8"/>
      <c r="N3520" s="8"/>
      <c r="O3520" s="8"/>
      <c r="P3520" s="8"/>
      <c r="Q3520" s="8"/>
      <c r="R3520" s="8"/>
      <c r="S3520" s="8"/>
      <c r="T3520" s="10">
        <v>90</v>
      </c>
    </row>
    <row r="3521" spans="1:20" ht="23.25" thickBot="1" x14ac:dyDescent="0.3">
      <c r="A3521" s="4" t="s">
        <v>710</v>
      </c>
      <c r="B3521" s="4" t="s">
        <v>706</v>
      </c>
      <c r="C3521" s="4" t="s">
        <v>707</v>
      </c>
      <c r="D3521" s="4" t="s">
        <v>719</v>
      </c>
      <c r="E3521" s="4" t="s">
        <v>720</v>
      </c>
      <c r="F3521" s="4" t="s">
        <v>314</v>
      </c>
      <c r="G3521" s="4" t="s">
        <v>315</v>
      </c>
      <c r="H3521" s="12"/>
      <c r="I3521" s="12"/>
      <c r="J3521" s="12"/>
      <c r="K3521" s="12"/>
      <c r="L3521" s="12"/>
      <c r="M3521" s="12"/>
      <c r="N3521" s="12"/>
      <c r="O3521" s="12"/>
      <c r="P3521" s="12"/>
      <c r="Q3521" s="12"/>
      <c r="R3521" s="11">
        <v>299.99</v>
      </c>
      <c r="S3521" s="12"/>
      <c r="T3521" s="10">
        <v>299.99</v>
      </c>
    </row>
    <row r="3522" spans="1:20" ht="23.25" thickBot="1" x14ac:dyDescent="0.3">
      <c r="A3522" s="4" t="s">
        <v>710</v>
      </c>
      <c r="B3522" s="4" t="s">
        <v>706</v>
      </c>
      <c r="C3522" s="4" t="s">
        <v>707</v>
      </c>
      <c r="D3522" s="4" t="s">
        <v>723</v>
      </c>
      <c r="E3522" s="4" t="s">
        <v>724</v>
      </c>
      <c r="F3522" s="4" t="s">
        <v>110</v>
      </c>
      <c r="G3522" s="4" t="s">
        <v>111</v>
      </c>
      <c r="H3522" s="9">
        <v>11782.03</v>
      </c>
      <c r="I3522" s="9">
        <v>12734.41</v>
      </c>
      <c r="J3522" s="9">
        <v>13800.77</v>
      </c>
      <c r="K3522" s="9">
        <v>11561.94</v>
      </c>
      <c r="L3522" s="9">
        <v>11181.24</v>
      </c>
      <c r="M3522" s="9">
        <v>13928.01</v>
      </c>
      <c r="N3522" s="9">
        <v>10364.280000000001</v>
      </c>
      <c r="O3522" s="9">
        <v>9678.6299999999992</v>
      </c>
      <c r="P3522" s="9">
        <v>11668.5</v>
      </c>
      <c r="Q3522" s="9">
        <v>10985.9</v>
      </c>
      <c r="R3522" s="9">
        <v>10714.73</v>
      </c>
      <c r="S3522" s="9">
        <v>11739.03</v>
      </c>
      <c r="T3522" s="10">
        <v>140139.47</v>
      </c>
    </row>
    <row r="3523" spans="1:20" ht="23.25" thickBot="1" x14ac:dyDescent="0.3">
      <c r="A3523" s="4" t="s">
        <v>710</v>
      </c>
      <c r="B3523" s="4" t="s">
        <v>706</v>
      </c>
      <c r="C3523" s="4" t="s">
        <v>707</v>
      </c>
      <c r="D3523" s="4" t="s">
        <v>723</v>
      </c>
      <c r="E3523" s="4" t="s">
        <v>724</v>
      </c>
      <c r="F3523" s="4" t="s">
        <v>112</v>
      </c>
      <c r="G3523" s="4" t="s">
        <v>113</v>
      </c>
      <c r="H3523" s="11">
        <v>833.33</v>
      </c>
      <c r="I3523" s="11">
        <v>833.33</v>
      </c>
      <c r="J3523" s="11">
        <v>833.33</v>
      </c>
      <c r="K3523" s="11">
        <v>833.33</v>
      </c>
      <c r="L3523" s="11">
        <v>833.33</v>
      </c>
      <c r="M3523" s="11">
        <v>833.33</v>
      </c>
      <c r="N3523" s="11">
        <v>833.33</v>
      </c>
      <c r="O3523" s="11">
        <v>833.33</v>
      </c>
      <c r="P3523" s="11">
        <v>833.33</v>
      </c>
      <c r="Q3523" s="11">
        <v>833.33</v>
      </c>
      <c r="R3523" s="11">
        <v>833.33</v>
      </c>
      <c r="S3523" s="11">
        <v>833.33</v>
      </c>
      <c r="T3523" s="10">
        <v>9999.9599999999991</v>
      </c>
    </row>
    <row r="3524" spans="1:20" ht="23.25" thickBot="1" x14ac:dyDescent="0.3">
      <c r="A3524" s="4" t="s">
        <v>710</v>
      </c>
      <c r="B3524" s="4" t="s">
        <v>706</v>
      </c>
      <c r="C3524" s="4" t="s">
        <v>707</v>
      </c>
      <c r="D3524" s="4" t="s">
        <v>723</v>
      </c>
      <c r="E3524" s="4" t="s">
        <v>724</v>
      </c>
      <c r="F3524" s="4" t="s">
        <v>88</v>
      </c>
      <c r="G3524" s="4" t="s">
        <v>89</v>
      </c>
      <c r="H3524" s="9">
        <v>1868.44</v>
      </c>
      <c r="I3524" s="9">
        <v>1868.45</v>
      </c>
      <c r="J3524" s="9">
        <v>1928.84</v>
      </c>
      <c r="K3524" s="9">
        <v>1928.86</v>
      </c>
      <c r="L3524" s="9">
        <v>1928.85</v>
      </c>
      <c r="M3524" s="9">
        <v>1928.85</v>
      </c>
      <c r="N3524" s="9">
        <v>1928.88</v>
      </c>
      <c r="O3524" s="9">
        <v>1928.85</v>
      </c>
      <c r="P3524" s="9">
        <v>1928.84</v>
      </c>
      <c r="Q3524" s="9">
        <v>1928.88</v>
      </c>
      <c r="R3524" s="9">
        <v>1928.85</v>
      </c>
      <c r="S3524" s="9">
        <v>1928.86</v>
      </c>
      <c r="T3524" s="10">
        <v>23025.45</v>
      </c>
    </row>
    <row r="3525" spans="1:20" ht="23.25" thickBot="1" x14ac:dyDescent="0.3">
      <c r="A3525" s="4" t="s">
        <v>710</v>
      </c>
      <c r="B3525" s="4" t="s">
        <v>706</v>
      </c>
      <c r="C3525" s="4" t="s">
        <v>707</v>
      </c>
      <c r="D3525" s="4" t="s">
        <v>723</v>
      </c>
      <c r="E3525" s="4" t="s">
        <v>724</v>
      </c>
      <c r="F3525" s="4" t="s">
        <v>90</v>
      </c>
      <c r="G3525" s="4" t="s">
        <v>91</v>
      </c>
      <c r="H3525" s="11">
        <v>7341.97</v>
      </c>
      <c r="I3525" s="11">
        <v>7341.96</v>
      </c>
      <c r="J3525" s="11">
        <v>7576.73</v>
      </c>
      <c r="K3525" s="11">
        <v>7576.76</v>
      </c>
      <c r="L3525" s="11">
        <v>7576.74</v>
      </c>
      <c r="M3525" s="11">
        <v>7576.74</v>
      </c>
      <c r="N3525" s="11">
        <v>7576.75</v>
      </c>
      <c r="O3525" s="11">
        <v>7576.7</v>
      </c>
      <c r="P3525" s="11">
        <v>7576.76</v>
      </c>
      <c r="Q3525" s="11">
        <v>7576.77</v>
      </c>
      <c r="R3525" s="11">
        <v>7576.73</v>
      </c>
      <c r="S3525" s="11">
        <v>7576.73</v>
      </c>
      <c r="T3525" s="10">
        <v>90451.34</v>
      </c>
    </row>
    <row r="3526" spans="1:20" ht="23.25" thickBot="1" x14ac:dyDescent="0.3">
      <c r="A3526" s="4" t="s">
        <v>710</v>
      </c>
      <c r="B3526" s="4" t="s">
        <v>706</v>
      </c>
      <c r="C3526" s="4" t="s">
        <v>707</v>
      </c>
      <c r="D3526" s="4" t="s">
        <v>723</v>
      </c>
      <c r="E3526" s="4" t="s">
        <v>724</v>
      </c>
      <c r="F3526" s="4" t="s">
        <v>180</v>
      </c>
      <c r="G3526" s="4" t="s">
        <v>181</v>
      </c>
      <c r="H3526" s="9">
        <v>6249.26</v>
      </c>
      <c r="I3526" s="9">
        <v>6075.33</v>
      </c>
      <c r="J3526" s="9">
        <v>6142.66</v>
      </c>
      <c r="K3526" s="9">
        <v>6360.12</v>
      </c>
      <c r="L3526" s="9">
        <v>6219.64</v>
      </c>
      <c r="M3526" s="9">
        <v>6683.95</v>
      </c>
      <c r="N3526" s="9">
        <v>4983.84</v>
      </c>
      <c r="O3526" s="9">
        <v>5752.42</v>
      </c>
      <c r="P3526" s="9">
        <v>5243.65</v>
      </c>
      <c r="Q3526" s="9">
        <v>5610.92</v>
      </c>
      <c r="R3526" s="9">
        <v>6020.16</v>
      </c>
      <c r="S3526" s="9">
        <v>5773.89</v>
      </c>
      <c r="T3526" s="10">
        <v>71115.839999999997</v>
      </c>
    </row>
    <row r="3527" spans="1:20" ht="23.25" thickBot="1" x14ac:dyDescent="0.3">
      <c r="A3527" s="4" t="s">
        <v>710</v>
      </c>
      <c r="B3527" s="4" t="s">
        <v>706</v>
      </c>
      <c r="C3527" s="4" t="s">
        <v>707</v>
      </c>
      <c r="D3527" s="4" t="s">
        <v>723</v>
      </c>
      <c r="E3527" s="4" t="s">
        <v>724</v>
      </c>
      <c r="F3527" s="4" t="s">
        <v>166</v>
      </c>
      <c r="G3527" s="4" t="s">
        <v>167</v>
      </c>
      <c r="H3527" s="11">
        <v>-22140.62</v>
      </c>
      <c r="I3527" s="11">
        <v>-20962.86</v>
      </c>
      <c r="J3527" s="11">
        <v>-20455.72</v>
      </c>
      <c r="K3527" s="11">
        <v>-23607.48</v>
      </c>
      <c r="L3527" s="11">
        <v>-20781.080000000002</v>
      </c>
      <c r="M3527" s="11">
        <v>-23316.12</v>
      </c>
      <c r="N3527" s="11">
        <v>-15399.9</v>
      </c>
      <c r="O3527" s="11">
        <v>-19358</v>
      </c>
      <c r="P3527" s="11">
        <v>-18789.48</v>
      </c>
      <c r="Q3527" s="11">
        <v>-18689.32</v>
      </c>
      <c r="R3527" s="11">
        <v>-20918</v>
      </c>
      <c r="S3527" s="11">
        <v>-19829.96</v>
      </c>
      <c r="T3527" s="10">
        <v>-244248.54</v>
      </c>
    </row>
    <row r="3528" spans="1:20" ht="15.75" thickBot="1" x14ac:dyDescent="0.3">
      <c r="A3528" s="4" t="s">
        <v>710</v>
      </c>
      <c r="B3528" s="4" t="s">
        <v>706</v>
      </c>
      <c r="C3528" s="4" t="s">
        <v>707</v>
      </c>
      <c r="D3528" s="4" t="s">
        <v>725</v>
      </c>
      <c r="E3528" s="4" t="s">
        <v>726</v>
      </c>
      <c r="F3528" s="4" t="s">
        <v>110</v>
      </c>
      <c r="G3528" s="4" t="s">
        <v>111</v>
      </c>
      <c r="H3528" s="9">
        <v>16927.75</v>
      </c>
      <c r="I3528" s="9">
        <v>19630.22</v>
      </c>
      <c r="J3528" s="9">
        <v>20257.79</v>
      </c>
      <c r="K3528" s="9">
        <v>16888.990000000002</v>
      </c>
      <c r="L3528" s="9">
        <v>17988.03</v>
      </c>
      <c r="M3528" s="9">
        <v>21030.73</v>
      </c>
      <c r="N3528" s="9">
        <v>17111.87</v>
      </c>
      <c r="O3528" s="9">
        <v>15489.95</v>
      </c>
      <c r="P3528" s="9">
        <v>16995.53</v>
      </c>
      <c r="Q3528" s="9">
        <v>17765.759999999998</v>
      </c>
      <c r="R3528" s="9">
        <v>16848.900000000001</v>
      </c>
      <c r="S3528" s="9">
        <v>18196.04</v>
      </c>
      <c r="T3528" s="10">
        <v>215131.56</v>
      </c>
    </row>
    <row r="3529" spans="1:20" ht="15.75" thickBot="1" x14ac:dyDescent="0.3">
      <c r="A3529" s="4" t="s">
        <v>710</v>
      </c>
      <c r="B3529" s="4" t="s">
        <v>706</v>
      </c>
      <c r="C3529" s="4" t="s">
        <v>707</v>
      </c>
      <c r="D3529" s="4" t="s">
        <v>725</v>
      </c>
      <c r="E3529" s="4" t="s">
        <v>726</v>
      </c>
      <c r="F3529" s="4" t="s">
        <v>88</v>
      </c>
      <c r="G3529" s="4" t="s">
        <v>89</v>
      </c>
      <c r="H3529" s="11">
        <v>2797.23</v>
      </c>
      <c r="I3529" s="11">
        <v>2797.25</v>
      </c>
      <c r="J3529" s="11">
        <v>2885.57</v>
      </c>
      <c r="K3529" s="11">
        <v>2885.56</v>
      </c>
      <c r="L3529" s="11">
        <v>2885.56</v>
      </c>
      <c r="M3529" s="11">
        <v>2885.55</v>
      </c>
      <c r="N3529" s="11">
        <v>2885.53</v>
      </c>
      <c r="O3529" s="11">
        <v>2885.58</v>
      </c>
      <c r="P3529" s="11">
        <v>2885.58</v>
      </c>
      <c r="Q3529" s="11">
        <v>2885.55</v>
      </c>
      <c r="R3529" s="11">
        <v>2885.55</v>
      </c>
      <c r="S3529" s="11">
        <v>2885.54</v>
      </c>
      <c r="T3529" s="10">
        <v>34450.050000000003</v>
      </c>
    </row>
    <row r="3530" spans="1:20" ht="15.75" thickBot="1" x14ac:dyDescent="0.3">
      <c r="A3530" s="4" t="s">
        <v>710</v>
      </c>
      <c r="B3530" s="4" t="s">
        <v>706</v>
      </c>
      <c r="C3530" s="4" t="s">
        <v>707</v>
      </c>
      <c r="D3530" s="4" t="s">
        <v>725</v>
      </c>
      <c r="E3530" s="4" t="s">
        <v>726</v>
      </c>
      <c r="F3530" s="4" t="s">
        <v>90</v>
      </c>
      <c r="G3530" s="4" t="s">
        <v>91</v>
      </c>
      <c r="H3530" s="9">
        <v>10867.17</v>
      </c>
      <c r="I3530" s="9">
        <v>10867.17</v>
      </c>
      <c r="J3530" s="9">
        <v>11210.26</v>
      </c>
      <c r="K3530" s="9">
        <v>11210.22</v>
      </c>
      <c r="L3530" s="9">
        <v>11210.25</v>
      </c>
      <c r="M3530" s="9">
        <v>11210.25</v>
      </c>
      <c r="N3530" s="9">
        <v>11210.24</v>
      </c>
      <c r="O3530" s="9">
        <v>11210.22</v>
      </c>
      <c r="P3530" s="9">
        <v>11210.26</v>
      </c>
      <c r="Q3530" s="9">
        <v>11210.23</v>
      </c>
      <c r="R3530" s="9">
        <v>11210.25</v>
      </c>
      <c r="S3530" s="9">
        <v>11210.23</v>
      </c>
      <c r="T3530" s="10">
        <v>133836.75</v>
      </c>
    </row>
    <row r="3531" spans="1:20" ht="15.75" thickBot="1" x14ac:dyDescent="0.3">
      <c r="A3531" s="4" t="s">
        <v>710</v>
      </c>
      <c r="B3531" s="4" t="s">
        <v>706</v>
      </c>
      <c r="C3531" s="4" t="s">
        <v>707</v>
      </c>
      <c r="D3531" s="4" t="s">
        <v>725</v>
      </c>
      <c r="E3531" s="4" t="s">
        <v>726</v>
      </c>
      <c r="F3531" s="4" t="s">
        <v>180</v>
      </c>
      <c r="G3531" s="4" t="s">
        <v>181</v>
      </c>
      <c r="H3531" s="11">
        <v>6249.26</v>
      </c>
      <c r="I3531" s="11">
        <v>6075.33</v>
      </c>
      <c r="J3531" s="11">
        <v>6142.66</v>
      </c>
      <c r="K3531" s="11">
        <v>6360.12</v>
      </c>
      <c r="L3531" s="11">
        <v>6219.64</v>
      </c>
      <c r="M3531" s="11">
        <v>6683.95</v>
      </c>
      <c r="N3531" s="11">
        <v>4983.84</v>
      </c>
      <c r="O3531" s="11">
        <v>5752.42</v>
      </c>
      <c r="P3531" s="11">
        <v>5243.65</v>
      </c>
      <c r="Q3531" s="11">
        <v>5610.92</v>
      </c>
      <c r="R3531" s="11">
        <v>6020.16</v>
      </c>
      <c r="S3531" s="11">
        <v>5773.89</v>
      </c>
      <c r="T3531" s="10">
        <v>71115.839999999997</v>
      </c>
    </row>
    <row r="3532" spans="1:20" ht="15.75" thickBot="1" x14ac:dyDescent="0.3">
      <c r="A3532" s="4" t="s">
        <v>710</v>
      </c>
      <c r="B3532" s="4" t="s">
        <v>706</v>
      </c>
      <c r="C3532" s="4" t="s">
        <v>707</v>
      </c>
      <c r="D3532" s="4" t="s">
        <v>725</v>
      </c>
      <c r="E3532" s="4" t="s">
        <v>726</v>
      </c>
      <c r="F3532" s="4" t="s">
        <v>166</v>
      </c>
      <c r="G3532" s="4" t="s">
        <v>167</v>
      </c>
      <c r="H3532" s="9">
        <v>-32509.14</v>
      </c>
      <c r="I3532" s="9">
        <v>-33161.14</v>
      </c>
      <c r="J3532" s="9">
        <v>-32888.120000000003</v>
      </c>
      <c r="K3532" s="9">
        <v>-33552.68</v>
      </c>
      <c r="L3532" s="9">
        <v>-34456.68</v>
      </c>
      <c r="M3532" s="9">
        <v>-36369.800000000003</v>
      </c>
      <c r="N3532" s="9">
        <v>-28454.34</v>
      </c>
      <c r="O3532" s="9">
        <v>-31168.47</v>
      </c>
      <c r="P3532" s="9">
        <v>-28113.32</v>
      </c>
      <c r="Q3532" s="9">
        <v>-32365.08</v>
      </c>
      <c r="R3532" s="9">
        <v>-32728.45</v>
      </c>
      <c r="S3532" s="9">
        <v>-31640.52</v>
      </c>
      <c r="T3532" s="10">
        <v>-387407.74</v>
      </c>
    </row>
    <row r="3533" spans="1:20" ht="23.25" thickBot="1" x14ac:dyDescent="0.3">
      <c r="A3533" s="4" t="s">
        <v>710</v>
      </c>
      <c r="B3533" s="4" t="s">
        <v>731</v>
      </c>
      <c r="C3533" s="4" t="s">
        <v>732</v>
      </c>
      <c r="D3533" s="4" t="s">
        <v>719</v>
      </c>
      <c r="E3533" s="4" t="s">
        <v>720</v>
      </c>
      <c r="F3533" s="4" t="s">
        <v>146</v>
      </c>
      <c r="G3533" s="4" t="s">
        <v>147</v>
      </c>
      <c r="H3533" s="12"/>
      <c r="I3533" s="12"/>
      <c r="J3533" s="12"/>
      <c r="K3533" s="11">
        <v>729.5</v>
      </c>
      <c r="L3533" s="12"/>
      <c r="M3533" s="12"/>
      <c r="N3533" s="12"/>
      <c r="O3533" s="12"/>
      <c r="P3533" s="12"/>
      <c r="Q3533" s="11">
        <v>200.86</v>
      </c>
      <c r="R3533" s="12"/>
      <c r="S3533" s="12"/>
      <c r="T3533" s="10">
        <v>930.36</v>
      </c>
    </row>
    <row r="3534" spans="1:20" ht="23.25" thickBot="1" x14ac:dyDescent="0.3">
      <c r="A3534" s="4" t="s">
        <v>710</v>
      </c>
      <c r="B3534" s="4" t="s">
        <v>731</v>
      </c>
      <c r="C3534" s="4" t="s">
        <v>732</v>
      </c>
      <c r="D3534" s="4" t="s">
        <v>733</v>
      </c>
      <c r="E3534" s="4" t="s">
        <v>734</v>
      </c>
      <c r="F3534" s="4" t="s">
        <v>735</v>
      </c>
      <c r="G3534" s="4" t="s">
        <v>736</v>
      </c>
      <c r="H3534" s="9">
        <v>19770.189999999999</v>
      </c>
      <c r="I3534" s="9">
        <v>23041.15</v>
      </c>
      <c r="J3534" s="9">
        <v>12234.29</v>
      </c>
      <c r="K3534" s="9">
        <v>25519.34</v>
      </c>
      <c r="L3534" s="9">
        <v>23259.01</v>
      </c>
      <c r="M3534" s="9">
        <v>27386.82</v>
      </c>
      <c r="N3534" s="9">
        <v>25002.5</v>
      </c>
      <c r="O3534" s="9">
        <v>32342.99</v>
      </c>
      <c r="P3534" s="9">
        <v>22412.91</v>
      </c>
      <c r="Q3534" s="9">
        <v>23429.49</v>
      </c>
      <c r="R3534" s="9">
        <v>27501.26</v>
      </c>
      <c r="S3534" s="9">
        <v>29244</v>
      </c>
      <c r="T3534" s="10">
        <v>291143.95</v>
      </c>
    </row>
    <row r="3535" spans="1:20" ht="23.25" thickBot="1" x14ac:dyDescent="0.3">
      <c r="A3535" s="4" t="s">
        <v>710</v>
      </c>
      <c r="B3535" s="4" t="s">
        <v>731</v>
      </c>
      <c r="C3535" s="4" t="s">
        <v>732</v>
      </c>
      <c r="D3535" s="4" t="s">
        <v>723</v>
      </c>
      <c r="E3535" s="4" t="s">
        <v>724</v>
      </c>
      <c r="F3535" s="4" t="s">
        <v>110</v>
      </c>
      <c r="G3535" s="4" t="s">
        <v>111</v>
      </c>
      <c r="H3535" s="11">
        <v>10920.77</v>
      </c>
      <c r="I3535" s="11">
        <v>11540.67</v>
      </c>
      <c r="J3535" s="11">
        <v>11322.17</v>
      </c>
      <c r="K3535" s="11">
        <v>11720.16</v>
      </c>
      <c r="L3535" s="11">
        <v>11898.3</v>
      </c>
      <c r="M3535" s="11">
        <v>11909.87</v>
      </c>
      <c r="N3535" s="11">
        <v>8454.02</v>
      </c>
      <c r="O3535" s="11">
        <v>9663.56</v>
      </c>
      <c r="P3535" s="11">
        <v>11002.68</v>
      </c>
      <c r="Q3535" s="11">
        <v>11854.63</v>
      </c>
      <c r="R3535" s="11">
        <v>10186.6</v>
      </c>
      <c r="S3535" s="11">
        <v>9737.99</v>
      </c>
      <c r="T3535" s="10">
        <v>130211.42</v>
      </c>
    </row>
    <row r="3536" spans="1:20" ht="23.25" thickBot="1" x14ac:dyDescent="0.3">
      <c r="A3536" s="4" t="s">
        <v>710</v>
      </c>
      <c r="B3536" s="4" t="s">
        <v>731</v>
      </c>
      <c r="C3536" s="4" t="s">
        <v>732</v>
      </c>
      <c r="D3536" s="4" t="s">
        <v>723</v>
      </c>
      <c r="E3536" s="4" t="s">
        <v>724</v>
      </c>
      <c r="F3536" s="4" t="s">
        <v>88</v>
      </c>
      <c r="G3536" s="4" t="s">
        <v>89</v>
      </c>
      <c r="H3536" s="9">
        <v>1638.6</v>
      </c>
      <c r="I3536" s="9">
        <v>1638.58</v>
      </c>
      <c r="J3536" s="9">
        <v>1688.85</v>
      </c>
      <c r="K3536" s="9">
        <v>1688.88</v>
      </c>
      <c r="L3536" s="9">
        <v>1688.85</v>
      </c>
      <c r="M3536" s="9">
        <v>1688.84</v>
      </c>
      <c r="N3536" s="9">
        <v>1688.83</v>
      </c>
      <c r="O3536" s="9">
        <v>1688.85</v>
      </c>
      <c r="P3536" s="9">
        <v>1688.87</v>
      </c>
      <c r="Q3536" s="9">
        <v>1688.85</v>
      </c>
      <c r="R3536" s="9">
        <v>1688.86</v>
      </c>
      <c r="S3536" s="9">
        <v>1688.88</v>
      </c>
      <c r="T3536" s="10">
        <v>20165.740000000002</v>
      </c>
    </row>
    <row r="3537" spans="1:20" ht="23.25" thickBot="1" x14ac:dyDescent="0.3">
      <c r="A3537" s="4" t="s">
        <v>710</v>
      </c>
      <c r="B3537" s="4" t="s">
        <v>731</v>
      </c>
      <c r="C3537" s="4" t="s">
        <v>732</v>
      </c>
      <c r="D3537" s="4" t="s">
        <v>723</v>
      </c>
      <c r="E3537" s="4" t="s">
        <v>724</v>
      </c>
      <c r="F3537" s="4" t="s">
        <v>90</v>
      </c>
      <c r="G3537" s="4" t="s">
        <v>91</v>
      </c>
      <c r="H3537" s="11">
        <v>6365.73</v>
      </c>
      <c r="I3537" s="11">
        <v>6365.73</v>
      </c>
      <c r="J3537" s="11">
        <v>6560.99</v>
      </c>
      <c r="K3537" s="11">
        <v>6561</v>
      </c>
      <c r="L3537" s="11">
        <v>6561</v>
      </c>
      <c r="M3537" s="11">
        <v>6561.01</v>
      </c>
      <c r="N3537" s="11">
        <v>6561.04</v>
      </c>
      <c r="O3537" s="11">
        <v>6561</v>
      </c>
      <c r="P3537" s="11">
        <v>6561</v>
      </c>
      <c r="Q3537" s="11">
        <v>6560.98</v>
      </c>
      <c r="R3537" s="11">
        <v>6560.99</v>
      </c>
      <c r="S3537" s="11">
        <v>6561</v>
      </c>
      <c r="T3537" s="10">
        <v>78341.47</v>
      </c>
    </row>
    <row r="3538" spans="1:20" ht="23.25" thickBot="1" x14ac:dyDescent="0.3">
      <c r="A3538" s="4" t="s">
        <v>710</v>
      </c>
      <c r="B3538" s="4" t="s">
        <v>731</v>
      </c>
      <c r="C3538" s="4" t="s">
        <v>732</v>
      </c>
      <c r="D3538" s="4" t="s">
        <v>723</v>
      </c>
      <c r="E3538" s="4" t="s">
        <v>724</v>
      </c>
      <c r="F3538" s="4" t="s">
        <v>180</v>
      </c>
      <c r="G3538" s="4" t="s">
        <v>181</v>
      </c>
      <c r="H3538" s="9">
        <v>7361.14</v>
      </c>
      <c r="I3538" s="9">
        <v>6557.28</v>
      </c>
      <c r="J3538" s="9">
        <v>7988.37</v>
      </c>
      <c r="K3538" s="9">
        <v>6723.22</v>
      </c>
      <c r="L3538" s="9">
        <v>8139.93</v>
      </c>
      <c r="M3538" s="9">
        <v>8191.12</v>
      </c>
      <c r="N3538" s="9">
        <v>6976.54</v>
      </c>
      <c r="O3538" s="9">
        <v>8304.64</v>
      </c>
      <c r="P3538" s="9">
        <v>7231.11</v>
      </c>
      <c r="Q3538" s="9">
        <v>9294.7999999999993</v>
      </c>
      <c r="R3538" s="9">
        <v>9038.9699999999993</v>
      </c>
      <c r="S3538" s="9">
        <v>9933.4599999999991</v>
      </c>
      <c r="T3538" s="10">
        <v>95740.58</v>
      </c>
    </row>
    <row r="3539" spans="1:20" ht="23.25" thickBot="1" x14ac:dyDescent="0.3">
      <c r="A3539" s="4" t="s">
        <v>710</v>
      </c>
      <c r="B3539" s="4" t="s">
        <v>731</v>
      </c>
      <c r="C3539" s="4" t="s">
        <v>732</v>
      </c>
      <c r="D3539" s="4" t="s">
        <v>723</v>
      </c>
      <c r="E3539" s="4" t="s">
        <v>724</v>
      </c>
      <c r="F3539" s="4" t="s">
        <v>166</v>
      </c>
      <c r="G3539" s="4" t="s">
        <v>167</v>
      </c>
      <c r="H3539" s="11">
        <v>-19831.12</v>
      </c>
      <c r="I3539" s="11">
        <v>-19109.060000000001</v>
      </c>
      <c r="J3539" s="11">
        <v>-18123.900000000001</v>
      </c>
      <c r="K3539" s="11">
        <v>-16535.52</v>
      </c>
      <c r="L3539" s="11">
        <v>-22802.959999999999</v>
      </c>
      <c r="M3539" s="11">
        <v>-20197.5</v>
      </c>
      <c r="N3539" s="11">
        <v>-15932.48</v>
      </c>
      <c r="O3539" s="11">
        <v>-18832.82</v>
      </c>
      <c r="P3539" s="11">
        <v>-18202.580000000002</v>
      </c>
      <c r="Q3539" s="11">
        <v>-21850.94</v>
      </c>
      <c r="R3539" s="11">
        <v>-19324.78</v>
      </c>
      <c r="S3539" s="11">
        <v>-17001.759999999998</v>
      </c>
      <c r="T3539" s="10">
        <v>-227745.42</v>
      </c>
    </row>
    <row r="3540" spans="1:20" ht="15.75" thickBot="1" x14ac:dyDescent="0.3">
      <c r="A3540" s="4" t="s">
        <v>710</v>
      </c>
      <c r="B3540" s="4" t="s">
        <v>731</v>
      </c>
      <c r="C3540" s="4" t="s">
        <v>732</v>
      </c>
      <c r="D3540" s="4" t="s">
        <v>725</v>
      </c>
      <c r="E3540" s="4" t="s">
        <v>726</v>
      </c>
      <c r="F3540" s="4" t="s">
        <v>110</v>
      </c>
      <c r="G3540" s="4" t="s">
        <v>111</v>
      </c>
      <c r="H3540" s="9">
        <v>30636.799999999999</v>
      </c>
      <c r="I3540" s="9">
        <v>32178.73</v>
      </c>
      <c r="J3540" s="9">
        <v>38576.589999999997</v>
      </c>
      <c r="K3540" s="9">
        <v>35463.86</v>
      </c>
      <c r="L3540" s="9">
        <v>37733</v>
      </c>
      <c r="M3540" s="9">
        <v>39275.519999999997</v>
      </c>
      <c r="N3540" s="9">
        <v>31317.759999999998</v>
      </c>
      <c r="O3540" s="9">
        <v>36426.089999999997</v>
      </c>
      <c r="P3540" s="9">
        <v>36656.61</v>
      </c>
      <c r="Q3540" s="9">
        <v>40169.1</v>
      </c>
      <c r="R3540" s="9">
        <v>34826.89</v>
      </c>
      <c r="S3540" s="9">
        <v>33427.9</v>
      </c>
      <c r="T3540" s="10">
        <v>426688.85</v>
      </c>
    </row>
    <row r="3541" spans="1:20" ht="15.75" thickBot="1" x14ac:dyDescent="0.3">
      <c r="A3541" s="4" t="s">
        <v>710</v>
      </c>
      <c r="B3541" s="4" t="s">
        <v>731</v>
      </c>
      <c r="C3541" s="4" t="s">
        <v>732</v>
      </c>
      <c r="D3541" s="4" t="s">
        <v>725</v>
      </c>
      <c r="E3541" s="4" t="s">
        <v>726</v>
      </c>
      <c r="F3541" s="4" t="s">
        <v>88</v>
      </c>
      <c r="G3541" s="4" t="s">
        <v>89</v>
      </c>
      <c r="H3541" s="11">
        <v>4699.0600000000004</v>
      </c>
      <c r="I3541" s="11">
        <v>5020.8100000000004</v>
      </c>
      <c r="J3541" s="11">
        <v>5572.31</v>
      </c>
      <c r="K3541" s="11">
        <v>5572.31</v>
      </c>
      <c r="L3541" s="11">
        <v>5572.23</v>
      </c>
      <c r="M3541" s="11">
        <v>5572.31</v>
      </c>
      <c r="N3541" s="11">
        <v>5572.32</v>
      </c>
      <c r="O3541" s="11">
        <v>5572.29</v>
      </c>
      <c r="P3541" s="11">
        <v>5572.31</v>
      </c>
      <c r="Q3541" s="11">
        <v>5572.29</v>
      </c>
      <c r="R3541" s="11">
        <v>5572.31</v>
      </c>
      <c r="S3541" s="11">
        <v>5572.28</v>
      </c>
      <c r="T3541" s="10">
        <v>65442.83</v>
      </c>
    </row>
    <row r="3542" spans="1:20" ht="15.75" thickBot="1" x14ac:dyDescent="0.3">
      <c r="A3542" s="4" t="s">
        <v>710</v>
      </c>
      <c r="B3542" s="4" t="s">
        <v>731</v>
      </c>
      <c r="C3542" s="4" t="s">
        <v>732</v>
      </c>
      <c r="D3542" s="4" t="s">
        <v>725</v>
      </c>
      <c r="E3542" s="4" t="s">
        <v>726</v>
      </c>
      <c r="F3542" s="4" t="s">
        <v>90</v>
      </c>
      <c r="G3542" s="4" t="s">
        <v>91</v>
      </c>
      <c r="H3542" s="9">
        <v>18255.53</v>
      </c>
      <c r="I3542" s="9">
        <v>19505.59</v>
      </c>
      <c r="J3542" s="9">
        <v>21647.83</v>
      </c>
      <c r="K3542" s="9">
        <v>21647.79</v>
      </c>
      <c r="L3542" s="9">
        <v>21647.82</v>
      </c>
      <c r="M3542" s="9">
        <v>21647.83</v>
      </c>
      <c r="N3542" s="9">
        <v>21647.85</v>
      </c>
      <c r="O3542" s="9">
        <v>21647.83</v>
      </c>
      <c r="P3542" s="9">
        <v>21647.85</v>
      </c>
      <c r="Q3542" s="9">
        <v>21647.83</v>
      </c>
      <c r="R3542" s="9">
        <v>21647.8</v>
      </c>
      <c r="S3542" s="9">
        <v>21647.82</v>
      </c>
      <c r="T3542" s="10">
        <v>254239.37</v>
      </c>
    </row>
    <row r="3543" spans="1:20" ht="15.75" thickBot="1" x14ac:dyDescent="0.3">
      <c r="A3543" s="4" t="s">
        <v>710</v>
      </c>
      <c r="B3543" s="4" t="s">
        <v>731</v>
      </c>
      <c r="C3543" s="4" t="s">
        <v>732</v>
      </c>
      <c r="D3543" s="4" t="s">
        <v>725</v>
      </c>
      <c r="E3543" s="4" t="s">
        <v>726</v>
      </c>
      <c r="F3543" s="4" t="s">
        <v>180</v>
      </c>
      <c r="G3543" s="4" t="s">
        <v>181</v>
      </c>
      <c r="H3543" s="11">
        <v>7361.14</v>
      </c>
      <c r="I3543" s="11">
        <v>6557.28</v>
      </c>
      <c r="J3543" s="11">
        <v>7988.37</v>
      </c>
      <c r="K3543" s="11">
        <v>6723.22</v>
      </c>
      <c r="L3543" s="11">
        <v>8127.46</v>
      </c>
      <c r="M3543" s="11">
        <v>8191.12</v>
      </c>
      <c r="N3543" s="11">
        <v>6976.54</v>
      </c>
      <c r="O3543" s="11">
        <v>8254.77</v>
      </c>
      <c r="P3543" s="11">
        <v>7231.11</v>
      </c>
      <c r="Q3543" s="11">
        <v>9294.7999999999993</v>
      </c>
      <c r="R3543" s="11">
        <v>9038.9699999999993</v>
      </c>
      <c r="S3543" s="11">
        <v>9933.4599999999991</v>
      </c>
      <c r="T3543" s="10">
        <v>95678.24</v>
      </c>
    </row>
    <row r="3544" spans="1:20" ht="15.75" thickBot="1" x14ac:dyDescent="0.3">
      <c r="A3544" s="4" t="s">
        <v>710</v>
      </c>
      <c r="B3544" s="4" t="s">
        <v>731</v>
      </c>
      <c r="C3544" s="4" t="s">
        <v>732</v>
      </c>
      <c r="D3544" s="4" t="s">
        <v>725</v>
      </c>
      <c r="E3544" s="4" t="s">
        <v>726</v>
      </c>
      <c r="F3544" s="4" t="s">
        <v>166</v>
      </c>
      <c r="G3544" s="4" t="s">
        <v>167</v>
      </c>
      <c r="H3544" s="9">
        <v>-61447.86</v>
      </c>
      <c r="I3544" s="9">
        <v>-53789.58</v>
      </c>
      <c r="J3544" s="9">
        <v>-69990.259999999995</v>
      </c>
      <c r="K3544" s="9">
        <v>-57430.32</v>
      </c>
      <c r="L3544" s="9">
        <v>-67188.09</v>
      </c>
      <c r="M3544" s="9">
        <v>-69570.100000000006</v>
      </c>
      <c r="N3544" s="9">
        <v>-59819.199999999997</v>
      </c>
      <c r="O3544" s="9">
        <v>-69452.03</v>
      </c>
      <c r="P3544" s="9">
        <v>-60094.46</v>
      </c>
      <c r="Q3544" s="9">
        <v>-78205.62</v>
      </c>
      <c r="R3544" s="9">
        <v>-66203.7</v>
      </c>
      <c r="S3544" s="9">
        <v>-59891.199999999997</v>
      </c>
      <c r="T3544" s="10">
        <v>-773082.42</v>
      </c>
    </row>
    <row r="3545" spans="1:20" ht="23.25" thickBot="1" x14ac:dyDescent="0.3">
      <c r="A3545" s="4" t="s">
        <v>710</v>
      </c>
      <c r="B3545" s="4" t="s">
        <v>737</v>
      </c>
      <c r="C3545" s="4" t="s">
        <v>738</v>
      </c>
      <c r="D3545" s="4" t="s">
        <v>719</v>
      </c>
      <c r="E3545" s="4" t="s">
        <v>720</v>
      </c>
      <c r="F3545" s="4" t="s">
        <v>86</v>
      </c>
      <c r="G3545" s="4" t="s">
        <v>87</v>
      </c>
      <c r="H3545" s="11">
        <v>44260.58</v>
      </c>
      <c r="I3545" s="11">
        <v>36317.58</v>
      </c>
      <c r="J3545" s="11">
        <v>41694.910000000003</v>
      </c>
      <c r="K3545" s="11">
        <v>36946.559999999998</v>
      </c>
      <c r="L3545" s="11">
        <v>47481.63</v>
      </c>
      <c r="M3545" s="11">
        <v>39411.589999999997</v>
      </c>
      <c r="N3545" s="11">
        <v>44212.95</v>
      </c>
      <c r="O3545" s="11">
        <v>46001.79</v>
      </c>
      <c r="P3545" s="11">
        <v>41186.519999999997</v>
      </c>
      <c r="Q3545" s="11">
        <v>47301.64</v>
      </c>
      <c r="R3545" s="11">
        <v>44868.82</v>
      </c>
      <c r="S3545" s="11">
        <v>35181.300000000003</v>
      </c>
      <c r="T3545" s="10">
        <v>504865.87</v>
      </c>
    </row>
    <row r="3546" spans="1:20" ht="23.25" thickBot="1" x14ac:dyDescent="0.3">
      <c r="A3546" s="4" t="s">
        <v>710</v>
      </c>
      <c r="B3546" s="4" t="s">
        <v>737</v>
      </c>
      <c r="C3546" s="4" t="s">
        <v>738</v>
      </c>
      <c r="D3546" s="4" t="s">
        <v>719</v>
      </c>
      <c r="E3546" s="4" t="s">
        <v>720</v>
      </c>
      <c r="F3546" s="4" t="s">
        <v>116</v>
      </c>
      <c r="G3546" s="4" t="s">
        <v>117</v>
      </c>
      <c r="H3546" s="9">
        <v>2206.65</v>
      </c>
      <c r="I3546" s="9">
        <v>1687.92</v>
      </c>
      <c r="J3546" s="9">
        <v>2316.25</v>
      </c>
      <c r="K3546" s="9">
        <v>950.41</v>
      </c>
      <c r="L3546" s="9">
        <v>3541.06</v>
      </c>
      <c r="M3546" s="9">
        <v>327.23</v>
      </c>
      <c r="N3546" s="9">
        <v>1569.38</v>
      </c>
      <c r="O3546" s="9">
        <v>1312.51</v>
      </c>
      <c r="P3546" s="9">
        <v>2008.97</v>
      </c>
      <c r="Q3546" s="9">
        <v>1893.07</v>
      </c>
      <c r="R3546" s="9">
        <v>3771</v>
      </c>
      <c r="S3546" s="9">
        <v>1194.25</v>
      </c>
      <c r="T3546" s="10">
        <v>22778.7</v>
      </c>
    </row>
    <row r="3547" spans="1:20" ht="23.25" thickBot="1" x14ac:dyDescent="0.3">
      <c r="A3547" s="4" t="s">
        <v>710</v>
      </c>
      <c r="B3547" s="4" t="s">
        <v>737</v>
      </c>
      <c r="C3547" s="4" t="s">
        <v>738</v>
      </c>
      <c r="D3547" s="4" t="s">
        <v>719</v>
      </c>
      <c r="E3547" s="4" t="s">
        <v>720</v>
      </c>
      <c r="F3547" s="4" t="s">
        <v>88</v>
      </c>
      <c r="G3547" s="4" t="s">
        <v>89</v>
      </c>
      <c r="H3547" s="11">
        <v>6885.25</v>
      </c>
      <c r="I3547" s="11">
        <v>5933.13</v>
      </c>
      <c r="J3547" s="11">
        <v>6669.77</v>
      </c>
      <c r="K3547" s="11">
        <v>6468.64</v>
      </c>
      <c r="L3547" s="11">
        <v>7080.89</v>
      </c>
      <c r="M3547" s="11">
        <v>6516.5</v>
      </c>
      <c r="N3547" s="11">
        <v>6812.67</v>
      </c>
      <c r="O3547" s="11">
        <v>7184.4</v>
      </c>
      <c r="P3547" s="11">
        <v>6224.03</v>
      </c>
      <c r="Q3547" s="11">
        <v>7156.39</v>
      </c>
      <c r="R3547" s="11">
        <v>6846.77</v>
      </c>
      <c r="S3547" s="11">
        <v>6732.84</v>
      </c>
      <c r="T3547" s="10">
        <v>80511.28</v>
      </c>
    </row>
    <row r="3548" spans="1:20" ht="23.25" thickBot="1" x14ac:dyDescent="0.3">
      <c r="A3548" s="4" t="s">
        <v>710</v>
      </c>
      <c r="B3548" s="4" t="s">
        <v>737</v>
      </c>
      <c r="C3548" s="4" t="s">
        <v>738</v>
      </c>
      <c r="D3548" s="4" t="s">
        <v>719</v>
      </c>
      <c r="E3548" s="4" t="s">
        <v>720</v>
      </c>
      <c r="F3548" s="4" t="s">
        <v>90</v>
      </c>
      <c r="G3548" s="4" t="s">
        <v>91</v>
      </c>
      <c r="H3548" s="9">
        <v>27102.38</v>
      </c>
      <c r="I3548" s="9">
        <v>23327.67</v>
      </c>
      <c r="J3548" s="9">
        <v>26292.29</v>
      </c>
      <c r="K3548" s="9">
        <v>25291.48</v>
      </c>
      <c r="L3548" s="9">
        <v>28088.68</v>
      </c>
      <c r="M3548" s="9">
        <v>25370.37</v>
      </c>
      <c r="N3548" s="9">
        <v>26723.61</v>
      </c>
      <c r="O3548" s="9">
        <v>28126.65</v>
      </c>
      <c r="P3548" s="9">
        <v>24510.95</v>
      </c>
      <c r="Q3548" s="9">
        <v>28117.8</v>
      </c>
      <c r="R3548" s="9">
        <v>27218.99</v>
      </c>
      <c r="S3548" s="9">
        <v>26352.48</v>
      </c>
      <c r="T3548" s="10">
        <v>316523.34999999998</v>
      </c>
    </row>
    <row r="3549" spans="1:20" ht="23.25" thickBot="1" x14ac:dyDescent="0.3">
      <c r="A3549" s="4" t="s">
        <v>710</v>
      </c>
      <c r="B3549" s="4" t="s">
        <v>737</v>
      </c>
      <c r="C3549" s="4" t="s">
        <v>738</v>
      </c>
      <c r="D3549" s="4" t="s">
        <v>719</v>
      </c>
      <c r="E3549" s="4" t="s">
        <v>720</v>
      </c>
      <c r="F3549" s="4" t="s">
        <v>84</v>
      </c>
      <c r="G3549" s="4" t="s">
        <v>85</v>
      </c>
      <c r="H3549" s="11">
        <v>25.57</v>
      </c>
      <c r="I3549" s="11">
        <v>13.24</v>
      </c>
      <c r="J3549" s="11">
        <v>14.31</v>
      </c>
      <c r="K3549" s="11">
        <v>12.15</v>
      </c>
      <c r="L3549" s="11">
        <v>10.89</v>
      </c>
      <c r="M3549" s="11">
        <v>-0.21</v>
      </c>
      <c r="N3549" s="11">
        <v>21.32</v>
      </c>
      <c r="O3549" s="11">
        <v>10.59</v>
      </c>
      <c r="P3549" s="11">
        <v>11.88</v>
      </c>
      <c r="Q3549" s="11">
        <v>36.86</v>
      </c>
      <c r="R3549" s="11">
        <v>-6.87</v>
      </c>
      <c r="S3549" s="11">
        <v>4.68</v>
      </c>
      <c r="T3549" s="10">
        <v>154.41</v>
      </c>
    </row>
    <row r="3550" spans="1:20" ht="23.25" thickBot="1" x14ac:dyDescent="0.3">
      <c r="A3550" s="4" t="s">
        <v>710</v>
      </c>
      <c r="B3550" s="4" t="s">
        <v>737</v>
      </c>
      <c r="C3550" s="4" t="s">
        <v>738</v>
      </c>
      <c r="D3550" s="4" t="s">
        <v>719</v>
      </c>
      <c r="E3550" s="4" t="s">
        <v>720</v>
      </c>
      <c r="F3550" s="4" t="s">
        <v>122</v>
      </c>
      <c r="G3550" s="4" t="s">
        <v>123</v>
      </c>
      <c r="H3550" s="8"/>
      <c r="I3550" s="9">
        <v>29</v>
      </c>
      <c r="J3550" s="8"/>
      <c r="K3550" s="8"/>
      <c r="L3550" s="8"/>
      <c r="M3550" s="8"/>
      <c r="N3550" s="8"/>
      <c r="O3550" s="8"/>
      <c r="P3550" s="8"/>
      <c r="Q3550" s="8"/>
      <c r="R3550" s="8"/>
      <c r="S3550" s="8"/>
      <c r="T3550" s="10">
        <v>29</v>
      </c>
    </row>
    <row r="3551" spans="1:20" ht="23.25" thickBot="1" x14ac:dyDescent="0.3">
      <c r="A3551" s="4" t="s">
        <v>710</v>
      </c>
      <c r="B3551" s="4" t="s">
        <v>737</v>
      </c>
      <c r="C3551" s="4" t="s">
        <v>738</v>
      </c>
      <c r="D3551" s="4" t="s">
        <v>719</v>
      </c>
      <c r="E3551" s="4" t="s">
        <v>720</v>
      </c>
      <c r="F3551" s="4" t="s">
        <v>44</v>
      </c>
      <c r="G3551" s="4" t="s">
        <v>45</v>
      </c>
      <c r="H3551" s="12"/>
      <c r="I3551" s="12"/>
      <c r="J3551" s="12"/>
      <c r="K3551" s="12"/>
      <c r="L3551" s="12"/>
      <c r="M3551" s="11">
        <v>72.25</v>
      </c>
      <c r="N3551" s="12"/>
      <c r="O3551" s="12"/>
      <c r="P3551" s="12"/>
      <c r="Q3551" s="12"/>
      <c r="R3551" s="12"/>
      <c r="S3551" s="12"/>
      <c r="T3551" s="10">
        <v>72.25</v>
      </c>
    </row>
    <row r="3552" spans="1:20" ht="23.25" thickBot="1" x14ac:dyDescent="0.3">
      <c r="A3552" s="4" t="s">
        <v>710</v>
      </c>
      <c r="B3552" s="4" t="s">
        <v>737</v>
      </c>
      <c r="C3552" s="4" t="s">
        <v>738</v>
      </c>
      <c r="D3552" s="4" t="s">
        <v>719</v>
      </c>
      <c r="E3552" s="4" t="s">
        <v>720</v>
      </c>
      <c r="F3552" s="4" t="s">
        <v>130</v>
      </c>
      <c r="G3552" s="4" t="s">
        <v>131</v>
      </c>
      <c r="H3552" s="8"/>
      <c r="I3552" s="8"/>
      <c r="J3552" s="8"/>
      <c r="K3552" s="8"/>
      <c r="L3552" s="8"/>
      <c r="M3552" s="8"/>
      <c r="N3552" s="8"/>
      <c r="O3552" s="8"/>
      <c r="P3552" s="9">
        <v>6.4</v>
      </c>
      <c r="Q3552" s="8"/>
      <c r="R3552" s="8"/>
      <c r="S3552" s="8"/>
      <c r="T3552" s="10">
        <v>6.4</v>
      </c>
    </row>
    <row r="3553" spans="1:20" ht="23.25" thickBot="1" x14ac:dyDescent="0.3">
      <c r="A3553" s="4" t="s">
        <v>710</v>
      </c>
      <c r="B3553" s="4" t="s">
        <v>737</v>
      </c>
      <c r="C3553" s="4" t="s">
        <v>738</v>
      </c>
      <c r="D3553" s="4" t="s">
        <v>719</v>
      </c>
      <c r="E3553" s="4" t="s">
        <v>720</v>
      </c>
      <c r="F3553" s="4" t="s">
        <v>68</v>
      </c>
      <c r="G3553" s="4" t="s">
        <v>69</v>
      </c>
      <c r="H3553" s="12"/>
      <c r="I3553" s="11">
        <v>50.45</v>
      </c>
      <c r="J3553" s="11">
        <v>25.23</v>
      </c>
      <c r="K3553" s="12"/>
      <c r="L3553" s="12"/>
      <c r="M3553" s="12"/>
      <c r="N3553" s="11">
        <v>50.45</v>
      </c>
      <c r="O3553" s="12"/>
      <c r="P3553" s="12"/>
      <c r="Q3553" s="12"/>
      <c r="R3553" s="12"/>
      <c r="S3553" s="11">
        <v>51.97</v>
      </c>
      <c r="T3553" s="10">
        <v>178.1</v>
      </c>
    </row>
    <row r="3554" spans="1:20" ht="23.25" thickBot="1" x14ac:dyDescent="0.3">
      <c r="A3554" s="4" t="s">
        <v>710</v>
      </c>
      <c r="B3554" s="4" t="s">
        <v>737</v>
      </c>
      <c r="C3554" s="4" t="s">
        <v>738</v>
      </c>
      <c r="D3554" s="4" t="s">
        <v>719</v>
      </c>
      <c r="E3554" s="4" t="s">
        <v>720</v>
      </c>
      <c r="F3554" s="4" t="s">
        <v>106</v>
      </c>
      <c r="G3554" s="4" t="s">
        <v>107</v>
      </c>
      <c r="H3554" s="9">
        <v>-64821.16</v>
      </c>
      <c r="I3554" s="9">
        <v>-60818.85</v>
      </c>
      <c r="J3554" s="9">
        <v>-71432.509999999995</v>
      </c>
      <c r="K3554" s="9">
        <v>-62330.22</v>
      </c>
      <c r="L3554" s="9">
        <v>-88681.47</v>
      </c>
      <c r="M3554" s="9">
        <v>-78536.789999999994</v>
      </c>
      <c r="N3554" s="9">
        <v>-68832.679999999993</v>
      </c>
      <c r="O3554" s="9">
        <v>-82561.009999999995</v>
      </c>
      <c r="P3554" s="9">
        <v>-72398.47</v>
      </c>
      <c r="Q3554" s="9">
        <v>-59447</v>
      </c>
      <c r="R3554" s="9">
        <v>-102058.28</v>
      </c>
      <c r="S3554" s="9">
        <v>-66336.12</v>
      </c>
      <c r="T3554" s="10">
        <v>-878254.56</v>
      </c>
    </row>
    <row r="3555" spans="1:20" ht="23.25" thickBot="1" x14ac:dyDescent="0.3">
      <c r="A3555" s="4" t="s">
        <v>710</v>
      </c>
      <c r="B3555" s="4" t="s">
        <v>737</v>
      </c>
      <c r="C3555" s="4" t="s">
        <v>738</v>
      </c>
      <c r="D3555" s="4" t="s">
        <v>719</v>
      </c>
      <c r="E3555" s="4" t="s">
        <v>720</v>
      </c>
      <c r="F3555" s="4" t="s">
        <v>108</v>
      </c>
      <c r="G3555" s="4" t="s">
        <v>109</v>
      </c>
      <c r="H3555" s="11">
        <v>-1899.56</v>
      </c>
      <c r="I3555" s="11">
        <v>-1664.99</v>
      </c>
      <c r="J3555" s="11">
        <v>-1942.43</v>
      </c>
      <c r="K3555" s="11">
        <v>-1009.06</v>
      </c>
      <c r="L3555" s="11">
        <v>-2207.31</v>
      </c>
      <c r="M3555" s="11">
        <v>-1160.4100000000001</v>
      </c>
      <c r="N3555" s="11">
        <v>-920.77</v>
      </c>
      <c r="O3555" s="11">
        <v>-1210.8900000000001</v>
      </c>
      <c r="P3555" s="11">
        <v>-1816.31</v>
      </c>
      <c r="Q3555" s="11">
        <v>-1147.82</v>
      </c>
      <c r="R3555" s="11">
        <v>-2270.4299999999998</v>
      </c>
      <c r="S3555" s="11">
        <v>-1663.14</v>
      </c>
      <c r="T3555" s="10">
        <v>-18913.12</v>
      </c>
    </row>
    <row r="3556" spans="1:20" ht="23.25" thickBot="1" x14ac:dyDescent="0.3">
      <c r="A3556" s="4" t="s">
        <v>710</v>
      </c>
      <c r="B3556" s="4" t="s">
        <v>737</v>
      </c>
      <c r="C3556" s="4" t="s">
        <v>738</v>
      </c>
      <c r="D3556" s="4" t="s">
        <v>723</v>
      </c>
      <c r="E3556" s="4" t="s">
        <v>724</v>
      </c>
      <c r="F3556" s="4" t="s">
        <v>84</v>
      </c>
      <c r="G3556" s="4" t="s">
        <v>85</v>
      </c>
      <c r="H3556" s="9">
        <v>8.77</v>
      </c>
      <c r="I3556" s="9">
        <v>9.0500000000000007</v>
      </c>
      <c r="J3556" s="9">
        <v>9.7200000000000006</v>
      </c>
      <c r="K3556" s="9">
        <v>8.0299999999999994</v>
      </c>
      <c r="L3556" s="9">
        <v>11.45</v>
      </c>
      <c r="M3556" s="9">
        <v>9.7899999999999991</v>
      </c>
      <c r="N3556" s="9">
        <v>8.23</v>
      </c>
      <c r="O3556" s="9">
        <v>10.33</v>
      </c>
      <c r="P3556" s="9">
        <v>9.7100000000000009</v>
      </c>
      <c r="Q3556" s="9">
        <v>7.73</v>
      </c>
      <c r="R3556" s="9">
        <v>13.86</v>
      </c>
      <c r="S3556" s="9">
        <v>9.5299999999999994</v>
      </c>
      <c r="T3556" s="10">
        <v>116.2</v>
      </c>
    </row>
    <row r="3557" spans="1:20" ht="23.25" thickBot="1" x14ac:dyDescent="0.3">
      <c r="A3557" s="4" t="s">
        <v>710</v>
      </c>
      <c r="B3557" s="4" t="s">
        <v>737</v>
      </c>
      <c r="C3557" s="4" t="s">
        <v>738</v>
      </c>
      <c r="D3557" s="4" t="s">
        <v>723</v>
      </c>
      <c r="E3557" s="4" t="s">
        <v>724</v>
      </c>
      <c r="F3557" s="4" t="s">
        <v>56</v>
      </c>
      <c r="G3557" s="4" t="s">
        <v>57</v>
      </c>
      <c r="H3557" s="11">
        <v>7094.17</v>
      </c>
      <c r="I3557" s="11">
        <v>7539.73</v>
      </c>
      <c r="J3557" s="11">
        <v>8048.19</v>
      </c>
      <c r="K3557" s="11">
        <v>7223.82</v>
      </c>
      <c r="L3557" s="11">
        <v>9910.9</v>
      </c>
      <c r="M3557" s="11">
        <v>8875.2900000000009</v>
      </c>
      <c r="N3557" s="11">
        <v>7707.23</v>
      </c>
      <c r="O3557" s="11">
        <v>9381.6299999999992</v>
      </c>
      <c r="P3557" s="11">
        <v>8163.14</v>
      </c>
      <c r="Q3557" s="11">
        <v>6776.05</v>
      </c>
      <c r="R3557" s="11">
        <v>11946.96</v>
      </c>
      <c r="S3557" s="11">
        <v>8305.4500000000007</v>
      </c>
      <c r="T3557" s="10">
        <v>100972.56</v>
      </c>
    </row>
    <row r="3558" spans="1:20" ht="23.25" thickBot="1" x14ac:dyDescent="0.3">
      <c r="A3558" s="4" t="s">
        <v>710</v>
      </c>
      <c r="B3558" s="4" t="s">
        <v>737</v>
      </c>
      <c r="C3558" s="4" t="s">
        <v>738</v>
      </c>
      <c r="D3558" s="4" t="s">
        <v>723</v>
      </c>
      <c r="E3558" s="4" t="s">
        <v>724</v>
      </c>
      <c r="F3558" s="4" t="s">
        <v>68</v>
      </c>
      <c r="G3558" s="4" t="s">
        <v>69</v>
      </c>
      <c r="H3558" s="9">
        <v>1899.56</v>
      </c>
      <c r="I3558" s="9">
        <v>1740.69</v>
      </c>
      <c r="J3558" s="9">
        <v>1917.2</v>
      </c>
      <c r="K3558" s="9">
        <v>1009.06</v>
      </c>
      <c r="L3558" s="9">
        <v>1828.92</v>
      </c>
      <c r="M3558" s="9">
        <v>1160.4100000000001</v>
      </c>
      <c r="N3558" s="9">
        <v>731.58</v>
      </c>
      <c r="O3558" s="9">
        <v>1210.8900000000001</v>
      </c>
      <c r="P3558" s="9">
        <v>1791.08</v>
      </c>
      <c r="Q3558" s="9">
        <v>1147.82</v>
      </c>
      <c r="R3558" s="9">
        <v>2270.4299999999998</v>
      </c>
      <c r="S3558" s="9">
        <v>1468.24</v>
      </c>
      <c r="T3558" s="10">
        <v>18175.88</v>
      </c>
    </row>
    <row r="3559" spans="1:20" ht="15.75" thickBot="1" x14ac:dyDescent="0.3">
      <c r="A3559" s="4" t="s">
        <v>710</v>
      </c>
      <c r="B3559" s="4" t="s">
        <v>737</v>
      </c>
      <c r="C3559" s="4" t="s">
        <v>738</v>
      </c>
      <c r="D3559" s="4" t="s">
        <v>725</v>
      </c>
      <c r="E3559" s="4" t="s">
        <v>726</v>
      </c>
      <c r="F3559" s="4" t="s">
        <v>84</v>
      </c>
      <c r="G3559" s="4" t="s">
        <v>85</v>
      </c>
      <c r="H3559" s="11">
        <v>6.92</v>
      </c>
      <c r="I3559" s="11">
        <v>1.25</v>
      </c>
      <c r="J3559" s="11">
        <v>7.85</v>
      </c>
      <c r="K3559" s="11">
        <v>7.05</v>
      </c>
      <c r="L3559" s="11">
        <v>9.99</v>
      </c>
      <c r="M3559" s="11">
        <v>8.66</v>
      </c>
      <c r="N3559" s="11">
        <v>7.66</v>
      </c>
      <c r="O3559" s="11">
        <v>9.15</v>
      </c>
      <c r="P3559" s="11">
        <v>7.96</v>
      </c>
      <c r="Q3559" s="11">
        <v>6.59</v>
      </c>
      <c r="R3559" s="11">
        <v>11.65</v>
      </c>
      <c r="S3559" s="11">
        <v>8.24</v>
      </c>
      <c r="T3559" s="10">
        <v>92.97</v>
      </c>
    </row>
    <row r="3560" spans="1:20" ht="15.75" thickBot="1" x14ac:dyDescent="0.3">
      <c r="A3560" s="4" t="s">
        <v>710</v>
      </c>
      <c r="B3560" s="4" t="s">
        <v>737</v>
      </c>
      <c r="C3560" s="4" t="s">
        <v>738</v>
      </c>
      <c r="D3560" s="4" t="s">
        <v>725</v>
      </c>
      <c r="E3560" s="4" t="s">
        <v>726</v>
      </c>
      <c r="F3560" s="4" t="s">
        <v>56</v>
      </c>
      <c r="G3560" s="4" t="s">
        <v>57</v>
      </c>
      <c r="H3560" s="9">
        <v>7093.67</v>
      </c>
      <c r="I3560" s="9">
        <v>7514.27</v>
      </c>
      <c r="J3560" s="9">
        <v>8048.7</v>
      </c>
      <c r="K3560" s="9">
        <v>7223.82</v>
      </c>
      <c r="L3560" s="9">
        <v>9910.9</v>
      </c>
      <c r="M3560" s="9">
        <v>8875.2900000000009</v>
      </c>
      <c r="N3560" s="9">
        <v>7708.76</v>
      </c>
      <c r="O3560" s="9">
        <v>9381.6299999999992</v>
      </c>
      <c r="P3560" s="9">
        <v>8163.14</v>
      </c>
      <c r="Q3560" s="9">
        <v>6751.09</v>
      </c>
      <c r="R3560" s="9">
        <v>11946.96</v>
      </c>
      <c r="S3560" s="9">
        <v>8305.4500000000007</v>
      </c>
      <c r="T3560" s="10">
        <v>100923.68</v>
      </c>
    </row>
    <row r="3561" spans="1:20" ht="15.75" thickBot="1" x14ac:dyDescent="0.3">
      <c r="A3561" s="4" t="s">
        <v>710</v>
      </c>
      <c r="B3561" s="4" t="s">
        <v>737</v>
      </c>
      <c r="C3561" s="4" t="s">
        <v>738</v>
      </c>
      <c r="D3561" s="4" t="s">
        <v>725</v>
      </c>
      <c r="E3561" s="4" t="s">
        <v>726</v>
      </c>
      <c r="F3561" s="4" t="s">
        <v>68</v>
      </c>
      <c r="G3561" s="4" t="s">
        <v>69</v>
      </c>
      <c r="H3561" s="12"/>
      <c r="I3561" s="12"/>
      <c r="J3561" s="12"/>
      <c r="K3561" s="12"/>
      <c r="L3561" s="11">
        <v>327.94</v>
      </c>
      <c r="M3561" s="12"/>
      <c r="N3561" s="11">
        <v>138.74</v>
      </c>
      <c r="O3561" s="12"/>
      <c r="P3561" s="12"/>
      <c r="Q3561" s="12"/>
      <c r="R3561" s="12"/>
      <c r="S3561" s="11">
        <v>142.93</v>
      </c>
      <c r="T3561" s="10">
        <v>609.61</v>
      </c>
    </row>
    <row r="3562" spans="1:20" ht="15.75" thickBot="1" x14ac:dyDescent="0.3">
      <c r="A3562" s="4" t="s">
        <v>710</v>
      </c>
      <c r="B3562" s="4" t="s">
        <v>737</v>
      </c>
      <c r="C3562" s="4" t="s">
        <v>738</v>
      </c>
      <c r="D3562" s="4" t="s">
        <v>725</v>
      </c>
      <c r="E3562" s="4" t="s">
        <v>726</v>
      </c>
      <c r="F3562" s="4" t="s">
        <v>106</v>
      </c>
      <c r="G3562" s="4" t="s">
        <v>107</v>
      </c>
      <c r="H3562" s="8"/>
      <c r="I3562" s="9">
        <v>-6110.4</v>
      </c>
      <c r="J3562" s="8"/>
      <c r="K3562" s="8"/>
      <c r="L3562" s="8"/>
      <c r="M3562" s="8"/>
      <c r="N3562" s="8"/>
      <c r="O3562" s="8"/>
      <c r="P3562" s="8"/>
      <c r="Q3562" s="8"/>
      <c r="R3562" s="8"/>
      <c r="S3562" s="8"/>
      <c r="T3562" s="10">
        <v>-6110.4</v>
      </c>
    </row>
    <row r="3563" spans="1:20" ht="15.75" thickBot="1" x14ac:dyDescent="0.3">
      <c r="A3563" s="4" t="s">
        <v>710</v>
      </c>
      <c r="B3563" s="4" t="s">
        <v>737</v>
      </c>
      <c r="C3563" s="4" t="s">
        <v>738</v>
      </c>
      <c r="D3563" s="4" t="s">
        <v>725</v>
      </c>
      <c r="E3563" s="4" t="s">
        <v>726</v>
      </c>
      <c r="F3563" s="4" t="s">
        <v>108</v>
      </c>
      <c r="G3563" s="4" t="s">
        <v>109</v>
      </c>
      <c r="H3563" s="12"/>
      <c r="I3563" s="11">
        <v>-126.15</v>
      </c>
      <c r="J3563" s="12"/>
      <c r="K3563" s="12"/>
      <c r="L3563" s="12"/>
      <c r="M3563" s="12"/>
      <c r="N3563" s="12"/>
      <c r="O3563" s="12"/>
      <c r="P3563" s="12"/>
      <c r="Q3563" s="12"/>
      <c r="R3563" s="12"/>
      <c r="S3563" s="12"/>
      <c r="T3563" s="10">
        <v>-126.15</v>
      </c>
    </row>
    <row r="3564" spans="1:20" ht="23.25" thickBot="1" x14ac:dyDescent="0.3">
      <c r="A3564" s="4" t="s">
        <v>710</v>
      </c>
      <c r="B3564" s="4" t="s">
        <v>739</v>
      </c>
      <c r="C3564" s="4" t="s">
        <v>740</v>
      </c>
      <c r="D3564" s="4" t="s">
        <v>719</v>
      </c>
      <c r="E3564" s="4" t="s">
        <v>720</v>
      </c>
      <c r="F3564" s="4" t="s">
        <v>118</v>
      </c>
      <c r="G3564" s="4" t="s">
        <v>119</v>
      </c>
      <c r="H3564" s="8"/>
      <c r="I3564" s="8"/>
      <c r="J3564" s="8"/>
      <c r="K3564" s="8"/>
      <c r="L3564" s="8"/>
      <c r="M3564" s="8"/>
      <c r="N3564" s="8"/>
      <c r="O3564" s="8"/>
      <c r="P3564" s="8"/>
      <c r="Q3564" s="8"/>
      <c r="R3564" s="8"/>
      <c r="S3564" s="9">
        <v>2333.1</v>
      </c>
      <c r="T3564" s="10">
        <v>2333.1</v>
      </c>
    </row>
    <row r="3565" spans="1:20" ht="23.25" thickBot="1" x14ac:dyDescent="0.3">
      <c r="A3565" s="4" t="s">
        <v>710</v>
      </c>
      <c r="B3565" s="4" t="s">
        <v>739</v>
      </c>
      <c r="C3565" s="4" t="s">
        <v>740</v>
      </c>
      <c r="D3565" s="4" t="s">
        <v>719</v>
      </c>
      <c r="E3565" s="4" t="s">
        <v>720</v>
      </c>
      <c r="F3565" s="4" t="s">
        <v>120</v>
      </c>
      <c r="G3565" s="4" t="s">
        <v>121</v>
      </c>
      <c r="H3565" s="12"/>
      <c r="I3565" s="12"/>
      <c r="J3565" s="12"/>
      <c r="K3565" s="12"/>
      <c r="L3565" s="12"/>
      <c r="M3565" s="12"/>
      <c r="N3565" s="12"/>
      <c r="O3565" s="12"/>
      <c r="P3565" s="12"/>
      <c r="Q3565" s="12"/>
      <c r="R3565" s="12"/>
      <c r="S3565" s="11">
        <v>2097.4499999999998</v>
      </c>
      <c r="T3565" s="10">
        <v>2097.4499999999998</v>
      </c>
    </row>
    <row r="3566" spans="1:20" ht="23.25" thickBot="1" x14ac:dyDescent="0.3">
      <c r="A3566" s="4" t="s">
        <v>710</v>
      </c>
      <c r="B3566" s="4" t="s">
        <v>739</v>
      </c>
      <c r="C3566" s="4" t="s">
        <v>740</v>
      </c>
      <c r="D3566" s="4" t="s">
        <v>719</v>
      </c>
      <c r="E3566" s="4" t="s">
        <v>720</v>
      </c>
      <c r="F3566" s="4" t="s">
        <v>122</v>
      </c>
      <c r="G3566" s="4" t="s">
        <v>123</v>
      </c>
      <c r="H3566" s="8"/>
      <c r="I3566" s="8"/>
      <c r="J3566" s="8"/>
      <c r="K3566" s="8"/>
      <c r="L3566" s="8"/>
      <c r="M3566" s="8"/>
      <c r="N3566" s="8"/>
      <c r="O3566" s="8"/>
      <c r="P3566" s="8"/>
      <c r="Q3566" s="8"/>
      <c r="R3566" s="8"/>
      <c r="S3566" s="9">
        <v>7015</v>
      </c>
      <c r="T3566" s="10">
        <v>7015</v>
      </c>
    </row>
    <row r="3567" spans="1:20" ht="23.25" thickBot="1" x14ac:dyDescent="0.3">
      <c r="A3567" s="4" t="s">
        <v>710</v>
      </c>
      <c r="B3567" s="4" t="s">
        <v>739</v>
      </c>
      <c r="C3567" s="4" t="s">
        <v>740</v>
      </c>
      <c r="D3567" s="4" t="s">
        <v>719</v>
      </c>
      <c r="E3567" s="4" t="s">
        <v>720</v>
      </c>
      <c r="F3567" s="4" t="s">
        <v>44</v>
      </c>
      <c r="G3567" s="4" t="s">
        <v>45</v>
      </c>
      <c r="H3567" s="12"/>
      <c r="I3567" s="12"/>
      <c r="J3567" s="12"/>
      <c r="K3567" s="12"/>
      <c r="L3567" s="12"/>
      <c r="M3567" s="12"/>
      <c r="N3567" s="12"/>
      <c r="O3567" s="12"/>
      <c r="P3567" s="12"/>
      <c r="Q3567" s="12"/>
      <c r="R3567" s="12"/>
      <c r="S3567" s="11">
        <v>1047.2</v>
      </c>
      <c r="T3567" s="10">
        <v>1047.2</v>
      </c>
    </row>
    <row r="3568" spans="1:20" ht="23.25" thickBot="1" x14ac:dyDescent="0.3">
      <c r="A3568" s="4" t="s">
        <v>710</v>
      </c>
      <c r="B3568" s="4" t="s">
        <v>739</v>
      </c>
      <c r="C3568" s="4" t="s">
        <v>740</v>
      </c>
      <c r="D3568" s="4" t="s">
        <v>719</v>
      </c>
      <c r="E3568" s="4" t="s">
        <v>720</v>
      </c>
      <c r="F3568" s="4" t="s">
        <v>128</v>
      </c>
      <c r="G3568" s="4" t="s">
        <v>129</v>
      </c>
      <c r="H3568" s="8"/>
      <c r="I3568" s="8"/>
      <c r="J3568" s="8"/>
      <c r="K3568" s="8"/>
      <c r="L3568" s="8"/>
      <c r="M3568" s="8"/>
      <c r="N3568" s="8"/>
      <c r="O3568" s="8"/>
      <c r="P3568" s="8"/>
      <c r="Q3568" s="8"/>
      <c r="R3568" s="8"/>
      <c r="S3568" s="9">
        <v>782.68</v>
      </c>
      <c r="T3568" s="10">
        <v>782.68</v>
      </c>
    </row>
    <row r="3569" spans="1:20" ht="23.25" thickBot="1" x14ac:dyDescent="0.3">
      <c r="A3569" s="4" t="s">
        <v>710</v>
      </c>
      <c r="B3569" s="4" t="s">
        <v>739</v>
      </c>
      <c r="C3569" s="4" t="s">
        <v>740</v>
      </c>
      <c r="D3569" s="4" t="s">
        <v>719</v>
      </c>
      <c r="E3569" s="4" t="s">
        <v>720</v>
      </c>
      <c r="F3569" s="4" t="s">
        <v>98</v>
      </c>
      <c r="G3569" s="4" t="s">
        <v>99</v>
      </c>
      <c r="H3569" s="12"/>
      <c r="I3569" s="12"/>
      <c r="J3569" s="12"/>
      <c r="K3569" s="12"/>
      <c r="L3569" s="12"/>
      <c r="M3569" s="12"/>
      <c r="N3569" s="12"/>
      <c r="O3569" s="12"/>
      <c r="P3569" s="12"/>
      <c r="Q3569" s="12"/>
      <c r="R3569" s="12"/>
      <c r="S3569" s="11">
        <v>68.94</v>
      </c>
      <c r="T3569" s="10">
        <v>68.94</v>
      </c>
    </row>
    <row r="3570" spans="1:20" ht="23.25" thickBot="1" x14ac:dyDescent="0.3">
      <c r="A3570" s="4" t="s">
        <v>710</v>
      </c>
      <c r="B3570" s="4" t="s">
        <v>739</v>
      </c>
      <c r="C3570" s="4" t="s">
        <v>740</v>
      </c>
      <c r="D3570" s="4" t="s">
        <v>719</v>
      </c>
      <c r="E3570" s="4" t="s">
        <v>720</v>
      </c>
      <c r="F3570" s="4" t="s">
        <v>215</v>
      </c>
      <c r="G3570" s="4" t="s">
        <v>216</v>
      </c>
      <c r="H3570" s="8"/>
      <c r="I3570" s="8"/>
      <c r="J3570" s="8"/>
      <c r="K3570" s="8"/>
      <c r="L3570" s="8"/>
      <c r="M3570" s="8"/>
      <c r="N3570" s="8"/>
      <c r="O3570" s="8"/>
      <c r="P3570" s="8"/>
      <c r="Q3570" s="8"/>
      <c r="R3570" s="8"/>
      <c r="S3570" s="9">
        <v>229.57</v>
      </c>
      <c r="T3570" s="10">
        <v>229.57</v>
      </c>
    </row>
    <row r="3571" spans="1:20" ht="23.25" thickBot="1" x14ac:dyDescent="0.3">
      <c r="A3571" s="4" t="s">
        <v>710</v>
      </c>
      <c r="B3571" s="4" t="s">
        <v>739</v>
      </c>
      <c r="C3571" s="4" t="s">
        <v>740</v>
      </c>
      <c r="D3571" s="4" t="s">
        <v>719</v>
      </c>
      <c r="E3571" s="4" t="s">
        <v>720</v>
      </c>
      <c r="F3571" s="4" t="s">
        <v>130</v>
      </c>
      <c r="G3571" s="4" t="s">
        <v>131</v>
      </c>
      <c r="H3571" s="12"/>
      <c r="I3571" s="12"/>
      <c r="J3571" s="12"/>
      <c r="K3571" s="12"/>
      <c r="L3571" s="12"/>
      <c r="M3571" s="12"/>
      <c r="N3571" s="12"/>
      <c r="O3571" s="12"/>
      <c r="P3571" s="12"/>
      <c r="Q3571" s="12"/>
      <c r="R3571" s="12"/>
      <c r="S3571" s="11">
        <v>942.46</v>
      </c>
      <c r="T3571" s="10">
        <v>942.46</v>
      </c>
    </row>
    <row r="3572" spans="1:20" ht="23.25" thickBot="1" x14ac:dyDescent="0.3">
      <c r="A3572" s="4" t="s">
        <v>710</v>
      </c>
      <c r="B3572" s="4" t="s">
        <v>739</v>
      </c>
      <c r="C3572" s="4" t="s">
        <v>740</v>
      </c>
      <c r="D3572" s="4" t="s">
        <v>719</v>
      </c>
      <c r="E3572" s="4" t="s">
        <v>720</v>
      </c>
      <c r="F3572" s="4" t="s">
        <v>136</v>
      </c>
      <c r="G3572" s="4" t="s">
        <v>137</v>
      </c>
      <c r="H3572" s="8"/>
      <c r="I3572" s="8"/>
      <c r="J3572" s="8"/>
      <c r="K3572" s="8"/>
      <c r="L3572" s="8"/>
      <c r="M3572" s="8"/>
      <c r="N3572" s="8"/>
      <c r="O3572" s="8"/>
      <c r="P3572" s="8"/>
      <c r="Q3572" s="8"/>
      <c r="R3572" s="8"/>
      <c r="S3572" s="9">
        <v>788.48</v>
      </c>
      <c r="T3572" s="10">
        <v>788.48</v>
      </c>
    </row>
    <row r="3573" spans="1:20" ht="23.25" thickBot="1" x14ac:dyDescent="0.3">
      <c r="A3573" s="4" t="s">
        <v>710</v>
      </c>
      <c r="B3573" s="4" t="s">
        <v>739</v>
      </c>
      <c r="C3573" s="4" t="s">
        <v>740</v>
      </c>
      <c r="D3573" s="4" t="s">
        <v>719</v>
      </c>
      <c r="E3573" s="4" t="s">
        <v>720</v>
      </c>
      <c r="F3573" s="4" t="s">
        <v>199</v>
      </c>
      <c r="G3573" s="4" t="s">
        <v>200</v>
      </c>
      <c r="H3573" s="12"/>
      <c r="I3573" s="12"/>
      <c r="J3573" s="12"/>
      <c r="K3573" s="12"/>
      <c r="L3573" s="12"/>
      <c r="M3573" s="12"/>
      <c r="N3573" s="12"/>
      <c r="O3573" s="12"/>
      <c r="P3573" s="12"/>
      <c r="Q3573" s="12"/>
      <c r="R3573" s="12"/>
      <c r="S3573" s="11">
        <v>113.72</v>
      </c>
      <c r="T3573" s="10">
        <v>113.72</v>
      </c>
    </row>
    <row r="3574" spans="1:20" ht="23.25" thickBot="1" x14ac:dyDescent="0.3">
      <c r="A3574" s="4" t="s">
        <v>710</v>
      </c>
      <c r="B3574" s="4" t="s">
        <v>739</v>
      </c>
      <c r="C3574" s="4" t="s">
        <v>740</v>
      </c>
      <c r="D3574" s="4" t="s">
        <v>719</v>
      </c>
      <c r="E3574" s="4" t="s">
        <v>720</v>
      </c>
      <c r="F3574" s="4" t="s">
        <v>102</v>
      </c>
      <c r="G3574" s="4" t="s">
        <v>103</v>
      </c>
      <c r="H3574" s="8"/>
      <c r="I3574" s="8"/>
      <c r="J3574" s="8"/>
      <c r="K3574" s="8"/>
      <c r="L3574" s="8"/>
      <c r="M3574" s="8"/>
      <c r="N3574" s="8"/>
      <c r="O3574" s="8"/>
      <c r="P3574" s="8"/>
      <c r="Q3574" s="8"/>
      <c r="R3574" s="8"/>
      <c r="S3574" s="9">
        <v>1472</v>
      </c>
      <c r="T3574" s="10">
        <v>1472</v>
      </c>
    </row>
    <row r="3575" spans="1:20" ht="23.25" thickBot="1" x14ac:dyDescent="0.3">
      <c r="A3575" s="4" t="s">
        <v>710</v>
      </c>
      <c r="B3575" s="4" t="s">
        <v>739</v>
      </c>
      <c r="C3575" s="4" t="s">
        <v>740</v>
      </c>
      <c r="D3575" s="4" t="s">
        <v>719</v>
      </c>
      <c r="E3575" s="4" t="s">
        <v>720</v>
      </c>
      <c r="F3575" s="4" t="s">
        <v>357</v>
      </c>
      <c r="G3575" s="4" t="s">
        <v>358</v>
      </c>
      <c r="H3575" s="12"/>
      <c r="I3575" s="12"/>
      <c r="J3575" s="11">
        <v>25</v>
      </c>
      <c r="K3575" s="12"/>
      <c r="L3575" s="12"/>
      <c r="M3575" s="12"/>
      <c r="N3575" s="12"/>
      <c r="O3575" s="12"/>
      <c r="P3575" s="12"/>
      <c r="Q3575" s="12"/>
      <c r="R3575" s="12"/>
      <c r="S3575" s="12"/>
      <c r="T3575" s="10">
        <v>25</v>
      </c>
    </row>
    <row r="3576" spans="1:20" ht="23.25" thickBot="1" x14ac:dyDescent="0.3">
      <c r="A3576" s="4" t="s">
        <v>710</v>
      </c>
      <c r="B3576" s="4" t="s">
        <v>739</v>
      </c>
      <c r="C3576" s="4" t="s">
        <v>740</v>
      </c>
      <c r="D3576" s="4" t="s">
        <v>719</v>
      </c>
      <c r="E3576" s="4" t="s">
        <v>720</v>
      </c>
      <c r="F3576" s="4" t="s">
        <v>144</v>
      </c>
      <c r="G3576" s="4" t="s">
        <v>145</v>
      </c>
      <c r="H3576" s="8"/>
      <c r="I3576" s="8"/>
      <c r="J3576" s="8"/>
      <c r="K3576" s="8"/>
      <c r="L3576" s="8"/>
      <c r="M3576" s="8"/>
      <c r="N3576" s="8"/>
      <c r="O3576" s="8"/>
      <c r="P3576" s="8"/>
      <c r="Q3576" s="8"/>
      <c r="R3576" s="8"/>
      <c r="S3576" s="9">
        <v>6763.26</v>
      </c>
      <c r="T3576" s="10">
        <v>6763.26</v>
      </c>
    </row>
    <row r="3577" spans="1:20" ht="23.25" thickBot="1" x14ac:dyDescent="0.3">
      <c r="A3577" s="4" t="s">
        <v>710</v>
      </c>
      <c r="B3577" s="4" t="s">
        <v>739</v>
      </c>
      <c r="C3577" s="4" t="s">
        <v>740</v>
      </c>
      <c r="D3577" s="4" t="s">
        <v>719</v>
      </c>
      <c r="E3577" s="4" t="s">
        <v>720</v>
      </c>
      <c r="F3577" s="4" t="s">
        <v>217</v>
      </c>
      <c r="G3577" s="4" t="s">
        <v>218</v>
      </c>
      <c r="H3577" s="12"/>
      <c r="I3577" s="12"/>
      <c r="J3577" s="12"/>
      <c r="K3577" s="12"/>
      <c r="L3577" s="12"/>
      <c r="M3577" s="12"/>
      <c r="N3577" s="12"/>
      <c r="O3577" s="12"/>
      <c r="P3577" s="12"/>
      <c r="Q3577" s="12"/>
      <c r="R3577" s="12"/>
      <c r="S3577" s="11">
        <v>1294.52</v>
      </c>
      <c r="T3577" s="10">
        <v>1294.52</v>
      </c>
    </row>
    <row r="3578" spans="1:20" ht="23.25" thickBot="1" x14ac:dyDescent="0.3">
      <c r="A3578" s="4" t="s">
        <v>710</v>
      </c>
      <c r="B3578" s="4" t="s">
        <v>739</v>
      </c>
      <c r="C3578" s="4" t="s">
        <v>740</v>
      </c>
      <c r="D3578" s="4" t="s">
        <v>719</v>
      </c>
      <c r="E3578" s="4" t="s">
        <v>720</v>
      </c>
      <c r="F3578" s="4" t="s">
        <v>146</v>
      </c>
      <c r="G3578" s="4" t="s">
        <v>147</v>
      </c>
      <c r="H3578" s="8"/>
      <c r="I3578" s="8"/>
      <c r="J3578" s="8"/>
      <c r="K3578" s="8"/>
      <c r="L3578" s="8"/>
      <c r="M3578" s="8"/>
      <c r="N3578" s="8"/>
      <c r="O3578" s="8"/>
      <c r="P3578" s="8"/>
      <c r="Q3578" s="8"/>
      <c r="R3578" s="8"/>
      <c r="S3578" s="9">
        <v>9155.66</v>
      </c>
      <c r="T3578" s="10">
        <v>9155.66</v>
      </c>
    </row>
    <row r="3579" spans="1:20" ht="23.25" thickBot="1" x14ac:dyDescent="0.3">
      <c r="A3579" s="4" t="s">
        <v>710</v>
      </c>
      <c r="B3579" s="4" t="s">
        <v>739</v>
      </c>
      <c r="C3579" s="4" t="s">
        <v>740</v>
      </c>
      <c r="D3579" s="4" t="s">
        <v>719</v>
      </c>
      <c r="E3579" s="4" t="s">
        <v>720</v>
      </c>
      <c r="F3579" s="4" t="s">
        <v>148</v>
      </c>
      <c r="G3579" s="4" t="s">
        <v>149</v>
      </c>
      <c r="H3579" s="12"/>
      <c r="I3579" s="12"/>
      <c r="J3579" s="12"/>
      <c r="K3579" s="12"/>
      <c r="L3579" s="12"/>
      <c r="M3579" s="12"/>
      <c r="N3579" s="12"/>
      <c r="O3579" s="12"/>
      <c r="P3579" s="12"/>
      <c r="Q3579" s="12"/>
      <c r="R3579" s="12"/>
      <c r="S3579" s="11">
        <v>114.05</v>
      </c>
      <c r="T3579" s="10">
        <v>114.05</v>
      </c>
    </row>
    <row r="3580" spans="1:20" ht="23.25" thickBot="1" x14ac:dyDescent="0.3">
      <c r="A3580" s="4" t="s">
        <v>710</v>
      </c>
      <c r="B3580" s="4" t="s">
        <v>739</v>
      </c>
      <c r="C3580" s="4" t="s">
        <v>740</v>
      </c>
      <c r="D3580" s="4" t="s">
        <v>719</v>
      </c>
      <c r="E3580" s="4" t="s">
        <v>720</v>
      </c>
      <c r="F3580" s="4" t="s">
        <v>150</v>
      </c>
      <c r="G3580" s="4" t="s">
        <v>151</v>
      </c>
      <c r="H3580" s="8"/>
      <c r="I3580" s="8"/>
      <c r="J3580" s="8"/>
      <c r="K3580" s="8"/>
      <c r="L3580" s="8"/>
      <c r="M3580" s="8"/>
      <c r="N3580" s="8"/>
      <c r="O3580" s="8"/>
      <c r="P3580" s="8"/>
      <c r="Q3580" s="8"/>
      <c r="R3580" s="8"/>
      <c r="S3580" s="9">
        <v>28</v>
      </c>
      <c r="T3580" s="10">
        <v>28</v>
      </c>
    </row>
    <row r="3581" spans="1:20" ht="23.25" thickBot="1" x14ac:dyDescent="0.3">
      <c r="A3581" s="4" t="s">
        <v>710</v>
      </c>
      <c r="B3581" s="4" t="s">
        <v>739</v>
      </c>
      <c r="C3581" s="4" t="s">
        <v>740</v>
      </c>
      <c r="D3581" s="4" t="s">
        <v>721</v>
      </c>
      <c r="E3581" s="4" t="s">
        <v>722</v>
      </c>
      <c r="F3581" s="4" t="s">
        <v>130</v>
      </c>
      <c r="G3581" s="4" t="s">
        <v>131</v>
      </c>
      <c r="H3581" s="12"/>
      <c r="I3581" s="12"/>
      <c r="J3581" s="12"/>
      <c r="K3581" s="12"/>
      <c r="L3581" s="12"/>
      <c r="M3581" s="12"/>
      <c r="N3581" s="12"/>
      <c r="O3581" s="12"/>
      <c r="P3581" s="12"/>
      <c r="Q3581" s="12"/>
      <c r="R3581" s="12"/>
      <c r="S3581" s="11">
        <v>58.66</v>
      </c>
      <c r="T3581" s="10">
        <v>58.66</v>
      </c>
    </row>
    <row r="3582" spans="1:20" ht="23.25" thickBot="1" x14ac:dyDescent="0.3">
      <c r="A3582" s="4" t="s">
        <v>710</v>
      </c>
      <c r="B3582" s="4" t="s">
        <v>739</v>
      </c>
      <c r="C3582" s="4" t="s">
        <v>740</v>
      </c>
      <c r="D3582" s="4" t="s">
        <v>721</v>
      </c>
      <c r="E3582" s="4" t="s">
        <v>722</v>
      </c>
      <c r="F3582" s="4" t="s">
        <v>136</v>
      </c>
      <c r="G3582" s="4" t="s">
        <v>137</v>
      </c>
      <c r="H3582" s="8"/>
      <c r="I3582" s="8"/>
      <c r="J3582" s="8"/>
      <c r="K3582" s="8"/>
      <c r="L3582" s="8"/>
      <c r="M3582" s="8"/>
      <c r="N3582" s="8"/>
      <c r="O3582" s="8"/>
      <c r="P3582" s="8"/>
      <c r="Q3582" s="8"/>
      <c r="R3582" s="8"/>
      <c r="S3582" s="9">
        <v>28</v>
      </c>
      <c r="T3582" s="10">
        <v>28</v>
      </c>
    </row>
    <row r="3583" spans="1:20" ht="23.25" thickBot="1" x14ac:dyDescent="0.3">
      <c r="A3583" s="4" t="s">
        <v>710</v>
      </c>
      <c r="B3583" s="4" t="s">
        <v>739</v>
      </c>
      <c r="C3583" s="4" t="s">
        <v>740</v>
      </c>
      <c r="D3583" s="4" t="s">
        <v>721</v>
      </c>
      <c r="E3583" s="4" t="s">
        <v>722</v>
      </c>
      <c r="F3583" s="4" t="s">
        <v>144</v>
      </c>
      <c r="G3583" s="4" t="s">
        <v>145</v>
      </c>
      <c r="H3583" s="12"/>
      <c r="I3583" s="12"/>
      <c r="J3583" s="12"/>
      <c r="K3583" s="12"/>
      <c r="L3583" s="12"/>
      <c r="M3583" s="12"/>
      <c r="N3583" s="12"/>
      <c r="O3583" s="12"/>
      <c r="P3583" s="12"/>
      <c r="Q3583" s="12"/>
      <c r="R3583" s="12"/>
      <c r="S3583" s="11">
        <v>4138.8100000000004</v>
      </c>
      <c r="T3583" s="10">
        <v>4138.8100000000004</v>
      </c>
    </row>
    <row r="3584" spans="1:20" ht="23.25" thickBot="1" x14ac:dyDescent="0.3">
      <c r="A3584" s="4" t="s">
        <v>710</v>
      </c>
      <c r="B3584" s="4" t="s">
        <v>739</v>
      </c>
      <c r="C3584" s="4" t="s">
        <v>740</v>
      </c>
      <c r="D3584" s="4" t="s">
        <v>721</v>
      </c>
      <c r="E3584" s="4" t="s">
        <v>722</v>
      </c>
      <c r="F3584" s="4" t="s">
        <v>146</v>
      </c>
      <c r="G3584" s="4" t="s">
        <v>147</v>
      </c>
      <c r="H3584" s="8"/>
      <c r="I3584" s="8"/>
      <c r="J3584" s="8"/>
      <c r="K3584" s="8"/>
      <c r="L3584" s="8"/>
      <c r="M3584" s="8"/>
      <c r="N3584" s="8"/>
      <c r="O3584" s="8"/>
      <c r="P3584" s="8"/>
      <c r="Q3584" s="8"/>
      <c r="R3584" s="8"/>
      <c r="S3584" s="9">
        <v>399.16</v>
      </c>
      <c r="T3584" s="10">
        <v>399.16</v>
      </c>
    </row>
    <row r="3585" spans="1:20" ht="23.25" thickBot="1" x14ac:dyDescent="0.3">
      <c r="A3585" s="4" t="s">
        <v>710</v>
      </c>
      <c r="B3585" s="4" t="s">
        <v>739</v>
      </c>
      <c r="C3585" s="4" t="s">
        <v>740</v>
      </c>
      <c r="D3585" s="4" t="s">
        <v>721</v>
      </c>
      <c r="E3585" s="4" t="s">
        <v>722</v>
      </c>
      <c r="F3585" s="4" t="s">
        <v>359</v>
      </c>
      <c r="G3585" s="4" t="s">
        <v>360</v>
      </c>
      <c r="H3585" s="12"/>
      <c r="I3585" s="12"/>
      <c r="J3585" s="12"/>
      <c r="K3585" s="12"/>
      <c r="L3585" s="12"/>
      <c r="M3585" s="12"/>
      <c r="N3585" s="12"/>
      <c r="O3585" s="12"/>
      <c r="P3585" s="12"/>
      <c r="Q3585" s="12"/>
      <c r="R3585" s="12"/>
      <c r="S3585" s="11">
        <v>72.760000000000005</v>
      </c>
      <c r="T3585" s="10">
        <v>72.760000000000005</v>
      </c>
    </row>
    <row r="3586" spans="1:20" ht="23.25" thickBot="1" x14ac:dyDescent="0.3">
      <c r="A3586" s="4" t="s">
        <v>710</v>
      </c>
      <c r="B3586" s="4" t="s">
        <v>739</v>
      </c>
      <c r="C3586" s="4" t="s">
        <v>740</v>
      </c>
      <c r="D3586" s="4" t="s">
        <v>723</v>
      </c>
      <c r="E3586" s="4" t="s">
        <v>724</v>
      </c>
      <c r="F3586" s="4" t="s">
        <v>110</v>
      </c>
      <c r="G3586" s="4" t="s">
        <v>111</v>
      </c>
      <c r="H3586" s="8"/>
      <c r="I3586" s="8"/>
      <c r="J3586" s="8"/>
      <c r="K3586" s="8"/>
      <c r="L3586" s="8"/>
      <c r="M3586" s="8"/>
      <c r="N3586" s="8"/>
      <c r="O3586" s="8"/>
      <c r="P3586" s="8"/>
      <c r="Q3586" s="8"/>
      <c r="R3586" s="8"/>
      <c r="S3586" s="9">
        <v>284398.82</v>
      </c>
      <c r="T3586" s="10">
        <v>284398.82</v>
      </c>
    </row>
    <row r="3587" spans="1:20" ht="23.25" thickBot="1" x14ac:dyDescent="0.3">
      <c r="A3587" s="4" t="s">
        <v>710</v>
      </c>
      <c r="B3587" s="4" t="s">
        <v>739</v>
      </c>
      <c r="C3587" s="4" t="s">
        <v>740</v>
      </c>
      <c r="D3587" s="4" t="s">
        <v>723</v>
      </c>
      <c r="E3587" s="4" t="s">
        <v>724</v>
      </c>
      <c r="F3587" s="4" t="s">
        <v>88</v>
      </c>
      <c r="G3587" s="4" t="s">
        <v>89</v>
      </c>
      <c r="H3587" s="12"/>
      <c r="I3587" s="12"/>
      <c r="J3587" s="12"/>
      <c r="K3587" s="12"/>
      <c r="L3587" s="12"/>
      <c r="M3587" s="12"/>
      <c r="N3587" s="12"/>
      <c r="O3587" s="12"/>
      <c r="P3587" s="12"/>
      <c r="Q3587" s="12"/>
      <c r="R3587" s="12"/>
      <c r="S3587" s="11">
        <v>43645.09</v>
      </c>
      <c r="T3587" s="10">
        <v>43645.09</v>
      </c>
    </row>
    <row r="3588" spans="1:20" ht="23.25" thickBot="1" x14ac:dyDescent="0.3">
      <c r="A3588" s="4" t="s">
        <v>710</v>
      </c>
      <c r="B3588" s="4" t="s">
        <v>739</v>
      </c>
      <c r="C3588" s="4" t="s">
        <v>740</v>
      </c>
      <c r="D3588" s="4" t="s">
        <v>723</v>
      </c>
      <c r="E3588" s="4" t="s">
        <v>724</v>
      </c>
      <c r="F3588" s="4" t="s">
        <v>90</v>
      </c>
      <c r="G3588" s="4" t="s">
        <v>91</v>
      </c>
      <c r="H3588" s="8"/>
      <c r="I3588" s="8"/>
      <c r="J3588" s="8"/>
      <c r="K3588" s="8"/>
      <c r="L3588" s="8"/>
      <c r="M3588" s="8"/>
      <c r="N3588" s="8"/>
      <c r="O3588" s="8"/>
      <c r="P3588" s="8"/>
      <c r="Q3588" s="8"/>
      <c r="R3588" s="8"/>
      <c r="S3588" s="9">
        <v>169489.13</v>
      </c>
      <c r="T3588" s="10">
        <v>169489.13</v>
      </c>
    </row>
    <row r="3589" spans="1:20" ht="23.25" thickBot="1" x14ac:dyDescent="0.3">
      <c r="A3589" s="4" t="s">
        <v>710</v>
      </c>
      <c r="B3589" s="4" t="s">
        <v>739</v>
      </c>
      <c r="C3589" s="4" t="s">
        <v>740</v>
      </c>
      <c r="D3589" s="4" t="s">
        <v>723</v>
      </c>
      <c r="E3589" s="4" t="s">
        <v>724</v>
      </c>
      <c r="F3589" s="4" t="s">
        <v>118</v>
      </c>
      <c r="G3589" s="4" t="s">
        <v>119</v>
      </c>
      <c r="H3589" s="12"/>
      <c r="I3589" s="12"/>
      <c r="J3589" s="12"/>
      <c r="K3589" s="12"/>
      <c r="L3589" s="12"/>
      <c r="M3589" s="12"/>
      <c r="N3589" s="12"/>
      <c r="O3589" s="12"/>
      <c r="P3589" s="12"/>
      <c r="Q3589" s="12"/>
      <c r="R3589" s="12"/>
      <c r="S3589" s="11">
        <v>89.52</v>
      </c>
      <c r="T3589" s="10">
        <v>89.52</v>
      </c>
    </row>
    <row r="3590" spans="1:20" ht="23.25" thickBot="1" x14ac:dyDescent="0.3">
      <c r="A3590" s="4" t="s">
        <v>710</v>
      </c>
      <c r="B3590" s="4" t="s">
        <v>739</v>
      </c>
      <c r="C3590" s="4" t="s">
        <v>740</v>
      </c>
      <c r="D3590" s="4" t="s">
        <v>723</v>
      </c>
      <c r="E3590" s="4" t="s">
        <v>724</v>
      </c>
      <c r="F3590" s="4" t="s">
        <v>120</v>
      </c>
      <c r="G3590" s="4" t="s">
        <v>121</v>
      </c>
      <c r="H3590" s="8"/>
      <c r="I3590" s="8"/>
      <c r="J3590" s="8"/>
      <c r="K3590" s="8"/>
      <c r="L3590" s="8"/>
      <c r="M3590" s="8"/>
      <c r="N3590" s="8"/>
      <c r="O3590" s="8"/>
      <c r="P3590" s="8"/>
      <c r="Q3590" s="8"/>
      <c r="R3590" s="8"/>
      <c r="S3590" s="9">
        <v>3414.08</v>
      </c>
      <c r="T3590" s="10">
        <v>3414.08</v>
      </c>
    </row>
    <row r="3591" spans="1:20" ht="23.25" thickBot="1" x14ac:dyDescent="0.3">
      <c r="A3591" s="4" t="s">
        <v>710</v>
      </c>
      <c r="B3591" s="4" t="s">
        <v>739</v>
      </c>
      <c r="C3591" s="4" t="s">
        <v>740</v>
      </c>
      <c r="D3591" s="4" t="s">
        <v>723</v>
      </c>
      <c r="E3591" s="4" t="s">
        <v>724</v>
      </c>
      <c r="F3591" s="4" t="s">
        <v>122</v>
      </c>
      <c r="G3591" s="4" t="s">
        <v>123</v>
      </c>
      <c r="H3591" s="12"/>
      <c r="I3591" s="12"/>
      <c r="J3591" s="12"/>
      <c r="K3591" s="12"/>
      <c r="L3591" s="12"/>
      <c r="M3591" s="12"/>
      <c r="N3591" s="12"/>
      <c r="O3591" s="12"/>
      <c r="P3591" s="12"/>
      <c r="Q3591" s="12"/>
      <c r="R3591" s="12"/>
      <c r="S3591" s="11">
        <v>9308</v>
      </c>
      <c r="T3591" s="10">
        <v>9308</v>
      </c>
    </row>
    <row r="3592" spans="1:20" ht="23.25" thickBot="1" x14ac:dyDescent="0.3">
      <c r="A3592" s="4" t="s">
        <v>710</v>
      </c>
      <c r="B3592" s="4" t="s">
        <v>739</v>
      </c>
      <c r="C3592" s="4" t="s">
        <v>740</v>
      </c>
      <c r="D3592" s="4" t="s">
        <v>723</v>
      </c>
      <c r="E3592" s="4" t="s">
        <v>724</v>
      </c>
      <c r="F3592" s="4" t="s">
        <v>44</v>
      </c>
      <c r="G3592" s="4" t="s">
        <v>45</v>
      </c>
      <c r="H3592" s="8"/>
      <c r="I3592" s="8"/>
      <c r="J3592" s="8"/>
      <c r="K3592" s="8"/>
      <c r="L3592" s="8"/>
      <c r="M3592" s="8"/>
      <c r="N3592" s="8"/>
      <c r="O3592" s="8"/>
      <c r="P3592" s="8"/>
      <c r="Q3592" s="8"/>
      <c r="R3592" s="8"/>
      <c r="S3592" s="9">
        <v>1483</v>
      </c>
      <c r="T3592" s="10">
        <v>1483</v>
      </c>
    </row>
    <row r="3593" spans="1:20" ht="23.25" thickBot="1" x14ac:dyDescent="0.3">
      <c r="A3593" s="4" t="s">
        <v>710</v>
      </c>
      <c r="B3593" s="4" t="s">
        <v>739</v>
      </c>
      <c r="C3593" s="4" t="s">
        <v>740</v>
      </c>
      <c r="D3593" s="4" t="s">
        <v>723</v>
      </c>
      <c r="E3593" s="4" t="s">
        <v>724</v>
      </c>
      <c r="F3593" s="4" t="s">
        <v>207</v>
      </c>
      <c r="G3593" s="4" t="s">
        <v>208</v>
      </c>
      <c r="H3593" s="12"/>
      <c r="I3593" s="12"/>
      <c r="J3593" s="12"/>
      <c r="K3593" s="12"/>
      <c r="L3593" s="12"/>
      <c r="M3593" s="12"/>
      <c r="N3593" s="12"/>
      <c r="O3593" s="12"/>
      <c r="P3593" s="12"/>
      <c r="Q3593" s="12"/>
      <c r="R3593" s="12"/>
      <c r="S3593" s="11">
        <v>300</v>
      </c>
      <c r="T3593" s="10">
        <v>300</v>
      </c>
    </row>
    <row r="3594" spans="1:20" ht="23.25" thickBot="1" x14ac:dyDescent="0.3">
      <c r="A3594" s="4" t="s">
        <v>710</v>
      </c>
      <c r="B3594" s="4" t="s">
        <v>739</v>
      </c>
      <c r="C3594" s="4" t="s">
        <v>740</v>
      </c>
      <c r="D3594" s="4" t="s">
        <v>723</v>
      </c>
      <c r="E3594" s="4" t="s">
        <v>724</v>
      </c>
      <c r="F3594" s="4" t="s">
        <v>128</v>
      </c>
      <c r="G3594" s="4" t="s">
        <v>129</v>
      </c>
      <c r="H3594" s="8"/>
      <c r="I3594" s="8"/>
      <c r="J3594" s="8"/>
      <c r="K3594" s="8"/>
      <c r="L3594" s="8"/>
      <c r="M3594" s="8"/>
      <c r="N3594" s="8"/>
      <c r="O3594" s="8"/>
      <c r="P3594" s="8"/>
      <c r="Q3594" s="8"/>
      <c r="R3594" s="8"/>
      <c r="S3594" s="9">
        <v>7.18</v>
      </c>
      <c r="T3594" s="10">
        <v>7.18</v>
      </c>
    </row>
    <row r="3595" spans="1:20" ht="23.25" thickBot="1" x14ac:dyDescent="0.3">
      <c r="A3595" s="4" t="s">
        <v>710</v>
      </c>
      <c r="B3595" s="4" t="s">
        <v>739</v>
      </c>
      <c r="C3595" s="4" t="s">
        <v>740</v>
      </c>
      <c r="D3595" s="4" t="s">
        <v>723</v>
      </c>
      <c r="E3595" s="4" t="s">
        <v>724</v>
      </c>
      <c r="F3595" s="4" t="s">
        <v>98</v>
      </c>
      <c r="G3595" s="4" t="s">
        <v>99</v>
      </c>
      <c r="H3595" s="12"/>
      <c r="I3595" s="12"/>
      <c r="J3595" s="12"/>
      <c r="K3595" s="12"/>
      <c r="L3595" s="12"/>
      <c r="M3595" s="12"/>
      <c r="N3595" s="12"/>
      <c r="O3595" s="12"/>
      <c r="P3595" s="12"/>
      <c r="Q3595" s="12"/>
      <c r="R3595" s="12"/>
      <c r="S3595" s="11">
        <v>24.55</v>
      </c>
      <c r="T3595" s="10">
        <v>24.55</v>
      </c>
    </row>
    <row r="3596" spans="1:20" ht="23.25" thickBot="1" x14ac:dyDescent="0.3">
      <c r="A3596" s="4" t="s">
        <v>710</v>
      </c>
      <c r="B3596" s="4" t="s">
        <v>739</v>
      </c>
      <c r="C3596" s="4" t="s">
        <v>740</v>
      </c>
      <c r="D3596" s="4" t="s">
        <v>723</v>
      </c>
      <c r="E3596" s="4" t="s">
        <v>724</v>
      </c>
      <c r="F3596" s="4" t="s">
        <v>130</v>
      </c>
      <c r="G3596" s="4" t="s">
        <v>131</v>
      </c>
      <c r="H3596" s="8"/>
      <c r="I3596" s="8"/>
      <c r="J3596" s="8"/>
      <c r="K3596" s="8"/>
      <c r="L3596" s="8"/>
      <c r="M3596" s="8"/>
      <c r="N3596" s="8"/>
      <c r="O3596" s="8"/>
      <c r="P3596" s="8"/>
      <c r="Q3596" s="8"/>
      <c r="R3596" s="8"/>
      <c r="S3596" s="9">
        <v>74.62</v>
      </c>
      <c r="T3596" s="10">
        <v>74.62</v>
      </c>
    </row>
    <row r="3597" spans="1:20" ht="23.25" thickBot="1" x14ac:dyDescent="0.3">
      <c r="A3597" s="4" t="s">
        <v>710</v>
      </c>
      <c r="B3597" s="4" t="s">
        <v>739</v>
      </c>
      <c r="C3597" s="4" t="s">
        <v>740</v>
      </c>
      <c r="D3597" s="4" t="s">
        <v>723</v>
      </c>
      <c r="E3597" s="4" t="s">
        <v>724</v>
      </c>
      <c r="F3597" s="4" t="s">
        <v>136</v>
      </c>
      <c r="G3597" s="4" t="s">
        <v>137</v>
      </c>
      <c r="H3597" s="12"/>
      <c r="I3597" s="12"/>
      <c r="J3597" s="12"/>
      <c r="K3597" s="12"/>
      <c r="L3597" s="12"/>
      <c r="M3597" s="12"/>
      <c r="N3597" s="12"/>
      <c r="O3597" s="12"/>
      <c r="P3597" s="12"/>
      <c r="Q3597" s="12"/>
      <c r="R3597" s="12"/>
      <c r="S3597" s="11">
        <v>638.12</v>
      </c>
      <c r="T3597" s="10">
        <v>638.12</v>
      </c>
    </row>
    <row r="3598" spans="1:20" ht="23.25" thickBot="1" x14ac:dyDescent="0.3">
      <c r="A3598" s="4" t="s">
        <v>710</v>
      </c>
      <c r="B3598" s="4" t="s">
        <v>739</v>
      </c>
      <c r="C3598" s="4" t="s">
        <v>740</v>
      </c>
      <c r="D3598" s="4" t="s">
        <v>723</v>
      </c>
      <c r="E3598" s="4" t="s">
        <v>724</v>
      </c>
      <c r="F3598" s="4" t="s">
        <v>199</v>
      </c>
      <c r="G3598" s="4" t="s">
        <v>200</v>
      </c>
      <c r="H3598" s="8"/>
      <c r="I3598" s="8"/>
      <c r="J3598" s="8"/>
      <c r="K3598" s="8"/>
      <c r="L3598" s="8"/>
      <c r="M3598" s="8"/>
      <c r="N3598" s="8"/>
      <c r="O3598" s="8"/>
      <c r="P3598" s="8"/>
      <c r="Q3598" s="8"/>
      <c r="R3598" s="8"/>
      <c r="S3598" s="9">
        <v>68</v>
      </c>
      <c r="T3598" s="10">
        <v>68</v>
      </c>
    </row>
    <row r="3599" spans="1:20" ht="23.25" thickBot="1" x14ac:dyDescent="0.3">
      <c r="A3599" s="4" t="s">
        <v>710</v>
      </c>
      <c r="B3599" s="4" t="s">
        <v>739</v>
      </c>
      <c r="C3599" s="4" t="s">
        <v>740</v>
      </c>
      <c r="D3599" s="4" t="s">
        <v>723</v>
      </c>
      <c r="E3599" s="4" t="s">
        <v>724</v>
      </c>
      <c r="F3599" s="4" t="s">
        <v>144</v>
      </c>
      <c r="G3599" s="4" t="s">
        <v>145</v>
      </c>
      <c r="H3599" s="12"/>
      <c r="I3599" s="12"/>
      <c r="J3599" s="12"/>
      <c r="K3599" s="12"/>
      <c r="L3599" s="12"/>
      <c r="M3599" s="12"/>
      <c r="N3599" s="12"/>
      <c r="O3599" s="12"/>
      <c r="P3599" s="12"/>
      <c r="Q3599" s="12"/>
      <c r="R3599" s="12"/>
      <c r="S3599" s="11">
        <v>6455.71</v>
      </c>
      <c r="T3599" s="10">
        <v>6455.71</v>
      </c>
    </row>
    <row r="3600" spans="1:20" ht="23.25" thickBot="1" x14ac:dyDescent="0.3">
      <c r="A3600" s="4" t="s">
        <v>710</v>
      </c>
      <c r="B3600" s="4" t="s">
        <v>739</v>
      </c>
      <c r="C3600" s="4" t="s">
        <v>740</v>
      </c>
      <c r="D3600" s="4" t="s">
        <v>723</v>
      </c>
      <c r="E3600" s="4" t="s">
        <v>724</v>
      </c>
      <c r="F3600" s="4" t="s">
        <v>217</v>
      </c>
      <c r="G3600" s="4" t="s">
        <v>218</v>
      </c>
      <c r="H3600" s="8"/>
      <c r="I3600" s="8"/>
      <c r="J3600" s="8"/>
      <c r="K3600" s="8"/>
      <c r="L3600" s="8"/>
      <c r="M3600" s="8"/>
      <c r="N3600" s="8"/>
      <c r="O3600" s="8"/>
      <c r="P3600" s="8"/>
      <c r="Q3600" s="8"/>
      <c r="R3600" s="8"/>
      <c r="S3600" s="9">
        <v>97.07</v>
      </c>
      <c r="T3600" s="10">
        <v>97.07</v>
      </c>
    </row>
    <row r="3601" spans="1:20" ht="23.25" thickBot="1" x14ac:dyDescent="0.3">
      <c r="A3601" s="4" t="s">
        <v>710</v>
      </c>
      <c r="B3601" s="4" t="s">
        <v>739</v>
      </c>
      <c r="C3601" s="4" t="s">
        <v>740</v>
      </c>
      <c r="D3601" s="4" t="s">
        <v>723</v>
      </c>
      <c r="E3601" s="4" t="s">
        <v>724</v>
      </c>
      <c r="F3601" s="4" t="s">
        <v>146</v>
      </c>
      <c r="G3601" s="4" t="s">
        <v>147</v>
      </c>
      <c r="H3601" s="12"/>
      <c r="I3601" s="12"/>
      <c r="J3601" s="12"/>
      <c r="K3601" s="12"/>
      <c r="L3601" s="12"/>
      <c r="M3601" s="12"/>
      <c r="N3601" s="12"/>
      <c r="O3601" s="12"/>
      <c r="P3601" s="12"/>
      <c r="Q3601" s="12"/>
      <c r="R3601" s="12"/>
      <c r="S3601" s="11">
        <v>3482.37</v>
      </c>
      <c r="T3601" s="10">
        <v>3482.37</v>
      </c>
    </row>
    <row r="3602" spans="1:20" ht="23.25" thickBot="1" x14ac:dyDescent="0.3">
      <c r="A3602" s="4" t="s">
        <v>710</v>
      </c>
      <c r="B3602" s="4" t="s">
        <v>739</v>
      </c>
      <c r="C3602" s="4" t="s">
        <v>740</v>
      </c>
      <c r="D3602" s="4" t="s">
        <v>723</v>
      </c>
      <c r="E3602" s="4" t="s">
        <v>724</v>
      </c>
      <c r="F3602" s="4" t="s">
        <v>148</v>
      </c>
      <c r="G3602" s="4" t="s">
        <v>149</v>
      </c>
      <c r="H3602" s="8"/>
      <c r="I3602" s="8"/>
      <c r="J3602" s="8"/>
      <c r="K3602" s="8"/>
      <c r="L3602" s="8"/>
      <c r="M3602" s="8"/>
      <c r="N3602" s="8"/>
      <c r="O3602" s="8"/>
      <c r="P3602" s="8"/>
      <c r="Q3602" s="8"/>
      <c r="R3602" s="8"/>
      <c r="S3602" s="9">
        <v>3.5</v>
      </c>
      <c r="T3602" s="10">
        <v>3.5</v>
      </c>
    </row>
    <row r="3603" spans="1:20" ht="23.25" thickBot="1" x14ac:dyDescent="0.3">
      <c r="A3603" s="4" t="s">
        <v>710</v>
      </c>
      <c r="B3603" s="4" t="s">
        <v>739</v>
      </c>
      <c r="C3603" s="4" t="s">
        <v>740</v>
      </c>
      <c r="D3603" s="4" t="s">
        <v>723</v>
      </c>
      <c r="E3603" s="4" t="s">
        <v>724</v>
      </c>
      <c r="F3603" s="4" t="s">
        <v>150</v>
      </c>
      <c r="G3603" s="4" t="s">
        <v>151</v>
      </c>
      <c r="H3603" s="12"/>
      <c r="I3603" s="12"/>
      <c r="J3603" s="12"/>
      <c r="K3603" s="12"/>
      <c r="L3603" s="12"/>
      <c r="M3603" s="12"/>
      <c r="N3603" s="12"/>
      <c r="O3603" s="12"/>
      <c r="P3603" s="12"/>
      <c r="Q3603" s="12"/>
      <c r="R3603" s="12"/>
      <c r="S3603" s="11">
        <v>20.29</v>
      </c>
      <c r="T3603" s="10">
        <v>20.29</v>
      </c>
    </row>
    <row r="3604" spans="1:20" ht="15.75" thickBot="1" x14ac:dyDescent="0.3">
      <c r="A3604" s="4" t="s">
        <v>710</v>
      </c>
      <c r="B3604" s="4" t="s">
        <v>739</v>
      </c>
      <c r="C3604" s="4" t="s">
        <v>740</v>
      </c>
      <c r="D3604" s="4" t="s">
        <v>725</v>
      </c>
      <c r="E3604" s="4" t="s">
        <v>726</v>
      </c>
      <c r="F3604" s="4" t="s">
        <v>110</v>
      </c>
      <c r="G3604" s="4" t="s">
        <v>111</v>
      </c>
      <c r="H3604" s="8"/>
      <c r="I3604" s="8"/>
      <c r="J3604" s="8"/>
      <c r="K3604" s="8"/>
      <c r="L3604" s="8"/>
      <c r="M3604" s="8"/>
      <c r="N3604" s="8"/>
      <c r="O3604" s="8"/>
      <c r="P3604" s="8"/>
      <c r="Q3604" s="8"/>
      <c r="R3604" s="8"/>
      <c r="S3604" s="9">
        <v>135191.94</v>
      </c>
      <c r="T3604" s="10">
        <v>135191.94</v>
      </c>
    </row>
    <row r="3605" spans="1:20" ht="15.75" thickBot="1" x14ac:dyDescent="0.3">
      <c r="A3605" s="4" t="s">
        <v>710</v>
      </c>
      <c r="B3605" s="4" t="s">
        <v>739</v>
      </c>
      <c r="C3605" s="4" t="s">
        <v>740</v>
      </c>
      <c r="D3605" s="4" t="s">
        <v>725</v>
      </c>
      <c r="E3605" s="4" t="s">
        <v>726</v>
      </c>
      <c r="F3605" s="4" t="s">
        <v>88</v>
      </c>
      <c r="G3605" s="4" t="s">
        <v>89</v>
      </c>
      <c r="H3605" s="12"/>
      <c r="I3605" s="12"/>
      <c r="J3605" s="12"/>
      <c r="K3605" s="12"/>
      <c r="L3605" s="12"/>
      <c r="M3605" s="12"/>
      <c r="N3605" s="12"/>
      <c r="O3605" s="12"/>
      <c r="P3605" s="12"/>
      <c r="Q3605" s="12"/>
      <c r="R3605" s="12"/>
      <c r="S3605" s="11">
        <v>20615.990000000002</v>
      </c>
      <c r="T3605" s="10">
        <v>20615.990000000002</v>
      </c>
    </row>
    <row r="3606" spans="1:20" ht="15.75" thickBot="1" x14ac:dyDescent="0.3">
      <c r="A3606" s="4" t="s">
        <v>710</v>
      </c>
      <c r="B3606" s="4" t="s">
        <v>739</v>
      </c>
      <c r="C3606" s="4" t="s">
        <v>740</v>
      </c>
      <c r="D3606" s="4" t="s">
        <v>725</v>
      </c>
      <c r="E3606" s="4" t="s">
        <v>726</v>
      </c>
      <c r="F3606" s="4" t="s">
        <v>90</v>
      </c>
      <c r="G3606" s="4" t="s">
        <v>91</v>
      </c>
      <c r="H3606" s="8"/>
      <c r="I3606" s="8"/>
      <c r="J3606" s="8"/>
      <c r="K3606" s="8"/>
      <c r="L3606" s="8"/>
      <c r="M3606" s="8"/>
      <c r="N3606" s="8"/>
      <c r="O3606" s="8"/>
      <c r="P3606" s="8"/>
      <c r="Q3606" s="8"/>
      <c r="R3606" s="8"/>
      <c r="S3606" s="9">
        <v>80080.17</v>
      </c>
      <c r="T3606" s="10">
        <v>80080.17</v>
      </c>
    </row>
    <row r="3607" spans="1:20" ht="15.75" thickBot="1" x14ac:dyDescent="0.3">
      <c r="A3607" s="4" t="s">
        <v>710</v>
      </c>
      <c r="B3607" s="4" t="s">
        <v>739</v>
      </c>
      <c r="C3607" s="4" t="s">
        <v>740</v>
      </c>
      <c r="D3607" s="4" t="s">
        <v>725</v>
      </c>
      <c r="E3607" s="4" t="s">
        <v>726</v>
      </c>
      <c r="F3607" s="4" t="s">
        <v>120</v>
      </c>
      <c r="G3607" s="4" t="s">
        <v>121</v>
      </c>
      <c r="H3607" s="12"/>
      <c r="I3607" s="12"/>
      <c r="J3607" s="12"/>
      <c r="K3607" s="12"/>
      <c r="L3607" s="12"/>
      <c r="M3607" s="12"/>
      <c r="N3607" s="12"/>
      <c r="O3607" s="12"/>
      <c r="P3607" s="12"/>
      <c r="Q3607" s="12"/>
      <c r="R3607" s="12"/>
      <c r="S3607" s="11">
        <v>120.18</v>
      </c>
      <c r="T3607" s="10">
        <v>120.18</v>
      </c>
    </row>
    <row r="3608" spans="1:20" ht="15.75" thickBot="1" x14ac:dyDescent="0.3">
      <c r="A3608" s="4" t="s">
        <v>710</v>
      </c>
      <c r="B3608" s="4" t="s">
        <v>739</v>
      </c>
      <c r="C3608" s="4" t="s">
        <v>740</v>
      </c>
      <c r="D3608" s="4" t="s">
        <v>725</v>
      </c>
      <c r="E3608" s="4" t="s">
        <v>726</v>
      </c>
      <c r="F3608" s="4" t="s">
        <v>44</v>
      </c>
      <c r="G3608" s="4" t="s">
        <v>45</v>
      </c>
      <c r="H3608" s="8"/>
      <c r="I3608" s="8"/>
      <c r="J3608" s="8"/>
      <c r="K3608" s="8"/>
      <c r="L3608" s="8"/>
      <c r="M3608" s="8"/>
      <c r="N3608" s="8"/>
      <c r="O3608" s="8"/>
      <c r="P3608" s="8"/>
      <c r="Q3608" s="8"/>
      <c r="R3608" s="8"/>
      <c r="S3608" s="9">
        <v>7563.19</v>
      </c>
      <c r="T3608" s="10">
        <v>7563.19</v>
      </c>
    </row>
    <row r="3609" spans="1:20" ht="15.75" thickBot="1" x14ac:dyDescent="0.3">
      <c r="A3609" s="4" t="s">
        <v>710</v>
      </c>
      <c r="B3609" s="4" t="s">
        <v>739</v>
      </c>
      <c r="C3609" s="4" t="s">
        <v>740</v>
      </c>
      <c r="D3609" s="4" t="s">
        <v>725</v>
      </c>
      <c r="E3609" s="4" t="s">
        <v>726</v>
      </c>
      <c r="F3609" s="4" t="s">
        <v>199</v>
      </c>
      <c r="G3609" s="4" t="s">
        <v>200</v>
      </c>
      <c r="H3609" s="12"/>
      <c r="I3609" s="12"/>
      <c r="J3609" s="12"/>
      <c r="K3609" s="12"/>
      <c r="L3609" s="12"/>
      <c r="M3609" s="12"/>
      <c r="N3609" s="12"/>
      <c r="O3609" s="12"/>
      <c r="P3609" s="12"/>
      <c r="Q3609" s="12"/>
      <c r="R3609" s="12"/>
      <c r="S3609" s="11">
        <v>667.16</v>
      </c>
      <c r="T3609" s="10">
        <v>667.16</v>
      </c>
    </row>
    <row r="3610" spans="1:20" ht="23.25" thickBot="1" x14ac:dyDescent="0.3">
      <c r="A3610" s="4" t="s">
        <v>710</v>
      </c>
      <c r="B3610" s="4" t="s">
        <v>741</v>
      </c>
      <c r="C3610" s="4" t="s">
        <v>742</v>
      </c>
      <c r="D3610" s="4" t="s">
        <v>743</v>
      </c>
      <c r="E3610" s="4" t="s">
        <v>744</v>
      </c>
      <c r="F3610" s="4" t="s">
        <v>745</v>
      </c>
      <c r="G3610" s="4" t="s">
        <v>746</v>
      </c>
      <c r="H3610" s="9">
        <v>-10771.8</v>
      </c>
      <c r="I3610" s="9">
        <v>-6821.7</v>
      </c>
      <c r="J3610" s="9">
        <v>-1731.86</v>
      </c>
      <c r="K3610" s="9">
        <v>-3271</v>
      </c>
      <c r="L3610" s="9">
        <v>-4127.7</v>
      </c>
      <c r="M3610" s="9">
        <v>-5778.22</v>
      </c>
      <c r="N3610" s="9">
        <v>-3561.69</v>
      </c>
      <c r="O3610" s="9">
        <v>-3901.26</v>
      </c>
      <c r="P3610" s="9">
        <v>-6217.97</v>
      </c>
      <c r="Q3610" s="9">
        <v>-3510.06</v>
      </c>
      <c r="R3610" s="9">
        <v>-4267.62</v>
      </c>
      <c r="S3610" s="9">
        <v>-20579.52</v>
      </c>
      <c r="T3610" s="10">
        <v>-74540.399999999994</v>
      </c>
    </row>
    <row r="3611" spans="1:20" ht="15.75" thickBot="1" x14ac:dyDescent="0.3">
      <c r="A3611" s="4" t="s">
        <v>710</v>
      </c>
      <c r="B3611" s="4" t="s">
        <v>747</v>
      </c>
      <c r="C3611" s="4" t="s">
        <v>748</v>
      </c>
      <c r="D3611" s="4" t="s">
        <v>749</v>
      </c>
      <c r="E3611" s="4" t="s">
        <v>750</v>
      </c>
      <c r="F3611" s="4" t="s">
        <v>751</v>
      </c>
      <c r="G3611" s="4" t="s">
        <v>752</v>
      </c>
      <c r="H3611" s="11">
        <v>23200</v>
      </c>
      <c r="I3611" s="11">
        <v>6080</v>
      </c>
      <c r="J3611" s="12"/>
      <c r="K3611" s="12"/>
      <c r="L3611" s="12"/>
      <c r="M3611" s="12"/>
      <c r="N3611" s="12"/>
      <c r="O3611" s="12"/>
      <c r="P3611" s="11">
        <v>12160</v>
      </c>
      <c r="Q3611" s="12"/>
      <c r="R3611" s="12"/>
      <c r="S3611" s="11">
        <v>28982.7</v>
      </c>
      <c r="T3611" s="10">
        <v>70422.7</v>
      </c>
    </row>
    <row r="3612" spans="1:20" ht="15.75" thickBot="1" x14ac:dyDescent="0.3">
      <c r="A3612" s="4" t="s">
        <v>710</v>
      </c>
      <c r="B3612" s="4" t="s">
        <v>747</v>
      </c>
      <c r="C3612" s="4" t="s">
        <v>748</v>
      </c>
      <c r="D3612" s="4" t="s">
        <v>753</v>
      </c>
      <c r="E3612" s="4" t="s">
        <v>754</v>
      </c>
      <c r="F3612" s="4" t="s">
        <v>751</v>
      </c>
      <c r="G3612" s="4" t="s">
        <v>752</v>
      </c>
      <c r="H3612" s="9">
        <v>3480</v>
      </c>
      <c r="I3612" s="9">
        <v>912</v>
      </c>
      <c r="J3612" s="8"/>
      <c r="K3612" s="8"/>
      <c r="L3612" s="8"/>
      <c r="M3612" s="8"/>
      <c r="N3612" s="8"/>
      <c r="O3612" s="8"/>
      <c r="P3612" s="9">
        <v>1824</v>
      </c>
      <c r="Q3612" s="8"/>
      <c r="R3612" s="8"/>
      <c r="S3612" s="9">
        <v>4347.41</v>
      </c>
      <c r="T3612" s="10">
        <v>10563.41</v>
      </c>
    </row>
    <row r="3613" spans="1:20" ht="15.75" thickBot="1" x14ac:dyDescent="0.3">
      <c r="A3613" s="4" t="s">
        <v>710</v>
      </c>
      <c r="B3613" s="4" t="s">
        <v>747</v>
      </c>
      <c r="C3613" s="4" t="s">
        <v>748</v>
      </c>
      <c r="D3613" s="4" t="s">
        <v>755</v>
      </c>
      <c r="E3613" s="4" t="s">
        <v>756</v>
      </c>
      <c r="F3613" s="4" t="s">
        <v>751</v>
      </c>
      <c r="G3613" s="4" t="s">
        <v>752</v>
      </c>
      <c r="H3613" s="11">
        <v>4000</v>
      </c>
      <c r="I3613" s="11">
        <v>1000</v>
      </c>
      <c r="J3613" s="12"/>
      <c r="K3613" s="12"/>
      <c r="L3613" s="12"/>
      <c r="M3613" s="12"/>
      <c r="N3613" s="12"/>
      <c r="O3613" s="12"/>
      <c r="P3613" s="11">
        <v>2000</v>
      </c>
      <c r="Q3613" s="12"/>
      <c r="R3613" s="12"/>
      <c r="S3613" s="11">
        <v>5000</v>
      </c>
      <c r="T3613" s="10">
        <v>12000</v>
      </c>
    </row>
    <row r="3614" spans="1:20" ht="23.25" thickBot="1" x14ac:dyDescent="0.3">
      <c r="A3614" s="4" t="s">
        <v>710</v>
      </c>
      <c r="B3614" s="4" t="s">
        <v>747</v>
      </c>
      <c r="C3614" s="4" t="s">
        <v>748</v>
      </c>
      <c r="D3614" s="4" t="s">
        <v>757</v>
      </c>
      <c r="E3614" s="4" t="s">
        <v>758</v>
      </c>
      <c r="F3614" s="4" t="s">
        <v>759</v>
      </c>
      <c r="G3614" s="4" t="s">
        <v>760</v>
      </c>
      <c r="H3614" s="8"/>
      <c r="I3614" s="8"/>
      <c r="J3614" s="8"/>
      <c r="K3614" s="8"/>
      <c r="L3614" s="8"/>
      <c r="M3614" s="8"/>
      <c r="N3614" s="8"/>
      <c r="O3614" s="8"/>
      <c r="P3614" s="9">
        <v>14.02</v>
      </c>
      <c r="Q3614" s="9">
        <v>140.22999999999999</v>
      </c>
      <c r="R3614" s="9">
        <v>84.14</v>
      </c>
      <c r="S3614" s="9">
        <v>56.1</v>
      </c>
      <c r="T3614" s="10">
        <v>294.49</v>
      </c>
    </row>
    <row r="3615" spans="1:20" ht="23.25" thickBot="1" x14ac:dyDescent="0.3">
      <c r="A3615" s="4" t="s">
        <v>710</v>
      </c>
      <c r="B3615" s="4" t="s">
        <v>747</v>
      </c>
      <c r="C3615" s="4" t="s">
        <v>748</v>
      </c>
      <c r="D3615" s="4" t="s">
        <v>743</v>
      </c>
      <c r="E3615" s="4" t="s">
        <v>744</v>
      </c>
      <c r="F3615" s="4" t="s">
        <v>745</v>
      </c>
      <c r="G3615" s="4" t="s">
        <v>746</v>
      </c>
      <c r="H3615" s="11">
        <v>-30680</v>
      </c>
      <c r="I3615" s="11">
        <v>-8004.26</v>
      </c>
      <c r="J3615" s="11">
        <v>-12.26</v>
      </c>
      <c r="K3615" s="11">
        <v>-42.91</v>
      </c>
      <c r="L3615" s="11">
        <v>-12.26</v>
      </c>
      <c r="M3615" s="12"/>
      <c r="N3615" s="12"/>
      <c r="O3615" s="11">
        <v>-196.33</v>
      </c>
      <c r="P3615" s="11">
        <v>-16420.669999999998</v>
      </c>
      <c r="Q3615" s="11">
        <v>-140.22999999999999</v>
      </c>
      <c r="R3615" s="11">
        <v>-84.14</v>
      </c>
      <c r="S3615" s="11">
        <v>-38386.21</v>
      </c>
      <c r="T3615" s="10">
        <v>-93979.27</v>
      </c>
    </row>
    <row r="3616" spans="1:20" ht="15.75" thickBot="1" x14ac:dyDescent="0.3">
      <c r="A3616" s="4" t="s">
        <v>710</v>
      </c>
      <c r="B3616" s="4" t="s">
        <v>761</v>
      </c>
      <c r="C3616" s="4" t="s">
        <v>762</v>
      </c>
      <c r="D3616" s="4" t="s">
        <v>763</v>
      </c>
      <c r="E3616" s="4" t="s">
        <v>764</v>
      </c>
      <c r="F3616" s="4" t="s">
        <v>110</v>
      </c>
      <c r="G3616" s="4" t="s">
        <v>111</v>
      </c>
      <c r="H3616" s="8"/>
      <c r="I3616" s="8"/>
      <c r="J3616" s="8"/>
      <c r="K3616" s="8"/>
      <c r="L3616" s="8"/>
      <c r="M3616" s="8"/>
      <c r="N3616" s="8"/>
      <c r="O3616" s="8"/>
      <c r="P3616" s="8"/>
      <c r="Q3616" s="8"/>
      <c r="R3616" s="8"/>
      <c r="S3616" s="9">
        <v>82594.62</v>
      </c>
      <c r="T3616" s="10">
        <v>82594.62</v>
      </c>
    </row>
    <row r="3617" spans="1:20" ht="15.75" thickBot="1" x14ac:dyDescent="0.3">
      <c r="A3617" s="4" t="s">
        <v>710</v>
      </c>
      <c r="B3617" s="4" t="s">
        <v>761</v>
      </c>
      <c r="C3617" s="4" t="s">
        <v>762</v>
      </c>
      <c r="D3617" s="4" t="s">
        <v>763</v>
      </c>
      <c r="E3617" s="4" t="s">
        <v>764</v>
      </c>
      <c r="F3617" s="4" t="s">
        <v>112</v>
      </c>
      <c r="G3617" s="4" t="s">
        <v>113</v>
      </c>
      <c r="H3617" s="12"/>
      <c r="I3617" s="12"/>
      <c r="J3617" s="12"/>
      <c r="K3617" s="12"/>
      <c r="L3617" s="12"/>
      <c r="M3617" s="12"/>
      <c r="N3617" s="12"/>
      <c r="O3617" s="12"/>
      <c r="P3617" s="12"/>
      <c r="Q3617" s="12"/>
      <c r="R3617" s="12"/>
      <c r="S3617" s="11">
        <v>1632.64</v>
      </c>
      <c r="T3617" s="10">
        <v>1632.64</v>
      </c>
    </row>
    <row r="3618" spans="1:20" ht="15.75" thickBot="1" x14ac:dyDescent="0.3">
      <c r="A3618" s="4" t="s">
        <v>710</v>
      </c>
      <c r="B3618" s="4" t="s">
        <v>761</v>
      </c>
      <c r="C3618" s="4" t="s">
        <v>762</v>
      </c>
      <c r="D3618" s="4" t="s">
        <v>763</v>
      </c>
      <c r="E3618" s="4" t="s">
        <v>764</v>
      </c>
      <c r="F3618" s="4" t="s">
        <v>88</v>
      </c>
      <c r="G3618" s="4" t="s">
        <v>89</v>
      </c>
      <c r="H3618" s="8"/>
      <c r="I3618" s="8"/>
      <c r="J3618" s="8"/>
      <c r="K3618" s="8"/>
      <c r="L3618" s="8"/>
      <c r="M3618" s="8"/>
      <c r="N3618" s="8"/>
      <c r="O3618" s="8"/>
      <c r="P3618" s="8"/>
      <c r="Q3618" s="8"/>
      <c r="R3618" s="8"/>
      <c r="S3618" s="9">
        <v>12620.49</v>
      </c>
      <c r="T3618" s="10">
        <v>12620.49</v>
      </c>
    </row>
    <row r="3619" spans="1:20" ht="15.75" thickBot="1" x14ac:dyDescent="0.3">
      <c r="A3619" s="4" t="s">
        <v>710</v>
      </c>
      <c r="B3619" s="4" t="s">
        <v>761</v>
      </c>
      <c r="C3619" s="4" t="s">
        <v>762</v>
      </c>
      <c r="D3619" s="4" t="s">
        <v>763</v>
      </c>
      <c r="E3619" s="4" t="s">
        <v>764</v>
      </c>
      <c r="F3619" s="4" t="s">
        <v>90</v>
      </c>
      <c r="G3619" s="4" t="s">
        <v>91</v>
      </c>
      <c r="H3619" s="12"/>
      <c r="I3619" s="12"/>
      <c r="J3619" s="12"/>
      <c r="K3619" s="12"/>
      <c r="L3619" s="12"/>
      <c r="M3619" s="12"/>
      <c r="N3619" s="12"/>
      <c r="O3619" s="12"/>
      <c r="P3619" s="12"/>
      <c r="Q3619" s="12"/>
      <c r="R3619" s="12"/>
      <c r="S3619" s="11">
        <v>49029.74</v>
      </c>
      <c r="T3619" s="10">
        <v>49029.74</v>
      </c>
    </row>
    <row r="3620" spans="1:20" ht="15.75" thickBot="1" x14ac:dyDescent="0.3">
      <c r="A3620" s="4" t="s">
        <v>710</v>
      </c>
      <c r="B3620" s="4" t="s">
        <v>761</v>
      </c>
      <c r="C3620" s="4" t="s">
        <v>762</v>
      </c>
      <c r="D3620" s="4" t="s">
        <v>763</v>
      </c>
      <c r="E3620" s="4" t="s">
        <v>764</v>
      </c>
      <c r="F3620" s="4" t="s">
        <v>118</v>
      </c>
      <c r="G3620" s="4" t="s">
        <v>119</v>
      </c>
      <c r="H3620" s="8"/>
      <c r="I3620" s="8"/>
      <c r="J3620" s="8"/>
      <c r="K3620" s="8"/>
      <c r="L3620" s="8"/>
      <c r="M3620" s="8"/>
      <c r="N3620" s="8"/>
      <c r="O3620" s="8"/>
      <c r="P3620" s="8"/>
      <c r="Q3620" s="8"/>
      <c r="R3620" s="8"/>
      <c r="S3620" s="9">
        <v>325</v>
      </c>
      <c r="T3620" s="10">
        <v>325</v>
      </c>
    </row>
    <row r="3621" spans="1:20" ht="15.75" thickBot="1" x14ac:dyDescent="0.3">
      <c r="A3621" s="4" t="s">
        <v>710</v>
      </c>
      <c r="B3621" s="4" t="s">
        <v>761</v>
      </c>
      <c r="C3621" s="4" t="s">
        <v>762</v>
      </c>
      <c r="D3621" s="4" t="s">
        <v>763</v>
      </c>
      <c r="E3621" s="4" t="s">
        <v>764</v>
      </c>
      <c r="F3621" s="4" t="s">
        <v>120</v>
      </c>
      <c r="G3621" s="4" t="s">
        <v>121</v>
      </c>
      <c r="H3621" s="12"/>
      <c r="I3621" s="12"/>
      <c r="J3621" s="12"/>
      <c r="K3621" s="12"/>
      <c r="L3621" s="12"/>
      <c r="M3621" s="12"/>
      <c r="N3621" s="12"/>
      <c r="O3621" s="12"/>
      <c r="P3621" s="12"/>
      <c r="Q3621" s="12"/>
      <c r="R3621" s="12"/>
      <c r="S3621" s="11">
        <v>786.95</v>
      </c>
      <c r="T3621" s="10">
        <v>786.95</v>
      </c>
    </row>
    <row r="3622" spans="1:20" ht="15.75" thickBot="1" x14ac:dyDescent="0.3">
      <c r="A3622" s="4" t="s">
        <v>710</v>
      </c>
      <c r="B3622" s="4" t="s">
        <v>761</v>
      </c>
      <c r="C3622" s="4" t="s">
        <v>762</v>
      </c>
      <c r="D3622" s="4" t="s">
        <v>763</v>
      </c>
      <c r="E3622" s="4" t="s">
        <v>764</v>
      </c>
      <c r="F3622" s="4" t="s">
        <v>122</v>
      </c>
      <c r="G3622" s="4" t="s">
        <v>123</v>
      </c>
      <c r="H3622" s="8"/>
      <c r="I3622" s="8"/>
      <c r="J3622" s="8"/>
      <c r="K3622" s="8"/>
      <c r="L3622" s="8"/>
      <c r="M3622" s="8"/>
      <c r="N3622" s="8"/>
      <c r="O3622" s="8"/>
      <c r="P3622" s="8"/>
      <c r="Q3622" s="8"/>
      <c r="R3622" s="8"/>
      <c r="S3622" s="9">
        <v>1778</v>
      </c>
      <c r="T3622" s="10">
        <v>1778</v>
      </c>
    </row>
    <row r="3623" spans="1:20" ht="15.75" thickBot="1" x14ac:dyDescent="0.3">
      <c r="A3623" s="4" t="s">
        <v>710</v>
      </c>
      <c r="B3623" s="4" t="s">
        <v>761</v>
      </c>
      <c r="C3623" s="4" t="s">
        <v>762</v>
      </c>
      <c r="D3623" s="4" t="s">
        <v>763</v>
      </c>
      <c r="E3623" s="4" t="s">
        <v>764</v>
      </c>
      <c r="F3623" s="4" t="s">
        <v>44</v>
      </c>
      <c r="G3623" s="4" t="s">
        <v>45</v>
      </c>
      <c r="H3623" s="12"/>
      <c r="I3623" s="12"/>
      <c r="J3623" s="12"/>
      <c r="K3623" s="12"/>
      <c r="L3623" s="12"/>
      <c r="M3623" s="12"/>
      <c r="N3623" s="12"/>
      <c r="O3623" s="12"/>
      <c r="P3623" s="12"/>
      <c r="Q3623" s="12"/>
      <c r="R3623" s="12"/>
      <c r="S3623" s="11">
        <v>3827.65</v>
      </c>
      <c r="T3623" s="10">
        <v>3827.65</v>
      </c>
    </row>
    <row r="3624" spans="1:20" ht="15.75" thickBot="1" x14ac:dyDescent="0.3">
      <c r="A3624" s="4" t="s">
        <v>710</v>
      </c>
      <c r="B3624" s="4" t="s">
        <v>761</v>
      </c>
      <c r="C3624" s="4" t="s">
        <v>762</v>
      </c>
      <c r="D3624" s="4" t="s">
        <v>763</v>
      </c>
      <c r="E3624" s="4" t="s">
        <v>764</v>
      </c>
      <c r="F3624" s="4" t="s">
        <v>26</v>
      </c>
      <c r="G3624" s="4" t="s">
        <v>27</v>
      </c>
      <c r="H3624" s="8"/>
      <c r="I3624" s="8"/>
      <c r="J3624" s="8"/>
      <c r="K3624" s="8"/>
      <c r="L3624" s="8"/>
      <c r="M3624" s="8"/>
      <c r="N3624" s="8"/>
      <c r="O3624" s="8"/>
      <c r="P3624" s="8"/>
      <c r="Q3624" s="8"/>
      <c r="R3624" s="8"/>
      <c r="S3624" s="9">
        <v>7700</v>
      </c>
      <c r="T3624" s="10">
        <v>7700</v>
      </c>
    </row>
    <row r="3625" spans="1:20" ht="15.75" thickBot="1" x14ac:dyDescent="0.3">
      <c r="A3625" s="4" t="s">
        <v>710</v>
      </c>
      <c r="B3625" s="4" t="s">
        <v>761</v>
      </c>
      <c r="C3625" s="4" t="s">
        <v>762</v>
      </c>
      <c r="D3625" s="4" t="s">
        <v>763</v>
      </c>
      <c r="E3625" s="4" t="s">
        <v>764</v>
      </c>
      <c r="F3625" s="4" t="s">
        <v>128</v>
      </c>
      <c r="G3625" s="4" t="s">
        <v>129</v>
      </c>
      <c r="H3625" s="12"/>
      <c r="I3625" s="12"/>
      <c r="J3625" s="12"/>
      <c r="K3625" s="12"/>
      <c r="L3625" s="12"/>
      <c r="M3625" s="12"/>
      <c r="N3625" s="12"/>
      <c r="O3625" s="12"/>
      <c r="P3625" s="12"/>
      <c r="Q3625" s="12"/>
      <c r="R3625" s="12"/>
      <c r="S3625" s="11">
        <v>9.2799999999999994</v>
      </c>
      <c r="T3625" s="10">
        <v>9.2799999999999994</v>
      </c>
    </row>
    <row r="3626" spans="1:20" ht="15.75" thickBot="1" x14ac:dyDescent="0.3">
      <c r="A3626" s="4" t="s">
        <v>710</v>
      </c>
      <c r="B3626" s="4" t="s">
        <v>761</v>
      </c>
      <c r="C3626" s="4" t="s">
        <v>762</v>
      </c>
      <c r="D3626" s="4" t="s">
        <v>763</v>
      </c>
      <c r="E3626" s="4" t="s">
        <v>764</v>
      </c>
      <c r="F3626" s="4" t="s">
        <v>96</v>
      </c>
      <c r="G3626" s="4" t="s">
        <v>97</v>
      </c>
      <c r="H3626" s="8"/>
      <c r="I3626" s="8"/>
      <c r="J3626" s="8"/>
      <c r="K3626" s="8"/>
      <c r="L3626" s="8"/>
      <c r="M3626" s="8"/>
      <c r="N3626" s="8"/>
      <c r="O3626" s="8"/>
      <c r="P3626" s="8"/>
      <c r="Q3626" s="8"/>
      <c r="R3626" s="8"/>
      <c r="S3626" s="9">
        <v>425</v>
      </c>
      <c r="T3626" s="10">
        <v>425</v>
      </c>
    </row>
    <row r="3627" spans="1:20" ht="15.75" thickBot="1" x14ac:dyDescent="0.3">
      <c r="A3627" s="4" t="s">
        <v>710</v>
      </c>
      <c r="B3627" s="4" t="s">
        <v>761</v>
      </c>
      <c r="C3627" s="4" t="s">
        <v>762</v>
      </c>
      <c r="D3627" s="4" t="s">
        <v>763</v>
      </c>
      <c r="E3627" s="4" t="s">
        <v>764</v>
      </c>
      <c r="F3627" s="4" t="s">
        <v>98</v>
      </c>
      <c r="G3627" s="4" t="s">
        <v>99</v>
      </c>
      <c r="H3627" s="12"/>
      <c r="I3627" s="12"/>
      <c r="J3627" s="12"/>
      <c r="K3627" s="12"/>
      <c r="L3627" s="12"/>
      <c r="M3627" s="12"/>
      <c r="N3627" s="12"/>
      <c r="O3627" s="12"/>
      <c r="P3627" s="12"/>
      <c r="Q3627" s="12"/>
      <c r="R3627" s="12"/>
      <c r="S3627" s="11">
        <v>529.51</v>
      </c>
      <c r="T3627" s="10">
        <v>529.51</v>
      </c>
    </row>
    <row r="3628" spans="1:20" ht="15.75" thickBot="1" x14ac:dyDescent="0.3">
      <c r="A3628" s="4" t="s">
        <v>710</v>
      </c>
      <c r="B3628" s="4" t="s">
        <v>761</v>
      </c>
      <c r="C3628" s="4" t="s">
        <v>762</v>
      </c>
      <c r="D3628" s="4" t="s">
        <v>763</v>
      </c>
      <c r="E3628" s="4" t="s">
        <v>764</v>
      </c>
      <c r="F3628" s="4" t="s">
        <v>215</v>
      </c>
      <c r="G3628" s="4" t="s">
        <v>216</v>
      </c>
      <c r="H3628" s="8"/>
      <c r="I3628" s="8"/>
      <c r="J3628" s="8"/>
      <c r="K3628" s="8"/>
      <c r="L3628" s="8"/>
      <c r="M3628" s="8"/>
      <c r="N3628" s="8"/>
      <c r="O3628" s="8"/>
      <c r="P3628" s="8"/>
      <c r="Q3628" s="8"/>
      <c r="R3628" s="8"/>
      <c r="S3628" s="9">
        <v>124.58</v>
      </c>
      <c r="T3628" s="10">
        <v>124.58</v>
      </c>
    </row>
    <row r="3629" spans="1:20" ht="15.75" thickBot="1" x14ac:dyDescent="0.3">
      <c r="A3629" s="4" t="s">
        <v>710</v>
      </c>
      <c r="B3629" s="4" t="s">
        <v>761</v>
      </c>
      <c r="C3629" s="4" t="s">
        <v>762</v>
      </c>
      <c r="D3629" s="4" t="s">
        <v>763</v>
      </c>
      <c r="E3629" s="4" t="s">
        <v>764</v>
      </c>
      <c r="F3629" s="4" t="s">
        <v>132</v>
      </c>
      <c r="G3629" s="4" t="s">
        <v>133</v>
      </c>
      <c r="H3629" s="12"/>
      <c r="I3629" s="12"/>
      <c r="J3629" s="12"/>
      <c r="K3629" s="12"/>
      <c r="L3629" s="12"/>
      <c r="M3629" s="12"/>
      <c r="N3629" s="12"/>
      <c r="O3629" s="12"/>
      <c r="P3629" s="12"/>
      <c r="Q3629" s="12"/>
      <c r="R3629" s="12"/>
      <c r="S3629" s="11">
        <v>159.96</v>
      </c>
      <c r="T3629" s="10">
        <v>159.96</v>
      </c>
    </row>
    <row r="3630" spans="1:20" ht="15.75" thickBot="1" x14ac:dyDescent="0.3">
      <c r="A3630" s="4" t="s">
        <v>710</v>
      </c>
      <c r="B3630" s="4" t="s">
        <v>761</v>
      </c>
      <c r="C3630" s="4" t="s">
        <v>762</v>
      </c>
      <c r="D3630" s="4" t="s">
        <v>763</v>
      </c>
      <c r="E3630" s="4" t="s">
        <v>764</v>
      </c>
      <c r="F3630" s="4" t="s">
        <v>136</v>
      </c>
      <c r="G3630" s="4" t="s">
        <v>137</v>
      </c>
      <c r="H3630" s="8"/>
      <c r="I3630" s="8"/>
      <c r="J3630" s="8"/>
      <c r="K3630" s="8"/>
      <c r="L3630" s="8"/>
      <c r="M3630" s="8"/>
      <c r="N3630" s="8"/>
      <c r="O3630" s="8"/>
      <c r="P3630" s="8"/>
      <c r="Q3630" s="8"/>
      <c r="R3630" s="8"/>
      <c r="S3630" s="9">
        <v>39.9</v>
      </c>
      <c r="T3630" s="10">
        <v>39.9</v>
      </c>
    </row>
    <row r="3631" spans="1:20" ht="15.75" thickBot="1" x14ac:dyDescent="0.3">
      <c r="A3631" s="4" t="s">
        <v>710</v>
      </c>
      <c r="B3631" s="4" t="s">
        <v>761</v>
      </c>
      <c r="C3631" s="4" t="s">
        <v>762</v>
      </c>
      <c r="D3631" s="4" t="s">
        <v>763</v>
      </c>
      <c r="E3631" s="4" t="s">
        <v>764</v>
      </c>
      <c r="F3631" s="4" t="s">
        <v>138</v>
      </c>
      <c r="G3631" s="4" t="s">
        <v>139</v>
      </c>
      <c r="H3631" s="12"/>
      <c r="I3631" s="12"/>
      <c r="J3631" s="12"/>
      <c r="K3631" s="12"/>
      <c r="L3631" s="12"/>
      <c r="M3631" s="12"/>
      <c r="N3631" s="12"/>
      <c r="O3631" s="12"/>
      <c r="P3631" s="12"/>
      <c r="Q3631" s="12"/>
      <c r="R3631" s="12"/>
      <c r="S3631" s="11">
        <v>336.75</v>
      </c>
      <c r="T3631" s="10">
        <v>336.75</v>
      </c>
    </row>
    <row r="3632" spans="1:20" ht="15.75" thickBot="1" x14ac:dyDescent="0.3">
      <c r="A3632" s="4" t="s">
        <v>710</v>
      </c>
      <c r="B3632" s="4" t="s">
        <v>761</v>
      </c>
      <c r="C3632" s="4" t="s">
        <v>762</v>
      </c>
      <c r="D3632" s="4" t="s">
        <v>763</v>
      </c>
      <c r="E3632" s="4" t="s">
        <v>764</v>
      </c>
      <c r="F3632" s="4" t="s">
        <v>144</v>
      </c>
      <c r="G3632" s="4" t="s">
        <v>145</v>
      </c>
      <c r="H3632" s="8"/>
      <c r="I3632" s="8"/>
      <c r="J3632" s="8"/>
      <c r="K3632" s="8"/>
      <c r="L3632" s="8"/>
      <c r="M3632" s="8"/>
      <c r="N3632" s="8"/>
      <c r="O3632" s="8"/>
      <c r="P3632" s="8"/>
      <c r="Q3632" s="8"/>
      <c r="R3632" s="8"/>
      <c r="S3632" s="9">
        <v>1038.4000000000001</v>
      </c>
      <c r="T3632" s="10">
        <v>1038.4000000000001</v>
      </c>
    </row>
    <row r="3633" spans="1:20" ht="15.75" thickBot="1" x14ac:dyDescent="0.3">
      <c r="A3633" s="4" t="s">
        <v>710</v>
      </c>
      <c r="B3633" s="4" t="s">
        <v>761</v>
      </c>
      <c r="C3633" s="4" t="s">
        <v>762</v>
      </c>
      <c r="D3633" s="4" t="s">
        <v>763</v>
      </c>
      <c r="E3633" s="4" t="s">
        <v>764</v>
      </c>
      <c r="F3633" s="4" t="s">
        <v>217</v>
      </c>
      <c r="G3633" s="4" t="s">
        <v>218</v>
      </c>
      <c r="H3633" s="12"/>
      <c r="I3633" s="12"/>
      <c r="J3633" s="12"/>
      <c r="K3633" s="12"/>
      <c r="L3633" s="12"/>
      <c r="M3633" s="12"/>
      <c r="N3633" s="12"/>
      <c r="O3633" s="12"/>
      <c r="P3633" s="12"/>
      <c r="Q3633" s="12"/>
      <c r="R3633" s="12"/>
      <c r="S3633" s="11">
        <v>383.03</v>
      </c>
      <c r="T3633" s="10">
        <v>383.03</v>
      </c>
    </row>
    <row r="3634" spans="1:20" ht="15.75" thickBot="1" x14ac:dyDescent="0.3">
      <c r="A3634" s="4" t="s">
        <v>710</v>
      </c>
      <c r="B3634" s="4" t="s">
        <v>761</v>
      </c>
      <c r="C3634" s="4" t="s">
        <v>762</v>
      </c>
      <c r="D3634" s="4" t="s">
        <v>763</v>
      </c>
      <c r="E3634" s="4" t="s">
        <v>764</v>
      </c>
      <c r="F3634" s="4" t="s">
        <v>150</v>
      </c>
      <c r="G3634" s="4" t="s">
        <v>151</v>
      </c>
      <c r="H3634" s="8"/>
      <c r="I3634" s="8"/>
      <c r="J3634" s="8"/>
      <c r="K3634" s="8"/>
      <c r="L3634" s="8"/>
      <c r="M3634" s="8"/>
      <c r="N3634" s="8"/>
      <c r="O3634" s="8"/>
      <c r="P3634" s="8"/>
      <c r="Q3634" s="8"/>
      <c r="R3634" s="8"/>
      <c r="S3634" s="9">
        <v>335.62</v>
      </c>
      <c r="T3634" s="10">
        <v>335.62</v>
      </c>
    </row>
    <row r="3635" spans="1:20" ht="15.75" thickBot="1" x14ac:dyDescent="0.3">
      <c r="A3635" s="4" t="s">
        <v>710</v>
      </c>
      <c r="B3635" s="4" t="s">
        <v>761</v>
      </c>
      <c r="C3635" s="4" t="s">
        <v>762</v>
      </c>
      <c r="D3635" s="4" t="s">
        <v>763</v>
      </c>
      <c r="E3635" s="4" t="s">
        <v>764</v>
      </c>
      <c r="F3635" s="4" t="s">
        <v>152</v>
      </c>
      <c r="G3635" s="4" t="s">
        <v>153</v>
      </c>
      <c r="H3635" s="12"/>
      <c r="I3635" s="12"/>
      <c r="J3635" s="12"/>
      <c r="K3635" s="12"/>
      <c r="L3635" s="12"/>
      <c r="M3635" s="12"/>
      <c r="N3635" s="12"/>
      <c r="O3635" s="12"/>
      <c r="P3635" s="12"/>
      <c r="Q3635" s="12"/>
      <c r="R3635" s="12"/>
      <c r="S3635" s="11">
        <v>300</v>
      </c>
      <c r="T3635" s="10">
        <v>300</v>
      </c>
    </row>
    <row r="3636" spans="1:20" ht="23.25" thickBot="1" x14ac:dyDescent="0.3">
      <c r="A3636" s="4" t="s">
        <v>710</v>
      </c>
      <c r="B3636" s="4" t="s">
        <v>765</v>
      </c>
      <c r="C3636" s="4" t="s">
        <v>766</v>
      </c>
      <c r="D3636" s="4" t="s">
        <v>767</v>
      </c>
      <c r="E3636" s="4" t="s">
        <v>768</v>
      </c>
      <c r="F3636" s="4" t="s">
        <v>110</v>
      </c>
      <c r="G3636" s="4" t="s">
        <v>111</v>
      </c>
      <c r="H3636" s="9">
        <v>-221.16</v>
      </c>
      <c r="I3636" s="8"/>
      <c r="J3636" s="8"/>
      <c r="K3636" s="8"/>
      <c r="L3636" s="8"/>
      <c r="M3636" s="8"/>
      <c r="N3636" s="8"/>
      <c r="O3636" s="8"/>
      <c r="P3636" s="8"/>
      <c r="Q3636" s="8"/>
      <c r="R3636" s="8"/>
      <c r="S3636" s="8"/>
      <c r="T3636" s="10">
        <v>-221.16</v>
      </c>
    </row>
    <row r="3637" spans="1:20" ht="23.25" thickBot="1" x14ac:dyDescent="0.3">
      <c r="A3637" s="4" t="s">
        <v>710</v>
      </c>
      <c r="B3637" s="4" t="s">
        <v>765</v>
      </c>
      <c r="C3637" s="4" t="s">
        <v>766</v>
      </c>
      <c r="D3637" s="4" t="s">
        <v>767</v>
      </c>
      <c r="E3637" s="4" t="s">
        <v>768</v>
      </c>
      <c r="F3637" s="4" t="s">
        <v>180</v>
      </c>
      <c r="G3637" s="4" t="s">
        <v>181</v>
      </c>
      <c r="H3637" s="11">
        <v>1376.76</v>
      </c>
      <c r="I3637" s="11">
        <v>1627.08</v>
      </c>
      <c r="J3637" s="11">
        <v>11479.32</v>
      </c>
      <c r="K3637" s="11">
        <v>4600.59</v>
      </c>
      <c r="L3637" s="11">
        <v>7069.34</v>
      </c>
      <c r="M3637" s="11">
        <v>4306.59</v>
      </c>
      <c r="N3637" s="11">
        <v>3820.72</v>
      </c>
      <c r="O3637" s="11">
        <v>4588.12</v>
      </c>
      <c r="P3637" s="11">
        <v>3893.76</v>
      </c>
      <c r="Q3637" s="11">
        <v>6306.97</v>
      </c>
      <c r="R3637" s="11">
        <v>5221.0200000000004</v>
      </c>
      <c r="S3637" s="11">
        <v>3650.86</v>
      </c>
      <c r="T3637" s="10">
        <v>57941.13</v>
      </c>
    </row>
    <row r="3638" spans="1:20" ht="23.25" thickBot="1" x14ac:dyDescent="0.3">
      <c r="A3638" s="4" t="s">
        <v>710</v>
      </c>
      <c r="B3638" s="4" t="s">
        <v>765</v>
      </c>
      <c r="C3638" s="4" t="s">
        <v>766</v>
      </c>
      <c r="D3638" s="4" t="s">
        <v>767</v>
      </c>
      <c r="E3638" s="4" t="s">
        <v>768</v>
      </c>
      <c r="F3638" s="4" t="s">
        <v>759</v>
      </c>
      <c r="G3638" s="4" t="s">
        <v>760</v>
      </c>
      <c r="H3638" s="8"/>
      <c r="I3638" s="8"/>
      <c r="J3638" s="8"/>
      <c r="K3638" s="8"/>
      <c r="L3638" s="8"/>
      <c r="M3638" s="8"/>
      <c r="N3638" s="8"/>
      <c r="O3638" s="8"/>
      <c r="P3638" s="9">
        <v>869.41</v>
      </c>
      <c r="Q3638" s="9">
        <v>1556.51</v>
      </c>
      <c r="R3638" s="9">
        <v>883.45</v>
      </c>
      <c r="S3638" s="9">
        <v>757.23</v>
      </c>
      <c r="T3638" s="10">
        <v>4066.6</v>
      </c>
    </row>
    <row r="3639" spans="1:20" ht="15.75" thickBot="1" x14ac:dyDescent="0.3">
      <c r="A3639" s="4" t="s">
        <v>710</v>
      </c>
      <c r="B3639" s="4" t="s">
        <v>765</v>
      </c>
      <c r="C3639" s="4" t="s">
        <v>766</v>
      </c>
      <c r="D3639" s="4" t="s">
        <v>749</v>
      </c>
      <c r="E3639" s="4" t="s">
        <v>750</v>
      </c>
      <c r="F3639" s="4" t="s">
        <v>751</v>
      </c>
      <c r="G3639" s="4" t="s">
        <v>752</v>
      </c>
      <c r="H3639" s="11">
        <v>57174.43</v>
      </c>
      <c r="I3639" s="11">
        <v>221219.81</v>
      </c>
      <c r="J3639" s="11">
        <v>115705.17</v>
      </c>
      <c r="K3639" s="11">
        <v>197997.95</v>
      </c>
      <c r="L3639" s="11">
        <v>317455.8</v>
      </c>
      <c r="M3639" s="12"/>
      <c r="N3639" s="11">
        <v>414884.94</v>
      </c>
      <c r="O3639" s="11">
        <v>68880.78</v>
      </c>
      <c r="P3639" s="11">
        <v>156884.89000000001</v>
      </c>
      <c r="Q3639" s="11">
        <v>186257.96</v>
      </c>
      <c r="R3639" s="11">
        <v>47790.84</v>
      </c>
      <c r="S3639" s="11">
        <v>116803.35</v>
      </c>
      <c r="T3639" s="10">
        <v>1901055.92</v>
      </c>
    </row>
    <row r="3640" spans="1:20" ht="15.75" thickBot="1" x14ac:dyDescent="0.3">
      <c r="A3640" s="4" t="s">
        <v>710</v>
      </c>
      <c r="B3640" s="4" t="s">
        <v>765</v>
      </c>
      <c r="C3640" s="4" t="s">
        <v>766</v>
      </c>
      <c r="D3640" s="4" t="s">
        <v>749</v>
      </c>
      <c r="E3640" s="4" t="s">
        <v>750</v>
      </c>
      <c r="F3640" s="4" t="s">
        <v>357</v>
      </c>
      <c r="G3640" s="4" t="s">
        <v>358</v>
      </c>
      <c r="H3640" s="8"/>
      <c r="I3640" s="8"/>
      <c r="J3640" s="8"/>
      <c r="K3640" s="8"/>
      <c r="L3640" s="8"/>
      <c r="M3640" s="8"/>
      <c r="N3640" s="8"/>
      <c r="O3640" s="8"/>
      <c r="P3640" s="8"/>
      <c r="Q3640" s="9">
        <v>66.650000000000006</v>
      </c>
      <c r="R3640" s="8"/>
      <c r="S3640" s="8"/>
      <c r="T3640" s="10">
        <v>66.650000000000006</v>
      </c>
    </row>
    <row r="3641" spans="1:20" ht="15.75" thickBot="1" x14ac:dyDescent="0.3">
      <c r="A3641" s="4" t="s">
        <v>710</v>
      </c>
      <c r="B3641" s="4" t="s">
        <v>765</v>
      </c>
      <c r="C3641" s="4" t="s">
        <v>766</v>
      </c>
      <c r="D3641" s="4" t="s">
        <v>753</v>
      </c>
      <c r="E3641" s="4" t="s">
        <v>754</v>
      </c>
      <c r="F3641" s="4" t="s">
        <v>751</v>
      </c>
      <c r="G3641" s="4" t="s">
        <v>752</v>
      </c>
      <c r="H3641" s="11">
        <v>5250</v>
      </c>
      <c r="I3641" s="11">
        <v>24525</v>
      </c>
      <c r="J3641" s="11">
        <v>14025</v>
      </c>
      <c r="K3641" s="11">
        <v>21000</v>
      </c>
      <c r="L3641" s="11">
        <v>38550</v>
      </c>
      <c r="M3641" s="11">
        <v>750</v>
      </c>
      <c r="N3641" s="11">
        <v>44775</v>
      </c>
      <c r="O3641" s="11">
        <v>8025</v>
      </c>
      <c r="P3641" s="11">
        <v>17200</v>
      </c>
      <c r="Q3641" s="11">
        <v>21075</v>
      </c>
      <c r="R3641" s="11">
        <v>5250</v>
      </c>
      <c r="S3641" s="11">
        <v>16500</v>
      </c>
      <c r="T3641" s="10">
        <v>216925</v>
      </c>
    </row>
    <row r="3642" spans="1:20" ht="15.75" thickBot="1" x14ac:dyDescent="0.3">
      <c r="A3642" s="4" t="s">
        <v>710</v>
      </c>
      <c r="B3642" s="4" t="s">
        <v>765</v>
      </c>
      <c r="C3642" s="4" t="s">
        <v>766</v>
      </c>
      <c r="D3642" s="4" t="s">
        <v>755</v>
      </c>
      <c r="E3642" s="4" t="s">
        <v>756</v>
      </c>
      <c r="F3642" s="4" t="s">
        <v>751</v>
      </c>
      <c r="G3642" s="4" t="s">
        <v>752</v>
      </c>
      <c r="H3642" s="9">
        <v>11509.05</v>
      </c>
      <c r="I3642" s="9">
        <v>35671.870000000003</v>
      </c>
      <c r="J3642" s="9">
        <v>18390.849999999999</v>
      </c>
      <c r="K3642" s="9">
        <v>29572.92</v>
      </c>
      <c r="L3642" s="9">
        <v>50970.58</v>
      </c>
      <c r="M3642" s="9">
        <v>1000</v>
      </c>
      <c r="N3642" s="9">
        <v>58324.3</v>
      </c>
      <c r="O3642" s="9">
        <v>11526.93</v>
      </c>
      <c r="P3642" s="9">
        <v>22370.86</v>
      </c>
      <c r="Q3642" s="9">
        <v>25916.99</v>
      </c>
      <c r="R3642" s="9">
        <v>6709.32</v>
      </c>
      <c r="S3642" s="9">
        <v>20409.46</v>
      </c>
      <c r="T3642" s="10">
        <v>292373.13</v>
      </c>
    </row>
    <row r="3643" spans="1:20" ht="15.75" thickBot="1" x14ac:dyDescent="0.3">
      <c r="A3643" s="4" t="s">
        <v>710</v>
      </c>
      <c r="B3643" s="4" t="s">
        <v>765</v>
      </c>
      <c r="C3643" s="4" t="s">
        <v>766</v>
      </c>
      <c r="D3643" s="4" t="s">
        <v>769</v>
      </c>
      <c r="E3643" s="4" t="s">
        <v>770</v>
      </c>
      <c r="F3643" s="4" t="s">
        <v>751</v>
      </c>
      <c r="G3643" s="4" t="s">
        <v>752</v>
      </c>
      <c r="H3643" s="11">
        <v>6850</v>
      </c>
      <c r="I3643" s="11">
        <v>28720</v>
      </c>
      <c r="J3643" s="11">
        <v>16100</v>
      </c>
      <c r="K3643" s="11">
        <v>24250</v>
      </c>
      <c r="L3643" s="11">
        <v>43750</v>
      </c>
      <c r="M3643" s="11">
        <v>850</v>
      </c>
      <c r="N3643" s="11">
        <v>49750</v>
      </c>
      <c r="O3643" s="11">
        <v>9350</v>
      </c>
      <c r="P3643" s="11">
        <v>19550</v>
      </c>
      <c r="Q3643" s="11">
        <v>22640</v>
      </c>
      <c r="R3643" s="11">
        <v>5560</v>
      </c>
      <c r="S3643" s="11">
        <v>18760</v>
      </c>
      <c r="T3643" s="10">
        <v>246130</v>
      </c>
    </row>
    <row r="3644" spans="1:20" ht="23.25" thickBot="1" x14ac:dyDescent="0.3">
      <c r="A3644" s="4" t="s">
        <v>710</v>
      </c>
      <c r="B3644" s="4" t="s">
        <v>765</v>
      </c>
      <c r="C3644" s="4" t="s">
        <v>766</v>
      </c>
      <c r="D3644" s="4" t="s">
        <v>743</v>
      </c>
      <c r="E3644" s="4" t="s">
        <v>744</v>
      </c>
      <c r="F3644" s="4" t="s">
        <v>745</v>
      </c>
      <c r="G3644" s="4" t="s">
        <v>746</v>
      </c>
      <c r="H3644" s="9">
        <v>-82245.58</v>
      </c>
      <c r="I3644" s="9">
        <v>-442714.81</v>
      </c>
      <c r="J3644" s="9">
        <v>-176256.66</v>
      </c>
      <c r="K3644" s="9">
        <v>-308630.69</v>
      </c>
      <c r="L3644" s="9">
        <v>-460076.17</v>
      </c>
      <c r="M3644" s="9">
        <v>-7428.95</v>
      </c>
      <c r="N3644" s="9">
        <v>-572499.1</v>
      </c>
      <c r="O3644" s="9">
        <v>-102995.75</v>
      </c>
      <c r="P3644" s="9">
        <v>-234064.18</v>
      </c>
      <c r="Q3644" s="9">
        <v>-276304.96999999997</v>
      </c>
      <c r="R3644" s="9">
        <v>-155770.12</v>
      </c>
      <c r="S3644" s="9">
        <v>-202299.74</v>
      </c>
      <c r="T3644" s="10">
        <v>-3021286.72</v>
      </c>
    </row>
    <row r="3645" spans="1:20" ht="23.25" thickBot="1" x14ac:dyDescent="0.3">
      <c r="A3645" s="4" t="s">
        <v>710</v>
      </c>
      <c r="B3645" s="4" t="s">
        <v>765</v>
      </c>
      <c r="C3645" s="4" t="s">
        <v>766</v>
      </c>
      <c r="D3645" s="4" t="s">
        <v>771</v>
      </c>
      <c r="E3645" s="4" t="s">
        <v>772</v>
      </c>
      <c r="F3645" s="4" t="s">
        <v>102</v>
      </c>
      <c r="G3645" s="4" t="s">
        <v>103</v>
      </c>
      <c r="H3645" s="12"/>
      <c r="I3645" s="11">
        <v>10063.17</v>
      </c>
      <c r="J3645" s="12"/>
      <c r="K3645" s="11">
        <v>5600</v>
      </c>
      <c r="L3645" s="11">
        <v>25000</v>
      </c>
      <c r="M3645" s="12"/>
      <c r="N3645" s="12"/>
      <c r="O3645" s="12"/>
      <c r="P3645" s="11">
        <v>11919.01</v>
      </c>
      <c r="Q3645" s="11">
        <v>11919.01</v>
      </c>
      <c r="R3645" s="11">
        <v>2413.56</v>
      </c>
      <c r="S3645" s="11">
        <v>3913.55</v>
      </c>
      <c r="T3645" s="10">
        <v>70828.3</v>
      </c>
    </row>
    <row r="3646" spans="1:20" ht="15.75" thickBot="1" x14ac:dyDescent="0.3">
      <c r="A3646" s="4" t="s">
        <v>710</v>
      </c>
      <c r="B3646" s="4" t="s">
        <v>765</v>
      </c>
      <c r="C3646" s="4" t="s">
        <v>766</v>
      </c>
      <c r="D3646" s="4" t="s">
        <v>773</v>
      </c>
      <c r="E3646" s="4" t="s">
        <v>774</v>
      </c>
      <c r="F3646" s="4" t="s">
        <v>751</v>
      </c>
      <c r="G3646" s="4" t="s">
        <v>752</v>
      </c>
      <c r="H3646" s="8"/>
      <c r="I3646" s="9">
        <v>120000</v>
      </c>
      <c r="J3646" s="8"/>
      <c r="K3646" s="8"/>
      <c r="L3646" s="8"/>
      <c r="M3646" s="8"/>
      <c r="N3646" s="8"/>
      <c r="O3646" s="8"/>
      <c r="P3646" s="8"/>
      <c r="Q3646" s="8"/>
      <c r="R3646" s="9">
        <v>81261</v>
      </c>
      <c r="S3646" s="9">
        <v>21388</v>
      </c>
      <c r="T3646" s="10">
        <v>222649</v>
      </c>
    </row>
    <row r="3647" spans="1:20" ht="15.75" thickBot="1" x14ac:dyDescent="0.3">
      <c r="A3647" s="4" t="s">
        <v>710</v>
      </c>
      <c r="B3647" s="4" t="s">
        <v>775</v>
      </c>
      <c r="C3647" s="4" t="s">
        <v>776</v>
      </c>
      <c r="D3647" s="4" t="s">
        <v>777</v>
      </c>
      <c r="E3647" s="4" t="s">
        <v>778</v>
      </c>
      <c r="F3647" s="4" t="s">
        <v>86</v>
      </c>
      <c r="G3647" s="4" t="s">
        <v>87</v>
      </c>
      <c r="H3647" s="12"/>
      <c r="I3647" s="12"/>
      <c r="J3647" s="12"/>
      <c r="K3647" s="12"/>
      <c r="L3647" s="12"/>
      <c r="M3647" s="12"/>
      <c r="N3647" s="12"/>
      <c r="O3647" s="12"/>
      <c r="P3647" s="12"/>
      <c r="Q3647" s="11">
        <v>-532.9</v>
      </c>
      <c r="R3647" s="12"/>
      <c r="S3647" s="12"/>
      <c r="T3647" s="10">
        <v>-532.9</v>
      </c>
    </row>
    <row r="3648" spans="1:20" ht="15.75" thickBot="1" x14ac:dyDescent="0.3">
      <c r="A3648" s="4" t="s">
        <v>710</v>
      </c>
      <c r="B3648" s="4" t="s">
        <v>775</v>
      </c>
      <c r="C3648" s="4" t="s">
        <v>776</v>
      </c>
      <c r="D3648" s="4" t="s">
        <v>777</v>
      </c>
      <c r="E3648" s="4" t="s">
        <v>778</v>
      </c>
      <c r="F3648" s="4" t="s">
        <v>118</v>
      </c>
      <c r="G3648" s="4" t="s">
        <v>119</v>
      </c>
      <c r="H3648" s="8"/>
      <c r="I3648" s="8"/>
      <c r="J3648" s="8"/>
      <c r="K3648" s="8"/>
      <c r="L3648" s="8"/>
      <c r="M3648" s="8"/>
      <c r="N3648" s="8"/>
      <c r="O3648" s="8"/>
      <c r="P3648" s="8"/>
      <c r="Q3648" s="8"/>
      <c r="R3648" s="9">
        <v>299.5</v>
      </c>
      <c r="S3648" s="8"/>
      <c r="T3648" s="10">
        <v>299.5</v>
      </c>
    </row>
    <row r="3649" spans="1:20" ht="15.75" thickBot="1" x14ac:dyDescent="0.3">
      <c r="A3649" s="4" t="s">
        <v>710</v>
      </c>
      <c r="B3649" s="4" t="s">
        <v>775</v>
      </c>
      <c r="C3649" s="4" t="s">
        <v>776</v>
      </c>
      <c r="D3649" s="4" t="s">
        <v>777</v>
      </c>
      <c r="E3649" s="4" t="s">
        <v>778</v>
      </c>
      <c r="F3649" s="4" t="s">
        <v>120</v>
      </c>
      <c r="G3649" s="4" t="s">
        <v>121</v>
      </c>
      <c r="H3649" s="12"/>
      <c r="I3649" s="12"/>
      <c r="J3649" s="12"/>
      <c r="K3649" s="12"/>
      <c r="L3649" s="12"/>
      <c r="M3649" s="12"/>
      <c r="N3649" s="12"/>
      <c r="O3649" s="12"/>
      <c r="P3649" s="12"/>
      <c r="Q3649" s="11">
        <v>25.07</v>
      </c>
      <c r="R3649" s="12"/>
      <c r="S3649" s="12"/>
      <c r="T3649" s="10">
        <v>25.07</v>
      </c>
    </row>
    <row r="3650" spans="1:20" ht="15.75" thickBot="1" x14ac:dyDescent="0.3">
      <c r="A3650" s="4" t="s">
        <v>710</v>
      </c>
      <c r="B3650" s="4" t="s">
        <v>775</v>
      </c>
      <c r="C3650" s="4" t="s">
        <v>776</v>
      </c>
      <c r="D3650" s="4" t="s">
        <v>777</v>
      </c>
      <c r="E3650" s="4" t="s">
        <v>778</v>
      </c>
      <c r="F3650" s="4" t="s">
        <v>122</v>
      </c>
      <c r="G3650" s="4" t="s">
        <v>123</v>
      </c>
      <c r="H3650" s="8"/>
      <c r="I3650" s="8"/>
      <c r="J3650" s="8"/>
      <c r="K3650" s="8"/>
      <c r="L3650" s="8"/>
      <c r="M3650" s="8"/>
      <c r="N3650" s="8"/>
      <c r="O3650" s="9">
        <v>1550</v>
      </c>
      <c r="P3650" s="8"/>
      <c r="Q3650" s="8"/>
      <c r="R3650" s="8"/>
      <c r="S3650" s="8"/>
      <c r="T3650" s="10">
        <v>1550</v>
      </c>
    </row>
    <row r="3651" spans="1:20" ht="15.75" thickBot="1" x14ac:dyDescent="0.3">
      <c r="A3651" s="4" t="s">
        <v>710</v>
      </c>
      <c r="B3651" s="4" t="s">
        <v>775</v>
      </c>
      <c r="C3651" s="4" t="s">
        <v>776</v>
      </c>
      <c r="D3651" s="4" t="s">
        <v>777</v>
      </c>
      <c r="E3651" s="4" t="s">
        <v>778</v>
      </c>
      <c r="F3651" s="4" t="s">
        <v>312</v>
      </c>
      <c r="G3651" s="4" t="s">
        <v>313</v>
      </c>
      <c r="H3651" s="12"/>
      <c r="I3651" s="12"/>
      <c r="J3651" s="12"/>
      <c r="K3651" s="11">
        <v>24.52</v>
      </c>
      <c r="L3651" s="11">
        <v>18.39</v>
      </c>
      <c r="M3651" s="11">
        <v>134.86000000000001</v>
      </c>
      <c r="N3651" s="11">
        <v>-12.26</v>
      </c>
      <c r="O3651" s="11">
        <v>-91.95</v>
      </c>
      <c r="P3651" s="12"/>
      <c r="Q3651" s="12"/>
      <c r="R3651" s="12"/>
      <c r="S3651" s="12"/>
      <c r="T3651" s="10">
        <v>73.56</v>
      </c>
    </row>
    <row r="3652" spans="1:20" ht="15.75" thickBot="1" x14ac:dyDescent="0.3">
      <c r="A3652" s="4" t="s">
        <v>710</v>
      </c>
      <c r="B3652" s="4" t="s">
        <v>775</v>
      </c>
      <c r="C3652" s="4" t="s">
        <v>776</v>
      </c>
      <c r="D3652" s="4" t="s">
        <v>777</v>
      </c>
      <c r="E3652" s="4" t="s">
        <v>778</v>
      </c>
      <c r="F3652" s="4" t="s">
        <v>71</v>
      </c>
      <c r="G3652" s="4" t="s">
        <v>72</v>
      </c>
      <c r="H3652" s="9">
        <v>225</v>
      </c>
      <c r="I3652" s="8"/>
      <c r="J3652" s="8"/>
      <c r="K3652" s="8"/>
      <c r="L3652" s="8"/>
      <c r="M3652" s="8"/>
      <c r="N3652" s="8"/>
      <c r="O3652" s="8"/>
      <c r="P3652" s="8"/>
      <c r="Q3652" s="8"/>
      <c r="R3652" s="9">
        <v>10.83</v>
      </c>
      <c r="S3652" s="8"/>
      <c r="T3652" s="10">
        <v>235.83</v>
      </c>
    </row>
    <row r="3653" spans="1:20" ht="15.75" thickBot="1" x14ac:dyDescent="0.3">
      <c r="A3653" s="4" t="s">
        <v>710</v>
      </c>
      <c r="B3653" s="4" t="s">
        <v>775</v>
      </c>
      <c r="C3653" s="4" t="s">
        <v>776</v>
      </c>
      <c r="D3653" s="4" t="s">
        <v>777</v>
      </c>
      <c r="E3653" s="4" t="s">
        <v>778</v>
      </c>
      <c r="F3653" s="4" t="s">
        <v>98</v>
      </c>
      <c r="G3653" s="4" t="s">
        <v>99</v>
      </c>
      <c r="H3653" s="11">
        <v>156.09</v>
      </c>
      <c r="I3653" s="12"/>
      <c r="J3653" s="11">
        <v>61.38</v>
      </c>
      <c r="K3653" s="11">
        <v>215.96</v>
      </c>
      <c r="L3653" s="15">
        <v>0</v>
      </c>
      <c r="M3653" s="15">
        <v>0</v>
      </c>
      <c r="N3653" s="12"/>
      <c r="O3653" s="15">
        <v>0</v>
      </c>
      <c r="P3653" s="12"/>
      <c r="Q3653" s="12"/>
      <c r="R3653" s="11">
        <v>29.74</v>
      </c>
      <c r="S3653" s="12"/>
      <c r="T3653" s="10">
        <v>463.17</v>
      </c>
    </row>
    <row r="3654" spans="1:20" ht="15.75" thickBot="1" x14ac:dyDescent="0.3">
      <c r="A3654" s="4" t="s">
        <v>710</v>
      </c>
      <c r="B3654" s="4" t="s">
        <v>775</v>
      </c>
      <c r="C3654" s="4" t="s">
        <v>776</v>
      </c>
      <c r="D3654" s="4" t="s">
        <v>777</v>
      </c>
      <c r="E3654" s="4" t="s">
        <v>778</v>
      </c>
      <c r="F3654" s="4" t="s">
        <v>412</v>
      </c>
      <c r="G3654" s="4" t="s">
        <v>413</v>
      </c>
      <c r="H3654" s="8"/>
      <c r="I3654" s="8"/>
      <c r="J3654" s="8"/>
      <c r="K3654" s="13">
        <v>0</v>
      </c>
      <c r="L3654" s="9">
        <v>13048.84</v>
      </c>
      <c r="M3654" s="9">
        <v>-13048.84</v>
      </c>
      <c r="N3654" s="9">
        <v>5646.25</v>
      </c>
      <c r="O3654" s="9">
        <v>-5500</v>
      </c>
      <c r="P3654" s="8"/>
      <c r="Q3654" s="8"/>
      <c r="R3654" s="8"/>
      <c r="S3654" s="13">
        <v>0</v>
      </c>
      <c r="T3654" s="10">
        <v>146.25</v>
      </c>
    </row>
    <row r="3655" spans="1:20" ht="15.75" thickBot="1" x14ac:dyDescent="0.3">
      <c r="A3655" s="4" t="s">
        <v>710</v>
      </c>
      <c r="B3655" s="4" t="s">
        <v>775</v>
      </c>
      <c r="C3655" s="4" t="s">
        <v>776</v>
      </c>
      <c r="D3655" s="4" t="s">
        <v>777</v>
      </c>
      <c r="E3655" s="4" t="s">
        <v>778</v>
      </c>
      <c r="F3655" s="4" t="s">
        <v>215</v>
      </c>
      <c r="G3655" s="4" t="s">
        <v>216</v>
      </c>
      <c r="H3655" s="12"/>
      <c r="I3655" s="12"/>
      <c r="J3655" s="12"/>
      <c r="K3655" s="12"/>
      <c r="L3655" s="12"/>
      <c r="M3655" s="12"/>
      <c r="N3655" s="12"/>
      <c r="O3655" s="12"/>
      <c r="P3655" s="12"/>
      <c r="Q3655" s="12"/>
      <c r="R3655" s="11">
        <v>120</v>
      </c>
      <c r="S3655" s="12"/>
      <c r="T3655" s="10">
        <v>120</v>
      </c>
    </row>
    <row r="3656" spans="1:20" ht="15.75" thickBot="1" x14ac:dyDescent="0.3">
      <c r="A3656" s="4" t="s">
        <v>710</v>
      </c>
      <c r="B3656" s="4" t="s">
        <v>775</v>
      </c>
      <c r="C3656" s="4" t="s">
        <v>776</v>
      </c>
      <c r="D3656" s="4" t="s">
        <v>777</v>
      </c>
      <c r="E3656" s="4" t="s">
        <v>778</v>
      </c>
      <c r="F3656" s="4" t="s">
        <v>136</v>
      </c>
      <c r="G3656" s="4" t="s">
        <v>137</v>
      </c>
      <c r="H3656" s="8"/>
      <c r="I3656" s="8"/>
      <c r="J3656" s="8"/>
      <c r="K3656" s="8"/>
      <c r="L3656" s="8"/>
      <c r="M3656" s="9">
        <v>6</v>
      </c>
      <c r="N3656" s="8"/>
      <c r="O3656" s="8"/>
      <c r="P3656" s="8"/>
      <c r="Q3656" s="8"/>
      <c r="R3656" s="9">
        <v>4.5</v>
      </c>
      <c r="S3656" s="8"/>
      <c r="T3656" s="10">
        <v>10.5</v>
      </c>
    </row>
    <row r="3657" spans="1:20" ht="15.75" thickBot="1" x14ac:dyDescent="0.3">
      <c r="A3657" s="4" t="s">
        <v>710</v>
      </c>
      <c r="B3657" s="4" t="s">
        <v>775</v>
      </c>
      <c r="C3657" s="4" t="s">
        <v>776</v>
      </c>
      <c r="D3657" s="4" t="s">
        <v>777</v>
      </c>
      <c r="E3657" s="4" t="s">
        <v>778</v>
      </c>
      <c r="F3657" s="4" t="s">
        <v>102</v>
      </c>
      <c r="G3657" s="4" t="s">
        <v>103</v>
      </c>
      <c r="H3657" s="11">
        <v>54475.91</v>
      </c>
      <c r="I3657" s="11">
        <v>52976.17</v>
      </c>
      <c r="J3657" s="11">
        <v>54884.53</v>
      </c>
      <c r="K3657" s="11">
        <v>65145.71</v>
      </c>
      <c r="L3657" s="11">
        <v>83972.33</v>
      </c>
      <c r="M3657" s="11">
        <v>92564.51</v>
      </c>
      <c r="N3657" s="11">
        <v>75089.67</v>
      </c>
      <c r="O3657" s="11">
        <v>292320.67</v>
      </c>
      <c r="P3657" s="11">
        <v>81004.17</v>
      </c>
      <c r="Q3657" s="11">
        <v>69113.17</v>
      </c>
      <c r="R3657" s="11">
        <v>55656.67</v>
      </c>
      <c r="S3657" s="11">
        <v>100739.67</v>
      </c>
      <c r="T3657" s="10">
        <v>1077943.18</v>
      </c>
    </row>
    <row r="3658" spans="1:20" ht="15.75" thickBot="1" x14ac:dyDescent="0.3">
      <c r="A3658" s="4" t="s">
        <v>710</v>
      </c>
      <c r="B3658" s="4" t="s">
        <v>775</v>
      </c>
      <c r="C3658" s="4" t="s">
        <v>776</v>
      </c>
      <c r="D3658" s="4" t="s">
        <v>777</v>
      </c>
      <c r="E3658" s="4" t="s">
        <v>778</v>
      </c>
      <c r="F3658" s="4" t="s">
        <v>495</v>
      </c>
      <c r="G3658" s="4" t="s">
        <v>496</v>
      </c>
      <c r="H3658" s="9">
        <v>-134.69</v>
      </c>
      <c r="I3658" s="8"/>
      <c r="J3658" s="8"/>
      <c r="K3658" s="8"/>
      <c r="L3658" s="8"/>
      <c r="M3658" s="8"/>
      <c r="N3658" s="8"/>
      <c r="O3658" s="8"/>
      <c r="P3658" s="8"/>
      <c r="Q3658" s="8"/>
      <c r="R3658" s="8"/>
      <c r="S3658" s="8"/>
      <c r="T3658" s="10">
        <v>-134.69</v>
      </c>
    </row>
    <row r="3659" spans="1:20" ht="15.75" thickBot="1" x14ac:dyDescent="0.3">
      <c r="A3659" s="4" t="s">
        <v>710</v>
      </c>
      <c r="B3659" s="4" t="s">
        <v>775</v>
      </c>
      <c r="C3659" s="4" t="s">
        <v>776</v>
      </c>
      <c r="D3659" s="4" t="s">
        <v>777</v>
      </c>
      <c r="E3659" s="4" t="s">
        <v>778</v>
      </c>
      <c r="F3659" s="4" t="s">
        <v>316</v>
      </c>
      <c r="G3659" s="4" t="s">
        <v>317</v>
      </c>
      <c r="H3659" s="12"/>
      <c r="I3659" s="12"/>
      <c r="J3659" s="12"/>
      <c r="K3659" s="12"/>
      <c r="L3659" s="12"/>
      <c r="M3659" s="12"/>
      <c r="N3659" s="12"/>
      <c r="O3659" s="12"/>
      <c r="P3659" s="12"/>
      <c r="Q3659" s="11">
        <v>5000</v>
      </c>
      <c r="R3659" s="12"/>
      <c r="S3659" s="12"/>
      <c r="T3659" s="10">
        <v>5000</v>
      </c>
    </row>
    <row r="3660" spans="1:20" ht="15.75" thickBot="1" x14ac:dyDescent="0.3">
      <c r="A3660" s="4" t="s">
        <v>710</v>
      </c>
      <c r="B3660" s="4" t="s">
        <v>775</v>
      </c>
      <c r="C3660" s="4" t="s">
        <v>776</v>
      </c>
      <c r="D3660" s="4" t="s">
        <v>777</v>
      </c>
      <c r="E3660" s="4" t="s">
        <v>778</v>
      </c>
      <c r="F3660" s="4" t="s">
        <v>144</v>
      </c>
      <c r="G3660" s="4" t="s">
        <v>145</v>
      </c>
      <c r="H3660" s="8"/>
      <c r="I3660" s="8"/>
      <c r="J3660" s="9">
        <v>33</v>
      </c>
      <c r="K3660" s="8"/>
      <c r="L3660" s="13">
        <v>0</v>
      </c>
      <c r="M3660" s="8"/>
      <c r="N3660" s="8"/>
      <c r="O3660" s="8"/>
      <c r="P3660" s="8"/>
      <c r="Q3660" s="9">
        <v>91.7</v>
      </c>
      <c r="R3660" s="8"/>
      <c r="S3660" s="8"/>
      <c r="T3660" s="10">
        <v>124.7</v>
      </c>
    </row>
    <row r="3661" spans="1:20" ht="15.75" thickBot="1" x14ac:dyDescent="0.3">
      <c r="A3661" s="4" t="s">
        <v>710</v>
      </c>
      <c r="B3661" s="4" t="s">
        <v>775</v>
      </c>
      <c r="C3661" s="4" t="s">
        <v>776</v>
      </c>
      <c r="D3661" s="4" t="s">
        <v>777</v>
      </c>
      <c r="E3661" s="4" t="s">
        <v>778</v>
      </c>
      <c r="F3661" s="4" t="s">
        <v>146</v>
      </c>
      <c r="G3661" s="4" t="s">
        <v>147</v>
      </c>
      <c r="H3661" s="12"/>
      <c r="I3661" s="12"/>
      <c r="J3661" s="12"/>
      <c r="K3661" s="12"/>
      <c r="L3661" s="12"/>
      <c r="M3661" s="12"/>
      <c r="N3661" s="12"/>
      <c r="O3661" s="12"/>
      <c r="P3661" s="11">
        <v>281.45999999999998</v>
      </c>
      <c r="Q3661" s="11">
        <v>399.33</v>
      </c>
      <c r="R3661" s="12"/>
      <c r="S3661" s="12"/>
      <c r="T3661" s="10">
        <v>680.79</v>
      </c>
    </row>
    <row r="3662" spans="1:20" ht="15.75" thickBot="1" x14ac:dyDescent="0.3">
      <c r="A3662" s="4" t="s">
        <v>710</v>
      </c>
      <c r="B3662" s="4" t="s">
        <v>775</v>
      </c>
      <c r="C3662" s="4" t="s">
        <v>776</v>
      </c>
      <c r="D3662" s="4" t="s">
        <v>777</v>
      </c>
      <c r="E3662" s="4" t="s">
        <v>778</v>
      </c>
      <c r="F3662" s="4" t="s">
        <v>150</v>
      </c>
      <c r="G3662" s="4" t="s">
        <v>151</v>
      </c>
      <c r="H3662" s="8"/>
      <c r="I3662" s="8"/>
      <c r="J3662" s="8"/>
      <c r="K3662" s="8"/>
      <c r="L3662" s="8"/>
      <c r="M3662" s="8"/>
      <c r="N3662" s="8"/>
      <c r="O3662" s="8"/>
      <c r="P3662" s="8"/>
      <c r="Q3662" s="8"/>
      <c r="R3662" s="8"/>
      <c r="S3662" s="9">
        <v>384</v>
      </c>
      <c r="T3662" s="10">
        <v>384</v>
      </c>
    </row>
    <row r="3663" spans="1:20" ht="15.75" thickBot="1" x14ac:dyDescent="0.3">
      <c r="A3663" s="4" t="s">
        <v>710</v>
      </c>
      <c r="B3663" s="4" t="s">
        <v>775</v>
      </c>
      <c r="C3663" s="4" t="s">
        <v>776</v>
      </c>
      <c r="D3663" s="4" t="s">
        <v>777</v>
      </c>
      <c r="E3663" s="4" t="s">
        <v>778</v>
      </c>
      <c r="F3663" s="4" t="s">
        <v>759</v>
      </c>
      <c r="G3663" s="4" t="s">
        <v>760</v>
      </c>
      <c r="H3663" s="12"/>
      <c r="I3663" s="12"/>
      <c r="J3663" s="12"/>
      <c r="K3663" s="12"/>
      <c r="L3663" s="12"/>
      <c r="M3663" s="12"/>
      <c r="N3663" s="12"/>
      <c r="O3663" s="11">
        <v>420.71</v>
      </c>
      <c r="P3663" s="11">
        <v>70.12</v>
      </c>
      <c r="Q3663" s="11">
        <v>224.36</v>
      </c>
      <c r="R3663" s="11">
        <v>56.09</v>
      </c>
      <c r="S3663" s="12"/>
      <c r="T3663" s="10">
        <v>771.28</v>
      </c>
    </row>
    <row r="3664" spans="1:20" ht="23.25" thickBot="1" x14ac:dyDescent="0.3">
      <c r="A3664" s="4" t="s">
        <v>710</v>
      </c>
      <c r="B3664" s="4" t="s">
        <v>775</v>
      </c>
      <c r="C3664" s="4" t="s">
        <v>776</v>
      </c>
      <c r="D3664" s="4" t="s">
        <v>743</v>
      </c>
      <c r="E3664" s="4" t="s">
        <v>744</v>
      </c>
      <c r="F3664" s="4" t="s">
        <v>745</v>
      </c>
      <c r="G3664" s="4" t="s">
        <v>746</v>
      </c>
      <c r="H3664" s="9">
        <v>-66656.899999999994</v>
      </c>
      <c r="I3664" s="9">
        <v>-65420.53</v>
      </c>
      <c r="J3664" s="9">
        <v>-68107.44</v>
      </c>
      <c r="K3664" s="9">
        <v>-78536.08</v>
      </c>
      <c r="L3664" s="9">
        <v>-109974.03</v>
      </c>
      <c r="M3664" s="9">
        <v>-92445.82</v>
      </c>
      <c r="N3664" s="9">
        <v>-93001.02</v>
      </c>
      <c r="O3664" s="9">
        <v>-302198.03000000003</v>
      </c>
      <c r="P3664" s="9">
        <v>-94040.21</v>
      </c>
      <c r="Q3664" s="9">
        <v>-87079.2</v>
      </c>
      <c r="R3664" s="9">
        <v>-67825.61</v>
      </c>
      <c r="S3664" s="9">
        <v>-110921.64</v>
      </c>
      <c r="T3664" s="10">
        <v>-1236206.51</v>
      </c>
    </row>
    <row r="3665" spans="1:20" ht="23.25" thickBot="1" x14ac:dyDescent="0.3">
      <c r="A3665" s="4" t="s">
        <v>710</v>
      </c>
      <c r="B3665" s="4" t="s">
        <v>779</v>
      </c>
      <c r="C3665" s="4" t="s">
        <v>780</v>
      </c>
      <c r="D3665" s="4" t="s">
        <v>733</v>
      </c>
      <c r="E3665" s="4" t="s">
        <v>734</v>
      </c>
      <c r="F3665" s="4" t="s">
        <v>735</v>
      </c>
      <c r="G3665" s="4" t="s">
        <v>736</v>
      </c>
      <c r="H3665" s="11">
        <v>1212.73</v>
      </c>
      <c r="I3665" s="11">
        <v>5105.1400000000003</v>
      </c>
      <c r="J3665" s="11">
        <v>3695.73</v>
      </c>
      <c r="K3665" s="11">
        <v>4951.76</v>
      </c>
      <c r="L3665" s="11">
        <v>4001.59</v>
      </c>
      <c r="M3665" s="11">
        <v>3924.06</v>
      </c>
      <c r="N3665" s="11">
        <v>6056.24</v>
      </c>
      <c r="O3665" s="11">
        <v>413.38</v>
      </c>
      <c r="P3665" s="11">
        <v>7098.63</v>
      </c>
      <c r="Q3665" s="11">
        <v>20.23</v>
      </c>
      <c r="R3665" s="11">
        <v>5381.45</v>
      </c>
      <c r="S3665" s="11">
        <v>3700.9</v>
      </c>
      <c r="T3665" s="10">
        <v>45561.84</v>
      </c>
    </row>
    <row r="3666" spans="1:20" ht="23.25" thickBot="1" x14ac:dyDescent="0.3">
      <c r="A3666" s="4" t="s">
        <v>710</v>
      </c>
      <c r="B3666" s="4" t="s">
        <v>781</v>
      </c>
      <c r="C3666" s="4" t="s">
        <v>782</v>
      </c>
      <c r="D3666" s="4" t="s">
        <v>723</v>
      </c>
      <c r="E3666" s="4" t="s">
        <v>724</v>
      </c>
      <c r="F3666" s="4" t="s">
        <v>110</v>
      </c>
      <c r="G3666" s="4" t="s">
        <v>111</v>
      </c>
      <c r="H3666" s="9">
        <v>11414.78</v>
      </c>
      <c r="I3666" s="9">
        <v>11293.99</v>
      </c>
      <c r="J3666" s="9">
        <v>12388.84</v>
      </c>
      <c r="K3666" s="9">
        <v>9291.6299999999992</v>
      </c>
      <c r="L3666" s="9">
        <v>10840.24</v>
      </c>
      <c r="M3666" s="9">
        <v>12388.84</v>
      </c>
      <c r="N3666" s="9">
        <v>11253.2</v>
      </c>
      <c r="O3666" s="9">
        <v>11262.58</v>
      </c>
      <c r="P3666" s="9">
        <v>11769.4</v>
      </c>
      <c r="Q3666" s="9">
        <v>12353.64</v>
      </c>
      <c r="R3666" s="9">
        <v>10699.45</v>
      </c>
      <c r="S3666" s="9">
        <v>9573.19</v>
      </c>
      <c r="T3666" s="10">
        <v>134529.78</v>
      </c>
    </row>
    <row r="3667" spans="1:20" ht="23.25" thickBot="1" x14ac:dyDescent="0.3">
      <c r="A3667" s="4" t="s">
        <v>710</v>
      </c>
      <c r="B3667" s="4" t="s">
        <v>781</v>
      </c>
      <c r="C3667" s="4" t="s">
        <v>782</v>
      </c>
      <c r="D3667" s="4" t="s">
        <v>723</v>
      </c>
      <c r="E3667" s="4" t="s">
        <v>724</v>
      </c>
      <c r="F3667" s="4" t="s">
        <v>88</v>
      </c>
      <c r="G3667" s="4" t="s">
        <v>89</v>
      </c>
      <c r="H3667" s="11">
        <v>1610.78</v>
      </c>
      <c r="I3667" s="11">
        <v>1610.78</v>
      </c>
      <c r="J3667" s="11">
        <v>1668.78</v>
      </c>
      <c r="K3667" s="11">
        <v>1668.79</v>
      </c>
      <c r="L3667" s="11">
        <v>1668.77</v>
      </c>
      <c r="M3667" s="11">
        <v>1668.78</v>
      </c>
      <c r="N3667" s="11">
        <v>1668.78</v>
      </c>
      <c r="O3667" s="11">
        <v>1668.77</v>
      </c>
      <c r="P3667" s="11">
        <v>1668.78</v>
      </c>
      <c r="Q3667" s="11">
        <v>1668.78</v>
      </c>
      <c r="R3667" s="11">
        <v>1668.78</v>
      </c>
      <c r="S3667" s="11">
        <v>1668.77</v>
      </c>
      <c r="T3667" s="10">
        <v>19909.34</v>
      </c>
    </row>
    <row r="3668" spans="1:20" ht="23.25" thickBot="1" x14ac:dyDescent="0.3">
      <c r="A3668" s="4" t="s">
        <v>710</v>
      </c>
      <c r="B3668" s="4" t="s">
        <v>781</v>
      </c>
      <c r="C3668" s="4" t="s">
        <v>782</v>
      </c>
      <c r="D3668" s="4" t="s">
        <v>723</v>
      </c>
      <c r="E3668" s="4" t="s">
        <v>724</v>
      </c>
      <c r="F3668" s="4" t="s">
        <v>90</v>
      </c>
      <c r="G3668" s="4" t="s">
        <v>91</v>
      </c>
      <c r="H3668" s="9">
        <v>6257.8</v>
      </c>
      <c r="I3668" s="9">
        <v>6257.8</v>
      </c>
      <c r="J3668" s="9">
        <v>6483.08</v>
      </c>
      <c r="K3668" s="9">
        <v>6483.06</v>
      </c>
      <c r="L3668" s="9">
        <v>6483.09</v>
      </c>
      <c r="M3668" s="9">
        <v>6483.08</v>
      </c>
      <c r="N3668" s="9">
        <v>6483.08</v>
      </c>
      <c r="O3668" s="9">
        <v>6483.09</v>
      </c>
      <c r="P3668" s="9">
        <v>6483.08</v>
      </c>
      <c r="Q3668" s="9">
        <v>6483.08</v>
      </c>
      <c r="R3668" s="9">
        <v>6483.08</v>
      </c>
      <c r="S3668" s="9">
        <v>6483.09</v>
      </c>
      <c r="T3668" s="10">
        <v>77346.41</v>
      </c>
    </row>
    <row r="3669" spans="1:20" ht="23.25" thickBot="1" x14ac:dyDescent="0.3">
      <c r="A3669" s="4" t="s">
        <v>710</v>
      </c>
      <c r="B3669" s="4" t="s">
        <v>781</v>
      </c>
      <c r="C3669" s="4" t="s">
        <v>782</v>
      </c>
      <c r="D3669" s="4" t="s">
        <v>723</v>
      </c>
      <c r="E3669" s="4" t="s">
        <v>724</v>
      </c>
      <c r="F3669" s="4" t="s">
        <v>180</v>
      </c>
      <c r="G3669" s="4" t="s">
        <v>181</v>
      </c>
      <c r="H3669" s="11">
        <v>3318.7</v>
      </c>
      <c r="I3669" s="11">
        <v>2866.15</v>
      </c>
      <c r="J3669" s="11">
        <v>3463.24</v>
      </c>
      <c r="K3669" s="11">
        <v>2518.7199999999998</v>
      </c>
      <c r="L3669" s="11">
        <v>2361.3000000000002</v>
      </c>
      <c r="M3669" s="11">
        <v>3305.82</v>
      </c>
      <c r="N3669" s="11">
        <v>3148.4</v>
      </c>
      <c r="O3669" s="11">
        <v>3305.82</v>
      </c>
      <c r="P3669" s="11">
        <v>3148.4</v>
      </c>
      <c r="Q3669" s="11">
        <v>3541.95</v>
      </c>
      <c r="R3669" s="11">
        <v>2990.98</v>
      </c>
      <c r="S3669" s="11">
        <v>2361.3000000000002</v>
      </c>
      <c r="T3669" s="10">
        <v>36330.78</v>
      </c>
    </row>
    <row r="3670" spans="1:20" ht="23.25" thickBot="1" x14ac:dyDescent="0.3">
      <c r="A3670" s="4" t="s">
        <v>710</v>
      </c>
      <c r="B3670" s="4" t="s">
        <v>781</v>
      </c>
      <c r="C3670" s="4" t="s">
        <v>782</v>
      </c>
      <c r="D3670" s="4" t="s">
        <v>723</v>
      </c>
      <c r="E3670" s="4" t="s">
        <v>724</v>
      </c>
      <c r="F3670" s="4" t="s">
        <v>166</v>
      </c>
      <c r="G3670" s="4" t="s">
        <v>167</v>
      </c>
      <c r="H3670" s="9">
        <v>-22124.959999999999</v>
      </c>
      <c r="I3670" s="9">
        <v>-19107.919999999998</v>
      </c>
      <c r="J3670" s="9">
        <v>-23088.12</v>
      </c>
      <c r="K3670" s="9">
        <v>-16791.36</v>
      </c>
      <c r="L3670" s="9">
        <v>-15112.23</v>
      </c>
      <c r="M3670" s="9">
        <v>-22038.66</v>
      </c>
      <c r="N3670" s="9">
        <v>-20989.200000000001</v>
      </c>
      <c r="O3670" s="9">
        <v>-22038.66</v>
      </c>
      <c r="P3670" s="9">
        <v>-19939.75</v>
      </c>
      <c r="Q3670" s="9">
        <v>-23612.84</v>
      </c>
      <c r="R3670" s="9">
        <v>-19939.740000000002</v>
      </c>
      <c r="S3670" s="9">
        <v>-15741.9</v>
      </c>
      <c r="T3670" s="10">
        <v>-240525.34</v>
      </c>
    </row>
    <row r="3671" spans="1:20" ht="15.75" thickBot="1" x14ac:dyDescent="0.3">
      <c r="A3671" s="4" t="s">
        <v>710</v>
      </c>
      <c r="B3671" s="4" t="s">
        <v>781</v>
      </c>
      <c r="C3671" s="4" t="s">
        <v>782</v>
      </c>
      <c r="D3671" s="4" t="s">
        <v>725</v>
      </c>
      <c r="E3671" s="4" t="s">
        <v>726</v>
      </c>
      <c r="F3671" s="4" t="s">
        <v>180</v>
      </c>
      <c r="G3671" s="4" t="s">
        <v>181</v>
      </c>
      <c r="H3671" s="11">
        <v>3318.7</v>
      </c>
      <c r="I3671" s="11">
        <v>2866.15</v>
      </c>
      <c r="J3671" s="11">
        <v>3463.24</v>
      </c>
      <c r="K3671" s="11">
        <v>2518.7199999999998</v>
      </c>
      <c r="L3671" s="11">
        <v>2361.3000000000002</v>
      </c>
      <c r="M3671" s="11">
        <v>3305.82</v>
      </c>
      <c r="N3671" s="11">
        <v>3148.4</v>
      </c>
      <c r="O3671" s="11">
        <v>3305.82</v>
      </c>
      <c r="P3671" s="11">
        <v>3148.4</v>
      </c>
      <c r="Q3671" s="11">
        <v>3541.95</v>
      </c>
      <c r="R3671" s="11">
        <v>2990.98</v>
      </c>
      <c r="S3671" s="11">
        <v>2361.3000000000002</v>
      </c>
      <c r="T3671" s="10">
        <v>36330.78</v>
      </c>
    </row>
    <row r="3672" spans="1:20" ht="23.25" thickBot="1" x14ac:dyDescent="0.3">
      <c r="A3672" s="4" t="s">
        <v>710</v>
      </c>
      <c r="B3672" s="4" t="s">
        <v>783</v>
      </c>
      <c r="C3672" s="4" t="s">
        <v>784</v>
      </c>
      <c r="D3672" s="4" t="s">
        <v>719</v>
      </c>
      <c r="E3672" s="4" t="s">
        <v>720</v>
      </c>
      <c r="F3672" s="4" t="s">
        <v>146</v>
      </c>
      <c r="G3672" s="4" t="s">
        <v>147</v>
      </c>
      <c r="H3672" s="8"/>
      <c r="I3672" s="8"/>
      <c r="J3672" s="8"/>
      <c r="K3672" s="8"/>
      <c r="L3672" s="8"/>
      <c r="M3672" s="8"/>
      <c r="N3672" s="8"/>
      <c r="O3672" s="8"/>
      <c r="P3672" s="9">
        <v>690.38</v>
      </c>
      <c r="Q3672" s="8"/>
      <c r="R3672" s="8"/>
      <c r="S3672" s="8"/>
      <c r="T3672" s="10">
        <v>690.38</v>
      </c>
    </row>
    <row r="3673" spans="1:20" ht="23.25" thickBot="1" x14ac:dyDescent="0.3">
      <c r="A3673" s="4" t="s">
        <v>710</v>
      </c>
      <c r="B3673" s="4" t="s">
        <v>783</v>
      </c>
      <c r="C3673" s="4" t="s">
        <v>784</v>
      </c>
      <c r="D3673" s="4" t="s">
        <v>729</v>
      </c>
      <c r="E3673" s="4" t="s">
        <v>730</v>
      </c>
      <c r="F3673" s="4" t="s">
        <v>136</v>
      </c>
      <c r="G3673" s="4" t="s">
        <v>137</v>
      </c>
      <c r="H3673" s="12"/>
      <c r="I3673" s="12"/>
      <c r="J3673" s="11">
        <v>3</v>
      </c>
      <c r="K3673" s="12"/>
      <c r="L3673" s="12"/>
      <c r="M3673" s="12"/>
      <c r="N3673" s="12"/>
      <c r="O3673" s="12"/>
      <c r="P3673" s="12"/>
      <c r="Q3673" s="12"/>
      <c r="R3673" s="12"/>
      <c r="S3673" s="12"/>
      <c r="T3673" s="10">
        <v>3</v>
      </c>
    </row>
    <row r="3674" spans="1:20" ht="23.25" thickBot="1" x14ac:dyDescent="0.3">
      <c r="A3674" s="4" t="s">
        <v>710</v>
      </c>
      <c r="B3674" s="4" t="s">
        <v>783</v>
      </c>
      <c r="C3674" s="4" t="s">
        <v>784</v>
      </c>
      <c r="D3674" s="4" t="s">
        <v>729</v>
      </c>
      <c r="E3674" s="4" t="s">
        <v>730</v>
      </c>
      <c r="F3674" s="4" t="s">
        <v>144</v>
      </c>
      <c r="G3674" s="4" t="s">
        <v>145</v>
      </c>
      <c r="H3674" s="8"/>
      <c r="I3674" s="8"/>
      <c r="J3674" s="8"/>
      <c r="K3674" s="9">
        <v>26</v>
      </c>
      <c r="L3674" s="8"/>
      <c r="M3674" s="8"/>
      <c r="N3674" s="8"/>
      <c r="O3674" s="8"/>
      <c r="P3674" s="9">
        <v>34</v>
      </c>
      <c r="Q3674" s="8"/>
      <c r="R3674" s="8"/>
      <c r="S3674" s="8"/>
      <c r="T3674" s="10">
        <v>60</v>
      </c>
    </row>
    <row r="3675" spans="1:20" ht="23.25" thickBot="1" x14ac:dyDescent="0.3">
      <c r="A3675" s="4" t="s">
        <v>710</v>
      </c>
      <c r="B3675" s="4" t="s">
        <v>785</v>
      </c>
      <c r="C3675" s="4" t="s">
        <v>786</v>
      </c>
      <c r="D3675" s="4" t="s">
        <v>719</v>
      </c>
      <c r="E3675" s="4" t="s">
        <v>720</v>
      </c>
      <c r="F3675" s="4" t="s">
        <v>120</v>
      </c>
      <c r="G3675" s="4" t="s">
        <v>121</v>
      </c>
      <c r="H3675" s="12"/>
      <c r="I3675" s="12"/>
      <c r="J3675" s="12"/>
      <c r="K3675" s="12"/>
      <c r="L3675" s="12"/>
      <c r="M3675" s="12"/>
      <c r="N3675" s="12"/>
      <c r="O3675" s="12"/>
      <c r="P3675" s="12"/>
      <c r="Q3675" s="12"/>
      <c r="R3675" s="12"/>
      <c r="S3675" s="11">
        <v>165.25</v>
      </c>
      <c r="T3675" s="10">
        <v>165.25</v>
      </c>
    </row>
    <row r="3676" spans="1:20" ht="23.25" thickBot="1" x14ac:dyDescent="0.3">
      <c r="A3676" s="4" t="s">
        <v>710</v>
      </c>
      <c r="B3676" s="4" t="s">
        <v>785</v>
      </c>
      <c r="C3676" s="4" t="s">
        <v>786</v>
      </c>
      <c r="D3676" s="4" t="s">
        <v>719</v>
      </c>
      <c r="E3676" s="4" t="s">
        <v>720</v>
      </c>
      <c r="F3676" s="4" t="s">
        <v>102</v>
      </c>
      <c r="G3676" s="4" t="s">
        <v>103</v>
      </c>
      <c r="H3676" s="8"/>
      <c r="I3676" s="8"/>
      <c r="J3676" s="8"/>
      <c r="K3676" s="8"/>
      <c r="L3676" s="8"/>
      <c r="M3676" s="8"/>
      <c r="N3676" s="8"/>
      <c r="O3676" s="9">
        <v>1149.78</v>
      </c>
      <c r="P3676" s="8"/>
      <c r="Q3676" s="8"/>
      <c r="R3676" s="8"/>
      <c r="S3676" s="8"/>
      <c r="T3676" s="10">
        <v>1149.78</v>
      </c>
    </row>
    <row r="3677" spans="1:20" ht="23.25" thickBot="1" x14ac:dyDescent="0.3">
      <c r="A3677" s="4" t="s">
        <v>710</v>
      </c>
      <c r="B3677" s="4" t="s">
        <v>785</v>
      </c>
      <c r="C3677" s="4" t="s">
        <v>786</v>
      </c>
      <c r="D3677" s="4" t="s">
        <v>719</v>
      </c>
      <c r="E3677" s="4" t="s">
        <v>720</v>
      </c>
      <c r="F3677" s="4" t="s">
        <v>144</v>
      </c>
      <c r="G3677" s="4" t="s">
        <v>145</v>
      </c>
      <c r="H3677" s="12"/>
      <c r="I3677" s="12"/>
      <c r="J3677" s="12"/>
      <c r="K3677" s="12"/>
      <c r="L3677" s="12"/>
      <c r="M3677" s="12"/>
      <c r="N3677" s="12"/>
      <c r="O3677" s="12"/>
      <c r="P3677" s="12"/>
      <c r="Q3677" s="12"/>
      <c r="R3677" s="12"/>
      <c r="S3677" s="11">
        <v>99.81</v>
      </c>
      <c r="T3677" s="10">
        <v>99.81</v>
      </c>
    </row>
    <row r="3678" spans="1:20" ht="23.25" thickBot="1" x14ac:dyDescent="0.3">
      <c r="A3678" s="4" t="s">
        <v>710</v>
      </c>
      <c r="B3678" s="4" t="s">
        <v>785</v>
      </c>
      <c r="C3678" s="4" t="s">
        <v>786</v>
      </c>
      <c r="D3678" s="4" t="s">
        <v>729</v>
      </c>
      <c r="E3678" s="4" t="s">
        <v>730</v>
      </c>
      <c r="F3678" s="4" t="s">
        <v>310</v>
      </c>
      <c r="G3678" s="4" t="s">
        <v>311</v>
      </c>
      <c r="H3678" s="8"/>
      <c r="I3678" s="8"/>
      <c r="J3678" s="8"/>
      <c r="K3678" s="9">
        <v>10.74</v>
      </c>
      <c r="L3678" s="8"/>
      <c r="M3678" s="8"/>
      <c r="N3678" s="8"/>
      <c r="O3678" s="8"/>
      <c r="P3678" s="8"/>
      <c r="Q3678" s="8"/>
      <c r="R3678" s="8"/>
      <c r="S3678" s="8"/>
      <c r="T3678" s="10">
        <v>10.74</v>
      </c>
    </row>
    <row r="3679" spans="1:20" ht="23.25" thickBot="1" x14ac:dyDescent="0.3">
      <c r="A3679" s="4" t="s">
        <v>710</v>
      </c>
      <c r="B3679" s="4" t="s">
        <v>785</v>
      </c>
      <c r="C3679" s="4" t="s">
        <v>786</v>
      </c>
      <c r="D3679" s="4" t="s">
        <v>729</v>
      </c>
      <c r="E3679" s="4" t="s">
        <v>730</v>
      </c>
      <c r="F3679" s="4" t="s">
        <v>94</v>
      </c>
      <c r="G3679" s="4" t="s">
        <v>95</v>
      </c>
      <c r="H3679" s="12"/>
      <c r="I3679" s="12"/>
      <c r="J3679" s="11">
        <v>111.11</v>
      </c>
      <c r="K3679" s="12"/>
      <c r="L3679" s="11">
        <v>117.44</v>
      </c>
      <c r="M3679" s="12"/>
      <c r="N3679" s="12"/>
      <c r="O3679" s="12"/>
      <c r="P3679" s="12"/>
      <c r="Q3679" s="11">
        <v>80.14</v>
      </c>
      <c r="R3679" s="12"/>
      <c r="S3679" s="12"/>
      <c r="T3679" s="10">
        <v>308.69</v>
      </c>
    </row>
    <row r="3680" spans="1:20" ht="23.25" thickBot="1" x14ac:dyDescent="0.3">
      <c r="A3680" s="4" t="s">
        <v>710</v>
      </c>
      <c r="B3680" s="4" t="s">
        <v>785</v>
      </c>
      <c r="C3680" s="4" t="s">
        <v>786</v>
      </c>
      <c r="D3680" s="4" t="s">
        <v>729</v>
      </c>
      <c r="E3680" s="4" t="s">
        <v>730</v>
      </c>
      <c r="F3680" s="4" t="s">
        <v>207</v>
      </c>
      <c r="G3680" s="4" t="s">
        <v>208</v>
      </c>
      <c r="H3680" s="8"/>
      <c r="I3680" s="8"/>
      <c r="J3680" s="8"/>
      <c r="K3680" s="8"/>
      <c r="L3680" s="8"/>
      <c r="M3680" s="8"/>
      <c r="N3680" s="8"/>
      <c r="O3680" s="8"/>
      <c r="P3680" s="8"/>
      <c r="Q3680" s="9">
        <v>1149.78</v>
      </c>
      <c r="R3680" s="8"/>
      <c r="S3680" s="8"/>
      <c r="T3680" s="10">
        <v>1149.78</v>
      </c>
    </row>
    <row r="3681" spans="1:20" ht="23.25" thickBot="1" x14ac:dyDescent="0.3">
      <c r="A3681" s="4" t="s">
        <v>710</v>
      </c>
      <c r="B3681" s="4" t="s">
        <v>785</v>
      </c>
      <c r="C3681" s="4" t="s">
        <v>786</v>
      </c>
      <c r="D3681" s="4" t="s">
        <v>729</v>
      </c>
      <c r="E3681" s="4" t="s">
        <v>730</v>
      </c>
      <c r="F3681" s="4" t="s">
        <v>128</v>
      </c>
      <c r="G3681" s="4" t="s">
        <v>129</v>
      </c>
      <c r="H3681" s="11">
        <v>32.99</v>
      </c>
      <c r="I3681" s="12"/>
      <c r="J3681" s="12"/>
      <c r="K3681" s="12"/>
      <c r="L3681" s="12"/>
      <c r="M3681" s="12"/>
      <c r="N3681" s="12"/>
      <c r="O3681" s="12"/>
      <c r="P3681" s="11">
        <v>-32.99</v>
      </c>
      <c r="Q3681" s="12"/>
      <c r="R3681" s="12"/>
      <c r="S3681" s="12"/>
      <c r="T3681" s="14">
        <v>0</v>
      </c>
    </row>
    <row r="3682" spans="1:20" ht="23.25" thickBot="1" x14ac:dyDescent="0.3">
      <c r="A3682" s="4" t="s">
        <v>710</v>
      </c>
      <c r="B3682" s="4" t="s">
        <v>785</v>
      </c>
      <c r="C3682" s="4" t="s">
        <v>786</v>
      </c>
      <c r="D3682" s="4" t="s">
        <v>729</v>
      </c>
      <c r="E3682" s="4" t="s">
        <v>730</v>
      </c>
      <c r="F3682" s="4" t="s">
        <v>215</v>
      </c>
      <c r="G3682" s="4" t="s">
        <v>216</v>
      </c>
      <c r="H3682" s="9">
        <v>1149.78</v>
      </c>
      <c r="I3682" s="9">
        <v>32.99</v>
      </c>
      <c r="J3682" s="9">
        <v>72.959999999999994</v>
      </c>
      <c r="K3682" s="8"/>
      <c r="L3682" s="8"/>
      <c r="M3682" s="9">
        <v>36.99</v>
      </c>
      <c r="N3682" s="9">
        <v>36.99</v>
      </c>
      <c r="O3682" s="9">
        <v>36.99</v>
      </c>
      <c r="P3682" s="9">
        <v>69.98</v>
      </c>
      <c r="Q3682" s="9">
        <v>36.99</v>
      </c>
      <c r="R3682" s="9">
        <v>36.99</v>
      </c>
      <c r="S3682" s="9">
        <v>36.99</v>
      </c>
      <c r="T3682" s="10">
        <v>1547.65</v>
      </c>
    </row>
    <row r="3683" spans="1:20" ht="23.25" thickBot="1" x14ac:dyDescent="0.3">
      <c r="A3683" s="4" t="s">
        <v>710</v>
      </c>
      <c r="B3683" s="4" t="s">
        <v>785</v>
      </c>
      <c r="C3683" s="4" t="s">
        <v>786</v>
      </c>
      <c r="D3683" s="4" t="s">
        <v>729</v>
      </c>
      <c r="E3683" s="4" t="s">
        <v>730</v>
      </c>
      <c r="F3683" s="4" t="s">
        <v>102</v>
      </c>
      <c r="G3683" s="4" t="s">
        <v>103</v>
      </c>
      <c r="H3683" s="11">
        <v>1970</v>
      </c>
      <c r="I3683" s="11">
        <v>-3220</v>
      </c>
      <c r="J3683" s="11">
        <v>3220</v>
      </c>
      <c r="K3683" s="11">
        <v>3220</v>
      </c>
      <c r="L3683" s="11">
        <v>18220</v>
      </c>
      <c r="M3683" s="11">
        <v>17949.78</v>
      </c>
      <c r="N3683" s="11">
        <v>4740</v>
      </c>
      <c r="O3683" s="11">
        <v>7225</v>
      </c>
      <c r="P3683" s="11">
        <v>6796</v>
      </c>
      <c r="Q3683" s="11">
        <v>3420</v>
      </c>
      <c r="R3683" s="11">
        <v>4037</v>
      </c>
      <c r="S3683" s="11">
        <v>94849.34</v>
      </c>
      <c r="T3683" s="10">
        <v>162427.12</v>
      </c>
    </row>
    <row r="3684" spans="1:20" ht="23.25" thickBot="1" x14ac:dyDescent="0.3">
      <c r="A3684" s="4" t="s">
        <v>710</v>
      </c>
      <c r="B3684" s="4" t="s">
        <v>785</v>
      </c>
      <c r="C3684" s="4" t="s">
        <v>786</v>
      </c>
      <c r="D3684" s="4" t="s">
        <v>729</v>
      </c>
      <c r="E3684" s="4" t="s">
        <v>730</v>
      </c>
      <c r="F3684" s="4" t="s">
        <v>144</v>
      </c>
      <c r="G3684" s="4" t="s">
        <v>145</v>
      </c>
      <c r="H3684" s="8"/>
      <c r="I3684" s="8"/>
      <c r="J3684" s="9">
        <v>55.25</v>
      </c>
      <c r="K3684" s="9">
        <v>125.68</v>
      </c>
      <c r="L3684" s="9">
        <v>26.36</v>
      </c>
      <c r="M3684" s="9">
        <v>36.99</v>
      </c>
      <c r="N3684" s="8"/>
      <c r="O3684" s="8"/>
      <c r="P3684" s="8"/>
      <c r="Q3684" s="9">
        <v>48.22</v>
      </c>
      <c r="R3684" s="8"/>
      <c r="S3684" s="8"/>
      <c r="T3684" s="10">
        <v>292.5</v>
      </c>
    </row>
    <row r="3685" spans="1:20" ht="23.25" thickBot="1" x14ac:dyDescent="0.3">
      <c r="A3685" s="4" t="s">
        <v>710</v>
      </c>
      <c r="B3685" s="4" t="s">
        <v>785</v>
      </c>
      <c r="C3685" s="4" t="s">
        <v>786</v>
      </c>
      <c r="D3685" s="4" t="s">
        <v>729</v>
      </c>
      <c r="E3685" s="4" t="s">
        <v>730</v>
      </c>
      <c r="F3685" s="4" t="s">
        <v>146</v>
      </c>
      <c r="G3685" s="4" t="s">
        <v>147</v>
      </c>
      <c r="H3685" s="12"/>
      <c r="I3685" s="12"/>
      <c r="J3685" s="11">
        <v>1354.25</v>
      </c>
      <c r="K3685" s="11">
        <v>617.76</v>
      </c>
      <c r="L3685" s="11">
        <v>273.7</v>
      </c>
      <c r="M3685" s="12"/>
      <c r="N3685" s="12"/>
      <c r="O3685" s="12"/>
      <c r="P3685" s="11">
        <v>243.5</v>
      </c>
      <c r="Q3685" s="11">
        <v>506.74</v>
      </c>
      <c r="R3685" s="12"/>
      <c r="S3685" s="12"/>
      <c r="T3685" s="10">
        <v>2995.95</v>
      </c>
    </row>
    <row r="3686" spans="1:20" ht="23.25" thickBot="1" x14ac:dyDescent="0.3">
      <c r="A3686" s="4" t="s">
        <v>710</v>
      </c>
      <c r="B3686" s="4" t="s">
        <v>787</v>
      </c>
      <c r="C3686" s="4" t="s">
        <v>788</v>
      </c>
      <c r="D3686" s="4" t="s">
        <v>719</v>
      </c>
      <c r="E3686" s="4" t="s">
        <v>720</v>
      </c>
      <c r="F3686" s="4" t="s">
        <v>144</v>
      </c>
      <c r="G3686" s="4" t="s">
        <v>145</v>
      </c>
      <c r="H3686" s="8"/>
      <c r="I3686" s="8"/>
      <c r="J3686" s="8"/>
      <c r="K3686" s="8"/>
      <c r="L3686" s="8"/>
      <c r="M3686" s="8"/>
      <c r="N3686" s="8"/>
      <c r="O3686" s="8"/>
      <c r="P3686" s="9">
        <v>228.16</v>
      </c>
      <c r="Q3686" s="9">
        <v>169.99</v>
      </c>
      <c r="R3686" s="8"/>
      <c r="S3686" s="8"/>
      <c r="T3686" s="10">
        <v>398.15</v>
      </c>
    </row>
    <row r="3687" spans="1:20" ht="23.25" thickBot="1" x14ac:dyDescent="0.3">
      <c r="A3687" s="4" t="s">
        <v>710</v>
      </c>
      <c r="B3687" s="4" t="s">
        <v>787</v>
      </c>
      <c r="C3687" s="4" t="s">
        <v>788</v>
      </c>
      <c r="D3687" s="4" t="s">
        <v>789</v>
      </c>
      <c r="E3687" s="4" t="s">
        <v>790</v>
      </c>
      <c r="F3687" s="4" t="s">
        <v>44</v>
      </c>
      <c r="G3687" s="4" t="s">
        <v>45</v>
      </c>
      <c r="H3687" s="12"/>
      <c r="I3687" s="12"/>
      <c r="J3687" s="12"/>
      <c r="K3687" s="12"/>
      <c r="L3687" s="12"/>
      <c r="M3687" s="12"/>
      <c r="N3687" s="12"/>
      <c r="O3687" s="12"/>
      <c r="P3687" s="11">
        <v>131.63</v>
      </c>
      <c r="Q3687" s="11">
        <v>318.7</v>
      </c>
      <c r="R3687" s="12"/>
      <c r="S3687" s="12"/>
      <c r="T3687" s="10">
        <v>450.33</v>
      </c>
    </row>
    <row r="3688" spans="1:20" ht="23.25" thickBot="1" x14ac:dyDescent="0.3">
      <c r="A3688" s="4" t="s">
        <v>710</v>
      </c>
      <c r="B3688" s="4" t="s">
        <v>787</v>
      </c>
      <c r="C3688" s="4" t="s">
        <v>788</v>
      </c>
      <c r="D3688" s="4" t="s">
        <v>789</v>
      </c>
      <c r="E3688" s="4" t="s">
        <v>790</v>
      </c>
      <c r="F3688" s="4" t="s">
        <v>199</v>
      </c>
      <c r="G3688" s="4" t="s">
        <v>200</v>
      </c>
      <c r="H3688" s="8"/>
      <c r="I3688" s="8"/>
      <c r="J3688" s="8"/>
      <c r="K3688" s="8"/>
      <c r="L3688" s="8"/>
      <c r="M3688" s="8"/>
      <c r="N3688" s="8"/>
      <c r="O3688" s="8"/>
      <c r="P3688" s="9">
        <v>54.92</v>
      </c>
      <c r="Q3688" s="8"/>
      <c r="R3688" s="8"/>
      <c r="S3688" s="8"/>
      <c r="T3688" s="10">
        <v>54.92</v>
      </c>
    </row>
    <row r="3689" spans="1:20" ht="23.25" thickBot="1" x14ac:dyDescent="0.3">
      <c r="A3689" s="4" t="s">
        <v>710</v>
      </c>
      <c r="B3689" s="4" t="s">
        <v>787</v>
      </c>
      <c r="C3689" s="4" t="s">
        <v>788</v>
      </c>
      <c r="D3689" s="4" t="s">
        <v>789</v>
      </c>
      <c r="E3689" s="4" t="s">
        <v>790</v>
      </c>
      <c r="F3689" s="4" t="s">
        <v>144</v>
      </c>
      <c r="G3689" s="4" t="s">
        <v>145</v>
      </c>
      <c r="H3689" s="12"/>
      <c r="I3689" s="12"/>
      <c r="J3689" s="12"/>
      <c r="K3689" s="12"/>
      <c r="L3689" s="12"/>
      <c r="M3689" s="12"/>
      <c r="N3689" s="12"/>
      <c r="O3689" s="12"/>
      <c r="P3689" s="11">
        <v>30</v>
      </c>
      <c r="Q3689" s="11">
        <v>69.19</v>
      </c>
      <c r="R3689" s="12"/>
      <c r="S3689" s="12"/>
      <c r="T3689" s="10">
        <v>99.19</v>
      </c>
    </row>
    <row r="3690" spans="1:20" ht="15.75" thickBot="1" x14ac:dyDescent="0.3">
      <c r="A3690" s="4" t="s">
        <v>710</v>
      </c>
      <c r="B3690" s="4" t="s">
        <v>791</v>
      </c>
      <c r="C3690" s="4" t="s">
        <v>792</v>
      </c>
      <c r="D3690" s="4" t="s">
        <v>777</v>
      </c>
      <c r="E3690" s="4" t="s">
        <v>778</v>
      </c>
      <c r="F3690" s="4" t="s">
        <v>144</v>
      </c>
      <c r="G3690" s="4" t="s">
        <v>145</v>
      </c>
      <c r="H3690" s="8"/>
      <c r="I3690" s="8"/>
      <c r="J3690" s="9">
        <v>131.28</v>
      </c>
      <c r="K3690" s="8"/>
      <c r="L3690" s="8"/>
      <c r="M3690" s="8"/>
      <c r="N3690" s="8"/>
      <c r="O3690" s="8"/>
      <c r="P3690" s="8"/>
      <c r="Q3690" s="8"/>
      <c r="R3690" s="8"/>
      <c r="S3690" s="8"/>
      <c r="T3690" s="10">
        <v>131.28</v>
      </c>
    </row>
    <row r="3691" spans="1:20" ht="15.75" thickBot="1" x14ac:dyDescent="0.3">
      <c r="A3691" s="4" t="s">
        <v>793</v>
      </c>
      <c r="B3691" s="4" t="s">
        <v>761</v>
      </c>
      <c r="C3691" s="4" t="s">
        <v>762</v>
      </c>
      <c r="D3691" s="4" t="s">
        <v>794</v>
      </c>
      <c r="E3691" s="4" t="s">
        <v>795</v>
      </c>
      <c r="F3691" s="4" t="s">
        <v>61</v>
      </c>
      <c r="G3691" s="4" t="s">
        <v>62</v>
      </c>
      <c r="H3691" s="12"/>
      <c r="I3691" s="12"/>
      <c r="J3691" s="12"/>
      <c r="K3691" s="12"/>
      <c r="L3691" s="12"/>
      <c r="M3691" s="12"/>
      <c r="N3691" s="12"/>
      <c r="O3691" s="12"/>
      <c r="P3691" s="12"/>
      <c r="Q3691" s="12"/>
      <c r="R3691" s="12"/>
      <c r="S3691" s="11">
        <v>31.59</v>
      </c>
      <c r="T3691" s="10">
        <v>31.59</v>
      </c>
    </row>
    <row r="3692" spans="1:20" ht="15.75" thickBot="1" x14ac:dyDescent="0.3">
      <c r="A3692" s="4" t="s">
        <v>793</v>
      </c>
      <c r="B3692" s="4" t="s">
        <v>761</v>
      </c>
      <c r="C3692" s="4" t="s">
        <v>762</v>
      </c>
      <c r="D3692" s="4" t="s">
        <v>794</v>
      </c>
      <c r="E3692" s="4" t="s">
        <v>795</v>
      </c>
      <c r="F3692" s="4" t="s">
        <v>120</v>
      </c>
      <c r="G3692" s="4" t="s">
        <v>121</v>
      </c>
      <c r="H3692" s="8"/>
      <c r="I3692" s="8"/>
      <c r="J3692" s="8"/>
      <c r="K3692" s="8"/>
      <c r="L3692" s="8"/>
      <c r="M3692" s="8"/>
      <c r="N3692" s="8"/>
      <c r="O3692" s="8"/>
      <c r="P3692" s="8"/>
      <c r="Q3692" s="8"/>
      <c r="R3692" s="8"/>
      <c r="S3692" s="9">
        <v>680.29</v>
      </c>
      <c r="T3692" s="10">
        <v>680.29</v>
      </c>
    </row>
    <row r="3693" spans="1:20" ht="15.75" thickBot="1" x14ac:dyDescent="0.3">
      <c r="A3693" s="4" t="s">
        <v>793</v>
      </c>
      <c r="B3693" s="4" t="s">
        <v>761</v>
      </c>
      <c r="C3693" s="4" t="s">
        <v>762</v>
      </c>
      <c r="D3693" s="4" t="s">
        <v>794</v>
      </c>
      <c r="E3693" s="4" t="s">
        <v>795</v>
      </c>
      <c r="F3693" s="4" t="s">
        <v>44</v>
      </c>
      <c r="G3693" s="4" t="s">
        <v>45</v>
      </c>
      <c r="H3693" s="12"/>
      <c r="I3693" s="12"/>
      <c r="J3693" s="12"/>
      <c r="K3693" s="12"/>
      <c r="L3693" s="12"/>
      <c r="M3693" s="12"/>
      <c r="N3693" s="12"/>
      <c r="O3693" s="12"/>
      <c r="P3693" s="12"/>
      <c r="Q3693" s="12"/>
      <c r="R3693" s="12"/>
      <c r="S3693" s="11">
        <v>4826.59</v>
      </c>
      <c r="T3693" s="10">
        <v>4826.59</v>
      </c>
    </row>
    <row r="3694" spans="1:20" ht="15.75" thickBot="1" x14ac:dyDescent="0.3">
      <c r="A3694" s="4" t="s">
        <v>793</v>
      </c>
      <c r="B3694" s="4" t="s">
        <v>761</v>
      </c>
      <c r="C3694" s="4" t="s">
        <v>762</v>
      </c>
      <c r="D3694" s="4" t="s">
        <v>794</v>
      </c>
      <c r="E3694" s="4" t="s">
        <v>795</v>
      </c>
      <c r="F3694" s="4" t="s">
        <v>98</v>
      </c>
      <c r="G3694" s="4" t="s">
        <v>99</v>
      </c>
      <c r="H3694" s="8"/>
      <c r="I3694" s="8"/>
      <c r="J3694" s="8"/>
      <c r="K3694" s="8"/>
      <c r="L3694" s="8"/>
      <c r="M3694" s="8"/>
      <c r="N3694" s="8"/>
      <c r="O3694" s="8"/>
      <c r="P3694" s="8"/>
      <c r="Q3694" s="8"/>
      <c r="R3694" s="8"/>
      <c r="S3694" s="9">
        <v>17.27</v>
      </c>
      <c r="T3694" s="10">
        <v>17.27</v>
      </c>
    </row>
    <row r="3695" spans="1:20" ht="15.75" thickBot="1" x14ac:dyDescent="0.3">
      <c r="A3695" s="4" t="s">
        <v>793</v>
      </c>
      <c r="B3695" s="4" t="s">
        <v>761</v>
      </c>
      <c r="C3695" s="4" t="s">
        <v>762</v>
      </c>
      <c r="D3695" s="4" t="s">
        <v>794</v>
      </c>
      <c r="E3695" s="4" t="s">
        <v>795</v>
      </c>
      <c r="F3695" s="4" t="s">
        <v>715</v>
      </c>
      <c r="G3695" s="4" t="s">
        <v>716</v>
      </c>
      <c r="H3695" s="12"/>
      <c r="I3695" s="12"/>
      <c r="J3695" s="12"/>
      <c r="K3695" s="12"/>
      <c r="L3695" s="12"/>
      <c r="M3695" s="12"/>
      <c r="N3695" s="12"/>
      <c r="O3695" s="12"/>
      <c r="P3695" s="12"/>
      <c r="Q3695" s="12"/>
      <c r="R3695" s="12"/>
      <c r="S3695" s="11">
        <v>5665.1</v>
      </c>
      <c r="T3695" s="10">
        <v>5665.1</v>
      </c>
    </row>
    <row r="3696" spans="1:20" ht="15.75" thickBot="1" x14ac:dyDescent="0.3">
      <c r="A3696" s="4" t="s">
        <v>793</v>
      </c>
      <c r="B3696" s="4" t="s">
        <v>761</v>
      </c>
      <c r="C3696" s="4" t="s">
        <v>762</v>
      </c>
      <c r="D3696" s="4" t="s">
        <v>794</v>
      </c>
      <c r="E3696" s="4" t="s">
        <v>795</v>
      </c>
      <c r="F3696" s="4" t="s">
        <v>136</v>
      </c>
      <c r="G3696" s="4" t="s">
        <v>137</v>
      </c>
      <c r="H3696" s="8"/>
      <c r="I3696" s="8"/>
      <c r="J3696" s="8"/>
      <c r="K3696" s="8"/>
      <c r="L3696" s="8"/>
      <c r="M3696" s="8"/>
      <c r="N3696" s="8"/>
      <c r="O3696" s="8"/>
      <c r="P3696" s="8"/>
      <c r="Q3696" s="8"/>
      <c r="R3696" s="8"/>
      <c r="S3696" s="9">
        <v>0.25</v>
      </c>
      <c r="T3696" s="10">
        <v>0.25</v>
      </c>
    </row>
    <row r="3697" spans="1:20" ht="15.75" thickBot="1" x14ac:dyDescent="0.3">
      <c r="A3697" s="4" t="s">
        <v>793</v>
      </c>
      <c r="B3697" s="4" t="s">
        <v>761</v>
      </c>
      <c r="C3697" s="4" t="s">
        <v>762</v>
      </c>
      <c r="D3697" s="4" t="s">
        <v>794</v>
      </c>
      <c r="E3697" s="4" t="s">
        <v>795</v>
      </c>
      <c r="F3697" s="4" t="s">
        <v>199</v>
      </c>
      <c r="G3697" s="4" t="s">
        <v>200</v>
      </c>
      <c r="H3697" s="12"/>
      <c r="I3697" s="12"/>
      <c r="J3697" s="12"/>
      <c r="K3697" s="12"/>
      <c r="L3697" s="12"/>
      <c r="M3697" s="12"/>
      <c r="N3697" s="12"/>
      <c r="O3697" s="12"/>
      <c r="P3697" s="12"/>
      <c r="Q3697" s="12"/>
      <c r="R3697" s="12"/>
      <c r="S3697" s="11">
        <v>320.22000000000003</v>
      </c>
      <c r="T3697" s="10">
        <v>320.22000000000003</v>
      </c>
    </row>
    <row r="3698" spans="1:20" ht="15.75" thickBot="1" x14ac:dyDescent="0.3">
      <c r="A3698" s="4" t="s">
        <v>793</v>
      </c>
      <c r="B3698" s="4" t="s">
        <v>761</v>
      </c>
      <c r="C3698" s="4" t="s">
        <v>762</v>
      </c>
      <c r="D3698" s="4" t="s">
        <v>794</v>
      </c>
      <c r="E3698" s="4" t="s">
        <v>795</v>
      </c>
      <c r="F3698" s="4" t="s">
        <v>144</v>
      </c>
      <c r="G3698" s="4" t="s">
        <v>145</v>
      </c>
      <c r="H3698" s="8"/>
      <c r="I3698" s="8"/>
      <c r="J3698" s="8"/>
      <c r="K3698" s="8"/>
      <c r="L3698" s="8"/>
      <c r="M3698" s="8"/>
      <c r="N3698" s="8"/>
      <c r="O3698" s="8"/>
      <c r="P3698" s="8"/>
      <c r="Q3698" s="8"/>
      <c r="R3698" s="8"/>
      <c r="S3698" s="9">
        <v>89.01</v>
      </c>
      <c r="T3698" s="10">
        <v>89.01</v>
      </c>
    </row>
    <row r="3699" spans="1:20" ht="15.75" thickBot="1" x14ac:dyDescent="0.3">
      <c r="A3699" s="4" t="s">
        <v>793</v>
      </c>
      <c r="B3699" s="4" t="s">
        <v>761</v>
      </c>
      <c r="C3699" s="4" t="s">
        <v>762</v>
      </c>
      <c r="D3699" s="4" t="s">
        <v>796</v>
      </c>
      <c r="E3699" s="4" t="s">
        <v>797</v>
      </c>
      <c r="F3699" s="4" t="s">
        <v>61</v>
      </c>
      <c r="G3699" s="4" t="s">
        <v>62</v>
      </c>
      <c r="H3699" s="12"/>
      <c r="I3699" s="12"/>
      <c r="J3699" s="12"/>
      <c r="K3699" s="12"/>
      <c r="L3699" s="12"/>
      <c r="M3699" s="12"/>
      <c r="N3699" s="12"/>
      <c r="O3699" s="12"/>
      <c r="P3699" s="12"/>
      <c r="Q3699" s="12"/>
      <c r="R3699" s="12"/>
      <c r="S3699" s="11">
        <v>12.75</v>
      </c>
      <c r="T3699" s="10">
        <v>12.75</v>
      </c>
    </row>
    <row r="3700" spans="1:20" ht="15.75" thickBot="1" x14ac:dyDescent="0.3">
      <c r="A3700" s="4" t="s">
        <v>793</v>
      </c>
      <c r="B3700" s="4" t="s">
        <v>761</v>
      </c>
      <c r="C3700" s="4" t="s">
        <v>762</v>
      </c>
      <c r="D3700" s="4" t="s">
        <v>796</v>
      </c>
      <c r="E3700" s="4" t="s">
        <v>797</v>
      </c>
      <c r="F3700" s="4" t="s">
        <v>120</v>
      </c>
      <c r="G3700" s="4" t="s">
        <v>121</v>
      </c>
      <c r="H3700" s="8"/>
      <c r="I3700" s="8"/>
      <c r="J3700" s="8"/>
      <c r="K3700" s="8"/>
      <c r="L3700" s="8"/>
      <c r="M3700" s="8"/>
      <c r="N3700" s="8"/>
      <c r="O3700" s="8"/>
      <c r="P3700" s="8"/>
      <c r="Q3700" s="8"/>
      <c r="R3700" s="8"/>
      <c r="S3700" s="9">
        <v>426.09</v>
      </c>
      <c r="T3700" s="10">
        <v>426.09</v>
      </c>
    </row>
    <row r="3701" spans="1:20" ht="15.75" thickBot="1" x14ac:dyDescent="0.3">
      <c r="A3701" s="4" t="s">
        <v>793</v>
      </c>
      <c r="B3701" s="4" t="s">
        <v>761</v>
      </c>
      <c r="C3701" s="4" t="s">
        <v>762</v>
      </c>
      <c r="D3701" s="4" t="s">
        <v>796</v>
      </c>
      <c r="E3701" s="4" t="s">
        <v>797</v>
      </c>
      <c r="F3701" s="4" t="s">
        <v>84</v>
      </c>
      <c r="G3701" s="4" t="s">
        <v>85</v>
      </c>
      <c r="H3701" s="12"/>
      <c r="I3701" s="12"/>
      <c r="J3701" s="12"/>
      <c r="K3701" s="12"/>
      <c r="L3701" s="12"/>
      <c r="M3701" s="12"/>
      <c r="N3701" s="12"/>
      <c r="O3701" s="12"/>
      <c r="P3701" s="12"/>
      <c r="Q3701" s="12"/>
      <c r="R3701" s="12"/>
      <c r="S3701" s="11">
        <v>1269.48</v>
      </c>
      <c r="T3701" s="10">
        <v>1269.48</v>
      </c>
    </row>
    <row r="3702" spans="1:20" ht="15.75" thickBot="1" x14ac:dyDescent="0.3">
      <c r="A3702" s="4" t="s">
        <v>793</v>
      </c>
      <c r="B3702" s="4" t="s">
        <v>761</v>
      </c>
      <c r="C3702" s="4" t="s">
        <v>762</v>
      </c>
      <c r="D3702" s="4" t="s">
        <v>796</v>
      </c>
      <c r="E3702" s="4" t="s">
        <v>797</v>
      </c>
      <c r="F3702" s="4" t="s">
        <v>44</v>
      </c>
      <c r="G3702" s="4" t="s">
        <v>45</v>
      </c>
      <c r="H3702" s="8"/>
      <c r="I3702" s="8"/>
      <c r="J3702" s="8"/>
      <c r="K3702" s="8"/>
      <c r="L3702" s="8"/>
      <c r="M3702" s="8"/>
      <c r="N3702" s="8"/>
      <c r="O3702" s="8"/>
      <c r="P3702" s="8"/>
      <c r="Q3702" s="8"/>
      <c r="R3702" s="8"/>
      <c r="S3702" s="9">
        <v>6314.09</v>
      </c>
      <c r="T3702" s="10">
        <v>6314.09</v>
      </c>
    </row>
    <row r="3703" spans="1:20" ht="15.75" thickBot="1" x14ac:dyDescent="0.3">
      <c r="A3703" s="4" t="s">
        <v>793</v>
      </c>
      <c r="B3703" s="4" t="s">
        <v>761</v>
      </c>
      <c r="C3703" s="4" t="s">
        <v>762</v>
      </c>
      <c r="D3703" s="4" t="s">
        <v>796</v>
      </c>
      <c r="E3703" s="4" t="s">
        <v>797</v>
      </c>
      <c r="F3703" s="4" t="s">
        <v>98</v>
      </c>
      <c r="G3703" s="4" t="s">
        <v>99</v>
      </c>
      <c r="H3703" s="12"/>
      <c r="I3703" s="12"/>
      <c r="J3703" s="12"/>
      <c r="K3703" s="12"/>
      <c r="L3703" s="12"/>
      <c r="M3703" s="12"/>
      <c r="N3703" s="12"/>
      <c r="O3703" s="12"/>
      <c r="P3703" s="12"/>
      <c r="Q3703" s="12"/>
      <c r="R3703" s="12"/>
      <c r="S3703" s="11">
        <v>17.97</v>
      </c>
      <c r="T3703" s="10">
        <v>17.97</v>
      </c>
    </row>
    <row r="3704" spans="1:20" ht="15.75" thickBot="1" x14ac:dyDescent="0.3">
      <c r="A3704" s="4" t="s">
        <v>793</v>
      </c>
      <c r="B3704" s="4" t="s">
        <v>761</v>
      </c>
      <c r="C3704" s="4" t="s">
        <v>762</v>
      </c>
      <c r="D3704" s="4" t="s">
        <v>796</v>
      </c>
      <c r="E3704" s="4" t="s">
        <v>797</v>
      </c>
      <c r="F3704" s="4" t="s">
        <v>130</v>
      </c>
      <c r="G3704" s="4" t="s">
        <v>131</v>
      </c>
      <c r="H3704" s="8"/>
      <c r="I3704" s="8"/>
      <c r="J3704" s="8"/>
      <c r="K3704" s="8"/>
      <c r="L3704" s="8"/>
      <c r="M3704" s="8"/>
      <c r="N3704" s="8"/>
      <c r="O3704" s="8"/>
      <c r="P3704" s="8"/>
      <c r="Q3704" s="8"/>
      <c r="R3704" s="8"/>
      <c r="S3704" s="9">
        <v>5.4</v>
      </c>
      <c r="T3704" s="10">
        <v>5.4</v>
      </c>
    </row>
    <row r="3705" spans="1:20" ht="15.75" thickBot="1" x14ac:dyDescent="0.3">
      <c r="A3705" s="4" t="s">
        <v>793</v>
      </c>
      <c r="B3705" s="4" t="s">
        <v>761</v>
      </c>
      <c r="C3705" s="4" t="s">
        <v>762</v>
      </c>
      <c r="D3705" s="4" t="s">
        <v>796</v>
      </c>
      <c r="E3705" s="4" t="s">
        <v>797</v>
      </c>
      <c r="F3705" s="4" t="s">
        <v>132</v>
      </c>
      <c r="G3705" s="4" t="s">
        <v>133</v>
      </c>
      <c r="H3705" s="12"/>
      <c r="I3705" s="12"/>
      <c r="J3705" s="12"/>
      <c r="K3705" s="12"/>
      <c r="L3705" s="12"/>
      <c r="M3705" s="12"/>
      <c r="N3705" s="12"/>
      <c r="O3705" s="12"/>
      <c r="P3705" s="12"/>
      <c r="Q3705" s="12"/>
      <c r="R3705" s="12"/>
      <c r="S3705" s="11">
        <v>28.7</v>
      </c>
      <c r="T3705" s="10">
        <v>28.7</v>
      </c>
    </row>
    <row r="3706" spans="1:20" ht="15.75" thickBot="1" x14ac:dyDescent="0.3">
      <c r="A3706" s="4" t="s">
        <v>793</v>
      </c>
      <c r="B3706" s="4" t="s">
        <v>761</v>
      </c>
      <c r="C3706" s="4" t="s">
        <v>762</v>
      </c>
      <c r="D3706" s="4" t="s">
        <v>796</v>
      </c>
      <c r="E3706" s="4" t="s">
        <v>797</v>
      </c>
      <c r="F3706" s="4" t="s">
        <v>715</v>
      </c>
      <c r="G3706" s="4" t="s">
        <v>716</v>
      </c>
      <c r="H3706" s="8"/>
      <c r="I3706" s="8"/>
      <c r="J3706" s="8"/>
      <c r="K3706" s="8"/>
      <c r="L3706" s="8"/>
      <c r="M3706" s="8"/>
      <c r="N3706" s="8"/>
      <c r="O3706" s="8"/>
      <c r="P3706" s="8"/>
      <c r="Q3706" s="8"/>
      <c r="R3706" s="8"/>
      <c r="S3706" s="9">
        <v>-18703.72</v>
      </c>
      <c r="T3706" s="10">
        <v>-18703.72</v>
      </c>
    </row>
    <row r="3707" spans="1:20" ht="15.75" thickBot="1" x14ac:dyDescent="0.3">
      <c r="A3707" s="4" t="s">
        <v>793</v>
      </c>
      <c r="B3707" s="4" t="s">
        <v>761</v>
      </c>
      <c r="C3707" s="4" t="s">
        <v>762</v>
      </c>
      <c r="D3707" s="4" t="s">
        <v>796</v>
      </c>
      <c r="E3707" s="4" t="s">
        <v>797</v>
      </c>
      <c r="F3707" s="4" t="s">
        <v>199</v>
      </c>
      <c r="G3707" s="4" t="s">
        <v>200</v>
      </c>
      <c r="H3707" s="12"/>
      <c r="I3707" s="12"/>
      <c r="J3707" s="12"/>
      <c r="K3707" s="12"/>
      <c r="L3707" s="12"/>
      <c r="M3707" s="12"/>
      <c r="N3707" s="12"/>
      <c r="O3707" s="12"/>
      <c r="P3707" s="12"/>
      <c r="Q3707" s="12"/>
      <c r="R3707" s="12"/>
      <c r="S3707" s="11">
        <v>145.12</v>
      </c>
      <c r="T3707" s="10">
        <v>145.12</v>
      </c>
    </row>
    <row r="3708" spans="1:20" ht="15.75" thickBot="1" x14ac:dyDescent="0.3">
      <c r="A3708" s="4" t="s">
        <v>793</v>
      </c>
      <c r="B3708" s="4" t="s">
        <v>761</v>
      </c>
      <c r="C3708" s="4" t="s">
        <v>762</v>
      </c>
      <c r="D3708" s="4" t="s">
        <v>796</v>
      </c>
      <c r="E3708" s="4" t="s">
        <v>797</v>
      </c>
      <c r="F3708" s="4" t="s">
        <v>102</v>
      </c>
      <c r="G3708" s="4" t="s">
        <v>103</v>
      </c>
      <c r="H3708" s="8"/>
      <c r="I3708" s="8"/>
      <c r="J3708" s="8"/>
      <c r="K3708" s="8"/>
      <c r="L3708" s="8"/>
      <c r="M3708" s="8"/>
      <c r="N3708" s="8"/>
      <c r="O3708" s="8"/>
      <c r="P3708" s="8"/>
      <c r="Q3708" s="8"/>
      <c r="R3708" s="8"/>
      <c r="S3708" s="9">
        <v>7748</v>
      </c>
      <c r="T3708" s="10">
        <v>7748</v>
      </c>
    </row>
    <row r="3709" spans="1:20" ht="15.75" thickBot="1" x14ac:dyDescent="0.3">
      <c r="A3709" s="4" t="s">
        <v>793</v>
      </c>
      <c r="B3709" s="4" t="s">
        <v>761</v>
      </c>
      <c r="C3709" s="4" t="s">
        <v>762</v>
      </c>
      <c r="D3709" s="4" t="s">
        <v>796</v>
      </c>
      <c r="E3709" s="4" t="s">
        <v>797</v>
      </c>
      <c r="F3709" s="4" t="s">
        <v>357</v>
      </c>
      <c r="G3709" s="4" t="s">
        <v>358</v>
      </c>
      <c r="H3709" s="12"/>
      <c r="I3709" s="12"/>
      <c r="J3709" s="12"/>
      <c r="K3709" s="12"/>
      <c r="L3709" s="12"/>
      <c r="M3709" s="12"/>
      <c r="N3709" s="12"/>
      <c r="O3709" s="12"/>
      <c r="P3709" s="12"/>
      <c r="Q3709" s="12"/>
      <c r="R3709" s="12"/>
      <c r="S3709" s="11">
        <v>11375</v>
      </c>
      <c r="T3709" s="10">
        <v>11375</v>
      </c>
    </row>
    <row r="3710" spans="1:20" ht="15.75" thickBot="1" x14ac:dyDescent="0.3">
      <c r="A3710" s="4" t="s">
        <v>793</v>
      </c>
      <c r="B3710" s="4" t="s">
        <v>761</v>
      </c>
      <c r="C3710" s="4" t="s">
        <v>762</v>
      </c>
      <c r="D3710" s="4" t="s">
        <v>796</v>
      </c>
      <c r="E3710" s="4" t="s">
        <v>797</v>
      </c>
      <c r="F3710" s="4" t="s">
        <v>144</v>
      </c>
      <c r="G3710" s="4" t="s">
        <v>145</v>
      </c>
      <c r="H3710" s="8"/>
      <c r="I3710" s="8"/>
      <c r="J3710" s="8"/>
      <c r="K3710" s="8"/>
      <c r="L3710" s="8"/>
      <c r="M3710" s="8"/>
      <c r="N3710" s="8"/>
      <c r="O3710" s="8"/>
      <c r="P3710" s="8"/>
      <c r="Q3710" s="8"/>
      <c r="R3710" s="8"/>
      <c r="S3710" s="9">
        <v>581.5</v>
      </c>
      <c r="T3710" s="10">
        <v>581.5</v>
      </c>
    </row>
    <row r="3711" spans="1:20" ht="15.75" thickBot="1" x14ac:dyDescent="0.3">
      <c r="A3711" s="4" t="s">
        <v>793</v>
      </c>
      <c r="B3711" s="4" t="s">
        <v>221</v>
      </c>
      <c r="C3711" s="4" t="s">
        <v>222</v>
      </c>
      <c r="D3711" s="4" t="s">
        <v>798</v>
      </c>
      <c r="E3711" s="4" t="s">
        <v>799</v>
      </c>
      <c r="F3711" s="4" t="s">
        <v>110</v>
      </c>
      <c r="G3711" s="4" t="s">
        <v>111</v>
      </c>
      <c r="H3711" s="11">
        <v>29376.37</v>
      </c>
      <c r="I3711" s="11">
        <v>30690.94</v>
      </c>
      <c r="J3711" s="11">
        <v>31430.77</v>
      </c>
      <c r="K3711" s="11">
        <v>24483.06</v>
      </c>
      <c r="L3711" s="11">
        <v>21698.86</v>
      </c>
      <c r="M3711" s="11">
        <v>48974.62</v>
      </c>
      <c r="N3711" s="11">
        <v>25378.400000000001</v>
      </c>
      <c r="O3711" s="11">
        <v>28507.83</v>
      </c>
      <c r="P3711" s="11">
        <v>29163.19</v>
      </c>
      <c r="Q3711" s="11">
        <v>30691.38</v>
      </c>
      <c r="R3711" s="11">
        <v>28744.74</v>
      </c>
      <c r="S3711" s="11">
        <v>26801.34</v>
      </c>
      <c r="T3711" s="10">
        <v>355941.5</v>
      </c>
    </row>
    <row r="3712" spans="1:20" ht="15.75" thickBot="1" x14ac:dyDescent="0.3">
      <c r="A3712" s="4" t="s">
        <v>793</v>
      </c>
      <c r="B3712" s="4" t="s">
        <v>221</v>
      </c>
      <c r="C3712" s="4" t="s">
        <v>222</v>
      </c>
      <c r="D3712" s="4" t="s">
        <v>798</v>
      </c>
      <c r="E3712" s="4" t="s">
        <v>799</v>
      </c>
      <c r="F3712" s="4" t="s">
        <v>88</v>
      </c>
      <c r="G3712" s="4" t="s">
        <v>89</v>
      </c>
      <c r="H3712" s="9">
        <v>4392.62</v>
      </c>
      <c r="I3712" s="9">
        <v>4392.62</v>
      </c>
      <c r="J3712" s="9">
        <v>4562.25</v>
      </c>
      <c r="K3712" s="9">
        <v>3409.96</v>
      </c>
      <c r="L3712" s="9">
        <v>3409.96</v>
      </c>
      <c r="M3712" s="9">
        <v>6872.51</v>
      </c>
      <c r="N3712" s="9">
        <v>4564.2</v>
      </c>
      <c r="O3712" s="9">
        <v>4564.1899999999996</v>
      </c>
      <c r="P3712" s="9">
        <v>4564.1499999999996</v>
      </c>
      <c r="Q3712" s="9">
        <v>4564.1400000000003</v>
      </c>
      <c r="R3712" s="9">
        <v>4564.16</v>
      </c>
      <c r="S3712" s="9">
        <v>4564.13</v>
      </c>
      <c r="T3712" s="10">
        <v>54424.89</v>
      </c>
    </row>
    <row r="3713" spans="1:20" ht="15.75" thickBot="1" x14ac:dyDescent="0.3">
      <c r="A3713" s="4" t="s">
        <v>793</v>
      </c>
      <c r="B3713" s="4" t="s">
        <v>221</v>
      </c>
      <c r="C3713" s="4" t="s">
        <v>222</v>
      </c>
      <c r="D3713" s="4" t="s">
        <v>798</v>
      </c>
      <c r="E3713" s="4" t="s">
        <v>799</v>
      </c>
      <c r="F3713" s="4" t="s">
        <v>90</v>
      </c>
      <c r="G3713" s="4" t="s">
        <v>91</v>
      </c>
      <c r="H3713" s="11">
        <v>17064.990000000002</v>
      </c>
      <c r="I3713" s="11">
        <v>17064.990000000002</v>
      </c>
      <c r="J3713" s="11">
        <v>17723.87</v>
      </c>
      <c r="K3713" s="11">
        <v>13247.38</v>
      </c>
      <c r="L3713" s="11">
        <v>13247.4</v>
      </c>
      <c r="M3713" s="11">
        <v>26699.11</v>
      </c>
      <c r="N3713" s="11">
        <v>17731.23</v>
      </c>
      <c r="O3713" s="11">
        <v>17731.32</v>
      </c>
      <c r="P3713" s="11">
        <v>17731.259999999998</v>
      </c>
      <c r="Q3713" s="11">
        <v>17731.28</v>
      </c>
      <c r="R3713" s="11">
        <v>17731.310000000001</v>
      </c>
      <c r="S3713" s="11">
        <v>17731.3</v>
      </c>
      <c r="T3713" s="10">
        <v>211435.44</v>
      </c>
    </row>
    <row r="3714" spans="1:20" ht="15.75" thickBot="1" x14ac:dyDescent="0.3">
      <c r="A3714" s="4" t="s">
        <v>793</v>
      </c>
      <c r="B3714" s="4" t="s">
        <v>221</v>
      </c>
      <c r="C3714" s="4" t="s">
        <v>222</v>
      </c>
      <c r="D3714" s="4" t="s">
        <v>798</v>
      </c>
      <c r="E3714" s="4" t="s">
        <v>799</v>
      </c>
      <c r="F3714" s="4" t="s">
        <v>122</v>
      </c>
      <c r="G3714" s="4" t="s">
        <v>123</v>
      </c>
      <c r="H3714" s="8"/>
      <c r="I3714" s="8"/>
      <c r="J3714" s="8"/>
      <c r="K3714" s="8"/>
      <c r="L3714" s="8"/>
      <c r="M3714" s="8"/>
      <c r="N3714" s="8"/>
      <c r="O3714" s="8"/>
      <c r="P3714" s="8"/>
      <c r="Q3714" s="8"/>
      <c r="R3714" s="9">
        <v>831.6</v>
      </c>
      <c r="S3714" s="8"/>
      <c r="T3714" s="10">
        <v>831.6</v>
      </c>
    </row>
    <row r="3715" spans="1:20" ht="15.75" thickBot="1" x14ac:dyDescent="0.3">
      <c r="A3715" s="4" t="s">
        <v>793</v>
      </c>
      <c r="B3715" s="4" t="s">
        <v>221</v>
      </c>
      <c r="C3715" s="4" t="s">
        <v>222</v>
      </c>
      <c r="D3715" s="4" t="s">
        <v>798</v>
      </c>
      <c r="E3715" s="4" t="s">
        <v>799</v>
      </c>
      <c r="F3715" s="4" t="s">
        <v>146</v>
      </c>
      <c r="G3715" s="4" t="s">
        <v>147</v>
      </c>
      <c r="H3715" s="11">
        <v>932.49</v>
      </c>
      <c r="I3715" s="11">
        <v>449.6</v>
      </c>
      <c r="J3715" s="11">
        <v>411.1</v>
      </c>
      <c r="K3715" s="12"/>
      <c r="L3715" s="12"/>
      <c r="M3715" s="12"/>
      <c r="N3715" s="12"/>
      <c r="O3715" s="12"/>
      <c r="P3715" s="12"/>
      <c r="Q3715" s="12"/>
      <c r="R3715" s="12"/>
      <c r="S3715" s="12"/>
      <c r="T3715" s="10">
        <v>1793.19</v>
      </c>
    </row>
    <row r="3716" spans="1:20" ht="15.75" thickBot="1" x14ac:dyDescent="0.3">
      <c r="A3716" s="4" t="s">
        <v>793</v>
      </c>
      <c r="B3716" s="4" t="s">
        <v>221</v>
      </c>
      <c r="C3716" s="4" t="s">
        <v>222</v>
      </c>
      <c r="D3716" s="4" t="s">
        <v>798</v>
      </c>
      <c r="E3716" s="4" t="s">
        <v>799</v>
      </c>
      <c r="F3716" s="4" t="s">
        <v>166</v>
      </c>
      <c r="G3716" s="4" t="s">
        <v>167</v>
      </c>
      <c r="H3716" s="8"/>
      <c r="I3716" s="8"/>
      <c r="J3716" s="8"/>
      <c r="K3716" s="8"/>
      <c r="L3716" s="8"/>
      <c r="M3716" s="8"/>
      <c r="N3716" s="8"/>
      <c r="O3716" s="8"/>
      <c r="P3716" s="8"/>
      <c r="Q3716" s="9">
        <v>-214.52</v>
      </c>
      <c r="R3716" s="9">
        <v>-214.52</v>
      </c>
      <c r="S3716" s="8"/>
      <c r="T3716" s="10">
        <v>-429.04</v>
      </c>
    </row>
    <row r="3717" spans="1:20" ht="15.75" thickBot="1" x14ac:dyDescent="0.3">
      <c r="A3717" s="4" t="s">
        <v>793</v>
      </c>
      <c r="B3717" s="4" t="s">
        <v>221</v>
      </c>
      <c r="C3717" s="4" t="s">
        <v>222</v>
      </c>
      <c r="D3717" s="4" t="s">
        <v>800</v>
      </c>
      <c r="E3717" s="4" t="s">
        <v>801</v>
      </c>
      <c r="F3717" s="4" t="s">
        <v>98</v>
      </c>
      <c r="G3717" s="4" t="s">
        <v>99</v>
      </c>
      <c r="H3717" s="12"/>
      <c r="I3717" s="12"/>
      <c r="J3717" s="12"/>
      <c r="K3717" s="12"/>
      <c r="L3717" s="11">
        <v>22.6</v>
      </c>
      <c r="M3717" s="12"/>
      <c r="N3717" s="12"/>
      <c r="O3717" s="12"/>
      <c r="P3717" s="12"/>
      <c r="Q3717" s="12"/>
      <c r="R3717" s="12"/>
      <c r="S3717" s="12"/>
      <c r="T3717" s="10">
        <v>22.6</v>
      </c>
    </row>
    <row r="3718" spans="1:20" ht="15.75" thickBot="1" x14ac:dyDescent="0.3">
      <c r="A3718" s="4" t="s">
        <v>793</v>
      </c>
      <c r="B3718" s="4" t="s">
        <v>221</v>
      </c>
      <c r="C3718" s="4" t="s">
        <v>222</v>
      </c>
      <c r="D3718" s="4" t="s">
        <v>800</v>
      </c>
      <c r="E3718" s="4" t="s">
        <v>801</v>
      </c>
      <c r="F3718" s="4" t="s">
        <v>412</v>
      </c>
      <c r="G3718" s="4" t="s">
        <v>413</v>
      </c>
      <c r="H3718" s="9">
        <v>-4628</v>
      </c>
      <c r="I3718" s="9">
        <v>41499</v>
      </c>
      <c r="J3718" s="9">
        <v>20074</v>
      </c>
      <c r="K3718" s="9">
        <v>28613</v>
      </c>
      <c r="L3718" s="9">
        <v>31681</v>
      </c>
      <c r="M3718" s="9">
        <v>5744</v>
      </c>
      <c r="N3718" s="9">
        <v>43144.3</v>
      </c>
      <c r="O3718" s="9">
        <v>8681</v>
      </c>
      <c r="P3718" s="9">
        <v>27477.84</v>
      </c>
      <c r="Q3718" s="9">
        <v>6696</v>
      </c>
      <c r="R3718" s="9">
        <v>19541</v>
      </c>
      <c r="S3718" s="9">
        <v>14902</v>
      </c>
      <c r="T3718" s="10">
        <v>243425.14</v>
      </c>
    </row>
    <row r="3719" spans="1:20" ht="15.75" thickBot="1" x14ac:dyDescent="0.3">
      <c r="A3719" s="4" t="s">
        <v>793</v>
      </c>
      <c r="B3719" s="4" t="s">
        <v>221</v>
      </c>
      <c r="C3719" s="4" t="s">
        <v>222</v>
      </c>
      <c r="D3719" s="4" t="s">
        <v>800</v>
      </c>
      <c r="E3719" s="4" t="s">
        <v>801</v>
      </c>
      <c r="F3719" s="4" t="s">
        <v>102</v>
      </c>
      <c r="G3719" s="4" t="s">
        <v>103</v>
      </c>
      <c r="H3719" s="11">
        <v>493</v>
      </c>
      <c r="I3719" s="11">
        <v>251.6</v>
      </c>
      <c r="J3719" s="11">
        <v>102</v>
      </c>
      <c r="K3719" s="11">
        <v>69</v>
      </c>
      <c r="L3719" s="11">
        <v>525.91999999999996</v>
      </c>
      <c r="M3719" s="11">
        <v>538</v>
      </c>
      <c r="N3719" s="11">
        <v>406.5</v>
      </c>
      <c r="O3719" s="11">
        <v>69</v>
      </c>
      <c r="P3719" s="11">
        <v>376</v>
      </c>
      <c r="Q3719" s="11">
        <v>635.25</v>
      </c>
      <c r="R3719" s="11">
        <v>2668</v>
      </c>
      <c r="S3719" s="11">
        <v>336.9</v>
      </c>
      <c r="T3719" s="10">
        <v>6471.17</v>
      </c>
    </row>
    <row r="3720" spans="1:20" ht="15.75" thickBot="1" x14ac:dyDescent="0.3">
      <c r="A3720" s="4" t="s">
        <v>793</v>
      </c>
      <c r="B3720" s="4" t="s">
        <v>221</v>
      </c>
      <c r="C3720" s="4" t="s">
        <v>222</v>
      </c>
      <c r="D3720" s="4" t="s">
        <v>802</v>
      </c>
      <c r="E3720" s="4" t="s">
        <v>803</v>
      </c>
      <c r="F3720" s="4" t="s">
        <v>122</v>
      </c>
      <c r="G3720" s="4" t="s">
        <v>123</v>
      </c>
      <c r="H3720" s="9">
        <v>35.11</v>
      </c>
      <c r="I3720" s="9">
        <v>35.18</v>
      </c>
      <c r="J3720" s="9">
        <v>19059.07</v>
      </c>
      <c r="K3720" s="9">
        <v>35.200000000000003</v>
      </c>
      <c r="L3720" s="9">
        <v>83.39</v>
      </c>
      <c r="M3720" s="8"/>
      <c r="N3720" s="9">
        <v>33.950000000000003</v>
      </c>
      <c r="O3720" s="9">
        <v>2116.34</v>
      </c>
      <c r="P3720" s="8"/>
      <c r="Q3720" s="9">
        <v>35.380000000000003</v>
      </c>
      <c r="R3720" s="9">
        <v>37.71</v>
      </c>
      <c r="S3720" s="9">
        <v>66.959999999999994</v>
      </c>
      <c r="T3720" s="10">
        <v>21538.29</v>
      </c>
    </row>
    <row r="3721" spans="1:20" ht="15.75" thickBot="1" x14ac:dyDescent="0.3">
      <c r="A3721" s="4" t="s">
        <v>793</v>
      </c>
      <c r="B3721" s="4" t="s">
        <v>221</v>
      </c>
      <c r="C3721" s="4" t="s">
        <v>222</v>
      </c>
      <c r="D3721" s="4" t="s">
        <v>802</v>
      </c>
      <c r="E3721" s="4" t="s">
        <v>803</v>
      </c>
      <c r="F3721" s="4" t="s">
        <v>207</v>
      </c>
      <c r="G3721" s="4" t="s">
        <v>208</v>
      </c>
      <c r="H3721" s="12"/>
      <c r="I3721" s="12"/>
      <c r="J3721" s="12"/>
      <c r="K3721" s="12"/>
      <c r="L3721" s="12"/>
      <c r="M3721" s="12"/>
      <c r="N3721" s="12"/>
      <c r="O3721" s="12"/>
      <c r="P3721" s="12"/>
      <c r="Q3721" s="11">
        <v>684.37</v>
      </c>
      <c r="R3721" s="12"/>
      <c r="S3721" s="12"/>
      <c r="T3721" s="10">
        <v>684.37</v>
      </c>
    </row>
    <row r="3722" spans="1:20" ht="15.75" thickBot="1" x14ac:dyDescent="0.3">
      <c r="A3722" s="4" t="s">
        <v>793</v>
      </c>
      <c r="B3722" s="4" t="s">
        <v>221</v>
      </c>
      <c r="C3722" s="4" t="s">
        <v>222</v>
      </c>
      <c r="D3722" s="4" t="s">
        <v>802</v>
      </c>
      <c r="E3722" s="4" t="s">
        <v>803</v>
      </c>
      <c r="F3722" s="4" t="s">
        <v>71</v>
      </c>
      <c r="G3722" s="4" t="s">
        <v>72</v>
      </c>
      <c r="H3722" s="9">
        <v>4948.05</v>
      </c>
      <c r="I3722" s="9">
        <v>5864.88</v>
      </c>
      <c r="J3722" s="9">
        <v>5201.41</v>
      </c>
      <c r="K3722" s="9">
        <v>5634.83</v>
      </c>
      <c r="L3722" s="9">
        <v>4637.6000000000004</v>
      </c>
      <c r="M3722" s="9">
        <v>8204.02</v>
      </c>
      <c r="N3722" s="9">
        <v>6133.58</v>
      </c>
      <c r="O3722" s="9">
        <v>8998.7000000000007</v>
      </c>
      <c r="P3722" s="9">
        <v>8045.61</v>
      </c>
      <c r="Q3722" s="9">
        <v>8479.73</v>
      </c>
      <c r="R3722" s="9">
        <v>3646</v>
      </c>
      <c r="S3722" s="9">
        <v>8232.83</v>
      </c>
      <c r="T3722" s="10">
        <v>78027.240000000005</v>
      </c>
    </row>
    <row r="3723" spans="1:20" ht="15.75" thickBot="1" x14ac:dyDescent="0.3">
      <c r="A3723" s="4" t="s">
        <v>793</v>
      </c>
      <c r="B3723" s="4" t="s">
        <v>221</v>
      </c>
      <c r="C3723" s="4" t="s">
        <v>222</v>
      </c>
      <c r="D3723" s="4" t="s">
        <v>802</v>
      </c>
      <c r="E3723" s="4" t="s">
        <v>803</v>
      </c>
      <c r="F3723" s="4" t="s">
        <v>412</v>
      </c>
      <c r="G3723" s="4" t="s">
        <v>413</v>
      </c>
      <c r="H3723" s="12"/>
      <c r="I3723" s="11">
        <v>2073.6</v>
      </c>
      <c r="J3723" s="11">
        <v>11899.13</v>
      </c>
      <c r="K3723" s="15">
        <v>0</v>
      </c>
      <c r="L3723" s="12"/>
      <c r="M3723" s="12"/>
      <c r="N3723" s="11">
        <v>7028.36</v>
      </c>
      <c r="O3723" s="12"/>
      <c r="P3723" s="12"/>
      <c r="Q3723" s="11">
        <v>1769.28</v>
      </c>
      <c r="R3723" s="11">
        <v>13193.68</v>
      </c>
      <c r="S3723" s="11">
        <v>-7417</v>
      </c>
      <c r="T3723" s="10">
        <v>28547.05</v>
      </c>
    </row>
    <row r="3724" spans="1:20" ht="15.75" thickBot="1" x14ac:dyDescent="0.3">
      <c r="A3724" s="4" t="s">
        <v>793</v>
      </c>
      <c r="B3724" s="4" t="s">
        <v>221</v>
      </c>
      <c r="C3724" s="4" t="s">
        <v>222</v>
      </c>
      <c r="D3724" s="4" t="s">
        <v>802</v>
      </c>
      <c r="E3724" s="4" t="s">
        <v>803</v>
      </c>
      <c r="F3724" s="4" t="s">
        <v>679</v>
      </c>
      <c r="G3724" s="4" t="s">
        <v>680</v>
      </c>
      <c r="H3724" s="9">
        <v>468</v>
      </c>
      <c r="I3724" s="8"/>
      <c r="J3724" s="8"/>
      <c r="K3724" s="8"/>
      <c r="L3724" s="8"/>
      <c r="M3724" s="8"/>
      <c r="N3724" s="8"/>
      <c r="O3724" s="8"/>
      <c r="P3724" s="8"/>
      <c r="Q3724" s="8"/>
      <c r="R3724" s="8"/>
      <c r="S3724" s="8"/>
      <c r="T3724" s="10">
        <v>468</v>
      </c>
    </row>
    <row r="3725" spans="1:20" ht="15.75" thickBot="1" x14ac:dyDescent="0.3">
      <c r="A3725" s="4" t="s">
        <v>793</v>
      </c>
      <c r="B3725" s="4" t="s">
        <v>221</v>
      </c>
      <c r="C3725" s="4" t="s">
        <v>222</v>
      </c>
      <c r="D3725" s="4" t="s">
        <v>802</v>
      </c>
      <c r="E3725" s="4" t="s">
        <v>803</v>
      </c>
      <c r="F3725" s="4" t="s">
        <v>102</v>
      </c>
      <c r="G3725" s="4" t="s">
        <v>103</v>
      </c>
      <c r="H3725" s="11">
        <v>13580</v>
      </c>
      <c r="I3725" s="11">
        <v>16385.5</v>
      </c>
      <c r="J3725" s="11">
        <v>6356.51</v>
      </c>
      <c r="K3725" s="12"/>
      <c r="L3725" s="11">
        <v>3703</v>
      </c>
      <c r="M3725" s="11">
        <v>5708</v>
      </c>
      <c r="N3725" s="11">
        <v>5948</v>
      </c>
      <c r="O3725" s="11">
        <v>14528.25</v>
      </c>
      <c r="P3725" s="11">
        <v>8833</v>
      </c>
      <c r="Q3725" s="11">
        <v>10179.25</v>
      </c>
      <c r="R3725" s="11">
        <v>1670</v>
      </c>
      <c r="S3725" s="11">
        <v>512.5</v>
      </c>
      <c r="T3725" s="10">
        <v>87404.01</v>
      </c>
    </row>
    <row r="3726" spans="1:20" ht="15.75" thickBot="1" x14ac:dyDescent="0.3">
      <c r="A3726" s="4" t="s">
        <v>793</v>
      </c>
      <c r="B3726" s="4" t="s">
        <v>221</v>
      </c>
      <c r="C3726" s="4" t="s">
        <v>222</v>
      </c>
      <c r="D3726" s="4" t="s">
        <v>802</v>
      </c>
      <c r="E3726" s="4" t="s">
        <v>803</v>
      </c>
      <c r="F3726" s="4" t="s">
        <v>495</v>
      </c>
      <c r="G3726" s="4" t="s">
        <v>496</v>
      </c>
      <c r="H3726" s="8"/>
      <c r="I3726" s="9">
        <v>468</v>
      </c>
      <c r="J3726" s="9">
        <v>468</v>
      </c>
      <c r="K3726" s="9">
        <v>468</v>
      </c>
      <c r="L3726" s="9">
        <v>468</v>
      </c>
      <c r="M3726" s="9">
        <v>468</v>
      </c>
      <c r="N3726" s="9">
        <v>1509.75</v>
      </c>
      <c r="O3726" s="9">
        <v>468</v>
      </c>
      <c r="P3726" s="8"/>
      <c r="Q3726" s="9">
        <v>468</v>
      </c>
      <c r="R3726" s="9">
        <v>468</v>
      </c>
      <c r="S3726" s="9">
        <v>468</v>
      </c>
      <c r="T3726" s="10">
        <v>5721.75</v>
      </c>
    </row>
    <row r="3727" spans="1:20" ht="15.75" thickBot="1" x14ac:dyDescent="0.3">
      <c r="A3727" s="4" t="s">
        <v>793</v>
      </c>
      <c r="B3727" s="4" t="s">
        <v>221</v>
      </c>
      <c r="C3727" s="4" t="s">
        <v>222</v>
      </c>
      <c r="D3727" s="4" t="s">
        <v>802</v>
      </c>
      <c r="E3727" s="4" t="s">
        <v>803</v>
      </c>
      <c r="F3727" s="4" t="s">
        <v>144</v>
      </c>
      <c r="G3727" s="4" t="s">
        <v>145</v>
      </c>
      <c r="H3727" s="12"/>
      <c r="I3727" s="12"/>
      <c r="J3727" s="12"/>
      <c r="K3727" s="12"/>
      <c r="L3727" s="12"/>
      <c r="M3727" s="12"/>
      <c r="N3727" s="12"/>
      <c r="O3727" s="11">
        <v>74.25</v>
      </c>
      <c r="P3727" s="12"/>
      <c r="Q3727" s="12"/>
      <c r="R3727" s="12"/>
      <c r="S3727" s="12"/>
      <c r="T3727" s="10">
        <v>74.25</v>
      </c>
    </row>
    <row r="3728" spans="1:20" ht="15.75" thickBot="1" x14ac:dyDescent="0.3">
      <c r="A3728" s="4" t="s">
        <v>793</v>
      </c>
      <c r="B3728" s="4" t="s">
        <v>221</v>
      </c>
      <c r="C3728" s="4" t="s">
        <v>222</v>
      </c>
      <c r="D3728" s="4" t="s">
        <v>804</v>
      </c>
      <c r="E3728" s="4" t="s">
        <v>805</v>
      </c>
      <c r="F3728" s="4" t="s">
        <v>102</v>
      </c>
      <c r="G3728" s="4" t="s">
        <v>103</v>
      </c>
      <c r="H3728" s="8"/>
      <c r="I3728" s="9">
        <v>195000</v>
      </c>
      <c r="J3728" s="8"/>
      <c r="K3728" s="9">
        <v>105000</v>
      </c>
      <c r="L3728" s="8"/>
      <c r="M3728" s="8"/>
      <c r="N3728" s="8"/>
      <c r="O3728" s="8"/>
      <c r="P3728" s="8"/>
      <c r="Q3728" s="8"/>
      <c r="R3728" s="8"/>
      <c r="S3728" s="8"/>
      <c r="T3728" s="10">
        <v>300000</v>
      </c>
    </row>
    <row r="3729" spans="1:20" ht="15.75" thickBot="1" x14ac:dyDescent="0.3">
      <c r="A3729" s="4" t="s">
        <v>793</v>
      </c>
      <c r="B3729" s="4" t="s">
        <v>221</v>
      </c>
      <c r="C3729" s="4" t="s">
        <v>222</v>
      </c>
      <c r="D3729" s="4" t="s">
        <v>804</v>
      </c>
      <c r="E3729" s="4" t="s">
        <v>805</v>
      </c>
      <c r="F3729" s="4" t="s">
        <v>495</v>
      </c>
      <c r="G3729" s="4" t="s">
        <v>496</v>
      </c>
      <c r="H3729" s="12"/>
      <c r="I3729" s="11">
        <v>70890</v>
      </c>
      <c r="J3729" s="12"/>
      <c r="K3729" s="12"/>
      <c r="L3729" s="11">
        <v>66400</v>
      </c>
      <c r="M3729" s="11">
        <v>66400</v>
      </c>
      <c r="N3729" s="12"/>
      <c r="O3729" s="11">
        <v>9666</v>
      </c>
      <c r="P3729" s="11">
        <v>72754</v>
      </c>
      <c r="Q3729" s="11">
        <v>72754</v>
      </c>
      <c r="R3729" s="11">
        <v>51159</v>
      </c>
      <c r="S3729" s="11">
        <v>17290</v>
      </c>
      <c r="T3729" s="10">
        <v>427313</v>
      </c>
    </row>
    <row r="3730" spans="1:20" ht="15.75" thickBot="1" x14ac:dyDescent="0.3">
      <c r="A3730" s="4" t="s">
        <v>793</v>
      </c>
      <c r="B3730" s="4" t="s">
        <v>221</v>
      </c>
      <c r="C3730" s="4" t="s">
        <v>222</v>
      </c>
      <c r="D3730" s="4" t="s">
        <v>806</v>
      </c>
      <c r="E3730" s="4" t="s">
        <v>807</v>
      </c>
      <c r="F3730" s="4" t="s">
        <v>110</v>
      </c>
      <c r="G3730" s="4" t="s">
        <v>111</v>
      </c>
      <c r="H3730" s="9">
        <v>9383.5300000000007</v>
      </c>
      <c r="I3730" s="9">
        <v>11010.82</v>
      </c>
      <c r="J3730" s="9">
        <v>9397.57</v>
      </c>
      <c r="K3730" s="9">
        <v>11094.16</v>
      </c>
      <c r="L3730" s="9">
        <v>8972.89</v>
      </c>
      <c r="M3730" s="9">
        <v>9996.07</v>
      </c>
      <c r="N3730" s="9">
        <v>10046.1</v>
      </c>
      <c r="O3730" s="9">
        <v>9834.64</v>
      </c>
      <c r="P3730" s="9">
        <v>8299.9500000000007</v>
      </c>
      <c r="Q3730" s="9">
        <v>10754.84</v>
      </c>
      <c r="R3730" s="9">
        <v>9430.11</v>
      </c>
      <c r="S3730" s="9">
        <v>8158.48</v>
      </c>
      <c r="T3730" s="10">
        <v>116379.16</v>
      </c>
    </row>
    <row r="3731" spans="1:20" ht="15.75" thickBot="1" x14ac:dyDescent="0.3">
      <c r="A3731" s="4" t="s">
        <v>793</v>
      </c>
      <c r="B3731" s="4" t="s">
        <v>221</v>
      </c>
      <c r="C3731" s="4" t="s">
        <v>222</v>
      </c>
      <c r="D3731" s="4" t="s">
        <v>806</v>
      </c>
      <c r="E3731" s="4" t="s">
        <v>807</v>
      </c>
      <c r="F3731" s="4" t="s">
        <v>88</v>
      </c>
      <c r="G3731" s="4" t="s">
        <v>89</v>
      </c>
      <c r="H3731" s="11">
        <v>1483.17</v>
      </c>
      <c r="I3731" s="11">
        <v>1483.16</v>
      </c>
      <c r="J3731" s="11">
        <v>1494.4</v>
      </c>
      <c r="K3731" s="11">
        <v>1494.38</v>
      </c>
      <c r="L3731" s="11">
        <v>1494.38</v>
      </c>
      <c r="M3731" s="11">
        <v>1494.39</v>
      </c>
      <c r="N3731" s="11">
        <v>1494.38</v>
      </c>
      <c r="O3731" s="11">
        <v>1494.39</v>
      </c>
      <c r="P3731" s="11">
        <v>1494.41</v>
      </c>
      <c r="Q3731" s="11">
        <v>1494.38</v>
      </c>
      <c r="R3731" s="11">
        <v>1494.38</v>
      </c>
      <c r="S3731" s="11">
        <v>1494.39</v>
      </c>
      <c r="T3731" s="10">
        <v>17910.21</v>
      </c>
    </row>
    <row r="3732" spans="1:20" ht="15.75" thickBot="1" x14ac:dyDescent="0.3">
      <c r="A3732" s="4" t="s">
        <v>793</v>
      </c>
      <c r="B3732" s="4" t="s">
        <v>221</v>
      </c>
      <c r="C3732" s="4" t="s">
        <v>222</v>
      </c>
      <c r="D3732" s="4" t="s">
        <v>806</v>
      </c>
      <c r="E3732" s="4" t="s">
        <v>807</v>
      </c>
      <c r="F3732" s="4" t="s">
        <v>90</v>
      </c>
      <c r="G3732" s="4" t="s">
        <v>91</v>
      </c>
      <c r="H3732" s="9">
        <v>5761.94</v>
      </c>
      <c r="I3732" s="9">
        <v>5761.96</v>
      </c>
      <c r="J3732" s="9">
        <v>5805.6</v>
      </c>
      <c r="K3732" s="9">
        <v>5805.58</v>
      </c>
      <c r="L3732" s="9">
        <v>5805.58</v>
      </c>
      <c r="M3732" s="9">
        <v>5805.58</v>
      </c>
      <c r="N3732" s="9">
        <v>5805.57</v>
      </c>
      <c r="O3732" s="9">
        <v>5805.58</v>
      </c>
      <c r="P3732" s="9">
        <v>5805.56</v>
      </c>
      <c r="Q3732" s="9">
        <v>5805.58</v>
      </c>
      <c r="R3732" s="9">
        <v>5805.57</v>
      </c>
      <c r="S3732" s="9">
        <v>5805.57</v>
      </c>
      <c r="T3732" s="10">
        <v>69579.67</v>
      </c>
    </row>
    <row r="3733" spans="1:20" ht="15.75" thickBot="1" x14ac:dyDescent="0.3">
      <c r="A3733" s="4" t="s">
        <v>793</v>
      </c>
      <c r="B3733" s="4" t="s">
        <v>221</v>
      </c>
      <c r="C3733" s="4" t="s">
        <v>222</v>
      </c>
      <c r="D3733" s="4" t="s">
        <v>806</v>
      </c>
      <c r="E3733" s="4" t="s">
        <v>807</v>
      </c>
      <c r="F3733" s="4" t="s">
        <v>312</v>
      </c>
      <c r="G3733" s="4" t="s">
        <v>313</v>
      </c>
      <c r="H3733" s="12"/>
      <c r="I3733" s="11">
        <v>583.4</v>
      </c>
      <c r="J3733" s="12"/>
      <c r="K3733" s="12"/>
      <c r="L3733" s="12"/>
      <c r="M3733" s="12"/>
      <c r="N3733" s="12"/>
      <c r="O3733" s="12"/>
      <c r="P3733" s="12"/>
      <c r="Q3733" s="12"/>
      <c r="R3733" s="12"/>
      <c r="S3733" s="12"/>
      <c r="T3733" s="10">
        <v>583.4</v>
      </c>
    </row>
    <row r="3734" spans="1:20" ht="15.75" thickBot="1" x14ac:dyDescent="0.3">
      <c r="A3734" s="4" t="s">
        <v>793</v>
      </c>
      <c r="B3734" s="4" t="s">
        <v>221</v>
      </c>
      <c r="C3734" s="4" t="s">
        <v>222</v>
      </c>
      <c r="D3734" s="4" t="s">
        <v>806</v>
      </c>
      <c r="E3734" s="4" t="s">
        <v>807</v>
      </c>
      <c r="F3734" s="4" t="s">
        <v>71</v>
      </c>
      <c r="G3734" s="4" t="s">
        <v>72</v>
      </c>
      <c r="H3734" s="8"/>
      <c r="I3734" s="8"/>
      <c r="J3734" s="8"/>
      <c r="K3734" s="8"/>
      <c r="L3734" s="8"/>
      <c r="M3734" s="8"/>
      <c r="N3734" s="8"/>
      <c r="O3734" s="9">
        <v>20400</v>
      </c>
      <c r="P3734" s="9">
        <v>1856.78</v>
      </c>
      <c r="Q3734" s="8"/>
      <c r="R3734" s="8"/>
      <c r="S3734" s="8"/>
      <c r="T3734" s="10">
        <v>22256.78</v>
      </c>
    </row>
    <row r="3735" spans="1:20" ht="15.75" thickBot="1" x14ac:dyDescent="0.3">
      <c r="A3735" s="4" t="s">
        <v>793</v>
      </c>
      <c r="B3735" s="4" t="s">
        <v>221</v>
      </c>
      <c r="C3735" s="4" t="s">
        <v>222</v>
      </c>
      <c r="D3735" s="4" t="s">
        <v>806</v>
      </c>
      <c r="E3735" s="4" t="s">
        <v>807</v>
      </c>
      <c r="F3735" s="4" t="s">
        <v>412</v>
      </c>
      <c r="G3735" s="4" t="s">
        <v>413</v>
      </c>
      <c r="H3735" s="12"/>
      <c r="I3735" s="12"/>
      <c r="J3735" s="12"/>
      <c r="K3735" s="12"/>
      <c r="L3735" s="11">
        <v>7630.78</v>
      </c>
      <c r="M3735" s="12"/>
      <c r="N3735" s="12"/>
      <c r="O3735" s="11">
        <v>23324</v>
      </c>
      <c r="P3735" s="12"/>
      <c r="Q3735" s="11">
        <v>14628</v>
      </c>
      <c r="R3735" s="11">
        <v>706</v>
      </c>
      <c r="S3735" s="12"/>
      <c r="T3735" s="10">
        <v>46288.78</v>
      </c>
    </row>
    <row r="3736" spans="1:20" ht="15.75" thickBot="1" x14ac:dyDescent="0.3">
      <c r="A3736" s="4" t="s">
        <v>793</v>
      </c>
      <c r="B3736" s="4" t="s">
        <v>221</v>
      </c>
      <c r="C3736" s="4" t="s">
        <v>222</v>
      </c>
      <c r="D3736" s="4" t="s">
        <v>806</v>
      </c>
      <c r="E3736" s="4" t="s">
        <v>807</v>
      </c>
      <c r="F3736" s="4" t="s">
        <v>130</v>
      </c>
      <c r="G3736" s="4" t="s">
        <v>131</v>
      </c>
      <c r="H3736" s="8"/>
      <c r="I3736" s="8"/>
      <c r="J3736" s="8"/>
      <c r="K3736" s="8"/>
      <c r="L3736" s="8"/>
      <c r="M3736" s="8"/>
      <c r="N3736" s="8"/>
      <c r="O3736" s="8"/>
      <c r="P3736" s="8"/>
      <c r="Q3736" s="9">
        <v>95.77</v>
      </c>
      <c r="R3736" s="8"/>
      <c r="S3736" s="8"/>
      <c r="T3736" s="10">
        <v>95.77</v>
      </c>
    </row>
    <row r="3737" spans="1:20" ht="15.75" thickBot="1" x14ac:dyDescent="0.3">
      <c r="A3737" s="4" t="s">
        <v>793</v>
      </c>
      <c r="B3737" s="4" t="s">
        <v>221</v>
      </c>
      <c r="C3737" s="4" t="s">
        <v>222</v>
      </c>
      <c r="D3737" s="4" t="s">
        <v>806</v>
      </c>
      <c r="E3737" s="4" t="s">
        <v>807</v>
      </c>
      <c r="F3737" s="4" t="s">
        <v>102</v>
      </c>
      <c r="G3737" s="4" t="s">
        <v>103</v>
      </c>
      <c r="H3737" s="11">
        <v>25583.4</v>
      </c>
      <c r="I3737" s="11">
        <v>11892.83</v>
      </c>
      <c r="J3737" s="11">
        <v>22555</v>
      </c>
      <c r="K3737" s="11">
        <v>103800</v>
      </c>
      <c r="L3737" s="11">
        <v>103158.25</v>
      </c>
      <c r="M3737" s="11">
        <v>28750</v>
      </c>
      <c r="N3737" s="12"/>
      <c r="O3737" s="11">
        <v>34218.44</v>
      </c>
      <c r="P3737" s="11">
        <v>8800</v>
      </c>
      <c r="Q3737" s="11">
        <v>1188.76</v>
      </c>
      <c r="R3737" s="11">
        <v>52</v>
      </c>
      <c r="S3737" s="11">
        <v>2093</v>
      </c>
      <c r="T3737" s="10">
        <v>342091.68</v>
      </c>
    </row>
    <row r="3738" spans="1:20" ht="15.75" thickBot="1" x14ac:dyDescent="0.3">
      <c r="A3738" s="4" t="s">
        <v>793</v>
      </c>
      <c r="B3738" s="4" t="s">
        <v>221</v>
      </c>
      <c r="C3738" s="4" t="s">
        <v>222</v>
      </c>
      <c r="D3738" s="4" t="s">
        <v>806</v>
      </c>
      <c r="E3738" s="4" t="s">
        <v>807</v>
      </c>
      <c r="F3738" s="4" t="s">
        <v>495</v>
      </c>
      <c r="G3738" s="4" t="s">
        <v>496</v>
      </c>
      <c r="H3738" s="9">
        <v>695.75</v>
      </c>
      <c r="I3738" s="9">
        <v>29918.75</v>
      </c>
      <c r="J3738" s="9">
        <v>20139.75</v>
      </c>
      <c r="K3738" s="9">
        <v>125</v>
      </c>
      <c r="L3738" s="9">
        <v>33169</v>
      </c>
      <c r="M3738" s="9">
        <v>33864.75</v>
      </c>
      <c r="N3738" s="8"/>
      <c r="O3738" s="9">
        <v>500</v>
      </c>
      <c r="P3738" s="9">
        <v>28084.25</v>
      </c>
      <c r="Q3738" s="9">
        <v>28734</v>
      </c>
      <c r="R3738" s="9">
        <v>27038.33</v>
      </c>
      <c r="S3738" s="9">
        <v>31405</v>
      </c>
      <c r="T3738" s="10">
        <v>233674.58</v>
      </c>
    </row>
    <row r="3739" spans="1:20" ht="15.75" thickBot="1" x14ac:dyDescent="0.3">
      <c r="A3739" s="4" t="s">
        <v>793</v>
      </c>
      <c r="B3739" s="4" t="s">
        <v>221</v>
      </c>
      <c r="C3739" s="4" t="s">
        <v>222</v>
      </c>
      <c r="D3739" s="4" t="s">
        <v>806</v>
      </c>
      <c r="E3739" s="4" t="s">
        <v>807</v>
      </c>
      <c r="F3739" s="4" t="s">
        <v>359</v>
      </c>
      <c r="G3739" s="4" t="s">
        <v>360</v>
      </c>
      <c r="H3739" s="12"/>
      <c r="I3739" s="12"/>
      <c r="J3739" s="12"/>
      <c r="K3739" s="12"/>
      <c r="L3739" s="12"/>
      <c r="M3739" s="12"/>
      <c r="N3739" s="12"/>
      <c r="O3739" s="12"/>
      <c r="P3739" s="12"/>
      <c r="Q3739" s="11">
        <v>28.87</v>
      </c>
      <c r="R3739" s="12"/>
      <c r="S3739" s="12"/>
      <c r="T3739" s="10">
        <v>28.87</v>
      </c>
    </row>
    <row r="3740" spans="1:20" ht="15.75" thickBot="1" x14ac:dyDescent="0.3">
      <c r="A3740" s="4" t="s">
        <v>808</v>
      </c>
      <c r="B3740" s="4" t="s">
        <v>209</v>
      </c>
      <c r="C3740" s="4" t="s">
        <v>210</v>
      </c>
      <c r="D3740" s="4" t="s">
        <v>809</v>
      </c>
      <c r="E3740" s="4" t="s">
        <v>810</v>
      </c>
      <c r="F3740" s="4" t="s">
        <v>92</v>
      </c>
      <c r="G3740" s="4" t="s">
        <v>93</v>
      </c>
      <c r="H3740" s="8"/>
      <c r="I3740" s="8"/>
      <c r="J3740" s="8"/>
      <c r="K3740" s="9">
        <v>121.69</v>
      </c>
      <c r="L3740" s="8"/>
      <c r="M3740" s="8"/>
      <c r="N3740" s="8"/>
      <c r="O3740" s="8"/>
      <c r="P3740" s="8"/>
      <c r="Q3740" s="8"/>
      <c r="R3740" s="8"/>
      <c r="S3740" s="8"/>
      <c r="T3740" s="10">
        <v>121.69</v>
      </c>
    </row>
    <row r="3741" spans="1:20" ht="15.75" thickBot="1" x14ac:dyDescent="0.3">
      <c r="A3741" s="4" t="s">
        <v>808</v>
      </c>
      <c r="B3741" s="4" t="s">
        <v>706</v>
      </c>
      <c r="C3741" s="4" t="s">
        <v>707</v>
      </c>
      <c r="D3741" s="4" t="s">
        <v>809</v>
      </c>
      <c r="E3741" s="4" t="s">
        <v>810</v>
      </c>
      <c r="F3741" s="4" t="s">
        <v>86</v>
      </c>
      <c r="G3741" s="4" t="s">
        <v>87</v>
      </c>
      <c r="H3741" s="11">
        <v>8102.46</v>
      </c>
      <c r="I3741" s="11">
        <v>6697.96</v>
      </c>
      <c r="J3741" s="11">
        <v>8123.48</v>
      </c>
      <c r="K3741" s="11">
        <v>7631.94</v>
      </c>
      <c r="L3741" s="11">
        <v>7017.84</v>
      </c>
      <c r="M3741" s="11">
        <v>7789.58</v>
      </c>
      <c r="N3741" s="11">
        <v>7717.19</v>
      </c>
      <c r="O3741" s="11">
        <v>8511.07</v>
      </c>
      <c r="P3741" s="11">
        <v>6117.7</v>
      </c>
      <c r="Q3741" s="11">
        <v>8592.7999999999993</v>
      </c>
      <c r="R3741" s="11">
        <v>8219.2000000000007</v>
      </c>
      <c r="S3741" s="11">
        <v>4821.13</v>
      </c>
      <c r="T3741" s="10">
        <v>89342.35</v>
      </c>
    </row>
    <row r="3742" spans="1:20" ht="15.75" thickBot="1" x14ac:dyDescent="0.3">
      <c r="A3742" s="4" t="s">
        <v>808</v>
      </c>
      <c r="B3742" s="4" t="s">
        <v>706</v>
      </c>
      <c r="C3742" s="4" t="s">
        <v>707</v>
      </c>
      <c r="D3742" s="4" t="s">
        <v>809</v>
      </c>
      <c r="E3742" s="4" t="s">
        <v>810</v>
      </c>
      <c r="F3742" s="4" t="s">
        <v>116</v>
      </c>
      <c r="G3742" s="4" t="s">
        <v>117</v>
      </c>
      <c r="H3742" s="9">
        <v>87.57</v>
      </c>
      <c r="I3742" s="9">
        <v>160.26</v>
      </c>
      <c r="J3742" s="9">
        <v>233.8</v>
      </c>
      <c r="K3742" s="9">
        <v>171.61</v>
      </c>
      <c r="L3742" s="9">
        <v>67.41</v>
      </c>
      <c r="M3742" s="9">
        <v>102.45</v>
      </c>
      <c r="N3742" s="9">
        <v>155.85</v>
      </c>
      <c r="O3742" s="9">
        <v>255.73</v>
      </c>
      <c r="P3742" s="9">
        <v>148.87</v>
      </c>
      <c r="Q3742" s="9">
        <v>306.49</v>
      </c>
      <c r="R3742" s="9">
        <v>192.63</v>
      </c>
      <c r="S3742" s="9">
        <v>123.83</v>
      </c>
      <c r="T3742" s="10">
        <v>2006.5</v>
      </c>
    </row>
    <row r="3743" spans="1:20" ht="15.75" thickBot="1" x14ac:dyDescent="0.3">
      <c r="A3743" s="4" t="s">
        <v>808</v>
      </c>
      <c r="B3743" s="4" t="s">
        <v>706</v>
      </c>
      <c r="C3743" s="4" t="s">
        <v>707</v>
      </c>
      <c r="D3743" s="4" t="s">
        <v>809</v>
      </c>
      <c r="E3743" s="4" t="s">
        <v>810</v>
      </c>
      <c r="F3743" s="4" t="s">
        <v>88</v>
      </c>
      <c r="G3743" s="4" t="s">
        <v>89</v>
      </c>
      <c r="H3743" s="11">
        <v>1157.4000000000001</v>
      </c>
      <c r="I3743" s="11">
        <v>1006.42</v>
      </c>
      <c r="J3743" s="11">
        <v>1107.05</v>
      </c>
      <c r="K3743" s="11">
        <v>1056.77</v>
      </c>
      <c r="L3743" s="11">
        <v>1157.25</v>
      </c>
      <c r="M3743" s="11">
        <v>1056.8</v>
      </c>
      <c r="N3743" s="11">
        <v>1107.01</v>
      </c>
      <c r="O3743" s="11">
        <v>1157.42</v>
      </c>
      <c r="P3743" s="11">
        <v>1006.4</v>
      </c>
      <c r="Q3743" s="11">
        <v>1157.4000000000001</v>
      </c>
      <c r="R3743" s="11">
        <v>1107</v>
      </c>
      <c r="S3743" s="11">
        <v>1088.5999999999999</v>
      </c>
      <c r="T3743" s="10">
        <v>13165.52</v>
      </c>
    </row>
    <row r="3744" spans="1:20" ht="15.75" thickBot="1" x14ac:dyDescent="0.3">
      <c r="A3744" s="4" t="s">
        <v>808</v>
      </c>
      <c r="B3744" s="4" t="s">
        <v>706</v>
      </c>
      <c r="C3744" s="4" t="s">
        <v>707</v>
      </c>
      <c r="D3744" s="4" t="s">
        <v>809</v>
      </c>
      <c r="E3744" s="4" t="s">
        <v>810</v>
      </c>
      <c r="F3744" s="4" t="s">
        <v>90</v>
      </c>
      <c r="G3744" s="4" t="s">
        <v>91</v>
      </c>
      <c r="H3744" s="9">
        <v>4511</v>
      </c>
      <c r="I3744" s="9">
        <v>3936.33</v>
      </c>
      <c r="J3744" s="9">
        <v>4339.49</v>
      </c>
      <c r="K3744" s="9">
        <v>4133.6499999999996</v>
      </c>
      <c r="L3744" s="9">
        <v>4507.7</v>
      </c>
      <c r="M3744" s="9">
        <v>4122.2700000000004</v>
      </c>
      <c r="N3744" s="9">
        <v>4326.6400000000003</v>
      </c>
      <c r="O3744" s="9">
        <v>4538.66</v>
      </c>
      <c r="P3744" s="9">
        <v>3934.51</v>
      </c>
      <c r="Q3744" s="9">
        <v>4546.82</v>
      </c>
      <c r="R3744" s="9">
        <v>4332.6899999999996</v>
      </c>
      <c r="S3744" s="9">
        <v>4249.01</v>
      </c>
      <c r="T3744" s="10">
        <v>51478.77</v>
      </c>
    </row>
    <row r="3745" spans="1:20" ht="15.75" thickBot="1" x14ac:dyDescent="0.3">
      <c r="A3745" s="4" t="s">
        <v>808</v>
      </c>
      <c r="B3745" s="4" t="s">
        <v>706</v>
      </c>
      <c r="C3745" s="4" t="s">
        <v>707</v>
      </c>
      <c r="D3745" s="4" t="s">
        <v>809</v>
      </c>
      <c r="E3745" s="4" t="s">
        <v>810</v>
      </c>
      <c r="F3745" s="4" t="s">
        <v>118</v>
      </c>
      <c r="G3745" s="4" t="s">
        <v>119</v>
      </c>
      <c r="H3745" s="12"/>
      <c r="I3745" s="12"/>
      <c r="J3745" s="12"/>
      <c r="K3745" s="12"/>
      <c r="L3745" s="12"/>
      <c r="M3745" s="12"/>
      <c r="N3745" s="12"/>
      <c r="O3745" s="12"/>
      <c r="P3745" s="12"/>
      <c r="Q3745" s="12"/>
      <c r="R3745" s="12"/>
      <c r="S3745" s="11">
        <v>799</v>
      </c>
      <c r="T3745" s="10">
        <v>799</v>
      </c>
    </row>
    <row r="3746" spans="1:20" ht="15.75" thickBot="1" x14ac:dyDescent="0.3">
      <c r="A3746" s="4" t="s">
        <v>808</v>
      </c>
      <c r="B3746" s="4" t="s">
        <v>706</v>
      </c>
      <c r="C3746" s="4" t="s">
        <v>707</v>
      </c>
      <c r="D3746" s="4" t="s">
        <v>809</v>
      </c>
      <c r="E3746" s="4" t="s">
        <v>810</v>
      </c>
      <c r="F3746" s="4" t="s">
        <v>92</v>
      </c>
      <c r="G3746" s="4" t="s">
        <v>93</v>
      </c>
      <c r="H3746" s="8"/>
      <c r="I3746" s="9">
        <v>77.48</v>
      </c>
      <c r="J3746" s="9">
        <v>32.64</v>
      </c>
      <c r="K3746" s="8"/>
      <c r="L3746" s="9">
        <v>10.26</v>
      </c>
      <c r="M3746" s="8"/>
      <c r="N3746" s="8"/>
      <c r="O3746" s="9">
        <v>73.849999999999994</v>
      </c>
      <c r="P3746" s="8"/>
      <c r="Q3746" s="8"/>
      <c r="R3746" s="8"/>
      <c r="S3746" s="8"/>
      <c r="T3746" s="10">
        <v>194.23</v>
      </c>
    </row>
    <row r="3747" spans="1:20" ht="15.75" thickBot="1" x14ac:dyDescent="0.3">
      <c r="A3747" s="4" t="s">
        <v>808</v>
      </c>
      <c r="B3747" s="4" t="s">
        <v>706</v>
      </c>
      <c r="C3747" s="4" t="s">
        <v>707</v>
      </c>
      <c r="D3747" s="4" t="s">
        <v>809</v>
      </c>
      <c r="E3747" s="4" t="s">
        <v>810</v>
      </c>
      <c r="F3747" s="4" t="s">
        <v>312</v>
      </c>
      <c r="G3747" s="4" t="s">
        <v>313</v>
      </c>
      <c r="H3747" s="11">
        <v>4039.68</v>
      </c>
      <c r="I3747" s="11">
        <v>3321.6</v>
      </c>
      <c r="J3747" s="11">
        <v>3321.6</v>
      </c>
      <c r="K3747" s="11">
        <v>3321.6</v>
      </c>
      <c r="L3747" s="11">
        <v>2802.6</v>
      </c>
      <c r="M3747" s="12"/>
      <c r="N3747" s="11">
        <v>5570.6</v>
      </c>
      <c r="O3747" s="12"/>
      <c r="P3747" s="12"/>
      <c r="Q3747" s="12"/>
      <c r="R3747" s="12"/>
      <c r="S3747" s="12"/>
      <c r="T3747" s="10">
        <v>22377.68</v>
      </c>
    </row>
    <row r="3748" spans="1:20" ht="15.75" thickBot="1" x14ac:dyDescent="0.3">
      <c r="A3748" s="4" t="s">
        <v>808</v>
      </c>
      <c r="B3748" s="4" t="s">
        <v>706</v>
      </c>
      <c r="C3748" s="4" t="s">
        <v>707</v>
      </c>
      <c r="D3748" s="4" t="s">
        <v>809</v>
      </c>
      <c r="E3748" s="4" t="s">
        <v>810</v>
      </c>
      <c r="F3748" s="4" t="s">
        <v>44</v>
      </c>
      <c r="G3748" s="4" t="s">
        <v>45</v>
      </c>
      <c r="H3748" s="9">
        <v>72.63</v>
      </c>
      <c r="I3748" s="9">
        <v>26.28</v>
      </c>
      <c r="J3748" s="8"/>
      <c r="K3748" s="9">
        <v>204.37</v>
      </c>
      <c r="L3748" s="8"/>
      <c r="M3748" s="9">
        <v>24.23</v>
      </c>
      <c r="N3748" s="8"/>
      <c r="O3748" s="9">
        <v>24.51</v>
      </c>
      <c r="P3748" s="9">
        <v>159.78</v>
      </c>
      <c r="Q3748" s="9">
        <v>73.53</v>
      </c>
      <c r="R3748" s="9">
        <v>24.51</v>
      </c>
      <c r="S3748" s="9">
        <v>24.6</v>
      </c>
      <c r="T3748" s="10">
        <v>634.44000000000005</v>
      </c>
    </row>
    <row r="3749" spans="1:20" ht="15.75" thickBot="1" x14ac:dyDescent="0.3">
      <c r="A3749" s="4" t="s">
        <v>808</v>
      </c>
      <c r="B3749" s="4" t="s">
        <v>706</v>
      </c>
      <c r="C3749" s="4" t="s">
        <v>707</v>
      </c>
      <c r="D3749" s="4" t="s">
        <v>809</v>
      </c>
      <c r="E3749" s="4" t="s">
        <v>810</v>
      </c>
      <c r="F3749" s="4" t="s">
        <v>98</v>
      </c>
      <c r="G3749" s="4" t="s">
        <v>99</v>
      </c>
      <c r="H3749" s="11">
        <v>748.75</v>
      </c>
      <c r="I3749" s="11">
        <v>724.11</v>
      </c>
      <c r="J3749" s="11">
        <v>1016.38</v>
      </c>
      <c r="K3749" s="11">
        <v>740.64</v>
      </c>
      <c r="L3749" s="11">
        <v>413.03</v>
      </c>
      <c r="M3749" s="11">
        <v>954</v>
      </c>
      <c r="N3749" s="11">
        <v>617.94000000000005</v>
      </c>
      <c r="O3749" s="11">
        <v>1294.3499999999999</v>
      </c>
      <c r="P3749" s="11">
        <v>368.09</v>
      </c>
      <c r="Q3749" s="11">
        <v>882.06</v>
      </c>
      <c r="R3749" s="11">
        <v>569.41</v>
      </c>
      <c r="S3749" s="11">
        <v>3012.05</v>
      </c>
      <c r="T3749" s="10">
        <v>11340.81</v>
      </c>
    </row>
    <row r="3750" spans="1:20" ht="15.75" thickBot="1" x14ac:dyDescent="0.3">
      <c r="A3750" s="4" t="s">
        <v>808</v>
      </c>
      <c r="B3750" s="4" t="s">
        <v>706</v>
      </c>
      <c r="C3750" s="4" t="s">
        <v>707</v>
      </c>
      <c r="D3750" s="4" t="s">
        <v>809</v>
      </c>
      <c r="E3750" s="4" t="s">
        <v>810</v>
      </c>
      <c r="F3750" s="4" t="s">
        <v>412</v>
      </c>
      <c r="G3750" s="4" t="s">
        <v>413</v>
      </c>
      <c r="H3750" s="8"/>
      <c r="I3750" s="9">
        <v>67.03</v>
      </c>
      <c r="J3750" s="8"/>
      <c r="K3750" s="9">
        <v>63.02</v>
      </c>
      <c r="L3750" s="8"/>
      <c r="M3750" s="9">
        <v>132.76</v>
      </c>
      <c r="N3750" s="8"/>
      <c r="O3750" s="8"/>
      <c r="P3750" s="9">
        <v>67.72</v>
      </c>
      <c r="Q3750" s="8"/>
      <c r="R3750" s="9">
        <v>68.040000000000006</v>
      </c>
      <c r="S3750" s="9">
        <v>192.14</v>
      </c>
      <c r="T3750" s="10">
        <v>590.71</v>
      </c>
    </row>
    <row r="3751" spans="1:20" ht="15.75" thickBot="1" x14ac:dyDescent="0.3">
      <c r="A3751" s="4" t="s">
        <v>808</v>
      </c>
      <c r="B3751" s="4" t="s">
        <v>706</v>
      </c>
      <c r="C3751" s="4" t="s">
        <v>707</v>
      </c>
      <c r="D3751" s="4" t="s">
        <v>809</v>
      </c>
      <c r="E3751" s="4" t="s">
        <v>810</v>
      </c>
      <c r="F3751" s="4" t="s">
        <v>215</v>
      </c>
      <c r="G3751" s="4" t="s">
        <v>216</v>
      </c>
      <c r="H3751" s="12"/>
      <c r="I3751" s="12"/>
      <c r="J3751" s="11">
        <v>7.92</v>
      </c>
      <c r="K3751" s="11">
        <v>31.68</v>
      </c>
      <c r="L3751" s="11">
        <v>7.92</v>
      </c>
      <c r="M3751" s="12"/>
      <c r="N3751" s="12"/>
      <c r="O3751" s="12"/>
      <c r="P3751" s="12"/>
      <c r="Q3751" s="12"/>
      <c r="R3751" s="12"/>
      <c r="S3751" s="12"/>
      <c r="T3751" s="10">
        <v>47.52</v>
      </c>
    </row>
    <row r="3752" spans="1:20" ht="15.75" thickBot="1" x14ac:dyDescent="0.3">
      <c r="A3752" s="4" t="s">
        <v>808</v>
      </c>
      <c r="B3752" s="4" t="s">
        <v>706</v>
      </c>
      <c r="C3752" s="4" t="s">
        <v>707</v>
      </c>
      <c r="D3752" s="4" t="s">
        <v>809</v>
      </c>
      <c r="E3752" s="4" t="s">
        <v>810</v>
      </c>
      <c r="F3752" s="4" t="s">
        <v>130</v>
      </c>
      <c r="G3752" s="4" t="s">
        <v>131</v>
      </c>
      <c r="H3752" s="9">
        <v>8.5</v>
      </c>
      <c r="I3752" s="9">
        <v>249.57</v>
      </c>
      <c r="J3752" s="9">
        <v>352.65</v>
      </c>
      <c r="K3752" s="9">
        <v>92.33</v>
      </c>
      <c r="L3752" s="9">
        <v>394.03</v>
      </c>
      <c r="M3752" s="9">
        <v>36.5</v>
      </c>
      <c r="N3752" s="9">
        <v>156.79</v>
      </c>
      <c r="O3752" s="9">
        <v>112.12</v>
      </c>
      <c r="P3752" s="9">
        <v>121.57</v>
      </c>
      <c r="Q3752" s="9">
        <v>149.13999999999999</v>
      </c>
      <c r="R3752" s="9">
        <v>351.62</v>
      </c>
      <c r="S3752" s="9">
        <v>36.450000000000003</v>
      </c>
      <c r="T3752" s="10">
        <v>2061.27</v>
      </c>
    </row>
    <row r="3753" spans="1:20" ht="15.75" thickBot="1" x14ac:dyDescent="0.3">
      <c r="A3753" s="4" t="s">
        <v>808</v>
      </c>
      <c r="B3753" s="4" t="s">
        <v>706</v>
      </c>
      <c r="C3753" s="4" t="s">
        <v>707</v>
      </c>
      <c r="D3753" s="4" t="s">
        <v>809</v>
      </c>
      <c r="E3753" s="4" t="s">
        <v>810</v>
      </c>
      <c r="F3753" s="4" t="s">
        <v>715</v>
      </c>
      <c r="G3753" s="4" t="s">
        <v>716</v>
      </c>
      <c r="H3753" s="12"/>
      <c r="I3753" s="11">
        <v>100.69</v>
      </c>
      <c r="J3753" s="12"/>
      <c r="K3753" s="12"/>
      <c r="L3753" s="12"/>
      <c r="M3753" s="12"/>
      <c r="N3753" s="12"/>
      <c r="O3753" s="12"/>
      <c r="P3753" s="12"/>
      <c r="Q3753" s="11">
        <v>74.180000000000007</v>
      </c>
      <c r="R3753" s="11">
        <v>55.5</v>
      </c>
      <c r="S3753" s="12"/>
      <c r="T3753" s="10">
        <v>230.37</v>
      </c>
    </row>
    <row r="3754" spans="1:20" ht="15.75" thickBot="1" x14ac:dyDescent="0.3">
      <c r="A3754" s="4" t="s">
        <v>808</v>
      </c>
      <c r="B3754" s="4" t="s">
        <v>706</v>
      </c>
      <c r="C3754" s="4" t="s">
        <v>707</v>
      </c>
      <c r="D3754" s="4" t="s">
        <v>809</v>
      </c>
      <c r="E3754" s="4" t="s">
        <v>810</v>
      </c>
      <c r="F3754" s="4" t="s">
        <v>136</v>
      </c>
      <c r="G3754" s="4" t="s">
        <v>137</v>
      </c>
      <c r="H3754" s="13">
        <v>0</v>
      </c>
      <c r="I3754" s="9">
        <v>560</v>
      </c>
      <c r="J3754" s="8"/>
      <c r="K3754" s="9">
        <v>560</v>
      </c>
      <c r="L3754" s="8"/>
      <c r="M3754" s="8"/>
      <c r="N3754" s="9">
        <v>560</v>
      </c>
      <c r="O3754" s="8"/>
      <c r="P3754" s="8"/>
      <c r="Q3754" s="8"/>
      <c r="R3754" s="8"/>
      <c r="S3754" s="8"/>
      <c r="T3754" s="10">
        <v>1680</v>
      </c>
    </row>
    <row r="3755" spans="1:20" ht="15.75" thickBot="1" x14ac:dyDescent="0.3">
      <c r="A3755" s="4" t="s">
        <v>808</v>
      </c>
      <c r="B3755" s="4" t="s">
        <v>706</v>
      </c>
      <c r="C3755" s="4" t="s">
        <v>707</v>
      </c>
      <c r="D3755" s="4" t="s">
        <v>809</v>
      </c>
      <c r="E3755" s="4" t="s">
        <v>810</v>
      </c>
      <c r="F3755" s="4" t="s">
        <v>199</v>
      </c>
      <c r="G3755" s="4" t="s">
        <v>200</v>
      </c>
      <c r="H3755" s="12"/>
      <c r="I3755" s="12"/>
      <c r="J3755" s="12"/>
      <c r="K3755" s="12"/>
      <c r="L3755" s="12"/>
      <c r="M3755" s="12"/>
      <c r="N3755" s="12"/>
      <c r="O3755" s="11">
        <v>23</v>
      </c>
      <c r="P3755" s="12"/>
      <c r="Q3755" s="12"/>
      <c r="R3755" s="12"/>
      <c r="S3755" s="12"/>
      <c r="T3755" s="10">
        <v>23</v>
      </c>
    </row>
    <row r="3756" spans="1:20" ht="15.75" thickBot="1" x14ac:dyDescent="0.3">
      <c r="A3756" s="4" t="s">
        <v>808</v>
      </c>
      <c r="B3756" s="4" t="s">
        <v>706</v>
      </c>
      <c r="C3756" s="4" t="s">
        <v>707</v>
      </c>
      <c r="D3756" s="4" t="s">
        <v>809</v>
      </c>
      <c r="E3756" s="4" t="s">
        <v>810</v>
      </c>
      <c r="F3756" s="4" t="s">
        <v>414</v>
      </c>
      <c r="G3756" s="4" t="s">
        <v>415</v>
      </c>
      <c r="H3756" s="8"/>
      <c r="I3756" s="8"/>
      <c r="J3756" s="8"/>
      <c r="K3756" s="8"/>
      <c r="L3756" s="8"/>
      <c r="M3756" s="8"/>
      <c r="N3756" s="8"/>
      <c r="O3756" s="8"/>
      <c r="P3756" s="8"/>
      <c r="Q3756" s="8"/>
      <c r="R3756" s="8"/>
      <c r="S3756" s="9">
        <v>540</v>
      </c>
      <c r="T3756" s="10">
        <v>540</v>
      </c>
    </row>
    <row r="3757" spans="1:20" ht="15.75" thickBot="1" x14ac:dyDescent="0.3">
      <c r="A3757" s="4" t="s">
        <v>808</v>
      </c>
      <c r="B3757" s="4" t="s">
        <v>706</v>
      </c>
      <c r="C3757" s="4" t="s">
        <v>707</v>
      </c>
      <c r="D3757" s="4" t="s">
        <v>809</v>
      </c>
      <c r="E3757" s="4" t="s">
        <v>810</v>
      </c>
      <c r="F3757" s="4" t="s">
        <v>144</v>
      </c>
      <c r="G3757" s="4" t="s">
        <v>145</v>
      </c>
      <c r="H3757" s="11">
        <v>421.78</v>
      </c>
      <c r="I3757" s="11">
        <v>1053.43</v>
      </c>
      <c r="J3757" s="11">
        <v>487.13</v>
      </c>
      <c r="K3757" s="11">
        <v>213.91</v>
      </c>
      <c r="L3757" s="11">
        <v>917.37</v>
      </c>
      <c r="M3757" s="11">
        <v>313.83</v>
      </c>
      <c r="N3757" s="11">
        <v>137.51</v>
      </c>
      <c r="O3757" s="11">
        <v>376.3</v>
      </c>
      <c r="P3757" s="11">
        <v>533.19000000000005</v>
      </c>
      <c r="Q3757" s="11">
        <v>341.15</v>
      </c>
      <c r="R3757" s="11">
        <v>221.93</v>
      </c>
      <c r="S3757" s="11">
        <v>190.13</v>
      </c>
      <c r="T3757" s="10">
        <v>5207.66</v>
      </c>
    </row>
    <row r="3758" spans="1:20" ht="15.75" thickBot="1" x14ac:dyDescent="0.3">
      <c r="A3758" s="4" t="s">
        <v>808</v>
      </c>
      <c r="B3758" s="4" t="s">
        <v>706</v>
      </c>
      <c r="C3758" s="4" t="s">
        <v>707</v>
      </c>
      <c r="D3758" s="4" t="s">
        <v>809</v>
      </c>
      <c r="E3758" s="4" t="s">
        <v>810</v>
      </c>
      <c r="F3758" s="4" t="s">
        <v>217</v>
      </c>
      <c r="G3758" s="4" t="s">
        <v>218</v>
      </c>
      <c r="H3758" s="8"/>
      <c r="I3758" s="8"/>
      <c r="J3758" s="9">
        <v>2199.96</v>
      </c>
      <c r="K3758" s="8"/>
      <c r="L3758" s="8"/>
      <c r="M3758" s="8"/>
      <c r="N3758" s="8"/>
      <c r="O3758" s="8"/>
      <c r="P3758" s="8"/>
      <c r="Q3758" s="8"/>
      <c r="R3758" s="8"/>
      <c r="S3758" s="8"/>
      <c r="T3758" s="10">
        <v>2199.96</v>
      </c>
    </row>
    <row r="3759" spans="1:20" ht="15.75" thickBot="1" x14ac:dyDescent="0.3">
      <c r="A3759" s="4" t="s">
        <v>808</v>
      </c>
      <c r="B3759" s="4" t="s">
        <v>706</v>
      </c>
      <c r="C3759" s="4" t="s">
        <v>707</v>
      </c>
      <c r="D3759" s="4" t="s">
        <v>809</v>
      </c>
      <c r="E3759" s="4" t="s">
        <v>810</v>
      </c>
      <c r="F3759" s="4" t="s">
        <v>146</v>
      </c>
      <c r="G3759" s="4" t="s">
        <v>147</v>
      </c>
      <c r="H3759" s="12"/>
      <c r="I3759" s="12"/>
      <c r="J3759" s="12"/>
      <c r="K3759" s="12"/>
      <c r="L3759" s="12"/>
      <c r="M3759" s="12"/>
      <c r="N3759" s="12"/>
      <c r="O3759" s="12"/>
      <c r="P3759" s="12"/>
      <c r="Q3759" s="12"/>
      <c r="R3759" s="12"/>
      <c r="S3759" s="11">
        <v>2869.07</v>
      </c>
      <c r="T3759" s="10">
        <v>2869.07</v>
      </c>
    </row>
    <row r="3760" spans="1:20" ht="15.75" thickBot="1" x14ac:dyDescent="0.3">
      <c r="A3760" s="4" t="s">
        <v>808</v>
      </c>
      <c r="B3760" s="4" t="s">
        <v>706</v>
      </c>
      <c r="C3760" s="4" t="s">
        <v>707</v>
      </c>
      <c r="D3760" s="4" t="s">
        <v>809</v>
      </c>
      <c r="E3760" s="4" t="s">
        <v>810</v>
      </c>
      <c r="F3760" s="4" t="s">
        <v>150</v>
      </c>
      <c r="G3760" s="4" t="s">
        <v>151</v>
      </c>
      <c r="H3760" s="9">
        <v>164.48</v>
      </c>
      <c r="I3760" s="9">
        <v>14.98</v>
      </c>
      <c r="J3760" s="9">
        <v>113</v>
      </c>
      <c r="K3760" s="9">
        <v>67.55</v>
      </c>
      <c r="L3760" s="9">
        <v>98</v>
      </c>
      <c r="M3760" s="9">
        <v>129.47999999999999</v>
      </c>
      <c r="N3760" s="9">
        <v>59.99</v>
      </c>
      <c r="O3760" s="9">
        <v>92.99</v>
      </c>
      <c r="P3760" s="9">
        <v>258.83999999999997</v>
      </c>
      <c r="Q3760" s="9">
        <v>131.47999999999999</v>
      </c>
      <c r="R3760" s="9">
        <v>482.35</v>
      </c>
      <c r="S3760" s="9">
        <v>1022.98</v>
      </c>
      <c r="T3760" s="10">
        <v>2636.12</v>
      </c>
    </row>
    <row r="3761" spans="1:20" ht="15.75" thickBot="1" x14ac:dyDescent="0.3">
      <c r="A3761" s="4" t="s">
        <v>808</v>
      </c>
      <c r="B3761" s="4" t="s">
        <v>706</v>
      </c>
      <c r="C3761" s="4" t="s">
        <v>707</v>
      </c>
      <c r="D3761" s="4" t="s">
        <v>809</v>
      </c>
      <c r="E3761" s="4" t="s">
        <v>810</v>
      </c>
      <c r="F3761" s="4" t="s">
        <v>152</v>
      </c>
      <c r="G3761" s="4" t="s">
        <v>153</v>
      </c>
      <c r="H3761" s="15">
        <v>0</v>
      </c>
      <c r="I3761" s="12"/>
      <c r="J3761" s="11">
        <v>204.54</v>
      </c>
      <c r="K3761" s="11">
        <v>97.81</v>
      </c>
      <c r="L3761" s="11">
        <v>102.5</v>
      </c>
      <c r="M3761" s="12"/>
      <c r="N3761" s="12"/>
      <c r="O3761" s="11">
        <v>47.99</v>
      </c>
      <c r="P3761" s="11">
        <v>51.99</v>
      </c>
      <c r="Q3761" s="11">
        <v>30</v>
      </c>
      <c r="R3761" s="11">
        <v>35.97</v>
      </c>
      <c r="S3761" s="11">
        <v>833.07</v>
      </c>
      <c r="T3761" s="10">
        <v>1403.87</v>
      </c>
    </row>
    <row r="3762" spans="1:20" ht="15.75" thickBot="1" x14ac:dyDescent="0.3">
      <c r="A3762" s="4" t="s">
        <v>808</v>
      </c>
      <c r="B3762" s="4" t="s">
        <v>706</v>
      </c>
      <c r="C3762" s="4" t="s">
        <v>707</v>
      </c>
      <c r="D3762" s="4" t="s">
        <v>809</v>
      </c>
      <c r="E3762" s="4" t="s">
        <v>810</v>
      </c>
      <c r="F3762" s="4" t="s">
        <v>359</v>
      </c>
      <c r="G3762" s="4" t="s">
        <v>360</v>
      </c>
      <c r="H3762" s="8"/>
      <c r="I3762" s="8"/>
      <c r="J3762" s="8"/>
      <c r="K3762" s="9">
        <v>158.97</v>
      </c>
      <c r="L3762" s="8"/>
      <c r="M3762" s="8"/>
      <c r="N3762" s="8"/>
      <c r="O3762" s="8"/>
      <c r="P3762" s="8"/>
      <c r="Q3762" s="8"/>
      <c r="R3762" s="8"/>
      <c r="S3762" s="8"/>
      <c r="T3762" s="10">
        <v>158.97</v>
      </c>
    </row>
    <row r="3763" spans="1:20" ht="15.75" thickBot="1" x14ac:dyDescent="0.3">
      <c r="A3763" s="4" t="s">
        <v>808</v>
      </c>
      <c r="B3763" s="4" t="s">
        <v>434</v>
      </c>
      <c r="C3763" s="4" t="s">
        <v>435</v>
      </c>
      <c r="D3763" s="4" t="s">
        <v>809</v>
      </c>
      <c r="E3763" s="4" t="s">
        <v>810</v>
      </c>
      <c r="F3763" s="4" t="s">
        <v>98</v>
      </c>
      <c r="G3763" s="4" t="s">
        <v>99</v>
      </c>
      <c r="H3763" s="12"/>
      <c r="I3763" s="11">
        <v>33.96</v>
      </c>
      <c r="J3763" s="12"/>
      <c r="K3763" s="12"/>
      <c r="L3763" s="12"/>
      <c r="M3763" s="12"/>
      <c r="N3763" s="12"/>
      <c r="O3763" s="12"/>
      <c r="P3763" s="12"/>
      <c r="Q3763" s="12"/>
      <c r="R3763" s="12"/>
      <c r="S3763" s="12"/>
      <c r="T3763" s="10">
        <v>33.96</v>
      </c>
    </row>
    <row r="3764" spans="1:20" ht="15.75" thickBot="1" x14ac:dyDescent="0.3">
      <c r="A3764" s="4" t="s">
        <v>811</v>
      </c>
      <c r="B3764" s="4" t="s">
        <v>761</v>
      </c>
      <c r="C3764" s="4" t="s">
        <v>762</v>
      </c>
      <c r="D3764" s="4" t="s">
        <v>812</v>
      </c>
      <c r="E3764" s="4" t="s">
        <v>813</v>
      </c>
      <c r="F3764" s="4" t="s">
        <v>110</v>
      </c>
      <c r="G3764" s="4" t="s">
        <v>111</v>
      </c>
      <c r="H3764" s="9">
        <v>7588.78</v>
      </c>
      <c r="I3764" s="9">
        <v>7893.17</v>
      </c>
      <c r="J3764" s="9">
        <v>7006.11</v>
      </c>
      <c r="K3764" s="9">
        <v>8563.02</v>
      </c>
      <c r="L3764" s="9">
        <v>5351.89</v>
      </c>
      <c r="M3764" s="9">
        <v>8563.02</v>
      </c>
      <c r="N3764" s="9">
        <v>8134.87</v>
      </c>
      <c r="O3764" s="9">
        <v>6487.13</v>
      </c>
      <c r="P3764" s="9">
        <v>8134.87</v>
      </c>
      <c r="Q3764" s="9">
        <v>7817</v>
      </c>
      <c r="R3764" s="9">
        <v>7054.76</v>
      </c>
      <c r="S3764" s="9">
        <v>-76950.81</v>
      </c>
      <c r="T3764" s="10">
        <v>5643.81</v>
      </c>
    </row>
    <row r="3765" spans="1:20" ht="15.75" thickBot="1" x14ac:dyDescent="0.3">
      <c r="A3765" s="4" t="s">
        <v>811</v>
      </c>
      <c r="B3765" s="4" t="s">
        <v>761</v>
      </c>
      <c r="C3765" s="4" t="s">
        <v>762</v>
      </c>
      <c r="D3765" s="4" t="s">
        <v>812</v>
      </c>
      <c r="E3765" s="4" t="s">
        <v>813</v>
      </c>
      <c r="F3765" s="4" t="s">
        <v>112</v>
      </c>
      <c r="G3765" s="4" t="s">
        <v>113</v>
      </c>
      <c r="H3765" s="12"/>
      <c r="I3765" s="12"/>
      <c r="J3765" s="12"/>
      <c r="K3765" s="12"/>
      <c r="L3765" s="12"/>
      <c r="M3765" s="12"/>
      <c r="N3765" s="12"/>
      <c r="O3765" s="12"/>
      <c r="P3765" s="12"/>
      <c r="Q3765" s="11">
        <v>1632.64</v>
      </c>
      <c r="R3765" s="12"/>
      <c r="S3765" s="11">
        <v>-1632.64</v>
      </c>
      <c r="T3765" s="14">
        <v>0</v>
      </c>
    </row>
    <row r="3766" spans="1:20" ht="15.75" thickBot="1" x14ac:dyDescent="0.3">
      <c r="A3766" s="4" t="s">
        <v>811</v>
      </c>
      <c r="B3766" s="4" t="s">
        <v>761</v>
      </c>
      <c r="C3766" s="4" t="s">
        <v>762</v>
      </c>
      <c r="D3766" s="4" t="s">
        <v>812</v>
      </c>
      <c r="E3766" s="4" t="s">
        <v>813</v>
      </c>
      <c r="F3766" s="4" t="s">
        <v>88</v>
      </c>
      <c r="G3766" s="4" t="s">
        <v>89</v>
      </c>
      <c r="H3766" s="9">
        <v>1119.76</v>
      </c>
      <c r="I3766" s="9">
        <v>1119.76</v>
      </c>
      <c r="J3766" s="9">
        <v>1153.44</v>
      </c>
      <c r="K3766" s="9">
        <v>1153.44</v>
      </c>
      <c r="L3766" s="9">
        <v>1153.44</v>
      </c>
      <c r="M3766" s="9">
        <v>1153.44</v>
      </c>
      <c r="N3766" s="9">
        <v>1153.44</v>
      </c>
      <c r="O3766" s="9">
        <v>1153.44</v>
      </c>
      <c r="P3766" s="9">
        <v>1153.44</v>
      </c>
      <c r="Q3766" s="9">
        <v>1153.44</v>
      </c>
      <c r="R3766" s="9">
        <v>1153.45</v>
      </c>
      <c r="S3766" s="9">
        <v>-11467.06</v>
      </c>
      <c r="T3766" s="10">
        <v>1153.43</v>
      </c>
    </row>
    <row r="3767" spans="1:20" ht="15.75" thickBot="1" x14ac:dyDescent="0.3">
      <c r="A3767" s="4" t="s">
        <v>811</v>
      </c>
      <c r="B3767" s="4" t="s">
        <v>761</v>
      </c>
      <c r="C3767" s="4" t="s">
        <v>762</v>
      </c>
      <c r="D3767" s="4" t="s">
        <v>812</v>
      </c>
      <c r="E3767" s="4" t="s">
        <v>813</v>
      </c>
      <c r="F3767" s="4" t="s">
        <v>90</v>
      </c>
      <c r="G3767" s="4" t="s">
        <v>91</v>
      </c>
      <c r="H3767" s="11">
        <v>4350.2</v>
      </c>
      <c r="I3767" s="11">
        <v>4350.2</v>
      </c>
      <c r="J3767" s="11">
        <v>4481.03</v>
      </c>
      <c r="K3767" s="11">
        <v>4481.04</v>
      </c>
      <c r="L3767" s="11">
        <v>4481.04</v>
      </c>
      <c r="M3767" s="11">
        <v>4481.04</v>
      </c>
      <c r="N3767" s="11">
        <v>4481.04</v>
      </c>
      <c r="O3767" s="11">
        <v>4481.03</v>
      </c>
      <c r="P3767" s="11">
        <v>4481.04</v>
      </c>
      <c r="Q3767" s="11">
        <v>4481.04</v>
      </c>
      <c r="R3767" s="11">
        <v>4481.04</v>
      </c>
      <c r="S3767" s="11">
        <v>-44548.71</v>
      </c>
      <c r="T3767" s="10">
        <v>4481.03</v>
      </c>
    </row>
    <row r="3768" spans="1:20" ht="15.75" thickBot="1" x14ac:dyDescent="0.3">
      <c r="A3768" s="4" t="s">
        <v>811</v>
      </c>
      <c r="B3768" s="4" t="s">
        <v>761</v>
      </c>
      <c r="C3768" s="4" t="s">
        <v>762</v>
      </c>
      <c r="D3768" s="4" t="s">
        <v>812</v>
      </c>
      <c r="E3768" s="4" t="s">
        <v>813</v>
      </c>
      <c r="F3768" s="4" t="s">
        <v>118</v>
      </c>
      <c r="G3768" s="4" t="s">
        <v>119</v>
      </c>
      <c r="H3768" s="8"/>
      <c r="I3768" s="8"/>
      <c r="J3768" s="8"/>
      <c r="K3768" s="8"/>
      <c r="L3768" s="8"/>
      <c r="M3768" s="8"/>
      <c r="N3768" s="8"/>
      <c r="O3768" s="8"/>
      <c r="P3768" s="8"/>
      <c r="Q3768" s="9">
        <v>325</v>
      </c>
      <c r="R3768" s="8"/>
      <c r="S3768" s="9">
        <v>-325</v>
      </c>
      <c r="T3768" s="14">
        <v>0</v>
      </c>
    </row>
    <row r="3769" spans="1:20" ht="15.75" thickBot="1" x14ac:dyDescent="0.3">
      <c r="A3769" s="4" t="s">
        <v>811</v>
      </c>
      <c r="B3769" s="4" t="s">
        <v>761</v>
      </c>
      <c r="C3769" s="4" t="s">
        <v>762</v>
      </c>
      <c r="D3769" s="4" t="s">
        <v>812</v>
      </c>
      <c r="E3769" s="4" t="s">
        <v>813</v>
      </c>
      <c r="F3769" s="4" t="s">
        <v>120</v>
      </c>
      <c r="G3769" s="4" t="s">
        <v>121</v>
      </c>
      <c r="H3769" s="11">
        <v>31.03</v>
      </c>
      <c r="I3769" s="12"/>
      <c r="J3769" s="11">
        <v>39.24</v>
      </c>
      <c r="K3769" s="12"/>
      <c r="L3769" s="12"/>
      <c r="M3769" s="12"/>
      <c r="N3769" s="12"/>
      <c r="O3769" s="11">
        <v>20.71</v>
      </c>
      <c r="P3769" s="11">
        <v>81.2</v>
      </c>
      <c r="Q3769" s="12"/>
      <c r="R3769" s="12"/>
      <c r="S3769" s="11">
        <v>-139.47999999999999</v>
      </c>
      <c r="T3769" s="10">
        <v>32.700000000000003</v>
      </c>
    </row>
    <row r="3770" spans="1:20" ht="15.75" thickBot="1" x14ac:dyDescent="0.3">
      <c r="A3770" s="4" t="s">
        <v>811</v>
      </c>
      <c r="B3770" s="4" t="s">
        <v>761</v>
      </c>
      <c r="C3770" s="4" t="s">
        <v>762</v>
      </c>
      <c r="D3770" s="4" t="s">
        <v>812</v>
      </c>
      <c r="E3770" s="4" t="s">
        <v>813</v>
      </c>
      <c r="F3770" s="4" t="s">
        <v>122</v>
      </c>
      <c r="G3770" s="4" t="s">
        <v>123</v>
      </c>
      <c r="H3770" s="8"/>
      <c r="I3770" s="8"/>
      <c r="J3770" s="8"/>
      <c r="K3770" s="8"/>
      <c r="L3770" s="8"/>
      <c r="M3770" s="8"/>
      <c r="N3770" s="9">
        <v>1778</v>
      </c>
      <c r="O3770" s="8"/>
      <c r="P3770" s="8"/>
      <c r="Q3770" s="8"/>
      <c r="R3770" s="8"/>
      <c r="S3770" s="9">
        <v>-1778</v>
      </c>
      <c r="T3770" s="14">
        <v>0</v>
      </c>
    </row>
    <row r="3771" spans="1:20" ht="15.75" thickBot="1" x14ac:dyDescent="0.3">
      <c r="A3771" s="4" t="s">
        <v>811</v>
      </c>
      <c r="B3771" s="4" t="s">
        <v>761</v>
      </c>
      <c r="C3771" s="4" t="s">
        <v>762</v>
      </c>
      <c r="D3771" s="4" t="s">
        <v>812</v>
      </c>
      <c r="E3771" s="4" t="s">
        <v>813</v>
      </c>
      <c r="F3771" s="4" t="s">
        <v>128</v>
      </c>
      <c r="G3771" s="4" t="s">
        <v>129</v>
      </c>
      <c r="H3771" s="12"/>
      <c r="I3771" s="12"/>
      <c r="J3771" s="12"/>
      <c r="K3771" s="12"/>
      <c r="L3771" s="12"/>
      <c r="M3771" s="12"/>
      <c r="N3771" s="12"/>
      <c r="O3771" s="12"/>
      <c r="P3771" s="12"/>
      <c r="Q3771" s="12"/>
      <c r="R3771" s="11">
        <v>9.2799999999999994</v>
      </c>
      <c r="S3771" s="11">
        <v>-18.559999999999999</v>
      </c>
      <c r="T3771" s="10">
        <v>-9.2799999999999994</v>
      </c>
    </row>
    <row r="3772" spans="1:20" ht="15.75" thickBot="1" x14ac:dyDescent="0.3">
      <c r="A3772" s="4" t="s">
        <v>811</v>
      </c>
      <c r="B3772" s="4" t="s">
        <v>761</v>
      </c>
      <c r="C3772" s="4" t="s">
        <v>762</v>
      </c>
      <c r="D3772" s="4" t="s">
        <v>812</v>
      </c>
      <c r="E3772" s="4" t="s">
        <v>813</v>
      </c>
      <c r="F3772" s="4" t="s">
        <v>98</v>
      </c>
      <c r="G3772" s="4" t="s">
        <v>99</v>
      </c>
      <c r="H3772" s="8"/>
      <c r="I3772" s="8"/>
      <c r="J3772" s="9">
        <v>65.59</v>
      </c>
      <c r="K3772" s="8"/>
      <c r="L3772" s="8"/>
      <c r="M3772" s="9">
        <v>38.56</v>
      </c>
      <c r="N3772" s="9">
        <v>19.079999999999998</v>
      </c>
      <c r="O3772" s="9">
        <v>285.58</v>
      </c>
      <c r="P3772" s="8"/>
      <c r="Q3772" s="9">
        <v>102.69</v>
      </c>
      <c r="R3772" s="8"/>
      <c r="S3772" s="9">
        <v>-511.5</v>
      </c>
      <c r="T3772" s="14">
        <v>0</v>
      </c>
    </row>
    <row r="3773" spans="1:20" ht="15.75" thickBot="1" x14ac:dyDescent="0.3">
      <c r="A3773" s="4" t="s">
        <v>811</v>
      </c>
      <c r="B3773" s="4" t="s">
        <v>761</v>
      </c>
      <c r="C3773" s="4" t="s">
        <v>762</v>
      </c>
      <c r="D3773" s="4" t="s">
        <v>812</v>
      </c>
      <c r="E3773" s="4" t="s">
        <v>813</v>
      </c>
      <c r="F3773" s="4" t="s">
        <v>215</v>
      </c>
      <c r="G3773" s="4" t="s">
        <v>216</v>
      </c>
      <c r="H3773" s="11">
        <v>299</v>
      </c>
      <c r="I3773" s="12"/>
      <c r="J3773" s="12"/>
      <c r="K3773" s="12"/>
      <c r="L3773" s="12"/>
      <c r="M3773" s="12"/>
      <c r="N3773" s="12"/>
      <c r="O3773" s="11">
        <v>-174.42</v>
      </c>
      <c r="P3773" s="12"/>
      <c r="Q3773" s="12"/>
      <c r="R3773" s="12"/>
      <c r="S3773" s="11">
        <v>-124.58</v>
      </c>
      <c r="T3773" s="14">
        <v>0</v>
      </c>
    </row>
    <row r="3774" spans="1:20" ht="15.75" thickBot="1" x14ac:dyDescent="0.3">
      <c r="A3774" s="4" t="s">
        <v>811</v>
      </c>
      <c r="B3774" s="4" t="s">
        <v>761</v>
      </c>
      <c r="C3774" s="4" t="s">
        <v>762</v>
      </c>
      <c r="D3774" s="4" t="s">
        <v>812</v>
      </c>
      <c r="E3774" s="4" t="s">
        <v>813</v>
      </c>
      <c r="F3774" s="4" t="s">
        <v>136</v>
      </c>
      <c r="G3774" s="4" t="s">
        <v>137</v>
      </c>
      <c r="H3774" s="8"/>
      <c r="I3774" s="9">
        <v>6.4</v>
      </c>
      <c r="J3774" s="8"/>
      <c r="K3774" s="9">
        <v>2</v>
      </c>
      <c r="L3774" s="8"/>
      <c r="M3774" s="8"/>
      <c r="N3774" s="8"/>
      <c r="O3774" s="8"/>
      <c r="P3774" s="8"/>
      <c r="Q3774" s="9">
        <v>3.5</v>
      </c>
      <c r="R3774" s="9">
        <v>10</v>
      </c>
      <c r="S3774" s="9">
        <v>-17.899999999999999</v>
      </c>
      <c r="T3774" s="10">
        <v>4</v>
      </c>
    </row>
    <row r="3775" spans="1:20" ht="15.75" thickBot="1" x14ac:dyDescent="0.3">
      <c r="A3775" s="4" t="s">
        <v>811</v>
      </c>
      <c r="B3775" s="4" t="s">
        <v>761</v>
      </c>
      <c r="C3775" s="4" t="s">
        <v>762</v>
      </c>
      <c r="D3775" s="4" t="s">
        <v>812</v>
      </c>
      <c r="E3775" s="4" t="s">
        <v>813</v>
      </c>
      <c r="F3775" s="4" t="s">
        <v>138</v>
      </c>
      <c r="G3775" s="4" t="s">
        <v>139</v>
      </c>
      <c r="H3775" s="12"/>
      <c r="I3775" s="11">
        <v>336.75</v>
      </c>
      <c r="J3775" s="12"/>
      <c r="K3775" s="12"/>
      <c r="L3775" s="12"/>
      <c r="M3775" s="12"/>
      <c r="N3775" s="12"/>
      <c r="O3775" s="12"/>
      <c r="P3775" s="12"/>
      <c r="Q3775" s="12"/>
      <c r="R3775" s="12"/>
      <c r="S3775" s="11">
        <v>-336.75</v>
      </c>
      <c r="T3775" s="14">
        <v>0</v>
      </c>
    </row>
    <row r="3776" spans="1:20" ht="15.75" thickBot="1" x14ac:dyDescent="0.3">
      <c r="A3776" s="4" t="s">
        <v>811</v>
      </c>
      <c r="B3776" s="4" t="s">
        <v>761</v>
      </c>
      <c r="C3776" s="4" t="s">
        <v>762</v>
      </c>
      <c r="D3776" s="4" t="s">
        <v>812</v>
      </c>
      <c r="E3776" s="4" t="s">
        <v>813</v>
      </c>
      <c r="F3776" s="4" t="s">
        <v>144</v>
      </c>
      <c r="G3776" s="4" t="s">
        <v>145</v>
      </c>
      <c r="H3776" s="9">
        <v>28.2</v>
      </c>
      <c r="I3776" s="9">
        <v>17.5</v>
      </c>
      <c r="J3776" s="9">
        <v>18.079999999999998</v>
      </c>
      <c r="K3776" s="8"/>
      <c r="L3776" s="8"/>
      <c r="M3776" s="9">
        <v>850</v>
      </c>
      <c r="N3776" s="8"/>
      <c r="O3776" s="9">
        <v>13.87</v>
      </c>
      <c r="P3776" s="8"/>
      <c r="Q3776" s="9">
        <v>61.25</v>
      </c>
      <c r="R3776" s="8"/>
      <c r="S3776" s="9">
        <v>-968.9</v>
      </c>
      <c r="T3776" s="10">
        <v>20</v>
      </c>
    </row>
    <row r="3777" spans="1:20" ht="15.75" thickBot="1" x14ac:dyDescent="0.3">
      <c r="A3777" s="4" t="s">
        <v>811</v>
      </c>
      <c r="B3777" s="4" t="s">
        <v>761</v>
      </c>
      <c r="C3777" s="4" t="s">
        <v>762</v>
      </c>
      <c r="D3777" s="4" t="s">
        <v>812</v>
      </c>
      <c r="E3777" s="4" t="s">
        <v>813</v>
      </c>
      <c r="F3777" s="4" t="s">
        <v>217</v>
      </c>
      <c r="G3777" s="4" t="s">
        <v>218</v>
      </c>
      <c r="H3777" s="12"/>
      <c r="I3777" s="12"/>
      <c r="J3777" s="12"/>
      <c r="K3777" s="12"/>
      <c r="L3777" s="12"/>
      <c r="M3777" s="11">
        <v>383.03</v>
      </c>
      <c r="N3777" s="12"/>
      <c r="O3777" s="12"/>
      <c r="P3777" s="12"/>
      <c r="Q3777" s="12"/>
      <c r="R3777" s="12"/>
      <c r="S3777" s="11">
        <v>-383.03</v>
      </c>
      <c r="T3777" s="14">
        <v>0</v>
      </c>
    </row>
    <row r="3778" spans="1:20" ht="15.75" thickBot="1" x14ac:dyDescent="0.3">
      <c r="A3778" s="4" t="s">
        <v>811</v>
      </c>
      <c r="B3778" s="4" t="s">
        <v>761</v>
      </c>
      <c r="C3778" s="4" t="s">
        <v>762</v>
      </c>
      <c r="D3778" s="4" t="s">
        <v>812</v>
      </c>
      <c r="E3778" s="4" t="s">
        <v>813</v>
      </c>
      <c r="F3778" s="4" t="s">
        <v>146</v>
      </c>
      <c r="G3778" s="4" t="s">
        <v>147</v>
      </c>
      <c r="H3778" s="8"/>
      <c r="I3778" s="8"/>
      <c r="J3778" s="8"/>
      <c r="K3778" s="8"/>
      <c r="L3778" s="8"/>
      <c r="M3778" s="8"/>
      <c r="N3778" s="8"/>
      <c r="O3778" s="8"/>
      <c r="P3778" s="8"/>
      <c r="Q3778" s="8"/>
      <c r="R3778" s="8"/>
      <c r="S3778" s="9">
        <v>262.45999999999998</v>
      </c>
      <c r="T3778" s="10">
        <v>262.45999999999998</v>
      </c>
    </row>
    <row r="3779" spans="1:20" ht="15.75" thickBot="1" x14ac:dyDescent="0.3">
      <c r="A3779" s="4" t="s">
        <v>811</v>
      </c>
      <c r="B3779" s="4" t="s">
        <v>761</v>
      </c>
      <c r="C3779" s="4" t="s">
        <v>762</v>
      </c>
      <c r="D3779" s="4" t="s">
        <v>812</v>
      </c>
      <c r="E3779" s="4" t="s">
        <v>813</v>
      </c>
      <c r="F3779" s="4" t="s">
        <v>150</v>
      </c>
      <c r="G3779" s="4" t="s">
        <v>151</v>
      </c>
      <c r="H3779" s="12"/>
      <c r="I3779" s="12"/>
      <c r="J3779" s="12"/>
      <c r="K3779" s="12"/>
      <c r="L3779" s="12"/>
      <c r="M3779" s="12"/>
      <c r="N3779" s="12"/>
      <c r="O3779" s="12"/>
      <c r="P3779" s="12"/>
      <c r="Q3779" s="11">
        <v>335.62</v>
      </c>
      <c r="R3779" s="12"/>
      <c r="S3779" s="11">
        <v>-335.62</v>
      </c>
      <c r="T3779" s="14">
        <v>0</v>
      </c>
    </row>
    <row r="3780" spans="1:20" ht="15.75" thickBot="1" x14ac:dyDescent="0.3">
      <c r="A3780" s="4" t="s">
        <v>811</v>
      </c>
      <c r="B3780" s="4" t="s">
        <v>761</v>
      </c>
      <c r="C3780" s="4" t="s">
        <v>762</v>
      </c>
      <c r="D3780" s="4" t="s">
        <v>812</v>
      </c>
      <c r="E3780" s="4" t="s">
        <v>813</v>
      </c>
      <c r="F3780" s="4" t="s">
        <v>152</v>
      </c>
      <c r="G3780" s="4" t="s">
        <v>153</v>
      </c>
      <c r="H3780" s="8"/>
      <c r="I3780" s="8"/>
      <c r="J3780" s="8"/>
      <c r="K3780" s="8"/>
      <c r="L3780" s="8"/>
      <c r="M3780" s="8"/>
      <c r="N3780" s="8"/>
      <c r="O3780" s="9">
        <v>300</v>
      </c>
      <c r="P3780" s="8"/>
      <c r="Q3780" s="8"/>
      <c r="R3780" s="8"/>
      <c r="S3780" s="9">
        <v>-300</v>
      </c>
      <c r="T3780" s="14">
        <v>0</v>
      </c>
    </row>
    <row r="3781" spans="1:20" ht="15.75" thickBot="1" x14ac:dyDescent="0.3">
      <c r="A3781" s="4" t="s">
        <v>814</v>
      </c>
      <c r="B3781" s="4" t="s">
        <v>80</v>
      </c>
      <c r="C3781" s="4" t="s">
        <v>81</v>
      </c>
      <c r="D3781" s="4" t="s">
        <v>815</v>
      </c>
      <c r="E3781" s="4" t="s">
        <v>816</v>
      </c>
      <c r="F3781" s="4" t="s">
        <v>84</v>
      </c>
      <c r="G3781" s="4" t="s">
        <v>85</v>
      </c>
      <c r="H3781" s="12"/>
      <c r="I3781" s="11">
        <v>12.76</v>
      </c>
      <c r="J3781" s="12"/>
      <c r="K3781" s="12"/>
      <c r="L3781" s="12"/>
      <c r="M3781" s="12"/>
      <c r="N3781" s="12"/>
      <c r="O3781" s="12"/>
      <c r="P3781" s="12"/>
      <c r="Q3781" s="12"/>
      <c r="R3781" s="12"/>
      <c r="S3781" s="12"/>
      <c r="T3781" s="10">
        <v>12.76</v>
      </c>
    </row>
    <row r="3782" spans="1:20" ht="15.75" thickBot="1" x14ac:dyDescent="0.3">
      <c r="A3782" s="4" t="s">
        <v>814</v>
      </c>
      <c r="B3782" s="4" t="s">
        <v>80</v>
      </c>
      <c r="C3782" s="4" t="s">
        <v>81</v>
      </c>
      <c r="D3782" s="4" t="s">
        <v>815</v>
      </c>
      <c r="E3782" s="4" t="s">
        <v>816</v>
      </c>
      <c r="F3782" s="4" t="s">
        <v>56</v>
      </c>
      <c r="G3782" s="4" t="s">
        <v>57</v>
      </c>
      <c r="H3782" s="8"/>
      <c r="I3782" s="9">
        <v>244.84</v>
      </c>
      <c r="J3782" s="8"/>
      <c r="K3782" s="8"/>
      <c r="L3782" s="8"/>
      <c r="M3782" s="8"/>
      <c r="N3782" s="8"/>
      <c r="O3782" s="8"/>
      <c r="P3782" s="8"/>
      <c r="Q3782" s="8"/>
      <c r="R3782" s="8"/>
      <c r="S3782" s="8"/>
      <c r="T3782" s="10">
        <v>244.84</v>
      </c>
    </row>
    <row r="3783" spans="1:20" ht="23.25" thickBot="1" x14ac:dyDescent="0.3">
      <c r="A3783" s="4" t="s">
        <v>814</v>
      </c>
      <c r="B3783" s="4" t="s">
        <v>711</v>
      </c>
      <c r="C3783" s="4" t="s">
        <v>712</v>
      </c>
      <c r="D3783" s="4" t="s">
        <v>817</v>
      </c>
      <c r="E3783" s="4" t="s">
        <v>818</v>
      </c>
      <c r="F3783" s="4" t="s">
        <v>144</v>
      </c>
      <c r="G3783" s="4" t="s">
        <v>145</v>
      </c>
      <c r="H3783" s="11">
        <v>91.04</v>
      </c>
      <c r="I3783" s="12"/>
      <c r="J3783" s="12"/>
      <c r="K3783" s="12"/>
      <c r="L3783" s="11">
        <v>700</v>
      </c>
      <c r="M3783" s="12"/>
      <c r="N3783" s="12"/>
      <c r="O3783" s="12"/>
      <c r="P3783" s="12"/>
      <c r="Q3783" s="12"/>
      <c r="R3783" s="12"/>
      <c r="S3783" s="12"/>
      <c r="T3783" s="10">
        <v>791.04</v>
      </c>
    </row>
    <row r="3784" spans="1:20" ht="15.75" thickBot="1" x14ac:dyDescent="0.3">
      <c r="A3784" s="4" t="s">
        <v>814</v>
      </c>
      <c r="B3784" s="4" t="s">
        <v>717</v>
      </c>
      <c r="C3784" s="4" t="s">
        <v>718</v>
      </c>
      <c r="D3784" s="4" t="s">
        <v>819</v>
      </c>
      <c r="E3784" s="4" t="s">
        <v>820</v>
      </c>
      <c r="F3784" s="4" t="s">
        <v>118</v>
      </c>
      <c r="G3784" s="4" t="s">
        <v>119</v>
      </c>
      <c r="H3784" s="8"/>
      <c r="I3784" s="9">
        <v>199</v>
      </c>
      <c r="J3784" s="9">
        <v>400</v>
      </c>
      <c r="K3784" s="9">
        <v>220</v>
      </c>
      <c r="L3784" s="8"/>
      <c r="M3784" s="8"/>
      <c r="N3784" s="8"/>
      <c r="O3784" s="8"/>
      <c r="P3784" s="8"/>
      <c r="Q3784" s="8"/>
      <c r="R3784" s="8"/>
      <c r="S3784" s="9">
        <v>-548.73</v>
      </c>
      <c r="T3784" s="10">
        <v>270.27</v>
      </c>
    </row>
    <row r="3785" spans="1:20" ht="15.75" thickBot="1" x14ac:dyDescent="0.3">
      <c r="A3785" s="4" t="s">
        <v>814</v>
      </c>
      <c r="B3785" s="4" t="s">
        <v>717</v>
      </c>
      <c r="C3785" s="4" t="s">
        <v>718</v>
      </c>
      <c r="D3785" s="4" t="s">
        <v>819</v>
      </c>
      <c r="E3785" s="4" t="s">
        <v>820</v>
      </c>
      <c r="F3785" s="4" t="s">
        <v>120</v>
      </c>
      <c r="G3785" s="4" t="s">
        <v>121</v>
      </c>
      <c r="H3785" s="12"/>
      <c r="I3785" s="11">
        <v>98.11</v>
      </c>
      <c r="J3785" s="11">
        <v>110.07</v>
      </c>
      <c r="K3785" s="11">
        <v>291.44</v>
      </c>
      <c r="L3785" s="12"/>
      <c r="M3785" s="11">
        <v>201.13</v>
      </c>
      <c r="N3785" s="11">
        <v>28.34</v>
      </c>
      <c r="O3785" s="11">
        <v>180.39</v>
      </c>
      <c r="P3785" s="11">
        <v>81.2</v>
      </c>
      <c r="Q3785" s="11">
        <v>88</v>
      </c>
      <c r="R3785" s="12"/>
      <c r="S3785" s="11">
        <v>-521.89</v>
      </c>
      <c r="T3785" s="10">
        <v>556.79</v>
      </c>
    </row>
    <row r="3786" spans="1:20" ht="15.75" thickBot="1" x14ac:dyDescent="0.3">
      <c r="A3786" s="4" t="s">
        <v>814</v>
      </c>
      <c r="B3786" s="4" t="s">
        <v>717</v>
      </c>
      <c r="C3786" s="4" t="s">
        <v>718</v>
      </c>
      <c r="D3786" s="4" t="s">
        <v>819</v>
      </c>
      <c r="E3786" s="4" t="s">
        <v>820</v>
      </c>
      <c r="F3786" s="4" t="s">
        <v>122</v>
      </c>
      <c r="G3786" s="4" t="s">
        <v>123</v>
      </c>
      <c r="H3786" s="8"/>
      <c r="I3786" s="8"/>
      <c r="J3786" s="8"/>
      <c r="K3786" s="8"/>
      <c r="L3786" s="8"/>
      <c r="M3786" s="8"/>
      <c r="N3786" s="8"/>
      <c r="O3786" s="8"/>
      <c r="P3786" s="8"/>
      <c r="Q3786" s="8"/>
      <c r="R3786" s="8"/>
      <c r="S3786" s="9">
        <v>-100.13</v>
      </c>
      <c r="T3786" s="10">
        <v>-100.13</v>
      </c>
    </row>
    <row r="3787" spans="1:20" ht="15.75" thickBot="1" x14ac:dyDescent="0.3">
      <c r="A3787" s="4" t="s">
        <v>814</v>
      </c>
      <c r="B3787" s="4" t="s">
        <v>717</v>
      </c>
      <c r="C3787" s="4" t="s">
        <v>718</v>
      </c>
      <c r="D3787" s="4" t="s">
        <v>819</v>
      </c>
      <c r="E3787" s="4" t="s">
        <v>820</v>
      </c>
      <c r="F3787" s="4" t="s">
        <v>44</v>
      </c>
      <c r="G3787" s="4" t="s">
        <v>45</v>
      </c>
      <c r="H3787" s="12"/>
      <c r="I3787" s="12"/>
      <c r="J3787" s="12"/>
      <c r="K3787" s="12"/>
      <c r="L3787" s="12"/>
      <c r="M3787" s="11">
        <v>312</v>
      </c>
      <c r="N3787" s="11">
        <v>576.98</v>
      </c>
      <c r="O3787" s="12"/>
      <c r="P3787" s="11">
        <v>397.05</v>
      </c>
      <c r="Q3787" s="12"/>
      <c r="R3787" s="12"/>
      <c r="S3787" s="11">
        <v>-1286.03</v>
      </c>
      <c r="T3787" s="14">
        <v>0</v>
      </c>
    </row>
    <row r="3788" spans="1:20" ht="15.75" thickBot="1" x14ac:dyDescent="0.3">
      <c r="A3788" s="4" t="s">
        <v>814</v>
      </c>
      <c r="B3788" s="4" t="s">
        <v>717</v>
      </c>
      <c r="C3788" s="4" t="s">
        <v>718</v>
      </c>
      <c r="D3788" s="4" t="s">
        <v>819</v>
      </c>
      <c r="E3788" s="4" t="s">
        <v>820</v>
      </c>
      <c r="F3788" s="4" t="s">
        <v>71</v>
      </c>
      <c r="G3788" s="4" t="s">
        <v>72</v>
      </c>
      <c r="H3788" s="9">
        <v>1440</v>
      </c>
      <c r="I3788" s="9">
        <v>20.71</v>
      </c>
      <c r="J3788" s="8"/>
      <c r="K3788" s="9">
        <v>33600</v>
      </c>
      <c r="L3788" s="8"/>
      <c r="M3788" s="8"/>
      <c r="N3788" s="8"/>
      <c r="O3788" s="9">
        <v>30800</v>
      </c>
      <c r="P3788" s="9">
        <v>10</v>
      </c>
      <c r="Q3788" s="8"/>
      <c r="R3788" s="8"/>
      <c r="S3788" s="8"/>
      <c r="T3788" s="10">
        <v>65870.710000000006</v>
      </c>
    </row>
    <row r="3789" spans="1:20" ht="15.75" thickBot="1" x14ac:dyDescent="0.3">
      <c r="A3789" s="4" t="s">
        <v>814</v>
      </c>
      <c r="B3789" s="4" t="s">
        <v>717</v>
      </c>
      <c r="C3789" s="4" t="s">
        <v>718</v>
      </c>
      <c r="D3789" s="4" t="s">
        <v>819</v>
      </c>
      <c r="E3789" s="4" t="s">
        <v>820</v>
      </c>
      <c r="F3789" s="4" t="s">
        <v>412</v>
      </c>
      <c r="G3789" s="4" t="s">
        <v>413</v>
      </c>
      <c r="H3789" s="12"/>
      <c r="I3789" s="11">
        <v>650</v>
      </c>
      <c r="J3789" s="12"/>
      <c r="K3789" s="11">
        <v>84874</v>
      </c>
      <c r="L3789" s="12"/>
      <c r="M3789" s="12"/>
      <c r="N3789" s="12"/>
      <c r="O3789" s="11">
        <v>-73461</v>
      </c>
      <c r="P3789" s="12"/>
      <c r="Q3789" s="12"/>
      <c r="R3789" s="11">
        <v>101009</v>
      </c>
      <c r="S3789" s="12"/>
      <c r="T3789" s="10">
        <v>113072</v>
      </c>
    </row>
    <row r="3790" spans="1:20" ht="15.75" thickBot="1" x14ac:dyDescent="0.3">
      <c r="A3790" s="4" t="s">
        <v>814</v>
      </c>
      <c r="B3790" s="4" t="s">
        <v>717</v>
      </c>
      <c r="C3790" s="4" t="s">
        <v>718</v>
      </c>
      <c r="D3790" s="4" t="s">
        <v>819</v>
      </c>
      <c r="E3790" s="4" t="s">
        <v>820</v>
      </c>
      <c r="F3790" s="4" t="s">
        <v>130</v>
      </c>
      <c r="G3790" s="4" t="s">
        <v>131</v>
      </c>
      <c r="H3790" s="8"/>
      <c r="I3790" s="8"/>
      <c r="J3790" s="8"/>
      <c r="K3790" s="8"/>
      <c r="L3790" s="8"/>
      <c r="M3790" s="8"/>
      <c r="N3790" s="9">
        <v>19.73</v>
      </c>
      <c r="O3790" s="8"/>
      <c r="P3790" s="8"/>
      <c r="Q3790" s="8"/>
      <c r="R3790" s="8"/>
      <c r="S3790" s="9">
        <v>-13.22</v>
      </c>
      <c r="T3790" s="10">
        <v>6.51</v>
      </c>
    </row>
    <row r="3791" spans="1:20" ht="15.75" thickBot="1" x14ac:dyDescent="0.3">
      <c r="A3791" s="4" t="s">
        <v>814</v>
      </c>
      <c r="B3791" s="4" t="s">
        <v>717</v>
      </c>
      <c r="C3791" s="4" t="s">
        <v>718</v>
      </c>
      <c r="D3791" s="4" t="s">
        <v>819</v>
      </c>
      <c r="E3791" s="4" t="s">
        <v>820</v>
      </c>
      <c r="F3791" s="4" t="s">
        <v>715</v>
      </c>
      <c r="G3791" s="4" t="s">
        <v>716</v>
      </c>
      <c r="H3791" s="11">
        <v>250</v>
      </c>
      <c r="I3791" s="12"/>
      <c r="J3791" s="11">
        <v>600</v>
      </c>
      <c r="K3791" s="12"/>
      <c r="L3791" s="12"/>
      <c r="M3791" s="11">
        <v>221.49</v>
      </c>
      <c r="N3791" s="11">
        <v>448.08</v>
      </c>
      <c r="O3791" s="11">
        <v>46.45</v>
      </c>
      <c r="P3791" s="11">
        <v>1228.06</v>
      </c>
      <c r="Q3791" s="11">
        <v>5588.28</v>
      </c>
      <c r="R3791" s="11">
        <v>334.68</v>
      </c>
      <c r="S3791" s="11">
        <v>6139.98</v>
      </c>
      <c r="T3791" s="10">
        <v>14857.02</v>
      </c>
    </row>
    <row r="3792" spans="1:20" ht="15.75" thickBot="1" x14ac:dyDescent="0.3">
      <c r="A3792" s="4" t="s">
        <v>814</v>
      </c>
      <c r="B3792" s="4" t="s">
        <v>717</v>
      </c>
      <c r="C3792" s="4" t="s">
        <v>718</v>
      </c>
      <c r="D3792" s="4" t="s">
        <v>819</v>
      </c>
      <c r="E3792" s="4" t="s">
        <v>820</v>
      </c>
      <c r="F3792" s="4" t="s">
        <v>136</v>
      </c>
      <c r="G3792" s="4" t="s">
        <v>137</v>
      </c>
      <c r="H3792" s="8"/>
      <c r="I3792" s="9">
        <v>0.5</v>
      </c>
      <c r="J3792" s="8"/>
      <c r="K3792" s="8"/>
      <c r="L3792" s="8"/>
      <c r="M3792" s="8"/>
      <c r="N3792" s="8"/>
      <c r="O3792" s="9">
        <v>14</v>
      </c>
      <c r="P3792" s="8"/>
      <c r="Q3792" s="8"/>
      <c r="R3792" s="9">
        <v>15</v>
      </c>
      <c r="S3792" s="9">
        <v>-19.77</v>
      </c>
      <c r="T3792" s="10">
        <v>9.73</v>
      </c>
    </row>
    <row r="3793" spans="1:20" ht="15.75" thickBot="1" x14ac:dyDescent="0.3">
      <c r="A3793" s="4" t="s">
        <v>814</v>
      </c>
      <c r="B3793" s="4" t="s">
        <v>717</v>
      </c>
      <c r="C3793" s="4" t="s">
        <v>718</v>
      </c>
      <c r="D3793" s="4" t="s">
        <v>819</v>
      </c>
      <c r="E3793" s="4" t="s">
        <v>820</v>
      </c>
      <c r="F3793" s="4" t="s">
        <v>199</v>
      </c>
      <c r="G3793" s="4" t="s">
        <v>200</v>
      </c>
      <c r="H3793" s="12"/>
      <c r="I3793" s="12"/>
      <c r="J3793" s="12"/>
      <c r="K3793" s="12"/>
      <c r="L3793" s="11">
        <v>35.130000000000003</v>
      </c>
      <c r="M3793" s="12"/>
      <c r="N3793" s="11">
        <v>26</v>
      </c>
      <c r="O3793" s="11">
        <v>39</v>
      </c>
      <c r="P3793" s="12"/>
      <c r="Q3793" s="12"/>
      <c r="R3793" s="12"/>
      <c r="S3793" s="12"/>
      <c r="T3793" s="10">
        <v>100.13</v>
      </c>
    </row>
    <row r="3794" spans="1:20" ht="15.75" thickBot="1" x14ac:dyDescent="0.3">
      <c r="A3794" s="4" t="s">
        <v>814</v>
      </c>
      <c r="B3794" s="4" t="s">
        <v>717</v>
      </c>
      <c r="C3794" s="4" t="s">
        <v>718</v>
      </c>
      <c r="D3794" s="4" t="s">
        <v>819</v>
      </c>
      <c r="E3794" s="4" t="s">
        <v>820</v>
      </c>
      <c r="F3794" s="4" t="s">
        <v>357</v>
      </c>
      <c r="G3794" s="4" t="s">
        <v>358</v>
      </c>
      <c r="H3794" s="8"/>
      <c r="I3794" s="8"/>
      <c r="J3794" s="8"/>
      <c r="K3794" s="8"/>
      <c r="L3794" s="8"/>
      <c r="M3794" s="8"/>
      <c r="N3794" s="8"/>
      <c r="O3794" s="8"/>
      <c r="P3794" s="8"/>
      <c r="Q3794" s="8"/>
      <c r="R3794" s="8"/>
      <c r="S3794" s="9">
        <v>1530</v>
      </c>
      <c r="T3794" s="10">
        <v>1530</v>
      </c>
    </row>
    <row r="3795" spans="1:20" ht="15.75" thickBot="1" x14ac:dyDescent="0.3">
      <c r="A3795" s="4" t="s">
        <v>814</v>
      </c>
      <c r="B3795" s="4" t="s">
        <v>717</v>
      </c>
      <c r="C3795" s="4" t="s">
        <v>718</v>
      </c>
      <c r="D3795" s="4" t="s">
        <v>819</v>
      </c>
      <c r="E3795" s="4" t="s">
        <v>820</v>
      </c>
      <c r="F3795" s="4" t="s">
        <v>144</v>
      </c>
      <c r="G3795" s="4" t="s">
        <v>145</v>
      </c>
      <c r="H3795" s="12"/>
      <c r="I3795" s="11">
        <v>8.5</v>
      </c>
      <c r="J3795" s="11">
        <v>7.5</v>
      </c>
      <c r="K3795" s="11">
        <v>59.75</v>
      </c>
      <c r="L3795" s="11">
        <v>47.72</v>
      </c>
      <c r="M3795" s="12"/>
      <c r="N3795" s="11">
        <v>34.270000000000003</v>
      </c>
      <c r="O3795" s="11">
        <v>191.64</v>
      </c>
      <c r="P3795" s="11">
        <v>152.80000000000001</v>
      </c>
      <c r="Q3795" s="11">
        <v>30</v>
      </c>
      <c r="R3795" s="11">
        <v>459.97</v>
      </c>
      <c r="S3795" s="11">
        <v>-646.34</v>
      </c>
      <c r="T3795" s="10">
        <v>345.81</v>
      </c>
    </row>
    <row r="3796" spans="1:20" ht="15.75" thickBot="1" x14ac:dyDescent="0.3">
      <c r="A3796" s="4" t="s">
        <v>814</v>
      </c>
      <c r="B3796" s="4" t="s">
        <v>717</v>
      </c>
      <c r="C3796" s="4" t="s">
        <v>718</v>
      </c>
      <c r="D3796" s="4" t="s">
        <v>819</v>
      </c>
      <c r="E3796" s="4" t="s">
        <v>820</v>
      </c>
      <c r="F3796" s="4" t="s">
        <v>217</v>
      </c>
      <c r="G3796" s="4" t="s">
        <v>218</v>
      </c>
      <c r="H3796" s="8"/>
      <c r="I3796" s="8"/>
      <c r="J3796" s="8"/>
      <c r="K3796" s="8"/>
      <c r="L3796" s="8"/>
      <c r="M3796" s="8"/>
      <c r="N3796" s="8"/>
      <c r="O3796" s="8"/>
      <c r="P3796" s="9">
        <v>90.08</v>
      </c>
      <c r="Q3796" s="8"/>
      <c r="R3796" s="9">
        <v>111.91</v>
      </c>
      <c r="S3796" s="9">
        <v>-17.3</v>
      </c>
      <c r="T3796" s="10">
        <v>184.69</v>
      </c>
    </row>
    <row r="3797" spans="1:20" ht="15.75" thickBot="1" x14ac:dyDescent="0.3">
      <c r="A3797" s="4" t="s">
        <v>814</v>
      </c>
      <c r="B3797" s="4" t="s">
        <v>717</v>
      </c>
      <c r="C3797" s="4" t="s">
        <v>718</v>
      </c>
      <c r="D3797" s="4" t="s">
        <v>819</v>
      </c>
      <c r="E3797" s="4" t="s">
        <v>820</v>
      </c>
      <c r="F3797" s="4" t="s">
        <v>146</v>
      </c>
      <c r="G3797" s="4" t="s">
        <v>147</v>
      </c>
      <c r="H3797" s="12"/>
      <c r="I3797" s="12"/>
      <c r="J3797" s="11">
        <v>871.28</v>
      </c>
      <c r="K3797" s="12"/>
      <c r="L3797" s="12"/>
      <c r="M3797" s="11">
        <v>831.03</v>
      </c>
      <c r="N3797" s="12"/>
      <c r="O3797" s="12"/>
      <c r="P3797" s="12"/>
      <c r="Q3797" s="12"/>
      <c r="R3797" s="12"/>
      <c r="S3797" s="11">
        <v>-155.35</v>
      </c>
      <c r="T3797" s="10">
        <v>1546.96</v>
      </c>
    </row>
    <row r="3798" spans="1:20" ht="15.75" thickBot="1" x14ac:dyDescent="0.3">
      <c r="A3798" s="4" t="s">
        <v>814</v>
      </c>
      <c r="B3798" s="4" t="s">
        <v>717</v>
      </c>
      <c r="C3798" s="4" t="s">
        <v>718</v>
      </c>
      <c r="D3798" s="4" t="s">
        <v>819</v>
      </c>
      <c r="E3798" s="4" t="s">
        <v>820</v>
      </c>
      <c r="F3798" s="4" t="s">
        <v>228</v>
      </c>
      <c r="G3798" s="4" t="s">
        <v>229</v>
      </c>
      <c r="H3798" s="8"/>
      <c r="I3798" s="8"/>
      <c r="J3798" s="8"/>
      <c r="K3798" s="8"/>
      <c r="L3798" s="8"/>
      <c r="M3798" s="8"/>
      <c r="N3798" s="8"/>
      <c r="O3798" s="8"/>
      <c r="P3798" s="8"/>
      <c r="Q3798" s="8"/>
      <c r="R3798" s="8"/>
      <c r="S3798" s="9">
        <v>24755</v>
      </c>
      <c r="T3798" s="10">
        <v>24755</v>
      </c>
    </row>
    <row r="3799" spans="1:20" ht="23.25" thickBot="1" x14ac:dyDescent="0.3">
      <c r="A3799" s="4" t="s">
        <v>814</v>
      </c>
      <c r="B3799" s="4" t="s">
        <v>717</v>
      </c>
      <c r="C3799" s="4" t="s">
        <v>718</v>
      </c>
      <c r="D3799" s="4" t="s">
        <v>817</v>
      </c>
      <c r="E3799" s="4" t="s">
        <v>818</v>
      </c>
      <c r="F3799" s="4" t="s">
        <v>715</v>
      </c>
      <c r="G3799" s="4" t="s">
        <v>716</v>
      </c>
      <c r="H3799" s="11">
        <v>3221.87</v>
      </c>
      <c r="I3799" s="12"/>
      <c r="J3799" s="12"/>
      <c r="K3799" s="11">
        <v>495</v>
      </c>
      <c r="L3799" s="12"/>
      <c r="M3799" s="11">
        <v>931</v>
      </c>
      <c r="N3799" s="12"/>
      <c r="O3799" s="11">
        <v>5209.5</v>
      </c>
      <c r="P3799" s="11">
        <v>1935.27</v>
      </c>
      <c r="Q3799" s="11">
        <v>34648</v>
      </c>
      <c r="R3799" s="12"/>
      <c r="S3799" s="11">
        <v>12228</v>
      </c>
      <c r="T3799" s="10">
        <v>58668.639999999999</v>
      </c>
    </row>
    <row r="3800" spans="1:20" ht="23.25" thickBot="1" x14ac:dyDescent="0.3">
      <c r="A3800" s="4" t="s">
        <v>814</v>
      </c>
      <c r="B3800" s="4" t="s">
        <v>717</v>
      </c>
      <c r="C3800" s="4" t="s">
        <v>718</v>
      </c>
      <c r="D3800" s="4" t="s">
        <v>817</v>
      </c>
      <c r="E3800" s="4" t="s">
        <v>818</v>
      </c>
      <c r="F3800" s="4" t="s">
        <v>144</v>
      </c>
      <c r="G3800" s="4" t="s">
        <v>145</v>
      </c>
      <c r="H3800" s="9">
        <v>25</v>
      </c>
      <c r="I3800" s="9">
        <v>49</v>
      </c>
      <c r="J3800" s="9">
        <v>10.75</v>
      </c>
      <c r="K3800" s="9">
        <v>40.5</v>
      </c>
      <c r="L3800" s="8"/>
      <c r="M3800" s="9">
        <v>99.6</v>
      </c>
      <c r="N3800" s="9">
        <v>92</v>
      </c>
      <c r="O3800" s="9">
        <v>103.76</v>
      </c>
      <c r="P3800" s="8"/>
      <c r="Q3800" s="9">
        <v>619.13</v>
      </c>
      <c r="R3800" s="8"/>
      <c r="S3800" s="9">
        <v>-569.13</v>
      </c>
      <c r="T3800" s="10">
        <v>470.61</v>
      </c>
    </row>
    <row r="3801" spans="1:20" ht="23.25" thickBot="1" x14ac:dyDescent="0.3">
      <c r="A3801" s="4" t="s">
        <v>814</v>
      </c>
      <c r="B3801" s="4" t="s">
        <v>717</v>
      </c>
      <c r="C3801" s="4" t="s">
        <v>718</v>
      </c>
      <c r="D3801" s="4" t="s">
        <v>817</v>
      </c>
      <c r="E3801" s="4" t="s">
        <v>818</v>
      </c>
      <c r="F3801" s="4" t="s">
        <v>152</v>
      </c>
      <c r="G3801" s="4" t="s">
        <v>153</v>
      </c>
      <c r="H3801" s="12"/>
      <c r="I3801" s="12"/>
      <c r="J3801" s="12"/>
      <c r="K3801" s="12"/>
      <c r="L3801" s="12"/>
      <c r="M3801" s="12"/>
      <c r="N3801" s="12"/>
      <c r="O3801" s="12"/>
      <c r="P3801" s="11">
        <v>180.75</v>
      </c>
      <c r="Q3801" s="12"/>
      <c r="R3801" s="12"/>
      <c r="S3801" s="11">
        <v>-121.1</v>
      </c>
      <c r="T3801" s="10">
        <v>59.65</v>
      </c>
    </row>
    <row r="3802" spans="1:20" ht="15.75" thickBot="1" x14ac:dyDescent="0.3">
      <c r="A3802" s="4" t="s">
        <v>814</v>
      </c>
      <c r="B3802" s="4" t="s">
        <v>717</v>
      </c>
      <c r="C3802" s="4" t="s">
        <v>718</v>
      </c>
      <c r="D3802" s="4" t="s">
        <v>821</v>
      </c>
      <c r="E3802" s="4" t="s">
        <v>822</v>
      </c>
      <c r="F3802" s="4" t="s">
        <v>715</v>
      </c>
      <c r="G3802" s="4" t="s">
        <v>716</v>
      </c>
      <c r="H3802" s="8"/>
      <c r="I3802" s="9">
        <v>784</v>
      </c>
      <c r="J3802" s="8"/>
      <c r="K3802" s="8"/>
      <c r="L3802" s="8"/>
      <c r="M3802" s="8"/>
      <c r="N3802" s="8"/>
      <c r="O3802" s="8"/>
      <c r="P3802" s="8"/>
      <c r="Q3802" s="8"/>
      <c r="R3802" s="8"/>
      <c r="S3802" s="8"/>
      <c r="T3802" s="10">
        <v>784</v>
      </c>
    </row>
    <row r="3803" spans="1:20" ht="23.25" thickBot="1" x14ac:dyDescent="0.3">
      <c r="A3803" s="4" t="s">
        <v>814</v>
      </c>
      <c r="B3803" s="4" t="s">
        <v>717</v>
      </c>
      <c r="C3803" s="4" t="s">
        <v>718</v>
      </c>
      <c r="D3803" s="4" t="s">
        <v>823</v>
      </c>
      <c r="E3803" s="4" t="s">
        <v>824</v>
      </c>
      <c r="F3803" s="4" t="s">
        <v>110</v>
      </c>
      <c r="G3803" s="4" t="s">
        <v>111</v>
      </c>
      <c r="H3803" s="11">
        <v>16675.259999999998</v>
      </c>
      <c r="I3803" s="11">
        <v>15702.52</v>
      </c>
      <c r="J3803" s="11">
        <v>17259.86</v>
      </c>
      <c r="K3803" s="11">
        <v>18569.099999999999</v>
      </c>
      <c r="L3803" s="11">
        <v>16375.07</v>
      </c>
      <c r="M3803" s="11">
        <v>17853.12</v>
      </c>
      <c r="N3803" s="11">
        <v>13066.9</v>
      </c>
      <c r="O3803" s="11">
        <v>15612.28</v>
      </c>
      <c r="P3803" s="11">
        <v>15887.95</v>
      </c>
      <c r="Q3803" s="11">
        <v>17040.5</v>
      </c>
      <c r="R3803" s="11">
        <v>15369.59</v>
      </c>
      <c r="S3803" s="11">
        <v>-18699.87</v>
      </c>
      <c r="T3803" s="10">
        <v>160712.28</v>
      </c>
    </row>
    <row r="3804" spans="1:20" ht="23.25" thickBot="1" x14ac:dyDescent="0.3">
      <c r="A3804" s="4" t="s">
        <v>814</v>
      </c>
      <c r="B3804" s="4" t="s">
        <v>717</v>
      </c>
      <c r="C3804" s="4" t="s">
        <v>718</v>
      </c>
      <c r="D3804" s="4" t="s">
        <v>823</v>
      </c>
      <c r="E3804" s="4" t="s">
        <v>824</v>
      </c>
      <c r="F3804" s="4" t="s">
        <v>88</v>
      </c>
      <c r="G3804" s="4" t="s">
        <v>89</v>
      </c>
      <c r="H3804" s="9">
        <v>2400.85</v>
      </c>
      <c r="I3804" s="9">
        <v>2400.85</v>
      </c>
      <c r="J3804" s="9">
        <v>2474.9499999999998</v>
      </c>
      <c r="K3804" s="9">
        <v>2474.96</v>
      </c>
      <c r="L3804" s="9">
        <v>2474.96</v>
      </c>
      <c r="M3804" s="9">
        <v>2474.96</v>
      </c>
      <c r="N3804" s="9">
        <v>2474.96</v>
      </c>
      <c r="O3804" s="9">
        <v>2474.9699999999998</v>
      </c>
      <c r="P3804" s="9">
        <v>2474.98</v>
      </c>
      <c r="Q3804" s="9">
        <v>2474.9699999999998</v>
      </c>
      <c r="R3804" s="9">
        <v>2474.9699999999998</v>
      </c>
      <c r="S3804" s="9">
        <v>-1866.35</v>
      </c>
      <c r="T3804" s="10">
        <v>25210.03</v>
      </c>
    </row>
    <row r="3805" spans="1:20" ht="23.25" thickBot="1" x14ac:dyDescent="0.3">
      <c r="A3805" s="4" t="s">
        <v>814</v>
      </c>
      <c r="B3805" s="4" t="s">
        <v>717</v>
      </c>
      <c r="C3805" s="4" t="s">
        <v>718</v>
      </c>
      <c r="D3805" s="4" t="s">
        <v>823</v>
      </c>
      <c r="E3805" s="4" t="s">
        <v>824</v>
      </c>
      <c r="F3805" s="4" t="s">
        <v>90</v>
      </c>
      <c r="G3805" s="4" t="s">
        <v>91</v>
      </c>
      <c r="H3805" s="11">
        <v>9327.07</v>
      </c>
      <c r="I3805" s="11">
        <v>9327.07</v>
      </c>
      <c r="J3805" s="11">
        <v>9614.9699999999993</v>
      </c>
      <c r="K3805" s="11">
        <v>9614.98</v>
      </c>
      <c r="L3805" s="11">
        <v>9615.01</v>
      </c>
      <c r="M3805" s="11">
        <v>9614.99</v>
      </c>
      <c r="N3805" s="11">
        <v>9614.9599999999991</v>
      </c>
      <c r="O3805" s="11">
        <v>9614.98</v>
      </c>
      <c r="P3805" s="11">
        <v>9614.9699999999993</v>
      </c>
      <c r="Q3805" s="11">
        <v>9614.9699999999993</v>
      </c>
      <c r="R3805" s="11">
        <v>9615</v>
      </c>
      <c r="S3805" s="11">
        <v>-6974</v>
      </c>
      <c r="T3805" s="10">
        <v>98214.97</v>
      </c>
    </row>
    <row r="3806" spans="1:20" ht="23.25" thickBot="1" x14ac:dyDescent="0.3">
      <c r="A3806" s="4" t="s">
        <v>814</v>
      </c>
      <c r="B3806" s="4" t="s">
        <v>717</v>
      </c>
      <c r="C3806" s="4" t="s">
        <v>718</v>
      </c>
      <c r="D3806" s="4" t="s">
        <v>823</v>
      </c>
      <c r="E3806" s="4" t="s">
        <v>824</v>
      </c>
      <c r="F3806" s="4" t="s">
        <v>120</v>
      </c>
      <c r="G3806" s="4" t="s">
        <v>121</v>
      </c>
      <c r="H3806" s="8"/>
      <c r="I3806" s="8"/>
      <c r="J3806" s="8"/>
      <c r="K3806" s="8"/>
      <c r="L3806" s="8"/>
      <c r="M3806" s="9">
        <v>170.59</v>
      </c>
      <c r="N3806" s="8"/>
      <c r="O3806" s="9">
        <v>221.27</v>
      </c>
      <c r="P3806" s="8"/>
      <c r="Q3806" s="9">
        <v>170.04</v>
      </c>
      <c r="R3806" s="9">
        <v>48.51</v>
      </c>
      <c r="S3806" s="9">
        <v>-272.17</v>
      </c>
      <c r="T3806" s="10">
        <v>338.24</v>
      </c>
    </row>
    <row r="3807" spans="1:20" ht="23.25" thickBot="1" x14ac:dyDescent="0.3">
      <c r="A3807" s="4" t="s">
        <v>814</v>
      </c>
      <c r="B3807" s="4" t="s">
        <v>717</v>
      </c>
      <c r="C3807" s="4" t="s">
        <v>718</v>
      </c>
      <c r="D3807" s="4" t="s">
        <v>823</v>
      </c>
      <c r="E3807" s="4" t="s">
        <v>824</v>
      </c>
      <c r="F3807" s="4" t="s">
        <v>71</v>
      </c>
      <c r="G3807" s="4" t="s">
        <v>72</v>
      </c>
      <c r="H3807" s="12"/>
      <c r="I3807" s="12"/>
      <c r="J3807" s="12"/>
      <c r="K3807" s="12"/>
      <c r="L3807" s="12"/>
      <c r="M3807" s="12"/>
      <c r="N3807" s="12"/>
      <c r="O3807" s="12"/>
      <c r="P3807" s="12"/>
      <c r="Q3807" s="11">
        <v>66.8</v>
      </c>
      <c r="R3807" s="12"/>
      <c r="S3807" s="12"/>
      <c r="T3807" s="10">
        <v>66.8</v>
      </c>
    </row>
    <row r="3808" spans="1:20" ht="23.25" thickBot="1" x14ac:dyDescent="0.3">
      <c r="A3808" s="4" t="s">
        <v>814</v>
      </c>
      <c r="B3808" s="4" t="s">
        <v>717</v>
      </c>
      <c r="C3808" s="4" t="s">
        <v>718</v>
      </c>
      <c r="D3808" s="4" t="s">
        <v>823</v>
      </c>
      <c r="E3808" s="4" t="s">
        <v>824</v>
      </c>
      <c r="F3808" s="4" t="s">
        <v>130</v>
      </c>
      <c r="G3808" s="4" t="s">
        <v>131</v>
      </c>
      <c r="H3808" s="8"/>
      <c r="I3808" s="8"/>
      <c r="J3808" s="8"/>
      <c r="K3808" s="8"/>
      <c r="L3808" s="8"/>
      <c r="M3808" s="8"/>
      <c r="N3808" s="8"/>
      <c r="O3808" s="9">
        <v>77.53</v>
      </c>
      <c r="P3808" s="8"/>
      <c r="Q3808" s="8"/>
      <c r="R3808" s="8"/>
      <c r="S3808" s="9">
        <v>-51.95</v>
      </c>
      <c r="T3808" s="10">
        <v>25.58</v>
      </c>
    </row>
    <row r="3809" spans="1:20" ht="23.25" thickBot="1" x14ac:dyDescent="0.3">
      <c r="A3809" s="4" t="s">
        <v>814</v>
      </c>
      <c r="B3809" s="4" t="s">
        <v>717</v>
      </c>
      <c r="C3809" s="4" t="s">
        <v>718</v>
      </c>
      <c r="D3809" s="4" t="s">
        <v>823</v>
      </c>
      <c r="E3809" s="4" t="s">
        <v>824</v>
      </c>
      <c r="F3809" s="4" t="s">
        <v>136</v>
      </c>
      <c r="G3809" s="4" t="s">
        <v>137</v>
      </c>
      <c r="H3809" s="12"/>
      <c r="I3809" s="12"/>
      <c r="J3809" s="12"/>
      <c r="K3809" s="12"/>
      <c r="L3809" s="12"/>
      <c r="M3809" s="12"/>
      <c r="N3809" s="12"/>
      <c r="O3809" s="12"/>
      <c r="P3809" s="12"/>
      <c r="Q3809" s="12"/>
      <c r="R3809" s="12"/>
      <c r="S3809" s="11">
        <v>1.85</v>
      </c>
      <c r="T3809" s="10">
        <v>1.85</v>
      </c>
    </row>
    <row r="3810" spans="1:20" ht="23.25" thickBot="1" x14ac:dyDescent="0.3">
      <c r="A3810" s="4" t="s">
        <v>814</v>
      </c>
      <c r="B3810" s="4" t="s">
        <v>717</v>
      </c>
      <c r="C3810" s="4" t="s">
        <v>718</v>
      </c>
      <c r="D3810" s="4" t="s">
        <v>823</v>
      </c>
      <c r="E3810" s="4" t="s">
        <v>824</v>
      </c>
      <c r="F3810" s="4" t="s">
        <v>144</v>
      </c>
      <c r="G3810" s="4" t="s">
        <v>145</v>
      </c>
      <c r="H3810" s="8"/>
      <c r="I3810" s="8"/>
      <c r="J3810" s="9">
        <v>61.5</v>
      </c>
      <c r="K3810" s="9">
        <v>57</v>
      </c>
      <c r="L3810" s="9">
        <v>38</v>
      </c>
      <c r="M3810" s="8"/>
      <c r="N3810" s="9">
        <v>78</v>
      </c>
      <c r="O3810" s="9">
        <v>48.75</v>
      </c>
      <c r="P3810" s="8"/>
      <c r="Q3810" s="9">
        <v>73.59</v>
      </c>
      <c r="R3810" s="9">
        <v>33</v>
      </c>
      <c r="S3810" s="9">
        <v>-212.19</v>
      </c>
      <c r="T3810" s="10">
        <v>177.65</v>
      </c>
    </row>
    <row r="3811" spans="1:20" ht="23.25" thickBot="1" x14ac:dyDescent="0.3">
      <c r="A3811" s="4" t="s">
        <v>814</v>
      </c>
      <c r="B3811" s="4" t="s">
        <v>717</v>
      </c>
      <c r="C3811" s="4" t="s">
        <v>718</v>
      </c>
      <c r="D3811" s="4" t="s">
        <v>823</v>
      </c>
      <c r="E3811" s="4" t="s">
        <v>824</v>
      </c>
      <c r="F3811" s="4" t="s">
        <v>146</v>
      </c>
      <c r="G3811" s="4" t="s">
        <v>147</v>
      </c>
      <c r="H3811" s="12"/>
      <c r="I3811" s="11">
        <v>320.10000000000002</v>
      </c>
      <c r="J3811" s="11">
        <v>313.8</v>
      </c>
      <c r="K3811" s="12"/>
      <c r="L3811" s="11">
        <v>304.27999999999997</v>
      </c>
      <c r="M3811" s="12"/>
      <c r="N3811" s="12"/>
      <c r="O3811" s="11">
        <v>510.2</v>
      </c>
      <c r="P3811" s="11">
        <v>1115</v>
      </c>
      <c r="Q3811" s="11">
        <v>73.599999999999994</v>
      </c>
      <c r="R3811" s="12"/>
      <c r="S3811" s="11">
        <v>-1631.5</v>
      </c>
      <c r="T3811" s="10">
        <v>1005.48</v>
      </c>
    </row>
    <row r="3812" spans="1:20" ht="23.25" thickBot="1" x14ac:dyDescent="0.3">
      <c r="A3812" s="4" t="s">
        <v>814</v>
      </c>
      <c r="B3812" s="4" t="s">
        <v>717</v>
      </c>
      <c r="C3812" s="4" t="s">
        <v>718</v>
      </c>
      <c r="D3812" s="4" t="s">
        <v>823</v>
      </c>
      <c r="E3812" s="4" t="s">
        <v>824</v>
      </c>
      <c r="F3812" s="4" t="s">
        <v>148</v>
      </c>
      <c r="G3812" s="4" t="s">
        <v>149</v>
      </c>
      <c r="H3812" s="8"/>
      <c r="I3812" s="8"/>
      <c r="J3812" s="8"/>
      <c r="K3812" s="8"/>
      <c r="L3812" s="8"/>
      <c r="M3812" s="8"/>
      <c r="N3812" s="8"/>
      <c r="O3812" s="8"/>
      <c r="P3812" s="8"/>
      <c r="Q3812" s="9">
        <v>175.9</v>
      </c>
      <c r="R3812" s="8"/>
      <c r="S3812" s="9">
        <v>-117.85</v>
      </c>
      <c r="T3812" s="10">
        <v>58.05</v>
      </c>
    </row>
    <row r="3813" spans="1:20" ht="23.25" thickBot="1" x14ac:dyDescent="0.3">
      <c r="A3813" s="4" t="s">
        <v>814</v>
      </c>
      <c r="B3813" s="4" t="s">
        <v>717</v>
      </c>
      <c r="C3813" s="4" t="s">
        <v>718</v>
      </c>
      <c r="D3813" s="4" t="s">
        <v>823</v>
      </c>
      <c r="E3813" s="4" t="s">
        <v>824</v>
      </c>
      <c r="F3813" s="4" t="s">
        <v>150</v>
      </c>
      <c r="G3813" s="4" t="s">
        <v>151</v>
      </c>
      <c r="H3813" s="12"/>
      <c r="I3813" s="12"/>
      <c r="J3813" s="11">
        <v>75</v>
      </c>
      <c r="K3813" s="12"/>
      <c r="L3813" s="12"/>
      <c r="M3813" s="12"/>
      <c r="N3813" s="12"/>
      <c r="O3813" s="12"/>
      <c r="P3813" s="12"/>
      <c r="Q3813" s="12"/>
      <c r="R3813" s="12"/>
      <c r="S3813" s="11">
        <v>-50.25</v>
      </c>
      <c r="T3813" s="10">
        <v>24.75</v>
      </c>
    </row>
    <row r="3814" spans="1:20" ht="23.25" thickBot="1" x14ac:dyDescent="0.3">
      <c r="A3814" s="4" t="s">
        <v>814</v>
      </c>
      <c r="B3814" s="4" t="s">
        <v>717</v>
      </c>
      <c r="C3814" s="4" t="s">
        <v>718</v>
      </c>
      <c r="D3814" s="4" t="s">
        <v>823</v>
      </c>
      <c r="E3814" s="4" t="s">
        <v>824</v>
      </c>
      <c r="F3814" s="4" t="s">
        <v>180</v>
      </c>
      <c r="G3814" s="4" t="s">
        <v>181</v>
      </c>
      <c r="H3814" s="9">
        <v>9643.98</v>
      </c>
      <c r="I3814" s="9">
        <v>6766.94</v>
      </c>
      <c r="J3814" s="9">
        <v>7528.82</v>
      </c>
      <c r="K3814" s="9">
        <v>7725.13</v>
      </c>
      <c r="L3814" s="9">
        <v>8036.91</v>
      </c>
      <c r="M3814" s="9">
        <v>8856.7800000000007</v>
      </c>
      <c r="N3814" s="9">
        <v>5046.16</v>
      </c>
      <c r="O3814" s="9">
        <v>8625.84</v>
      </c>
      <c r="P3814" s="9">
        <v>7690.5</v>
      </c>
      <c r="Q3814" s="9">
        <v>7332.51</v>
      </c>
      <c r="R3814" s="9">
        <v>8198.59</v>
      </c>
      <c r="S3814" s="9">
        <v>5519.62</v>
      </c>
      <c r="T3814" s="10">
        <v>90971.78</v>
      </c>
    </row>
    <row r="3815" spans="1:20" ht="23.25" thickBot="1" x14ac:dyDescent="0.3">
      <c r="A3815" s="4" t="s">
        <v>814</v>
      </c>
      <c r="B3815" s="4" t="s">
        <v>717</v>
      </c>
      <c r="C3815" s="4" t="s">
        <v>718</v>
      </c>
      <c r="D3815" s="4" t="s">
        <v>823</v>
      </c>
      <c r="E3815" s="4" t="s">
        <v>824</v>
      </c>
      <c r="F3815" s="4" t="s">
        <v>166</v>
      </c>
      <c r="G3815" s="4" t="s">
        <v>167</v>
      </c>
      <c r="H3815" s="11">
        <v>-32735.040000000001</v>
      </c>
      <c r="I3815" s="11">
        <v>-27450.560000000001</v>
      </c>
      <c r="J3815" s="11">
        <v>-28464.66</v>
      </c>
      <c r="K3815" s="11">
        <v>-30009.14</v>
      </c>
      <c r="L3815" s="11">
        <v>-30976.14</v>
      </c>
      <c r="M3815" s="11">
        <v>-31279.32</v>
      </c>
      <c r="N3815" s="11">
        <v>-21031.040000000001</v>
      </c>
      <c r="O3815" s="11">
        <v>-28681.06</v>
      </c>
      <c r="P3815" s="11">
        <v>-22820.9</v>
      </c>
      <c r="Q3815" s="11">
        <v>-36735.379999999997</v>
      </c>
      <c r="R3815" s="11">
        <v>-28580</v>
      </c>
      <c r="S3815" s="11">
        <v>-22633</v>
      </c>
      <c r="T3815" s="10">
        <v>-341396.24</v>
      </c>
    </row>
    <row r="3816" spans="1:20" ht="15.75" thickBot="1" x14ac:dyDescent="0.3">
      <c r="A3816" s="4" t="s">
        <v>814</v>
      </c>
      <c r="B3816" s="4" t="s">
        <v>717</v>
      </c>
      <c r="C3816" s="4" t="s">
        <v>718</v>
      </c>
      <c r="D3816" s="4" t="s">
        <v>825</v>
      </c>
      <c r="E3816" s="4" t="s">
        <v>826</v>
      </c>
      <c r="F3816" s="4" t="s">
        <v>110</v>
      </c>
      <c r="G3816" s="4" t="s">
        <v>111</v>
      </c>
      <c r="H3816" s="9">
        <v>33074.239999999998</v>
      </c>
      <c r="I3816" s="9">
        <v>24654.61</v>
      </c>
      <c r="J3816" s="9">
        <v>33499.14</v>
      </c>
      <c r="K3816" s="9">
        <v>35910.46</v>
      </c>
      <c r="L3816" s="9">
        <v>41522.31</v>
      </c>
      <c r="M3816" s="9">
        <v>43310.53</v>
      </c>
      <c r="N3816" s="9">
        <v>36559.980000000003</v>
      </c>
      <c r="O3816" s="9">
        <v>38407.449999999997</v>
      </c>
      <c r="P3816" s="9">
        <v>41179.01</v>
      </c>
      <c r="Q3816" s="9">
        <v>42867.53</v>
      </c>
      <c r="R3816" s="9">
        <v>38358.49</v>
      </c>
      <c r="S3816" s="9">
        <v>-166331.76999999999</v>
      </c>
      <c r="T3816" s="10">
        <v>243011.98</v>
      </c>
    </row>
    <row r="3817" spans="1:20" ht="15.75" thickBot="1" x14ac:dyDescent="0.3">
      <c r="A3817" s="4" t="s">
        <v>814</v>
      </c>
      <c r="B3817" s="4" t="s">
        <v>717</v>
      </c>
      <c r="C3817" s="4" t="s">
        <v>718</v>
      </c>
      <c r="D3817" s="4" t="s">
        <v>825</v>
      </c>
      <c r="E3817" s="4" t="s">
        <v>826</v>
      </c>
      <c r="F3817" s="4" t="s">
        <v>88</v>
      </c>
      <c r="G3817" s="4" t="s">
        <v>89</v>
      </c>
      <c r="H3817" s="11">
        <v>4932.75</v>
      </c>
      <c r="I3817" s="11">
        <v>4932.83</v>
      </c>
      <c r="J3817" s="11">
        <v>5097.18</v>
      </c>
      <c r="K3817" s="11">
        <v>5144.12</v>
      </c>
      <c r="L3817" s="11">
        <v>6129.91</v>
      </c>
      <c r="M3817" s="11">
        <v>6129.93</v>
      </c>
      <c r="N3817" s="11">
        <v>6129.92</v>
      </c>
      <c r="O3817" s="11">
        <v>6129.87</v>
      </c>
      <c r="P3817" s="11">
        <v>6129.93</v>
      </c>
      <c r="Q3817" s="11">
        <v>6129.91</v>
      </c>
      <c r="R3817" s="11">
        <v>6129.87</v>
      </c>
      <c r="S3817" s="11">
        <v>-24681.919999999998</v>
      </c>
      <c r="T3817" s="10">
        <v>38334.300000000003</v>
      </c>
    </row>
    <row r="3818" spans="1:20" ht="15.75" thickBot="1" x14ac:dyDescent="0.3">
      <c r="A3818" s="4" t="s">
        <v>814</v>
      </c>
      <c r="B3818" s="4" t="s">
        <v>717</v>
      </c>
      <c r="C3818" s="4" t="s">
        <v>718</v>
      </c>
      <c r="D3818" s="4" t="s">
        <v>825</v>
      </c>
      <c r="E3818" s="4" t="s">
        <v>826</v>
      </c>
      <c r="F3818" s="4" t="s">
        <v>90</v>
      </c>
      <c r="G3818" s="4" t="s">
        <v>91</v>
      </c>
      <c r="H3818" s="9">
        <v>19163.63</v>
      </c>
      <c r="I3818" s="9">
        <v>19163.57</v>
      </c>
      <c r="J3818" s="9">
        <v>19802.29</v>
      </c>
      <c r="K3818" s="9">
        <v>19984.64</v>
      </c>
      <c r="L3818" s="9">
        <v>23814.26</v>
      </c>
      <c r="M3818" s="9">
        <v>23814.26</v>
      </c>
      <c r="N3818" s="9">
        <v>23814.31</v>
      </c>
      <c r="O3818" s="9">
        <v>23814.22</v>
      </c>
      <c r="P3818" s="9">
        <v>23814.26</v>
      </c>
      <c r="Q3818" s="9">
        <v>23814.25</v>
      </c>
      <c r="R3818" s="9">
        <v>23814.22</v>
      </c>
      <c r="S3818" s="9">
        <v>-95659.31</v>
      </c>
      <c r="T3818" s="10">
        <v>149154.6</v>
      </c>
    </row>
    <row r="3819" spans="1:20" ht="15.75" thickBot="1" x14ac:dyDescent="0.3">
      <c r="A3819" s="4" t="s">
        <v>814</v>
      </c>
      <c r="B3819" s="4" t="s">
        <v>717</v>
      </c>
      <c r="C3819" s="4" t="s">
        <v>718</v>
      </c>
      <c r="D3819" s="4" t="s">
        <v>825</v>
      </c>
      <c r="E3819" s="4" t="s">
        <v>826</v>
      </c>
      <c r="F3819" s="4" t="s">
        <v>118</v>
      </c>
      <c r="G3819" s="4" t="s">
        <v>119</v>
      </c>
      <c r="H3819" s="12"/>
      <c r="I3819" s="11">
        <v>499</v>
      </c>
      <c r="J3819" s="12"/>
      <c r="K3819" s="12"/>
      <c r="L3819" s="12"/>
      <c r="M3819" s="12"/>
      <c r="N3819" s="12"/>
      <c r="O3819" s="12"/>
      <c r="P3819" s="12"/>
      <c r="Q3819" s="12"/>
      <c r="R3819" s="12"/>
      <c r="S3819" s="11">
        <v>-334.33</v>
      </c>
      <c r="T3819" s="10">
        <v>164.67</v>
      </c>
    </row>
    <row r="3820" spans="1:20" ht="15.75" thickBot="1" x14ac:dyDescent="0.3">
      <c r="A3820" s="4" t="s">
        <v>814</v>
      </c>
      <c r="B3820" s="4" t="s">
        <v>717</v>
      </c>
      <c r="C3820" s="4" t="s">
        <v>718</v>
      </c>
      <c r="D3820" s="4" t="s">
        <v>825</v>
      </c>
      <c r="E3820" s="4" t="s">
        <v>826</v>
      </c>
      <c r="F3820" s="4" t="s">
        <v>120</v>
      </c>
      <c r="G3820" s="4" t="s">
        <v>121</v>
      </c>
      <c r="H3820" s="9">
        <v>1388.57</v>
      </c>
      <c r="I3820" s="9">
        <v>948.85</v>
      </c>
      <c r="J3820" s="9">
        <v>581.52</v>
      </c>
      <c r="K3820" s="9">
        <v>776.73</v>
      </c>
      <c r="L3820" s="9">
        <v>789.71</v>
      </c>
      <c r="M3820" s="9">
        <v>989.72</v>
      </c>
      <c r="N3820" s="9">
        <v>1227.3399999999999</v>
      </c>
      <c r="O3820" s="9">
        <v>861.47</v>
      </c>
      <c r="P3820" s="9">
        <v>1049.67</v>
      </c>
      <c r="Q3820" s="9">
        <v>648.01</v>
      </c>
      <c r="R3820" s="9">
        <v>937.95</v>
      </c>
      <c r="S3820" s="9">
        <v>-5931.71</v>
      </c>
      <c r="T3820" s="10">
        <v>4267.83</v>
      </c>
    </row>
    <row r="3821" spans="1:20" ht="15.75" thickBot="1" x14ac:dyDescent="0.3">
      <c r="A3821" s="4" t="s">
        <v>814</v>
      </c>
      <c r="B3821" s="4" t="s">
        <v>717</v>
      </c>
      <c r="C3821" s="4" t="s">
        <v>718</v>
      </c>
      <c r="D3821" s="4" t="s">
        <v>825</v>
      </c>
      <c r="E3821" s="4" t="s">
        <v>826</v>
      </c>
      <c r="F3821" s="4" t="s">
        <v>122</v>
      </c>
      <c r="G3821" s="4" t="s">
        <v>123</v>
      </c>
      <c r="H3821" s="12"/>
      <c r="I3821" s="11">
        <v>1415</v>
      </c>
      <c r="J3821" s="12"/>
      <c r="K3821" s="11">
        <v>15</v>
      </c>
      <c r="L3821" s="12"/>
      <c r="M3821" s="12"/>
      <c r="N3821" s="12"/>
      <c r="O3821" s="12"/>
      <c r="P3821" s="12"/>
      <c r="Q3821" s="12"/>
      <c r="R3821" s="12"/>
      <c r="S3821" s="11">
        <v>2620</v>
      </c>
      <c r="T3821" s="10">
        <v>4050</v>
      </c>
    </row>
    <row r="3822" spans="1:20" ht="15.75" thickBot="1" x14ac:dyDescent="0.3">
      <c r="A3822" s="4" t="s">
        <v>814</v>
      </c>
      <c r="B3822" s="4" t="s">
        <v>717</v>
      </c>
      <c r="C3822" s="4" t="s">
        <v>718</v>
      </c>
      <c r="D3822" s="4" t="s">
        <v>825</v>
      </c>
      <c r="E3822" s="4" t="s">
        <v>826</v>
      </c>
      <c r="F3822" s="4" t="s">
        <v>71</v>
      </c>
      <c r="G3822" s="4" t="s">
        <v>72</v>
      </c>
      <c r="H3822" s="8"/>
      <c r="I3822" s="8"/>
      <c r="J3822" s="8"/>
      <c r="K3822" s="8"/>
      <c r="L3822" s="8"/>
      <c r="M3822" s="9">
        <v>1000</v>
      </c>
      <c r="N3822" s="8"/>
      <c r="O3822" s="8"/>
      <c r="P3822" s="9">
        <v>18500</v>
      </c>
      <c r="Q3822" s="8"/>
      <c r="R3822" s="8"/>
      <c r="S3822" s="8"/>
      <c r="T3822" s="10">
        <v>19500</v>
      </c>
    </row>
    <row r="3823" spans="1:20" ht="15.75" thickBot="1" x14ac:dyDescent="0.3">
      <c r="A3823" s="4" t="s">
        <v>814</v>
      </c>
      <c r="B3823" s="4" t="s">
        <v>717</v>
      </c>
      <c r="C3823" s="4" t="s">
        <v>718</v>
      </c>
      <c r="D3823" s="4" t="s">
        <v>825</v>
      </c>
      <c r="E3823" s="4" t="s">
        <v>826</v>
      </c>
      <c r="F3823" s="4" t="s">
        <v>98</v>
      </c>
      <c r="G3823" s="4" t="s">
        <v>99</v>
      </c>
      <c r="H3823" s="12"/>
      <c r="I3823" s="12"/>
      <c r="J3823" s="12"/>
      <c r="K3823" s="12"/>
      <c r="L3823" s="12"/>
      <c r="M3823" s="12"/>
      <c r="N3823" s="12"/>
      <c r="O3823" s="11">
        <v>3.25</v>
      </c>
      <c r="P3823" s="12"/>
      <c r="Q3823" s="12"/>
      <c r="R3823" s="12"/>
      <c r="S3823" s="11">
        <v>-3.25</v>
      </c>
      <c r="T3823" s="14">
        <v>0</v>
      </c>
    </row>
    <row r="3824" spans="1:20" ht="15.75" thickBot="1" x14ac:dyDescent="0.3">
      <c r="A3824" s="4" t="s">
        <v>814</v>
      </c>
      <c r="B3824" s="4" t="s">
        <v>717</v>
      </c>
      <c r="C3824" s="4" t="s">
        <v>718</v>
      </c>
      <c r="D3824" s="4" t="s">
        <v>825</v>
      </c>
      <c r="E3824" s="4" t="s">
        <v>826</v>
      </c>
      <c r="F3824" s="4" t="s">
        <v>412</v>
      </c>
      <c r="G3824" s="4" t="s">
        <v>413</v>
      </c>
      <c r="H3824" s="8"/>
      <c r="I3824" s="9">
        <v>250</v>
      </c>
      <c r="J3824" s="8"/>
      <c r="K3824" s="9">
        <v>28776</v>
      </c>
      <c r="L3824" s="9">
        <v>650</v>
      </c>
      <c r="M3824" s="8"/>
      <c r="N3824" s="9">
        <v>10226</v>
      </c>
      <c r="O3824" s="9">
        <v>171318</v>
      </c>
      <c r="P3824" s="9">
        <v>1150</v>
      </c>
      <c r="Q3824" s="8"/>
      <c r="R3824" s="9">
        <v>49162.5</v>
      </c>
      <c r="S3824" s="9">
        <v>1280</v>
      </c>
      <c r="T3824" s="10">
        <v>262812.5</v>
      </c>
    </row>
    <row r="3825" spans="1:20" ht="15.75" thickBot="1" x14ac:dyDescent="0.3">
      <c r="A3825" s="4" t="s">
        <v>814</v>
      </c>
      <c r="B3825" s="4" t="s">
        <v>717</v>
      </c>
      <c r="C3825" s="4" t="s">
        <v>718</v>
      </c>
      <c r="D3825" s="4" t="s">
        <v>825</v>
      </c>
      <c r="E3825" s="4" t="s">
        <v>826</v>
      </c>
      <c r="F3825" s="4" t="s">
        <v>130</v>
      </c>
      <c r="G3825" s="4" t="s">
        <v>131</v>
      </c>
      <c r="H3825" s="12"/>
      <c r="I3825" s="12"/>
      <c r="J3825" s="12"/>
      <c r="K3825" s="12"/>
      <c r="L3825" s="12"/>
      <c r="M3825" s="12"/>
      <c r="N3825" s="12"/>
      <c r="O3825" s="11">
        <v>1.99</v>
      </c>
      <c r="P3825" s="11">
        <v>133.16999999999999</v>
      </c>
      <c r="Q3825" s="12"/>
      <c r="R3825" s="12"/>
      <c r="S3825" s="11">
        <v>-90.56</v>
      </c>
      <c r="T3825" s="10">
        <v>44.6</v>
      </c>
    </row>
    <row r="3826" spans="1:20" ht="15.75" thickBot="1" x14ac:dyDescent="0.3">
      <c r="A3826" s="4" t="s">
        <v>814</v>
      </c>
      <c r="B3826" s="4" t="s">
        <v>717</v>
      </c>
      <c r="C3826" s="4" t="s">
        <v>718</v>
      </c>
      <c r="D3826" s="4" t="s">
        <v>825</v>
      </c>
      <c r="E3826" s="4" t="s">
        <v>826</v>
      </c>
      <c r="F3826" s="4" t="s">
        <v>715</v>
      </c>
      <c r="G3826" s="4" t="s">
        <v>716</v>
      </c>
      <c r="H3826" s="9">
        <v>2343.83</v>
      </c>
      <c r="I3826" s="9">
        <v>775</v>
      </c>
      <c r="J3826" s="9">
        <v>250</v>
      </c>
      <c r="K3826" s="9">
        <v>72.7</v>
      </c>
      <c r="L3826" s="8"/>
      <c r="M3826" s="9">
        <v>1719.77</v>
      </c>
      <c r="N3826" s="8"/>
      <c r="O3826" s="9">
        <v>50</v>
      </c>
      <c r="P3826" s="9">
        <v>820</v>
      </c>
      <c r="Q3826" s="9">
        <v>1640.72</v>
      </c>
      <c r="R3826" s="8"/>
      <c r="S3826" s="9">
        <v>710.95</v>
      </c>
      <c r="T3826" s="10">
        <v>8382.9699999999993</v>
      </c>
    </row>
    <row r="3827" spans="1:20" ht="15.75" thickBot="1" x14ac:dyDescent="0.3">
      <c r="A3827" s="4" t="s">
        <v>814</v>
      </c>
      <c r="B3827" s="4" t="s">
        <v>717</v>
      </c>
      <c r="C3827" s="4" t="s">
        <v>718</v>
      </c>
      <c r="D3827" s="4" t="s">
        <v>825</v>
      </c>
      <c r="E3827" s="4" t="s">
        <v>826</v>
      </c>
      <c r="F3827" s="4" t="s">
        <v>136</v>
      </c>
      <c r="G3827" s="4" t="s">
        <v>137</v>
      </c>
      <c r="H3827" s="11">
        <v>7</v>
      </c>
      <c r="I3827" s="11">
        <v>35.5</v>
      </c>
      <c r="J3827" s="11">
        <v>52</v>
      </c>
      <c r="K3827" s="11">
        <v>13.5</v>
      </c>
      <c r="L3827" s="11">
        <v>10.5</v>
      </c>
      <c r="M3827" s="11">
        <v>2</v>
      </c>
      <c r="N3827" s="11">
        <v>6</v>
      </c>
      <c r="O3827" s="11">
        <v>9.75</v>
      </c>
      <c r="P3827" s="11">
        <v>20</v>
      </c>
      <c r="Q3827" s="11">
        <v>9.1999999999999993</v>
      </c>
      <c r="R3827" s="12"/>
      <c r="S3827" s="11">
        <v>-61.85</v>
      </c>
      <c r="T3827" s="10">
        <v>103.6</v>
      </c>
    </row>
    <row r="3828" spans="1:20" ht="15.75" thickBot="1" x14ac:dyDescent="0.3">
      <c r="A3828" s="4" t="s">
        <v>814</v>
      </c>
      <c r="B3828" s="4" t="s">
        <v>717</v>
      </c>
      <c r="C3828" s="4" t="s">
        <v>718</v>
      </c>
      <c r="D3828" s="4" t="s">
        <v>825</v>
      </c>
      <c r="E3828" s="4" t="s">
        <v>826</v>
      </c>
      <c r="F3828" s="4" t="s">
        <v>495</v>
      </c>
      <c r="G3828" s="4" t="s">
        <v>496</v>
      </c>
      <c r="H3828" s="8"/>
      <c r="I3828" s="9">
        <v>19464.330000000002</v>
      </c>
      <c r="J3828" s="8"/>
      <c r="K3828" s="8"/>
      <c r="L3828" s="9">
        <v>11053.84</v>
      </c>
      <c r="M3828" s="8"/>
      <c r="N3828" s="8"/>
      <c r="O3828" s="9">
        <v>2946.42</v>
      </c>
      <c r="P3828" s="8"/>
      <c r="Q3828" s="9">
        <v>1785.68</v>
      </c>
      <c r="R3828" s="9">
        <v>201.49</v>
      </c>
      <c r="S3828" s="9">
        <v>2318.75</v>
      </c>
      <c r="T3828" s="10">
        <v>37770.51</v>
      </c>
    </row>
    <row r="3829" spans="1:20" ht="15.75" thickBot="1" x14ac:dyDescent="0.3">
      <c r="A3829" s="4" t="s">
        <v>814</v>
      </c>
      <c r="B3829" s="4" t="s">
        <v>717</v>
      </c>
      <c r="C3829" s="4" t="s">
        <v>718</v>
      </c>
      <c r="D3829" s="4" t="s">
        <v>825</v>
      </c>
      <c r="E3829" s="4" t="s">
        <v>826</v>
      </c>
      <c r="F3829" s="4" t="s">
        <v>751</v>
      </c>
      <c r="G3829" s="4" t="s">
        <v>752</v>
      </c>
      <c r="H3829" s="11">
        <v>1840</v>
      </c>
      <c r="I3829" s="11">
        <v>9900</v>
      </c>
      <c r="J3829" s="12"/>
      <c r="K3829" s="12"/>
      <c r="L3829" s="12"/>
      <c r="M3829" s="12"/>
      <c r="N3829" s="12"/>
      <c r="O3829" s="12"/>
      <c r="P3829" s="12"/>
      <c r="Q3829" s="12"/>
      <c r="R3829" s="12"/>
      <c r="S3829" s="12"/>
      <c r="T3829" s="10">
        <v>11740</v>
      </c>
    </row>
    <row r="3830" spans="1:20" ht="15.75" thickBot="1" x14ac:dyDescent="0.3">
      <c r="A3830" s="4" t="s">
        <v>814</v>
      </c>
      <c r="B3830" s="4" t="s">
        <v>717</v>
      </c>
      <c r="C3830" s="4" t="s">
        <v>718</v>
      </c>
      <c r="D3830" s="4" t="s">
        <v>825</v>
      </c>
      <c r="E3830" s="4" t="s">
        <v>826</v>
      </c>
      <c r="F3830" s="4" t="s">
        <v>144</v>
      </c>
      <c r="G3830" s="4" t="s">
        <v>145</v>
      </c>
      <c r="H3830" s="9">
        <v>229.43</v>
      </c>
      <c r="I3830" s="9">
        <v>342.48</v>
      </c>
      <c r="J3830" s="9">
        <v>219.99</v>
      </c>
      <c r="K3830" s="9">
        <v>261.89999999999998</v>
      </c>
      <c r="L3830" s="9">
        <v>337.13</v>
      </c>
      <c r="M3830" s="9">
        <v>303.7</v>
      </c>
      <c r="N3830" s="9">
        <v>695.63</v>
      </c>
      <c r="O3830" s="9">
        <v>141.85</v>
      </c>
      <c r="P3830" s="9">
        <v>605.55999999999995</v>
      </c>
      <c r="Q3830" s="9">
        <v>238.78</v>
      </c>
      <c r="R3830" s="9">
        <v>490.01</v>
      </c>
      <c r="S3830" s="9">
        <v>-2422.83</v>
      </c>
      <c r="T3830" s="10">
        <v>1443.63</v>
      </c>
    </row>
    <row r="3831" spans="1:20" ht="15.75" thickBot="1" x14ac:dyDescent="0.3">
      <c r="A3831" s="4" t="s">
        <v>814</v>
      </c>
      <c r="B3831" s="4" t="s">
        <v>717</v>
      </c>
      <c r="C3831" s="4" t="s">
        <v>718</v>
      </c>
      <c r="D3831" s="4" t="s">
        <v>825</v>
      </c>
      <c r="E3831" s="4" t="s">
        <v>826</v>
      </c>
      <c r="F3831" s="4" t="s">
        <v>146</v>
      </c>
      <c r="G3831" s="4" t="s">
        <v>147</v>
      </c>
      <c r="H3831" s="11">
        <v>459.8</v>
      </c>
      <c r="I3831" s="12"/>
      <c r="J3831" s="11">
        <v>55.91</v>
      </c>
      <c r="K3831" s="12"/>
      <c r="L3831" s="11">
        <v>1716.91</v>
      </c>
      <c r="M3831" s="11">
        <v>28.5</v>
      </c>
      <c r="N3831" s="12"/>
      <c r="O3831" s="11">
        <v>603.73</v>
      </c>
      <c r="P3831" s="12"/>
      <c r="Q3831" s="12"/>
      <c r="R3831" s="11">
        <v>198</v>
      </c>
      <c r="S3831" s="11">
        <v>-1564.01</v>
      </c>
      <c r="T3831" s="10">
        <v>1498.84</v>
      </c>
    </row>
    <row r="3832" spans="1:20" ht="15.75" thickBot="1" x14ac:dyDescent="0.3">
      <c r="A3832" s="4" t="s">
        <v>814</v>
      </c>
      <c r="B3832" s="4" t="s">
        <v>717</v>
      </c>
      <c r="C3832" s="4" t="s">
        <v>718</v>
      </c>
      <c r="D3832" s="4" t="s">
        <v>825</v>
      </c>
      <c r="E3832" s="4" t="s">
        <v>826</v>
      </c>
      <c r="F3832" s="4" t="s">
        <v>180</v>
      </c>
      <c r="G3832" s="4" t="s">
        <v>181</v>
      </c>
      <c r="H3832" s="9">
        <v>26574.22</v>
      </c>
      <c r="I3832" s="9">
        <v>23525.82</v>
      </c>
      <c r="J3832" s="9">
        <v>26833.94</v>
      </c>
      <c r="K3832" s="9">
        <v>19099.13</v>
      </c>
      <c r="L3832" s="9">
        <v>20161.47</v>
      </c>
      <c r="M3832" s="9">
        <v>20981.34</v>
      </c>
      <c r="N3832" s="9">
        <v>19162.64</v>
      </c>
      <c r="O3832" s="9">
        <v>26899.32</v>
      </c>
      <c r="P3832" s="9">
        <v>27003.22</v>
      </c>
      <c r="Q3832" s="9">
        <v>20554.07</v>
      </c>
      <c r="R3832" s="9">
        <v>27136.03</v>
      </c>
      <c r="S3832" s="9">
        <v>18856.66</v>
      </c>
      <c r="T3832" s="10">
        <v>276787.86</v>
      </c>
    </row>
    <row r="3833" spans="1:20" ht="15.75" thickBot="1" x14ac:dyDescent="0.3">
      <c r="A3833" s="4" t="s">
        <v>814</v>
      </c>
      <c r="B3833" s="4" t="s">
        <v>717</v>
      </c>
      <c r="C3833" s="4" t="s">
        <v>718</v>
      </c>
      <c r="D3833" s="4" t="s">
        <v>825</v>
      </c>
      <c r="E3833" s="4" t="s">
        <v>826</v>
      </c>
      <c r="F3833" s="4" t="s">
        <v>166</v>
      </c>
      <c r="G3833" s="4" t="s">
        <v>167</v>
      </c>
      <c r="H3833" s="11">
        <v>-37285.440000000002</v>
      </c>
      <c r="I3833" s="11">
        <v>-34080.480000000003</v>
      </c>
      <c r="J3833" s="11">
        <v>-36798.379999999997</v>
      </c>
      <c r="K3833" s="11">
        <v>-29834.3</v>
      </c>
      <c r="L3833" s="11">
        <v>-42521.86</v>
      </c>
      <c r="M3833" s="11">
        <v>-43979.64</v>
      </c>
      <c r="N3833" s="11">
        <v>-39187.68</v>
      </c>
      <c r="O3833" s="11">
        <v>-47530.58</v>
      </c>
      <c r="P3833" s="11">
        <v>-47905.79</v>
      </c>
      <c r="Q3833" s="11">
        <v>-44181.7</v>
      </c>
      <c r="R3833" s="11">
        <v>-47516.160000000003</v>
      </c>
      <c r="S3833" s="11">
        <v>-37123.839999999997</v>
      </c>
      <c r="T3833" s="10">
        <v>-487945.85</v>
      </c>
    </row>
    <row r="3834" spans="1:20" ht="15.75" thickBot="1" x14ac:dyDescent="0.3">
      <c r="A3834" s="4" t="s">
        <v>814</v>
      </c>
      <c r="B3834" s="4" t="s">
        <v>717</v>
      </c>
      <c r="C3834" s="4" t="s">
        <v>718</v>
      </c>
      <c r="D3834" s="4" t="s">
        <v>827</v>
      </c>
      <c r="E3834" s="4" t="s">
        <v>828</v>
      </c>
      <c r="F3834" s="4" t="s">
        <v>751</v>
      </c>
      <c r="G3834" s="4" t="s">
        <v>752</v>
      </c>
      <c r="H3834" s="8"/>
      <c r="I3834" s="8"/>
      <c r="J3834" s="9">
        <v>495.07</v>
      </c>
      <c r="K3834" s="8"/>
      <c r="L3834" s="8"/>
      <c r="M3834" s="9">
        <v>1215.2</v>
      </c>
      <c r="N3834" s="8"/>
      <c r="O3834" s="8"/>
      <c r="P3834" s="9">
        <v>1801.38</v>
      </c>
      <c r="Q3834" s="8"/>
      <c r="R3834" s="8"/>
      <c r="S3834" s="9">
        <v>2980.32</v>
      </c>
      <c r="T3834" s="10">
        <v>6491.97</v>
      </c>
    </row>
    <row r="3835" spans="1:20" ht="15.75" thickBot="1" x14ac:dyDescent="0.3">
      <c r="A3835" s="4" t="s">
        <v>814</v>
      </c>
      <c r="B3835" s="4" t="s">
        <v>706</v>
      </c>
      <c r="C3835" s="4" t="s">
        <v>707</v>
      </c>
      <c r="D3835" s="4" t="s">
        <v>819</v>
      </c>
      <c r="E3835" s="4" t="s">
        <v>820</v>
      </c>
      <c r="F3835" s="4" t="s">
        <v>118</v>
      </c>
      <c r="G3835" s="4" t="s">
        <v>119</v>
      </c>
      <c r="H3835" s="12"/>
      <c r="I3835" s="12"/>
      <c r="J3835" s="12"/>
      <c r="K3835" s="12"/>
      <c r="L3835" s="12"/>
      <c r="M3835" s="12"/>
      <c r="N3835" s="12"/>
      <c r="O3835" s="12"/>
      <c r="P3835" s="12"/>
      <c r="Q3835" s="11">
        <v>499</v>
      </c>
      <c r="R3835" s="11">
        <v>1350</v>
      </c>
      <c r="S3835" s="12"/>
      <c r="T3835" s="10">
        <v>1849</v>
      </c>
    </row>
    <row r="3836" spans="1:20" ht="15.75" thickBot="1" x14ac:dyDescent="0.3">
      <c r="A3836" s="4" t="s">
        <v>814</v>
      </c>
      <c r="B3836" s="4" t="s">
        <v>706</v>
      </c>
      <c r="C3836" s="4" t="s">
        <v>707</v>
      </c>
      <c r="D3836" s="4" t="s">
        <v>819</v>
      </c>
      <c r="E3836" s="4" t="s">
        <v>820</v>
      </c>
      <c r="F3836" s="4" t="s">
        <v>215</v>
      </c>
      <c r="G3836" s="4" t="s">
        <v>216</v>
      </c>
      <c r="H3836" s="8"/>
      <c r="I3836" s="8"/>
      <c r="J3836" s="8"/>
      <c r="K3836" s="9">
        <v>15.98</v>
      </c>
      <c r="L3836" s="9">
        <v>31.96</v>
      </c>
      <c r="M3836" s="9">
        <v>39.950000000000003</v>
      </c>
      <c r="N3836" s="9">
        <v>31.96</v>
      </c>
      <c r="O3836" s="9">
        <v>31.96</v>
      </c>
      <c r="P3836" s="9">
        <v>15.98</v>
      </c>
      <c r="Q3836" s="9">
        <v>47.94</v>
      </c>
      <c r="R3836" s="9">
        <v>49.35</v>
      </c>
      <c r="S3836" s="9">
        <v>31.84</v>
      </c>
      <c r="T3836" s="10">
        <v>296.92</v>
      </c>
    </row>
    <row r="3837" spans="1:20" ht="15.75" thickBot="1" x14ac:dyDescent="0.3">
      <c r="A3837" s="4" t="s">
        <v>814</v>
      </c>
      <c r="B3837" s="4" t="s">
        <v>706</v>
      </c>
      <c r="C3837" s="4" t="s">
        <v>707</v>
      </c>
      <c r="D3837" s="4" t="s">
        <v>819</v>
      </c>
      <c r="E3837" s="4" t="s">
        <v>820</v>
      </c>
      <c r="F3837" s="4" t="s">
        <v>136</v>
      </c>
      <c r="G3837" s="4" t="s">
        <v>137</v>
      </c>
      <c r="H3837" s="12"/>
      <c r="I3837" s="12"/>
      <c r="J3837" s="12"/>
      <c r="K3837" s="12"/>
      <c r="L3837" s="12"/>
      <c r="M3837" s="12"/>
      <c r="N3837" s="12"/>
      <c r="O3837" s="12"/>
      <c r="P3837" s="11">
        <v>50</v>
      </c>
      <c r="Q3837" s="12"/>
      <c r="R3837" s="12"/>
      <c r="S3837" s="12"/>
      <c r="T3837" s="10">
        <v>50</v>
      </c>
    </row>
    <row r="3838" spans="1:20" ht="15.75" thickBot="1" x14ac:dyDescent="0.3">
      <c r="A3838" s="4" t="s">
        <v>814</v>
      </c>
      <c r="B3838" s="4" t="s">
        <v>706</v>
      </c>
      <c r="C3838" s="4" t="s">
        <v>707</v>
      </c>
      <c r="D3838" s="4" t="s">
        <v>819</v>
      </c>
      <c r="E3838" s="4" t="s">
        <v>820</v>
      </c>
      <c r="F3838" s="4" t="s">
        <v>414</v>
      </c>
      <c r="G3838" s="4" t="s">
        <v>415</v>
      </c>
      <c r="H3838" s="8"/>
      <c r="I3838" s="8"/>
      <c r="J3838" s="8"/>
      <c r="K3838" s="8"/>
      <c r="L3838" s="8"/>
      <c r="M3838" s="8"/>
      <c r="N3838" s="8"/>
      <c r="O3838" s="8"/>
      <c r="P3838" s="8"/>
      <c r="Q3838" s="9">
        <v>4000</v>
      </c>
      <c r="R3838" s="8"/>
      <c r="S3838" s="8"/>
      <c r="T3838" s="10">
        <v>4000</v>
      </c>
    </row>
    <row r="3839" spans="1:20" ht="15.75" thickBot="1" x14ac:dyDescent="0.3">
      <c r="A3839" s="4" t="s">
        <v>814</v>
      </c>
      <c r="B3839" s="4" t="s">
        <v>706</v>
      </c>
      <c r="C3839" s="4" t="s">
        <v>707</v>
      </c>
      <c r="D3839" s="4" t="s">
        <v>819</v>
      </c>
      <c r="E3839" s="4" t="s">
        <v>820</v>
      </c>
      <c r="F3839" s="4" t="s">
        <v>150</v>
      </c>
      <c r="G3839" s="4" t="s">
        <v>151</v>
      </c>
      <c r="H3839" s="12"/>
      <c r="I3839" s="12"/>
      <c r="J3839" s="12"/>
      <c r="K3839" s="12"/>
      <c r="L3839" s="11">
        <v>67.5</v>
      </c>
      <c r="M3839" s="12"/>
      <c r="N3839" s="11">
        <v>32.94</v>
      </c>
      <c r="O3839" s="11">
        <v>58.94</v>
      </c>
      <c r="P3839" s="11">
        <v>59.64</v>
      </c>
      <c r="Q3839" s="12"/>
      <c r="R3839" s="12"/>
      <c r="S3839" s="12"/>
      <c r="T3839" s="10">
        <v>219.02</v>
      </c>
    </row>
    <row r="3840" spans="1:20" ht="15.75" thickBot="1" x14ac:dyDescent="0.3">
      <c r="A3840" s="4" t="s">
        <v>814</v>
      </c>
      <c r="B3840" s="4" t="s">
        <v>706</v>
      </c>
      <c r="C3840" s="4" t="s">
        <v>707</v>
      </c>
      <c r="D3840" s="4" t="s">
        <v>819</v>
      </c>
      <c r="E3840" s="4" t="s">
        <v>820</v>
      </c>
      <c r="F3840" s="4" t="s">
        <v>152</v>
      </c>
      <c r="G3840" s="4" t="s">
        <v>153</v>
      </c>
      <c r="H3840" s="8"/>
      <c r="I3840" s="8"/>
      <c r="J3840" s="8"/>
      <c r="K3840" s="8"/>
      <c r="L3840" s="8"/>
      <c r="M3840" s="8"/>
      <c r="N3840" s="8"/>
      <c r="O3840" s="8"/>
      <c r="P3840" s="8"/>
      <c r="Q3840" s="8"/>
      <c r="R3840" s="8"/>
      <c r="S3840" s="9">
        <v>108.17</v>
      </c>
      <c r="T3840" s="10">
        <v>108.17</v>
      </c>
    </row>
    <row r="3841" spans="1:20" ht="15.75" thickBot="1" x14ac:dyDescent="0.3">
      <c r="A3841" s="4" t="s">
        <v>814</v>
      </c>
      <c r="B3841" s="4" t="s">
        <v>706</v>
      </c>
      <c r="C3841" s="4" t="s">
        <v>707</v>
      </c>
      <c r="D3841" s="4" t="s">
        <v>829</v>
      </c>
      <c r="E3841" s="4" t="s">
        <v>830</v>
      </c>
      <c r="F3841" s="4" t="s">
        <v>414</v>
      </c>
      <c r="G3841" s="4" t="s">
        <v>415</v>
      </c>
      <c r="H3841" s="12"/>
      <c r="I3841" s="11">
        <v>3</v>
      </c>
      <c r="J3841" s="11">
        <v>3</v>
      </c>
      <c r="K3841" s="12"/>
      <c r="L3841" s="11">
        <v>27.67</v>
      </c>
      <c r="M3841" s="11">
        <v>50</v>
      </c>
      <c r="N3841" s="11">
        <v>16</v>
      </c>
      <c r="O3841" s="12"/>
      <c r="P3841" s="11">
        <v>104.19</v>
      </c>
      <c r="Q3841" s="12"/>
      <c r="R3841" s="12"/>
      <c r="S3841" s="12"/>
      <c r="T3841" s="10">
        <v>203.86</v>
      </c>
    </row>
    <row r="3842" spans="1:20" ht="23.25" thickBot="1" x14ac:dyDescent="0.3">
      <c r="A3842" s="4" t="s">
        <v>814</v>
      </c>
      <c r="B3842" s="4" t="s">
        <v>706</v>
      </c>
      <c r="C3842" s="4" t="s">
        <v>707</v>
      </c>
      <c r="D3842" s="4" t="s">
        <v>823</v>
      </c>
      <c r="E3842" s="4" t="s">
        <v>824</v>
      </c>
      <c r="F3842" s="4" t="s">
        <v>98</v>
      </c>
      <c r="G3842" s="4" t="s">
        <v>99</v>
      </c>
      <c r="H3842" s="8"/>
      <c r="I3842" s="8"/>
      <c r="J3842" s="8"/>
      <c r="K3842" s="8"/>
      <c r="L3842" s="8"/>
      <c r="M3842" s="8"/>
      <c r="N3842" s="8"/>
      <c r="O3842" s="8"/>
      <c r="P3842" s="8"/>
      <c r="Q3842" s="8"/>
      <c r="R3842" s="8"/>
      <c r="S3842" s="9">
        <v>12.99</v>
      </c>
      <c r="T3842" s="10">
        <v>12.99</v>
      </c>
    </row>
    <row r="3843" spans="1:20" ht="23.25" thickBot="1" x14ac:dyDescent="0.3">
      <c r="A3843" s="4" t="s">
        <v>814</v>
      </c>
      <c r="B3843" s="4" t="s">
        <v>706</v>
      </c>
      <c r="C3843" s="4" t="s">
        <v>707</v>
      </c>
      <c r="D3843" s="4" t="s">
        <v>823</v>
      </c>
      <c r="E3843" s="4" t="s">
        <v>824</v>
      </c>
      <c r="F3843" s="4" t="s">
        <v>150</v>
      </c>
      <c r="G3843" s="4" t="s">
        <v>151</v>
      </c>
      <c r="H3843" s="12"/>
      <c r="I3843" s="12"/>
      <c r="J3843" s="12"/>
      <c r="K3843" s="12"/>
      <c r="L3843" s="12"/>
      <c r="M3843" s="12"/>
      <c r="N3843" s="12"/>
      <c r="O3843" s="12"/>
      <c r="P3843" s="12"/>
      <c r="Q3843" s="12"/>
      <c r="R3843" s="12"/>
      <c r="S3843" s="11">
        <v>225</v>
      </c>
      <c r="T3843" s="10">
        <v>225</v>
      </c>
    </row>
    <row r="3844" spans="1:20" ht="15.75" thickBot="1" x14ac:dyDescent="0.3">
      <c r="A3844" s="4" t="s">
        <v>814</v>
      </c>
      <c r="B3844" s="4" t="s">
        <v>731</v>
      </c>
      <c r="C3844" s="4" t="s">
        <v>732</v>
      </c>
      <c r="D3844" s="4" t="s">
        <v>819</v>
      </c>
      <c r="E3844" s="4" t="s">
        <v>820</v>
      </c>
      <c r="F3844" s="4" t="s">
        <v>120</v>
      </c>
      <c r="G3844" s="4" t="s">
        <v>121</v>
      </c>
      <c r="H3844" s="8"/>
      <c r="I3844" s="8"/>
      <c r="J3844" s="9">
        <v>167.32</v>
      </c>
      <c r="K3844" s="8"/>
      <c r="L3844" s="8"/>
      <c r="M3844" s="8"/>
      <c r="N3844" s="8"/>
      <c r="O3844" s="8"/>
      <c r="P3844" s="8"/>
      <c r="Q3844" s="8"/>
      <c r="R3844" s="8"/>
      <c r="S3844" s="8"/>
      <c r="T3844" s="10">
        <v>167.32</v>
      </c>
    </row>
    <row r="3845" spans="1:20" ht="15.75" thickBot="1" x14ac:dyDescent="0.3">
      <c r="A3845" s="4" t="s">
        <v>814</v>
      </c>
      <c r="B3845" s="4" t="s">
        <v>731</v>
      </c>
      <c r="C3845" s="4" t="s">
        <v>732</v>
      </c>
      <c r="D3845" s="4" t="s">
        <v>819</v>
      </c>
      <c r="E3845" s="4" t="s">
        <v>820</v>
      </c>
      <c r="F3845" s="4" t="s">
        <v>715</v>
      </c>
      <c r="G3845" s="4" t="s">
        <v>716</v>
      </c>
      <c r="H3845" s="12"/>
      <c r="I3845" s="12"/>
      <c r="J3845" s="12"/>
      <c r="K3845" s="12"/>
      <c r="L3845" s="12"/>
      <c r="M3845" s="12"/>
      <c r="N3845" s="12"/>
      <c r="O3845" s="12"/>
      <c r="P3845" s="12"/>
      <c r="Q3845" s="12"/>
      <c r="R3845" s="12"/>
      <c r="S3845" s="11">
        <v>45.97</v>
      </c>
      <c r="T3845" s="10">
        <v>45.97</v>
      </c>
    </row>
    <row r="3846" spans="1:20" ht="15.75" thickBot="1" x14ac:dyDescent="0.3">
      <c r="A3846" s="4" t="s">
        <v>814</v>
      </c>
      <c r="B3846" s="4" t="s">
        <v>731</v>
      </c>
      <c r="C3846" s="4" t="s">
        <v>732</v>
      </c>
      <c r="D3846" s="4" t="s">
        <v>819</v>
      </c>
      <c r="E3846" s="4" t="s">
        <v>820</v>
      </c>
      <c r="F3846" s="4" t="s">
        <v>357</v>
      </c>
      <c r="G3846" s="4" t="s">
        <v>358</v>
      </c>
      <c r="H3846" s="8"/>
      <c r="I3846" s="8"/>
      <c r="J3846" s="9">
        <v>44.82</v>
      </c>
      <c r="K3846" s="8"/>
      <c r="L3846" s="8"/>
      <c r="M3846" s="8"/>
      <c r="N3846" s="8"/>
      <c r="O3846" s="8"/>
      <c r="P3846" s="8"/>
      <c r="Q3846" s="8"/>
      <c r="R3846" s="8"/>
      <c r="S3846" s="8"/>
      <c r="T3846" s="10">
        <v>44.82</v>
      </c>
    </row>
    <row r="3847" spans="1:20" ht="15.75" thickBot="1" x14ac:dyDescent="0.3">
      <c r="A3847" s="4" t="s">
        <v>814</v>
      </c>
      <c r="B3847" s="4" t="s">
        <v>739</v>
      </c>
      <c r="C3847" s="4" t="s">
        <v>740</v>
      </c>
      <c r="D3847" s="4" t="s">
        <v>819</v>
      </c>
      <c r="E3847" s="4" t="s">
        <v>820</v>
      </c>
      <c r="F3847" s="4" t="s">
        <v>118</v>
      </c>
      <c r="G3847" s="4" t="s">
        <v>119</v>
      </c>
      <c r="H3847" s="11">
        <v>50</v>
      </c>
      <c r="I3847" s="11">
        <v>1425</v>
      </c>
      <c r="J3847" s="11">
        <v>634</v>
      </c>
      <c r="K3847" s="11">
        <v>515</v>
      </c>
      <c r="L3847" s="11">
        <v>190</v>
      </c>
      <c r="M3847" s="12"/>
      <c r="N3847" s="12"/>
      <c r="O3847" s="12"/>
      <c r="P3847" s="11">
        <v>519</v>
      </c>
      <c r="Q3847" s="12"/>
      <c r="R3847" s="12"/>
      <c r="S3847" s="11">
        <v>-2294.33</v>
      </c>
      <c r="T3847" s="10">
        <v>1038.67</v>
      </c>
    </row>
    <row r="3848" spans="1:20" ht="15.75" thickBot="1" x14ac:dyDescent="0.3">
      <c r="A3848" s="4" t="s">
        <v>814</v>
      </c>
      <c r="B3848" s="4" t="s">
        <v>739</v>
      </c>
      <c r="C3848" s="4" t="s">
        <v>740</v>
      </c>
      <c r="D3848" s="4" t="s">
        <v>819</v>
      </c>
      <c r="E3848" s="4" t="s">
        <v>820</v>
      </c>
      <c r="F3848" s="4" t="s">
        <v>120</v>
      </c>
      <c r="G3848" s="4" t="s">
        <v>121</v>
      </c>
      <c r="H3848" s="9">
        <v>14.17</v>
      </c>
      <c r="I3848" s="9">
        <v>190.2</v>
      </c>
      <c r="J3848" s="9">
        <v>229.6</v>
      </c>
      <c r="K3848" s="9">
        <v>19.350000000000001</v>
      </c>
      <c r="L3848" s="9">
        <v>61.05</v>
      </c>
      <c r="M3848" s="9">
        <v>858.97</v>
      </c>
      <c r="N3848" s="9">
        <v>143.87</v>
      </c>
      <c r="O3848" s="9">
        <v>693.23</v>
      </c>
      <c r="P3848" s="9">
        <v>434.93</v>
      </c>
      <c r="Q3848" s="9">
        <v>218.01</v>
      </c>
      <c r="R3848" s="9">
        <v>132.97999999999999</v>
      </c>
      <c r="S3848" s="9">
        <v>424.28</v>
      </c>
      <c r="T3848" s="10">
        <v>3420.64</v>
      </c>
    </row>
    <row r="3849" spans="1:20" ht="15.75" thickBot="1" x14ac:dyDescent="0.3">
      <c r="A3849" s="4" t="s">
        <v>814</v>
      </c>
      <c r="B3849" s="4" t="s">
        <v>739</v>
      </c>
      <c r="C3849" s="4" t="s">
        <v>740</v>
      </c>
      <c r="D3849" s="4" t="s">
        <v>819</v>
      </c>
      <c r="E3849" s="4" t="s">
        <v>820</v>
      </c>
      <c r="F3849" s="4" t="s">
        <v>122</v>
      </c>
      <c r="G3849" s="4" t="s">
        <v>123</v>
      </c>
      <c r="H3849" s="11">
        <v>250</v>
      </c>
      <c r="I3849" s="11">
        <v>270</v>
      </c>
      <c r="J3849" s="11">
        <v>1250</v>
      </c>
      <c r="K3849" s="11">
        <v>1106</v>
      </c>
      <c r="L3849" s="11">
        <v>413</v>
      </c>
      <c r="M3849" s="11">
        <v>251</v>
      </c>
      <c r="N3849" s="12"/>
      <c r="O3849" s="11">
        <v>679</v>
      </c>
      <c r="P3849" s="11">
        <v>2726</v>
      </c>
      <c r="Q3849" s="11">
        <v>70</v>
      </c>
      <c r="R3849" s="12"/>
      <c r="S3849" s="11">
        <v>-7015</v>
      </c>
      <c r="T3849" s="14">
        <v>0</v>
      </c>
    </row>
    <row r="3850" spans="1:20" ht="15.75" thickBot="1" x14ac:dyDescent="0.3">
      <c r="A3850" s="4" t="s">
        <v>814</v>
      </c>
      <c r="B3850" s="4" t="s">
        <v>739</v>
      </c>
      <c r="C3850" s="4" t="s">
        <v>740</v>
      </c>
      <c r="D3850" s="4" t="s">
        <v>819</v>
      </c>
      <c r="E3850" s="4" t="s">
        <v>820</v>
      </c>
      <c r="F3850" s="4" t="s">
        <v>44</v>
      </c>
      <c r="G3850" s="4" t="s">
        <v>45</v>
      </c>
      <c r="H3850" s="8"/>
      <c r="I3850" s="8"/>
      <c r="J3850" s="8"/>
      <c r="K3850" s="9">
        <v>16.8</v>
      </c>
      <c r="L3850" s="8"/>
      <c r="M3850" s="9">
        <v>207.9</v>
      </c>
      <c r="N3850" s="8"/>
      <c r="O3850" s="9">
        <v>458.5</v>
      </c>
      <c r="P3850" s="8"/>
      <c r="Q3850" s="9">
        <v>364</v>
      </c>
      <c r="R3850" s="8"/>
      <c r="S3850" s="9">
        <v>-1047.2</v>
      </c>
      <c r="T3850" s="14">
        <v>0</v>
      </c>
    </row>
    <row r="3851" spans="1:20" ht="15.75" thickBot="1" x14ac:dyDescent="0.3">
      <c r="A3851" s="4" t="s">
        <v>814</v>
      </c>
      <c r="B3851" s="4" t="s">
        <v>739</v>
      </c>
      <c r="C3851" s="4" t="s">
        <v>740</v>
      </c>
      <c r="D3851" s="4" t="s">
        <v>819</v>
      </c>
      <c r="E3851" s="4" t="s">
        <v>820</v>
      </c>
      <c r="F3851" s="4" t="s">
        <v>128</v>
      </c>
      <c r="G3851" s="4" t="s">
        <v>129</v>
      </c>
      <c r="H3851" s="12"/>
      <c r="I3851" s="12"/>
      <c r="J3851" s="12"/>
      <c r="K3851" s="11">
        <v>762.7</v>
      </c>
      <c r="L3851" s="11">
        <v>14.95</v>
      </c>
      <c r="M3851" s="11">
        <v>-14.95</v>
      </c>
      <c r="N3851" s="12"/>
      <c r="O3851" s="12"/>
      <c r="P3851" s="12"/>
      <c r="Q3851" s="11">
        <v>-129.47999999999999</v>
      </c>
      <c r="R3851" s="11">
        <v>149.46</v>
      </c>
      <c r="S3851" s="11">
        <v>-782.68</v>
      </c>
      <c r="T3851" s="14">
        <v>0</v>
      </c>
    </row>
    <row r="3852" spans="1:20" ht="15.75" thickBot="1" x14ac:dyDescent="0.3">
      <c r="A3852" s="4" t="s">
        <v>814</v>
      </c>
      <c r="B3852" s="4" t="s">
        <v>739</v>
      </c>
      <c r="C3852" s="4" t="s">
        <v>740</v>
      </c>
      <c r="D3852" s="4" t="s">
        <v>819</v>
      </c>
      <c r="E3852" s="4" t="s">
        <v>820</v>
      </c>
      <c r="F3852" s="4" t="s">
        <v>71</v>
      </c>
      <c r="G3852" s="4" t="s">
        <v>72</v>
      </c>
      <c r="H3852" s="8"/>
      <c r="I3852" s="9">
        <v>30</v>
      </c>
      <c r="J3852" s="8"/>
      <c r="K3852" s="8"/>
      <c r="L3852" s="9">
        <v>40</v>
      </c>
      <c r="M3852" s="8"/>
      <c r="N3852" s="8"/>
      <c r="O3852" s="8"/>
      <c r="P3852" s="8"/>
      <c r="Q3852" s="9">
        <v>40</v>
      </c>
      <c r="R3852" s="8"/>
      <c r="S3852" s="9">
        <v>50</v>
      </c>
      <c r="T3852" s="10">
        <v>160</v>
      </c>
    </row>
    <row r="3853" spans="1:20" ht="15.75" thickBot="1" x14ac:dyDescent="0.3">
      <c r="A3853" s="4" t="s">
        <v>814</v>
      </c>
      <c r="B3853" s="4" t="s">
        <v>739</v>
      </c>
      <c r="C3853" s="4" t="s">
        <v>740</v>
      </c>
      <c r="D3853" s="4" t="s">
        <v>819</v>
      </c>
      <c r="E3853" s="4" t="s">
        <v>820</v>
      </c>
      <c r="F3853" s="4" t="s">
        <v>98</v>
      </c>
      <c r="G3853" s="4" t="s">
        <v>99</v>
      </c>
      <c r="H3853" s="11">
        <v>12.49</v>
      </c>
      <c r="I3853" s="11">
        <v>6.5</v>
      </c>
      <c r="J3853" s="12"/>
      <c r="K3853" s="12"/>
      <c r="L3853" s="12"/>
      <c r="M3853" s="12"/>
      <c r="N3853" s="12"/>
      <c r="O3853" s="11">
        <v>49.95</v>
      </c>
      <c r="P3853" s="12"/>
      <c r="Q3853" s="12"/>
      <c r="R3853" s="12"/>
      <c r="S3853" s="11">
        <v>-68.94</v>
      </c>
      <c r="T3853" s="14">
        <v>0</v>
      </c>
    </row>
    <row r="3854" spans="1:20" ht="15.75" thickBot="1" x14ac:dyDescent="0.3">
      <c r="A3854" s="4" t="s">
        <v>814</v>
      </c>
      <c r="B3854" s="4" t="s">
        <v>739</v>
      </c>
      <c r="C3854" s="4" t="s">
        <v>740</v>
      </c>
      <c r="D3854" s="4" t="s">
        <v>819</v>
      </c>
      <c r="E3854" s="4" t="s">
        <v>820</v>
      </c>
      <c r="F3854" s="4" t="s">
        <v>412</v>
      </c>
      <c r="G3854" s="4" t="s">
        <v>413</v>
      </c>
      <c r="H3854" s="9">
        <v>32.25</v>
      </c>
      <c r="I3854" s="8"/>
      <c r="J3854" s="8"/>
      <c r="K3854" s="8"/>
      <c r="L3854" s="9">
        <v>1752</v>
      </c>
      <c r="M3854" s="8"/>
      <c r="N3854" s="8"/>
      <c r="O3854" s="8"/>
      <c r="P3854" s="8"/>
      <c r="Q3854" s="8"/>
      <c r="R3854" s="8"/>
      <c r="S3854" s="8"/>
      <c r="T3854" s="10">
        <v>1784.25</v>
      </c>
    </row>
    <row r="3855" spans="1:20" ht="15.75" thickBot="1" x14ac:dyDescent="0.3">
      <c r="A3855" s="4" t="s">
        <v>814</v>
      </c>
      <c r="B3855" s="4" t="s">
        <v>739</v>
      </c>
      <c r="C3855" s="4" t="s">
        <v>740</v>
      </c>
      <c r="D3855" s="4" t="s">
        <v>819</v>
      </c>
      <c r="E3855" s="4" t="s">
        <v>820</v>
      </c>
      <c r="F3855" s="4" t="s">
        <v>215</v>
      </c>
      <c r="G3855" s="4" t="s">
        <v>216</v>
      </c>
      <c r="H3855" s="11">
        <v>278</v>
      </c>
      <c r="I3855" s="12"/>
      <c r="J3855" s="12"/>
      <c r="K3855" s="12"/>
      <c r="L3855" s="12"/>
      <c r="M3855" s="12"/>
      <c r="N3855" s="12"/>
      <c r="O3855" s="11">
        <v>19.98</v>
      </c>
      <c r="P3855" s="11">
        <v>9.99</v>
      </c>
      <c r="Q3855" s="11">
        <v>9.99</v>
      </c>
      <c r="R3855" s="11">
        <v>9.99</v>
      </c>
      <c r="S3855" s="11">
        <v>-51.58</v>
      </c>
      <c r="T3855" s="10">
        <v>276.37</v>
      </c>
    </row>
    <row r="3856" spans="1:20" ht="15.75" thickBot="1" x14ac:dyDescent="0.3">
      <c r="A3856" s="4" t="s">
        <v>814</v>
      </c>
      <c r="B3856" s="4" t="s">
        <v>739</v>
      </c>
      <c r="C3856" s="4" t="s">
        <v>740</v>
      </c>
      <c r="D3856" s="4" t="s">
        <v>819</v>
      </c>
      <c r="E3856" s="4" t="s">
        <v>820</v>
      </c>
      <c r="F3856" s="4" t="s">
        <v>130</v>
      </c>
      <c r="G3856" s="4" t="s">
        <v>131</v>
      </c>
      <c r="H3856" s="9">
        <v>87.55</v>
      </c>
      <c r="I3856" s="9">
        <v>108.25</v>
      </c>
      <c r="J3856" s="9">
        <v>90.37</v>
      </c>
      <c r="K3856" s="9">
        <v>4.75</v>
      </c>
      <c r="L3856" s="9">
        <v>106.45</v>
      </c>
      <c r="M3856" s="9">
        <v>85.6</v>
      </c>
      <c r="N3856" s="9">
        <v>200.02</v>
      </c>
      <c r="O3856" s="9">
        <v>104.9</v>
      </c>
      <c r="P3856" s="9">
        <v>443.8</v>
      </c>
      <c r="Q3856" s="9">
        <v>191.53</v>
      </c>
      <c r="R3856" s="9">
        <v>-76.849999999999994</v>
      </c>
      <c r="S3856" s="9">
        <v>-942.46</v>
      </c>
      <c r="T3856" s="10">
        <v>403.91</v>
      </c>
    </row>
    <row r="3857" spans="1:20" ht="15.75" thickBot="1" x14ac:dyDescent="0.3">
      <c r="A3857" s="4" t="s">
        <v>814</v>
      </c>
      <c r="B3857" s="4" t="s">
        <v>739</v>
      </c>
      <c r="C3857" s="4" t="s">
        <v>740</v>
      </c>
      <c r="D3857" s="4" t="s">
        <v>819</v>
      </c>
      <c r="E3857" s="4" t="s">
        <v>820</v>
      </c>
      <c r="F3857" s="4" t="s">
        <v>715</v>
      </c>
      <c r="G3857" s="4" t="s">
        <v>716</v>
      </c>
      <c r="H3857" s="11">
        <v>2580.67</v>
      </c>
      <c r="I3857" s="11">
        <v>271</v>
      </c>
      <c r="J3857" s="11">
        <v>4790</v>
      </c>
      <c r="K3857" s="11">
        <v>11219.99</v>
      </c>
      <c r="L3857" s="11">
        <v>6462.76</v>
      </c>
      <c r="M3857" s="11">
        <v>602.79999999999995</v>
      </c>
      <c r="N3857" s="11">
        <v>3890</v>
      </c>
      <c r="O3857" s="11">
        <v>6192.53</v>
      </c>
      <c r="P3857" s="11">
        <v>887.2</v>
      </c>
      <c r="Q3857" s="11">
        <v>26408.92</v>
      </c>
      <c r="R3857" s="11">
        <v>3792.44</v>
      </c>
      <c r="S3857" s="11">
        <v>20076.63</v>
      </c>
      <c r="T3857" s="10">
        <v>87174.94</v>
      </c>
    </row>
    <row r="3858" spans="1:20" ht="15.75" thickBot="1" x14ac:dyDescent="0.3">
      <c r="A3858" s="4" t="s">
        <v>814</v>
      </c>
      <c r="B3858" s="4" t="s">
        <v>739</v>
      </c>
      <c r="C3858" s="4" t="s">
        <v>740</v>
      </c>
      <c r="D3858" s="4" t="s">
        <v>819</v>
      </c>
      <c r="E3858" s="4" t="s">
        <v>820</v>
      </c>
      <c r="F3858" s="4" t="s">
        <v>136</v>
      </c>
      <c r="G3858" s="4" t="s">
        <v>137</v>
      </c>
      <c r="H3858" s="9">
        <v>122.1</v>
      </c>
      <c r="I3858" s="9">
        <v>132.6</v>
      </c>
      <c r="J3858" s="9">
        <v>69.400000000000006</v>
      </c>
      <c r="K3858" s="9">
        <v>85.1</v>
      </c>
      <c r="L3858" s="9">
        <v>127.55</v>
      </c>
      <c r="M3858" s="9">
        <v>87.4</v>
      </c>
      <c r="N3858" s="9">
        <v>66</v>
      </c>
      <c r="O3858" s="9">
        <v>72.900000000000006</v>
      </c>
      <c r="P3858" s="9">
        <v>140.85</v>
      </c>
      <c r="Q3858" s="9">
        <v>93.45</v>
      </c>
      <c r="R3858" s="9">
        <v>129.05000000000001</v>
      </c>
      <c r="S3858" s="9">
        <v>-723.23</v>
      </c>
      <c r="T3858" s="10">
        <v>403.17</v>
      </c>
    </row>
    <row r="3859" spans="1:20" ht="15.75" thickBot="1" x14ac:dyDescent="0.3">
      <c r="A3859" s="4" t="s">
        <v>814</v>
      </c>
      <c r="B3859" s="4" t="s">
        <v>739</v>
      </c>
      <c r="C3859" s="4" t="s">
        <v>740</v>
      </c>
      <c r="D3859" s="4" t="s">
        <v>819</v>
      </c>
      <c r="E3859" s="4" t="s">
        <v>820</v>
      </c>
      <c r="F3859" s="4" t="s">
        <v>199</v>
      </c>
      <c r="G3859" s="4" t="s">
        <v>200</v>
      </c>
      <c r="H3859" s="12"/>
      <c r="I3859" s="12"/>
      <c r="J3859" s="12"/>
      <c r="K3859" s="12"/>
      <c r="L3859" s="11">
        <v>98.72</v>
      </c>
      <c r="M3859" s="12"/>
      <c r="N3859" s="12"/>
      <c r="O3859" s="12"/>
      <c r="P3859" s="11">
        <v>15</v>
      </c>
      <c r="Q3859" s="12"/>
      <c r="R3859" s="12"/>
      <c r="S3859" s="11">
        <v>-113.72</v>
      </c>
      <c r="T3859" s="14">
        <v>0</v>
      </c>
    </row>
    <row r="3860" spans="1:20" ht="15.75" thickBot="1" x14ac:dyDescent="0.3">
      <c r="A3860" s="4" t="s">
        <v>814</v>
      </c>
      <c r="B3860" s="4" t="s">
        <v>739</v>
      </c>
      <c r="C3860" s="4" t="s">
        <v>740</v>
      </c>
      <c r="D3860" s="4" t="s">
        <v>819</v>
      </c>
      <c r="E3860" s="4" t="s">
        <v>820</v>
      </c>
      <c r="F3860" s="4" t="s">
        <v>102</v>
      </c>
      <c r="G3860" s="4" t="s">
        <v>103</v>
      </c>
      <c r="H3860" s="8"/>
      <c r="I3860" s="9">
        <v>432</v>
      </c>
      <c r="J3860" s="8"/>
      <c r="K3860" s="9">
        <v>456</v>
      </c>
      <c r="L3860" s="8"/>
      <c r="M3860" s="8"/>
      <c r="N3860" s="8"/>
      <c r="O3860" s="9">
        <v>584</v>
      </c>
      <c r="P3860" s="8"/>
      <c r="Q3860" s="8"/>
      <c r="R3860" s="8"/>
      <c r="S3860" s="9">
        <v>-1472</v>
      </c>
      <c r="T3860" s="14">
        <v>0</v>
      </c>
    </row>
    <row r="3861" spans="1:20" ht="15.75" thickBot="1" x14ac:dyDescent="0.3">
      <c r="A3861" s="4" t="s">
        <v>814</v>
      </c>
      <c r="B3861" s="4" t="s">
        <v>739</v>
      </c>
      <c r="C3861" s="4" t="s">
        <v>740</v>
      </c>
      <c r="D3861" s="4" t="s">
        <v>819</v>
      </c>
      <c r="E3861" s="4" t="s">
        <v>820</v>
      </c>
      <c r="F3861" s="4" t="s">
        <v>144</v>
      </c>
      <c r="G3861" s="4" t="s">
        <v>145</v>
      </c>
      <c r="H3861" s="11">
        <v>1355.73</v>
      </c>
      <c r="I3861" s="11">
        <v>481.15</v>
      </c>
      <c r="J3861" s="11">
        <v>504.76</v>
      </c>
      <c r="K3861" s="11">
        <v>646.71</v>
      </c>
      <c r="L3861" s="11">
        <v>898.31</v>
      </c>
      <c r="M3861" s="11">
        <v>1031.7</v>
      </c>
      <c r="N3861" s="11">
        <v>668.8</v>
      </c>
      <c r="O3861" s="11">
        <v>544</v>
      </c>
      <c r="P3861" s="11">
        <v>2063.6</v>
      </c>
      <c r="Q3861" s="11">
        <v>935.31</v>
      </c>
      <c r="R3861" s="11">
        <v>531.73</v>
      </c>
      <c r="S3861" s="11">
        <v>-6165.75</v>
      </c>
      <c r="T3861" s="10">
        <v>3496.05</v>
      </c>
    </row>
    <row r="3862" spans="1:20" ht="15.75" thickBot="1" x14ac:dyDescent="0.3">
      <c r="A3862" s="4" t="s">
        <v>814</v>
      </c>
      <c r="B3862" s="4" t="s">
        <v>739</v>
      </c>
      <c r="C3862" s="4" t="s">
        <v>740</v>
      </c>
      <c r="D3862" s="4" t="s">
        <v>819</v>
      </c>
      <c r="E3862" s="4" t="s">
        <v>820</v>
      </c>
      <c r="F3862" s="4" t="s">
        <v>217</v>
      </c>
      <c r="G3862" s="4" t="s">
        <v>218</v>
      </c>
      <c r="H3862" s="8"/>
      <c r="I3862" s="9">
        <v>308.24</v>
      </c>
      <c r="J3862" s="8"/>
      <c r="K3862" s="9">
        <v>154.38999999999999</v>
      </c>
      <c r="L3862" s="9">
        <v>359.04</v>
      </c>
      <c r="M3862" s="8"/>
      <c r="N3862" s="9">
        <v>165.32</v>
      </c>
      <c r="O3862" s="9">
        <v>171.05</v>
      </c>
      <c r="P3862" s="9">
        <v>467.46</v>
      </c>
      <c r="Q3862" s="8"/>
      <c r="R3862" s="9">
        <v>223.81</v>
      </c>
      <c r="S3862" s="9">
        <v>-1091.3499999999999</v>
      </c>
      <c r="T3862" s="10">
        <v>757.96</v>
      </c>
    </row>
    <row r="3863" spans="1:20" ht="15.75" thickBot="1" x14ac:dyDescent="0.3">
      <c r="A3863" s="4" t="s">
        <v>814</v>
      </c>
      <c r="B3863" s="4" t="s">
        <v>739</v>
      </c>
      <c r="C3863" s="4" t="s">
        <v>740</v>
      </c>
      <c r="D3863" s="4" t="s">
        <v>819</v>
      </c>
      <c r="E3863" s="4" t="s">
        <v>820</v>
      </c>
      <c r="F3863" s="4" t="s">
        <v>146</v>
      </c>
      <c r="G3863" s="4" t="s">
        <v>147</v>
      </c>
      <c r="H3863" s="11">
        <v>2372.87</v>
      </c>
      <c r="I3863" s="12"/>
      <c r="J3863" s="11">
        <v>1860.76</v>
      </c>
      <c r="K3863" s="11">
        <v>2111.67</v>
      </c>
      <c r="L3863" s="11">
        <v>939.82</v>
      </c>
      <c r="M3863" s="11">
        <v>1059.3699999999999</v>
      </c>
      <c r="N3863" s="12"/>
      <c r="O3863" s="12"/>
      <c r="P3863" s="11">
        <v>3128.03</v>
      </c>
      <c r="Q3863" s="11">
        <v>749.11</v>
      </c>
      <c r="R3863" s="11">
        <v>857.88</v>
      </c>
      <c r="S3863" s="11">
        <v>-8997.6299999999992</v>
      </c>
      <c r="T3863" s="10">
        <v>4081.88</v>
      </c>
    </row>
    <row r="3864" spans="1:20" ht="15.75" thickBot="1" x14ac:dyDescent="0.3">
      <c r="A3864" s="4" t="s">
        <v>814</v>
      </c>
      <c r="B3864" s="4" t="s">
        <v>739</v>
      </c>
      <c r="C3864" s="4" t="s">
        <v>740</v>
      </c>
      <c r="D3864" s="4" t="s">
        <v>819</v>
      </c>
      <c r="E3864" s="4" t="s">
        <v>820</v>
      </c>
      <c r="F3864" s="4" t="s">
        <v>148</v>
      </c>
      <c r="G3864" s="4" t="s">
        <v>149</v>
      </c>
      <c r="H3864" s="8"/>
      <c r="I3864" s="9">
        <v>162.93</v>
      </c>
      <c r="J3864" s="8"/>
      <c r="K3864" s="8"/>
      <c r="L3864" s="8"/>
      <c r="M3864" s="8"/>
      <c r="N3864" s="8"/>
      <c r="O3864" s="8"/>
      <c r="P3864" s="8"/>
      <c r="Q3864" s="8"/>
      <c r="R3864" s="8"/>
      <c r="S3864" s="9">
        <v>-114.05</v>
      </c>
      <c r="T3864" s="10">
        <v>48.88</v>
      </c>
    </row>
    <row r="3865" spans="1:20" ht="15.75" thickBot="1" x14ac:dyDescent="0.3">
      <c r="A3865" s="4" t="s">
        <v>814</v>
      </c>
      <c r="B3865" s="4" t="s">
        <v>739</v>
      </c>
      <c r="C3865" s="4" t="s">
        <v>740</v>
      </c>
      <c r="D3865" s="4" t="s">
        <v>819</v>
      </c>
      <c r="E3865" s="4" t="s">
        <v>820</v>
      </c>
      <c r="F3865" s="4" t="s">
        <v>150</v>
      </c>
      <c r="G3865" s="4" t="s">
        <v>151</v>
      </c>
      <c r="H3865" s="12"/>
      <c r="I3865" s="12"/>
      <c r="J3865" s="12"/>
      <c r="K3865" s="11">
        <v>40</v>
      </c>
      <c r="L3865" s="12"/>
      <c r="M3865" s="12"/>
      <c r="N3865" s="12"/>
      <c r="O3865" s="12"/>
      <c r="P3865" s="12"/>
      <c r="Q3865" s="12"/>
      <c r="R3865" s="12"/>
      <c r="S3865" s="11">
        <v>22</v>
      </c>
      <c r="T3865" s="10">
        <v>62</v>
      </c>
    </row>
    <row r="3866" spans="1:20" ht="15.75" thickBot="1" x14ac:dyDescent="0.3">
      <c r="A3866" s="4" t="s">
        <v>814</v>
      </c>
      <c r="B3866" s="4" t="s">
        <v>739</v>
      </c>
      <c r="C3866" s="4" t="s">
        <v>740</v>
      </c>
      <c r="D3866" s="4" t="s">
        <v>819</v>
      </c>
      <c r="E3866" s="4" t="s">
        <v>820</v>
      </c>
      <c r="F3866" s="4" t="s">
        <v>831</v>
      </c>
      <c r="G3866" s="4" t="s">
        <v>832</v>
      </c>
      <c r="H3866" s="8"/>
      <c r="I3866" s="8"/>
      <c r="J3866" s="8"/>
      <c r="K3866" s="8"/>
      <c r="L3866" s="8"/>
      <c r="M3866" s="8"/>
      <c r="N3866" s="8"/>
      <c r="O3866" s="8"/>
      <c r="P3866" s="8"/>
      <c r="Q3866" s="8"/>
      <c r="R3866" s="8"/>
      <c r="S3866" s="9">
        <v>375</v>
      </c>
      <c r="T3866" s="10">
        <v>375</v>
      </c>
    </row>
    <row r="3867" spans="1:20" ht="23.25" thickBot="1" x14ac:dyDescent="0.3">
      <c r="A3867" s="4" t="s">
        <v>814</v>
      </c>
      <c r="B3867" s="4" t="s">
        <v>739</v>
      </c>
      <c r="C3867" s="4" t="s">
        <v>740</v>
      </c>
      <c r="D3867" s="4" t="s">
        <v>817</v>
      </c>
      <c r="E3867" s="4" t="s">
        <v>818</v>
      </c>
      <c r="F3867" s="4" t="s">
        <v>130</v>
      </c>
      <c r="G3867" s="4" t="s">
        <v>131</v>
      </c>
      <c r="H3867" s="12"/>
      <c r="I3867" s="12"/>
      <c r="J3867" s="12"/>
      <c r="K3867" s="12"/>
      <c r="L3867" s="12"/>
      <c r="M3867" s="12"/>
      <c r="N3867" s="12"/>
      <c r="O3867" s="11">
        <v>3</v>
      </c>
      <c r="P3867" s="12"/>
      <c r="Q3867" s="11">
        <v>80.8</v>
      </c>
      <c r="R3867" s="12"/>
      <c r="S3867" s="11">
        <v>-58.66</v>
      </c>
      <c r="T3867" s="10">
        <v>25.14</v>
      </c>
    </row>
    <row r="3868" spans="1:20" ht="23.25" thickBot="1" x14ac:dyDescent="0.3">
      <c r="A3868" s="4" t="s">
        <v>814</v>
      </c>
      <c r="B3868" s="4" t="s">
        <v>739</v>
      </c>
      <c r="C3868" s="4" t="s">
        <v>740</v>
      </c>
      <c r="D3868" s="4" t="s">
        <v>817</v>
      </c>
      <c r="E3868" s="4" t="s">
        <v>818</v>
      </c>
      <c r="F3868" s="4" t="s">
        <v>715</v>
      </c>
      <c r="G3868" s="4" t="s">
        <v>716</v>
      </c>
      <c r="H3868" s="8"/>
      <c r="I3868" s="9">
        <v>1001.09</v>
      </c>
      <c r="J3868" s="9">
        <v>7</v>
      </c>
      <c r="K3868" s="9">
        <v>2380</v>
      </c>
      <c r="L3868" s="9">
        <v>2550</v>
      </c>
      <c r="M3868" s="9">
        <v>829.47</v>
      </c>
      <c r="N3868" s="9">
        <v>300</v>
      </c>
      <c r="O3868" s="9">
        <v>399.85</v>
      </c>
      <c r="P3868" s="9">
        <v>1134.45</v>
      </c>
      <c r="Q3868" s="8"/>
      <c r="R3868" s="8"/>
      <c r="S3868" s="9">
        <v>10</v>
      </c>
      <c r="T3868" s="10">
        <v>8611.86</v>
      </c>
    </row>
    <row r="3869" spans="1:20" ht="23.25" thickBot="1" x14ac:dyDescent="0.3">
      <c r="A3869" s="4" t="s">
        <v>814</v>
      </c>
      <c r="B3869" s="4" t="s">
        <v>739</v>
      </c>
      <c r="C3869" s="4" t="s">
        <v>740</v>
      </c>
      <c r="D3869" s="4" t="s">
        <v>817</v>
      </c>
      <c r="E3869" s="4" t="s">
        <v>818</v>
      </c>
      <c r="F3869" s="4" t="s">
        <v>136</v>
      </c>
      <c r="G3869" s="4" t="s">
        <v>137</v>
      </c>
      <c r="H3869" s="12"/>
      <c r="I3869" s="12"/>
      <c r="J3869" s="12"/>
      <c r="K3869" s="11">
        <v>40</v>
      </c>
      <c r="L3869" s="12"/>
      <c r="M3869" s="12"/>
      <c r="N3869" s="12"/>
      <c r="O3869" s="12"/>
      <c r="P3869" s="12"/>
      <c r="Q3869" s="12"/>
      <c r="R3869" s="12"/>
      <c r="S3869" s="11">
        <v>-28</v>
      </c>
      <c r="T3869" s="10">
        <v>12</v>
      </c>
    </row>
    <row r="3870" spans="1:20" ht="23.25" thickBot="1" x14ac:dyDescent="0.3">
      <c r="A3870" s="4" t="s">
        <v>814</v>
      </c>
      <c r="B3870" s="4" t="s">
        <v>739</v>
      </c>
      <c r="C3870" s="4" t="s">
        <v>740</v>
      </c>
      <c r="D3870" s="4" t="s">
        <v>817</v>
      </c>
      <c r="E3870" s="4" t="s">
        <v>818</v>
      </c>
      <c r="F3870" s="4" t="s">
        <v>144</v>
      </c>
      <c r="G3870" s="4" t="s">
        <v>145</v>
      </c>
      <c r="H3870" s="9">
        <v>3816.76</v>
      </c>
      <c r="I3870" s="9">
        <v>124.5</v>
      </c>
      <c r="J3870" s="9">
        <v>151.37</v>
      </c>
      <c r="K3870" s="9">
        <v>244.89</v>
      </c>
      <c r="L3870" s="9">
        <v>99.5</v>
      </c>
      <c r="M3870" s="9">
        <v>247.55</v>
      </c>
      <c r="N3870" s="9">
        <v>99.27</v>
      </c>
      <c r="O3870" s="9">
        <v>77.31</v>
      </c>
      <c r="P3870" s="9">
        <v>319.07</v>
      </c>
      <c r="Q3870" s="9">
        <v>648.12</v>
      </c>
      <c r="R3870" s="9">
        <v>84.25</v>
      </c>
      <c r="S3870" s="9">
        <v>-3923.41</v>
      </c>
      <c r="T3870" s="10">
        <v>1989.18</v>
      </c>
    </row>
    <row r="3871" spans="1:20" ht="23.25" thickBot="1" x14ac:dyDescent="0.3">
      <c r="A3871" s="4" t="s">
        <v>814</v>
      </c>
      <c r="B3871" s="4" t="s">
        <v>739</v>
      </c>
      <c r="C3871" s="4" t="s">
        <v>740</v>
      </c>
      <c r="D3871" s="4" t="s">
        <v>817</v>
      </c>
      <c r="E3871" s="4" t="s">
        <v>818</v>
      </c>
      <c r="F3871" s="4" t="s">
        <v>146</v>
      </c>
      <c r="G3871" s="4" t="s">
        <v>147</v>
      </c>
      <c r="H3871" s="11">
        <v>570.23</v>
      </c>
      <c r="I3871" s="12"/>
      <c r="J3871" s="12"/>
      <c r="K3871" s="12"/>
      <c r="L3871" s="12"/>
      <c r="M3871" s="12"/>
      <c r="N3871" s="12"/>
      <c r="O3871" s="12"/>
      <c r="P3871" s="12"/>
      <c r="Q3871" s="12"/>
      <c r="R3871" s="12"/>
      <c r="S3871" s="11">
        <v>-399.16</v>
      </c>
      <c r="T3871" s="10">
        <v>171.07</v>
      </c>
    </row>
    <row r="3872" spans="1:20" ht="23.25" thickBot="1" x14ac:dyDescent="0.3">
      <c r="A3872" s="4" t="s">
        <v>814</v>
      </c>
      <c r="B3872" s="4" t="s">
        <v>739</v>
      </c>
      <c r="C3872" s="4" t="s">
        <v>740</v>
      </c>
      <c r="D3872" s="4" t="s">
        <v>817</v>
      </c>
      <c r="E3872" s="4" t="s">
        <v>818</v>
      </c>
      <c r="F3872" s="4" t="s">
        <v>359</v>
      </c>
      <c r="G3872" s="4" t="s">
        <v>360</v>
      </c>
      <c r="H3872" s="8"/>
      <c r="I3872" s="8"/>
      <c r="J3872" s="8"/>
      <c r="K3872" s="8"/>
      <c r="L3872" s="8"/>
      <c r="M3872" s="8"/>
      <c r="N3872" s="8"/>
      <c r="O3872" s="9">
        <v>72.760000000000005</v>
      </c>
      <c r="P3872" s="8"/>
      <c r="Q3872" s="8"/>
      <c r="R3872" s="8"/>
      <c r="S3872" s="9">
        <v>-72.760000000000005</v>
      </c>
      <c r="T3872" s="14">
        <v>0</v>
      </c>
    </row>
    <row r="3873" spans="1:20" ht="23.25" thickBot="1" x14ac:dyDescent="0.3">
      <c r="A3873" s="4" t="s">
        <v>814</v>
      </c>
      <c r="B3873" s="4" t="s">
        <v>739</v>
      </c>
      <c r="C3873" s="4" t="s">
        <v>740</v>
      </c>
      <c r="D3873" s="4" t="s">
        <v>823</v>
      </c>
      <c r="E3873" s="4" t="s">
        <v>824</v>
      </c>
      <c r="F3873" s="4" t="s">
        <v>110</v>
      </c>
      <c r="G3873" s="4" t="s">
        <v>111</v>
      </c>
      <c r="H3873" s="11">
        <v>41148.370000000003</v>
      </c>
      <c r="I3873" s="11">
        <v>38860.43</v>
      </c>
      <c r="J3873" s="11">
        <v>41654.730000000003</v>
      </c>
      <c r="K3873" s="11">
        <v>41875.980000000003</v>
      </c>
      <c r="L3873" s="11">
        <v>39505.68</v>
      </c>
      <c r="M3873" s="11">
        <v>42974.400000000001</v>
      </c>
      <c r="N3873" s="11">
        <v>37565.99</v>
      </c>
      <c r="O3873" s="11">
        <v>38078.82</v>
      </c>
      <c r="P3873" s="11">
        <v>38462.269999999997</v>
      </c>
      <c r="Q3873" s="11">
        <v>41356.93</v>
      </c>
      <c r="R3873" s="11">
        <v>36090.019999999997</v>
      </c>
      <c r="S3873" s="11">
        <v>-248069.34</v>
      </c>
      <c r="T3873" s="10">
        <v>189504.28</v>
      </c>
    </row>
    <row r="3874" spans="1:20" ht="23.25" thickBot="1" x14ac:dyDescent="0.3">
      <c r="A3874" s="4" t="s">
        <v>814</v>
      </c>
      <c r="B3874" s="4" t="s">
        <v>739</v>
      </c>
      <c r="C3874" s="4" t="s">
        <v>740</v>
      </c>
      <c r="D3874" s="4" t="s">
        <v>823</v>
      </c>
      <c r="E3874" s="4" t="s">
        <v>824</v>
      </c>
      <c r="F3874" s="4" t="s">
        <v>88</v>
      </c>
      <c r="G3874" s="4" t="s">
        <v>89</v>
      </c>
      <c r="H3874" s="9">
        <v>5952.88</v>
      </c>
      <c r="I3874" s="9">
        <v>5952.89</v>
      </c>
      <c r="J3874" s="9">
        <v>6146.23</v>
      </c>
      <c r="K3874" s="9">
        <v>6146.26</v>
      </c>
      <c r="L3874" s="9">
        <v>6146.22</v>
      </c>
      <c r="M3874" s="9">
        <v>6146.24</v>
      </c>
      <c r="N3874" s="9">
        <v>6146.25</v>
      </c>
      <c r="O3874" s="9">
        <v>6146.2</v>
      </c>
      <c r="P3874" s="9">
        <v>6146.25</v>
      </c>
      <c r="Q3874" s="9">
        <v>6146.25</v>
      </c>
      <c r="R3874" s="9">
        <v>6146.25</v>
      </c>
      <c r="S3874" s="9">
        <v>-37498.839999999997</v>
      </c>
      <c r="T3874" s="10">
        <v>29723.08</v>
      </c>
    </row>
    <row r="3875" spans="1:20" ht="23.25" thickBot="1" x14ac:dyDescent="0.3">
      <c r="A3875" s="4" t="s">
        <v>814</v>
      </c>
      <c r="B3875" s="4" t="s">
        <v>739</v>
      </c>
      <c r="C3875" s="4" t="s">
        <v>740</v>
      </c>
      <c r="D3875" s="4" t="s">
        <v>823</v>
      </c>
      <c r="E3875" s="4" t="s">
        <v>824</v>
      </c>
      <c r="F3875" s="4" t="s">
        <v>90</v>
      </c>
      <c r="G3875" s="4" t="s">
        <v>91</v>
      </c>
      <c r="H3875" s="11">
        <v>23126.48</v>
      </c>
      <c r="I3875" s="11">
        <v>23126.43</v>
      </c>
      <c r="J3875" s="11">
        <v>23877.599999999999</v>
      </c>
      <c r="K3875" s="11">
        <v>23877.61</v>
      </c>
      <c r="L3875" s="11">
        <v>23877.599999999999</v>
      </c>
      <c r="M3875" s="11">
        <v>23877.599999999999</v>
      </c>
      <c r="N3875" s="11">
        <v>23877.63</v>
      </c>
      <c r="O3875" s="11">
        <v>23877.56</v>
      </c>
      <c r="P3875" s="11">
        <v>23877.65</v>
      </c>
      <c r="Q3875" s="11">
        <v>23877.62</v>
      </c>
      <c r="R3875" s="11">
        <v>23877.61</v>
      </c>
      <c r="S3875" s="11">
        <v>-145611.5</v>
      </c>
      <c r="T3875" s="10">
        <v>115539.89</v>
      </c>
    </row>
    <row r="3876" spans="1:20" ht="23.25" thickBot="1" x14ac:dyDescent="0.3">
      <c r="A3876" s="4" t="s">
        <v>814</v>
      </c>
      <c r="B3876" s="4" t="s">
        <v>739</v>
      </c>
      <c r="C3876" s="4" t="s">
        <v>740</v>
      </c>
      <c r="D3876" s="4" t="s">
        <v>823</v>
      </c>
      <c r="E3876" s="4" t="s">
        <v>824</v>
      </c>
      <c r="F3876" s="4" t="s">
        <v>118</v>
      </c>
      <c r="G3876" s="4" t="s">
        <v>119</v>
      </c>
      <c r="H3876" s="8"/>
      <c r="I3876" s="8"/>
      <c r="J3876" s="8"/>
      <c r="K3876" s="8"/>
      <c r="L3876" s="9">
        <v>85</v>
      </c>
      <c r="M3876" s="8"/>
      <c r="N3876" s="9">
        <v>42.89</v>
      </c>
      <c r="O3876" s="8"/>
      <c r="P3876" s="8"/>
      <c r="Q3876" s="8"/>
      <c r="R3876" s="8"/>
      <c r="S3876" s="9">
        <v>-89.52</v>
      </c>
      <c r="T3876" s="10">
        <v>38.369999999999997</v>
      </c>
    </row>
    <row r="3877" spans="1:20" ht="23.25" thickBot="1" x14ac:dyDescent="0.3">
      <c r="A3877" s="4" t="s">
        <v>814</v>
      </c>
      <c r="B3877" s="4" t="s">
        <v>739</v>
      </c>
      <c r="C3877" s="4" t="s">
        <v>740</v>
      </c>
      <c r="D3877" s="4" t="s">
        <v>823</v>
      </c>
      <c r="E3877" s="4" t="s">
        <v>824</v>
      </c>
      <c r="F3877" s="4" t="s">
        <v>120</v>
      </c>
      <c r="G3877" s="4" t="s">
        <v>121</v>
      </c>
      <c r="H3877" s="11">
        <v>55.05</v>
      </c>
      <c r="I3877" s="11">
        <v>206.01</v>
      </c>
      <c r="J3877" s="11">
        <v>150.97</v>
      </c>
      <c r="K3877" s="11">
        <v>630.03</v>
      </c>
      <c r="L3877" s="11">
        <v>140.61000000000001</v>
      </c>
      <c r="M3877" s="11">
        <v>703.05</v>
      </c>
      <c r="N3877" s="11">
        <v>192.93</v>
      </c>
      <c r="O3877" s="11">
        <v>745.57</v>
      </c>
      <c r="P3877" s="12"/>
      <c r="Q3877" s="11">
        <v>1384.31</v>
      </c>
      <c r="R3877" s="11">
        <v>668.72</v>
      </c>
      <c r="S3877" s="11">
        <v>-2254.3200000000002</v>
      </c>
      <c r="T3877" s="10">
        <v>2622.93</v>
      </c>
    </row>
    <row r="3878" spans="1:20" ht="23.25" thickBot="1" x14ac:dyDescent="0.3">
      <c r="A3878" s="4" t="s">
        <v>814</v>
      </c>
      <c r="B3878" s="4" t="s">
        <v>739</v>
      </c>
      <c r="C3878" s="4" t="s">
        <v>740</v>
      </c>
      <c r="D3878" s="4" t="s">
        <v>823</v>
      </c>
      <c r="E3878" s="4" t="s">
        <v>824</v>
      </c>
      <c r="F3878" s="4" t="s">
        <v>122</v>
      </c>
      <c r="G3878" s="4" t="s">
        <v>123</v>
      </c>
      <c r="H3878" s="8"/>
      <c r="I3878" s="8"/>
      <c r="J3878" s="8"/>
      <c r="K3878" s="9">
        <v>4308</v>
      </c>
      <c r="L3878" s="8"/>
      <c r="M3878" s="8"/>
      <c r="N3878" s="8"/>
      <c r="O3878" s="9">
        <v>3000</v>
      </c>
      <c r="P3878" s="9">
        <v>2000</v>
      </c>
      <c r="Q3878" s="8"/>
      <c r="R3878" s="8"/>
      <c r="S3878" s="9">
        <v>-9308</v>
      </c>
      <c r="T3878" s="14">
        <v>0</v>
      </c>
    </row>
    <row r="3879" spans="1:20" ht="23.25" thickBot="1" x14ac:dyDescent="0.3">
      <c r="A3879" s="4" t="s">
        <v>814</v>
      </c>
      <c r="B3879" s="4" t="s">
        <v>739</v>
      </c>
      <c r="C3879" s="4" t="s">
        <v>740</v>
      </c>
      <c r="D3879" s="4" t="s">
        <v>823</v>
      </c>
      <c r="E3879" s="4" t="s">
        <v>824</v>
      </c>
      <c r="F3879" s="4" t="s">
        <v>44</v>
      </c>
      <c r="G3879" s="4" t="s">
        <v>45</v>
      </c>
      <c r="H3879" s="12"/>
      <c r="I3879" s="12"/>
      <c r="J3879" s="12"/>
      <c r="K3879" s="12"/>
      <c r="L3879" s="12"/>
      <c r="M3879" s="12"/>
      <c r="N3879" s="11">
        <v>37.799999999999997</v>
      </c>
      <c r="O3879" s="11">
        <v>1081.5999999999999</v>
      </c>
      <c r="P3879" s="11">
        <v>363.6</v>
      </c>
      <c r="Q3879" s="12"/>
      <c r="R3879" s="12"/>
      <c r="S3879" s="11">
        <v>-1483</v>
      </c>
      <c r="T3879" s="14">
        <v>0</v>
      </c>
    </row>
    <row r="3880" spans="1:20" ht="23.25" thickBot="1" x14ac:dyDescent="0.3">
      <c r="A3880" s="4" t="s">
        <v>814</v>
      </c>
      <c r="B3880" s="4" t="s">
        <v>739</v>
      </c>
      <c r="C3880" s="4" t="s">
        <v>740</v>
      </c>
      <c r="D3880" s="4" t="s">
        <v>823</v>
      </c>
      <c r="E3880" s="4" t="s">
        <v>824</v>
      </c>
      <c r="F3880" s="4" t="s">
        <v>207</v>
      </c>
      <c r="G3880" s="4" t="s">
        <v>208</v>
      </c>
      <c r="H3880" s="8"/>
      <c r="I3880" s="8"/>
      <c r="J3880" s="8"/>
      <c r="K3880" s="8"/>
      <c r="L3880" s="8"/>
      <c r="M3880" s="9">
        <v>300</v>
      </c>
      <c r="N3880" s="8"/>
      <c r="O3880" s="8"/>
      <c r="P3880" s="8"/>
      <c r="Q3880" s="8"/>
      <c r="R3880" s="8"/>
      <c r="S3880" s="9">
        <v>-300</v>
      </c>
      <c r="T3880" s="14">
        <v>0</v>
      </c>
    </row>
    <row r="3881" spans="1:20" ht="23.25" thickBot="1" x14ac:dyDescent="0.3">
      <c r="A3881" s="4" t="s">
        <v>814</v>
      </c>
      <c r="B3881" s="4" t="s">
        <v>739</v>
      </c>
      <c r="C3881" s="4" t="s">
        <v>740</v>
      </c>
      <c r="D3881" s="4" t="s">
        <v>823</v>
      </c>
      <c r="E3881" s="4" t="s">
        <v>824</v>
      </c>
      <c r="F3881" s="4" t="s">
        <v>128</v>
      </c>
      <c r="G3881" s="4" t="s">
        <v>129</v>
      </c>
      <c r="H3881" s="12"/>
      <c r="I3881" s="12"/>
      <c r="J3881" s="12"/>
      <c r="K3881" s="12"/>
      <c r="L3881" s="12"/>
      <c r="M3881" s="12"/>
      <c r="N3881" s="11">
        <v>0.6</v>
      </c>
      <c r="O3881" s="11">
        <v>122</v>
      </c>
      <c r="P3881" s="11">
        <v>-123</v>
      </c>
      <c r="Q3881" s="11">
        <v>7.58</v>
      </c>
      <c r="R3881" s="12"/>
      <c r="S3881" s="11">
        <v>0.8</v>
      </c>
      <c r="T3881" s="10">
        <v>7.98</v>
      </c>
    </row>
    <row r="3882" spans="1:20" ht="23.25" thickBot="1" x14ac:dyDescent="0.3">
      <c r="A3882" s="4" t="s">
        <v>814</v>
      </c>
      <c r="B3882" s="4" t="s">
        <v>739</v>
      </c>
      <c r="C3882" s="4" t="s">
        <v>740</v>
      </c>
      <c r="D3882" s="4" t="s">
        <v>823</v>
      </c>
      <c r="E3882" s="4" t="s">
        <v>824</v>
      </c>
      <c r="F3882" s="4" t="s">
        <v>98</v>
      </c>
      <c r="G3882" s="4" t="s">
        <v>99</v>
      </c>
      <c r="H3882" s="8"/>
      <c r="I3882" s="8"/>
      <c r="J3882" s="8"/>
      <c r="K3882" s="8"/>
      <c r="L3882" s="8"/>
      <c r="M3882" s="8"/>
      <c r="N3882" s="8"/>
      <c r="O3882" s="9">
        <v>4.49</v>
      </c>
      <c r="P3882" s="8"/>
      <c r="Q3882" s="8"/>
      <c r="R3882" s="9">
        <v>20.059999999999999</v>
      </c>
      <c r="S3882" s="9">
        <v>-21.35</v>
      </c>
      <c r="T3882" s="10">
        <v>3.2</v>
      </c>
    </row>
    <row r="3883" spans="1:20" ht="23.25" thickBot="1" x14ac:dyDescent="0.3">
      <c r="A3883" s="4" t="s">
        <v>814</v>
      </c>
      <c r="B3883" s="4" t="s">
        <v>739</v>
      </c>
      <c r="C3883" s="4" t="s">
        <v>740</v>
      </c>
      <c r="D3883" s="4" t="s">
        <v>823</v>
      </c>
      <c r="E3883" s="4" t="s">
        <v>824</v>
      </c>
      <c r="F3883" s="4" t="s">
        <v>412</v>
      </c>
      <c r="G3883" s="4" t="s">
        <v>413</v>
      </c>
      <c r="H3883" s="12"/>
      <c r="I3883" s="12"/>
      <c r="J3883" s="11">
        <v>685</v>
      </c>
      <c r="K3883" s="11">
        <v>2.94</v>
      </c>
      <c r="L3883" s="11">
        <v>200</v>
      </c>
      <c r="M3883" s="12"/>
      <c r="N3883" s="11">
        <v>3.9</v>
      </c>
      <c r="O3883" s="12"/>
      <c r="P3883" s="11">
        <v>625</v>
      </c>
      <c r="Q3883" s="12"/>
      <c r="R3883" s="11">
        <v>250</v>
      </c>
      <c r="S3883" s="12"/>
      <c r="T3883" s="10">
        <v>1766.84</v>
      </c>
    </row>
    <row r="3884" spans="1:20" ht="23.25" thickBot="1" x14ac:dyDescent="0.3">
      <c r="A3884" s="4" t="s">
        <v>814</v>
      </c>
      <c r="B3884" s="4" t="s">
        <v>739</v>
      </c>
      <c r="C3884" s="4" t="s">
        <v>740</v>
      </c>
      <c r="D3884" s="4" t="s">
        <v>823</v>
      </c>
      <c r="E3884" s="4" t="s">
        <v>824</v>
      </c>
      <c r="F3884" s="4" t="s">
        <v>130</v>
      </c>
      <c r="G3884" s="4" t="s">
        <v>131</v>
      </c>
      <c r="H3884" s="8"/>
      <c r="I3884" s="8"/>
      <c r="J3884" s="8"/>
      <c r="K3884" s="8"/>
      <c r="L3884" s="8"/>
      <c r="M3884" s="8"/>
      <c r="N3884" s="8"/>
      <c r="O3884" s="9">
        <v>61.65</v>
      </c>
      <c r="P3884" s="9">
        <v>30.75</v>
      </c>
      <c r="Q3884" s="8"/>
      <c r="R3884" s="9">
        <v>14.2</v>
      </c>
      <c r="S3884" s="9">
        <v>-61.12</v>
      </c>
      <c r="T3884" s="10">
        <v>45.48</v>
      </c>
    </row>
    <row r="3885" spans="1:20" ht="23.25" thickBot="1" x14ac:dyDescent="0.3">
      <c r="A3885" s="4" t="s">
        <v>814</v>
      </c>
      <c r="B3885" s="4" t="s">
        <v>739</v>
      </c>
      <c r="C3885" s="4" t="s">
        <v>740</v>
      </c>
      <c r="D3885" s="4" t="s">
        <v>823</v>
      </c>
      <c r="E3885" s="4" t="s">
        <v>824</v>
      </c>
      <c r="F3885" s="4" t="s">
        <v>715</v>
      </c>
      <c r="G3885" s="4" t="s">
        <v>716</v>
      </c>
      <c r="H3885" s="12"/>
      <c r="I3885" s="11">
        <v>7500</v>
      </c>
      <c r="J3885" s="12"/>
      <c r="K3885" s="15">
        <v>0</v>
      </c>
      <c r="L3885" s="12"/>
      <c r="M3885" s="11">
        <v>1294.47</v>
      </c>
      <c r="N3885" s="12"/>
      <c r="O3885" s="11">
        <v>1924.67</v>
      </c>
      <c r="P3885" s="11">
        <v>200.02</v>
      </c>
      <c r="Q3885" s="11">
        <v>760.39</v>
      </c>
      <c r="R3885" s="11">
        <v>499.2</v>
      </c>
      <c r="S3885" s="11">
        <v>1340.96</v>
      </c>
      <c r="T3885" s="10">
        <v>13519.71</v>
      </c>
    </row>
    <row r="3886" spans="1:20" ht="23.25" thickBot="1" x14ac:dyDescent="0.3">
      <c r="A3886" s="4" t="s">
        <v>814</v>
      </c>
      <c r="B3886" s="4" t="s">
        <v>739</v>
      </c>
      <c r="C3886" s="4" t="s">
        <v>740</v>
      </c>
      <c r="D3886" s="4" t="s">
        <v>823</v>
      </c>
      <c r="E3886" s="4" t="s">
        <v>824</v>
      </c>
      <c r="F3886" s="4" t="s">
        <v>136</v>
      </c>
      <c r="G3886" s="4" t="s">
        <v>137</v>
      </c>
      <c r="H3886" s="9">
        <v>78.8</v>
      </c>
      <c r="I3886" s="9">
        <v>21.5</v>
      </c>
      <c r="J3886" s="9">
        <v>17.5</v>
      </c>
      <c r="K3886" s="9">
        <v>45.2</v>
      </c>
      <c r="L3886" s="9">
        <v>66</v>
      </c>
      <c r="M3886" s="9">
        <v>156.55000000000001</v>
      </c>
      <c r="N3886" s="9">
        <v>126.6</v>
      </c>
      <c r="O3886" s="9">
        <v>50</v>
      </c>
      <c r="P3886" s="9">
        <v>38.6</v>
      </c>
      <c r="Q3886" s="9">
        <v>163.65</v>
      </c>
      <c r="R3886" s="9">
        <v>147.19999999999999</v>
      </c>
      <c r="S3886" s="9">
        <v>-508.28</v>
      </c>
      <c r="T3886" s="10">
        <v>403.32</v>
      </c>
    </row>
    <row r="3887" spans="1:20" ht="23.25" thickBot="1" x14ac:dyDescent="0.3">
      <c r="A3887" s="4" t="s">
        <v>814</v>
      </c>
      <c r="B3887" s="4" t="s">
        <v>739</v>
      </c>
      <c r="C3887" s="4" t="s">
        <v>740</v>
      </c>
      <c r="D3887" s="4" t="s">
        <v>823</v>
      </c>
      <c r="E3887" s="4" t="s">
        <v>824</v>
      </c>
      <c r="F3887" s="4" t="s">
        <v>199</v>
      </c>
      <c r="G3887" s="4" t="s">
        <v>200</v>
      </c>
      <c r="H3887" s="12"/>
      <c r="I3887" s="12"/>
      <c r="J3887" s="12"/>
      <c r="K3887" s="12"/>
      <c r="L3887" s="12"/>
      <c r="M3887" s="11">
        <v>20</v>
      </c>
      <c r="N3887" s="12"/>
      <c r="O3887" s="11">
        <v>48</v>
      </c>
      <c r="P3887" s="12"/>
      <c r="Q3887" s="12"/>
      <c r="R3887" s="12"/>
      <c r="S3887" s="11">
        <v>-68</v>
      </c>
      <c r="T3887" s="14">
        <v>0</v>
      </c>
    </row>
    <row r="3888" spans="1:20" ht="23.25" thickBot="1" x14ac:dyDescent="0.3">
      <c r="A3888" s="4" t="s">
        <v>814</v>
      </c>
      <c r="B3888" s="4" t="s">
        <v>739</v>
      </c>
      <c r="C3888" s="4" t="s">
        <v>740</v>
      </c>
      <c r="D3888" s="4" t="s">
        <v>823</v>
      </c>
      <c r="E3888" s="4" t="s">
        <v>824</v>
      </c>
      <c r="F3888" s="4" t="s">
        <v>314</v>
      </c>
      <c r="G3888" s="4" t="s">
        <v>315</v>
      </c>
      <c r="H3888" s="8"/>
      <c r="I3888" s="8"/>
      <c r="J3888" s="8"/>
      <c r="K3888" s="8"/>
      <c r="L3888" s="8"/>
      <c r="M3888" s="8"/>
      <c r="N3888" s="8"/>
      <c r="O3888" s="8"/>
      <c r="P3888" s="8"/>
      <c r="Q3888" s="8"/>
      <c r="R3888" s="8"/>
      <c r="S3888" s="9">
        <v>159</v>
      </c>
      <c r="T3888" s="10">
        <v>159</v>
      </c>
    </row>
    <row r="3889" spans="1:20" ht="23.25" thickBot="1" x14ac:dyDescent="0.3">
      <c r="A3889" s="4" t="s">
        <v>814</v>
      </c>
      <c r="B3889" s="4" t="s">
        <v>739</v>
      </c>
      <c r="C3889" s="4" t="s">
        <v>740</v>
      </c>
      <c r="D3889" s="4" t="s">
        <v>823</v>
      </c>
      <c r="E3889" s="4" t="s">
        <v>824</v>
      </c>
      <c r="F3889" s="4" t="s">
        <v>144</v>
      </c>
      <c r="G3889" s="4" t="s">
        <v>145</v>
      </c>
      <c r="H3889" s="11">
        <v>1029.71</v>
      </c>
      <c r="I3889" s="11">
        <v>222.7</v>
      </c>
      <c r="J3889" s="11">
        <v>400.93</v>
      </c>
      <c r="K3889" s="11">
        <v>773.09</v>
      </c>
      <c r="L3889" s="11">
        <v>651.79999999999995</v>
      </c>
      <c r="M3889" s="11">
        <v>1014.47</v>
      </c>
      <c r="N3889" s="11">
        <v>1110.4000000000001</v>
      </c>
      <c r="O3889" s="11">
        <v>773</v>
      </c>
      <c r="P3889" s="11">
        <v>794.01</v>
      </c>
      <c r="Q3889" s="11">
        <v>1221.94</v>
      </c>
      <c r="R3889" s="11">
        <v>1230.4000000000001</v>
      </c>
      <c r="S3889" s="11">
        <v>-4557.76</v>
      </c>
      <c r="T3889" s="10">
        <v>4664.6899999999996</v>
      </c>
    </row>
    <row r="3890" spans="1:20" ht="23.25" thickBot="1" x14ac:dyDescent="0.3">
      <c r="A3890" s="4" t="s">
        <v>814</v>
      </c>
      <c r="B3890" s="4" t="s">
        <v>739</v>
      </c>
      <c r="C3890" s="4" t="s">
        <v>740</v>
      </c>
      <c r="D3890" s="4" t="s">
        <v>823</v>
      </c>
      <c r="E3890" s="4" t="s">
        <v>824</v>
      </c>
      <c r="F3890" s="4" t="s">
        <v>217</v>
      </c>
      <c r="G3890" s="4" t="s">
        <v>218</v>
      </c>
      <c r="H3890" s="8"/>
      <c r="I3890" s="8"/>
      <c r="J3890" s="8"/>
      <c r="K3890" s="9">
        <v>138.66999999999999</v>
      </c>
      <c r="L3890" s="8"/>
      <c r="M3890" s="8"/>
      <c r="N3890" s="8"/>
      <c r="O3890" s="8"/>
      <c r="P3890" s="8"/>
      <c r="Q3890" s="8"/>
      <c r="R3890" s="8"/>
      <c r="S3890" s="9">
        <v>-97.07</v>
      </c>
      <c r="T3890" s="10">
        <v>41.6</v>
      </c>
    </row>
    <row r="3891" spans="1:20" ht="23.25" thickBot="1" x14ac:dyDescent="0.3">
      <c r="A3891" s="4" t="s">
        <v>814</v>
      </c>
      <c r="B3891" s="4" t="s">
        <v>739</v>
      </c>
      <c r="C3891" s="4" t="s">
        <v>740</v>
      </c>
      <c r="D3891" s="4" t="s">
        <v>823</v>
      </c>
      <c r="E3891" s="4" t="s">
        <v>824</v>
      </c>
      <c r="F3891" s="4" t="s">
        <v>146</v>
      </c>
      <c r="G3891" s="4" t="s">
        <v>147</v>
      </c>
      <c r="H3891" s="11">
        <v>959.15</v>
      </c>
      <c r="I3891" s="11">
        <v>-217.13</v>
      </c>
      <c r="J3891" s="12"/>
      <c r="K3891" s="12"/>
      <c r="L3891" s="11">
        <v>1343.75</v>
      </c>
      <c r="M3891" s="11">
        <v>1164.95</v>
      </c>
      <c r="N3891" s="12"/>
      <c r="O3891" s="12"/>
      <c r="P3891" s="11">
        <v>717.52</v>
      </c>
      <c r="Q3891" s="11">
        <v>1006.57</v>
      </c>
      <c r="R3891" s="12"/>
      <c r="S3891" s="11">
        <v>-3482.37</v>
      </c>
      <c r="T3891" s="10">
        <v>1492.44</v>
      </c>
    </row>
    <row r="3892" spans="1:20" ht="23.25" thickBot="1" x14ac:dyDescent="0.3">
      <c r="A3892" s="4" t="s">
        <v>814</v>
      </c>
      <c r="B3892" s="4" t="s">
        <v>739</v>
      </c>
      <c r="C3892" s="4" t="s">
        <v>740</v>
      </c>
      <c r="D3892" s="4" t="s">
        <v>823</v>
      </c>
      <c r="E3892" s="4" t="s">
        <v>824</v>
      </c>
      <c r="F3892" s="4" t="s">
        <v>148</v>
      </c>
      <c r="G3892" s="4" t="s">
        <v>149</v>
      </c>
      <c r="H3892" s="8"/>
      <c r="I3892" s="8"/>
      <c r="J3892" s="8"/>
      <c r="K3892" s="9">
        <v>5</v>
      </c>
      <c r="L3892" s="8"/>
      <c r="M3892" s="8"/>
      <c r="N3892" s="8"/>
      <c r="O3892" s="8"/>
      <c r="P3892" s="8"/>
      <c r="Q3892" s="8"/>
      <c r="R3892" s="8"/>
      <c r="S3892" s="9">
        <v>-3.5</v>
      </c>
      <c r="T3892" s="10">
        <v>1.5</v>
      </c>
    </row>
    <row r="3893" spans="1:20" ht="23.25" thickBot="1" x14ac:dyDescent="0.3">
      <c r="A3893" s="4" t="s">
        <v>814</v>
      </c>
      <c r="B3893" s="4" t="s">
        <v>739</v>
      </c>
      <c r="C3893" s="4" t="s">
        <v>740</v>
      </c>
      <c r="D3893" s="4" t="s">
        <v>823</v>
      </c>
      <c r="E3893" s="4" t="s">
        <v>824</v>
      </c>
      <c r="F3893" s="4" t="s">
        <v>150</v>
      </c>
      <c r="G3893" s="4" t="s">
        <v>151</v>
      </c>
      <c r="H3893" s="12"/>
      <c r="I3893" s="12"/>
      <c r="J3893" s="12"/>
      <c r="K3893" s="12"/>
      <c r="L3893" s="11">
        <v>28.99</v>
      </c>
      <c r="M3893" s="12"/>
      <c r="N3893" s="12"/>
      <c r="O3893" s="12"/>
      <c r="P3893" s="12"/>
      <c r="Q3893" s="12"/>
      <c r="R3893" s="12"/>
      <c r="S3893" s="11">
        <v>1265.55</v>
      </c>
      <c r="T3893" s="10">
        <v>1294.54</v>
      </c>
    </row>
    <row r="3894" spans="1:20" ht="23.25" thickBot="1" x14ac:dyDescent="0.3">
      <c r="A3894" s="4" t="s">
        <v>814</v>
      </c>
      <c r="B3894" s="4" t="s">
        <v>739</v>
      </c>
      <c r="C3894" s="4" t="s">
        <v>740</v>
      </c>
      <c r="D3894" s="4" t="s">
        <v>823</v>
      </c>
      <c r="E3894" s="4" t="s">
        <v>824</v>
      </c>
      <c r="F3894" s="4" t="s">
        <v>359</v>
      </c>
      <c r="G3894" s="4" t="s">
        <v>360</v>
      </c>
      <c r="H3894" s="8"/>
      <c r="I3894" s="8"/>
      <c r="J3894" s="8"/>
      <c r="K3894" s="8"/>
      <c r="L3894" s="8"/>
      <c r="M3894" s="8"/>
      <c r="N3894" s="8"/>
      <c r="O3894" s="8"/>
      <c r="P3894" s="8"/>
      <c r="Q3894" s="8"/>
      <c r="R3894" s="8"/>
      <c r="S3894" s="9">
        <v>69.989999999999995</v>
      </c>
      <c r="T3894" s="10">
        <v>69.989999999999995</v>
      </c>
    </row>
    <row r="3895" spans="1:20" ht="23.25" thickBot="1" x14ac:dyDescent="0.3">
      <c r="A3895" s="4" t="s">
        <v>814</v>
      </c>
      <c r="B3895" s="4" t="s">
        <v>739</v>
      </c>
      <c r="C3895" s="4" t="s">
        <v>740</v>
      </c>
      <c r="D3895" s="4" t="s">
        <v>823</v>
      </c>
      <c r="E3895" s="4" t="s">
        <v>824</v>
      </c>
      <c r="F3895" s="4" t="s">
        <v>831</v>
      </c>
      <c r="G3895" s="4" t="s">
        <v>832</v>
      </c>
      <c r="H3895" s="12"/>
      <c r="I3895" s="12"/>
      <c r="J3895" s="12"/>
      <c r="K3895" s="12"/>
      <c r="L3895" s="12"/>
      <c r="M3895" s="12"/>
      <c r="N3895" s="11">
        <v>300</v>
      </c>
      <c r="O3895" s="12"/>
      <c r="P3895" s="11">
        <v>1500</v>
      </c>
      <c r="Q3895" s="12"/>
      <c r="R3895" s="12"/>
      <c r="S3895" s="12"/>
      <c r="T3895" s="10">
        <v>1800</v>
      </c>
    </row>
    <row r="3896" spans="1:20" ht="23.25" thickBot="1" x14ac:dyDescent="0.3">
      <c r="A3896" s="4" t="s">
        <v>814</v>
      </c>
      <c r="B3896" s="4" t="s">
        <v>739</v>
      </c>
      <c r="C3896" s="4" t="s">
        <v>740</v>
      </c>
      <c r="D3896" s="4" t="s">
        <v>823</v>
      </c>
      <c r="E3896" s="4" t="s">
        <v>824</v>
      </c>
      <c r="F3896" s="4" t="s">
        <v>180</v>
      </c>
      <c r="G3896" s="4" t="s">
        <v>181</v>
      </c>
      <c r="H3896" s="9">
        <v>63206.86</v>
      </c>
      <c r="I3896" s="9">
        <v>56065.42</v>
      </c>
      <c r="J3896" s="9">
        <v>65704.160000000003</v>
      </c>
      <c r="K3896" s="9">
        <v>62180.52</v>
      </c>
      <c r="L3896" s="9">
        <v>60864.17</v>
      </c>
      <c r="M3896" s="9">
        <v>62968.44</v>
      </c>
      <c r="N3896" s="9">
        <v>51978.19</v>
      </c>
      <c r="O3896" s="9">
        <v>59248.639999999999</v>
      </c>
      <c r="P3896" s="9">
        <v>42841.72</v>
      </c>
      <c r="Q3896" s="9">
        <v>66945.55</v>
      </c>
      <c r="R3896" s="9">
        <v>61665.81</v>
      </c>
      <c r="S3896" s="9">
        <v>47530.54</v>
      </c>
      <c r="T3896" s="10">
        <v>701200.02</v>
      </c>
    </row>
    <row r="3897" spans="1:20" ht="23.25" thickBot="1" x14ac:dyDescent="0.3">
      <c r="A3897" s="4" t="s">
        <v>814</v>
      </c>
      <c r="B3897" s="4" t="s">
        <v>739</v>
      </c>
      <c r="C3897" s="4" t="s">
        <v>740</v>
      </c>
      <c r="D3897" s="4" t="s">
        <v>823</v>
      </c>
      <c r="E3897" s="4" t="s">
        <v>824</v>
      </c>
      <c r="F3897" s="4" t="s">
        <v>166</v>
      </c>
      <c r="G3897" s="4" t="s">
        <v>167</v>
      </c>
      <c r="H3897" s="11">
        <v>-68306.91</v>
      </c>
      <c r="I3897" s="11">
        <v>-59412.06</v>
      </c>
      <c r="J3897" s="11">
        <v>-72020.33</v>
      </c>
      <c r="K3897" s="11">
        <v>-67232</v>
      </c>
      <c r="L3897" s="11">
        <v>-65428.12</v>
      </c>
      <c r="M3897" s="11">
        <v>-69815</v>
      </c>
      <c r="N3897" s="11">
        <v>-55963.14</v>
      </c>
      <c r="O3897" s="11">
        <v>-65852.14</v>
      </c>
      <c r="P3897" s="11">
        <v>-45547.38</v>
      </c>
      <c r="Q3897" s="11">
        <v>-71799.039999999994</v>
      </c>
      <c r="R3897" s="11">
        <v>-67478.8</v>
      </c>
      <c r="S3897" s="11">
        <v>-51771.25</v>
      </c>
      <c r="T3897" s="10">
        <v>-760626.17</v>
      </c>
    </row>
    <row r="3898" spans="1:20" ht="15.75" thickBot="1" x14ac:dyDescent="0.3">
      <c r="A3898" s="4" t="s">
        <v>814</v>
      </c>
      <c r="B3898" s="4" t="s">
        <v>739</v>
      </c>
      <c r="C3898" s="4" t="s">
        <v>740</v>
      </c>
      <c r="D3898" s="4" t="s">
        <v>825</v>
      </c>
      <c r="E3898" s="4" t="s">
        <v>826</v>
      </c>
      <c r="F3898" s="4" t="s">
        <v>110</v>
      </c>
      <c r="G3898" s="4" t="s">
        <v>111</v>
      </c>
      <c r="H3898" s="9">
        <v>18494.86</v>
      </c>
      <c r="I3898" s="9">
        <v>15687.89</v>
      </c>
      <c r="J3898" s="9">
        <v>19264.82</v>
      </c>
      <c r="K3898" s="9">
        <v>19807.61</v>
      </c>
      <c r="L3898" s="9">
        <v>18577.189999999999</v>
      </c>
      <c r="M3898" s="9">
        <v>17555.900000000001</v>
      </c>
      <c r="N3898" s="9">
        <v>17230.7</v>
      </c>
      <c r="O3898" s="9">
        <v>19450.38</v>
      </c>
      <c r="P3898" s="9">
        <v>16328.8</v>
      </c>
      <c r="Q3898" s="9">
        <v>18666.11</v>
      </c>
      <c r="R3898" s="9">
        <v>17341.400000000001</v>
      </c>
      <c r="S3898" s="9">
        <v>-119265.62</v>
      </c>
      <c r="T3898" s="10">
        <v>79140.039999999994</v>
      </c>
    </row>
    <row r="3899" spans="1:20" ht="15.75" thickBot="1" x14ac:dyDescent="0.3">
      <c r="A3899" s="4" t="s">
        <v>814</v>
      </c>
      <c r="B3899" s="4" t="s">
        <v>739</v>
      </c>
      <c r="C3899" s="4" t="s">
        <v>740</v>
      </c>
      <c r="D3899" s="4" t="s">
        <v>825</v>
      </c>
      <c r="E3899" s="4" t="s">
        <v>826</v>
      </c>
      <c r="F3899" s="4" t="s">
        <v>88</v>
      </c>
      <c r="G3899" s="4" t="s">
        <v>89</v>
      </c>
      <c r="H3899" s="11">
        <v>2680.61</v>
      </c>
      <c r="I3899" s="11">
        <v>2680.6</v>
      </c>
      <c r="J3899" s="11">
        <v>2767.94</v>
      </c>
      <c r="K3899" s="11">
        <v>2767.94</v>
      </c>
      <c r="L3899" s="11">
        <v>2767.94</v>
      </c>
      <c r="M3899" s="11">
        <v>2767.93</v>
      </c>
      <c r="N3899" s="11">
        <v>2767.92</v>
      </c>
      <c r="O3899" s="11">
        <v>2767.94</v>
      </c>
      <c r="P3899" s="11">
        <v>2767.94</v>
      </c>
      <c r="Q3899" s="11">
        <v>2767.94</v>
      </c>
      <c r="R3899" s="11">
        <v>2767.92</v>
      </c>
      <c r="S3899" s="11">
        <v>-17848.09</v>
      </c>
      <c r="T3899" s="10">
        <v>12424.53</v>
      </c>
    </row>
    <row r="3900" spans="1:20" ht="15.75" thickBot="1" x14ac:dyDescent="0.3">
      <c r="A3900" s="4" t="s">
        <v>814</v>
      </c>
      <c r="B3900" s="4" t="s">
        <v>739</v>
      </c>
      <c r="C3900" s="4" t="s">
        <v>740</v>
      </c>
      <c r="D3900" s="4" t="s">
        <v>825</v>
      </c>
      <c r="E3900" s="4" t="s">
        <v>826</v>
      </c>
      <c r="F3900" s="4" t="s">
        <v>90</v>
      </c>
      <c r="G3900" s="4" t="s">
        <v>91</v>
      </c>
      <c r="H3900" s="9">
        <v>10414.040000000001</v>
      </c>
      <c r="I3900" s="9">
        <v>10414.040000000001</v>
      </c>
      <c r="J3900" s="9">
        <v>10753.22</v>
      </c>
      <c r="K3900" s="9">
        <v>10753.22</v>
      </c>
      <c r="L3900" s="9">
        <v>10753.22</v>
      </c>
      <c r="M3900" s="9">
        <v>10753.2</v>
      </c>
      <c r="N3900" s="9">
        <v>10753.23</v>
      </c>
      <c r="O3900" s="9">
        <v>10753.22</v>
      </c>
      <c r="P3900" s="9">
        <v>10753.22</v>
      </c>
      <c r="Q3900" s="9">
        <v>10753.21</v>
      </c>
      <c r="R3900" s="9">
        <v>10753.21</v>
      </c>
      <c r="S3900" s="9">
        <v>-69326.960000000006</v>
      </c>
      <c r="T3900" s="10">
        <v>48280.07</v>
      </c>
    </row>
    <row r="3901" spans="1:20" ht="15.75" thickBot="1" x14ac:dyDescent="0.3">
      <c r="A3901" s="4" t="s">
        <v>814</v>
      </c>
      <c r="B3901" s="4" t="s">
        <v>739</v>
      </c>
      <c r="C3901" s="4" t="s">
        <v>740</v>
      </c>
      <c r="D3901" s="4" t="s">
        <v>825</v>
      </c>
      <c r="E3901" s="4" t="s">
        <v>826</v>
      </c>
      <c r="F3901" s="4" t="s">
        <v>120</v>
      </c>
      <c r="G3901" s="4" t="s">
        <v>121</v>
      </c>
      <c r="H3901" s="12"/>
      <c r="I3901" s="12"/>
      <c r="J3901" s="12"/>
      <c r="K3901" s="12"/>
      <c r="L3901" s="12"/>
      <c r="M3901" s="12"/>
      <c r="N3901" s="12"/>
      <c r="O3901" s="12"/>
      <c r="P3901" s="12"/>
      <c r="Q3901" s="11">
        <v>163.5</v>
      </c>
      <c r="R3901" s="11">
        <v>8.18</v>
      </c>
      <c r="S3901" s="11">
        <v>-110.37</v>
      </c>
      <c r="T3901" s="10">
        <v>61.31</v>
      </c>
    </row>
    <row r="3902" spans="1:20" ht="15.75" thickBot="1" x14ac:dyDescent="0.3">
      <c r="A3902" s="4" t="s">
        <v>814</v>
      </c>
      <c r="B3902" s="4" t="s">
        <v>739</v>
      </c>
      <c r="C3902" s="4" t="s">
        <v>740</v>
      </c>
      <c r="D3902" s="4" t="s">
        <v>825</v>
      </c>
      <c r="E3902" s="4" t="s">
        <v>826</v>
      </c>
      <c r="F3902" s="4" t="s">
        <v>44</v>
      </c>
      <c r="G3902" s="4" t="s">
        <v>45</v>
      </c>
      <c r="H3902" s="8"/>
      <c r="I3902" s="8"/>
      <c r="J3902" s="9">
        <v>788.8</v>
      </c>
      <c r="K3902" s="9">
        <v>394.4</v>
      </c>
      <c r="L3902" s="9">
        <v>694.95</v>
      </c>
      <c r="M3902" s="9">
        <v>885.2</v>
      </c>
      <c r="N3902" s="9">
        <v>3076.29</v>
      </c>
      <c r="O3902" s="9">
        <v>818.25</v>
      </c>
      <c r="P3902" s="9">
        <v>838.1</v>
      </c>
      <c r="Q3902" s="9">
        <v>67.2</v>
      </c>
      <c r="R3902" s="8"/>
      <c r="S3902" s="9">
        <v>-7563.19</v>
      </c>
      <c r="T3902" s="14">
        <v>0</v>
      </c>
    </row>
    <row r="3903" spans="1:20" ht="15.75" thickBot="1" x14ac:dyDescent="0.3">
      <c r="A3903" s="4" t="s">
        <v>814</v>
      </c>
      <c r="B3903" s="4" t="s">
        <v>739</v>
      </c>
      <c r="C3903" s="4" t="s">
        <v>740</v>
      </c>
      <c r="D3903" s="4" t="s">
        <v>825</v>
      </c>
      <c r="E3903" s="4" t="s">
        <v>826</v>
      </c>
      <c r="F3903" s="4" t="s">
        <v>715</v>
      </c>
      <c r="G3903" s="4" t="s">
        <v>716</v>
      </c>
      <c r="H3903" s="12"/>
      <c r="I3903" s="12"/>
      <c r="J3903" s="11">
        <v>467.76</v>
      </c>
      <c r="K3903" s="11">
        <v>669.29</v>
      </c>
      <c r="L3903" s="11">
        <v>2525.21</v>
      </c>
      <c r="M3903" s="11">
        <v>631.58000000000004</v>
      </c>
      <c r="N3903" s="11">
        <v>1198.95</v>
      </c>
      <c r="O3903" s="11">
        <v>561.04</v>
      </c>
      <c r="P3903" s="11">
        <v>846.4</v>
      </c>
      <c r="Q3903" s="11">
        <v>130.66999999999999</v>
      </c>
      <c r="R3903" s="11">
        <v>1058.94</v>
      </c>
      <c r="S3903" s="11">
        <v>134.4</v>
      </c>
      <c r="T3903" s="10">
        <v>8224.24</v>
      </c>
    </row>
    <row r="3904" spans="1:20" ht="15.75" thickBot="1" x14ac:dyDescent="0.3">
      <c r="A3904" s="4" t="s">
        <v>814</v>
      </c>
      <c r="B3904" s="4" t="s">
        <v>739</v>
      </c>
      <c r="C3904" s="4" t="s">
        <v>740</v>
      </c>
      <c r="D3904" s="4" t="s">
        <v>825</v>
      </c>
      <c r="E3904" s="4" t="s">
        <v>826</v>
      </c>
      <c r="F3904" s="4" t="s">
        <v>199</v>
      </c>
      <c r="G3904" s="4" t="s">
        <v>200</v>
      </c>
      <c r="H3904" s="8"/>
      <c r="I3904" s="8"/>
      <c r="J3904" s="9">
        <v>90</v>
      </c>
      <c r="K3904" s="9">
        <v>64</v>
      </c>
      <c r="L3904" s="9">
        <v>100.04</v>
      </c>
      <c r="M3904" s="9">
        <v>112</v>
      </c>
      <c r="N3904" s="9">
        <v>58</v>
      </c>
      <c r="O3904" s="9">
        <v>165.12</v>
      </c>
      <c r="P3904" s="9">
        <v>26</v>
      </c>
      <c r="Q3904" s="9">
        <v>52</v>
      </c>
      <c r="R3904" s="8"/>
      <c r="S3904" s="9">
        <v>-667.16</v>
      </c>
      <c r="T3904" s="14">
        <v>0</v>
      </c>
    </row>
    <row r="3905" spans="1:20" ht="15.75" thickBot="1" x14ac:dyDescent="0.3">
      <c r="A3905" s="4" t="s">
        <v>814</v>
      </c>
      <c r="B3905" s="4" t="s">
        <v>739</v>
      </c>
      <c r="C3905" s="4" t="s">
        <v>740</v>
      </c>
      <c r="D3905" s="4" t="s">
        <v>825</v>
      </c>
      <c r="E3905" s="4" t="s">
        <v>826</v>
      </c>
      <c r="F3905" s="4" t="s">
        <v>180</v>
      </c>
      <c r="G3905" s="4" t="s">
        <v>181</v>
      </c>
      <c r="H3905" s="11">
        <v>19634.86</v>
      </c>
      <c r="I3905" s="11">
        <v>16400.5</v>
      </c>
      <c r="J3905" s="11">
        <v>18942.919999999998</v>
      </c>
      <c r="K3905" s="11">
        <v>18328.72</v>
      </c>
      <c r="L3905" s="11">
        <v>19465.650000000001</v>
      </c>
      <c r="M3905" s="11">
        <v>16691.88</v>
      </c>
      <c r="N3905" s="11">
        <v>15254.49</v>
      </c>
      <c r="O3905" s="11">
        <v>19563.12</v>
      </c>
      <c r="P3905" s="11">
        <v>11720.89</v>
      </c>
      <c r="Q3905" s="11">
        <v>19222.71</v>
      </c>
      <c r="R3905" s="11">
        <v>16749.830000000002</v>
      </c>
      <c r="S3905" s="11">
        <v>13365.5</v>
      </c>
      <c r="T3905" s="10">
        <v>205341.07</v>
      </c>
    </row>
    <row r="3906" spans="1:20" ht="15.75" thickBot="1" x14ac:dyDescent="0.3">
      <c r="A3906" s="4" t="s">
        <v>814</v>
      </c>
      <c r="B3906" s="4" t="s">
        <v>739</v>
      </c>
      <c r="C3906" s="4" t="s">
        <v>740</v>
      </c>
      <c r="D3906" s="4" t="s">
        <v>825</v>
      </c>
      <c r="E3906" s="4" t="s">
        <v>826</v>
      </c>
      <c r="F3906" s="4" t="s">
        <v>166</v>
      </c>
      <c r="G3906" s="4" t="s">
        <v>167</v>
      </c>
      <c r="H3906" s="9">
        <v>-20683.55</v>
      </c>
      <c r="I3906" s="9">
        <v>-16159.5</v>
      </c>
      <c r="J3906" s="9">
        <v>-20944.5</v>
      </c>
      <c r="K3906" s="9">
        <v>-18897.16</v>
      </c>
      <c r="L3906" s="9">
        <v>-20120.240000000002</v>
      </c>
      <c r="M3906" s="9">
        <v>-17866.080000000002</v>
      </c>
      <c r="N3906" s="9">
        <v>-15504.06</v>
      </c>
      <c r="O3906" s="9">
        <v>-20837.939999999999</v>
      </c>
      <c r="P3906" s="9">
        <v>-13190.46</v>
      </c>
      <c r="Q3906" s="9">
        <v>-18657.919999999998</v>
      </c>
      <c r="R3906" s="9">
        <v>-18416.48</v>
      </c>
      <c r="S3906" s="9">
        <v>-13770.96</v>
      </c>
      <c r="T3906" s="10">
        <v>-215048.85</v>
      </c>
    </row>
    <row r="3907" spans="1:20" ht="15.75" thickBot="1" x14ac:dyDescent="0.3">
      <c r="A3907" s="4" t="s">
        <v>814</v>
      </c>
      <c r="B3907" s="4" t="s">
        <v>761</v>
      </c>
      <c r="C3907" s="4" t="s">
        <v>762</v>
      </c>
      <c r="D3907" s="4" t="s">
        <v>833</v>
      </c>
      <c r="E3907" s="4" t="s">
        <v>834</v>
      </c>
      <c r="F3907" s="4" t="s">
        <v>120</v>
      </c>
      <c r="G3907" s="4" t="s">
        <v>121</v>
      </c>
      <c r="H3907" s="12"/>
      <c r="I3907" s="11">
        <v>7.09</v>
      </c>
      <c r="J3907" s="11">
        <v>215.27</v>
      </c>
      <c r="K3907" s="11">
        <v>123.72</v>
      </c>
      <c r="L3907" s="12"/>
      <c r="M3907" s="12"/>
      <c r="N3907" s="12"/>
      <c r="O3907" s="12"/>
      <c r="P3907" s="12"/>
      <c r="Q3907" s="12"/>
      <c r="R3907" s="11">
        <v>268.69</v>
      </c>
      <c r="S3907" s="11">
        <v>-595.69000000000005</v>
      </c>
      <c r="T3907" s="10">
        <v>19.079999999999998</v>
      </c>
    </row>
    <row r="3908" spans="1:20" ht="15.75" thickBot="1" x14ac:dyDescent="0.3">
      <c r="A3908" s="4" t="s">
        <v>814</v>
      </c>
      <c r="B3908" s="4" t="s">
        <v>761</v>
      </c>
      <c r="C3908" s="4" t="s">
        <v>762</v>
      </c>
      <c r="D3908" s="4" t="s">
        <v>833</v>
      </c>
      <c r="E3908" s="4" t="s">
        <v>834</v>
      </c>
      <c r="F3908" s="4" t="s">
        <v>44</v>
      </c>
      <c r="G3908" s="4" t="s">
        <v>45</v>
      </c>
      <c r="H3908" s="9">
        <v>260</v>
      </c>
      <c r="I3908" s="8"/>
      <c r="J3908" s="9">
        <v>3388.45</v>
      </c>
      <c r="K3908" s="8"/>
      <c r="L3908" s="9">
        <v>179.2</v>
      </c>
      <c r="M3908" s="8"/>
      <c r="N3908" s="8"/>
      <c r="O3908" s="8"/>
      <c r="P3908" s="8"/>
      <c r="Q3908" s="8"/>
      <c r="R3908" s="8"/>
      <c r="S3908" s="9">
        <v>-3827.65</v>
      </c>
      <c r="T3908" s="14">
        <v>0</v>
      </c>
    </row>
    <row r="3909" spans="1:20" ht="15.75" thickBot="1" x14ac:dyDescent="0.3">
      <c r="A3909" s="4" t="s">
        <v>814</v>
      </c>
      <c r="B3909" s="4" t="s">
        <v>761</v>
      </c>
      <c r="C3909" s="4" t="s">
        <v>762</v>
      </c>
      <c r="D3909" s="4" t="s">
        <v>833</v>
      </c>
      <c r="E3909" s="4" t="s">
        <v>834</v>
      </c>
      <c r="F3909" s="4" t="s">
        <v>26</v>
      </c>
      <c r="G3909" s="4" t="s">
        <v>27</v>
      </c>
      <c r="H3909" s="12"/>
      <c r="I3909" s="12"/>
      <c r="J3909" s="12"/>
      <c r="K3909" s="12"/>
      <c r="L3909" s="11">
        <v>3700</v>
      </c>
      <c r="M3909" s="12"/>
      <c r="N3909" s="11">
        <v>3800</v>
      </c>
      <c r="O3909" s="12"/>
      <c r="P3909" s="12"/>
      <c r="Q3909" s="12"/>
      <c r="R3909" s="11">
        <v>200</v>
      </c>
      <c r="S3909" s="11">
        <v>-3300</v>
      </c>
      <c r="T3909" s="10">
        <v>4400</v>
      </c>
    </row>
    <row r="3910" spans="1:20" ht="15.75" thickBot="1" x14ac:dyDescent="0.3">
      <c r="A3910" s="4" t="s">
        <v>814</v>
      </c>
      <c r="B3910" s="4" t="s">
        <v>761</v>
      </c>
      <c r="C3910" s="4" t="s">
        <v>762</v>
      </c>
      <c r="D3910" s="4" t="s">
        <v>833</v>
      </c>
      <c r="E3910" s="4" t="s">
        <v>834</v>
      </c>
      <c r="F3910" s="4" t="s">
        <v>96</v>
      </c>
      <c r="G3910" s="4" t="s">
        <v>97</v>
      </c>
      <c r="H3910" s="8"/>
      <c r="I3910" s="8"/>
      <c r="J3910" s="8"/>
      <c r="K3910" s="9">
        <v>125</v>
      </c>
      <c r="L3910" s="8"/>
      <c r="M3910" s="8"/>
      <c r="N3910" s="8"/>
      <c r="O3910" s="8"/>
      <c r="P3910" s="9">
        <v>300</v>
      </c>
      <c r="Q3910" s="8"/>
      <c r="R3910" s="8"/>
      <c r="S3910" s="9">
        <v>-425</v>
      </c>
      <c r="T3910" s="14">
        <v>0</v>
      </c>
    </row>
    <row r="3911" spans="1:20" ht="15.75" thickBot="1" x14ac:dyDescent="0.3">
      <c r="A3911" s="4" t="s">
        <v>814</v>
      </c>
      <c r="B3911" s="4" t="s">
        <v>761</v>
      </c>
      <c r="C3911" s="4" t="s">
        <v>762</v>
      </c>
      <c r="D3911" s="4" t="s">
        <v>833</v>
      </c>
      <c r="E3911" s="4" t="s">
        <v>834</v>
      </c>
      <c r="F3911" s="4" t="s">
        <v>98</v>
      </c>
      <c r="G3911" s="4" t="s">
        <v>99</v>
      </c>
      <c r="H3911" s="12"/>
      <c r="I3911" s="12"/>
      <c r="J3911" s="11">
        <v>18.010000000000002</v>
      </c>
      <c r="K3911" s="12"/>
      <c r="L3911" s="12"/>
      <c r="M3911" s="12"/>
      <c r="N3911" s="12"/>
      <c r="O3911" s="12"/>
      <c r="P3911" s="12"/>
      <c r="Q3911" s="12"/>
      <c r="R3911" s="12"/>
      <c r="S3911" s="11">
        <v>-18.010000000000002</v>
      </c>
      <c r="T3911" s="14">
        <v>0</v>
      </c>
    </row>
    <row r="3912" spans="1:20" ht="15.75" thickBot="1" x14ac:dyDescent="0.3">
      <c r="A3912" s="4" t="s">
        <v>814</v>
      </c>
      <c r="B3912" s="4" t="s">
        <v>761</v>
      </c>
      <c r="C3912" s="4" t="s">
        <v>762</v>
      </c>
      <c r="D3912" s="4" t="s">
        <v>833</v>
      </c>
      <c r="E3912" s="4" t="s">
        <v>834</v>
      </c>
      <c r="F3912" s="4" t="s">
        <v>132</v>
      </c>
      <c r="G3912" s="4" t="s">
        <v>133</v>
      </c>
      <c r="H3912" s="8"/>
      <c r="I3912" s="8"/>
      <c r="J3912" s="8"/>
      <c r="K3912" s="8"/>
      <c r="L3912" s="8"/>
      <c r="M3912" s="8"/>
      <c r="N3912" s="8"/>
      <c r="O3912" s="8"/>
      <c r="P3912" s="8"/>
      <c r="Q3912" s="9">
        <v>159.96</v>
      </c>
      <c r="R3912" s="8"/>
      <c r="S3912" s="9">
        <v>-159.96</v>
      </c>
      <c r="T3912" s="14">
        <v>0</v>
      </c>
    </row>
    <row r="3913" spans="1:20" ht="15.75" thickBot="1" x14ac:dyDescent="0.3">
      <c r="A3913" s="4" t="s">
        <v>814</v>
      </c>
      <c r="B3913" s="4" t="s">
        <v>761</v>
      </c>
      <c r="C3913" s="4" t="s">
        <v>762</v>
      </c>
      <c r="D3913" s="4" t="s">
        <v>833</v>
      </c>
      <c r="E3913" s="4" t="s">
        <v>834</v>
      </c>
      <c r="F3913" s="4" t="s">
        <v>136</v>
      </c>
      <c r="G3913" s="4" t="s">
        <v>137</v>
      </c>
      <c r="H3913" s="12"/>
      <c r="I3913" s="12"/>
      <c r="J3913" s="11">
        <v>2</v>
      </c>
      <c r="K3913" s="11">
        <v>6</v>
      </c>
      <c r="L3913" s="12"/>
      <c r="M3913" s="12"/>
      <c r="N3913" s="12"/>
      <c r="O3913" s="12"/>
      <c r="P3913" s="12"/>
      <c r="Q3913" s="11">
        <v>10</v>
      </c>
      <c r="R3913" s="12"/>
      <c r="S3913" s="11">
        <v>-18</v>
      </c>
      <c r="T3913" s="14">
        <v>0</v>
      </c>
    </row>
    <row r="3914" spans="1:20" ht="15.75" thickBot="1" x14ac:dyDescent="0.3">
      <c r="A3914" s="4" t="s">
        <v>814</v>
      </c>
      <c r="B3914" s="4" t="s">
        <v>761</v>
      </c>
      <c r="C3914" s="4" t="s">
        <v>762</v>
      </c>
      <c r="D3914" s="4" t="s">
        <v>833</v>
      </c>
      <c r="E3914" s="4" t="s">
        <v>834</v>
      </c>
      <c r="F3914" s="4" t="s">
        <v>144</v>
      </c>
      <c r="G3914" s="4" t="s">
        <v>145</v>
      </c>
      <c r="H3914" s="8"/>
      <c r="I3914" s="8"/>
      <c r="J3914" s="9">
        <v>31.95</v>
      </c>
      <c r="K3914" s="8"/>
      <c r="L3914" s="8"/>
      <c r="M3914" s="8"/>
      <c r="N3914" s="8"/>
      <c r="O3914" s="8"/>
      <c r="P3914" s="8"/>
      <c r="Q3914" s="9">
        <v>17.55</v>
      </c>
      <c r="R3914" s="8"/>
      <c r="S3914" s="9">
        <v>-49.5</v>
      </c>
      <c r="T3914" s="14">
        <v>0</v>
      </c>
    </row>
    <row r="3915" spans="1:20" ht="15.75" thickBot="1" x14ac:dyDescent="0.3">
      <c r="A3915" s="4" t="s">
        <v>814</v>
      </c>
      <c r="B3915" s="4" t="s">
        <v>761</v>
      </c>
      <c r="C3915" s="4" t="s">
        <v>762</v>
      </c>
      <c r="D3915" s="4" t="s">
        <v>815</v>
      </c>
      <c r="E3915" s="4" t="s">
        <v>816</v>
      </c>
      <c r="F3915" s="4" t="s">
        <v>110</v>
      </c>
      <c r="G3915" s="4" t="s">
        <v>111</v>
      </c>
      <c r="H3915" s="11">
        <v>1998.26</v>
      </c>
      <c r="I3915" s="11">
        <v>1810.28</v>
      </c>
      <c r="J3915" s="11">
        <v>1783.02</v>
      </c>
      <c r="K3915" s="11">
        <v>2053.34</v>
      </c>
      <c r="L3915" s="11">
        <v>1601.73</v>
      </c>
      <c r="M3915" s="11">
        <v>6003.61</v>
      </c>
      <c r="N3915" s="11">
        <v>2191.64</v>
      </c>
      <c r="O3915" s="11">
        <v>1523.61</v>
      </c>
      <c r="P3915" s="11">
        <v>3277.43</v>
      </c>
      <c r="Q3915" s="11">
        <v>2521.11</v>
      </c>
      <c r="R3915" s="11">
        <v>1625.18</v>
      </c>
      <c r="S3915" s="11">
        <v>2125.23</v>
      </c>
      <c r="T3915" s="10">
        <v>28514.44</v>
      </c>
    </row>
    <row r="3916" spans="1:20" ht="15.75" thickBot="1" x14ac:dyDescent="0.3">
      <c r="A3916" s="4" t="s">
        <v>814</v>
      </c>
      <c r="B3916" s="4" t="s">
        <v>761</v>
      </c>
      <c r="C3916" s="4" t="s">
        <v>762</v>
      </c>
      <c r="D3916" s="4" t="s">
        <v>815</v>
      </c>
      <c r="E3916" s="4" t="s">
        <v>816</v>
      </c>
      <c r="F3916" s="4" t="s">
        <v>88</v>
      </c>
      <c r="G3916" s="4" t="s">
        <v>89</v>
      </c>
      <c r="H3916" s="9">
        <v>360.64</v>
      </c>
      <c r="I3916" s="9">
        <v>360.66</v>
      </c>
      <c r="J3916" s="9">
        <v>370.47</v>
      </c>
      <c r="K3916" s="9">
        <v>370.46</v>
      </c>
      <c r="L3916" s="9">
        <v>370.48</v>
      </c>
      <c r="M3916" s="9">
        <v>370.52</v>
      </c>
      <c r="N3916" s="9">
        <v>370.46</v>
      </c>
      <c r="O3916" s="9">
        <v>370.46</v>
      </c>
      <c r="P3916" s="9">
        <v>370.47</v>
      </c>
      <c r="Q3916" s="9">
        <v>370.47</v>
      </c>
      <c r="R3916" s="9">
        <v>370.48</v>
      </c>
      <c r="S3916" s="9">
        <v>370.48</v>
      </c>
      <c r="T3916" s="10">
        <v>4426.05</v>
      </c>
    </row>
    <row r="3917" spans="1:20" ht="15.75" thickBot="1" x14ac:dyDescent="0.3">
      <c r="A3917" s="4" t="s">
        <v>814</v>
      </c>
      <c r="B3917" s="4" t="s">
        <v>761</v>
      </c>
      <c r="C3917" s="4" t="s">
        <v>762</v>
      </c>
      <c r="D3917" s="4" t="s">
        <v>815</v>
      </c>
      <c r="E3917" s="4" t="s">
        <v>816</v>
      </c>
      <c r="F3917" s="4" t="s">
        <v>90</v>
      </c>
      <c r="G3917" s="4" t="s">
        <v>91</v>
      </c>
      <c r="H3917" s="11">
        <v>1401.1</v>
      </c>
      <c r="I3917" s="11">
        <v>1401.07</v>
      </c>
      <c r="J3917" s="11">
        <v>1439.23</v>
      </c>
      <c r="K3917" s="11">
        <v>1439.24</v>
      </c>
      <c r="L3917" s="11">
        <v>1439.22</v>
      </c>
      <c r="M3917" s="11">
        <v>1439.26</v>
      </c>
      <c r="N3917" s="11">
        <v>1439.21</v>
      </c>
      <c r="O3917" s="11">
        <v>1439.24</v>
      </c>
      <c r="P3917" s="11">
        <v>1439.21</v>
      </c>
      <c r="Q3917" s="11">
        <v>1439.23</v>
      </c>
      <c r="R3917" s="11">
        <v>1439.23</v>
      </c>
      <c r="S3917" s="11">
        <v>1439.22</v>
      </c>
      <c r="T3917" s="10">
        <v>17194.46</v>
      </c>
    </row>
    <row r="3918" spans="1:20" ht="15.75" thickBot="1" x14ac:dyDescent="0.3">
      <c r="A3918" s="4" t="s">
        <v>814</v>
      </c>
      <c r="B3918" s="4" t="s">
        <v>761</v>
      </c>
      <c r="C3918" s="4" t="s">
        <v>762</v>
      </c>
      <c r="D3918" s="4" t="s">
        <v>815</v>
      </c>
      <c r="E3918" s="4" t="s">
        <v>816</v>
      </c>
      <c r="F3918" s="4" t="s">
        <v>61</v>
      </c>
      <c r="G3918" s="4" t="s">
        <v>62</v>
      </c>
      <c r="H3918" s="8"/>
      <c r="I3918" s="8"/>
      <c r="J3918" s="8"/>
      <c r="K3918" s="8"/>
      <c r="L3918" s="8"/>
      <c r="M3918" s="8"/>
      <c r="N3918" s="9">
        <v>45.12</v>
      </c>
      <c r="O3918" s="9">
        <v>12.86</v>
      </c>
      <c r="P3918" s="8"/>
      <c r="Q3918" s="8"/>
      <c r="R3918" s="8"/>
      <c r="S3918" s="8"/>
      <c r="T3918" s="10">
        <v>57.98</v>
      </c>
    </row>
    <row r="3919" spans="1:20" ht="15.75" thickBot="1" x14ac:dyDescent="0.3">
      <c r="A3919" s="4" t="s">
        <v>814</v>
      </c>
      <c r="B3919" s="4" t="s">
        <v>761</v>
      </c>
      <c r="C3919" s="4" t="s">
        <v>762</v>
      </c>
      <c r="D3919" s="4" t="s">
        <v>815</v>
      </c>
      <c r="E3919" s="4" t="s">
        <v>816</v>
      </c>
      <c r="F3919" s="4" t="s">
        <v>120</v>
      </c>
      <c r="G3919" s="4" t="s">
        <v>121</v>
      </c>
      <c r="H3919" s="12"/>
      <c r="I3919" s="12"/>
      <c r="J3919" s="12"/>
      <c r="K3919" s="11">
        <v>70.849999999999994</v>
      </c>
      <c r="L3919" s="12"/>
      <c r="M3919" s="11">
        <v>63.77</v>
      </c>
      <c r="N3919" s="11">
        <v>50.69</v>
      </c>
      <c r="O3919" s="11">
        <v>15.81</v>
      </c>
      <c r="P3919" s="11">
        <v>35.42</v>
      </c>
      <c r="Q3919" s="12"/>
      <c r="R3919" s="12"/>
      <c r="S3919" s="12"/>
      <c r="T3919" s="10">
        <v>236.54</v>
      </c>
    </row>
    <row r="3920" spans="1:20" ht="15.75" thickBot="1" x14ac:dyDescent="0.3">
      <c r="A3920" s="4" t="s">
        <v>814</v>
      </c>
      <c r="B3920" s="4" t="s">
        <v>761</v>
      </c>
      <c r="C3920" s="4" t="s">
        <v>762</v>
      </c>
      <c r="D3920" s="4" t="s">
        <v>815</v>
      </c>
      <c r="E3920" s="4" t="s">
        <v>816</v>
      </c>
      <c r="F3920" s="4" t="s">
        <v>44</v>
      </c>
      <c r="G3920" s="4" t="s">
        <v>45</v>
      </c>
      <c r="H3920" s="8"/>
      <c r="I3920" s="8"/>
      <c r="J3920" s="8"/>
      <c r="K3920" s="8"/>
      <c r="L3920" s="9">
        <v>5506.2</v>
      </c>
      <c r="M3920" s="9">
        <v>1370.8</v>
      </c>
      <c r="N3920" s="9">
        <v>2379.0500000000002</v>
      </c>
      <c r="O3920" s="9">
        <v>4191.6000000000004</v>
      </c>
      <c r="P3920" s="9">
        <v>446.4</v>
      </c>
      <c r="Q3920" s="9">
        <v>2267.88</v>
      </c>
      <c r="R3920" s="9">
        <v>1279.75</v>
      </c>
      <c r="S3920" s="9">
        <v>583.79999999999995</v>
      </c>
      <c r="T3920" s="10">
        <v>18025.48</v>
      </c>
    </row>
    <row r="3921" spans="1:20" ht="15.75" thickBot="1" x14ac:dyDescent="0.3">
      <c r="A3921" s="4" t="s">
        <v>814</v>
      </c>
      <c r="B3921" s="4" t="s">
        <v>761</v>
      </c>
      <c r="C3921" s="4" t="s">
        <v>762</v>
      </c>
      <c r="D3921" s="4" t="s">
        <v>815</v>
      </c>
      <c r="E3921" s="4" t="s">
        <v>816</v>
      </c>
      <c r="F3921" s="4" t="s">
        <v>26</v>
      </c>
      <c r="G3921" s="4" t="s">
        <v>27</v>
      </c>
      <c r="H3921" s="12"/>
      <c r="I3921" s="12"/>
      <c r="J3921" s="11">
        <v>450</v>
      </c>
      <c r="K3921" s="12"/>
      <c r="L3921" s="12"/>
      <c r="M3921" s="12"/>
      <c r="N3921" s="12"/>
      <c r="O3921" s="11">
        <v>555.15</v>
      </c>
      <c r="P3921" s="11">
        <v>257.14999999999998</v>
      </c>
      <c r="Q3921" s="12"/>
      <c r="R3921" s="12"/>
      <c r="S3921" s="12"/>
      <c r="T3921" s="10">
        <v>1262.3</v>
      </c>
    </row>
    <row r="3922" spans="1:20" ht="15.75" thickBot="1" x14ac:dyDescent="0.3">
      <c r="A3922" s="4" t="s">
        <v>814</v>
      </c>
      <c r="B3922" s="4" t="s">
        <v>761</v>
      </c>
      <c r="C3922" s="4" t="s">
        <v>762</v>
      </c>
      <c r="D3922" s="4" t="s">
        <v>815</v>
      </c>
      <c r="E3922" s="4" t="s">
        <v>816</v>
      </c>
      <c r="F3922" s="4" t="s">
        <v>207</v>
      </c>
      <c r="G3922" s="4" t="s">
        <v>208</v>
      </c>
      <c r="H3922" s="8"/>
      <c r="I3922" s="8"/>
      <c r="J3922" s="8"/>
      <c r="K3922" s="8"/>
      <c r="L3922" s="8"/>
      <c r="M3922" s="8"/>
      <c r="N3922" s="9">
        <v>-900</v>
      </c>
      <c r="O3922" s="8"/>
      <c r="P3922" s="9">
        <v>900</v>
      </c>
      <c r="Q3922" s="8"/>
      <c r="R3922" s="8"/>
      <c r="S3922" s="8"/>
      <c r="T3922" s="14">
        <v>0</v>
      </c>
    </row>
    <row r="3923" spans="1:20" ht="15.75" thickBot="1" x14ac:dyDescent="0.3">
      <c r="A3923" s="4" t="s">
        <v>814</v>
      </c>
      <c r="B3923" s="4" t="s">
        <v>761</v>
      </c>
      <c r="C3923" s="4" t="s">
        <v>762</v>
      </c>
      <c r="D3923" s="4" t="s">
        <v>815</v>
      </c>
      <c r="E3923" s="4" t="s">
        <v>816</v>
      </c>
      <c r="F3923" s="4" t="s">
        <v>128</v>
      </c>
      <c r="G3923" s="4" t="s">
        <v>129</v>
      </c>
      <c r="H3923" s="12"/>
      <c r="I3923" s="12"/>
      <c r="J3923" s="12"/>
      <c r="K3923" s="12"/>
      <c r="L3923" s="12"/>
      <c r="M3923" s="11">
        <v>1231.29</v>
      </c>
      <c r="N3923" s="12"/>
      <c r="O3923" s="12"/>
      <c r="P3923" s="11">
        <v>-1231.29</v>
      </c>
      <c r="Q3923" s="12"/>
      <c r="R3923" s="12"/>
      <c r="S3923" s="12"/>
      <c r="T3923" s="14">
        <v>0</v>
      </c>
    </row>
    <row r="3924" spans="1:20" ht="15.75" thickBot="1" x14ac:dyDescent="0.3">
      <c r="A3924" s="4" t="s">
        <v>814</v>
      </c>
      <c r="B3924" s="4" t="s">
        <v>761</v>
      </c>
      <c r="C3924" s="4" t="s">
        <v>762</v>
      </c>
      <c r="D3924" s="4" t="s">
        <v>815</v>
      </c>
      <c r="E3924" s="4" t="s">
        <v>816</v>
      </c>
      <c r="F3924" s="4" t="s">
        <v>715</v>
      </c>
      <c r="G3924" s="4" t="s">
        <v>716</v>
      </c>
      <c r="H3924" s="8"/>
      <c r="I3924" s="8"/>
      <c r="J3924" s="8"/>
      <c r="K3924" s="9">
        <v>750.63</v>
      </c>
      <c r="L3924" s="9">
        <v>4256.88</v>
      </c>
      <c r="M3924" s="9">
        <v>500</v>
      </c>
      <c r="N3924" s="9">
        <v>832.52</v>
      </c>
      <c r="O3924" s="9">
        <v>1507.9</v>
      </c>
      <c r="P3924" s="9">
        <v>1581.71</v>
      </c>
      <c r="Q3924" s="9">
        <v>43.44</v>
      </c>
      <c r="R3924" s="9">
        <v>245.06</v>
      </c>
      <c r="S3924" s="8"/>
      <c r="T3924" s="10">
        <v>9718.14</v>
      </c>
    </row>
    <row r="3925" spans="1:20" ht="15.75" thickBot="1" x14ac:dyDescent="0.3">
      <c r="A3925" s="4" t="s">
        <v>814</v>
      </c>
      <c r="B3925" s="4" t="s">
        <v>761</v>
      </c>
      <c r="C3925" s="4" t="s">
        <v>762</v>
      </c>
      <c r="D3925" s="4" t="s">
        <v>815</v>
      </c>
      <c r="E3925" s="4" t="s">
        <v>816</v>
      </c>
      <c r="F3925" s="4" t="s">
        <v>136</v>
      </c>
      <c r="G3925" s="4" t="s">
        <v>137</v>
      </c>
      <c r="H3925" s="12"/>
      <c r="I3925" s="12"/>
      <c r="J3925" s="12"/>
      <c r="K3925" s="11">
        <v>2.4</v>
      </c>
      <c r="L3925" s="11">
        <v>0.6</v>
      </c>
      <c r="M3925" s="11">
        <v>3.5</v>
      </c>
      <c r="N3925" s="12"/>
      <c r="O3925" s="12"/>
      <c r="P3925" s="11">
        <v>15</v>
      </c>
      <c r="Q3925" s="12"/>
      <c r="R3925" s="12"/>
      <c r="S3925" s="11">
        <v>3.6</v>
      </c>
      <c r="T3925" s="10">
        <v>25.1</v>
      </c>
    </row>
    <row r="3926" spans="1:20" ht="15.75" thickBot="1" x14ac:dyDescent="0.3">
      <c r="A3926" s="4" t="s">
        <v>814</v>
      </c>
      <c r="B3926" s="4" t="s">
        <v>761</v>
      </c>
      <c r="C3926" s="4" t="s">
        <v>762</v>
      </c>
      <c r="D3926" s="4" t="s">
        <v>815</v>
      </c>
      <c r="E3926" s="4" t="s">
        <v>816</v>
      </c>
      <c r="F3926" s="4" t="s">
        <v>199</v>
      </c>
      <c r="G3926" s="4" t="s">
        <v>200</v>
      </c>
      <c r="H3926" s="8"/>
      <c r="I3926" s="8"/>
      <c r="J3926" s="8"/>
      <c r="K3926" s="8"/>
      <c r="L3926" s="9">
        <v>83.96</v>
      </c>
      <c r="M3926" s="8"/>
      <c r="N3926" s="9">
        <v>92.65</v>
      </c>
      <c r="O3926" s="8"/>
      <c r="P3926" s="9">
        <v>43</v>
      </c>
      <c r="Q3926" s="8"/>
      <c r="R3926" s="8"/>
      <c r="S3926" s="8"/>
      <c r="T3926" s="10">
        <v>219.61</v>
      </c>
    </row>
    <row r="3927" spans="1:20" ht="15.75" thickBot="1" x14ac:dyDescent="0.3">
      <c r="A3927" s="4" t="s">
        <v>814</v>
      </c>
      <c r="B3927" s="4" t="s">
        <v>761</v>
      </c>
      <c r="C3927" s="4" t="s">
        <v>762</v>
      </c>
      <c r="D3927" s="4" t="s">
        <v>815</v>
      </c>
      <c r="E3927" s="4" t="s">
        <v>816</v>
      </c>
      <c r="F3927" s="4" t="s">
        <v>102</v>
      </c>
      <c r="G3927" s="4" t="s">
        <v>103</v>
      </c>
      <c r="H3927" s="12"/>
      <c r="I3927" s="11">
        <v>31829.73</v>
      </c>
      <c r="J3927" s="12"/>
      <c r="K3927" s="12"/>
      <c r="L3927" s="11">
        <v>18076.189999999999</v>
      </c>
      <c r="M3927" s="12"/>
      <c r="N3927" s="12"/>
      <c r="O3927" s="11">
        <v>4818.24</v>
      </c>
      <c r="P3927" s="12"/>
      <c r="Q3927" s="11">
        <v>2511.27</v>
      </c>
      <c r="R3927" s="12"/>
      <c r="S3927" s="12"/>
      <c r="T3927" s="10">
        <v>57235.43</v>
      </c>
    </row>
    <row r="3928" spans="1:20" ht="15.75" thickBot="1" x14ac:dyDescent="0.3">
      <c r="A3928" s="4" t="s">
        <v>814</v>
      </c>
      <c r="B3928" s="4" t="s">
        <v>761</v>
      </c>
      <c r="C3928" s="4" t="s">
        <v>762</v>
      </c>
      <c r="D3928" s="4" t="s">
        <v>815</v>
      </c>
      <c r="E3928" s="4" t="s">
        <v>816</v>
      </c>
      <c r="F3928" s="4" t="s">
        <v>495</v>
      </c>
      <c r="G3928" s="4" t="s">
        <v>496</v>
      </c>
      <c r="H3928" s="8"/>
      <c r="I3928" s="8"/>
      <c r="J3928" s="8"/>
      <c r="K3928" s="8"/>
      <c r="L3928" s="8"/>
      <c r="M3928" s="8"/>
      <c r="N3928" s="9">
        <v>600</v>
      </c>
      <c r="O3928" s="8"/>
      <c r="P3928" s="8"/>
      <c r="Q3928" s="8"/>
      <c r="R3928" s="8"/>
      <c r="S3928" s="8"/>
      <c r="T3928" s="10">
        <v>600</v>
      </c>
    </row>
    <row r="3929" spans="1:20" ht="15.75" thickBot="1" x14ac:dyDescent="0.3">
      <c r="A3929" s="4" t="s">
        <v>814</v>
      </c>
      <c r="B3929" s="4" t="s">
        <v>761</v>
      </c>
      <c r="C3929" s="4" t="s">
        <v>762</v>
      </c>
      <c r="D3929" s="4" t="s">
        <v>815</v>
      </c>
      <c r="E3929" s="4" t="s">
        <v>816</v>
      </c>
      <c r="F3929" s="4" t="s">
        <v>357</v>
      </c>
      <c r="G3929" s="4" t="s">
        <v>358</v>
      </c>
      <c r="H3929" s="11">
        <v>4900</v>
      </c>
      <c r="I3929" s="11">
        <v>2000</v>
      </c>
      <c r="J3929" s="11">
        <v>8750</v>
      </c>
      <c r="K3929" s="11">
        <v>29111.79</v>
      </c>
      <c r="L3929" s="11">
        <v>20153.05</v>
      </c>
      <c r="M3929" s="11">
        <v>7000</v>
      </c>
      <c r="N3929" s="11">
        <v>5747.1</v>
      </c>
      <c r="O3929" s="11">
        <v>9025</v>
      </c>
      <c r="P3929" s="11">
        <v>3000</v>
      </c>
      <c r="Q3929" s="11">
        <v>21430</v>
      </c>
      <c r="R3929" s="11">
        <v>500</v>
      </c>
      <c r="S3929" s="11">
        <v>22410</v>
      </c>
      <c r="T3929" s="10">
        <v>134026.94</v>
      </c>
    </row>
    <row r="3930" spans="1:20" ht="15.75" thickBot="1" x14ac:dyDescent="0.3">
      <c r="A3930" s="4" t="s">
        <v>814</v>
      </c>
      <c r="B3930" s="4" t="s">
        <v>761</v>
      </c>
      <c r="C3930" s="4" t="s">
        <v>762</v>
      </c>
      <c r="D3930" s="4" t="s">
        <v>815</v>
      </c>
      <c r="E3930" s="4" t="s">
        <v>816</v>
      </c>
      <c r="F3930" s="4" t="s">
        <v>144</v>
      </c>
      <c r="G3930" s="4" t="s">
        <v>145</v>
      </c>
      <c r="H3930" s="9">
        <v>91.04</v>
      </c>
      <c r="I3930" s="8"/>
      <c r="J3930" s="8"/>
      <c r="K3930" s="9">
        <v>10.35</v>
      </c>
      <c r="L3930" s="8"/>
      <c r="M3930" s="8"/>
      <c r="N3930" s="8"/>
      <c r="O3930" s="9">
        <v>69.88</v>
      </c>
      <c r="P3930" s="8"/>
      <c r="Q3930" s="8"/>
      <c r="R3930" s="8"/>
      <c r="S3930" s="9">
        <v>13.5</v>
      </c>
      <c r="T3930" s="10">
        <v>184.77</v>
      </c>
    </row>
    <row r="3931" spans="1:20" ht="15.75" thickBot="1" x14ac:dyDescent="0.3">
      <c r="A3931" s="4" t="s">
        <v>814</v>
      </c>
      <c r="B3931" s="4" t="s">
        <v>761</v>
      </c>
      <c r="C3931" s="4" t="s">
        <v>762</v>
      </c>
      <c r="D3931" s="4" t="s">
        <v>819</v>
      </c>
      <c r="E3931" s="4" t="s">
        <v>820</v>
      </c>
      <c r="F3931" s="4" t="s">
        <v>715</v>
      </c>
      <c r="G3931" s="4" t="s">
        <v>716</v>
      </c>
      <c r="H3931" s="12"/>
      <c r="I3931" s="12"/>
      <c r="J3931" s="12"/>
      <c r="K3931" s="12"/>
      <c r="L3931" s="12"/>
      <c r="M3931" s="12"/>
      <c r="N3931" s="11">
        <v>23.53</v>
      </c>
      <c r="O3931" s="12"/>
      <c r="P3931" s="12"/>
      <c r="Q3931" s="12"/>
      <c r="R3931" s="12"/>
      <c r="S3931" s="12"/>
      <c r="T3931" s="10">
        <v>23.53</v>
      </c>
    </row>
    <row r="3932" spans="1:20" ht="15.75" thickBot="1" x14ac:dyDescent="0.3">
      <c r="A3932" s="4" t="s">
        <v>814</v>
      </c>
      <c r="B3932" s="4" t="s">
        <v>761</v>
      </c>
      <c r="C3932" s="4" t="s">
        <v>762</v>
      </c>
      <c r="D3932" s="4" t="s">
        <v>835</v>
      </c>
      <c r="E3932" s="4" t="s">
        <v>836</v>
      </c>
      <c r="F3932" s="4" t="s">
        <v>110</v>
      </c>
      <c r="G3932" s="4" t="s">
        <v>111</v>
      </c>
      <c r="H3932" s="9">
        <v>10847.51</v>
      </c>
      <c r="I3932" s="9">
        <v>11318.9</v>
      </c>
      <c r="J3932" s="9">
        <v>10667.03</v>
      </c>
      <c r="K3932" s="9">
        <v>11467.27</v>
      </c>
      <c r="L3932" s="9">
        <v>10210.92</v>
      </c>
      <c r="M3932" s="9">
        <v>11761.7</v>
      </c>
      <c r="N3932" s="9">
        <v>9403.16</v>
      </c>
      <c r="O3932" s="9">
        <v>10792.58</v>
      </c>
      <c r="P3932" s="9">
        <v>10542.81</v>
      </c>
      <c r="Q3932" s="9">
        <v>10700.63</v>
      </c>
      <c r="R3932" s="9">
        <v>8721.32</v>
      </c>
      <c r="S3932" s="9">
        <v>-109158.74</v>
      </c>
      <c r="T3932" s="10">
        <v>7275.09</v>
      </c>
    </row>
    <row r="3933" spans="1:20" ht="15.75" thickBot="1" x14ac:dyDescent="0.3">
      <c r="A3933" s="4" t="s">
        <v>814</v>
      </c>
      <c r="B3933" s="4" t="s">
        <v>761</v>
      </c>
      <c r="C3933" s="4" t="s">
        <v>762</v>
      </c>
      <c r="D3933" s="4" t="s">
        <v>835</v>
      </c>
      <c r="E3933" s="4" t="s">
        <v>836</v>
      </c>
      <c r="F3933" s="4" t="s">
        <v>112</v>
      </c>
      <c r="G3933" s="4" t="s">
        <v>113</v>
      </c>
      <c r="H3933" s="12"/>
      <c r="I3933" s="12"/>
      <c r="J3933" s="12"/>
      <c r="K3933" s="12"/>
      <c r="L3933" s="12"/>
      <c r="M3933" s="12"/>
      <c r="N3933" s="12"/>
      <c r="O3933" s="12"/>
      <c r="P3933" s="12"/>
      <c r="Q3933" s="11">
        <v>1632.64</v>
      </c>
      <c r="R3933" s="12"/>
      <c r="S3933" s="11">
        <v>-1632.64</v>
      </c>
      <c r="T3933" s="14">
        <v>0</v>
      </c>
    </row>
    <row r="3934" spans="1:20" ht="15.75" thickBot="1" x14ac:dyDescent="0.3">
      <c r="A3934" s="4" t="s">
        <v>814</v>
      </c>
      <c r="B3934" s="4" t="s">
        <v>761</v>
      </c>
      <c r="C3934" s="4" t="s">
        <v>762</v>
      </c>
      <c r="D3934" s="4" t="s">
        <v>835</v>
      </c>
      <c r="E3934" s="4" t="s">
        <v>836</v>
      </c>
      <c r="F3934" s="4" t="s">
        <v>88</v>
      </c>
      <c r="G3934" s="4" t="s">
        <v>89</v>
      </c>
      <c r="H3934" s="9">
        <v>1567.24</v>
      </c>
      <c r="I3934" s="9">
        <v>1567.24</v>
      </c>
      <c r="J3934" s="9">
        <v>1621.96</v>
      </c>
      <c r="K3934" s="9">
        <v>1621.96</v>
      </c>
      <c r="L3934" s="9">
        <v>1621.95</v>
      </c>
      <c r="M3934" s="9">
        <v>1621.96</v>
      </c>
      <c r="N3934" s="9">
        <v>1621.97</v>
      </c>
      <c r="O3934" s="9">
        <v>1621.95</v>
      </c>
      <c r="P3934" s="9">
        <v>1621.96</v>
      </c>
      <c r="Q3934" s="9">
        <v>1621.95</v>
      </c>
      <c r="R3934" s="9">
        <v>1621.94</v>
      </c>
      <c r="S3934" s="9">
        <v>-16110.14</v>
      </c>
      <c r="T3934" s="10">
        <v>1621.94</v>
      </c>
    </row>
    <row r="3935" spans="1:20" ht="15.75" thickBot="1" x14ac:dyDescent="0.3">
      <c r="A3935" s="4" t="s">
        <v>814</v>
      </c>
      <c r="B3935" s="4" t="s">
        <v>761</v>
      </c>
      <c r="C3935" s="4" t="s">
        <v>762</v>
      </c>
      <c r="D3935" s="4" t="s">
        <v>835</v>
      </c>
      <c r="E3935" s="4" t="s">
        <v>836</v>
      </c>
      <c r="F3935" s="4" t="s">
        <v>90</v>
      </c>
      <c r="G3935" s="4" t="s">
        <v>91</v>
      </c>
      <c r="H3935" s="11">
        <v>6088.62</v>
      </c>
      <c r="I3935" s="11">
        <v>6088.62</v>
      </c>
      <c r="J3935" s="11">
        <v>6301.23</v>
      </c>
      <c r="K3935" s="11">
        <v>6301.24</v>
      </c>
      <c r="L3935" s="11">
        <v>6301.22</v>
      </c>
      <c r="M3935" s="11">
        <v>6301.24</v>
      </c>
      <c r="N3935" s="11">
        <v>6301.22</v>
      </c>
      <c r="O3935" s="11">
        <v>6301.23</v>
      </c>
      <c r="P3935" s="11">
        <v>6301.23</v>
      </c>
      <c r="Q3935" s="11">
        <v>6301.23</v>
      </c>
      <c r="R3935" s="11">
        <v>6301.22</v>
      </c>
      <c r="S3935" s="11">
        <v>-62587.07</v>
      </c>
      <c r="T3935" s="10">
        <v>6301.23</v>
      </c>
    </row>
    <row r="3936" spans="1:20" ht="15.75" thickBot="1" x14ac:dyDescent="0.3">
      <c r="A3936" s="4" t="s">
        <v>814</v>
      </c>
      <c r="B3936" s="4" t="s">
        <v>761</v>
      </c>
      <c r="C3936" s="4" t="s">
        <v>762</v>
      </c>
      <c r="D3936" s="4" t="s">
        <v>835</v>
      </c>
      <c r="E3936" s="4" t="s">
        <v>836</v>
      </c>
      <c r="F3936" s="4" t="s">
        <v>118</v>
      </c>
      <c r="G3936" s="4" t="s">
        <v>119</v>
      </c>
      <c r="H3936" s="8"/>
      <c r="I3936" s="8"/>
      <c r="J3936" s="9">
        <v>18.989999999999998</v>
      </c>
      <c r="K3936" s="8"/>
      <c r="L3936" s="8"/>
      <c r="M3936" s="8"/>
      <c r="N3936" s="8"/>
      <c r="O3936" s="8"/>
      <c r="P3936" s="9">
        <v>46.65</v>
      </c>
      <c r="Q3936" s="9">
        <v>500</v>
      </c>
      <c r="R3936" s="8"/>
      <c r="S3936" s="9">
        <v>-565.64</v>
      </c>
      <c r="T3936" s="14">
        <v>0</v>
      </c>
    </row>
    <row r="3937" spans="1:20" ht="15.75" thickBot="1" x14ac:dyDescent="0.3">
      <c r="A3937" s="4" t="s">
        <v>814</v>
      </c>
      <c r="B3937" s="4" t="s">
        <v>761</v>
      </c>
      <c r="C3937" s="4" t="s">
        <v>762</v>
      </c>
      <c r="D3937" s="4" t="s">
        <v>835</v>
      </c>
      <c r="E3937" s="4" t="s">
        <v>836</v>
      </c>
      <c r="F3937" s="4" t="s">
        <v>61</v>
      </c>
      <c r="G3937" s="4" t="s">
        <v>62</v>
      </c>
      <c r="H3937" s="12"/>
      <c r="I3937" s="11">
        <v>5977.63</v>
      </c>
      <c r="J3937" s="11">
        <v>2696.66</v>
      </c>
      <c r="K3937" s="11">
        <v>254.53</v>
      </c>
      <c r="L3937" s="11">
        <v>18.32</v>
      </c>
      <c r="M3937" s="11">
        <v>1059.32</v>
      </c>
      <c r="N3937" s="11">
        <v>98.32</v>
      </c>
      <c r="O3937" s="11">
        <v>8832.4</v>
      </c>
      <c r="P3937" s="11">
        <v>45.2</v>
      </c>
      <c r="Q3937" s="11">
        <v>4946.5</v>
      </c>
      <c r="R3937" s="11">
        <v>39.35</v>
      </c>
      <c r="S3937" s="11">
        <v>-23968.23</v>
      </c>
      <c r="T3937" s="14">
        <v>0</v>
      </c>
    </row>
    <row r="3938" spans="1:20" ht="15.75" thickBot="1" x14ac:dyDescent="0.3">
      <c r="A3938" s="4" t="s">
        <v>814</v>
      </c>
      <c r="B3938" s="4" t="s">
        <v>761</v>
      </c>
      <c r="C3938" s="4" t="s">
        <v>762</v>
      </c>
      <c r="D3938" s="4" t="s">
        <v>835</v>
      </c>
      <c r="E3938" s="4" t="s">
        <v>836</v>
      </c>
      <c r="F3938" s="4" t="s">
        <v>92</v>
      </c>
      <c r="G3938" s="4" t="s">
        <v>93</v>
      </c>
      <c r="H3938" s="8"/>
      <c r="I3938" s="8"/>
      <c r="J3938" s="8"/>
      <c r="K3938" s="8"/>
      <c r="L3938" s="8"/>
      <c r="M3938" s="8"/>
      <c r="N3938" s="8"/>
      <c r="O3938" s="8"/>
      <c r="P3938" s="9">
        <v>3.23</v>
      </c>
      <c r="Q3938" s="8"/>
      <c r="R3938" s="8"/>
      <c r="S3938" s="9">
        <v>-3.23</v>
      </c>
      <c r="T3938" s="14">
        <v>0</v>
      </c>
    </row>
    <row r="3939" spans="1:20" ht="15.75" thickBot="1" x14ac:dyDescent="0.3">
      <c r="A3939" s="4" t="s">
        <v>814</v>
      </c>
      <c r="B3939" s="4" t="s">
        <v>761</v>
      </c>
      <c r="C3939" s="4" t="s">
        <v>762</v>
      </c>
      <c r="D3939" s="4" t="s">
        <v>835</v>
      </c>
      <c r="E3939" s="4" t="s">
        <v>836</v>
      </c>
      <c r="F3939" s="4" t="s">
        <v>120</v>
      </c>
      <c r="G3939" s="4" t="s">
        <v>121</v>
      </c>
      <c r="H3939" s="12"/>
      <c r="I3939" s="12"/>
      <c r="J3939" s="11">
        <v>9.81</v>
      </c>
      <c r="K3939" s="11">
        <v>31.07</v>
      </c>
      <c r="L3939" s="12"/>
      <c r="M3939" s="12"/>
      <c r="N3939" s="12"/>
      <c r="O3939" s="11">
        <v>150.41999999999999</v>
      </c>
      <c r="P3939" s="12"/>
      <c r="Q3939" s="12"/>
      <c r="R3939" s="12"/>
      <c r="S3939" s="11">
        <v>-119.36</v>
      </c>
      <c r="T3939" s="10">
        <v>71.94</v>
      </c>
    </row>
    <row r="3940" spans="1:20" ht="15.75" thickBot="1" x14ac:dyDescent="0.3">
      <c r="A3940" s="4" t="s">
        <v>814</v>
      </c>
      <c r="B3940" s="4" t="s">
        <v>761</v>
      </c>
      <c r="C3940" s="4" t="s">
        <v>762</v>
      </c>
      <c r="D3940" s="4" t="s">
        <v>835</v>
      </c>
      <c r="E3940" s="4" t="s">
        <v>836</v>
      </c>
      <c r="F3940" s="4" t="s">
        <v>44</v>
      </c>
      <c r="G3940" s="4" t="s">
        <v>45</v>
      </c>
      <c r="H3940" s="9">
        <v>116.2</v>
      </c>
      <c r="I3940" s="8"/>
      <c r="J3940" s="9">
        <v>62.5</v>
      </c>
      <c r="K3940" s="9">
        <v>18.899999999999999</v>
      </c>
      <c r="L3940" s="9">
        <v>379.5</v>
      </c>
      <c r="M3940" s="9">
        <v>493.9</v>
      </c>
      <c r="N3940" s="9">
        <v>502.3</v>
      </c>
      <c r="O3940" s="9">
        <v>210.2</v>
      </c>
      <c r="P3940" s="9">
        <v>91.8</v>
      </c>
      <c r="Q3940" s="8"/>
      <c r="R3940" s="9">
        <v>297</v>
      </c>
      <c r="S3940" s="9">
        <v>-2172.3000000000002</v>
      </c>
      <c r="T3940" s="14">
        <v>0</v>
      </c>
    </row>
    <row r="3941" spans="1:20" ht="15.75" thickBot="1" x14ac:dyDescent="0.3">
      <c r="A3941" s="4" t="s">
        <v>814</v>
      </c>
      <c r="B3941" s="4" t="s">
        <v>761</v>
      </c>
      <c r="C3941" s="4" t="s">
        <v>762</v>
      </c>
      <c r="D3941" s="4" t="s">
        <v>835</v>
      </c>
      <c r="E3941" s="4" t="s">
        <v>836</v>
      </c>
      <c r="F3941" s="4" t="s">
        <v>207</v>
      </c>
      <c r="G3941" s="4" t="s">
        <v>208</v>
      </c>
      <c r="H3941" s="15">
        <v>0</v>
      </c>
      <c r="I3941" s="12"/>
      <c r="J3941" s="12"/>
      <c r="K3941" s="12"/>
      <c r="L3941" s="12"/>
      <c r="M3941" s="12"/>
      <c r="N3941" s="12"/>
      <c r="O3941" s="12"/>
      <c r="P3941" s="12"/>
      <c r="Q3941" s="12"/>
      <c r="R3941" s="12"/>
      <c r="S3941" s="12"/>
      <c r="T3941" s="14">
        <v>0</v>
      </c>
    </row>
    <row r="3942" spans="1:20" ht="15.75" thickBot="1" x14ac:dyDescent="0.3">
      <c r="A3942" s="4" t="s">
        <v>814</v>
      </c>
      <c r="B3942" s="4" t="s">
        <v>761</v>
      </c>
      <c r="C3942" s="4" t="s">
        <v>762</v>
      </c>
      <c r="D3942" s="4" t="s">
        <v>835</v>
      </c>
      <c r="E3942" s="4" t="s">
        <v>836</v>
      </c>
      <c r="F3942" s="4" t="s">
        <v>98</v>
      </c>
      <c r="G3942" s="4" t="s">
        <v>99</v>
      </c>
      <c r="H3942" s="8"/>
      <c r="I3942" s="8"/>
      <c r="J3942" s="8"/>
      <c r="K3942" s="8"/>
      <c r="L3942" s="8"/>
      <c r="M3942" s="8"/>
      <c r="N3942" s="8"/>
      <c r="O3942" s="9">
        <v>10.5</v>
      </c>
      <c r="P3942" s="8"/>
      <c r="Q3942" s="8"/>
      <c r="R3942" s="8"/>
      <c r="S3942" s="9">
        <v>-10.5</v>
      </c>
      <c r="T3942" s="14">
        <v>0</v>
      </c>
    </row>
    <row r="3943" spans="1:20" ht="15.75" thickBot="1" x14ac:dyDescent="0.3">
      <c r="A3943" s="4" t="s">
        <v>814</v>
      </c>
      <c r="B3943" s="4" t="s">
        <v>761</v>
      </c>
      <c r="C3943" s="4" t="s">
        <v>762</v>
      </c>
      <c r="D3943" s="4" t="s">
        <v>835</v>
      </c>
      <c r="E3943" s="4" t="s">
        <v>836</v>
      </c>
      <c r="F3943" s="4" t="s">
        <v>132</v>
      </c>
      <c r="G3943" s="4" t="s">
        <v>133</v>
      </c>
      <c r="H3943" s="11">
        <v>17.23</v>
      </c>
      <c r="I3943" s="12"/>
      <c r="J3943" s="12"/>
      <c r="K3943" s="11">
        <v>23.71</v>
      </c>
      <c r="L3943" s="11">
        <v>1071.78</v>
      </c>
      <c r="M3943" s="12"/>
      <c r="N3943" s="12"/>
      <c r="O3943" s="12"/>
      <c r="P3943" s="11">
        <v>57.77</v>
      </c>
      <c r="Q3943" s="12"/>
      <c r="R3943" s="11">
        <v>32.97</v>
      </c>
      <c r="S3943" s="11">
        <v>-1203.46</v>
      </c>
      <c r="T3943" s="14">
        <v>0</v>
      </c>
    </row>
    <row r="3944" spans="1:20" ht="15.75" thickBot="1" x14ac:dyDescent="0.3">
      <c r="A3944" s="4" t="s">
        <v>814</v>
      </c>
      <c r="B3944" s="4" t="s">
        <v>761</v>
      </c>
      <c r="C3944" s="4" t="s">
        <v>762</v>
      </c>
      <c r="D3944" s="4" t="s">
        <v>835</v>
      </c>
      <c r="E3944" s="4" t="s">
        <v>836</v>
      </c>
      <c r="F3944" s="4" t="s">
        <v>715</v>
      </c>
      <c r="G3944" s="4" t="s">
        <v>716</v>
      </c>
      <c r="H3944" s="9">
        <v>214.41</v>
      </c>
      <c r="I3944" s="8"/>
      <c r="J3944" s="9">
        <v>251.64</v>
      </c>
      <c r="K3944" s="9">
        <v>-663.61</v>
      </c>
      <c r="L3944" s="9">
        <v>42.07</v>
      </c>
      <c r="M3944" s="9">
        <v>795.92</v>
      </c>
      <c r="N3944" s="8"/>
      <c r="O3944" s="9">
        <v>314</v>
      </c>
      <c r="P3944" s="9">
        <v>-25.84</v>
      </c>
      <c r="Q3944" s="9">
        <v>-1494.72</v>
      </c>
      <c r="R3944" s="8"/>
      <c r="S3944" s="9">
        <v>104.85</v>
      </c>
      <c r="T3944" s="10">
        <v>-461.28</v>
      </c>
    </row>
    <row r="3945" spans="1:20" ht="15.75" thickBot="1" x14ac:dyDescent="0.3">
      <c r="A3945" s="4" t="s">
        <v>814</v>
      </c>
      <c r="B3945" s="4" t="s">
        <v>761</v>
      </c>
      <c r="C3945" s="4" t="s">
        <v>762</v>
      </c>
      <c r="D3945" s="4" t="s">
        <v>835</v>
      </c>
      <c r="E3945" s="4" t="s">
        <v>836</v>
      </c>
      <c r="F3945" s="4" t="s">
        <v>136</v>
      </c>
      <c r="G3945" s="4" t="s">
        <v>137</v>
      </c>
      <c r="H3945" s="12"/>
      <c r="I3945" s="12"/>
      <c r="J3945" s="11">
        <v>4</v>
      </c>
      <c r="K3945" s="12"/>
      <c r="L3945" s="12"/>
      <c r="M3945" s="12"/>
      <c r="N3945" s="12"/>
      <c r="O3945" s="12"/>
      <c r="P3945" s="12"/>
      <c r="Q3945" s="12"/>
      <c r="R3945" s="12"/>
      <c r="S3945" s="15">
        <v>0</v>
      </c>
      <c r="T3945" s="10">
        <v>4</v>
      </c>
    </row>
    <row r="3946" spans="1:20" ht="15.75" thickBot="1" x14ac:dyDescent="0.3">
      <c r="A3946" s="4" t="s">
        <v>814</v>
      </c>
      <c r="B3946" s="4" t="s">
        <v>761</v>
      </c>
      <c r="C3946" s="4" t="s">
        <v>762</v>
      </c>
      <c r="D3946" s="4" t="s">
        <v>835</v>
      </c>
      <c r="E3946" s="4" t="s">
        <v>836</v>
      </c>
      <c r="F3946" s="4" t="s">
        <v>199</v>
      </c>
      <c r="G3946" s="4" t="s">
        <v>200</v>
      </c>
      <c r="H3946" s="9">
        <v>363.34</v>
      </c>
      <c r="I3946" s="9">
        <v>181.57</v>
      </c>
      <c r="J3946" s="9">
        <v>1327.14</v>
      </c>
      <c r="K3946" s="9">
        <v>35.409999999999997</v>
      </c>
      <c r="L3946" s="9">
        <v>175.4</v>
      </c>
      <c r="M3946" s="9">
        <v>134.84</v>
      </c>
      <c r="N3946" s="9">
        <v>3.45</v>
      </c>
      <c r="O3946" s="9">
        <v>158.79</v>
      </c>
      <c r="P3946" s="9">
        <v>24.25</v>
      </c>
      <c r="Q3946" s="9">
        <v>243.56</v>
      </c>
      <c r="R3946" s="9">
        <v>268.51</v>
      </c>
      <c r="S3946" s="9">
        <v>-2874.62</v>
      </c>
      <c r="T3946" s="10">
        <v>41.64</v>
      </c>
    </row>
    <row r="3947" spans="1:20" ht="15.75" thickBot="1" x14ac:dyDescent="0.3">
      <c r="A3947" s="4" t="s">
        <v>814</v>
      </c>
      <c r="B3947" s="4" t="s">
        <v>761</v>
      </c>
      <c r="C3947" s="4" t="s">
        <v>762</v>
      </c>
      <c r="D3947" s="4" t="s">
        <v>835</v>
      </c>
      <c r="E3947" s="4" t="s">
        <v>836</v>
      </c>
      <c r="F3947" s="4" t="s">
        <v>138</v>
      </c>
      <c r="G3947" s="4" t="s">
        <v>139</v>
      </c>
      <c r="H3947" s="12"/>
      <c r="I3947" s="12"/>
      <c r="J3947" s="12"/>
      <c r="K3947" s="12"/>
      <c r="L3947" s="12"/>
      <c r="M3947" s="12"/>
      <c r="N3947" s="12"/>
      <c r="O3947" s="12"/>
      <c r="P3947" s="12"/>
      <c r="Q3947" s="12"/>
      <c r="R3947" s="11">
        <v>302.3</v>
      </c>
      <c r="S3947" s="11">
        <v>-302.3</v>
      </c>
      <c r="T3947" s="14">
        <v>0</v>
      </c>
    </row>
    <row r="3948" spans="1:20" ht="15.75" thickBot="1" x14ac:dyDescent="0.3">
      <c r="A3948" s="4" t="s">
        <v>814</v>
      </c>
      <c r="B3948" s="4" t="s">
        <v>761</v>
      </c>
      <c r="C3948" s="4" t="s">
        <v>762</v>
      </c>
      <c r="D3948" s="4" t="s">
        <v>835</v>
      </c>
      <c r="E3948" s="4" t="s">
        <v>836</v>
      </c>
      <c r="F3948" s="4" t="s">
        <v>102</v>
      </c>
      <c r="G3948" s="4" t="s">
        <v>103</v>
      </c>
      <c r="H3948" s="8"/>
      <c r="I3948" s="8"/>
      <c r="J3948" s="8"/>
      <c r="K3948" s="9">
        <v>2145.88</v>
      </c>
      <c r="L3948" s="8"/>
      <c r="M3948" s="8"/>
      <c r="N3948" s="8"/>
      <c r="O3948" s="8"/>
      <c r="P3948" s="8"/>
      <c r="Q3948" s="8"/>
      <c r="R3948" s="8"/>
      <c r="S3948" s="9">
        <v>-2145.88</v>
      </c>
      <c r="T3948" s="14">
        <v>0</v>
      </c>
    </row>
    <row r="3949" spans="1:20" ht="15.75" thickBot="1" x14ac:dyDescent="0.3">
      <c r="A3949" s="4" t="s">
        <v>814</v>
      </c>
      <c r="B3949" s="4" t="s">
        <v>761</v>
      </c>
      <c r="C3949" s="4" t="s">
        <v>762</v>
      </c>
      <c r="D3949" s="4" t="s">
        <v>835</v>
      </c>
      <c r="E3949" s="4" t="s">
        <v>836</v>
      </c>
      <c r="F3949" s="4" t="s">
        <v>30</v>
      </c>
      <c r="G3949" s="4" t="s">
        <v>31</v>
      </c>
      <c r="H3949" s="12"/>
      <c r="I3949" s="12"/>
      <c r="J3949" s="12"/>
      <c r="K3949" s="11">
        <v>23</v>
      </c>
      <c r="L3949" s="12"/>
      <c r="M3949" s="12"/>
      <c r="N3949" s="12"/>
      <c r="O3949" s="12"/>
      <c r="P3949" s="12"/>
      <c r="Q3949" s="12"/>
      <c r="R3949" s="12"/>
      <c r="S3949" s="11">
        <v>-23</v>
      </c>
      <c r="T3949" s="14">
        <v>0</v>
      </c>
    </row>
    <row r="3950" spans="1:20" ht="15.75" thickBot="1" x14ac:dyDescent="0.3">
      <c r="A3950" s="4" t="s">
        <v>814</v>
      </c>
      <c r="B3950" s="4" t="s">
        <v>761</v>
      </c>
      <c r="C3950" s="4" t="s">
        <v>762</v>
      </c>
      <c r="D3950" s="4" t="s">
        <v>835</v>
      </c>
      <c r="E3950" s="4" t="s">
        <v>836</v>
      </c>
      <c r="F3950" s="4" t="s">
        <v>357</v>
      </c>
      <c r="G3950" s="4" t="s">
        <v>358</v>
      </c>
      <c r="H3950" s="8"/>
      <c r="I3950" s="8"/>
      <c r="J3950" s="8"/>
      <c r="K3950" s="9">
        <v>13.83</v>
      </c>
      <c r="L3950" s="8"/>
      <c r="M3950" s="8"/>
      <c r="N3950" s="8"/>
      <c r="O3950" s="8"/>
      <c r="P3950" s="8"/>
      <c r="Q3950" s="8"/>
      <c r="R3950" s="8"/>
      <c r="S3950" s="9">
        <v>-13.83</v>
      </c>
      <c r="T3950" s="14">
        <v>0</v>
      </c>
    </row>
    <row r="3951" spans="1:20" ht="15.75" thickBot="1" x14ac:dyDescent="0.3">
      <c r="A3951" s="4" t="s">
        <v>814</v>
      </c>
      <c r="B3951" s="4" t="s">
        <v>761</v>
      </c>
      <c r="C3951" s="4" t="s">
        <v>762</v>
      </c>
      <c r="D3951" s="4" t="s">
        <v>835</v>
      </c>
      <c r="E3951" s="4" t="s">
        <v>836</v>
      </c>
      <c r="F3951" s="4" t="s">
        <v>144</v>
      </c>
      <c r="G3951" s="4" t="s">
        <v>145</v>
      </c>
      <c r="H3951" s="11">
        <v>14.09</v>
      </c>
      <c r="I3951" s="11">
        <v>18</v>
      </c>
      <c r="J3951" s="11">
        <v>45.24</v>
      </c>
      <c r="K3951" s="12"/>
      <c r="L3951" s="11">
        <v>36.450000000000003</v>
      </c>
      <c r="M3951" s="12"/>
      <c r="N3951" s="11">
        <v>55.55</v>
      </c>
      <c r="O3951" s="12"/>
      <c r="P3951" s="11">
        <v>7.4</v>
      </c>
      <c r="Q3951" s="11">
        <v>65.02</v>
      </c>
      <c r="R3951" s="11">
        <v>84.92</v>
      </c>
      <c r="S3951" s="11">
        <v>-309.67</v>
      </c>
      <c r="T3951" s="10">
        <v>17</v>
      </c>
    </row>
    <row r="3952" spans="1:20" ht="15.75" thickBot="1" x14ac:dyDescent="0.3">
      <c r="A3952" s="4" t="s">
        <v>814</v>
      </c>
      <c r="B3952" s="4" t="s">
        <v>761</v>
      </c>
      <c r="C3952" s="4" t="s">
        <v>762</v>
      </c>
      <c r="D3952" s="4" t="s">
        <v>835</v>
      </c>
      <c r="E3952" s="4" t="s">
        <v>836</v>
      </c>
      <c r="F3952" s="4" t="s">
        <v>146</v>
      </c>
      <c r="G3952" s="4" t="s">
        <v>147</v>
      </c>
      <c r="H3952" s="8"/>
      <c r="I3952" s="8"/>
      <c r="J3952" s="8"/>
      <c r="K3952" s="8"/>
      <c r="L3952" s="8"/>
      <c r="M3952" s="8"/>
      <c r="N3952" s="8"/>
      <c r="O3952" s="8"/>
      <c r="P3952" s="8"/>
      <c r="Q3952" s="9">
        <v>928.92</v>
      </c>
      <c r="R3952" s="8"/>
      <c r="S3952" s="9">
        <v>-286.45999999999998</v>
      </c>
      <c r="T3952" s="10">
        <v>642.46</v>
      </c>
    </row>
    <row r="3953" spans="1:20" ht="15.75" thickBot="1" x14ac:dyDescent="0.3">
      <c r="A3953" s="4" t="s">
        <v>814</v>
      </c>
      <c r="B3953" s="4" t="s">
        <v>761</v>
      </c>
      <c r="C3953" s="4" t="s">
        <v>762</v>
      </c>
      <c r="D3953" s="4" t="s">
        <v>829</v>
      </c>
      <c r="E3953" s="4" t="s">
        <v>830</v>
      </c>
      <c r="F3953" s="4" t="s">
        <v>715</v>
      </c>
      <c r="G3953" s="4" t="s">
        <v>716</v>
      </c>
      <c r="H3953" s="12"/>
      <c r="I3953" s="12"/>
      <c r="J3953" s="12"/>
      <c r="K3953" s="12"/>
      <c r="L3953" s="12"/>
      <c r="M3953" s="12"/>
      <c r="N3953" s="12"/>
      <c r="O3953" s="12"/>
      <c r="P3953" s="11">
        <v>833.1</v>
      </c>
      <c r="Q3953" s="12"/>
      <c r="R3953" s="12"/>
      <c r="S3953" s="12"/>
      <c r="T3953" s="10">
        <v>833.1</v>
      </c>
    </row>
    <row r="3954" spans="1:20" ht="15.75" thickBot="1" x14ac:dyDescent="0.3">
      <c r="A3954" s="4" t="s">
        <v>814</v>
      </c>
      <c r="B3954" s="4" t="s">
        <v>761</v>
      </c>
      <c r="C3954" s="4" t="s">
        <v>762</v>
      </c>
      <c r="D3954" s="4" t="s">
        <v>837</v>
      </c>
      <c r="E3954" s="4" t="s">
        <v>838</v>
      </c>
      <c r="F3954" s="4" t="s">
        <v>44</v>
      </c>
      <c r="G3954" s="4" t="s">
        <v>45</v>
      </c>
      <c r="H3954" s="9">
        <v>558.63</v>
      </c>
      <c r="I3954" s="9">
        <v>-68.430000000000007</v>
      </c>
      <c r="J3954" s="8"/>
      <c r="K3954" s="8"/>
      <c r="L3954" s="9">
        <v>386.2</v>
      </c>
      <c r="M3954" s="8"/>
      <c r="N3954" s="8"/>
      <c r="O3954" s="8"/>
      <c r="P3954" s="9">
        <v>575.4</v>
      </c>
      <c r="Q3954" s="8"/>
      <c r="R3954" s="9">
        <v>118.13</v>
      </c>
      <c r="S3954" s="9">
        <v>831.6</v>
      </c>
      <c r="T3954" s="10">
        <v>2401.5300000000002</v>
      </c>
    </row>
    <row r="3955" spans="1:20" ht="15.75" thickBot="1" x14ac:dyDescent="0.3">
      <c r="A3955" s="4" t="s">
        <v>814</v>
      </c>
      <c r="B3955" s="4" t="s">
        <v>761</v>
      </c>
      <c r="C3955" s="4" t="s">
        <v>762</v>
      </c>
      <c r="D3955" s="4" t="s">
        <v>837</v>
      </c>
      <c r="E3955" s="4" t="s">
        <v>838</v>
      </c>
      <c r="F3955" s="4" t="s">
        <v>207</v>
      </c>
      <c r="G3955" s="4" t="s">
        <v>208</v>
      </c>
      <c r="H3955" s="12"/>
      <c r="I3955" s="12"/>
      <c r="J3955" s="12"/>
      <c r="K3955" s="12"/>
      <c r="L3955" s="12"/>
      <c r="M3955" s="11">
        <v>9232</v>
      </c>
      <c r="N3955" s="12"/>
      <c r="O3955" s="12"/>
      <c r="P3955" s="12"/>
      <c r="Q3955" s="12"/>
      <c r="R3955" s="12"/>
      <c r="S3955" s="11">
        <v>-9232</v>
      </c>
      <c r="T3955" s="14">
        <v>0</v>
      </c>
    </row>
    <row r="3956" spans="1:20" ht="15.75" thickBot="1" x14ac:dyDescent="0.3">
      <c r="A3956" s="4" t="s">
        <v>814</v>
      </c>
      <c r="B3956" s="4" t="s">
        <v>761</v>
      </c>
      <c r="C3956" s="4" t="s">
        <v>762</v>
      </c>
      <c r="D3956" s="4" t="s">
        <v>837</v>
      </c>
      <c r="E3956" s="4" t="s">
        <v>838</v>
      </c>
      <c r="F3956" s="4" t="s">
        <v>715</v>
      </c>
      <c r="G3956" s="4" t="s">
        <v>716</v>
      </c>
      <c r="H3956" s="9">
        <v>658.22</v>
      </c>
      <c r="I3956" s="9">
        <v>-946.8</v>
      </c>
      <c r="J3956" s="9">
        <v>-174.3</v>
      </c>
      <c r="K3956" s="9">
        <v>81.89</v>
      </c>
      <c r="L3956" s="9">
        <v>209.31</v>
      </c>
      <c r="M3956" s="9">
        <v>-528.45000000000005</v>
      </c>
      <c r="N3956" s="8"/>
      <c r="O3956" s="9">
        <v>400.04</v>
      </c>
      <c r="P3956" s="9">
        <v>-2196.54</v>
      </c>
      <c r="Q3956" s="9">
        <v>-922.31</v>
      </c>
      <c r="R3956" s="9">
        <v>-69.36</v>
      </c>
      <c r="S3956" s="9">
        <v>907.96</v>
      </c>
      <c r="T3956" s="10">
        <v>-2580.34</v>
      </c>
    </row>
    <row r="3957" spans="1:20" ht="15.75" thickBot="1" x14ac:dyDescent="0.3">
      <c r="A3957" s="4" t="s">
        <v>814</v>
      </c>
      <c r="B3957" s="4" t="s">
        <v>761</v>
      </c>
      <c r="C3957" s="4" t="s">
        <v>762</v>
      </c>
      <c r="D3957" s="4" t="s">
        <v>837</v>
      </c>
      <c r="E3957" s="4" t="s">
        <v>838</v>
      </c>
      <c r="F3957" s="4" t="s">
        <v>199</v>
      </c>
      <c r="G3957" s="4" t="s">
        <v>200</v>
      </c>
      <c r="H3957" s="11">
        <v>175.8</v>
      </c>
      <c r="I3957" s="11">
        <v>-44.15</v>
      </c>
      <c r="J3957" s="12"/>
      <c r="K3957" s="11">
        <v>10</v>
      </c>
      <c r="L3957" s="11">
        <v>45</v>
      </c>
      <c r="M3957" s="12"/>
      <c r="N3957" s="12"/>
      <c r="O3957" s="11">
        <v>66.12</v>
      </c>
      <c r="P3957" s="11">
        <v>75</v>
      </c>
      <c r="Q3957" s="12"/>
      <c r="R3957" s="15">
        <v>0</v>
      </c>
      <c r="S3957" s="11">
        <v>189.6</v>
      </c>
      <c r="T3957" s="10">
        <v>517.37</v>
      </c>
    </row>
    <row r="3958" spans="1:20" ht="15.75" thickBot="1" x14ac:dyDescent="0.3">
      <c r="A3958" s="4" t="s">
        <v>814</v>
      </c>
      <c r="B3958" s="4" t="s">
        <v>761</v>
      </c>
      <c r="C3958" s="4" t="s">
        <v>762</v>
      </c>
      <c r="D3958" s="4" t="s">
        <v>837</v>
      </c>
      <c r="E3958" s="4" t="s">
        <v>838</v>
      </c>
      <c r="F3958" s="4" t="s">
        <v>144</v>
      </c>
      <c r="G3958" s="4" t="s">
        <v>145</v>
      </c>
      <c r="H3958" s="8"/>
      <c r="I3958" s="13">
        <v>0</v>
      </c>
      <c r="J3958" s="8"/>
      <c r="K3958" s="8"/>
      <c r="L3958" s="9">
        <v>-208.09</v>
      </c>
      <c r="M3958" s="8"/>
      <c r="N3958" s="8"/>
      <c r="O3958" s="8"/>
      <c r="P3958" s="8"/>
      <c r="Q3958" s="8"/>
      <c r="R3958" s="8"/>
      <c r="S3958" s="9">
        <v>-1044.19</v>
      </c>
      <c r="T3958" s="10">
        <v>-1252.28</v>
      </c>
    </row>
    <row r="3959" spans="1:20" ht="23.25" thickBot="1" x14ac:dyDescent="0.3">
      <c r="A3959" s="4" t="s">
        <v>814</v>
      </c>
      <c r="B3959" s="4" t="s">
        <v>761</v>
      </c>
      <c r="C3959" s="4" t="s">
        <v>762</v>
      </c>
      <c r="D3959" s="4" t="s">
        <v>839</v>
      </c>
      <c r="E3959" s="4" t="s">
        <v>840</v>
      </c>
      <c r="F3959" s="4" t="s">
        <v>61</v>
      </c>
      <c r="G3959" s="4" t="s">
        <v>62</v>
      </c>
      <c r="H3959" s="12"/>
      <c r="I3959" s="12"/>
      <c r="J3959" s="12"/>
      <c r="K3959" s="12"/>
      <c r="L3959" s="12"/>
      <c r="M3959" s="12"/>
      <c r="N3959" s="12"/>
      <c r="O3959" s="12"/>
      <c r="P3959" s="11">
        <v>31.59</v>
      </c>
      <c r="Q3959" s="12"/>
      <c r="R3959" s="12"/>
      <c r="S3959" s="11">
        <v>-31.59</v>
      </c>
      <c r="T3959" s="14">
        <v>0</v>
      </c>
    </row>
    <row r="3960" spans="1:20" ht="23.25" thickBot="1" x14ac:dyDescent="0.3">
      <c r="A3960" s="4" t="s">
        <v>814</v>
      </c>
      <c r="B3960" s="4" t="s">
        <v>761</v>
      </c>
      <c r="C3960" s="4" t="s">
        <v>762</v>
      </c>
      <c r="D3960" s="4" t="s">
        <v>839</v>
      </c>
      <c r="E3960" s="4" t="s">
        <v>840</v>
      </c>
      <c r="F3960" s="4" t="s">
        <v>120</v>
      </c>
      <c r="G3960" s="4" t="s">
        <v>121</v>
      </c>
      <c r="H3960" s="9">
        <v>21.93</v>
      </c>
      <c r="I3960" s="9">
        <v>85.56</v>
      </c>
      <c r="J3960" s="9">
        <v>40.33</v>
      </c>
      <c r="K3960" s="9">
        <v>99.73</v>
      </c>
      <c r="L3960" s="8"/>
      <c r="M3960" s="9">
        <v>132.97999999999999</v>
      </c>
      <c r="N3960" s="9">
        <v>192.93</v>
      </c>
      <c r="O3960" s="8"/>
      <c r="P3960" s="9">
        <v>44.15</v>
      </c>
      <c r="Q3960" s="9">
        <v>62.68</v>
      </c>
      <c r="R3960" s="8"/>
      <c r="S3960" s="9">
        <v>-649.77</v>
      </c>
      <c r="T3960" s="10">
        <v>30.52</v>
      </c>
    </row>
    <row r="3961" spans="1:20" ht="23.25" thickBot="1" x14ac:dyDescent="0.3">
      <c r="A3961" s="4" t="s">
        <v>814</v>
      </c>
      <c r="B3961" s="4" t="s">
        <v>761</v>
      </c>
      <c r="C3961" s="4" t="s">
        <v>762</v>
      </c>
      <c r="D3961" s="4" t="s">
        <v>839</v>
      </c>
      <c r="E3961" s="4" t="s">
        <v>840</v>
      </c>
      <c r="F3961" s="4" t="s">
        <v>44</v>
      </c>
      <c r="G3961" s="4" t="s">
        <v>45</v>
      </c>
      <c r="H3961" s="12"/>
      <c r="I3961" s="11">
        <v>310.27999999999997</v>
      </c>
      <c r="J3961" s="12"/>
      <c r="K3961" s="12"/>
      <c r="L3961" s="12"/>
      <c r="M3961" s="11">
        <v>2097.73</v>
      </c>
      <c r="N3961" s="11">
        <v>683.03</v>
      </c>
      <c r="O3961" s="12"/>
      <c r="P3961" s="11">
        <v>1464.55</v>
      </c>
      <c r="Q3961" s="11">
        <v>271</v>
      </c>
      <c r="R3961" s="12"/>
      <c r="S3961" s="11">
        <v>-4826.59</v>
      </c>
      <c r="T3961" s="14">
        <v>0</v>
      </c>
    </row>
    <row r="3962" spans="1:20" ht="23.25" thickBot="1" x14ac:dyDescent="0.3">
      <c r="A3962" s="4" t="s">
        <v>814</v>
      </c>
      <c r="B3962" s="4" t="s">
        <v>761</v>
      </c>
      <c r="C3962" s="4" t="s">
        <v>762</v>
      </c>
      <c r="D3962" s="4" t="s">
        <v>839</v>
      </c>
      <c r="E3962" s="4" t="s">
        <v>840</v>
      </c>
      <c r="F3962" s="4" t="s">
        <v>98</v>
      </c>
      <c r="G3962" s="4" t="s">
        <v>99</v>
      </c>
      <c r="H3962" s="8"/>
      <c r="I3962" s="8"/>
      <c r="J3962" s="8"/>
      <c r="K3962" s="8"/>
      <c r="L3962" s="8"/>
      <c r="M3962" s="8"/>
      <c r="N3962" s="8"/>
      <c r="O3962" s="8"/>
      <c r="P3962" s="9">
        <v>17.27</v>
      </c>
      <c r="Q3962" s="8"/>
      <c r="R3962" s="8"/>
      <c r="S3962" s="9">
        <v>-17.27</v>
      </c>
      <c r="T3962" s="14">
        <v>0</v>
      </c>
    </row>
    <row r="3963" spans="1:20" ht="23.25" thickBot="1" x14ac:dyDescent="0.3">
      <c r="A3963" s="4" t="s">
        <v>814</v>
      </c>
      <c r="B3963" s="4" t="s">
        <v>761</v>
      </c>
      <c r="C3963" s="4" t="s">
        <v>762</v>
      </c>
      <c r="D3963" s="4" t="s">
        <v>839</v>
      </c>
      <c r="E3963" s="4" t="s">
        <v>840</v>
      </c>
      <c r="F3963" s="4" t="s">
        <v>715</v>
      </c>
      <c r="G3963" s="4" t="s">
        <v>716</v>
      </c>
      <c r="H3963" s="12"/>
      <c r="I3963" s="12"/>
      <c r="J3963" s="12"/>
      <c r="K3963" s="12"/>
      <c r="L3963" s="11">
        <v>264.93</v>
      </c>
      <c r="M3963" s="11">
        <v>1674.43</v>
      </c>
      <c r="N3963" s="11">
        <v>458.82</v>
      </c>
      <c r="O3963" s="11">
        <v>43.96</v>
      </c>
      <c r="P3963" s="11">
        <v>3222.96</v>
      </c>
      <c r="Q3963" s="12"/>
      <c r="R3963" s="12"/>
      <c r="S3963" s="11">
        <v>-5665.1</v>
      </c>
      <c r="T3963" s="14">
        <v>0</v>
      </c>
    </row>
    <row r="3964" spans="1:20" ht="23.25" thickBot="1" x14ac:dyDescent="0.3">
      <c r="A3964" s="4" t="s">
        <v>814</v>
      </c>
      <c r="B3964" s="4" t="s">
        <v>761</v>
      </c>
      <c r="C3964" s="4" t="s">
        <v>762</v>
      </c>
      <c r="D3964" s="4" t="s">
        <v>839</v>
      </c>
      <c r="E3964" s="4" t="s">
        <v>840</v>
      </c>
      <c r="F3964" s="4" t="s">
        <v>136</v>
      </c>
      <c r="G3964" s="4" t="s">
        <v>137</v>
      </c>
      <c r="H3964" s="8"/>
      <c r="I3964" s="8"/>
      <c r="J3964" s="8"/>
      <c r="K3964" s="8"/>
      <c r="L3964" s="9">
        <v>0.25</v>
      </c>
      <c r="M3964" s="8"/>
      <c r="N3964" s="8"/>
      <c r="O3964" s="8"/>
      <c r="P3964" s="8"/>
      <c r="Q3964" s="8"/>
      <c r="R3964" s="8"/>
      <c r="S3964" s="9">
        <v>-0.25</v>
      </c>
      <c r="T3964" s="14">
        <v>0</v>
      </c>
    </row>
    <row r="3965" spans="1:20" ht="23.25" thickBot="1" x14ac:dyDescent="0.3">
      <c r="A3965" s="4" t="s">
        <v>814</v>
      </c>
      <c r="B3965" s="4" t="s">
        <v>761</v>
      </c>
      <c r="C3965" s="4" t="s">
        <v>762</v>
      </c>
      <c r="D3965" s="4" t="s">
        <v>839</v>
      </c>
      <c r="E3965" s="4" t="s">
        <v>840</v>
      </c>
      <c r="F3965" s="4" t="s">
        <v>199</v>
      </c>
      <c r="G3965" s="4" t="s">
        <v>200</v>
      </c>
      <c r="H3965" s="12"/>
      <c r="I3965" s="12"/>
      <c r="J3965" s="12"/>
      <c r="K3965" s="12"/>
      <c r="L3965" s="12"/>
      <c r="M3965" s="11">
        <v>121.2</v>
      </c>
      <c r="N3965" s="11">
        <v>26</v>
      </c>
      <c r="O3965" s="12"/>
      <c r="P3965" s="11">
        <v>173.02</v>
      </c>
      <c r="Q3965" s="12"/>
      <c r="R3965" s="12"/>
      <c r="S3965" s="11">
        <v>-320.22000000000003</v>
      </c>
      <c r="T3965" s="14">
        <v>0</v>
      </c>
    </row>
    <row r="3966" spans="1:20" ht="23.25" thickBot="1" x14ac:dyDescent="0.3">
      <c r="A3966" s="4" t="s">
        <v>814</v>
      </c>
      <c r="B3966" s="4" t="s">
        <v>761</v>
      </c>
      <c r="C3966" s="4" t="s">
        <v>762</v>
      </c>
      <c r="D3966" s="4" t="s">
        <v>839</v>
      </c>
      <c r="E3966" s="4" t="s">
        <v>840</v>
      </c>
      <c r="F3966" s="4" t="s">
        <v>144</v>
      </c>
      <c r="G3966" s="4" t="s">
        <v>145</v>
      </c>
      <c r="H3966" s="8"/>
      <c r="I3966" s="9">
        <v>9.8000000000000007</v>
      </c>
      <c r="J3966" s="8"/>
      <c r="K3966" s="8"/>
      <c r="L3966" s="9">
        <v>23.63</v>
      </c>
      <c r="M3966" s="9">
        <v>16.55</v>
      </c>
      <c r="N3966" s="8"/>
      <c r="O3966" s="9">
        <v>16</v>
      </c>
      <c r="P3966" s="9">
        <v>23.03</v>
      </c>
      <c r="Q3966" s="8"/>
      <c r="R3966" s="8"/>
      <c r="S3966" s="9">
        <v>-50.56</v>
      </c>
      <c r="T3966" s="10">
        <v>38.450000000000003</v>
      </c>
    </row>
    <row r="3967" spans="1:20" ht="15.75" thickBot="1" x14ac:dyDescent="0.3">
      <c r="A3967" s="4" t="s">
        <v>814</v>
      </c>
      <c r="B3967" s="4" t="s">
        <v>761</v>
      </c>
      <c r="C3967" s="4" t="s">
        <v>762</v>
      </c>
      <c r="D3967" s="4" t="s">
        <v>841</v>
      </c>
      <c r="E3967" s="4" t="s">
        <v>842</v>
      </c>
      <c r="F3967" s="4" t="s">
        <v>61</v>
      </c>
      <c r="G3967" s="4" t="s">
        <v>62</v>
      </c>
      <c r="H3967" s="12"/>
      <c r="I3967" s="12"/>
      <c r="J3967" s="12"/>
      <c r="K3967" s="12"/>
      <c r="L3967" s="12"/>
      <c r="M3967" s="12"/>
      <c r="N3967" s="12"/>
      <c r="O3967" s="11">
        <v>12.75</v>
      </c>
      <c r="P3967" s="12"/>
      <c r="Q3967" s="12"/>
      <c r="R3967" s="12"/>
      <c r="S3967" s="11">
        <v>-12.75</v>
      </c>
      <c r="T3967" s="14">
        <v>0</v>
      </c>
    </row>
    <row r="3968" spans="1:20" ht="15.75" thickBot="1" x14ac:dyDescent="0.3">
      <c r="A3968" s="4" t="s">
        <v>814</v>
      </c>
      <c r="B3968" s="4" t="s">
        <v>761</v>
      </c>
      <c r="C3968" s="4" t="s">
        <v>762</v>
      </c>
      <c r="D3968" s="4" t="s">
        <v>841</v>
      </c>
      <c r="E3968" s="4" t="s">
        <v>842</v>
      </c>
      <c r="F3968" s="4" t="s">
        <v>120</v>
      </c>
      <c r="G3968" s="4" t="s">
        <v>121</v>
      </c>
      <c r="H3968" s="9">
        <v>35.85</v>
      </c>
      <c r="I3968" s="8"/>
      <c r="J3968" s="9">
        <v>12.54</v>
      </c>
      <c r="K3968" s="9">
        <v>32.159999999999997</v>
      </c>
      <c r="L3968" s="8"/>
      <c r="M3968" s="8"/>
      <c r="N3968" s="9">
        <v>77.94</v>
      </c>
      <c r="O3968" s="9">
        <v>176.58</v>
      </c>
      <c r="P3968" s="9">
        <v>91.02</v>
      </c>
      <c r="Q3968" s="8"/>
      <c r="R3968" s="8"/>
      <c r="S3968" s="9">
        <v>-398.29</v>
      </c>
      <c r="T3968" s="10">
        <v>27.8</v>
      </c>
    </row>
    <row r="3969" spans="1:20" ht="15.75" thickBot="1" x14ac:dyDescent="0.3">
      <c r="A3969" s="4" t="s">
        <v>814</v>
      </c>
      <c r="B3969" s="4" t="s">
        <v>761</v>
      </c>
      <c r="C3969" s="4" t="s">
        <v>762</v>
      </c>
      <c r="D3969" s="4" t="s">
        <v>841</v>
      </c>
      <c r="E3969" s="4" t="s">
        <v>842</v>
      </c>
      <c r="F3969" s="4" t="s">
        <v>84</v>
      </c>
      <c r="G3969" s="4" t="s">
        <v>85</v>
      </c>
      <c r="H3969" s="12"/>
      <c r="I3969" s="12"/>
      <c r="J3969" s="12"/>
      <c r="K3969" s="12"/>
      <c r="L3969" s="12"/>
      <c r="M3969" s="11">
        <v>1269.48</v>
      </c>
      <c r="N3969" s="12"/>
      <c r="O3969" s="12"/>
      <c r="P3969" s="12"/>
      <c r="Q3969" s="12"/>
      <c r="R3969" s="12"/>
      <c r="S3969" s="11">
        <v>-1269.48</v>
      </c>
      <c r="T3969" s="14">
        <v>0</v>
      </c>
    </row>
    <row r="3970" spans="1:20" ht="15.75" thickBot="1" x14ac:dyDescent="0.3">
      <c r="A3970" s="4" t="s">
        <v>814</v>
      </c>
      <c r="B3970" s="4" t="s">
        <v>761</v>
      </c>
      <c r="C3970" s="4" t="s">
        <v>762</v>
      </c>
      <c r="D3970" s="4" t="s">
        <v>841</v>
      </c>
      <c r="E3970" s="4" t="s">
        <v>842</v>
      </c>
      <c r="F3970" s="4" t="s">
        <v>44</v>
      </c>
      <c r="G3970" s="4" t="s">
        <v>45</v>
      </c>
      <c r="H3970" s="8"/>
      <c r="I3970" s="8"/>
      <c r="J3970" s="8"/>
      <c r="K3970" s="8"/>
      <c r="L3970" s="8"/>
      <c r="M3970" s="8"/>
      <c r="N3970" s="9">
        <v>3302.38</v>
      </c>
      <c r="O3970" s="9">
        <v>1972.16</v>
      </c>
      <c r="P3970" s="9">
        <v>1039.55</v>
      </c>
      <c r="Q3970" s="8"/>
      <c r="R3970" s="8"/>
      <c r="S3970" s="9">
        <v>-6314.09</v>
      </c>
      <c r="T3970" s="14">
        <v>0</v>
      </c>
    </row>
    <row r="3971" spans="1:20" ht="15.75" thickBot="1" x14ac:dyDescent="0.3">
      <c r="A3971" s="4" t="s">
        <v>814</v>
      </c>
      <c r="B3971" s="4" t="s">
        <v>761</v>
      </c>
      <c r="C3971" s="4" t="s">
        <v>762</v>
      </c>
      <c r="D3971" s="4" t="s">
        <v>841</v>
      </c>
      <c r="E3971" s="4" t="s">
        <v>842</v>
      </c>
      <c r="F3971" s="4" t="s">
        <v>98</v>
      </c>
      <c r="G3971" s="4" t="s">
        <v>99</v>
      </c>
      <c r="H3971" s="12"/>
      <c r="I3971" s="12"/>
      <c r="J3971" s="12"/>
      <c r="K3971" s="12"/>
      <c r="L3971" s="12"/>
      <c r="M3971" s="12"/>
      <c r="N3971" s="11">
        <v>17.97</v>
      </c>
      <c r="O3971" s="12"/>
      <c r="P3971" s="12"/>
      <c r="Q3971" s="12"/>
      <c r="R3971" s="12"/>
      <c r="S3971" s="11">
        <v>-17.97</v>
      </c>
      <c r="T3971" s="14">
        <v>0</v>
      </c>
    </row>
    <row r="3972" spans="1:20" ht="15.75" thickBot="1" x14ac:dyDescent="0.3">
      <c r="A3972" s="4" t="s">
        <v>814</v>
      </c>
      <c r="B3972" s="4" t="s">
        <v>761</v>
      </c>
      <c r="C3972" s="4" t="s">
        <v>762</v>
      </c>
      <c r="D3972" s="4" t="s">
        <v>841</v>
      </c>
      <c r="E3972" s="4" t="s">
        <v>842</v>
      </c>
      <c r="F3972" s="4" t="s">
        <v>130</v>
      </c>
      <c r="G3972" s="4" t="s">
        <v>131</v>
      </c>
      <c r="H3972" s="8"/>
      <c r="I3972" s="8"/>
      <c r="J3972" s="8"/>
      <c r="K3972" s="8"/>
      <c r="L3972" s="8"/>
      <c r="M3972" s="8"/>
      <c r="N3972" s="8"/>
      <c r="O3972" s="9">
        <v>5.4</v>
      </c>
      <c r="P3972" s="8"/>
      <c r="Q3972" s="8"/>
      <c r="R3972" s="8"/>
      <c r="S3972" s="9">
        <v>-5.4</v>
      </c>
      <c r="T3972" s="14">
        <v>0</v>
      </c>
    </row>
    <row r="3973" spans="1:20" ht="15.75" thickBot="1" x14ac:dyDescent="0.3">
      <c r="A3973" s="4" t="s">
        <v>814</v>
      </c>
      <c r="B3973" s="4" t="s">
        <v>761</v>
      </c>
      <c r="C3973" s="4" t="s">
        <v>762</v>
      </c>
      <c r="D3973" s="4" t="s">
        <v>841</v>
      </c>
      <c r="E3973" s="4" t="s">
        <v>842</v>
      </c>
      <c r="F3973" s="4" t="s">
        <v>132</v>
      </c>
      <c r="G3973" s="4" t="s">
        <v>133</v>
      </c>
      <c r="H3973" s="12"/>
      <c r="I3973" s="12"/>
      <c r="J3973" s="12"/>
      <c r="K3973" s="12"/>
      <c r="L3973" s="12"/>
      <c r="M3973" s="12"/>
      <c r="N3973" s="11">
        <v>28.7</v>
      </c>
      <c r="O3973" s="12"/>
      <c r="P3973" s="12"/>
      <c r="Q3973" s="12"/>
      <c r="R3973" s="12"/>
      <c r="S3973" s="11">
        <v>-28.7</v>
      </c>
      <c r="T3973" s="14">
        <v>0</v>
      </c>
    </row>
    <row r="3974" spans="1:20" ht="15.75" thickBot="1" x14ac:dyDescent="0.3">
      <c r="A3974" s="4" t="s">
        <v>814</v>
      </c>
      <c r="B3974" s="4" t="s">
        <v>761</v>
      </c>
      <c r="C3974" s="4" t="s">
        <v>762</v>
      </c>
      <c r="D3974" s="4" t="s">
        <v>841</v>
      </c>
      <c r="E3974" s="4" t="s">
        <v>842</v>
      </c>
      <c r="F3974" s="4" t="s">
        <v>715</v>
      </c>
      <c r="G3974" s="4" t="s">
        <v>716</v>
      </c>
      <c r="H3974" s="8"/>
      <c r="I3974" s="8"/>
      <c r="J3974" s="8"/>
      <c r="K3974" s="8"/>
      <c r="L3974" s="8"/>
      <c r="M3974" s="8"/>
      <c r="N3974" s="9">
        <v>3090.72</v>
      </c>
      <c r="O3974" s="9">
        <v>-10484.959999999999</v>
      </c>
      <c r="P3974" s="8"/>
      <c r="Q3974" s="9">
        <v>-12600</v>
      </c>
      <c r="R3974" s="9">
        <v>1290.52</v>
      </c>
      <c r="S3974" s="9">
        <v>18703.72</v>
      </c>
      <c r="T3974" s="14">
        <v>0</v>
      </c>
    </row>
    <row r="3975" spans="1:20" ht="15.75" thickBot="1" x14ac:dyDescent="0.3">
      <c r="A3975" s="4" t="s">
        <v>814</v>
      </c>
      <c r="B3975" s="4" t="s">
        <v>761</v>
      </c>
      <c r="C3975" s="4" t="s">
        <v>762</v>
      </c>
      <c r="D3975" s="4" t="s">
        <v>841</v>
      </c>
      <c r="E3975" s="4" t="s">
        <v>842</v>
      </c>
      <c r="F3975" s="4" t="s">
        <v>199</v>
      </c>
      <c r="G3975" s="4" t="s">
        <v>200</v>
      </c>
      <c r="H3975" s="12"/>
      <c r="I3975" s="12"/>
      <c r="J3975" s="12"/>
      <c r="K3975" s="12"/>
      <c r="L3975" s="12"/>
      <c r="M3975" s="12"/>
      <c r="N3975" s="11">
        <v>113.12</v>
      </c>
      <c r="O3975" s="11">
        <v>32</v>
      </c>
      <c r="P3975" s="12"/>
      <c r="Q3975" s="12"/>
      <c r="R3975" s="12"/>
      <c r="S3975" s="11">
        <v>-145.12</v>
      </c>
      <c r="T3975" s="14">
        <v>0</v>
      </c>
    </row>
    <row r="3976" spans="1:20" ht="15.75" thickBot="1" x14ac:dyDescent="0.3">
      <c r="A3976" s="4" t="s">
        <v>814</v>
      </c>
      <c r="B3976" s="4" t="s">
        <v>761</v>
      </c>
      <c r="C3976" s="4" t="s">
        <v>762</v>
      </c>
      <c r="D3976" s="4" t="s">
        <v>841</v>
      </c>
      <c r="E3976" s="4" t="s">
        <v>842</v>
      </c>
      <c r="F3976" s="4" t="s">
        <v>102</v>
      </c>
      <c r="G3976" s="4" t="s">
        <v>103</v>
      </c>
      <c r="H3976" s="8"/>
      <c r="I3976" s="8"/>
      <c r="J3976" s="8"/>
      <c r="K3976" s="8"/>
      <c r="L3976" s="8"/>
      <c r="M3976" s="8"/>
      <c r="N3976" s="8"/>
      <c r="O3976" s="9">
        <v>7748</v>
      </c>
      <c r="P3976" s="8"/>
      <c r="Q3976" s="8"/>
      <c r="R3976" s="8"/>
      <c r="S3976" s="9">
        <v>-7748</v>
      </c>
      <c r="T3976" s="14">
        <v>0</v>
      </c>
    </row>
    <row r="3977" spans="1:20" ht="15.75" thickBot="1" x14ac:dyDescent="0.3">
      <c r="A3977" s="4" t="s">
        <v>814</v>
      </c>
      <c r="B3977" s="4" t="s">
        <v>761</v>
      </c>
      <c r="C3977" s="4" t="s">
        <v>762</v>
      </c>
      <c r="D3977" s="4" t="s">
        <v>841</v>
      </c>
      <c r="E3977" s="4" t="s">
        <v>842</v>
      </c>
      <c r="F3977" s="4" t="s">
        <v>357</v>
      </c>
      <c r="G3977" s="4" t="s">
        <v>358</v>
      </c>
      <c r="H3977" s="12"/>
      <c r="I3977" s="12"/>
      <c r="J3977" s="11">
        <v>125</v>
      </c>
      <c r="K3977" s="12"/>
      <c r="L3977" s="12"/>
      <c r="M3977" s="12"/>
      <c r="N3977" s="12"/>
      <c r="O3977" s="12"/>
      <c r="P3977" s="12"/>
      <c r="Q3977" s="11">
        <v>11250</v>
      </c>
      <c r="R3977" s="12"/>
      <c r="S3977" s="11">
        <v>-11375</v>
      </c>
      <c r="T3977" s="14">
        <v>0</v>
      </c>
    </row>
    <row r="3978" spans="1:20" ht="15.75" thickBot="1" x14ac:dyDescent="0.3">
      <c r="A3978" s="4" t="s">
        <v>814</v>
      </c>
      <c r="B3978" s="4" t="s">
        <v>761</v>
      </c>
      <c r="C3978" s="4" t="s">
        <v>762</v>
      </c>
      <c r="D3978" s="4" t="s">
        <v>841</v>
      </c>
      <c r="E3978" s="4" t="s">
        <v>842</v>
      </c>
      <c r="F3978" s="4" t="s">
        <v>144</v>
      </c>
      <c r="G3978" s="4" t="s">
        <v>145</v>
      </c>
      <c r="H3978" s="8"/>
      <c r="I3978" s="8"/>
      <c r="J3978" s="8"/>
      <c r="K3978" s="8"/>
      <c r="L3978" s="9">
        <v>215.95</v>
      </c>
      <c r="M3978" s="9">
        <v>5.9</v>
      </c>
      <c r="N3978" s="9">
        <v>110.21</v>
      </c>
      <c r="O3978" s="9">
        <v>87.26</v>
      </c>
      <c r="P3978" s="9">
        <v>162.18</v>
      </c>
      <c r="Q3978" s="8"/>
      <c r="R3978" s="8"/>
      <c r="S3978" s="9">
        <v>-581.5</v>
      </c>
      <c r="T3978" s="14">
        <v>0</v>
      </c>
    </row>
    <row r="3979" spans="1:20" ht="15.75" thickBot="1" x14ac:dyDescent="0.3">
      <c r="A3979" s="4" t="s">
        <v>814</v>
      </c>
      <c r="B3979" s="4" t="s">
        <v>761</v>
      </c>
      <c r="C3979" s="4" t="s">
        <v>762</v>
      </c>
      <c r="D3979" s="4" t="s">
        <v>821</v>
      </c>
      <c r="E3979" s="4" t="s">
        <v>822</v>
      </c>
      <c r="F3979" s="4" t="s">
        <v>110</v>
      </c>
      <c r="G3979" s="4" t="s">
        <v>111</v>
      </c>
      <c r="H3979" s="11">
        <v>799.29</v>
      </c>
      <c r="I3979" s="11">
        <v>724.11</v>
      </c>
      <c r="J3979" s="11">
        <v>713.22</v>
      </c>
      <c r="K3979" s="11">
        <v>821.35</v>
      </c>
      <c r="L3979" s="11">
        <v>640.70000000000005</v>
      </c>
      <c r="M3979" s="11">
        <v>2401.33</v>
      </c>
      <c r="N3979" s="11">
        <v>876.66</v>
      </c>
      <c r="O3979" s="11">
        <v>609.44000000000005</v>
      </c>
      <c r="P3979" s="11">
        <v>1310.98</v>
      </c>
      <c r="Q3979" s="11">
        <v>1008.44</v>
      </c>
      <c r="R3979" s="11">
        <v>650.07000000000005</v>
      </c>
      <c r="S3979" s="11">
        <v>850.09</v>
      </c>
      <c r="T3979" s="10">
        <v>11405.68</v>
      </c>
    </row>
    <row r="3980" spans="1:20" ht="15.75" thickBot="1" x14ac:dyDescent="0.3">
      <c r="A3980" s="4" t="s">
        <v>814</v>
      </c>
      <c r="B3980" s="4" t="s">
        <v>761</v>
      </c>
      <c r="C3980" s="4" t="s">
        <v>762</v>
      </c>
      <c r="D3980" s="4" t="s">
        <v>821</v>
      </c>
      <c r="E3980" s="4" t="s">
        <v>822</v>
      </c>
      <c r="F3980" s="4" t="s">
        <v>88</v>
      </c>
      <c r="G3980" s="4" t="s">
        <v>89</v>
      </c>
      <c r="H3980" s="9">
        <v>144.26</v>
      </c>
      <c r="I3980" s="9">
        <v>144.26</v>
      </c>
      <c r="J3980" s="9">
        <v>148.19</v>
      </c>
      <c r="K3980" s="9">
        <v>148.16999999999999</v>
      </c>
      <c r="L3980" s="9">
        <v>148.19</v>
      </c>
      <c r="M3980" s="9">
        <v>148.19999999999999</v>
      </c>
      <c r="N3980" s="9">
        <v>148.19999999999999</v>
      </c>
      <c r="O3980" s="9">
        <v>148.19</v>
      </c>
      <c r="P3980" s="9">
        <v>148.19</v>
      </c>
      <c r="Q3980" s="9">
        <v>148.18</v>
      </c>
      <c r="R3980" s="9">
        <v>148.18</v>
      </c>
      <c r="S3980" s="9">
        <v>148.18</v>
      </c>
      <c r="T3980" s="10">
        <v>1770.39</v>
      </c>
    </row>
    <row r="3981" spans="1:20" ht="15.75" thickBot="1" x14ac:dyDescent="0.3">
      <c r="A3981" s="4" t="s">
        <v>814</v>
      </c>
      <c r="B3981" s="4" t="s">
        <v>761</v>
      </c>
      <c r="C3981" s="4" t="s">
        <v>762</v>
      </c>
      <c r="D3981" s="4" t="s">
        <v>821</v>
      </c>
      <c r="E3981" s="4" t="s">
        <v>822</v>
      </c>
      <c r="F3981" s="4" t="s">
        <v>90</v>
      </c>
      <c r="G3981" s="4" t="s">
        <v>91</v>
      </c>
      <c r="H3981" s="11">
        <v>560.44000000000005</v>
      </c>
      <c r="I3981" s="11">
        <v>560.42999999999995</v>
      </c>
      <c r="J3981" s="11">
        <v>575.69000000000005</v>
      </c>
      <c r="K3981" s="11">
        <v>575.67999999999995</v>
      </c>
      <c r="L3981" s="11">
        <v>575.67999999999995</v>
      </c>
      <c r="M3981" s="11">
        <v>575.73</v>
      </c>
      <c r="N3981" s="11">
        <v>575.70000000000005</v>
      </c>
      <c r="O3981" s="11">
        <v>575.70000000000005</v>
      </c>
      <c r="P3981" s="11">
        <v>575.70000000000005</v>
      </c>
      <c r="Q3981" s="11">
        <v>575.70000000000005</v>
      </c>
      <c r="R3981" s="11">
        <v>575.70000000000005</v>
      </c>
      <c r="S3981" s="11">
        <v>575.70000000000005</v>
      </c>
      <c r="T3981" s="10">
        <v>6877.85</v>
      </c>
    </row>
    <row r="3982" spans="1:20" ht="15.75" thickBot="1" x14ac:dyDescent="0.3">
      <c r="A3982" s="4" t="s">
        <v>814</v>
      </c>
      <c r="B3982" s="4" t="s">
        <v>761</v>
      </c>
      <c r="C3982" s="4" t="s">
        <v>762</v>
      </c>
      <c r="D3982" s="4" t="s">
        <v>821</v>
      </c>
      <c r="E3982" s="4" t="s">
        <v>822</v>
      </c>
      <c r="F3982" s="4" t="s">
        <v>61</v>
      </c>
      <c r="G3982" s="4" t="s">
        <v>62</v>
      </c>
      <c r="H3982" s="8"/>
      <c r="I3982" s="9">
        <v>28.05</v>
      </c>
      <c r="J3982" s="8"/>
      <c r="K3982" s="8"/>
      <c r="L3982" s="9">
        <v>34.39</v>
      </c>
      <c r="M3982" s="8"/>
      <c r="N3982" s="8"/>
      <c r="O3982" s="8"/>
      <c r="P3982" s="8"/>
      <c r="Q3982" s="8"/>
      <c r="R3982" s="8"/>
      <c r="S3982" s="8"/>
      <c r="T3982" s="10">
        <v>62.44</v>
      </c>
    </row>
    <row r="3983" spans="1:20" ht="15.75" thickBot="1" x14ac:dyDescent="0.3">
      <c r="A3983" s="4" t="s">
        <v>814</v>
      </c>
      <c r="B3983" s="4" t="s">
        <v>761</v>
      </c>
      <c r="C3983" s="4" t="s">
        <v>762</v>
      </c>
      <c r="D3983" s="4" t="s">
        <v>821</v>
      </c>
      <c r="E3983" s="4" t="s">
        <v>822</v>
      </c>
      <c r="F3983" s="4" t="s">
        <v>120</v>
      </c>
      <c r="G3983" s="4" t="s">
        <v>121</v>
      </c>
      <c r="H3983" s="12"/>
      <c r="I3983" s="11">
        <v>19.62</v>
      </c>
      <c r="J3983" s="12"/>
      <c r="K3983" s="11">
        <v>13.08</v>
      </c>
      <c r="L3983" s="12"/>
      <c r="M3983" s="12"/>
      <c r="N3983" s="11">
        <v>48.5</v>
      </c>
      <c r="O3983" s="12"/>
      <c r="P3983" s="11">
        <v>26.16</v>
      </c>
      <c r="Q3983" s="11">
        <v>142.24</v>
      </c>
      <c r="R3983" s="12"/>
      <c r="S3983" s="11">
        <v>39.78</v>
      </c>
      <c r="T3983" s="10">
        <v>289.38</v>
      </c>
    </row>
    <row r="3984" spans="1:20" ht="15.75" thickBot="1" x14ac:dyDescent="0.3">
      <c r="A3984" s="4" t="s">
        <v>814</v>
      </c>
      <c r="B3984" s="4" t="s">
        <v>761</v>
      </c>
      <c r="C3984" s="4" t="s">
        <v>762</v>
      </c>
      <c r="D3984" s="4" t="s">
        <v>821</v>
      </c>
      <c r="E3984" s="4" t="s">
        <v>822</v>
      </c>
      <c r="F3984" s="4" t="s">
        <v>44</v>
      </c>
      <c r="G3984" s="4" t="s">
        <v>45</v>
      </c>
      <c r="H3984" s="9">
        <v>415.3</v>
      </c>
      <c r="I3984" s="8"/>
      <c r="J3984" s="9">
        <v>242.9</v>
      </c>
      <c r="K3984" s="9">
        <v>842</v>
      </c>
      <c r="L3984" s="9">
        <v>5046.95</v>
      </c>
      <c r="M3984" s="9">
        <v>3284</v>
      </c>
      <c r="N3984" s="9">
        <v>2801.85</v>
      </c>
      <c r="O3984" s="9">
        <v>2386.4</v>
      </c>
      <c r="P3984" s="9">
        <v>2907.93</v>
      </c>
      <c r="Q3984" s="9">
        <v>1796.9</v>
      </c>
      <c r="R3984" s="9">
        <v>-89.6</v>
      </c>
      <c r="S3984" s="9">
        <v>1227.6600000000001</v>
      </c>
      <c r="T3984" s="10">
        <v>20862.29</v>
      </c>
    </row>
    <row r="3985" spans="1:20" ht="15.75" thickBot="1" x14ac:dyDescent="0.3">
      <c r="A3985" s="4" t="s">
        <v>814</v>
      </c>
      <c r="B3985" s="4" t="s">
        <v>761</v>
      </c>
      <c r="C3985" s="4" t="s">
        <v>762</v>
      </c>
      <c r="D3985" s="4" t="s">
        <v>821</v>
      </c>
      <c r="E3985" s="4" t="s">
        <v>822</v>
      </c>
      <c r="F3985" s="4" t="s">
        <v>26</v>
      </c>
      <c r="G3985" s="4" t="s">
        <v>27</v>
      </c>
      <c r="H3985" s="12"/>
      <c r="I3985" s="12"/>
      <c r="J3985" s="12"/>
      <c r="K3985" s="12"/>
      <c r="L3985" s="12"/>
      <c r="M3985" s="12"/>
      <c r="N3985" s="12"/>
      <c r="O3985" s="12"/>
      <c r="P3985" s="12"/>
      <c r="Q3985" s="12"/>
      <c r="R3985" s="11">
        <v>318</v>
      </c>
      <c r="S3985" s="12"/>
      <c r="T3985" s="10">
        <v>318</v>
      </c>
    </row>
    <row r="3986" spans="1:20" ht="15.75" thickBot="1" x14ac:dyDescent="0.3">
      <c r="A3986" s="4" t="s">
        <v>814</v>
      </c>
      <c r="B3986" s="4" t="s">
        <v>761</v>
      </c>
      <c r="C3986" s="4" t="s">
        <v>762</v>
      </c>
      <c r="D3986" s="4" t="s">
        <v>821</v>
      </c>
      <c r="E3986" s="4" t="s">
        <v>822</v>
      </c>
      <c r="F3986" s="4" t="s">
        <v>130</v>
      </c>
      <c r="G3986" s="4" t="s">
        <v>131</v>
      </c>
      <c r="H3986" s="8"/>
      <c r="I3986" s="8"/>
      <c r="J3986" s="8"/>
      <c r="K3986" s="8"/>
      <c r="L3986" s="8"/>
      <c r="M3986" s="8"/>
      <c r="N3986" s="8"/>
      <c r="O3986" s="9">
        <v>4.93</v>
      </c>
      <c r="P3986" s="8"/>
      <c r="Q3986" s="8"/>
      <c r="R3986" s="8"/>
      <c r="S3986" s="8"/>
      <c r="T3986" s="10">
        <v>4.93</v>
      </c>
    </row>
    <row r="3987" spans="1:20" ht="15.75" thickBot="1" x14ac:dyDescent="0.3">
      <c r="A3987" s="4" t="s">
        <v>814</v>
      </c>
      <c r="B3987" s="4" t="s">
        <v>761</v>
      </c>
      <c r="C3987" s="4" t="s">
        <v>762</v>
      </c>
      <c r="D3987" s="4" t="s">
        <v>821</v>
      </c>
      <c r="E3987" s="4" t="s">
        <v>822</v>
      </c>
      <c r="F3987" s="4" t="s">
        <v>715</v>
      </c>
      <c r="G3987" s="4" t="s">
        <v>716</v>
      </c>
      <c r="H3987" s="11">
        <v>977.19</v>
      </c>
      <c r="I3987" s="11">
        <v>893.74</v>
      </c>
      <c r="J3987" s="12"/>
      <c r="K3987" s="11">
        <v>1256.5899999999999</v>
      </c>
      <c r="L3987" s="11">
        <v>3766.5</v>
      </c>
      <c r="M3987" s="11">
        <v>2870.64</v>
      </c>
      <c r="N3987" s="11">
        <v>1806.05</v>
      </c>
      <c r="O3987" s="11">
        <v>3628.13</v>
      </c>
      <c r="P3987" s="11">
        <v>7043.73</v>
      </c>
      <c r="Q3987" s="11">
        <v>593.19000000000005</v>
      </c>
      <c r="R3987" s="11">
        <v>198.2</v>
      </c>
      <c r="S3987" s="11">
        <v>326.89</v>
      </c>
      <c r="T3987" s="10">
        <v>23360.85</v>
      </c>
    </row>
    <row r="3988" spans="1:20" ht="15.75" thickBot="1" x14ac:dyDescent="0.3">
      <c r="A3988" s="4" t="s">
        <v>814</v>
      </c>
      <c r="B3988" s="4" t="s">
        <v>761</v>
      </c>
      <c r="C3988" s="4" t="s">
        <v>762</v>
      </c>
      <c r="D3988" s="4" t="s">
        <v>821</v>
      </c>
      <c r="E3988" s="4" t="s">
        <v>822</v>
      </c>
      <c r="F3988" s="4" t="s">
        <v>136</v>
      </c>
      <c r="G3988" s="4" t="s">
        <v>137</v>
      </c>
      <c r="H3988" s="8"/>
      <c r="I3988" s="8"/>
      <c r="J3988" s="9">
        <v>8</v>
      </c>
      <c r="K3988" s="8"/>
      <c r="L3988" s="9">
        <v>6</v>
      </c>
      <c r="M3988" s="9">
        <v>7</v>
      </c>
      <c r="N3988" s="8"/>
      <c r="O3988" s="9">
        <v>25.5</v>
      </c>
      <c r="P3988" s="9">
        <v>0.5</v>
      </c>
      <c r="Q3988" s="9">
        <v>7</v>
      </c>
      <c r="R3988" s="8"/>
      <c r="S3988" s="8"/>
      <c r="T3988" s="10">
        <v>54</v>
      </c>
    </row>
    <row r="3989" spans="1:20" ht="15.75" thickBot="1" x14ac:dyDescent="0.3">
      <c r="A3989" s="4" t="s">
        <v>814</v>
      </c>
      <c r="B3989" s="4" t="s">
        <v>761</v>
      </c>
      <c r="C3989" s="4" t="s">
        <v>762</v>
      </c>
      <c r="D3989" s="4" t="s">
        <v>821</v>
      </c>
      <c r="E3989" s="4" t="s">
        <v>822</v>
      </c>
      <c r="F3989" s="4" t="s">
        <v>199</v>
      </c>
      <c r="G3989" s="4" t="s">
        <v>200</v>
      </c>
      <c r="H3989" s="12"/>
      <c r="I3989" s="12"/>
      <c r="J3989" s="12"/>
      <c r="K3989" s="12"/>
      <c r="L3989" s="11">
        <v>77.94</v>
      </c>
      <c r="M3989" s="12"/>
      <c r="N3989" s="12"/>
      <c r="O3989" s="11">
        <v>81</v>
      </c>
      <c r="P3989" s="11">
        <v>83.93</v>
      </c>
      <c r="Q3989" s="12"/>
      <c r="R3989" s="12"/>
      <c r="S3989" s="11">
        <v>19</v>
      </c>
      <c r="T3989" s="10">
        <v>261.87</v>
      </c>
    </row>
    <row r="3990" spans="1:20" ht="15.75" thickBot="1" x14ac:dyDescent="0.3">
      <c r="A3990" s="4" t="s">
        <v>814</v>
      </c>
      <c r="B3990" s="4" t="s">
        <v>761</v>
      </c>
      <c r="C3990" s="4" t="s">
        <v>762</v>
      </c>
      <c r="D3990" s="4" t="s">
        <v>821</v>
      </c>
      <c r="E3990" s="4" t="s">
        <v>822</v>
      </c>
      <c r="F3990" s="4" t="s">
        <v>102</v>
      </c>
      <c r="G3990" s="4" t="s">
        <v>103</v>
      </c>
      <c r="H3990" s="8"/>
      <c r="I3990" s="8"/>
      <c r="J3990" s="8"/>
      <c r="K3990" s="9">
        <v>11501.81</v>
      </c>
      <c r="L3990" s="8"/>
      <c r="M3990" s="9">
        <v>5750.9</v>
      </c>
      <c r="N3990" s="8"/>
      <c r="O3990" s="9">
        <v>4600.7299999999996</v>
      </c>
      <c r="P3990" s="9">
        <v>2450</v>
      </c>
      <c r="Q3990" s="9">
        <v>1150.18</v>
      </c>
      <c r="R3990" s="8"/>
      <c r="S3990" s="8"/>
      <c r="T3990" s="10">
        <v>25453.62</v>
      </c>
    </row>
    <row r="3991" spans="1:20" ht="15.75" thickBot="1" x14ac:dyDescent="0.3">
      <c r="A3991" s="4" t="s">
        <v>814</v>
      </c>
      <c r="B3991" s="4" t="s">
        <v>761</v>
      </c>
      <c r="C3991" s="4" t="s">
        <v>762</v>
      </c>
      <c r="D3991" s="4" t="s">
        <v>821</v>
      </c>
      <c r="E3991" s="4" t="s">
        <v>822</v>
      </c>
      <c r="F3991" s="4" t="s">
        <v>30</v>
      </c>
      <c r="G3991" s="4" t="s">
        <v>31</v>
      </c>
      <c r="H3991" s="12"/>
      <c r="I3991" s="12"/>
      <c r="J3991" s="12"/>
      <c r="K3991" s="12"/>
      <c r="L3991" s="12"/>
      <c r="M3991" s="12"/>
      <c r="N3991" s="12"/>
      <c r="O3991" s="11">
        <v>22</v>
      </c>
      <c r="P3991" s="11">
        <v>234</v>
      </c>
      <c r="Q3991" s="12"/>
      <c r="R3991" s="12"/>
      <c r="S3991" s="12"/>
      <c r="T3991" s="10">
        <v>256</v>
      </c>
    </row>
    <row r="3992" spans="1:20" ht="15.75" thickBot="1" x14ac:dyDescent="0.3">
      <c r="A3992" s="4" t="s">
        <v>814</v>
      </c>
      <c r="B3992" s="4" t="s">
        <v>761</v>
      </c>
      <c r="C3992" s="4" t="s">
        <v>762</v>
      </c>
      <c r="D3992" s="4" t="s">
        <v>821</v>
      </c>
      <c r="E3992" s="4" t="s">
        <v>822</v>
      </c>
      <c r="F3992" s="4" t="s">
        <v>357</v>
      </c>
      <c r="G3992" s="4" t="s">
        <v>358</v>
      </c>
      <c r="H3992" s="9">
        <v>-13.98</v>
      </c>
      <c r="I3992" s="9">
        <v>1039.19</v>
      </c>
      <c r="J3992" s="9">
        <v>619.98</v>
      </c>
      <c r="K3992" s="9">
        <v>970.75</v>
      </c>
      <c r="L3992" s="9">
        <v>1997.36</v>
      </c>
      <c r="M3992" s="8"/>
      <c r="N3992" s="9">
        <v>1972.11</v>
      </c>
      <c r="O3992" s="9">
        <v>4129.3100000000004</v>
      </c>
      <c r="P3992" s="9">
        <v>12081.36</v>
      </c>
      <c r="Q3992" s="9">
        <v>76.959999999999994</v>
      </c>
      <c r="R3992" s="9">
        <v>749.38</v>
      </c>
      <c r="S3992" s="9">
        <v>2000</v>
      </c>
      <c r="T3992" s="10">
        <v>25622.42</v>
      </c>
    </row>
    <row r="3993" spans="1:20" ht="15.75" thickBot="1" x14ac:dyDescent="0.3">
      <c r="A3993" s="4" t="s">
        <v>814</v>
      </c>
      <c r="B3993" s="4" t="s">
        <v>761</v>
      </c>
      <c r="C3993" s="4" t="s">
        <v>762</v>
      </c>
      <c r="D3993" s="4" t="s">
        <v>821</v>
      </c>
      <c r="E3993" s="4" t="s">
        <v>822</v>
      </c>
      <c r="F3993" s="4" t="s">
        <v>144</v>
      </c>
      <c r="G3993" s="4" t="s">
        <v>145</v>
      </c>
      <c r="H3993" s="11">
        <v>1600</v>
      </c>
      <c r="I3993" s="11">
        <v>97.9</v>
      </c>
      <c r="J3993" s="11">
        <v>159.35</v>
      </c>
      <c r="K3993" s="11">
        <v>68.5</v>
      </c>
      <c r="L3993" s="12"/>
      <c r="M3993" s="11">
        <v>50</v>
      </c>
      <c r="N3993" s="11">
        <v>6302.67</v>
      </c>
      <c r="O3993" s="11">
        <v>27.6</v>
      </c>
      <c r="P3993" s="11">
        <v>34.85</v>
      </c>
      <c r="Q3993" s="12"/>
      <c r="R3993" s="12"/>
      <c r="S3993" s="11">
        <v>150</v>
      </c>
      <c r="T3993" s="10">
        <v>8490.8700000000008</v>
      </c>
    </row>
    <row r="3994" spans="1:20" ht="23.25" thickBot="1" x14ac:dyDescent="0.3">
      <c r="A3994" s="4" t="s">
        <v>814</v>
      </c>
      <c r="B3994" s="4" t="s">
        <v>221</v>
      </c>
      <c r="C3994" s="4" t="s">
        <v>222</v>
      </c>
      <c r="D3994" s="4" t="s">
        <v>823</v>
      </c>
      <c r="E3994" s="4" t="s">
        <v>824</v>
      </c>
      <c r="F3994" s="4" t="s">
        <v>118</v>
      </c>
      <c r="G3994" s="4" t="s">
        <v>119</v>
      </c>
      <c r="H3994" s="8"/>
      <c r="I3994" s="8"/>
      <c r="J3994" s="8"/>
      <c r="K3994" s="8"/>
      <c r="L3994" s="9">
        <v>12</v>
      </c>
      <c r="M3994" s="8"/>
      <c r="N3994" s="8"/>
      <c r="O3994" s="8"/>
      <c r="P3994" s="8"/>
      <c r="Q3994" s="8"/>
      <c r="R3994" s="8"/>
      <c r="S3994" s="8"/>
      <c r="T3994" s="10">
        <v>12</v>
      </c>
    </row>
    <row r="3995" spans="1:20" ht="15.75" thickBot="1" x14ac:dyDescent="0.3">
      <c r="A3995" s="4" t="s">
        <v>814</v>
      </c>
      <c r="B3995" s="4" t="s">
        <v>162</v>
      </c>
      <c r="C3995" s="4" t="s">
        <v>163</v>
      </c>
      <c r="D3995" s="4" t="s">
        <v>825</v>
      </c>
      <c r="E3995" s="4" t="s">
        <v>826</v>
      </c>
      <c r="F3995" s="4" t="s">
        <v>213</v>
      </c>
      <c r="G3995" s="4" t="s">
        <v>214</v>
      </c>
      <c r="H3995" s="11">
        <v>466.67</v>
      </c>
      <c r="I3995" s="12"/>
      <c r="J3995" s="12"/>
      <c r="K3995" s="12"/>
      <c r="L3995" s="12"/>
      <c r="M3995" s="12"/>
      <c r="N3995" s="12"/>
      <c r="O3995" s="12"/>
      <c r="P3995" s="12"/>
      <c r="Q3995" s="12"/>
      <c r="R3995" s="12"/>
      <c r="S3995" s="11">
        <v>412.77</v>
      </c>
      <c r="T3995" s="10">
        <v>879.44</v>
      </c>
    </row>
    <row r="3996" spans="1:20" ht="23.25" thickBot="1" x14ac:dyDescent="0.3">
      <c r="A3996" s="4" t="s">
        <v>814</v>
      </c>
      <c r="B3996" s="4" t="s">
        <v>781</v>
      </c>
      <c r="C3996" s="4" t="s">
        <v>782</v>
      </c>
      <c r="D3996" s="4" t="s">
        <v>823</v>
      </c>
      <c r="E3996" s="4" t="s">
        <v>824</v>
      </c>
      <c r="F3996" s="4" t="s">
        <v>180</v>
      </c>
      <c r="G3996" s="4" t="s">
        <v>181</v>
      </c>
      <c r="H3996" s="9">
        <v>3318.7</v>
      </c>
      <c r="I3996" s="9">
        <v>2866.15</v>
      </c>
      <c r="J3996" s="9">
        <v>3463.24</v>
      </c>
      <c r="K3996" s="9">
        <v>2518.7199999999998</v>
      </c>
      <c r="L3996" s="9">
        <v>2361.3000000000002</v>
      </c>
      <c r="M3996" s="9">
        <v>3305.82</v>
      </c>
      <c r="N3996" s="9">
        <v>3148.4</v>
      </c>
      <c r="O3996" s="9">
        <v>3305.82</v>
      </c>
      <c r="P3996" s="9">
        <v>3148.4</v>
      </c>
      <c r="Q3996" s="9">
        <v>3541.95</v>
      </c>
      <c r="R3996" s="9">
        <v>2990.98</v>
      </c>
      <c r="S3996" s="9">
        <v>2361.3000000000002</v>
      </c>
      <c r="T3996" s="10">
        <v>36330.78</v>
      </c>
    </row>
    <row r="3997" spans="1:20" ht="15.75" thickBot="1" x14ac:dyDescent="0.3">
      <c r="A3997" s="4" t="s">
        <v>814</v>
      </c>
      <c r="B3997" s="4" t="s">
        <v>781</v>
      </c>
      <c r="C3997" s="4" t="s">
        <v>782</v>
      </c>
      <c r="D3997" s="4" t="s">
        <v>825</v>
      </c>
      <c r="E3997" s="4" t="s">
        <v>826</v>
      </c>
      <c r="F3997" s="4" t="s">
        <v>180</v>
      </c>
      <c r="G3997" s="4" t="s">
        <v>181</v>
      </c>
      <c r="H3997" s="11">
        <v>3318.7</v>
      </c>
      <c r="I3997" s="11">
        <v>2866.15</v>
      </c>
      <c r="J3997" s="11">
        <v>3463.24</v>
      </c>
      <c r="K3997" s="11">
        <v>2518.7199999999998</v>
      </c>
      <c r="L3997" s="11">
        <v>2361.3000000000002</v>
      </c>
      <c r="M3997" s="11">
        <v>3305.82</v>
      </c>
      <c r="N3997" s="11">
        <v>3148.4</v>
      </c>
      <c r="O3997" s="11">
        <v>3305.82</v>
      </c>
      <c r="P3997" s="11">
        <v>3148.4</v>
      </c>
      <c r="Q3997" s="11">
        <v>3541.95</v>
      </c>
      <c r="R3997" s="11">
        <v>2990.98</v>
      </c>
      <c r="S3997" s="11">
        <v>2361.3000000000002</v>
      </c>
      <c r="T3997" s="10">
        <v>36330.78</v>
      </c>
    </row>
    <row r="3998" spans="1:20" ht="23.25" thickBot="1" x14ac:dyDescent="0.3">
      <c r="A3998" s="4" t="s">
        <v>814</v>
      </c>
      <c r="B3998" s="4" t="s">
        <v>192</v>
      </c>
      <c r="C3998" s="4" t="s">
        <v>193</v>
      </c>
      <c r="D3998" s="4" t="s">
        <v>817</v>
      </c>
      <c r="E3998" s="4" t="s">
        <v>818</v>
      </c>
      <c r="F3998" s="4" t="s">
        <v>150</v>
      </c>
      <c r="G3998" s="4" t="s">
        <v>151</v>
      </c>
      <c r="H3998" s="9">
        <v>182.08</v>
      </c>
      <c r="I3998" s="8"/>
      <c r="J3998" s="8"/>
      <c r="K3998" s="8"/>
      <c r="L3998" s="8"/>
      <c r="M3998" s="8"/>
      <c r="N3998" s="8"/>
      <c r="O3998" s="8"/>
      <c r="P3998" s="8"/>
      <c r="Q3998" s="8"/>
      <c r="R3998" s="8"/>
      <c r="S3998" s="8"/>
      <c r="T3998" s="10">
        <v>182.08</v>
      </c>
    </row>
    <row r="3999" spans="1:20" ht="15.75" thickBot="1" x14ac:dyDescent="0.3">
      <c r="A3999" s="4" t="s">
        <v>814</v>
      </c>
      <c r="B3999" s="4" t="s">
        <v>843</v>
      </c>
      <c r="C3999" s="4" t="s">
        <v>844</v>
      </c>
      <c r="D3999" s="4" t="s">
        <v>819</v>
      </c>
      <c r="E3999" s="4" t="s">
        <v>820</v>
      </c>
      <c r="F3999" s="4" t="s">
        <v>98</v>
      </c>
      <c r="G3999" s="4" t="s">
        <v>99</v>
      </c>
      <c r="H3999" s="12"/>
      <c r="I3999" s="12"/>
      <c r="J3999" s="12"/>
      <c r="K3999" s="12"/>
      <c r="L3999" s="12"/>
      <c r="M3999" s="12"/>
      <c r="N3999" s="12"/>
      <c r="O3999" s="12"/>
      <c r="P3999" s="12"/>
      <c r="Q3999" s="12"/>
      <c r="R3999" s="12"/>
      <c r="S3999" s="11">
        <v>13.53</v>
      </c>
      <c r="T3999" s="10">
        <v>13.53</v>
      </c>
    </row>
    <row r="4000" spans="1:20" ht="15.75" thickBot="1" x14ac:dyDescent="0.3">
      <c r="A4000" s="4" t="s">
        <v>814</v>
      </c>
      <c r="B4000" s="4" t="s">
        <v>845</v>
      </c>
      <c r="C4000" s="4" t="s">
        <v>846</v>
      </c>
      <c r="D4000" s="4" t="s">
        <v>819</v>
      </c>
      <c r="E4000" s="4" t="s">
        <v>820</v>
      </c>
      <c r="F4000" s="4" t="s">
        <v>44</v>
      </c>
      <c r="G4000" s="4" t="s">
        <v>45</v>
      </c>
      <c r="H4000" s="8"/>
      <c r="I4000" s="8"/>
      <c r="J4000" s="8"/>
      <c r="K4000" s="8"/>
      <c r="L4000" s="9">
        <v>116.2</v>
      </c>
      <c r="M4000" s="8"/>
      <c r="N4000" s="8"/>
      <c r="O4000" s="8"/>
      <c r="P4000" s="8"/>
      <c r="Q4000" s="8"/>
      <c r="R4000" s="8"/>
      <c r="S4000" s="8"/>
      <c r="T4000" s="10">
        <v>116.2</v>
      </c>
    </row>
    <row r="4001" spans="1:20" ht="15.75" thickBot="1" x14ac:dyDescent="0.3">
      <c r="A4001" s="4" t="s">
        <v>814</v>
      </c>
      <c r="B4001" s="4" t="s">
        <v>847</v>
      </c>
      <c r="C4001" s="4" t="s">
        <v>848</v>
      </c>
      <c r="D4001" s="4" t="s">
        <v>841</v>
      </c>
      <c r="E4001" s="4" t="s">
        <v>842</v>
      </c>
      <c r="F4001" s="4" t="s">
        <v>144</v>
      </c>
      <c r="G4001" s="4" t="s">
        <v>145</v>
      </c>
      <c r="H4001" s="12"/>
      <c r="I4001" s="12"/>
      <c r="J4001" s="12"/>
      <c r="K4001" s="12"/>
      <c r="L4001" s="12"/>
      <c r="M4001" s="12"/>
      <c r="N4001" s="12"/>
      <c r="O4001" s="11">
        <v>14.07</v>
      </c>
      <c r="P4001" s="12"/>
      <c r="Q4001" s="12"/>
      <c r="R4001" s="12"/>
      <c r="S4001" s="12"/>
      <c r="T4001" s="10">
        <v>14.07</v>
      </c>
    </row>
    <row r="4002" spans="1:20" ht="15.75" thickBot="1" x14ac:dyDescent="0.3">
      <c r="A4002" s="4" t="s">
        <v>814</v>
      </c>
      <c r="B4002" s="4" t="s">
        <v>849</v>
      </c>
      <c r="C4002" s="4" t="s">
        <v>850</v>
      </c>
      <c r="D4002" s="4" t="s">
        <v>819</v>
      </c>
      <c r="E4002" s="4" t="s">
        <v>820</v>
      </c>
      <c r="F4002" s="4" t="s">
        <v>130</v>
      </c>
      <c r="G4002" s="4" t="s">
        <v>131</v>
      </c>
      <c r="H4002" s="8"/>
      <c r="I4002" s="8"/>
      <c r="J4002" s="8"/>
      <c r="K4002" s="8"/>
      <c r="L4002" s="8"/>
      <c r="M4002" s="8"/>
      <c r="N4002" s="8"/>
      <c r="O4002" s="8"/>
      <c r="P4002" s="9">
        <v>6</v>
      </c>
      <c r="Q4002" s="8"/>
      <c r="R4002" s="8"/>
      <c r="S4002" s="8"/>
      <c r="T4002" s="10">
        <v>6</v>
      </c>
    </row>
    <row r="4003" spans="1:20" ht="15.75" thickBot="1" x14ac:dyDescent="0.3">
      <c r="A4003" s="4" t="s">
        <v>814</v>
      </c>
      <c r="B4003" s="4" t="s">
        <v>477</v>
      </c>
      <c r="C4003" s="4" t="s">
        <v>478</v>
      </c>
      <c r="D4003" s="4" t="s">
        <v>819</v>
      </c>
      <c r="E4003" s="4" t="s">
        <v>820</v>
      </c>
      <c r="F4003" s="4" t="s">
        <v>98</v>
      </c>
      <c r="G4003" s="4" t="s">
        <v>99</v>
      </c>
      <c r="H4003" s="12"/>
      <c r="I4003" s="12"/>
      <c r="J4003" s="11">
        <v>87.43</v>
      </c>
      <c r="K4003" s="12"/>
      <c r="L4003" s="12"/>
      <c r="M4003" s="12"/>
      <c r="N4003" s="12"/>
      <c r="O4003" s="12"/>
      <c r="P4003" s="12"/>
      <c r="Q4003" s="12"/>
      <c r="R4003" s="12"/>
      <c r="S4003" s="12"/>
      <c r="T4003" s="10">
        <v>87.43</v>
      </c>
    </row>
    <row r="4004" spans="1:20" ht="15.75" thickBot="1" x14ac:dyDescent="0.3">
      <c r="A4004" s="4" t="s">
        <v>814</v>
      </c>
      <c r="B4004" s="4" t="s">
        <v>477</v>
      </c>
      <c r="C4004" s="4" t="s">
        <v>478</v>
      </c>
      <c r="D4004" s="4" t="s">
        <v>819</v>
      </c>
      <c r="E4004" s="4" t="s">
        <v>820</v>
      </c>
      <c r="F4004" s="4" t="s">
        <v>136</v>
      </c>
      <c r="G4004" s="4" t="s">
        <v>137</v>
      </c>
      <c r="H4004" s="9">
        <v>14</v>
      </c>
      <c r="I4004" s="9">
        <v>29</v>
      </c>
      <c r="J4004" s="9">
        <v>14</v>
      </c>
      <c r="K4004" s="8"/>
      <c r="L4004" s="8"/>
      <c r="M4004" s="9">
        <v>14</v>
      </c>
      <c r="N4004" s="9">
        <v>14</v>
      </c>
      <c r="O4004" s="9">
        <v>14</v>
      </c>
      <c r="P4004" s="9">
        <v>3.75</v>
      </c>
      <c r="Q4004" s="9">
        <v>2.15</v>
      </c>
      <c r="R4004" s="9">
        <v>20</v>
      </c>
      <c r="S4004" s="9">
        <v>5</v>
      </c>
      <c r="T4004" s="10">
        <v>129.9</v>
      </c>
    </row>
    <row r="4005" spans="1:20" ht="15.75" thickBot="1" x14ac:dyDescent="0.3">
      <c r="A4005" s="4" t="s">
        <v>814</v>
      </c>
      <c r="B4005" s="4" t="s">
        <v>477</v>
      </c>
      <c r="C4005" s="4" t="s">
        <v>478</v>
      </c>
      <c r="D4005" s="4" t="s">
        <v>819</v>
      </c>
      <c r="E4005" s="4" t="s">
        <v>820</v>
      </c>
      <c r="F4005" s="4" t="s">
        <v>144</v>
      </c>
      <c r="G4005" s="4" t="s">
        <v>145</v>
      </c>
      <c r="H4005" s="11">
        <v>14.33</v>
      </c>
      <c r="I4005" s="11">
        <v>13.36</v>
      </c>
      <c r="J4005" s="12"/>
      <c r="K4005" s="11">
        <v>172.05</v>
      </c>
      <c r="L4005" s="11">
        <v>125.22</v>
      </c>
      <c r="M4005" s="11">
        <v>38.770000000000003</v>
      </c>
      <c r="N4005" s="12"/>
      <c r="O4005" s="11">
        <v>15.75</v>
      </c>
      <c r="P4005" s="11">
        <v>16.5</v>
      </c>
      <c r="Q4005" s="12"/>
      <c r="R4005" s="11">
        <v>22.04</v>
      </c>
      <c r="S4005" s="11">
        <v>17.399999999999999</v>
      </c>
      <c r="T4005" s="10">
        <v>435.42</v>
      </c>
    </row>
    <row r="4006" spans="1:20" ht="15.75" thickBot="1" x14ac:dyDescent="0.3">
      <c r="A4006" s="4" t="s">
        <v>814</v>
      </c>
      <c r="B4006" s="4" t="s">
        <v>477</v>
      </c>
      <c r="C4006" s="4" t="s">
        <v>478</v>
      </c>
      <c r="D4006" s="4" t="s">
        <v>819</v>
      </c>
      <c r="E4006" s="4" t="s">
        <v>820</v>
      </c>
      <c r="F4006" s="4" t="s">
        <v>217</v>
      </c>
      <c r="G4006" s="4" t="s">
        <v>218</v>
      </c>
      <c r="H4006" s="8"/>
      <c r="I4006" s="8"/>
      <c r="J4006" s="8"/>
      <c r="K4006" s="8"/>
      <c r="L4006" s="9">
        <v>239.36</v>
      </c>
      <c r="M4006" s="9">
        <v>137.21</v>
      </c>
      <c r="N4006" s="8"/>
      <c r="O4006" s="9">
        <v>178.45</v>
      </c>
      <c r="P4006" s="8"/>
      <c r="Q4006" s="8"/>
      <c r="R4006" s="8"/>
      <c r="S4006" s="8"/>
      <c r="T4006" s="10">
        <v>555.02</v>
      </c>
    </row>
    <row r="4007" spans="1:20" ht="15.75" thickBot="1" x14ac:dyDescent="0.3">
      <c r="A4007" s="4" t="s">
        <v>814</v>
      </c>
      <c r="B4007" s="4" t="s">
        <v>791</v>
      </c>
      <c r="C4007" s="4" t="s">
        <v>792</v>
      </c>
      <c r="D4007" s="4" t="s">
        <v>819</v>
      </c>
      <c r="E4007" s="4" t="s">
        <v>820</v>
      </c>
      <c r="F4007" s="4" t="s">
        <v>94</v>
      </c>
      <c r="G4007" s="4" t="s">
        <v>95</v>
      </c>
      <c r="H4007" s="12"/>
      <c r="I4007" s="12"/>
      <c r="J4007" s="12"/>
      <c r="K4007" s="11">
        <v>17.420000000000002</v>
      </c>
      <c r="L4007" s="12"/>
      <c r="M4007" s="12"/>
      <c r="N4007" s="12"/>
      <c r="O4007" s="12"/>
      <c r="P4007" s="12"/>
      <c r="Q4007" s="12"/>
      <c r="R4007" s="12"/>
      <c r="S4007" s="12"/>
      <c r="T4007" s="10">
        <v>17.420000000000002</v>
      </c>
    </row>
    <row r="4008" spans="1:20" ht="15.75" thickBot="1" x14ac:dyDescent="0.3">
      <c r="A4008" s="4" t="s">
        <v>814</v>
      </c>
      <c r="B4008" s="4" t="s">
        <v>851</v>
      </c>
      <c r="C4008" s="4" t="s">
        <v>852</v>
      </c>
      <c r="D4008" s="4" t="s">
        <v>853</v>
      </c>
      <c r="E4008" s="4" t="s">
        <v>854</v>
      </c>
      <c r="F4008" s="4" t="s">
        <v>751</v>
      </c>
      <c r="G4008" s="4" t="s">
        <v>752</v>
      </c>
      <c r="H4008" s="8"/>
      <c r="I4008" s="8"/>
      <c r="J4008" s="9">
        <v>8.82</v>
      </c>
      <c r="K4008" s="8"/>
      <c r="L4008" s="8"/>
      <c r="M4008" s="9">
        <v>8.82</v>
      </c>
      <c r="N4008" s="8"/>
      <c r="O4008" s="8"/>
      <c r="P4008" s="9">
        <v>731.18</v>
      </c>
      <c r="Q4008" s="8"/>
      <c r="R4008" s="8"/>
      <c r="S4008" s="9">
        <v>1087.5</v>
      </c>
      <c r="T4008" s="10">
        <v>1836.32</v>
      </c>
    </row>
    <row r="4009" spans="1:20" ht="15.75" thickBot="1" x14ac:dyDescent="0.3">
      <c r="A4009" s="4" t="s">
        <v>855</v>
      </c>
      <c r="B4009" s="4" t="s">
        <v>221</v>
      </c>
      <c r="C4009" s="4" t="s">
        <v>222</v>
      </c>
      <c r="D4009" s="4" t="s">
        <v>856</v>
      </c>
      <c r="E4009" s="4" t="s">
        <v>857</v>
      </c>
      <c r="F4009" s="4" t="s">
        <v>110</v>
      </c>
      <c r="G4009" s="4" t="s">
        <v>111</v>
      </c>
      <c r="H4009" s="11">
        <v>3088.76</v>
      </c>
      <c r="I4009" s="11">
        <v>3484.76</v>
      </c>
      <c r="J4009" s="11">
        <v>3589.3</v>
      </c>
      <c r="K4009" s="11">
        <v>2757.23</v>
      </c>
      <c r="L4009" s="11">
        <v>3439.74</v>
      </c>
      <c r="M4009" s="11">
        <v>3230.37</v>
      </c>
      <c r="N4009" s="11">
        <v>3110.72</v>
      </c>
      <c r="O4009" s="11">
        <v>3589.3</v>
      </c>
      <c r="P4009" s="11">
        <v>3230.36</v>
      </c>
      <c r="Q4009" s="11">
        <v>3263</v>
      </c>
      <c r="R4009" s="11">
        <v>3099.85</v>
      </c>
      <c r="S4009" s="11">
        <v>2757.23</v>
      </c>
      <c r="T4009" s="10">
        <v>38640.620000000003</v>
      </c>
    </row>
    <row r="4010" spans="1:20" ht="15.75" thickBot="1" x14ac:dyDescent="0.3">
      <c r="A4010" s="4" t="s">
        <v>855</v>
      </c>
      <c r="B4010" s="4" t="s">
        <v>221</v>
      </c>
      <c r="C4010" s="4" t="s">
        <v>222</v>
      </c>
      <c r="D4010" s="4" t="s">
        <v>856</v>
      </c>
      <c r="E4010" s="4" t="s">
        <v>857</v>
      </c>
      <c r="F4010" s="4" t="s">
        <v>88</v>
      </c>
      <c r="G4010" s="4" t="s">
        <v>89</v>
      </c>
      <c r="H4010" s="9">
        <v>469.4</v>
      </c>
      <c r="I4010" s="9">
        <v>469.4</v>
      </c>
      <c r="J4010" s="9">
        <v>483.48</v>
      </c>
      <c r="K4010" s="9">
        <v>483.49</v>
      </c>
      <c r="L4010" s="9">
        <v>483.49</v>
      </c>
      <c r="M4010" s="9">
        <v>483.48</v>
      </c>
      <c r="N4010" s="9">
        <v>483.49</v>
      </c>
      <c r="O4010" s="9">
        <v>483.48</v>
      </c>
      <c r="P4010" s="9">
        <v>483.5</v>
      </c>
      <c r="Q4010" s="9">
        <v>483.48</v>
      </c>
      <c r="R4010" s="9">
        <v>483.48</v>
      </c>
      <c r="S4010" s="9">
        <v>483.5</v>
      </c>
      <c r="T4010" s="10">
        <v>5773.67</v>
      </c>
    </row>
    <row r="4011" spans="1:20" ht="15.75" thickBot="1" x14ac:dyDescent="0.3">
      <c r="A4011" s="4" t="s">
        <v>855</v>
      </c>
      <c r="B4011" s="4" t="s">
        <v>221</v>
      </c>
      <c r="C4011" s="4" t="s">
        <v>222</v>
      </c>
      <c r="D4011" s="4" t="s">
        <v>856</v>
      </c>
      <c r="E4011" s="4" t="s">
        <v>857</v>
      </c>
      <c r="F4011" s="4" t="s">
        <v>90</v>
      </c>
      <c r="G4011" s="4" t="s">
        <v>91</v>
      </c>
      <c r="H4011" s="11">
        <v>1823.58</v>
      </c>
      <c r="I4011" s="11">
        <v>1823.58</v>
      </c>
      <c r="J4011" s="11">
        <v>1878.28</v>
      </c>
      <c r="K4011" s="11">
        <v>1878.29</v>
      </c>
      <c r="L4011" s="11">
        <v>1878.28</v>
      </c>
      <c r="M4011" s="11">
        <v>1878.28</v>
      </c>
      <c r="N4011" s="11">
        <v>1878.29</v>
      </c>
      <c r="O4011" s="11">
        <v>1878.28</v>
      </c>
      <c r="P4011" s="11">
        <v>1878.3</v>
      </c>
      <c r="Q4011" s="11">
        <v>1878.28</v>
      </c>
      <c r="R4011" s="11">
        <v>1878.28</v>
      </c>
      <c r="S4011" s="11">
        <v>1878.29</v>
      </c>
      <c r="T4011" s="10">
        <v>22430.01</v>
      </c>
    </row>
    <row r="4012" spans="1:20" ht="15.75" thickBot="1" x14ac:dyDescent="0.3">
      <c r="A4012" s="4" t="s">
        <v>855</v>
      </c>
      <c r="B4012" s="4" t="s">
        <v>221</v>
      </c>
      <c r="C4012" s="4" t="s">
        <v>222</v>
      </c>
      <c r="D4012" s="4" t="s">
        <v>856</v>
      </c>
      <c r="E4012" s="4" t="s">
        <v>857</v>
      </c>
      <c r="F4012" s="4" t="s">
        <v>120</v>
      </c>
      <c r="G4012" s="4" t="s">
        <v>121</v>
      </c>
      <c r="H4012" s="8"/>
      <c r="I4012" s="8"/>
      <c r="J4012" s="8"/>
      <c r="K4012" s="8"/>
      <c r="L4012" s="8"/>
      <c r="M4012" s="8"/>
      <c r="N4012" s="8"/>
      <c r="O4012" s="8"/>
      <c r="P4012" s="9">
        <v>92.43</v>
      </c>
      <c r="Q4012" s="8"/>
      <c r="R4012" s="8"/>
      <c r="S4012" s="8"/>
      <c r="T4012" s="10">
        <v>92.43</v>
      </c>
    </row>
    <row r="4013" spans="1:20" ht="15.75" thickBot="1" x14ac:dyDescent="0.3">
      <c r="A4013" s="4" t="s">
        <v>855</v>
      </c>
      <c r="B4013" s="4" t="s">
        <v>221</v>
      </c>
      <c r="C4013" s="4" t="s">
        <v>222</v>
      </c>
      <c r="D4013" s="4" t="s">
        <v>856</v>
      </c>
      <c r="E4013" s="4" t="s">
        <v>857</v>
      </c>
      <c r="F4013" s="4" t="s">
        <v>94</v>
      </c>
      <c r="G4013" s="4" t="s">
        <v>95</v>
      </c>
      <c r="H4013" s="12"/>
      <c r="I4013" s="12"/>
      <c r="J4013" s="12"/>
      <c r="K4013" s="12"/>
      <c r="L4013" s="11">
        <v>59.88</v>
      </c>
      <c r="M4013" s="12"/>
      <c r="N4013" s="12"/>
      <c r="O4013" s="12"/>
      <c r="P4013" s="12"/>
      <c r="Q4013" s="12"/>
      <c r="R4013" s="12"/>
      <c r="S4013" s="12"/>
      <c r="T4013" s="10">
        <v>59.88</v>
      </c>
    </row>
    <row r="4014" spans="1:20" ht="15.75" thickBot="1" x14ac:dyDescent="0.3">
      <c r="A4014" s="4" t="s">
        <v>855</v>
      </c>
      <c r="B4014" s="4" t="s">
        <v>221</v>
      </c>
      <c r="C4014" s="4" t="s">
        <v>222</v>
      </c>
      <c r="D4014" s="4" t="s">
        <v>856</v>
      </c>
      <c r="E4014" s="4" t="s">
        <v>857</v>
      </c>
      <c r="F4014" s="4" t="s">
        <v>122</v>
      </c>
      <c r="G4014" s="4" t="s">
        <v>123</v>
      </c>
      <c r="H4014" s="8"/>
      <c r="I4014" s="8"/>
      <c r="J4014" s="8"/>
      <c r="K4014" s="8"/>
      <c r="L4014" s="8"/>
      <c r="M4014" s="8"/>
      <c r="N4014" s="8"/>
      <c r="O4014" s="8"/>
      <c r="P4014" s="8"/>
      <c r="Q4014" s="9">
        <v>1381.27</v>
      </c>
      <c r="R4014" s="9">
        <v>346.95</v>
      </c>
      <c r="S4014" s="8"/>
      <c r="T4014" s="10">
        <v>1728.22</v>
      </c>
    </row>
    <row r="4015" spans="1:20" ht="15.75" thickBot="1" x14ac:dyDescent="0.3">
      <c r="A4015" s="4" t="s">
        <v>855</v>
      </c>
      <c r="B4015" s="4" t="s">
        <v>221</v>
      </c>
      <c r="C4015" s="4" t="s">
        <v>222</v>
      </c>
      <c r="D4015" s="4" t="s">
        <v>856</v>
      </c>
      <c r="E4015" s="4" t="s">
        <v>857</v>
      </c>
      <c r="F4015" s="4" t="s">
        <v>207</v>
      </c>
      <c r="G4015" s="4" t="s">
        <v>208</v>
      </c>
      <c r="H4015" s="11">
        <v>8.18</v>
      </c>
      <c r="I4015" s="11">
        <v>279.99</v>
      </c>
      <c r="J4015" s="12"/>
      <c r="K4015" s="12"/>
      <c r="L4015" s="11">
        <v>11.14</v>
      </c>
      <c r="M4015" s="11">
        <v>2920</v>
      </c>
      <c r="N4015" s="11">
        <v>14.99</v>
      </c>
      <c r="O4015" s="12"/>
      <c r="P4015" s="12"/>
      <c r="Q4015" s="12"/>
      <c r="R4015" s="11">
        <v>450</v>
      </c>
      <c r="S4015" s="12"/>
      <c r="T4015" s="10">
        <v>3684.3</v>
      </c>
    </row>
    <row r="4016" spans="1:20" ht="15.75" thickBot="1" x14ac:dyDescent="0.3">
      <c r="A4016" s="4" t="s">
        <v>855</v>
      </c>
      <c r="B4016" s="4" t="s">
        <v>221</v>
      </c>
      <c r="C4016" s="4" t="s">
        <v>222</v>
      </c>
      <c r="D4016" s="4" t="s">
        <v>856</v>
      </c>
      <c r="E4016" s="4" t="s">
        <v>857</v>
      </c>
      <c r="F4016" s="4" t="s">
        <v>71</v>
      </c>
      <c r="G4016" s="4" t="s">
        <v>72</v>
      </c>
      <c r="H4016" s="8"/>
      <c r="I4016" s="8"/>
      <c r="J4016" s="8"/>
      <c r="K4016" s="8"/>
      <c r="L4016" s="9">
        <v>47.83</v>
      </c>
      <c r="M4016" s="8"/>
      <c r="N4016" s="8"/>
      <c r="O4016" s="8"/>
      <c r="P4016" s="8"/>
      <c r="Q4016" s="8"/>
      <c r="R4016" s="8"/>
      <c r="S4016" s="8"/>
      <c r="T4016" s="10">
        <v>47.83</v>
      </c>
    </row>
    <row r="4017" spans="1:20" ht="15.75" thickBot="1" x14ac:dyDescent="0.3">
      <c r="A4017" s="4" t="s">
        <v>855</v>
      </c>
      <c r="B4017" s="4" t="s">
        <v>221</v>
      </c>
      <c r="C4017" s="4" t="s">
        <v>222</v>
      </c>
      <c r="D4017" s="4" t="s">
        <v>856</v>
      </c>
      <c r="E4017" s="4" t="s">
        <v>857</v>
      </c>
      <c r="F4017" s="4" t="s">
        <v>98</v>
      </c>
      <c r="G4017" s="4" t="s">
        <v>99</v>
      </c>
      <c r="H4017" s="12"/>
      <c r="I4017" s="12"/>
      <c r="J4017" s="11">
        <v>126.88</v>
      </c>
      <c r="K4017" s="11">
        <v>6</v>
      </c>
      <c r="L4017" s="11">
        <v>17.579999999999998</v>
      </c>
      <c r="M4017" s="12"/>
      <c r="N4017" s="11">
        <v>31.98</v>
      </c>
      <c r="O4017" s="12"/>
      <c r="P4017" s="12"/>
      <c r="Q4017" s="11">
        <v>7.99</v>
      </c>
      <c r="R4017" s="12"/>
      <c r="S4017" s="12"/>
      <c r="T4017" s="10">
        <v>190.43</v>
      </c>
    </row>
    <row r="4018" spans="1:20" ht="15.75" thickBot="1" x14ac:dyDescent="0.3">
      <c r="A4018" s="4" t="s">
        <v>855</v>
      </c>
      <c r="B4018" s="4" t="s">
        <v>221</v>
      </c>
      <c r="C4018" s="4" t="s">
        <v>222</v>
      </c>
      <c r="D4018" s="4" t="s">
        <v>856</v>
      </c>
      <c r="E4018" s="4" t="s">
        <v>857</v>
      </c>
      <c r="F4018" s="4" t="s">
        <v>215</v>
      </c>
      <c r="G4018" s="4" t="s">
        <v>216</v>
      </c>
      <c r="H4018" s="8"/>
      <c r="I4018" s="8"/>
      <c r="J4018" s="8"/>
      <c r="K4018" s="8"/>
      <c r="L4018" s="8"/>
      <c r="M4018" s="9">
        <v>17</v>
      </c>
      <c r="N4018" s="8"/>
      <c r="O4018" s="8"/>
      <c r="P4018" s="8"/>
      <c r="Q4018" s="8"/>
      <c r="R4018" s="8"/>
      <c r="S4018" s="8"/>
      <c r="T4018" s="10">
        <v>17</v>
      </c>
    </row>
    <row r="4019" spans="1:20" ht="15.75" thickBot="1" x14ac:dyDescent="0.3">
      <c r="A4019" s="4" t="s">
        <v>855</v>
      </c>
      <c r="B4019" s="4" t="s">
        <v>221</v>
      </c>
      <c r="C4019" s="4" t="s">
        <v>222</v>
      </c>
      <c r="D4019" s="4" t="s">
        <v>856</v>
      </c>
      <c r="E4019" s="4" t="s">
        <v>857</v>
      </c>
      <c r="F4019" s="4" t="s">
        <v>130</v>
      </c>
      <c r="G4019" s="4" t="s">
        <v>131</v>
      </c>
      <c r="H4019" s="12"/>
      <c r="I4019" s="12"/>
      <c r="J4019" s="12"/>
      <c r="K4019" s="12"/>
      <c r="L4019" s="11">
        <v>62.05</v>
      </c>
      <c r="M4019" s="12"/>
      <c r="N4019" s="11">
        <v>15</v>
      </c>
      <c r="O4019" s="12"/>
      <c r="P4019" s="12"/>
      <c r="Q4019" s="12"/>
      <c r="R4019" s="12"/>
      <c r="S4019" s="12"/>
      <c r="T4019" s="10">
        <v>77.05</v>
      </c>
    </row>
    <row r="4020" spans="1:20" ht="15.75" thickBot="1" x14ac:dyDescent="0.3">
      <c r="A4020" s="4" t="s">
        <v>855</v>
      </c>
      <c r="B4020" s="4" t="s">
        <v>221</v>
      </c>
      <c r="C4020" s="4" t="s">
        <v>222</v>
      </c>
      <c r="D4020" s="4" t="s">
        <v>856</v>
      </c>
      <c r="E4020" s="4" t="s">
        <v>857</v>
      </c>
      <c r="F4020" s="4" t="s">
        <v>299</v>
      </c>
      <c r="G4020" s="4" t="s">
        <v>300</v>
      </c>
      <c r="H4020" s="8"/>
      <c r="I4020" s="9">
        <v>54.06</v>
      </c>
      <c r="J4020" s="8"/>
      <c r="K4020" s="8"/>
      <c r="L4020" s="8"/>
      <c r="M4020" s="8"/>
      <c r="N4020" s="8"/>
      <c r="O4020" s="8"/>
      <c r="P4020" s="8"/>
      <c r="Q4020" s="8"/>
      <c r="R4020" s="8"/>
      <c r="S4020" s="8"/>
      <c r="T4020" s="10">
        <v>54.06</v>
      </c>
    </row>
    <row r="4021" spans="1:20" ht="15.75" thickBot="1" x14ac:dyDescent="0.3">
      <c r="A4021" s="4" t="s">
        <v>855</v>
      </c>
      <c r="B4021" s="4" t="s">
        <v>221</v>
      </c>
      <c r="C4021" s="4" t="s">
        <v>222</v>
      </c>
      <c r="D4021" s="4" t="s">
        <v>856</v>
      </c>
      <c r="E4021" s="4" t="s">
        <v>857</v>
      </c>
      <c r="F4021" s="4" t="s">
        <v>136</v>
      </c>
      <c r="G4021" s="4" t="s">
        <v>137</v>
      </c>
      <c r="H4021" s="11">
        <v>4</v>
      </c>
      <c r="I4021" s="11">
        <v>54</v>
      </c>
      <c r="J4021" s="11">
        <v>8</v>
      </c>
      <c r="K4021" s="12"/>
      <c r="L4021" s="11">
        <v>32</v>
      </c>
      <c r="M4021" s="11">
        <v>1</v>
      </c>
      <c r="N4021" s="11">
        <v>1.3</v>
      </c>
      <c r="O4021" s="12"/>
      <c r="P4021" s="11">
        <v>14.1</v>
      </c>
      <c r="Q4021" s="11">
        <v>27.4</v>
      </c>
      <c r="R4021" s="11">
        <v>9</v>
      </c>
      <c r="S4021" s="11">
        <v>6.9</v>
      </c>
      <c r="T4021" s="10">
        <v>157.69999999999999</v>
      </c>
    </row>
    <row r="4022" spans="1:20" ht="15.75" thickBot="1" x14ac:dyDescent="0.3">
      <c r="A4022" s="4" t="s">
        <v>855</v>
      </c>
      <c r="B4022" s="4" t="s">
        <v>221</v>
      </c>
      <c r="C4022" s="4" t="s">
        <v>222</v>
      </c>
      <c r="D4022" s="4" t="s">
        <v>856</v>
      </c>
      <c r="E4022" s="4" t="s">
        <v>857</v>
      </c>
      <c r="F4022" s="4" t="s">
        <v>102</v>
      </c>
      <c r="G4022" s="4" t="s">
        <v>103</v>
      </c>
      <c r="H4022" s="9">
        <v>179.49</v>
      </c>
      <c r="I4022" s="9">
        <v>16</v>
      </c>
      <c r="J4022" s="8"/>
      <c r="K4022" s="8"/>
      <c r="L4022" s="9">
        <v>42.52</v>
      </c>
      <c r="M4022" s="9">
        <v>22.12</v>
      </c>
      <c r="N4022" s="9">
        <v>-79</v>
      </c>
      <c r="O4022" s="8"/>
      <c r="P4022" s="8"/>
      <c r="Q4022" s="8"/>
      <c r="R4022" s="8"/>
      <c r="S4022" s="8"/>
      <c r="T4022" s="10">
        <v>181.13</v>
      </c>
    </row>
    <row r="4023" spans="1:20" ht="15.75" thickBot="1" x14ac:dyDescent="0.3">
      <c r="A4023" s="4" t="s">
        <v>855</v>
      </c>
      <c r="B4023" s="4" t="s">
        <v>221</v>
      </c>
      <c r="C4023" s="4" t="s">
        <v>222</v>
      </c>
      <c r="D4023" s="4" t="s">
        <v>856</v>
      </c>
      <c r="E4023" s="4" t="s">
        <v>857</v>
      </c>
      <c r="F4023" s="4" t="s">
        <v>144</v>
      </c>
      <c r="G4023" s="4" t="s">
        <v>145</v>
      </c>
      <c r="H4023" s="11">
        <v>45.02</v>
      </c>
      <c r="I4023" s="11">
        <v>315.39</v>
      </c>
      <c r="J4023" s="11">
        <v>44</v>
      </c>
      <c r="K4023" s="11">
        <v>56.2</v>
      </c>
      <c r="L4023" s="11">
        <v>410.32</v>
      </c>
      <c r="M4023" s="11">
        <v>287.8</v>
      </c>
      <c r="N4023" s="11">
        <v>30</v>
      </c>
      <c r="O4023" s="12"/>
      <c r="P4023" s="11">
        <v>38</v>
      </c>
      <c r="Q4023" s="11">
        <v>202.35</v>
      </c>
      <c r="R4023" s="12"/>
      <c r="S4023" s="11">
        <v>175.37</v>
      </c>
      <c r="T4023" s="10">
        <v>1604.45</v>
      </c>
    </row>
    <row r="4024" spans="1:20" ht="15.75" thickBot="1" x14ac:dyDescent="0.3">
      <c r="A4024" s="4" t="s">
        <v>855</v>
      </c>
      <c r="B4024" s="4" t="s">
        <v>221</v>
      </c>
      <c r="C4024" s="4" t="s">
        <v>222</v>
      </c>
      <c r="D4024" s="4" t="s">
        <v>856</v>
      </c>
      <c r="E4024" s="4" t="s">
        <v>857</v>
      </c>
      <c r="F4024" s="4" t="s">
        <v>217</v>
      </c>
      <c r="G4024" s="4" t="s">
        <v>218</v>
      </c>
      <c r="H4024" s="8"/>
      <c r="I4024" s="8"/>
      <c r="J4024" s="8"/>
      <c r="K4024" s="8"/>
      <c r="L4024" s="9">
        <v>992.28</v>
      </c>
      <c r="M4024" s="8"/>
      <c r="N4024" s="8"/>
      <c r="O4024" s="8"/>
      <c r="P4024" s="8"/>
      <c r="Q4024" s="9">
        <v>778.02</v>
      </c>
      <c r="R4024" s="8"/>
      <c r="S4024" s="8"/>
      <c r="T4024" s="10">
        <v>1770.3</v>
      </c>
    </row>
    <row r="4025" spans="1:20" ht="15.75" thickBot="1" x14ac:dyDescent="0.3">
      <c r="A4025" s="4" t="s">
        <v>855</v>
      </c>
      <c r="B4025" s="4" t="s">
        <v>221</v>
      </c>
      <c r="C4025" s="4" t="s">
        <v>222</v>
      </c>
      <c r="D4025" s="4" t="s">
        <v>856</v>
      </c>
      <c r="E4025" s="4" t="s">
        <v>857</v>
      </c>
      <c r="F4025" s="4" t="s">
        <v>146</v>
      </c>
      <c r="G4025" s="4" t="s">
        <v>147</v>
      </c>
      <c r="H4025" s="11">
        <v>349</v>
      </c>
      <c r="I4025" s="11">
        <v>633.47</v>
      </c>
      <c r="J4025" s="12"/>
      <c r="K4025" s="11">
        <v>1703.9</v>
      </c>
      <c r="L4025" s="11">
        <v>1772.86</v>
      </c>
      <c r="M4025" s="12"/>
      <c r="N4025" s="12"/>
      <c r="O4025" s="12"/>
      <c r="P4025" s="11">
        <v>2029.62</v>
      </c>
      <c r="Q4025" s="11">
        <v>166.7</v>
      </c>
      <c r="R4025" s="12"/>
      <c r="S4025" s="12"/>
      <c r="T4025" s="10">
        <v>6655.55</v>
      </c>
    </row>
    <row r="4026" spans="1:20" ht="15.75" thickBot="1" x14ac:dyDescent="0.3">
      <c r="A4026" s="4" t="s">
        <v>855</v>
      </c>
      <c r="B4026" s="4" t="s">
        <v>221</v>
      </c>
      <c r="C4026" s="4" t="s">
        <v>222</v>
      </c>
      <c r="D4026" s="4" t="s">
        <v>856</v>
      </c>
      <c r="E4026" s="4" t="s">
        <v>857</v>
      </c>
      <c r="F4026" s="4" t="s">
        <v>148</v>
      </c>
      <c r="G4026" s="4" t="s">
        <v>149</v>
      </c>
      <c r="H4026" s="8"/>
      <c r="I4026" s="8"/>
      <c r="J4026" s="8"/>
      <c r="K4026" s="9">
        <v>188.96</v>
      </c>
      <c r="L4026" s="9">
        <v>33</v>
      </c>
      <c r="M4026" s="8"/>
      <c r="N4026" s="8"/>
      <c r="O4026" s="8"/>
      <c r="P4026" s="8"/>
      <c r="Q4026" s="8"/>
      <c r="R4026" s="8"/>
      <c r="S4026" s="8"/>
      <c r="T4026" s="10">
        <v>221.96</v>
      </c>
    </row>
    <row r="4027" spans="1:20" ht="15.75" thickBot="1" x14ac:dyDescent="0.3">
      <c r="A4027" s="4" t="s">
        <v>855</v>
      </c>
      <c r="B4027" s="4" t="s">
        <v>221</v>
      </c>
      <c r="C4027" s="4" t="s">
        <v>222</v>
      </c>
      <c r="D4027" s="4" t="s">
        <v>858</v>
      </c>
      <c r="E4027" s="4" t="s">
        <v>859</v>
      </c>
      <c r="F4027" s="4" t="s">
        <v>102</v>
      </c>
      <c r="G4027" s="4" t="s">
        <v>103</v>
      </c>
      <c r="H4027" s="12"/>
      <c r="I4027" s="12"/>
      <c r="J4027" s="12"/>
      <c r="K4027" s="12"/>
      <c r="L4027" s="11">
        <v>33</v>
      </c>
      <c r="M4027" s="12"/>
      <c r="N4027" s="12"/>
      <c r="O4027" s="12"/>
      <c r="P4027" s="12"/>
      <c r="Q4027" s="12"/>
      <c r="R4027" s="12"/>
      <c r="S4027" s="12"/>
      <c r="T4027" s="10">
        <v>33</v>
      </c>
    </row>
    <row r="4028" spans="1:20" ht="15.75" thickBot="1" x14ac:dyDescent="0.3">
      <c r="A4028" s="4" t="s">
        <v>855</v>
      </c>
      <c r="B4028" s="4" t="s">
        <v>221</v>
      </c>
      <c r="C4028" s="4" t="s">
        <v>222</v>
      </c>
      <c r="D4028" s="4" t="s">
        <v>860</v>
      </c>
      <c r="E4028" s="4" t="s">
        <v>861</v>
      </c>
      <c r="F4028" s="4" t="s">
        <v>102</v>
      </c>
      <c r="G4028" s="4" t="s">
        <v>103</v>
      </c>
      <c r="H4028" s="8"/>
      <c r="I4028" s="8"/>
      <c r="J4028" s="8"/>
      <c r="K4028" s="8"/>
      <c r="L4028" s="8"/>
      <c r="M4028" s="8"/>
      <c r="N4028" s="8"/>
      <c r="O4028" s="8"/>
      <c r="P4028" s="8"/>
      <c r="Q4028" s="9">
        <v>246.75</v>
      </c>
      <c r="R4028" s="9">
        <v>1850</v>
      </c>
      <c r="S4028" s="8"/>
      <c r="T4028" s="10">
        <v>2096.75</v>
      </c>
    </row>
    <row r="4029" spans="1:20" ht="23.25" thickBot="1" x14ac:dyDescent="0.3">
      <c r="A4029" s="4" t="s">
        <v>855</v>
      </c>
      <c r="B4029" s="4" t="s">
        <v>221</v>
      </c>
      <c r="C4029" s="4" t="s">
        <v>222</v>
      </c>
      <c r="D4029" s="4" t="s">
        <v>862</v>
      </c>
      <c r="E4029" s="4" t="s">
        <v>863</v>
      </c>
      <c r="F4029" s="4" t="s">
        <v>118</v>
      </c>
      <c r="G4029" s="4" t="s">
        <v>119</v>
      </c>
      <c r="H4029" s="12"/>
      <c r="I4029" s="12"/>
      <c r="J4029" s="12"/>
      <c r="K4029" s="12"/>
      <c r="L4029" s="12"/>
      <c r="M4029" s="12"/>
      <c r="N4029" s="12"/>
      <c r="O4029" s="11">
        <v>5000</v>
      </c>
      <c r="P4029" s="12"/>
      <c r="Q4029" s="11">
        <v>-5000</v>
      </c>
      <c r="R4029" s="12"/>
      <c r="S4029" s="12"/>
      <c r="T4029" s="14">
        <v>0</v>
      </c>
    </row>
    <row r="4030" spans="1:20" ht="23.25" thickBot="1" x14ac:dyDescent="0.3">
      <c r="A4030" s="4" t="s">
        <v>855</v>
      </c>
      <c r="B4030" s="4" t="s">
        <v>221</v>
      </c>
      <c r="C4030" s="4" t="s">
        <v>222</v>
      </c>
      <c r="D4030" s="4" t="s">
        <v>862</v>
      </c>
      <c r="E4030" s="4" t="s">
        <v>863</v>
      </c>
      <c r="F4030" s="4" t="s">
        <v>122</v>
      </c>
      <c r="G4030" s="4" t="s">
        <v>123</v>
      </c>
      <c r="H4030" s="8"/>
      <c r="I4030" s="9">
        <v>1104.3</v>
      </c>
      <c r="J4030" s="9">
        <v>177.99</v>
      </c>
      <c r="K4030" s="9">
        <v>179.31</v>
      </c>
      <c r="L4030" s="9">
        <v>195.28</v>
      </c>
      <c r="M4030" s="9">
        <v>238.39</v>
      </c>
      <c r="N4030" s="9">
        <v>178.9</v>
      </c>
      <c r="O4030" s="8"/>
      <c r="P4030" s="9">
        <v>3174.14</v>
      </c>
      <c r="Q4030" s="9">
        <v>494.38</v>
      </c>
      <c r="R4030" s="9">
        <v>214.4</v>
      </c>
      <c r="S4030" s="9">
        <v>221.82</v>
      </c>
      <c r="T4030" s="10">
        <v>6178.91</v>
      </c>
    </row>
    <row r="4031" spans="1:20" ht="23.25" thickBot="1" x14ac:dyDescent="0.3">
      <c r="A4031" s="4" t="s">
        <v>855</v>
      </c>
      <c r="B4031" s="4" t="s">
        <v>221</v>
      </c>
      <c r="C4031" s="4" t="s">
        <v>222</v>
      </c>
      <c r="D4031" s="4" t="s">
        <v>862</v>
      </c>
      <c r="E4031" s="4" t="s">
        <v>863</v>
      </c>
      <c r="F4031" s="4" t="s">
        <v>412</v>
      </c>
      <c r="G4031" s="4" t="s">
        <v>413</v>
      </c>
      <c r="H4031" s="12"/>
      <c r="I4031" s="12"/>
      <c r="J4031" s="11">
        <v>1588</v>
      </c>
      <c r="K4031" s="12"/>
      <c r="L4031" s="12"/>
      <c r="M4031" s="12"/>
      <c r="N4031" s="11">
        <v>2870</v>
      </c>
      <c r="O4031" s="12"/>
      <c r="P4031" s="12"/>
      <c r="Q4031" s="12"/>
      <c r="R4031" s="12"/>
      <c r="S4031" s="12"/>
      <c r="T4031" s="10">
        <v>4458</v>
      </c>
    </row>
    <row r="4032" spans="1:20" ht="23.25" thickBot="1" x14ac:dyDescent="0.3">
      <c r="A4032" s="4" t="s">
        <v>855</v>
      </c>
      <c r="B4032" s="4" t="s">
        <v>221</v>
      </c>
      <c r="C4032" s="4" t="s">
        <v>222</v>
      </c>
      <c r="D4032" s="4" t="s">
        <v>862</v>
      </c>
      <c r="E4032" s="4" t="s">
        <v>863</v>
      </c>
      <c r="F4032" s="4" t="s">
        <v>136</v>
      </c>
      <c r="G4032" s="4" t="s">
        <v>137</v>
      </c>
      <c r="H4032" s="8"/>
      <c r="I4032" s="8"/>
      <c r="J4032" s="8"/>
      <c r="K4032" s="8"/>
      <c r="L4032" s="8"/>
      <c r="M4032" s="8"/>
      <c r="N4032" s="8"/>
      <c r="O4032" s="8"/>
      <c r="P4032" s="9">
        <v>4.5</v>
      </c>
      <c r="Q4032" s="8"/>
      <c r="R4032" s="8"/>
      <c r="S4032" s="8"/>
      <c r="T4032" s="10">
        <v>4.5</v>
      </c>
    </row>
    <row r="4033" spans="1:20" ht="23.25" thickBot="1" x14ac:dyDescent="0.3">
      <c r="A4033" s="4" t="s">
        <v>855</v>
      </c>
      <c r="B4033" s="4" t="s">
        <v>221</v>
      </c>
      <c r="C4033" s="4" t="s">
        <v>222</v>
      </c>
      <c r="D4033" s="4" t="s">
        <v>862</v>
      </c>
      <c r="E4033" s="4" t="s">
        <v>863</v>
      </c>
      <c r="F4033" s="4" t="s">
        <v>102</v>
      </c>
      <c r="G4033" s="4" t="s">
        <v>103</v>
      </c>
      <c r="H4033" s="11">
        <v>389.44</v>
      </c>
      <c r="I4033" s="11">
        <v>11328.5</v>
      </c>
      <c r="J4033" s="11">
        <v>5584.13</v>
      </c>
      <c r="K4033" s="11">
        <v>26936.45</v>
      </c>
      <c r="L4033" s="11">
        <v>10627.52</v>
      </c>
      <c r="M4033" s="11">
        <v>54645.5</v>
      </c>
      <c r="N4033" s="11">
        <v>5562.5</v>
      </c>
      <c r="O4033" s="11">
        <v>7822.82</v>
      </c>
      <c r="P4033" s="11">
        <v>12334.75</v>
      </c>
      <c r="Q4033" s="11">
        <v>3399.17</v>
      </c>
      <c r="R4033" s="11">
        <v>20053</v>
      </c>
      <c r="S4033" s="11">
        <v>18772</v>
      </c>
      <c r="T4033" s="10">
        <v>177455.78</v>
      </c>
    </row>
    <row r="4034" spans="1:20" ht="23.25" thickBot="1" x14ac:dyDescent="0.3">
      <c r="A4034" s="4" t="s">
        <v>855</v>
      </c>
      <c r="B4034" s="4" t="s">
        <v>221</v>
      </c>
      <c r="C4034" s="4" t="s">
        <v>222</v>
      </c>
      <c r="D4034" s="4" t="s">
        <v>862</v>
      </c>
      <c r="E4034" s="4" t="s">
        <v>863</v>
      </c>
      <c r="F4034" s="4" t="s">
        <v>495</v>
      </c>
      <c r="G4034" s="4" t="s">
        <v>496</v>
      </c>
      <c r="H4034" s="9">
        <v>17280.5</v>
      </c>
      <c r="I4034" s="9">
        <v>14290</v>
      </c>
      <c r="J4034" s="9">
        <v>30608</v>
      </c>
      <c r="K4034" s="9">
        <v>650</v>
      </c>
      <c r="L4034" s="9">
        <v>13214</v>
      </c>
      <c r="M4034" s="9">
        <v>8214</v>
      </c>
      <c r="N4034" s="9">
        <v>7144</v>
      </c>
      <c r="O4034" s="9">
        <v>15790.75</v>
      </c>
      <c r="P4034" s="9">
        <v>39524.25</v>
      </c>
      <c r="Q4034" s="9">
        <v>42624.25</v>
      </c>
      <c r="R4034" s="9">
        <v>41524.25</v>
      </c>
      <c r="S4034" s="9">
        <v>22991.25</v>
      </c>
      <c r="T4034" s="10">
        <v>253855.25</v>
      </c>
    </row>
    <row r="4035" spans="1:20" ht="23.25" thickBot="1" x14ac:dyDescent="0.3">
      <c r="A4035" s="4" t="s">
        <v>855</v>
      </c>
      <c r="B4035" s="4" t="s">
        <v>221</v>
      </c>
      <c r="C4035" s="4" t="s">
        <v>222</v>
      </c>
      <c r="D4035" s="4" t="s">
        <v>862</v>
      </c>
      <c r="E4035" s="4" t="s">
        <v>863</v>
      </c>
      <c r="F4035" s="4" t="s">
        <v>357</v>
      </c>
      <c r="G4035" s="4" t="s">
        <v>358</v>
      </c>
      <c r="H4035" s="12"/>
      <c r="I4035" s="11">
        <v>7500</v>
      </c>
      <c r="J4035" s="11">
        <v>2500</v>
      </c>
      <c r="K4035" s="11">
        <v>81500</v>
      </c>
      <c r="L4035" s="12"/>
      <c r="M4035" s="12"/>
      <c r="N4035" s="11">
        <v>7200</v>
      </c>
      <c r="O4035" s="12"/>
      <c r="P4035" s="12"/>
      <c r="Q4035" s="12"/>
      <c r="R4035" s="12"/>
      <c r="S4035" s="11">
        <v>7818</v>
      </c>
      <c r="T4035" s="10">
        <v>106518</v>
      </c>
    </row>
    <row r="4036" spans="1:20" ht="15.75" thickBot="1" x14ac:dyDescent="0.3">
      <c r="A4036" s="4" t="s">
        <v>855</v>
      </c>
      <c r="B4036" s="4" t="s">
        <v>221</v>
      </c>
      <c r="C4036" s="4" t="s">
        <v>222</v>
      </c>
      <c r="D4036" s="4" t="s">
        <v>864</v>
      </c>
      <c r="E4036" s="4" t="s">
        <v>865</v>
      </c>
      <c r="F4036" s="4" t="s">
        <v>495</v>
      </c>
      <c r="G4036" s="4" t="s">
        <v>496</v>
      </c>
      <c r="H4036" s="8"/>
      <c r="I4036" s="8"/>
      <c r="J4036" s="8"/>
      <c r="K4036" s="8"/>
      <c r="L4036" s="8"/>
      <c r="M4036" s="8"/>
      <c r="N4036" s="9">
        <v>695.75</v>
      </c>
      <c r="O4036" s="8"/>
      <c r="P4036" s="8"/>
      <c r="Q4036" s="8"/>
      <c r="R4036" s="8"/>
      <c r="S4036" s="8"/>
      <c r="T4036" s="10">
        <v>695.75</v>
      </c>
    </row>
    <row r="4037" spans="1:20" ht="15.75" thickBot="1" x14ac:dyDescent="0.3">
      <c r="A4037" s="4" t="s">
        <v>866</v>
      </c>
      <c r="B4037" s="4" t="s">
        <v>80</v>
      </c>
      <c r="C4037" s="4" t="s">
        <v>81</v>
      </c>
      <c r="D4037" s="4" t="s">
        <v>867</v>
      </c>
      <c r="E4037" s="4" t="s">
        <v>868</v>
      </c>
      <c r="F4037" s="4" t="s">
        <v>207</v>
      </c>
      <c r="G4037" s="4" t="s">
        <v>208</v>
      </c>
      <c r="H4037" s="12"/>
      <c r="I4037" s="12"/>
      <c r="J4037" s="12"/>
      <c r="K4037" s="12"/>
      <c r="L4037" s="12"/>
      <c r="M4037" s="12"/>
      <c r="N4037" s="12"/>
      <c r="O4037" s="12"/>
      <c r="P4037" s="12"/>
      <c r="Q4037" s="12"/>
      <c r="R4037" s="11">
        <v>43.59</v>
      </c>
      <c r="S4037" s="12"/>
      <c r="T4037" s="10">
        <v>43.59</v>
      </c>
    </row>
    <row r="4038" spans="1:20" ht="15.75" thickBot="1" x14ac:dyDescent="0.3">
      <c r="A4038" s="4" t="s">
        <v>866</v>
      </c>
      <c r="B4038" s="4" t="s">
        <v>80</v>
      </c>
      <c r="C4038" s="4" t="s">
        <v>81</v>
      </c>
      <c r="D4038" s="4" t="s">
        <v>867</v>
      </c>
      <c r="E4038" s="4" t="s">
        <v>868</v>
      </c>
      <c r="F4038" s="4" t="s">
        <v>98</v>
      </c>
      <c r="G4038" s="4" t="s">
        <v>99</v>
      </c>
      <c r="H4038" s="9">
        <v>164.44</v>
      </c>
      <c r="I4038" s="9">
        <v>15.36</v>
      </c>
      <c r="J4038" s="9">
        <v>15.81</v>
      </c>
      <c r="K4038" s="9">
        <v>20</v>
      </c>
      <c r="L4038" s="9">
        <v>30.72</v>
      </c>
      <c r="M4038" s="9">
        <v>9.5399999999999991</v>
      </c>
      <c r="N4038" s="9">
        <v>30.72</v>
      </c>
      <c r="O4038" s="8"/>
      <c r="P4038" s="9">
        <v>132.53</v>
      </c>
      <c r="Q4038" s="9">
        <v>251.91</v>
      </c>
      <c r="R4038" s="8"/>
      <c r="S4038" s="9">
        <v>308.02999999999997</v>
      </c>
      <c r="T4038" s="10">
        <v>979.06</v>
      </c>
    </row>
    <row r="4039" spans="1:20" ht="15.75" thickBot="1" x14ac:dyDescent="0.3">
      <c r="A4039" s="4" t="s">
        <v>866</v>
      </c>
      <c r="B4039" s="4" t="s">
        <v>80</v>
      </c>
      <c r="C4039" s="4" t="s">
        <v>81</v>
      </c>
      <c r="D4039" s="4" t="s">
        <v>867</v>
      </c>
      <c r="E4039" s="4" t="s">
        <v>868</v>
      </c>
      <c r="F4039" s="4" t="s">
        <v>215</v>
      </c>
      <c r="G4039" s="4" t="s">
        <v>216</v>
      </c>
      <c r="H4039" s="12"/>
      <c r="I4039" s="12"/>
      <c r="J4039" s="12"/>
      <c r="K4039" s="12"/>
      <c r="L4039" s="11">
        <v>1.17</v>
      </c>
      <c r="M4039" s="12"/>
      <c r="N4039" s="12"/>
      <c r="O4039" s="12"/>
      <c r="P4039" s="12"/>
      <c r="Q4039" s="12"/>
      <c r="R4039" s="12"/>
      <c r="S4039" s="12"/>
      <c r="T4039" s="10">
        <v>1.17</v>
      </c>
    </row>
    <row r="4040" spans="1:20" ht="15.75" thickBot="1" x14ac:dyDescent="0.3">
      <c r="A4040" s="4" t="s">
        <v>866</v>
      </c>
      <c r="B4040" s="4" t="s">
        <v>80</v>
      </c>
      <c r="C4040" s="4" t="s">
        <v>81</v>
      </c>
      <c r="D4040" s="4" t="s">
        <v>867</v>
      </c>
      <c r="E4040" s="4" t="s">
        <v>868</v>
      </c>
      <c r="F4040" s="4" t="s">
        <v>130</v>
      </c>
      <c r="G4040" s="4" t="s">
        <v>131</v>
      </c>
      <c r="H4040" s="9">
        <v>183.12</v>
      </c>
      <c r="I4040" s="9">
        <v>245.45</v>
      </c>
      <c r="J4040" s="9">
        <v>673.47</v>
      </c>
      <c r="K4040" s="9">
        <v>257.33999999999997</v>
      </c>
      <c r="L4040" s="9">
        <v>127</v>
      </c>
      <c r="M4040" s="9">
        <v>401.73</v>
      </c>
      <c r="N4040" s="9">
        <v>216.89</v>
      </c>
      <c r="O4040" s="9">
        <v>356.88</v>
      </c>
      <c r="P4040" s="8"/>
      <c r="Q4040" s="9">
        <v>295.55</v>
      </c>
      <c r="R4040" s="9">
        <v>338.87</v>
      </c>
      <c r="S4040" s="8"/>
      <c r="T4040" s="10">
        <v>3096.3</v>
      </c>
    </row>
    <row r="4041" spans="1:20" ht="15.75" thickBot="1" x14ac:dyDescent="0.3">
      <c r="A4041" s="4" t="s">
        <v>866</v>
      </c>
      <c r="B4041" s="4" t="s">
        <v>80</v>
      </c>
      <c r="C4041" s="4" t="s">
        <v>81</v>
      </c>
      <c r="D4041" s="4" t="s">
        <v>867</v>
      </c>
      <c r="E4041" s="4" t="s">
        <v>868</v>
      </c>
      <c r="F4041" s="4" t="s">
        <v>144</v>
      </c>
      <c r="G4041" s="4" t="s">
        <v>145</v>
      </c>
      <c r="H4041" s="12"/>
      <c r="I4041" s="11">
        <v>55.4</v>
      </c>
      <c r="J4041" s="12"/>
      <c r="K4041" s="12"/>
      <c r="L4041" s="12"/>
      <c r="M4041" s="12"/>
      <c r="N4041" s="12"/>
      <c r="O4041" s="12"/>
      <c r="P4041" s="12"/>
      <c r="Q4041" s="12"/>
      <c r="R4041" s="12"/>
      <c r="S4041" s="12"/>
      <c r="T4041" s="10">
        <v>55.4</v>
      </c>
    </row>
    <row r="4042" spans="1:20" ht="15.75" thickBot="1" x14ac:dyDescent="0.3">
      <c r="A4042" s="4" t="s">
        <v>866</v>
      </c>
      <c r="B4042" s="4" t="s">
        <v>22</v>
      </c>
      <c r="C4042" s="4" t="s">
        <v>23</v>
      </c>
      <c r="D4042" s="4" t="s">
        <v>867</v>
      </c>
      <c r="E4042" s="4" t="s">
        <v>868</v>
      </c>
      <c r="F4042" s="4" t="s">
        <v>118</v>
      </c>
      <c r="G4042" s="4" t="s">
        <v>119</v>
      </c>
      <c r="H4042" s="8"/>
      <c r="I4042" s="8"/>
      <c r="J4042" s="8"/>
      <c r="K4042" s="8"/>
      <c r="L4042" s="8"/>
      <c r="M4042" s="8"/>
      <c r="N4042" s="8"/>
      <c r="O4042" s="9">
        <v>5000</v>
      </c>
      <c r="P4042" s="8"/>
      <c r="Q4042" s="8"/>
      <c r="R4042" s="8"/>
      <c r="S4042" s="8"/>
      <c r="T4042" s="10">
        <v>5000</v>
      </c>
    </row>
    <row r="4043" spans="1:20" ht="15.75" thickBot="1" x14ac:dyDescent="0.3">
      <c r="A4043" s="4" t="s">
        <v>866</v>
      </c>
      <c r="B4043" s="4" t="s">
        <v>22</v>
      </c>
      <c r="C4043" s="4" t="s">
        <v>23</v>
      </c>
      <c r="D4043" s="4" t="s">
        <v>867</v>
      </c>
      <c r="E4043" s="4" t="s">
        <v>868</v>
      </c>
      <c r="F4043" s="4" t="s">
        <v>146</v>
      </c>
      <c r="G4043" s="4" t="s">
        <v>147</v>
      </c>
      <c r="H4043" s="12"/>
      <c r="I4043" s="12"/>
      <c r="J4043" s="12"/>
      <c r="K4043" s="12"/>
      <c r="L4043" s="12"/>
      <c r="M4043" s="12"/>
      <c r="N4043" s="12"/>
      <c r="O4043" s="12"/>
      <c r="P4043" s="12"/>
      <c r="Q4043" s="12"/>
      <c r="R4043" s="12"/>
      <c r="S4043" s="11">
        <v>746.25</v>
      </c>
      <c r="T4043" s="10">
        <v>746.25</v>
      </c>
    </row>
    <row r="4044" spans="1:20" ht="15.75" thickBot="1" x14ac:dyDescent="0.3">
      <c r="A4044" s="4" t="s">
        <v>866</v>
      </c>
      <c r="B4044" s="4" t="s">
        <v>329</v>
      </c>
      <c r="C4044" s="4" t="s">
        <v>330</v>
      </c>
      <c r="D4044" s="4" t="s">
        <v>867</v>
      </c>
      <c r="E4044" s="4" t="s">
        <v>868</v>
      </c>
      <c r="F4044" s="4" t="s">
        <v>94</v>
      </c>
      <c r="G4044" s="4" t="s">
        <v>95</v>
      </c>
      <c r="H4044" s="9">
        <v>754</v>
      </c>
      <c r="I4044" s="9">
        <v>754</v>
      </c>
      <c r="J4044" s="9">
        <v>754</v>
      </c>
      <c r="K4044" s="9">
        <v>754</v>
      </c>
      <c r="L4044" s="9">
        <v>754</v>
      </c>
      <c r="M4044" s="9">
        <v>754</v>
      </c>
      <c r="N4044" s="9">
        <v>754</v>
      </c>
      <c r="O4044" s="9">
        <v>754</v>
      </c>
      <c r="P4044" s="9">
        <v>754</v>
      </c>
      <c r="Q4044" s="9">
        <v>754</v>
      </c>
      <c r="R4044" s="9">
        <v>754</v>
      </c>
      <c r="S4044" s="9">
        <v>754</v>
      </c>
      <c r="T4044" s="10">
        <v>9048</v>
      </c>
    </row>
    <row r="4045" spans="1:20" ht="23.25" thickBot="1" x14ac:dyDescent="0.3">
      <c r="A4045" s="4" t="s">
        <v>866</v>
      </c>
      <c r="B4045" s="4" t="s">
        <v>711</v>
      </c>
      <c r="C4045" s="4" t="s">
        <v>712</v>
      </c>
      <c r="D4045" s="4" t="s">
        <v>869</v>
      </c>
      <c r="E4045" s="4" t="s">
        <v>870</v>
      </c>
      <c r="F4045" s="4" t="s">
        <v>144</v>
      </c>
      <c r="G4045" s="4" t="s">
        <v>145</v>
      </c>
      <c r="H4045" s="12"/>
      <c r="I4045" s="12"/>
      <c r="J4045" s="12"/>
      <c r="K4045" s="12"/>
      <c r="L4045" s="12"/>
      <c r="M4045" s="12"/>
      <c r="N4045" s="12"/>
      <c r="O4045" s="12"/>
      <c r="P4045" s="12"/>
      <c r="Q4045" s="11">
        <v>14.4</v>
      </c>
      <c r="R4045" s="12"/>
      <c r="S4045" s="12"/>
      <c r="T4045" s="10">
        <v>14.4</v>
      </c>
    </row>
    <row r="4046" spans="1:20" ht="15.75" thickBot="1" x14ac:dyDescent="0.3">
      <c r="A4046" s="4" t="s">
        <v>866</v>
      </c>
      <c r="B4046" s="4" t="s">
        <v>717</v>
      </c>
      <c r="C4046" s="4" t="s">
        <v>718</v>
      </c>
      <c r="D4046" s="4" t="s">
        <v>867</v>
      </c>
      <c r="E4046" s="4" t="s">
        <v>868</v>
      </c>
      <c r="F4046" s="4" t="s">
        <v>120</v>
      </c>
      <c r="G4046" s="4" t="s">
        <v>121</v>
      </c>
      <c r="H4046" s="8"/>
      <c r="I4046" s="8"/>
      <c r="J4046" s="9">
        <v>62.13</v>
      </c>
      <c r="K4046" s="9">
        <v>42.51</v>
      </c>
      <c r="L4046" s="9">
        <v>20.71</v>
      </c>
      <c r="M4046" s="8"/>
      <c r="N4046" s="8"/>
      <c r="O4046" s="8"/>
      <c r="P4046" s="8"/>
      <c r="Q4046" s="9">
        <v>44.7</v>
      </c>
      <c r="R4046" s="9">
        <v>116.63</v>
      </c>
      <c r="S4046" s="9">
        <v>85.02</v>
      </c>
      <c r="T4046" s="10">
        <v>371.7</v>
      </c>
    </row>
    <row r="4047" spans="1:20" ht="15.75" thickBot="1" x14ac:dyDescent="0.3">
      <c r="A4047" s="4" t="s">
        <v>866</v>
      </c>
      <c r="B4047" s="4" t="s">
        <v>727</v>
      </c>
      <c r="C4047" s="4" t="s">
        <v>728</v>
      </c>
      <c r="D4047" s="4" t="s">
        <v>867</v>
      </c>
      <c r="E4047" s="4" t="s">
        <v>868</v>
      </c>
      <c r="F4047" s="4" t="s">
        <v>110</v>
      </c>
      <c r="G4047" s="4" t="s">
        <v>111</v>
      </c>
      <c r="H4047" s="11">
        <v>34058.71</v>
      </c>
      <c r="I4047" s="11">
        <v>35983.81</v>
      </c>
      <c r="J4047" s="11">
        <v>37061.18</v>
      </c>
      <c r="K4047" s="11">
        <v>35368.28</v>
      </c>
      <c r="L4047" s="11">
        <v>34573.480000000003</v>
      </c>
      <c r="M4047" s="11">
        <v>38950.68</v>
      </c>
      <c r="N4047" s="11">
        <v>30883.47</v>
      </c>
      <c r="O4047" s="11">
        <v>35466.379999999997</v>
      </c>
      <c r="P4047" s="11">
        <v>28199.93</v>
      </c>
      <c r="Q4047" s="11">
        <v>29094.51</v>
      </c>
      <c r="R4047" s="11">
        <v>25845.23</v>
      </c>
      <c r="S4047" s="11">
        <v>22913.48</v>
      </c>
      <c r="T4047" s="10">
        <v>388399.14</v>
      </c>
    </row>
    <row r="4048" spans="1:20" ht="15.75" thickBot="1" x14ac:dyDescent="0.3">
      <c r="A4048" s="4" t="s">
        <v>866</v>
      </c>
      <c r="B4048" s="4" t="s">
        <v>727</v>
      </c>
      <c r="C4048" s="4" t="s">
        <v>728</v>
      </c>
      <c r="D4048" s="4" t="s">
        <v>867</v>
      </c>
      <c r="E4048" s="4" t="s">
        <v>868</v>
      </c>
      <c r="F4048" s="4" t="s">
        <v>112</v>
      </c>
      <c r="G4048" s="4" t="s">
        <v>113</v>
      </c>
      <c r="H4048" s="9">
        <v>3425</v>
      </c>
      <c r="I4048" s="9">
        <v>3425</v>
      </c>
      <c r="J4048" s="9">
        <v>3425</v>
      </c>
      <c r="K4048" s="9">
        <v>3425</v>
      </c>
      <c r="L4048" s="9">
        <v>3425</v>
      </c>
      <c r="M4048" s="9">
        <v>3425</v>
      </c>
      <c r="N4048" s="9">
        <v>2740</v>
      </c>
      <c r="O4048" s="9">
        <v>3056.33</v>
      </c>
      <c r="P4048" s="9">
        <v>2740</v>
      </c>
      <c r="Q4048" s="9">
        <v>2740</v>
      </c>
      <c r="R4048" s="9">
        <v>2740</v>
      </c>
      <c r="S4048" s="9">
        <v>2740</v>
      </c>
      <c r="T4048" s="10">
        <v>37306.33</v>
      </c>
    </row>
    <row r="4049" spans="1:20" ht="15.75" thickBot="1" x14ac:dyDescent="0.3">
      <c r="A4049" s="4" t="s">
        <v>866</v>
      </c>
      <c r="B4049" s="4" t="s">
        <v>727</v>
      </c>
      <c r="C4049" s="4" t="s">
        <v>728</v>
      </c>
      <c r="D4049" s="4" t="s">
        <v>867</v>
      </c>
      <c r="E4049" s="4" t="s">
        <v>868</v>
      </c>
      <c r="F4049" s="4" t="s">
        <v>88</v>
      </c>
      <c r="G4049" s="4" t="s">
        <v>89</v>
      </c>
      <c r="H4049" s="11">
        <v>5076.55</v>
      </c>
      <c r="I4049" s="11">
        <v>4977.54</v>
      </c>
      <c r="J4049" s="11">
        <v>5161.21</v>
      </c>
      <c r="K4049" s="11">
        <v>5127.05</v>
      </c>
      <c r="L4049" s="11">
        <v>5195.28</v>
      </c>
      <c r="M4049" s="11">
        <v>5127.04</v>
      </c>
      <c r="N4049" s="11">
        <v>5161.1899999999996</v>
      </c>
      <c r="O4049" s="11">
        <v>5195.3500000000004</v>
      </c>
      <c r="P4049" s="11">
        <v>4543.46</v>
      </c>
      <c r="Q4049" s="11">
        <v>4096.54</v>
      </c>
      <c r="R4049" s="11">
        <v>4062.33</v>
      </c>
      <c r="S4049" s="11">
        <v>4028.21</v>
      </c>
      <c r="T4049" s="10">
        <v>57751.75</v>
      </c>
    </row>
    <row r="4050" spans="1:20" ht="15.75" thickBot="1" x14ac:dyDescent="0.3">
      <c r="A4050" s="4" t="s">
        <v>866</v>
      </c>
      <c r="B4050" s="4" t="s">
        <v>727</v>
      </c>
      <c r="C4050" s="4" t="s">
        <v>728</v>
      </c>
      <c r="D4050" s="4" t="s">
        <v>867</v>
      </c>
      <c r="E4050" s="4" t="s">
        <v>868</v>
      </c>
      <c r="F4050" s="4" t="s">
        <v>90</v>
      </c>
      <c r="G4050" s="4" t="s">
        <v>91</v>
      </c>
      <c r="H4050" s="9">
        <v>20064.490000000002</v>
      </c>
      <c r="I4050" s="9">
        <v>19679.8</v>
      </c>
      <c r="J4050" s="9">
        <v>20393.79</v>
      </c>
      <c r="K4050" s="9">
        <v>20260.95</v>
      </c>
      <c r="L4050" s="9">
        <v>20526.47</v>
      </c>
      <c r="M4050" s="9">
        <v>20260.97</v>
      </c>
      <c r="N4050" s="9">
        <v>20325.22</v>
      </c>
      <c r="O4050" s="9">
        <v>20458</v>
      </c>
      <c r="P4050" s="9">
        <v>17925.32</v>
      </c>
      <c r="Q4050" s="9">
        <v>16189.04</v>
      </c>
      <c r="R4050" s="9">
        <v>16056.43</v>
      </c>
      <c r="S4050" s="9">
        <v>15923.66</v>
      </c>
      <c r="T4050" s="10">
        <v>228064.14</v>
      </c>
    </row>
    <row r="4051" spans="1:20" ht="15.75" thickBot="1" x14ac:dyDescent="0.3">
      <c r="A4051" s="4" t="s">
        <v>866</v>
      </c>
      <c r="B4051" s="4" t="s">
        <v>727</v>
      </c>
      <c r="C4051" s="4" t="s">
        <v>728</v>
      </c>
      <c r="D4051" s="4" t="s">
        <v>867</v>
      </c>
      <c r="E4051" s="4" t="s">
        <v>868</v>
      </c>
      <c r="F4051" s="4" t="s">
        <v>120</v>
      </c>
      <c r="G4051" s="4" t="s">
        <v>121</v>
      </c>
      <c r="H4051" s="12"/>
      <c r="I4051" s="11">
        <v>192.93</v>
      </c>
      <c r="J4051" s="12"/>
      <c r="K4051" s="12"/>
      <c r="L4051" s="12"/>
      <c r="M4051" s="12"/>
      <c r="N4051" s="12"/>
      <c r="O4051" s="12"/>
      <c r="P4051" s="12"/>
      <c r="Q4051" s="11">
        <v>1053.46</v>
      </c>
      <c r="R4051" s="12"/>
      <c r="S4051" s="12"/>
      <c r="T4051" s="10">
        <v>1246.3900000000001</v>
      </c>
    </row>
    <row r="4052" spans="1:20" ht="15.75" thickBot="1" x14ac:dyDescent="0.3">
      <c r="A4052" s="4" t="s">
        <v>866</v>
      </c>
      <c r="B4052" s="4" t="s">
        <v>727</v>
      </c>
      <c r="C4052" s="4" t="s">
        <v>728</v>
      </c>
      <c r="D4052" s="4" t="s">
        <v>867</v>
      </c>
      <c r="E4052" s="4" t="s">
        <v>868</v>
      </c>
      <c r="F4052" s="4" t="s">
        <v>44</v>
      </c>
      <c r="G4052" s="4" t="s">
        <v>45</v>
      </c>
      <c r="H4052" s="8"/>
      <c r="I4052" s="8"/>
      <c r="J4052" s="9">
        <v>268.8</v>
      </c>
      <c r="K4052" s="8"/>
      <c r="L4052" s="9">
        <v>390.25</v>
      </c>
      <c r="M4052" s="8"/>
      <c r="N4052" s="9">
        <v>75.599999999999994</v>
      </c>
      <c r="O4052" s="8"/>
      <c r="P4052" s="8"/>
      <c r="Q4052" s="8"/>
      <c r="R4052" s="8"/>
      <c r="S4052" s="9">
        <v>151.88</v>
      </c>
      <c r="T4052" s="10">
        <v>886.53</v>
      </c>
    </row>
    <row r="4053" spans="1:20" ht="15.75" thickBot="1" x14ac:dyDescent="0.3">
      <c r="A4053" s="4" t="s">
        <v>866</v>
      </c>
      <c r="B4053" s="4" t="s">
        <v>727</v>
      </c>
      <c r="C4053" s="4" t="s">
        <v>728</v>
      </c>
      <c r="D4053" s="4" t="s">
        <v>867</v>
      </c>
      <c r="E4053" s="4" t="s">
        <v>868</v>
      </c>
      <c r="F4053" s="4" t="s">
        <v>98</v>
      </c>
      <c r="G4053" s="4" t="s">
        <v>99</v>
      </c>
      <c r="H4053" s="12"/>
      <c r="I4053" s="12"/>
      <c r="J4053" s="11">
        <v>31.98</v>
      </c>
      <c r="K4053" s="12"/>
      <c r="L4053" s="12"/>
      <c r="M4053" s="12"/>
      <c r="N4053" s="12"/>
      <c r="O4053" s="11">
        <v>151.99</v>
      </c>
      <c r="P4053" s="11">
        <v>71</v>
      </c>
      <c r="Q4053" s="11">
        <v>20.36</v>
      </c>
      <c r="R4053" s="11">
        <v>52.18</v>
      </c>
      <c r="S4053" s="11">
        <v>16.059999999999999</v>
      </c>
      <c r="T4053" s="10">
        <v>343.57</v>
      </c>
    </row>
    <row r="4054" spans="1:20" ht="15.75" thickBot="1" x14ac:dyDescent="0.3">
      <c r="A4054" s="4" t="s">
        <v>866</v>
      </c>
      <c r="B4054" s="4" t="s">
        <v>727</v>
      </c>
      <c r="C4054" s="4" t="s">
        <v>728</v>
      </c>
      <c r="D4054" s="4" t="s">
        <v>867</v>
      </c>
      <c r="E4054" s="4" t="s">
        <v>868</v>
      </c>
      <c r="F4054" s="4" t="s">
        <v>130</v>
      </c>
      <c r="G4054" s="4" t="s">
        <v>131</v>
      </c>
      <c r="H4054" s="9">
        <v>34.159999999999997</v>
      </c>
      <c r="I4054" s="9">
        <v>20.22</v>
      </c>
      <c r="J4054" s="9">
        <v>17.29</v>
      </c>
      <c r="K4054" s="9">
        <v>16.7</v>
      </c>
      <c r="L4054" s="9">
        <v>15</v>
      </c>
      <c r="M4054" s="9">
        <v>17.36</v>
      </c>
      <c r="N4054" s="9">
        <v>20.7</v>
      </c>
      <c r="O4054" s="9">
        <v>17.04</v>
      </c>
      <c r="P4054" s="9">
        <v>9.8800000000000008</v>
      </c>
      <c r="Q4054" s="9">
        <v>11.07</v>
      </c>
      <c r="R4054" s="9">
        <v>11.29</v>
      </c>
      <c r="S4054" s="8"/>
      <c r="T4054" s="10">
        <v>190.71</v>
      </c>
    </row>
    <row r="4055" spans="1:20" ht="15.75" thickBot="1" x14ac:dyDescent="0.3">
      <c r="A4055" s="4" t="s">
        <v>866</v>
      </c>
      <c r="B4055" s="4" t="s">
        <v>727</v>
      </c>
      <c r="C4055" s="4" t="s">
        <v>728</v>
      </c>
      <c r="D4055" s="4" t="s">
        <v>867</v>
      </c>
      <c r="E4055" s="4" t="s">
        <v>868</v>
      </c>
      <c r="F4055" s="4" t="s">
        <v>136</v>
      </c>
      <c r="G4055" s="4" t="s">
        <v>137</v>
      </c>
      <c r="H4055" s="12"/>
      <c r="I4055" s="11">
        <v>4.5</v>
      </c>
      <c r="J4055" s="12"/>
      <c r="K4055" s="12"/>
      <c r="L4055" s="11">
        <v>4.5</v>
      </c>
      <c r="M4055" s="12"/>
      <c r="N4055" s="12"/>
      <c r="O4055" s="12"/>
      <c r="P4055" s="12"/>
      <c r="Q4055" s="12"/>
      <c r="R4055" s="12"/>
      <c r="S4055" s="12"/>
      <c r="T4055" s="10">
        <v>9</v>
      </c>
    </row>
    <row r="4056" spans="1:20" ht="15.75" thickBot="1" x14ac:dyDescent="0.3">
      <c r="A4056" s="4" t="s">
        <v>866</v>
      </c>
      <c r="B4056" s="4" t="s">
        <v>727</v>
      </c>
      <c r="C4056" s="4" t="s">
        <v>728</v>
      </c>
      <c r="D4056" s="4" t="s">
        <v>867</v>
      </c>
      <c r="E4056" s="4" t="s">
        <v>868</v>
      </c>
      <c r="F4056" s="4" t="s">
        <v>199</v>
      </c>
      <c r="G4056" s="4" t="s">
        <v>200</v>
      </c>
      <c r="H4056" s="8"/>
      <c r="I4056" s="9">
        <v>14.45</v>
      </c>
      <c r="J4056" s="9">
        <v>21.5</v>
      </c>
      <c r="K4056" s="9">
        <v>15</v>
      </c>
      <c r="L4056" s="9">
        <v>22</v>
      </c>
      <c r="M4056" s="9">
        <v>20</v>
      </c>
      <c r="N4056" s="8"/>
      <c r="O4056" s="8"/>
      <c r="P4056" s="8"/>
      <c r="Q4056" s="8"/>
      <c r="R4056" s="8"/>
      <c r="S4056" s="9">
        <v>19</v>
      </c>
      <c r="T4056" s="10">
        <v>111.95</v>
      </c>
    </row>
    <row r="4057" spans="1:20" ht="15.75" thickBot="1" x14ac:dyDescent="0.3">
      <c r="A4057" s="4" t="s">
        <v>866</v>
      </c>
      <c r="B4057" s="4" t="s">
        <v>727</v>
      </c>
      <c r="C4057" s="4" t="s">
        <v>728</v>
      </c>
      <c r="D4057" s="4" t="s">
        <v>867</v>
      </c>
      <c r="E4057" s="4" t="s">
        <v>868</v>
      </c>
      <c r="F4057" s="4" t="s">
        <v>102</v>
      </c>
      <c r="G4057" s="4" t="s">
        <v>103</v>
      </c>
      <c r="H4057" s="12"/>
      <c r="I4057" s="12"/>
      <c r="J4057" s="12"/>
      <c r="K4057" s="11">
        <v>52037.75</v>
      </c>
      <c r="L4057" s="11">
        <v>-2970</v>
      </c>
      <c r="M4057" s="11">
        <v>350</v>
      </c>
      <c r="N4057" s="12"/>
      <c r="O4057" s="12"/>
      <c r="P4057" s="11">
        <v>8295</v>
      </c>
      <c r="Q4057" s="11">
        <v>-2812.5</v>
      </c>
      <c r="R4057" s="12"/>
      <c r="S4057" s="12"/>
      <c r="T4057" s="10">
        <v>54900.25</v>
      </c>
    </row>
    <row r="4058" spans="1:20" ht="15.75" thickBot="1" x14ac:dyDescent="0.3">
      <c r="A4058" s="4" t="s">
        <v>866</v>
      </c>
      <c r="B4058" s="4" t="s">
        <v>727</v>
      </c>
      <c r="C4058" s="4" t="s">
        <v>728</v>
      </c>
      <c r="D4058" s="4" t="s">
        <v>867</v>
      </c>
      <c r="E4058" s="4" t="s">
        <v>868</v>
      </c>
      <c r="F4058" s="4" t="s">
        <v>144</v>
      </c>
      <c r="G4058" s="4" t="s">
        <v>145</v>
      </c>
      <c r="H4058" s="9">
        <v>458.24</v>
      </c>
      <c r="I4058" s="8"/>
      <c r="J4058" s="9">
        <v>1014.62</v>
      </c>
      <c r="K4058" s="9">
        <v>181.37</v>
      </c>
      <c r="L4058" s="9">
        <v>404.01</v>
      </c>
      <c r="M4058" s="9">
        <v>819.49</v>
      </c>
      <c r="N4058" s="9">
        <v>222.61</v>
      </c>
      <c r="O4058" s="9">
        <v>206.37</v>
      </c>
      <c r="P4058" s="8"/>
      <c r="Q4058" s="9">
        <v>430.37</v>
      </c>
      <c r="R4058" s="9">
        <v>118.93</v>
      </c>
      <c r="S4058" s="9">
        <v>326.70999999999998</v>
      </c>
      <c r="T4058" s="10">
        <v>4182.72</v>
      </c>
    </row>
    <row r="4059" spans="1:20" ht="15.75" thickBot="1" x14ac:dyDescent="0.3">
      <c r="A4059" s="4" t="s">
        <v>866</v>
      </c>
      <c r="B4059" s="4" t="s">
        <v>727</v>
      </c>
      <c r="C4059" s="4" t="s">
        <v>728</v>
      </c>
      <c r="D4059" s="4" t="s">
        <v>867</v>
      </c>
      <c r="E4059" s="4" t="s">
        <v>868</v>
      </c>
      <c r="F4059" s="4" t="s">
        <v>146</v>
      </c>
      <c r="G4059" s="4" t="s">
        <v>147</v>
      </c>
      <c r="H4059" s="11">
        <v>2335.8000000000002</v>
      </c>
      <c r="I4059" s="12"/>
      <c r="J4059" s="12"/>
      <c r="K4059" s="12"/>
      <c r="L4059" s="12"/>
      <c r="M4059" s="12"/>
      <c r="N4059" s="12"/>
      <c r="O4059" s="12"/>
      <c r="P4059" s="12"/>
      <c r="Q4059" s="12"/>
      <c r="R4059" s="12"/>
      <c r="S4059" s="12"/>
      <c r="T4059" s="10">
        <v>2335.8000000000002</v>
      </c>
    </row>
    <row r="4060" spans="1:20" ht="15.75" thickBot="1" x14ac:dyDescent="0.3">
      <c r="A4060" s="4" t="s">
        <v>866</v>
      </c>
      <c r="B4060" s="4" t="s">
        <v>727</v>
      </c>
      <c r="C4060" s="4" t="s">
        <v>728</v>
      </c>
      <c r="D4060" s="4" t="s">
        <v>867</v>
      </c>
      <c r="E4060" s="4" t="s">
        <v>868</v>
      </c>
      <c r="F4060" s="4" t="s">
        <v>166</v>
      </c>
      <c r="G4060" s="4" t="s">
        <v>167</v>
      </c>
      <c r="H4060" s="8"/>
      <c r="I4060" s="9">
        <v>-2172</v>
      </c>
      <c r="J4060" s="8"/>
      <c r="K4060" s="8"/>
      <c r="L4060" s="8"/>
      <c r="M4060" s="8"/>
      <c r="N4060" s="8"/>
      <c r="O4060" s="9">
        <v>-2243.6</v>
      </c>
      <c r="P4060" s="9">
        <v>-2243.6</v>
      </c>
      <c r="Q4060" s="8"/>
      <c r="R4060" s="8"/>
      <c r="S4060" s="8"/>
      <c r="T4060" s="10">
        <v>-6659.2</v>
      </c>
    </row>
    <row r="4061" spans="1:20" ht="15.75" thickBot="1" x14ac:dyDescent="0.3">
      <c r="A4061" s="4" t="s">
        <v>866</v>
      </c>
      <c r="B4061" s="4" t="s">
        <v>706</v>
      </c>
      <c r="C4061" s="4" t="s">
        <v>707</v>
      </c>
      <c r="D4061" s="4" t="s">
        <v>867</v>
      </c>
      <c r="E4061" s="4" t="s">
        <v>868</v>
      </c>
      <c r="F4061" s="4" t="s">
        <v>98</v>
      </c>
      <c r="G4061" s="4" t="s">
        <v>99</v>
      </c>
      <c r="H4061" s="12"/>
      <c r="I4061" s="12"/>
      <c r="J4061" s="12"/>
      <c r="K4061" s="12"/>
      <c r="L4061" s="12"/>
      <c r="M4061" s="12"/>
      <c r="N4061" s="12"/>
      <c r="O4061" s="12"/>
      <c r="P4061" s="12"/>
      <c r="Q4061" s="12"/>
      <c r="R4061" s="12"/>
      <c r="S4061" s="11">
        <v>-1144.79</v>
      </c>
      <c r="T4061" s="10">
        <v>-1144.79</v>
      </c>
    </row>
    <row r="4062" spans="1:20" ht="15.75" thickBot="1" x14ac:dyDescent="0.3">
      <c r="A4062" s="4" t="s">
        <v>866</v>
      </c>
      <c r="B4062" s="4" t="s">
        <v>706</v>
      </c>
      <c r="C4062" s="4" t="s">
        <v>707</v>
      </c>
      <c r="D4062" s="4" t="s">
        <v>867</v>
      </c>
      <c r="E4062" s="4" t="s">
        <v>868</v>
      </c>
      <c r="F4062" s="4" t="s">
        <v>412</v>
      </c>
      <c r="G4062" s="4" t="s">
        <v>413</v>
      </c>
      <c r="H4062" s="8"/>
      <c r="I4062" s="8"/>
      <c r="J4062" s="8"/>
      <c r="K4062" s="8"/>
      <c r="L4062" s="8"/>
      <c r="M4062" s="9">
        <v>61.21</v>
      </c>
      <c r="N4062" s="8"/>
      <c r="O4062" s="8"/>
      <c r="P4062" s="8"/>
      <c r="Q4062" s="8"/>
      <c r="R4062" s="8"/>
      <c r="S4062" s="8"/>
      <c r="T4062" s="10">
        <v>61.21</v>
      </c>
    </row>
    <row r="4063" spans="1:20" ht="15.75" thickBot="1" x14ac:dyDescent="0.3">
      <c r="A4063" s="4" t="s">
        <v>866</v>
      </c>
      <c r="B4063" s="4" t="s">
        <v>739</v>
      </c>
      <c r="C4063" s="4" t="s">
        <v>740</v>
      </c>
      <c r="D4063" s="4" t="s">
        <v>867</v>
      </c>
      <c r="E4063" s="4" t="s">
        <v>868</v>
      </c>
      <c r="F4063" s="4" t="s">
        <v>120</v>
      </c>
      <c r="G4063" s="4" t="s">
        <v>121</v>
      </c>
      <c r="H4063" s="12"/>
      <c r="I4063" s="12"/>
      <c r="J4063" s="12"/>
      <c r="K4063" s="12"/>
      <c r="L4063" s="12"/>
      <c r="M4063" s="12"/>
      <c r="N4063" s="12"/>
      <c r="O4063" s="12"/>
      <c r="P4063" s="12"/>
      <c r="Q4063" s="12"/>
      <c r="R4063" s="12"/>
      <c r="S4063" s="11">
        <v>253.43</v>
      </c>
      <c r="T4063" s="10">
        <v>253.43</v>
      </c>
    </row>
    <row r="4064" spans="1:20" ht="15.75" thickBot="1" x14ac:dyDescent="0.3">
      <c r="A4064" s="4" t="s">
        <v>866</v>
      </c>
      <c r="B4064" s="4" t="s">
        <v>739</v>
      </c>
      <c r="C4064" s="4" t="s">
        <v>740</v>
      </c>
      <c r="D4064" s="4" t="s">
        <v>867</v>
      </c>
      <c r="E4064" s="4" t="s">
        <v>868</v>
      </c>
      <c r="F4064" s="4" t="s">
        <v>715</v>
      </c>
      <c r="G4064" s="4" t="s">
        <v>716</v>
      </c>
      <c r="H4064" s="8"/>
      <c r="I4064" s="8"/>
      <c r="J4064" s="8"/>
      <c r="K4064" s="8"/>
      <c r="L4064" s="8"/>
      <c r="M4064" s="8"/>
      <c r="N4064" s="8"/>
      <c r="O4064" s="8"/>
      <c r="P4064" s="8"/>
      <c r="Q4064" s="8"/>
      <c r="R4064" s="9">
        <v>-118.13</v>
      </c>
      <c r="S4064" s="8"/>
      <c r="T4064" s="10">
        <v>-118.13</v>
      </c>
    </row>
    <row r="4065" spans="1:20" ht="15.75" thickBot="1" x14ac:dyDescent="0.3">
      <c r="A4065" s="4" t="s">
        <v>866</v>
      </c>
      <c r="B4065" s="4" t="s">
        <v>739</v>
      </c>
      <c r="C4065" s="4" t="s">
        <v>740</v>
      </c>
      <c r="D4065" s="4" t="s">
        <v>867</v>
      </c>
      <c r="E4065" s="4" t="s">
        <v>868</v>
      </c>
      <c r="F4065" s="4" t="s">
        <v>495</v>
      </c>
      <c r="G4065" s="4" t="s">
        <v>496</v>
      </c>
      <c r="H4065" s="12"/>
      <c r="I4065" s="12"/>
      <c r="J4065" s="12"/>
      <c r="K4065" s="12"/>
      <c r="L4065" s="12"/>
      <c r="M4065" s="12"/>
      <c r="N4065" s="12"/>
      <c r="O4065" s="12"/>
      <c r="P4065" s="12"/>
      <c r="Q4065" s="12"/>
      <c r="R4065" s="11">
        <v>538.03</v>
      </c>
      <c r="S4065" s="12"/>
      <c r="T4065" s="10">
        <v>538.03</v>
      </c>
    </row>
    <row r="4066" spans="1:20" ht="15.75" thickBot="1" x14ac:dyDescent="0.3">
      <c r="A4066" s="4" t="s">
        <v>866</v>
      </c>
      <c r="B4066" s="4" t="s">
        <v>739</v>
      </c>
      <c r="C4066" s="4" t="s">
        <v>740</v>
      </c>
      <c r="D4066" s="4" t="s">
        <v>867</v>
      </c>
      <c r="E4066" s="4" t="s">
        <v>868</v>
      </c>
      <c r="F4066" s="4" t="s">
        <v>144</v>
      </c>
      <c r="G4066" s="4" t="s">
        <v>145</v>
      </c>
      <c r="H4066" s="8"/>
      <c r="I4066" s="8"/>
      <c r="J4066" s="8"/>
      <c r="K4066" s="9">
        <v>419.45</v>
      </c>
      <c r="L4066" s="8"/>
      <c r="M4066" s="8"/>
      <c r="N4066" s="8"/>
      <c r="O4066" s="8"/>
      <c r="P4066" s="8"/>
      <c r="Q4066" s="8"/>
      <c r="R4066" s="8"/>
      <c r="S4066" s="8"/>
      <c r="T4066" s="10">
        <v>419.45</v>
      </c>
    </row>
    <row r="4067" spans="1:20" ht="15.75" thickBot="1" x14ac:dyDescent="0.3">
      <c r="A4067" s="4" t="s">
        <v>866</v>
      </c>
      <c r="B4067" s="4" t="s">
        <v>739</v>
      </c>
      <c r="C4067" s="4" t="s">
        <v>740</v>
      </c>
      <c r="D4067" s="4" t="s">
        <v>871</v>
      </c>
      <c r="E4067" s="4" t="s">
        <v>872</v>
      </c>
      <c r="F4067" s="4" t="s">
        <v>122</v>
      </c>
      <c r="G4067" s="4" t="s">
        <v>123</v>
      </c>
      <c r="H4067" s="12"/>
      <c r="I4067" s="11">
        <v>450</v>
      </c>
      <c r="J4067" s="12"/>
      <c r="K4067" s="12"/>
      <c r="L4067" s="12"/>
      <c r="M4067" s="12"/>
      <c r="N4067" s="12"/>
      <c r="O4067" s="12"/>
      <c r="P4067" s="12"/>
      <c r="Q4067" s="12"/>
      <c r="R4067" s="12"/>
      <c r="S4067" s="12"/>
      <c r="T4067" s="10">
        <v>450</v>
      </c>
    </row>
    <row r="4068" spans="1:20" ht="15.75" thickBot="1" x14ac:dyDescent="0.3">
      <c r="A4068" s="4" t="s">
        <v>866</v>
      </c>
      <c r="B4068" s="4" t="s">
        <v>739</v>
      </c>
      <c r="C4068" s="4" t="s">
        <v>740</v>
      </c>
      <c r="D4068" s="4" t="s">
        <v>873</v>
      </c>
      <c r="E4068" s="4" t="s">
        <v>874</v>
      </c>
      <c r="F4068" s="4" t="s">
        <v>180</v>
      </c>
      <c r="G4068" s="4" t="s">
        <v>181</v>
      </c>
      <c r="H4068" s="8"/>
      <c r="I4068" s="8"/>
      <c r="J4068" s="8"/>
      <c r="K4068" s="8"/>
      <c r="L4068" s="9">
        <v>2540.34</v>
      </c>
      <c r="M4068" s="9">
        <v>2424.87</v>
      </c>
      <c r="N4068" s="9">
        <v>2193.9299999999998</v>
      </c>
      <c r="O4068" s="9">
        <v>2309.4</v>
      </c>
      <c r="P4068" s="9">
        <v>2193.9299999999998</v>
      </c>
      <c r="Q4068" s="9">
        <v>2655.81</v>
      </c>
      <c r="R4068" s="9">
        <v>2309.4</v>
      </c>
      <c r="S4068" s="9">
        <v>2309.4</v>
      </c>
      <c r="T4068" s="10">
        <v>18937.080000000002</v>
      </c>
    </row>
    <row r="4069" spans="1:20" ht="15.75" thickBot="1" x14ac:dyDescent="0.3">
      <c r="A4069" s="4" t="s">
        <v>866</v>
      </c>
      <c r="B4069" s="4" t="s">
        <v>739</v>
      </c>
      <c r="C4069" s="4" t="s">
        <v>740</v>
      </c>
      <c r="D4069" s="4" t="s">
        <v>875</v>
      </c>
      <c r="E4069" s="4" t="s">
        <v>876</v>
      </c>
      <c r="F4069" s="4" t="s">
        <v>199</v>
      </c>
      <c r="G4069" s="4" t="s">
        <v>200</v>
      </c>
      <c r="H4069" s="12"/>
      <c r="I4069" s="12"/>
      <c r="J4069" s="12"/>
      <c r="K4069" s="12"/>
      <c r="L4069" s="12"/>
      <c r="M4069" s="15">
        <v>0</v>
      </c>
      <c r="N4069" s="12"/>
      <c r="O4069" s="12"/>
      <c r="P4069" s="12"/>
      <c r="Q4069" s="12"/>
      <c r="R4069" s="12"/>
      <c r="S4069" s="12"/>
      <c r="T4069" s="14">
        <v>0</v>
      </c>
    </row>
    <row r="4070" spans="1:20" ht="15.75" thickBot="1" x14ac:dyDescent="0.3">
      <c r="A4070" s="4" t="s">
        <v>866</v>
      </c>
      <c r="B4070" s="4" t="s">
        <v>739</v>
      </c>
      <c r="C4070" s="4" t="s">
        <v>740</v>
      </c>
      <c r="D4070" s="4" t="s">
        <v>875</v>
      </c>
      <c r="E4070" s="4" t="s">
        <v>876</v>
      </c>
      <c r="F4070" s="4" t="s">
        <v>180</v>
      </c>
      <c r="G4070" s="4" t="s">
        <v>181</v>
      </c>
      <c r="H4070" s="8"/>
      <c r="I4070" s="8"/>
      <c r="J4070" s="8"/>
      <c r="K4070" s="8"/>
      <c r="L4070" s="9">
        <v>2540.34</v>
      </c>
      <c r="M4070" s="9">
        <v>2424.87</v>
      </c>
      <c r="N4070" s="9">
        <v>2193.9299999999998</v>
      </c>
      <c r="O4070" s="9">
        <v>2309.4</v>
      </c>
      <c r="P4070" s="9">
        <v>2193.9299999999998</v>
      </c>
      <c r="Q4070" s="9">
        <v>2655.81</v>
      </c>
      <c r="R4070" s="9">
        <v>2309.4</v>
      </c>
      <c r="S4070" s="9">
        <v>2309.4</v>
      </c>
      <c r="T4070" s="10">
        <v>18937.080000000002</v>
      </c>
    </row>
    <row r="4071" spans="1:20" ht="15.75" thickBot="1" x14ac:dyDescent="0.3">
      <c r="A4071" s="4" t="s">
        <v>866</v>
      </c>
      <c r="B4071" s="4" t="s">
        <v>741</v>
      </c>
      <c r="C4071" s="4" t="s">
        <v>742</v>
      </c>
      <c r="D4071" s="4" t="s">
        <v>867</v>
      </c>
      <c r="E4071" s="4" t="s">
        <v>868</v>
      </c>
      <c r="F4071" s="4" t="s">
        <v>110</v>
      </c>
      <c r="G4071" s="4" t="s">
        <v>111</v>
      </c>
      <c r="H4071" s="11">
        <v>6363.63</v>
      </c>
      <c r="I4071" s="11">
        <v>2424.2399999999998</v>
      </c>
      <c r="J4071" s="11">
        <v>6961.55</v>
      </c>
      <c r="K4071" s="11">
        <v>7227.5</v>
      </c>
      <c r="L4071" s="11">
        <v>6926.35</v>
      </c>
      <c r="M4071" s="11">
        <v>7227.5</v>
      </c>
      <c r="N4071" s="11">
        <v>6143.38</v>
      </c>
      <c r="O4071" s="11">
        <v>6625.21</v>
      </c>
      <c r="P4071" s="11">
        <v>6866.13</v>
      </c>
      <c r="Q4071" s="11">
        <v>6638.89</v>
      </c>
      <c r="R4071" s="11">
        <v>5954.47</v>
      </c>
      <c r="S4071" s="11">
        <v>6209.08</v>
      </c>
      <c r="T4071" s="10">
        <v>75567.929999999993</v>
      </c>
    </row>
    <row r="4072" spans="1:20" ht="15.75" thickBot="1" x14ac:dyDescent="0.3">
      <c r="A4072" s="4" t="s">
        <v>866</v>
      </c>
      <c r="B4072" s="4" t="s">
        <v>741</v>
      </c>
      <c r="C4072" s="4" t="s">
        <v>742</v>
      </c>
      <c r="D4072" s="4" t="s">
        <v>867</v>
      </c>
      <c r="E4072" s="4" t="s">
        <v>868</v>
      </c>
      <c r="F4072" s="4" t="s">
        <v>88</v>
      </c>
      <c r="G4072" s="4" t="s">
        <v>89</v>
      </c>
      <c r="H4072" s="9">
        <v>898</v>
      </c>
      <c r="I4072" s="9">
        <v>898.04</v>
      </c>
      <c r="J4072" s="9">
        <v>937.72</v>
      </c>
      <c r="K4072" s="9">
        <v>973.54</v>
      </c>
      <c r="L4072" s="9">
        <v>973.54</v>
      </c>
      <c r="M4072" s="9">
        <v>973.54</v>
      </c>
      <c r="N4072" s="9">
        <v>973.55</v>
      </c>
      <c r="O4072" s="9">
        <v>973.53</v>
      </c>
      <c r="P4072" s="9">
        <v>973.54</v>
      </c>
      <c r="Q4072" s="9">
        <v>973.54</v>
      </c>
      <c r="R4072" s="9">
        <v>973.53</v>
      </c>
      <c r="S4072" s="9">
        <v>973.54</v>
      </c>
      <c r="T4072" s="10">
        <v>11495.61</v>
      </c>
    </row>
    <row r="4073" spans="1:20" ht="15.75" thickBot="1" x14ac:dyDescent="0.3">
      <c r="A4073" s="4" t="s">
        <v>866</v>
      </c>
      <c r="B4073" s="4" t="s">
        <v>741</v>
      </c>
      <c r="C4073" s="4" t="s">
        <v>742</v>
      </c>
      <c r="D4073" s="4" t="s">
        <v>867</v>
      </c>
      <c r="E4073" s="4" t="s">
        <v>868</v>
      </c>
      <c r="F4073" s="4" t="s">
        <v>90</v>
      </c>
      <c r="G4073" s="4" t="s">
        <v>91</v>
      </c>
      <c r="H4073" s="11">
        <v>3488.66</v>
      </c>
      <c r="I4073" s="11">
        <v>3488.67</v>
      </c>
      <c r="J4073" s="11">
        <v>3642.97</v>
      </c>
      <c r="K4073" s="11">
        <v>3782.16</v>
      </c>
      <c r="L4073" s="11">
        <v>3782.16</v>
      </c>
      <c r="M4073" s="11">
        <v>3782.16</v>
      </c>
      <c r="N4073" s="11">
        <v>3782.17</v>
      </c>
      <c r="O4073" s="11">
        <v>3782.16</v>
      </c>
      <c r="P4073" s="11">
        <v>3782.16</v>
      </c>
      <c r="Q4073" s="11">
        <v>3782.16</v>
      </c>
      <c r="R4073" s="11">
        <v>3782.16</v>
      </c>
      <c r="S4073" s="11">
        <v>3782.16</v>
      </c>
      <c r="T4073" s="10">
        <v>44659.75</v>
      </c>
    </row>
    <row r="4074" spans="1:20" ht="15.75" thickBot="1" x14ac:dyDescent="0.3">
      <c r="A4074" s="4" t="s">
        <v>866</v>
      </c>
      <c r="B4074" s="4" t="s">
        <v>741</v>
      </c>
      <c r="C4074" s="4" t="s">
        <v>742</v>
      </c>
      <c r="D4074" s="4" t="s">
        <v>867</v>
      </c>
      <c r="E4074" s="4" t="s">
        <v>868</v>
      </c>
      <c r="F4074" s="4" t="s">
        <v>118</v>
      </c>
      <c r="G4074" s="4" t="s">
        <v>119</v>
      </c>
      <c r="H4074" s="8"/>
      <c r="I4074" s="8"/>
      <c r="J4074" s="8"/>
      <c r="K4074" s="9">
        <v>251.77</v>
      </c>
      <c r="L4074" s="9">
        <v>349</v>
      </c>
      <c r="M4074" s="8"/>
      <c r="N4074" s="8"/>
      <c r="O4074" s="8"/>
      <c r="P4074" s="8"/>
      <c r="Q4074" s="8"/>
      <c r="R4074" s="8"/>
      <c r="S4074" s="8"/>
      <c r="T4074" s="10">
        <v>600.77</v>
      </c>
    </row>
    <row r="4075" spans="1:20" ht="15.75" thickBot="1" x14ac:dyDescent="0.3">
      <c r="A4075" s="4" t="s">
        <v>866</v>
      </c>
      <c r="B4075" s="4" t="s">
        <v>741</v>
      </c>
      <c r="C4075" s="4" t="s">
        <v>742</v>
      </c>
      <c r="D4075" s="4" t="s">
        <v>867</v>
      </c>
      <c r="E4075" s="4" t="s">
        <v>868</v>
      </c>
      <c r="F4075" s="4" t="s">
        <v>120</v>
      </c>
      <c r="G4075" s="4" t="s">
        <v>121</v>
      </c>
      <c r="H4075" s="12"/>
      <c r="I4075" s="12"/>
      <c r="J4075" s="12"/>
      <c r="K4075" s="11">
        <v>202.74</v>
      </c>
      <c r="L4075" s="11">
        <v>21.36</v>
      </c>
      <c r="M4075" s="12"/>
      <c r="N4075" s="12"/>
      <c r="O4075" s="11">
        <v>136.69</v>
      </c>
      <c r="P4075" s="12"/>
      <c r="Q4075" s="11">
        <v>124.81</v>
      </c>
      <c r="R4075" s="12"/>
      <c r="S4075" s="12"/>
      <c r="T4075" s="10">
        <v>485.6</v>
      </c>
    </row>
    <row r="4076" spans="1:20" ht="15.75" thickBot="1" x14ac:dyDescent="0.3">
      <c r="A4076" s="4" t="s">
        <v>866</v>
      </c>
      <c r="B4076" s="4" t="s">
        <v>741</v>
      </c>
      <c r="C4076" s="4" t="s">
        <v>742</v>
      </c>
      <c r="D4076" s="4" t="s">
        <v>867</v>
      </c>
      <c r="E4076" s="4" t="s">
        <v>868</v>
      </c>
      <c r="F4076" s="4" t="s">
        <v>94</v>
      </c>
      <c r="G4076" s="4" t="s">
        <v>95</v>
      </c>
      <c r="H4076" s="8"/>
      <c r="I4076" s="8"/>
      <c r="J4076" s="8"/>
      <c r="K4076" s="9">
        <v>7.4</v>
      </c>
      <c r="L4076" s="9">
        <v>26.5</v>
      </c>
      <c r="M4076" s="8"/>
      <c r="N4076" s="9">
        <v>50.1</v>
      </c>
      <c r="O4076" s="9">
        <v>105.36</v>
      </c>
      <c r="P4076" s="8"/>
      <c r="Q4076" s="8"/>
      <c r="R4076" s="8"/>
      <c r="S4076" s="8"/>
      <c r="T4076" s="10">
        <v>189.36</v>
      </c>
    </row>
    <row r="4077" spans="1:20" ht="15.75" thickBot="1" x14ac:dyDescent="0.3">
      <c r="A4077" s="4" t="s">
        <v>866</v>
      </c>
      <c r="B4077" s="4" t="s">
        <v>741</v>
      </c>
      <c r="C4077" s="4" t="s">
        <v>742</v>
      </c>
      <c r="D4077" s="4" t="s">
        <v>867</v>
      </c>
      <c r="E4077" s="4" t="s">
        <v>868</v>
      </c>
      <c r="F4077" s="4" t="s">
        <v>130</v>
      </c>
      <c r="G4077" s="4" t="s">
        <v>131</v>
      </c>
      <c r="H4077" s="12"/>
      <c r="I4077" s="12"/>
      <c r="J4077" s="12"/>
      <c r="K4077" s="12"/>
      <c r="L4077" s="12"/>
      <c r="M4077" s="12"/>
      <c r="N4077" s="12"/>
      <c r="O4077" s="12"/>
      <c r="P4077" s="12"/>
      <c r="Q4077" s="12"/>
      <c r="R4077" s="11">
        <v>4.8</v>
      </c>
      <c r="S4077" s="12"/>
      <c r="T4077" s="10">
        <v>4.8</v>
      </c>
    </row>
    <row r="4078" spans="1:20" ht="15.75" thickBot="1" x14ac:dyDescent="0.3">
      <c r="A4078" s="4" t="s">
        <v>866</v>
      </c>
      <c r="B4078" s="4" t="s">
        <v>741</v>
      </c>
      <c r="C4078" s="4" t="s">
        <v>742</v>
      </c>
      <c r="D4078" s="4" t="s">
        <v>867</v>
      </c>
      <c r="E4078" s="4" t="s">
        <v>868</v>
      </c>
      <c r="F4078" s="4" t="s">
        <v>102</v>
      </c>
      <c r="G4078" s="4" t="s">
        <v>103</v>
      </c>
      <c r="H4078" s="8"/>
      <c r="I4078" s="8"/>
      <c r="J4078" s="8"/>
      <c r="K4078" s="9">
        <v>42.91</v>
      </c>
      <c r="L4078" s="9">
        <v>85.82</v>
      </c>
      <c r="M4078" s="8"/>
      <c r="N4078" s="9">
        <v>24.52</v>
      </c>
      <c r="O4078" s="8"/>
      <c r="P4078" s="8"/>
      <c r="Q4078" s="8"/>
      <c r="R4078" s="8"/>
      <c r="S4078" s="9">
        <v>14955.5</v>
      </c>
      <c r="T4078" s="10">
        <v>15108.75</v>
      </c>
    </row>
    <row r="4079" spans="1:20" ht="15.75" thickBot="1" x14ac:dyDescent="0.3">
      <c r="A4079" s="4" t="s">
        <v>866</v>
      </c>
      <c r="B4079" s="4" t="s">
        <v>741</v>
      </c>
      <c r="C4079" s="4" t="s">
        <v>742</v>
      </c>
      <c r="D4079" s="4" t="s">
        <v>867</v>
      </c>
      <c r="E4079" s="4" t="s">
        <v>868</v>
      </c>
      <c r="F4079" s="4" t="s">
        <v>144</v>
      </c>
      <c r="G4079" s="4" t="s">
        <v>145</v>
      </c>
      <c r="H4079" s="11">
        <v>21.51</v>
      </c>
      <c r="I4079" s="11">
        <v>10.75</v>
      </c>
      <c r="J4079" s="11">
        <v>5.5</v>
      </c>
      <c r="K4079" s="11">
        <v>20.5</v>
      </c>
      <c r="L4079" s="11">
        <v>48.27</v>
      </c>
      <c r="M4079" s="11">
        <v>90.86</v>
      </c>
      <c r="N4079" s="11">
        <v>6</v>
      </c>
      <c r="O4079" s="11">
        <v>51.76</v>
      </c>
      <c r="P4079" s="12"/>
      <c r="Q4079" s="11">
        <v>59.41</v>
      </c>
      <c r="R4079" s="11">
        <v>20</v>
      </c>
      <c r="S4079" s="12"/>
      <c r="T4079" s="10">
        <v>334.56</v>
      </c>
    </row>
    <row r="4080" spans="1:20" ht="15.75" thickBot="1" x14ac:dyDescent="0.3">
      <c r="A4080" s="4" t="s">
        <v>866</v>
      </c>
      <c r="B4080" s="4" t="s">
        <v>741</v>
      </c>
      <c r="C4080" s="4" t="s">
        <v>742</v>
      </c>
      <c r="D4080" s="4" t="s">
        <v>867</v>
      </c>
      <c r="E4080" s="4" t="s">
        <v>868</v>
      </c>
      <c r="F4080" s="4" t="s">
        <v>146</v>
      </c>
      <c r="G4080" s="4" t="s">
        <v>147</v>
      </c>
      <c r="H4080" s="8"/>
      <c r="I4080" s="8"/>
      <c r="J4080" s="8"/>
      <c r="K4080" s="8"/>
      <c r="L4080" s="9">
        <v>936.2</v>
      </c>
      <c r="M4080" s="9">
        <v>488.25</v>
      </c>
      <c r="N4080" s="9">
        <v>175.9</v>
      </c>
      <c r="O4080" s="9">
        <v>25</v>
      </c>
      <c r="P4080" s="9">
        <v>25</v>
      </c>
      <c r="Q4080" s="9">
        <v>663.82</v>
      </c>
      <c r="R4080" s="8"/>
      <c r="S4080" s="8"/>
      <c r="T4080" s="10">
        <v>2314.17</v>
      </c>
    </row>
    <row r="4081" spans="1:20" ht="15.75" thickBot="1" x14ac:dyDescent="0.3">
      <c r="A4081" s="4" t="s">
        <v>866</v>
      </c>
      <c r="B4081" s="4" t="s">
        <v>741</v>
      </c>
      <c r="C4081" s="4" t="s">
        <v>742</v>
      </c>
      <c r="D4081" s="4" t="s">
        <v>867</v>
      </c>
      <c r="E4081" s="4" t="s">
        <v>868</v>
      </c>
      <c r="F4081" s="4" t="s">
        <v>759</v>
      </c>
      <c r="G4081" s="4" t="s">
        <v>760</v>
      </c>
      <c r="H4081" s="12"/>
      <c r="I4081" s="12"/>
      <c r="J4081" s="12"/>
      <c r="K4081" s="12"/>
      <c r="L4081" s="12"/>
      <c r="M4081" s="12"/>
      <c r="N4081" s="11">
        <v>56.1</v>
      </c>
      <c r="O4081" s="11">
        <v>140.25</v>
      </c>
      <c r="P4081" s="11">
        <v>56.1</v>
      </c>
      <c r="Q4081" s="12"/>
      <c r="R4081" s="11">
        <v>28.05</v>
      </c>
      <c r="S4081" s="12"/>
      <c r="T4081" s="10">
        <v>280.5</v>
      </c>
    </row>
    <row r="4082" spans="1:20" ht="15.75" thickBot="1" x14ac:dyDescent="0.3">
      <c r="A4082" s="4" t="s">
        <v>866</v>
      </c>
      <c r="B4082" s="4" t="s">
        <v>741</v>
      </c>
      <c r="C4082" s="4" t="s">
        <v>742</v>
      </c>
      <c r="D4082" s="4" t="s">
        <v>867</v>
      </c>
      <c r="E4082" s="4" t="s">
        <v>868</v>
      </c>
      <c r="F4082" s="4" t="s">
        <v>166</v>
      </c>
      <c r="G4082" s="4" t="s">
        <v>167</v>
      </c>
      <c r="H4082" s="8"/>
      <c r="I4082" s="8"/>
      <c r="J4082" s="9">
        <v>-13279.6</v>
      </c>
      <c r="K4082" s="9">
        <v>-5773.8</v>
      </c>
      <c r="L4082" s="9">
        <v>-9021.5</v>
      </c>
      <c r="M4082" s="9">
        <v>-6784.09</v>
      </c>
      <c r="N4082" s="9">
        <v>-7650.03</v>
      </c>
      <c r="O4082" s="9">
        <v>-7938.7</v>
      </c>
      <c r="P4082" s="9">
        <v>-5484.96</v>
      </c>
      <c r="Q4082" s="9">
        <v>-8732.57</v>
      </c>
      <c r="R4082" s="9">
        <v>-6495.39</v>
      </c>
      <c r="S4082" s="9">
        <v>-5340.76</v>
      </c>
      <c r="T4082" s="10">
        <v>-76501.399999999994</v>
      </c>
    </row>
    <row r="4083" spans="1:20" ht="15.75" thickBot="1" x14ac:dyDescent="0.3">
      <c r="A4083" s="4" t="s">
        <v>866</v>
      </c>
      <c r="B4083" s="4" t="s">
        <v>747</v>
      </c>
      <c r="C4083" s="4" t="s">
        <v>748</v>
      </c>
      <c r="D4083" s="4" t="s">
        <v>867</v>
      </c>
      <c r="E4083" s="4" t="s">
        <v>868</v>
      </c>
      <c r="F4083" s="4" t="s">
        <v>102</v>
      </c>
      <c r="G4083" s="4" t="s">
        <v>103</v>
      </c>
      <c r="H4083" s="12"/>
      <c r="I4083" s="11">
        <v>12.26</v>
      </c>
      <c r="J4083" s="11">
        <v>12.26</v>
      </c>
      <c r="K4083" s="11">
        <v>42.91</v>
      </c>
      <c r="L4083" s="11">
        <v>12.26</v>
      </c>
      <c r="M4083" s="12"/>
      <c r="N4083" s="12"/>
      <c r="O4083" s="12"/>
      <c r="P4083" s="12"/>
      <c r="Q4083" s="12"/>
      <c r="R4083" s="12"/>
      <c r="S4083" s="12"/>
      <c r="T4083" s="10">
        <v>79.69</v>
      </c>
    </row>
    <row r="4084" spans="1:20" ht="15.75" thickBot="1" x14ac:dyDescent="0.3">
      <c r="A4084" s="4" t="s">
        <v>866</v>
      </c>
      <c r="B4084" s="4" t="s">
        <v>747</v>
      </c>
      <c r="C4084" s="4" t="s">
        <v>748</v>
      </c>
      <c r="D4084" s="4" t="s">
        <v>867</v>
      </c>
      <c r="E4084" s="4" t="s">
        <v>868</v>
      </c>
      <c r="F4084" s="4" t="s">
        <v>146</v>
      </c>
      <c r="G4084" s="4" t="s">
        <v>147</v>
      </c>
      <c r="H4084" s="8"/>
      <c r="I4084" s="8"/>
      <c r="J4084" s="8"/>
      <c r="K4084" s="8"/>
      <c r="L4084" s="8"/>
      <c r="M4084" s="8"/>
      <c r="N4084" s="8"/>
      <c r="O4084" s="8"/>
      <c r="P4084" s="9">
        <v>366.55</v>
      </c>
      <c r="Q4084" s="8"/>
      <c r="R4084" s="8"/>
      <c r="S4084" s="8"/>
      <c r="T4084" s="10">
        <v>366.55</v>
      </c>
    </row>
    <row r="4085" spans="1:20" ht="15.75" thickBot="1" x14ac:dyDescent="0.3">
      <c r="A4085" s="4" t="s">
        <v>866</v>
      </c>
      <c r="B4085" s="4" t="s">
        <v>747</v>
      </c>
      <c r="C4085" s="4" t="s">
        <v>748</v>
      </c>
      <c r="D4085" s="4" t="s">
        <v>867</v>
      </c>
      <c r="E4085" s="4" t="s">
        <v>868</v>
      </c>
      <c r="F4085" s="4" t="s">
        <v>759</v>
      </c>
      <c r="G4085" s="4" t="s">
        <v>760</v>
      </c>
      <c r="H4085" s="12"/>
      <c r="I4085" s="12"/>
      <c r="J4085" s="12"/>
      <c r="K4085" s="12"/>
      <c r="L4085" s="12"/>
      <c r="M4085" s="12"/>
      <c r="N4085" s="12"/>
      <c r="O4085" s="11">
        <v>196.33</v>
      </c>
      <c r="P4085" s="11">
        <v>56.1</v>
      </c>
      <c r="Q4085" s="12"/>
      <c r="R4085" s="12"/>
      <c r="S4085" s="12"/>
      <c r="T4085" s="10">
        <v>252.43</v>
      </c>
    </row>
    <row r="4086" spans="1:20" ht="15.75" thickBot="1" x14ac:dyDescent="0.3">
      <c r="A4086" s="4" t="s">
        <v>866</v>
      </c>
      <c r="B4086" s="4" t="s">
        <v>761</v>
      </c>
      <c r="C4086" s="4" t="s">
        <v>762</v>
      </c>
      <c r="D4086" s="4" t="s">
        <v>867</v>
      </c>
      <c r="E4086" s="4" t="s">
        <v>868</v>
      </c>
      <c r="F4086" s="4" t="s">
        <v>110</v>
      </c>
      <c r="G4086" s="4" t="s">
        <v>111</v>
      </c>
      <c r="H4086" s="8"/>
      <c r="I4086" s="8"/>
      <c r="J4086" s="8"/>
      <c r="K4086" s="8"/>
      <c r="L4086" s="8"/>
      <c r="M4086" s="8"/>
      <c r="N4086" s="8"/>
      <c r="O4086" s="8"/>
      <c r="P4086" s="8"/>
      <c r="Q4086" s="8"/>
      <c r="R4086" s="8"/>
      <c r="S4086" s="9">
        <v>116433.83</v>
      </c>
      <c r="T4086" s="10">
        <v>116433.83</v>
      </c>
    </row>
    <row r="4087" spans="1:20" ht="15.75" thickBot="1" x14ac:dyDescent="0.3">
      <c r="A4087" s="4" t="s">
        <v>866</v>
      </c>
      <c r="B4087" s="4" t="s">
        <v>761</v>
      </c>
      <c r="C4087" s="4" t="s">
        <v>762</v>
      </c>
      <c r="D4087" s="4" t="s">
        <v>867</v>
      </c>
      <c r="E4087" s="4" t="s">
        <v>868</v>
      </c>
      <c r="F4087" s="4" t="s">
        <v>112</v>
      </c>
      <c r="G4087" s="4" t="s">
        <v>113</v>
      </c>
      <c r="H4087" s="12"/>
      <c r="I4087" s="12"/>
      <c r="J4087" s="12"/>
      <c r="K4087" s="12"/>
      <c r="L4087" s="12"/>
      <c r="M4087" s="12"/>
      <c r="N4087" s="12"/>
      <c r="O4087" s="12"/>
      <c r="P4087" s="12"/>
      <c r="Q4087" s="12"/>
      <c r="R4087" s="12"/>
      <c r="S4087" s="11">
        <v>1632.64</v>
      </c>
      <c r="T4087" s="10">
        <v>1632.64</v>
      </c>
    </row>
    <row r="4088" spans="1:20" ht="15.75" thickBot="1" x14ac:dyDescent="0.3">
      <c r="A4088" s="4" t="s">
        <v>866</v>
      </c>
      <c r="B4088" s="4" t="s">
        <v>761</v>
      </c>
      <c r="C4088" s="4" t="s">
        <v>762</v>
      </c>
      <c r="D4088" s="4" t="s">
        <v>867</v>
      </c>
      <c r="E4088" s="4" t="s">
        <v>868</v>
      </c>
      <c r="F4088" s="4" t="s">
        <v>88</v>
      </c>
      <c r="G4088" s="4" t="s">
        <v>89</v>
      </c>
      <c r="H4088" s="8"/>
      <c r="I4088" s="8"/>
      <c r="J4088" s="8"/>
      <c r="K4088" s="8"/>
      <c r="L4088" s="8"/>
      <c r="M4088" s="8"/>
      <c r="N4088" s="8"/>
      <c r="O4088" s="8"/>
      <c r="P4088" s="8"/>
      <c r="Q4088" s="8"/>
      <c r="R4088" s="8"/>
      <c r="S4088" s="9">
        <v>17732.080000000002</v>
      </c>
      <c r="T4088" s="10">
        <v>17732.080000000002</v>
      </c>
    </row>
    <row r="4089" spans="1:20" ht="15.75" thickBot="1" x14ac:dyDescent="0.3">
      <c r="A4089" s="4" t="s">
        <v>866</v>
      </c>
      <c r="B4089" s="4" t="s">
        <v>761</v>
      </c>
      <c r="C4089" s="4" t="s">
        <v>762</v>
      </c>
      <c r="D4089" s="4" t="s">
        <v>867</v>
      </c>
      <c r="E4089" s="4" t="s">
        <v>868</v>
      </c>
      <c r="F4089" s="4" t="s">
        <v>90</v>
      </c>
      <c r="G4089" s="4" t="s">
        <v>91</v>
      </c>
      <c r="H4089" s="12"/>
      <c r="I4089" s="12"/>
      <c r="J4089" s="12"/>
      <c r="K4089" s="12"/>
      <c r="L4089" s="12"/>
      <c r="M4089" s="12"/>
      <c r="N4089" s="12"/>
      <c r="O4089" s="12"/>
      <c r="P4089" s="12"/>
      <c r="Q4089" s="12"/>
      <c r="R4089" s="12"/>
      <c r="S4089" s="11">
        <v>68888.3</v>
      </c>
      <c r="T4089" s="10">
        <v>68888.3</v>
      </c>
    </row>
    <row r="4090" spans="1:20" ht="15.75" thickBot="1" x14ac:dyDescent="0.3">
      <c r="A4090" s="4" t="s">
        <v>866</v>
      </c>
      <c r="B4090" s="4" t="s">
        <v>761</v>
      </c>
      <c r="C4090" s="4" t="s">
        <v>762</v>
      </c>
      <c r="D4090" s="4" t="s">
        <v>867</v>
      </c>
      <c r="E4090" s="4" t="s">
        <v>868</v>
      </c>
      <c r="F4090" s="4" t="s">
        <v>118</v>
      </c>
      <c r="G4090" s="4" t="s">
        <v>119</v>
      </c>
      <c r="H4090" s="8"/>
      <c r="I4090" s="8"/>
      <c r="J4090" s="8"/>
      <c r="K4090" s="8"/>
      <c r="L4090" s="8"/>
      <c r="M4090" s="8"/>
      <c r="N4090" s="8"/>
      <c r="O4090" s="8"/>
      <c r="P4090" s="8"/>
      <c r="Q4090" s="8"/>
      <c r="R4090" s="8"/>
      <c r="S4090" s="9">
        <v>565.64</v>
      </c>
      <c r="T4090" s="10">
        <v>565.64</v>
      </c>
    </row>
    <row r="4091" spans="1:20" ht="15.75" thickBot="1" x14ac:dyDescent="0.3">
      <c r="A4091" s="4" t="s">
        <v>866</v>
      </c>
      <c r="B4091" s="4" t="s">
        <v>761</v>
      </c>
      <c r="C4091" s="4" t="s">
        <v>762</v>
      </c>
      <c r="D4091" s="4" t="s">
        <v>867</v>
      </c>
      <c r="E4091" s="4" t="s">
        <v>868</v>
      </c>
      <c r="F4091" s="4" t="s">
        <v>61</v>
      </c>
      <c r="G4091" s="4" t="s">
        <v>62</v>
      </c>
      <c r="H4091" s="12"/>
      <c r="I4091" s="12"/>
      <c r="J4091" s="12"/>
      <c r="K4091" s="12"/>
      <c r="L4091" s="12"/>
      <c r="M4091" s="12"/>
      <c r="N4091" s="12"/>
      <c r="O4091" s="12"/>
      <c r="P4091" s="12"/>
      <c r="Q4091" s="12"/>
      <c r="R4091" s="12"/>
      <c r="S4091" s="11">
        <v>23968.23</v>
      </c>
      <c r="T4091" s="10">
        <v>23968.23</v>
      </c>
    </row>
    <row r="4092" spans="1:20" ht="15.75" thickBot="1" x14ac:dyDescent="0.3">
      <c r="A4092" s="4" t="s">
        <v>866</v>
      </c>
      <c r="B4092" s="4" t="s">
        <v>761</v>
      </c>
      <c r="C4092" s="4" t="s">
        <v>762</v>
      </c>
      <c r="D4092" s="4" t="s">
        <v>867</v>
      </c>
      <c r="E4092" s="4" t="s">
        <v>868</v>
      </c>
      <c r="F4092" s="4" t="s">
        <v>92</v>
      </c>
      <c r="G4092" s="4" t="s">
        <v>93</v>
      </c>
      <c r="H4092" s="8"/>
      <c r="I4092" s="8"/>
      <c r="J4092" s="8"/>
      <c r="K4092" s="8"/>
      <c r="L4092" s="8"/>
      <c r="M4092" s="8"/>
      <c r="N4092" s="8"/>
      <c r="O4092" s="8"/>
      <c r="P4092" s="8"/>
      <c r="Q4092" s="8"/>
      <c r="R4092" s="8"/>
      <c r="S4092" s="9">
        <v>3.23</v>
      </c>
      <c r="T4092" s="10">
        <v>3.23</v>
      </c>
    </row>
    <row r="4093" spans="1:20" ht="15.75" thickBot="1" x14ac:dyDescent="0.3">
      <c r="A4093" s="4" t="s">
        <v>866</v>
      </c>
      <c r="B4093" s="4" t="s">
        <v>761</v>
      </c>
      <c r="C4093" s="4" t="s">
        <v>762</v>
      </c>
      <c r="D4093" s="4" t="s">
        <v>867</v>
      </c>
      <c r="E4093" s="4" t="s">
        <v>868</v>
      </c>
      <c r="F4093" s="4" t="s">
        <v>120</v>
      </c>
      <c r="G4093" s="4" t="s">
        <v>121</v>
      </c>
      <c r="H4093" s="12"/>
      <c r="I4093" s="12"/>
      <c r="J4093" s="12"/>
      <c r="K4093" s="12"/>
      <c r="L4093" s="12"/>
      <c r="M4093" s="12"/>
      <c r="N4093" s="12"/>
      <c r="O4093" s="12"/>
      <c r="P4093" s="12"/>
      <c r="Q4093" s="12"/>
      <c r="R4093" s="12"/>
      <c r="S4093" s="11">
        <v>191.3</v>
      </c>
      <c r="T4093" s="10">
        <v>191.3</v>
      </c>
    </row>
    <row r="4094" spans="1:20" ht="15.75" thickBot="1" x14ac:dyDescent="0.3">
      <c r="A4094" s="4" t="s">
        <v>866</v>
      </c>
      <c r="B4094" s="4" t="s">
        <v>761</v>
      </c>
      <c r="C4094" s="4" t="s">
        <v>762</v>
      </c>
      <c r="D4094" s="4" t="s">
        <v>867</v>
      </c>
      <c r="E4094" s="4" t="s">
        <v>868</v>
      </c>
      <c r="F4094" s="4" t="s">
        <v>44</v>
      </c>
      <c r="G4094" s="4" t="s">
        <v>45</v>
      </c>
      <c r="H4094" s="8"/>
      <c r="I4094" s="8"/>
      <c r="J4094" s="8"/>
      <c r="K4094" s="8"/>
      <c r="L4094" s="8"/>
      <c r="M4094" s="8"/>
      <c r="N4094" s="8"/>
      <c r="O4094" s="8"/>
      <c r="P4094" s="8"/>
      <c r="Q4094" s="8"/>
      <c r="R4094" s="8"/>
      <c r="S4094" s="9">
        <v>2172.3000000000002</v>
      </c>
      <c r="T4094" s="10">
        <v>2172.3000000000002</v>
      </c>
    </row>
    <row r="4095" spans="1:20" ht="15.75" thickBot="1" x14ac:dyDescent="0.3">
      <c r="A4095" s="4" t="s">
        <v>866</v>
      </c>
      <c r="B4095" s="4" t="s">
        <v>761</v>
      </c>
      <c r="C4095" s="4" t="s">
        <v>762</v>
      </c>
      <c r="D4095" s="4" t="s">
        <v>867</v>
      </c>
      <c r="E4095" s="4" t="s">
        <v>868</v>
      </c>
      <c r="F4095" s="4" t="s">
        <v>98</v>
      </c>
      <c r="G4095" s="4" t="s">
        <v>99</v>
      </c>
      <c r="H4095" s="12"/>
      <c r="I4095" s="12"/>
      <c r="J4095" s="12"/>
      <c r="K4095" s="12"/>
      <c r="L4095" s="12"/>
      <c r="M4095" s="12"/>
      <c r="N4095" s="12"/>
      <c r="O4095" s="12"/>
      <c r="P4095" s="12"/>
      <c r="Q4095" s="12"/>
      <c r="R4095" s="12"/>
      <c r="S4095" s="11">
        <v>10.5</v>
      </c>
      <c r="T4095" s="10">
        <v>10.5</v>
      </c>
    </row>
    <row r="4096" spans="1:20" ht="15.75" thickBot="1" x14ac:dyDescent="0.3">
      <c r="A4096" s="4" t="s">
        <v>866</v>
      </c>
      <c r="B4096" s="4" t="s">
        <v>761</v>
      </c>
      <c r="C4096" s="4" t="s">
        <v>762</v>
      </c>
      <c r="D4096" s="4" t="s">
        <v>867</v>
      </c>
      <c r="E4096" s="4" t="s">
        <v>868</v>
      </c>
      <c r="F4096" s="4" t="s">
        <v>132</v>
      </c>
      <c r="G4096" s="4" t="s">
        <v>133</v>
      </c>
      <c r="H4096" s="8"/>
      <c r="I4096" s="8"/>
      <c r="J4096" s="8"/>
      <c r="K4096" s="8"/>
      <c r="L4096" s="8"/>
      <c r="M4096" s="8"/>
      <c r="N4096" s="8"/>
      <c r="O4096" s="8"/>
      <c r="P4096" s="8"/>
      <c r="Q4096" s="8"/>
      <c r="R4096" s="8"/>
      <c r="S4096" s="9">
        <v>1203.46</v>
      </c>
      <c r="T4096" s="10">
        <v>1203.46</v>
      </c>
    </row>
    <row r="4097" spans="1:20" ht="15.75" thickBot="1" x14ac:dyDescent="0.3">
      <c r="A4097" s="4" t="s">
        <v>866</v>
      </c>
      <c r="B4097" s="4" t="s">
        <v>761</v>
      </c>
      <c r="C4097" s="4" t="s">
        <v>762</v>
      </c>
      <c r="D4097" s="4" t="s">
        <v>867</v>
      </c>
      <c r="E4097" s="4" t="s">
        <v>868</v>
      </c>
      <c r="F4097" s="4" t="s">
        <v>715</v>
      </c>
      <c r="G4097" s="4" t="s">
        <v>716</v>
      </c>
      <c r="H4097" s="12"/>
      <c r="I4097" s="12"/>
      <c r="J4097" s="12"/>
      <c r="K4097" s="12"/>
      <c r="L4097" s="12"/>
      <c r="M4097" s="12"/>
      <c r="N4097" s="12"/>
      <c r="O4097" s="12"/>
      <c r="P4097" s="12"/>
      <c r="Q4097" s="12"/>
      <c r="R4097" s="12"/>
      <c r="S4097" s="11">
        <v>-566.13</v>
      </c>
      <c r="T4097" s="10">
        <v>-566.13</v>
      </c>
    </row>
    <row r="4098" spans="1:20" ht="15.75" thickBot="1" x14ac:dyDescent="0.3">
      <c r="A4098" s="4" t="s">
        <v>866</v>
      </c>
      <c r="B4098" s="4" t="s">
        <v>761</v>
      </c>
      <c r="C4098" s="4" t="s">
        <v>762</v>
      </c>
      <c r="D4098" s="4" t="s">
        <v>867</v>
      </c>
      <c r="E4098" s="4" t="s">
        <v>868</v>
      </c>
      <c r="F4098" s="4" t="s">
        <v>136</v>
      </c>
      <c r="G4098" s="4" t="s">
        <v>137</v>
      </c>
      <c r="H4098" s="8"/>
      <c r="I4098" s="8"/>
      <c r="J4098" s="8"/>
      <c r="K4098" s="8"/>
      <c r="L4098" s="8"/>
      <c r="M4098" s="8"/>
      <c r="N4098" s="8"/>
      <c r="O4098" s="8"/>
      <c r="P4098" s="8"/>
      <c r="Q4098" s="8"/>
      <c r="R4098" s="8"/>
      <c r="S4098" s="9">
        <v>4</v>
      </c>
      <c r="T4098" s="10">
        <v>4</v>
      </c>
    </row>
    <row r="4099" spans="1:20" ht="15.75" thickBot="1" x14ac:dyDescent="0.3">
      <c r="A4099" s="4" t="s">
        <v>866</v>
      </c>
      <c r="B4099" s="4" t="s">
        <v>761</v>
      </c>
      <c r="C4099" s="4" t="s">
        <v>762</v>
      </c>
      <c r="D4099" s="4" t="s">
        <v>867</v>
      </c>
      <c r="E4099" s="4" t="s">
        <v>868</v>
      </c>
      <c r="F4099" s="4" t="s">
        <v>199</v>
      </c>
      <c r="G4099" s="4" t="s">
        <v>200</v>
      </c>
      <c r="H4099" s="12"/>
      <c r="I4099" s="12"/>
      <c r="J4099" s="12"/>
      <c r="K4099" s="12"/>
      <c r="L4099" s="12"/>
      <c r="M4099" s="12"/>
      <c r="N4099" s="12"/>
      <c r="O4099" s="12"/>
      <c r="P4099" s="12"/>
      <c r="Q4099" s="12"/>
      <c r="R4099" s="12"/>
      <c r="S4099" s="11">
        <v>2916.26</v>
      </c>
      <c r="T4099" s="10">
        <v>2916.26</v>
      </c>
    </row>
    <row r="4100" spans="1:20" ht="15.75" thickBot="1" x14ac:dyDescent="0.3">
      <c r="A4100" s="4" t="s">
        <v>866</v>
      </c>
      <c r="B4100" s="4" t="s">
        <v>761</v>
      </c>
      <c r="C4100" s="4" t="s">
        <v>762</v>
      </c>
      <c r="D4100" s="4" t="s">
        <v>867</v>
      </c>
      <c r="E4100" s="4" t="s">
        <v>868</v>
      </c>
      <c r="F4100" s="4" t="s">
        <v>138</v>
      </c>
      <c r="G4100" s="4" t="s">
        <v>139</v>
      </c>
      <c r="H4100" s="8"/>
      <c r="I4100" s="8"/>
      <c r="J4100" s="8"/>
      <c r="K4100" s="8"/>
      <c r="L4100" s="8"/>
      <c r="M4100" s="8"/>
      <c r="N4100" s="8"/>
      <c r="O4100" s="8"/>
      <c r="P4100" s="8"/>
      <c r="Q4100" s="8"/>
      <c r="R4100" s="8"/>
      <c r="S4100" s="9">
        <v>302.3</v>
      </c>
      <c r="T4100" s="10">
        <v>302.3</v>
      </c>
    </row>
    <row r="4101" spans="1:20" ht="15.75" thickBot="1" x14ac:dyDescent="0.3">
      <c r="A4101" s="4" t="s">
        <v>866</v>
      </c>
      <c r="B4101" s="4" t="s">
        <v>761</v>
      </c>
      <c r="C4101" s="4" t="s">
        <v>762</v>
      </c>
      <c r="D4101" s="4" t="s">
        <v>867</v>
      </c>
      <c r="E4101" s="4" t="s">
        <v>868</v>
      </c>
      <c r="F4101" s="4" t="s">
        <v>102</v>
      </c>
      <c r="G4101" s="4" t="s">
        <v>103</v>
      </c>
      <c r="H4101" s="12"/>
      <c r="I4101" s="12"/>
      <c r="J4101" s="12"/>
      <c r="K4101" s="12"/>
      <c r="L4101" s="12"/>
      <c r="M4101" s="12"/>
      <c r="N4101" s="12"/>
      <c r="O4101" s="12"/>
      <c r="P4101" s="12"/>
      <c r="Q4101" s="12"/>
      <c r="R4101" s="12"/>
      <c r="S4101" s="11">
        <v>2145.88</v>
      </c>
      <c r="T4101" s="10">
        <v>2145.88</v>
      </c>
    </row>
    <row r="4102" spans="1:20" ht="15.75" thickBot="1" x14ac:dyDescent="0.3">
      <c r="A4102" s="4" t="s">
        <v>866</v>
      </c>
      <c r="B4102" s="4" t="s">
        <v>761</v>
      </c>
      <c r="C4102" s="4" t="s">
        <v>762</v>
      </c>
      <c r="D4102" s="4" t="s">
        <v>867</v>
      </c>
      <c r="E4102" s="4" t="s">
        <v>868</v>
      </c>
      <c r="F4102" s="4" t="s">
        <v>30</v>
      </c>
      <c r="G4102" s="4" t="s">
        <v>31</v>
      </c>
      <c r="H4102" s="8"/>
      <c r="I4102" s="8"/>
      <c r="J4102" s="8"/>
      <c r="K4102" s="8"/>
      <c r="L4102" s="8"/>
      <c r="M4102" s="8"/>
      <c r="N4102" s="8"/>
      <c r="O4102" s="8"/>
      <c r="P4102" s="8"/>
      <c r="Q4102" s="8"/>
      <c r="R4102" s="8"/>
      <c r="S4102" s="9">
        <v>23</v>
      </c>
      <c r="T4102" s="10">
        <v>23</v>
      </c>
    </row>
    <row r="4103" spans="1:20" ht="15.75" thickBot="1" x14ac:dyDescent="0.3">
      <c r="A4103" s="4" t="s">
        <v>866</v>
      </c>
      <c r="B4103" s="4" t="s">
        <v>761</v>
      </c>
      <c r="C4103" s="4" t="s">
        <v>762</v>
      </c>
      <c r="D4103" s="4" t="s">
        <v>867</v>
      </c>
      <c r="E4103" s="4" t="s">
        <v>868</v>
      </c>
      <c r="F4103" s="4" t="s">
        <v>357</v>
      </c>
      <c r="G4103" s="4" t="s">
        <v>358</v>
      </c>
      <c r="H4103" s="12"/>
      <c r="I4103" s="12"/>
      <c r="J4103" s="12"/>
      <c r="K4103" s="12"/>
      <c r="L4103" s="12"/>
      <c r="M4103" s="12"/>
      <c r="N4103" s="12"/>
      <c r="O4103" s="12"/>
      <c r="P4103" s="12"/>
      <c r="Q4103" s="12"/>
      <c r="R4103" s="12"/>
      <c r="S4103" s="11">
        <v>13.83</v>
      </c>
      <c r="T4103" s="10">
        <v>13.83</v>
      </c>
    </row>
    <row r="4104" spans="1:20" ht="15.75" thickBot="1" x14ac:dyDescent="0.3">
      <c r="A4104" s="4" t="s">
        <v>866</v>
      </c>
      <c r="B4104" s="4" t="s">
        <v>761</v>
      </c>
      <c r="C4104" s="4" t="s">
        <v>762</v>
      </c>
      <c r="D4104" s="4" t="s">
        <v>867</v>
      </c>
      <c r="E4104" s="4" t="s">
        <v>868</v>
      </c>
      <c r="F4104" s="4" t="s">
        <v>144</v>
      </c>
      <c r="G4104" s="4" t="s">
        <v>145</v>
      </c>
      <c r="H4104" s="8"/>
      <c r="I4104" s="8"/>
      <c r="J4104" s="8"/>
      <c r="K4104" s="8"/>
      <c r="L4104" s="8"/>
      <c r="M4104" s="8"/>
      <c r="N4104" s="8"/>
      <c r="O4104" s="8"/>
      <c r="P4104" s="8"/>
      <c r="Q4104" s="8"/>
      <c r="R4104" s="8"/>
      <c r="S4104" s="9">
        <v>326.67</v>
      </c>
      <c r="T4104" s="10">
        <v>326.67</v>
      </c>
    </row>
    <row r="4105" spans="1:20" ht="15.75" thickBot="1" x14ac:dyDescent="0.3">
      <c r="A4105" s="4" t="s">
        <v>866</v>
      </c>
      <c r="B4105" s="4" t="s">
        <v>761</v>
      </c>
      <c r="C4105" s="4" t="s">
        <v>762</v>
      </c>
      <c r="D4105" s="4" t="s">
        <v>867</v>
      </c>
      <c r="E4105" s="4" t="s">
        <v>868</v>
      </c>
      <c r="F4105" s="4" t="s">
        <v>146</v>
      </c>
      <c r="G4105" s="4" t="s">
        <v>147</v>
      </c>
      <c r="H4105" s="12"/>
      <c r="I4105" s="12"/>
      <c r="J4105" s="12"/>
      <c r="K4105" s="12"/>
      <c r="L4105" s="12"/>
      <c r="M4105" s="12"/>
      <c r="N4105" s="12"/>
      <c r="O4105" s="12"/>
      <c r="P4105" s="12"/>
      <c r="Q4105" s="12"/>
      <c r="R4105" s="12"/>
      <c r="S4105" s="11">
        <v>928.92</v>
      </c>
      <c r="T4105" s="10">
        <v>928.92</v>
      </c>
    </row>
    <row r="4106" spans="1:20" ht="23.25" thickBot="1" x14ac:dyDescent="0.3">
      <c r="A4106" s="4" t="s">
        <v>866</v>
      </c>
      <c r="B4106" s="4" t="s">
        <v>221</v>
      </c>
      <c r="C4106" s="4" t="s">
        <v>222</v>
      </c>
      <c r="D4106" s="4" t="s">
        <v>869</v>
      </c>
      <c r="E4106" s="4" t="s">
        <v>870</v>
      </c>
      <c r="F4106" s="4" t="s">
        <v>144</v>
      </c>
      <c r="G4106" s="4" t="s">
        <v>145</v>
      </c>
      <c r="H4106" s="8"/>
      <c r="I4106" s="8"/>
      <c r="J4106" s="8"/>
      <c r="K4106" s="8"/>
      <c r="L4106" s="8"/>
      <c r="M4106" s="8"/>
      <c r="N4106" s="8"/>
      <c r="O4106" s="9">
        <v>50.5</v>
      </c>
      <c r="P4106" s="8"/>
      <c r="Q4106" s="9">
        <v>26</v>
      </c>
      <c r="R4106" s="8"/>
      <c r="S4106" s="9">
        <v>44</v>
      </c>
      <c r="T4106" s="10">
        <v>120.5</v>
      </c>
    </row>
    <row r="4107" spans="1:20" ht="15.75" thickBot="1" x14ac:dyDescent="0.3">
      <c r="A4107" s="4" t="s">
        <v>866</v>
      </c>
      <c r="B4107" s="4" t="s">
        <v>765</v>
      </c>
      <c r="C4107" s="4" t="s">
        <v>766</v>
      </c>
      <c r="D4107" s="4" t="s">
        <v>867</v>
      </c>
      <c r="E4107" s="4" t="s">
        <v>868</v>
      </c>
      <c r="F4107" s="4" t="s">
        <v>118</v>
      </c>
      <c r="G4107" s="4" t="s">
        <v>119</v>
      </c>
      <c r="H4107" s="12"/>
      <c r="I4107" s="12"/>
      <c r="J4107" s="11">
        <v>150</v>
      </c>
      <c r="K4107" s="12"/>
      <c r="L4107" s="11">
        <v>349</v>
      </c>
      <c r="M4107" s="12"/>
      <c r="N4107" s="12"/>
      <c r="O4107" s="12"/>
      <c r="P4107" s="12"/>
      <c r="Q4107" s="12"/>
      <c r="R4107" s="11">
        <v>225</v>
      </c>
      <c r="S4107" s="12"/>
      <c r="T4107" s="10">
        <v>724</v>
      </c>
    </row>
    <row r="4108" spans="1:20" ht="15.75" thickBot="1" x14ac:dyDescent="0.3">
      <c r="A4108" s="4" t="s">
        <v>866</v>
      </c>
      <c r="B4108" s="4" t="s">
        <v>765</v>
      </c>
      <c r="C4108" s="4" t="s">
        <v>766</v>
      </c>
      <c r="D4108" s="4" t="s">
        <v>867</v>
      </c>
      <c r="E4108" s="4" t="s">
        <v>868</v>
      </c>
      <c r="F4108" s="4" t="s">
        <v>120</v>
      </c>
      <c r="G4108" s="4" t="s">
        <v>121</v>
      </c>
      <c r="H4108" s="8"/>
      <c r="I4108" s="9">
        <v>146.61000000000001</v>
      </c>
      <c r="J4108" s="8"/>
      <c r="K4108" s="8"/>
      <c r="L4108" s="8"/>
      <c r="M4108" s="8"/>
      <c r="N4108" s="8"/>
      <c r="O4108" s="9">
        <v>23.98</v>
      </c>
      <c r="P4108" s="9">
        <v>143.83000000000001</v>
      </c>
      <c r="Q4108" s="8"/>
      <c r="R4108" s="9">
        <v>157.83000000000001</v>
      </c>
      <c r="S4108" s="8"/>
      <c r="T4108" s="10">
        <v>472.25</v>
      </c>
    </row>
    <row r="4109" spans="1:20" ht="15.75" thickBot="1" x14ac:dyDescent="0.3">
      <c r="A4109" s="4" t="s">
        <v>866</v>
      </c>
      <c r="B4109" s="4" t="s">
        <v>765</v>
      </c>
      <c r="C4109" s="4" t="s">
        <v>766</v>
      </c>
      <c r="D4109" s="4" t="s">
        <v>867</v>
      </c>
      <c r="E4109" s="4" t="s">
        <v>868</v>
      </c>
      <c r="F4109" s="4" t="s">
        <v>94</v>
      </c>
      <c r="G4109" s="4" t="s">
        <v>95</v>
      </c>
      <c r="H4109" s="12"/>
      <c r="I4109" s="12"/>
      <c r="J4109" s="12"/>
      <c r="K4109" s="12"/>
      <c r="L4109" s="11">
        <v>117.73</v>
      </c>
      <c r="M4109" s="12"/>
      <c r="N4109" s="12"/>
      <c r="O4109" s="12"/>
      <c r="P4109" s="12"/>
      <c r="Q4109" s="12"/>
      <c r="R4109" s="12"/>
      <c r="S4109" s="12"/>
      <c r="T4109" s="10">
        <v>117.73</v>
      </c>
    </row>
    <row r="4110" spans="1:20" ht="15.75" thickBot="1" x14ac:dyDescent="0.3">
      <c r="A4110" s="4" t="s">
        <v>866</v>
      </c>
      <c r="B4110" s="4" t="s">
        <v>765</v>
      </c>
      <c r="C4110" s="4" t="s">
        <v>766</v>
      </c>
      <c r="D4110" s="4" t="s">
        <v>867</v>
      </c>
      <c r="E4110" s="4" t="s">
        <v>868</v>
      </c>
      <c r="F4110" s="4" t="s">
        <v>122</v>
      </c>
      <c r="G4110" s="4" t="s">
        <v>123</v>
      </c>
      <c r="H4110" s="8"/>
      <c r="I4110" s="8"/>
      <c r="J4110" s="8"/>
      <c r="K4110" s="8"/>
      <c r="L4110" s="8"/>
      <c r="M4110" s="8"/>
      <c r="N4110" s="8"/>
      <c r="O4110" s="8"/>
      <c r="P4110" s="8"/>
      <c r="Q4110" s="9">
        <v>400</v>
      </c>
      <c r="R4110" s="8"/>
      <c r="S4110" s="8"/>
      <c r="T4110" s="10">
        <v>400</v>
      </c>
    </row>
    <row r="4111" spans="1:20" ht="15.75" thickBot="1" x14ac:dyDescent="0.3">
      <c r="A4111" s="4" t="s">
        <v>866</v>
      </c>
      <c r="B4111" s="4" t="s">
        <v>765</v>
      </c>
      <c r="C4111" s="4" t="s">
        <v>766</v>
      </c>
      <c r="D4111" s="4" t="s">
        <v>867</v>
      </c>
      <c r="E4111" s="4" t="s">
        <v>868</v>
      </c>
      <c r="F4111" s="4" t="s">
        <v>44</v>
      </c>
      <c r="G4111" s="4" t="s">
        <v>45</v>
      </c>
      <c r="H4111" s="12"/>
      <c r="I4111" s="12"/>
      <c r="J4111" s="12"/>
      <c r="K4111" s="12"/>
      <c r="L4111" s="12"/>
      <c r="M4111" s="12"/>
      <c r="N4111" s="12"/>
      <c r="O4111" s="12"/>
      <c r="P4111" s="12"/>
      <c r="Q4111" s="11">
        <v>86.47</v>
      </c>
      <c r="R4111" s="12"/>
      <c r="S4111" s="12"/>
      <c r="T4111" s="10">
        <v>86.47</v>
      </c>
    </row>
    <row r="4112" spans="1:20" ht="15.75" thickBot="1" x14ac:dyDescent="0.3">
      <c r="A4112" s="4" t="s">
        <v>866</v>
      </c>
      <c r="B4112" s="4" t="s">
        <v>765</v>
      </c>
      <c r="C4112" s="4" t="s">
        <v>766</v>
      </c>
      <c r="D4112" s="4" t="s">
        <v>867</v>
      </c>
      <c r="E4112" s="4" t="s">
        <v>868</v>
      </c>
      <c r="F4112" s="4" t="s">
        <v>71</v>
      </c>
      <c r="G4112" s="4" t="s">
        <v>72</v>
      </c>
      <c r="H4112" s="8"/>
      <c r="I4112" s="8"/>
      <c r="J4112" s="8"/>
      <c r="K4112" s="8"/>
      <c r="L4112" s="8"/>
      <c r="M4112" s="8"/>
      <c r="N4112" s="9">
        <v>11.91</v>
      </c>
      <c r="O4112" s="8"/>
      <c r="P4112" s="8"/>
      <c r="Q4112" s="8"/>
      <c r="R4112" s="8"/>
      <c r="S4112" s="8"/>
      <c r="T4112" s="10">
        <v>11.91</v>
      </c>
    </row>
    <row r="4113" spans="1:20" ht="15.75" thickBot="1" x14ac:dyDescent="0.3">
      <c r="A4113" s="4" t="s">
        <v>866</v>
      </c>
      <c r="B4113" s="4" t="s">
        <v>765</v>
      </c>
      <c r="C4113" s="4" t="s">
        <v>766</v>
      </c>
      <c r="D4113" s="4" t="s">
        <v>867</v>
      </c>
      <c r="E4113" s="4" t="s">
        <v>868</v>
      </c>
      <c r="F4113" s="4" t="s">
        <v>98</v>
      </c>
      <c r="G4113" s="4" t="s">
        <v>99</v>
      </c>
      <c r="H4113" s="12"/>
      <c r="I4113" s="12"/>
      <c r="J4113" s="12"/>
      <c r="K4113" s="11">
        <v>8.49</v>
      </c>
      <c r="L4113" s="12"/>
      <c r="M4113" s="12"/>
      <c r="N4113" s="12"/>
      <c r="O4113" s="12"/>
      <c r="P4113" s="12"/>
      <c r="Q4113" s="11">
        <v>28.41</v>
      </c>
      <c r="R4113" s="12"/>
      <c r="S4113" s="12"/>
      <c r="T4113" s="10">
        <v>36.9</v>
      </c>
    </row>
    <row r="4114" spans="1:20" ht="15.75" thickBot="1" x14ac:dyDescent="0.3">
      <c r="A4114" s="4" t="s">
        <v>866</v>
      </c>
      <c r="B4114" s="4" t="s">
        <v>765</v>
      </c>
      <c r="C4114" s="4" t="s">
        <v>766</v>
      </c>
      <c r="D4114" s="4" t="s">
        <v>867</v>
      </c>
      <c r="E4114" s="4" t="s">
        <v>868</v>
      </c>
      <c r="F4114" s="4" t="s">
        <v>136</v>
      </c>
      <c r="G4114" s="4" t="s">
        <v>137</v>
      </c>
      <c r="H4114" s="8"/>
      <c r="I4114" s="8"/>
      <c r="J4114" s="9">
        <v>14</v>
      </c>
      <c r="K4114" s="8"/>
      <c r="L4114" s="8"/>
      <c r="M4114" s="8"/>
      <c r="N4114" s="8"/>
      <c r="O4114" s="8"/>
      <c r="P4114" s="9">
        <v>4.5</v>
      </c>
      <c r="Q4114" s="8"/>
      <c r="R4114" s="8"/>
      <c r="S4114" s="8"/>
      <c r="T4114" s="10">
        <v>18.5</v>
      </c>
    </row>
    <row r="4115" spans="1:20" ht="15.75" thickBot="1" x14ac:dyDescent="0.3">
      <c r="A4115" s="4" t="s">
        <v>866</v>
      </c>
      <c r="B4115" s="4" t="s">
        <v>765</v>
      </c>
      <c r="C4115" s="4" t="s">
        <v>766</v>
      </c>
      <c r="D4115" s="4" t="s">
        <v>867</v>
      </c>
      <c r="E4115" s="4" t="s">
        <v>868</v>
      </c>
      <c r="F4115" s="4" t="s">
        <v>102</v>
      </c>
      <c r="G4115" s="4" t="s">
        <v>103</v>
      </c>
      <c r="H4115" s="11">
        <v>306.5</v>
      </c>
      <c r="I4115" s="11">
        <v>416.85</v>
      </c>
      <c r="J4115" s="11">
        <v>392.32</v>
      </c>
      <c r="K4115" s="11">
        <v>25600.74</v>
      </c>
      <c r="L4115" s="11">
        <v>-24270.53</v>
      </c>
      <c r="M4115" s="11">
        <v>404.58</v>
      </c>
      <c r="N4115" s="11">
        <v>343.28</v>
      </c>
      <c r="O4115" s="12"/>
      <c r="P4115" s="11">
        <v>392.29</v>
      </c>
      <c r="Q4115" s="12"/>
      <c r="R4115" s="12"/>
      <c r="S4115" s="12"/>
      <c r="T4115" s="10">
        <v>3586.03</v>
      </c>
    </row>
    <row r="4116" spans="1:20" ht="15.75" thickBot="1" x14ac:dyDescent="0.3">
      <c r="A4116" s="4" t="s">
        <v>866</v>
      </c>
      <c r="B4116" s="4" t="s">
        <v>765</v>
      </c>
      <c r="C4116" s="4" t="s">
        <v>766</v>
      </c>
      <c r="D4116" s="4" t="s">
        <v>867</v>
      </c>
      <c r="E4116" s="4" t="s">
        <v>868</v>
      </c>
      <c r="F4116" s="4" t="s">
        <v>144</v>
      </c>
      <c r="G4116" s="4" t="s">
        <v>145</v>
      </c>
      <c r="H4116" s="8"/>
      <c r="I4116" s="9">
        <v>89.95</v>
      </c>
      <c r="J4116" s="8"/>
      <c r="K4116" s="8"/>
      <c r="L4116" s="9">
        <v>54.75</v>
      </c>
      <c r="M4116" s="9">
        <v>117.78</v>
      </c>
      <c r="N4116" s="8"/>
      <c r="O4116" s="9">
        <v>40</v>
      </c>
      <c r="P4116" s="9">
        <v>106</v>
      </c>
      <c r="Q4116" s="9">
        <v>51</v>
      </c>
      <c r="R4116" s="9">
        <v>298.10000000000002</v>
      </c>
      <c r="S4116" s="9">
        <v>117.29</v>
      </c>
      <c r="T4116" s="10">
        <v>874.87</v>
      </c>
    </row>
    <row r="4117" spans="1:20" ht="15.75" thickBot="1" x14ac:dyDescent="0.3">
      <c r="A4117" s="4" t="s">
        <v>866</v>
      </c>
      <c r="B4117" s="4" t="s">
        <v>765</v>
      </c>
      <c r="C4117" s="4" t="s">
        <v>766</v>
      </c>
      <c r="D4117" s="4" t="s">
        <v>867</v>
      </c>
      <c r="E4117" s="4" t="s">
        <v>868</v>
      </c>
      <c r="F4117" s="4" t="s">
        <v>146</v>
      </c>
      <c r="G4117" s="4" t="s">
        <v>147</v>
      </c>
      <c r="H4117" s="12"/>
      <c r="I4117" s="11">
        <v>234.47</v>
      </c>
      <c r="J4117" s="12"/>
      <c r="K4117" s="12"/>
      <c r="L4117" s="11">
        <v>1029.5</v>
      </c>
      <c r="M4117" s="12"/>
      <c r="N4117" s="12"/>
      <c r="O4117" s="12"/>
      <c r="P4117" s="11">
        <v>393.08</v>
      </c>
      <c r="Q4117" s="12"/>
      <c r="R4117" s="12"/>
      <c r="S4117" s="12"/>
      <c r="T4117" s="10">
        <v>1657.05</v>
      </c>
    </row>
    <row r="4118" spans="1:20" ht="15.75" thickBot="1" x14ac:dyDescent="0.3">
      <c r="A4118" s="4" t="s">
        <v>866</v>
      </c>
      <c r="B4118" s="4" t="s">
        <v>765</v>
      </c>
      <c r="C4118" s="4" t="s">
        <v>766</v>
      </c>
      <c r="D4118" s="4" t="s">
        <v>867</v>
      </c>
      <c r="E4118" s="4" t="s">
        <v>868</v>
      </c>
      <c r="F4118" s="4" t="s">
        <v>759</v>
      </c>
      <c r="G4118" s="4" t="s">
        <v>760</v>
      </c>
      <c r="H4118" s="8"/>
      <c r="I4118" s="8"/>
      <c r="J4118" s="8"/>
      <c r="K4118" s="8"/>
      <c r="L4118" s="8"/>
      <c r="M4118" s="8"/>
      <c r="N4118" s="9">
        <v>588.95000000000005</v>
      </c>
      <c r="O4118" s="9">
        <v>560.94000000000005</v>
      </c>
      <c r="P4118" s="9">
        <v>336.55</v>
      </c>
      <c r="Q4118" s="8"/>
      <c r="R4118" s="8"/>
      <c r="S4118" s="8"/>
      <c r="T4118" s="10">
        <v>1486.44</v>
      </c>
    </row>
    <row r="4119" spans="1:20" ht="15.75" thickBot="1" x14ac:dyDescent="0.3">
      <c r="A4119" s="4" t="s">
        <v>866</v>
      </c>
      <c r="B4119" s="4" t="s">
        <v>775</v>
      </c>
      <c r="C4119" s="4" t="s">
        <v>776</v>
      </c>
      <c r="D4119" s="4" t="s">
        <v>867</v>
      </c>
      <c r="E4119" s="4" t="s">
        <v>868</v>
      </c>
      <c r="F4119" s="4" t="s">
        <v>110</v>
      </c>
      <c r="G4119" s="4" t="s">
        <v>111</v>
      </c>
      <c r="H4119" s="11">
        <v>6751.15</v>
      </c>
      <c r="I4119" s="11">
        <v>7260.9</v>
      </c>
      <c r="J4119" s="11">
        <v>7771.43</v>
      </c>
      <c r="K4119" s="11">
        <v>7567.89</v>
      </c>
      <c r="L4119" s="11">
        <v>7802.27</v>
      </c>
      <c r="M4119" s="11">
        <v>7432.2</v>
      </c>
      <c r="N4119" s="11">
        <v>6920.28</v>
      </c>
      <c r="O4119" s="11">
        <v>8141.5</v>
      </c>
      <c r="P4119" s="11">
        <v>7327.36</v>
      </c>
      <c r="Q4119" s="11">
        <v>7401.36</v>
      </c>
      <c r="R4119" s="11">
        <v>6291.16</v>
      </c>
      <c r="S4119" s="11">
        <v>4440.82</v>
      </c>
      <c r="T4119" s="10">
        <v>85108.32</v>
      </c>
    </row>
    <row r="4120" spans="1:20" ht="15.75" thickBot="1" x14ac:dyDescent="0.3">
      <c r="A4120" s="4" t="s">
        <v>866</v>
      </c>
      <c r="B4120" s="4" t="s">
        <v>775</v>
      </c>
      <c r="C4120" s="4" t="s">
        <v>776</v>
      </c>
      <c r="D4120" s="4" t="s">
        <v>867</v>
      </c>
      <c r="E4120" s="4" t="s">
        <v>868</v>
      </c>
      <c r="F4120" s="4" t="s">
        <v>88</v>
      </c>
      <c r="G4120" s="4" t="s">
        <v>89</v>
      </c>
      <c r="H4120" s="9">
        <v>1061.1099999999999</v>
      </c>
      <c r="I4120" s="9">
        <v>1061.1199999999999</v>
      </c>
      <c r="J4120" s="9">
        <v>1096.6600000000001</v>
      </c>
      <c r="K4120" s="9">
        <v>1096.6600000000001</v>
      </c>
      <c r="L4120" s="9">
        <v>1096.6600000000001</v>
      </c>
      <c r="M4120" s="9">
        <v>1096.6500000000001</v>
      </c>
      <c r="N4120" s="9">
        <v>1096.6500000000001</v>
      </c>
      <c r="O4120" s="9">
        <v>1096.6600000000001</v>
      </c>
      <c r="P4120" s="9">
        <v>1096.6600000000001</v>
      </c>
      <c r="Q4120" s="9">
        <v>1096.6600000000001</v>
      </c>
      <c r="R4120" s="9">
        <v>1096.67</v>
      </c>
      <c r="S4120" s="9">
        <v>1096.68</v>
      </c>
      <c r="T4120" s="10">
        <v>13088.84</v>
      </c>
    </row>
    <row r="4121" spans="1:20" ht="15.75" thickBot="1" x14ac:dyDescent="0.3">
      <c r="A4121" s="4" t="s">
        <v>866</v>
      </c>
      <c r="B4121" s="4" t="s">
        <v>775</v>
      </c>
      <c r="C4121" s="4" t="s">
        <v>776</v>
      </c>
      <c r="D4121" s="4" t="s">
        <v>867</v>
      </c>
      <c r="E4121" s="4" t="s">
        <v>868</v>
      </c>
      <c r="F4121" s="4" t="s">
        <v>90</v>
      </c>
      <c r="G4121" s="4" t="s">
        <v>91</v>
      </c>
      <c r="H4121" s="11">
        <v>4122.33</v>
      </c>
      <c r="I4121" s="11">
        <v>4122.34</v>
      </c>
      <c r="J4121" s="11">
        <v>4260.4399999999996</v>
      </c>
      <c r="K4121" s="11">
        <v>4260.4399999999996</v>
      </c>
      <c r="L4121" s="11">
        <v>4260.4399999999996</v>
      </c>
      <c r="M4121" s="11">
        <v>4260.4399999999996</v>
      </c>
      <c r="N4121" s="11">
        <v>4260.43</v>
      </c>
      <c r="O4121" s="11">
        <v>4260.4399999999996</v>
      </c>
      <c r="P4121" s="11">
        <v>4260.4399999999996</v>
      </c>
      <c r="Q4121" s="11">
        <v>4260.45</v>
      </c>
      <c r="R4121" s="11">
        <v>4260.45</v>
      </c>
      <c r="S4121" s="11">
        <v>4260.47</v>
      </c>
      <c r="T4121" s="10">
        <v>50849.11</v>
      </c>
    </row>
    <row r="4122" spans="1:20" ht="15.75" thickBot="1" x14ac:dyDescent="0.3">
      <c r="A4122" s="4" t="s">
        <v>866</v>
      </c>
      <c r="B4122" s="4" t="s">
        <v>775</v>
      </c>
      <c r="C4122" s="4" t="s">
        <v>776</v>
      </c>
      <c r="D4122" s="4" t="s">
        <v>867</v>
      </c>
      <c r="E4122" s="4" t="s">
        <v>868</v>
      </c>
      <c r="F4122" s="4" t="s">
        <v>102</v>
      </c>
      <c r="G4122" s="4" t="s">
        <v>103</v>
      </c>
      <c r="H4122" s="8"/>
      <c r="I4122" s="8"/>
      <c r="J4122" s="8"/>
      <c r="K4122" s="8"/>
      <c r="L4122" s="8"/>
      <c r="M4122" s="8"/>
      <c r="N4122" s="8"/>
      <c r="O4122" s="8"/>
      <c r="P4122" s="8"/>
      <c r="Q4122" s="8"/>
      <c r="R4122" s="8"/>
      <c r="S4122" s="13">
        <v>0</v>
      </c>
      <c r="T4122" s="14">
        <v>0</v>
      </c>
    </row>
    <row r="4123" spans="1:20" ht="15.75" thickBot="1" x14ac:dyDescent="0.3">
      <c r="A4123" s="4" t="s">
        <v>866</v>
      </c>
      <c r="B4123" s="4" t="s">
        <v>775</v>
      </c>
      <c r="C4123" s="4" t="s">
        <v>776</v>
      </c>
      <c r="D4123" s="4" t="s">
        <v>867</v>
      </c>
      <c r="E4123" s="4" t="s">
        <v>868</v>
      </c>
      <c r="F4123" s="4" t="s">
        <v>146</v>
      </c>
      <c r="G4123" s="4" t="s">
        <v>147</v>
      </c>
      <c r="H4123" s="12"/>
      <c r="I4123" s="12"/>
      <c r="J4123" s="12"/>
      <c r="K4123" s="11">
        <v>224.9</v>
      </c>
      <c r="L4123" s="11">
        <v>-224.9</v>
      </c>
      <c r="M4123" s="12"/>
      <c r="N4123" s="12"/>
      <c r="O4123" s="12"/>
      <c r="P4123" s="12"/>
      <c r="Q4123" s="12"/>
      <c r="R4123" s="12"/>
      <c r="S4123" s="12"/>
      <c r="T4123" s="14">
        <v>0</v>
      </c>
    </row>
    <row r="4124" spans="1:20" ht="15.75" thickBot="1" x14ac:dyDescent="0.3">
      <c r="A4124" s="4" t="s">
        <v>866</v>
      </c>
      <c r="B4124" s="4" t="s">
        <v>48</v>
      </c>
      <c r="C4124" s="4" t="s">
        <v>49</v>
      </c>
      <c r="D4124" s="4" t="s">
        <v>867</v>
      </c>
      <c r="E4124" s="4" t="s">
        <v>868</v>
      </c>
      <c r="F4124" s="4" t="s">
        <v>71</v>
      </c>
      <c r="G4124" s="4" t="s">
        <v>72</v>
      </c>
      <c r="H4124" s="8"/>
      <c r="I4124" s="8"/>
      <c r="J4124" s="9">
        <v>640.36</v>
      </c>
      <c r="K4124" s="8"/>
      <c r="L4124" s="8"/>
      <c r="M4124" s="8"/>
      <c r="N4124" s="9">
        <v>58.96</v>
      </c>
      <c r="O4124" s="8"/>
      <c r="P4124" s="8"/>
      <c r="Q4124" s="8"/>
      <c r="R4124" s="8"/>
      <c r="S4124" s="8"/>
      <c r="T4124" s="10">
        <v>699.32</v>
      </c>
    </row>
    <row r="4125" spans="1:20" ht="15.75" thickBot="1" x14ac:dyDescent="0.3">
      <c r="A4125" s="4" t="s">
        <v>866</v>
      </c>
      <c r="B4125" s="4" t="s">
        <v>631</v>
      </c>
      <c r="C4125" s="4" t="s">
        <v>632</v>
      </c>
      <c r="D4125" s="4" t="s">
        <v>877</v>
      </c>
      <c r="E4125" s="4" t="s">
        <v>878</v>
      </c>
      <c r="F4125" s="4" t="s">
        <v>342</v>
      </c>
      <c r="G4125" s="4" t="s">
        <v>343</v>
      </c>
      <c r="H4125" s="12"/>
      <c r="I4125" s="12"/>
      <c r="J4125" s="12"/>
      <c r="K4125" s="12"/>
      <c r="L4125" s="12"/>
      <c r="M4125" s="11">
        <v>570.36</v>
      </c>
      <c r="N4125" s="11">
        <v>10.51</v>
      </c>
      <c r="O4125" s="11">
        <v>20.079999999999998</v>
      </c>
      <c r="P4125" s="11">
        <v>20.079999999999998</v>
      </c>
      <c r="Q4125" s="11">
        <v>20.079999999999998</v>
      </c>
      <c r="R4125" s="11">
        <v>20.079999999999998</v>
      </c>
      <c r="S4125" s="11">
        <v>20.079999999999998</v>
      </c>
      <c r="T4125" s="10">
        <v>681.27</v>
      </c>
    </row>
    <row r="4126" spans="1:20" ht="15.75" thickBot="1" x14ac:dyDescent="0.3">
      <c r="A4126" s="4" t="s">
        <v>866</v>
      </c>
      <c r="B4126" s="4" t="s">
        <v>556</v>
      </c>
      <c r="C4126" s="4" t="s">
        <v>557</v>
      </c>
      <c r="D4126" s="4" t="s">
        <v>879</v>
      </c>
      <c r="E4126" s="4" t="s">
        <v>880</v>
      </c>
      <c r="F4126" s="4" t="s">
        <v>61</v>
      </c>
      <c r="G4126" s="4" t="s">
        <v>62</v>
      </c>
      <c r="H4126" s="8"/>
      <c r="I4126" s="8"/>
      <c r="J4126" s="8"/>
      <c r="K4126" s="8"/>
      <c r="L4126" s="8"/>
      <c r="M4126" s="8"/>
      <c r="N4126" s="8"/>
      <c r="O4126" s="9">
        <v>94.04</v>
      </c>
      <c r="P4126" s="8"/>
      <c r="Q4126" s="8"/>
      <c r="R4126" s="8"/>
      <c r="S4126" s="8"/>
      <c r="T4126" s="10">
        <v>94.04</v>
      </c>
    </row>
    <row r="4127" spans="1:20" ht="15.75" thickBot="1" x14ac:dyDescent="0.3">
      <c r="A4127" s="4" t="s">
        <v>866</v>
      </c>
      <c r="B4127" s="4" t="s">
        <v>556</v>
      </c>
      <c r="C4127" s="4" t="s">
        <v>557</v>
      </c>
      <c r="D4127" s="4" t="s">
        <v>879</v>
      </c>
      <c r="E4127" s="4" t="s">
        <v>880</v>
      </c>
      <c r="F4127" s="4" t="s">
        <v>44</v>
      </c>
      <c r="G4127" s="4" t="s">
        <v>45</v>
      </c>
      <c r="H4127" s="12"/>
      <c r="I4127" s="12"/>
      <c r="J4127" s="12"/>
      <c r="K4127" s="12"/>
      <c r="L4127" s="12"/>
      <c r="M4127" s="12"/>
      <c r="N4127" s="12"/>
      <c r="O4127" s="11">
        <v>120</v>
      </c>
      <c r="P4127" s="12"/>
      <c r="Q4127" s="12"/>
      <c r="R4127" s="12"/>
      <c r="S4127" s="12"/>
      <c r="T4127" s="10">
        <v>120</v>
      </c>
    </row>
    <row r="4128" spans="1:20" ht="15.75" thickBot="1" x14ac:dyDescent="0.3">
      <c r="A4128" s="4" t="s">
        <v>866</v>
      </c>
      <c r="B4128" s="4" t="s">
        <v>628</v>
      </c>
      <c r="C4128" s="4" t="s">
        <v>629</v>
      </c>
      <c r="D4128" s="4" t="s">
        <v>867</v>
      </c>
      <c r="E4128" s="4" t="s">
        <v>868</v>
      </c>
      <c r="F4128" s="4" t="s">
        <v>122</v>
      </c>
      <c r="G4128" s="4" t="s">
        <v>123</v>
      </c>
      <c r="H4128" s="9">
        <v>199.77</v>
      </c>
      <c r="I4128" s="8"/>
      <c r="J4128" s="8"/>
      <c r="K4128" s="8"/>
      <c r="L4128" s="8"/>
      <c r="M4128" s="8"/>
      <c r="N4128" s="8"/>
      <c r="O4128" s="8"/>
      <c r="P4128" s="8"/>
      <c r="Q4128" s="8"/>
      <c r="R4128" s="8"/>
      <c r="S4128" s="8"/>
      <c r="T4128" s="10">
        <v>199.77</v>
      </c>
    </row>
    <row r="4129" spans="1:20" ht="15.75" thickBot="1" x14ac:dyDescent="0.3">
      <c r="A4129" s="4" t="s">
        <v>866</v>
      </c>
      <c r="B4129" s="4" t="s">
        <v>333</v>
      </c>
      <c r="C4129" s="4" t="s">
        <v>95</v>
      </c>
      <c r="D4129" s="4" t="s">
        <v>867</v>
      </c>
      <c r="E4129" s="4" t="s">
        <v>868</v>
      </c>
      <c r="F4129" s="4" t="s">
        <v>61</v>
      </c>
      <c r="G4129" s="4" t="s">
        <v>62</v>
      </c>
      <c r="H4129" s="12"/>
      <c r="I4129" s="12"/>
      <c r="J4129" s="12"/>
      <c r="K4129" s="11">
        <v>410.03</v>
      </c>
      <c r="L4129" s="12"/>
      <c r="M4129" s="12"/>
      <c r="N4129" s="12"/>
      <c r="O4129" s="12"/>
      <c r="P4129" s="12"/>
      <c r="Q4129" s="12"/>
      <c r="R4129" s="12"/>
      <c r="S4129" s="11">
        <v>1590</v>
      </c>
      <c r="T4129" s="10">
        <v>2000.03</v>
      </c>
    </row>
    <row r="4130" spans="1:20" ht="15.75" thickBot="1" x14ac:dyDescent="0.3">
      <c r="A4130" s="4" t="s">
        <v>866</v>
      </c>
      <c r="B4130" s="4" t="s">
        <v>336</v>
      </c>
      <c r="C4130" s="4" t="s">
        <v>337</v>
      </c>
      <c r="D4130" s="4" t="s">
        <v>867</v>
      </c>
      <c r="E4130" s="4" t="s">
        <v>868</v>
      </c>
      <c r="F4130" s="4" t="s">
        <v>122</v>
      </c>
      <c r="G4130" s="4" t="s">
        <v>123</v>
      </c>
      <c r="H4130" s="9">
        <v>199.77</v>
      </c>
      <c r="I4130" s="8"/>
      <c r="J4130" s="8"/>
      <c r="K4130" s="8"/>
      <c r="L4130" s="8"/>
      <c r="M4130" s="8"/>
      <c r="N4130" s="8"/>
      <c r="O4130" s="8"/>
      <c r="P4130" s="8"/>
      <c r="Q4130" s="8"/>
      <c r="R4130" s="8"/>
      <c r="S4130" s="8"/>
      <c r="T4130" s="10">
        <v>199.77</v>
      </c>
    </row>
    <row r="4131" spans="1:20" ht="15.75" thickBot="1" x14ac:dyDescent="0.3">
      <c r="A4131" s="4" t="s">
        <v>866</v>
      </c>
      <c r="B4131" s="4" t="s">
        <v>162</v>
      </c>
      <c r="C4131" s="4" t="s">
        <v>163</v>
      </c>
      <c r="D4131" s="4" t="s">
        <v>867</v>
      </c>
      <c r="E4131" s="4" t="s">
        <v>868</v>
      </c>
      <c r="F4131" s="4" t="s">
        <v>110</v>
      </c>
      <c r="G4131" s="4" t="s">
        <v>111</v>
      </c>
      <c r="H4131" s="11">
        <v>29729.67</v>
      </c>
      <c r="I4131" s="11">
        <v>27711.7</v>
      </c>
      <c r="J4131" s="11">
        <v>35810.36</v>
      </c>
      <c r="K4131" s="11">
        <v>34684.76</v>
      </c>
      <c r="L4131" s="11">
        <v>32593.22</v>
      </c>
      <c r="M4131" s="11">
        <v>31036.23</v>
      </c>
      <c r="N4131" s="11">
        <v>30082.99</v>
      </c>
      <c r="O4131" s="11">
        <v>29348.34</v>
      </c>
      <c r="P4131" s="11">
        <v>24262.28</v>
      </c>
      <c r="Q4131" s="11">
        <v>29212.48</v>
      </c>
      <c r="R4131" s="11">
        <v>25340.9</v>
      </c>
      <c r="S4131" s="11">
        <v>22647.81</v>
      </c>
      <c r="T4131" s="10">
        <v>352460.74</v>
      </c>
    </row>
    <row r="4132" spans="1:20" ht="15.75" thickBot="1" x14ac:dyDescent="0.3">
      <c r="A4132" s="4" t="s">
        <v>866</v>
      </c>
      <c r="B4132" s="4" t="s">
        <v>162</v>
      </c>
      <c r="C4132" s="4" t="s">
        <v>163</v>
      </c>
      <c r="D4132" s="4" t="s">
        <v>867</v>
      </c>
      <c r="E4132" s="4" t="s">
        <v>868</v>
      </c>
      <c r="F4132" s="4" t="s">
        <v>114</v>
      </c>
      <c r="G4132" s="4" t="s">
        <v>115</v>
      </c>
      <c r="H4132" s="9">
        <v>707.91</v>
      </c>
      <c r="I4132" s="9">
        <v>1923.27</v>
      </c>
      <c r="J4132" s="9">
        <v>158.57</v>
      </c>
      <c r="K4132" s="9">
        <v>4633.8999999999996</v>
      </c>
      <c r="L4132" s="9">
        <v>1326.61</v>
      </c>
      <c r="M4132" s="9">
        <v>3462.03</v>
      </c>
      <c r="N4132" s="9">
        <v>306.32</v>
      </c>
      <c r="O4132" s="9">
        <v>651.46</v>
      </c>
      <c r="P4132" s="9">
        <v>84.11</v>
      </c>
      <c r="Q4132" s="9">
        <v>831.98</v>
      </c>
      <c r="R4132" s="9">
        <v>734.08</v>
      </c>
      <c r="S4132" s="9">
        <v>2276.2399999999998</v>
      </c>
      <c r="T4132" s="10">
        <v>17096.48</v>
      </c>
    </row>
    <row r="4133" spans="1:20" ht="15.75" thickBot="1" x14ac:dyDescent="0.3">
      <c r="A4133" s="4" t="s">
        <v>866</v>
      </c>
      <c r="B4133" s="4" t="s">
        <v>162</v>
      </c>
      <c r="C4133" s="4" t="s">
        <v>163</v>
      </c>
      <c r="D4133" s="4" t="s">
        <v>867</v>
      </c>
      <c r="E4133" s="4" t="s">
        <v>868</v>
      </c>
      <c r="F4133" s="4" t="s">
        <v>86</v>
      </c>
      <c r="G4133" s="4" t="s">
        <v>87</v>
      </c>
      <c r="H4133" s="11">
        <v>51011.86</v>
      </c>
      <c r="I4133" s="11">
        <v>46464.08</v>
      </c>
      <c r="J4133" s="11">
        <v>52483.16</v>
      </c>
      <c r="K4133" s="11">
        <v>53869.17</v>
      </c>
      <c r="L4133" s="11">
        <v>56623.3</v>
      </c>
      <c r="M4133" s="11">
        <v>49517.78</v>
      </c>
      <c r="N4133" s="11">
        <v>40797.839999999997</v>
      </c>
      <c r="O4133" s="11">
        <v>43441.120000000003</v>
      </c>
      <c r="P4133" s="11">
        <v>39830.69</v>
      </c>
      <c r="Q4133" s="11">
        <v>46191.07</v>
      </c>
      <c r="R4133" s="11">
        <v>50354.37</v>
      </c>
      <c r="S4133" s="11">
        <v>37329.31</v>
      </c>
      <c r="T4133" s="10">
        <v>567913.75</v>
      </c>
    </row>
    <row r="4134" spans="1:20" ht="15.75" thickBot="1" x14ac:dyDescent="0.3">
      <c r="A4134" s="4" t="s">
        <v>866</v>
      </c>
      <c r="B4134" s="4" t="s">
        <v>162</v>
      </c>
      <c r="C4134" s="4" t="s">
        <v>163</v>
      </c>
      <c r="D4134" s="4" t="s">
        <v>867</v>
      </c>
      <c r="E4134" s="4" t="s">
        <v>868</v>
      </c>
      <c r="F4134" s="4" t="s">
        <v>116</v>
      </c>
      <c r="G4134" s="4" t="s">
        <v>117</v>
      </c>
      <c r="H4134" s="9">
        <v>12434.23</v>
      </c>
      <c r="I4134" s="9">
        <v>9742.93</v>
      </c>
      <c r="J4134" s="9">
        <v>9037</v>
      </c>
      <c r="K4134" s="9">
        <v>15565.23</v>
      </c>
      <c r="L4134" s="9">
        <v>8200.82</v>
      </c>
      <c r="M4134" s="9">
        <v>15538.04</v>
      </c>
      <c r="N4134" s="9">
        <v>9623.5400000000009</v>
      </c>
      <c r="O4134" s="9">
        <v>8838.59</v>
      </c>
      <c r="P4134" s="9">
        <v>9252.86</v>
      </c>
      <c r="Q4134" s="9">
        <v>13232.29</v>
      </c>
      <c r="R4134" s="9">
        <v>10447.870000000001</v>
      </c>
      <c r="S4134" s="9">
        <v>5236.33</v>
      </c>
      <c r="T4134" s="10">
        <v>127149.73</v>
      </c>
    </row>
    <row r="4135" spans="1:20" ht="15.75" thickBot="1" x14ac:dyDescent="0.3">
      <c r="A4135" s="4" t="s">
        <v>866</v>
      </c>
      <c r="B4135" s="4" t="s">
        <v>162</v>
      </c>
      <c r="C4135" s="4" t="s">
        <v>163</v>
      </c>
      <c r="D4135" s="4" t="s">
        <v>867</v>
      </c>
      <c r="E4135" s="4" t="s">
        <v>868</v>
      </c>
      <c r="F4135" s="4" t="s">
        <v>88</v>
      </c>
      <c r="G4135" s="4" t="s">
        <v>89</v>
      </c>
      <c r="H4135" s="11">
        <v>12901.02</v>
      </c>
      <c r="I4135" s="11">
        <v>11565.94</v>
      </c>
      <c r="J4135" s="11">
        <v>13121.21</v>
      </c>
      <c r="K4135" s="11">
        <v>12774.66</v>
      </c>
      <c r="L4135" s="11">
        <v>13507.22</v>
      </c>
      <c r="M4135" s="11">
        <v>12769.71</v>
      </c>
      <c r="N4135" s="11">
        <v>12157.73</v>
      </c>
      <c r="O4135" s="11">
        <v>11526.41</v>
      </c>
      <c r="P4135" s="11">
        <v>10420.49</v>
      </c>
      <c r="Q4135" s="11">
        <v>11392.95</v>
      </c>
      <c r="R4135" s="11">
        <v>11095.21</v>
      </c>
      <c r="S4135" s="11">
        <v>10460.08</v>
      </c>
      <c r="T4135" s="10">
        <v>143692.63</v>
      </c>
    </row>
    <row r="4136" spans="1:20" ht="15.75" thickBot="1" x14ac:dyDescent="0.3">
      <c r="A4136" s="4" t="s">
        <v>866</v>
      </c>
      <c r="B4136" s="4" t="s">
        <v>162</v>
      </c>
      <c r="C4136" s="4" t="s">
        <v>163</v>
      </c>
      <c r="D4136" s="4" t="s">
        <v>867</v>
      </c>
      <c r="E4136" s="4" t="s">
        <v>868</v>
      </c>
      <c r="F4136" s="4" t="s">
        <v>90</v>
      </c>
      <c r="G4136" s="4" t="s">
        <v>91</v>
      </c>
      <c r="H4136" s="9">
        <v>52282.82</v>
      </c>
      <c r="I4136" s="9">
        <v>46852.91</v>
      </c>
      <c r="J4136" s="9">
        <v>52487.08</v>
      </c>
      <c r="K4136" s="9">
        <v>52947.33</v>
      </c>
      <c r="L4136" s="9">
        <v>54033.57</v>
      </c>
      <c r="M4136" s="9">
        <v>52708.58</v>
      </c>
      <c r="N4136" s="9">
        <v>48866.66</v>
      </c>
      <c r="O4136" s="9">
        <v>46340.3</v>
      </c>
      <c r="P4136" s="9">
        <v>42019.27</v>
      </c>
      <c r="Q4136" s="9">
        <v>46576.1</v>
      </c>
      <c r="R4136" s="9">
        <v>44944.43</v>
      </c>
      <c r="S4136" s="9">
        <v>41844.379999999997</v>
      </c>
      <c r="T4136" s="10">
        <v>581903.43000000005</v>
      </c>
    </row>
    <row r="4137" spans="1:20" ht="15.75" thickBot="1" x14ac:dyDescent="0.3">
      <c r="A4137" s="4" t="s">
        <v>866</v>
      </c>
      <c r="B4137" s="4" t="s">
        <v>162</v>
      </c>
      <c r="C4137" s="4" t="s">
        <v>163</v>
      </c>
      <c r="D4137" s="4" t="s">
        <v>867</v>
      </c>
      <c r="E4137" s="4" t="s">
        <v>868</v>
      </c>
      <c r="F4137" s="4" t="s">
        <v>118</v>
      </c>
      <c r="G4137" s="4" t="s">
        <v>119</v>
      </c>
      <c r="H4137" s="11">
        <v>378.5</v>
      </c>
      <c r="I4137" s="11">
        <v>129</v>
      </c>
      <c r="J4137" s="11">
        <v>158.21</v>
      </c>
      <c r="K4137" s="11">
        <v>798</v>
      </c>
      <c r="L4137" s="11">
        <v>135</v>
      </c>
      <c r="M4137" s="11">
        <v>250</v>
      </c>
      <c r="N4137" s="12"/>
      <c r="O4137" s="11">
        <v>80</v>
      </c>
      <c r="P4137" s="11">
        <v>50</v>
      </c>
      <c r="Q4137" s="12"/>
      <c r="R4137" s="12"/>
      <c r="S4137" s="12"/>
      <c r="T4137" s="10">
        <v>1978.71</v>
      </c>
    </row>
    <row r="4138" spans="1:20" ht="15.75" thickBot="1" x14ac:dyDescent="0.3">
      <c r="A4138" s="4" t="s">
        <v>866</v>
      </c>
      <c r="B4138" s="4" t="s">
        <v>162</v>
      </c>
      <c r="C4138" s="4" t="s">
        <v>163</v>
      </c>
      <c r="D4138" s="4" t="s">
        <v>867</v>
      </c>
      <c r="E4138" s="4" t="s">
        <v>868</v>
      </c>
      <c r="F4138" s="4" t="s">
        <v>61</v>
      </c>
      <c r="G4138" s="4" t="s">
        <v>62</v>
      </c>
      <c r="H4138" s="9">
        <v>2654.26</v>
      </c>
      <c r="I4138" s="9">
        <v>3288.43</v>
      </c>
      <c r="J4138" s="9">
        <v>3109.84</v>
      </c>
      <c r="K4138" s="9">
        <v>3200.43</v>
      </c>
      <c r="L4138" s="9">
        <v>3429.98</v>
      </c>
      <c r="M4138" s="9">
        <v>2321.4299999999998</v>
      </c>
      <c r="N4138" s="9">
        <v>4502.28</v>
      </c>
      <c r="O4138" s="9">
        <v>3364.37</v>
      </c>
      <c r="P4138" s="9">
        <v>3092.12</v>
      </c>
      <c r="Q4138" s="9">
        <v>1667.66</v>
      </c>
      <c r="R4138" s="9">
        <v>1177.25</v>
      </c>
      <c r="S4138" s="9">
        <v>5745.6</v>
      </c>
      <c r="T4138" s="10">
        <v>37553.65</v>
      </c>
    </row>
    <row r="4139" spans="1:20" ht="15.75" thickBot="1" x14ac:dyDescent="0.3">
      <c r="A4139" s="4" t="s">
        <v>866</v>
      </c>
      <c r="B4139" s="4" t="s">
        <v>162</v>
      </c>
      <c r="C4139" s="4" t="s">
        <v>163</v>
      </c>
      <c r="D4139" s="4" t="s">
        <v>867</v>
      </c>
      <c r="E4139" s="4" t="s">
        <v>868</v>
      </c>
      <c r="F4139" s="4" t="s">
        <v>92</v>
      </c>
      <c r="G4139" s="4" t="s">
        <v>93</v>
      </c>
      <c r="H4139" s="11">
        <v>71.44</v>
      </c>
      <c r="I4139" s="12"/>
      <c r="J4139" s="11">
        <v>489.13</v>
      </c>
      <c r="K4139" s="12"/>
      <c r="L4139" s="11">
        <v>110.77</v>
      </c>
      <c r="M4139" s="12"/>
      <c r="N4139" s="11">
        <v>37.76</v>
      </c>
      <c r="O4139" s="12"/>
      <c r="P4139" s="12"/>
      <c r="Q4139" s="11">
        <v>627.94000000000005</v>
      </c>
      <c r="R4139" s="11">
        <v>686.36</v>
      </c>
      <c r="S4139" s="12"/>
      <c r="T4139" s="10">
        <v>2023.4</v>
      </c>
    </row>
    <row r="4140" spans="1:20" ht="15.75" thickBot="1" x14ac:dyDescent="0.3">
      <c r="A4140" s="4" t="s">
        <v>866</v>
      </c>
      <c r="B4140" s="4" t="s">
        <v>162</v>
      </c>
      <c r="C4140" s="4" t="s">
        <v>163</v>
      </c>
      <c r="D4140" s="4" t="s">
        <v>867</v>
      </c>
      <c r="E4140" s="4" t="s">
        <v>868</v>
      </c>
      <c r="F4140" s="4" t="s">
        <v>120</v>
      </c>
      <c r="G4140" s="4" t="s">
        <v>121</v>
      </c>
      <c r="H4140" s="9">
        <v>442.9</v>
      </c>
      <c r="I4140" s="8"/>
      <c r="J4140" s="8"/>
      <c r="K4140" s="9">
        <v>297.14</v>
      </c>
      <c r="L4140" s="9">
        <v>177.67</v>
      </c>
      <c r="M4140" s="8"/>
      <c r="N4140" s="8"/>
      <c r="O4140" s="9">
        <v>22.89</v>
      </c>
      <c r="P4140" s="8"/>
      <c r="Q4140" s="9">
        <v>13.08</v>
      </c>
      <c r="R4140" s="8"/>
      <c r="S4140" s="8"/>
      <c r="T4140" s="10">
        <v>953.68</v>
      </c>
    </row>
    <row r="4141" spans="1:20" ht="15.75" thickBot="1" x14ac:dyDescent="0.3">
      <c r="A4141" s="4" t="s">
        <v>866</v>
      </c>
      <c r="B4141" s="4" t="s">
        <v>162</v>
      </c>
      <c r="C4141" s="4" t="s">
        <v>163</v>
      </c>
      <c r="D4141" s="4" t="s">
        <v>867</v>
      </c>
      <c r="E4141" s="4" t="s">
        <v>868</v>
      </c>
      <c r="F4141" s="4" t="s">
        <v>94</v>
      </c>
      <c r="G4141" s="4" t="s">
        <v>95</v>
      </c>
      <c r="H4141" s="12"/>
      <c r="I4141" s="12"/>
      <c r="J4141" s="12"/>
      <c r="K4141" s="11">
        <v>53.3</v>
      </c>
      <c r="L4141" s="12"/>
      <c r="M4141" s="12"/>
      <c r="N4141" s="12"/>
      <c r="O4141" s="12"/>
      <c r="P4141" s="12"/>
      <c r="Q4141" s="11">
        <v>304.99</v>
      </c>
      <c r="R4141" s="11">
        <v>72.010000000000005</v>
      </c>
      <c r="S4141" s="11">
        <v>21</v>
      </c>
      <c r="T4141" s="10">
        <v>451.3</v>
      </c>
    </row>
    <row r="4142" spans="1:20" ht="15.75" thickBot="1" x14ac:dyDescent="0.3">
      <c r="A4142" s="4" t="s">
        <v>866</v>
      </c>
      <c r="B4142" s="4" t="s">
        <v>162</v>
      </c>
      <c r="C4142" s="4" t="s">
        <v>163</v>
      </c>
      <c r="D4142" s="4" t="s">
        <v>867</v>
      </c>
      <c r="E4142" s="4" t="s">
        <v>868</v>
      </c>
      <c r="F4142" s="4" t="s">
        <v>84</v>
      </c>
      <c r="G4142" s="4" t="s">
        <v>85</v>
      </c>
      <c r="H4142" s="9">
        <v>575.77</v>
      </c>
      <c r="I4142" s="9">
        <v>289.04000000000002</v>
      </c>
      <c r="J4142" s="9">
        <v>1254.05</v>
      </c>
      <c r="K4142" s="9">
        <v>3254.25</v>
      </c>
      <c r="L4142" s="9">
        <v>1179.68</v>
      </c>
      <c r="M4142" s="9">
        <v>328.81</v>
      </c>
      <c r="N4142" s="9">
        <v>698.48</v>
      </c>
      <c r="O4142" s="9">
        <v>434.77</v>
      </c>
      <c r="P4142" s="9">
        <v>2328.5</v>
      </c>
      <c r="Q4142" s="9">
        <v>373.58</v>
      </c>
      <c r="R4142" s="9">
        <v>1625.14</v>
      </c>
      <c r="S4142" s="9">
        <v>457.63</v>
      </c>
      <c r="T4142" s="10">
        <v>12799.7</v>
      </c>
    </row>
    <row r="4143" spans="1:20" ht="15.75" thickBot="1" x14ac:dyDescent="0.3">
      <c r="A4143" s="4" t="s">
        <v>866</v>
      </c>
      <c r="B4143" s="4" t="s">
        <v>162</v>
      </c>
      <c r="C4143" s="4" t="s">
        <v>163</v>
      </c>
      <c r="D4143" s="4" t="s">
        <v>867</v>
      </c>
      <c r="E4143" s="4" t="s">
        <v>868</v>
      </c>
      <c r="F4143" s="4" t="s">
        <v>122</v>
      </c>
      <c r="G4143" s="4" t="s">
        <v>123</v>
      </c>
      <c r="H4143" s="11">
        <v>234</v>
      </c>
      <c r="I4143" s="12"/>
      <c r="J4143" s="11">
        <v>699</v>
      </c>
      <c r="K4143" s="12"/>
      <c r="L4143" s="12"/>
      <c r="M4143" s="12"/>
      <c r="N4143" s="12"/>
      <c r="O4143" s="12"/>
      <c r="P4143" s="11">
        <v>683</v>
      </c>
      <c r="Q4143" s="11">
        <v>236</v>
      </c>
      <c r="R4143" s="12"/>
      <c r="S4143" s="12"/>
      <c r="T4143" s="10">
        <v>1852</v>
      </c>
    </row>
    <row r="4144" spans="1:20" ht="15.75" thickBot="1" x14ac:dyDescent="0.3">
      <c r="A4144" s="4" t="s">
        <v>866</v>
      </c>
      <c r="B4144" s="4" t="s">
        <v>162</v>
      </c>
      <c r="C4144" s="4" t="s">
        <v>163</v>
      </c>
      <c r="D4144" s="4" t="s">
        <v>867</v>
      </c>
      <c r="E4144" s="4" t="s">
        <v>868</v>
      </c>
      <c r="F4144" s="4" t="s">
        <v>44</v>
      </c>
      <c r="G4144" s="4" t="s">
        <v>45</v>
      </c>
      <c r="H4144" s="9">
        <v>1802.5</v>
      </c>
      <c r="I4144" s="9">
        <v>-1250</v>
      </c>
      <c r="J4144" s="8"/>
      <c r="K4144" s="9">
        <v>1200</v>
      </c>
      <c r="L4144" s="13">
        <v>0</v>
      </c>
      <c r="M4144" s="8"/>
      <c r="N4144" s="8"/>
      <c r="O4144" s="8"/>
      <c r="P4144" s="8"/>
      <c r="Q4144" s="8"/>
      <c r="R4144" s="8"/>
      <c r="S4144" s="8"/>
      <c r="T4144" s="10">
        <v>1752.5</v>
      </c>
    </row>
    <row r="4145" spans="1:20" ht="15.75" thickBot="1" x14ac:dyDescent="0.3">
      <c r="A4145" s="4" t="s">
        <v>866</v>
      </c>
      <c r="B4145" s="4" t="s">
        <v>162</v>
      </c>
      <c r="C4145" s="4" t="s">
        <v>163</v>
      </c>
      <c r="D4145" s="4" t="s">
        <v>867</v>
      </c>
      <c r="E4145" s="4" t="s">
        <v>868</v>
      </c>
      <c r="F4145" s="4" t="s">
        <v>207</v>
      </c>
      <c r="G4145" s="4" t="s">
        <v>208</v>
      </c>
      <c r="H4145" s="11">
        <v>98.38</v>
      </c>
      <c r="I4145" s="11">
        <v>165.23</v>
      </c>
      <c r="J4145" s="11">
        <v>481.93</v>
      </c>
      <c r="K4145" s="11">
        <v>259.75</v>
      </c>
      <c r="L4145" s="11">
        <v>71.5</v>
      </c>
      <c r="M4145" s="11">
        <v>1349.04</v>
      </c>
      <c r="N4145" s="12"/>
      <c r="O4145" s="11">
        <v>11.75</v>
      </c>
      <c r="P4145" s="12"/>
      <c r="Q4145" s="11">
        <v>394.62</v>
      </c>
      <c r="R4145" s="11">
        <v>250.5</v>
      </c>
      <c r="S4145" s="11">
        <v>543.23</v>
      </c>
      <c r="T4145" s="10">
        <v>3625.93</v>
      </c>
    </row>
    <row r="4146" spans="1:20" ht="15.75" thickBot="1" x14ac:dyDescent="0.3">
      <c r="A4146" s="4" t="s">
        <v>866</v>
      </c>
      <c r="B4146" s="4" t="s">
        <v>162</v>
      </c>
      <c r="C4146" s="4" t="s">
        <v>163</v>
      </c>
      <c r="D4146" s="4" t="s">
        <v>867</v>
      </c>
      <c r="E4146" s="4" t="s">
        <v>868</v>
      </c>
      <c r="F4146" s="4" t="s">
        <v>128</v>
      </c>
      <c r="G4146" s="4" t="s">
        <v>129</v>
      </c>
      <c r="H4146" s="8"/>
      <c r="I4146" s="8"/>
      <c r="J4146" s="8"/>
      <c r="K4146" s="9">
        <v>191.54</v>
      </c>
      <c r="L4146" s="8"/>
      <c r="M4146" s="8"/>
      <c r="N4146" s="13">
        <v>0</v>
      </c>
      <c r="O4146" s="8"/>
      <c r="P4146" s="9">
        <v>-242.18</v>
      </c>
      <c r="Q4146" s="8"/>
      <c r="R4146" s="8"/>
      <c r="S4146" s="9">
        <v>4</v>
      </c>
      <c r="T4146" s="10">
        <v>-46.64</v>
      </c>
    </row>
    <row r="4147" spans="1:20" ht="15.75" thickBot="1" x14ac:dyDescent="0.3">
      <c r="A4147" s="4" t="s">
        <v>866</v>
      </c>
      <c r="B4147" s="4" t="s">
        <v>162</v>
      </c>
      <c r="C4147" s="4" t="s">
        <v>163</v>
      </c>
      <c r="D4147" s="4" t="s">
        <v>867</v>
      </c>
      <c r="E4147" s="4" t="s">
        <v>868</v>
      </c>
      <c r="F4147" s="4" t="s">
        <v>213</v>
      </c>
      <c r="G4147" s="4" t="s">
        <v>214</v>
      </c>
      <c r="H4147" s="12"/>
      <c r="I4147" s="12"/>
      <c r="J4147" s="12"/>
      <c r="K4147" s="12"/>
      <c r="L4147" s="12"/>
      <c r="M4147" s="12"/>
      <c r="N4147" s="12"/>
      <c r="O4147" s="11">
        <v>1099</v>
      </c>
      <c r="P4147" s="12"/>
      <c r="Q4147" s="12"/>
      <c r="R4147" s="12"/>
      <c r="S4147" s="12"/>
      <c r="T4147" s="10">
        <v>1099</v>
      </c>
    </row>
    <row r="4148" spans="1:20" ht="15.75" thickBot="1" x14ac:dyDescent="0.3">
      <c r="A4148" s="4" t="s">
        <v>866</v>
      </c>
      <c r="B4148" s="4" t="s">
        <v>162</v>
      </c>
      <c r="C4148" s="4" t="s">
        <v>163</v>
      </c>
      <c r="D4148" s="4" t="s">
        <v>867</v>
      </c>
      <c r="E4148" s="4" t="s">
        <v>868</v>
      </c>
      <c r="F4148" s="4" t="s">
        <v>71</v>
      </c>
      <c r="G4148" s="4" t="s">
        <v>72</v>
      </c>
      <c r="H4148" s="8"/>
      <c r="I4148" s="9">
        <v>46.77</v>
      </c>
      <c r="J4148" s="8"/>
      <c r="K4148" s="8"/>
      <c r="L4148" s="8"/>
      <c r="M4148" s="8"/>
      <c r="N4148" s="9">
        <v>17.71</v>
      </c>
      <c r="O4148" s="8"/>
      <c r="P4148" s="8"/>
      <c r="Q4148" s="8"/>
      <c r="R4148" s="8"/>
      <c r="S4148" s="8"/>
      <c r="T4148" s="10">
        <v>64.48</v>
      </c>
    </row>
    <row r="4149" spans="1:20" ht="15.75" thickBot="1" x14ac:dyDescent="0.3">
      <c r="A4149" s="4" t="s">
        <v>866</v>
      </c>
      <c r="B4149" s="4" t="s">
        <v>162</v>
      </c>
      <c r="C4149" s="4" t="s">
        <v>163</v>
      </c>
      <c r="D4149" s="4" t="s">
        <v>867</v>
      </c>
      <c r="E4149" s="4" t="s">
        <v>868</v>
      </c>
      <c r="F4149" s="4" t="s">
        <v>98</v>
      </c>
      <c r="G4149" s="4" t="s">
        <v>99</v>
      </c>
      <c r="H4149" s="12"/>
      <c r="I4149" s="11">
        <v>158.85</v>
      </c>
      <c r="J4149" s="12"/>
      <c r="K4149" s="11">
        <v>734.36</v>
      </c>
      <c r="L4149" s="11">
        <v>24.95</v>
      </c>
      <c r="M4149" s="11">
        <v>891.01</v>
      </c>
      <c r="N4149" s="11">
        <v>85.81</v>
      </c>
      <c r="O4149" s="11">
        <v>132.85</v>
      </c>
      <c r="P4149" s="11">
        <v>40.869999999999997</v>
      </c>
      <c r="Q4149" s="12"/>
      <c r="R4149" s="11">
        <v>37.97</v>
      </c>
      <c r="S4149" s="11">
        <v>392.25</v>
      </c>
      <c r="T4149" s="10">
        <v>2498.92</v>
      </c>
    </row>
    <row r="4150" spans="1:20" ht="15.75" thickBot="1" x14ac:dyDescent="0.3">
      <c r="A4150" s="4" t="s">
        <v>866</v>
      </c>
      <c r="B4150" s="4" t="s">
        <v>162</v>
      </c>
      <c r="C4150" s="4" t="s">
        <v>163</v>
      </c>
      <c r="D4150" s="4" t="s">
        <v>867</v>
      </c>
      <c r="E4150" s="4" t="s">
        <v>868</v>
      </c>
      <c r="F4150" s="4" t="s">
        <v>215</v>
      </c>
      <c r="G4150" s="4" t="s">
        <v>216</v>
      </c>
      <c r="H4150" s="8"/>
      <c r="I4150" s="8"/>
      <c r="J4150" s="9">
        <v>141.91</v>
      </c>
      <c r="K4150" s="8"/>
      <c r="L4150" s="8"/>
      <c r="M4150" s="9">
        <v>174.13</v>
      </c>
      <c r="N4150" s="8"/>
      <c r="O4150" s="8"/>
      <c r="P4150" s="9">
        <v>14.95</v>
      </c>
      <c r="Q4150" s="8"/>
      <c r="R4150" s="8"/>
      <c r="S4150" s="8"/>
      <c r="T4150" s="10">
        <v>330.99</v>
      </c>
    </row>
    <row r="4151" spans="1:20" ht="15.75" thickBot="1" x14ac:dyDescent="0.3">
      <c r="A4151" s="4" t="s">
        <v>866</v>
      </c>
      <c r="B4151" s="4" t="s">
        <v>162</v>
      </c>
      <c r="C4151" s="4" t="s">
        <v>163</v>
      </c>
      <c r="D4151" s="4" t="s">
        <v>867</v>
      </c>
      <c r="E4151" s="4" t="s">
        <v>868</v>
      </c>
      <c r="F4151" s="4" t="s">
        <v>130</v>
      </c>
      <c r="G4151" s="4" t="s">
        <v>131</v>
      </c>
      <c r="H4151" s="11">
        <v>50</v>
      </c>
      <c r="I4151" s="11">
        <v>39.4</v>
      </c>
      <c r="J4151" s="12"/>
      <c r="K4151" s="11">
        <v>20.7</v>
      </c>
      <c r="L4151" s="12"/>
      <c r="M4151" s="12"/>
      <c r="N4151" s="11">
        <v>43.14</v>
      </c>
      <c r="O4151" s="11">
        <v>30.16</v>
      </c>
      <c r="P4151" s="12"/>
      <c r="Q4151" s="12"/>
      <c r="R4151" s="12"/>
      <c r="S4151" s="11">
        <v>304.62</v>
      </c>
      <c r="T4151" s="10">
        <v>488.02</v>
      </c>
    </row>
    <row r="4152" spans="1:20" ht="15.75" thickBot="1" x14ac:dyDescent="0.3">
      <c r="A4152" s="4" t="s">
        <v>866</v>
      </c>
      <c r="B4152" s="4" t="s">
        <v>162</v>
      </c>
      <c r="C4152" s="4" t="s">
        <v>163</v>
      </c>
      <c r="D4152" s="4" t="s">
        <v>867</v>
      </c>
      <c r="E4152" s="4" t="s">
        <v>868</v>
      </c>
      <c r="F4152" s="4" t="s">
        <v>132</v>
      </c>
      <c r="G4152" s="4" t="s">
        <v>133</v>
      </c>
      <c r="H4152" s="9">
        <v>757.3</v>
      </c>
      <c r="I4152" s="9">
        <v>3016.13</v>
      </c>
      <c r="J4152" s="9">
        <v>2242.77</v>
      </c>
      <c r="K4152" s="9">
        <v>644.5</v>
      </c>
      <c r="L4152" s="9">
        <v>856.57</v>
      </c>
      <c r="M4152" s="9">
        <v>1270.8599999999999</v>
      </c>
      <c r="N4152" s="9">
        <v>248.47</v>
      </c>
      <c r="O4152" s="9">
        <v>1539.55</v>
      </c>
      <c r="P4152" s="9">
        <v>259.37</v>
      </c>
      <c r="Q4152" s="9">
        <v>187.94</v>
      </c>
      <c r="R4152" s="9">
        <v>140.63</v>
      </c>
      <c r="S4152" s="9">
        <v>1164.05</v>
      </c>
      <c r="T4152" s="10">
        <v>12328.14</v>
      </c>
    </row>
    <row r="4153" spans="1:20" ht="15.75" thickBot="1" x14ac:dyDescent="0.3">
      <c r="A4153" s="4" t="s">
        <v>866</v>
      </c>
      <c r="B4153" s="4" t="s">
        <v>162</v>
      </c>
      <c r="C4153" s="4" t="s">
        <v>163</v>
      </c>
      <c r="D4153" s="4" t="s">
        <v>867</v>
      </c>
      <c r="E4153" s="4" t="s">
        <v>868</v>
      </c>
      <c r="F4153" s="4" t="s">
        <v>136</v>
      </c>
      <c r="G4153" s="4" t="s">
        <v>137</v>
      </c>
      <c r="H4153" s="11">
        <v>20</v>
      </c>
      <c r="I4153" s="11">
        <v>53</v>
      </c>
      <c r="J4153" s="11">
        <v>27</v>
      </c>
      <c r="K4153" s="11">
        <v>23</v>
      </c>
      <c r="L4153" s="11">
        <v>16</v>
      </c>
      <c r="M4153" s="11">
        <v>33.799999999999997</v>
      </c>
      <c r="N4153" s="11">
        <v>27</v>
      </c>
      <c r="O4153" s="11">
        <v>4</v>
      </c>
      <c r="P4153" s="11">
        <v>8</v>
      </c>
      <c r="Q4153" s="11">
        <v>61.5</v>
      </c>
      <c r="R4153" s="11">
        <v>65.099999999999994</v>
      </c>
      <c r="S4153" s="11">
        <v>24</v>
      </c>
      <c r="T4153" s="10">
        <v>362.4</v>
      </c>
    </row>
    <row r="4154" spans="1:20" ht="15.75" thickBot="1" x14ac:dyDescent="0.3">
      <c r="A4154" s="4" t="s">
        <v>866</v>
      </c>
      <c r="B4154" s="4" t="s">
        <v>162</v>
      </c>
      <c r="C4154" s="4" t="s">
        <v>163</v>
      </c>
      <c r="D4154" s="4" t="s">
        <v>867</v>
      </c>
      <c r="E4154" s="4" t="s">
        <v>868</v>
      </c>
      <c r="F4154" s="4" t="s">
        <v>138</v>
      </c>
      <c r="G4154" s="4" t="s">
        <v>139</v>
      </c>
      <c r="H4154" s="8"/>
      <c r="I4154" s="8"/>
      <c r="J4154" s="9">
        <v>252</v>
      </c>
      <c r="K4154" s="9">
        <v>231</v>
      </c>
      <c r="L4154" s="9">
        <v>209.99</v>
      </c>
      <c r="M4154" s="8"/>
      <c r="N4154" s="8"/>
      <c r="O4154" s="8"/>
      <c r="P4154" s="8"/>
      <c r="Q4154" s="8"/>
      <c r="R4154" s="8"/>
      <c r="S4154" s="8"/>
      <c r="T4154" s="10">
        <v>692.99</v>
      </c>
    </row>
    <row r="4155" spans="1:20" ht="15.75" thickBot="1" x14ac:dyDescent="0.3">
      <c r="A4155" s="4" t="s">
        <v>866</v>
      </c>
      <c r="B4155" s="4" t="s">
        <v>162</v>
      </c>
      <c r="C4155" s="4" t="s">
        <v>163</v>
      </c>
      <c r="D4155" s="4" t="s">
        <v>867</v>
      </c>
      <c r="E4155" s="4" t="s">
        <v>868</v>
      </c>
      <c r="F4155" s="4" t="s">
        <v>187</v>
      </c>
      <c r="G4155" s="4" t="s">
        <v>188</v>
      </c>
      <c r="H4155" s="12"/>
      <c r="I4155" s="11">
        <v>2886</v>
      </c>
      <c r="J4155" s="11">
        <v>379.42</v>
      </c>
      <c r="K4155" s="12"/>
      <c r="L4155" s="11">
        <v>626</v>
      </c>
      <c r="M4155" s="12"/>
      <c r="N4155" s="11">
        <v>1269</v>
      </c>
      <c r="O4155" s="12"/>
      <c r="P4155" s="11">
        <v>960</v>
      </c>
      <c r="Q4155" s="12"/>
      <c r="R4155" s="12"/>
      <c r="S4155" s="11">
        <v>181.6</v>
      </c>
      <c r="T4155" s="10">
        <v>6302.02</v>
      </c>
    </row>
    <row r="4156" spans="1:20" ht="15.75" thickBot="1" x14ac:dyDescent="0.3">
      <c r="A4156" s="4" t="s">
        <v>866</v>
      </c>
      <c r="B4156" s="4" t="s">
        <v>162</v>
      </c>
      <c r="C4156" s="4" t="s">
        <v>163</v>
      </c>
      <c r="D4156" s="4" t="s">
        <v>867</v>
      </c>
      <c r="E4156" s="4" t="s">
        <v>868</v>
      </c>
      <c r="F4156" s="4" t="s">
        <v>140</v>
      </c>
      <c r="G4156" s="4" t="s">
        <v>141</v>
      </c>
      <c r="H4156" s="9">
        <v>784.31</v>
      </c>
      <c r="I4156" s="9">
        <v>557.17999999999995</v>
      </c>
      <c r="J4156" s="9">
        <v>235.73</v>
      </c>
      <c r="K4156" s="9">
        <v>728.62</v>
      </c>
      <c r="L4156" s="9">
        <v>514.32000000000005</v>
      </c>
      <c r="M4156" s="9">
        <v>664.33</v>
      </c>
      <c r="N4156" s="9">
        <v>578.61</v>
      </c>
      <c r="O4156" s="9">
        <v>544.30999999999995</v>
      </c>
      <c r="P4156" s="9">
        <v>428.6</v>
      </c>
      <c r="Q4156" s="9">
        <v>492.89</v>
      </c>
      <c r="R4156" s="9">
        <v>607.5</v>
      </c>
      <c r="S4156" s="9">
        <v>337.5</v>
      </c>
      <c r="T4156" s="10">
        <v>6473.9</v>
      </c>
    </row>
    <row r="4157" spans="1:20" ht="15.75" thickBot="1" x14ac:dyDescent="0.3">
      <c r="A4157" s="4" t="s">
        <v>866</v>
      </c>
      <c r="B4157" s="4" t="s">
        <v>162</v>
      </c>
      <c r="C4157" s="4" t="s">
        <v>163</v>
      </c>
      <c r="D4157" s="4" t="s">
        <v>867</v>
      </c>
      <c r="E4157" s="4" t="s">
        <v>868</v>
      </c>
      <c r="F4157" s="4" t="s">
        <v>241</v>
      </c>
      <c r="G4157" s="4" t="s">
        <v>242</v>
      </c>
      <c r="H4157" s="12"/>
      <c r="I4157" s="12"/>
      <c r="J4157" s="12"/>
      <c r="K4157" s="12"/>
      <c r="L4157" s="12"/>
      <c r="M4157" s="12"/>
      <c r="N4157" s="12"/>
      <c r="O4157" s="12"/>
      <c r="P4157" s="12"/>
      <c r="Q4157" s="11">
        <v>576.95000000000005</v>
      </c>
      <c r="R4157" s="12"/>
      <c r="S4157" s="12"/>
      <c r="T4157" s="10">
        <v>576.95000000000005</v>
      </c>
    </row>
    <row r="4158" spans="1:20" ht="15.75" thickBot="1" x14ac:dyDescent="0.3">
      <c r="A4158" s="4" t="s">
        <v>866</v>
      </c>
      <c r="B4158" s="4" t="s">
        <v>162</v>
      </c>
      <c r="C4158" s="4" t="s">
        <v>163</v>
      </c>
      <c r="D4158" s="4" t="s">
        <v>867</v>
      </c>
      <c r="E4158" s="4" t="s">
        <v>868</v>
      </c>
      <c r="F4158" s="4" t="s">
        <v>30</v>
      </c>
      <c r="G4158" s="4" t="s">
        <v>31</v>
      </c>
      <c r="H4158" s="8"/>
      <c r="I4158" s="9">
        <v>2640</v>
      </c>
      <c r="J4158" s="8"/>
      <c r="K4158" s="9">
        <v>50</v>
      </c>
      <c r="L4158" s="8"/>
      <c r="M4158" s="8"/>
      <c r="N4158" s="9">
        <v>5</v>
      </c>
      <c r="O4158" s="8"/>
      <c r="P4158" s="9">
        <v>610</v>
      </c>
      <c r="Q4158" s="8"/>
      <c r="R4158" s="8"/>
      <c r="S4158" s="8"/>
      <c r="T4158" s="10">
        <v>3305</v>
      </c>
    </row>
    <row r="4159" spans="1:20" ht="15.75" thickBot="1" x14ac:dyDescent="0.3">
      <c r="A4159" s="4" t="s">
        <v>866</v>
      </c>
      <c r="B4159" s="4" t="s">
        <v>162</v>
      </c>
      <c r="C4159" s="4" t="s">
        <v>163</v>
      </c>
      <c r="D4159" s="4" t="s">
        <v>867</v>
      </c>
      <c r="E4159" s="4" t="s">
        <v>868</v>
      </c>
      <c r="F4159" s="4" t="s">
        <v>239</v>
      </c>
      <c r="G4159" s="4" t="s">
        <v>240</v>
      </c>
      <c r="H4159" s="11">
        <v>64.64</v>
      </c>
      <c r="I4159" s="12"/>
      <c r="J4159" s="11">
        <v>144.93</v>
      </c>
      <c r="K4159" s="11">
        <v>97.97</v>
      </c>
      <c r="L4159" s="11">
        <v>110.2</v>
      </c>
      <c r="M4159" s="11">
        <v>43.4</v>
      </c>
      <c r="N4159" s="12"/>
      <c r="O4159" s="12"/>
      <c r="P4159" s="11">
        <v>228.47</v>
      </c>
      <c r="Q4159" s="11">
        <v>399.99</v>
      </c>
      <c r="R4159" s="12"/>
      <c r="S4159" s="11">
        <v>79.97</v>
      </c>
      <c r="T4159" s="10">
        <v>1169.57</v>
      </c>
    </row>
    <row r="4160" spans="1:20" ht="15.75" thickBot="1" x14ac:dyDescent="0.3">
      <c r="A4160" s="4" t="s">
        <v>866</v>
      </c>
      <c r="B4160" s="4" t="s">
        <v>162</v>
      </c>
      <c r="C4160" s="4" t="s">
        <v>163</v>
      </c>
      <c r="D4160" s="4" t="s">
        <v>867</v>
      </c>
      <c r="E4160" s="4" t="s">
        <v>868</v>
      </c>
      <c r="F4160" s="4" t="s">
        <v>144</v>
      </c>
      <c r="G4160" s="4" t="s">
        <v>145</v>
      </c>
      <c r="H4160" s="9">
        <v>775.31</v>
      </c>
      <c r="I4160" s="9">
        <v>1200.3800000000001</v>
      </c>
      <c r="J4160" s="9">
        <v>1174.1500000000001</v>
      </c>
      <c r="K4160" s="9">
        <v>1666.18</v>
      </c>
      <c r="L4160" s="9">
        <v>626.66999999999996</v>
      </c>
      <c r="M4160" s="9">
        <v>319.89</v>
      </c>
      <c r="N4160" s="9">
        <v>335.3</v>
      </c>
      <c r="O4160" s="9">
        <v>539.37</v>
      </c>
      <c r="P4160" s="9">
        <v>360.4</v>
      </c>
      <c r="Q4160" s="9">
        <v>430.33</v>
      </c>
      <c r="R4160" s="9">
        <v>484.38</v>
      </c>
      <c r="S4160" s="9">
        <v>804.14</v>
      </c>
      <c r="T4160" s="10">
        <v>8716.5</v>
      </c>
    </row>
    <row r="4161" spans="1:20" ht="15.75" thickBot="1" x14ac:dyDescent="0.3">
      <c r="A4161" s="4" t="s">
        <v>866</v>
      </c>
      <c r="B4161" s="4" t="s">
        <v>162</v>
      </c>
      <c r="C4161" s="4" t="s">
        <v>163</v>
      </c>
      <c r="D4161" s="4" t="s">
        <v>867</v>
      </c>
      <c r="E4161" s="4" t="s">
        <v>868</v>
      </c>
      <c r="F4161" s="4" t="s">
        <v>217</v>
      </c>
      <c r="G4161" s="4" t="s">
        <v>218</v>
      </c>
      <c r="H4161" s="11">
        <v>81.599999999999994</v>
      </c>
      <c r="I4161" s="12"/>
      <c r="J4161" s="12"/>
      <c r="K4161" s="12"/>
      <c r="L4161" s="12"/>
      <c r="M4161" s="12"/>
      <c r="N4161" s="12"/>
      <c r="O4161" s="12"/>
      <c r="P4161" s="11">
        <v>271.89</v>
      </c>
      <c r="Q4161" s="12"/>
      <c r="R4161" s="12"/>
      <c r="S4161" s="11">
        <v>9.8000000000000007</v>
      </c>
      <c r="T4161" s="10">
        <v>363.29</v>
      </c>
    </row>
    <row r="4162" spans="1:20" ht="15.75" thickBot="1" x14ac:dyDescent="0.3">
      <c r="A4162" s="4" t="s">
        <v>866</v>
      </c>
      <c r="B4162" s="4" t="s">
        <v>162</v>
      </c>
      <c r="C4162" s="4" t="s">
        <v>163</v>
      </c>
      <c r="D4162" s="4" t="s">
        <v>867</v>
      </c>
      <c r="E4162" s="4" t="s">
        <v>868</v>
      </c>
      <c r="F4162" s="4" t="s">
        <v>146</v>
      </c>
      <c r="G4162" s="4" t="s">
        <v>147</v>
      </c>
      <c r="H4162" s="9">
        <v>1354.06</v>
      </c>
      <c r="I4162" s="9">
        <v>1007.25</v>
      </c>
      <c r="J4162" s="9">
        <v>545</v>
      </c>
      <c r="K4162" s="8"/>
      <c r="L4162" s="9">
        <v>3395.4</v>
      </c>
      <c r="M4162" s="8"/>
      <c r="N4162" s="8"/>
      <c r="O4162" s="8"/>
      <c r="P4162" s="8"/>
      <c r="Q4162" s="9">
        <v>573.1</v>
      </c>
      <c r="R4162" s="9">
        <v>459.5</v>
      </c>
      <c r="S4162" s="8"/>
      <c r="T4162" s="10">
        <v>7334.31</v>
      </c>
    </row>
    <row r="4163" spans="1:20" ht="15.75" thickBot="1" x14ac:dyDescent="0.3">
      <c r="A4163" s="4" t="s">
        <v>866</v>
      </c>
      <c r="B4163" s="4" t="s">
        <v>162</v>
      </c>
      <c r="C4163" s="4" t="s">
        <v>163</v>
      </c>
      <c r="D4163" s="4" t="s">
        <v>867</v>
      </c>
      <c r="E4163" s="4" t="s">
        <v>868</v>
      </c>
      <c r="F4163" s="4" t="s">
        <v>148</v>
      </c>
      <c r="G4163" s="4" t="s">
        <v>149</v>
      </c>
      <c r="H4163" s="11">
        <v>90.91</v>
      </c>
      <c r="I4163" s="11">
        <v>32.5</v>
      </c>
      <c r="J4163" s="12"/>
      <c r="K4163" s="12"/>
      <c r="L4163" s="11">
        <v>673.29</v>
      </c>
      <c r="M4163" s="11">
        <v>13.32</v>
      </c>
      <c r="N4163" s="11">
        <v>576.29</v>
      </c>
      <c r="O4163" s="11">
        <v>1175.4000000000001</v>
      </c>
      <c r="P4163" s="11">
        <v>238.42</v>
      </c>
      <c r="Q4163" s="12"/>
      <c r="R4163" s="12"/>
      <c r="S4163" s="11">
        <v>41.55</v>
      </c>
      <c r="T4163" s="10">
        <v>2841.68</v>
      </c>
    </row>
    <row r="4164" spans="1:20" ht="15.75" thickBot="1" x14ac:dyDescent="0.3">
      <c r="A4164" s="4" t="s">
        <v>866</v>
      </c>
      <c r="B4164" s="4" t="s">
        <v>162</v>
      </c>
      <c r="C4164" s="4" t="s">
        <v>163</v>
      </c>
      <c r="D4164" s="4" t="s">
        <v>867</v>
      </c>
      <c r="E4164" s="4" t="s">
        <v>868</v>
      </c>
      <c r="F4164" s="4" t="s">
        <v>152</v>
      </c>
      <c r="G4164" s="4" t="s">
        <v>153</v>
      </c>
      <c r="H4164" s="8"/>
      <c r="I4164" s="8"/>
      <c r="J4164" s="8"/>
      <c r="K4164" s="8"/>
      <c r="L4164" s="8"/>
      <c r="M4164" s="8"/>
      <c r="N4164" s="9">
        <v>24.2</v>
      </c>
      <c r="O4164" s="9">
        <v>68.709999999999994</v>
      </c>
      <c r="P4164" s="8"/>
      <c r="Q4164" s="8"/>
      <c r="R4164" s="8"/>
      <c r="S4164" s="8"/>
      <c r="T4164" s="10">
        <v>92.91</v>
      </c>
    </row>
    <row r="4165" spans="1:20" ht="15.75" thickBot="1" x14ac:dyDescent="0.3">
      <c r="A4165" s="4" t="s">
        <v>866</v>
      </c>
      <c r="B4165" s="4" t="s">
        <v>162</v>
      </c>
      <c r="C4165" s="4" t="s">
        <v>163</v>
      </c>
      <c r="D4165" s="4" t="s">
        <v>867</v>
      </c>
      <c r="E4165" s="4" t="s">
        <v>868</v>
      </c>
      <c r="F4165" s="4" t="s">
        <v>56</v>
      </c>
      <c r="G4165" s="4" t="s">
        <v>57</v>
      </c>
      <c r="H4165" s="11">
        <v>10715.73</v>
      </c>
      <c r="I4165" s="11">
        <v>8119.14</v>
      </c>
      <c r="J4165" s="11">
        <v>9566.01</v>
      </c>
      <c r="K4165" s="11">
        <v>11211.4</v>
      </c>
      <c r="L4165" s="11">
        <v>3582.27</v>
      </c>
      <c r="M4165" s="11">
        <v>3092.8</v>
      </c>
      <c r="N4165" s="11">
        <v>2233.54</v>
      </c>
      <c r="O4165" s="11">
        <v>2899.5</v>
      </c>
      <c r="P4165" s="11">
        <v>2654.43</v>
      </c>
      <c r="Q4165" s="11">
        <v>2800.33</v>
      </c>
      <c r="R4165" s="11">
        <v>10816.06</v>
      </c>
      <c r="S4165" s="11">
        <v>9677.56</v>
      </c>
      <c r="T4165" s="10">
        <v>77368.77</v>
      </c>
    </row>
    <row r="4166" spans="1:20" ht="15.75" thickBot="1" x14ac:dyDescent="0.3">
      <c r="A4166" s="4" t="s">
        <v>866</v>
      </c>
      <c r="B4166" s="4" t="s">
        <v>162</v>
      </c>
      <c r="C4166" s="4" t="s">
        <v>163</v>
      </c>
      <c r="D4166" s="4" t="s">
        <v>867</v>
      </c>
      <c r="E4166" s="4" t="s">
        <v>868</v>
      </c>
      <c r="F4166" s="4" t="s">
        <v>68</v>
      </c>
      <c r="G4166" s="4" t="s">
        <v>69</v>
      </c>
      <c r="H4166" s="9">
        <v>459.48</v>
      </c>
      <c r="I4166" s="9">
        <v>76.58</v>
      </c>
      <c r="J4166" s="9">
        <v>1148.7</v>
      </c>
      <c r="K4166" s="9">
        <v>478.63</v>
      </c>
      <c r="L4166" s="9">
        <v>440.34</v>
      </c>
      <c r="M4166" s="9">
        <v>1167.8599999999999</v>
      </c>
      <c r="N4166" s="9">
        <v>221.08</v>
      </c>
      <c r="O4166" s="9">
        <v>38.29</v>
      </c>
      <c r="P4166" s="9">
        <v>306.32</v>
      </c>
      <c r="Q4166" s="8"/>
      <c r="R4166" s="9">
        <v>1148.7</v>
      </c>
      <c r="S4166" s="9">
        <v>1021.12</v>
      </c>
      <c r="T4166" s="10">
        <v>6507.1</v>
      </c>
    </row>
    <row r="4167" spans="1:20" ht="15.75" thickBot="1" x14ac:dyDescent="0.3">
      <c r="A4167" s="4" t="s">
        <v>866</v>
      </c>
      <c r="B4167" s="4" t="s">
        <v>162</v>
      </c>
      <c r="C4167" s="4" t="s">
        <v>163</v>
      </c>
      <c r="D4167" s="4" t="s">
        <v>867</v>
      </c>
      <c r="E4167" s="4" t="s">
        <v>868</v>
      </c>
      <c r="F4167" s="4" t="s">
        <v>166</v>
      </c>
      <c r="G4167" s="4" t="s">
        <v>167</v>
      </c>
      <c r="H4167" s="11">
        <v>-11725.8</v>
      </c>
      <c r="I4167" s="11">
        <v>-7733.28</v>
      </c>
      <c r="J4167" s="11">
        <v>-8538.18</v>
      </c>
      <c r="K4167" s="11">
        <v>-8219.17</v>
      </c>
      <c r="L4167" s="11">
        <v>-15835.25</v>
      </c>
      <c r="M4167" s="11">
        <v>-13650.45</v>
      </c>
      <c r="N4167" s="11">
        <v>-10489.19</v>
      </c>
      <c r="O4167" s="11">
        <v>-7725.62</v>
      </c>
      <c r="P4167" s="11">
        <v>-4140.78</v>
      </c>
      <c r="Q4167" s="11">
        <v>-9012.2800000000007</v>
      </c>
      <c r="R4167" s="11">
        <v>-4774.07</v>
      </c>
      <c r="S4167" s="11">
        <v>-2776.76</v>
      </c>
      <c r="T4167" s="10">
        <v>-104620.83</v>
      </c>
    </row>
    <row r="4168" spans="1:20" ht="15.75" thickBot="1" x14ac:dyDescent="0.3">
      <c r="A4168" s="4" t="s">
        <v>866</v>
      </c>
      <c r="B4168" s="4" t="s">
        <v>162</v>
      </c>
      <c r="C4168" s="4" t="s">
        <v>163</v>
      </c>
      <c r="D4168" s="4" t="s">
        <v>867</v>
      </c>
      <c r="E4168" s="4" t="s">
        <v>868</v>
      </c>
      <c r="F4168" s="4" t="s">
        <v>104</v>
      </c>
      <c r="G4168" s="4" t="s">
        <v>105</v>
      </c>
      <c r="H4168" s="9">
        <v>-686.9</v>
      </c>
      <c r="I4168" s="9">
        <v>-2339.89</v>
      </c>
      <c r="J4168" s="9">
        <v>-153.16999999999999</v>
      </c>
      <c r="K4168" s="9">
        <v>-4646.0200000000004</v>
      </c>
      <c r="L4168" s="9">
        <v>-3913.92</v>
      </c>
      <c r="M4168" s="9">
        <v>-2246.4299999999998</v>
      </c>
      <c r="N4168" s="9">
        <v>-612.67999999999995</v>
      </c>
      <c r="O4168" s="9">
        <v>-587.14</v>
      </c>
      <c r="P4168" s="9">
        <v>-255.28</v>
      </c>
      <c r="Q4168" s="9">
        <v>-714.79</v>
      </c>
      <c r="R4168" s="9">
        <v>-2118.8000000000002</v>
      </c>
      <c r="S4168" s="8"/>
      <c r="T4168" s="10">
        <v>-18275.02</v>
      </c>
    </row>
    <row r="4169" spans="1:20" ht="15.75" thickBot="1" x14ac:dyDescent="0.3">
      <c r="A4169" s="4" t="s">
        <v>866</v>
      </c>
      <c r="B4169" s="4" t="s">
        <v>162</v>
      </c>
      <c r="C4169" s="4" t="s">
        <v>163</v>
      </c>
      <c r="D4169" s="4" t="s">
        <v>867</v>
      </c>
      <c r="E4169" s="4" t="s">
        <v>868</v>
      </c>
      <c r="F4169" s="4" t="s">
        <v>106</v>
      </c>
      <c r="G4169" s="4" t="s">
        <v>107</v>
      </c>
      <c r="H4169" s="11">
        <v>-78197.08</v>
      </c>
      <c r="I4169" s="11">
        <v>-81891.009999999995</v>
      </c>
      <c r="J4169" s="11">
        <v>-83352.08</v>
      </c>
      <c r="K4169" s="11">
        <v>-90437.25</v>
      </c>
      <c r="L4169" s="11">
        <v>-112206.89</v>
      </c>
      <c r="M4169" s="11">
        <v>-103934.98</v>
      </c>
      <c r="N4169" s="11">
        <v>-62568.72</v>
      </c>
      <c r="O4169" s="11">
        <v>-67362.559999999998</v>
      </c>
      <c r="P4169" s="11">
        <v>-69805.539999999994</v>
      </c>
      <c r="Q4169" s="11">
        <v>-73545.490000000005</v>
      </c>
      <c r="R4169" s="11">
        <v>-109047.48</v>
      </c>
      <c r="S4169" s="11">
        <v>-71399.22</v>
      </c>
      <c r="T4169" s="10">
        <v>-1003748.3</v>
      </c>
    </row>
    <row r="4170" spans="1:20" ht="15.75" thickBot="1" x14ac:dyDescent="0.3">
      <c r="A4170" s="4" t="s">
        <v>866</v>
      </c>
      <c r="B4170" s="4" t="s">
        <v>162</v>
      </c>
      <c r="C4170" s="4" t="s">
        <v>163</v>
      </c>
      <c r="D4170" s="4" t="s">
        <v>867</v>
      </c>
      <c r="E4170" s="4" t="s">
        <v>868</v>
      </c>
      <c r="F4170" s="4" t="s">
        <v>108</v>
      </c>
      <c r="G4170" s="4" t="s">
        <v>109</v>
      </c>
      <c r="H4170" s="9">
        <v>-12497.77</v>
      </c>
      <c r="I4170" s="9">
        <v>-12070.19</v>
      </c>
      <c r="J4170" s="9">
        <v>-9546.57</v>
      </c>
      <c r="K4170" s="9">
        <v>-15025.69</v>
      </c>
      <c r="L4170" s="9">
        <v>-17390.32</v>
      </c>
      <c r="M4170" s="9">
        <v>-15917.52</v>
      </c>
      <c r="N4170" s="9">
        <v>-10505.62</v>
      </c>
      <c r="O4170" s="9">
        <v>-8996.66</v>
      </c>
      <c r="P4170" s="9">
        <v>-10803.28</v>
      </c>
      <c r="Q4170" s="9">
        <v>-12660.01</v>
      </c>
      <c r="R4170" s="9">
        <v>-16429.73</v>
      </c>
      <c r="S4170" s="9">
        <v>-7213.65</v>
      </c>
      <c r="T4170" s="10">
        <v>-149057.01</v>
      </c>
    </row>
    <row r="4171" spans="1:20" ht="15.75" thickBot="1" x14ac:dyDescent="0.3">
      <c r="A4171" s="4" t="s">
        <v>866</v>
      </c>
      <c r="B4171" s="4" t="s">
        <v>162</v>
      </c>
      <c r="C4171" s="4" t="s">
        <v>163</v>
      </c>
      <c r="D4171" s="4" t="s">
        <v>877</v>
      </c>
      <c r="E4171" s="4" t="s">
        <v>878</v>
      </c>
      <c r="F4171" s="4" t="s">
        <v>61</v>
      </c>
      <c r="G4171" s="4" t="s">
        <v>62</v>
      </c>
      <c r="H4171" s="12"/>
      <c r="I4171" s="11">
        <v>-145</v>
      </c>
      <c r="J4171" s="11">
        <v>1340</v>
      </c>
      <c r="K4171" s="12"/>
      <c r="L4171" s="12"/>
      <c r="M4171" s="12"/>
      <c r="N4171" s="12"/>
      <c r="O4171" s="12"/>
      <c r="P4171" s="12"/>
      <c r="Q4171" s="12"/>
      <c r="R4171" s="12"/>
      <c r="S4171" s="12"/>
      <c r="T4171" s="10">
        <v>1195</v>
      </c>
    </row>
    <row r="4172" spans="1:20" ht="15.75" thickBot="1" x14ac:dyDescent="0.3">
      <c r="A4172" s="4" t="s">
        <v>866</v>
      </c>
      <c r="B4172" s="4" t="s">
        <v>162</v>
      </c>
      <c r="C4172" s="4" t="s">
        <v>163</v>
      </c>
      <c r="D4172" s="4" t="s">
        <v>877</v>
      </c>
      <c r="E4172" s="4" t="s">
        <v>878</v>
      </c>
      <c r="F4172" s="4" t="s">
        <v>120</v>
      </c>
      <c r="G4172" s="4" t="s">
        <v>121</v>
      </c>
      <c r="H4172" s="8"/>
      <c r="I4172" s="8"/>
      <c r="J4172" s="8"/>
      <c r="K4172" s="8"/>
      <c r="L4172" s="8"/>
      <c r="M4172" s="8"/>
      <c r="N4172" s="8"/>
      <c r="O4172" s="8"/>
      <c r="P4172" s="9">
        <v>51.56</v>
      </c>
      <c r="Q4172" s="9">
        <v>367.88</v>
      </c>
      <c r="R4172" s="8"/>
      <c r="S4172" s="9">
        <v>51.56</v>
      </c>
      <c r="T4172" s="10">
        <v>471</v>
      </c>
    </row>
    <row r="4173" spans="1:20" ht="15.75" thickBot="1" x14ac:dyDescent="0.3">
      <c r="A4173" s="4" t="s">
        <v>866</v>
      </c>
      <c r="B4173" s="4" t="s">
        <v>162</v>
      </c>
      <c r="C4173" s="4" t="s">
        <v>163</v>
      </c>
      <c r="D4173" s="4" t="s">
        <v>877</v>
      </c>
      <c r="E4173" s="4" t="s">
        <v>878</v>
      </c>
      <c r="F4173" s="4" t="s">
        <v>213</v>
      </c>
      <c r="G4173" s="4" t="s">
        <v>214</v>
      </c>
      <c r="H4173" s="12"/>
      <c r="I4173" s="12"/>
      <c r="J4173" s="12"/>
      <c r="K4173" s="12"/>
      <c r="L4173" s="12"/>
      <c r="M4173" s="12"/>
      <c r="N4173" s="12"/>
      <c r="O4173" s="12"/>
      <c r="P4173" s="12"/>
      <c r="Q4173" s="12"/>
      <c r="R4173" s="11">
        <v>401.86</v>
      </c>
      <c r="S4173" s="11">
        <v>368.02</v>
      </c>
      <c r="T4173" s="10">
        <v>769.88</v>
      </c>
    </row>
    <row r="4174" spans="1:20" ht="15.75" thickBot="1" x14ac:dyDescent="0.3">
      <c r="A4174" s="4" t="s">
        <v>866</v>
      </c>
      <c r="B4174" s="4" t="s">
        <v>162</v>
      </c>
      <c r="C4174" s="4" t="s">
        <v>163</v>
      </c>
      <c r="D4174" s="4" t="s">
        <v>877</v>
      </c>
      <c r="E4174" s="4" t="s">
        <v>878</v>
      </c>
      <c r="F4174" s="4" t="s">
        <v>342</v>
      </c>
      <c r="G4174" s="4" t="s">
        <v>343</v>
      </c>
      <c r="H4174" s="9">
        <v>34147.839999999997</v>
      </c>
      <c r="I4174" s="9">
        <v>62577.89</v>
      </c>
      <c r="J4174" s="9">
        <v>58927.85</v>
      </c>
      <c r="K4174" s="9">
        <v>59488.1</v>
      </c>
      <c r="L4174" s="9">
        <v>64469.32</v>
      </c>
      <c r="M4174" s="9">
        <v>67688.89</v>
      </c>
      <c r="N4174" s="9">
        <v>65696.320000000007</v>
      </c>
      <c r="O4174" s="9">
        <v>67642.94</v>
      </c>
      <c r="P4174" s="9">
        <v>68284.88</v>
      </c>
      <c r="Q4174" s="9">
        <v>68955.149999999994</v>
      </c>
      <c r="R4174" s="9">
        <v>71917.34</v>
      </c>
      <c r="S4174" s="9">
        <v>72037.77</v>
      </c>
      <c r="T4174" s="10">
        <v>761834.29</v>
      </c>
    </row>
    <row r="4175" spans="1:20" ht="15.75" thickBot="1" x14ac:dyDescent="0.3">
      <c r="A4175" s="4" t="s">
        <v>866</v>
      </c>
      <c r="B4175" s="4" t="s">
        <v>162</v>
      </c>
      <c r="C4175" s="4" t="s">
        <v>163</v>
      </c>
      <c r="D4175" s="4" t="s">
        <v>881</v>
      </c>
      <c r="E4175" s="4" t="s">
        <v>882</v>
      </c>
      <c r="F4175" s="4" t="s">
        <v>71</v>
      </c>
      <c r="G4175" s="4" t="s">
        <v>72</v>
      </c>
      <c r="H4175" s="11">
        <v>19.899999999999999</v>
      </c>
      <c r="I4175" s="12"/>
      <c r="J4175" s="12"/>
      <c r="K4175" s="12"/>
      <c r="L4175" s="12"/>
      <c r="M4175" s="12"/>
      <c r="N4175" s="12"/>
      <c r="O4175" s="12"/>
      <c r="P4175" s="12"/>
      <c r="Q4175" s="12"/>
      <c r="R4175" s="12"/>
      <c r="S4175" s="12"/>
      <c r="T4175" s="10">
        <v>19.899999999999999</v>
      </c>
    </row>
    <row r="4176" spans="1:20" ht="15.75" thickBot="1" x14ac:dyDescent="0.3">
      <c r="A4176" s="4" t="s">
        <v>866</v>
      </c>
      <c r="B4176" s="4" t="s">
        <v>162</v>
      </c>
      <c r="C4176" s="4" t="s">
        <v>163</v>
      </c>
      <c r="D4176" s="4" t="s">
        <v>883</v>
      </c>
      <c r="E4176" s="4" t="s">
        <v>884</v>
      </c>
      <c r="F4176" s="4" t="s">
        <v>110</v>
      </c>
      <c r="G4176" s="4" t="s">
        <v>111</v>
      </c>
      <c r="H4176" s="9">
        <v>8749.99</v>
      </c>
      <c r="I4176" s="9">
        <v>9166.66</v>
      </c>
      <c r="J4176" s="9">
        <v>9291.66</v>
      </c>
      <c r="K4176" s="9">
        <v>9291.66</v>
      </c>
      <c r="L4176" s="9">
        <v>8130.2</v>
      </c>
      <c r="M4176" s="9">
        <v>8827.08</v>
      </c>
      <c r="N4176" s="9">
        <v>8471.86</v>
      </c>
      <c r="O4176" s="9">
        <v>18004.38</v>
      </c>
      <c r="P4176" s="9">
        <v>22794.53</v>
      </c>
      <c r="Q4176" s="9">
        <v>26342.16</v>
      </c>
      <c r="R4176" s="9">
        <v>22127.64</v>
      </c>
      <c r="S4176" s="9">
        <v>23024.14</v>
      </c>
      <c r="T4176" s="10">
        <v>174221.96</v>
      </c>
    </row>
    <row r="4177" spans="1:20" ht="15.75" thickBot="1" x14ac:dyDescent="0.3">
      <c r="A4177" s="4" t="s">
        <v>866</v>
      </c>
      <c r="B4177" s="4" t="s">
        <v>162</v>
      </c>
      <c r="C4177" s="4" t="s">
        <v>163</v>
      </c>
      <c r="D4177" s="4" t="s">
        <v>883</v>
      </c>
      <c r="E4177" s="4" t="s">
        <v>884</v>
      </c>
      <c r="F4177" s="4" t="s">
        <v>88</v>
      </c>
      <c r="G4177" s="4" t="s">
        <v>89</v>
      </c>
      <c r="H4177" s="11">
        <v>1234.76</v>
      </c>
      <c r="I4177" s="11">
        <v>1234.76</v>
      </c>
      <c r="J4177" s="11">
        <v>1251.58</v>
      </c>
      <c r="K4177" s="11">
        <v>1251.58</v>
      </c>
      <c r="L4177" s="11">
        <v>1251.58</v>
      </c>
      <c r="M4177" s="11">
        <v>1251.58</v>
      </c>
      <c r="N4177" s="11">
        <v>1266.32</v>
      </c>
      <c r="O4177" s="11">
        <v>2479.4499999999998</v>
      </c>
      <c r="P4177" s="11">
        <v>3656.8</v>
      </c>
      <c r="Q4177" s="11">
        <v>3656.8</v>
      </c>
      <c r="R4177" s="11">
        <v>3656.78</v>
      </c>
      <c r="S4177" s="11">
        <v>3656.78</v>
      </c>
      <c r="T4177" s="10">
        <v>25848.77</v>
      </c>
    </row>
    <row r="4178" spans="1:20" ht="15.75" thickBot="1" x14ac:dyDescent="0.3">
      <c r="A4178" s="4" t="s">
        <v>866</v>
      </c>
      <c r="B4178" s="4" t="s">
        <v>162</v>
      </c>
      <c r="C4178" s="4" t="s">
        <v>163</v>
      </c>
      <c r="D4178" s="4" t="s">
        <v>883</v>
      </c>
      <c r="E4178" s="4" t="s">
        <v>884</v>
      </c>
      <c r="F4178" s="4" t="s">
        <v>90</v>
      </c>
      <c r="G4178" s="4" t="s">
        <v>91</v>
      </c>
      <c r="H4178" s="9">
        <v>4796.92</v>
      </c>
      <c r="I4178" s="9">
        <v>4796.92</v>
      </c>
      <c r="J4178" s="9">
        <v>4862.32</v>
      </c>
      <c r="K4178" s="9">
        <v>4862.32</v>
      </c>
      <c r="L4178" s="9">
        <v>4862.33</v>
      </c>
      <c r="M4178" s="9">
        <v>4862.32</v>
      </c>
      <c r="N4178" s="9">
        <v>4919.5600000000004</v>
      </c>
      <c r="O4178" s="9">
        <v>9632.4599999999991</v>
      </c>
      <c r="P4178" s="9">
        <v>14206.37</v>
      </c>
      <c r="Q4178" s="9">
        <v>14206.36</v>
      </c>
      <c r="R4178" s="9">
        <v>14206.37</v>
      </c>
      <c r="S4178" s="9">
        <v>14206.36</v>
      </c>
      <c r="T4178" s="10">
        <v>100420.61</v>
      </c>
    </row>
    <row r="4179" spans="1:20" ht="15.75" thickBot="1" x14ac:dyDescent="0.3">
      <c r="A4179" s="4" t="s">
        <v>866</v>
      </c>
      <c r="B4179" s="4" t="s">
        <v>162</v>
      </c>
      <c r="C4179" s="4" t="s">
        <v>163</v>
      </c>
      <c r="D4179" s="4" t="s">
        <v>883</v>
      </c>
      <c r="E4179" s="4" t="s">
        <v>884</v>
      </c>
      <c r="F4179" s="4" t="s">
        <v>84</v>
      </c>
      <c r="G4179" s="4" t="s">
        <v>85</v>
      </c>
      <c r="H4179" s="11">
        <v>35.18</v>
      </c>
      <c r="I4179" s="11">
        <v>47.15</v>
      </c>
      <c r="J4179" s="11">
        <v>43.44</v>
      </c>
      <c r="K4179" s="11">
        <v>22.22</v>
      </c>
      <c r="L4179" s="11">
        <v>21.03</v>
      </c>
      <c r="M4179" s="11">
        <v>6.35</v>
      </c>
      <c r="N4179" s="11">
        <v>6.35</v>
      </c>
      <c r="O4179" s="11">
        <v>6.35</v>
      </c>
      <c r="P4179" s="11">
        <v>6.35</v>
      </c>
      <c r="Q4179" s="11">
        <v>6.35</v>
      </c>
      <c r="R4179" s="11">
        <v>9.52</v>
      </c>
      <c r="S4179" s="11">
        <v>3.27</v>
      </c>
      <c r="T4179" s="10">
        <v>213.56</v>
      </c>
    </row>
    <row r="4180" spans="1:20" ht="15.75" thickBot="1" x14ac:dyDescent="0.3">
      <c r="A4180" s="4" t="s">
        <v>866</v>
      </c>
      <c r="B4180" s="4" t="s">
        <v>162</v>
      </c>
      <c r="C4180" s="4" t="s">
        <v>163</v>
      </c>
      <c r="D4180" s="4" t="s">
        <v>883</v>
      </c>
      <c r="E4180" s="4" t="s">
        <v>884</v>
      </c>
      <c r="F4180" s="4" t="s">
        <v>56</v>
      </c>
      <c r="G4180" s="4" t="s">
        <v>57</v>
      </c>
      <c r="H4180" s="9">
        <v>3427.24</v>
      </c>
      <c r="I4180" s="9">
        <v>4521.04</v>
      </c>
      <c r="J4180" s="9">
        <v>4231.1000000000004</v>
      </c>
      <c r="K4180" s="9">
        <v>2164.96</v>
      </c>
      <c r="L4180" s="9">
        <v>2048.98</v>
      </c>
      <c r="M4180" s="9">
        <v>618.55999999999995</v>
      </c>
      <c r="N4180" s="9">
        <v>618.55999999999995</v>
      </c>
      <c r="O4180" s="9">
        <v>618.55999999999995</v>
      </c>
      <c r="P4180" s="9">
        <v>618.55999999999995</v>
      </c>
      <c r="Q4180" s="9">
        <v>618.55999999999995</v>
      </c>
      <c r="R4180" s="9">
        <v>927.84</v>
      </c>
      <c r="S4180" s="9">
        <v>318.48</v>
      </c>
      <c r="T4180" s="10">
        <v>20732.439999999999</v>
      </c>
    </row>
    <row r="4181" spans="1:20" ht="15.75" thickBot="1" x14ac:dyDescent="0.3">
      <c r="A4181" s="4" t="s">
        <v>866</v>
      </c>
      <c r="B4181" s="4" t="s">
        <v>162</v>
      </c>
      <c r="C4181" s="4" t="s">
        <v>163</v>
      </c>
      <c r="D4181" s="4" t="s">
        <v>883</v>
      </c>
      <c r="E4181" s="4" t="s">
        <v>884</v>
      </c>
      <c r="F4181" s="4" t="s">
        <v>68</v>
      </c>
      <c r="G4181" s="4" t="s">
        <v>69</v>
      </c>
      <c r="H4181" s="12"/>
      <c r="I4181" s="11">
        <v>72.25</v>
      </c>
      <c r="J4181" s="12"/>
      <c r="K4181" s="12"/>
      <c r="L4181" s="12"/>
      <c r="M4181" s="12"/>
      <c r="N4181" s="12"/>
      <c r="O4181" s="12"/>
      <c r="P4181" s="12"/>
      <c r="Q4181" s="12"/>
      <c r="R4181" s="12"/>
      <c r="S4181" s="12"/>
      <c r="T4181" s="10">
        <v>72.25</v>
      </c>
    </row>
    <row r="4182" spans="1:20" ht="15.75" thickBot="1" x14ac:dyDescent="0.3">
      <c r="A4182" s="4" t="s">
        <v>866</v>
      </c>
      <c r="B4182" s="4" t="s">
        <v>162</v>
      </c>
      <c r="C4182" s="4" t="s">
        <v>163</v>
      </c>
      <c r="D4182" s="4" t="s">
        <v>883</v>
      </c>
      <c r="E4182" s="4" t="s">
        <v>884</v>
      </c>
      <c r="F4182" s="4" t="s">
        <v>166</v>
      </c>
      <c r="G4182" s="4" t="s">
        <v>167</v>
      </c>
      <c r="H4182" s="9">
        <v>-758.4</v>
      </c>
      <c r="I4182" s="9">
        <v>-284.39999999999998</v>
      </c>
      <c r="J4182" s="9">
        <v>-389.72</v>
      </c>
      <c r="K4182" s="9">
        <v>-1558.88</v>
      </c>
      <c r="L4182" s="9">
        <v>-1705.03</v>
      </c>
      <c r="M4182" s="9">
        <v>-828.17</v>
      </c>
      <c r="N4182" s="9">
        <v>-1169.17</v>
      </c>
      <c r="O4182" s="9">
        <v>-1753.75</v>
      </c>
      <c r="P4182" s="9">
        <v>-6672.68</v>
      </c>
      <c r="Q4182" s="9">
        <v>-9326.98</v>
      </c>
      <c r="R4182" s="9">
        <v>-9520.1200000000008</v>
      </c>
      <c r="S4182" s="9">
        <v>-7428.95</v>
      </c>
      <c r="T4182" s="10">
        <v>-41396.25</v>
      </c>
    </row>
    <row r="4183" spans="1:20" ht="23.25" thickBot="1" x14ac:dyDescent="0.3">
      <c r="A4183" s="4" t="s">
        <v>866</v>
      </c>
      <c r="B4183" s="4" t="s">
        <v>162</v>
      </c>
      <c r="C4183" s="4" t="s">
        <v>163</v>
      </c>
      <c r="D4183" s="4" t="s">
        <v>885</v>
      </c>
      <c r="E4183" s="4" t="s">
        <v>886</v>
      </c>
      <c r="F4183" s="4" t="s">
        <v>110</v>
      </c>
      <c r="G4183" s="4" t="s">
        <v>111</v>
      </c>
      <c r="H4183" s="11">
        <v>9075.1200000000008</v>
      </c>
      <c r="I4183" s="11">
        <v>10416.66</v>
      </c>
      <c r="J4183" s="11">
        <v>6787.87</v>
      </c>
      <c r="K4183" s="11">
        <v>10666.66</v>
      </c>
      <c r="L4183" s="11">
        <v>10222.219999999999</v>
      </c>
      <c r="M4183" s="11">
        <v>10666.66</v>
      </c>
      <c r="N4183" s="11">
        <v>8088.88</v>
      </c>
      <c r="O4183" s="11">
        <v>10666.66</v>
      </c>
      <c r="P4183" s="11">
        <v>9600</v>
      </c>
      <c r="Q4183" s="11">
        <v>10666.66</v>
      </c>
      <c r="R4183" s="11">
        <v>9696.9599999999991</v>
      </c>
      <c r="S4183" s="11">
        <v>8727.27</v>
      </c>
      <c r="T4183" s="10">
        <v>115281.62</v>
      </c>
    </row>
    <row r="4184" spans="1:20" ht="23.25" thickBot="1" x14ac:dyDescent="0.3">
      <c r="A4184" s="4" t="s">
        <v>866</v>
      </c>
      <c r="B4184" s="4" t="s">
        <v>162</v>
      </c>
      <c r="C4184" s="4" t="s">
        <v>163</v>
      </c>
      <c r="D4184" s="4" t="s">
        <v>885</v>
      </c>
      <c r="E4184" s="4" t="s">
        <v>886</v>
      </c>
      <c r="F4184" s="4" t="s">
        <v>88</v>
      </c>
      <c r="G4184" s="4" t="s">
        <v>89</v>
      </c>
      <c r="H4184" s="9">
        <v>1403.11</v>
      </c>
      <c r="I4184" s="9">
        <v>1403.12</v>
      </c>
      <c r="J4184" s="9">
        <v>1436.81</v>
      </c>
      <c r="K4184" s="9">
        <v>1436.8</v>
      </c>
      <c r="L4184" s="9">
        <v>1436.8</v>
      </c>
      <c r="M4184" s="9">
        <v>1436.8</v>
      </c>
      <c r="N4184" s="9">
        <v>1436.8</v>
      </c>
      <c r="O4184" s="9">
        <v>1436.8</v>
      </c>
      <c r="P4184" s="9">
        <v>1436.8</v>
      </c>
      <c r="Q4184" s="9">
        <v>1436.8</v>
      </c>
      <c r="R4184" s="9">
        <v>1436.8</v>
      </c>
      <c r="S4184" s="9">
        <v>1436.8</v>
      </c>
      <c r="T4184" s="10">
        <v>17174.240000000002</v>
      </c>
    </row>
    <row r="4185" spans="1:20" ht="23.25" thickBot="1" x14ac:dyDescent="0.3">
      <c r="A4185" s="4" t="s">
        <v>866</v>
      </c>
      <c r="B4185" s="4" t="s">
        <v>162</v>
      </c>
      <c r="C4185" s="4" t="s">
        <v>163</v>
      </c>
      <c r="D4185" s="4" t="s">
        <v>885</v>
      </c>
      <c r="E4185" s="4" t="s">
        <v>886</v>
      </c>
      <c r="F4185" s="4" t="s">
        <v>90</v>
      </c>
      <c r="G4185" s="4" t="s">
        <v>91</v>
      </c>
      <c r="H4185" s="11">
        <v>5451.05</v>
      </c>
      <c r="I4185" s="11">
        <v>5451.04</v>
      </c>
      <c r="J4185" s="11">
        <v>5581.85</v>
      </c>
      <c r="K4185" s="11">
        <v>5581.86</v>
      </c>
      <c r="L4185" s="11">
        <v>5581.86</v>
      </c>
      <c r="M4185" s="11">
        <v>5581.86</v>
      </c>
      <c r="N4185" s="11">
        <v>5581.84</v>
      </c>
      <c r="O4185" s="11">
        <v>5581.86</v>
      </c>
      <c r="P4185" s="11">
        <v>5581.86</v>
      </c>
      <c r="Q4185" s="11">
        <v>5581.86</v>
      </c>
      <c r="R4185" s="11">
        <v>5581.86</v>
      </c>
      <c r="S4185" s="11">
        <v>5581.86</v>
      </c>
      <c r="T4185" s="10">
        <v>66720.66</v>
      </c>
    </row>
    <row r="4186" spans="1:20" ht="23.25" thickBot="1" x14ac:dyDescent="0.3">
      <c r="A4186" s="4" t="s">
        <v>866</v>
      </c>
      <c r="B4186" s="4" t="s">
        <v>162</v>
      </c>
      <c r="C4186" s="4" t="s">
        <v>163</v>
      </c>
      <c r="D4186" s="4" t="s">
        <v>885</v>
      </c>
      <c r="E4186" s="4" t="s">
        <v>886</v>
      </c>
      <c r="F4186" s="4" t="s">
        <v>314</v>
      </c>
      <c r="G4186" s="4" t="s">
        <v>315</v>
      </c>
      <c r="H4186" s="8"/>
      <c r="I4186" s="8"/>
      <c r="J4186" s="8"/>
      <c r="K4186" s="8"/>
      <c r="L4186" s="8"/>
      <c r="M4186" s="8"/>
      <c r="N4186" s="8"/>
      <c r="O4186" s="8"/>
      <c r="P4186" s="9">
        <v>5367.82</v>
      </c>
      <c r="Q4186" s="8"/>
      <c r="R4186" s="8"/>
      <c r="S4186" s="8"/>
      <c r="T4186" s="10">
        <v>5367.82</v>
      </c>
    </row>
    <row r="4187" spans="1:20" ht="23.25" thickBot="1" x14ac:dyDescent="0.3">
      <c r="A4187" s="4" t="s">
        <v>866</v>
      </c>
      <c r="B4187" s="4" t="s">
        <v>162</v>
      </c>
      <c r="C4187" s="4" t="s">
        <v>163</v>
      </c>
      <c r="D4187" s="4" t="s">
        <v>885</v>
      </c>
      <c r="E4187" s="4" t="s">
        <v>886</v>
      </c>
      <c r="F4187" s="4" t="s">
        <v>166</v>
      </c>
      <c r="G4187" s="4" t="s">
        <v>167</v>
      </c>
      <c r="H4187" s="11">
        <v>-1874.16</v>
      </c>
      <c r="I4187" s="11">
        <v>-1717.98</v>
      </c>
      <c r="J4187" s="11">
        <v>-965.34</v>
      </c>
      <c r="K4187" s="11">
        <v>-3217.8</v>
      </c>
      <c r="L4187" s="11">
        <v>-3056.91</v>
      </c>
      <c r="M4187" s="11">
        <v>-2681.5</v>
      </c>
      <c r="N4187" s="11">
        <v>-965.34</v>
      </c>
      <c r="O4187" s="11">
        <v>-429.04</v>
      </c>
      <c r="P4187" s="11">
        <v>-268.14999999999998</v>
      </c>
      <c r="Q4187" s="11">
        <v>-1608.9</v>
      </c>
      <c r="R4187" s="11">
        <v>-858.08</v>
      </c>
      <c r="S4187" s="12"/>
      <c r="T4187" s="10">
        <v>-17643.2</v>
      </c>
    </row>
    <row r="4188" spans="1:20" ht="15.75" thickBot="1" x14ac:dyDescent="0.3">
      <c r="A4188" s="4" t="s">
        <v>866</v>
      </c>
      <c r="B4188" s="4" t="s">
        <v>162</v>
      </c>
      <c r="C4188" s="4" t="s">
        <v>163</v>
      </c>
      <c r="D4188" s="4" t="s">
        <v>887</v>
      </c>
      <c r="E4188" s="4" t="s">
        <v>888</v>
      </c>
      <c r="F4188" s="4" t="s">
        <v>102</v>
      </c>
      <c r="G4188" s="4" t="s">
        <v>103</v>
      </c>
      <c r="H4188" s="9">
        <v>3058.83</v>
      </c>
      <c r="I4188" s="9">
        <v>3058.83</v>
      </c>
      <c r="J4188" s="9">
        <v>3058.83</v>
      </c>
      <c r="K4188" s="9">
        <v>3058.83</v>
      </c>
      <c r="L4188" s="9">
        <v>3058.83</v>
      </c>
      <c r="M4188" s="9">
        <v>3058.83</v>
      </c>
      <c r="N4188" s="9">
        <v>3058.83</v>
      </c>
      <c r="O4188" s="9">
        <v>3058.83</v>
      </c>
      <c r="P4188" s="9">
        <v>3058.83</v>
      </c>
      <c r="Q4188" s="9">
        <v>3058.83</v>
      </c>
      <c r="R4188" s="9">
        <v>3058.83</v>
      </c>
      <c r="S4188" s="9">
        <v>3058.83</v>
      </c>
      <c r="T4188" s="10">
        <v>36705.96</v>
      </c>
    </row>
    <row r="4189" spans="1:20" ht="15.75" thickBot="1" x14ac:dyDescent="0.3">
      <c r="A4189" s="4" t="s">
        <v>866</v>
      </c>
      <c r="B4189" s="4" t="s">
        <v>162</v>
      </c>
      <c r="C4189" s="4" t="s">
        <v>163</v>
      </c>
      <c r="D4189" s="4" t="s">
        <v>889</v>
      </c>
      <c r="E4189" s="4" t="s">
        <v>890</v>
      </c>
      <c r="F4189" s="4" t="s">
        <v>213</v>
      </c>
      <c r="G4189" s="4" t="s">
        <v>214</v>
      </c>
      <c r="H4189" s="12"/>
      <c r="I4189" s="12"/>
      <c r="J4189" s="12"/>
      <c r="K4189" s="12"/>
      <c r="L4189" s="11">
        <v>104.85</v>
      </c>
      <c r="M4189" s="12"/>
      <c r="N4189" s="12"/>
      <c r="O4189" s="12"/>
      <c r="P4189" s="12"/>
      <c r="Q4189" s="12"/>
      <c r="R4189" s="12"/>
      <c r="S4189" s="12"/>
      <c r="T4189" s="10">
        <v>104.85</v>
      </c>
    </row>
    <row r="4190" spans="1:20" ht="15.75" thickBot="1" x14ac:dyDescent="0.3">
      <c r="A4190" s="4" t="s">
        <v>866</v>
      </c>
      <c r="B4190" s="4" t="s">
        <v>162</v>
      </c>
      <c r="C4190" s="4" t="s">
        <v>163</v>
      </c>
      <c r="D4190" s="4" t="s">
        <v>875</v>
      </c>
      <c r="E4190" s="4" t="s">
        <v>876</v>
      </c>
      <c r="F4190" s="4" t="s">
        <v>118</v>
      </c>
      <c r="G4190" s="4" t="s">
        <v>119</v>
      </c>
      <c r="H4190" s="8"/>
      <c r="I4190" s="8"/>
      <c r="J4190" s="8"/>
      <c r="K4190" s="9">
        <v>269</v>
      </c>
      <c r="L4190" s="8"/>
      <c r="M4190" s="8"/>
      <c r="N4190" s="8"/>
      <c r="O4190" s="8"/>
      <c r="P4190" s="8"/>
      <c r="Q4190" s="8"/>
      <c r="R4190" s="8"/>
      <c r="S4190" s="8"/>
      <c r="T4190" s="10">
        <v>269</v>
      </c>
    </row>
    <row r="4191" spans="1:20" ht="15.75" thickBot="1" x14ac:dyDescent="0.3">
      <c r="A4191" s="4" t="s">
        <v>866</v>
      </c>
      <c r="B4191" s="4" t="s">
        <v>162</v>
      </c>
      <c r="C4191" s="4" t="s">
        <v>163</v>
      </c>
      <c r="D4191" s="4" t="s">
        <v>875</v>
      </c>
      <c r="E4191" s="4" t="s">
        <v>876</v>
      </c>
      <c r="F4191" s="4" t="s">
        <v>61</v>
      </c>
      <c r="G4191" s="4" t="s">
        <v>62</v>
      </c>
      <c r="H4191" s="11">
        <v>251.5</v>
      </c>
      <c r="I4191" s="11">
        <v>443.97</v>
      </c>
      <c r="J4191" s="11">
        <v>31.21</v>
      </c>
      <c r="K4191" s="11">
        <v>1024.06</v>
      </c>
      <c r="L4191" s="11">
        <v>926.49</v>
      </c>
      <c r="M4191" s="11">
        <v>941.12</v>
      </c>
      <c r="N4191" s="11">
        <v>3104.4</v>
      </c>
      <c r="O4191" s="11">
        <v>2121.61</v>
      </c>
      <c r="P4191" s="11">
        <v>2303.14</v>
      </c>
      <c r="Q4191" s="11">
        <v>2310.5500000000002</v>
      </c>
      <c r="R4191" s="11">
        <v>595.02</v>
      </c>
      <c r="S4191" s="11">
        <v>182.9</v>
      </c>
      <c r="T4191" s="10">
        <v>14235.97</v>
      </c>
    </row>
    <row r="4192" spans="1:20" ht="15.75" thickBot="1" x14ac:dyDescent="0.3">
      <c r="A4192" s="4" t="s">
        <v>866</v>
      </c>
      <c r="B4192" s="4" t="s">
        <v>162</v>
      </c>
      <c r="C4192" s="4" t="s">
        <v>163</v>
      </c>
      <c r="D4192" s="4" t="s">
        <v>875</v>
      </c>
      <c r="E4192" s="4" t="s">
        <v>876</v>
      </c>
      <c r="F4192" s="4" t="s">
        <v>94</v>
      </c>
      <c r="G4192" s="4" t="s">
        <v>95</v>
      </c>
      <c r="H4192" s="8"/>
      <c r="I4192" s="8"/>
      <c r="J4192" s="8"/>
      <c r="K4192" s="8"/>
      <c r="L4192" s="8"/>
      <c r="M4192" s="9">
        <v>268.64999999999998</v>
      </c>
      <c r="N4192" s="9">
        <v>80.8</v>
      </c>
      <c r="O4192" s="8"/>
      <c r="P4192" s="8"/>
      <c r="Q4192" s="9">
        <v>90.24</v>
      </c>
      <c r="R4192" s="9">
        <v>1.6</v>
      </c>
      <c r="S4192" s="9">
        <v>19.97</v>
      </c>
      <c r="T4192" s="10">
        <v>461.26</v>
      </c>
    </row>
    <row r="4193" spans="1:20" ht="15.75" thickBot="1" x14ac:dyDescent="0.3">
      <c r="A4193" s="4" t="s">
        <v>866</v>
      </c>
      <c r="B4193" s="4" t="s">
        <v>162</v>
      </c>
      <c r="C4193" s="4" t="s">
        <v>163</v>
      </c>
      <c r="D4193" s="4" t="s">
        <v>875</v>
      </c>
      <c r="E4193" s="4" t="s">
        <v>876</v>
      </c>
      <c r="F4193" s="4" t="s">
        <v>84</v>
      </c>
      <c r="G4193" s="4" t="s">
        <v>85</v>
      </c>
      <c r="H4193" s="12"/>
      <c r="I4193" s="12"/>
      <c r="J4193" s="12"/>
      <c r="K4193" s="11">
        <v>1565.04</v>
      </c>
      <c r="L4193" s="12"/>
      <c r="M4193" s="11">
        <v>764.9</v>
      </c>
      <c r="N4193" s="12"/>
      <c r="O4193" s="11">
        <v>239.98</v>
      </c>
      <c r="P4193" s="11">
        <v>328.37</v>
      </c>
      <c r="Q4193" s="11">
        <v>489.82</v>
      </c>
      <c r="R4193" s="11">
        <v>237.94</v>
      </c>
      <c r="S4193" s="11">
        <v>93.8</v>
      </c>
      <c r="T4193" s="10">
        <v>3719.85</v>
      </c>
    </row>
    <row r="4194" spans="1:20" ht="15.75" thickBot="1" x14ac:dyDescent="0.3">
      <c r="A4194" s="4" t="s">
        <v>866</v>
      </c>
      <c r="B4194" s="4" t="s">
        <v>162</v>
      </c>
      <c r="C4194" s="4" t="s">
        <v>163</v>
      </c>
      <c r="D4194" s="4" t="s">
        <v>875</v>
      </c>
      <c r="E4194" s="4" t="s">
        <v>876</v>
      </c>
      <c r="F4194" s="4" t="s">
        <v>26</v>
      </c>
      <c r="G4194" s="4" t="s">
        <v>27</v>
      </c>
      <c r="H4194" s="8"/>
      <c r="I4194" s="8"/>
      <c r="J4194" s="8"/>
      <c r="K4194" s="8"/>
      <c r="L4194" s="8"/>
      <c r="M4194" s="8"/>
      <c r="N4194" s="8"/>
      <c r="O4194" s="8"/>
      <c r="P4194" s="8"/>
      <c r="Q4194" s="9">
        <v>10</v>
      </c>
      <c r="R4194" s="8"/>
      <c r="S4194" s="8"/>
      <c r="T4194" s="10">
        <v>10</v>
      </c>
    </row>
    <row r="4195" spans="1:20" ht="15.75" thickBot="1" x14ac:dyDescent="0.3">
      <c r="A4195" s="4" t="s">
        <v>866</v>
      </c>
      <c r="B4195" s="4" t="s">
        <v>162</v>
      </c>
      <c r="C4195" s="4" t="s">
        <v>163</v>
      </c>
      <c r="D4195" s="4" t="s">
        <v>875</v>
      </c>
      <c r="E4195" s="4" t="s">
        <v>876</v>
      </c>
      <c r="F4195" s="4" t="s">
        <v>207</v>
      </c>
      <c r="G4195" s="4" t="s">
        <v>208</v>
      </c>
      <c r="H4195" s="11">
        <v>33.979999999999997</v>
      </c>
      <c r="I4195" s="12"/>
      <c r="J4195" s="12"/>
      <c r="K4195" s="11">
        <v>87.44</v>
      </c>
      <c r="L4195" s="12"/>
      <c r="M4195" s="12"/>
      <c r="N4195" s="12"/>
      <c r="O4195" s="12"/>
      <c r="P4195" s="12"/>
      <c r="Q4195" s="12"/>
      <c r="R4195" s="12"/>
      <c r="S4195" s="12"/>
      <c r="T4195" s="10">
        <v>121.42</v>
      </c>
    </row>
    <row r="4196" spans="1:20" ht="15.75" thickBot="1" x14ac:dyDescent="0.3">
      <c r="A4196" s="4" t="s">
        <v>866</v>
      </c>
      <c r="B4196" s="4" t="s">
        <v>162</v>
      </c>
      <c r="C4196" s="4" t="s">
        <v>163</v>
      </c>
      <c r="D4196" s="4" t="s">
        <v>875</v>
      </c>
      <c r="E4196" s="4" t="s">
        <v>876</v>
      </c>
      <c r="F4196" s="4" t="s">
        <v>96</v>
      </c>
      <c r="G4196" s="4" t="s">
        <v>97</v>
      </c>
      <c r="H4196" s="8"/>
      <c r="I4196" s="9">
        <v>420.61</v>
      </c>
      <c r="J4196" s="8"/>
      <c r="K4196" s="8"/>
      <c r="L4196" s="8"/>
      <c r="M4196" s="8"/>
      <c r="N4196" s="8"/>
      <c r="O4196" s="8"/>
      <c r="P4196" s="8"/>
      <c r="Q4196" s="8"/>
      <c r="R4196" s="8"/>
      <c r="S4196" s="8"/>
      <c r="T4196" s="10">
        <v>420.61</v>
      </c>
    </row>
    <row r="4197" spans="1:20" ht="15.75" thickBot="1" x14ac:dyDescent="0.3">
      <c r="A4197" s="4" t="s">
        <v>866</v>
      </c>
      <c r="B4197" s="4" t="s">
        <v>162</v>
      </c>
      <c r="C4197" s="4" t="s">
        <v>163</v>
      </c>
      <c r="D4197" s="4" t="s">
        <v>875</v>
      </c>
      <c r="E4197" s="4" t="s">
        <v>876</v>
      </c>
      <c r="F4197" s="4" t="s">
        <v>213</v>
      </c>
      <c r="G4197" s="4" t="s">
        <v>214</v>
      </c>
      <c r="H4197" s="11">
        <v>59267.839999999997</v>
      </c>
      <c r="I4197" s="11">
        <v>60372.639999999999</v>
      </c>
      <c r="J4197" s="11">
        <v>59325.89</v>
      </c>
      <c r="K4197" s="11">
        <v>57973.57</v>
      </c>
      <c r="L4197" s="11">
        <v>55878.73</v>
      </c>
      <c r="M4197" s="11">
        <v>60362.29</v>
      </c>
      <c r="N4197" s="11">
        <v>56952.15</v>
      </c>
      <c r="O4197" s="11">
        <v>58250.720000000001</v>
      </c>
      <c r="P4197" s="11">
        <v>56416.74</v>
      </c>
      <c r="Q4197" s="11">
        <v>57569.35</v>
      </c>
      <c r="R4197" s="11">
        <v>61958.49</v>
      </c>
      <c r="S4197" s="11">
        <v>58626.65</v>
      </c>
      <c r="T4197" s="10">
        <v>702955.06</v>
      </c>
    </row>
    <row r="4198" spans="1:20" ht="15.75" thickBot="1" x14ac:dyDescent="0.3">
      <c r="A4198" s="4" t="s">
        <v>866</v>
      </c>
      <c r="B4198" s="4" t="s">
        <v>162</v>
      </c>
      <c r="C4198" s="4" t="s">
        <v>163</v>
      </c>
      <c r="D4198" s="4" t="s">
        <v>875</v>
      </c>
      <c r="E4198" s="4" t="s">
        <v>876</v>
      </c>
      <c r="F4198" s="4" t="s">
        <v>98</v>
      </c>
      <c r="G4198" s="4" t="s">
        <v>99</v>
      </c>
      <c r="H4198" s="8"/>
      <c r="I4198" s="8"/>
      <c r="J4198" s="8"/>
      <c r="K4198" s="8"/>
      <c r="L4198" s="8"/>
      <c r="M4198" s="8"/>
      <c r="N4198" s="8"/>
      <c r="O4198" s="8"/>
      <c r="P4198" s="8"/>
      <c r="Q4198" s="9">
        <v>17.77</v>
      </c>
      <c r="R4198" s="8"/>
      <c r="S4198" s="8"/>
      <c r="T4198" s="10">
        <v>17.77</v>
      </c>
    </row>
    <row r="4199" spans="1:20" ht="15.75" thickBot="1" x14ac:dyDescent="0.3">
      <c r="A4199" s="4" t="s">
        <v>866</v>
      </c>
      <c r="B4199" s="4" t="s">
        <v>162</v>
      </c>
      <c r="C4199" s="4" t="s">
        <v>163</v>
      </c>
      <c r="D4199" s="4" t="s">
        <v>875</v>
      </c>
      <c r="E4199" s="4" t="s">
        <v>876</v>
      </c>
      <c r="F4199" s="4" t="s">
        <v>130</v>
      </c>
      <c r="G4199" s="4" t="s">
        <v>131</v>
      </c>
      <c r="H4199" s="12"/>
      <c r="I4199" s="12"/>
      <c r="J4199" s="11">
        <v>80</v>
      </c>
      <c r="K4199" s="12"/>
      <c r="L4199" s="12"/>
      <c r="M4199" s="12"/>
      <c r="N4199" s="12"/>
      <c r="O4199" s="12"/>
      <c r="P4199" s="12"/>
      <c r="Q4199" s="12"/>
      <c r="R4199" s="12"/>
      <c r="S4199" s="12"/>
      <c r="T4199" s="10">
        <v>80</v>
      </c>
    </row>
    <row r="4200" spans="1:20" ht="15.75" thickBot="1" x14ac:dyDescent="0.3">
      <c r="A4200" s="4" t="s">
        <v>866</v>
      </c>
      <c r="B4200" s="4" t="s">
        <v>162</v>
      </c>
      <c r="C4200" s="4" t="s">
        <v>163</v>
      </c>
      <c r="D4200" s="4" t="s">
        <v>875</v>
      </c>
      <c r="E4200" s="4" t="s">
        <v>876</v>
      </c>
      <c r="F4200" s="4" t="s">
        <v>132</v>
      </c>
      <c r="G4200" s="4" t="s">
        <v>133</v>
      </c>
      <c r="H4200" s="9">
        <v>356.55</v>
      </c>
      <c r="I4200" s="9">
        <v>134.86000000000001</v>
      </c>
      <c r="J4200" s="9">
        <v>79.95</v>
      </c>
      <c r="K4200" s="9">
        <v>807.11</v>
      </c>
      <c r="L4200" s="9">
        <v>277.56</v>
      </c>
      <c r="M4200" s="9">
        <v>961.65</v>
      </c>
      <c r="N4200" s="8"/>
      <c r="O4200" s="9">
        <v>2244.04</v>
      </c>
      <c r="P4200" s="9">
        <v>433.5</v>
      </c>
      <c r="Q4200" s="8"/>
      <c r="R4200" s="8"/>
      <c r="S4200" s="8"/>
      <c r="T4200" s="10">
        <v>5295.22</v>
      </c>
    </row>
    <row r="4201" spans="1:20" ht="15.75" thickBot="1" x14ac:dyDescent="0.3">
      <c r="A4201" s="4" t="s">
        <v>866</v>
      </c>
      <c r="B4201" s="4" t="s">
        <v>162</v>
      </c>
      <c r="C4201" s="4" t="s">
        <v>163</v>
      </c>
      <c r="D4201" s="4" t="s">
        <v>875</v>
      </c>
      <c r="E4201" s="4" t="s">
        <v>876</v>
      </c>
      <c r="F4201" s="4" t="s">
        <v>199</v>
      </c>
      <c r="G4201" s="4" t="s">
        <v>200</v>
      </c>
      <c r="H4201" s="12"/>
      <c r="I4201" s="12"/>
      <c r="J4201" s="12"/>
      <c r="K4201" s="12"/>
      <c r="L4201" s="12"/>
      <c r="M4201" s="12"/>
      <c r="N4201" s="12"/>
      <c r="O4201" s="11">
        <v>4.75</v>
      </c>
      <c r="P4201" s="12"/>
      <c r="Q4201" s="12"/>
      <c r="R4201" s="12"/>
      <c r="S4201" s="12"/>
      <c r="T4201" s="10">
        <v>4.75</v>
      </c>
    </row>
    <row r="4202" spans="1:20" ht="15.75" thickBot="1" x14ac:dyDescent="0.3">
      <c r="A4202" s="4" t="s">
        <v>866</v>
      </c>
      <c r="B4202" s="4" t="s">
        <v>162</v>
      </c>
      <c r="C4202" s="4" t="s">
        <v>163</v>
      </c>
      <c r="D4202" s="4" t="s">
        <v>875</v>
      </c>
      <c r="E4202" s="4" t="s">
        <v>876</v>
      </c>
      <c r="F4202" s="4" t="s">
        <v>340</v>
      </c>
      <c r="G4202" s="4" t="s">
        <v>341</v>
      </c>
      <c r="H4202" s="8"/>
      <c r="I4202" s="8"/>
      <c r="J4202" s="8"/>
      <c r="K4202" s="8"/>
      <c r="L4202" s="8"/>
      <c r="M4202" s="8"/>
      <c r="N4202" s="8"/>
      <c r="O4202" s="8"/>
      <c r="P4202" s="9">
        <v>244.98</v>
      </c>
      <c r="Q4202" s="8"/>
      <c r="R4202" s="8"/>
      <c r="S4202" s="8"/>
      <c r="T4202" s="10">
        <v>244.98</v>
      </c>
    </row>
    <row r="4203" spans="1:20" ht="15.75" thickBot="1" x14ac:dyDescent="0.3">
      <c r="A4203" s="4" t="s">
        <v>866</v>
      </c>
      <c r="B4203" s="4" t="s">
        <v>162</v>
      </c>
      <c r="C4203" s="4" t="s">
        <v>163</v>
      </c>
      <c r="D4203" s="4" t="s">
        <v>875</v>
      </c>
      <c r="E4203" s="4" t="s">
        <v>876</v>
      </c>
      <c r="F4203" s="4" t="s">
        <v>102</v>
      </c>
      <c r="G4203" s="4" t="s">
        <v>103</v>
      </c>
      <c r="H4203" s="11">
        <v>4295.6400000000003</v>
      </c>
      <c r="I4203" s="11">
        <v>-1595.92</v>
      </c>
      <c r="J4203" s="11">
        <v>5332.24</v>
      </c>
      <c r="K4203" s="11">
        <v>5527.15</v>
      </c>
      <c r="L4203" s="11">
        <v>5045.16</v>
      </c>
      <c r="M4203" s="11">
        <v>6302.95</v>
      </c>
      <c r="N4203" s="11">
        <v>6072.48</v>
      </c>
      <c r="O4203" s="11">
        <v>9976.99</v>
      </c>
      <c r="P4203" s="11">
        <v>11730.03</v>
      </c>
      <c r="Q4203" s="11">
        <v>12892.05</v>
      </c>
      <c r="R4203" s="11">
        <v>11588.26</v>
      </c>
      <c r="S4203" s="11">
        <v>8773.64</v>
      </c>
      <c r="T4203" s="10">
        <v>85940.67</v>
      </c>
    </row>
    <row r="4204" spans="1:20" ht="15.75" thickBot="1" x14ac:dyDescent="0.3">
      <c r="A4204" s="4" t="s">
        <v>866</v>
      </c>
      <c r="B4204" s="4" t="s">
        <v>162</v>
      </c>
      <c r="C4204" s="4" t="s">
        <v>163</v>
      </c>
      <c r="D4204" s="4" t="s">
        <v>875</v>
      </c>
      <c r="E4204" s="4" t="s">
        <v>876</v>
      </c>
      <c r="F4204" s="4" t="s">
        <v>187</v>
      </c>
      <c r="G4204" s="4" t="s">
        <v>188</v>
      </c>
      <c r="H4204" s="8"/>
      <c r="I4204" s="8"/>
      <c r="J4204" s="8"/>
      <c r="K4204" s="9">
        <v>59.99</v>
      </c>
      <c r="L4204" s="8"/>
      <c r="M4204" s="8"/>
      <c r="N4204" s="8"/>
      <c r="O4204" s="8"/>
      <c r="P4204" s="8"/>
      <c r="Q4204" s="8"/>
      <c r="R4204" s="8"/>
      <c r="S4204" s="8"/>
      <c r="T4204" s="10">
        <v>59.99</v>
      </c>
    </row>
    <row r="4205" spans="1:20" ht="15.75" thickBot="1" x14ac:dyDescent="0.3">
      <c r="A4205" s="4" t="s">
        <v>866</v>
      </c>
      <c r="B4205" s="4" t="s">
        <v>162</v>
      </c>
      <c r="C4205" s="4" t="s">
        <v>163</v>
      </c>
      <c r="D4205" s="4" t="s">
        <v>875</v>
      </c>
      <c r="E4205" s="4" t="s">
        <v>876</v>
      </c>
      <c r="F4205" s="4" t="s">
        <v>239</v>
      </c>
      <c r="G4205" s="4" t="s">
        <v>240</v>
      </c>
      <c r="H4205" s="11">
        <v>-44.35</v>
      </c>
      <c r="I4205" s="12"/>
      <c r="J4205" s="12"/>
      <c r="K4205" s="11">
        <v>820.8</v>
      </c>
      <c r="L4205" s="11">
        <v>48.56</v>
      </c>
      <c r="M4205" s="11">
        <v>149.94999999999999</v>
      </c>
      <c r="N4205" s="11">
        <v>732.1</v>
      </c>
      <c r="O4205" s="12"/>
      <c r="P4205" s="12"/>
      <c r="Q4205" s="12"/>
      <c r="R4205" s="12"/>
      <c r="S4205" s="12"/>
      <c r="T4205" s="10">
        <v>1707.06</v>
      </c>
    </row>
    <row r="4206" spans="1:20" ht="15.75" thickBot="1" x14ac:dyDescent="0.3">
      <c r="A4206" s="4" t="s">
        <v>866</v>
      </c>
      <c r="B4206" s="4" t="s">
        <v>162</v>
      </c>
      <c r="C4206" s="4" t="s">
        <v>163</v>
      </c>
      <c r="D4206" s="4" t="s">
        <v>875</v>
      </c>
      <c r="E4206" s="4" t="s">
        <v>876</v>
      </c>
      <c r="F4206" s="4" t="s">
        <v>144</v>
      </c>
      <c r="G4206" s="4" t="s">
        <v>145</v>
      </c>
      <c r="H4206" s="8"/>
      <c r="I4206" s="8"/>
      <c r="J4206" s="8"/>
      <c r="K4206" s="8"/>
      <c r="L4206" s="9">
        <v>93.58</v>
      </c>
      <c r="M4206" s="8"/>
      <c r="N4206" s="9">
        <v>94</v>
      </c>
      <c r="O4206" s="8"/>
      <c r="P4206" s="9">
        <v>260.45999999999998</v>
      </c>
      <c r="Q4206" s="8"/>
      <c r="R4206" s="8"/>
      <c r="S4206" s="9">
        <v>37</v>
      </c>
      <c r="T4206" s="10">
        <v>485.04</v>
      </c>
    </row>
    <row r="4207" spans="1:20" ht="15.75" thickBot="1" x14ac:dyDescent="0.3">
      <c r="A4207" s="4" t="s">
        <v>866</v>
      </c>
      <c r="B4207" s="4" t="s">
        <v>162</v>
      </c>
      <c r="C4207" s="4" t="s">
        <v>163</v>
      </c>
      <c r="D4207" s="4" t="s">
        <v>875</v>
      </c>
      <c r="E4207" s="4" t="s">
        <v>876</v>
      </c>
      <c r="F4207" s="4" t="s">
        <v>217</v>
      </c>
      <c r="G4207" s="4" t="s">
        <v>218</v>
      </c>
      <c r="H4207" s="12"/>
      <c r="I4207" s="12"/>
      <c r="J4207" s="12"/>
      <c r="K4207" s="12"/>
      <c r="L4207" s="12"/>
      <c r="M4207" s="12"/>
      <c r="N4207" s="12"/>
      <c r="O4207" s="11">
        <v>180.07</v>
      </c>
      <c r="P4207" s="12"/>
      <c r="Q4207" s="12"/>
      <c r="R4207" s="12"/>
      <c r="S4207" s="12"/>
      <c r="T4207" s="10">
        <v>180.07</v>
      </c>
    </row>
    <row r="4208" spans="1:20" ht="15.75" thickBot="1" x14ac:dyDescent="0.3">
      <c r="A4208" s="4" t="s">
        <v>866</v>
      </c>
      <c r="B4208" s="4" t="s">
        <v>162</v>
      </c>
      <c r="C4208" s="4" t="s">
        <v>163</v>
      </c>
      <c r="D4208" s="4" t="s">
        <v>875</v>
      </c>
      <c r="E4208" s="4" t="s">
        <v>876</v>
      </c>
      <c r="F4208" s="4" t="s">
        <v>148</v>
      </c>
      <c r="G4208" s="4" t="s">
        <v>149</v>
      </c>
      <c r="H4208" s="8"/>
      <c r="I4208" s="8"/>
      <c r="J4208" s="8"/>
      <c r="K4208" s="8"/>
      <c r="L4208" s="8"/>
      <c r="M4208" s="8"/>
      <c r="N4208" s="8"/>
      <c r="O4208" s="9">
        <v>1016.72</v>
      </c>
      <c r="P4208" s="8"/>
      <c r="Q4208" s="8"/>
      <c r="R4208" s="8"/>
      <c r="S4208" s="8"/>
      <c r="T4208" s="10">
        <v>1016.72</v>
      </c>
    </row>
    <row r="4209" spans="1:20" ht="15.75" thickBot="1" x14ac:dyDescent="0.3">
      <c r="A4209" s="4" t="s">
        <v>866</v>
      </c>
      <c r="B4209" s="4" t="s">
        <v>644</v>
      </c>
      <c r="C4209" s="4" t="s">
        <v>645</v>
      </c>
      <c r="D4209" s="4" t="s">
        <v>867</v>
      </c>
      <c r="E4209" s="4" t="s">
        <v>868</v>
      </c>
      <c r="F4209" s="4" t="s">
        <v>144</v>
      </c>
      <c r="G4209" s="4" t="s">
        <v>145</v>
      </c>
      <c r="H4209" s="12"/>
      <c r="I4209" s="11">
        <v>58.78</v>
      </c>
      <c r="J4209" s="12"/>
      <c r="K4209" s="12"/>
      <c r="L4209" s="12"/>
      <c r="M4209" s="12"/>
      <c r="N4209" s="12"/>
      <c r="O4209" s="12"/>
      <c r="P4209" s="12"/>
      <c r="Q4209" s="12"/>
      <c r="R4209" s="12"/>
      <c r="S4209" s="12"/>
      <c r="T4209" s="10">
        <v>58.78</v>
      </c>
    </row>
    <row r="4210" spans="1:20" ht="15.75" thickBot="1" x14ac:dyDescent="0.3">
      <c r="A4210" s="4" t="s">
        <v>866</v>
      </c>
      <c r="B4210" s="4" t="s">
        <v>644</v>
      </c>
      <c r="C4210" s="4" t="s">
        <v>645</v>
      </c>
      <c r="D4210" s="4" t="s">
        <v>867</v>
      </c>
      <c r="E4210" s="4" t="s">
        <v>868</v>
      </c>
      <c r="F4210" s="4" t="s">
        <v>146</v>
      </c>
      <c r="G4210" s="4" t="s">
        <v>147</v>
      </c>
      <c r="H4210" s="8"/>
      <c r="I4210" s="9">
        <v>2299.5</v>
      </c>
      <c r="J4210" s="8"/>
      <c r="K4210" s="8"/>
      <c r="L4210" s="8"/>
      <c r="M4210" s="8"/>
      <c r="N4210" s="8"/>
      <c r="O4210" s="8"/>
      <c r="P4210" s="8"/>
      <c r="Q4210" s="8"/>
      <c r="R4210" s="8"/>
      <c r="S4210" s="8"/>
      <c r="T4210" s="10">
        <v>2299.5</v>
      </c>
    </row>
    <row r="4211" spans="1:20" ht="15.75" thickBot="1" x14ac:dyDescent="0.3">
      <c r="A4211" s="4" t="s">
        <v>866</v>
      </c>
      <c r="B4211" s="4" t="s">
        <v>338</v>
      </c>
      <c r="C4211" s="4" t="s">
        <v>339</v>
      </c>
      <c r="D4211" s="4" t="s">
        <v>867</v>
      </c>
      <c r="E4211" s="4" t="s">
        <v>868</v>
      </c>
      <c r="F4211" s="4" t="s">
        <v>61</v>
      </c>
      <c r="G4211" s="4" t="s">
        <v>62</v>
      </c>
      <c r="H4211" s="11">
        <v>840.7</v>
      </c>
      <c r="I4211" s="11">
        <v>205.48</v>
      </c>
      <c r="J4211" s="11">
        <v>525.75</v>
      </c>
      <c r="K4211" s="11">
        <v>322.36</v>
      </c>
      <c r="L4211" s="12"/>
      <c r="M4211" s="12"/>
      <c r="N4211" s="12"/>
      <c r="O4211" s="12"/>
      <c r="P4211" s="12"/>
      <c r="Q4211" s="12"/>
      <c r="R4211" s="12"/>
      <c r="S4211" s="12"/>
      <c r="T4211" s="10">
        <v>1894.29</v>
      </c>
    </row>
    <row r="4212" spans="1:20" ht="15.75" thickBot="1" x14ac:dyDescent="0.3">
      <c r="A4212" s="4" t="s">
        <v>866</v>
      </c>
      <c r="B4212" s="4" t="s">
        <v>338</v>
      </c>
      <c r="C4212" s="4" t="s">
        <v>339</v>
      </c>
      <c r="D4212" s="4" t="s">
        <v>867</v>
      </c>
      <c r="E4212" s="4" t="s">
        <v>868</v>
      </c>
      <c r="F4212" s="4" t="s">
        <v>207</v>
      </c>
      <c r="G4212" s="4" t="s">
        <v>208</v>
      </c>
      <c r="H4212" s="8"/>
      <c r="I4212" s="8"/>
      <c r="J4212" s="8"/>
      <c r="K4212" s="8"/>
      <c r="L4212" s="8"/>
      <c r="M4212" s="8"/>
      <c r="N4212" s="8"/>
      <c r="O4212" s="8"/>
      <c r="P4212" s="8"/>
      <c r="Q4212" s="8"/>
      <c r="R4212" s="9">
        <v>37.46</v>
      </c>
      <c r="S4212" s="8"/>
      <c r="T4212" s="10">
        <v>37.46</v>
      </c>
    </row>
    <row r="4213" spans="1:20" ht="15.75" thickBot="1" x14ac:dyDescent="0.3">
      <c r="A4213" s="4" t="s">
        <v>866</v>
      </c>
      <c r="B4213" s="4" t="s">
        <v>338</v>
      </c>
      <c r="C4213" s="4" t="s">
        <v>339</v>
      </c>
      <c r="D4213" s="4" t="s">
        <v>867</v>
      </c>
      <c r="E4213" s="4" t="s">
        <v>868</v>
      </c>
      <c r="F4213" s="4" t="s">
        <v>98</v>
      </c>
      <c r="G4213" s="4" t="s">
        <v>99</v>
      </c>
      <c r="H4213" s="11">
        <v>15.5</v>
      </c>
      <c r="I4213" s="11">
        <v>699.99</v>
      </c>
      <c r="J4213" s="12"/>
      <c r="K4213" s="12"/>
      <c r="L4213" s="11">
        <v>47.1</v>
      </c>
      <c r="M4213" s="12"/>
      <c r="N4213" s="11">
        <v>47.1</v>
      </c>
      <c r="O4213" s="11">
        <v>126.91</v>
      </c>
      <c r="P4213" s="11">
        <v>91.77</v>
      </c>
      <c r="Q4213" s="11">
        <v>17.23</v>
      </c>
      <c r="R4213" s="12"/>
      <c r="S4213" s="11">
        <v>214.85</v>
      </c>
      <c r="T4213" s="10">
        <v>1260.45</v>
      </c>
    </row>
    <row r="4214" spans="1:20" ht="15.75" thickBot="1" x14ac:dyDescent="0.3">
      <c r="A4214" s="4" t="s">
        <v>866</v>
      </c>
      <c r="B4214" s="4" t="s">
        <v>338</v>
      </c>
      <c r="C4214" s="4" t="s">
        <v>339</v>
      </c>
      <c r="D4214" s="4" t="s">
        <v>867</v>
      </c>
      <c r="E4214" s="4" t="s">
        <v>868</v>
      </c>
      <c r="F4214" s="4" t="s">
        <v>130</v>
      </c>
      <c r="G4214" s="4" t="s">
        <v>131</v>
      </c>
      <c r="H4214" s="9">
        <v>280.77</v>
      </c>
      <c r="I4214" s="9">
        <v>236.84</v>
      </c>
      <c r="J4214" s="9">
        <v>824.08</v>
      </c>
      <c r="K4214" s="9">
        <v>321.06</v>
      </c>
      <c r="L4214" s="8"/>
      <c r="M4214" s="9">
        <v>412.3</v>
      </c>
      <c r="N4214" s="9">
        <v>210.96</v>
      </c>
      <c r="O4214" s="9">
        <v>454.45</v>
      </c>
      <c r="P4214" s="8"/>
      <c r="Q4214" s="9">
        <v>453.18</v>
      </c>
      <c r="R4214" s="9">
        <v>342.28</v>
      </c>
      <c r="S4214" s="8"/>
      <c r="T4214" s="10">
        <v>3535.92</v>
      </c>
    </row>
    <row r="4215" spans="1:20" ht="15.75" thickBot="1" x14ac:dyDescent="0.3">
      <c r="A4215" s="4" t="s">
        <v>866</v>
      </c>
      <c r="B4215" s="4" t="s">
        <v>338</v>
      </c>
      <c r="C4215" s="4" t="s">
        <v>339</v>
      </c>
      <c r="D4215" s="4" t="s">
        <v>867</v>
      </c>
      <c r="E4215" s="4" t="s">
        <v>868</v>
      </c>
      <c r="F4215" s="4" t="s">
        <v>132</v>
      </c>
      <c r="G4215" s="4" t="s">
        <v>133</v>
      </c>
      <c r="H4215" s="12"/>
      <c r="I4215" s="12"/>
      <c r="J4215" s="12"/>
      <c r="K4215" s="12"/>
      <c r="L4215" s="12"/>
      <c r="M4215" s="12"/>
      <c r="N4215" s="12"/>
      <c r="O4215" s="12"/>
      <c r="P4215" s="12"/>
      <c r="Q4215" s="12"/>
      <c r="R4215" s="11">
        <v>326</v>
      </c>
      <c r="S4215" s="12"/>
      <c r="T4215" s="10">
        <v>326</v>
      </c>
    </row>
    <row r="4216" spans="1:20" ht="15.75" thickBot="1" x14ac:dyDescent="0.3">
      <c r="A4216" s="4" t="s">
        <v>866</v>
      </c>
      <c r="B4216" s="4" t="s">
        <v>338</v>
      </c>
      <c r="C4216" s="4" t="s">
        <v>339</v>
      </c>
      <c r="D4216" s="4" t="s">
        <v>867</v>
      </c>
      <c r="E4216" s="4" t="s">
        <v>868</v>
      </c>
      <c r="F4216" s="4" t="s">
        <v>136</v>
      </c>
      <c r="G4216" s="4" t="s">
        <v>137</v>
      </c>
      <c r="H4216" s="9">
        <v>11.4</v>
      </c>
      <c r="I4216" s="8"/>
      <c r="J4216" s="8"/>
      <c r="K4216" s="8"/>
      <c r="L4216" s="8"/>
      <c r="M4216" s="8"/>
      <c r="N4216" s="9">
        <v>4.4000000000000004</v>
      </c>
      <c r="O4216" s="8"/>
      <c r="P4216" s="9">
        <v>4</v>
      </c>
      <c r="Q4216" s="8"/>
      <c r="R4216" s="9">
        <v>12.4</v>
      </c>
      <c r="S4216" s="8"/>
      <c r="T4216" s="10">
        <v>32.200000000000003</v>
      </c>
    </row>
    <row r="4217" spans="1:20" ht="15.75" thickBot="1" x14ac:dyDescent="0.3">
      <c r="A4217" s="4" t="s">
        <v>866</v>
      </c>
      <c r="B4217" s="4" t="s">
        <v>338</v>
      </c>
      <c r="C4217" s="4" t="s">
        <v>339</v>
      </c>
      <c r="D4217" s="4" t="s">
        <v>867</v>
      </c>
      <c r="E4217" s="4" t="s">
        <v>868</v>
      </c>
      <c r="F4217" s="4" t="s">
        <v>140</v>
      </c>
      <c r="G4217" s="4" t="s">
        <v>141</v>
      </c>
      <c r="H4217" s="11">
        <v>420</v>
      </c>
      <c r="I4217" s="11">
        <v>720</v>
      </c>
      <c r="J4217" s="11">
        <v>120</v>
      </c>
      <c r="K4217" s="11">
        <v>240</v>
      </c>
      <c r="L4217" s="11">
        <v>1320</v>
      </c>
      <c r="M4217" s="11">
        <v>300</v>
      </c>
      <c r="N4217" s="12"/>
      <c r="O4217" s="11">
        <v>1500</v>
      </c>
      <c r="P4217" s="12"/>
      <c r="Q4217" s="11">
        <v>420</v>
      </c>
      <c r="R4217" s="12"/>
      <c r="S4217" s="11">
        <v>945</v>
      </c>
      <c r="T4217" s="10">
        <v>5985</v>
      </c>
    </row>
    <row r="4218" spans="1:20" ht="15.75" thickBot="1" x14ac:dyDescent="0.3">
      <c r="A4218" s="4" t="s">
        <v>866</v>
      </c>
      <c r="B4218" s="4" t="s">
        <v>338</v>
      </c>
      <c r="C4218" s="4" t="s">
        <v>339</v>
      </c>
      <c r="D4218" s="4" t="s">
        <v>867</v>
      </c>
      <c r="E4218" s="4" t="s">
        <v>868</v>
      </c>
      <c r="F4218" s="4" t="s">
        <v>144</v>
      </c>
      <c r="G4218" s="4" t="s">
        <v>145</v>
      </c>
      <c r="H4218" s="8"/>
      <c r="I4218" s="9">
        <v>194.53</v>
      </c>
      <c r="J4218" s="8"/>
      <c r="K4218" s="8"/>
      <c r="L4218" s="8"/>
      <c r="M4218" s="8"/>
      <c r="N4218" s="9">
        <v>180</v>
      </c>
      <c r="O4218" s="9">
        <v>142.5</v>
      </c>
      <c r="P4218" s="8"/>
      <c r="Q4218" s="8"/>
      <c r="R4218" s="8"/>
      <c r="S4218" s="8"/>
      <c r="T4218" s="10">
        <v>517.03</v>
      </c>
    </row>
    <row r="4219" spans="1:20" ht="15.75" thickBot="1" x14ac:dyDescent="0.3">
      <c r="A4219" s="4" t="s">
        <v>866</v>
      </c>
      <c r="B4219" s="4" t="s">
        <v>338</v>
      </c>
      <c r="C4219" s="4" t="s">
        <v>339</v>
      </c>
      <c r="D4219" s="4" t="s">
        <v>867</v>
      </c>
      <c r="E4219" s="4" t="s">
        <v>868</v>
      </c>
      <c r="F4219" s="4" t="s">
        <v>152</v>
      </c>
      <c r="G4219" s="4" t="s">
        <v>153</v>
      </c>
      <c r="H4219" s="12"/>
      <c r="I4219" s="12"/>
      <c r="J4219" s="12"/>
      <c r="K4219" s="12"/>
      <c r="L4219" s="12"/>
      <c r="M4219" s="12"/>
      <c r="N4219" s="12"/>
      <c r="O4219" s="11">
        <v>180</v>
      </c>
      <c r="P4219" s="12"/>
      <c r="Q4219" s="12"/>
      <c r="R4219" s="12"/>
      <c r="S4219" s="12"/>
      <c r="T4219" s="10">
        <v>180</v>
      </c>
    </row>
    <row r="4220" spans="1:20" ht="15.75" thickBot="1" x14ac:dyDescent="0.3">
      <c r="A4220" s="4" t="s">
        <v>866</v>
      </c>
      <c r="B4220" s="4" t="s">
        <v>432</v>
      </c>
      <c r="C4220" s="4" t="s">
        <v>433</v>
      </c>
      <c r="D4220" s="4" t="s">
        <v>867</v>
      </c>
      <c r="E4220" s="4" t="s">
        <v>868</v>
      </c>
      <c r="F4220" s="4" t="s">
        <v>120</v>
      </c>
      <c r="G4220" s="4" t="s">
        <v>121</v>
      </c>
      <c r="H4220" s="8"/>
      <c r="I4220" s="8"/>
      <c r="J4220" s="8"/>
      <c r="K4220" s="8"/>
      <c r="L4220" s="8"/>
      <c r="M4220" s="9">
        <v>64.09</v>
      </c>
      <c r="N4220" s="8"/>
      <c r="O4220" s="8"/>
      <c r="P4220" s="8"/>
      <c r="Q4220" s="8"/>
      <c r="R4220" s="8"/>
      <c r="S4220" s="8"/>
      <c r="T4220" s="10">
        <v>64.09</v>
      </c>
    </row>
    <row r="4221" spans="1:20" ht="15.75" thickBot="1" x14ac:dyDescent="0.3">
      <c r="A4221" s="4" t="s">
        <v>866</v>
      </c>
      <c r="B4221" s="4" t="s">
        <v>432</v>
      </c>
      <c r="C4221" s="4" t="s">
        <v>433</v>
      </c>
      <c r="D4221" s="4" t="s">
        <v>867</v>
      </c>
      <c r="E4221" s="4" t="s">
        <v>868</v>
      </c>
      <c r="F4221" s="4" t="s">
        <v>146</v>
      </c>
      <c r="G4221" s="4" t="s">
        <v>147</v>
      </c>
      <c r="H4221" s="12"/>
      <c r="I4221" s="11">
        <v>1533</v>
      </c>
      <c r="J4221" s="12"/>
      <c r="K4221" s="12"/>
      <c r="L4221" s="12"/>
      <c r="M4221" s="12"/>
      <c r="N4221" s="12"/>
      <c r="O4221" s="12"/>
      <c r="P4221" s="12"/>
      <c r="Q4221" s="12"/>
      <c r="R4221" s="12"/>
      <c r="S4221" s="12"/>
      <c r="T4221" s="10">
        <v>1533</v>
      </c>
    </row>
    <row r="4222" spans="1:20" ht="15.75" thickBot="1" x14ac:dyDescent="0.3">
      <c r="A4222" s="4" t="s">
        <v>866</v>
      </c>
      <c r="B4222" s="4" t="s">
        <v>432</v>
      </c>
      <c r="C4222" s="4" t="s">
        <v>433</v>
      </c>
      <c r="D4222" s="4" t="s">
        <v>867</v>
      </c>
      <c r="E4222" s="4" t="s">
        <v>868</v>
      </c>
      <c r="F4222" s="4" t="s">
        <v>166</v>
      </c>
      <c r="G4222" s="4" t="s">
        <v>167</v>
      </c>
      <c r="H4222" s="8"/>
      <c r="I4222" s="8"/>
      <c r="J4222" s="9">
        <v>-1443.4</v>
      </c>
      <c r="K4222" s="9">
        <v>-2886.8</v>
      </c>
      <c r="L4222" s="8"/>
      <c r="M4222" s="8"/>
      <c r="N4222" s="8"/>
      <c r="O4222" s="8"/>
      <c r="P4222" s="8"/>
      <c r="Q4222" s="8"/>
      <c r="R4222" s="9">
        <v>-3491.04</v>
      </c>
      <c r="S4222" s="8"/>
      <c r="T4222" s="10">
        <v>-7821.24</v>
      </c>
    </row>
    <row r="4223" spans="1:20" ht="15.75" thickBot="1" x14ac:dyDescent="0.3">
      <c r="A4223" s="4" t="s">
        <v>866</v>
      </c>
      <c r="B4223" s="4" t="s">
        <v>434</v>
      </c>
      <c r="C4223" s="4" t="s">
        <v>435</v>
      </c>
      <c r="D4223" s="4" t="s">
        <v>867</v>
      </c>
      <c r="E4223" s="4" t="s">
        <v>868</v>
      </c>
      <c r="F4223" s="4" t="s">
        <v>110</v>
      </c>
      <c r="G4223" s="4" t="s">
        <v>111</v>
      </c>
      <c r="H4223" s="11">
        <v>68169.36</v>
      </c>
      <c r="I4223" s="11">
        <v>69280.7</v>
      </c>
      <c r="J4223" s="11">
        <v>88554.880000000005</v>
      </c>
      <c r="K4223" s="11">
        <v>76126.47</v>
      </c>
      <c r="L4223" s="11">
        <v>65214.23</v>
      </c>
      <c r="M4223" s="11">
        <v>71695.899999999994</v>
      </c>
      <c r="N4223" s="11">
        <v>65400.91</v>
      </c>
      <c r="O4223" s="11">
        <v>66359.100000000006</v>
      </c>
      <c r="P4223" s="11">
        <v>70154.42</v>
      </c>
      <c r="Q4223" s="11">
        <v>67297.240000000005</v>
      </c>
      <c r="R4223" s="11">
        <v>68034.55</v>
      </c>
      <c r="S4223" s="11">
        <v>67177.48</v>
      </c>
      <c r="T4223" s="10">
        <v>843465.24</v>
      </c>
    </row>
    <row r="4224" spans="1:20" ht="15.75" thickBot="1" x14ac:dyDescent="0.3">
      <c r="A4224" s="4" t="s">
        <v>866</v>
      </c>
      <c r="B4224" s="4" t="s">
        <v>434</v>
      </c>
      <c r="C4224" s="4" t="s">
        <v>435</v>
      </c>
      <c r="D4224" s="4" t="s">
        <v>867</v>
      </c>
      <c r="E4224" s="4" t="s">
        <v>868</v>
      </c>
      <c r="F4224" s="4" t="s">
        <v>88</v>
      </c>
      <c r="G4224" s="4" t="s">
        <v>89</v>
      </c>
      <c r="H4224" s="9">
        <v>10360.049999999999</v>
      </c>
      <c r="I4224" s="9">
        <v>10360.07</v>
      </c>
      <c r="J4224" s="9">
        <v>13417.25</v>
      </c>
      <c r="K4224" s="9">
        <v>11604.23</v>
      </c>
      <c r="L4224" s="9">
        <v>11604.27</v>
      </c>
      <c r="M4224" s="9">
        <v>11604.2</v>
      </c>
      <c r="N4224" s="9">
        <v>11369.89</v>
      </c>
      <c r="O4224" s="9">
        <v>10667</v>
      </c>
      <c r="P4224" s="9">
        <v>10667</v>
      </c>
      <c r="Q4224" s="9">
        <v>10129.629999999999</v>
      </c>
      <c r="R4224" s="9">
        <v>10900.3</v>
      </c>
      <c r="S4224" s="9">
        <v>11468.9</v>
      </c>
      <c r="T4224" s="10">
        <v>134152.79</v>
      </c>
    </row>
    <row r="4225" spans="1:20" ht="15.75" thickBot="1" x14ac:dyDescent="0.3">
      <c r="A4225" s="4" t="s">
        <v>866</v>
      </c>
      <c r="B4225" s="4" t="s">
        <v>434</v>
      </c>
      <c r="C4225" s="4" t="s">
        <v>435</v>
      </c>
      <c r="D4225" s="4" t="s">
        <v>867</v>
      </c>
      <c r="E4225" s="4" t="s">
        <v>868</v>
      </c>
      <c r="F4225" s="4" t="s">
        <v>90</v>
      </c>
      <c r="G4225" s="4" t="s">
        <v>91</v>
      </c>
      <c r="H4225" s="11">
        <v>40248.15</v>
      </c>
      <c r="I4225" s="11">
        <v>40248.160000000003</v>
      </c>
      <c r="J4225" s="11">
        <v>52125.120000000003</v>
      </c>
      <c r="K4225" s="11">
        <v>45081.61</v>
      </c>
      <c r="L4225" s="11">
        <v>45081.66</v>
      </c>
      <c r="M4225" s="11">
        <v>45081.55</v>
      </c>
      <c r="N4225" s="11">
        <v>44171.42</v>
      </c>
      <c r="O4225" s="11">
        <v>41440.589999999997</v>
      </c>
      <c r="P4225" s="11">
        <v>41440.660000000003</v>
      </c>
      <c r="Q4225" s="11">
        <v>39353.07</v>
      </c>
      <c r="R4225" s="11">
        <v>42346.92</v>
      </c>
      <c r="S4225" s="11">
        <v>44555.9</v>
      </c>
      <c r="T4225" s="10">
        <v>521174.81</v>
      </c>
    </row>
    <row r="4226" spans="1:20" ht="15.75" thickBot="1" x14ac:dyDescent="0.3">
      <c r="A4226" s="4" t="s">
        <v>866</v>
      </c>
      <c r="B4226" s="4" t="s">
        <v>434</v>
      </c>
      <c r="C4226" s="4" t="s">
        <v>435</v>
      </c>
      <c r="D4226" s="4" t="s">
        <v>867</v>
      </c>
      <c r="E4226" s="4" t="s">
        <v>868</v>
      </c>
      <c r="F4226" s="4" t="s">
        <v>118</v>
      </c>
      <c r="G4226" s="4" t="s">
        <v>119</v>
      </c>
      <c r="H4226" s="8"/>
      <c r="I4226" s="9">
        <v>300</v>
      </c>
      <c r="J4226" s="9">
        <v>400</v>
      </c>
      <c r="K4226" s="8"/>
      <c r="L4226" s="8"/>
      <c r="M4226" s="8"/>
      <c r="N4226" s="8"/>
      <c r="O4226" s="8"/>
      <c r="P4226" s="8"/>
      <c r="Q4226" s="8"/>
      <c r="R4226" s="8"/>
      <c r="S4226" s="8"/>
      <c r="T4226" s="10">
        <v>700</v>
      </c>
    </row>
    <row r="4227" spans="1:20" ht="15.75" thickBot="1" x14ac:dyDescent="0.3">
      <c r="A4227" s="4" t="s">
        <v>866</v>
      </c>
      <c r="B4227" s="4" t="s">
        <v>434</v>
      </c>
      <c r="C4227" s="4" t="s">
        <v>435</v>
      </c>
      <c r="D4227" s="4" t="s">
        <v>867</v>
      </c>
      <c r="E4227" s="4" t="s">
        <v>868</v>
      </c>
      <c r="F4227" s="4" t="s">
        <v>92</v>
      </c>
      <c r="G4227" s="4" t="s">
        <v>93</v>
      </c>
      <c r="H4227" s="12"/>
      <c r="I4227" s="11">
        <v>269.81</v>
      </c>
      <c r="J4227" s="12"/>
      <c r="K4227" s="12"/>
      <c r="L4227" s="12"/>
      <c r="M4227" s="12"/>
      <c r="N4227" s="12"/>
      <c r="O4227" s="12"/>
      <c r="P4227" s="12"/>
      <c r="Q4227" s="12"/>
      <c r="R4227" s="12"/>
      <c r="S4227" s="12"/>
      <c r="T4227" s="10">
        <v>269.81</v>
      </c>
    </row>
    <row r="4228" spans="1:20" ht="15.75" thickBot="1" x14ac:dyDescent="0.3">
      <c r="A4228" s="4" t="s">
        <v>866</v>
      </c>
      <c r="B4228" s="4" t="s">
        <v>434</v>
      </c>
      <c r="C4228" s="4" t="s">
        <v>435</v>
      </c>
      <c r="D4228" s="4" t="s">
        <v>867</v>
      </c>
      <c r="E4228" s="4" t="s">
        <v>868</v>
      </c>
      <c r="F4228" s="4" t="s">
        <v>120</v>
      </c>
      <c r="G4228" s="4" t="s">
        <v>121</v>
      </c>
      <c r="H4228" s="8"/>
      <c r="I4228" s="9">
        <v>226.72</v>
      </c>
      <c r="J4228" s="9">
        <v>104.32</v>
      </c>
      <c r="K4228" s="9">
        <v>431.75</v>
      </c>
      <c r="L4228" s="9">
        <v>137.46</v>
      </c>
      <c r="M4228" s="9">
        <v>226.18</v>
      </c>
      <c r="N4228" s="9">
        <v>87.2</v>
      </c>
      <c r="O4228" s="9">
        <v>67.58</v>
      </c>
      <c r="P4228" s="8"/>
      <c r="Q4228" s="9">
        <v>545</v>
      </c>
      <c r="R4228" s="8"/>
      <c r="S4228" s="9">
        <v>942.86</v>
      </c>
      <c r="T4228" s="10">
        <v>2769.07</v>
      </c>
    </row>
    <row r="4229" spans="1:20" ht="15.75" thickBot="1" x14ac:dyDescent="0.3">
      <c r="A4229" s="4" t="s">
        <v>866</v>
      </c>
      <c r="B4229" s="4" t="s">
        <v>434</v>
      </c>
      <c r="C4229" s="4" t="s">
        <v>435</v>
      </c>
      <c r="D4229" s="4" t="s">
        <v>867</v>
      </c>
      <c r="E4229" s="4" t="s">
        <v>868</v>
      </c>
      <c r="F4229" s="4" t="s">
        <v>207</v>
      </c>
      <c r="G4229" s="4" t="s">
        <v>208</v>
      </c>
      <c r="H4229" s="12"/>
      <c r="I4229" s="11">
        <v>100</v>
      </c>
      <c r="J4229" s="12"/>
      <c r="K4229" s="12"/>
      <c r="L4229" s="12"/>
      <c r="M4229" s="15">
        <v>0</v>
      </c>
      <c r="N4229" s="12"/>
      <c r="O4229" s="11">
        <v>1430</v>
      </c>
      <c r="P4229" s="12"/>
      <c r="Q4229" s="12"/>
      <c r="R4229" s="12"/>
      <c r="S4229" s="12"/>
      <c r="T4229" s="10">
        <v>1530</v>
      </c>
    </row>
    <row r="4230" spans="1:20" ht="15.75" thickBot="1" x14ac:dyDescent="0.3">
      <c r="A4230" s="4" t="s">
        <v>866</v>
      </c>
      <c r="B4230" s="4" t="s">
        <v>434</v>
      </c>
      <c r="C4230" s="4" t="s">
        <v>435</v>
      </c>
      <c r="D4230" s="4" t="s">
        <v>867</v>
      </c>
      <c r="E4230" s="4" t="s">
        <v>868</v>
      </c>
      <c r="F4230" s="4" t="s">
        <v>128</v>
      </c>
      <c r="G4230" s="4" t="s">
        <v>129</v>
      </c>
      <c r="H4230" s="8"/>
      <c r="I4230" s="8"/>
      <c r="J4230" s="8"/>
      <c r="K4230" s="8"/>
      <c r="L4230" s="8"/>
      <c r="M4230" s="8"/>
      <c r="N4230" s="8"/>
      <c r="O4230" s="8"/>
      <c r="P4230" s="9">
        <v>309.13</v>
      </c>
      <c r="Q4230" s="8"/>
      <c r="R4230" s="8"/>
      <c r="S4230" s="8"/>
      <c r="T4230" s="10">
        <v>309.13</v>
      </c>
    </row>
    <row r="4231" spans="1:20" ht="15.75" thickBot="1" x14ac:dyDescent="0.3">
      <c r="A4231" s="4" t="s">
        <v>866</v>
      </c>
      <c r="B4231" s="4" t="s">
        <v>434</v>
      </c>
      <c r="C4231" s="4" t="s">
        <v>435</v>
      </c>
      <c r="D4231" s="4" t="s">
        <v>867</v>
      </c>
      <c r="E4231" s="4" t="s">
        <v>868</v>
      </c>
      <c r="F4231" s="4" t="s">
        <v>98</v>
      </c>
      <c r="G4231" s="4" t="s">
        <v>99</v>
      </c>
      <c r="H4231" s="11">
        <v>822.78</v>
      </c>
      <c r="I4231" s="11">
        <v>145.38999999999999</v>
      </c>
      <c r="J4231" s="11">
        <v>253.35</v>
      </c>
      <c r="K4231" s="11">
        <v>123.36</v>
      </c>
      <c r="L4231" s="11">
        <v>98.78</v>
      </c>
      <c r="M4231" s="11">
        <v>167.37</v>
      </c>
      <c r="N4231" s="11">
        <v>109.87</v>
      </c>
      <c r="O4231" s="11">
        <v>156.68</v>
      </c>
      <c r="P4231" s="11">
        <v>90.1</v>
      </c>
      <c r="Q4231" s="11">
        <v>223.71</v>
      </c>
      <c r="R4231" s="11">
        <v>305.58999999999997</v>
      </c>
      <c r="S4231" s="11">
        <v>492.24</v>
      </c>
      <c r="T4231" s="10">
        <v>2989.22</v>
      </c>
    </row>
    <row r="4232" spans="1:20" ht="15.75" thickBot="1" x14ac:dyDescent="0.3">
      <c r="A4232" s="4" t="s">
        <v>866</v>
      </c>
      <c r="B4232" s="4" t="s">
        <v>434</v>
      </c>
      <c r="C4232" s="4" t="s">
        <v>435</v>
      </c>
      <c r="D4232" s="4" t="s">
        <v>867</v>
      </c>
      <c r="E4232" s="4" t="s">
        <v>868</v>
      </c>
      <c r="F4232" s="4" t="s">
        <v>412</v>
      </c>
      <c r="G4232" s="4" t="s">
        <v>413</v>
      </c>
      <c r="H4232" s="8"/>
      <c r="I4232" s="8"/>
      <c r="J4232" s="8"/>
      <c r="K4232" s="8"/>
      <c r="L4232" s="8"/>
      <c r="M4232" s="9">
        <v>59</v>
      </c>
      <c r="N4232" s="8"/>
      <c r="O4232" s="8"/>
      <c r="P4232" s="8"/>
      <c r="Q4232" s="8"/>
      <c r="R4232" s="8"/>
      <c r="S4232" s="8"/>
      <c r="T4232" s="10">
        <v>59</v>
      </c>
    </row>
    <row r="4233" spans="1:20" ht="15.75" thickBot="1" x14ac:dyDescent="0.3">
      <c r="A4233" s="4" t="s">
        <v>866</v>
      </c>
      <c r="B4233" s="4" t="s">
        <v>434</v>
      </c>
      <c r="C4233" s="4" t="s">
        <v>435</v>
      </c>
      <c r="D4233" s="4" t="s">
        <v>867</v>
      </c>
      <c r="E4233" s="4" t="s">
        <v>868</v>
      </c>
      <c r="F4233" s="4" t="s">
        <v>130</v>
      </c>
      <c r="G4233" s="4" t="s">
        <v>131</v>
      </c>
      <c r="H4233" s="11">
        <v>126.48</v>
      </c>
      <c r="I4233" s="11">
        <v>104.75</v>
      </c>
      <c r="J4233" s="11">
        <v>336.62</v>
      </c>
      <c r="K4233" s="11">
        <v>-103.39</v>
      </c>
      <c r="L4233" s="11">
        <v>234.26</v>
      </c>
      <c r="M4233" s="11">
        <v>127.02</v>
      </c>
      <c r="N4233" s="11">
        <v>364.37</v>
      </c>
      <c r="O4233" s="11">
        <v>192.04</v>
      </c>
      <c r="P4233" s="11">
        <v>10.79</v>
      </c>
      <c r="Q4233" s="11">
        <v>469.94</v>
      </c>
      <c r="R4233" s="11">
        <v>122.88</v>
      </c>
      <c r="S4233" s="11">
        <v>208.16</v>
      </c>
      <c r="T4233" s="10">
        <v>2193.92</v>
      </c>
    </row>
    <row r="4234" spans="1:20" ht="15.75" thickBot="1" x14ac:dyDescent="0.3">
      <c r="A4234" s="4" t="s">
        <v>866</v>
      </c>
      <c r="B4234" s="4" t="s">
        <v>434</v>
      </c>
      <c r="C4234" s="4" t="s">
        <v>435</v>
      </c>
      <c r="D4234" s="4" t="s">
        <v>867</v>
      </c>
      <c r="E4234" s="4" t="s">
        <v>868</v>
      </c>
      <c r="F4234" s="4" t="s">
        <v>136</v>
      </c>
      <c r="G4234" s="4" t="s">
        <v>137</v>
      </c>
      <c r="H4234" s="8"/>
      <c r="I4234" s="8"/>
      <c r="J4234" s="8"/>
      <c r="K4234" s="8"/>
      <c r="L4234" s="9">
        <v>34</v>
      </c>
      <c r="M4234" s="9">
        <v>60</v>
      </c>
      <c r="N4234" s="8"/>
      <c r="O4234" s="8"/>
      <c r="P4234" s="8"/>
      <c r="Q4234" s="9">
        <v>51.6</v>
      </c>
      <c r="R4234" s="8"/>
      <c r="S4234" s="9">
        <v>8</v>
      </c>
      <c r="T4234" s="10">
        <v>153.6</v>
      </c>
    </row>
    <row r="4235" spans="1:20" ht="15.75" thickBot="1" x14ac:dyDescent="0.3">
      <c r="A4235" s="4" t="s">
        <v>866</v>
      </c>
      <c r="B4235" s="4" t="s">
        <v>434</v>
      </c>
      <c r="C4235" s="4" t="s">
        <v>435</v>
      </c>
      <c r="D4235" s="4" t="s">
        <v>867</v>
      </c>
      <c r="E4235" s="4" t="s">
        <v>868</v>
      </c>
      <c r="F4235" s="4" t="s">
        <v>144</v>
      </c>
      <c r="G4235" s="4" t="s">
        <v>145</v>
      </c>
      <c r="H4235" s="11">
        <v>305.20999999999998</v>
      </c>
      <c r="I4235" s="11">
        <v>752.19</v>
      </c>
      <c r="J4235" s="11">
        <v>666.17</v>
      </c>
      <c r="K4235" s="11">
        <v>1428.29</v>
      </c>
      <c r="L4235" s="11">
        <v>2131.1</v>
      </c>
      <c r="M4235" s="11">
        <v>1084.81</v>
      </c>
      <c r="N4235" s="11">
        <v>1296.5</v>
      </c>
      <c r="O4235" s="11">
        <v>874.77</v>
      </c>
      <c r="P4235" s="11">
        <v>293</v>
      </c>
      <c r="Q4235" s="11">
        <v>673.85</v>
      </c>
      <c r="R4235" s="11">
        <v>337.75</v>
      </c>
      <c r="S4235" s="11">
        <v>1742.14</v>
      </c>
      <c r="T4235" s="10">
        <v>11585.78</v>
      </c>
    </row>
    <row r="4236" spans="1:20" ht="15.75" thickBot="1" x14ac:dyDescent="0.3">
      <c r="A4236" s="4" t="s">
        <v>866</v>
      </c>
      <c r="B4236" s="4" t="s">
        <v>434</v>
      </c>
      <c r="C4236" s="4" t="s">
        <v>435</v>
      </c>
      <c r="D4236" s="4" t="s">
        <v>867</v>
      </c>
      <c r="E4236" s="4" t="s">
        <v>868</v>
      </c>
      <c r="F4236" s="4" t="s">
        <v>217</v>
      </c>
      <c r="G4236" s="4" t="s">
        <v>218</v>
      </c>
      <c r="H4236" s="8"/>
      <c r="I4236" s="8"/>
      <c r="J4236" s="8"/>
      <c r="K4236" s="9">
        <v>25</v>
      </c>
      <c r="L4236" s="9">
        <v>25</v>
      </c>
      <c r="M4236" s="8"/>
      <c r="N4236" s="8"/>
      <c r="O4236" s="8"/>
      <c r="P4236" s="8"/>
      <c r="Q4236" s="8"/>
      <c r="R4236" s="9">
        <v>121.32</v>
      </c>
      <c r="S4236" s="8"/>
      <c r="T4236" s="10">
        <v>171.32</v>
      </c>
    </row>
    <row r="4237" spans="1:20" ht="15.75" thickBot="1" x14ac:dyDescent="0.3">
      <c r="A4237" s="4" t="s">
        <v>866</v>
      </c>
      <c r="B4237" s="4" t="s">
        <v>434</v>
      </c>
      <c r="C4237" s="4" t="s">
        <v>435</v>
      </c>
      <c r="D4237" s="4" t="s">
        <v>867</v>
      </c>
      <c r="E4237" s="4" t="s">
        <v>868</v>
      </c>
      <c r="F4237" s="4" t="s">
        <v>146</v>
      </c>
      <c r="G4237" s="4" t="s">
        <v>147</v>
      </c>
      <c r="H4237" s="11">
        <v>1220.0999999999999</v>
      </c>
      <c r="I4237" s="11">
        <v>561.1</v>
      </c>
      <c r="J4237" s="12"/>
      <c r="K4237" s="11">
        <v>5855.25</v>
      </c>
      <c r="L4237" s="11">
        <v>2900.68</v>
      </c>
      <c r="M4237" s="11">
        <v>2032.3</v>
      </c>
      <c r="N4237" s="11">
        <v>175.9</v>
      </c>
      <c r="O4237" s="11">
        <v>1961.96</v>
      </c>
      <c r="P4237" s="11">
        <v>529.46</v>
      </c>
      <c r="Q4237" s="11">
        <v>2272.9299999999998</v>
      </c>
      <c r="R4237" s="11">
        <v>3324.28</v>
      </c>
      <c r="S4237" s="11">
        <v>60</v>
      </c>
      <c r="T4237" s="10">
        <v>20893.96</v>
      </c>
    </row>
    <row r="4238" spans="1:20" ht="15.75" thickBot="1" x14ac:dyDescent="0.3">
      <c r="A4238" s="4" t="s">
        <v>866</v>
      </c>
      <c r="B4238" s="4" t="s">
        <v>434</v>
      </c>
      <c r="C4238" s="4" t="s">
        <v>435</v>
      </c>
      <c r="D4238" s="4" t="s">
        <v>867</v>
      </c>
      <c r="E4238" s="4" t="s">
        <v>868</v>
      </c>
      <c r="F4238" s="4" t="s">
        <v>150</v>
      </c>
      <c r="G4238" s="4" t="s">
        <v>151</v>
      </c>
      <c r="H4238" s="9">
        <v>63.4</v>
      </c>
      <c r="I4238" s="8"/>
      <c r="J4238" s="9">
        <v>54.95</v>
      </c>
      <c r="K4238" s="9">
        <v>72.849999999999994</v>
      </c>
      <c r="L4238" s="9">
        <v>230.7</v>
      </c>
      <c r="M4238" s="8"/>
      <c r="N4238" s="9">
        <v>200</v>
      </c>
      <c r="O4238" s="8"/>
      <c r="P4238" s="8"/>
      <c r="Q4238" s="8"/>
      <c r="R4238" s="8"/>
      <c r="S4238" s="9">
        <v>23.44</v>
      </c>
      <c r="T4238" s="10">
        <v>645.34</v>
      </c>
    </row>
    <row r="4239" spans="1:20" ht="15.75" thickBot="1" x14ac:dyDescent="0.3">
      <c r="A4239" s="4" t="s">
        <v>866</v>
      </c>
      <c r="B4239" s="4" t="s">
        <v>434</v>
      </c>
      <c r="C4239" s="4" t="s">
        <v>435</v>
      </c>
      <c r="D4239" s="4" t="s">
        <v>867</v>
      </c>
      <c r="E4239" s="4" t="s">
        <v>868</v>
      </c>
      <c r="F4239" s="4" t="s">
        <v>152</v>
      </c>
      <c r="G4239" s="4" t="s">
        <v>153</v>
      </c>
      <c r="H4239" s="12"/>
      <c r="I4239" s="12"/>
      <c r="J4239" s="12"/>
      <c r="K4239" s="11">
        <v>335.43</v>
      </c>
      <c r="L4239" s="12"/>
      <c r="M4239" s="12"/>
      <c r="N4239" s="12"/>
      <c r="O4239" s="12"/>
      <c r="P4239" s="12"/>
      <c r="Q4239" s="11">
        <v>439.73</v>
      </c>
      <c r="R4239" s="12"/>
      <c r="S4239" s="11">
        <v>1088.75</v>
      </c>
      <c r="T4239" s="10">
        <v>1863.91</v>
      </c>
    </row>
    <row r="4240" spans="1:20" ht="15.75" thickBot="1" x14ac:dyDescent="0.3">
      <c r="A4240" s="4" t="s">
        <v>866</v>
      </c>
      <c r="B4240" s="4" t="s">
        <v>434</v>
      </c>
      <c r="C4240" s="4" t="s">
        <v>435</v>
      </c>
      <c r="D4240" s="4" t="s">
        <v>867</v>
      </c>
      <c r="E4240" s="4" t="s">
        <v>868</v>
      </c>
      <c r="F4240" s="4" t="s">
        <v>166</v>
      </c>
      <c r="G4240" s="4" t="s">
        <v>167</v>
      </c>
      <c r="H4240" s="9">
        <v>-83084.41</v>
      </c>
      <c r="I4240" s="9">
        <v>-76950.81</v>
      </c>
      <c r="J4240" s="9">
        <v>-80130.95</v>
      </c>
      <c r="K4240" s="9">
        <v>-80216.84</v>
      </c>
      <c r="L4240" s="9">
        <v>-85683.1</v>
      </c>
      <c r="M4240" s="9">
        <v>-78887.429999999993</v>
      </c>
      <c r="N4240" s="9">
        <v>-83104.710000000006</v>
      </c>
      <c r="O4240" s="9">
        <v>-84783.96</v>
      </c>
      <c r="P4240" s="9">
        <v>-77327.490000000005</v>
      </c>
      <c r="Q4240" s="9">
        <v>-79961.490000000005</v>
      </c>
      <c r="R4240" s="9">
        <v>-70820.740000000005</v>
      </c>
      <c r="S4240" s="9">
        <v>-67946.44</v>
      </c>
      <c r="T4240" s="10">
        <v>-948898.37</v>
      </c>
    </row>
    <row r="4241" spans="1:20" ht="15.75" thickBot="1" x14ac:dyDescent="0.3">
      <c r="A4241" s="4" t="s">
        <v>866</v>
      </c>
      <c r="B4241" s="4" t="s">
        <v>672</v>
      </c>
      <c r="C4241" s="4" t="s">
        <v>673</v>
      </c>
      <c r="D4241" s="4" t="s">
        <v>867</v>
      </c>
      <c r="E4241" s="4" t="s">
        <v>868</v>
      </c>
      <c r="F4241" s="4" t="s">
        <v>118</v>
      </c>
      <c r="G4241" s="4" t="s">
        <v>119</v>
      </c>
      <c r="H4241" s="12"/>
      <c r="I4241" s="12"/>
      <c r="J4241" s="12"/>
      <c r="K4241" s="12"/>
      <c r="L4241" s="12"/>
      <c r="M4241" s="12"/>
      <c r="N4241" s="11">
        <v>1650</v>
      </c>
      <c r="O4241" s="12"/>
      <c r="P4241" s="12"/>
      <c r="Q4241" s="12"/>
      <c r="R4241" s="12"/>
      <c r="S4241" s="12"/>
      <c r="T4241" s="10">
        <v>1650</v>
      </c>
    </row>
    <row r="4242" spans="1:20" ht="15.75" thickBot="1" x14ac:dyDescent="0.3">
      <c r="A4242" s="4" t="s">
        <v>866</v>
      </c>
      <c r="B4242" s="4" t="s">
        <v>672</v>
      </c>
      <c r="C4242" s="4" t="s">
        <v>673</v>
      </c>
      <c r="D4242" s="4" t="s">
        <v>867</v>
      </c>
      <c r="E4242" s="4" t="s">
        <v>868</v>
      </c>
      <c r="F4242" s="4" t="s">
        <v>146</v>
      </c>
      <c r="G4242" s="4" t="s">
        <v>147</v>
      </c>
      <c r="H4242" s="8"/>
      <c r="I4242" s="9">
        <v>1882</v>
      </c>
      <c r="J4242" s="8"/>
      <c r="K4242" s="8"/>
      <c r="L4242" s="8"/>
      <c r="M4242" s="8"/>
      <c r="N4242" s="8"/>
      <c r="O4242" s="8"/>
      <c r="P4242" s="8"/>
      <c r="Q4242" s="8"/>
      <c r="R4242" s="8"/>
      <c r="S4242" s="8"/>
      <c r="T4242" s="10">
        <v>1882</v>
      </c>
    </row>
    <row r="4243" spans="1:20" ht="15.75" thickBot="1" x14ac:dyDescent="0.3">
      <c r="A4243" s="4" t="s">
        <v>866</v>
      </c>
      <c r="B4243" s="4" t="s">
        <v>223</v>
      </c>
      <c r="C4243" s="4" t="s">
        <v>224</v>
      </c>
      <c r="D4243" s="4" t="s">
        <v>867</v>
      </c>
      <c r="E4243" s="4" t="s">
        <v>868</v>
      </c>
      <c r="F4243" s="4" t="s">
        <v>61</v>
      </c>
      <c r="G4243" s="4" t="s">
        <v>62</v>
      </c>
      <c r="H4243" s="12"/>
      <c r="I4243" s="12"/>
      <c r="J4243" s="12"/>
      <c r="K4243" s="12"/>
      <c r="L4243" s="12"/>
      <c r="M4243" s="12"/>
      <c r="N4243" s="12"/>
      <c r="O4243" s="12"/>
      <c r="P4243" s="12"/>
      <c r="Q4243" s="12"/>
      <c r="R4243" s="12"/>
      <c r="S4243" s="11">
        <v>419.97</v>
      </c>
      <c r="T4243" s="10">
        <v>419.97</v>
      </c>
    </row>
    <row r="4244" spans="1:20" ht="15.75" thickBot="1" x14ac:dyDescent="0.3">
      <c r="A4244" s="4" t="s">
        <v>866</v>
      </c>
      <c r="B4244" s="4" t="s">
        <v>223</v>
      </c>
      <c r="C4244" s="4" t="s">
        <v>224</v>
      </c>
      <c r="D4244" s="4" t="s">
        <v>867</v>
      </c>
      <c r="E4244" s="4" t="s">
        <v>868</v>
      </c>
      <c r="F4244" s="4" t="s">
        <v>144</v>
      </c>
      <c r="G4244" s="4" t="s">
        <v>145</v>
      </c>
      <c r="H4244" s="8"/>
      <c r="I4244" s="9">
        <v>58.78</v>
      </c>
      <c r="J4244" s="8"/>
      <c r="K4244" s="8"/>
      <c r="L4244" s="8"/>
      <c r="M4244" s="8"/>
      <c r="N4244" s="8"/>
      <c r="O4244" s="8"/>
      <c r="P4244" s="8"/>
      <c r="Q4244" s="8"/>
      <c r="R4244" s="8"/>
      <c r="S4244" s="8"/>
      <c r="T4244" s="10">
        <v>58.78</v>
      </c>
    </row>
    <row r="4245" spans="1:20" ht="15.75" thickBot="1" x14ac:dyDescent="0.3">
      <c r="A4245" s="4" t="s">
        <v>866</v>
      </c>
      <c r="B4245" s="4" t="s">
        <v>223</v>
      </c>
      <c r="C4245" s="4" t="s">
        <v>224</v>
      </c>
      <c r="D4245" s="4" t="s">
        <v>867</v>
      </c>
      <c r="E4245" s="4" t="s">
        <v>868</v>
      </c>
      <c r="F4245" s="4" t="s">
        <v>152</v>
      </c>
      <c r="G4245" s="4" t="s">
        <v>153</v>
      </c>
      <c r="H4245" s="12"/>
      <c r="I4245" s="12"/>
      <c r="J4245" s="12"/>
      <c r="K4245" s="12"/>
      <c r="L4245" s="12"/>
      <c r="M4245" s="12"/>
      <c r="N4245" s="12"/>
      <c r="O4245" s="12"/>
      <c r="P4245" s="12"/>
      <c r="Q4245" s="12"/>
      <c r="R4245" s="11">
        <v>4.29</v>
      </c>
      <c r="S4245" s="12"/>
      <c r="T4245" s="10">
        <v>4.29</v>
      </c>
    </row>
    <row r="4246" spans="1:20" ht="15.75" thickBot="1" x14ac:dyDescent="0.3">
      <c r="A4246" s="4" t="s">
        <v>866</v>
      </c>
      <c r="B4246" s="4" t="s">
        <v>223</v>
      </c>
      <c r="C4246" s="4" t="s">
        <v>224</v>
      </c>
      <c r="D4246" s="4" t="s">
        <v>879</v>
      </c>
      <c r="E4246" s="4" t="s">
        <v>880</v>
      </c>
      <c r="F4246" s="4" t="s">
        <v>61</v>
      </c>
      <c r="G4246" s="4" t="s">
        <v>62</v>
      </c>
      <c r="H4246" s="8"/>
      <c r="I4246" s="8"/>
      <c r="J4246" s="8"/>
      <c r="K4246" s="8"/>
      <c r="L4246" s="8"/>
      <c r="M4246" s="8"/>
      <c r="N4246" s="8"/>
      <c r="O4246" s="9">
        <v>227.67</v>
      </c>
      <c r="P4246" s="8"/>
      <c r="Q4246" s="8"/>
      <c r="R4246" s="8"/>
      <c r="S4246" s="8"/>
      <c r="T4246" s="10">
        <v>227.67</v>
      </c>
    </row>
    <row r="4247" spans="1:20" ht="23.25" thickBot="1" x14ac:dyDescent="0.3">
      <c r="A4247" s="4" t="s">
        <v>866</v>
      </c>
      <c r="B4247" s="4" t="s">
        <v>264</v>
      </c>
      <c r="C4247" s="4" t="s">
        <v>265</v>
      </c>
      <c r="D4247" s="4" t="s">
        <v>869</v>
      </c>
      <c r="E4247" s="4" t="s">
        <v>870</v>
      </c>
      <c r="F4247" s="4" t="s">
        <v>144</v>
      </c>
      <c r="G4247" s="4" t="s">
        <v>145</v>
      </c>
      <c r="H4247" s="12"/>
      <c r="I4247" s="12"/>
      <c r="J4247" s="12"/>
      <c r="K4247" s="12"/>
      <c r="L4247" s="12"/>
      <c r="M4247" s="12"/>
      <c r="N4247" s="12"/>
      <c r="O4247" s="11">
        <v>500</v>
      </c>
      <c r="P4247" s="12"/>
      <c r="Q4247" s="12"/>
      <c r="R4247" s="12"/>
      <c r="S4247" s="12"/>
      <c r="T4247" s="10">
        <v>500</v>
      </c>
    </row>
    <row r="4248" spans="1:20" ht="15.75" thickBot="1" x14ac:dyDescent="0.3">
      <c r="A4248" s="4" t="s">
        <v>866</v>
      </c>
      <c r="B4248" s="4" t="s">
        <v>164</v>
      </c>
      <c r="C4248" s="4" t="s">
        <v>165</v>
      </c>
      <c r="D4248" s="4" t="s">
        <v>867</v>
      </c>
      <c r="E4248" s="4" t="s">
        <v>868</v>
      </c>
      <c r="F4248" s="4" t="s">
        <v>98</v>
      </c>
      <c r="G4248" s="4" t="s">
        <v>99</v>
      </c>
      <c r="H4248" s="8"/>
      <c r="I4248" s="8"/>
      <c r="J4248" s="8"/>
      <c r="K4248" s="8"/>
      <c r="L4248" s="8"/>
      <c r="M4248" s="9">
        <v>62.31</v>
      </c>
      <c r="N4248" s="8"/>
      <c r="O4248" s="8"/>
      <c r="P4248" s="8"/>
      <c r="Q4248" s="8"/>
      <c r="R4248" s="8"/>
      <c r="S4248" s="8"/>
      <c r="T4248" s="10">
        <v>62.31</v>
      </c>
    </row>
    <row r="4249" spans="1:20" ht="15.75" thickBot="1" x14ac:dyDescent="0.3">
      <c r="A4249" s="4" t="s">
        <v>866</v>
      </c>
      <c r="B4249" s="4" t="s">
        <v>164</v>
      </c>
      <c r="C4249" s="4" t="s">
        <v>165</v>
      </c>
      <c r="D4249" s="4" t="s">
        <v>867</v>
      </c>
      <c r="E4249" s="4" t="s">
        <v>868</v>
      </c>
      <c r="F4249" s="4" t="s">
        <v>144</v>
      </c>
      <c r="G4249" s="4" t="s">
        <v>145</v>
      </c>
      <c r="H4249" s="12"/>
      <c r="I4249" s="11">
        <v>58.78</v>
      </c>
      <c r="J4249" s="12"/>
      <c r="K4249" s="12"/>
      <c r="L4249" s="12"/>
      <c r="M4249" s="12"/>
      <c r="N4249" s="12"/>
      <c r="O4249" s="12"/>
      <c r="P4249" s="12"/>
      <c r="Q4249" s="12"/>
      <c r="R4249" s="12"/>
      <c r="S4249" s="12"/>
      <c r="T4249" s="10">
        <v>58.78</v>
      </c>
    </row>
    <row r="4250" spans="1:20" ht="15.75" thickBot="1" x14ac:dyDescent="0.3">
      <c r="A4250" s="4" t="s">
        <v>866</v>
      </c>
      <c r="B4250" s="4" t="s">
        <v>164</v>
      </c>
      <c r="C4250" s="4" t="s">
        <v>165</v>
      </c>
      <c r="D4250" s="4" t="s">
        <v>891</v>
      </c>
      <c r="E4250" s="4" t="s">
        <v>892</v>
      </c>
      <c r="F4250" s="4" t="s">
        <v>136</v>
      </c>
      <c r="G4250" s="4" t="s">
        <v>137</v>
      </c>
      <c r="H4250" s="9">
        <v>150</v>
      </c>
      <c r="I4250" s="8"/>
      <c r="J4250" s="8"/>
      <c r="K4250" s="9">
        <v>150</v>
      </c>
      <c r="L4250" s="9">
        <v>150</v>
      </c>
      <c r="M4250" s="8"/>
      <c r="N4250" s="9">
        <v>150</v>
      </c>
      <c r="O4250" s="9">
        <v>158</v>
      </c>
      <c r="P4250" s="8"/>
      <c r="Q4250" s="9">
        <v>158</v>
      </c>
      <c r="R4250" s="9">
        <v>158</v>
      </c>
      <c r="S4250" s="9">
        <v>158</v>
      </c>
      <c r="T4250" s="10">
        <v>1232</v>
      </c>
    </row>
    <row r="4251" spans="1:20" ht="23.25" thickBot="1" x14ac:dyDescent="0.3">
      <c r="A4251" s="4" t="s">
        <v>866</v>
      </c>
      <c r="B4251" s="4" t="s">
        <v>164</v>
      </c>
      <c r="C4251" s="4" t="s">
        <v>165</v>
      </c>
      <c r="D4251" s="4" t="s">
        <v>869</v>
      </c>
      <c r="E4251" s="4" t="s">
        <v>870</v>
      </c>
      <c r="F4251" s="4" t="s">
        <v>144</v>
      </c>
      <c r="G4251" s="4" t="s">
        <v>145</v>
      </c>
      <c r="H4251" s="12"/>
      <c r="I4251" s="12"/>
      <c r="J4251" s="12"/>
      <c r="K4251" s="12"/>
      <c r="L4251" s="12"/>
      <c r="M4251" s="12"/>
      <c r="N4251" s="11">
        <v>630</v>
      </c>
      <c r="O4251" s="11">
        <v>800</v>
      </c>
      <c r="P4251" s="12"/>
      <c r="Q4251" s="12"/>
      <c r="R4251" s="12"/>
      <c r="S4251" s="12"/>
      <c r="T4251" s="10">
        <v>1430</v>
      </c>
    </row>
    <row r="4252" spans="1:20" ht="15.75" thickBot="1" x14ac:dyDescent="0.3">
      <c r="A4252" s="4" t="s">
        <v>866</v>
      </c>
      <c r="B4252" s="4" t="s">
        <v>499</v>
      </c>
      <c r="C4252" s="4" t="s">
        <v>500</v>
      </c>
      <c r="D4252" s="4" t="s">
        <v>867</v>
      </c>
      <c r="E4252" s="4" t="s">
        <v>868</v>
      </c>
      <c r="F4252" s="4" t="s">
        <v>340</v>
      </c>
      <c r="G4252" s="4" t="s">
        <v>341</v>
      </c>
      <c r="H4252" s="8"/>
      <c r="I4252" s="8"/>
      <c r="J4252" s="8"/>
      <c r="K4252" s="8"/>
      <c r="L4252" s="8"/>
      <c r="M4252" s="8"/>
      <c r="N4252" s="8"/>
      <c r="O4252" s="8"/>
      <c r="P4252" s="8"/>
      <c r="Q4252" s="8"/>
      <c r="R4252" s="8"/>
      <c r="S4252" s="9">
        <v>1140.43</v>
      </c>
      <c r="T4252" s="10">
        <v>1140.43</v>
      </c>
    </row>
    <row r="4253" spans="1:20" ht="15.75" thickBot="1" x14ac:dyDescent="0.3">
      <c r="A4253" s="4" t="s">
        <v>866</v>
      </c>
      <c r="B4253" s="4" t="s">
        <v>168</v>
      </c>
      <c r="C4253" s="4" t="s">
        <v>169</v>
      </c>
      <c r="D4253" s="4" t="s">
        <v>893</v>
      </c>
      <c r="E4253" s="4" t="s">
        <v>894</v>
      </c>
      <c r="F4253" s="4" t="s">
        <v>118</v>
      </c>
      <c r="G4253" s="4" t="s">
        <v>119</v>
      </c>
      <c r="H4253" s="12"/>
      <c r="I4253" s="12"/>
      <c r="J4253" s="12"/>
      <c r="K4253" s="12"/>
      <c r="L4253" s="12"/>
      <c r="M4253" s="12"/>
      <c r="N4253" s="12"/>
      <c r="O4253" s="12"/>
      <c r="P4253" s="12"/>
      <c r="Q4253" s="12"/>
      <c r="R4253" s="12"/>
      <c r="S4253" s="11">
        <v>200</v>
      </c>
      <c r="T4253" s="10">
        <v>200</v>
      </c>
    </row>
    <row r="4254" spans="1:20" ht="15.75" thickBot="1" x14ac:dyDescent="0.3">
      <c r="A4254" s="4" t="s">
        <v>866</v>
      </c>
      <c r="B4254" s="4" t="s">
        <v>168</v>
      </c>
      <c r="C4254" s="4" t="s">
        <v>169</v>
      </c>
      <c r="D4254" s="4" t="s">
        <v>895</v>
      </c>
      <c r="E4254" s="4" t="s">
        <v>896</v>
      </c>
      <c r="F4254" s="4" t="s">
        <v>199</v>
      </c>
      <c r="G4254" s="4" t="s">
        <v>200</v>
      </c>
      <c r="H4254" s="8"/>
      <c r="I4254" s="8"/>
      <c r="J4254" s="8"/>
      <c r="K4254" s="9">
        <v>17.7</v>
      </c>
      <c r="L4254" s="9">
        <v>138.6</v>
      </c>
      <c r="M4254" s="8"/>
      <c r="N4254" s="8"/>
      <c r="O4254" s="9">
        <v>448.33</v>
      </c>
      <c r="P4254" s="8"/>
      <c r="Q4254" s="9">
        <v>241.9</v>
      </c>
      <c r="R4254" s="8"/>
      <c r="S4254" s="9">
        <v>200.7</v>
      </c>
      <c r="T4254" s="10">
        <v>1047.23</v>
      </c>
    </row>
    <row r="4255" spans="1:20" ht="15.75" thickBot="1" x14ac:dyDescent="0.3">
      <c r="A4255" s="4" t="s">
        <v>866</v>
      </c>
      <c r="B4255" s="4" t="s">
        <v>168</v>
      </c>
      <c r="C4255" s="4" t="s">
        <v>169</v>
      </c>
      <c r="D4255" s="4" t="s">
        <v>895</v>
      </c>
      <c r="E4255" s="4" t="s">
        <v>896</v>
      </c>
      <c r="F4255" s="4" t="s">
        <v>138</v>
      </c>
      <c r="G4255" s="4" t="s">
        <v>139</v>
      </c>
      <c r="H4255" s="12"/>
      <c r="I4255" s="12"/>
      <c r="J4255" s="12"/>
      <c r="K4255" s="12"/>
      <c r="L4255" s="12"/>
      <c r="M4255" s="12"/>
      <c r="N4255" s="12"/>
      <c r="O4255" s="11">
        <v>171.78</v>
      </c>
      <c r="P4255" s="12"/>
      <c r="Q4255" s="12"/>
      <c r="R4255" s="12"/>
      <c r="S4255" s="12"/>
      <c r="T4255" s="10">
        <v>171.78</v>
      </c>
    </row>
    <row r="4256" spans="1:20" ht="15.75" thickBot="1" x14ac:dyDescent="0.3">
      <c r="A4256" s="4" t="s">
        <v>866</v>
      </c>
      <c r="B4256" s="4" t="s">
        <v>168</v>
      </c>
      <c r="C4256" s="4" t="s">
        <v>169</v>
      </c>
      <c r="D4256" s="4" t="s">
        <v>895</v>
      </c>
      <c r="E4256" s="4" t="s">
        <v>896</v>
      </c>
      <c r="F4256" s="4" t="s">
        <v>340</v>
      </c>
      <c r="G4256" s="4" t="s">
        <v>341</v>
      </c>
      <c r="H4256" s="9">
        <v>57951.7</v>
      </c>
      <c r="I4256" s="9">
        <v>64005.48</v>
      </c>
      <c r="J4256" s="9">
        <v>54366.17</v>
      </c>
      <c r="K4256" s="9">
        <v>31579.52</v>
      </c>
      <c r="L4256" s="9">
        <v>29332.91</v>
      </c>
      <c r="M4256" s="9">
        <v>24031</v>
      </c>
      <c r="N4256" s="9">
        <v>36577.06</v>
      </c>
      <c r="O4256" s="9">
        <v>37246.01</v>
      </c>
      <c r="P4256" s="9">
        <v>28587.439999999999</v>
      </c>
      <c r="Q4256" s="9">
        <v>43638.74</v>
      </c>
      <c r="R4256" s="9">
        <v>35402.25</v>
      </c>
      <c r="S4256" s="9">
        <v>64323.93</v>
      </c>
      <c r="T4256" s="10">
        <v>507042.21</v>
      </c>
    </row>
    <row r="4257" spans="1:20" ht="15.75" thickBot="1" x14ac:dyDescent="0.3">
      <c r="A4257" s="4" t="s">
        <v>866</v>
      </c>
      <c r="B4257" s="4" t="s">
        <v>168</v>
      </c>
      <c r="C4257" s="4" t="s">
        <v>169</v>
      </c>
      <c r="D4257" s="4" t="s">
        <v>897</v>
      </c>
      <c r="E4257" s="4" t="s">
        <v>898</v>
      </c>
      <c r="F4257" s="4" t="s">
        <v>138</v>
      </c>
      <c r="G4257" s="4" t="s">
        <v>139</v>
      </c>
      <c r="H4257" s="11">
        <v>281.33</v>
      </c>
      <c r="I4257" s="12"/>
      <c r="J4257" s="12"/>
      <c r="K4257" s="12"/>
      <c r="L4257" s="12"/>
      <c r="M4257" s="12"/>
      <c r="N4257" s="12"/>
      <c r="O4257" s="12"/>
      <c r="P4257" s="12"/>
      <c r="Q4257" s="12"/>
      <c r="R4257" s="12"/>
      <c r="S4257" s="12"/>
      <c r="T4257" s="10">
        <v>281.33</v>
      </c>
    </row>
    <row r="4258" spans="1:20" ht="15.75" thickBot="1" x14ac:dyDescent="0.3">
      <c r="A4258" s="4" t="s">
        <v>866</v>
      </c>
      <c r="B4258" s="4" t="s">
        <v>168</v>
      </c>
      <c r="C4258" s="4" t="s">
        <v>169</v>
      </c>
      <c r="D4258" s="4" t="s">
        <v>897</v>
      </c>
      <c r="E4258" s="4" t="s">
        <v>898</v>
      </c>
      <c r="F4258" s="4" t="s">
        <v>340</v>
      </c>
      <c r="G4258" s="4" t="s">
        <v>341</v>
      </c>
      <c r="H4258" s="9">
        <v>10778.74</v>
      </c>
      <c r="I4258" s="9">
        <v>4875.03</v>
      </c>
      <c r="J4258" s="9">
        <v>7770.13</v>
      </c>
      <c r="K4258" s="9">
        <v>3473.28</v>
      </c>
      <c r="L4258" s="9">
        <v>4102.18</v>
      </c>
      <c r="M4258" s="9">
        <v>5040.4399999999996</v>
      </c>
      <c r="N4258" s="9">
        <v>2718.18</v>
      </c>
      <c r="O4258" s="9">
        <v>2728.84</v>
      </c>
      <c r="P4258" s="9">
        <v>4666.37</v>
      </c>
      <c r="Q4258" s="9">
        <v>6014.64</v>
      </c>
      <c r="R4258" s="9">
        <v>10535.45</v>
      </c>
      <c r="S4258" s="9">
        <v>14260.34</v>
      </c>
      <c r="T4258" s="10">
        <v>76963.62</v>
      </c>
    </row>
    <row r="4259" spans="1:20" ht="15.75" thickBot="1" x14ac:dyDescent="0.3">
      <c r="A4259" s="4" t="s">
        <v>866</v>
      </c>
      <c r="B4259" s="4" t="s">
        <v>168</v>
      </c>
      <c r="C4259" s="4" t="s">
        <v>169</v>
      </c>
      <c r="D4259" s="4" t="s">
        <v>899</v>
      </c>
      <c r="E4259" s="4" t="s">
        <v>900</v>
      </c>
      <c r="F4259" s="4" t="s">
        <v>44</v>
      </c>
      <c r="G4259" s="4" t="s">
        <v>45</v>
      </c>
      <c r="H4259" s="11">
        <v>-6157.8</v>
      </c>
      <c r="I4259" s="12"/>
      <c r="J4259" s="12"/>
      <c r="K4259" s="12"/>
      <c r="L4259" s="12"/>
      <c r="M4259" s="12"/>
      <c r="N4259" s="12"/>
      <c r="O4259" s="12"/>
      <c r="P4259" s="12"/>
      <c r="Q4259" s="12"/>
      <c r="R4259" s="12"/>
      <c r="S4259" s="12"/>
      <c r="T4259" s="10">
        <v>-6157.8</v>
      </c>
    </row>
    <row r="4260" spans="1:20" ht="15.75" thickBot="1" x14ac:dyDescent="0.3">
      <c r="A4260" s="4" t="s">
        <v>866</v>
      </c>
      <c r="B4260" s="4" t="s">
        <v>168</v>
      </c>
      <c r="C4260" s="4" t="s">
        <v>169</v>
      </c>
      <c r="D4260" s="4" t="s">
        <v>899</v>
      </c>
      <c r="E4260" s="4" t="s">
        <v>900</v>
      </c>
      <c r="F4260" s="4" t="s">
        <v>340</v>
      </c>
      <c r="G4260" s="4" t="s">
        <v>341</v>
      </c>
      <c r="H4260" s="9">
        <v>-14364.86</v>
      </c>
      <c r="I4260" s="9">
        <v>206</v>
      </c>
      <c r="J4260" s="9">
        <v>13091.99</v>
      </c>
      <c r="K4260" s="9">
        <v>1217.45</v>
      </c>
      <c r="L4260" s="9">
        <v>2243.2600000000002</v>
      </c>
      <c r="M4260" s="9">
        <v>608.01</v>
      </c>
      <c r="N4260" s="8"/>
      <c r="O4260" s="9">
        <v>1026.3900000000001</v>
      </c>
      <c r="P4260" s="8"/>
      <c r="Q4260" s="9">
        <v>134.94999999999999</v>
      </c>
      <c r="R4260" s="9">
        <v>941.75</v>
      </c>
      <c r="S4260" s="9">
        <v>1156.27</v>
      </c>
      <c r="T4260" s="10">
        <v>6261.21</v>
      </c>
    </row>
    <row r="4261" spans="1:20" ht="15.75" thickBot="1" x14ac:dyDescent="0.3">
      <c r="A4261" s="4" t="s">
        <v>866</v>
      </c>
      <c r="B4261" s="4" t="s">
        <v>168</v>
      </c>
      <c r="C4261" s="4" t="s">
        <v>169</v>
      </c>
      <c r="D4261" s="4" t="s">
        <v>901</v>
      </c>
      <c r="E4261" s="4" t="s">
        <v>902</v>
      </c>
      <c r="F4261" s="4" t="s">
        <v>340</v>
      </c>
      <c r="G4261" s="4" t="s">
        <v>341</v>
      </c>
      <c r="H4261" s="11">
        <v>1755</v>
      </c>
      <c r="I4261" s="12"/>
      <c r="J4261" s="12"/>
      <c r="K4261" s="12"/>
      <c r="L4261" s="11">
        <v>1533</v>
      </c>
      <c r="M4261" s="12"/>
      <c r="N4261" s="12"/>
      <c r="O4261" s="11">
        <v>7350</v>
      </c>
      <c r="P4261" s="12"/>
      <c r="Q4261" s="12"/>
      <c r="R4261" s="11">
        <v>2957</v>
      </c>
      <c r="S4261" s="11">
        <v>3425</v>
      </c>
      <c r="T4261" s="10">
        <v>17020</v>
      </c>
    </row>
    <row r="4262" spans="1:20" ht="15.75" thickBot="1" x14ac:dyDescent="0.3">
      <c r="A4262" s="4" t="s">
        <v>866</v>
      </c>
      <c r="B4262" s="4" t="s">
        <v>781</v>
      </c>
      <c r="C4262" s="4" t="s">
        <v>782</v>
      </c>
      <c r="D4262" s="4" t="s">
        <v>867</v>
      </c>
      <c r="E4262" s="4" t="s">
        <v>868</v>
      </c>
      <c r="F4262" s="4" t="s">
        <v>118</v>
      </c>
      <c r="G4262" s="4" t="s">
        <v>119</v>
      </c>
      <c r="H4262" s="9">
        <v>50</v>
      </c>
      <c r="I4262" s="8"/>
      <c r="J4262" s="8"/>
      <c r="K4262" s="8"/>
      <c r="L4262" s="8"/>
      <c r="M4262" s="8"/>
      <c r="N4262" s="8"/>
      <c r="O4262" s="8"/>
      <c r="P4262" s="8"/>
      <c r="Q4262" s="8"/>
      <c r="R4262" s="8"/>
      <c r="S4262" s="8"/>
      <c r="T4262" s="10">
        <v>50</v>
      </c>
    </row>
    <row r="4263" spans="1:20" ht="15.75" thickBot="1" x14ac:dyDescent="0.3">
      <c r="A4263" s="4" t="s">
        <v>866</v>
      </c>
      <c r="B4263" s="4" t="s">
        <v>781</v>
      </c>
      <c r="C4263" s="4" t="s">
        <v>782</v>
      </c>
      <c r="D4263" s="4" t="s">
        <v>867</v>
      </c>
      <c r="E4263" s="4" t="s">
        <v>868</v>
      </c>
      <c r="F4263" s="4" t="s">
        <v>122</v>
      </c>
      <c r="G4263" s="4" t="s">
        <v>123</v>
      </c>
      <c r="H4263" s="12"/>
      <c r="I4263" s="12"/>
      <c r="J4263" s="12"/>
      <c r="K4263" s="12"/>
      <c r="L4263" s="12"/>
      <c r="M4263" s="12"/>
      <c r="N4263" s="11">
        <v>325</v>
      </c>
      <c r="O4263" s="11">
        <v>499</v>
      </c>
      <c r="P4263" s="12"/>
      <c r="Q4263" s="12"/>
      <c r="R4263" s="12"/>
      <c r="S4263" s="12"/>
      <c r="T4263" s="10">
        <v>824</v>
      </c>
    </row>
    <row r="4264" spans="1:20" ht="15.75" thickBot="1" x14ac:dyDescent="0.3">
      <c r="A4264" s="4" t="s">
        <v>866</v>
      </c>
      <c r="B4264" s="4" t="s">
        <v>781</v>
      </c>
      <c r="C4264" s="4" t="s">
        <v>782</v>
      </c>
      <c r="D4264" s="4" t="s">
        <v>867</v>
      </c>
      <c r="E4264" s="4" t="s">
        <v>868</v>
      </c>
      <c r="F4264" s="4" t="s">
        <v>215</v>
      </c>
      <c r="G4264" s="4" t="s">
        <v>216</v>
      </c>
      <c r="H4264" s="9">
        <v>5.98</v>
      </c>
      <c r="I4264" s="8"/>
      <c r="J4264" s="8"/>
      <c r="K4264" s="8"/>
      <c r="L4264" s="8"/>
      <c r="M4264" s="8"/>
      <c r="N4264" s="8"/>
      <c r="O4264" s="8"/>
      <c r="P4264" s="8"/>
      <c r="Q4264" s="8"/>
      <c r="R4264" s="8"/>
      <c r="S4264" s="8"/>
      <c r="T4264" s="10">
        <v>5.98</v>
      </c>
    </row>
    <row r="4265" spans="1:20" ht="15.75" thickBot="1" x14ac:dyDescent="0.3">
      <c r="A4265" s="4" t="s">
        <v>866</v>
      </c>
      <c r="B4265" s="4" t="s">
        <v>781</v>
      </c>
      <c r="C4265" s="4" t="s">
        <v>782</v>
      </c>
      <c r="D4265" s="4" t="s">
        <v>867</v>
      </c>
      <c r="E4265" s="4" t="s">
        <v>868</v>
      </c>
      <c r="F4265" s="4" t="s">
        <v>130</v>
      </c>
      <c r="G4265" s="4" t="s">
        <v>131</v>
      </c>
      <c r="H4265" s="12"/>
      <c r="I4265" s="12"/>
      <c r="J4265" s="12"/>
      <c r="K4265" s="12"/>
      <c r="L4265" s="12"/>
      <c r="M4265" s="12"/>
      <c r="N4265" s="12"/>
      <c r="O4265" s="11">
        <v>8.25</v>
      </c>
      <c r="P4265" s="11">
        <v>29.21</v>
      </c>
      <c r="Q4265" s="12"/>
      <c r="R4265" s="12"/>
      <c r="S4265" s="12"/>
      <c r="T4265" s="10">
        <v>37.46</v>
      </c>
    </row>
    <row r="4266" spans="1:20" ht="15.75" thickBot="1" x14ac:dyDescent="0.3">
      <c r="A4266" s="4" t="s">
        <v>866</v>
      </c>
      <c r="B4266" s="4" t="s">
        <v>781</v>
      </c>
      <c r="C4266" s="4" t="s">
        <v>782</v>
      </c>
      <c r="D4266" s="4" t="s">
        <v>867</v>
      </c>
      <c r="E4266" s="4" t="s">
        <v>868</v>
      </c>
      <c r="F4266" s="4" t="s">
        <v>136</v>
      </c>
      <c r="G4266" s="4" t="s">
        <v>137</v>
      </c>
      <c r="H4266" s="8"/>
      <c r="I4266" s="8"/>
      <c r="J4266" s="8"/>
      <c r="K4266" s="8"/>
      <c r="L4266" s="8"/>
      <c r="M4266" s="9">
        <v>14.5</v>
      </c>
      <c r="N4266" s="9">
        <v>7</v>
      </c>
      <c r="O4266" s="8"/>
      <c r="P4266" s="8"/>
      <c r="Q4266" s="8"/>
      <c r="R4266" s="9">
        <v>50</v>
      </c>
      <c r="S4266" s="9">
        <v>14.4</v>
      </c>
      <c r="T4266" s="10">
        <v>85.9</v>
      </c>
    </row>
    <row r="4267" spans="1:20" ht="15.75" thickBot="1" x14ac:dyDescent="0.3">
      <c r="A4267" s="4" t="s">
        <v>866</v>
      </c>
      <c r="B4267" s="4" t="s">
        <v>781</v>
      </c>
      <c r="C4267" s="4" t="s">
        <v>782</v>
      </c>
      <c r="D4267" s="4" t="s">
        <v>867</v>
      </c>
      <c r="E4267" s="4" t="s">
        <v>868</v>
      </c>
      <c r="F4267" s="4" t="s">
        <v>342</v>
      </c>
      <c r="G4267" s="4" t="s">
        <v>343</v>
      </c>
      <c r="H4267" s="12"/>
      <c r="I4267" s="12"/>
      <c r="J4267" s="12"/>
      <c r="K4267" s="12"/>
      <c r="L4267" s="12"/>
      <c r="M4267" s="12"/>
      <c r="N4267" s="12"/>
      <c r="O4267" s="12"/>
      <c r="P4267" s="12"/>
      <c r="Q4267" s="12"/>
      <c r="R4267" s="11">
        <v>4.95</v>
      </c>
      <c r="S4267" s="12"/>
      <c r="T4267" s="10">
        <v>4.95</v>
      </c>
    </row>
    <row r="4268" spans="1:20" ht="15.75" thickBot="1" x14ac:dyDescent="0.3">
      <c r="A4268" s="4" t="s">
        <v>866</v>
      </c>
      <c r="B4268" s="4" t="s">
        <v>781</v>
      </c>
      <c r="C4268" s="4" t="s">
        <v>782</v>
      </c>
      <c r="D4268" s="4" t="s">
        <v>867</v>
      </c>
      <c r="E4268" s="4" t="s">
        <v>868</v>
      </c>
      <c r="F4268" s="4" t="s">
        <v>144</v>
      </c>
      <c r="G4268" s="4" t="s">
        <v>145</v>
      </c>
      <c r="H4268" s="9">
        <v>194.25</v>
      </c>
      <c r="I4268" s="9">
        <v>359.58</v>
      </c>
      <c r="J4268" s="9">
        <v>216.36</v>
      </c>
      <c r="K4268" s="9">
        <v>94</v>
      </c>
      <c r="L4268" s="9">
        <v>936.49</v>
      </c>
      <c r="M4268" s="9">
        <v>318.69</v>
      </c>
      <c r="N4268" s="9">
        <v>287.82</v>
      </c>
      <c r="O4268" s="9">
        <v>111.75</v>
      </c>
      <c r="P4268" s="9">
        <v>349.77</v>
      </c>
      <c r="Q4268" s="9">
        <v>653.6</v>
      </c>
      <c r="R4268" s="9">
        <v>422.67</v>
      </c>
      <c r="S4268" s="9">
        <v>168.02</v>
      </c>
      <c r="T4268" s="10">
        <v>4113</v>
      </c>
    </row>
    <row r="4269" spans="1:20" ht="15.75" thickBot="1" x14ac:dyDescent="0.3">
      <c r="A4269" s="4" t="s">
        <v>866</v>
      </c>
      <c r="B4269" s="4" t="s">
        <v>781</v>
      </c>
      <c r="C4269" s="4" t="s">
        <v>782</v>
      </c>
      <c r="D4269" s="4" t="s">
        <v>867</v>
      </c>
      <c r="E4269" s="4" t="s">
        <v>868</v>
      </c>
      <c r="F4269" s="4" t="s">
        <v>146</v>
      </c>
      <c r="G4269" s="4" t="s">
        <v>147</v>
      </c>
      <c r="H4269" s="12"/>
      <c r="I4269" s="11">
        <v>2882.59</v>
      </c>
      <c r="J4269" s="11">
        <v>2568.9</v>
      </c>
      <c r="K4269" s="12"/>
      <c r="L4269" s="11">
        <v>1659.59</v>
      </c>
      <c r="M4269" s="11">
        <v>140.94999999999999</v>
      </c>
      <c r="N4269" s="11">
        <v>734.55</v>
      </c>
      <c r="O4269" s="11">
        <v>819.55</v>
      </c>
      <c r="P4269" s="11">
        <v>1266.52</v>
      </c>
      <c r="Q4269" s="11">
        <v>1098.1199999999999</v>
      </c>
      <c r="R4269" s="11">
        <v>1185.4100000000001</v>
      </c>
      <c r="S4269" s="12"/>
      <c r="T4269" s="10">
        <v>12356.18</v>
      </c>
    </row>
    <row r="4270" spans="1:20" ht="15.75" thickBot="1" x14ac:dyDescent="0.3">
      <c r="A4270" s="4" t="s">
        <v>866</v>
      </c>
      <c r="B4270" s="4" t="s">
        <v>781</v>
      </c>
      <c r="C4270" s="4" t="s">
        <v>782</v>
      </c>
      <c r="D4270" s="4" t="s">
        <v>867</v>
      </c>
      <c r="E4270" s="4" t="s">
        <v>868</v>
      </c>
      <c r="F4270" s="4" t="s">
        <v>148</v>
      </c>
      <c r="G4270" s="4" t="s">
        <v>149</v>
      </c>
      <c r="H4270" s="8"/>
      <c r="I4270" s="8"/>
      <c r="J4270" s="8"/>
      <c r="K4270" s="8"/>
      <c r="L4270" s="8"/>
      <c r="M4270" s="9">
        <v>27.89</v>
      </c>
      <c r="N4270" s="8"/>
      <c r="O4270" s="8"/>
      <c r="P4270" s="8"/>
      <c r="Q4270" s="8"/>
      <c r="R4270" s="9">
        <v>11.78</v>
      </c>
      <c r="S4270" s="8"/>
      <c r="T4270" s="10">
        <v>39.67</v>
      </c>
    </row>
    <row r="4271" spans="1:20" ht="15.75" thickBot="1" x14ac:dyDescent="0.3">
      <c r="A4271" s="4" t="s">
        <v>866</v>
      </c>
      <c r="B4271" s="4" t="s">
        <v>781</v>
      </c>
      <c r="C4271" s="4" t="s">
        <v>782</v>
      </c>
      <c r="D4271" s="4" t="s">
        <v>867</v>
      </c>
      <c r="E4271" s="4" t="s">
        <v>868</v>
      </c>
      <c r="F4271" s="4" t="s">
        <v>150</v>
      </c>
      <c r="G4271" s="4" t="s">
        <v>151</v>
      </c>
      <c r="H4271" s="12"/>
      <c r="I4271" s="12"/>
      <c r="J4271" s="12"/>
      <c r="K4271" s="12"/>
      <c r="L4271" s="12"/>
      <c r="M4271" s="12"/>
      <c r="N4271" s="12"/>
      <c r="O4271" s="12"/>
      <c r="P4271" s="12"/>
      <c r="Q4271" s="12"/>
      <c r="R4271" s="11">
        <v>100</v>
      </c>
      <c r="S4271" s="12"/>
      <c r="T4271" s="10">
        <v>100</v>
      </c>
    </row>
    <row r="4272" spans="1:20" ht="15.75" thickBot="1" x14ac:dyDescent="0.3">
      <c r="A4272" s="4" t="s">
        <v>866</v>
      </c>
      <c r="B4272" s="4" t="s">
        <v>781</v>
      </c>
      <c r="C4272" s="4" t="s">
        <v>782</v>
      </c>
      <c r="D4272" s="4" t="s">
        <v>867</v>
      </c>
      <c r="E4272" s="4" t="s">
        <v>868</v>
      </c>
      <c r="F4272" s="4" t="s">
        <v>152</v>
      </c>
      <c r="G4272" s="4" t="s">
        <v>153</v>
      </c>
      <c r="H4272" s="8"/>
      <c r="I4272" s="8"/>
      <c r="J4272" s="8"/>
      <c r="K4272" s="8"/>
      <c r="L4272" s="8"/>
      <c r="M4272" s="8"/>
      <c r="N4272" s="8"/>
      <c r="O4272" s="8"/>
      <c r="P4272" s="8"/>
      <c r="Q4272" s="8"/>
      <c r="R4272" s="8"/>
      <c r="S4272" s="9">
        <v>684.25</v>
      </c>
      <c r="T4272" s="10">
        <v>684.25</v>
      </c>
    </row>
    <row r="4273" spans="1:20" ht="23.25" thickBot="1" x14ac:dyDescent="0.3">
      <c r="A4273" s="4" t="s">
        <v>866</v>
      </c>
      <c r="B4273" s="4" t="s">
        <v>781</v>
      </c>
      <c r="C4273" s="4" t="s">
        <v>782</v>
      </c>
      <c r="D4273" s="4" t="s">
        <v>869</v>
      </c>
      <c r="E4273" s="4" t="s">
        <v>870</v>
      </c>
      <c r="F4273" s="4" t="s">
        <v>144</v>
      </c>
      <c r="G4273" s="4" t="s">
        <v>145</v>
      </c>
      <c r="H4273" s="12"/>
      <c r="I4273" s="11">
        <v>33.1</v>
      </c>
      <c r="J4273" s="12"/>
      <c r="K4273" s="12"/>
      <c r="L4273" s="11">
        <v>106.79</v>
      </c>
      <c r="M4273" s="12"/>
      <c r="N4273" s="12"/>
      <c r="O4273" s="12"/>
      <c r="P4273" s="12"/>
      <c r="Q4273" s="11">
        <v>25.96</v>
      </c>
      <c r="R4273" s="12"/>
      <c r="S4273" s="12"/>
      <c r="T4273" s="10">
        <v>165.85</v>
      </c>
    </row>
    <row r="4274" spans="1:20" ht="15.75" thickBot="1" x14ac:dyDescent="0.3">
      <c r="A4274" s="4" t="s">
        <v>866</v>
      </c>
      <c r="B4274" s="4" t="s">
        <v>903</v>
      </c>
      <c r="C4274" s="4" t="s">
        <v>904</v>
      </c>
      <c r="D4274" s="4" t="s">
        <v>867</v>
      </c>
      <c r="E4274" s="4" t="s">
        <v>868</v>
      </c>
      <c r="F4274" s="4" t="s">
        <v>110</v>
      </c>
      <c r="G4274" s="4" t="s">
        <v>111</v>
      </c>
      <c r="H4274" s="9">
        <v>11176.54</v>
      </c>
      <c r="I4274" s="9">
        <v>11708.76</v>
      </c>
      <c r="J4274" s="9">
        <v>9891.2099999999991</v>
      </c>
      <c r="K4274" s="9">
        <v>12089.26</v>
      </c>
      <c r="L4274" s="9">
        <v>11081.82</v>
      </c>
      <c r="M4274" s="9">
        <v>11333.68</v>
      </c>
      <c r="N4274" s="9">
        <v>8563.23</v>
      </c>
      <c r="O4274" s="9">
        <v>8027.45</v>
      </c>
      <c r="P4274" s="9">
        <v>11484.8</v>
      </c>
      <c r="Q4274" s="9">
        <v>12089.26</v>
      </c>
      <c r="R4274" s="9">
        <v>11067.14</v>
      </c>
      <c r="S4274" s="9">
        <v>8737.2099999999991</v>
      </c>
      <c r="T4274" s="10">
        <v>127250.36</v>
      </c>
    </row>
    <row r="4275" spans="1:20" ht="15.75" thickBot="1" x14ac:dyDescent="0.3">
      <c r="A4275" s="4" t="s">
        <v>866</v>
      </c>
      <c r="B4275" s="4" t="s">
        <v>903</v>
      </c>
      <c r="C4275" s="4" t="s">
        <v>904</v>
      </c>
      <c r="D4275" s="4" t="s">
        <v>867</v>
      </c>
      <c r="E4275" s="4" t="s">
        <v>868</v>
      </c>
      <c r="F4275" s="4" t="s">
        <v>88</v>
      </c>
      <c r="G4275" s="4" t="s">
        <v>89</v>
      </c>
      <c r="H4275" s="11">
        <v>1577.16</v>
      </c>
      <c r="I4275" s="11">
        <v>1577.16</v>
      </c>
      <c r="J4275" s="11">
        <v>1628.42</v>
      </c>
      <c r="K4275" s="11">
        <v>1628.42</v>
      </c>
      <c r="L4275" s="11">
        <v>1628.42</v>
      </c>
      <c r="M4275" s="11">
        <v>1628.42</v>
      </c>
      <c r="N4275" s="11">
        <v>1628.42</v>
      </c>
      <c r="O4275" s="11">
        <v>1628.42</v>
      </c>
      <c r="P4275" s="11">
        <v>1628.42</v>
      </c>
      <c r="Q4275" s="11">
        <v>1628.42</v>
      </c>
      <c r="R4275" s="11">
        <v>1726.12</v>
      </c>
      <c r="S4275" s="11">
        <v>1726.12</v>
      </c>
      <c r="T4275" s="10">
        <v>19633.919999999998</v>
      </c>
    </row>
    <row r="4276" spans="1:20" ht="15.75" thickBot="1" x14ac:dyDescent="0.3">
      <c r="A4276" s="4" t="s">
        <v>866</v>
      </c>
      <c r="B4276" s="4" t="s">
        <v>903</v>
      </c>
      <c r="C4276" s="4" t="s">
        <v>904</v>
      </c>
      <c r="D4276" s="4" t="s">
        <v>867</v>
      </c>
      <c r="E4276" s="4" t="s">
        <v>868</v>
      </c>
      <c r="F4276" s="4" t="s">
        <v>90</v>
      </c>
      <c r="G4276" s="4" t="s">
        <v>91</v>
      </c>
      <c r="H4276" s="9">
        <v>6127.18</v>
      </c>
      <c r="I4276" s="9">
        <v>6127.18</v>
      </c>
      <c r="J4276" s="9">
        <v>6326.3</v>
      </c>
      <c r="K4276" s="9">
        <v>6326.3</v>
      </c>
      <c r="L4276" s="9">
        <v>6326.31</v>
      </c>
      <c r="M4276" s="9">
        <v>6326.31</v>
      </c>
      <c r="N4276" s="9">
        <v>6326.33</v>
      </c>
      <c r="O4276" s="9">
        <v>6326.32</v>
      </c>
      <c r="P4276" s="9">
        <v>6326.31</v>
      </c>
      <c r="Q4276" s="9">
        <v>6326.3</v>
      </c>
      <c r="R4276" s="9">
        <v>6705.87</v>
      </c>
      <c r="S4276" s="9">
        <v>6705.86</v>
      </c>
      <c r="T4276" s="10">
        <v>76276.570000000007</v>
      </c>
    </row>
    <row r="4277" spans="1:20" ht="15.75" thickBot="1" x14ac:dyDescent="0.3">
      <c r="A4277" s="4" t="s">
        <v>866</v>
      </c>
      <c r="B4277" s="4" t="s">
        <v>903</v>
      </c>
      <c r="C4277" s="4" t="s">
        <v>904</v>
      </c>
      <c r="D4277" s="4" t="s">
        <v>867</v>
      </c>
      <c r="E4277" s="4" t="s">
        <v>868</v>
      </c>
      <c r="F4277" s="4" t="s">
        <v>118</v>
      </c>
      <c r="G4277" s="4" t="s">
        <v>119</v>
      </c>
      <c r="H4277" s="12"/>
      <c r="I4277" s="12"/>
      <c r="J4277" s="12"/>
      <c r="K4277" s="12"/>
      <c r="L4277" s="12"/>
      <c r="M4277" s="12"/>
      <c r="N4277" s="12"/>
      <c r="O4277" s="12"/>
      <c r="P4277" s="12"/>
      <c r="Q4277" s="12"/>
      <c r="R4277" s="11">
        <v>450</v>
      </c>
      <c r="S4277" s="12"/>
      <c r="T4277" s="10">
        <v>450</v>
      </c>
    </row>
    <row r="4278" spans="1:20" ht="15.75" thickBot="1" x14ac:dyDescent="0.3">
      <c r="A4278" s="4" t="s">
        <v>866</v>
      </c>
      <c r="B4278" s="4" t="s">
        <v>903</v>
      </c>
      <c r="C4278" s="4" t="s">
        <v>904</v>
      </c>
      <c r="D4278" s="4" t="s">
        <v>867</v>
      </c>
      <c r="E4278" s="4" t="s">
        <v>868</v>
      </c>
      <c r="F4278" s="4" t="s">
        <v>120</v>
      </c>
      <c r="G4278" s="4" t="s">
        <v>121</v>
      </c>
      <c r="H4278" s="9">
        <v>352.57</v>
      </c>
      <c r="I4278" s="8"/>
      <c r="J4278" s="8"/>
      <c r="K4278" s="8"/>
      <c r="L4278" s="8"/>
      <c r="M4278" s="8"/>
      <c r="N4278" s="8"/>
      <c r="O4278" s="8"/>
      <c r="P4278" s="8"/>
      <c r="Q4278" s="8"/>
      <c r="R4278" s="8"/>
      <c r="S4278" s="8"/>
      <c r="T4278" s="10">
        <v>352.57</v>
      </c>
    </row>
    <row r="4279" spans="1:20" ht="15.75" thickBot="1" x14ac:dyDescent="0.3">
      <c r="A4279" s="4" t="s">
        <v>866</v>
      </c>
      <c r="B4279" s="4" t="s">
        <v>903</v>
      </c>
      <c r="C4279" s="4" t="s">
        <v>904</v>
      </c>
      <c r="D4279" s="4" t="s">
        <v>867</v>
      </c>
      <c r="E4279" s="4" t="s">
        <v>868</v>
      </c>
      <c r="F4279" s="4" t="s">
        <v>94</v>
      </c>
      <c r="G4279" s="4" t="s">
        <v>95</v>
      </c>
      <c r="H4279" s="12"/>
      <c r="I4279" s="12"/>
      <c r="J4279" s="12"/>
      <c r="K4279" s="12"/>
      <c r="L4279" s="12"/>
      <c r="M4279" s="12"/>
      <c r="N4279" s="12"/>
      <c r="O4279" s="12"/>
      <c r="P4279" s="12"/>
      <c r="Q4279" s="12"/>
      <c r="R4279" s="12"/>
      <c r="S4279" s="11">
        <v>22.69</v>
      </c>
      <c r="T4279" s="10">
        <v>22.69</v>
      </c>
    </row>
    <row r="4280" spans="1:20" ht="15.75" thickBot="1" x14ac:dyDescent="0.3">
      <c r="A4280" s="4" t="s">
        <v>866</v>
      </c>
      <c r="B4280" s="4" t="s">
        <v>903</v>
      </c>
      <c r="C4280" s="4" t="s">
        <v>904</v>
      </c>
      <c r="D4280" s="4" t="s">
        <v>867</v>
      </c>
      <c r="E4280" s="4" t="s">
        <v>868</v>
      </c>
      <c r="F4280" s="4" t="s">
        <v>122</v>
      </c>
      <c r="G4280" s="4" t="s">
        <v>123</v>
      </c>
      <c r="H4280" s="8"/>
      <c r="I4280" s="8"/>
      <c r="J4280" s="8"/>
      <c r="K4280" s="8"/>
      <c r="L4280" s="8"/>
      <c r="M4280" s="8"/>
      <c r="N4280" s="9">
        <v>110</v>
      </c>
      <c r="O4280" s="8"/>
      <c r="P4280" s="8"/>
      <c r="Q4280" s="8"/>
      <c r="R4280" s="8"/>
      <c r="S4280" s="8"/>
      <c r="T4280" s="10">
        <v>110</v>
      </c>
    </row>
    <row r="4281" spans="1:20" ht="15.75" thickBot="1" x14ac:dyDescent="0.3">
      <c r="A4281" s="4" t="s">
        <v>866</v>
      </c>
      <c r="B4281" s="4" t="s">
        <v>903</v>
      </c>
      <c r="C4281" s="4" t="s">
        <v>904</v>
      </c>
      <c r="D4281" s="4" t="s">
        <v>867</v>
      </c>
      <c r="E4281" s="4" t="s">
        <v>868</v>
      </c>
      <c r="F4281" s="4" t="s">
        <v>128</v>
      </c>
      <c r="G4281" s="4" t="s">
        <v>129</v>
      </c>
      <c r="H4281" s="12"/>
      <c r="I4281" s="12"/>
      <c r="J4281" s="12"/>
      <c r="K4281" s="12"/>
      <c r="L4281" s="12"/>
      <c r="M4281" s="12"/>
      <c r="N4281" s="12"/>
      <c r="O4281" s="12"/>
      <c r="P4281" s="12"/>
      <c r="Q4281" s="12"/>
      <c r="R4281" s="11">
        <v>1557.97</v>
      </c>
      <c r="S4281" s="11">
        <v>-1557.97</v>
      </c>
      <c r="T4281" s="14">
        <v>0</v>
      </c>
    </row>
    <row r="4282" spans="1:20" ht="15.75" thickBot="1" x14ac:dyDescent="0.3">
      <c r="A4282" s="4" t="s">
        <v>866</v>
      </c>
      <c r="B4282" s="4" t="s">
        <v>903</v>
      </c>
      <c r="C4282" s="4" t="s">
        <v>904</v>
      </c>
      <c r="D4282" s="4" t="s">
        <v>867</v>
      </c>
      <c r="E4282" s="4" t="s">
        <v>868</v>
      </c>
      <c r="F4282" s="4" t="s">
        <v>98</v>
      </c>
      <c r="G4282" s="4" t="s">
        <v>99</v>
      </c>
      <c r="H4282" s="8"/>
      <c r="I4282" s="8"/>
      <c r="J4282" s="8"/>
      <c r="K4282" s="9">
        <v>2.61</v>
      </c>
      <c r="L4282" s="8"/>
      <c r="M4282" s="8"/>
      <c r="N4282" s="8"/>
      <c r="O4282" s="9">
        <v>3.59</v>
      </c>
      <c r="P4282" s="8"/>
      <c r="Q4282" s="8"/>
      <c r="R4282" s="8"/>
      <c r="S4282" s="8"/>
      <c r="T4282" s="10">
        <v>6.2</v>
      </c>
    </row>
    <row r="4283" spans="1:20" ht="15.75" thickBot="1" x14ac:dyDescent="0.3">
      <c r="A4283" s="4" t="s">
        <v>866</v>
      </c>
      <c r="B4283" s="4" t="s">
        <v>903</v>
      </c>
      <c r="C4283" s="4" t="s">
        <v>904</v>
      </c>
      <c r="D4283" s="4" t="s">
        <v>867</v>
      </c>
      <c r="E4283" s="4" t="s">
        <v>868</v>
      </c>
      <c r="F4283" s="4" t="s">
        <v>215</v>
      </c>
      <c r="G4283" s="4" t="s">
        <v>216</v>
      </c>
      <c r="H4283" s="12"/>
      <c r="I4283" s="12"/>
      <c r="J4283" s="12"/>
      <c r="K4283" s="12"/>
      <c r="L4283" s="11">
        <v>23.34</v>
      </c>
      <c r="M4283" s="12"/>
      <c r="N4283" s="12"/>
      <c r="O4283" s="12"/>
      <c r="P4283" s="12"/>
      <c r="Q4283" s="11">
        <v>21.93</v>
      </c>
      <c r="R4283" s="12"/>
      <c r="S4283" s="12"/>
      <c r="T4283" s="10">
        <v>45.27</v>
      </c>
    </row>
    <row r="4284" spans="1:20" ht="15.75" thickBot="1" x14ac:dyDescent="0.3">
      <c r="A4284" s="4" t="s">
        <v>866</v>
      </c>
      <c r="B4284" s="4" t="s">
        <v>903</v>
      </c>
      <c r="C4284" s="4" t="s">
        <v>904</v>
      </c>
      <c r="D4284" s="4" t="s">
        <v>867</v>
      </c>
      <c r="E4284" s="4" t="s">
        <v>868</v>
      </c>
      <c r="F4284" s="4" t="s">
        <v>130</v>
      </c>
      <c r="G4284" s="4" t="s">
        <v>131</v>
      </c>
      <c r="H4284" s="9">
        <v>26.95</v>
      </c>
      <c r="I4284" s="9">
        <v>38.35</v>
      </c>
      <c r="J4284" s="9">
        <v>209.49</v>
      </c>
      <c r="K4284" s="9">
        <v>21.72</v>
      </c>
      <c r="L4284" s="9">
        <v>62.56</v>
      </c>
      <c r="M4284" s="9">
        <v>193.14</v>
      </c>
      <c r="N4284" s="9">
        <v>28.73</v>
      </c>
      <c r="O4284" s="9">
        <v>12.88</v>
      </c>
      <c r="P4284" s="9">
        <v>46.74</v>
      </c>
      <c r="Q4284" s="9">
        <v>51.05</v>
      </c>
      <c r="R4284" s="9">
        <v>55.22</v>
      </c>
      <c r="S4284" s="9">
        <v>6.5</v>
      </c>
      <c r="T4284" s="10">
        <v>753.33</v>
      </c>
    </row>
    <row r="4285" spans="1:20" ht="15.75" thickBot="1" x14ac:dyDescent="0.3">
      <c r="A4285" s="4" t="s">
        <v>866</v>
      </c>
      <c r="B4285" s="4" t="s">
        <v>903</v>
      </c>
      <c r="C4285" s="4" t="s">
        <v>904</v>
      </c>
      <c r="D4285" s="4" t="s">
        <v>867</v>
      </c>
      <c r="E4285" s="4" t="s">
        <v>868</v>
      </c>
      <c r="F4285" s="4" t="s">
        <v>136</v>
      </c>
      <c r="G4285" s="4" t="s">
        <v>137</v>
      </c>
      <c r="H4285" s="11">
        <v>1.5</v>
      </c>
      <c r="I4285" s="11">
        <v>6.7</v>
      </c>
      <c r="J4285" s="11">
        <v>9</v>
      </c>
      <c r="K4285" s="11">
        <v>4.9000000000000004</v>
      </c>
      <c r="L4285" s="12"/>
      <c r="M4285" s="11">
        <v>1</v>
      </c>
      <c r="N4285" s="12"/>
      <c r="O4285" s="11">
        <v>2.7</v>
      </c>
      <c r="P4285" s="12"/>
      <c r="Q4285" s="11">
        <v>3.6</v>
      </c>
      <c r="R4285" s="11">
        <v>7.1</v>
      </c>
      <c r="S4285" s="11">
        <v>11</v>
      </c>
      <c r="T4285" s="10">
        <v>47.5</v>
      </c>
    </row>
    <row r="4286" spans="1:20" ht="15.75" thickBot="1" x14ac:dyDescent="0.3">
      <c r="A4286" s="4" t="s">
        <v>866</v>
      </c>
      <c r="B4286" s="4" t="s">
        <v>903</v>
      </c>
      <c r="C4286" s="4" t="s">
        <v>904</v>
      </c>
      <c r="D4286" s="4" t="s">
        <v>867</v>
      </c>
      <c r="E4286" s="4" t="s">
        <v>868</v>
      </c>
      <c r="F4286" s="4" t="s">
        <v>342</v>
      </c>
      <c r="G4286" s="4" t="s">
        <v>343</v>
      </c>
      <c r="H4286" s="8"/>
      <c r="I4286" s="8"/>
      <c r="J4286" s="8"/>
      <c r="K4286" s="8"/>
      <c r="L4286" s="8"/>
      <c r="M4286" s="8"/>
      <c r="N4286" s="8"/>
      <c r="O4286" s="8"/>
      <c r="P4286" s="8"/>
      <c r="Q4286" s="8"/>
      <c r="R4286" s="8"/>
      <c r="S4286" s="9">
        <v>16</v>
      </c>
      <c r="T4286" s="10">
        <v>16</v>
      </c>
    </row>
    <row r="4287" spans="1:20" ht="15.75" thickBot="1" x14ac:dyDescent="0.3">
      <c r="A4287" s="4" t="s">
        <v>866</v>
      </c>
      <c r="B4287" s="4" t="s">
        <v>903</v>
      </c>
      <c r="C4287" s="4" t="s">
        <v>904</v>
      </c>
      <c r="D4287" s="4" t="s">
        <v>867</v>
      </c>
      <c r="E4287" s="4" t="s">
        <v>868</v>
      </c>
      <c r="F4287" s="4" t="s">
        <v>144</v>
      </c>
      <c r="G4287" s="4" t="s">
        <v>145</v>
      </c>
      <c r="H4287" s="11">
        <v>216.3</v>
      </c>
      <c r="I4287" s="11">
        <v>550.5</v>
      </c>
      <c r="J4287" s="11">
        <v>368.14</v>
      </c>
      <c r="K4287" s="11">
        <v>223.28</v>
      </c>
      <c r="L4287" s="11">
        <v>475.02</v>
      </c>
      <c r="M4287" s="11">
        <v>95.17</v>
      </c>
      <c r="N4287" s="11">
        <v>270.72000000000003</v>
      </c>
      <c r="O4287" s="11">
        <v>143.5</v>
      </c>
      <c r="P4287" s="11">
        <v>297.25</v>
      </c>
      <c r="Q4287" s="11">
        <v>422.01</v>
      </c>
      <c r="R4287" s="11">
        <v>323.01</v>
      </c>
      <c r="S4287" s="11">
        <v>382.04</v>
      </c>
      <c r="T4287" s="10">
        <v>3766.94</v>
      </c>
    </row>
    <row r="4288" spans="1:20" ht="15.75" thickBot="1" x14ac:dyDescent="0.3">
      <c r="A4288" s="4" t="s">
        <v>866</v>
      </c>
      <c r="B4288" s="4" t="s">
        <v>903</v>
      </c>
      <c r="C4288" s="4" t="s">
        <v>904</v>
      </c>
      <c r="D4288" s="4" t="s">
        <v>867</v>
      </c>
      <c r="E4288" s="4" t="s">
        <v>868</v>
      </c>
      <c r="F4288" s="4" t="s">
        <v>146</v>
      </c>
      <c r="G4288" s="4" t="s">
        <v>147</v>
      </c>
      <c r="H4288" s="8"/>
      <c r="I4288" s="9">
        <v>381.6</v>
      </c>
      <c r="J4288" s="9">
        <v>759</v>
      </c>
      <c r="K4288" s="8"/>
      <c r="L4288" s="9">
        <v>975.87</v>
      </c>
      <c r="M4288" s="8"/>
      <c r="N4288" s="9">
        <v>1529.26</v>
      </c>
      <c r="O4288" s="9">
        <v>741.44</v>
      </c>
      <c r="P4288" s="8"/>
      <c r="Q4288" s="8"/>
      <c r="R4288" s="8"/>
      <c r="S4288" s="9">
        <v>1430.29</v>
      </c>
      <c r="T4288" s="10">
        <v>5817.46</v>
      </c>
    </row>
    <row r="4289" spans="1:20" ht="15.75" thickBot="1" x14ac:dyDescent="0.3">
      <c r="A4289" s="4" t="s">
        <v>866</v>
      </c>
      <c r="B4289" s="4" t="s">
        <v>903</v>
      </c>
      <c r="C4289" s="4" t="s">
        <v>904</v>
      </c>
      <c r="D4289" s="4" t="s">
        <v>867</v>
      </c>
      <c r="E4289" s="4" t="s">
        <v>868</v>
      </c>
      <c r="F4289" s="4" t="s">
        <v>148</v>
      </c>
      <c r="G4289" s="4" t="s">
        <v>149</v>
      </c>
      <c r="H4289" s="11">
        <v>772.28</v>
      </c>
      <c r="I4289" s="11">
        <v>439.09</v>
      </c>
      <c r="J4289" s="11">
        <v>1994.3</v>
      </c>
      <c r="K4289" s="11">
        <v>2258.6999999999998</v>
      </c>
      <c r="L4289" s="12"/>
      <c r="M4289" s="12"/>
      <c r="N4289" s="11">
        <v>1100</v>
      </c>
      <c r="O4289" s="12"/>
      <c r="P4289" s="12"/>
      <c r="Q4289" s="11">
        <v>233.28</v>
      </c>
      <c r="R4289" s="11">
        <v>1764.18</v>
      </c>
      <c r="S4289" s="12"/>
      <c r="T4289" s="10">
        <v>8561.83</v>
      </c>
    </row>
    <row r="4290" spans="1:20" ht="15.75" thickBot="1" x14ac:dyDescent="0.3">
      <c r="A4290" s="4" t="s">
        <v>866</v>
      </c>
      <c r="B4290" s="4" t="s">
        <v>903</v>
      </c>
      <c r="C4290" s="4" t="s">
        <v>904</v>
      </c>
      <c r="D4290" s="4" t="s">
        <v>867</v>
      </c>
      <c r="E4290" s="4" t="s">
        <v>868</v>
      </c>
      <c r="F4290" s="4" t="s">
        <v>150</v>
      </c>
      <c r="G4290" s="4" t="s">
        <v>151</v>
      </c>
      <c r="H4290" s="8"/>
      <c r="I4290" s="8"/>
      <c r="J4290" s="8"/>
      <c r="K4290" s="8"/>
      <c r="L4290" s="9">
        <v>95.95</v>
      </c>
      <c r="M4290" s="9">
        <v>100</v>
      </c>
      <c r="N4290" s="8"/>
      <c r="O4290" s="8"/>
      <c r="P4290" s="8"/>
      <c r="Q4290" s="9">
        <v>53.89</v>
      </c>
      <c r="R4290" s="8"/>
      <c r="S4290" s="8"/>
      <c r="T4290" s="10">
        <v>249.84</v>
      </c>
    </row>
    <row r="4291" spans="1:20" ht="15.75" thickBot="1" x14ac:dyDescent="0.3">
      <c r="A4291" s="4" t="s">
        <v>866</v>
      </c>
      <c r="B4291" s="4" t="s">
        <v>903</v>
      </c>
      <c r="C4291" s="4" t="s">
        <v>904</v>
      </c>
      <c r="D4291" s="4" t="s">
        <v>867</v>
      </c>
      <c r="E4291" s="4" t="s">
        <v>868</v>
      </c>
      <c r="F4291" s="4" t="s">
        <v>152</v>
      </c>
      <c r="G4291" s="4" t="s">
        <v>153</v>
      </c>
      <c r="H4291" s="11">
        <v>191.7</v>
      </c>
      <c r="I4291" s="12"/>
      <c r="J4291" s="12"/>
      <c r="K4291" s="12"/>
      <c r="L4291" s="12"/>
      <c r="M4291" s="11">
        <v>4.34</v>
      </c>
      <c r="N4291" s="12"/>
      <c r="O4291" s="12"/>
      <c r="P4291" s="12"/>
      <c r="Q4291" s="12"/>
      <c r="R4291" s="12"/>
      <c r="S4291" s="12"/>
      <c r="T4291" s="10">
        <v>196.04</v>
      </c>
    </row>
    <row r="4292" spans="1:20" ht="15.75" thickBot="1" x14ac:dyDescent="0.3">
      <c r="A4292" s="4" t="s">
        <v>866</v>
      </c>
      <c r="B4292" s="4" t="s">
        <v>903</v>
      </c>
      <c r="C4292" s="4" t="s">
        <v>904</v>
      </c>
      <c r="D4292" s="4" t="s">
        <v>867</v>
      </c>
      <c r="E4292" s="4" t="s">
        <v>868</v>
      </c>
      <c r="F4292" s="4" t="s">
        <v>166</v>
      </c>
      <c r="G4292" s="4" t="s">
        <v>167</v>
      </c>
      <c r="H4292" s="9">
        <v>-8849.94</v>
      </c>
      <c r="I4292" s="8"/>
      <c r="J4292" s="9">
        <v>-11753.84</v>
      </c>
      <c r="K4292" s="9">
        <v>-8395.6</v>
      </c>
      <c r="L4292" s="9">
        <v>-9235.16</v>
      </c>
      <c r="M4292" s="9">
        <v>-8133.24</v>
      </c>
      <c r="N4292" s="9">
        <v>-6716.48</v>
      </c>
      <c r="O4292" s="9">
        <v>-6559.06</v>
      </c>
      <c r="P4292" s="9">
        <v>-7975.82</v>
      </c>
      <c r="Q4292" s="9">
        <v>-9654.94</v>
      </c>
      <c r="R4292" s="9">
        <v>-7975.82</v>
      </c>
      <c r="S4292" s="9">
        <v>-5876.92</v>
      </c>
      <c r="T4292" s="10">
        <v>-91126.82</v>
      </c>
    </row>
    <row r="4293" spans="1:20" ht="23.25" thickBot="1" x14ac:dyDescent="0.3">
      <c r="A4293" s="4" t="s">
        <v>866</v>
      </c>
      <c r="B4293" s="4" t="s">
        <v>192</v>
      </c>
      <c r="C4293" s="4" t="s">
        <v>193</v>
      </c>
      <c r="D4293" s="4" t="s">
        <v>869</v>
      </c>
      <c r="E4293" s="4" t="s">
        <v>870</v>
      </c>
      <c r="F4293" s="4" t="s">
        <v>144</v>
      </c>
      <c r="G4293" s="4" t="s">
        <v>145</v>
      </c>
      <c r="H4293" s="12"/>
      <c r="I4293" s="12"/>
      <c r="J4293" s="12"/>
      <c r="K4293" s="12"/>
      <c r="L4293" s="11">
        <v>650</v>
      </c>
      <c r="M4293" s="12"/>
      <c r="N4293" s="12"/>
      <c r="O4293" s="12"/>
      <c r="P4293" s="12"/>
      <c r="Q4293" s="12"/>
      <c r="R4293" s="12"/>
      <c r="S4293" s="12"/>
      <c r="T4293" s="10">
        <v>650</v>
      </c>
    </row>
    <row r="4294" spans="1:20" ht="23.25" thickBot="1" x14ac:dyDescent="0.3">
      <c r="A4294" s="4" t="s">
        <v>866</v>
      </c>
      <c r="B4294" s="4" t="s">
        <v>192</v>
      </c>
      <c r="C4294" s="4" t="s">
        <v>193</v>
      </c>
      <c r="D4294" s="4" t="s">
        <v>869</v>
      </c>
      <c r="E4294" s="4" t="s">
        <v>870</v>
      </c>
      <c r="F4294" s="4" t="s">
        <v>152</v>
      </c>
      <c r="G4294" s="4" t="s">
        <v>153</v>
      </c>
      <c r="H4294" s="8"/>
      <c r="I4294" s="8"/>
      <c r="J4294" s="8"/>
      <c r="K4294" s="8"/>
      <c r="L4294" s="8"/>
      <c r="M4294" s="9">
        <v>640</v>
      </c>
      <c r="N4294" s="8"/>
      <c r="O4294" s="8"/>
      <c r="P4294" s="8"/>
      <c r="Q4294" s="8"/>
      <c r="R4294" s="8"/>
      <c r="S4294" s="8"/>
      <c r="T4294" s="10">
        <v>640</v>
      </c>
    </row>
    <row r="4295" spans="1:20" ht="23.25" thickBot="1" x14ac:dyDescent="0.3">
      <c r="A4295" s="4" t="s">
        <v>866</v>
      </c>
      <c r="B4295" s="4" t="s">
        <v>266</v>
      </c>
      <c r="C4295" s="4" t="s">
        <v>267</v>
      </c>
      <c r="D4295" s="4" t="s">
        <v>869</v>
      </c>
      <c r="E4295" s="4" t="s">
        <v>870</v>
      </c>
      <c r="F4295" s="4" t="s">
        <v>144</v>
      </c>
      <c r="G4295" s="4" t="s">
        <v>145</v>
      </c>
      <c r="H4295" s="12"/>
      <c r="I4295" s="12"/>
      <c r="J4295" s="12"/>
      <c r="K4295" s="12"/>
      <c r="L4295" s="12"/>
      <c r="M4295" s="12"/>
      <c r="N4295" s="12"/>
      <c r="O4295" s="11">
        <v>400</v>
      </c>
      <c r="P4295" s="12"/>
      <c r="Q4295" s="12"/>
      <c r="R4295" s="12"/>
      <c r="S4295" s="12"/>
      <c r="T4295" s="10">
        <v>400</v>
      </c>
    </row>
    <row r="4296" spans="1:20" ht="23.25" thickBot="1" x14ac:dyDescent="0.3">
      <c r="A4296" s="4" t="s">
        <v>866</v>
      </c>
      <c r="B4296" s="4" t="s">
        <v>266</v>
      </c>
      <c r="C4296" s="4" t="s">
        <v>267</v>
      </c>
      <c r="D4296" s="4" t="s">
        <v>869</v>
      </c>
      <c r="E4296" s="4" t="s">
        <v>870</v>
      </c>
      <c r="F4296" s="4" t="s">
        <v>152</v>
      </c>
      <c r="G4296" s="4" t="s">
        <v>153</v>
      </c>
      <c r="H4296" s="8"/>
      <c r="I4296" s="8"/>
      <c r="J4296" s="8"/>
      <c r="K4296" s="8"/>
      <c r="L4296" s="8"/>
      <c r="M4296" s="9">
        <v>790</v>
      </c>
      <c r="N4296" s="8"/>
      <c r="O4296" s="8"/>
      <c r="P4296" s="8"/>
      <c r="Q4296" s="8"/>
      <c r="R4296" s="8"/>
      <c r="S4296" s="8"/>
      <c r="T4296" s="10">
        <v>790</v>
      </c>
    </row>
    <row r="4297" spans="1:20" ht="15.75" thickBot="1" x14ac:dyDescent="0.3">
      <c r="A4297" s="4" t="s">
        <v>866</v>
      </c>
      <c r="B4297" s="4" t="s">
        <v>170</v>
      </c>
      <c r="C4297" s="4" t="s">
        <v>171</v>
      </c>
      <c r="D4297" s="4" t="s">
        <v>867</v>
      </c>
      <c r="E4297" s="4" t="s">
        <v>868</v>
      </c>
      <c r="F4297" s="4" t="s">
        <v>44</v>
      </c>
      <c r="G4297" s="4" t="s">
        <v>45</v>
      </c>
      <c r="H4297" s="12"/>
      <c r="I4297" s="12"/>
      <c r="J4297" s="11">
        <v>458.7</v>
      </c>
      <c r="K4297" s="12"/>
      <c r="L4297" s="12"/>
      <c r="M4297" s="12"/>
      <c r="N4297" s="12"/>
      <c r="O4297" s="12"/>
      <c r="P4297" s="12"/>
      <c r="Q4297" s="12"/>
      <c r="R4297" s="12"/>
      <c r="S4297" s="12"/>
      <c r="T4297" s="10">
        <v>458.7</v>
      </c>
    </row>
    <row r="4298" spans="1:20" ht="23.25" thickBot="1" x14ac:dyDescent="0.3">
      <c r="A4298" s="4" t="s">
        <v>866</v>
      </c>
      <c r="B4298" s="4" t="s">
        <v>170</v>
      </c>
      <c r="C4298" s="4" t="s">
        <v>171</v>
      </c>
      <c r="D4298" s="4" t="s">
        <v>869</v>
      </c>
      <c r="E4298" s="4" t="s">
        <v>870</v>
      </c>
      <c r="F4298" s="4" t="s">
        <v>144</v>
      </c>
      <c r="G4298" s="4" t="s">
        <v>145</v>
      </c>
      <c r="H4298" s="8"/>
      <c r="I4298" s="8"/>
      <c r="J4298" s="8"/>
      <c r="K4298" s="8"/>
      <c r="L4298" s="8"/>
      <c r="M4298" s="8"/>
      <c r="N4298" s="8"/>
      <c r="O4298" s="9">
        <v>500</v>
      </c>
      <c r="P4298" s="8"/>
      <c r="Q4298" s="8"/>
      <c r="R4298" s="8"/>
      <c r="S4298" s="8"/>
      <c r="T4298" s="10">
        <v>500</v>
      </c>
    </row>
    <row r="4299" spans="1:20" ht="23.25" thickBot="1" x14ac:dyDescent="0.3">
      <c r="A4299" s="4" t="s">
        <v>866</v>
      </c>
      <c r="B4299" s="4" t="s">
        <v>170</v>
      </c>
      <c r="C4299" s="4" t="s">
        <v>171</v>
      </c>
      <c r="D4299" s="4" t="s">
        <v>869</v>
      </c>
      <c r="E4299" s="4" t="s">
        <v>870</v>
      </c>
      <c r="F4299" s="4" t="s">
        <v>152</v>
      </c>
      <c r="G4299" s="4" t="s">
        <v>153</v>
      </c>
      <c r="H4299" s="12"/>
      <c r="I4299" s="12"/>
      <c r="J4299" s="12"/>
      <c r="K4299" s="12"/>
      <c r="L4299" s="12"/>
      <c r="M4299" s="11">
        <v>3180</v>
      </c>
      <c r="N4299" s="12"/>
      <c r="O4299" s="12"/>
      <c r="P4299" s="12"/>
      <c r="Q4299" s="12"/>
      <c r="R4299" s="12"/>
      <c r="S4299" s="12"/>
      <c r="T4299" s="10">
        <v>3180</v>
      </c>
    </row>
    <row r="4300" spans="1:20" ht="15.75" thickBot="1" x14ac:dyDescent="0.3">
      <c r="A4300" s="4" t="s">
        <v>866</v>
      </c>
      <c r="B4300" s="4" t="s">
        <v>783</v>
      </c>
      <c r="C4300" s="4" t="s">
        <v>784</v>
      </c>
      <c r="D4300" s="4" t="s">
        <v>867</v>
      </c>
      <c r="E4300" s="4" t="s">
        <v>868</v>
      </c>
      <c r="F4300" s="4" t="s">
        <v>110</v>
      </c>
      <c r="G4300" s="4" t="s">
        <v>111</v>
      </c>
      <c r="H4300" s="9">
        <v>48701.52</v>
      </c>
      <c r="I4300" s="9">
        <v>47737.9</v>
      </c>
      <c r="J4300" s="9">
        <v>46718.18</v>
      </c>
      <c r="K4300" s="9">
        <v>47145.07</v>
      </c>
      <c r="L4300" s="9">
        <v>44949.03</v>
      </c>
      <c r="M4300" s="9">
        <v>49039.3</v>
      </c>
      <c r="N4300" s="9">
        <v>45216.2</v>
      </c>
      <c r="O4300" s="9">
        <v>43076.22</v>
      </c>
      <c r="P4300" s="9">
        <v>49922.75</v>
      </c>
      <c r="Q4300" s="9">
        <v>50357.24</v>
      </c>
      <c r="R4300" s="9">
        <v>46423.97</v>
      </c>
      <c r="S4300" s="9">
        <v>43442.05</v>
      </c>
      <c r="T4300" s="10">
        <v>562729.43000000005</v>
      </c>
    </row>
    <row r="4301" spans="1:20" ht="15.75" thickBot="1" x14ac:dyDescent="0.3">
      <c r="A4301" s="4" t="s">
        <v>866</v>
      </c>
      <c r="B4301" s="4" t="s">
        <v>783</v>
      </c>
      <c r="C4301" s="4" t="s">
        <v>784</v>
      </c>
      <c r="D4301" s="4" t="s">
        <v>867</v>
      </c>
      <c r="E4301" s="4" t="s">
        <v>868</v>
      </c>
      <c r="F4301" s="4" t="s">
        <v>88</v>
      </c>
      <c r="G4301" s="4" t="s">
        <v>89</v>
      </c>
      <c r="H4301" s="11">
        <v>7004.52</v>
      </c>
      <c r="I4301" s="11">
        <v>7004.51</v>
      </c>
      <c r="J4301" s="11">
        <v>7234.36</v>
      </c>
      <c r="K4301" s="11">
        <v>7234.27</v>
      </c>
      <c r="L4301" s="11">
        <v>7234.36</v>
      </c>
      <c r="M4301" s="11">
        <v>7234.31</v>
      </c>
      <c r="N4301" s="11">
        <v>7234.36</v>
      </c>
      <c r="O4301" s="11">
        <v>7234.4</v>
      </c>
      <c r="P4301" s="11">
        <v>7234.32</v>
      </c>
      <c r="Q4301" s="11">
        <v>7234.33</v>
      </c>
      <c r="R4301" s="11">
        <v>7234.3</v>
      </c>
      <c r="S4301" s="11">
        <v>7234.31</v>
      </c>
      <c r="T4301" s="10">
        <v>86352.35</v>
      </c>
    </row>
    <row r="4302" spans="1:20" ht="15.75" thickBot="1" x14ac:dyDescent="0.3">
      <c r="A4302" s="4" t="s">
        <v>866</v>
      </c>
      <c r="B4302" s="4" t="s">
        <v>783</v>
      </c>
      <c r="C4302" s="4" t="s">
        <v>784</v>
      </c>
      <c r="D4302" s="4" t="s">
        <v>867</v>
      </c>
      <c r="E4302" s="4" t="s">
        <v>868</v>
      </c>
      <c r="F4302" s="4" t="s">
        <v>90</v>
      </c>
      <c r="G4302" s="4" t="s">
        <v>91</v>
      </c>
      <c r="H4302" s="9">
        <v>27212.07</v>
      </c>
      <c r="I4302" s="9">
        <v>27212.080000000002</v>
      </c>
      <c r="J4302" s="9">
        <v>28104.77</v>
      </c>
      <c r="K4302" s="9">
        <v>28104.76</v>
      </c>
      <c r="L4302" s="9">
        <v>28104.77</v>
      </c>
      <c r="M4302" s="9">
        <v>28104.77</v>
      </c>
      <c r="N4302" s="9">
        <v>28104.77</v>
      </c>
      <c r="O4302" s="9">
        <v>28104.799999999999</v>
      </c>
      <c r="P4302" s="9">
        <v>28104.78</v>
      </c>
      <c r="Q4302" s="9">
        <v>28104.76</v>
      </c>
      <c r="R4302" s="9">
        <v>28104.78</v>
      </c>
      <c r="S4302" s="9">
        <v>28104.799999999999</v>
      </c>
      <c r="T4302" s="10">
        <v>335471.90999999997</v>
      </c>
    </row>
    <row r="4303" spans="1:20" ht="15.75" thickBot="1" x14ac:dyDescent="0.3">
      <c r="A4303" s="4" t="s">
        <v>866</v>
      </c>
      <c r="B4303" s="4" t="s">
        <v>783</v>
      </c>
      <c r="C4303" s="4" t="s">
        <v>784</v>
      </c>
      <c r="D4303" s="4" t="s">
        <v>867</v>
      </c>
      <c r="E4303" s="4" t="s">
        <v>868</v>
      </c>
      <c r="F4303" s="4" t="s">
        <v>118</v>
      </c>
      <c r="G4303" s="4" t="s">
        <v>119</v>
      </c>
      <c r="H4303" s="12"/>
      <c r="I4303" s="12"/>
      <c r="J4303" s="11">
        <v>388</v>
      </c>
      <c r="K4303" s="12"/>
      <c r="L4303" s="11">
        <v>1400</v>
      </c>
      <c r="M4303" s="12"/>
      <c r="N4303" s="12"/>
      <c r="O4303" s="12"/>
      <c r="P4303" s="12"/>
      <c r="Q4303" s="12"/>
      <c r="R4303" s="12"/>
      <c r="S4303" s="11">
        <v>1394</v>
      </c>
      <c r="T4303" s="10">
        <v>3182</v>
      </c>
    </row>
    <row r="4304" spans="1:20" ht="15.75" thickBot="1" x14ac:dyDescent="0.3">
      <c r="A4304" s="4" t="s">
        <v>866</v>
      </c>
      <c r="B4304" s="4" t="s">
        <v>783</v>
      </c>
      <c r="C4304" s="4" t="s">
        <v>784</v>
      </c>
      <c r="D4304" s="4" t="s">
        <v>867</v>
      </c>
      <c r="E4304" s="4" t="s">
        <v>868</v>
      </c>
      <c r="F4304" s="4" t="s">
        <v>61</v>
      </c>
      <c r="G4304" s="4" t="s">
        <v>62</v>
      </c>
      <c r="H4304" s="8"/>
      <c r="I4304" s="8"/>
      <c r="J4304" s="8"/>
      <c r="K4304" s="9">
        <v>43.8</v>
      </c>
      <c r="L4304" s="8"/>
      <c r="M4304" s="8"/>
      <c r="N4304" s="8"/>
      <c r="O4304" s="8"/>
      <c r="P4304" s="8"/>
      <c r="Q4304" s="8"/>
      <c r="R4304" s="8"/>
      <c r="S4304" s="8"/>
      <c r="T4304" s="10">
        <v>43.8</v>
      </c>
    </row>
    <row r="4305" spans="1:20" ht="15.75" thickBot="1" x14ac:dyDescent="0.3">
      <c r="A4305" s="4" t="s">
        <v>866</v>
      </c>
      <c r="B4305" s="4" t="s">
        <v>783</v>
      </c>
      <c r="C4305" s="4" t="s">
        <v>784</v>
      </c>
      <c r="D4305" s="4" t="s">
        <v>867</v>
      </c>
      <c r="E4305" s="4" t="s">
        <v>868</v>
      </c>
      <c r="F4305" s="4" t="s">
        <v>120</v>
      </c>
      <c r="G4305" s="4" t="s">
        <v>121</v>
      </c>
      <c r="H4305" s="12"/>
      <c r="I4305" s="12"/>
      <c r="J4305" s="11">
        <v>85.6</v>
      </c>
      <c r="K4305" s="11">
        <v>128.08000000000001</v>
      </c>
      <c r="L4305" s="12"/>
      <c r="M4305" s="12"/>
      <c r="N4305" s="11">
        <v>119.84</v>
      </c>
      <c r="O4305" s="12"/>
      <c r="P4305" s="12"/>
      <c r="Q4305" s="12"/>
      <c r="R4305" s="12"/>
      <c r="S4305" s="12"/>
      <c r="T4305" s="10">
        <v>333.52</v>
      </c>
    </row>
    <row r="4306" spans="1:20" ht="15.75" thickBot="1" x14ac:dyDescent="0.3">
      <c r="A4306" s="4" t="s">
        <v>866</v>
      </c>
      <c r="B4306" s="4" t="s">
        <v>783</v>
      </c>
      <c r="C4306" s="4" t="s">
        <v>784</v>
      </c>
      <c r="D4306" s="4" t="s">
        <v>867</v>
      </c>
      <c r="E4306" s="4" t="s">
        <v>868</v>
      </c>
      <c r="F4306" s="4" t="s">
        <v>122</v>
      </c>
      <c r="G4306" s="4" t="s">
        <v>123</v>
      </c>
      <c r="H4306" s="8"/>
      <c r="I4306" s="8"/>
      <c r="J4306" s="8"/>
      <c r="K4306" s="8"/>
      <c r="L4306" s="8"/>
      <c r="M4306" s="8"/>
      <c r="N4306" s="8"/>
      <c r="O4306" s="8"/>
      <c r="P4306" s="8"/>
      <c r="Q4306" s="8"/>
      <c r="R4306" s="9">
        <v>119</v>
      </c>
      <c r="S4306" s="8"/>
      <c r="T4306" s="10">
        <v>119</v>
      </c>
    </row>
    <row r="4307" spans="1:20" ht="15.75" thickBot="1" x14ac:dyDescent="0.3">
      <c r="A4307" s="4" t="s">
        <v>866</v>
      </c>
      <c r="B4307" s="4" t="s">
        <v>783</v>
      </c>
      <c r="C4307" s="4" t="s">
        <v>784</v>
      </c>
      <c r="D4307" s="4" t="s">
        <v>867</v>
      </c>
      <c r="E4307" s="4" t="s">
        <v>868</v>
      </c>
      <c r="F4307" s="4" t="s">
        <v>136</v>
      </c>
      <c r="G4307" s="4" t="s">
        <v>137</v>
      </c>
      <c r="H4307" s="12"/>
      <c r="I4307" s="12"/>
      <c r="J4307" s="12"/>
      <c r="K4307" s="12"/>
      <c r="L4307" s="11">
        <v>129</v>
      </c>
      <c r="M4307" s="11">
        <v>4</v>
      </c>
      <c r="N4307" s="12"/>
      <c r="O4307" s="12"/>
      <c r="P4307" s="12"/>
      <c r="Q4307" s="12"/>
      <c r="R4307" s="12"/>
      <c r="S4307" s="12"/>
      <c r="T4307" s="10">
        <v>133</v>
      </c>
    </row>
    <row r="4308" spans="1:20" ht="15.75" thickBot="1" x14ac:dyDescent="0.3">
      <c r="A4308" s="4" t="s">
        <v>866</v>
      </c>
      <c r="B4308" s="4" t="s">
        <v>783</v>
      </c>
      <c r="C4308" s="4" t="s">
        <v>784</v>
      </c>
      <c r="D4308" s="4" t="s">
        <v>867</v>
      </c>
      <c r="E4308" s="4" t="s">
        <v>868</v>
      </c>
      <c r="F4308" s="4" t="s">
        <v>102</v>
      </c>
      <c r="G4308" s="4" t="s">
        <v>103</v>
      </c>
      <c r="H4308" s="8"/>
      <c r="I4308" s="8"/>
      <c r="J4308" s="8"/>
      <c r="K4308" s="8"/>
      <c r="L4308" s="8"/>
      <c r="M4308" s="8"/>
      <c r="N4308" s="8"/>
      <c r="O4308" s="8"/>
      <c r="P4308" s="8"/>
      <c r="Q4308" s="8"/>
      <c r="R4308" s="8"/>
      <c r="S4308" s="9">
        <v>639</v>
      </c>
      <c r="T4308" s="10">
        <v>639</v>
      </c>
    </row>
    <row r="4309" spans="1:20" ht="15.75" thickBot="1" x14ac:dyDescent="0.3">
      <c r="A4309" s="4" t="s">
        <v>866</v>
      </c>
      <c r="B4309" s="4" t="s">
        <v>783</v>
      </c>
      <c r="C4309" s="4" t="s">
        <v>784</v>
      </c>
      <c r="D4309" s="4" t="s">
        <v>867</v>
      </c>
      <c r="E4309" s="4" t="s">
        <v>868</v>
      </c>
      <c r="F4309" s="4" t="s">
        <v>144</v>
      </c>
      <c r="G4309" s="4" t="s">
        <v>145</v>
      </c>
      <c r="H4309" s="11">
        <v>303.89</v>
      </c>
      <c r="I4309" s="11">
        <v>237</v>
      </c>
      <c r="J4309" s="11">
        <v>410.81</v>
      </c>
      <c r="K4309" s="11">
        <v>95</v>
      </c>
      <c r="L4309" s="11">
        <v>91.5</v>
      </c>
      <c r="M4309" s="11">
        <v>122.9</v>
      </c>
      <c r="N4309" s="11">
        <v>534.70000000000005</v>
      </c>
      <c r="O4309" s="11">
        <v>263.55</v>
      </c>
      <c r="P4309" s="11">
        <v>1225.47</v>
      </c>
      <c r="Q4309" s="11">
        <v>243.03</v>
      </c>
      <c r="R4309" s="11">
        <v>173.68</v>
      </c>
      <c r="S4309" s="11">
        <v>269.2</v>
      </c>
      <c r="T4309" s="10">
        <v>3970.73</v>
      </c>
    </row>
    <row r="4310" spans="1:20" ht="15.75" thickBot="1" x14ac:dyDescent="0.3">
      <c r="A4310" s="4" t="s">
        <v>866</v>
      </c>
      <c r="B4310" s="4" t="s">
        <v>783</v>
      </c>
      <c r="C4310" s="4" t="s">
        <v>784</v>
      </c>
      <c r="D4310" s="4" t="s">
        <v>867</v>
      </c>
      <c r="E4310" s="4" t="s">
        <v>868</v>
      </c>
      <c r="F4310" s="4" t="s">
        <v>146</v>
      </c>
      <c r="G4310" s="4" t="s">
        <v>147</v>
      </c>
      <c r="H4310" s="9">
        <v>733.89</v>
      </c>
      <c r="I4310" s="9">
        <v>1034.5999999999999</v>
      </c>
      <c r="J4310" s="9">
        <v>1839.47</v>
      </c>
      <c r="K4310" s="8"/>
      <c r="L4310" s="8"/>
      <c r="M4310" s="8"/>
      <c r="N4310" s="9">
        <v>3682.57</v>
      </c>
      <c r="O4310" s="9">
        <v>721.06</v>
      </c>
      <c r="P4310" s="9">
        <v>1246.31</v>
      </c>
      <c r="Q4310" s="9">
        <v>2097.7199999999998</v>
      </c>
      <c r="R4310" s="8"/>
      <c r="S4310" s="9">
        <v>2611.7600000000002</v>
      </c>
      <c r="T4310" s="10">
        <v>13967.38</v>
      </c>
    </row>
    <row r="4311" spans="1:20" ht="15.75" thickBot="1" x14ac:dyDescent="0.3">
      <c r="A4311" s="4" t="s">
        <v>866</v>
      </c>
      <c r="B4311" s="4" t="s">
        <v>783</v>
      </c>
      <c r="C4311" s="4" t="s">
        <v>784</v>
      </c>
      <c r="D4311" s="4" t="s">
        <v>867</v>
      </c>
      <c r="E4311" s="4" t="s">
        <v>868</v>
      </c>
      <c r="F4311" s="4" t="s">
        <v>148</v>
      </c>
      <c r="G4311" s="4" t="s">
        <v>149</v>
      </c>
      <c r="H4311" s="12"/>
      <c r="I4311" s="11">
        <v>171.6</v>
      </c>
      <c r="J4311" s="12"/>
      <c r="K4311" s="12"/>
      <c r="L4311" s="12"/>
      <c r="M4311" s="12"/>
      <c r="N4311" s="12"/>
      <c r="O4311" s="12"/>
      <c r="P4311" s="12"/>
      <c r="Q4311" s="12"/>
      <c r="R4311" s="11">
        <v>92.12</v>
      </c>
      <c r="S4311" s="12"/>
      <c r="T4311" s="10">
        <v>263.72000000000003</v>
      </c>
    </row>
    <row r="4312" spans="1:20" ht="15.75" thickBot="1" x14ac:dyDescent="0.3">
      <c r="A4312" s="4" t="s">
        <v>866</v>
      </c>
      <c r="B4312" s="4" t="s">
        <v>783</v>
      </c>
      <c r="C4312" s="4" t="s">
        <v>784</v>
      </c>
      <c r="D4312" s="4" t="s">
        <v>867</v>
      </c>
      <c r="E4312" s="4" t="s">
        <v>868</v>
      </c>
      <c r="F4312" s="4" t="s">
        <v>152</v>
      </c>
      <c r="G4312" s="4" t="s">
        <v>153</v>
      </c>
      <c r="H4312" s="9">
        <v>250</v>
      </c>
      <c r="I4312" s="8"/>
      <c r="J4312" s="8"/>
      <c r="K4312" s="8"/>
      <c r="L4312" s="8"/>
      <c r="M4312" s="8"/>
      <c r="N4312" s="8"/>
      <c r="O4312" s="8"/>
      <c r="P4312" s="8"/>
      <c r="Q4312" s="8"/>
      <c r="R4312" s="8"/>
      <c r="S4312" s="8"/>
      <c r="T4312" s="10">
        <v>250</v>
      </c>
    </row>
    <row r="4313" spans="1:20" ht="15.75" thickBot="1" x14ac:dyDescent="0.3">
      <c r="A4313" s="4" t="s">
        <v>866</v>
      </c>
      <c r="B4313" s="4" t="s">
        <v>783</v>
      </c>
      <c r="C4313" s="4" t="s">
        <v>784</v>
      </c>
      <c r="D4313" s="4" t="s">
        <v>867</v>
      </c>
      <c r="E4313" s="4" t="s">
        <v>868</v>
      </c>
      <c r="F4313" s="4" t="s">
        <v>166</v>
      </c>
      <c r="G4313" s="4" t="s">
        <v>167</v>
      </c>
      <c r="H4313" s="11">
        <v>-35511.81</v>
      </c>
      <c r="I4313" s="11">
        <v>-30766.38</v>
      </c>
      <c r="J4313" s="11">
        <v>-32292.45</v>
      </c>
      <c r="K4313" s="11">
        <v>-30976.47</v>
      </c>
      <c r="L4313" s="11">
        <v>-32207.759999999998</v>
      </c>
      <c r="M4313" s="11">
        <v>-31842.42</v>
      </c>
      <c r="N4313" s="11">
        <v>-30809.119999999999</v>
      </c>
      <c r="O4313" s="11">
        <v>-31767.99</v>
      </c>
      <c r="P4313" s="11">
        <v>-29218.26</v>
      </c>
      <c r="Q4313" s="11">
        <v>-38973.24</v>
      </c>
      <c r="R4313" s="11">
        <v>-31887.51</v>
      </c>
      <c r="S4313" s="11">
        <v>-27860.22</v>
      </c>
      <c r="T4313" s="10">
        <v>-384113.63</v>
      </c>
    </row>
    <row r="4314" spans="1:20" ht="23.25" thickBot="1" x14ac:dyDescent="0.3">
      <c r="A4314" s="4" t="s">
        <v>866</v>
      </c>
      <c r="B4314" s="4" t="s">
        <v>355</v>
      </c>
      <c r="C4314" s="4" t="s">
        <v>356</v>
      </c>
      <c r="D4314" s="4" t="s">
        <v>869</v>
      </c>
      <c r="E4314" s="4" t="s">
        <v>870</v>
      </c>
      <c r="F4314" s="4" t="s">
        <v>144</v>
      </c>
      <c r="G4314" s="4" t="s">
        <v>145</v>
      </c>
      <c r="H4314" s="8"/>
      <c r="I4314" s="8"/>
      <c r="J4314" s="8"/>
      <c r="K4314" s="8"/>
      <c r="L4314" s="8"/>
      <c r="M4314" s="8"/>
      <c r="N4314" s="9">
        <v>2500</v>
      </c>
      <c r="O4314" s="8"/>
      <c r="P4314" s="8"/>
      <c r="Q4314" s="8"/>
      <c r="R4314" s="8"/>
      <c r="S4314" s="8"/>
      <c r="T4314" s="10">
        <v>2500</v>
      </c>
    </row>
    <row r="4315" spans="1:20" ht="15.75" thickBot="1" x14ac:dyDescent="0.3">
      <c r="A4315" s="4" t="s">
        <v>866</v>
      </c>
      <c r="B4315" s="4" t="s">
        <v>438</v>
      </c>
      <c r="C4315" s="4" t="s">
        <v>439</v>
      </c>
      <c r="D4315" s="4" t="s">
        <v>893</v>
      </c>
      <c r="E4315" s="4" t="s">
        <v>894</v>
      </c>
      <c r="F4315" s="4" t="s">
        <v>128</v>
      </c>
      <c r="G4315" s="4" t="s">
        <v>129</v>
      </c>
      <c r="H4315" s="12"/>
      <c r="I4315" s="12"/>
      <c r="J4315" s="12"/>
      <c r="K4315" s="12"/>
      <c r="L4315" s="12"/>
      <c r="M4315" s="12"/>
      <c r="N4315" s="12"/>
      <c r="O4315" s="12"/>
      <c r="P4315" s="12"/>
      <c r="Q4315" s="15">
        <v>0</v>
      </c>
      <c r="R4315" s="12"/>
      <c r="S4315" s="12"/>
      <c r="T4315" s="14">
        <v>0</v>
      </c>
    </row>
    <row r="4316" spans="1:20" ht="15.75" thickBot="1" x14ac:dyDescent="0.3">
      <c r="A4316" s="4" t="s">
        <v>866</v>
      </c>
      <c r="B4316" s="4" t="s">
        <v>438</v>
      </c>
      <c r="C4316" s="4" t="s">
        <v>439</v>
      </c>
      <c r="D4316" s="4" t="s">
        <v>893</v>
      </c>
      <c r="E4316" s="4" t="s">
        <v>894</v>
      </c>
      <c r="F4316" s="4" t="s">
        <v>144</v>
      </c>
      <c r="G4316" s="4" t="s">
        <v>145</v>
      </c>
      <c r="H4316" s="8"/>
      <c r="I4316" s="8"/>
      <c r="J4316" s="9">
        <v>10.3</v>
      </c>
      <c r="K4316" s="8"/>
      <c r="L4316" s="8"/>
      <c r="M4316" s="9">
        <v>27.97</v>
      </c>
      <c r="N4316" s="8"/>
      <c r="O4316" s="8"/>
      <c r="P4316" s="9">
        <v>4.8899999999999997</v>
      </c>
      <c r="Q4316" s="8"/>
      <c r="R4316" s="8"/>
      <c r="S4316" s="8"/>
      <c r="T4316" s="10">
        <v>43.16</v>
      </c>
    </row>
    <row r="4317" spans="1:20" ht="15.75" thickBot="1" x14ac:dyDescent="0.3">
      <c r="A4317" s="4" t="s">
        <v>866</v>
      </c>
      <c r="B4317" s="4" t="s">
        <v>294</v>
      </c>
      <c r="C4317" s="4" t="s">
        <v>295</v>
      </c>
      <c r="D4317" s="4" t="s">
        <v>867</v>
      </c>
      <c r="E4317" s="4" t="s">
        <v>868</v>
      </c>
      <c r="F4317" s="4" t="s">
        <v>140</v>
      </c>
      <c r="G4317" s="4" t="s">
        <v>141</v>
      </c>
      <c r="H4317" s="12"/>
      <c r="I4317" s="12"/>
      <c r="J4317" s="12"/>
      <c r="K4317" s="12"/>
      <c r="L4317" s="12"/>
      <c r="M4317" s="11">
        <v>600</v>
      </c>
      <c r="N4317" s="11">
        <v>180</v>
      </c>
      <c r="O4317" s="12"/>
      <c r="P4317" s="12"/>
      <c r="Q4317" s="12"/>
      <c r="R4317" s="12"/>
      <c r="S4317" s="12"/>
      <c r="T4317" s="10">
        <v>780</v>
      </c>
    </row>
    <row r="4318" spans="1:20" ht="15.75" thickBot="1" x14ac:dyDescent="0.3">
      <c r="A4318" s="4" t="s">
        <v>866</v>
      </c>
      <c r="B4318" s="4" t="s">
        <v>905</v>
      </c>
      <c r="C4318" s="4" t="s">
        <v>906</v>
      </c>
      <c r="D4318" s="4" t="s">
        <v>867</v>
      </c>
      <c r="E4318" s="4" t="s">
        <v>868</v>
      </c>
      <c r="F4318" s="4" t="s">
        <v>102</v>
      </c>
      <c r="G4318" s="4" t="s">
        <v>103</v>
      </c>
      <c r="H4318" s="8"/>
      <c r="I4318" s="8"/>
      <c r="J4318" s="8"/>
      <c r="K4318" s="9">
        <v>-88375</v>
      </c>
      <c r="L4318" s="8"/>
      <c r="M4318" s="8"/>
      <c r="N4318" s="8"/>
      <c r="O4318" s="8"/>
      <c r="P4318" s="8"/>
      <c r="Q4318" s="8"/>
      <c r="R4318" s="8"/>
      <c r="S4318" s="8"/>
      <c r="T4318" s="10">
        <v>-88375</v>
      </c>
    </row>
    <row r="4319" spans="1:20" ht="15.75" thickBot="1" x14ac:dyDescent="0.3">
      <c r="A4319" s="4" t="s">
        <v>866</v>
      </c>
      <c r="B4319" s="4" t="s">
        <v>905</v>
      </c>
      <c r="C4319" s="4" t="s">
        <v>906</v>
      </c>
      <c r="D4319" s="4" t="s">
        <v>891</v>
      </c>
      <c r="E4319" s="4" t="s">
        <v>892</v>
      </c>
      <c r="F4319" s="4" t="s">
        <v>136</v>
      </c>
      <c r="G4319" s="4" t="s">
        <v>137</v>
      </c>
      <c r="H4319" s="12"/>
      <c r="I4319" s="12"/>
      <c r="J4319" s="12"/>
      <c r="K4319" s="15">
        <v>0</v>
      </c>
      <c r="L4319" s="11">
        <v>4000</v>
      </c>
      <c r="M4319" s="11">
        <v>4000</v>
      </c>
      <c r="N4319" s="11">
        <v>4000</v>
      </c>
      <c r="O4319" s="11">
        <v>4000</v>
      </c>
      <c r="P4319" s="11">
        <v>4000</v>
      </c>
      <c r="Q4319" s="11">
        <v>4000</v>
      </c>
      <c r="R4319" s="11">
        <v>4000</v>
      </c>
      <c r="S4319" s="11">
        <v>4000</v>
      </c>
      <c r="T4319" s="10">
        <v>32000</v>
      </c>
    </row>
    <row r="4320" spans="1:20" ht="15.75" thickBot="1" x14ac:dyDescent="0.3">
      <c r="A4320" s="4" t="s">
        <v>866</v>
      </c>
      <c r="B4320" s="4" t="s">
        <v>52</v>
      </c>
      <c r="C4320" s="4" t="s">
        <v>53</v>
      </c>
      <c r="D4320" s="4" t="s">
        <v>867</v>
      </c>
      <c r="E4320" s="4" t="s">
        <v>868</v>
      </c>
      <c r="F4320" s="4" t="s">
        <v>44</v>
      </c>
      <c r="G4320" s="4" t="s">
        <v>45</v>
      </c>
      <c r="H4320" s="8"/>
      <c r="I4320" s="9">
        <v>58.1</v>
      </c>
      <c r="J4320" s="8"/>
      <c r="K4320" s="8"/>
      <c r="L4320" s="8"/>
      <c r="M4320" s="8"/>
      <c r="N4320" s="8"/>
      <c r="O4320" s="8"/>
      <c r="P4320" s="8"/>
      <c r="Q4320" s="8"/>
      <c r="R4320" s="8"/>
      <c r="S4320" s="8"/>
      <c r="T4320" s="10">
        <v>58.1</v>
      </c>
    </row>
    <row r="4321" spans="1:20" ht="15.75" thickBot="1" x14ac:dyDescent="0.3">
      <c r="A4321" s="4" t="s">
        <v>866</v>
      </c>
      <c r="B4321" s="4" t="s">
        <v>52</v>
      </c>
      <c r="C4321" s="4" t="s">
        <v>53</v>
      </c>
      <c r="D4321" s="4" t="s">
        <v>867</v>
      </c>
      <c r="E4321" s="4" t="s">
        <v>868</v>
      </c>
      <c r="F4321" s="4" t="s">
        <v>136</v>
      </c>
      <c r="G4321" s="4" t="s">
        <v>137</v>
      </c>
      <c r="H4321" s="12"/>
      <c r="I4321" s="11">
        <v>300</v>
      </c>
      <c r="J4321" s="12"/>
      <c r="K4321" s="12"/>
      <c r="L4321" s="12"/>
      <c r="M4321" s="11">
        <v>150</v>
      </c>
      <c r="N4321" s="11">
        <v>150</v>
      </c>
      <c r="O4321" s="12"/>
      <c r="P4321" s="11">
        <v>158</v>
      </c>
      <c r="Q4321" s="12"/>
      <c r="R4321" s="12"/>
      <c r="S4321" s="12"/>
      <c r="T4321" s="10">
        <v>758</v>
      </c>
    </row>
    <row r="4322" spans="1:20" ht="15.75" thickBot="1" x14ac:dyDescent="0.3">
      <c r="A4322" s="4" t="s">
        <v>866</v>
      </c>
      <c r="B4322" s="4" t="s">
        <v>52</v>
      </c>
      <c r="C4322" s="4" t="s">
        <v>53</v>
      </c>
      <c r="D4322" s="4" t="s">
        <v>867</v>
      </c>
      <c r="E4322" s="4" t="s">
        <v>868</v>
      </c>
      <c r="F4322" s="4" t="s">
        <v>144</v>
      </c>
      <c r="G4322" s="4" t="s">
        <v>145</v>
      </c>
      <c r="H4322" s="8"/>
      <c r="I4322" s="9">
        <v>48.86</v>
      </c>
      <c r="J4322" s="8"/>
      <c r="K4322" s="8"/>
      <c r="L4322" s="8"/>
      <c r="M4322" s="8"/>
      <c r="N4322" s="8"/>
      <c r="O4322" s="8"/>
      <c r="P4322" s="8"/>
      <c r="Q4322" s="8"/>
      <c r="R4322" s="8"/>
      <c r="S4322" s="8"/>
      <c r="T4322" s="10">
        <v>48.86</v>
      </c>
    </row>
    <row r="4323" spans="1:20" ht="15.75" thickBot="1" x14ac:dyDescent="0.3">
      <c r="A4323" s="4" t="s">
        <v>866</v>
      </c>
      <c r="B4323" s="4" t="s">
        <v>52</v>
      </c>
      <c r="C4323" s="4" t="s">
        <v>53</v>
      </c>
      <c r="D4323" s="4" t="s">
        <v>891</v>
      </c>
      <c r="E4323" s="4" t="s">
        <v>892</v>
      </c>
      <c r="F4323" s="4" t="s">
        <v>136</v>
      </c>
      <c r="G4323" s="4" t="s">
        <v>137</v>
      </c>
      <c r="H4323" s="11">
        <v>757</v>
      </c>
      <c r="I4323" s="11">
        <v>1024</v>
      </c>
      <c r="J4323" s="11">
        <v>5070</v>
      </c>
      <c r="K4323" s="11">
        <v>292</v>
      </c>
      <c r="L4323" s="11">
        <v>714</v>
      </c>
      <c r="M4323" s="11">
        <v>2327.5</v>
      </c>
      <c r="N4323" s="11">
        <v>-4037.5</v>
      </c>
      <c r="O4323" s="11">
        <v>6159.78</v>
      </c>
      <c r="P4323" s="11">
        <v>2240.23</v>
      </c>
      <c r="Q4323" s="11">
        <v>3565.5</v>
      </c>
      <c r="R4323" s="11">
        <v>2021.5</v>
      </c>
      <c r="S4323" s="11">
        <v>-570</v>
      </c>
      <c r="T4323" s="10">
        <v>19564.009999999998</v>
      </c>
    </row>
    <row r="4324" spans="1:20" ht="15.75" thickBot="1" x14ac:dyDescent="0.3">
      <c r="A4324" s="4" t="s">
        <v>866</v>
      </c>
      <c r="B4324" s="4" t="s">
        <v>52</v>
      </c>
      <c r="C4324" s="4" t="s">
        <v>53</v>
      </c>
      <c r="D4324" s="4" t="s">
        <v>875</v>
      </c>
      <c r="E4324" s="4" t="s">
        <v>876</v>
      </c>
      <c r="F4324" s="4" t="s">
        <v>96</v>
      </c>
      <c r="G4324" s="4" t="s">
        <v>97</v>
      </c>
      <c r="H4324" s="9">
        <v>541.27</v>
      </c>
      <c r="I4324" s="8"/>
      <c r="J4324" s="9">
        <v>1029.5</v>
      </c>
      <c r="K4324" s="8"/>
      <c r="L4324" s="9">
        <v>1079.6199999999999</v>
      </c>
      <c r="M4324" s="9">
        <v>563.99</v>
      </c>
      <c r="N4324" s="9">
        <v>543.89</v>
      </c>
      <c r="O4324" s="8"/>
      <c r="P4324" s="9">
        <v>1125.1300000000001</v>
      </c>
      <c r="Q4324" s="9">
        <v>528.77</v>
      </c>
      <c r="R4324" s="9">
        <v>533.30999999999995</v>
      </c>
      <c r="S4324" s="9">
        <v>513.36</v>
      </c>
      <c r="T4324" s="10">
        <v>6458.84</v>
      </c>
    </row>
    <row r="4325" spans="1:20" ht="15.75" thickBot="1" x14ac:dyDescent="0.3">
      <c r="A4325" s="4" t="s">
        <v>866</v>
      </c>
      <c r="B4325" s="4" t="s">
        <v>52</v>
      </c>
      <c r="C4325" s="4" t="s">
        <v>53</v>
      </c>
      <c r="D4325" s="4" t="s">
        <v>875</v>
      </c>
      <c r="E4325" s="4" t="s">
        <v>876</v>
      </c>
      <c r="F4325" s="4" t="s">
        <v>213</v>
      </c>
      <c r="G4325" s="4" t="s">
        <v>214</v>
      </c>
      <c r="H4325" s="12"/>
      <c r="I4325" s="11">
        <v>71.72</v>
      </c>
      <c r="J4325" s="12"/>
      <c r="K4325" s="12"/>
      <c r="L4325" s="12"/>
      <c r="M4325" s="12"/>
      <c r="N4325" s="12"/>
      <c r="O4325" s="12"/>
      <c r="P4325" s="12"/>
      <c r="Q4325" s="12"/>
      <c r="R4325" s="12"/>
      <c r="S4325" s="12"/>
      <c r="T4325" s="10">
        <v>71.72</v>
      </c>
    </row>
    <row r="4326" spans="1:20" ht="15.75" thickBot="1" x14ac:dyDescent="0.3">
      <c r="A4326" s="4" t="s">
        <v>866</v>
      </c>
      <c r="B4326" s="4" t="s">
        <v>907</v>
      </c>
      <c r="C4326" s="4" t="s">
        <v>908</v>
      </c>
      <c r="D4326" s="4" t="s">
        <v>867</v>
      </c>
      <c r="E4326" s="4" t="s">
        <v>868</v>
      </c>
      <c r="F4326" s="4" t="s">
        <v>207</v>
      </c>
      <c r="G4326" s="4" t="s">
        <v>208</v>
      </c>
      <c r="H4326" s="8"/>
      <c r="I4326" s="8"/>
      <c r="J4326" s="8"/>
      <c r="K4326" s="8"/>
      <c r="L4326" s="8"/>
      <c r="M4326" s="8"/>
      <c r="N4326" s="8"/>
      <c r="O4326" s="8"/>
      <c r="P4326" s="8"/>
      <c r="Q4326" s="8"/>
      <c r="R4326" s="9">
        <v>27</v>
      </c>
      <c r="S4326" s="8"/>
      <c r="T4326" s="10">
        <v>27</v>
      </c>
    </row>
    <row r="4327" spans="1:20" ht="15.75" thickBot="1" x14ac:dyDescent="0.3">
      <c r="A4327" s="4" t="s">
        <v>866</v>
      </c>
      <c r="B4327" s="4" t="s">
        <v>909</v>
      </c>
      <c r="C4327" s="4" t="s">
        <v>910</v>
      </c>
      <c r="D4327" s="4" t="s">
        <v>867</v>
      </c>
      <c r="E4327" s="4" t="s">
        <v>868</v>
      </c>
      <c r="F4327" s="4" t="s">
        <v>187</v>
      </c>
      <c r="G4327" s="4" t="s">
        <v>188</v>
      </c>
      <c r="H4327" s="12"/>
      <c r="I4327" s="12"/>
      <c r="J4327" s="12"/>
      <c r="K4327" s="12"/>
      <c r="L4327" s="12"/>
      <c r="M4327" s="12"/>
      <c r="N4327" s="12"/>
      <c r="O4327" s="11">
        <v>145</v>
      </c>
      <c r="P4327" s="12"/>
      <c r="Q4327" s="12"/>
      <c r="R4327" s="12"/>
      <c r="S4327" s="12"/>
      <c r="T4327" s="10">
        <v>145</v>
      </c>
    </row>
    <row r="4328" spans="1:20" ht="15.75" thickBot="1" x14ac:dyDescent="0.3">
      <c r="A4328" s="4" t="s">
        <v>866</v>
      </c>
      <c r="B4328" s="4" t="s">
        <v>371</v>
      </c>
      <c r="C4328" s="4" t="s">
        <v>372</v>
      </c>
      <c r="D4328" s="4" t="s">
        <v>867</v>
      </c>
      <c r="E4328" s="4" t="s">
        <v>868</v>
      </c>
      <c r="F4328" s="4" t="s">
        <v>94</v>
      </c>
      <c r="G4328" s="4" t="s">
        <v>95</v>
      </c>
      <c r="H4328" s="8"/>
      <c r="I4328" s="8"/>
      <c r="J4328" s="8"/>
      <c r="K4328" s="8"/>
      <c r="L4328" s="8"/>
      <c r="M4328" s="8"/>
      <c r="N4328" s="8"/>
      <c r="O4328" s="8"/>
      <c r="P4328" s="8"/>
      <c r="Q4328" s="8"/>
      <c r="R4328" s="9">
        <v>28</v>
      </c>
      <c r="S4328" s="8"/>
      <c r="T4328" s="10">
        <v>28</v>
      </c>
    </row>
    <row r="4329" spans="1:20" ht="15.75" thickBot="1" x14ac:dyDescent="0.3">
      <c r="A4329" s="4" t="s">
        <v>866</v>
      </c>
      <c r="B4329" s="4" t="s">
        <v>371</v>
      </c>
      <c r="C4329" s="4" t="s">
        <v>372</v>
      </c>
      <c r="D4329" s="4" t="s">
        <v>867</v>
      </c>
      <c r="E4329" s="4" t="s">
        <v>868</v>
      </c>
      <c r="F4329" s="4" t="s">
        <v>71</v>
      </c>
      <c r="G4329" s="4" t="s">
        <v>72</v>
      </c>
      <c r="H4329" s="12"/>
      <c r="I4329" s="12"/>
      <c r="J4329" s="12"/>
      <c r="K4329" s="12"/>
      <c r="L4329" s="12"/>
      <c r="M4329" s="12"/>
      <c r="N4329" s="12"/>
      <c r="O4329" s="12"/>
      <c r="P4329" s="12"/>
      <c r="Q4329" s="12"/>
      <c r="R4329" s="12"/>
      <c r="S4329" s="11">
        <v>253.96</v>
      </c>
      <c r="T4329" s="10">
        <v>253.96</v>
      </c>
    </row>
    <row r="4330" spans="1:20" ht="15.75" thickBot="1" x14ac:dyDescent="0.3">
      <c r="A4330" s="4" t="s">
        <v>866</v>
      </c>
      <c r="B4330" s="4" t="s">
        <v>371</v>
      </c>
      <c r="C4330" s="4" t="s">
        <v>372</v>
      </c>
      <c r="D4330" s="4" t="s">
        <v>867</v>
      </c>
      <c r="E4330" s="4" t="s">
        <v>868</v>
      </c>
      <c r="F4330" s="4" t="s">
        <v>98</v>
      </c>
      <c r="G4330" s="4" t="s">
        <v>99</v>
      </c>
      <c r="H4330" s="9">
        <v>293.73</v>
      </c>
      <c r="I4330" s="9">
        <v>102.98</v>
      </c>
      <c r="J4330" s="9">
        <v>63.16</v>
      </c>
      <c r="K4330" s="9">
        <v>196.34</v>
      </c>
      <c r="L4330" s="9">
        <v>61.49</v>
      </c>
      <c r="M4330" s="9">
        <v>456.48</v>
      </c>
      <c r="N4330" s="9">
        <v>135.02000000000001</v>
      </c>
      <c r="O4330" s="9">
        <v>317.48</v>
      </c>
      <c r="P4330" s="9">
        <v>133.96</v>
      </c>
      <c r="Q4330" s="8"/>
      <c r="R4330" s="9">
        <v>88.3</v>
      </c>
      <c r="S4330" s="9">
        <v>317</v>
      </c>
      <c r="T4330" s="10">
        <v>2165.94</v>
      </c>
    </row>
    <row r="4331" spans="1:20" ht="15.75" thickBot="1" x14ac:dyDescent="0.3">
      <c r="A4331" s="4" t="s">
        <v>866</v>
      </c>
      <c r="B4331" s="4" t="s">
        <v>371</v>
      </c>
      <c r="C4331" s="4" t="s">
        <v>372</v>
      </c>
      <c r="D4331" s="4" t="s">
        <v>867</v>
      </c>
      <c r="E4331" s="4" t="s">
        <v>868</v>
      </c>
      <c r="F4331" s="4" t="s">
        <v>136</v>
      </c>
      <c r="G4331" s="4" t="s">
        <v>137</v>
      </c>
      <c r="H4331" s="12"/>
      <c r="I4331" s="12"/>
      <c r="J4331" s="12"/>
      <c r="K4331" s="12"/>
      <c r="L4331" s="12"/>
      <c r="M4331" s="12"/>
      <c r="N4331" s="12"/>
      <c r="O4331" s="12"/>
      <c r="P4331" s="11">
        <v>1.8</v>
      </c>
      <c r="Q4331" s="12"/>
      <c r="R4331" s="12"/>
      <c r="S4331" s="11">
        <v>66.400000000000006</v>
      </c>
      <c r="T4331" s="10">
        <v>68.2</v>
      </c>
    </row>
    <row r="4332" spans="1:20" ht="15.75" thickBot="1" x14ac:dyDescent="0.3">
      <c r="A4332" s="4" t="s">
        <v>866</v>
      </c>
      <c r="B4332" s="4" t="s">
        <v>371</v>
      </c>
      <c r="C4332" s="4" t="s">
        <v>372</v>
      </c>
      <c r="D4332" s="4" t="s">
        <v>867</v>
      </c>
      <c r="E4332" s="4" t="s">
        <v>868</v>
      </c>
      <c r="F4332" s="4" t="s">
        <v>144</v>
      </c>
      <c r="G4332" s="4" t="s">
        <v>145</v>
      </c>
      <c r="H4332" s="8"/>
      <c r="I4332" s="8"/>
      <c r="J4332" s="8"/>
      <c r="K4332" s="8"/>
      <c r="L4332" s="8"/>
      <c r="M4332" s="8"/>
      <c r="N4332" s="8"/>
      <c r="O4332" s="8"/>
      <c r="P4332" s="8"/>
      <c r="Q4332" s="8"/>
      <c r="R4332" s="8"/>
      <c r="S4332" s="9">
        <v>67.5</v>
      </c>
      <c r="T4332" s="10">
        <v>67.5</v>
      </c>
    </row>
    <row r="4333" spans="1:20" ht="15.75" thickBot="1" x14ac:dyDescent="0.3">
      <c r="A4333" s="4" t="s">
        <v>866</v>
      </c>
      <c r="B4333" s="4" t="s">
        <v>371</v>
      </c>
      <c r="C4333" s="4" t="s">
        <v>372</v>
      </c>
      <c r="D4333" s="4" t="s">
        <v>867</v>
      </c>
      <c r="E4333" s="4" t="s">
        <v>868</v>
      </c>
      <c r="F4333" s="4" t="s">
        <v>150</v>
      </c>
      <c r="G4333" s="4" t="s">
        <v>151</v>
      </c>
      <c r="H4333" s="12"/>
      <c r="I4333" s="12"/>
      <c r="J4333" s="12"/>
      <c r="K4333" s="12"/>
      <c r="L4333" s="12"/>
      <c r="M4333" s="12"/>
      <c r="N4333" s="12"/>
      <c r="O4333" s="12"/>
      <c r="P4333" s="12"/>
      <c r="Q4333" s="12"/>
      <c r="R4333" s="12"/>
      <c r="S4333" s="11">
        <v>680.39</v>
      </c>
      <c r="T4333" s="10">
        <v>680.39</v>
      </c>
    </row>
    <row r="4334" spans="1:20" ht="15.75" thickBot="1" x14ac:dyDescent="0.3">
      <c r="A4334" s="4" t="s">
        <v>866</v>
      </c>
      <c r="B4334" s="4" t="s">
        <v>371</v>
      </c>
      <c r="C4334" s="4" t="s">
        <v>372</v>
      </c>
      <c r="D4334" s="4" t="s">
        <v>911</v>
      </c>
      <c r="E4334" s="4" t="s">
        <v>912</v>
      </c>
      <c r="F4334" s="4" t="s">
        <v>92</v>
      </c>
      <c r="G4334" s="4" t="s">
        <v>93</v>
      </c>
      <c r="H4334" s="8"/>
      <c r="I4334" s="8"/>
      <c r="J4334" s="9">
        <v>-137.25</v>
      </c>
      <c r="K4334" s="8"/>
      <c r="L4334" s="8"/>
      <c r="M4334" s="8"/>
      <c r="N4334" s="9">
        <v>-600.21</v>
      </c>
      <c r="O4334" s="8"/>
      <c r="P4334" s="8"/>
      <c r="Q4334" s="8"/>
      <c r="R4334" s="8"/>
      <c r="S4334" s="8"/>
      <c r="T4334" s="10">
        <v>-737.46</v>
      </c>
    </row>
    <row r="4335" spans="1:20" ht="15.75" thickBot="1" x14ac:dyDescent="0.3">
      <c r="A4335" s="4" t="s">
        <v>866</v>
      </c>
      <c r="B4335" s="4" t="s">
        <v>371</v>
      </c>
      <c r="C4335" s="4" t="s">
        <v>372</v>
      </c>
      <c r="D4335" s="4" t="s">
        <v>911</v>
      </c>
      <c r="E4335" s="4" t="s">
        <v>912</v>
      </c>
      <c r="F4335" s="4" t="s">
        <v>235</v>
      </c>
      <c r="G4335" s="4" t="s">
        <v>236</v>
      </c>
      <c r="H4335" s="12"/>
      <c r="I4335" s="12"/>
      <c r="J4335" s="12"/>
      <c r="K4335" s="11">
        <v>-314.51</v>
      </c>
      <c r="L4335" s="12"/>
      <c r="M4335" s="12"/>
      <c r="N4335" s="12"/>
      <c r="O4335" s="12"/>
      <c r="P4335" s="12"/>
      <c r="Q4335" s="12"/>
      <c r="R4335" s="12"/>
      <c r="S4335" s="12"/>
      <c r="T4335" s="10">
        <v>-314.51</v>
      </c>
    </row>
    <row r="4336" spans="1:20" ht="15.75" thickBot="1" x14ac:dyDescent="0.3">
      <c r="A4336" s="4" t="s">
        <v>866</v>
      </c>
      <c r="B4336" s="4" t="s">
        <v>371</v>
      </c>
      <c r="C4336" s="4" t="s">
        <v>372</v>
      </c>
      <c r="D4336" s="4" t="s">
        <v>911</v>
      </c>
      <c r="E4336" s="4" t="s">
        <v>912</v>
      </c>
      <c r="F4336" s="4" t="s">
        <v>913</v>
      </c>
      <c r="G4336" s="4" t="s">
        <v>914</v>
      </c>
      <c r="H4336" s="9">
        <v>-858.88</v>
      </c>
      <c r="I4336" s="9">
        <v>-2994.62</v>
      </c>
      <c r="J4336" s="9">
        <v>460.32</v>
      </c>
      <c r="K4336" s="9">
        <v>-875.98</v>
      </c>
      <c r="L4336" s="9">
        <v>-340.55</v>
      </c>
      <c r="M4336" s="9">
        <v>-507.64</v>
      </c>
      <c r="N4336" s="9">
        <v>2948.01</v>
      </c>
      <c r="O4336" s="9">
        <v>-4871.47</v>
      </c>
      <c r="P4336" s="9">
        <v>7730.31</v>
      </c>
      <c r="Q4336" s="9">
        <v>4351.51</v>
      </c>
      <c r="R4336" s="9">
        <v>42527.38</v>
      </c>
      <c r="S4336" s="9">
        <v>-0.93</v>
      </c>
      <c r="T4336" s="10">
        <v>47567.46</v>
      </c>
    </row>
    <row r="4337" spans="1:20" ht="15.75" thickBot="1" x14ac:dyDescent="0.3">
      <c r="A4337" s="4" t="s">
        <v>866</v>
      </c>
      <c r="B4337" s="4" t="s">
        <v>915</v>
      </c>
      <c r="C4337" s="4" t="s">
        <v>916</v>
      </c>
      <c r="D4337" s="4" t="s">
        <v>911</v>
      </c>
      <c r="E4337" s="4" t="s">
        <v>912</v>
      </c>
      <c r="F4337" s="4" t="s">
        <v>92</v>
      </c>
      <c r="G4337" s="4" t="s">
        <v>93</v>
      </c>
      <c r="H4337" s="11">
        <v>2755.15</v>
      </c>
      <c r="I4337" s="11">
        <v>3793.65</v>
      </c>
      <c r="J4337" s="11">
        <v>1321.87</v>
      </c>
      <c r="K4337" s="11">
        <v>1102.54</v>
      </c>
      <c r="L4337" s="11">
        <v>855.73</v>
      </c>
      <c r="M4337" s="11">
        <v>690.72</v>
      </c>
      <c r="N4337" s="11">
        <v>1768.61</v>
      </c>
      <c r="O4337" s="11">
        <v>2675.21</v>
      </c>
      <c r="P4337" s="12"/>
      <c r="Q4337" s="11">
        <v>665.01</v>
      </c>
      <c r="R4337" s="11">
        <v>2456.4899999999998</v>
      </c>
      <c r="S4337" s="11">
        <v>115.52</v>
      </c>
      <c r="T4337" s="10">
        <v>18200.5</v>
      </c>
    </row>
    <row r="4338" spans="1:20" ht="15.75" thickBot="1" x14ac:dyDescent="0.3">
      <c r="A4338" s="4" t="s">
        <v>866</v>
      </c>
      <c r="B4338" s="4" t="s">
        <v>915</v>
      </c>
      <c r="C4338" s="4" t="s">
        <v>916</v>
      </c>
      <c r="D4338" s="4" t="s">
        <v>911</v>
      </c>
      <c r="E4338" s="4" t="s">
        <v>912</v>
      </c>
      <c r="F4338" s="4" t="s">
        <v>235</v>
      </c>
      <c r="G4338" s="4" t="s">
        <v>236</v>
      </c>
      <c r="H4338" s="9">
        <v>806.4</v>
      </c>
      <c r="I4338" s="8"/>
      <c r="J4338" s="8"/>
      <c r="K4338" s="8"/>
      <c r="L4338" s="9">
        <v>34229.660000000003</v>
      </c>
      <c r="M4338" s="8"/>
      <c r="N4338" s="8"/>
      <c r="O4338" s="8"/>
      <c r="P4338" s="9">
        <v>31075.61</v>
      </c>
      <c r="Q4338" s="9">
        <v>7953.67</v>
      </c>
      <c r="R4338" s="8"/>
      <c r="S4338" s="9">
        <v>7299.6</v>
      </c>
      <c r="T4338" s="10">
        <v>81364.94</v>
      </c>
    </row>
    <row r="4339" spans="1:20" ht="15.75" thickBot="1" x14ac:dyDescent="0.3">
      <c r="A4339" s="4" t="s">
        <v>866</v>
      </c>
      <c r="B4339" s="4" t="s">
        <v>915</v>
      </c>
      <c r="C4339" s="4" t="s">
        <v>916</v>
      </c>
      <c r="D4339" s="4" t="s">
        <v>911</v>
      </c>
      <c r="E4339" s="4" t="s">
        <v>912</v>
      </c>
      <c r="F4339" s="4" t="s">
        <v>917</v>
      </c>
      <c r="G4339" s="4" t="s">
        <v>918</v>
      </c>
      <c r="H4339" s="12"/>
      <c r="I4339" s="12"/>
      <c r="J4339" s="11">
        <v>34364.5</v>
      </c>
      <c r="K4339" s="15">
        <v>0</v>
      </c>
      <c r="L4339" s="11">
        <v>-34364.5</v>
      </c>
      <c r="M4339" s="11">
        <v>4887.2700000000004</v>
      </c>
      <c r="N4339" s="15">
        <v>0</v>
      </c>
      <c r="O4339" s="11">
        <v>-4887.2700000000004</v>
      </c>
      <c r="P4339" s="11">
        <v>49326.98</v>
      </c>
      <c r="Q4339" s="15">
        <v>0</v>
      </c>
      <c r="R4339" s="11">
        <v>-49326.98</v>
      </c>
      <c r="S4339" s="11">
        <v>182601.87</v>
      </c>
      <c r="T4339" s="10">
        <v>182601.87</v>
      </c>
    </row>
    <row r="4340" spans="1:20" ht="15.75" thickBot="1" x14ac:dyDescent="0.3">
      <c r="A4340" s="4" t="s">
        <v>866</v>
      </c>
      <c r="B4340" s="4" t="s">
        <v>919</v>
      </c>
      <c r="C4340" s="4" t="s">
        <v>920</v>
      </c>
      <c r="D4340" s="4" t="s">
        <v>867</v>
      </c>
      <c r="E4340" s="4" t="s">
        <v>868</v>
      </c>
      <c r="F4340" s="4" t="s">
        <v>110</v>
      </c>
      <c r="G4340" s="4" t="s">
        <v>111</v>
      </c>
      <c r="H4340" s="9">
        <v>59343.57</v>
      </c>
      <c r="I4340" s="9">
        <v>63293.56</v>
      </c>
      <c r="J4340" s="9">
        <v>60021.82</v>
      </c>
      <c r="K4340" s="9">
        <v>62669.49</v>
      </c>
      <c r="L4340" s="9">
        <v>59552.74</v>
      </c>
      <c r="M4340" s="9">
        <v>58912.87</v>
      </c>
      <c r="N4340" s="9">
        <v>50854.94</v>
      </c>
      <c r="O4340" s="9">
        <v>59246.07</v>
      </c>
      <c r="P4340" s="9">
        <v>51396.49</v>
      </c>
      <c r="Q4340" s="9">
        <v>60074.46</v>
      </c>
      <c r="R4340" s="9">
        <v>48239.35</v>
      </c>
      <c r="S4340" s="9">
        <v>37132.76</v>
      </c>
      <c r="T4340" s="10">
        <v>670738.12</v>
      </c>
    </row>
    <row r="4341" spans="1:20" ht="15.75" thickBot="1" x14ac:dyDescent="0.3">
      <c r="A4341" s="4" t="s">
        <v>866</v>
      </c>
      <c r="B4341" s="4" t="s">
        <v>919</v>
      </c>
      <c r="C4341" s="4" t="s">
        <v>920</v>
      </c>
      <c r="D4341" s="4" t="s">
        <v>867</v>
      </c>
      <c r="E4341" s="4" t="s">
        <v>868</v>
      </c>
      <c r="F4341" s="4" t="s">
        <v>112</v>
      </c>
      <c r="G4341" s="4" t="s">
        <v>113</v>
      </c>
      <c r="H4341" s="12"/>
      <c r="I4341" s="12"/>
      <c r="J4341" s="12"/>
      <c r="K4341" s="12"/>
      <c r="L4341" s="12"/>
      <c r="M4341" s="12"/>
      <c r="N4341" s="12"/>
      <c r="O4341" s="12"/>
      <c r="P4341" s="11">
        <v>1000</v>
      </c>
      <c r="Q4341" s="12"/>
      <c r="R4341" s="12"/>
      <c r="S4341" s="11">
        <v>1000</v>
      </c>
      <c r="T4341" s="10">
        <v>2000</v>
      </c>
    </row>
    <row r="4342" spans="1:20" ht="15.75" thickBot="1" x14ac:dyDescent="0.3">
      <c r="A4342" s="4" t="s">
        <v>866</v>
      </c>
      <c r="B4342" s="4" t="s">
        <v>919</v>
      </c>
      <c r="C4342" s="4" t="s">
        <v>920</v>
      </c>
      <c r="D4342" s="4" t="s">
        <v>867</v>
      </c>
      <c r="E4342" s="4" t="s">
        <v>868</v>
      </c>
      <c r="F4342" s="4" t="s">
        <v>88</v>
      </c>
      <c r="G4342" s="4" t="s">
        <v>89</v>
      </c>
      <c r="H4342" s="9">
        <v>8715.4500000000007</v>
      </c>
      <c r="I4342" s="9">
        <v>8715.44</v>
      </c>
      <c r="J4342" s="9">
        <v>8972.4699999999993</v>
      </c>
      <c r="K4342" s="9">
        <v>8998.64</v>
      </c>
      <c r="L4342" s="9">
        <v>9041.27</v>
      </c>
      <c r="M4342" s="9">
        <v>9041.27</v>
      </c>
      <c r="N4342" s="9">
        <v>8121.59</v>
      </c>
      <c r="O4342" s="9">
        <v>8632.34</v>
      </c>
      <c r="P4342" s="9">
        <v>8330.44</v>
      </c>
      <c r="Q4342" s="9">
        <v>8330.3799999999992</v>
      </c>
      <c r="R4342" s="9">
        <v>7633.93</v>
      </c>
      <c r="S4342" s="9">
        <v>7308.96</v>
      </c>
      <c r="T4342" s="10">
        <v>101842.18</v>
      </c>
    </row>
    <row r="4343" spans="1:20" ht="15.75" thickBot="1" x14ac:dyDescent="0.3">
      <c r="A4343" s="4" t="s">
        <v>866</v>
      </c>
      <c r="B4343" s="4" t="s">
        <v>919</v>
      </c>
      <c r="C4343" s="4" t="s">
        <v>920</v>
      </c>
      <c r="D4343" s="4" t="s">
        <v>867</v>
      </c>
      <c r="E4343" s="4" t="s">
        <v>868</v>
      </c>
      <c r="F4343" s="4" t="s">
        <v>90</v>
      </c>
      <c r="G4343" s="4" t="s">
        <v>91</v>
      </c>
      <c r="H4343" s="11">
        <v>33858.81</v>
      </c>
      <c r="I4343" s="11">
        <v>33858.82</v>
      </c>
      <c r="J4343" s="11">
        <v>34857.599999999999</v>
      </c>
      <c r="K4343" s="11">
        <v>34959.230000000003</v>
      </c>
      <c r="L4343" s="11">
        <v>35124.620000000003</v>
      </c>
      <c r="M4343" s="11">
        <v>35124.6</v>
      </c>
      <c r="N4343" s="11">
        <v>31551.87</v>
      </c>
      <c r="O4343" s="11">
        <v>33536.06</v>
      </c>
      <c r="P4343" s="11">
        <v>32463.02</v>
      </c>
      <c r="Q4343" s="11">
        <v>32363.01</v>
      </c>
      <c r="R4343" s="11">
        <v>29657.29</v>
      </c>
      <c r="S4343" s="11">
        <v>28494.67</v>
      </c>
      <c r="T4343" s="10">
        <v>395849.6</v>
      </c>
    </row>
    <row r="4344" spans="1:20" ht="15.75" thickBot="1" x14ac:dyDescent="0.3">
      <c r="A4344" s="4" t="s">
        <v>866</v>
      </c>
      <c r="B4344" s="4" t="s">
        <v>919</v>
      </c>
      <c r="C4344" s="4" t="s">
        <v>920</v>
      </c>
      <c r="D4344" s="4" t="s">
        <v>867</v>
      </c>
      <c r="E4344" s="4" t="s">
        <v>868</v>
      </c>
      <c r="F4344" s="4" t="s">
        <v>61</v>
      </c>
      <c r="G4344" s="4" t="s">
        <v>62</v>
      </c>
      <c r="H4344" s="8"/>
      <c r="I4344" s="8"/>
      <c r="J4344" s="9">
        <v>768.54</v>
      </c>
      <c r="K4344" s="8"/>
      <c r="L4344" s="8"/>
      <c r="M4344" s="8"/>
      <c r="N4344" s="8"/>
      <c r="O4344" s="8"/>
      <c r="P4344" s="8"/>
      <c r="Q4344" s="8"/>
      <c r="R4344" s="8"/>
      <c r="S4344" s="8"/>
      <c r="T4344" s="10">
        <v>768.54</v>
      </c>
    </row>
    <row r="4345" spans="1:20" ht="15.75" thickBot="1" x14ac:dyDescent="0.3">
      <c r="A4345" s="4" t="s">
        <v>866</v>
      </c>
      <c r="B4345" s="4" t="s">
        <v>919</v>
      </c>
      <c r="C4345" s="4" t="s">
        <v>920</v>
      </c>
      <c r="D4345" s="4" t="s">
        <v>867</v>
      </c>
      <c r="E4345" s="4" t="s">
        <v>868</v>
      </c>
      <c r="F4345" s="4" t="s">
        <v>120</v>
      </c>
      <c r="G4345" s="4" t="s">
        <v>121</v>
      </c>
      <c r="H4345" s="11">
        <v>145.18</v>
      </c>
      <c r="I4345" s="11">
        <v>161.35</v>
      </c>
      <c r="J4345" s="11">
        <v>417.45</v>
      </c>
      <c r="K4345" s="11">
        <v>138.02000000000001</v>
      </c>
      <c r="L4345" s="11">
        <v>175.58</v>
      </c>
      <c r="M4345" s="11">
        <v>504.04</v>
      </c>
      <c r="N4345" s="11">
        <v>74.180000000000007</v>
      </c>
      <c r="O4345" s="11">
        <v>211.54</v>
      </c>
      <c r="P4345" s="11">
        <v>262.3</v>
      </c>
      <c r="Q4345" s="11">
        <v>650.52</v>
      </c>
      <c r="R4345" s="11">
        <v>294.14</v>
      </c>
      <c r="S4345" s="11">
        <v>241.72</v>
      </c>
      <c r="T4345" s="10">
        <v>3276.02</v>
      </c>
    </row>
    <row r="4346" spans="1:20" ht="15.75" thickBot="1" x14ac:dyDescent="0.3">
      <c r="A4346" s="4" t="s">
        <v>866</v>
      </c>
      <c r="B4346" s="4" t="s">
        <v>919</v>
      </c>
      <c r="C4346" s="4" t="s">
        <v>920</v>
      </c>
      <c r="D4346" s="4" t="s">
        <v>867</v>
      </c>
      <c r="E4346" s="4" t="s">
        <v>868</v>
      </c>
      <c r="F4346" s="4" t="s">
        <v>94</v>
      </c>
      <c r="G4346" s="4" t="s">
        <v>95</v>
      </c>
      <c r="H4346" s="9">
        <v>50.94</v>
      </c>
      <c r="I4346" s="8"/>
      <c r="J4346" s="9">
        <v>137.54</v>
      </c>
      <c r="K4346" s="9">
        <v>105.22</v>
      </c>
      <c r="L4346" s="9">
        <v>196.33</v>
      </c>
      <c r="M4346" s="9">
        <v>91</v>
      </c>
      <c r="N4346" s="9">
        <v>35</v>
      </c>
      <c r="O4346" s="9">
        <v>8</v>
      </c>
      <c r="P4346" s="9">
        <v>7.4</v>
      </c>
      <c r="Q4346" s="9">
        <v>45</v>
      </c>
      <c r="R4346" s="8"/>
      <c r="S4346" s="9">
        <v>10</v>
      </c>
      <c r="T4346" s="10">
        <v>686.43</v>
      </c>
    </row>
    <row r="4347" spans="1:20" ht="15.75" thickBot="1" x14ac:dyDescent="0.3">
      <c r="A4347" s="4" t="s">
        <v>866</v>
      </c>
      <c r="B4347" s="4" t="s">
        <v>919</v>
      </c>
      <c r="C4347" s="4" t="s">
        <v>920</v>
      </c>
      <c r="D4347" s="4" t="s">
        <v>867</v>
      </c>
      <c r="E4347" s="4" t="s">
        <v>868</v>
      </c>
      <c r="F4347" s="4" t="s">
        <v>122</v>
      </c>
      <c r="G4347" s="4" t="s">
        <v>123</v>
      </c>
      <c r="H4347" s="12"/>
      <c r="I4347" s="11">
        <v>290</v>
      </c>
      <c r="J4347" s="12"/>
      <c r="K4347" s="12"/>
      <c r="L4347" s="11">
        <v>2500</v>
      </c>
      <c r="M4347" s="12"/>
      <c r="N4347" s="12"/>
      <c r="O4347" s="11">
        <v>225</v>
      </c>
      <c r="P4347" s="11">
        <v>6564</v>
      </c>
      <c r="Q4347" s="12"/>
      <c r="R4347" s="12"/>
      <c r="S4347" s="12"/>
      <c r="T4347" s="10">
        <v>9579</v>
      </c>
    </row>
    <row r="4348" spans="1:20" ht="15.75" thickBot="1" x14ac:dyDescent="0.3">
      <c r="A4348" s="4" t="s">
        <v>866</v>
      </c>
      <c r="B4348" s="4" t="s">
        <v>919</v>
      </c>
      <c r="C4348" s="4" t="s">
        <v>920</v>
      </c>
      <c r="D4348" s="4" t="s">
        <v>867</v>
      </c>
      <c r="E4348" s="4" t="s">
        <v>868</v>
      </c>
      <c r="F4348" s="4" t="s">
        <v>312</v>
      </c>
      <c r="G4348" s="4" t="s">
        <v>313</v>
      </c>
      <c r="H4348" s="8"/>
      <c r="I4348" s="8"/>
      <c r="J4348" s="8"/>
      <c r="K4348" s="8"/>
      <c r="L4348" s="8"/>
      <c r="M4348" s="8"/>
      <c r="N4348" s="8"/>
      <c r="O4348" s="8"/>
      <c r="P4348" s="8"/>
      <c r="Q4348" s="8"/>
      <c r="R4348" s="8"/>
      <c r="S4348" s="9">
        <v>5775</v>
      </c>
      <c r="T4348" s="10">
        <v>5775</v>
      </c>
    </row>
    <row r="4349" spans="1:20" ht="15.75" thickBot="1" x14ac:dyDescent="0.3">
      <c r="A4349" s="4" t="s">
        <v>866</v>
      </c>
      <c r="B4349" s="4" t="s">
        <v>919</v>
      </c>
      <c r="C4349" s="4" t="s">
        <v>920</v>
      </c>
      <c r="D4349" s="4" t="s">
        <v>867</v>
      </c>
      <c r="E4349" s="4" t="s">
        <v>868</v>
      </c>
      <c r="F4349" s="4" t="s">
        <v>44</v>
      </c>
      <c r="G4349" s="4" t="s">
        <v>45</v>
      </c>
      <c r="H4349" s="11">
        <v>15.97</v>
      </c>
      <c r="I4349" s="11">
        <v>15.97</v>
      </c>
      <c r="J4349" s="11">
        <v>16.03</v>
      </c>
      <c r="K4349" s="11">
        <v>64.11</v>
      </c>
      <c r="L4349" s="11">
        <v>759.28</v>
      </c>
      <c r="M4349" s="11">
        <v>96.93</v>
      </c>
      <c r="N4349" s="11">
        <v>24.51</v>
      </c>
      <c r="O4349" s="11">
        <v>7374.51</v>
      </c>
      <c r="P4349" s="12"/>
      <c r="Q4349" s="11">
        <v>49.02</v>
      </c>
      <c r="R4349" s="11">
        <v>24.51</v>
      </c>
      <c r="S4349" s="11">
        <v>24.6</v>
      </c>
      <c r="T4349" s="10">
        <v>8465.44</v>
      </c>
    </row>
    <row r="4350" spans="1:20" ht="15.75" thickBot="1" x14ac:dyDescent="0.3">
      <c r="A4350" s="4" t="s">
        <v>866</v>
      </c>
      <c r="B4350" s="4" t="s">
        <v>919</v>
      </c>
      <c r="C4350" s="4" t="s">
        <v>920</v>
      </c>
      <c r="D4350" s="4" t="s">
        <v>867</v>
      </c>
      <c r="E4350" s="4" t="s">
        <v>868</v>
      </c>
      <c r="F4350" s="4" t="s">
        <v>207</v>
      </c>
      <c r="G4350" s="4" t="s">
        <v>208</v>
      </c>
      <c r="H4350" s="9">
        <v>2.5</v>
      </c>
      <c r="I4350" s="9">
        <v>9.2200000000000006</v>
      </c>
      <c r="J4350" s="13">
        <v>0</v>
      </c>
      <c r="K4350" s="8"/>
      <c r="L4350" s="8"/>
      <c r="M4350" s="9">
        <v>2.08</v>
      </c>
      <c r="N4350" s="8"/>
      <c r="O4350" s="9">
        <v>460.67</v>
      </c>
      <c r="P4350" s="9">
        <v>1707</v>
      </c>
      <c r="Q4350" s="8"/>
      <c r="R4350" s="9">
        <v>4.2</v>
      </c>
      <c r="S4350" s="9">
        <v>3.99</v>
      </c>
      <c r="T4350" s="10">
        <v>2189.66</v>
      </c>
    </row>
    <row r="4351" spans="1:20" ht="15.75" thickBot="1" x14ac:dyDescent="0.3">
      <c r="A4351" s="4" t="s">
        <v>866</v>
      </c>
      <c r="B4351" s="4" t="s">
        <v>919</v>
      </c>
      <c r="C4351" s="4" t="s">
        <v>920</v>
      </c>
      <c r="D4351" s="4" t="s">
        <v>867</v>
      </c>
      <c r="E4351" s="4" t="s">
        <v>868</v>
      </c>
      <c r="F4351" s="4" t="s">
        <v>71</v>
      </c>
      <c r="G4351" s="4" t="s">
        <v>72</v>
      </c>
      <c r="H4351" s="12"/>
      <c r="I4351" s="12"/>
      <c r="J4351" s="12"/>
      <c r="K4351" s="12"/>
      <c r="L4351" s="12"/>
      <c r="M4351" s="12"/>
      <c r="N4351" s="12"/>
      <c r="O4351" s="12"/>
      <c r="P4351" s="11">
        <v>25</v>
      </c>
      <c r="Q4351" s="12"/>
      <c r="R4351" s="12"/>
      <c r="S4351" s="12"/>
      <c r="T4351" s="10">
        <v>25</v>
      </c>
    </row>
    <row r="4352" spans="1:20" ht="15.75" thickBot="1" x14ac:dyDescent="0.3">
      <c r="A4352" s="4" t="s">
        <v>866</v>
      </c>
      <c r="B4352" s="4" t="s">
        <v>919</v>
      </c>
      <c r="C4352" s="4" t="s">
        <v>920</v>
      </c>
      <c r="D4352" s="4" t="s">
        <v>867</v>
      </c>
      <c r="E4352" s="4" t="s">
        <v>868</v>
      </c>
      <c r="F4352" s="4" t="s">
        <v>98</v>
      </c>
      <c r="G4352" s="4" t="s">
        <v>99</v>
      </c>
      <c r="H4352" s="9">
        <v>50.26</v>
      </c>
      <c r="I4352" s="9">
        <v>60.64</v>
      </c>
      <c r="J4352" s="9">
        <v>51.87</v>
      </c>
      <c r="K4352" s="9">
        <v>50.11</v>
      </c>
      <c r="L4352" s="9">
        <v>44.99</v>
      </c>
      <c r="M4352" s="9">
        <v>52.04</v>
      </c>
      <c r="N4352" s="9">
        <v>157.03</v>
      </c>
      <c r="O4352" s="9">
        <v>51.13</v>
      </c>
      <c r="P4352" s="9">
        <v>114.85</v>
      </c>
      <c r="Q4352" s="9">
        <v>246.38</v>
      </c>
      <c r="R4352" s="9">
        <v>28.08</v>
      </c>
      <c r="S4352" s="9">
        <v>48.18</v>
      </c>
      <c r="T4352" s="10">
        <v>955.56</v>
      </c>
    </row>
    <row r="4353" spans="1:20" ht="15.75" thickBot="1" x14ac:dyDescent="0.3">
      <c r="A4353" s="4" t="s">
        <v>866</v>
      </c>
      <c r="B4353" s="4" t="s">
        <v>919</v>
      </c>
      <c r="C4353" s="4" t="s">
        <v>920</v>
      </c>
      <c r="D4353" s="4" t="s">
        <v>867</v>
      </c>
      <c r="E4353" s="4" t="s">
        <v>868</v>
      </c>
      <c r="F4353" s="4" t="s">
        <v>215</v>
      </c>
      <c r="G4353" s="4" t="s">
        <v>216</v>
      </c>
      <c r="H4353" s="12"/>
      <c r="I4353" s="12"/>
      <c r="J4353" s="12"/>
      <c r="K4353" s="12"/>
      <c r="L4353" s="12"/>
      <c r="M4353" s="11">
        <v>109</v>
      </c>
      <c r="N4353" s="12"/>
      <c r="O4353" s="12"/>
      <c r="P4353" s="12"/>
      <c r="Q4353" s="12"/>
      <c r="R4353" s="12"/>
      <c r="S4353" s="12"/>
      <c r="T4353" s="10">
        <v>109</v>
      </c>
    </row>
    <row r="4354" spans="1:20" ht="15.75" thickBot="1" x14ac:dyDescent="0.3">
      <c r="A4354" s="4" t="s">
        <v>866</v>
      </c>
      <c r="B4354" s="4" t="s">
        <v>919</v>
      </c>
      <c r="C4354" s="4" t="s">
        <v>920</v>
      </c>
      <c r="D4354" s="4" t="s">
        <v>867</v>
      </c>
      <c r="E4354" s="4" t="s">
        <v>868</v>
      </c>
      <c r="F4354" s="4" t="s">
        <v>130</v>
      </c>
      <c r="G4354" s="4" t="s">
        <v>131</v>
      </c>
      <c r="H4354" s="8"/>
      <c r="I4354" s="8"/>
      <c r="J4354" s="8"/>
      <c r="K4354" s="8"/>
      <c r="L4354" s="9">
        <v>42.5</v>
      </c>
      <c r="M4354" s="9">
        <v>1.68</v>
      </c>
      <c r="N4354" s="8"/>
      <c r="O4354" s="9">
        <v>1.68</v>
      </c>
      <c r="P4354" s="9">
        <v>52.63</v>
      </c>
      <c r="Q4354" s="8"/>
      <c r="R4354" s="9">
        <v>7.2</v>
      </c>
      <c r="S4354" s="8"/>
      <c r="T4354" s="10">
        <v>105.69</v>
      </c>
    </row>
    <row r="4355" spans="1:20" ht="15.75" thickBot="1" x14ac:dyDescent="0.3">
      <c r="A4355" s="4" t="s">
        <v>866</v>
      </c>
      <c r="B4355" s="4" t="s">
        <v>919</v>
      </c>
      <c r="C4355" s="4" t="s">
        <v>920</v>
      </c>
      <c r="D4355" s="4" t="s">
        <v>867</v>
      </c>
      <c r="E4355" s="4" t="s">
        <v>868</v>
      </c>
      <c r="F4355" s="4" t="s">
        <v>715</v>
      </c>
      <c r="G4355" s="4" t="s">
        <v>716</v>
      </c>
      <c r="H4355" s="12"/>
      <c r="I4355" s="12"/>
      <c r="J4355" s="12"/>
      <c r="K4355" s="12"/>
      <c r="L4355" s="12"/>
      <c r="M4355" s="11">
        <v>121.95</v>
      </c>
      <c r="N4355" s="12"/>
      <c r="O4355" s="12"/>
      <c r="P4355" s="12"/>
      <c r="Q4355" s="12"/>
      <c r="R4355" s="12"/>
      <c r="S4355" s="12"/>
      <c r="T4355" s="10">
        <v>121.95</v>
      </c>
    </row>
    <row r="4356" spans="1:20" ht="15.75" thickBot="1" x14ac:dyDescent="0.3">
      <c r="A4356" s="4" t="s">
        <v>866</v>
      </c>
      <c r="B4356" s="4" t="s">
        <v>919</v>
      </c>
      <c r="C4356" s="4" t="s">
        <v>920</v>
      </c>
      <c r="D4356" s="4" t="s">
        <v>867</v>
      </c>
      <c r="E4356" s="4" t="s">
        <v>868</v>
      </c>
      <c r="F4356" s="4" t="s">
        <v>136</v>
      </c>
      <c r="G4356" s="4" t="s">
        <v>137</v>
      </c>
      <c r="H4356" s="9">
        <v>114.45</v>
      </c>
      <c r="I4356" s="9">
        <v>59</v>
      </c>
      <c r="J4356" s="8"/>
      <c r="K4356" s="9">
        <v>46.85</v>
      </c>
      <c r="L4356" s="9">
        <v>51.2</v>
      </c>
      <c r="M4356" s="9">
        <v>48.2</v>
      </c>
      <c r="N4356" s="9">
        <v>35</v>
      </c>
      <c r="O4356" s="9">
        <v>5.4</v>
      </c>
      <c r="P4356" s="9">
        <v>214.92</v>
      </c>
      <c r="Q4356" s="9">
        <v>70.5</v>
      </c>
      <c r="R4356" s="8"/>
      <c r="S4356" s="9">
        <v>60.4</v>
      </c>
      <c r="T4356" s="10">
        <v>705.92</v>
      </c>
    </row>
    <row r="4357" spans="1:20" ht="15.75" thickBot="1" x14ac:dyDescent="0.3">
      <c r="A4357" s="4" t="s">
        <v>866</v>
      </c>
      <c r="B4357" s="4" t="s">
        <v>919</v>
      </c>
      <c r="C4357" s="4" t="s">
        <v>920</v>
      </c>
      <c r="D4357" s="4" t="s">
        <v>867</v>
      </c>
      <c r="E4357" s="4" t="s">
        <v>868</v>
      </c>
      <c r="F4357" s="4" t="s">
        <v>199</v>
      </c>
      <c r="G4357" s="4" t="s">
        <v>200</v>
      </c>
      <c r="H4357" s="12"/>
      <c r="I4357" s="12"/>
      <c r="J4357" s="12"/>
      <c r="K4357" s="12"/>
      <c r="L4357" s="11">
        <v>56</v>
      </c>
      <c r="M4357" s="12"/>
      <c r="N4357" s="12"/>
      <c r="O4357" s="12"/>
      <c r="P4357" s="12"/>
      <c r="Q4357" s="12"/>
      <c r="R4357" s="12"/>
      <c r="S4357" s="12"/>
      <c r="T4357" s="10">
        <v>56</v>
      </c>
    </row>
    <row r="4358" spans="1:20" ht="15.75" thickBot="1" x14ac:dyDescent="0.3">
      <c r="A4358" s="4" t="s">
        <v>866</v>
      </c>
      <c r="B4358" s="4" t="s">
        <v>919</v>
      </c>
      <c r="C4358" s="4" t="s">
        <v>920</v>
      </c>
      <c r="D4358" s="4" t="s">
        <v>867</v>
      </c>
      <c r="E4358" s="4" t="s">
        <v>868</v>
      </c>
      <c r="F4358" s="4" t="s">
        <v>102</v>
      </c>
      <c r="G4358" s="4" t="s">
        <v>103</v>
      </c>
      <c r="H4358" s="9">
        <v>-4767</v>
      </c>
      <c r="I4358" s="8"/>
      <c r="J4358" s="8"/>
      <c r="K4358" s="8"/>
      <c r="L4358" s="8"/>
      <c r="M4358" s="8"/>
      <c r="N4358" s="8"/>
      <c r="O4358" s="8"/>
      <c r="P4358" s="8"/>
      <c r="Q4358" s="8"/>
      <c r="R4358" s="8"/>
      <c r="S4358" s="8"/>
      <c r="T4358" s="10">
        <v>-4767</v>
      </c>
    </row>
    <row r="4359" spans="1:20" ht="15.75" thickBot="1" x14ac:dyDescent="0.3">
      <c r="A4359" s="4" t="s">
        <v>866</v>
      </c>
      <c r="B4359" s="4" t="s">
        <v>919</v>
      </c>
      <c r="C4359" s="4" t="s">
        <v>920</v>
      </c>
      <c r="D4359" s="4" t="s">
        <v>867</v>
      </c>
      <c r="E4359" s="4" t="s">
        <v>868</v>
      </c>
      <c r="F4359" s="4" t="s">
        <v>140</v>
      </c>
      <c r="G4359" s="4" t="s">
        <v>141</v>
      </c>
      <c r="H4359" s="12"/>
      <c r="I4359" s="12"/>
      <c r="J4359" s="12"/>
      <c r="K4359" s="12"/>
      <c r="L4359" s="12"/>
      <c r="M4359" s="12"/>
      <c r="N4359" s="12"/>
      <c r="O4359" s="12"/>
      <c r="P4359" s="12"/>
      <c r="Q4359" s="11">
        <v>-268.62</v>
      </c>
      <c r="R4359" s="12"/>
      <c r="S4359" s="12"/>
      <c r="T4359" s="10">
        <v>-268.62</v>
      </c>
    </row>
    <row r="4360" spans="1:20" ht="15.75" thickBot="1" x14ac:dyDescent="0.3">
      <c r="A4360" s="4" t="s">
        <v>866</v>
      </c>
      <c r="B4360" s="4" t="s">
        <v>919</v>
      </c>
      <c r="C4360" s="4" t="s">
        <v>920</v>
      </c>
      <c r="D4360" s="4" t="s">
        <v>867</v>
      </c>
      <c r="E4360" s="4" t="s">
        <v>868</v>
      </c>
      <c r="F4360" s="4" t="s">
        <v>178</v>
      </c>
      <c r="G4360" s="4" t="s">
        <v>179</v>
      </c>
      <c r="H4360" s="8"/>
      <c r="I4360" s="9">
        <v>85.99</v>
      </c>
      <c r="J4360" s="8"/>
      <c r="K4360" s="9">
        <v>78.72</v>
      </c>
      <c r="L4360" s="8"/>
      <c r="M4360" s="9">
        <v>8.11</v>
      </c>
      <c r="N4360" s="8"/>
      <c r="O4360" s="8"/>
      <c r="P4360" s="8"/>
      <c r="Q4360" s="8"/>
      <c r="R4360" s="8"/>
      <c r="S4360" s="8"/>
      <c r="T4360" s="10">
        <v>172.82</v>
      </c>
    </row>
    <row r="4361" spans="1:20" ht="15.75" thickBot="1" x14ac:dyDescent="0.3">
      <c r="A4361" s="4" t="s">
        <v>866</v>
      </c>
      <c r="B4361" s="4" t="s">
        <v>919</v>
      </c>
      <c r="C4361" s="4" t="s">
        <v>920</v>
      </c>
      <c r="D4361" s="4" t="s">
        <v>867</v>
      </c>
      <c r="E4361" s="4" t="s">
        <v>868</v>
      </c>
      <c r="F4361" s="4" t="s">
        <v>144</v>
      </c>
      <c r="G4361" s="4" t="s">
        <v>145</v>
      </c>
      <c r="H4361" s="11">
        <v>140.63</v>
      </c>
      <c r="I4361" s="11">
        <v>192.33</v>
      </c>
      <c r="J4361" s="11">
        <v>96.18</v>
      </c>
      <c r="K4361" s="11">
        <v>289.36</v>
      </c>
      <c r="L4361" s="11">
        <v>337</v>
      </c>
      <c r="M4361" s="11">
        <v>64.38</v>
      </c>
      <c r="N4361" s="11">
        <v>392.5</v>
      </c>
      <c r="O4361" s="11">
        <v>612.45000000000005</v>
      </c>
      <c r="P4361" s="11">
        <v>1509.57</v>
      </c>
      <c r="Q4361" s="11">
        <v>148.06</v>
      </c>
      <c r="R4361" s="11">
        <v>426.83</v>
      </c>
      <c r="S4361" s="11">
        <v>360.94</v>
      </c>
      <c r="T4361" s="10">
        <v>4570.2299999999996</v>
      </c>
    </row>
    <row r="4362" spans="1:20" ht="15.75" thickBot="1" x14ac:dyDescent="0.3">
      <c r="A4362" s="4" t="s">
        <v>866</v>
      </c>
      <c r="B4362" s="4" t="s">
        <v>919</v>
      </c>
      <c r="C4362" s="4" t="s">
        <v>920</v>
      </c>
      <c r="D4362" s="4" t="s">
        <v>867</v>
      </c>
      <c r="E4362" s="4" t="s">
        <v>868</v>
      </c>
      <c r="F4362" s="4" t="s">
        <v>217</v>
      </c>
      <c r="G4362" s="4" t="s">
        <v>218</v>
      </c>
      <c r="H4362" s="8"/>
      <c r="I4362" s="8"/>
      <c r="J4362" s="8"/>
      <c r="K4362" s="9">
        <v>190.68</v>
      </c>
      <c r="L4362" s="8"/>
      <c r="M4362" s="8"/>
      <c r="N4362" s="8"/>
      <c r="O4362" s="8"/>
      <c r="P4362" s="8"/>
      <c r="Q4362" s="8"/>
      <c r="R4362" s="9">
        <v>107.94</v>
      </c>
      <c r="S4362" s="8"/>
      <c r="T4362" s="10">
        <v>298.62</v>
      </c>
    </row>
    <row r="4363" spans="1:20" ht="15.75" thickBot="1" x14ac:dyDescent="0.3">
      <c r="A4363" s="4" t="s">
        <v>866</v>
      </c>
      <c r="B4363" s="4" t="s">
        <v>919</v>
      </c>
      <c r="C4363" s="4" t="s">
        <v>920</v>
      </c>
      <c r="D4363" s="4" t="s">
        <v>867</v>
      </c>
      <c r="E4363" s="4" t="s">
        <v>868</v>
      </c>
      <c r="F4363" s="4" t="s">
        <v>146</v>
      </c>
      <c r="G4363" s="4" t="s">
        <v>147</v>
      </c>
      <c r="H4363" s="11">
        <v>376.1</v>
      </c>
      <c r="I4363" s="12"/>
      <c r="J4363" s="12"/>
      <c r="K4363" s="12"/>
      <c r="L4363" s="11">
        <v>411.86</v>
      </c>
      <c r="M4363" s="12"/>
      <c r="N4363" s="12"/>
      <c r="O4363" s="12"/>
      <c r="P4363" s="11">
        <v>3374.29</v>
      </c>
      <c r="Q4363" s="11">
        <v>2429.13</v>
      </c>
      <c r="R4363" s="11">
        <v>523.52</v>
      </c>
      <c r="S4363" s="11">
        <v>458.1</v>
      </c>
      <c r="T4363" s="10">
        <v>7573</v>
      </c>
    </row>
    <row r="4364" spans="1:20" ht="15.75" thickBot="1" x14ac:dyDescent="0.3">
      <c r="A4364" s="4" t="s">
        <v>866</v>
      </c>
      <c r="B4364" s="4" t="s">
        <v>919</v>
      </c>
      <c r="C4364" s="4" t="s">
        <v>920</v>
      </c>
      <c r="D4364" s="4" t="s">
        <v>867</v>
      </c>
      <c r="E4364" s="4" t="s">
        <v>868</v>
      </c>
      <c r="F4364" s="4" t="s">
        <v>148</v>
      </c>
      <c r="G4364" s="4" t="s">
        <v>149</v>
      </c>
      <c r="H4364" s="8"/>
      <c r="I4364" s="8"/>
      <c r="J4364" s="9">
        <v>433.97</v>
      </c>
      <c r="K4364" s="8"/>
      <c r="L4364" s="8"/>
      <c r="M4364" s="9">
        <v>6.52</v>
      </c>
      <c r="N4364" s="8"/>
      <c r="O4364" s="8"/>
      <c r="P4364" s="8"/>
      <c r="Q4364" s="8"/>
      <c r="R4364" s="9">
        <v>25.88</v>
      </c>
      <c r="S4364" s="8"/>
      <c r="T4364" s="10">
        <v>466.37</v>
      </c>
    </row>
    <row r="4365" spans="1:20" ht="15.75" thickBot="1" x14ac:dyDescent="0.3">
      <c r="A4365" s="4" t="s">
        <v>866</v>
      </c>
      <c r="B4365" s="4" t="s">
        <v>919</v>
      </c>
      <c r="C4365" s="4" t="s">
        <v>920</v>
      </c>
      <c r="D4365" s="4" t="s">
        <v>867</v>
      </c>
      <c r="E4365" s="4" t="s">
        <v>868</v>
      </c>
      <c r="F4365" s="4" t="s">
        <v>150</v>
      </c>
      <c r="G4365" s="4" t="s">
        <v>151</v>
      </c>
      <c r="H4365" s="11">
        <v>-101.51</v>
      </c>
      <c r="I4365" s="12"/>
      <c r="J4365" s="12"/>
      <c r="K4365" s="12"/>
      <c r="L4365" s="12"/>
      <c r="M4365" s="12"/>
      <c r="N4365" s="12"/>
      <c r="O4365" s="12"/>
      <c r="P4365" s="12"/>
      <c r="Q4365" s="12"/>
      <c r="R4365" s="12"/>
      <c r="S4365" s="12"/>
      <c r="T4365" s="10">
        <v>-101.51</v>
      </c>
    </row>
    <row r="4366" spans="1:20" ht="15.75" thickBot="1" x14ac:dyDescent="0.3">
      <c r="A4366" s="4" t="s">
        <v>866</v>
      </c>
      <c r="B4366" s="4" t="s">
        <v>919</v>
      </c>
      <c r="C4366" s="4" t="s">
        <v>920</v>
      </c>
      <c r="D4366" s="4" t="s">
        <v>867</v>
      </c>
      <c r="E4366" s="4" t="s">
        <v>868</v>
      </c>
      <c r="F4366" s="4" t="s">
        <v>152</v>
      </c>
      <c r="G4366" s="4" t="s">
        <v>153</v>
      </c>
      <c r="H4366" s="9">
        <v>15.86</v>
      </c>
      <c r="I4366" s="8"/>
      <c r="J4366" s="8"/>
      <c r="K4366" s="8"/>
      <c r="L4366" s="9">
        <v>149.15</v>
      </c>
      <c r="M4366" s="8"/>
      <c r="N4366" s="8"/>
      <c r="O4366" s="8"/>
      <c r="P4366" s="8"/>
      <c r="Q4366" s="8"/>
      <c r="R4366" s="9">
        <v>409.54</v>
      </c>
      <c r="S4366" s="9">
        <v>253.45</v>
      </c>
      <c r="T4366" s="10">
        <v>828</v>
      </c>
    </row>
    <row r="4367" spans="1:20" ht="15.75" thickBot="1" x14ac:dyDescent="0.3">
      <c r="A4367" s="4" t="s">
        <v>866</v>
      </c>
      <c r="B4367" s="4" t="s">
        <v>919</v>
      </c>
      <c r="C4367" s="4" t="s">
        <v>920</v>
      </c>
      <c r="D4367" s="4" t="s">
        <v>867</v>
      </c>
      <c r="E4367" s="4" t="s">
        <v>868</v>
      </c>
      <c r="F4367" s="4" t="s">
        <v>180</v>
      </c>
      <c r="G4367" s="4" t="s">
        <v>181</v>
      </c>
      <c r="H4367" s="11">
        <v>15314.37</v>
      </c>
      <c r="I4367" s="11">
        <v>12695.53</v>
      </c>
      <c r="J4367" s="11">
        <v>23439.91</v>
      </c>
      <c r="K4367" s="11">
        <v>16385.169999999998</v>
      </c>
      <c r="L4367" s="11">
        <v>24106.43</v>
      </c>
      <c r="M4367" s="11">
        <v>13994.37</v>
      </c>
      <c r="N4367" s="11">
        <v>24690.71</v>
      </c>
      <c r="O4367" s="11">
        <v>22784.98</v>
      </c>
      <c r="P4367" s="11">
        <v>17134.04</v>
      </c>
      <c r="Q4367" s="11">
        <v>15567.9</v>
      </c>
      <c r="R4367" s="11">
        <v>7808.18</v>
      </c>
      <c r="S4367" s="11">
        <v>27377.25</v>
      </c>
      <c r="T4367" s="10">
        <v>221298.84</v>
      </c>
    </row>
    <row r="4368" spans="1:20" ht="15.75" thickBot="1" x14ac:dyDescent="0.3">
      <c r="A4368" s="4" t="s">
        <v>866</v>
      </c>
      <c r="B4368" s="4" t="s">
        <v>919</v>
      </c>
      <c r="C4368" s="4" t="s">
        <v>920</v>
      </c>
      <c r="D4368" s="4" t="s">
        <v>867</v>
      </c>
      <c r="E4368" s="4" t="s">
        <v>868</v>
      </c>
      <c r="F4368" s="4" t="s">
        <v>166</v>
      </c>
      <c r="G4368" s="4" t="s">
        <v>167</v>
      </c>
      <c r="H4368" s="9">
        <v>-92123.76</v>
      </c>
      <c r="I4368" s="9">
        <v>-60098.400000000001</v>
      </c>
      <c r="J4368" s="9">
        <v>-141581.78</v>
      </c>
      <c r="K4368" s="9">
        <v>-95652.36</v>
      </c>
      <c r="L4368" s="9">
        <v>-110441.92</v>
      </c>
      <c r="M4368" s="9">
        <v>-80527.92</v>
      </c>
      <c r="N4368" s="9">
        <v>-93912.92</v>
      </c>
      <c r="O4368" s="9">
        <v>-88514.32</v>
      </c>
      <c r="P4368" s="9">
        <v>-61056.800000000003</v>
      </c>
      <c r="Q4368" s="9">
        <v>-70262.8</v>
      </c>
      <c r="R4368" s="9">
        <v>-51538.400000000001</v>
      </c>
      <c r="S4368" s="9">
        <v>-110990.56</v>
      </c>
      <c r="T4368" s="10">
        <v>-1056701.94</v>
      </c>
    </row>
    <row r="4369" spans="1:20" ht="15.75" thickBot="1" x14ac:dyDescent="0.3">
      <c r="A4369" s="4" t="s">
        <v>866</v>
      </c>
      <c r="B4369" s="4" t="s">
        <v>507</v>
      </c>
      <c r="C4369" s="4" t="s">
        <v>508</v>
      </c>
      <c r="D4369" s="4" t="s">
        <v>867</v>
      </c>
      <c r="E4369" s="4" t="s">
        <v>868</v>
      </c>
      <c r="F4369" s="4" t="s">
        <v>110</v>
      </c>
      <c r="G4369" s="4" t="s">
        <v>111</v>
      </c>
      <c r="H4369" s="11">
        <v>7696.58</v>
      </c>
      <c r="I4369" s="11">
        <v>8063.08</v>
      </c>
      <c r="J4369" s="11">
        <v>8346.42</v>
      </c>
      <c r="K4369" s="11">
        <v>8346.42</v>
      </c>
      <c r="L4369" s="11">
        <v>5216.51</v>
      </c>
      <c r="M4369" s="11">
        <v>7967.04</v>
      </c>
      <c r="N4369" s="11">
        <v>6398.92</v>
      </c>
      <c r="O4369" s="11">
        <v>6101.74</v>
      </c>
      <c r="P4369" s="11">
        <v>5842.5</v>
      </c>
      <c r="Q4369" s="11">
        <v>5753.97</v>
      </c>
      <c r="R4369" s="11">
        <v>7587.65</v>
      </c>
      <c r="S4369" s="11">
        <v>7587.65</v>
      </c>
      <c r="T4369" s="10">
        <v>84908.479999999996</v>
      </c>
    </row>
    <row r="4370" spans="1:20" ht="15.75" thickBot="1" x14ac:dyDescent="0.3">
      <c r="A4370" s="4" t="s">
        <v>866</v>
      </c>
      <c r="B4370" s="4" t="s">
        <v>507</v>
      </c>
      <c r="C4370" s="4" t="s">
        <v>508</v>
      </c>
      <c r="D4370" s="4" t="s">
        <v>867</v>
      </c>
      <c r="E4370" s="4" t="s">
        <v>868</v>
      </c>
      <c r="F4370" s="4" t="s">
        <v>114</v>
      </c>
      <c r="G4370" s="4" t="s">
        <v>115</v>
      </c>
      <c r="H4370" s="8"/>
      <c r="I4370" s="8"/>
      <c r="J4370" s="8"/>
      <c r="K4370" s="8"/>
      <c r="L4370" s="8"/>
      <c r="M4370" s="9">
        <v>404.32</v>
      </c>
      <c r="N4370" s="9">
        <v>-202.16</v>
      </c>
      <c r="O4370" s="8"/>
      <c r="P4370" s="8"/>
      <c r="Q4370" s="8"/>
      <c r="R4370" s="8"/>
      <c r="S4370" s="8"/>
      <c r="T4370" s="10">
        <v>202.16</v>
      </c>
    </row>
    <row r="4371" spans="1:20" ht="15.75" thickBot="1" x14ac:dyDescent="0.3">
      <c r="A4371" s="4" t="s">
        <v>866</v>
      </c>
      <c r="B4371" s="4" t="s">
        <v>507</v>
      </c>
      <c r="C4371" s="4" t="s">
        <v>508</v>
      </c>
      <c r="D4371" s="4" t="s">
        <v>867</v>
      </c>
      <c r="E4371" s="4" t="s">
        <v>868</v>
      </c>
      <c r="F4371" s="4" t="s">
        <v>86</v>
      </c>
      <c r="G4371" s="4" t="s">
        <v>87</v>
      </c>
      <c r="H4371" s="11">
        <v>9934.68</v>
      </c>
      <c r="I4371" s="11">
        <v>7323.98</v>
      </c>
      <c r="J4371" s="11">
        <v>10437.26</v>
      </c>
      <c r="K4371" s="11">
        <v>7965.04</v>
      </c>
      <c r="L4371" s="11">
        <v>10922.56</v>
      </c>
      <c r="M4371" s="11">
        <v>6440.16</v>
      </c>
      <c r="N4371" s="11">
        <v>9830.7800000000007</v>
      </c>
      <c r="O4371" s="11">
        <v>9461.06</v>
      </c>
      <c r="P4371" s="11">
        <v>7349.96</v>
      </c>
      <c r="Q4371" s="11">
        <v>10642.24</v>
      </c>
      <c r="R4371" s="11">
        <v>7812.08</v>
      </c>
      <c r="S4371" s="11">
        <v>8479.76</v>
      </c>
      <c r="T4371" s="10">
        <v>106599.56</v>
      </c>
    </row>
    <row r="4372" spans="1:20" ht="15.75" thickBot="1" x14ac:dyDescent="0.3">
      <c r="A4372" s="4" t="s">
        <v>866</v>
      </c>
      <c r="B4372" s="4" t="s">
        <v>507</v>
      </c>
      <c r="C4372" s="4" t="s">
        <v>508</v>
      </c>
      <c r="D4372" s="4" t="s">
        <v>867</v>
      </c>
      <c r="E4372" s="4" t="s">
        <v>868</v>
      </c>
      <c r="F4372" s="4" t="s">
        <v>116</v>
      </c>
      <c r="G4372" s="4" t="s">
        <v>117</v>
      </c>
      <c r="H4372" s="9">
        <v>166.41</v>
      </c>
      <c r="I4372" s="9">
        <v>120</v>
      </c>
      <c r="J4372" s="9">
        <v>160</v>
      </c>
      <c r="K4372" s="9">
        <v>247.97</v>
      </c>
      <c r="L4372" s="9">
        <v>456.25</v>
      </c>
      <c r="M4372" s="9">
        <v>435.74</v>
      </c>
      <c r="N4372" s="9">
        <v>60.22</v>
      </c>
      <c r="O4372" s="9">
        <v>120</v>
      </c>
      <c r="P4372" s="9">
        <v>152</v>
      </c>
      <c r="Q4372" s="9">
        <v>160</v>
      </c>
      <c r="R4372" s="9">
        <v>120</v>
      </c>
      <c r="S4372" s="9">
        <v>208</v>
      </c>
      <c r="T4372" s="10">
        <v>2406.59</v>
      </c>
    </row>
    <row r="4373" spans="1:20" ht="15.75" thickBot="1" x14ac:dyDescent="0.3">
      <c r="A4373" s="4" t="s">
        <v>866</v>
      </c>
      <c r="B4373" s="4" t="s">
        <v>507</v>
      </c>
      <c r="C4373" s="4" t="s">
        <v>508</v>
      </c>
      <c r="D4373" s="4" t="s">
        <v>867</v>
      </c>
      <c r="E4373" s="4" t="s">
        <v>868</v>
      </c>
      <c r="F4373" s="4" t="s">
        <v>88</v>
      </c>
      <c r="G4373" s="4" t="s">
        <v>89</v>
      </c>
      <c r="H4373" s="11">
        <v>2519.86</v>
      </c>
      <c r="I4373" s="11">
        <v>2337.9</v>
      </c>
      <c r="J4373" s="11">
        <v>2491.86</v>
      </c>
      <c r="K4373" s="11">
        <v>2434.7199999999998</v>
      </c>
      <c r="L4373" s="11">
        <v>2554.52</v>
      </c>
      <c r="M4373" s="11">
        <v>2434.5</v>
      </c>
      <c r="N4373" s="11">
        <v>2493.46</v>
      </c>
      <c r="O4373" s="11">
        <v>2561.23</v>
      </c>
      <c r="P4373" s="11">
        <v>2370.13</v>
      </c>
      <c r="Q4373" s="11">
        <v>2555.83</v>
      </c>
      <c r="R4373" s="11">
        <v>2504.27</v>
      </c>
      <c r="S4373" s="11">
        <v>2469.9899999999998</v>
      </c>
      <c r="T4373" s="10">
        <v>29728.27</v>
      </c>
    </row>
    <row r="4374" spans="1:20" ht="15.75" thickBot="1" x14ac:dyDescent="0.3">
      <c r="A4374" s="4" t="s">
        <v>866</v>
      </c>
      <c r="B4374" s="4" t="s">
        <v>507</v>
      </c>
      <c r="C4374" s="4" t="s">
        <v>508</v>
      </c>
      <c r="D4374" s="4" t="s">
        <v>867</v>
      </c>
      <c r="E4374" s="4" t="s">
        <v>868</v>
      </c>
      <c r="F4374" s="4" t="s">
        <v>90</v>
      </c>
      <c r="G4374" s="4" t="s">
        <v>91</v>
      </c>
      <c r="H4374" s="9">
        <v>9792.77</v>
      </c>
      <c r="I4374" s="9">
        <v>9082.66</v>
      </c>
      <c r="J4374" s="9">
        <v>9680.99</v>
      </c>
      <c r="K4374" s="9">
        <v>9476.01</v>
      </c>
      <c r="L4374" s="9">
        <v>9971.84</v>
      </c>
      <c r="M4374" s="9">
        <v>9570.25</v>
      </c>
      <c r="N4374" s="9">
        <v>9625.49</v>
      </c>
      <c r="O4374" s="9">
        <v>9950.02</v>
      </c>
      <c r="P4374" s="9">
        <v>9207.85</v>
      </c>
      <c r="Q4374" s="9">
        <v>9929.08</v>
      </c>
      <c r="R4374" s="9">
        <v>9729.18</v>
      </c>
      <c r="S4374" s="9">
        <v>9595.51</v>
      </c>
      <c r="T4374" s="10">
        <v>115611.65</v>
      </c>
    </row>
    <row r="4375" spans="1:20" ht="15.75" thickBot="1" x14ac:dyDescent="0.3">
      <c r="A4375" s="4" t="s">
        <v>866</v>
      </c>
      <c r="B4375" s="4" t="s">
        <v>507</v>
      </c>
      <c r="C4375" s="4" t="s">
        <v>508</v>
      </c>
      <c r="D4375" s="4" t="s">
        <v>867</v>
      </c>
      <c r="E4375" s="4" t="s">
        <v>868</v>
      </c>
      <c r="F4375" s="4" t="s">
        <v>118</v>
      </c>
      <c r="G4375" s="4" t="s">
        <v>119</v>
      </c>
      <c r="H4375" s="12"/>
      <c r="I4375" s="11">
        <v>1250</v>
      </c>
      <c r="J4375" s="12"/>
      <c r="K4375" s="11">
        <v>675</v>
      </c>
      <c r="L4375" s="11">
        <v>1405.07</v>
      </c>
      <c r="M4375" s="12"/>
      <c r="N4375" s="11">
        <v>1300</v>
      </c>
      <c r="O4375" s="12"/>
      <c r="P4375" s="12"/>
      <c r="Q4375" s="12"/>
      <c r="R4375" s="11">
        <v>130</v>
      </c>
      <c r="S4375" s="12"/>
      <c r="T4375" s="10">
        <v>4760.07</v>
      </c>
    </row>
    <row r="4376" spans="1:20" ht="15.75" thickBot="1" x14ac:dyDescent="0.3">
      <c r="A4376" s="4" t="s">
        <v>866</v>
      </c>
      <c r="B4376" s="4" t="s">
        <v>507</v>
      </c>
      <c r="C4376" s="4" t="s">
        <v>508</v>
      </c>
      <c r="D4376" s="4" t="s">
        <v>867</v>
      </c>
      <c r="E4376" s="4" t="s">
        <v>868</v>
      </c>
      <c r="F4376" s="4" t="s">
        <v>61</v>
      </c>
      <c r="G4376" s="4" t="s">
        <v>62</v>
      </c>
      <c r="H4376" s="8"/>
      <c r="I4376" s="9">
        <v>41.39</v>
      </c>
      <c r="J4376" s="8"/>
      <c r="K4376" s="8"/>
      <c r="L4376" s="9">
        <v>162.41</v>
      </c>
      <c r="M4376" s="8"/>
      <c r="N4376" s="8"/>
      <c r="O4376" s="9">
        <v>1437.49</v>
      </c>
      <c r="P4376" s="8"/>
      <c r="Q4376" s="8"/>
      <c r="R4376" s="9">
        <v>1254.01</v>
      </c>
      <c r="S4376" s="9">
        <v>682.98</v>
      </c>
      <c r="T4376" s="10">
        <v>3578.28</v>
      </c>
    </row>
    <row r="4377" spans="1:20" ht="15.75" thickBot="1" x14ac:dyDescent="0.3">
      <c r="A4377" s="4" t="s">
        <v>866</v>
      </c>
      <c r="B4377" s="4" t="s">
        <v>507</v>
      </c>
      <c r="C4377" s="4" t="s">
        <v>508</v>
      </c>
      <c r="D4377" s="4" t="s">
        <v>867</v>
      </c>
      <c r="E4377" s="4" t="s">
        <v>868</v>
      </c>
      <c r="F4377" s="4" t="s">
        <v>94</v>
      </c>
      <c r="G4377" s="4" t="s">
        <v>95</v>
      </c>
      <c r="H4377" s="11">
        <v>754</v>
      </c>
      <c r="I4377" s="11">
        <v>754</v>
      </c>
      <c r="J4377" s="11">
        <v>754</v>
      </c>
      <c r="K4377" s="11">
        <v>754</v>
      </c>
      <c r="L4377" s="11">
        <v>754</v>
      </c>
      <c r="M4377" s="11">
        <v>754</v>
      </c>
      <c r="N4377" s="11">
        <v>754</v>
      </c>
      <c r="O4377" s="11">
        <v>754</v>
      </c>
      <c r="P4377" s="11">
        <v>754</v>
      </c>
      <c r="Q4377" s="11">
        <v>754</v>
      </c>
      <c r="R4377" s="11">
        <v>754</v>
      </c>
      <c r="S4377" s="11">
        <v>754</v>
      </c>
      <c r="T4377" s="10">
        <v>9048</v>
      </c>
    </row>
    <row r="4378" spans="1:20" ht="15.75" thickBot="1" x14ac:dyDescent="0.3">
      <c r="A4378" s="4" t="s">
        <v>866</v>
      </c>
      <c r="B4378" s="4" t="s">
        <v>507</v>
      </c>
      <c r="C4378" s="4" t="s">
        <v>508</v>
      </c>
      <c r="D4378" s="4" t="s">
        <v>867</v>
      </c>
      <c r="E4378" s="4" t="s">
        <v>868</v>
      </c>
      <c r="F4378" s="4" t="s">
        <v>84</v>
      </c>
      <c r="G4378" s="4" t="s">
        <v>85</v>
      </c>
      <c r="H4378" s="8"/>
      <c r="I4378" s="8"/>
      <c r="J4378" s="8"/>
      <c r="K4378" s="8"/>
      <c r="L4378" s="8"/>
      <c r="M4378" s="8"/>
      <c r="N4378" s="8"/>
      <c r="O4378" s="8"/>
      <c r="P4378" s="9">
        <v>2500</v>
      </c>
      <c r="Q4378" s="8"/>
      <c r="R4378" s="8"/>
      <c r="S4378" s="8"/>
      <c r="T4378" s="10">
        <v>2500</v>
      </c>
    </row>
    <row r="4379" spans="1:20" ht="15.75" thickBot="1" x14ac:dyDescent="0.3">
      <c r="A4379" s="4" t="s">
        <v>866</v>
      </c>
      <c r="B4379" s="4" t="s">
        <v>507</v>
      </c>
      <c r="C4379" s="4" t="s">
        <v>508</v>
      </c>
      <c r="D4379" s="4" t="s">
        <v>867</v>
      </c>
      <c r="E4379" s="4" t="s">
        <v>868</v>
      </c>
      <c r="F4379" s="4" t="s">
        <v>122</v>
      </c>
      <c r="G4379" s="4" t="s">
        <v>123</v>
      </c>
      <c r="H4379" s="11">
        <v>612.5</v>
      </c>
      <c r="I4379" s="11">
        <v>437.5</v>
      </c>
      <c r="J4379" s="12"/>
      <c r="K4379" s="12"/>
      <c r="L4379" s="12"/>
      <c r="M4379" s="12"/>
      <c r="N4379" s="12"/>
      <c r="O4379" s="12"/>
      <c r="P4379" s="12"/>
      <c r="Q4379" s="12"/>
      <c r="R4379" s="12"/>
      <c r="S4379" s="12"/>
      <c r="T4379" s="10">
        <v>1050</v>
      </c>
    </row>
    <row r="4380" spans="1:20" ht="15.75" thickBot="1" x14ac:dyDescent="0.3">
      <c r="A4380" s="4" t="s">
        <v>866</v>
      </c>
      <c r="B4380" s="4" t="s">
        <v>507</v>
      </c>
      <c r="C4380" s="4" t="s">
        <v>508</v>
      </c>
      <c r="D4380" s="4" t="s">
        <v>867</v>
      </c>
      <c r="E4380" s="4" t="s">
        <v>868</v>
      </c>
      <c r="F4380" s="4" t="s">
        <v>312</v>
      </c>
      <c r="G4380" s="4" t="s">
        <v>313</v>
      </c>
      <c r="H4380" s="9">
        <v>6959.55</v>
      </c>
      <c r="I4380" s="9">
        <v>4248.3999999999996</v>
      </c>
      <c r="J4380" s="9">
        <v>4472</v>
      </c>
      <c r="K4380" s="9">
        <v>2236</v>
      </c>
      <c r="L4380" s="8"/>
      <c r="M4380" s="8"/>
      <c r="N4380" s="8"/>
      <c r="O4380" s="8"/>
      <c r="P4380" s="9">
        <v>4248.3999999999996</v>
      </c>
      <c r="Q4380" s="9">
        <v>6484.4</v>
      </c>
      <c r="R4380" s="9">
        <v>4546.84</v>
      </c>
      <c r="S4380" s="8"/>
      <c r="T4380" s="10">
        <v>33195.589999999997</v>
      </c>
    </row>
    <row r="4381" spans="1:20" ht="15.75" thickBot="1" x14ac:dyDescent="0.3">
      <c r="A4381" s="4" t="s">
        <v>866</v>
      </c>
      <c r="B4381" s="4" t="s">
        <v>507</v>
      </c>
      <c r="C4381" s="4" t="s">
        <v>508</v>
      </c>
      <c r="D4381" s="4" t="s">
        <v>867</v>
      </c>
      <c r="E4381" s="4" t="s">
        <v>868</v>
      </c>
      <c r="F4381" s="4" t="s">
        <v>26</v>
      </c>
      <c r="G4381" s="4" t="s">
        <v>27</v>
      </c>
      <c r="H4381" s="11">
        <v>910</v>
      </c>
      <c r="I4381" s="12"/>
      <c r="J4381" s="12"/>
      <c r="K4381" s="12"/>
      <c r="L4381" s="12"/>
      <c r="M4381" s="12"/>
      <c r="N4381" s="12"/>
      <c r="O4381" s="12"/>
      <c r="P4381" s="12"/>
      <c r="Q4381" s="12"/>
      <c r="R4381" s="12"/>
      <c r="S4381" s="12"/>
      <c r="T4381" s="10">
        <v>910</v>
      </c>
    </row>
    <row r="4382" spans="1:20" ht="15.75" thickBot="1" x14ac:dyDescent="0.3">
      <c r="A4382" s="4" t="s">
        <v>866</v>
      </c>
      <c r="B4382" s="4" t="s">
        <v>507</v>
      </c>
      <c r="C4382" s="4" t="s">
        <v>508</v>
      </c>
      <c r="D4382" s="4" t="s">
        <v>867</v>
      </c>
      <c r="E4382" s="4" t="s">
        <v>868</v>
      </c>
      <c r="F4382" s="4" t="s">
        <v>71</v>
      </c>
      <c r="G4382" s="4" t="s">
        <v>72</v>
      </c>
      <c r="H4382" s="9">
        <v>4006.35</v>
      </c>
      <c r="I4382" s="9">
        <v>3402.47</v>
      </c>
      <c r="J4382" s="9">
        <v>2867.43</v>
      </c>
      <c r="K4382" s="9">
        <v>4271.03</v>
      </c>
      <c r="L4382" s="9">
        <v>2746.63</v>
      </c>
      <c r="M4382" s="9">
        <v>3295.47</v>
      </c>
      <c r="N4382" s="9">
        <v>8374.42</v>
      </c>
      <c r="O4382" s="9">
        <v>3868.75</v>
      </c>
      <c r="P4382" s="9">
        <v>1773.13</v>
      </c>
      <c r="Q4382" s="9">
        <v>6836.46</v>
      </c>
      <c r="R4382" s="9">
        <v>3405.36</v>
      </c>
      <c r="S4382" s="9">
        <v>2514.23</v>
      </c>
      <c r="T4382" s="10">
        <v>47361.73</v>
      </c>
    </row>
    <row r="4383" spans="1:20" ht="15.75" thickBot="1" x14ac:dyDescent="0.3">
      <c r="A4383" s="4" t="s">
        <v>866</v>
      </c>
      <c r="B4383" s="4" t="s">
        <v>507</v>
      </c>
      <c r="C4383" s="4" t="s">
        <v>508</v>
      </c>
      <c r="D4383" s="4" t="s">
        <v>867</v>
      </c>
      <c r="E4383" s="4" t="s">
        <v>868</v>
      </c>
      <c r="F4383" s="4" t="s">
        <v>98</v>
      </c>
      <c r="G4383" s="4" t="s">
        <v>99</v>
      </c>
      <c r="H4383" s="11">
        <v>3957.89</v>
      </c>
      <c r="I4383" s="11">
        <v>5921.84</v>
      </c>
      <c r="J4383" s="11">
        <v>10805.08</v>
      </c>
      <c r="K4383" s="11">
        <v>4237.1000000000004</v>
      </c>
      <c r="L4383" s="11">
        <v>8405.11</v>
      </c>
      <c r="M4383" s="11">
        <v>5139.57</v>
      </c>
      <c r="N4383" s="11">
        <v>2158.6799999999998</v>
      </c>
      <c r="O4383" s="11">
        <v>6395.22</v>
      </c>
      <c r="P4383" s="11">
        <v>6477.88</v>
      </c>
      <c r="Q4383" s="11">
        <v>5865.43</v>
      </c>
      <c r="R4383" s="11">
        <v>1607.95</v>
      </c>
      <c r="S4383" s="11">
        <v>53.77</v>
      </c>
      <c r="T4383" s="10">
        <v>61025.52</v>
      </c>
    </row>
    <row r="4384" spans="1:20" ht="15.75" thickBot="1" x14ac:dyDescent="0.3">
      <c r="A4384" s="4" t="s">
        <v>866</v>
      </c>
      <c r="B4384" s="4" t="s">
        <v>507</v>
      </c>
      <c r="C4384" s="4" t="s">
        <v>508</v>
      </c>
      <c r="D4384" s="4" t="s">
        <v>867</v>
      </c>
      <c r="E4384" s="4" t="s">
        <v>868</v>
      </c>
      <c r="F4384" s="4" t="s">
        <v>412</v>
      </c>
      <c r="G4384" s="4" t="s">
        <v>413</v>
      </c>
      <c r="H4384" s="8"/>
      <c r="I4384" s="8"/>
      <c r="J4384" s="9">
        <v>405.87</v>
      </c>
      <c r="K4384" s="9">
        <v>-928.32</v>
      </c>
      <c r="L4384" s="8"/>
      <c r="M4384" s="9">
        <v>-234.11</v>
      </c>
      <c r="N4384" s="8"/>
      <c r="O4384" s="9">
        <v>1201.25</v>
      </c>
      <c r="P4384" s="8"/>
      <c r="Q4384" s="8"/>
      <c r="R4384" s="9">
        <v>6556.26</v>
      </c>
      <c r="S4384" s="9">
        <v>-103.35</v>
      </c>
      <c r="T4384" s="10">
        <v>6897.6</v>
      </c>
    </row>
    <row r="4385" spans="1:20" ht="15.75" thickBot="1" x14ac:dyDescent="0.3">
      <c r="A4385" s="4" t="s">
        <v>866</v>
      </c>
      <c r="B4385" s="4" t="s">
        <v>507</v>
      </c>
      <c r="C4385" s="4" t="s">
        <v>508</v>
      </c>
      <c r="D4385" s="4" t="s">
        <v>867</v>
      </c>
      <c r="E4385" s="4" t="s">
        <v>868</v>
      </c>
      <c r="F4385" s="4" t="s">
        <v>215</v>
      </c>
      <c r="G4385" s="4" t="s">
        <v>216</v>
      </c>
      <c r="H4385" s="12"/>
      <c r="I4385" s="12"/>
      <c r="J4385" s="11">
        <v>7.91</v>
      </c>
      <c r="K4385" s="11">
        <v>47.62</v>
      </c>
      <c r="L4385" s="11">
        <v>39.869999999999997</v>
      </c>
      <c r="M4385" s="11">
        <v>39.950000000000003</v>
      </c>
      <c r="N4385" s="11">
        <v>31.96</v>
      </c>
      <c r="O4385" s="11">
        <v>31.96</v>
      </c>
      <c r="P4385" s="11">
        <v>15.98</v>
      </c>
      <c r="Q4385" s="11">
        <v>47.94</v>
      </c>
      <c r="R4385" s="11">
        <v>49.35</v>
      </c>
      <c r="S4385" s="11">
        <v>31.84</v>
      </c>
      <c r="T4385" s="10">
        <v>344.38</v>
      </c>
    </row>
    <row r="4386" spans="1:20" ht="15.75" thickBot="1" x14ac:dyDescent="0.3">
      <c r="A4386" s="4" t="s">
        <v>866</v>
      </c>
      <c r="B4386" s="4" t="s">
        <v>507</v>
      </c>
      <c r="C4386" s="4" t="s">
        <v>508</v>
      </c>
      <c r="D4386" s="4" t="s">
        <v>867</v>
      </c>
      <c r="E4386" s="4" t="s">
        <v>868</v>
      </c>
      <c r="F4386" s="4" t="s">
        <v>130</v>
      </c>
      <c r="G4386" s="4" t="s">
        <v>131</v>
      </c>
      <c r="H4386" s="9">
        <v>89.12</v>
      </c>
      <c r="I4386" s="9">
        <v>46.75</v>
      </c>
      <c r="J4386" s="9">
        <v>197.67</v>
      </c>
      <c r="K4386" s="9">
        <v>19.84</v>
      </c>
      <c r="L4386" s="9">
        <v>37.19</v>
      </c>
      <c r="M4386" s="9">
        <v>78.540000000000006</v>
      </c>
      <c r="N4386" s="9">
        <v>125.6</v>
      </c>
      <c r="O4386" s="9">
        <v>228.06</v>
      </c>
      <c r="P4386" s="9">
        <v>202.11</v>
      </c>
      <c r="Q4386" s="9">
        <v>399.05</v>
      </c>
      <c r="R4386" s="9">
        <v>64.11</v>
      </c>
      <c r="S4386" s="9">
        <v>612.35</v>
      </c>
      <c r="T4386" s="10">
        <v>2100.39</v>
      </c>
    </row>
    <row r="4387" spans="1:20" ht="15.75" thickBot="1" x14ac:dyDescent="0.3">
      <c r="A4387" s="4" t="s">
        <v>866</v>
      </c>
      <c r="B4387" s="4" t="s">
        <v>507</v>
      </c>
      <c r="C4387" s="4" t="s">
        <v>508</v>
      </c>
      <c r="D4387" s="4" t="s">
        <v>867</v>
      </c>
      <c r="E4387" s="4" t="s">
        <v>868</v>
      </c>
      <c r="F4387" s="4" t="s">
        <v>921</v>
      </c>
      <c r="G4387" s="4" t="s">
        <v>922</v>
      </c>
      <c r="H4387" s="11">
        <v>9145</v>
      </c>
      <c r="I4387" s="11">
        <v>6078.79</v>
      </c>
      <c r="J4387" s="11">
        <v>10373.14</v>
      </c>
      <c r="K4387" s="11">
        <v>7426.34</v>
      </c>
      <c r="L4387" s="11">
        <v>8284.7099999999991</v>
      </c>
      <c r="M4387" s="11">
        <v>8443.4699999999993</v>
      </c>
      <c r="N4387" s="11">
        <v>7771.9</v>
      </c>
      <c r="O4387" s="11">
        <v>6849.36</v>
      </c>
      <c r="P4387" s="11">
        <v>11371.51</v>
      </c>
      <c r="Q4387" s="11">
        <v>7135.65</v>
      </c>
      <c r="R4387" s="11">
        <v>7825.5</v>
      </c>
      <c r="S4387" s="11">
        <v>7435.45</v>
      </c>
      <c r="T4387" s="10">
        <v>98140.82</v>
      </c>
    </row>
    <row r="4388" spans="1:20" ht="15.75" thickBot="1" x14ac:dyDescent="0.3">
      <c r="A4388" s="4" t="s">
        <v>866</v>
      </c>
      <c r="B4388" s="4" t="s">
        <v>507</v>
      </c>
      <c r="C4388" s="4" t="s">
        <v>508</v>
      </c>
      <c r="D4388" s="4" t="s">
        <v>867</v>
      </c>
      <c r="E4388" s="4" t="s">
        <v>868</v>
      </c>
      <c r="F4388" s="4" t="s">
        <v>136</v>
      </c>
      <c r="G4388" s="4" t="s">
        <v>137</v>
      </c>
      <c r="H4388" s="9">
        <v>585</v>
      </c>
      <c r="I4388" s="9">
        <v>585</v>
      </c>
      <c r="J4388" s="9">
        <v>585</v>
      </c>
      <c r="K4388" s="9">
        <v>585</v>
      </c>
      <c r="L4388" s="9">
        <v>585</v>
      </c>
      <c r="M4388" s="9">
        <v>585</v>
      </c>
      <c r="N4388" s="9">
        <v>585</v>
      </c>
      <c r="O4388" s="9">
        <v>595</v>
      </c>
      <c r="P4388" s="9">
        <v>597.45000000000005</v>
      </c>
      <c r="Q4388" s="9">
        <v>595</v>
      </c>
      <c r="R4388" s="9">
        <v>595</v>
      </c>
      <c r="S4388" s="9">
        <v>682.5</v>
      </c>
      <c r="T4388" s="10">
        <v>7159.95</v>
      </c>
    </row>
    <row r="4389" spans="1:20" ht="15.75" thickBot="1" x14ac:dyDescent="0.3">
      <c r="A4389" s="4" t="s">
        <v>866</v>
      </c>
      <c r="B4389" s="4" t="s">
        <v>507</v>
      </c>
      <c r="C4389" s="4" t="s">
        <v>508</v>
      </c>
      <c r="D4389" s="4" t="s">
        <v>867</v>
      </c>
      <c r="E4389" s="4" t="s">
        <v>868</v>
      </c>
      <c r="F4389" s="4" t="s">
        <v>199</v>
      </c>
      <c r="G4389" s="4" t="s">
        <v>200</v>
      </c>
      <c r="H4389" s="12"/>
      <c r="I4389" s="12"/>
      <c r="J4389" s="12"/>
      <c r="K4389" s="12"/>
      <c r="L4389" s="12"/>
      <c r="M4389" s="12"/>
      <c r="N4389" s="12"/>
      <c r="O4389" s="12"/>
      <c r="P4389" s="11">
        <v>29.93</v>
      </c>
      <c r="Q4389" s="12"/>
      <c r="R4389" s="12"/>
      <c r="S4389" s="12"/>
      <c r="T4389" s="10">
        <v>29.93</v>
      </c>
    </row>
    <row r="4390" spans="1:20" ht="15.75" thickBot="1" x14ac:dyDescent="0.3">
      <c r="A4390" s="4" t="s">
        <v>866</v>
      </c>
      <c r="B4390" s="4" t="s">
        <v>507</v>
      </c>
      <c r="C4390" s="4" t="s">
        <v>508</v>
      </c>
      <c r="D4390" s="4" t="s">
        <v>867</v>
      </c>
      <c r="E4390" s="4" t="s">
        <v>868</v>
      </c>
      <c r="F4390" s="4" t="s">
        <v>102</v>
      </c>
      <c r="G4390" s="4" t="s">
        <v>103</v>
      </c>
      <c r="H4390" s="8"/>
      <c r="I4390" s="8"/>
      <c r="J4390" s="8"/>
      <c r="K4390" s="9">
        <v>494.5</v>
      </c>
      <c r="L4390" s="9">
        <v>11.09</v>
      </c>
      <c r="M4390" s="9">
        <v>463</v>
      </c>
      <c r="N4390" s="9">
        <v>456.36</v>
      </c>
      <c r="O4390" s="8"/>
      <c r="P4390" s="8"/>
      <c r="Q4390" s="8"/>
      <c r="R4390" s="8"/>
      <c r="S4390" s="9">
        <v>528.5</v>
      </c>
      <c r="T4390" s="10">
        <v>1953.45</v>
      </c>
    </row>
    <row r="4391" spans="1:20" ht="15.75" thickBot="1" x14ac:dyDescent="0.3">
      <c r="A4391" s="4" t="s">
        <v>866</v>
      </c>
      <c r="B4391" s="4" t="s">
        <v>507</v>
      </c>
      <c r="C4391" s="4" t="s">
        <v>508</v>
      </c>
      <c r="D4391" s="4" t="s">
        <v>867</v>
      </c>
      <c r="E4391" s="4" t="s">
        <v>868</v>
      </c>
      <c r="F4391" s="4" t="s">
        <v>316</v>
      </c>
      <c r="G4391" s="4" t="s">
        <v>317</v>
      </c>
      <c r="H4391" s="12"/>
      <c r="I4391" s="12"/>
      <c r="J4391" s="12"/>
      <c r="K4391" s="12"/>
      <c r="L4391" s="12"/>
      <c r="M4391" s="12"/>
      <c r="N4391" s="12"/>
      <c r="O4391" s="12"/>
      <c r="P4391" s="11">
        <v>53.94</v>
      </c>
      <c r="Q4391" s="12"/>
      <c r="R4391" s="12"/>
      <c r="S4391" s="12"/>
      <c r="T4391" s="10">
        <v>53.94</v>
      </c>
    </row>
    <row r="4392" spans="1:20" ht="15.75" thickBot="1" x14ac:dyDescent="0.3">
      <c r="A4392" s="4" t="s">
        <v>866</v>
      </c>
      <c r="B4392" s="4" t="s">
        <v>507</v>
      </c>
      <c r="C4392" s="4" t="s">
        <v>508</v>
      </c>
      <c r="D4392" s="4" t="s">
        <v>867</v>
      </c>
      <c r="E4392" s="4" t="s">
        <v>868</v>
      </c>
      <c r="F4392" s="4" t="s">
        <v>144</v>
      </c>
      <c r="G4392" s="4" t="s">
        <v>145</v>
      </c>
      <c r="H4392" s="9">
        <v>118.54</v>
      </c>
      <c r="I4392" s="9">
        <v>762.23</v>
      </c>
      <c r="J4392" s="9">
        <v>127.49</v>
      </c>
      <c r="K4392" s="9">
        <v>140</v>
      </c>
      <c r="L4392" s="9">
        <v>475.42</v>
      </c>
      <c r="M4392" s="8"/>
      <c r="N4392" s="8"/>
      <c r="O4392" s="9">
        <v>30</v>
      </c>
      <c r="P4392" s="8"/>
      <c r="Q4392" s="9">
        <v>55.47</v>
      </c>
      <c r="R4392" s="9">
        <v>61.83</v>
      </c>
      <c r="S4392" s="9">
        <v>179.05</v>
      </c>
      <c r="T4392" s="10">
        <v>1950.03</v>
      </c>
    </row>
    <row r="4393" spans="1:20" ht="15.75" thickBot="1" x14ac:dyDescent="0.3">
      <c r="A4393" s="4" t="s">
        <v>866</v>
      </c>
      <c r="B4393" s="4" t="s">
        <v>507</v>
      </c>
      <c r="C4393" s="4" t="s">
        <v>508</v>
      </c>
      <c r="D4393" s="4" t="s">
        <v>867</v>
      </c>
      <c r="E4393" s="4" t="s">
        <v>868</v>
      </c>
      <c r="F4393" s="4" t="s">
        <v>146</v>
      </c>
      <c r="G4393" s="4" t="s">
        <v>147</v>
      </c>
      <c r="H4393" s="12"/>
      <c r="I4393" s="12"/>
      <c r="J4393" s="11">
        <v>419.1</v>
      </c>
      <c r="K4393" s="11">
        <v>2838.77</v>
      </c>
      <c r="L4393" s="11">
        <v>1745.97</v>
      </c>
      <c r="M4393" s="12"/>
      <c r="N4393" s="11">
        <v>128.88999999999999</v>
      </c>
      <c r="O4393" s="12"/>
      <c r="P4393" s="11">
        <v>30.5</v>
      </c>
      <c r="Q4393" s="12"/>
      <c r="R4393" s="12"/>
      <c r="S4393" s="12"/>
      <c r="T4393" s="10">
        <v>5163.2299999999996</v>
      </c>
    </row>
    <row r="4394" spans="1:20" ht="15.75" thickBot="1" x14ac:dyDescent="0.3">
      <c r="A4394" s="4" t="s">
        <v>866</v>
      </c>
      <c r="B4394" s="4" t="s">
        <v>507</v>
      </c>
      <c r="C4394" s="4" t="s">
        <v>508</v>
      </c>
      <c r="D4394" s="4" t="s">
        <v>867</v>
      </c>
      <c r="E4394" s="4" t="s">
        <v>868</v>
      </c>
      <c r="F4394" s="4" t="s">
        <v>148</v>
      </c>
      <c r="G4394" s="4" t="s">
        <v>149</v>
      </c>
      <c r="H4394" s="8"/>
      <c r="I4394" s="8"/>
      <c r="J4394" s="9">
        <v>244.38</v>
      </c>
      <c r="K4394" s="8"/>
      <c r="L4394" s="8"/>
      <c r="M4394" s="8"/>
      <c r="N4394" s="8"/>
      <c r="O4394" s="8"/>
      <c r="P4394" s="8"/>
      <c r="Q4394" s="8"/>
      <c r="R4394" s="8"/>
      <c r="S4394" s="8"/>
      <c r="T4394" s="10">
        <v>244.38</v>
      </c>
    </row>
    <row r="4395" spans="1:20" ht="15.75" thickBot="1" x14ac:dyDescent="0.3">
      <c r="A4395" s="4" t="s">
        <v>866</v>
      </c>
      <c r="B4395" s="4" t="s">
        <v>507</v>
      </c>
      <c r="C4395" s="4" t="s">
        <v>508</v>
      </c>
      <c r="D4395" s="4" t="s">
        <v>923</v>
      </c>
      <c r="E4395" s="4" t="s">
        <v>924</v>
      </c>
      <c r="F4395" s="4" t="s">
        <v>102</v>
      </c>
      <c r="G4395" s="4" t="s">
        <v>103</v>
      </c>
      <c r="H4395" s="11">
        <v>5314.13</v>
      </c>
      <c r="I4395" s="11">
        <v>4214.51</v>
      </c>
      <c r="J4395" s="11">
        <v>4086.39</v>
      </c>
      <c r="K4395" s="11">
        <v>4139.95</v>
      </c>
      <c r="L4395" s="11">
        <v>4164.47</v>
      </c>
      <c r="M4395" s="11">
        <v>4201.66</v>
      </c>
      <c r="N4395" s="11">
        <v>4213.13</v>
      </c>
      <c r="O4395" s="11">
        <v>752.58</v>
      </c>
      <c r="P4395" s="11">
        <v>795.24</v>
      </c>
      <c r="Q4395" s="11">
        <v>346.8</v>
      </c>
      <c r="R4395" s="11">
        <v>534.1</v>
      </c>
      <c r="S4395" s="11">
        <v>144.16</v>
      </c>
      <c r="T4395" s="10">
        <v>32907.120000000003</v>
      </c>
    </row>
    <row r="4396" spans="1:20" ht="15.75" thickBot="1" x14ac:dyDescent="0.3">
      <c r="A4396" s="4" t="s">
        <v>866</v>
      </c>
      <c r="B4396" s="4" t="s">
        <v>507</v>
      </c>
      <c r="C4396" s="4" t="s">
        <v>508</v>
      </c>
      <c r="D4396" s="4" t="s">
        <v>925</v>
      </c>
      <c r="E4396" s="4" t="s">
        <v>926</v>
      </c>
      <c r="F4396" s="4" t="s">
        <v>61</v>
      </c>
      <c r="G4396" s="4" t="s">
        <v>62</v>
      </c>
      <c r="H4396" s="8"/>
      <c r="I4396" s="8"/>
      <c r="J4396" s="8"/>
      <c r="K4396" s="9">
        <v>407.6</v>
      </c>
      <c r="L4396" s="8"/>
      <c r="M4396" s="8"/>
      <c r="N4396" s="9">
        <v>44</v>
      </c>
      <c r="O4396" s="9">
        <v>125</v>
      </c>
      <c r="P4396" s="9">
        <v>109.87</v>
      </c>
      <c r="Q4396" s="8"/>
      <c r="R4396" s="8"/>
      <c r="S4396" s="8"/>
      <c r="T4396" s="10">
        <v>686.47</v>
      </c>
    </row>
    <row r="4397" spans="1:20" ht="15.75" thickBot="1" x14ac:dyDescent="0.3">
      <c r="A4397" s="4" t="s">
        <v>866</v>
      </c>
      <c r="B4397" s="4" t="s">
        <v>507</v>
      </c>
      <c r="C4397" s="4" t="s">
        <v>508</v>
      </c>
      <c r="D4397" s="4" t="s">
        <v>925</v>
      </c>
      <c r="E4397" s="4" t="s">
        <v>926</v>
      </c>
      <c r="F4397" s="4" t="s">
        <v>84</v>
      </c>
      <c r="G4397" s="4" t="s">
        <v>85</v>
      </c>
      <c r="H4397" s="12"/>
      <c r="I4397" s="12"/>
      <c r="J4397" s="12"/>
      <c r="K4397" s="12"/>
      <c r="L4397" s="12"/>
      <c r="M4397" s="12"/>
      <c r="N4397" s="12"/>
      <c r="O4397" s="12"/>
      <c r="P4397" s="12"/>
      <c r="Q4397" s="12"/>
      <c r="R4397" s="11">
        <v>180</v>
      </c>
      <c r="S4397" s="12"/>
      <c r="T4397" s="10">
        <v>180</v>
      </c>
    </row>
    <row r="4398" spans="1:20" ht="15.75" thickBot="1" x14ac:dyDescent="0.3">
      <c r="A4398" s="4" t="s">
        <v>866</v>
      </c>
      <c r="B4398" s="4" t="s">
        <v>507</v>
      </c>
      <c r="C4398" s="4" t="s">
        <v>508</v>
      </c>
      <c r="D4398" s="4" t="s">
        <v>925</v>
      </c>
      <c r="E4398" s="4" t="s">
        <v>926</v>
      </c>
      <c r="F4398" s="4" t="s">
        <v>71</v>
      </c>
      <c r="G4398" s="4" t="s">
        <v>72</v>
      </c>
      <c r="H4398" s="9">
        <v>-30.35</v>
      </c>
      <c r="I4398" s="9">
        <v>-25.88</v>
      </c>
      <c r="J4398" s="9">
        <v>-363.1</v>
      </c>
      <c r="K4398" s="9">
        <v>-816.99</v>
      </c>
      <c r="L4398" s="9">
        <v>-30</v>
      </c>
      <c r="M4398" s="9">
        <v>-8.8000000000000007</v>
      </c>
      <c r="N4398" s="9">
        <v>-4.8600000000000003</v>
      </c>
      <c r="O4398" s="8"/>
      <c r="P4398" s="9">
        <v>-60.13</v>
      </c>
      <c r="Q4398" s="9">
        <v>-16.600000000000001</v>
      </c>
      <c r="R4398" s="9">
        <v>-182.94</v>
      </c>
      <c r="S4398" s="9">
        <v>-77.650000000000006</v>
      </c>
      <c r="T4398" s="10">
        <v>-1617.3</v>
      </c>
    </row>
    <row r="4399" spans="1:20" ht="15.75" thickBot="1" x14ac:dyDescent="0.3">
      <c r="A4399" s="4" t="s">
        <v>866</v>
      </c>
      <c r="B4399" s="4" t="s">
        <v>507</v>
      </c>
      <c r="C4399" s="4" t="s">
        <v>508</v>
      </c>
      <c r="D4399" s="4" t="s">
        <v>925</v>
      </c>
      <c r="E4399" s="4" t="s">
        <v>926</v>
      </c>
      <c r="F4399" s="4" t="s">
        <v>98</v>
      </c>
      <c r="G4399" s="4" t="s">
        <v>99</v>
      </c>
      <c r="H4399" s="11">
        <v>353.28</v>
      </c>
      <c r="I4399" s="12"/>
      <c r="J4399" s="12"/>
      <c r="K4399" s="12"/>
      <c r="L4399" s="12"/>
      <c r="M4399" s="11">
        <v>117.27</v>
      </c>
      <c r="N4399" s="11">
        <v>724.21</v>
      </c>
      <c r="O4399" s="12"/>
      <c r="P4399" s="12"/>
      <c r="Q4399" s="11">
        <v>1161.74</v>
      </c>
      <c r="R4399" s="12"/>
      <c r="S4399" s="12"/>
      <c r="T4399" s="10">
        <v>2356.5</v>
      </c>
    </row>
    <row r="4400" spans="1:20" ht="15.75" thickBot="1" x14ac:dyDescent="0.3">
      <c r="A4400" s="4" t="s">
        <v>866</v>
      </c>
      <c r="B4400" s="4" t="s">
        <v>507</v>
      </c>
      <c r="C4400" s="4" t="s">
        <v>508</v>
      </c>
      <c r="D4400" s="4" t="s">
        <v>925</v>
      </c>
      <c r="E4400" s="4" t="s">
        <v>926</v>
      </c>
      <c r="F4400" s="4" t="s">
        <v>412</v>
      </c>
      <c r="G4400" s="4" t="s">
        <v>413</v>
      </c>
      <c r="H4400" s="9">
        <v>1242.69</v>
      </c>
      <c r="I4400" s="8"/>
      <c r="J4400" s="8"/>
      <c r="K4400" s="8"/>
      <c r="L4400" s="8"/>
      <c r="M4400" s="8"/>
      <c r="N4400" s="9">
        <v>60</v>
      </c>
      <c r="O4400" s="8"/>
      <c r="P4400" s="8"/>
      <c r="Q4400" s="9">
        <v>30</v>
      </c>
      <c r="R4400" s="9">
        <v>30</v>
      </c>
      <c r="S4400" s="8"/>
      <c r="T4400" s="10">
        <v>1362.69</v>
      </c>
    </row>
    <row r="4401" spans="1:20" ht="15.75" thickBot="1" x14ac:dyDescent="0.3">
      <c r="A4401" s="4" t="s">
        <v>866</v>
      </c>
      <c r="B4401" s="4" t="s">
        <v>507</v>
      </c>
      <c r="C4401" s="4" t="s">
        <v>508</v>
      </c>
      <c r="D4401" s="4" t="s">
        <v>925</v>
      </c>
      <c r="E4401" s="4" t="s">
        <v>926</v>
      </c>
      <c r="F4401" s="4" t="s">
        <v>921</v>
      </c>
      <c r="G4401" s="4" t="s">
        <v>922</v>
      </c>
      <c r="H4401" s="11">
        <v>1722.97</v>
      </c>
      <c r="I4401" s="11">
        <v>1074</v>
      </c>
      <c r="J4401" s="11">
        <v>1074</v>
      </c>
      <c r="K4401" s="11">
        <v>1074</v>
      </c>
      <c r="L4401" s="11">
        <v>1074</v>
      </c>
      <c r="M4401" s="11">
        <v>1484.2</v>
      </c>
      <c r="N4401" s="11">
        <v>1074</v>
      </c>
      <c r="O4401" s="11">
        <v>1074</v>
      </c>
      <c r="P4401" s="11">
        <v>2135.35</v>
      </c>
      <c r="Q4401" s="11">
        <v>1074</v>
      </c>
      <c r="R4401" s="11">
        <v>1074</v>
      </c>
      <c r="S4401" s="11">
        <v>2321.7199999999998</v>
      </c>
      <c r="T4401" s="10">
        <v>16256.24</v>
      </c>
    </row>
    <row r="4402" spans="1:20" ht="15.75" thickBot="1" x14ac:dyDescent="0.3">
      <c r="A4402" s="4" t="s">
        <v>866</v>
      </c>
      <c r="B4402" s="4" t="s">
        <v>507</v>
      </c>
      <c r="C4402" s="4" t="s">
        <v>508</v>
      </c>
      <c r="D4402" s="4" t="s">
        <v>925</v>
      </c>
      <c r="E4402" s="4" t="s">
        <v>926</v>
      </c>
      <c r="F4402" s="4" t="s">
        <v>102</v>
      </c>
      <c r="G4402" s="4" t="s">
        <v>103</v>
      </c>
      <c r="H4402" s="8"/>
      <c r="I4402" s="8"/>
      <c r="J4402" s="8"/>
      <c r="K4402" s="8"/>
      <c r="L4402" s="8"/>
      <c r="M4402" s="9">
        <v>899.25</v>
      </c>
      <c r="N4402" s="8"/>
      <c r="O4402" s="8"/>
      <c r="P4402" s="8"/>
      <c r="Q4402" s="8"/>
      <c r="R4402" s="8"/>
      <c r="S4402" s="8"/>
      <c r="T4402" s="10">
        <v>899.25</v>
      </c>
    </row>
    <row r="4403" spans="1:20" ht="15.75" thickBot="1" x14ac:dyDescent="0.3">
      <c r="A4403" s="4" t="s">
        <v>866</v>
      </c>
      <c r="B4403" s="4" t="s">
        <v>507</v>
      </c>
      <c r="C4403" s="4" t="s">
        <v>508</v>
      </c>
      <c r="D4403" s="4" t="s">
        <v>927</v>
      </c>
      <c r="E4403" s="4" t="s">
        <v>928</v>
      </c>
      <c r="F4403" s="4" t="s">
        <v>114</v>
      </c>
      <c r="G4403" s="4" t="s">
        <v>115</v>
      </c>
      <c r="H4403" s="12"/>
      <c r="I4403" s="12"/>
      <c r="J4403" s="12"/>
      <c r="K4403" s="12"/>
      <c r="L4403" s="12"/>
      <c r="M4403" s="11">
        <v>404.32</v>
      </c>
      <c r="N4403" s="11">
        <v>-202.16</v>
      </c>
      <c r="O4403" s="12"/>
      <c r="P4403" s="12"/>
      <c r="Q4403" s="12"/>
      <c r="R4403" s="12"/>
      <c r="S4403" s="11">
        <v>346.56</v>
      </c>
      <c r="T4403" s="10">
        <v>548.72</v>
      </c>
    </row>
    <row r="4404" spans="1:20" ht="15.75" thickBot="1" x14ac:dyDescent="0.3">
      <c r="A4404" s="4" t="s">
        <v>866</v>
      </c>
      <c r="B4404" s="4" t="s">
        <v>507</v>
      </c>
      <c r="C4404" s="4" t="s">
        <v>508</v>
      </c>
      <c r="D4404" s="4" t="s">
        <v>927</v>
      </c>
      <c r="E4404" s="4" t="s">
        <v>928</v>
      </c>
      <c r="F4404" s="4" t="s">
        <v>86</v>
      </c>
      <c r="G4404" s="4" t="s">
        <v>87</v>
      </c>
      <c r="H4404" s="9">
        <v>31222.11</v>
      </c>
      <c r="I4404" s="9">
        <v>28969.08</v>
      </c>
      <c r="J4404" s="9">
        <v>29521.61</v>
      </c>
      <c r="K4404" s="9">
        <v>29167.05</v>
      </c>
      <c r="L4404" s="9">
        <v>33653.449999999997</v>
      </c>
      <c r="M4404" s="9">
        <v>29021.599999999999</v>
      </c>
      <c r="N4404" s="9">
        <v>24962.14</v>
      </c>
      <c r="O4404" s="9">
        <v>32386.66</v>
      </c>
      <c r="P4404" s="9">
        <v>18615.52</v>
      </c>
      <c r="Q4404" s="9">
        <v>21395.26</v>
      </c>
      <c r="R4404" s="9">
        <v>19611.009999999998</v>
      </c>
      <c r="S4404" s="9">
        <v>30219.13</v>
      </c>
      <c r="T4404" s="10">
        <v>328744.62</v>
      </c>
    </row>
    <row r="4405" spans="1:20" ht="15.75" thickBot="1" x14ac:dyDescent="0.3">
      <c r="A4405" s="4" t="s">
        <v>866</v>
      </c>
      <c r="B4405" s="4" t="s">
        <v>507</v>
      </c>
      <c r="C4405" s="4" t="s">
        <v>508</v>
      </c>
      <c r="D4405" s="4" t="s">
        <v>927</v>
      </c>
      <c r="E4405" s="4" t="s">
        <v>928</v>
      </c>
      <c r="F4405" s="4" t="s">
        <v>116</v>
      </c>
      <c r="G4405" s="4" t="s">
        <v>117</v>
      </c>
      <c r="H4405" s="11">
        <v>70.41</v>
      </c>
      <c r="I4405" s="11">
        <v>110.41</v>
      </c>
      <c r="J4405" s="11">
        <v>108.6</v>
      </c>
      <c r="K4405" s="11">
        <v>276.17</v>
      </c>
      <c r="L4405" s="11">
        <v>1301.06</v>
      </c>
      <c r="M4405" s="11">
        <v>149.79</v>
      </c>
      <c r="N4405" s="11">
        <v>-175.02</v>
      </c>
      <c r="O4405" s="11">
        <v>27.01</v>
      </c>
      <c r="P4405" s="11">
        <v>215.04</v>
      </c>
      <c r="Q4405" s="11">
        <v>-53.57</v>
      </c>
      <c r="R4405" s="11">
        <v>111.11</v>
      </c>
      <c r="S4405" s="11">
        <v>473.82</v>
      </c>
      <c r="T4405" s="10">
        <v>2614.83</v>
      </c>
    </row>
    <row r="4406" spans="1:20" ht="15.75" thickBot="1" x14ac:dyDescent="0.3">
      <c r="A4406" s="4" t="s">
        <v>866</v>
      </c>
      <c r="B4406" s="4" t="s">
        <v>507</v>
      </c>
      <c r="C4406" s="4" t="s">
        <v>508</v>
      </c>
      <c r="D4406" s="4" t="s">
        <v>927</v>
      </c>
      <c r="E4406" s="4" t="s">
        <v>928</v>
      </c>
      <c r="F4406" s="4" t="s">
        <v>211</v>
      </c>
      <c r="G4406" s="4" t="s">
        <v>212</v>
      </c>
      <c r="H4406" s="9">
        <v>1670.4</v>
      </c>
      <c r="I4406" s="9">
        <v>1447.46</v>
      </c>
      <c r="J4406" s="9">
        <v>1597.03</v>
      </c>
      <c r="K4406" s="9">
        <v>2428.7800000000002</v>
      </c>
      <c r="L4406" s="9">
        <v>2687.95</v>
      </c>
      <c r="M4406" s="9">
        <v>2030.7</v>
      </c>
      <c r="N4406" s="9">
        <v>1553.84</v>
      </c>
      <c r="O4406" s="9">
        <v>1133.8599999999999</v>
      </c>
      <c r="P4406" s="9">
        <v>1224.31</v>
      </c>
      <c r="Q4406" s="9">
        <v>1852.46</v>
      </c>
      <c r="R4406" s="9">
        <v>1750.26</v>
      </c>
      <c r="S4406" s="9">
        <v>1454.14</v>
      </c>
      <c r="T4406" s="10">
        <v>20831.189999999999</v>
      </c>
    </row>
    <row r="4407" spans="1:20" ht="15.75" thickBot="1" x14ac:dyDescent="0.3">
      <c r="A4407" s="4" t="s">
        <v>866</v>
      </c>
      <c r="B4407" s="4" t="s">
        <v>507</v>
      </c>
      <c r="C4407" s="4" t="s">
        <v>508</v>
      </c>
      <c r="D4407" s="4" t="s">
        <v>927</v>
      </c>
      <c r="E4407" s="4" t="s">
        <v>928</v>
      </c>
      <c r="F4407" s="4" t="s">
        <v>88</v>
      </c>
      <c r="G4407" s="4" t="s">
        <v>89</v>
      </c>
      <c r="H4407" s="11">
        <v>4924.6499999999996</v>
      </c>
      <c r="I4407" s="11">
        <v>4274.79</v>
      </c>
      <c r="J4407" s="11">
        <v>4691.5600000000004</v>
      </c>
      <c r="K4407" s="11">
        <v>4671.88</v>
      </c>
      <c r="L4407" s="11">
        <v>5004.2700000000004</v>
      </c>
      <c r="M4407" s="11">
        <v>4566.93</v>
      </c>
      <c r="N4407" s="11">
        <v>4601.04</v>
      </c>
      <c r="O4407" s="11">
        <v>4956.2700000000004</v>
      </c>
      <c r="P4407" s="11">
        <v>2770.17</v>
      </c>
      <c r="Q4407" s="11">
        <v>3499.95</v>
      </c>
      <c r="R4407" s="11">
        <v>3045.3</v>
      </c>
      <c r="S4407" s="11">
        <v>4967.1000000000004</v>
      </c>
      <c r="T4407" s="10">
        <v>51973.91</v>
      </c>
    </row>
    <row r="4408" spans="1:20" ht="15.75" thickBot="1" x14ac:dyDescent="0.3">
      <c r="A4408" s="4" t="s">
        <v>866</v>
      </c>
      <c r="B4408" s="4" t="s">
        <v>507</v>
      </c>
      <c r="C4408" s="4" t="s">
        <v>508</v>
      </c>
      <c r="D4408" s="4" t="s">
        <v>927</v>
      </c>
      <c r="E4408" s="4" t="s">
        <v>928</v>
      </c>
      <c r="F4408" s="4" t="s">
        <v>90</v>
      </c>
      <c r="G4408" s="4" t="s">
        <v>91</v>
      </c>
      <c r="H4408" s="9">
        <v>19135.7</v>
      </c>
      <c r="I4408" s="9">
        <v>16611.29</v>
      </c>
      <c r="J4408" s="9">
        <v>18242.5</v>
      </c>
      <c r="K4408" s="9">
        <v>18181.66</v>
      </c>
      <c r="L4408" s="9">
        <v>19654.57</v>
      </c>
      <c r="M4408" s="9">
        <v>15740.8</v>
      </c>
      <c r="N4408" s="9">
        <v>16297.18</v>
      </c>
      <c r="O4408" s="9">
        <v>17604.759999999998</v>
      </c>
      <c r="P4408" s="9">
        <v>9433.6299999999992</v>
      </c>
      <c r="Q4408" s="9">
        <v>11940.13</v>
      </c>
      <c r="R4408" s="9">
        <v>10261.959999999999</v>
      </c>
      <c r="S4408" s="9">
        <v>18130.919999999998</v>
      </c>
      <c r="T4408" s="10">
        <v>191235.1</v>
      </c>
    </row>
    <row r="4409" spans="1:20" ht="15.75" thickBot="1" x14ac:dyDescent="0.3">
      <c r="A4409" s="4" t="s">
        <v>866</v>
      </c>
      <c r="B4409" s="4" t="s">
        <v>507</v>
      </c>
      <c r="C4409" s="4" t="s">
        <v>508</v>
      </c>
      <c r="D4409" s="4" t="s">
        <v>927</v>
      </c>
      <c r="E4409" s="4" t="s">
        <v>928</v>
      </c>
      <c r="F4409" s="4" t="s">
        <v>118</v>
      </c>
      <c r="G4409" s="4" t="s">
        <v>119</v>
      </c>
      <c r="H4409" s="12"/>
      <c r="I4409" s="12"/>
      <c r="J4409" s="12"/>
      <c r="K4409" s="12"/>
      <c r="L4409" s="12"/>
      <c r="M4409" s="11">
        <v>262.5</v>
      </c>
      <c r="N4409" s="12"/>
      <c r="O4409" s="12"/>
      <c r="P4409" s="12"/>
      <c r="Q4409" s="12"/>
      <c r="R4409" s="12"/>
      <c r="S4409" s="12"/>
      <c r="T4409" s="10">
        <v>262.5</v>
      </c>
    </row>
    <row r="4410" spans="1:20" ht="15.75" thickBot="1" x14ac:dyDescent="0.3">
      <c r="A4410" s="4" t="s">
        <v>866</v>
      </c>
      <c r="B4410" s="4" t="s">
        <v>507</v>
      </c>
      <c r="C4410" s="4" t="s">
        <v>508</v>
      </c>
      <c r="D4410" s="4" t="s">
        <v>927</v>
      </c>
      <c r="E4410" s="4" t="s">
        <v>928</v>
      </c>
      <c r="F4410" s="4" t="s">
        <v>61</v>
      </c>
      <c r="G4410" s="4" t="s">
        <v>62</v>
      </c>
      <c r="H4410" s="8"/>
      <c r="I4410" s="9">
        <v>1875.81</v>
      </c>
      <c r="J4410" s="9">
        <v>147.97</v>
      </c>
      <c r="K4410" s="9">
        <v>1110.02</v>
      </c>
      <c r="L4410" s="8"/>
      <c r="M4410" s="9">
        <v>1113.96</v>
      </c>
      <c r="N4410" s="9">
        <v>424.09</v>
      </c>
      <c r="O4410" s="9">
        <v>441.64</v>
      </c>
      <c r="P4410" s="9">
        <v>431.99</v>
      </c>
      <c r="Q4410" s="9">
        <v>621.9</v>
      </c>
      <c r="R4410" s="9">
        <v>1429.94</v>
      </c>
      <c r="S4410" s="9">
        <v>225.84</v>
      </c>
      <c r="T4410" s="10">
        <v>7823.16</v>
      </c>
    </row>
    <row r="4411" spans="1:20" ht="15.75" thickBot="1" x14ac:dyDescent="0.3">
      <c r="A4411" s="4" t="s">
        <v>866</v>
      </c>
      <c r="B4411" s="4" t="s">
        <v>507</v>
      </c>
      <c r="C4411" s="4" t="s">
        <v>508</v>
      </c>
      <c r="D4411" s="4" t="s">
        <v>927</v>
      </c>
      <c r="E4411" s="4" t="s">
        <v>928</v>
      </c>
      <c r="F4411" s="4" t="s">
        <v>92</v>
      </c>
      <c r="G4411" s="4" t="s">
        <v>93</v>
      </c>
      <c r="H4411" s="12"/>
      <c r="I4411" s="11">
        <v>112.18</v>
      </c>
      <c r="J4411" s="12"/>
      <c r="K4411" s="12"/>
      <c r="L4411" s="12"/>
      <c r="M4411" s="11">
        <v>35.299999999999997</v>
      </c>
      <c r="N4411" s="12"/>
      <c r="O4411" s="11">
        <v>43.54</v>
      </c>
      <c r="P4411" s="11">
        <v>35.26</v>
      </c>
      <c r="Q4411" s="11">
        <v>85.14</v>
      </c>
      <c r="R4411" s="12"/>
      <c r="S4411" s="12"/>
      <c r="T4411" s="10">
        <v>311.42</v>
      </c>
    </row>
    <row r="4412" spans="1:20" ht="15.75" thickBot="1" x14ac:dyDescent="0.3">
      <c r="A4412" s="4" t="s">
        <v>866</v>
      </c>
      <c r="B4412" s="4" t="s">
        <v>507</v>
      </c>
      <c r="C4412" s="4" t="s">
        <v>508</v>
      </c>
      <c r="D4412" s="4" t="s">
        <v>927</v>
      </c>
      <c r="E4412" s="4" t="s">
        <v>928</v>
      </c>
      <c r="F4412" s="4" t="s">
        <v>120</v>
      </c>
      <c r="G4412" s="4" t="s">
        <v>121</v>
      </c>
      <c r="H4412" s="8"/>
      <c r="I4412" s="8"/>
      <c r="J4412" s="8"/>
      <c r="K4412" s="8"/>
      <c r="L4412" s="8"/>
      <c r="M4412" s="8"/>
      <c r="N4412" s="8"/>
      <c r="O4412" s="8"/>
      <c r="P4412" s="9">
        <v>21.25</v>
      </c>
      <c r="Q4412" s="8"/>
      <c r="R4412" s="8"/>
      <c r="S4412" s="8"/>
      <c r="T4412" s="10">
        <v>21.25</v>
      </c>
    </row>
    <row r="4413" spans="1:20" ht="15.75" thickBot="1" x14ac:dyDescent="0.3">
      <c r="A4413" s="4" t="s">
        <v>866</v>
      </c>
      <c r="B4413" s="4" t="s">
        <v>507</v>
      </c>
      <c r="C4413" s="4" t="s">
        <v>508</v>
      </c>
      <c r="D4413" s="4" t="s">
        <v>927</v>
      </c>
      <c r="E4413" s="4" t="s">
        <v>928</v>
      </c>
      <c r="F4413" s="4" t="s">
        <v>44</v>
      </c>
      <c r="G4413" s="4" t="s">
        <v>45</v>
      </c>
      <c r="H4413" s="11">
        <v>7254.5</v>
      </c>
      <c r="I4413" s="11">
        <v>7254.5</v>
      </c>
      <c r="J4413" s="11">
        <v>7254.5</v>
      </c>
      <c r="K4413" s="12"/>
      <c r="L4413" s="12"/>
      <c r="M4413" s="12"/>
      <c r="N4413" s="12"/>
      <c r="O4413" s="12"/>
      <c r="P4413" s="12"/>
      <c r="Q4413" s="11">
        <v>-21763.5</v>
      </c>
      <c r="R4413" s="12"/>
      <c r="S4413" s="12"/>
      <c r="T4413" s="14">
        <v>0</v>
      </c>
    </row>
    <row r="4414" spans="1:20" ht="15.75" thickBot="1" x14ac:dyDescent="0.3">
      <c r="A4414" s="4" t="s">
        <v>866</v>
      </c>
      <c r="B4414" s="4" t="s">
        <v>507</v>
      </c>
      <c r="C4414" s="4" t="s">
        <v>508</v>
      </c>
      <c r="D4414" s="4" t="s">
        <v>927</v>
      </c>
      <c r="E4414" s="4" t="s">
        <v>928</v>
      </c>
      <c r="F4414" s="4" t="s">
        <v>26</v>
      </c>
      <c r="G4414" s="4" t="s">
        <v>27</v>
      </c>
      <c r="H4414" s="9">
        <v>685</v>
      </c>
      <c r="I4414" s="8"/>
      <c r="J4414" s="8"/>
      <c r="K4414" s="8"/>
      <c r="L4414" s="8"/>
      <c r="M4414" s="9">
        <v>214</v>
      </c>
      <c r="N4414" s="8"/>
      <c r="O4414" s="8"/>
      <c r="P4414" s="8"/>
      <c r="Q4414" s="9">
        <v>82</v>
      </c>
      <c r="R4414" s="8"/>
      <c r="S4414" s="9">
        <v>2632.05</v>
      </c>
      <c r="T4414" s="10">
        <v>3613.05</v>
      </c>
    </row>
    <row r="4415" spans="1:20" ht="15.75" thickBot="1" x14ac:dyDescent="0.3">
      <c r="A4415" s="4" t="s">
        <v>866</v>
      </c>
      <c r="B4415" s="4" t="s">
        <v>507</v>
      </c>
      <c r="C4415" s="4" t="s">
        <v>508</v>
      </c>
      <c r="D4415" s="4" t="s">
        <v>927</v>
      </c>
      <c r="E4415" s="4" t="s">
        <v>928</v>
      </c>
      <c r="F4415" s="4" t="s">
        <v>71</v>
      </c>
      <c r="G4415" s="4" t="s">
        <v>72</v>
      </c>
      <c r="H4415" s="11">
        <v>101.43</v>
      </c>
      <c r="I4415" s="11">
        <v>1095.24</v>
      </c>
      <c r="J4415" s="11">
        <v>111.52</v>
      </c>
      <c r="K4415" s="11">
        <v>1299.29</v>
      </c>
      <c r="L4415" s="11">
        <v>664.4</v>
      </c>
      <c r="M4415" s="11">
        <v>310.02</v>
      </c>
      <c r="N4415" s="11">
        <v>115.27</v>
      </c>
      <c r="O4415" s="11">
        <v>799.94</v>
      </c>
      <c r="P4415" s="11">
        <v>-308.52</v>
      </c>
      <c r="Q4415" s="11">
        <v>177.49</v>
      </c>
      <c r="R4415" s="11">
        <v>1158.1500000000001</v>
      </c>
      <c r="S4415" s="11">
        <v>-238.19</v>
      </c>
      <c r="T4415" s="10">
        <v>5286.04</v>
      </c>
    </row>
    <row r="4416" spans="1:20" ht="15.75" thickBot="1" x14ac:dyDescent="0.3">
      <c r="A4416" s="4" t="s">
        <v>866</v>
      </c>
      <c r="B4416" s="4" t="s">
        <v>507</v>
      </c>
      <c r="C4416" s="4" t="s">
        <v>508</v>
      </c>
      <c r="D4416" s="4" t="s">
        <v>927</v>
      </c>
      <c r="E4416" s="4" t="s">
        <v>928</v>
      </c>
      <c r="F4416" s="4" t="s">
        <v>98</v>
      </c>
      <c r="G4416" s="4" t="s">
        <v>99</v>
      </c>
      <c r="H4416" s="9">
        <v>488.81</v>
      </c>
      <c r="I4416" s="8"/>
      <c r="J4416" s="9">
        <v>122.38</v>
      </c>
      <c r="K4416" s="8"/>
      <c r="L4416" s="9">
        <v>6.68</v>
      </c>
      <c r="M4416" s="9">
        <v>91.99</v>
      </c>
      <c r="N4416" s="8"/>
      <c r="O4416" s="8"/>
      <c r="P4416" s="8"/>
      <c r="Q4416" s="8"/>
      <c r="R4416" s="8"/>
      <c r="S4416" s="9">
        <v>297.87</v>
      </c>
      <c r="T4416" s="10">
        <v>1007.73</v>
      </c>
    </row>
    <row r="4417" spans="1:20" ht="15.75" thickBot="1" x14ac:dyDescent="0.3">
      <c r="A4417" s="4" t="s">
        <v>866</v>
      </c>
      <c r="B4417" s="4" t="s">
        <v>507</v>
      </c>
      <c r="C4417" s="4" t="s">
        <v>508</v>
      </c>
      <c r="D4417" s="4" t="s">
        <v>927</v>
      </c>
      <c r="E4417" s="4" t="s">
        <v>928</v>
      </c>
      <c r="F4417" s="4" t="s">
        <v>102</v>
      </c>
      <c r="G4417" s="4" t="s">
        <v>103</v>
      </c>
      <c r="H4417" s="11">
        <v>182.56</v>
      </c>
      <c r="I4417" s="11">
        <v>-1031.52</v>
      </c>
      <c r="J4417" s="11">
        <v>1425</v>
      </c>
      <c r="K4417" s="12"/>
      <c r="L4417" s="12"/>
      <c r="M4417" s="12"/>
      <c r="N4417" s="12"/>
      <c r="O4417" s="11">
        <v>4201.66</v>
      </c>
      <c r="P4417" s="11">
        <v>4201.66</v>
      </c>
      <c r="Q4417" s="11">
        <v>4197.9399999999996</v>
      </c>
      <c r="R4417" s="11">
        <v>6711.97</v>
      </c>
      <c r="S4417" s="11">
        <v>5069.49</v>
      </c>
      <c r="T4417" s="10">
        <v>24958.76</v>
      </c>
    </row>
    <row r="4418" spans="1:20" ht="15.75" thickBot="1" x14ac:dyDescent="0.3">
      <c r="A4418" s="4" t="s">
        <v>866</v>
      </c>
      <c r="B4418" s="4" t="s">
        <v>507</v>
      </c>
      <c r="C4418" s="4" t="s">
        <v>508</v>
      </c>
      <c r="D4418" s="4" t="s">
        <v>927</v>
      </c>
      <c r="E4418" s="4" t="s">
        <v>928</v>
      </c>
      <c r="F4418" s="4" t="s">
        <v>187</v>
      </c>
      <c r="G4418" s="4" t="s">
        <v>188</v>
      </c>
      <c r="H4418" s="8"/>
      <c r="I4418" s="8"/>
      <c r="J4418" s="8"/>
      <c r="K4418" s="8"/>
      <c r="L4418" s="8"/>
      <c r="M4418" s="8"/>
      <c r="N4418" s="8"/>
      <c r="O4418" s="9">
        <v>3528</v>
      </c>
      <c r="P4418" s="8"/>
      <c r="Q4418" s="8"/>
      <c r="R4418" s="8"/>
      <c r="S4418" s="9">
        <v>3883.73</v>
      </c>
      <c r="T4418" s="10">
        <v>7411.73</v>
      </c>
    </row>
    <row r="4419" spans="1:20" ht="15.75" thickBot="1" x14ac:dyDescent="0.3">
      <c r="A4419" s="4" t="s">
        <v>866</v>
      </c>
      <c r="B4419" s="4" t="s">
        <v>507</v>
      </c>
      <c r="C4419" s="4" t="s">
        <v>508</v>
      </c>
      <c r="D4419" s="4" t="s">
        <v>927</v>
      </c>
      <c r="E4419" s="4" t="s">
        <v>928</v>
      </c>
      <c r="F4419" s="4" t="s">
        <v>314</v>
      </c>
      <c r="G4419" s="4" t="s">
        <v>315</v>
      </c>
      <c r="H4419" s="12"/>
      <c r="I4419" s="12"/>
      <c r="J4419" s="12"/>
      <c r="K4419" s="11">
        <v>7254.5</v>
      </c>
      <c r="L4419" s="11">
        <v>7254.5</v>
      </c>
      <c r="M4419" s="11">
        <v>7254.5</v>
      </c>
      <c r="N4419" s="11">
        <v>7254.5</v>
      </c>
      <c r="O4419" s="11">
        <v>7254.5</v>
      </c>
      <c r="P4419" s="11">
        <v>7254.5</v>
      </c>
      <c r="Q4419" s="11">
        <v>-43527</v>
      </c>
      <c r="R4419" s="12"/>
      <c r="S4419" s="12"/>
      <c r="T4419" s="14">
        <v>0</v>
      </c>
    </row>
    <row r="4420" spans="1:20" ht="15.75" thickBot="1" x14ac:dyDescent="0.3">
      <c r="A4420" s="4" t="s">
        <v>866</v>
      </c>
      <c r="B4420" s="4" t="s">
        <v>507</v>
      </c>
      <c r="C4420" s="4" t="s">
        <v>508</v>
      </c>
      <c r="D4420" s="4" t="s">
        <v>927</v>
      </c>
      <c r="E4420" s="4" t="s">
        <v>928</v>
      </c>
      <c r="F4420" s="4" t="s">
        <v>140</v>
      </c>
      <c r="G4420" s="4" t="s">
        <v>141</v>
      </c>
      <c r="H4420" s="8"/>
      <c r="I4420" s="8"/>
      <c r="J4420" s="8"/>
      <c r="K4420" s="8"/>
      <c r="L4420" s="8"/>
      <c r="M4420" s="8"/>
      <c r="N4420" s="8"/>
      <c r="O4420" s="8"/>
      <c r="P4420" s="8"/>
      <c r="Q4420" s="8"/>
      <c r="R4420" s="8"/>
      <c r="S4420" s="9">
        <v>22.5</v>
      </c>
      <c r="T4420" s="10">
        <v>22.5</v>
      </c>
    </row>
    <row r="4421" spans="1:20" ht="15.75" thickBot="1" x14ac:dyDescent="0.3">
      <c r="A4421" s="4" t="s">
        <v>866</v>
      </c>
      <c r="B4421" s="4" t="s">
        <v>507</v>
      </c>
      <c r="C4421" s="4" t="s">
        <v>508</v>
      </c>
      <c r="D4421" s="4" t="s">
        <v>927</v>
      </c>
      <c r="E4421" s="4" t="s">
        <v>928</v>
      </c>
      <c r="F4421" s="4" t="s">
        <v>144</v>
      </c>
      <c r="G4421" s="4" t="s">
        <v>145</v>
      </c>
      <c r="H4421" s="12"/>
      <c r="I4421" s="12"/>
      <c r="J4421" s="12"/>
      <c r="K4421" s="12"/>
      <c r="L4421" s="12"/>
      <c r="M4421" s="12"/>
      <c r="N4421" s="12"/>
      <c r="O4421" s="12"/>
      <c r="P4421" s="11">
        <v>15</v>
      </c>
      <c r="Q4421" s="12"/>
      <c r="R4421" s="12"/>
      <c r="S4421" s="12"/>
      <c r="T4421" s="10">
        <v>15</v>
      </c>
    </row>
    <row r="4422" spans="1:20" ht="15.75" thickBot="1" x14ac:dyDescent="0.3">
      <c r="A4422" s="4" t="s">
        <v>866</v>
      </c>
      <c r="B4422" s="4" t="s">
        <v>507</v>
      </c>
      <c r="C4422" s="4" t="s">
        <v>508</v>
      </c>
      <c r="D4422" s="4" t="s">
        <v>927</v>
      </c>
      <c r="E4422" s="4" t="s">
        <v>928</v>
      </c>
      <c r="F4422" s="4" t="s">
        <v>56</v>
      </c>
      <c r="G4422" s="4" t="s">
        <v>57</v>
      </c>
      <c r="H4422" s="9">
        <v>1524.8</v>
      </c>
      <c r="I4422" s="9">
        <v>1219.8399999999999</v>
      </c>
      <c r="J4422" s="9">
        <v>1220.24</v>
      </c>
      <c r="K4422" s="9">
        <v>1220.1600000000001</v>
      </c>
      <c r="L4422" s="9">
        <v>1525.2</v>
      </c>
      <c r="M4422" s="9">
        <v>1220.1600000000001</v>
      </c>
      <c r="N4422" s="9">
        <v>1525.2</v>
      </c>
      <c r="O4422" s="9">
        <v>1220.1600000000001</v>
      </c>
      <c r="P4422" s="9">
        <v>1220.1600000000001</v>
      </c>
      <c r="Q4422" s="9">
        <v>915.12</v>
      </c>
      <c r="R4422" s="9">
        <v>2875.11</v>
      </c>
      <c r="S4422" s="9">
        <v>3722.13</v>
      </c>
      <c r="T4422" s="10">
        <v>19408.28</v>
      </c>
    </row>
    <row r="4423" spans="1:20" ht="15.75" thickBot="1" x14ac:dyDescent="0.3">
      <c r="A4423" s="4" t="s">
        <v>866</v>
      </c>
      <c r="B4423" s="4" t="s">
        <v>507</v>
      </c>
      <c r="C4423" s="4" t="s">
        <v>508</v>
      </c>
      <c r="D4423" s="4" t="s">
        <v>927</v>
      </c>
      <c r="E4423" s="4" t="s">
        <v>928</v>
      </c>
      <c r="F4423" s="4" t="s">
        <v>106</v>
      </c>
      <c r="G4423" s="4" t="s">
        <v>107</v>
      </c>
      <c r="H4423" s="11">
        <v>-7436.54</v>
      </c>
      <c r="I4423" s="11">
        <v>-6785.43</v>
      </c>
      <c r="J4423" s="11">
        <v>-9209.5499999999993</v>
      </c>
      <c r="K4423" s="11">
        <v>-8356.2999999999993</v>
      </c>
      <c r="L4423" s="11">
        <v>-7103.39</v>
      </c>
      <c r="M4423" s="11">
        <v>-6808.58</v>
      </c>
      <c r="N4423" s="11">
        <v>-5441.89</v>
      </c>
      <c r="O4423" s="11">
        <v>-7450.21</v>
      </c>
      <c r="P4423" s="11">
        <v>-205.9</v>
      </c>
      <c r="Q4423" s="11">
        <v>-205.9</v>
      </c>
      <c r="R4423" s="11">
        <v>-247.08</v>
      </c>
      <c r="S4423" s="11">
        <v>-1154.24</v>
      </c>
      <c r="T4423" s="10">
        <v>-60405.01</v>
      </c>
    </row>
    <row r="4424" spans="1:20" ht="15.75" thickBot="1" x14ac:dyDescent="0.3">
      <c r="A4424" s="4" t="s">
        <v>866</v>
      </c>
      <c r="B4424" s="4" t="s">
        <v>929</v>
      </c>
      <c r="C4424" s="4" t="s">
        <v>930</v>
      </c>
      <c r="D4424" s="4" t="s">
        <v>867</v>
      </c>
      <c r="E4424" s="4" t="s">
        <v>868</v>
      </c>
      <c r="F4424" s="4" t="s">
        <v>110</v>
      </c>
      <c r="G4424" s="4" t="s">
        <v>111</v>
      </c>
      <c r="H4424" s="9">
        <v>4538.99</v>
      </c>
      <c r="I4424" s="9">
        <v>12876.14</v>
      </c>
      <c r="J4424" s="9">
        <v>14932.47</v>
      </c>
      <c r="K4424" s="9">
        <v>13326.89</v>
      </c>
      <c r="L4424" s="9">
        <v>13371.85</v>
      </c>
      <c r="M4424" s="9">
        <v>11429.01</v>
      </c>
      <c r="N4424" s="9">
        <v>9500</v>
      </c>
      <c r="O4424" s="9">
        <v>15626.07</v>
      </c>
      <c r="P4424" s="9">
        <v>12938.26</v>
      </c>
      <c r="Q4424" s="9">
        <v>15288.47</v>
      </c>
      <c r="R4424" s="9">
        <v>12337.3</v>
      </c>
      <c r="S4424" s="9">
        <v>12418.67</v>
      </c>
      <c r="T4424" s="10">
        <v>148584.12</v>
      </c>
    </row>
    <row r="4425" spans="1:20" ht="15.75" thickBot="1" x14ac:dyDescent="0.3">
      <c r="A4425" s="4" t="s">
        <v>866</v>
      </c>
      <c r="B4425" s="4" t="s">
        <v>929</v>
      </c>
      <c r="C4425" s="4" t="s">
        <v>930</v>
      </c>
      <c r="D4425" s="4" t="s">
        <v>867</v>
      </c>
      <c r="E4425" s="4" t="s">
        <v>868</v>
      </c>
      <c r="F4425" s="4" t="s">
        <v>493</v>
      </c>
      <c r="G4425" s="4" t="s">
        <v>494</v>
      </c>
      <c r="H4425" s="12"/>
      <c r="I4425" s="12"/>
      <c r="J4425" s="12"/>
      <c r="K4425" s="12"/>
      <c r="L4425" s="12"/>
      <c r="M4425" s="12"/>
      <c r="N4425" s="12"/>
      <c r="O4425" s="11">
        <v>896.64</v>
      </c>
      <c r="P4425" s="11">
        <v>-73.84</v>
      </c>
      <c r="Q4425" s="11">
        <v>248.96</v>
      </c>
      <c r="R4425" s="11">
        <v>489.47</v>
      </c>
      <c r="S4425" s="11">
        <v>400.85</v>
      </c>
      <c r="T4425" s="10">
        <v>1962.08</v>
      </c>
    </row>
    <row r="4426" spans="1:20" ht="15.75" thickBot="1" x14ac:dyDescent="0.3">
      <c r="A4426" s="4" t="s">
        <v>866</v>
      </c>
      <c r="B4426" s="4" t="s">
        <v>929</v>
      </c>
      <c r="C4426" s="4" t="s">
        <v>930</v>
      </c>
      <c r="D4426" s="4" t="s">
        <v>867</v>
      </c>
      <c r="E4426" s="4" t="s">
        <v>868</v>
      </c>
      <c r="F4426" s="4" t="s">
        <v>112</v>
      </c>
      <c r="G4426" s="4" t="s">
        <v>113</v>
      </c>
      <c r="H4426" s="8"/>
      <c r="I4426" s="8"/>
      <c r="J4426" s="8"/>
      <c r="K4426" s="8"/>
      <c r="L4426" s="8"/>
      <c r="M4426" s="8"/>
      <c r="N4426" s="8"/>
      <c r="O4426" s="8"/>
      <c r="P4426" s="8"/>
      <c r="Q4426" s="8"/>
      <c r="R4426" s="8"/>
      <c r="S4426" s="9">
        <v>227.13</v>
      </c>
      <c r="T4426" s="10">
        <v>227.13</v>
      </c>
    </row>
    <row r="4427" spans="1:20" ht="15.75" thickBot="1" x14ac:dyDescent="0.3">
      <c r="A4427" s="4" t="s">
        <v>866</v>
      </c>
      <c r="B4427" s="4" t="s">
        <v>929</v>
      </c>
      <c r="C4427" s="4" t="s">
        <v>930</v>
      </c>
      <c r="D4427" s="4" t="s">
        <v>867</v>
      </c>
      <c r="E4427" s="4" t="s">
        <v>868</v>
      </c>
      <c r="F4427" s="4" t="s">
        <v>88</v>
      </c>
      <c r="G4427" s="4" t="s">
        <v>89</v>
      </c>
      <c r="H4427" s="11">
        <v>673.22</v>
      </c>
      <c r="I4427" s="11">
        <v>1809.97</v>
      </c>
      <c r="J4427" s="11">
        <v>2008.97</v>
      </c>
      <c r="K4427" s="11">
        <v>1978.7</v>
      </c>
      <c r="L4427" s="11">
        <v>2038.82</v>
      </c>
      <c r="M4427" s="11">
        <v>1677.9</v>
      </c>
      <c r="N4427" s="11">
        <v>1347</v>
      </c>
      <c r="O4427" s="11">
        <v>2104.87</v>
      </c>
      <c r="P4427" s="11">
        <v>1953.27</v>
      </c>
      <c r="Q4427" s="11">
        <v>2044.16</v>
      </c>
      <c r="R4427" s="11">
        <v>2013.9</v>
      </c>
      <c r="S4427" s="11">
        <v>1989.2</v>
      </c>
      <c r="T4427" s="10">
        <v>21639.98</v>
      </c>
    </row>
    <row r="4428" spans="1:20" ht="15.75" thickBot="1" x14ac:dyDescent="0.3">
      <c r="A4428" s="4" t="s">
        <v>866</v>
      </c>
      <c r="B4428" s="4" t="s">
        <v>929</v>
      </c>
      <c r="C4428" s="4" t="s">
        <v>930</v>
      </c>
      <c r="D4428" s="4" t="s">
        <v>867</v>
      </c>
      <c r="E4428" s="4" t="s">
        <v>868</v>
      </c>
      <c r="F4428" s="4" t="s">
        <v>90</v>
      </c>
      <c r="G4428" s="4" t="s">
        <v>91</v>
      </c>
      <c r="H4428" s="9">
        <v>2615.5100000000002</v>
      </c>
      <c r="I4428" s="9">
        <v>7031.57</v>
      </c>
      <c r="J4428" s="9">
        <v>7804.31</v>
      </c>
      <c r="K4428" s="9">
        <v>7686.64</v>
      </c>
      <c r="L4428" s="9">
        <v>7920.36</v>
      </c>
      <c r="M4428" s="9">
        <v>6518.22</v>
      </c>
      <c r="N4428" s="9">
        <v>5233</v>
      </c>
      <c r="O4428" s="9">
        <v>8324.59</v>
      </c>
      <c r="P4428" s="9">
        <v>7576.04</v>
      </c>
      <c r="Q4428" s="9">
        <v>7982.46</v>
      </c>
      <c r="R4428" s="9">
        <v>7904.29</v>
      </c>
      <c r="S4428" s="9">
        <v>7794.05</v>
      </c>
      <c r="T4428" s="10">
        <v>84391.039999999994</v>
      </c>
    </row>
    <row r="4429" spans="1:20" ht="15.75" thickBot="1" x14ac:dyDescent="0.3">
      <c r="A4429" s="4" t="s">
        <v>866</v>
      </c>
      <c r="B4429" s="4" t="s">
        <v>929</v>
      </c>
      <c r="C4429" s="4" t="s">
        <v>930</v>
      </c>
      <c r="D4429" s="4" t="s">
        <v>867</v>
      </c>
      <c r="E4429" s="4" t="s">
        <v>868</v>
      </c>
      <c r="F4429" s="4" t="s">
        <v>118</v>
      </c>
      <c r="G4429" s="4" t="s">
        <v>119</v>
      </c>
      <c r="H4429" s="12"/>
      <c r="I4429" s="12"/>
      <c r="J4429" s="11">
        <v>14</v>
      </c>
      <c r="K4429" s="12"/>
      <c r="L4429" s="12"/>
      <c r="M4429" s="12"/>
      <c r="N4429" s="12"/>
      <c r="O4429" s="12"/>
      <c r="P4429" s="12"/>
      <c r="Q4429" s="12"/>
      <c r="R4429" s="12"/>
      <c r="S4429" s="12"/>
      <c r="T4429" s="10">
        <v>14</v>
      </c>
    </row>
    <row r="4430" spans="1:20" ht="15.75" thickBot="1" x14ac:dyDescent="0.3">
      <c r="A4430" s="4" t="s">
        <v>866</v>
      </c>
      <c r="B4430" s="4" t="s">
        <v>929</v>
      </c>
      <c r="C4430" s="4" t="s">
        <v>930</v>
      </c>
      <c r="D4430" s="4" t="s">
        <v>867</v>
      </c>
      <c r="E4430" s="4" t="s">
        <v>868</v>
      </c>
      <c r="F4430" s="4" t="s">
        <v>61</v>
      </c>
      <c r="G4430" s="4" t="s">
        <v>62</v>
      </c>
      <c r="H4430" s="9">
        <v>2496</v>
      </c>
      <c r="I4430" s="9">
        <v>3901.9</v>
      </c>
      <c r="J4430" s="9">
        <v>786.97</v>
      </c>
      <c r="K4430" s="8"/>
      <c r="L4430" s="9">
        <v>747</v>
      </c>
      <c r="M4430" s="9">
        <v>245.5</v>
      </c>
      <c r="N4430" s="9">
        <v>1892.47</v>
      </c>
      <c r="O4430" s="9">
        <v>5151</v>
      </c>
      <c r="P4430" s="9">
        <v>9017</v>
      </c>
      <c r="Q4430" s="9">
        <v>-1950</v>
      </c>
      <c r="R4430" s="9">
        <v>3931</v>
      </c>
      <c r="S4430" s="9">
        <v>2454.5</v>
      </c>
      <c r="T4430" s="10">
        <v>28673.34</v>
      </c>
    </row>
    <row r="4431" spans="1:20" ht="15.75" thickBot="1" x14ac:dyDescent="0.3">
      <c r="A4431" s="4" t="s">
        <v>866</v>
      </c>
      <c r="B4431" s="4" t="s">
        <v>929</v>
      </c>
      <c r="C4431" s="4" t="s">
        <v>930</v>
      </c>
      <c r="D4431" s="4" t="s">
        <v>867</v>
      </c>
      <c r="E4431" s="4" t="s">
        <v>868</v>
      </c>
      <c r="F4431" s="4" t="s">
        <v>120</v>
      </c>
      <c r="G4431" s="4" t="s">
        <v>121</v>
      </c>
      <c r="H4431" s="12"/>
      <c r="I4431" s="12"/>
      <c r="J4431" s="11">
        <v>68.48</v>
      </c>
      <c r="K4431" s="12"/>
      <c r="L4431" s="12"/>
      <c r="M4431" s="12"/>
      <c r="N4431" s="12"/>
      <c r="O4431" s="12"/>
      <c r="P4431" s="12"/>
      <c r="Q4431" s="12"/>
      <c r="R4431" s="12"/>
      <c r="S4431" s="12"/>
      <c r="T4431" s="10">
        <v>68.48</v>
      </c>
    </row>
    <row r="4432" spans="1:20" ht="15.75" thickBot="1" x14ac:dyDescent="0.3">
      <c r="A4432" s="4" t="s">
        <v>866</v>
      </c>
      <c r="B4432" s="4" t="s">
        <v>929</v>
      </c>
      <c r="C4432" s="4" t="s">
        <v>930</v>
      </c>
      <c r="D4432" s="4" t="s">
        <v>867</v>
      </c>
      <c r="E4432" s="4" t="s">
        <v>868</v>
      </c>
      <c r="F4432" s="4" t="s">
        <v>122</v>
      </c>
      <c r="G4432" s="4" t="s">
        <v>123</v>
      </c>
      <c r="H4432" s="8"/>
      <c r="I4432" s="8"/>
      <c r="J4432" s="8"/>
      <c r="K4432" s="8"/>
      <c r="L4432" s="8"/>
      <c r="M4432" s="8"/>
      <c r="N4432" s="8"/>
      <c r="O4432" s="8"/>
      <c r="P4432" s="8"/>
      <c r="Q4432" s="8"/>
      <c r="R4432" s="9">
        <v>37.5</v>
      </c>
      <c r="S4432" s="8"/>
      <c r="T4432" s="10">
        <v>37.5</v>
      </c>
    </row>
    <row r="4433" spans="1:20" ht="15.75" thickBot="1" x14ac:dyDescent="0.3">
      <c r="A4433" s="4" t="s">
        <v>866</v>
      </c>
      <c r="B4433" s="4" t="s">
        <v>929</v>
      </c>
      <c r="C4433" s="4" t="s">
        <v>930</v>
      </c>
      <c r="D4433" s="4" t="s">
        <v>867</v>
      </c>
      <c r="E4433" s="4" t="s">
        <v>868</v>
      </c>
      <c r="F4433" s="4" t="s">
        <v>312</v>
      </c>
      <c r="G4433" s="4" t="s">
        <v>313</v>
      </c>
      <c r="H4433" s="11">
        <v>5911.46</v>
      </c>
      <c r="I4433" s="11">
        <v>5086.03</v>
      </c>
      <c r="J4433" s="11">
        <v>4281.08</v>
      </c>
      <c r="K4433" s="11">
        <v>9236.34</v>
      </c>
      <c r="L4433" s="11">
        <v>3976.75</v>
      </c>
      <c r="M4433" s="11">
        <v>2896.93</v>
      </c>
      <c r="N4433" s="11">
        <v>11672.96</v>
      </c>
      <c r="O4433" s="11">
        <v>12197.28</v>
      </c>
      <c r="P4433" s="11">
        <v>600.78</v>
      </c>
      <c r="Q4433" s="11">
        <v>303.52</v>
      </c>
      <c r="R4433" s="11">
        <v>1049.4000000000001</v>
      </c>
      <c r="S4433" s="11">
        <v>1333.48</v>
      </c>
      <c r="T4433" s="10">
        <v>58546.01</v>
      </c>
    </row>
    <row r="4434" spans="1:20" ht="15.75" thickBot="1" x14ac:dyDescent="0.3">
      <c r="A4434" s="4" t="s">
        <v>866</v>
      </c>
      <c r="B4434" s="4" t="s">
        <v>929</v>
      </c>
      <c r="C4434" s="4" t="s">
        <v>930</v>
      </c>
      <c r="D4434" s="4" t="s">
        <v>867</v>
      </c>
      <c r="E4434" s="4" t="s">
        <v>868</v>
      </c>
      <c r="F4434" s="4" t="s">
        <v>44</v>
      </c>
      <c r="G4434" s="4" t="s">
        <v>45</v>
      </c>
      <c r="H4434" s="9">
        <v>660</v>
      </c>
      <c r="I4434" s="9">
        <v>1065</v>
      </c>
      <c r="J4434" s="9">
        <v>486</v>
      </c>
      <c r="K4434" s="9">
        <v>933</v>
      </c>
      <c r="L4434" s="9">
        <v>306</v>
      </c>
      <c r="M4434" s="9">
        <v>981</v>
      </c>
      <c r="N4434" s="9">
        <v>578</v>
      </c>
      <c r="O4434" s="9">
        <v>80</v>
      </c>
      <c r="P4434" s="9">
        <v>315</v>
      </c>
      <c r="Q4434" s="9">
        <v>1436</v>
      </c>
      <c r="R4434" s="9">
        <v>57</v>
      </c>
      <c r="S4434" s="9">
        <v>57</v>
      </c>
      <c r="T4434" s="10">
        <v>6954</v>
      </c>
    </row>
    <row r="4435" spans="1:20" ht="15.75" thickBot="1" x14ac:dyDescent="0.3">
      <c r="A4435" s="4" t="s">
        <v>866</v>
      </c>
      <c r="B4435" s="4" t="s">
        <v>929</v>
      </c>
      <c r="C4435" s="4" t="s">
        <v>930</v>
      </c>
      <c r="D4435" s="4" t="s">
        <v>867</v>
      </c>
      <c r="E4435" s="4" t="s">
        <v>868</v>
      </c>
      <c r="F4435" s="4" t="s">
        <v>207</v>
      </c>
      <c r="G4435" s="4" t="s">
        <v>208</v>
      </c>
      <c r="H4435" s="12"/>
      <c r="I4435" s="12"/>
      <c r="J4435" s="12"/>
      <c r="K4435" s="12"/>
      <c r="L4435" s="12"/>
      <c r="M4435" s="12"/>
      <c r="N4435" s="12"/>
      <c r="O4435" s="12"/>
      <c r="P4435" s="12"/>
      <c r="Q4435" s="12"/>
      <c r="R4435" s="12"/>
      <c r="S4435" s="11">
        <v>452.34</v>
      </c>
      <c r="T4435" s="10">
        <v>452.34</v>
      </c>
    </row>
    <row r="4436" spans="1:20" ht="15.75" thickBot="1" x14ac:dyDescent="0.3">
      <c r="A4436" s="4" t="s">
        <v>866</v>
      </c>
      <c r="B4436" s="4" t="s">
        <v>929</v>
      </c>
      <c r="C4436" s="4" t="s">
        <v>930</v>
      </c>
      <c r="D4436" s="4" t="s">
        <v>867</v>
      </c>
      <c r="E4436" s="4" t="s">
        <v>868</v>
      </c>
      <c r="F4436" s="4" t="s">
        <v>128</v>
      </c>
      <c r="G4436" s="4" t="s">
        <v>129</v>
      </c>
      <c r="H4436" s="8"/>
      <c r="I4436" s="8"/>
      <c r="J4436" s="8"/>
      <c r="K4436" s="8"/>
      <c r="L4436" s="8"/>
      <c r="M4436" s="8"/>
      <c r="N4436" s="8"/>
      <c r="O4436" s="8"/>
      <c r="P4436" s="9">
        <v>1421.19</v>
      </c>
      <c r="Q4436" s="9">
        <v>-873.44</v>
      </c>
      <c r="R4436" s="9">
        <v>-502.75</v>
      </c>
      <c r="S4436" s="8"/>
      <c r="T4436" s="10">
        <v>45</v>
      </c>
    </row>
    <row r="4437" spans="1:20" ht="15.75" thickBot="1" x14ac:dyDescent="0.3">
      <c r="A4437" s="4" t="s">
        <v>866</v>
      </c>
      <c r="B4437" s="4" t="s">
        <v>929</v>
      </c>
      <c r="C4437" s="4" t="s">
        <v>930</v>
      </c>
      <c r="D4437" s="4" t="s">
        <v>867</v>
      </c>
      <c r="E4437" s="4" t="s">
        <v>868</v>
      </c>
      <c r="F4437" s="4" t="s">
        <v>71</v>
      </c>
      <c r="G4437" s="4" t="s">
        <v>72</v>
      </c>
      <c r="H4437" s="11">
        <v>56.42</v>
      </c>
      <c r="I4437" s="12"/>
      <c r="J4437" s="12"/>
      <c r="K4437" s="11">
        <v>36.950000000000003</v>
      </c>
      <c r="L4437" s="12"/>
      <c r="M4437" s="11">
        <v>63.76</v>
      </c>
      <c r="N4437" s="12"/>
      <c r="O4437" s="12"/>
      <c r="P4437" s="12"/>
      <c r="Q4437" s="12"/>
      <c r="R4437" s="12"/>
      <c r="S4437" s="12"/>
      <c r="T4437" s="10">
        <v>157.13</v>
      </c>
    </row>
    <row r="4438" spans="1:20" ht="15.75" thickBot="1" x14ac:dyDescent="0.3">
      <c r="A4438" s="4" t="s">
        <v>866</v>
      </c>
      <c r="B4438" s="4" t="s">
        <v>929</v>
      </c>
      <c r="C4438" s="4" t="s">
        <v>930</v>
      </c>
      <c r="D4438" s="4" t="s">
        <v>867</v>
      </c>
      <c r="E4438" s="4" t="s">
        <v>868</v>
      </c>
      <c r="F4438" s="4" t="s">
        <v>98</v>
      </c>
      <c r="G4438" s="4" t="s">
        <v>99</v>
      </c>
      <c r="H4438" s="9">
        <v>10</v>
      </c>
      <c r="I4438" s="8"/>
      <c r="J4438" s="8"/>
      <c r="K4438" s="8"/>
      <c r="L4438" s="8"/>
      <c r="M4438" s="8"/>
      <c r="N4438" s="8"/>
      <c r="O4438" s="9">
        <v>1079.4100000000001</v>
      </c>
      <c r="P4438" s="8"/>
      <c r="Q4438" s="8"/>
      <c r="R4438" s="9">
        <v>212.76</v>
      </c>
      <c r="S4438" s="8"/>
      <c r="T4438" s="10">
        <v>1302.17</v>
      </c>
    </row>
    <row r="4439" spans="1:20" ht="15.75" thickBot="1" x14ac:dyDescent="0.3">
      <c r="A4439" s="4" t="s">
        <v>866</v>
      </c>
      <c r="B4439" s="4" t="s">
        <v>929</v>
      </c>
      <c r="C4439" s="4" t="s">
        <v>930</v>
      </c>
      <c r="D4439" s="4" t="s">
        <v>867</v>
      </c>
      <c r="E4439" s="4" t="s">
        <v>868</v>
      </c>
      <c r="F4439" s="4" t="s">
        <v>215</v>
      </c>
      <c r="G4439" s="4" t="s">
        <v>216</v>
      </c>
      <c r="H4439" s="12"/>
      <c r="I4439" s="12"/>
      <c r="J4439" s="11">
        <v>7.92</v>
      </c>
      <c r="K4439" s="11">
        <v>47.66</v>
      </c>
      <c r="L4439" s="11">
        <v>39.880000000000003</v>
      </c>
      <c r="M4439" s="11">
        <v>39.950000000000003</v>
      </c>
      <c r="N4439" s="11">
        <v>31.96</v>
      </c>
      <c r="O4439" s="11">
        <v>31.96</v>
      </c>
      <c r="P4439" s="11">
        <v>15.98</v>
      </c>
      <c r="Q4439" s="11">
        <v>47.94</v>
      </c>
      <c r="R4439" s="11">
        <v>49.35</v>
      </c>
      <c r="S4439" s="11">
        <v>31.84</v>
      </c>
      <c r="T4439" s="10">
        <v>344.44</v>
      </c>
    </row>
    <row r="4440" spans="1:20" ht="15.75" thickBot="1" x14ac:dyDescent="0.3">
      <c r="A4440" s="4" t="s">
        <v>866</v>
      </c>
      <c r="B4440" s="4" t="s">
        <v>929</v>
      </c>
      <c r="C4440" s="4" t="s">
        <v>930</v>
      </c>
      <c r="D4440" s="4" t="s">
        <v>867</v>
      </c>
      <c r="E4440" s="4" t="s">
        <v>868</v>
      </c>
      <c r="F4440" s="4" t="s">
        <v>130</v>
      </c>
      <c r="G4440" s="4" t="s">
        <v>131</v>
      </c>
      <c r="H4440" s="8"/>
      <c r="I4440" s="8"/>
      <c r="J4440" s="9">
        <v>47.5</v>
      </c>
      <c r="K4440" s="8"/>
      <c r="L4440" s="8"/>
      <c r="M4440" s="8"/>
      <c r="N4440" s="8"/>
      <c r="O4440" s="8"/>
      <c r="P4440" s="8"/>
      <c r="Q4440" s="9">
        <v>5.2</v>
      </c>
      <c r="R4440" s="9">
        <v>23.26</v>
      </c>
      <c r="S4440" s="8"/>
      <c r="T4440" s="10">
        <v>75.959999999999994</v>
      </c>
    </row>
    <row r="4441" spans="1:20" ht="15.75" thickBot="1" x14ac:dyDescent="0.3">
      <c r="A4441" s="4" t="s">
        <v>866</v>
      </c>
      <c r="B4441" s="4" t="s">
        <v>929</v>
      </c>
      <c r="C4441" s="4" t="s">
        <v>930</v>
      </c>
      <c r="D4441" s="4" t="s">
        <v>867</v>
      </c>
      <c r="E4441" s="4" t="s">
        <v>868</v>
      </c>
      <c r="F4441" s="4" t="s">
        <v>136</v>
      </c>
      <c r="G4441" s="4" t="s">
        <v>137</v>
      </c>
      <c r="H4441" s="12"/>
      <c r="I4441" s="11">
        <v>97.59</v>
      </c>
      <c r="J4441" s="11">
        <v>45</v>
      </c>
      <c r="K4441" s="12"/>
      <c r="L4441" s="12"/>
      <c r="M4441" s="12"/>
      <c r="N4441" s="12"/>
      <c r="O4441" s="12"/>
      <c r="P4441" s="12"/>
      <c r="Q4441" s="12"/>
      <c r="R4441" s="12"/>
      <c r="S4441" s="12"/>
      <c r="T4441" s="10">
        <v>142.59</v>
      </c>
    </row>
    <row r="4442" spans="1:20" ht="15.75" thickBot="1" x14ac:dyDescent="0.3">
      <c r="A4442" s="4" t="s">
        <v>866</v>
      </c>
      <c r="B4442" s="4" t="s">
        <v>929</v>
      </c>
      <c r="C4442" s="4" t="s">
        <v>930</v>
      </c>
      <c r="D4442" s="4" t="s">
        <v>867</v>
      </c>
      <c r="E4442" s="4" t="s">
        <v>868</v>
      </c>
      <c r="F4442" s="4" t="s">
        <v>102</v>
      </c>
      <c r="G4442" s="4" t="s">
        <v>103</v>
      </c>
      <c r="H4442" s="9">
        <v>2630.21</v>
      </c>
      <c r="I4442" s="9">
        <v>4124.62</v>
      </c>
      <c r="J4442" s="9">
        <v>2792.09</v>
      </c>
      <c r="K4442" s="9">
        <v>11706.37</v>
      </c>
      <c r="L4442" s="9">
        <v>764.01</v>
      </c>
      <c r="M4442" s="9">
        <v>3387.27</v>
      </c>
      <c r="N4442" s="9">
        <v>2372.62</v>
      </c>
      <c r="O4442" s="9">
        <v>-4247.62</v>
      </c>
      <c r="P4442" s="9">
        <v>10453.66</v>
      </c>
      <c r="Q4442" s="9">
        <v>25</v>
      </c>
      <c r="R4442" s="9">
        <v>-2159</v>
      </c>
      <c r="S4442" s="9">
        <v>4492</v>
      </c>
      <c r="T4442" s="10">
        <v>36341.230000000003</v>
      </c>
    </row>
    <row r="4443" spans="1:20" ht="15.75" thickBot="1" x14ac:dyDescent="0.3">
      <c r="A4443" s="4" t="s">
        <v>866</v>
      </c>
      <c r="B4443" s="4" t="s">
        <v>929</v>
      </c>
      <c r="C4443" s="4" t="s">
        <v>930</v>
      </c>
      <c r="D4443" s="4" t="s">
        <v>867</v>
      </c>
      <c r="E4443" s="4" t="s">
        <v>868</v>
      </c>
      <c r="F4443" s="4" t="s">
        <v>495</v>
      </c>
      <c r="G4443" s="4" t="s">
        <v>496</v>
      </c>
      <c r="H4443" s="11">
        <v>5383</v>
      </c>
      <c r="I4443" s="11">
        <v>19722</v>
      </c>
      <c r="J4443" s="11">
        <v>3013.4</v>
      </c>
      <c r="K4443" s="11">
        <v>8471</v>
      </c>
      <c r="L4443" s="11">
        <v>3209</v>
      </c>
      <c r="M4443" s="11">
        <v>4491.99</v>
      </c>
      <c r="N4443" s="11">
        <v>4980.08</v>
      </c>
      <c r="O4443" s="11">
        <v>1339</v>
      </c>
      <c r="P4443" s="11">
        <v>1215</v>
      </c>
      <c r="Q4443" s="11">
        <v>1333.99</v>
      </c>
      <c r="R4443" s="11">
        <v>485</v>
      </c>
      <c r="S4443" s="11">
        <v>2957</v>
      </c>
      <c r="T4443" s="10">
        <v>56600.46</v>
      </c>
    </row>
    <row r="4444" spans="1:20" ht="15.75" thickBot="1" x14ac:dyDescent="0.3">
      <c r="A4444" s="4" t="s">
        <v>866</v>
      </c>
      <c r="B4444" s="4" t="s">
        <v>929</v>
      </c>
      <c r="C4444" s="4" t="s">
        <v>930</v>
      </c>
      <c r="D4444" s="4" t="s">
        <v>867</v>
      </c>
      <c r="E4444" s="4" t="s">
        <v>868</v>
      </c>
      <c r="F4444" s="4" t="s">
        <v>357</v>
      </c>
      <c r="G4444" s="4" t="s">
        <v>358</v>
      </c>
      <c r="H4444" s="8"/>
      <c r="I4444" s="9">
        <v>2250</v>
      </c>
      <c r="J4444" s="8"/>
      <c r="K4444" s="8"/>
      <c r="L4444" s="8"/>
      <c r="M4444" s="8"/>
      <c r="N4444" s="8"/>
      <c r="O4444" s="8"/>
      <c r="P4444" s="8"/>
      <c r="Q4444" s="8"/>
      <c r="R4444" s="8"/>
      <c r="S4444" s="8"/>
      <c r="T4444" s="10">
        <v>2250</v>
      </c>
    </row>
    <row r="4445" spans="1:20" ht="15.75" thickBot="1" x14ac:dyDescent="0.3">
      <c r="A4445" s="4" t="s">
        <v>866</v>
      </c>
      <c r="B4445" s="4" t="s">
        <v>929</v>
      </c>
      <c r="C4445" s="4" t="s">
        <v>930</v>
      </c>
      <c r="D4445" s="4" t="s">
        <v>867</v>
      </c>
      <c r="E4445" s="4" t="s">
        <v>868</v>
      </c>
      <c r="F4445" s="4" t="s">
        <v>144</v>
      </c>
      <c r="G4445" s="4" t="s">
        <v>145</v>
      </c>
      <c r="H4445" s="12"/>
      <c r="I4445" s="12"/>
      <c r="J4445" s="11">
        <v>24.22</v>
      </c>
      <c r="K4445" s="11">
        <v>207.22</v>
      </c>
      <c r="L4445" s="11">
        <v>116.58</v>
      </c>
      <c r="M4445" s="11">
        <v>70.58</v>
      </c>
      <c r="N4445" s="12"/>
      <c r="O4445" s="11">
        <v>150.44999999999999</v>
      </c>
      <c r="P4445" s="12"/>
      <c r="Q4445" s="11">
        <v>12</v>
      </c>
      <c r="R4445" s="12"/>
      <c r="S4445" s="11">
        <v>93.15</v>
      </c>
      <c r="T4445" s="10">
        <v>674.2</v>
      </c>
    </row>
    <row r="4446" spans="1:20" ht="15.75" thickBot="1" x14ac:dyDescent="0.3">
      <c r="A4446" s="4" t="s">
        <v>866</v>
      </c>
      <c r="B4446" s="4" t="s">
        <v>929</v>
      </c>
      <c r="C4446" s="4" t="s">
        <v>930</v>
      </c>
      <c r="D4446" s="4" t="s">
        <v>867</v>
      </c>
      <c r="E4446" s="4" t="s">
        <v>868</v>
      </c>
      <c r="F4446" s="4" t="s">
        <v>217</v>
      </c>
      <c r="G4446" s="4" t="s">
        <v>218</v>
      </c>
      <c r="H4446" s="8"/>
      <c r="I4446" s="8"/>
      <c r="J4446" s="8"/>
      <c r="K4446" s="8"/>
      <c r="L4446" s="8"/>
      <c r="M4446" s="8"/>
      <c r="N4446" s="8"/>
      <c r="O4446" s="8"/>
      <c r="P4446" s="8"/>
      <c r="Q4446" s="8"/>
      <c r="R4446" s="8"/>
      <c r="S4446" s="9">
        <v>1.5</v>
      </c>
      <c r="T4446" s="10">
        <v>1.5</v>
      </c>
    </row>
    <row r="4447" spans="1:20" ht="15.75" thickBot="1" x14ac:dyDescent="0.3">
      <c r="A4447" s="4" t="s">
        <v>866</v>
      </c>
      <c r="B4447" s="4" t="s">
        <v>929</v>
      </c>
      <c r="C4447" s="4" t="s">
        <v>930</v>
      </c>
      <c r="D4447" s="4" t="s">
        <v>867</v>
      </c>
      <c r="E4447" s="4" t="s">
        <v>868</v>
      </c>
      <c r="F4447" s="4" t="s">
        <v>146</v>
      </c>
      <c r="G4447" s="4" t="s">
        <v>147</v>
      </c>
      <c r="H4447" s="12"/>
      <c r="I4447" s="11">
        <v>190.6</v>
      </c>
      <c r="J4447" s="12"/>
      <c r="K4447" s="12"/>
      <c r="L4447" s="11">
        <v>492.49</v>
      </c>
      <c r="M4447" s="11">
        <v>593.08000000000004</v>
      </c>
      <c r="N4447" s="11">
        <v>307.85000000000002</v>
      </c>
      <c r="O4447" s="12"/>
      <c r="P4447" s="12"/>
      <c r="Q4447" s="12"/>
      <c r="R4447" s="11">
        <v>2029.72</v>
      </c>
      <c r="S4447" s="12"/>
      <c r="T4447" s="10">
        <v>3613.74</v>
      </c>
    </row>
    <row r="4448" spans="1:20" ht="15.75" thickBot="1" x14ac:dyDescent="0.3">
      <c r="A4448" s="4" t="s">
        <v>866</v>
      </c>
      <c r="B4448" s="4" t="s">
        <v>929</v>
      </c>
      <c r="C4448" s="4" t="s">
        <v>930</v>
      </c>
      <c r="D4448" s="4" t="s">
        <v>867</v>
      </c>
      <c r="E4448" s="4" t="s">
        <v>868</v>
      </c>
      <c r="F4448" s="4" t="s">
        <v>148</v>
      </c>
      <c r="G4448" s="4" t="s">
        <v>149</v>
      </c>
      <c r="H4448" s="8"/>
      <c r="I4448" s="8"/>
      <c r="J4448" s="9">
        <v>535.5</v>
      </c>
      <c r="K4448" s="8"/>
      <c r="L4448" s="8"/>
      <c r="M4448" s="8"/>
      <c r="N4448" s="8"/>
      <c r="O4448" s="9">
        <v>1466.62</v>
      </c>
      <c r="P4448" s="9">
        <v>-733.31</v>
      </c>
      <c r="Q4448" s="8"/>
      <c r="R4448" s="8"/>
      <c r="S4448" s="8"/>
      <c r="T4448" s="10">
        <v>1268.81</v>
      </c>
    </row>
    <row r="4449" spans="1:20" ht="15.75" thickBot="1" x14ac:dyDescent="0.3">
      <c r="A4449" s="4" t="s">
        <v>866</v>
      </c>
      <c r="B4449" s="4" t="s">
        <v>929</v>
      </c>
      <c r="C4449" s="4" t="s">
        <v>930</v>
      </c>
      <c r="D4449" s="4" t="s">
        <v>931</v>
      </c>
      <c r="E4449" s="4" t="s">
        <v>932</v>
      </c>
      <c r="F4449" s="4" t="s">
        <v>316</v>
      </c>
      <c r="G4449" s="4" t="s">
        <v>317</v>
      </c>
      <c r="H4449" s="12"/>
      <c r="I4449" s="12"/>
      <c r="J4449" s="12"/>
      <c r="K4449" s="12"/>
      <c r="L4449" s="12"/>
      <c r="M4449" s="12"/>
      <c r="N4449" s="12"/>
      <c r="O4449" s="12"/>
      <c r="P4449" s="12"/>
      <c r="Q4449" s="12"/>
      <c r="R4449" s="12"/>
      <c r="S4449" s="11">
        <v>50</v>
      </c>
      <c r="T4449" s="10">
        <v>50</v>
      </c>
    </row>
    <row r="4450" spans="1:20" ht="15.75" thickBot="1" x14ac:dyDescent="0.3">
      <c r="A4450" s="4" t="s">
        <v>866</v>
      </c>
      <c r="B4450" s="4" t="s">
        <v>929</v>
      </c>
      <c r="C4450" s="4" t="s">
        <v>930</v>
      </c>
      <c r="D4450" s="4" t="s">
        <v>933</v>
      </c>
      <c r="E4450" s="4" t="s">
        <v>934</v>
      </c>
      <c r="F4450" s="4" t="s">
        <v>495</v>
      </c>
      <c r="G4450" s="4" t="s">
        <v>496</v>
      </c>
      <c r="H4450" s="9">
        <v>1199.4000000000001</v>
      </c>
      <c r="I4450" s="8"/>
      <c r="J4450" s="8"/>
      <c r="K4450" s="8"/>
      <c r="L4450" s="8"/>
      <c r="M4450" s="8"/>
      <c r="N4450" s="8"/>
      <c r="O4450" s="8"/>
      <c r="P4450" s="8"/>
      <c r="Q4450" s="8"/>
      <c r="R4450" s="8"/>
      <c r="S4450" s="8"/>
      <c r="T4450" s="10">
        <v>1199.4000000000001</v>
      </c>
    </row>
    <row r="4451" spans="1:20" ht="15.75" thickBot="1" x14ac:dyDescent="0.3">
      <c r="A4451" s="4" t="s">
        <v>866</v>
      </c>
      <c r="B4451" s="4" t="s">
        <v>935</v>
      </c>
      <c r="C4451" s="4" t="s">
        <v>936</v>
      </c>
      <c r="D4451" s="4" t="s">
        <v>867</v>
      </c>
      <c r="E4451" s="4" t="s">
        <v>868</v>
      </c>
      <c r="F4451" s="4" t="s">
        <v>102</v>
      </c>
      <c r="G4451" s="4" t="s">
        <v>103</v>
      </c>
      <c r="H4451" s="12"/>
      <c r="I4451" s="12"/>
      <c r="J4451" s="12"/>
      <c r="K4451" s="12"/>
      <c r="L4451" s="12"/>
      <c r="M4451" s="12"/>
      <c r="N4451" s="12"/>
      <c r="O4451" s="12"/>
      <c r="P4451" s="12"/>
      <c r="Q4451" s="12"/>
      <c r="R4451" s="12"/>
      <c r="S4451" s="11">
        <v>2904.9</v>
      </c>
      <c r="T4451" s="10">
        <v>2904.9</v>
      </c>
    </row>
    <row r="4452" spans="1:20" ht="15.75" thickBot="1" x14ac:dyDescent="0.3">
      <c r="A4452" s="4" t="s">
        <v>866</v>
      </c>
      <c r="B4452" s="4" t="s">
        <v>935</v>
      </c>
      <c r="C4452" s="4" t="s">
        <v>936</v>
      </c>
      <c r="D4452" s="4" t="s">
        <v>937</v>
      </c>
      <c r="E4452" s="4" t="s">
        <v>938</v>
      </c>
      <c r="F4452" s="4" t="s">
        <v>44</v>
      </c>
      <c r="G4452" s="4" t="s">
        <v>45</v>
      </c>
      <c r="H4452" s="9">
        <v>940</v>
      </c>
      <c r="I4452" s="9">
        <v>4839</v>
      </c>
      <c r="J4452" s="9">
        <v>627</v>
      </c>
      <c r="K4452" s="9">
        <v>5103</v>
      </c>
      <c r="L4452" s="9">
        <v>-306</v>
      </c>
      <c r="M4452" s="9">
        <v>3316</v>
      </c>
      <c r="N4452" s="9">
        <v>513</v>
      </c>
      <c r="O4452" s="8"/>
      <c r="P4452" s="9">
        <v>9411</v>
      </c>
      <c r="Q4452" s="9">
        <v>3450.5</v>
      </c>
      <c r="R4452" s="9">
        <v>-57</v>
      </c>
      <c r="S4452" s="9">
        <v>2574</v>
      </c>
      <c r="T4452" s="10">
        <v>30410.5</v>
      </c>
    </row>
    <row r="4453" spans="1:20" ht="15.75" thickBot="1" x14ac:dyDescent="0.3">
      <c r="A4453" s="4" t="s">
        <v>866</v>
      </c>
      <c r="B4453" s="4" t="s">
        <v>939</v>
      </c>
      <c r="C4453" s="4" t="s">
        <v>940</v>
      </c>
      <c r="D4453" s="4" t="s">
        <v>867</v>
      </c>
      <c r="E4453" s="4" t="s">
        <v>868</v>
      </c>
      <c r="F4453" s="4" t="s">
        <v>110</v>
      </c>
      <c r="G4453" s="4" t="s">
        <v>111</v>
      </c>
      <c r="H4453" s="11">
        <v>10340.44</v>
      </c>
      <c r="I4453" s="11">
        <v>10340.44</v>
      </c>
      <c r="J4453" s="11">
        <v>11212</v>
      </c>
      <c r="K4453" s="11">
        <v>11212</v>
      </c>
      <c r="L4453" s="11">
        <v>9343.33</v>
      </c>
      <c r="M4453" s="11">
        <v>8154.18</v>
      </c>
      <c r="N4453" s="11">
        <v>10651.4</v>
      </c>
      <c r="O4453" s="11">
        <v>10277.67</v>
      </c>
      <c r="P4453" s="11">
        <v>10090.799999999999</v>
      </c>
      <c r="Q4453" s="11">
        <v>10702.36</v>
      </c>
      <c r="R4453" s="11">
        <v>10192.73</v>
      </c>
      <c r="S4453" s="11">
        <v>9632.1299999999992</v>
      </c>
      <c r="T4453" s="10">
        <v>122149.48</v>
      </c>
    </row>
    <row r="4454" spans="1:20" ht="15.75" thickBot="1" x14ac:dyDescent="0.3">
      <c r="A4454" s="4" t="s">
        <v>866</v>
      </c>
      <c r="B4454" s="4" t="s">
        <v>939</v>
      </c>
      <c r="C4454" s="4" t="s">
        <v>940</v>
      </c>
      <c r="D4454" s="4" t="s">
        <v>867</v>
      </c>
      <c r="E4454" s="4" t="s">
        <v>868</v>
      </c>
      <c r="F4454" s="4" t="s">
        <v>112</v>
      </c>
      <c r="G4454" s="4" t="s">
        <v>113</v>
      </c>
      <c r="H4454" s="9">
        <v>2082.2600000000002</v>
      </c>
      <c r="I4454" s="9">
        <v>1818.18</v>
      </c>
      <c r="J4454" s="9">
        <v>1818.18</v>
      </c>
      <c r="K4454" s="9">
        <v>1818.18</v>
      </c>
      <c r="L4454" s="9">
        <v>1944.18</v>
      </c>
      <c r="M4454" s="9">
        <v>1818.18</v>
      </c>
      <c r="N4454" s="9">
        <v>2134.5100000000002</v>
      </c>
      <c r="O4454" s="9">
        <v>1818.18</v>
      </c>
      <c r="P4454" s="9">
        <v>1818.18</v>
      </c>
      <c r="Q4454" s="9">
        <v>1818.18</v>
      </c>
      <c r="R4454" s="9">
        <v>1818.18</v>
      </c>
      <c r="S4454" s="9">
        <v>2041.51</v>
      </c>
      <c r="T4454" s="10">
        <v>22747.9</v>
      </c>
    </row>
    <row r="4455" spans="1:20" ht="15.75" thickBot="1" x14ac:dyDescent="0.3">
      <c r="A4455" s="4" t="s">
        <v>866</v>
      </c>
      <c r="B4455" s="4" t="s">
        <v>939</v>
      </c>
      <c r="C4455" s="4" t="s">
        <v>940</v>
      </c>
      <c r="D4455" s="4" t="s">
        <v>867</v>
      </c>
      <c r="E4455" s="4" t="s">
        <v>868</v>
      </c>
      <c r="F4455" s="4" t="s">
        <v>88</v>
      </c>
      <c r="G4455" s="4" t="s">
        <v>89</v>
      </c>
      <c r="H4455" s="11">
        <v>1459.18</v>
      </c>
      <c r="I4455" s="11">
        <v>1459.18</v>
      </c>
      <c r="J4455" s="11">
        <v>1510.26</v>
      </c>
      <c r="K4455" s="11">
        <v>1510.26</v>
      </c>
      <c r="L4455" s="11">
        <v>1510.27</v>
      </c>
      <c r="M4455" s="11">
        <v>1510.27</v>
      </c>
      <c r="N4455" s="11">
        <v>1510.26</v>
      </c>
      <c r="O4455" s="11">
        <v>1510.26</v>
      </c>
      <c r="P4455" s="11">
        <v>1510.25</v>
      </c>
      <c r="Q4455" s="11">
        <v>1510.26</v>
      </c>
      <c r="R4455" s="11">
        <v>1510.26</v>
      </c>
      <c r="S4455" s="11">
        <v>1510.26</v>
      </c>
      <c r="T4455" s="10">
        <v>18020.97</v>
      </c>
    </row>
    <row r="4456" spans="1:20" ht="15.75" thickBot="1" x14ac:dyDescent="0.3">
      <c r="A4456" s="4" t="s">
        <v>866</v>
      </c>
      <c r="B4456" s="4" t="s">
        <v>939</v>
      </c>
      <c r="C4456" s="4" t="s">
        <v>940</v>
      </c>
      <c r="D4456" s="4" t="s">
        <v>867</v>
      </c>
      <c r="E4456" s="4" t="s">
        <v>868</v>
      </c>
      <c r="F4456" s="4" t="s">
        <v>90</v>
      </c>
      <c r="G4456" s="4" t="s">
        <v>91</v>
      </c>
      <c r="H4456" s="9">
        <v>5850.64</v>
      </c>
      <c r="I4456" s="9">
        <v>5850.64</v>
      </c>
      <c r="J4456" s="9">
        <v>6049.06</v>
      </c>
      <c r="K4456" s="9">
        <v>6049.06</v>
      </c>
      <c r="L4456" s="9">
        <v>6049.07</v>
      </c>
      <c r="M4456" s="9">
        <v>6049.04</v>
      </c>
      <c r="N4456" s="9">
        <v>6049.06</v>
      </c>
      <c r="O4456" s="9">
        <v>6049.06</v>
      </c>
      <c r="P4456" s="9">
        <v>6049.06</v>
      </c>
      <c r="Q4456" s="9">
        <v>6049.06</v>
      </c>
      <c r="R4456" s="9">
        <v>6049.06</v>
      </c>
      <c r="S4456" s="9">
        <v>6049.06</v>
      </c>
      <c r="T4456" s="10">
        <v>72191.87</v>
      </c>
    </row>
    <row r="4457" spans="1:20" ht="15.75" thickBot="1" x14ac:dyDescent="0.3">
      <c r="A4457" s="4" t="s">
        <v>866</v>
      </c>
      <c r="B4457" s="4" t="s">
        <v>939</v>
      </c>
      <c r="C4457" s="4" t="s">
        <v>940</v>
      </c>
      <c r="D4457" s="4" t="s">
        <v>867</v>
      </c>
      <c r="E4457" s="4" t="s">
        <v>868</v>
      </c>
      <c r="F4457" s="4" t="s">
        <v>118</v>
      </c>
      <c r="G4457" s="4" t="s">
        <v>119</v>
      </c>
      <c r="H4457" s="12"/>
      <c r="I4457" s="11">
        <v>3745</v>
      </c>
      <c r="J4457" s="12"/>
      <c r="K4457" s="12"/>
      <c r="L4457" s="12"/>
      <c r="M4457" s="12"/>
      <c r="N4457" s="12"/>
      <c r="O4457" s="12"/>
      <c r="P4457" s="12"/>
      <c r="Q4457" s="12"/>
      <c r="R4457" s="12"/>
      <c r="S4457" s="12"/>
      <c r="T4457" s="10">
        <v>3745</v>
      </c>
    </row>
    <row r="4458" spans="1:20" ht="15.75" thickBot="1" x14ac:dyDescent="0.3">
      <c r="A4458" s="4" t="s">
        <v>866</v>
      </c>
      <c r="B4458" s="4" t="s">
        <v>939</v>
      </c>
      <c r="C4458" s="4" t="s">
        <v>940</v>
      </c>
      <c r="D4458" s="4" t="s">
        <v>867</v>
      </c>
      <c r="E4458" s="4" t="s">
        <v>868</v>
      </c>
      <c r="F4458" s="4" t="s">
        <v>120</v>
      </c>
      <c r="G4458" s="4" t="s">
        <v>121</v>
      </c>
      <c r="H4458" s="8"/>
      <c r="I4458" s="8"/>
      <c r="J4458" s="8"/>
      <c r="K4458" s="8"/>
      <c r="L4458" s="9">
        <v>52.32</v>
      </c>
      <c r="M4458" s="8"/>
      <c r="N4458" s="8"/>
      <c r="O4458" s="8"/>
      <c r="P4458" s="9">
        <v>126.44</v>
      </c>
      <c r="Q4458" s="8"/>
      <c r="R4458" s="9">
        <v>115.54</v>
      </c>
      <c r="S4458" s="8"/>
      <c r="T4458" s="10">
        <v>294.3</v>
      </c>
    </row>
    <row r="4459" spans="1:20" ht="15.75" thickBot="1" x14ac:dyDescent="0.3">
      <c r="A4459" s="4" t="s">
        <v>866</v>
      </c>
      <c r="B4459" s="4" t="s">
        <v>939</v>
      </c>
      <c r="C4459" s="4" t="s">
        <v>940</v>
      </c>
      <c r="D4459" s="4" t="s">
        <v>867</v>
      </c>
      <c r="E4459" s="4" t="s">
        <v>868</v>
      </c>
      <c r="F4459" s="4" t="s">
        <v>122</v>
      </c>
      <c r="G4459" s="4" t="s">
        <v>123</v>
      </c>
      <c r="H4459" s="12"/>
      <c r="I4459" s="11">
        <v>209</v>
      </c>
      <c r="J4459" s="12"/>
      <c r="K4459" s="12"/>
      <c r="L4459" s="12"/>
      <c r="M4459" s="12"/>
      <c r="N4459" s="12"/>
      <c r="O4459" s="12"/>
      <c r="P4459" s="12"/>
      <c r="Q4459" s="12"/>
      <c r="R4459" s="12"/>
      <c r="S4459" s="12"/>
      <c r="T4459" s="10">
        <v>209</v>
      </c>
    </row>
    <row r="4460" spans="1:20" ht="15.75" thickBot="1" x14ac:dyDescent="0.3">
      <c r="A4460" s="4" t="s">
        <v>866</v>
      </c>
      <c r="B4460" s="4" t="s">
        <v>939</v>
      </c>
      <c r="C4460" s="4" t="s">
        <v>940</v>
      </c>
      <c r="D4460" s="4" t="s">
        <v>867</v>
      </c>
      <c r="E4460" s="4" t="s">
        <v>868</v>
      </c>
      <c r="F4460" s="4" t="s">
        <v>136</v>
      </c>
      <c r="G4460" s="4" t="s">
        <v>137</v>
      </c>
      <c r="H4460" s="8"/>
      <c r="I4460" s="8"/>
      <c r="J4460" s="8"/>
      <c r="K4460" s="9">
        <v>93</v>
      </c>
      <c r="L4460" s="8"/>
      <c r="M4460" s="8"/>
      <c r="N4460" s="8"/>
      <c r="O4460" s="8"/>
      <c r="P4460" s="8"/>
      <c r="Q4460" s="8"/>
      <c r="R4460" s="8"/>
      <c r="S4460" s="8"/>
      <c r="T4460" s="10">
        <v>93</v>
      </c>
    </row>
    <row r="4461" spans="1:20" ht="15.75" thickBot="1" x14ac:dyDescent="0.3">
      <c r="A4461" s="4" t="s">
        <v>866</v>
      </c>
      <c r="B4461" s="4" t="s">
        <v>939</v>
      </c>
      <c r="C4461" s="4" t="s">
        <v>940</v>
      </c>
      <c r="D4461" s="4" t="s">
        <v>867</v>
      </c>
      <c r="E4461" s="4" t="s">
        <v>868</v>
      </c>
      <c r="F4461" s="4" t="s">
        <v>144</v>
      </c>
      <c r="G4461" s="4" t="s">
        <v>145</v>
      </c>
      <c r="H4461" s="11">
        <v>41.75</v>
      </c>
      <c r="I4461" s="11">
        <v>184.21</v>
      </c>
      <c r="J4461" s="11">
        <v>111.86</v>
      </c>
      <c r="K4461" s="11">
        <v>175.37</v>
      </c>
      <c r="L4461" s="11">
        <v>89.25</v>
      </c>
      <c r="M4461" s="11">
        <v>151.5</v>
      </c>
      <c r="N4461" s="11">
        <v>29</v>
      </c>
      <c r="O4461" s="11">
        <v>223.14</v>
      </c>
      <c r="P4461" s="12"/>
      <c r="Q4461" s="11">
        <v>219.06</v>
      </c>
      <c r="R4461" s="11">
        <v>377.81</v>
      </c>
      <c r="S4461" s="11">
        <v>272.67</v>
      </c>
      <c r="T4461" s="10">
        <v>1875.62</v>
      </c>
    </row>
    <row r="4462" spans="1:20" ht="15.75" thickBot="1" x14ac:dyDescent="0.3">
      <c r="A4462" s="4" t="s">
        <v>866</v>
      </c>
      <c r="B4462" s="4" t="s">
        <v>939</v>
      </c>
      <c r="C4462" s="4" t="s">
        <v>940</v>
      </c>
      <c r="D4462" s="4" t="s">
        <v>867</v>
      </c>
      <c r="E4462" s="4" t="s">
        <v>868</v>
      </c>
      <c r="F4462" s="4" t="s">
        <v>146</v>
      </c>
      <c r="G4462" s="4" t="s">
        <v>147</v>
      </c>
      <c r="H4462" s="8"/>
      <c r="I4462" s="9">
        <v>190.6</v>
      </c>
      <c r="J4462" s="8"/>
      <c r="K4462" s="9">
        <v>1184.1199999999999</v>
      </c>
      <c r="L4462" s="9">
        <v>672.01</v>
      </c>
      <c r="M4462" s="8"/>
      <c r="N4462" s="8"/>
      <c r="O4462" s="8"/>
      <c r="P4462" s="8"/>
      <c r="Q4462" s="8"/>
      <c r="R4462" s="8"/>
      <c r="S4462" s="8"/>
      <c r="T4462" s="10">
        <v>2046.73</v>
      </c>
    </row>
    <row r="4463" spans="1:20" ht="15.75" thickBot="1" x14ac:dyDescent="0.3">
      <c r="A4463" s="4" t="s">
        <v>866</v>
      </c>
      <c r="B4463" s="4" t="s">
        <v>939</v>
      </c>
      <c r="C4463" s="4" t="s">
        <v>940</v>
      </c>
      <c r="D4463" s="4" t="s">
        <v>867</v>
      </c>
      <c r="E4463" s="4" t="s">
        <v>868</v>
      </c>
      <c r="F4463" s="4" t="s">
        <v>148</v>
      </c>
      <c r="G4463" s="4" t="s">
        <v>149</v>
      </c>
      <c r="H4463" s="12"/>
      <c r="I4463" s="11">
        <v>9.5</v>
      </c>
      <c r="J4463" s="12"/>
      <c r="K4463" s="12"/>
      <c r="L4463" s="12"/>
      <c r="M4463" s="12"/>
      <c r="N4463" s="12"/>
      <c r="O4463" s="12"/>
      <c r="P4463" s="12"/>
      <c r="Q4463" s="12"/>
      <c r="R4463" s="12"/>
      <c r="S4463" s="12"/>
      <c r="T4463" s="10">
        <v>9.5</v>
      </c>
    </row>
    <row r="4464" spans="1:20" ht="15.75" thickBot="1" x14ac:dyDescent="0.3">
      <c r="A4464" s="4" t="s">
        <v>866</v>
      </c>
      <c r="B4464" s="4" t="s">
        <v>939</v>
      </c>
      <c r="C4464" s="4" t="s">
        <v>940</v>
      </c>
      <c r="D4464" s="4" t="s">
        <v>867</v>
      </c>
      <c r="E4464" s="4" t="s">
        <v>868</v>
      </c>
      <c r="F4464" s="4" t="s">
        <v>150</v>
      </c>
      <c r="G4464" s="4" t="s">
        <v>151</v>
      </c>
      <c r="H4464" s="8"/>
      <c r="I4464" s="8"/>
      <c r="J4464" s="8"/>
      <c r="K4464" s="8"/>
      <c r="L4464" s="9">
        <v>60</v>
      </c>
      <c r="M4464" s="9">
        <v>40</v>
      </c>
      <c r="N4464" s="8"/>
      <c r="O4464" s="8"/>
      <c r="P4464" s="8"/>
      <c r="Q4464" s="8"/>
      <c r="R4464" s="9">
        <v>58</v>
      </c>
      <c r="S4464" s="9">
        <v>250</v>
      </c>
      <c r="T4464" s="10">
        <v>408</v>
      </c>
    </row>
    <row r="4465" spans="1:20" ht="15.75" thickBot="1" x14ac:dyDescent="0.3">
      <c r="A4465" s="4" t="s">
        <v>866</v>
      </c>
      <c r="B4465" s="4" t="s">
        <v>939</v>
      </c>
      <c r="C4465" s="4" t="s">
        <v>940</v>
      </c>
      <c r="D4465" s="4" t="s">
        <v>867</v>
      </c>
      <c r="E4465" s="4" t="s">
        <v>868</v>
      </c>
      <c r="F4465" s="4" t="s">
        <v>166</v>
      </c>
      <c r="G4465" s="4" t="s">
        <v>167</v>
      </c>
      <c r="H4465" s="11">
        <v>-2498.88</v>
      </c>
      <c r="I4465" s="12"/>
      <c r="J4465" s="12"/>
      <c r="K4465" s="12"/>
      <c r="L4465" s="12"/>
      <c r="M4465" s="12"/>
      <c r="N4465" s="12"/>
      <c r="O4465" s="12"/>
      <c r="P4465" s="12"/>
      <c r="Q4465" s="12"/>
      <c r="R4465" s="12"/>
      <c r="S4465" s="12"/>
      <c r="T4465" s="10">
        <v>-2498.88</v>
      </c>
    </row>
    <row r="4466" spans="1:20" ht="15.75" thickBot="1" x14ac:dyDescent="0.3">
      <c r="A4466" s="4" t="s">
        <v>866</v>
      </c>
      <c r="B4466" s="4" t="s">
        <v>939</v>
      </c>
      <c r="C4466" s="4" t="s">
        <v>940</v>
      </c>
      <c r="D4466" s="4" t="s">
        <v>941</v>
      </c>
      <c r="E4466" s="4" t="s">
        <v>942</v>
      </c>
      <c r="F4466" s="4" t="s">
        <v>102</v>
      </c>
      <c r="G4466" s="4" t="s">
        <v>103</v>
      </c>
      <c r="H4466" s="8"/>
      <c r="I4466" s="8"/>
      <c r="J4466" s="8"/>
      <c r="K4466" s="8"/>
      <c r="L4466" s="8"/>
      <c r="M4466" s="9">
        <v>2700</v>
      </c>
      <c r="N4466" s="8"/>
      <c r="O4466" s="8"/>
      <c r="P4466" s="8"/>
      <c r="Q4466" s="8"/>
      <c r="R4466" s="8"/>
      <c r="S4466" s="8"/>
      <c r="T4466" s="10">
        <v>2700</v>
      </c>
    </row>
    <row r="4467" spans="1:20" ht="15.75" thickBot="1" x14ac:dyDescent="0.3">
      <c r="A4467" s="4" t="s">
        <v>866</v>
      </c>
      <c r="B4467" s="4" t="s">
        <v>939</v>
      </c>
      <c r="C4467" s="4" t="s">
        <v>940</v>
      </c>
      <c r="D4467" s="4" t="s">
        <v>943</v>
      </c>
      <c r="E4467" s="4" t="s">
        <v>944</v>
      </c>
      <c r="F4467" s="4" t="s">
        <v>118</v>
      </c>
      <c r="G4467" s="4" t="s">
        <v>119</v>
      </c>
      <c r="H4467" s="11">
        <v>215</v>
      </c>
      <c r="I4467" s="11">
        <v>240</v>
      </c>
      <c r="J4467" s="11">
        <v>200</v>
      </c>
      <c r="K4467" s="11">
        <v>120</v>
      </c>
      <c r="L4467" s="11">
        <v>30</v>
      </c>
      <c r="M4467" s="11">
        <v>60</v>
      </c>
      <c r="N4467" s="12"/>
      <c r="O4467" s="11">
        <v>50</v>
      </c>
      <c r="P4467" s="11">
        <v>-10</v>
      </c>
      <c r="Q4467" s="11">
        <v>349</v>
      </c>
      <c r="R4467" s="11">
        <v>450</v>
      </c>
      <c r="S4467" s="12"/>
      <c r="T4467" s="10">
        <v>1704</v>
      </c>
    </row>
    <row r="4468" spans="1:20" ht="15.75" thickBot="1" x14ac:dyDescent="0.3">
      <c r="A4468" s="4" t="s">
        <v>866</v>
      </c>
      <c r="B4468" s="4" t="s">
        <v>939</v>
      </c>
      <c r="C4468" s="4" t="s">
        <v>940</v>
      </c>
      <c r="D4468" s="4" t="s">
        <v>943</v>
      </c>
      <c r="E4468" s="4" t="s">
        <v>944</v>
      </c>
      <c r="F4468" s="4" t="s">
        <v>122</v>
      </c>
      <c r="G4468" s="4" t="s">
        <v>123</v>
      </c>
      <c r="H4468" s="9">
        <v>552</v>
      </c>
      <c r="I4468" s="8"/>
      <c r="J4468" s="8"/>
      <c r="K4468" s="8"/>
      <c r="L4468" s="8"/>
      <c r="M4468" s="8"/>
      <c r="N4468" s="8"/>
      <c r="O4468" s="8"/>
      <c r="P4468" s="8"/>
      <c r="Q4468" s="8"/>
      <c r="R4468" s="8"/>
      <c r="S4468" s="9">
        <v>209</v>
      </c>
      <c r="T4468" s="10">
        <v>761</v>
      </c>
    </row>
    <row r="4469" spans="1:20" ht="15.75" thickBot="1" x14ac:dyDescent="0.3">
      <c r="A4469" s="4" t="s">
        <v>866</v>
      </c>
      <c r="B4469" s="4" t="s">
        <v>939</v>
      </c>
      <c r="C4469" s="4" t="s">
        <v>940</v>
      </c>
      <c r="D4469" s="4" t="s">
        <v>943</v>
      </c>
      <c r="E4469" s="4" t="s">
        <v>944</v>
      </c>
      <c r="F4469" s="4" t="s">
        <v>44</v>
      </c>
      <c r="G4469" s="4" t="s">
        <v>45</v>
      </c>
      <c r="H4469" s="12"/>
      <c r="I4469" s="12"/>
      <c r="J4469" s="11">
        <v>87.15</v>
      </c>
      <c r="K4469" s="12"/>
      <c r="L4469" s="12"/>
      <c r="M4469" s="12"/>
      <c r="N4469" s="12"/>
      <c r="O4469" s="12"/>
      <c r="P4469" s="12"/>
      <c r="Q4469" s="12"/>
      <c r="R4469" s="11">
        <v>496.13</v>
      </c>
      <c r="S4469" s="12"/>
      <c r="T4469" s="10">
        <v>583.28</v>
      </c>
    </row>
    <row r="4470" spans="1:20" ht="15.75" thickBot="1" x14ac:dyDescent="0.3">
      <c r="A4470" s="4" t="s">
        <v>866</v>
      </c>
      <c r="B4470" s="4" t="s">
        <v>939</v>
      </c>
      <c r="C4470" s="4" t="s">
        <v>940</v>
      </c>
      <c r="D4470" s="4" t="s">
        <v>943</v>
      </c>
      <c r="E4470" s="4" t="s">
        <v>944</v>
      </c>
      <c r="F4470" s="4" t="s">
        <v>128</v>
      </c>
      <c r="G4470" s="4" t="s">
        <v>129</v>
      </c>
      <c r="H4470" s="8"/>
      <c r="I4470" s="8"/>
      <c r="J4470" s="9">
        <v>-10</v>
      </c>
      <c r="K4470" s="8"/>
      <c r="L4470" s="8"/>
      <c r="M4470" s="8"/>
      <c r="N4470" s="8"/>
      <c r="O4470" s="8"/>
      <c r="P4470" s="9">
        <v>10</v>
      </c>
      <c r="Q4470" s="8"/>
      <c r="R4470" s="8"/>
      <c r="S4470" s="8"/>
      <c r="T4470" s="14">
        <v>0</v>
      </c>
    </row>
    <row r="4471" spans="1:20" ht="15.75" thickBot="1" x14ac:dyDescent="0.3">
      <c r="A4471" s="4" t="s">
        <v>866</v>
      </c>
      <c r="B4471" s="4" t="s">
        <v>939</v>
      </c>
      <c r="C4471" s="4" t="s">
        <v>940</v>
      </c>
      <c r="D4471" s="4" t="s">
        <v>943</v>
      </c>
      <c r="E4471" s="4" t="s">
        <v>944</v>
      </c>
      <c r="F4471" s="4" t="s">
        <v>199</v>
      </c>
      <c r="G4471" s="4" t="s">
        <v>200</v>
      </c>
      <c r="H4471" s="12"/>
      <c r="I4471" s="12"/>
      <c r="J4471" s="12"/>
      <c r="K4471" s="12"/>
      <c r="L4471" s="12"/>
      <c r="M4471" s="12"/>
      <c r="N4471" s="12"/>
      <c r="O4471" s="12"/>
      <c r="P4471" s="12"/>
      <c r="Q4471" s="11">
        <v>26</v>
      </c>
      <c r="R4471" s="12"/>
      <c r="S4471" s="12"/>
      <c r="T4471" s="10">
        <v>26</v>
      </c>
    </row>
    <row r="4472" spans="1:20" ht="15.75" thickBot="1" x14ac:dyDescent="0.3">
      <c r="A4472" s="4" t="s">
        <v>866</v>
      </c>
      <c r="B4472" s="4" t="s">
        <v>939</v>
      </c>
      <c r="C4472" s="4" t="s">
        <v>940</v>
      </c>
      <c r="D4472" s="4" t="s">
        <v>943</v>
      </c>
      <c r="E4472" s="4" t="s">
        <v>944</v>
      </c>
      <c r="F4472" s="4" t="s">
        <v>102</v>
      </c>
      <c r="G4472" s="4" t="s">
        <v>103</v>
      </c>
      <c r="H4472" s="8"/>
      <c r="I4472" s="8"/>
      <c r="J4472" s="8"/>
      <c r="K4472" s="8"/>
      <c r="L4472" s="8"/>
      <c r="M4472" s="8"/>
      <c r="N4472" s="8"/>
      <c r="O4472" s="8"/>
      <c r="P4472" s="9">
        <v>500</v>
      </c>
      <c r="Q4472" s="9">
        <v>2100</v>
      </c>
      <c r="R4472" s="8"/>
      <c r="S4472" s="8"/>
      <c r="T4472" s="10">
        <v>2600</v>
      </c>
    </row>
    <row r="4473" spans="1:20" ht="15.75" thickBot="1" x14ac:dyDescent="0.3">
      <c r="A4473" s="4" t="s">
        <v>866</v>
      </c>
      <c r="B4473" s="4" t="s">
        <v>939</v>
      </c>
      <c r="C4473" s="4" t="s">
        <v>940</v>
      </c>
      <c r="D4473" s="4" t="s">
        <v>943</v>
      </c>
      <c r="E4473" s="4" t="s">
        <v>944</v>
      </c>
      <c r="F4473" s="4" t="s">
        <v>144</v>
      </c>
      <c r="G4473" s="4" t="s">
        <v>145</v>
      </c>
      <c r="H4473" s="12"/>
      <c r="I4473" s="11">
        <v>101.59</v>
      </c>
      <c r="J4473" s="11">
        <v>42</v>
      </c>
      <c r="K4473" s="11">
        <v>100.25</v>
      </c>
      <c r="L4473" s="11">
        <v>23.29</v>
      </c>
      <c r="M4473" s="11">
        <v>67.5</v>
      </c>
      <c r="N4473" s="12"/>
      <c r="O4473" s="11">
        <v>104.49</v>
      </c>
      <c r="P4473" s="11">
        <v>123.7</v>
      </c>
      <c r="Q4473" s="11">
        <v>615.69000000000005</v>
      </c>
      <c r="R4473" s="12"/>
      <c r="S4473" s="12"/>
      <c r="T4473" s="10">
        <v>1178.51</v>
      </c>
    </row>
    <row r="4474" spans="1:20" ht="15.75" thickBot="1" x14ac:dyDescent="0.3">
      <c r="A4474" s="4" t="s">
        <v>866</v>
      </c>
      <c r="B4474" s="4" t="s">
        <v>939</v>
      </c>
      <c r="C4474" s="4" t="s">
        <v>940</v>
      </c>
      <c r="D4474" s="4" t="s">
        <v>943</v>
      </c>
      <c r="E4474" s="4" t="s">
        <v>944</v>
      </c>
      <c r="F4474" s="4" t="s">
        <v>146</v>
      </c>
      <c r="G4474" s="4" t="s">
        <v>147</v>
      </c>
      <c r="H4474" s="8"/>
      <c r="I4474" s="8"/>
      <c r="J4474" s="8"/>
      <c r="K4474" s="9">
        <v>516.32000000000005</v>
      </c>
      <c r="L4474" s="8"/>
      <c r="M4474" s="9">
        <v>416.9</v>
      </c>
      <c r="N4474" s="8"/>
      <c r="O4474" s="8"/>
      <c r="P4474" s="9">
        <v>545</v>
      </c>
      <c r="Q4474" s="9">
        <v>439.14</v>
      </c>
      <c r="R4474" s="9">
        <v>20</v>
      </c>
      <c r="S4474" s="8"/>
      <c r="T4474" s="10">
        <v>1937.36</v>
      </c>
    </row>
    <row r="4475" spans="1:20" ht="15.75" thickBot="1" x14ac:dyDescent="0.3">
      <c r="A4475" s="4" t="s">
        <v>866</v>
      </c>
      <c r="B4475" s="4" t="s">
        <v>939</v>
      </c>
      <c r="C4475" s="4" t="s">
        <v>940</v>
      </c>
      <c r="D4475" s="4" t="s">
        <v>943</v>
      </c>
      <c r="E4475" s="4" t="s">
        <v>944</v>
      </c>
      <c r="F4475" s="4" t="s">
        <v>150</v>
      </c>
      <c r="G4475" s="4" t="s">
        <v>151</v>
      </c>
      <c r="H4475" s="12"/>
      <c r="I4475" s="12"/>
      <c r="J4475" s="12"/>
      <c r="K4475" s="12"/>
      <c r="L4475" s="12"/>
      <c r="M4475" s="11">
        <v>58</v>
      </c>
      <c r="N4475" s="12"/>
      <c r="O4475" s="12"/>
      <c r="P4475" s="12"/>
      <c r="Q4475" s="12"/>
      <c r="R4475" s="12"/>
      <c r="S4475" s="11">
        <v>58</v>
      </c>
      <c r="T4475" s="10">
        <v>116</v>
      </c>
    </row>
    <row r="4476" spans="1:20" ht="15.75" thickBot="1" x14ac:dyDescent="0.3">
      <c r="A4476" s="4" t="s">
        <v>866</v>
      </c>
      <c r="B4476" s="4" t="s">
        <v>945</v>
      </c>
      <c r="C4476" s="4" t="s">
        <v>669</v>
      </c>
      <c r="D4476" s="4" t="s">
        <v>867</v>
      </c>
      <c r="E4476" s="4" t="s">
        <v>868</v>
      </c>
      <c r="F4476" s="4" t="s">
        <v>312</v>
      </c>
      <c r="G4476" s="4" t="s">
        <v>313</v>
      </c>
      <c r="H4476" s="8"/>
      <c r="I4476" s="8"/>
      <c r="J4476" s="9">
        <v>306.8</v>
      </c>
      <c r="K4476" s="8"/>
      <c r="L4476" s="8"/>
      <c r="M4476" s="8"/>
      <c r="N4476" s="8"/>
      <c r="O4476" s="8"/>
      <c r="P4476" s="9">
        <v>1711.36</v>
      </c>
      <c r="Q4476" s="9">
        <v>6112</v>
      </c>
      <c r="R4476" s="9">
        <v>6356.48</v>
      </c>
      <c r="S4476" s="9">
        <v>2811.52</v>
      </c>
      <c r="T4476" s="10">
        <v>17298.16</v>
      </c>
    </row>
    <row r="4477" spans="1:20" ht="15.75" thickBot="1" x14ac:dyDescent="0.3">
      <c r="A4477" s="4" t="s">
        <v>866</v>
      </c>
      <c r="B4477" s="4" t="s">
        <v>945</v>
      </c>
      <c r="C4477" s="4" t="s">
        <v>669</v>
      </c>
      <c r="D4477" s="4" t="s">
        <v>867</v>
      </c>
      <c r="E4477" s="4" t="s">
        <v>868</v>
      </c>
      <c r="F4477" s="4" t="s">
        <v>166</v>
      </c>
      <c r="G4477" s="4" t="s">
        <v>167</v>
      </c>
      <c r="H4477" s="12"/>
      <c r="I4477" s="12"/>
      <c r="J4477" s="12"/>
      <c r="K4477" s="12"/>
      <c r="L4477" s="12"/>
      <c r="M4477" s="12"/>
      <c r="N4477" s="12"/>
      <c r="O4477" s="12"/>
      <c r="P4477" s="15">
        <v>0</v>
      </c>
      <c r="Q4477" s="12"/>
      <c r="R4477" s="12"/>
      <c r="S4477" s="12"/>
      <c r="T4477" s="14">
        <v>0</v>
      </c>
    </row>
    <row r="4478" spans="1:20" ht="15.75" thickBot="1" x14ac:dyDescent="0.3">
      <c r="A4478" s="4" t="s">
        <v>866</v>
      </c>
      <c r="B4478" s="4" t="s">
        <v>946</v>
      </c>
      <c r="C4478" s="4" t="s">
        <v>947</v>
      </c>
      <c r="D4478" s="4" t="s">
        <v>867</v>
      </c>
      <c r="E4478" s="4" t="s">
        <v>868</v>
      </c>
      <c r="F4478" s="4" t="s">
        <v>110</v>
      </c>
      <c r="G4478" s="4" t="s">
        <v>111</v>
      </c>
      <c r="H4478" s="9">
        <v>8460.25</v>
      </c>
      <c r="I4478" s="9">
        <v>10349.879999999999</v>
      </c>
      <c r="J4478" s="9">
        <v>10404.530000000001</v>
      </c>
      <c r="K4478" s="9">
        <v>10677.54</v>
      </c>
      <c r="L4478" s="9">
        <v>8008.16</v>
      </c>
      <c r="M4478" s="9">
        <v>7765.48</v>
      </c>
      <c r="N4478" s="9">
        <v>10143.66</v>
      </c>
      <c r="O4478" s="9">
        <v>4206.3</v>
      </c>
      <c r="P4478" s="9">
        <v>9609.7800000000007</v>
      </c>
      <c r="Q4478" s="9">
        <v>9342.85</v>
      </c>
      <c r="R4478" s="9">
        <v>9221.51</v>
      </c>
      <c r="S4478" s="9">
        <v>9221.51</v>
      </c>
      <c r="T4478" s="10">
        <v>107411.45</v>
      </c>
    </row>
    <row r="4479" spans="1:20" ht="15.75" thickBot="1" x14ac:dyDescent="0.3">
      <c r="A4479" s="4" t="s">
        <v>866</v>
      </c>
      <c r="B4479" s="4" t="s">
        <v>946</v>
      </c>
      <c r="C4479" s="4" t="s">
        <v>947</v>
      </c>
      <c r="D4479" s="4" t="s">
        <v>867</v>
      </c>
      <c r="E4479" s="4" t="s">
        <v>868</v>
      </c>
      <c r="F4479" s="4" t="s">
        <v>112</v>
      </c>
      <c r="G4479" s="4" t="s">
        <v>113</v>
      </c>
      <c r="H4479" s="11">
        <v>184.1</v>
      </c>
      <c r="I4479" s="12"/>
      <c r="J4479" s="12"/>
      <c r="K4479" s="12"/>
      <c r="L4479" s="11">
        <v>126</v>
      </c>
      <c r="M4479" s="12"/>
      <c r="N4479" s="12"/>
      <c r="O4479" s="12"/>
      <c r="P4479" s="12"/>
      <c r="Q4479" s="12"/>
      <c r="R4479" s="12"/>
      <c r="S4479" s="11">
        <v>212.56</v>
      </c>
      <c r="T4479" s="10">
        <v>522.66</v>
      </c>
    </row>
    <row r="4480" spans="1:20" ht="15.75" thickBot="1" x14ac:dyDescent="0.3">
      <c r="A4480" s="4" t="s">
        <v>866</v>
      </c>
      <c r="B4480" s="4" t="s">
        <v>946</v>
      </c>
      <c r="C4480" s="4" t="s">
        <v>947</v>
      </c>
      <c r="D4480" s="4" t="s">
        <v>867</v>
      </c>
      <c r="E4480" s="4" t="s">
        <v>868</v>
      </c>
      <c r="F4480" s="4" t="s">
        <v>88</v>
      </c>
      <c r="G4480" s="4" t="s">
        <v>89</v>
      </c>
      <c r="H4480" s="9">
        <v>1394.12</v>
      </c>
      <c r="I4480" s="9">
        <v>1394.12</v>
      </c>
      <c r="J4480" s="9">
        <v>1438.26</v>
      </c>
      <c r="K4480" s="9">
        <v>1438.26</v>
      </c>
      <c r="L4480" s="9">
        <v>1438.28</v>
      </c>
      <c r="M4480" s="9">
        <v>1438.29</v>
      </c>
      <c r="N4480" s="9">
        <v>1438.26</v>
      </c>
      <c r="O4480" s="9">
        <v>1438.31</v>
      </c>
      <c r="P4480" s="9">
        <v>1438.26</v>
      </c>
      <c r="Q4480" s="9">
        <v>1438.27</v>
      </c>
      <c r="R4480" s="9">
        <v>1438.26</v>
      </c>
      <c r="S4480" s="9">
        <v>1438.26</v>
      </c>
      <c r="T4480" s="10">
        <v>17170.95</v>
      </c>
    </row>
    <row r="4481" spans="1:20" ht="15.75" thickBot="1" x14ac:dyDescent="0.3">
      <c r="A4481" s="4" t="s">
        <v>866</v>
      </c>
      <c r="B4481" s="4" t="s">
        <v>946</v>
      </c>
      <c r="C4481" s="4" t="s">
        <v>947</v>
      </c>
      <c r="D4481" s="4" t="s">
        <v>867</v>
      </c>
      <c r="E4481" s="4" t="s">
        <v>868</v>
      </c>
      <c r="F4481" s="4" t="s">
        <v>90</v>
      </c>
      <c r="G4481" s="4" t="s">
        <v>91</v>
      </c>
      <c r="H4481" s="11">
        <v>5416.11</v>
      </c>
      <c r="I4481" s="11">
        <v>5416.1</v>
      </c>
      <c r="J4481" s="11">
        <v>5587.56</v>
      </c>
      <c r="K4481" s="11">
        <v>5587.56</v>
      </c>
      <c r="L4481" s="11">
        <v>5587.53</v>
      </c>
      <c r="M4481" s="11">
        <v>5587.56</v>
      </c>
      <c r="N4481" s="11">
        <v>5587.56</v>
      </c>
      <c r="O4481" s="11">
        <v>5587.52</v>
      </c>
      <c r="P4481" s="11">
        <v>5587.56</v>
      </c>
      <c r="Q4481" s="11">
        <v>5587.55</v>
      </c>
      <c r="R4481" s="11">
        <v>5587.56</v>
      </c>
      <c r="S4481" s="11">
        <v>5587.56</v>
      </c>
      <c r="T4481" s="10">
        <v>66707.73</v>
      </c>
    </row>
    <row r="4482" spans="1:20" ht="15.75" thickBot="1" x14ac:dyDescent="0.3">
      <c r="A4482" s="4" t="s">
        <v>866</v>
      </c>
      <c r="B4482" s="4" t="s">
        <v>946</v>
      </c>
      <c r="C4482" s="4" t="s">
        <v>947</v>
      </c>
      <c r="D4482" s="4" t="s">
        <v>867</v>
      </c>
      <c r="E4482" s="4" t="s">
        <v>868</v>
      </c>
      <c r="F4482" s="4" t="s">
        <v>118</v>
      </c>
      <c r="G4482" s="4" t="s">
        <v>119</v>
      </c>
      <c r="H4482" s="8"/>
      <c r="I4482" s="8"/>
      <c r="J4482" s="9">
        <v>279</v>
      </c>
      <c r="K4482" s="8"/>
      <c r="L4482" s="8"/>
      <c r="M4482" s="8"/>
      <c r="N4482" s="8"/>
      <c r="O4482" s="8"/>
      <c r="P4482" s="8"/>
      <c r="Q4482" s="8"/>
      <c r="R4482" s="8"/>
      <c r="S4482" s="8"/>
      <c r="T4482" s="10">
        <v>279</v>
      </c>
    </row>
    <row r="4483" spans="1:20" ht="15.75" thickBot="1" x14ac:dyDescent="0.3">
      <c r="A4483" s="4" t="s">
        <v>866</v>
      </c>
      <c r="B4483" s="4" t="s">
        <v>946</v>
      </c>
      <c r="C4483" s="4" t="s">
        <v>947</v>
      </c>
      <c r="D4483" s="4" t="s">
        <v>867</v>
      </c>
      <c r="E4483" s="4" t="s">
        <v>868</v>
      </c>
      <c r="F4483" s="4" t="s">
        <v>122</v>
      </c>
      <c r="G4483" s="4" t="s">
        <v>123</v>
      </c>
      <c r="H4483" s="11">
        <v>219</v>
      </c>
      <c r="I4483" s="12"/>
      <c r="J4483" s="12"/>
      <c r="K4483" s="12"/>
      <c r="L4483" s="12"/>
      <c r="M4483" s="12"/>
      <c r="N4483" s="12"/>
      <c r="O4483" s="12"/>
      <c r="P4483" s="12"/>
      <c r="Q4483" s="12"/>
      <c r="R4483" s="12"/>
      <c r="S4483" s="12"/>
      <c r="T4483" s="10">
        <v>219</v>
      </c>
    </row>
    <row r="4484" spans="1:20" ht="15.75" thickBot="1" x14ac:dyDescent="0.3">
      <c r="A4484" s="4" t="s">
        <v>866</v>
      </c>
      <c r="B4484" s="4" t="s">
        <v>946</v>
      </c>
      <c r="C4484" s="4" t="s">
        <v>947</v>
      </c>
      <c r="D4484" s="4" t="s">
        <v>867</v>
      </c>
      <c r="E4484" s="4" t="s">
        <v>868</v>
      </c>
      <c r="F4484" s="4" t="s">
        <v>412</v>
      </c>
      <c r="G4484" s="4" t="s">
        <v>413</v>
      </c>
      <c r="H4484" s="9">
        <v>320.58</v>
      </c>
      <c r="I4484" s="8"/>
      <c r="J4484" s="9">
        <v>428.6</v>
      </c>
      <c r="K4484" s="8"/>
      <c r="L4484" s="8"/>
      <c r="M4484" s="8"/>
      <c r="N4484" s="8"/>
      <c r="O4484" s="8"/>
      <c r="P4484" s="8"/>
      <c r="Q4484" s="8"/>
      <c r="R4484" s="8"/>
      <c r="S4484" s="8"/>
      <c r="T4484" s="10">
        <v>749.18</v>
      </c>
    </row>
    <row r="4485" spans="1:20" ht="15.75" thickBot="1" x14ac:dyDescent="0.3">
      <c r="A4485" s="4" t="s">
        <v>866</v>
      </c>
      <c r="B4485" s="4" t="s">
        <v>946</v>
      </c>
      <c r="C4485" s="4" t="s">
        <v>947</v>
      </c>
      <c r="D4485" s="4" t="s">
        <v>867</v>
      </c>
      <c r="E4485" s="4" t="s">
        <v>868</v>
      </c>
      <c r="F4485" s="4" t="s">
        <v>136</v>
      </c>
      <c r="G4485" s="4" t="s">
        <v>137</v>
      </c>
      <c r="H4485" s="12"/>
      <c r="I4485" s="12"/>
      <c r="J4485" s="12"/>
      <c r="K4485" s="12"/>
      <c r="L4485" s="12"/>
      <c r="M4485" s="12"/>
      <c r="N4485" s="12"/>
      <c r="O4485" s="12"/>
      <c r="P4485" s="12"/>
      <c r="Q4485" s="11">
        <v>12</v>
      </c>
      <c r="R4485" s="12"/>
      <c r="S4485" s="12"/>
      <c r="T4485" s="10">
        <v>12</v>
      </c>
    </row>
    <row r="4486" spans="1:20" ht="15.75" thickBot="1" x14ac:dyDescent="0.3">
      <c r="A4486" s="4" t="s">
        <v>866</v>
      </c>
      <c r="B4486" s="4" t="s">
        <v>946</v>
      </c>
      <c r="C4486" s="4" t="s">
        <v>947</v>
      </c>
      <c r="D4486" s="4" t="s">
        <v>867</v>
      </c>
      <c r="E4486" s="4" t="s">
        <v>868</v>
      </c>
      <c r="F4486" s="4" t="s">
        <v>314</v>
      </c>
      <c r="G4486" s="4" t="s">
        <v>315</v>
      </c>
      <c r="H4486" s="8"/>
      <c r="I4486" s="8"/>
      <c r="J4486" s="8"/>
      <c r="K4486" s="8"/>
      <c r="L4486" s="8"/>
      <c r="M4486" s="9">
        <v>69</v>
      </c>
      <c r="N4486" s="8"/>
      <c r="O4486" s="8"/>
      <c r="P4486" s="8"/>
      <c r="Q4486" s="8"/>
      <c r="R4486" s="8"/>
      <c r="S4486" s="8"/>
      <c r="T4486" s="10">
        <v>69</v>
      </c>
    </row>
    <row r="4487" spans="1:20" ht="15.75" thickBot="1" x14ac:dyDescent="0.3">
      <c r="A4487" s="4" t="s">
        <v>866</v>
      </c>
      <c r="B4487" s="4" t="s">
        <v>946</v>
      </c>
      <c r="C4487" s="4" t="s">
        <v>947</v>
      </c>
      <c r="D4487" s="4" t="s">
        <v>867</v>
      </c>
      <c r="E4487" s="4" t="s">
        <v>868</v>
      </c>
      <c r="F4487" s="4" t="s">
        <v>948</v>
      </c>
      <c r="G4487" s="4" t="s">
        <v>949</v>
      </c>
      <c r="H4487" s="12"/>
      <c r="I4487" s="12"/>
      <c r="J4487" s="12"/>
      <c r="K4487" s="12"/>
      <c r="L4487" s="11">
        <v>10</v>
      </c>
      <c r="M4487" s="12"/>
      <c r="N4487" s="12"/>
      <c r="O4487" s="12"/>
      <c r="P4487" s="12"/>
      <c r="Q4487" s="12"/>
      <c r="R4487" s="12"/>
      <c r="S4487" s="12"/>
      <c r="T4487" s="10">
        <v>10</v>
      </c>
    </row>
    <row r="4488" spans="1:20" ht="15.75" thickBot="1" x14ac:dyDescent="0.3">
      <c r="A4488" s="4" t="s">
        <v>866</v>
      </c>
      <c r="B4488" s="4" t="s">
        <v>946</v>
      </c>
      <c r="C4488" s="4" t="s">
        <v>947</v>
      </c>
      <c r="D4488" s="4" t="s">
        <v>867</v>
      </c>
      <c r="E4488" s="4" t="s">
        <v>868</v>
      </c>
      <c r="F4488" s="4" t="s">
        <v>144</v>
      </c>
      <c r="G4488" s="4" t="s">
        <v>145</v>
      </c>
      <c r="H4488" s="8"/>
      <c r="I4488" s="8"/>
      <c r="J4488" s="9">
        <v>74.040000000000006</v>
      </c>
      <c r="K4488" s="9">
        <v>68.25</v>
      </c>
      <c r="L4488" s="8"/>
      <c r="M4488" s="8"/>
      <c r="N4488" s="9">
        <v>28.5</v>
      </c>
      <c r="O4488" s="9">
        <v>39.25</v>
      </c>
      <c r="P4488" s="9">
        <v>13.9</v>
      </c>
      <c r="Q4488" s="8"/>
      <c r="R4488" s="9">
        <v>147.16</v>
      </c>
      <c r="S4488" s="9">
        <v>137</v>
      </c>
      <c r="T4488" s="10">
        <v>508.1</v>
      </c>
    </row>
    <row r="4489" spans="1:20" ht="15.75" thickBot="1" x14ac:dyDescent="0.3">
      <c r="A4489" s="4" t="s">
        <v>866</v>
      </c>
      <c r="B4489" s="4" t="s">
        <v>946</v>
      </c>
      <c r="C4489" s="4" t="s">
        <v>947</v>
      </c>
      <c r="D4489" s="4" t="s">
        <v>867</v>
      </c>
      <c r="E4489" s="4" t="s">
        <v>868</v>
      </c>
      <c r="F4489" s="4" t="s">
        <v>152</v>
      </c>
      <c r="G4489" s="4" t="s">
        <v>153</v>
      </c>
      <c r="H4489" s="12"/>
      <c r="I4489" s="12"/>
      <c r="J4489" s="12"/>
      <c r="K4489" s="12"/>
      <c r="L4489" s="12"/>
      <c r="M4489" s="12"/>
      <c r="N4489" s="11">
        <v>95.33</v>
      </c>
      <c r="O4489" s="12"/>
      <c r="P4489" s="12"/>
      <c r="Q4489" s="12"/>
      <c r="R4489" s="12"/>
      <c r="S4489" s="11">
        <v>219.8</v>
      </c>
      <c r="T4489" s="10">
        <v>315.13</v>
      </c>
    </row>
    <row r="4490" spans="1:20" ht="15.75" thickBot="1" x14ac:dyDescent="0.3">
      <c r="A4490" s="4" t="s">
        <v>866</v>
      </c>
      <c r="B4490" s="4" t="s">
        <v>946</v>
      </c>
      <c r="C4490" s="4" t="s">
        <v>947</v>
      </c>
      <c r="D4490" s="4" t="s">
        <v>867</v>
      </c>
      <c r="E4490" s="4" t="s">
        <v>868</v>
      </c>
      <c r="F4490" s="4" t="s">
        <v>166</v>
      </c>
      <c r="G4490" s="4" t="s">
        <v>167</v>
      </c>
      <c r="H4490" s="8"/>
      <c r="I4490" s="8"/>
      <c r="J4490" s="8"/>
      <c r="K4490" s="8"/>
      <c r="L4490" s="8"/>
      <c r="M4490" s="8"/>
      <c r="N4490" s="8"/>
      <c r="O4490" s="8"/>
      <c r="P4490" s="8"/>
      <c r="Q4490" s="8"/>
      <c r="R4490" s="8"/>
      <c r="S4490" s="9">
        <v>-97.43</v>
      </c>
      <c r="T4490" s="10">
        <v>-97.43</v>
      </c>
    </row>
    <row r="4491" spans="1:20" ht="15.75" thickBot="1" x14ac:dyDescent="0.3">
      <c r="A4491" s="4" t="s">
        <v>866</v>
      </c>
      <c r="B4491" s="4" t="s">
        <v>950</v>
      </c>
      <c r="C4491" s="4" t="s">
        <v>951</v>
      </c>
      <c r="D4491" s="4" t="s">
        <v>867</v>
      </c>
      <c r="E4491" s="4" t="s">
        <v>868</v>
      </c>
      <c r="F4491" s="4" t="s">
        <v>110</v>
      </c>
      <c r="G4491" s="4" t="s">
        <v>111</v>
      </c>
      <c r="H4491" s="11">
        <v>11097.76</v>
      </c>
      <c r="I4491" s="11">
        <v>13750</v>
      </c>
      <c r="J4491" s="11">
        <v>14093.76</v>
      </c>
      <c r="K4491" s="11">
        <v>14578.61</v>
      </c>
      <c r="L4491" s="11">
        <v>20205.29</v>
      </c>
      <c r="M4491" s="11">
        <v>22190.720000000001</v>
      </c>
      <c r="N4491" s="11">
        <v>18452.87</v>
      </c>
      <c r="O4491" s="11">
        <v>10666.66</v>
      </c>
      <c r="P4491" s="11">
        <v>10133.33</v>
      </c>
      <c r="Q4491" s="11">
        <v>9777.77</v>
      </c>
      <c r="R4491" s="11">
        <v>8727.27</v>
      </c>
      <c r="S4491" s="11">
        <v>9696.9599999999991</v>
      </c>
      <c r="T4491" s="10">
        <v>163371</v>
      </c>
    </row>
    <row r="4492" spans="1:20" ht="15.75" thickBot="1" x14ac:dyDescent="0.3">
      <c r="A4492" s="4" t="s">
        <v>866</v>
      </c>
      <c r="B4492" s="4" t="s">
        <v>950</v>
      </c>
      <c r="C4492" s="4" t="s">
        <v>951</v>
      </c>
      <c r="D4492" s="4" t="s">
        <v>867</v>
      </c>
      <c r="E4492" s="4" t="s">
        <v>868</v>
      </c>
      <c r="F4492" s="4" t="s">
        <v>112</v>
      </c>
      <c r="G4492" s="4" t="s">
        <v>113</v>
      </c>
      <c r="H4492" s="9">
        <v>206.95</v>
      </c>
      <c r="I4492" s="8"/>
      <c r="J4492" s="8"/>
      <c r="K4492" s="13">
        <v>0</v>
      </c>
      <c r="L4492" s="9">
        <v>1500</v>
      </c>
      <c r="M4492" s="9">
        <v>1500</v>
      </c>
      <c r="N4492" s="9">
        <v>1500</v>
      </c>
      <c r="O4492" s="9">
        <v>1500</v>
      </c>
      <c r="P4492" s="9">
        <v>1500</v>
      </c>
      <c r="Q4492" s="9">
        <v>1500</v>
      </c>
      <c r="R4492" s="9">
        <v>1500</v>
      </c>
      <c r="S4492" s="9">
        <v>1720.76</v>
      </c>
      <c r="T4492" s="10">
        <v>12427.71</v>
      </c>
    </row>
    <row r="4493" spans="1:20" ht="15.75" thickBot="1" x14ac:dyDescent="0.3">
      <c r="A4493" s="4" t="s">
        <v>866</v>
      </c>
      <c r="B4493" s="4" t="s">
        <v>950</v>
      </c>
      <c r="C4493" s="4" t="s">
        <v>951</v>
      </c>
      <c r="D4493" s="4" t="s">
        <v>867</v>
      </c>
      <c r="E4493" s="4" t="s">
        <v>868</v>
      </c>
      <c r="F4493" s="4" t="s">
        <v>88</v>
      </c>
      <c r="G4493" s="4" t="s">
        <v>89</v>
      </c>
      <c r="H4493" s="11">
        <v>1702.56</v>
      </c>
      <c r="I4493" s="11">
        <v>1852.12</v>
      </c>
      <c r="J4493" s="11">
        <v>1898.42</v>
      </c>
      <c r="K4493" s="11">
        <v>1963.73</v>
      </c>
      <c r="L4493" s="11">
        <v>3335.22</v>
      </c>
      <c r="M4493" s="11">
        <v>3335.22</v>
      </c>
      <c r="N4493" s="11">
        <v>3335.22</v>
      </c>
      <c r="O4493" s="11">
        <v>1436.8</v>
      </c>
      <c r="P4493" s="11">
        <v>1436.8</v>
      </c>
      <c r="Q4493" s="11">
        <v>1436.81</v>
      </c>
      <c r="R4493" s="11">
        <v>1436.8</v>
      </c>
      <c r="S4493" s="11">
        <v>1436.8</v>
      </c>
      <c r="T4493" s="10">
        <v>24606.5</v>
      </c>
    </row>
    <row r="4494" spans="1:20" ht="15.75" thickBot="1" x14ac:dyDescent="0.3">
      <c r="A4494" s="4" t="s">
        <v>866</v>
      </c>
      <c r="B4494" s="4" t="s">
        <v>950</v>
      </c>
      <c r="C4494" s="4" t="s">
        <v>951</v>
      </c>
      <c r="D4494" s="4" t="s">
        <v>867</v>
      </c>
      <c r="E4494" s="4" t="s">
        <v>868</v>
      </c>
      <c r="F4494" s="4" t="s">
        <v>90</v>
      </c>
      <c r="G4494" s="4" t="s">
        <v>91</v>
      </c>
      <c r="H4494" s="9">
        <v>6614.34</v>
      </c>
      <c r="I4494" s="9">
        <v>7195.38</v>
      </c>
      <c r="J4494" s="9">
        <v>7375.26</v>
      </c>
      <c r="K4494" s="9">
        <v>7628.98</v>
      </c>
      <c r="L4494" s="9">
        <v>13107.1</v>
      </c>
      <c r="M4494" s="9">
        <v>13107.11</v>
      </c>
      <c r="N4494" s="9">
        <v>13107.1</v>
      </c>
      <c r="O4494" s="9">
        <v>5731.86</v>
      </c>
      <c r="P4494" s="9">
        <v>5731.86</v>
      </c>
      <c r="Q4494" s="9">
        <v>5731.86</v>
      </c>
      <c r="R4494" s="9">
        <v>5731.86</v>
      </c>
      <c r="S4494" s="9">
        <v>5731.86</v>
      </c>
      <c r="T4494" s="10">
        <v>96794.57</v>
      </c>
    </row>
    <row r="4495" spans="1:20" ht="15.75" thickBot="1" x14ac:dyDescent="0.3">
      <c r="A4495" s="4" t="s">
        <v>866</v>
      </c>
      <c r="B4495" s="4" t="s">
        <v>950</v>
      </c>
      <c r="C4495" s="4" t="s">
        <v>951</v>
      </c>
      <c r="D4495" s="4" t="s">
        <v>867</v>
      </c>
      <c r="E4495" s="4" t="s">
        <v>868</v>
      </c>
      <c r="F4495" s="4" t="s">
        <v>118</v>
      </c>
      <c r="G4495" s="4" t="s">
        <v>119</v>
      </c>
      <c r="H4495" s="12"/>
      <c r="I4495" s="11">
        <v>1116</v>
      </c>
      <c r="J4495" s="12"/>
      <c r="K4495" s="12"/>
      <c r="L4495" s="12"/>
      <c r="M4495" s="12"/>
      <c r="N4495" s="11">
        <v>1820.03</v>
      </c>
      <c r="O4495" s="11">
        <v>2300</v>
      </c>
      <c r="P4495" s="11">
        <v>72.16</v>
      </c>
      <c r="Q4495" s="12"/>
      <c r="R4495" s="12"/>
      <c r="S4495" s="11">
        <v>360</v>
      </c>
      <c r="T4495" s="10">
        <v>5668.19</v>
      </c>
    </row>
    <row r="4496" spans="1:20" ht="15.75" thickBot="1" x14ac:dyDescent="0.3">
      <c r="A4496" s="4" t="s">
        <v>866</v>
      </c>
      <c r="B4496" s="4" t="s">
        <v>950</v>
      </c>
      <c r="C4496" s="4" t="s">
        <v>951</v>
      </c>
      <c r="D4496" s="4" t="s">
        <v>867</v>
      </c>
      <c r="E4496" s="4" t="s">
        <v>868</v>
      </c>
      <c r="F4496" s="4" t="s">
        <v>61</v>
      </c>
      <c r="G4496" s="4" t="s">
        <v>62</v>
      </c>
      <c r="H4496" s="8"/>
      <c r="I4496" s="9">
        <v>850</v>
      </c>
      <c r="J4496" s="8"/>
      <c r="K4496" s="8"/>
      <c r="L4496" s="8"/>
      <c r="M4496" s="8"/>
      <c r="N4496" s="8"/>
      <c r="O4496" s="8"/>
      <c r="P4496" s="8"/>
      <c r="Q4496" s="8"/>
      <c r="R4496" s="9">
        <v>6</v>
      </c>
      <c r="S4496" s="9">
        <v>78</v>
      </c>
      <c r="T4496" s="10">
        <v>934</v>
      </c>
    </row>
    <row r="4497" spans="1:20" ht="15.75" thickBot="1" x14ac:dyDescent="0.3">
      <c r="A4497" s="4" t="s">
        <v>866</v>
      </c>
      <c r="B4497" s="4" t="s">
        <v>950</v>
      </c>
      <c r="C4497" s="4" t="s">
        <v>951</v>
      </c>
      <c r="D4497" s="4" t="s">
        <v>867</v>
      </c>
      <c r="E4497" s="4" t="s">
        <v>868</v>
      </c>
      <c r="F4497" s="4" t="s">
        <v>120</v>
      </c>
      <c r="G4497" s="4" t="s">
        <v>121</v>
      </c>
      <c r="H4497" s="12"/>
      <c r="I4497" s="12"/>
      <c r="J4497" s="12"/>
      <c r="K4497" s="11">
        <v>156.96</v>
      </c>
      <c r="L4497" s="12"/>
      <c r="M4497" s="12"/>
      <c r="N4497" s="12"/>
      <c r="O4497" s="12"/>
      <c r="P4497" s="12"/>
      <c r="Q4497" s="12"/>
      <c r="R4497" s="12"/>
      <c r="S4497" s="12"/>
      <c r="T4497" s="10">
        <v>156.96</v>
      </c>
    </row>
    <row r="4498" spans="1:20" ht="15.75" thickBot="1" x14ac:dyDescent="0.3">
      <c r="A4498" s="4" t="s">
        <v>866</v>
      </c>
      <c r="B4498" s="4" t="s">
        <v>950</v>
      </c>
      <c r="C4498" s="4" t="s">
        <v>951</v>
      </c>
      <c r="D4498" s="4" t="s">
        <v>867</v>
      </c>
      <c r="E4498" s="4" t="s">
        <v>868</v>
      </c>
      <c r="F4498" s="4" t="s">
        <v>94</v>
      </c>
      <c r="G4498" s="4" t="s">
        <v>95</v>
      </c>
      <c r="H4498" s="8"/>
      <c r="I4498" s="8"/>
      <c r="J4498" s="8"/>
      <c r="K4498" s="8"/>
      <c r="L4498" s="8"/>
      <c r="M4498" s="8"/>
      <c r="N4498" s="8"/>
      <c r="O4498" s="8"/>
      <c r="P4498" s="8"/>
      <c r="Q4498" s="8"/>
      <c r="R4498" s="9">
        <v>25.76</v>
      </c>
      <c r="S4498" s="8"/>
      <c r="T4498" s="10">
        <v>25.76</v>
      </c>
    </row>
    <row r="4499" spans="1:20" ht="15.75" thickBot="1" x14ac:dyDescent="0.3">
      <c r="A4499" s="4" t="s">
        <v>866</v>
      </c>
      <c r="B4499" s="4" t="s">
        <v>950</v>
      </c>
      <c r="C4499" s="4" t="s">
        <v>951</v>
      </c>
      <c r="D4499" s="4" t="s">
        <v>867</v>
      </c>
      <c r="E4499" s="4" t="s">
        <v>868</v>
      </c>
      <c r="F4499" s="4" t="s">
        <v>207</v>
      </c>
      <c r="G4499" s="4" t="s">
        <v>208</v>
      </c>
      <c r="H4499" s="12"/>
      <c r="I4499" s="12"/>
      <c r="J4499" s="12"/>
      <c r="K4499" s="12"/>
      <c r="L4499" s="12"/>
      <c r="M4499" s="12"/>
      <c r="N4499" s="11">
        <v>225</v>
      </c>
      <c r="O4499" s="12"/>
      <c r="P4499" s="12"/>
      <c r="Q4499" s="12"/>
      <c r="R4499" s="12"/>
      <c r="S4499" s="12"/>
      <c r="T4499" s="10">
        <v>225</v>
      </c>
    </row>
    <row r="4500" spans="1:20" ht="15.75" thickBot="1" x14ac:dyDescent="0.3">
      <c r="A4500" s="4" t="s">
        <v>866</v>
      </c>
      <c r="B4500" s="4" t="s">
        <v>950</v>
      </c>
      <c r="C4500" s="4" t="s">
        <v>951</v>
      </c>
      <c r="D4500" s="4" t="s">
        <v>867</v>
      </c>
      <c r="E4500" s="4" t="s">
        <v>868</v>
      </c>
      <c r="F4500" s="4" t="s">
        <v>128</v>
      </c>
      <c r="G4500" s="4" t="s">
        <v>129</v>
      </c>
      <c r="H4500" s="9">
        <v>72.75</v>
      </c>
      <c r="I4500" s="8"/>
      <c r="J4500" s="8"/>
      <c r="K4500" s="9">
        <v>35</v>
      </c>
      <c r="L4500" s="8"/>
      <c r="M4500" s="8"/>
      <c r="N4500" s="8"/>
      <c r="O4500" s="8"/>
      <c r="P4500" s="9">
        <v>-107.75</v>
      </c>
      <c r="Q4500" s="8"/>
      <c r="R4500" s="8"/>
      <c r="S4500" s="8"/>
      <c r="T4500" s="14">
        <v>0</v>
      </c>
    </row>
    <row r="4501" spans="1:20" ht="15.75" thickBot="1" x14ac:dyDescent="0.3">
      <c r="A4501" s="4" t="s">
        <v>866</v>
      </c>
      <c r="B4501" s="4" t="s">
        <v>950</v>
      </c>
      <c r="C4501" s="4" t="s">
        <v>951</v>
      </c>
      <c r="D4501" s="4" t="s">
        <v>867</v>
      </c>
      <c r="E4501" s="4" t="s">
        <v>868</v>
      </c>
      <c r="F4501" s="4" t="s">
        <v>98</v>
      </c>
      <c r="G4501" s="4" t="s">
        <v>99</v>
      </c>
      <c r="H4501" s="12"/>
      <c r="I4501" s="11">
        <v>79</v>
      </c>
      <c r="J4501" s="12"/>
      <c r="K4501" s="12"/>
      <c r="L4501" s="12"/>
      <c r="M4501" s="12"/>
      <c r="N4501" s="12"/>
      <c r="O4501" s="12"/>
      <c r="P4501" s="11">
        <v>50</v>
      </c>
      <c r="Q4501" s="12"/>
      <c r="R4501" s="12"/>
      <c r="S4501" s="12"/>
      <c r="T4501" s="10">
        <v>129</v>
      </c>
    </row>
    <row r="4502" spans="1:20" ht="15.75" thickBot="1" x14ac:dyDescent="0.3">
      <c r="A4502" s="4" t="s">
        <v>866</v>
      </c>
      <c r="B4502" s="4" t="s">
        <v>950</v>
      </c>
      <c r="C4502" s="4" t="s">
        <v>951</v>
      </c>
      <c r="D4502" s="4" t="s">
        <v>867</v>
      </c>
      <c r="E4502" s="4" t="s">
        <v>868</v>
      </c>
      <c r="F4502" s="4" t="s">
        <v>215</v>
      </c>
      <c r="G4502" s="4" t="s">
        <v>216</v>
      </c>
      <c r="H4502" s="9">
        <v>17.989999999999998</v>
      </c>
      <c r="I4502" s="8"/>
      <c r="J4502" s="8"/>
      <c r="K4502" s="8"/>
      <c r="L4502" s="8"/>
      <c r="M4502" s="8"/>
      <c r="N4502" s="8"/>
      <c r="O4502" s="8"/>
      <c r="P4502" s="9">
        <v>22.75</v>
      </c>
      <c r="Q4502" s="9">
        <v>18.75</v>
      </c>
      <c r="R4502" s="9">
        <v>10.98</v>
      </c>
      <c r="S4502" s="8"/>
      <c r="T4502" s="10">
        <v>70.47</v>
      </c>
    </row>
    <row r="4503" spans="1:20" ht="15.75" thickBot="1" x14ac:dyDescent="0.3">
      <c r="A4503" s="4" t="s">
        <v>866</v>
      </c>
      <c r="B4503" s="4" t="s">
        <v>950</v>
      </c>
      <c r="C4503" s="4" t="s">
        <v>951</v>
      </c>
      <c r="D4503" s="4" t="s">
        <v>867</v>
      </c>
      <c r="E4503" s="4" t="s">
        <v>868</v>
      </c>
      <c r="F4503" s="4" t="s">
        <v>130</v>
      </c>
      <c r="G4503" s="4" t="s">
        <v>131</v>
      </c>
      <c r="H4503" s="12"/>
      <c r="I4503" s="12"/>
      <c r="J4503" s="12"/>
      <c r="K4503" s="11">
        <v>148.28</v>
      </c>
      <c r="L4503" s="12"/>
      <c r="M4503" s="12"/>
      <c r="N4503" s="11">
        <v>21.45</v>
      </c>
      <c r="O4503" s="11">
        <v>57.1</v>
      </c>
      <c r="P4503" s="12"/>
      <c r="Q4503" s="12"/>
      <c r="R4503" s="11">
        <v>27.02</v>
      </c>
      <c r="S4503" s="11">
        <v>208</v>
      </c>
      <c r="T4503" s="10">
        <v>461.85</v>
      </c>
    </row>
    <row r="4504" spans="1:20" ht="15.75" thickBot="1" x14ac:dyDescent="0.3">
      <c r="A4504" s="4" t="s">
        <v>866</v>
      </c>
      <c r="B4504" s="4" t="s">
        <v>950</v>
      </c>
      <c r="C4504" s="4" t="s">
        <v>951</v>
      </c>
      <c r="D4504" s="4" t="s">
        <v>867</v>
      </c>
      <c r="E4504" s="4" t="s">
        <v>868</v>
      </c>
      <c r="F4504" s="4" t="s">
        <v>132</v>
      </c>
      <c r="G4504" s="4" t="s">
        <v>133</v>
      </c>
      <c r="H4504" s="8"/>
      <c r="I4504" s="8"/>
      <c r="J4504" s="8"/>
      <c r="K4504" s="8"/>
      <c r="L4504" s="8"/>
      <c r="M4504" s="8"/>
      <c r="N4504" s="8"/>
      <c r="O4504" s="8"/>
      <c r="P4504" s="9">
        <v>522</v>
      </c>
      <c r="Q4504" s="8"/>
      <c r="R4504" s="8"/>
      <c r="S4504" s="8"/>
      <c r="T4504" s="10">
        <v>522</v>
      </c>
    </row>
    <row r="4505" spans="1:20" ht="15.75" thickBot="1" x14ac:dyDescent="0.3">
      <c r="A4505" s="4" t="s">
        <v>866</v>
      </c>
      <c r="B4505" s="4" t="s">
        <v>950</v>
      </c>
      <c r="C4505" s="4" t="s">
        <v>951</v>
      </c>
      <c r="D4505" s="4" t="s">
        <v>867</v>
      </c>
      <c r="E4505" s="4" t="s">
        <v>868</v>
      </c>
      <c r="F4505" s="4" t="s">
        <v>136</v>
      </c>
      <c r="G4505" s="4" t="s">
        <v>137</v>
      </c>
      <c r="H4505" s="12"/>
      <c r="I4505" s="12"/>
      <c r="J4505" s="12"/>
      <c r="K4505" s="11">
        <v>390</v>
      </c>
      <c r="L4505" s="12"/>
      <c r="M4505" s="12"/>
      <c r="N4505" s="12"/>
      <c r="O4505" s="12"/>
      <c r="P4505" s="12"/>
      <c r="Q4505" s="12"/>
      <c r="R4505" s="12"/>
      <c r="S4505" s="12"/>
      <c r="T4505" s="10">
        <v>390</v>
      </c>
    </row>
    <row r="4506" spans="1:20" ht="15.75" thickBot="1" x14ac:dyDescent="0.3">
      <c r="A4506" s="4" t="s">
        <v>866</v>
      </c>
      <c r="B4506" s="4" t="s">
        <v>950</v>
      </c>
      <c r="C4506" s="4" t="s">
        <v>951</v>
      </c>
      <c r="D4506" s="4" t="s">
        <v>867</v>
      </c>
      <c r="E4506" s="4" t="s">
        <v>868</v>
      </c>
      <c r="F4506" s="4" t="s">
        <v>102</v>
      </c>
      <c r="G4506" s="4" t="s">
        <v>103</v>
      </c>
      <c r="H4506" s="8"/>
      <c r="I4506" s="8"/>
      <c r="J4506" s="8"/>
      <c r="K4506" s="8"/>
      <c r="L4506" s="8"/>
      <c r="M4506" s="8"/>
      <c r="N4506" s="8"/>
      <c r="O4506" s="9">
        <v>78.5</v>
      </c>
      <c r="P4506" s="8"/>
      <c r="Q4506" s="9">
        <v>11550</v>
      </c>
      <c r="R4506" s="8"/>
      <c r="S4506" s="8"/>
      <c r="T4506" s="10">
        <v>11628.5</v>
      </c>
    </row>
    <row r="4507" spans="1:20" ht="15.75" thickBot="1" x14ac:dyDescent="0.3">
      <c r="A4507" s="4" t="s">
        <v>866</v>
      </c>
      <c r="B4507" s="4" t="s">
        <v>950</v>
      </c>
      <c r="C4507" s="4" t="s">
        <v>951</v>
      </c>
      <c r="D4507" s="4" t="s">
        <v>867</v>
      </c>
      <c r="E4507" s="4" t="s">
        <v>868</v>
      </c>
      <c r="F4507" s="4" t="s">
        <v>495</v>
      </c>
      <c r="G4507" s="4" t="s">
        <v>496</v>
      </c>
      <c r="H4507" s="12"/>
      <c r="I4507" s="12"/>
      <c r="J4507" s="12"/>
      <c r="K4507" s="12"/>
      <c r="L4507" s="12"/>
      <c r="M4507" s="12"/>
      <c r="N4507" s="12"/>
      <c r="O4507" s="12"/>
      <c r="P4507" s="11">
        <v>1000</v>
      </c>
      <c r="Q4507" s="12"/>
      <c r="R4507" s="12"/>
      <c r="S4507" s="12"/>
      <c r="T4507" s="10">
        <v>1000</v>
      </c>
    </row>
    <row r="4508" spans="1:20" ht="15.75" thickBot="1" x14ac:dyDescent="0.3">
      <c r="A4508" s="4" t="s">
        <v>866</v>
      </c>
      <c r="B4508" s="4" t="s">
        <v>950</v>
      </c>
      <c r="C4508" s="4" t="s">
        <v>951</v>
      </c>
      <c r="D4508" s="4" t="s">
        <v>867</v>
      </c>
      <c r="E4508" s="4" t="s">
        <v>868</v>
      </c>
      <c r="F4508" s="4" t="s">
        <v>316</v>
      </c>
      <c r="G4508" s="4" t="s">
        <v>317</v>
      </c>
      <c r="H4508" s="9">
        <v>1500</v>
      </c>
      <c r="I4508" s="8"/>
      <c r="J4508" s="8"/>
      <c r="K4508" s="8"/>
      <c r="L4508" s="8"/>
      <c r="M4508" s="8"/>
      <c r="N4508" s="8"/>
      <c r="O4508" s="8"/>
      <c r="P4508" s="8"/>
      <c r="Q4508" s="8"/>
      <c r="R4508" s="8"/>
      <c r="S4508" s="8"/>
      <c r="T4508" s="10">
        <v>1500</v>
      </c>
    </row>
    <row r="4509" spans="1:20" ht="15.75" thickBot="1" x14ac:dyDescent="0.3">
      <c r="A4509" s="4" t="s">
        <v>866</v>
      </c>
      <c r="B4509" s="4" t="s">
        <v>950</v>
      </c>
      <c r="C4509" s="4" t="s">
        <v>951</v>
      </c>
      <c r="D4509" s="4" t="s">
        <v>867</v>
      </c>
      <c r="E4509" s="4" t="s">
        <v>868</v>
      </c>
      <c r="F4509" s="4" t="s">
        <v>144</v>
      </c>
      <c r="G4509" s="4" t="s">
        <v>145</v>
      </c>
      <c r="H4509" s="12"/>
      <c r="I4509" s="11">
        <v>319.35000000000002</v>
      </c>
      <c r="J4509" s="11">
        <v>410.97</v>
      </c>
      <c r="K4509" s="11">
        <v>241.33</v>
      </c>
      <c r="L4509" s="11">
        <v>43.48</v>
      </c>
      <c r="M4509" s="11">
        <v>345.02</v>
      </c>
      <c r="N4509" s="11">
        <v>232.6</v>
      </c>
      <c r="O4509" s="11">
        <v>173</v>
      </c>
      <c r="P4509" s="11">
        <v>180.75</v>
      </c>
      <c r="Q4509" s="11">
        <v>28.5</v>
      </c>
      <c r="R4509" s="11">
        <v>28.15</v>
      </c>
      <c r="S4509" s="11">
        <v>1434.18</v>
      </c>
      <c r="T4509" s="10">
        <v>3437.33</v>
      </c>
    </row>
    <row r="4510" spans="1:20" ht="15.75" thickBot="1" x14ac:dyDescent="0.3">
      <c r="A4510" s="4" t="s">
        <v>866</v>
      </c>
      <c r="B4510" s="4" t="s">
        <v>950</v>
      </c>
      <c r="C4510" s="4" t="s">
        <v>951</v>
      </c>
      <c r="D4510" s="4" t="s">
        <v>867</v>
      </c>
      <c r="E4510" s="4" t="s">
        <v>868</v>
      </c>
      <c r="F4510" s="4" t="s">
        <v>217</v>
      </c>
      <c r="G4510" s="4" t="s">
        <v>218</v>
      </c>
      <c r="H4510" s="8"/>
      <c r="I4510" s="8"/>
      <c r="J4510" s="8"/>
      <c r="K4510" s="8"/>
      <c r="L4510" s="8"/>
      <c r="M4510" s="8"/>
      <c r="N4510" s="8"/>
      <c r="O4510" s="13">
        <v>0</v>
      </c>
      <c r="P4510" s="8"/>
      <c r="Q4510" s="9">
        <v>175</v>
      </c>
      <c r="R4510" s="8"/>
      <c r="S4510" s="8"/>
      <c r="T4510" s="10">
        <v>175</v>
      </c>
    </row>
    <row r="4511" spans="1:20" ht="15.75" thickBot="1" x14ac:dyDescent="0.3">
      <c r="A4511" s="4" t="s">
        <v>866</v>
      </c>
      <c r="B4511" s="4" t="s">
        <v>950</v>
      </c>
      <c r="C4511" s="4" t="s">
        <v>951</v>
      </c>
      <c r="D4511" s="4" t="s">
        <v>867</v>
      </c>
      <c r="E4511" s="4" t="s">
        <v>868</v>
      </c>
      <c r="F4511" s="4" t="s">
        <v>146</v>
      </c>
      <c r="G4511" s="4" t="s">
        <v>147</v>
      </c>
      <c r="H4511" s="11">
        <v>252.1</v>
      </c>
      <c r="I4511" s="11">
        <v>955.3</v>
      </c>
      <c r="J4511" s="11">
        <v>472.1</v>
      </c>
      <c r="K4511" s="11">
        <v>5080.5600000000004</v>
      </c>
      <c r="L4511" s="12"/>
      <c r="M4511" s="12"/>
      <c r="N4511" s="11">
        <v>500</v>
      </c>
      <c r="O4511" s="11">
        <v>311.44</v>
      </c>
      <c r="P4511" s="11">
        <v>150</v>
      </c>
      <c r="Q4511" s="11">
        <v>500.18</v>
      </c>
      <c r="R4511" s="12"/>
      <c r="S4511" s="11">
        <v>5000</v>
      </c>
      <c r="T4511" s="10">
        <v>13221.68</v>
      </c>
    </row>
    <row r="4512" spans="1:20" ht="15.75" thickBot="1" x14ac:dyDescent="0.3">
      <c r="A4512" s="4" t="s">
        <v>866</v>
      </c>
      <c r="B4512" s="4" t="s">
        <v>950</v>
      </c>
      <c r="C4512" s="4" t="s">
        <v>951</v>
      </c>
      <c r="D4512" s="4" t="s">
        <v>867</v>
      </c>
      <c r="E4512" s="4" t="s">
        <v>868</v>
      </c>
      <c r="F4512" s="4" t="s">
        <v>148</v>
      </c>
      <c r="G4512" s="4" t="s">
        <v>149</v>
      </c>
      <c r="H4512" s="8"/>
      <c r="I4512" s="8"/>
      <c r="J4512" s="8"/>
      <c r="K4512" s="8"/>
      <c r="L4512" s="8"/>
      <c r="M4512" s="8"/>
      <c r="N4512" s="8"/>
      <c r="O4512" s="9">
        <v>576.6</v>
      </c>
      <c r="P4512" s="9">
        <v>642.86</v>
      </c>
      <c r="Q4512" s="9">
        <v>328.93</v>
      </c>
      <c r="R4512" s="8"/>
      <c r="S4512" s="8"/>
      <c r="T4512" s="10">
        <v>1548.39</v>
      </c>
    </row>
    <row r="4513" spans="1:20" ht="15.75" thickBot="1" x14ac:dyDescent="0.3">
      <c r="A4513" s="4" t="s">
        <v>866</v>
      </c>
      <c r="B4513" s="4" t="s">
        <v>950</v>
      </c>
      <c r="C4513" s="4" t="s">
        <v>951</v>
      </c>
      <c r="D4513" s="4" t="s">
        <v>867</v>
      </c>
      <c r="E4513" s="4" t="s">
        <v>868</v>
      </c>
      <c r="F4513" s="4" t="s">
        <v>152</v>
      </c>
      <c r="G4513" s="4" t="s">
        <v>153</v>
      </c>
      <c r="H4513" s="12"/>
      <c r="I4513" s="12"/>
      <c r="J4513" s="12"/>
      <c r="K4513" s="12"/>
      <c r="L4513" s="11">
        <v>38.5</v>
      </c>
      <c r="M4513" s="12"/>
      <c r="N4513" s="12"/>
      <c r="O4513" s="12"/>
      <c r="P4513" s="11">
        <v>18.899999999999999</v>
      </c>
      <c r="Q4513" s="12"/>
      <c r="R4513" s="12"/>
      <c r="S4513" s="12"/>
      <c r="T4513" s="10">
        <v>57.4</v>
      </c>
    </row>
    <row r="4514" spans="1:20" ht="15.75" thickBot="1" x14ac:dyDescent="0.3">
      <c r="A4514" s="4" t="s">
        <v>866</v>
      </c>
      <c r="B4514" s="4" t="s">
        <v>950</v>
      </c>
      <c r="C4514" s="4" t="s">
        <v>951</v>
      </c>
      <c r="D4514" s="4" t="s">
        <v>931</v>
      </c>
      <c r="E4514" s="4" t="s">
        <v>932</v>
      </c>
      <c r="F4514" s="4" t="s">
        <v>118</v>
      </c>
      <c r="G4514" s="4" t="s">
        <v>119</v>
      </c>
      <c r="H4514" s="9">
        <v>9000</v>
      </c>
      <c r="I4514" s="8"/>
      <c r="J4514" s="8"/>
      <c r="K4514" s="9">
        <v>3400</v>
      </c>
      <c r="L4514" s="8"/>
      <c r="M4514" s="8"/>
      <c r="N4514" s="9">
        <v>337</v>
      </c>
      <c r="O4514" s="8"/>
      <c r="P4514" s="8"/>
      <c r="Q4514" s="8"/>
      <c r="R4514" s="8"/>
      <c r="S4514" s="8"/>
      <c r="T4514" s="10">
        <v>12737</v>
      </c>
    </row>
    <row r="4515" spans="1:20" ht="15.75" thickBot="1" x14ac:dyDescent="0.3">
      <c r="A4515" s="4" t="s">
        <v>866</v>
      </c>
      <c r="B4515" s="4" t="s">
        <v>950</v>
      </c>
      <c r="C4515" s="4" t="s">
        <v>951</v>
      </c>
      <c r="D4515" s="4" t="s">
        <v>931</v>
      </c>
      <c r="E4515" s="4" t="s">
        <v>932</v>
      </c>
      <c r="F4515" s="4" t="s">
        <v>122</v>
      </c>
      <c r="G4515" s="4" t="s">
        <v>123</v>
      </c>
      <c r="H4515" s="12"/>
      <c r="I4515" s="11">
        <v>395</v>
      </c>
      <c r="J4515" s="12"/>
      <c r="K4515" s="12"/>
      <c r="L4515" s="12"/>
      <c r="M4515" s="12"/>
      <c r="N4515" s="12"/>
      <c r="O4515" s="12"/>
      <c r="P4515" s="12"/>
      <c r="Q4515" s="12"/>
      <c r="R4515" s="12"/>
      <c r="S4515" s="12"/>
      <c r="T4515" s="10">
        <v>395</v>
      </c>
    </row>
    <row r="4516" spans="1:20" ht="15.75" thickBot="1" x14ac:dyDescent="0.3">
      <c r="A4516" s="4" t="s">
        <v>866</v>
      </c>
      <c r="B4516" s="4" t="s">
        <v>950</v>
      </c>
      <c r="C4516" s="4" t="s">
        <v>951</v>
      </c>
      <c r="D4516" s="4" t="s">
        <v>931</v>
      </c>
      <c r="E4516" s="4" t="s">
        <v>932</v>
      </c>
      <c r="F4516" s="4" t="s">
        <v>44</v>
      </c>
      <c r="G4516" s="4" t="s">
        <v>45</v>
      </c>
      <c r="H4516" s="8"/>
      <c r="I4516" s="8"/>
      <c r="J4516" s="9">
        <v>499.1</v>
      </c>
      <c r="K4516" s="8"/>
      <c r="L4516" s="8"/>
      <c r="M4516" s="8"/>
      <c r="N4516" s="8"/>
      <c r="O4516" s="8"/>
      <c r="P4516" s="8"/>
      <c r="Q4516" s="8"/>
      <c r="R4516" s="9">
        <v>236.25</v>
      </c>
      <c r="S4516" s="8"/>
      <c r="T4516" s="10">
        <v>735.35</v>
      </c>
    </row>
    <row r="4517" spans="1:20" ht="15.75" thickBot="1" x14ac:dyDescent="0.3">
      <c r="A4517" s="4" t="s">
        <v>866</v>
      </c>
      <c r="B4517" s="4" t="s">
        <v>950</v>
      </c>
      <c r="C4517" s="4" t="s">
        <v>951</v>
      </c>
      <c r="D4517" s="4" t="s">
        <v>931</v>
      </c>
      <c r="E4517" s="4" t="s">
        <v>932</v>
      </c>
      <c r="F4517" s="4" t="s">
        <v>130</v>
      </c>
      <c r="G4517" s="4" t="s">
        <v>131</v>
      </c>
      <c r="H4517" s="12"/>
      <c r="I4517" s="11">
        <v>39.200000000000003</v>
      </c>
      <c r="J4517" s="11">
        <v>312.08</v>
      </c>
      <c r="K4517" s="11">
        <v>75.819999999999993</v>
      </c>
      <c r="L4517" s="12"/>
      <c r="M4517" s="11">
        <v>144</v>
      </c>
      <c r="N4517" s="12"/>
      <c r="O4517" s="11">
        <v>19.14</v>
      </c>
      <c r="P4517" s="11">
        <v>141.83000000000001</v>
      </c>
      <c r="Q4517" s="12"/>
      <c r="R4517" s="12"/>
      <c r="S4517" s="12"/>
      <c r="T4517" s="10">
        <v>732.07</v>
      </c>
    </row>
    <row r="4518" spans="1:20" ht="15.75" thickBot="1" x14ac:dyDescent="0.3">
      <c r="A4518" s="4" t="s">
        <v>866</v>
      </c>
      <c r="B4518" s="4" t="s">
        <v>950</v>
      </c>
      <c r="C4518" s="4" t="s">
        <v>951</v>
      </c>
      <c r="D4518" s="4" t="s">
        <v>931</v>
      </c>
      <c r="E4518" s="4" t="s">
        <v>932</v>
      </c>
      <c r="F4518" s="4" t="s">
        <v>136</v>
      </c>
      <c r="G4518" s="4" t="s">
        <v>137</v>
      </c>
      <c r="H4518" s="8"/>
      <c r="I4518" s="8"/>
      <c r="J4518" s="8"/>
      <c r="K4518" s="8"/>
      <c r="L4518" s="8"/>
      <c r="M4518" s="8"/>
      <c r="N4518" s="8"/>
      <c r="O4518" s="8"/>
      <c r="P4518" s="8"/>
      <c r="Q4518" s="9">
        <v>1624</v>
      </c>
      <c r="R4518" s="8"/>
      <c r="S4518" s="8"/>
      <c r="T4518" s="10">
        <v>1624</v>
      </c>
    </row>
    <row r="4519" spans="1:20" ht="15.75" thickBot="1" x14ac:dyDescent="0.3">
      <c r="A4519" s="4" t="s">
        <v>866</v>
      </c>
      <c r="B4519" s="4" t="s">
        <v>950</v>
      </c>
      <c r="C4519" s="4" t="s">
        <v>951</v>
      </c>
      <c r="D4519" s="4" t="s">
        <v>931</v>
      </c>
      <c r="E4519" s="4" t="s">
        <v>932</v>
      </c>
      <c r="F4519" s="4" t="s">
        <v>199</v>
      </c>
      <c r="G4519" s="4" t="s">
        <v>200</v>
      </c>
      <c r="H4519" s="12"/>
      <c r="I4519" s="12"/>
      <c r="J4519" s="11">
        <v>33.9</v>
      </c>
      <c r="K4519" s="12"/>
      <c r="L4519" s="12"/>
      <c r="M4519" s="12"/>
      <c r="N4519" s="12"/>
      <c r="O4519" s="12"/>
      <c r="P4519" s="12"/>
      <c r="Q4519" s="11">
        <v>19</v>
      </c>
      <c r="R4519" s="11">
        <v>19</v>
      </c>
      <c r="S4519" s="12"/>
      <c r="T4519" s="10">
        <v>71.900000000000006</v>
      </c>
    </row>
    <row r="4520" spans="1:20" ht="15.75" thickBot="1" x14ac:dyDescent="0.3">
      <c r="A4520" s="4" t="s">
        <v>866</v>
      </c>
      <c r="B4520" s="4" t="s">
        <v>950</v>
      </c>
      <c r="C4520" s="4" t="s">
        <v>951</v>
      </c>
      <c r="D4520" s="4" t="s">
        <v>931</v>
      </c>
      <c r="E4520" s="4" t="s">
        <v>932</v>
      </c>
      <c r="F4520" s="4" t="s">
        <v>102</v>
      </c>
      <c r="G4520" s="4" t="s">
        <v>103</v>
      </c>
      <c r="H4520" s="9">
        <v>-1700</v>
      </c>
      <c r="I4520" s="8"/>
      <c r="J4520" s="8"/>
      <c r="K4520" s="8"/>
      <c r="L4520" s="8"/>
      <c r="M4520" s="8"/>
      <c r="N4520" s="8"/>
      <c r="O4520" s="9">
        <v>1051</v>
      </c>
      <c r="P4520" s="9">
        <v>1710</v>
      </c>
      <c r="Q4520" s="8"/>
      <c r="R4520" s="8"/>
      <c r="S4520" s="8"/>
      <c r="T4520" s="10">
        <v>1061</v>
      </c>
    </row>
    <row r="4521" spans="1:20" ht="15.75" thickBot="1" x14ac:dyDescent="0.3">
      <c r="A4521" s="4" t="s">
        <v>866</v>
      </c>
      <c r="B4521" s="4" t="s">
        <v>950</v>
      </c>
      <c r="C4521" s="4" t="s">
        <v>951</v>
      </c>
      <c r="D4521" s="4" t="s">
        <v>931</v>
      </c>
      <c r="E4521" s="4" t="s">
        <v>932</v>
      </c>
      <c r="F4521" s="4" t="s">
        <v>144</v>
      </c>
      <c r="G4521" s="4" t="s">
        <v>145</v>
      </c>
      <c r="H4521" s="12"/>
      <c r="I4521" s="12"/>
      <c r="J4521" s="12"/>
      <c r="K4521" s="12"/>
      <c r="L4521" s="12"/>
      <c r="M4521" s="12"/>
      <c r="N4521" s="12"/>
      <c r="O4521" s="12"/>
      <c r="P4521" s="11">
        <v>420.16</v>
      </c>
      <c r="Q4521" s="12"/>
      <c r="R4521" s="11">
        <v>159.26</v>
      </c>
      <c r="S4521" s="12"/>
      <c r="T4521" s="10">
        <v>579.41999999999996</v>
      </c>
    </row>
    <row r="4522" spans="1:20" ht="15.75" thickBot="1" x14ac:dyDescent="0.3">
      <c r="A4522" s="4" t="s">
        <v>866</v>
      </c>
      <c r="B4522" s="4" t="s">
        <v>950</v>
      </c>
      <c r="C4522" s="4" t="s">
        <v>951</v>
      </c>
      <c r="D4522" s="4" t="s">
        <v>941</v>
      </c>
      <c r="E4522" s="4" t="s">
        <v>942</v>
      </c>
      <c r="F4522" s="4" t="s">
        <v>118</v>
      </c>
      <c r="G4522" s="4" t="s">
        <v>119</v>
      </c>
      <c r="H4522" s="9">
        <v>25700</v>
      </c>
      <c r="I4522" s="8"/>
      <c r="J4522" s="8"/>
      <c r="K4522" s="9">
        <v>14340</v>
      </c>
      <c r="L4522" s="8"/>
      <c r="M4522" s="8"/>
      <c r="N4522" s="8"/>
      <c r="O4522" s="8"/>
      <c r="P4522" s="9">
        <v>5970</v>
      </c>
      <c r="Q4522" s="8"/>
      <c r="R4522" s="8"/>
      <c r="S4522" s="9">
        <v>8874</v>
      </c>
      <c r="T4522" s="10">
        <v>54884</v>
      </c>
    </row>
    <row r="4523" spans="1:20" ht="15.75" thickBot="1" x14ac:dyDescent="0.3">
      <c r="A4523" s="4" t="s">
        <v>866</v>
      </c>
      <c r="B4523" s="4" t="s">
        <v>950</v>
      </c>
      <c r="C4523" s="4" t="s">
        <v>951</v>
      </c>
      <c r="D4523" s="4" t="s">
        <v>941</v>
      </c>
      <c r="E4523" s="4" t="s">
        <v>942</v>
      </c>
      <c r="F4523" s="4" t="s">
        <v>130</v>
      </c>
      <c r="G4523" s="4" t="s">
        <v>131</v>
      </c>
      <c r="H4523" s="12"/>
      <c r="I4523" s="12"/>
      <c r="J4523" s="11">
        <v>76.95</v>
      </c>
      <c r="K4523" s="12"/>
      <c r="L4523" s="12"/>
      <c r="M4523" s="12"/>
      <c r="N4523" s="12"/>
      <c r="O4523" s="12"/>
      <c r="P4523" s="12"/>
      <c r="Q4523" s="12"/>
      <c r="R4523" s="12"/>
      <c r="S4523" s="12"/>
      <c r="T4523" s="10">
        <v>76.95</v>
      </c>
    </row>
    <row r="4524" spans="1:20" ht="15.75" thickBot="1" x14ac:dyDescent="0.3">
      <c r="A4524" s="4" t="s">
        <v>866</v>
      </c>
      <c r="B4524" s="4" t="s">
        <v>950</v>
      </c>
      <c r="C4524" s="4" t="s">
        <v>951</v>
      </c>
      <c r="D4524" s="4" t="s">
        <v>941</v>
      </c>
      <c r="E4524" s="4" t="s">
        <v>942</v>
      </c>
      <c r="F4524" s="4" t="s">
        <v>102</v>
      </c>
      <c r="G4524" s="4" t="s">
        <v>103</v>
      </c>
      <c r="H4524" s="8"/>
      <c r="I4524" s="8"/>
      <c r="J4524" s="8"/>
      <c r="K4524" s="8"/>
      <c r="L4524" s="8"/>
      <c r="M4524" s="9">
        <v>3800</v>
      </c>
      <c r="N4524" s="8"/>
      <c r="O4524" s="8"/>
      <c r="P4524" s="8"/>
      <c r="Q4524" s="8"/>
      <c r="R4524" s="8"/>
      <c r="S4524" s="8"/>
      <c r="T4524" s="10">
        <v>3800</v>
      </c>
    </row>
    <row r="4525" spans="1:20" ht="15.75" thickBot="1" x14ac:dyDescent="0.3">
      <c r="A4525" s="4" t="s">
        <v>866</v>
      </c>
      <c r="B4525" s="4" t="s">
        <v>950</v>
      </c>
      <c r="C4525" s="4" t="s">
        <v>951</v>
      </c>
      <c r="D4525" s="4" t="s">
        <v>941</v>
      </c>
      <c r="E4525" s="4" t="s">
        <v>942</v>
      </c>
      <c r="F4525" s="4" t="s">
        <v>144</v>
      </c>
      <c r="G4525" s="4" t="s">
        <v>145</v>
      </c>
      <c r="H4525" s="11">
        <v>46.65</v>
      </c>
      <c r="I4525" s="12"/>
      <c r="J4525" s="12"/>
      <c r="K4525" s="12"/>
      <c r="L4525" s="12"/>
      <c r="M4525" s="12"/>
      <c r="N4525" s="12"/>
      <c r="O4525" s="12"/>
      <c r="P4525" s="12"/>
      <c r="Q4525" s="12"/>
      <c r="R4525" s="12"/>
      <c r="S4525" s="12"/>
      <c r="T4525" s="10">
        <v>46.65</v>
      </c>
    </row>
    <row r="4526" spans="1:20" ht="15.75" thickBot="1" x14ac:dyDescent="0.3">
      <c r="A4526" s="4" t="s">
        <v>866</v>
      </c>
      <c r="B4526" s="4" t="s">
        <v>950</v>
      </c>
      <c r="C4526" s="4" t="s">
        <v>951</v>
      </c>
      <c r="D4526" s="4" t="s">
        <v>952</v>
      </c>
      <c r="E4526" s="4" t="s">
        <v>953</v>
      </c>
      <c r="F4526" s="4" t="s">
        <v>118</v>
      </c>
      <c r="G4526" s="4" t="s">
        <v>119</v>
      </c>
      <c r="H4526" s="8"/>
      <c r="I4526" s="8"/>
      <c r="J4526" s="8"/>
      <c r="K4526" s="8"/>
      <c r="L4526" s="9">
        <v>32153.56</v>
      </c>
      <c r="M4526" s="8"/>
      <c r="N4526" s="8"/>
      <c r="O4526" s="8"/>
      <c r="P4526" s="8"/>
      <c r="Q4526" s="8"/>
      <c r="R4526" s="8"/>
      <c r="S4526" s="8"/>
      <c r="T4526" s="10">
        <v>32153.56</v>
      </c>
    </row>
    <row r="4527" spans="1:20" ht="15.75" thickBot="1" x14ac:dyDescent="0.3">
      <c r="A4527" s="4" t="s">
        <v>866</v>
      </c>
      <c r="B4527" s="4" t="s">
        <v>950</v>
      </c>
      <c r="C4527" s="4" t="s">
        <v>951</v>
      </c>
      <c r="D4527" s="4" t="s">
        <v>952</v>
      </c>
      <c r="E4527" s="4" t="s">
        <v>953</v>
      </c>
      <c r="F4527" s="4" t="s">
        <v>120</v>
      </c>
      <c r="G4527" s="4" t="s">
        <v>121</v>
      </c>
      <c r="H4527" s="12"/>
      <c r="I4527" s="12"/>
      <c r="J4527" s="12"/>
      <c r="K4527" s="11">
        <v>126.99</v>
      </c>
      <c r="L4527" s="12"/>
      <c r="M4527" s="12"/>
      <c r="N4527" s="12"/>
      <c r="O4527" s="12"/>
      <c r="P4527" s="12"/>
      <c r="Q4527" s="12"/>
      <c r="R4527" s="12"/>
      <c r="S4527" s="12"/>
      <c r="T4527" s="10">
        <v>126.99</v>
      </c>
    </row>
    <row r="4528" spans="1:20" ht="15.75" thickBot="1" x14ac:dyDescent="0.3">
      <c r="A4528" s="4" t="s">
        <v>866</v>
      </c>
      <c r="B4528" s="4" t="s">
        <v>950</v>
      </c>
      <c r="C4528" s="4" t="s">
        <v>951</v>
      </c>
      <c r="D4528" s="4" t="s">
        <v>952</v>
      </c>
      <c r="E4528" s="4" t="s">
        <v>953</v>
      </c>
      <c r="F4528" s="4" t="s">
        <v>102</v>
      </c>
      <c r="G4528" s="4" t="s">
        <v>103</v>
      </c>
      <c r="H4528" s="8"/>
      <c r="I4528" s="8"/>
      <c r="J4528" s="8"/>
      <c r="K4528" s="9">
        <v>12200</v>
      </c>
      <c r="L4528" s="8"/>
      <c r="M4528" s="8"/>
      <c r="N4528" s="8"/>
      <c r="O4528" s="8"/>
      <c r="P4528" s="8"/>
      <c r="Q4528" s="8"/>
      <c r="R4528" s="8"/>
      <c r="S4528" s="9">
        <v>5000</v>
      </c>
      <c r="T4528" s="10">
        <v>17200</v>
      </c>
    </row>
    <row r="4529" spans="1:20" ht="15.75" thickBot="1" x14ac:dyDescent="0.3">
      <c r="A4529" s="4" t="s">
        <v>866</v>
      </c>
      <c r="B4529" s="4" t="s">
        <v>950</v>
      </c>
      <c r="C4529" s="4" t="s">
        <v>951</v>
      </c>
      <c r="D4529" s="4" t="s">
        <v>952</v>
      </c>
      <c r="E4529" s="4" t="s">
        <v>953</v>
      </c>
      <c r="F4529" s="4" t="s">
        <v>144</v>
      </c>
      <c r="G4529" s="4" t="s">
        <v>145</v>
      </c>
      <c r="H4529" s="12"/>
      <c r="I4529" s="12"/>
      <c r="J4529" s="12"/>
      <c r="K4529" s="11">
        <v>7.7</v>
      </c>
      <c r="L4529" s="12"/>
      <c r="M4529" s="12"/>
      <c r="N4529" s="12"/>
      <c r="O4529" s="12"/>
      <c r="P4529" s="12"/>
      <c r="Q4529" s="12"/>
      <c r="R4529" s="12"/>
      <c r="S4529" s="12"/>
      <c r="T4529" s="10">
        <v>7.7</v>
      </c>
    </row>
    <row r="4530" spans="1:20" ht="15.75" thickBot="1" x14ac:dyDescent="0.3">
      <c r="A4530" s="4" t="s">
        <v>866</v>
      </c>
      <c r="B4530" s="4" t="s">
        <v>950</v>
      </c>
      <c r="C4530" s="4" t="s">
        <v>951</v>
      </c>
      <c r="D4530" s="4" t="s">
        <v>952</v>
      </c>
      <c r="E4530" s="4" t="s">
        <v>953</v>
      </c>
      <c r="F4530" s="4" t="s">
        <v>150</v>
      </c>
      <c r="G4530" s="4" t="s">
        <v>151</v>
      </c>
      <c r="H4530" s="8"/>
      <c r="I4530" s="8"/>
      <c r="J4530" s="8"/>
      <c r="K4530" s="8"/>
      <c r="L4530" s="8"/>
      <c r="M4530" s="8"/>
      <c r="N4530" s="8"/>
      <c r="O4530" s="8"/>
      <c r="P4530" s="8"/>
      <c r="Q4530" s="8"/>
      <c r="R4530" s="8"/>
      <c r="S4530" s="9">
        <v>165</v>
      </c>
      <c r="T4530" s="10">
        <v>165</v>
      </c>
    </row>
    <row r="4531" spans="1:20" ht="23.25" thickBot="1" x14ac:dyDescent="0.3">
      <c r="A4531" s="4" t="s">
        <v>866</v>
      </c>
      <c r="B4531" s="4" t="s">
        <v>950</v>
      </c>
      <c r="C4531" s="4" t="s">
        <v>951</v>
      </c>
      <c r="D4531" s="4" t="s">
        <v>869</v>
      </c>
      <c r="E4531" s="4" t="s">
        <v>870</v>
      </c>
      <c r="F4531" s="4" t="s">
        <v>144</v>
      </c>
      <c r="G4531" s="4" t="s">
        <v>145</v>
      </c>
      <c r="H4531" s="12"/>
      <c r="I4531" s="12"/>
      <c r="J4531" s="12"/>
      <c r="K4531" s="12"/>
      <c r="L4531" s="12"/>
      <c r="M4531" s="12"/>
      <c r="N4531" s="12"/>
      <c r="O4531" s="12"/>
      <c r="P4531" s="12"/>
      <c r="Q4531" s="12"/>
      <c r="R4531" s="12"/>
      <c r="S4531" s="11">
        <v>502.8</v>
      </c>
      <c r="T4531" s="10">
        <v>502.8</v>
      </c>
    </row>
    <row r="4532" spans="1:20" ht="23.25" thickBot="1" x14ac:dyDescent="0.3">
      <c r="A4532" s="4" t="s">
        <v>866</v>
      </c>
      <c r="B4532" s="4" t="s">
        <v>950</v>
      </c>
      <c r="C4532" s="4" t="s">
        <v>951</v>
      </c>
      <c r="D4532" s="4" t="s">
        <v>869</v>
      </c>
      <c r="E4532" s="4" t="s">
        <v>870</v>
      </c>
      <c r="F4532" s="4" t="s">
        <v>146</v>
      </c>
      <c r="G4532" s="4" t="s">
        <v>147</v>
      </c>
      <c r="H4532" s="8"/>
      <c r="I4532" s="8"/>
      <c r="J4532" s="8"/>
      <c r="K4532" s="9">
        <v>359.6</v>
      </c>
      <c r="L4532" s="8"/>
      <c r="M4532" s="8"/>
      <c r="N4532" s="8"/>
      <c r="O4532" s="8"/>
      <c r="P4532" s="8"/>
      <c r="Q4532" s="8"/>
      <c r="R4532" s="8"/>
      <c r="S4532" s="8"/>
      <c r="T4532" s="10">
        <v>359.6</v>
      </c>
    </row>
    <row r="4533" spans="1:20" ht="23.25" thickBot="1" x14ac:dyDescent="0.3">
      <c r="A4533" s="4" t="s">
        <v>866</v>
      </c>
      <c r="B4533" s="4" t="s">
        <v>950</v>
      </c>
      <c r="C4533" s="4" t="s">
        <v>951</v>
      </c>
      <c r="D4533" s="4" t="s">
        <v>869</v>
      </c>
      <c r="E4533" s="4" t="s">
        <v>870</v>
      </c>
      <c r="F4533" s="4" t="s">
        <v>150</v>
      </c>
      <c r="G4533" s="4" t="s">
        <v>151</v>
      </c>
      <c r="H4533" s="12"/>
      <c r="I4533" s="12"/>
      <c r="J4533" s="12"/>
      <c r="K4533" s="12"/>
      <c r="L4533" s="12"/>
      <c r="M4533" s="12"/>
      <c r="N4533" s="12"/>
      <c r="O4533" s="12"/>
      <c r="P4533" s="12"/>
      <c r="Q4533" s="11">
        <v>328.04</v>
      </c>
      <c r="R4533" s="12"/>
      <c r="S4533" s="12"/>
      <c r="T4533" s="10">
        <v>328.04</v>
      </c>
    </row>
    <row r="4534" spans="1:20" ht="15.75" thickBot="1" x14ac:dyDescent="0.3">
      <c r="A4534" s="4" t="s">
        <v>866</v>
      </c>
      <c r="B4534" s="4" t="s">
        <v>950</v>
      </c>
      <c r="C4534" s="4" t="s">
        <v>951</v>
      </c>
      <c r="D4534" s="4" t="s">
        <v>933</v>
      </c>
      <c r="E4534" s="4" t="s">
        <v>934</v>
      </c>
      <c r="F4534" s="4" t="s">
        <v>110</v>
      </c>
      <c r="G4534" s="4" t="s">
        <v>111</v>
      </c>
      <c r="H4534" s="9">
        <v>19705.439999999999</v>
      </c>
      <c r="I4534" s="9">
        <v>20028.900000000001</v>
      </c>
      <c r="J4534" s="9">
        <v>20942.169999999998</v>
      </c>
      <c r="K4534" s="9">
        <v>19499.86</v>
      </c>
      <c r="L4534" s="9">
        <v>20386.91</v>
      </c>
      <c r="M4534" s="9">
        <v>18996.04</v>
      </c>
      <c r="N4534" s="9">
        <v>18077.580000000002</v>
      </c>
      <c r="O4534" s="9">
        <v>17448.98</v>
      </c>
      <c r="P4534" s="9">
        <v>19992.990000000002</v>
      </c>
      <c r="Q4534" s="9">
        <v>19118</v>
      </c>
      <c r="R4534" s="9">
        <v>19352.400000000001</v>
      </c>
      <c r="S4534" s="9">
        <v>16269.31</v>
      </c>
      <c r="T4534" s="10">
        <v>229818.58</v>
      </c>
    </row>
    <row r="4535" spans="1:20" ht="15.75" thickBot="1" x14ac:dyDescent="0.3">
      <c r="A4535" s="4" t="s">
        <v>866</v>
      </c>
      <c r="B4535" s="4" t="s">
        <v>950</v>
      </c>
      <c r="C4535" s="4" t="s">
        <v>951</v>
      </c>
      <c r="D4535" s="4" t="s">
        <v>933</v>
      </c>
      <c r="E4535" s="4" t="s">
        <v>934</v>
      </c>
      <c r="F4535" s="4" t="s">
        <v>88</v>
      </c>
      <c r="G4535" s="4" t="s">
        <v>89</v>
      </c>
      <c r="H4535" s="11">
        <v>2855.76</v>
      </c>
      <c r="I4535" s="11">
        <v>2756.26</v>
      </c>
      <c r="J4535" s="11">
        <v>2932.65</v>
      </c>
      <c r="K4535" s="11">
        <v>2898.42</v>
      </c>
      <c r="L4535" s="11">
        <v>2966.95</v>
      </c>
      <c r="M4535" s="11">
        <v>2898.4</v>
      </c>
      <c r="N4535" s="11">
        <v>2932.7</v>
      </c>
      <c r="O4535" s="11">
        <v>2966.92</v>
      </c>
      <c r="P4535" s="11">
        <v>2864.18</v>
      </c>
      <c r="Q4535" s="11">
        <v>2966.88</v>
      </c>
      <c r="R4535" s="11">
        <v>2932.68</v>
      </c>
      <c r="S4535" s="11">
        <v>2898.39</v>
      </c>
      <c r="T4535" s="10">
        <v>34870.19</v>
      </c>
    </row>
    <row r="4536" spans="1:20" ht="15.75" thickBot="1" x14ac:dyDescent="0.3">
      <c r="A4536" s="4" t="s">
        <v>866</v>
      </c>
      <c r="B4536" s="4" t="s">
        <v>950</v>
      </c>
      <c r="C4536" s="4" t="s">
        <v>951</v>
      </c>
      <c r="D4536" s="4" t="s">
        <v>933</v>
      </c>
      <c r="E4536" s="4" t="s">
        <v>934</v>
      </c>
      <c r="F4536" s="4" t="s">
        <v>90</v>
      </c>
      <c r="G4536" s="4" t="s">
        <v>91</v>
      </c>
      <c r="H4536" s="9">
        <v>11094.31</v>
      </c>
      <c r="I4536" s="9">
        <v>10707.82</v>
      </c>
      <c r="J4536" s="9">
        <v>11392.66</v>
      </c>
      <c r="K4536" s="9">
        <v>11259.71</v>
      </c>
      <c r="L4536" s="9">
        <v>11525.7</v>
      </c>
      <c r="M4536" s="9">
        <v>11259.69</v>
      </c>
      <c r="N4536" s="9">
        <v>11392.68</v>
      </c>
      <c r="O4536" s="9">
        <v>11525.74</v>
      </c>
      <c r="P4536" s="9">
        <v>11126.7</v>
      </c>
      <c r="Q4536" s="9">
        <v>11525.69</v>
      </c>
      <c r="R4536" s="9">
        <v>11392.69</v>
      </c>
      <c r="S4536" s="9">
        <v>11259.71</v>
      </c>
      <c r="T4536" s="10">
        <v>135463.1</v>
      </c>
    </row>
    <row r="4537" spans="1:20" ht="15.75" thickBot="1" x14ac:dyDescent="0.3">
      <c r="A4537" s="4" t="s">
        <v>866</v>
      </c>
      <c r="B4537" s="4" t="s">
        <v>950</v>
      </c>
      <c r="C4537" s="4" t="s">
        <v>951</v>
      </c>
      <c r="D4537" s="4" t="s">
        <v>933</v>
      </c>
      <c r="E4537" s="4" t="s">
        <v>934</v>
      </c>
      <c r="F4537" s="4" t="s">
        <v>118</v>
      </c>
      <c r="G4537" s="4" t="s">
        <v>119</v>
      </c>
      <c r="H4537" s="11">
        <v>399</v>
      </c>
      <c r="I4537" s="11">
        <v>3543</v>
      </c>
      <c r="J4537" s="12"/>
      <c r="K4537" s="11">
        <v>-399</v>
      </c>
      <c r="L4537" s="12"/>
      <c r="M4537" s="12"/>
      <c r="N4537" s="11">
        <v>469</v>
      </c>
      <c r="O4537" s="12"/>
      <c r="P4537" s="11">
        <v>1000</v>
      </c>
      <c r="Q4537" s="12"/>
      <c r="R4537" s="12"/>
      <c r="S4537" s="12"/>
      <c r="T4537" s="10">
        <v>5012</v>
      </c>
    </row>
    <row r="4538" spans="1:20" ht="15.75" thickBot="1" x14ac:dyDescent="0.3">
      <c r="A4538" s="4" t="s">
        <v>866</v>
      </c>
      <c r="B4538" s="4" t="s">
        <v>950</v>
      </c>
      <c r="C4538" s="4" t="s">
        <v>951</v>
      </c>
      <c r="D4538" s="4" t="s">
        <v>933</v>
      </c>
      <c r="E4538" s="4" t="s">
        <v>934</v>
      </c>
      <c r="F4538" s="4" t="s">
        <v>61</v>
      </c>
      <c r="G4538" s="4" t="s">
        <v>62</v>
      </c>
      <c r="H4538" s="8"/>
      <c r="I4538" s="8"/>
      <c r="J4538" s="8"/>
      <c r="K4538" s="8"/>
      <c r="L4538" s="9">
        <v>21.55</v>
      </c>
      <c r="M4538" s="8"/>
      <c r="N4538" s="8"/>
      <c r="O4538" s="8"/>
      <c r="P4538" s="8"/>
      <c r="Q4538" s="9">
        <v>795.75</v>
      </c>
      <c r="R4538" s="9">
        <v>175</v>
      </c>
      <c r="S4538" s="8"/>
      <c r="T4538" s="10">
        <v>992.3</v>
      </c>
    </row>
    <row r="4539" spans="1:20" ht="15.75" thickBot="1" x14ac:dyDescent="0.3">
      <c r="A4539" s="4" t="s">
        <v>866</v>
      </c>
      <c r="B4539" s="4" t="s">
        <v>950</v>
      </c>
      <c r="C4539" s="4" t="s">
        <v>951</v>
      </c>
      <c r="D4539" s="4" t="s">
        <v>933</v>
      </c>
      <c r="E4539" s="4" t="s">
        <v>934</v>
      </c>
      <c r="F4539" s="4" t="s">
        <v>120</v>
      </c>
      <c r="G4539" s="4" t="s">
        <v>121</v>
      </c>
      <c r="H4539" s="12"/>
      <c r="I4539" s="12"/>
      <c r="J4539" s="12"/>
      <c r="K4539" s="12"/>
      <c r="L4539" s="12"/>
      <c r="M4539" s="12"/>
      <c r="N4539" s="11">
        <v>52.32</v>
      </c>
      <c r="O4539" s="11">
        <v>52.32</v>
      </c>
      <c r="P4539" s="12"/>
      <c r="Q4539" s="12"/>
      <c r="R4539" s="12"/>
      <c r="S4539" s="12"/>
      <c r="T4539" s="10">
        <v>104.64</v>
      </c>
    </row>
    <row r="4540" spans="1:20" ht="15.75" thickBot="1" x14ac:dyDescent="0.3">
      <c r="A4540" s="4" t="s">
        <v>866</v>
      </c>
      <c r="B4540" s="4" t="s">
        <v>950</v>
      </c>
      <c r="C4540" s="4" t="s">
        <v>951</v>
      </c>
      <c r="D4540" s="4" t="s">
        <v>933</v>
      </c>
      <c r="E4540" s="4" t="s">
        <v>934</v>
      </c>
      <c r="F4540" s="4" t="s">
        <v>122</v>
      </c>
      <c r="G4540" s="4" t="s">
        <v>123</v>
      </c>
      <c r="H4540" s="8"/>
      <c r="I4540" s="8"/>
      <c r="J4540" s="8"/>
      <c r="K4540" s="9">
        <v>209</v>
      </c>
      <c r="L4540" s="8"/>
      <c r="M4540" s="9">
        <v>199</v>
      </c>
      <c r="N4540" s="8"/>
      <c r="O4540" s="9">
        <v>259</v>
      </c>
      <c r="P4540" s="9">
        <v>265</v>
      </c>
      <c r="Q4540" s="8"/>
      <c r="R4540" s="8"/>
      <c r="S4540" s="8"/>
      <c r="T4540" s="10">
        <v>932</v>
      </c>
    </row>
    <row r="4541" spans="1:20" ht="15.75" thickBot="1" x14ac:dyDescent="0.3">
      <c r="A4541" s="4" t="s">
        <v>866</v>
      </c>
      <c r="B4541" s="4" t="s">
        <v>950</v>
      </c>
      <c r="C4541" s="4" t="s">
        <v>951</v>
      </c>
      <c r="D4541" s="4" t="s">
        <v>933</v>
      </c>
      <c r="E4541" s="4" t="s">
        <v>934</v>
      </c>
      <c r="F4541" s="4" t="s">
        <v>207</v>
      </c>
      <c r="G4541" s="4" t="s">
        <v>208</v>
      </c>
      <c r="H4541" s="12"/>
      <c r="I4541" s="12"/>
      <c r="J4541" s="12"/>
      <c r="K4541" s="11">
        <v>106</v>
      </c>
      <c r="L4541" s="12"/>
      <c r="M4541" s="12"/>
      <c r="N4541" s="12"/>
      <c r="O4541" s="12"/>
      <c r="P4541" s="11">
        <v>265</v>
      </c>
      <c r="Q4541" s="11">
        <v>46.64</v>
      </c>
      <c r="R4541" s="12"/>
      <c r="S4541" s="12"/>
      <c r="T4541" s="10">
        <v>417.64</v>
      </c>
    </row>
    <row r="4542" spans="1:20" ht="15.75" thickBot="1" x14ac:dyDescent="0.3">
      <c r="A4542" s="4" t="s">
        <v>866</v>
      </c>
      <c r="B4542" s="4" t="s">
        <v>950</v>
      </c>
      <c r="C4542" s="4" t="s">
        <v>951</v>
      </c>
      <c r="D4542" s="4" t="s">
        <v>933</v>
      </c>
      <c r="E4542" s="4" t="s">
        <v>934</v>
      </c>
      <c r="F4542" s="4" t="s">
        <v>128</v>
      </c>
      <c r="G4542" s="4" t="s">
        <v>129</v>
      </c>
      <c r="H4542" s="8"/>
      <c r="I4542" s="8"/>
      <c r="J4542" s="8"/>
      <c r="K4542" s="8"/>
      <c r="L4542" s="8"/>
      <c r="M4542" s="8"/>
      <c r="N4542" s="8"/>
      <c r="O4542" s="8"/>
      <c r="P4542" s="13">
        <v>0</v>
      </c>
      <c r="Q4542" s="13">
        <v>0</v>
      </c>
      <c r="R4542" s="8"/>
      <c r="S4542" s="8"/>
      <c r="T4542" s="14">
        <v>0</v>
      </c>
    </row>
    <row r="4543" spans="1:20" ht="15.75" thickBot="1" x14ac:dyDescent="0.3">
      <c r="A4543" s="4" t="s">
        <v>866</v>
      </c>
      <c r="B4543" s="4" t="s">
        <v>950</v>
      </c>
      <c r="C4543" s="4" t="s">
        <v>951</v>
      </c>
      <c r="D4543" s="4" t="s">
        <v>933</v>
      </c>
      <c r="E4543" s="4" t="s">
        <v>934</v>
      </c>
      <c r="F4543" s="4" t="s">
        <v>98</v>
      </c>
      <c r="G4543" s="4" t="s">
        <v>99</v>
      </c>
      <c r="H4543" s="11">
        <v>41.87</v>
      </c>
      <c r="I4543" s="12"/>
      <c r="J4543" s="11">
        <v>5.77</v>
      </c>
      <c r="K4543" s="12"/>
      <c r="L4543" s="11">
        <v>30.78</v>
      </c>
      <c r="M4543" s="11">
        <v>56.08</v>
      </c>
      <c r="N4543" s="12"/>
      <c r="O4543" s="12"/>
      <c r="P4543" s="12"/>
      <c r="Q4543" s="12"/>
      <c r="R4543" s="12"/>
      <c r="S4543" s="11">
        <v>79.27</v>
      </c>
      <c r="T4543" s="10">
        <v>213.77</v>
      </c>
    </row>
    <row r="4544" spans="1:20" ht="15.75" thickBot="1" x14ac:dyDescent="0.3">
      <c r="A4544" s="4" t="s">
        <v>866</v>
      </c>
      <c r="B4544" s="4" t="s">
        <v>950</v>
      </c>
      <c r="C4544" s="4" t="s">
        <v>951</v>
      </c>
      <c r="D4544" s="4" t="s">
        <v>933</v>
      </c>
      <c r="E4544" s="4" t="s">
        <v>934</v>
      </c>
      <c r="F4544" s="4" t="s">
        <v>215</v>
      </c>
      <c r="G4544" s="4" t="s">
        <v>216</v>
      </c>
      <c r="H4544" s="9">
        <v>148.53</v>
      </c>
      <c r="I4544" s="8"/>
      <c r="J4544" s="9">
        <v>19.18</v>
      </c>
      <c r="K4544" s="8"/>
      <c r="L4544" s="9">
        <v>172.84</v>
      </c>
      <c r="M4544" s="9">
        <v>117.27</v>
      </c>
      <c r="N4544" s="8"/>
      <c r="O4544" s="8"/>
      <c r="P4544" s="8"/>
      <c r="Q4544" s="9">
        <v>15.99</v>
      </c>
      <c r="R4544" s="9">
        <v>320</v>
      </c>
      <c r="S4544" s="8"/>
      <c r="T4544" s="10">
        <v>793.81</v>
      </c>
    </row>
    <row r="4545" spans="1:20" ht="15.75" thickBot="1" x14ac:dyDescent="0.3">
      <c r="A4545" s="4" t="s">
        <v>866</v>
      </c>
      <c r="B4545" s="4" t="s">
        <v>950</v>
      </c>
      <c r="C4545" s="4" t="s">
        <v>951</v>
      </c>
      <c r="D4545" s="4" t="s">
        <v>933</v>
      </c>
      <c r="E4545" s="4" t="s">
        <v>934</v>
      </c>
      <c r="F4545" s="4" t="s">
        <v>130</v>
      </c>
      <c r="G4545" s="4" t="s">
        <v>131</v>
      </c>
      <c r="H4545" s="12"/>
      <c r="I4545" s="12"/>
      <c r="J4545" s="12"/>
      <c r="K4545" s="12"/>
      <c r="L4545" s="12"/>
      <c r="M4545" s="12"/>
      <c r="N4545" s="12"/>
      <c r="O4545" s="12"/>
      <c r="P4545" s="11">
        <v>5.99</v>
      </c>
      <c r="Q4545" s="12"/>
      <c r="R4545" s="12"/>
      <c r="S4545" s="12"/>
      <c r="T4545" s="10">
        <v>5.99</v>
      </c>
    </row>
    <row r="4546" spans="1:20" ht="15.75" thickBot="1" x14ac:dyDescent="0.3">
      <c r="A4546" s="4" t="s">
        <v>866</v>
      </c>
      <c r="B4546" s="4" t="s">
        <v>950</v>
      </c>
      <c r="C4546" s="4" t="s">
        <v>951</v>
      </c>
      <c r="D4546" s="4" t="s">
        <v>933</v>
      </c>
      <c r="E4546" s="4" t="s">
        <v>934</v>
      </c>
      <c r="F4546" s="4" t="s">
        <v>136</v>
      </c>
      <c r="G4546" s="4" t="s">
        <v>137</v>
      </c>
      <c r="H4546" s="8"/>
      <c r="I4546" s="8"/>
      <c r="J4546" s="8"/>
      <c r="K4546" s="8"/>
      <c r="L4546" s="8"/>
      <c r="M4546" s="8"/>
      <c r="N4546" s="8"/>
      <c r="O4546" s="9">
        <v>8</v>
      </c>
      <c r="P4546" s="9">
        <v>10</v>
      </c>
      <c r="Q4546" s="9">
        <v>15</v>
      </c>
      <c r="R4546" s="8"/>
      <c r="S4546" s="9">
        <v>11.5</v>
      </c>
      <c r="T4546" s="10">
        <v>44.5</v>
      </c>
    </row>
    <row r="4547" spans="1:20" ht="15.75" thickBot="1" x14ac:dyDescent="0.3">
      <c r="A4547" s="4" t="s">
        <v>866</v>
      </c>
      <c r="B4547" s="4" t="s">
        <v>950</v>
      </c>
      <c r="C4547" s="4" t="s">
        <v>951</v>
      </c>
      <c r="D4547" s="4" t="s">
        <v>933</v>
      </c>
      <c r="E4547" s="4" t="s">
        <v>934</v>
      </c>
      <c r="F4547" s="4" t="s">
        <v>199</v>
      </c>
      <c r="G4547" s="4" t="s">
        <v>200</v>
      </c>
      <c r="H4547" s="12"/>
      <c r="I4547" s="12"/>
      <c r="J4547" s="12"/>
      <c r="K4547" s="12"/>
      <c r="L4547" s="12"/>
      <c r="M4547" s="12"/>
      <c r="N4547" s="12"/>
      <c r="O4547" s="12"/>
      <c r="P4547" s="12"/>
      <c r="Q4547" s="11">
        <v>26</v>
      </c>
      <c r="R4547" s="12"/>
      <c r="S4547" s="12"/>
      <c r="T4547" s="10">
        <v>26</v>
      </c>
    </row>
    <row r="4548" spans="1:20" ht="15.75" thickBot="1" x14ac:dyDescent="0.3">
      <c r="A4548" s="4" t="s">
        <v>866</v>
      </c>
      <c r="B4548" s="4" t="s">
        <v>950</v>
      </c>
      <c r="C4548" s="4" t="s">
        <v>951</v>
      </c>
      <c r="D4548" s="4" t="s">
        <v>933</v>
      </c>
      <c r="E4548" s="4" t="s">
        <v>934</v>
      </c>
      <c r="F4548" s="4" t="s">
        <v>102</v>
      </c>
      <c r="G4548" s="4" t="s">
        <v>103</v>
      </c>
      <c r="H4548" s="8"/>
      <c r="I4548" s="8"/>
      <c r="J4548" s="8"/>
      <c r="K4548" s="9">
        <v>1394</v>
      </c>
      <c r="L4548" s="9">
        <v>-599</v>
      </c>
      <c r="M4548" s="8"/>
      <c r="N4548" s="8"/>
      <c r="O4548" s="8"/>
      <c r="P4548" s="8"/>
      <c r="Q4548" s="9">
        <v>14000</v>
      </c>
      <c r="R4548" s="8"/>
      <c r="S4548" s="9">
        <v>30000</v>
      </c>
      <c r="T4548" s="10">
        <v>44795</v>
      </c>
    </row>
    <row r="4549" spans="1:20" ht="15.75" thickBot="1" x14ac:dyDescent="0.3">
      <c r="A4549" s="4" t="s">
        <v>866</v>
      </c>
      <c r="B4549" s="4" t="s">
        <v>950</v>
      </c>
      <c r="C4549" s="4" t="s">
        <v>951</v>
      </c>
      <c r="D4549" s="4" t="s">
        <v>933</v>
      </c>
      <c r="E4549" s="4" t="s">
        <v>934</v>
      </c>
      <c r="F4549" s="4" t="s">
        <v>144</v>
      </c>
      <c r="G4549" s="4" t="s">
        <v>145</v>
      </c>
      <c r="H4549" s="11">
        <v>70.650000000000006</v>
      </c>
      <c r="I4549" s="12"/>
      <c r="J4549" s="11">
        <v>39.840000000000003</v>
      </c>
      <c r="K4549" s="11">
        <v>122</v>
      </c>
      <c r="L4549" s="11">
        <v>345.24</v>
      </c>
      <c r="M4549" s="11">
        <v>174.82</v>
      </c>
      <c r="N4549" s="12"/>
      <c r="O4549" s="11">
        <v>79.11</v>
      </c>
      <c r="P4549" s="11">
        <v>241.66</v>
      </c>
      <c r="Q4549" s="11">
        <v>807.59</v>
      </c>
      <c r="R4549" s="11">
        <v>143.69999999999999</v>
      </c>
      <c r="S4549" s="11">
        <v>1771.29</v>
      </c>
      <c r="T4549" s="10">
        <v>3795.9</v>
      </c>
    </row>
    <row r="4550" spans="1:20" ht="15.75" thickBot="1" x14ac:dyDescent="0.3">
      <c r="A4550" s="4" t="s">
        <v>866</v>
      </c>
      <c r="B4550" s="4" t="s">
        <v>950</v>
      </c>
      <c r="C4550" s="4" t="s">
        <v>951</v>
      </c>
      <c r="D4550" s="4" t="s">
        <v>933</v>
      </c>
      <c r="E4550" s="4" t="s">
        <v>934</v>
      </c>
      <c r="F4550" s="4" t="s">
        <v>146</v>
      </c>
      <c r="G4550" s="4" t="s">
        <v>147</v>
      </c>
      <c r="H4550" s="8"/>
      <c r="I4550" s="9">
        <v>1250</v>
      </c>
      <c r="J4550" s="8"/>
      <c r="K4550" s="9">
        <v>631.54999999999995</v>
      </c>
      <c r="L4550" s="9">
        <v>3109.94</v>
      </c>
      <c r="M4550" s="9">
        <v>1882.32</v>
      </c>
      <c r="N4550" s="8"/>
      <c r="O4550" s="8"/>
      <c r="P4550" s="9">
        <v>248.87</v>
      </c>
      <c r="Q4550" s="8"/>
      <c r="R4550" s="8"/>
      <c r="S4550" s="9">
        <v>35</v>
      </c>
      <c r="T4550" s="10">
        <v>7157.68</v>
      </c>
    </row>
    <row r="4551" spans="1:20" ht="15.75" thickBot="1" x14ac:dyDescent="0.3">
      <c r="A4551" s="4" t="s">
        <v>866</v>
      </c>
      <c r="B4551" s="4" t="s">
        <v>950</v>
      </c>
      <c r="C4551" s="4" t="s">
        <v>951</v>
      </c>
      <c r="D4551" s="4" t="s">
        <v>933</v>
      </c>
      <c r="E4551" s="4" t="s">
        <v>934</v>
      </c>
      <c r="F4551" s="4" t="s">
        <v>148</v>
      </c>
      <c r="G4551" s="4" t="s">
        <v>149</v>
      </c>
      <c r="H4551" s="12"/>
      <c r="I4551" s="11">
        <v>269.04000000000002</v>
      </c>
      <c r="J4551" s="11">
        <v>29.8</v>
      </c>
      <c r="K4551" s="11">
        <v>258.39</v>
      </c>
      <c r="L4551" s="12"/>
      <c r="M4551" s="12"/>
      <c r="N4551" s="12"/>
      <c r="O4551" s="12"/>
      <c r="P4551" s="12"/>
      <c r="Q4551" s="12"/>
      <c r="R4551" s="12"/>
      <c r="S4551" s="12"/>
      <c r="T4551" s="10">
        <v>557.23</v>
      </c>
    </row>
    <row r="4552" spans="1:20" ht="15.75" thickBot="1" x14ac:dyDescent="0.3">
      <c r="A4552" s="4" t="s">
        <v>866</v>
      </c>
      <c r="B4552" s="4" t="s">
        <v>950</v>
      </c>
      <c r="C4552" s="4" t="s">
        <v>951</v>
      </c>
      <c r="D4552" s="4" t="s">
        <v>933</v>
      </c>
      <c r="E4552" s="4" t="s">
        <v>934</v>
      </c>
      <c r="F4552" s="4" t="s">
        <v>150</v>
      </c>
      <c r="G4552" s="4" t="s">
        <v>151</v>
      </c>
      <c r="H4552" s="9">
        <v>660</v>
      </c>
      <c r="I4552" s="9">
        <v>110</v>
      </c>
      <c r="J4552" s="9">
        <v>293</v>
      </c>
      <c r="K4552" s="9">
        <v>15</v>
      </c>
      <c r="L4552" s="8"/>
      <c r="M4552" s="8"/>
      <c r="N4552" s="8"/>
      <c r="O4552" s="8"/>
      <c r="P4552" s="9">
        <v>100</v>
      </c>
      <c r="Q4552" s="8"/>
      <c r="R4552" s="8"/>
      <c r="S4552" s="8"/>
      <c r="T4552" s="10">
        <v>1178</v>
      </c>
    </row>
    <row r="4553" spans="1:20" ht="15.75" thickBot="1" x14ac:dyDescent="0.3">
      <c r="A4553" s="4" t="s">
        <v>866</v>
      </c>
      <c r="B4553" s="4" t="s">
        <v>950</v>
      </c>
      <c r="C4553" s="4" t="s">
        <v>951</v>
      </c>
      <c r="D4553" s="4" t="s">
        <v>933</v>
      </c>
      <c r="E4553" s="4" t="s">
        <v>934</v>
      </c>
      <c r="F4553" s="4" t="s">
        <v>152</v>
      </c>
      <c r="G4553" s="4" t="s">
        <v>153</v>
      </c>
      <c r="H4553" s="11">
        <v>25</v>
      </c>
      <c r="I4553" s="12"/>
      <c r="J4553" s="12"/>
      <c r="K4553" s="12"/>
      <c r="L4553" s="12"/>
      <c r="M4553" s="12"/>
      <c r="N4553" s="11">
        <v>134.44999999999999</v>
      </c>
      <c r="O4553" s="12"/>
      <c r="P4553" s="12"/>
      <c r="Q4553" s="12"/>
      <c r="R4553" s="12"/>
      <c r="S4553" s="12"/>
      <c r="T4553" s="10">
        <v>159.44999999999999</v>
      </c>
    </row>
    <row r="4554" spans="1:20" ht="15.75" thickBot="1" x14ac:dyDescent="0.3">
      <c r="A4554" s="4" t="s">
        <v>866</v>
      </c>
      <c r="B4554" s="4" t="s">
        <v>950</v>
      </c>
      <c r="C4554" s="4" t="s">
        <v>951</v>
      </c>
      <c r="D4554" s="4" t="s">
        <v>954</v>
      </c>
      <c r="E4554" s="4" t="s">
        <v>955</v>
      </c>
      <c r="F4554" s="4" t="s">
        <v>118</v>
      </c>
      <c r="G4554" s="4" t="s">
        <v>119</v>
      </c>
      <c r="H4554" s="9">
        <v>395.5</v>
      </c>
      <c r="I4554" s="8"/>
      <c r="J4554" s="8"/>
      <c r="K4554" s="8"/>
      <c r="L4554" s="8"/>
      <c r="M4554" s="8"/>
      <c r="N4554" s="8"/>
      <c r="O4554" s="8"/>
      <c r="P4554" s="8"/>
      <c r="Q4554" s="9">
        <v>-395.5</v>
      </c>
      <c r="R4554" s="8"/>
      <c r="S4554" s="8"/>
      <c r="T4554" s="14">
        <v>0</v>
      </c>
    </row>
    <row r="4555" spans="1:20" ht="15.75" thickBot="1" x14ac:dyDescent="0.3">
      <c r="A4555" s="4" t="s">
        <v>866</v>
      </c>
      <c r="B4555" s="4" t="s">
        <v>950</v>
      </c>
      <c r="C4555" s="4" t="s">
        <v>951</v>
      </c>
      <c r="D4555" s="4" t="s">
        <v>954</v>
      </c>
      <c r="E4555" s="4" t="s">
        <v>955</v>
      </c>
      <c r="F4555" s="4" t="s">
        <v>44</v>
      </c>
      <c r="G4555" s="4" t="s">
        <v>45</v>
      </c>
      <c r="H4555" s="11">
        <v>116.2</v>
      </c>
      <c r="I4555" s="12"/>
      <c r="J4555" s="11">
        <v>72.63</v>
      </c>
      <c r="K4555" s="11">
        <v>116.2</v>
      </c>
      <c r="L4555" s="12"/>
      <c r="M4555" s="12"/>
      <c r="N4555" s="11">
        <v>201.95</v>
      </c>
      <c r="O4555" s="12"/>
      <c r="P4555" s="11">
        <v>91.8</v>
      </c>
      <c r="Q4555" s="11">
        <v>-507.65</v>
      </c>
      <c r="R4555" s="12"/>
      <c r="S4555" s="11">
        <v>101.25</v>
      </c>
      <c r="T4555" s="10">
        <v>192.38</v>
      </c>
    </row>
    <row r="4556" spans="1:20" ht="15.75" thickBot="1" x14ac:dyDescent="0.3">
      <c r="A4556" s="4" t="s">
        <v>866</v>
      </c>
      <c r="B4556" s="4" t="s">
        <v>950</v>
      </c>
      <c r="C4556" s="4" t="s">
        <v>951</v>
      </c>
      <c r="D4556" s="4" t="s">
        <v>954</v>
      </c>
      <c r="E4556" s="4" t="s">
        <v>955</v>
      </c>
      <c r="F4556" s="4" t="s">
        <v>199</v>
      </c>
      <c r="G4556" s="4" t="s">
        <v>200</v>
      </c>
      <c r="H4556" s="9">
        <v>9.65</v>
      </c>
      <c r="I4556" s="9">
        <v>11.4</v>
      </c>
      <c r="J4556" s="9">
        <v>15</v>
      </c>
      <c r="K4556" s="9">
        <v>21.81</v>
      </c>
      <c r="L4556" s="9">
        <v>27.94</v>
      </c>
      <c r="M4556" s="9">
        <v>20</v>
      </c>
      <c r="N4556" s="9">
        <v>26</v>
      </c>
      <c r="O4556" s="9">
        <v>23</v>
      </c>
      <c r="P4556" s="9">
        <v>18</v>
      </c>
      <c r="Q4556" s="8"/>
      <c r="R4556" s="8"/>
      <c r="S4556" s="9">
        <v>19</v>
      </c>
      <c r="T4556" s="10">
        <v>191.8</v>
      </c>
    </row>
    <row r="4557" spans="1:20" ht="15.75" thickBot="1" x14ac:dyDescent="0.3">
      <c r="A4557" s="4" t="s">
        <v>866</v>
      </c>
      <c r="B4557" s="4" t="s">
        <v>950</v>
      </c>
      <c r="C4557" s="4" t="s">
        <v>951</v>
      </c>
      <c r="D4557" s="4" t="s">
        <v>954</v>
      </c>
      <c r="E4557" s="4" t="s">
        <v>955</v>
      </c>
      <c r="F4557" s="4" t="s">
        <v>102</v>
      </c>
      <c r="G4557" s="4" t="s">
        <v>103</v>
      </c>
      <c r="H4557" s="12"/>
      <c r="I4557" s="12"/>
      <c r="J4557" s="11">
        <v>620</v>
      </c>
      <c r="K4557" s="11">
        <v>27500</v>
      </c>
      <c r="L4557" s="11">
        <v>2970</v>
      </c>
      <c r="M4557" s="12"/>
      <c r="N4557" s="12"/>
      <c r="O4557" s="12"/>
      <c r="P4557" s="12"/>
      <c r="Q4557" s="11">
        <v>-31090</v>
      </c>
      <c r="R4557" s="12"/>
      <c r="S4557" s="12"/>
      <c r="T4557" s="14">
        <v>0</v>
      </c>
    </row>
    <row r="4558" spans="1:20" ht="15.75" thickBot="1" x14ac:dyDescent="0.3">
      <c r="A4558" s="4" t="s">
        <v>866</v>
      </c>
      <c r="B4558" s="4" t="s">
        <v>950</v>
      </c>
      <c r="C4558" s="4" t="s">
        <v>951</v>
      </c>
      <c r="D4558" s="4" t="s">
        <v>954</v>
      </c>
      <c r="E4558" s="4" t="s">
        <v>955</v>
      </c>
      <c r="F4558" s="4" t="s">
        <v>357</v>
      </c>
      <c r="G4558" s="4" t="s">
        <v>358</v>
      </c>
      <c r="H4558" s="9">
        <v>5000</v>
      </c>
      <c r="I4558" s="9">
        <v>840.02</v>
      </c>
      <c r="J4558" s="9">
        <v>-5840.02</v>
      </c>
      <c r="K4558" s="8"/>
      <c r="L4558" s="8"/>
      <c r="M4558" s="8"/>
      <c r="N4558" s="8"/>
      <c r="O4558" s="8"/>
      <c r="P4558" s="8"/>
      <c r="Q4558" s="13">
        <v>0</v>
      </c>
      <c r="R4558" s="8"/>
      <c r="S4558" s="9">
        <v>339.33</v>
      </c>
      <c r="T4558" s="10">
        <v>339.33</v>
      </c>
    </row>
    <row r="4559" spans="1:20" ht="15.75" thickBot="1" x14ac:dyDescent="0.3">
      <c r="A4559" s="4" t="s">
        <v>866</v>
      </c>
      <c r="B4559" s="4" t="s">
        <v>950</v>
      </c>
      <c r="C4559" s="4" t="s">
        <v>951</v>
      </c>
      <c r="D4559" s="4" t="s">
        <v>954</v>
      </c>
      <c r="E4559" s="4" t="s">
        <v>955</v>
      </c>
      <c r="F4559" s="4" t="s">
        <v>144</v>
      </c>
      <c r="G4559" s="4" t="s">
        <v>145</v>
      </c>
      <c r="H4559" s="11">
        <v>92.37</v>
      </c>
      <c r="I4559" s="11">
        <v>43.5</v>
      </c>
      <c r="J4559" s="11">
        <v>69.7</v>
      </c>
      <c r="K4559" s="12"/>
      <c r="L4559" s="11">
        <v>262.79000000000002</v>
      </c>
      <c r="M4559" s="11">
        <v>81.94</v>
      </c>
      <c r="N4559" s="11">
        <v>72.58</v>
      </c>
      <c r="O4559" s="12"/>
      <c r="P4559" s="11">
        <v>211.17</v>
      </c>
      <c r="Q4559" s="11">
        <v>-579.38</v>
      </c>
      <c r="R4559" s="12"/>
      <c r="S4559" s="11">
        <v>199.91</v>
      </c>
      <c r="T4559" s="10">
        <v>454.58</v>
      </c>
    </row>
    <row r="4560" spans="1:20" ht="23.25" thickBot="1" x14ac:dyDescent="0.3">
      <c r="A4560" s="4" t="s">
        <v>866</v>
      </c>
      <c r="B4560" s="4" t="s">
        <v>950</v>
      </c>
      <c r="C4560" s="4" t="s">
        <v>951</v>
      </c>
      <c r="D4560" s="4" t="s">
        <v>956</v>
      </c>
      <c r="E4560" s="4" t="s">
        <v>957</v>
      </c>
      <c r="F4560" s="4" t="s">
        <v>118</v>
      </c>
      <c r="G4560" s="4" t="s">
        <v>119</v>
      </c>
      <c r="H4560" s="8"/>
      <c r="I4560" s="9">
        <v>298</v>
      </c>
      <c r="J4560" s="8"/>
      <c r="K4560" s="8"/>
      <c r="L4560" s="8"/>
      <c r="M4560" s="8"/>
      <c r="N4560" s="8"/>
      <c r="O4560" s="8"/>
      <c r="P4560" s="8"/>
      <c r="Q4560" s="9">
        <v>-298</v>
      </c>
      <c r="R4560" s="8"/>
      <c r="S4560" s="8"/>
      <c r="T4560" s="14">
        <v>0</v>
      </c>
    </row>
    <row r="4561" spans="1:20" ht="23.25" thickBot="1" x14ac:dyDescent="0.3">
      <c r="A4561" s="4" t="s">
        <v>866</v>
      </c>
      <c r="B4561" s="4" t="s">
        <v>950</v>
      </c>
      <c r="C4561" s="4" t="s">
        <v>951</v>
      </c>
      <c r="D4561" s="4" t="s">
        <v>956</v>
      </c>
      <c r="E4561" s="4" t="s">
        <v>957</v>
      </c>
      <c r="F4561" s="4" t="s">
        <v>44</v>
      </c>
      <c r="G4561" s="4" t="s">
        <v>45</v>
      </c>
      <c r="H4561" s="12"/>
      <c r="I4561" s="11">
        <v>242.73</v>
      </c>
      <c r="J4561" s="12"/>
      <c r="K4561" s="12"/>
      <c r="L4561" s="12"/>
      <c r="M4561" s="12"/>
      <c r="N4561" s="12"/>
      <c r="O4561" s="12"/>
      <c r="P4561" s="12"/>
      <c r="Q4561" s="11">
        <v>-242.73</v>
      </c>
      <c r="R4561" s="12"/>
      <c r="S4561" s="12"/>
      <c r="T4561" s="14">
        <v>0</v>
      </c>
    </row>
    <row r="4562" spans="1:20" ht="23.25" thickBot="1" x14ac:dyDescent="0.3">
      <c r="A4562" s="4" t="s">
        <v>866</v>
      </c>
      <c r="B4562" s="4" t="s">
        <v>950</v>
      </c>
      <c r="C4562" s="4" t="s">
        <v>951</v>
      </c>
      <c r="D4562" s="4" t="s">
        <v>956</v>
      </c>
      <c r="E4562" s="4" t="s">
        <v>957</v>
      </c>
      <c r="F4562" s="4" t="s">
        <v>715</v>
      </c>
      <c r="G4562" s="4" t="s">
        <v>716</v>
      </c>
      <c r="H4562" s="8"/>
      <c r="I4562" s="9">
        <v>266.32</v>
      </c>
      <c r="J4562" s="8"/>
      <c r="K4562" s="8"/>
      <c r="L4562" s="8"/>
      <c r="M4562" s="8"/>
      <c r="N4562" s="8"/>
      <c r="O4562" s="8"/>
      <c r="P4562" s="8"/>
      <c r="Q4562" s="9">
        <v>-266.32</v>
      </c>
      <c r="R4562" s="8"/>
      <c r="S4562" s="8"/>
      <c r="T4562" s="14">
        <v>0</v>
      </c>
    </row>
    <row r="4563" spans="1:20" ht="23.25" thickBot="1" x14ac:dyDescent="0.3">
      <c r="A4563" s="4" t="s">
        <v>866</v>
      </c>
      <c r="B4563" s="4" t="s">
        <v>950</v>
      </c>
      <c r="C4563" s="4" t="s">
        <v>951</v>
      </c>
      <c r="D4563" s="4" t="s">
        <v>956</v>
      </c>
      <c r="E4563" s="4" t="s">
        <v>957</v>
      </c>
      <c r="F4563" s="4" t="s">
        <v>199</v>
      </c>
      <c r="G4563" s="4" t="s">
        <v>200</v>
      </c>
      <c r="H4563" s="12"/>
      <c r="I4563" s="11">
        <v>44.15</v>
      </c>
      <c r="J4563" s="12"/>
      <c r="K4563" s="12"/>
      <c r="L4563" s="12"/>
      <c r="M4563" s="12"/>
      <c r="N4563" s="12"/>
      <c r="O4563" s="12"/>
      <c r="P4563" s="12"/>
      <c r="Q4563" s="12"/>
      <c r="R4563" s="12"/>
      <c r="S4563" s="12"/>
      <c r="T4563" s="10">
        <v>44.15</v>
      </c>
    </row>
    <row r="4564" spans="1:20" ht="15.75" thickBot="1" x14ac:dyDescent="0.3">
      <c r="A4564" s="4" t="s">
        <v>866</v>
      </c>
      <c r="B4564" s="4" t="s">
        <v>958</v>
      </c>
      <c r="C4564" s="4" t="s">
        <v>959</v>
      </c>
      <c r="D4564" s="4" t="s">
        <v>954</v>
      </c>
      <c r="E4564" s="4" t="s">
        <v>955</v>
      </c>
      <c r="F4564" s="4" t="s">
        <v>118</v>
      </c>
      <c r="G4564" s="4" t="s">
        <v>119</v>
      </c>
      <c r="H4564" s="8"/>
      <c r="I4564" s="8"/>
      <c r="J4564" s="8"/>
      <c r="K4564" s="8"/>
      <c r="L4564" s="8"/>
      <c r="M4564" s="8"/>
      <c r="N4564" s="8"/>
      <c r="O4564" s="8"/>
      <c r="P4564" s="8"/>
      <c r="Q4564" s="9">
        <v>395.5</v>
      </c>
      <c r="R4564" s="8"/>
      <c r="S4564" s="8"/>
      <c r="T4564" s="10">
        <v>395.5</v>
      </c>
    </row>
    <row r="4565" spans="1:20" ht="15.75" thickBot="1" x14ac:dyDescent="0.3">
      <c r="A4565" s="4" t="s">
        <v>866</v>
      </c>
      <c r="B4565" s="4" t="s">
        <v>958</v>
      </c>
      <c r="C4565" s="4" t="s">
        <v>959</v>
      </c>
      <c r="D4565" s="4" t="s">
        <v>954</v>
      </c>
      <c r="E4565" s="4" t="s">
        <v>955</v>
      </c>
      <c r="F4565" s="4" t="s">
        <v>44</v>
      </c>
      <c r="G4565" s="4" t="s">
        <v>45</v>
      </c>
      <c r="H4565" s="12"/>
      <c r="I4565" s="12"/>
      <c r="J4565" s="12"/>
      <c r="K4565" s="12"/>
      <c r="L4565" s="12"/>
      <c r="M4565" s="12"/>
      <c r="N4565" s="12"/>
      <c r="O4565" s="12"/>
      <c r="P4565" s="12"/>
      <c r="Q4565" s="11">
        <v>598.78</v>
      </c>
      <c r="R4565" s="12"/>
      <c r="S4565" s="12"/>
      <c r="T4565" s="10">
        <v>598.78</v>
      </c>
    </row>
    <row r="4566" spans="1:20" ht="15.75" thickBot="1" x14ac:dyDescent="0.3">
      <c r="A4566" s="4" t="s">
        <v>866</v>
      </c>
      <c r="B4566" s="4" t="s">
        <v>958</v>
      </c>
      <c r="C4566" s="4" t="s">
        <v>959</v>
      </c>
      <c r="D4566" s="4" t="s">
        <v>954</v>
      </c>
      <c r="E4566" s="4" t="s">
        <v>955</v>
      </c>
      <c r="F4566" s="4" t="s">
        <v>207</v>
      </c>
      <c r="G4566" s="4" t="s">
        <v>208</v>
      </c>
      <c r="H4566" s="8"/>
      <c r="I4566" s="8"/>
      <c r="J4566" s="8"/>
      <c r="K4566" s="8"/>
      <c r="L4566" s="8"/>
      <c r="M4566" s="9">
        <v>188.18</v>
      </c>
      <c r="N4566" s="8"/>
      <c r="O4566" s="8"/>
      <c r="P4566" s="8"/>
      <c r="Q4566" s="8"/>
      <c r="R4566" s="9">
        <v>50</v>
      </c>
      <c r="S4566" s="8"/>
      <c r="T4566" s="10">
        <v>238.18</v>
      </c>
    </row>
    <row r="4567" spans="1:20" ht="15.75" thickBot="1" x14ac:dyDescent="0.3">
      <c r="A4567" s="4" t="s">
        <v>866</v>
      </c>
      <c r="B4567" s="4" t="s">
        <v>958</v>
      </c>
      <c r="C4567" s="4" t="s">
        <v>959</v>
      </c>
      <c r="D4567" s="4" t="s">
        <v>954</v>
      </c>
      <c r="E4567" s="4" t="s">
        <v>955</v>
      </c>
      <c r="F4567" s="4" t="s">
        <v>98</v>
      </c>
      <c r="G4567" s="4" t="s">
        <v>99</v>
      </c>
      <c r="H4567" s="12"/>
      <c r="I4567" s="12"/>
      <c r="J4567" s="12"/>
      <c r="K4567" s="12"/>
      <c r="L4567" s="12"/>
      <c r="M4567" s="12"/>
      <c r="N4567" s="12"/>
      <c r="O4567" s="12"/>
      <c r="P4567" s="12"/>
      <c r="Q4567" s="11">
        <v>136.47</v>
      </c>
      <c r="R4567" s="12"/>
      <c r="S4567" s="12"/>
      <c r="T4567" s="10">
        <v>136.47</v>
      </c>
    </row>
    <row r="4568" spans="1:20" ht="15.75" thickBot="1" x14ac:dyDescent="0.3">
      <c r="A4568" s="4" t="s">
        <v>866</v>
      </c>
      <c r="B4568" s="4" t="s">
        <v>958</v>
      </c>
      <c r="C4568" s="4" t="s">
        <v>959</v>
      </c>
      <c r="D4568" s="4" t="s">
        <v>954</v>
      </c>
      <c r="E4568" s="4" t="s">
        <v>955</v>
      </c>
      <c r="F4568" s="4" t="s">
        <v>215</v>
      </c>
      <c r="G4568" s="4" t="s">
        <v>216</v>
      </c>
      <c r="H4568" s="8"/>
      <c r="I4568" s="8"/>
      <c r="J4568" s="8"/>
      <c r="K4568" s="8"/>
      <c r="L4568" s="8"/>
      <c r="M4568" s="8"/>
      <c r="N4568" s="9">
        <v>142.05000000000001</v>
      </c>
      <c r="O4568" s="8"/>
      <c r="P4568" s="8"/>
      <c r="Q4568" s="8"/>
      <c r="R4568" s="8"/>
      <c r="S4568" s="9">
        <v>142.35</v>
      </c>
      <c r="T4568" s="10">
        <v>284.39999999999998</v>
      </c>
    </row>
    <row r="4569" spans="1:20" ht="15.75" thickBot="1" x14ac:dyDescent="0.3">
      <c r="A4569" s="4" t="s">
        <v>866</v>
      </c>
      <c r="B4569" s="4" t="s">
        <v>958</v>
      </c>
      <c r="C4569" s="4" t="s">
        <v>959</v>
      </c>
      <c r="D4569" s="4" t="s">
        <v>954</v>
      </c>
      <c r="E4569" s="4" t="s">
        <v>955</v>
      </c>
      <c r="F4569" s="4" t="s">
        <v>130</v>
      </c>
      <c r="G4569" s="4" t="s">
        <v>131</v>
      </c>
      <c r="H4569" s="12"/>
      <c r="I4569" s="12"/>
      <c r="J4569" s="12"/>
      <c r="K4569" s="12"/>
      <c r="L4569" s="12"/>
      <c r="M4569" s="11">
        <v>104.34</v>
      </c>
      <c r="N4569" s="12"/>
      <c r="O4569" s="12"/>
      <c r="P4569" s="12"/>
      <c r="Q4569" s="12"/>
      <c r="R4569" s="12"/>
      <c r="S4569" s="12"/>
      <c r="T4569" s="10">
        <v>104.34</v>
      </c>
    </row>
    <row r="4570" spans="1:20" ht="15.75" thickBot="1" x14ac:dyDescent="0.3">
      <c r="A4570" s="4" t="s">
        <v>866</v>
      </c>
      <c r="B4570" s="4" t="s">
        <v>958</v>
      </c>
      <c r="C4570" s="4" t="s">
        <v>959</v>
      </c>
      <c r="D4570" s="4" t="s">
        <v>954</v>
      </c>
      <c r="E4570" s="4" t="s">
        <v>955</v>
      </c>
      <c r="F4570" s="4" t="s">
        <v>136</v>
      </c>
      <c r="G4570" s="4" t="s">
        <v>137</v>
      </c>
      <c r="H4570" s="8"/>
      <c r="I4570" s="8"/>
      <c r="J4570" s="8"/>
      <c r="K4570" s="8"/>
      <c r="L4570" s="8"/>
      <c r="M4570" s="8"/>
      <c r="N4570" s="8"/>
      <c r="O4570" s="8"/>
      <c r="P4570" s="8"/>
      <c r="Q4570" s="8"/>
      <c r="R4570" s="9">
        <v>69</v>
      </c>
      <c r="S4570" s="8"/>
      <c r="T4570" s="10">
        <v>69</v>
      </c>
    </row>
    <row r="4571" spans="1:20" ht="15.75" thickBot="1" x14ac:dyDescent="0.3">
      <c r="A4571" s="4" t="s">
        <v>866</v>
      </c>
      <c r="B4571" s="4" t="s">
        <v>958</v>
      </c>
      <c r="C4571" s="4" t="s">
        <v>959</v>
      </c>
      <c r="D4571" s="4" t="s">
        <v>954</v>
      </c>
      <c r="E4571" s="4" t="s">
        <v>955</v>
      </c>
      <c r="F4571" s="4" t="s">
        <v>138</v>
      </c>
      <c r="G4571" s="4" t="s">
        <v>139</v>
      </c>
      <c r="H4571" s="12"/>
      <c r="I4571" s="12"/>
      <c r="J4571" s="12"/>
      <c r="K4571" s="12"/>
      <c r="L4571" s="12"/>
      <c r="M4571" s="12"/>
      <c r="N4571" s="12"/>
      <c r="O4571" s="11">
        <v>45</v>
      </c>
      <c r="P4571" s="12"/>
      <c r="Q4571" s="12"/>
      <c r="R4571" s="12"/>
      <c r="S4571" s="12"/>
      <c r="T4571" s="10">
        <v>45</v>
      </c>
    </row>
    <row r="4572" spans="1:20" ht="15.75" thickBot="1" x14ac:dyDescent="0.3">
      <c r="A4572" s="4" t="s">
        <v>866</v>
      </c>
      <c r="B4572" s="4" t="s">
        <v>958</v>
      </c>
      <c r="C4572" s="4" t="s">
        <v>959</v>
      </c>
      <c r="D4572" s="4" t="s">
        <v>954</v>
      </c>
      <c r="E4572" s="4" t="s">
        <v>955</v>
      </c>
      <c r="F4572" s="4" t="s">
        <v>102</v>
      </c>
      <c r="G4572" s="4" t="s">
        <v>103</v>
      </c>
      <c r="H4572" s="8"/>
      <c r="I4572" s="8"/>
      <c r="J4572" s="8"/>
      <c r="K4572" s="8"/>
      <c r="L4572" s="8"/>
      <c r="M4572" s="8"/>
      <c r="N4572" s="8"/>
      <c r="O4572" s="8"/>
      <c r="P4572" s="8"/>
      <c r="Q4572" s="9">
        <v>31090</v>
      </c>
      <c r="R4572" s="9">
        <v>1250</v>
      </c>
      <c r="S4572" s="8"/>
      <c r="T4572" s="10">
        <v>32340</v>
      </c>
    </row>
    <row r="4573" spans="1:20" ht="15.75" thickBot="1" x14ac:dyDescent="0.3">
      <c r="A4573" s="4" t="s">
        <v>866</v>
      </c>
      <c r="B4573" s="4" t="s">
        <v>958</v>
      </c>
      <c r="C4573" s="4" t="s">
        <v>959</v>
      </c>
      <c r="D4573" s="4" t="s">
        <v>954</v>
      </c>
      <c r="E4573" s="4" t="s">
        <v>955</v>
      </c>
      <c r="F4573" s="4" t="s">
        <v>357</v>
      </c>
      <c r="G4573" s="4" t="s">
        <v>358</v>
      </c>
      <c r="H4573" s="12"/>
      <c r="I4573" s="12"/>
      <c r="J4573" s="11">
        <v>5840.02</v>
      </c>
      <c r="K4573" s="12"/>
      <c r="L4573" s="11">
        <v>300</v>
      </c>
      <c r="M4573" s="11">
        <v>196.92</v>
      </c>
      <c r="N4573" s="12"/>
      <c r="O4573" s="12"/>
      <c r="P4573" s="11">
        <v>25000</v>
      </c>
      <c r="Q4573" s="11">
        <v>8419.0499999999993</v>
      </c>
      <c r="R4573" s="11">
        <v>28095.46</v>
      </c>
      <c r="S4573" s="12"/>
      <c r="T4573" s="10">
        <v>67851.45</v>
      </c>
    </row>
    <row r="4574" spans="1:20" ht="15.75" thickBot="1" x14ac:dyDescent="0.3">
      <c r="A4574" s="4" t="s">
        <v>866</v>
      </c>
      <c r="B4574" s="4" t="s">
        <v>958</v>
      </c>
      <c r="C4574" s="4" t="s">
        <v>959</v>
      </c>
      <c r="D4574" s="4" t="s">
        <v>954</v>
      </c>
      <c r="E4574" s="4" t="s">
        <v>955</v>
      </c>
      <c r="F4574" s="4" t="s">
        <v>144</v>
      </c>
      <c r="G4574" s="4" t="s">
        <v>145</v>
      </c>
      <c r="H4574" s="8"/>
      <c r="I4574" s="8"/>
      <c r="J4574" s="8"/>
      <c r="K4574" s="8"/>
      <c r="L4574" s="9">
        <v>52.4</v>
      </c>
      <c r="M4574" s="9">
        <v>120.63</v>
      </c>
      <c r="N4574" s="8"/>
      <c r="O4574" s="9">
        <v>9.99</v>
      </c>
      <c r="P4574" s="8"/>
      <c r="Q4574" s="9">
        <v>579.38</v>
      </c>
      <c r="R4574" s="9">
        <v>1688.36</v>
      </c>
      <c r="S4574" s="8"/>
      <c r="T4574" s="10">
        <v>2450.7600000000002</v>
      </c>
    </row>
    <row r="4575" spans="1:20" ht="15.75" thickBot="1" x14ac:dyDescent="0.3">
      <c r="A4575" s="4" t="s">
        <v>866</v>
      </c>
      <c r="B4575" s="4" t="s">
        <v>958</v>
      </c>
      <c r="C4575" s="4" t="s">
        <v>959</v>
      </c>
      <c r="D4575" s="4" t="s">
        <v>954</v>
      </c>
      <c r="E4575" s="4" t="s">
        <v>955</v>
      </c>
      <c r="F4575" s="4" t="s">
        <v>146</v>
      </c>
      <c r="G4575" s="4" t="s">
        <v>147</v>
      </c>
      <c r="H4575" s="12"/>
      <c r="I4575" s="12"/>
      <c r="J4575" s="12"/>
      <c r="K4575" s="12"/>
      <c r="L4575" s="12"/>
      <c r="M4575" s="12"/>
      <c r="N4575" s="12"/>
      <c r="O4575" s="12"/>
      <c r="P4575" s="12"/>
      <c r="Q4575" s="12"/>
      <c r="R4575" s="11">
        <v>217</v>
      </c>
      <c r="S4575" s="12"/>
      <c r="T4575" s="10">
        <v>217</v>
      </c>
    </row>
    <row r="4576" spans="1:20" ht="15.75" thickBot="1" x14ac:dyDescent="0.3">
      <c r="A4576" s="4" t="s">
        <v>866</v>
      </c>
      <c r="B4576" s="4" t="s">
        <v>958</v>
      </c>
      <c r="C4576" s="4" t="s">
        <v>959</v>
      </c>
      <c r="D4576" s="4" t="s">
        <v>954</v>
      </c>
      <c r="E4576" s="4" t="s">
        <v>955</v>
      </c>
      <c r="F4576" s="4" t="s">
        <v>150</v>
      </c>
      <c r="G4576" s="4" t="s">
        <v>151</v>
      </c>
      <c r="H4576" s="8"/>
      <c r="I4576" s="8"/>
      <c r="J4576" s="8"/>
      <c r="K4576" s="8"/>
      <c r="L4576" s="9">
        <v>125</v>
      </c>
      <c r="M4576" s="8"/>
      <c r="N4576" s="8"/>
      <c r="O4576" s="8"/>
      <c r="P4576" s="8"/>
      <c r="Q4576" s="8"/>
      <c r="R4576" s="8"/>
      <c r="S4576" s="9">
        <v>279.81</v>
      </c>
      <c r="T4576" s="10">
        <v>404.81</v>
      </c>
    </row>
    <row r="4577" spans="1:20" ht="15.75" thickBot="1" x14ac:dyDescent="0.3">
      <c r="A4577" s="4" t="s">
        <v>866</v>
      </c>
      <c r="B4577" s="4" t="s">
        <v>958</v>
      </c>
      <c r="C4577" s="4" t="s">
        <v>959</v>
      </c>
      <c r="D4577" s="4" t="s">
        <v>954</v>
      </c>
      <c r="E4577" s="4" t="s">
        <v>955</v>
      </c>
      <c r="F4577" s="4" t="s">
        <v>152</v>
      </c>
      <c r="G4577" s="4" t="s">
        <v>153</v>
      </c>
      <c r="H4577" s="12"/>
      <c r="I4577" s="12"/>
      <c r="J4577" s="12"/>
      <c r="K4577" s="11">
        <v>74.900000000000006</v>
      </c>
      <c r="L4577" s="12"/>
      <c r="M4577" s="12"/>
      <c r="N4577" s="12"/>
      <c r="O4577" s="12"/>
      <c r="P4577" s="12"/>
      <c r="Q4577" s="12"/>
      <c r="R4577" s="12"/>
      <c r="S4577" s="12"/>
      <c r="T4577" s="10">
        <v>74.900000000000006</v>
      </c>
    </row>
    <row r="4578" spans="1:20" ht="23.25" thickBot="1" x14ac:dyDescent="0.3">
      <c r="A4578" s="4" t="s">
        <v>866</v>
      </c>
      <c r="B4578" s="4" t="s">
        <v>958</v>
      </c>
      <c r="C4578" s="4" t="s">
        <v>959</v>
      </c>
      <c r="D4578" s="4" t="s">
        <v>956</v>
      </c>
      <c r="E4578" s="4" t="s">
        <v>957</v>
      </c>
      <c r="F4578" s="4" t="s">
        <v>118</v>
      </c>
      <c r="G4578" s="4" t="s">
        <v>119</v>
      </c>
      <c r="H4578" s="8"/>
      <c r="I4578" s="8"/>
      <c r="J4578" s="8"/>
      <c r="K4578" s="8"/>
      <c r="L4578" s="8"/>
      <c r="M4578" s="8"/>
      <c r="N4578" s="8"/>
      <c r="O4578" s="8"/>
      <c r="P4578" s="9">
        <v>1050</v>
      </c>
      <c r="Q4578" s="9">
        <v>410.5</v>
      </c>
      <c r="R4578" s="8"/>
      <c r="S4578" s="8"/>
      <c r="T4578" s="10">
        <v>1460.5</v>
      </c>
    </row>
    <row r="4579" spans="1:20" ht="23.25" thickBot="1" x14ac:dyDescent="0.3">
      <c r="A4579" s="4" t="s">
        <v>866</v>
      </c>
      <c r="B4579" s="4" t="s">
        <v>958</v>
      </c>
      <c r="C4579" s="4" t="s">
        <v>959</v>
      </c>
      <c r="D4579" s="4" t="s">
        <v>956</v>
      </c>
      <c r="E4579" s="4" t="s">
        <v>957</v>
      </c>
      <c r="F4579" s="4" t="s">
        <v>44</v>
      </c>
      <c r="G4579" s="4" t="s">
        <v>45</v>
      </c>
      <c r="H4579" s="12"/>
      <c r="I4579" s="12"/>
      <c r="J4579" s="12"/>
      <c r="K4579" s="12"/>
      <c r="L4579" s="12"/>
      <c r="M4579" s="12"/>
      <c r="N4579" s="12"/>
      <c r="O4579" s="12"/>
      <c r="P4579" s="12"/>
      <c r="Q4579" s="11">
        <v>242.73</v>
      </c>
      <c r="R4579" s="12"/>
      <c r="S4579" s="12"/>
      <c r="T4579" s="10">
        <v>242.73</v>
      </c>
    </row>
    <row r="4580" spans="1:20" ht="23.25" thickBot="1" x14ac:dyDescent="0.3">
      <c r="A4580" s="4" t="s">
        <v>866</v>
      </c>
      <c r="B4580" s="4" t="s">
        <v>958</v>
      </c>
      <c r="C4580" s="4" t="s">
        <v>959</v>
      </c>
      <c r="D4580" s="4" t="s">
        <v>956</v>
      </c>
      <c r="E4580" s="4" t="s">
        <v>957</v>
      </c>
      <c r="F4580" s="4" t="s">
        <v>130</v>
      </c>
      <c r="G4580" s="4" t="s">
        <v>131</v>
      </c>
      <c r="H4580" s="8"/>
      <c r="I4580" s="8"/>
      <c r="J4580" s="8"/>
      <c r="K4580" s="8"/>
      <c r="L4580" s="8"/>
      <c r="M4580" s="8"/>
      <c r="N4580" s="8"/>
      <c r="O4580" s="8"/>
      <c r="P4580" s="8"/>
      <c r="Q4580" s="8"/>
      <c r="R4580" s="9">
        <v>81.400000000000006</v>
      </c>
      <c r="S4580" s="8"/>
      <c r="T4580" s="10">
        <v>81.400000000000006</v>
      </c>
    </row>
    <row r="4581" spans="1:20" ht="23.25" thickBot="1" x14ac:dyDescent="0.3">
      <c r="A4581" s="4" t="s">
        <v>866</v>
      </c>
      <c r="B4581" s="4" t="s">
        <v>958</v>
      </c>
      <c r="C4581" s="4" t="s">
        <v>959</v>
      </c>
      <c r="D4581" s="4" t="s">
        <v>956</v>
      </c>
      <c r="E4581" s="4" t="s">
        <v>957</v>
      </c>
      <c r="F4581" s="4" t="s">
        <v>715</v>
      </c>
      <c r="G4581" s="4" t="s">
        <v>716</v>
      </c>
      <c r="H4581" s="12"/>
      <c r="I4581" s="12"/>
      <c r="J4581" s="12"/>
      <c r="K4581" s="12"/>
      <c r="L4581" s="12"/>
      <c r="M4581" s="12"/>
      <c r="N4581" s="12"/>
      <c r="O4581" s="12"/>
      <c r="P4581" s="12"/>
      <c r="Q4581" s="11">
        <v>266.32</v>
      </c>
      <c r="R4581" s="12"/>
      <c r="S4581" s="12"/>
      <c r="T4581" s="10">
        <v>266.32</v>
      </c>
    </row>
    <row r="4582" spans="1:20" ht="23.25" thickBot="1" x14ac:dyDescent="0.3">
      <c r="A4582" s="4" t="s">
        <v>866</v>
      </c>
      <c r="B4582" s="4" t="s">
        <v>958</v>
      </c>
      <c r="C4582" s="4" t="s">
        <v>959</v>
      </c>
      <c r="D4582" s="4" t="s">
        <v>956</v>
      </c>
      <c r="E4582" s="4" t="s">
        <v>957</v>
      </c>
      <c r="F4582" s="4" t="s">
        <v>357</v>
      </c>
      <c r="G4582" s="4" t="s">
        <v>358</v>
      </c>
      <c r="H4582" s="8"/>
      <c r="I4582" s="8"/>
      <c r="J4582" s="8"/>
      <c r="K4582" s="9">
        <v>248.2</v>
      </c>
      <c r="L4582" s="8"/>
      <c r="M4582" s="8"/>
      <c r="N4582" s="8"/>
      <c r="O4582" s="8"/>
      <c r="P4582" s="8"/>
      <c r="Q4582" s="8"/>
      <c r="R4582" s="8"/>
      <c r="S4582" s="8"/>
      <c r="T4582" s="10">
        <v>248.2</v>
      </c>
    </row>
    <row r="4583" spans="1:20" ht="23.25" thickBot="1" x14ac:dyDescent="0.3">
      <c r="A4583" s="4" t="s">
        <v>866</v>
      </c>
      <c r="B4583" s="4" t="s">
        <v>958</v>
      </c>
      <c r="C4583" s="4" t="s">
        <v>959</v>
      </c>
      <c r="D4583" s="4" t="s">
        <v>956</v>
      </c>
      <c r="E4583" s="4" t="s">
        <v>957</v>
      </c>
      <c r="F4583" s="4" t="s">
        <v>144</v>
      </c>
      <c r="G4583" s="4" t="s">
        <v>145</v>
      </c>
      <c r="H4583" s="12"/>
      <c r="I4583" s="12"/>
      <c r="J4583" s="12"/>
      <c r="K4583" s="12"/>
      <c r="L4583" s="11">
        <v>250</v>
      </c>
      <c r="M4583" s="12"/>
      <c r="N4583" s="12"/>
      <c r="O4583" s="12"/>
      <c r="P4583" s="12"/>
      <c r="Q4583" s="12"/>
      <c r="R4583" s="11">
        <v>314</v>
      </c>
      <c r="S4583" s="11">
        <v>1044.19</v>
      </c>
      <c r="T4583" s="10">
        <v>1608.19</v>
      </c>
    </row>
    <row r="4584" spans="1:20" ht="23.25" thickBot="1" x14ac:dyDescent="0.3">
      <c r="A4584" s="4" t="s">
        <v>866</v>
      </c>
      <c r="B4584" s="4" t="s">
        <v>958</v>
      </c>
      <c r="C4584" s="4" t="s">
        <v>959</v>
      </c>
      <c r="D4584" s="4" t="s">
        <v>956</v>
      </c>
      <c r="E4584" s="4" t="s">
        <v>957</v>
      </c>
      <c r="F4584" s="4" t="s">
        <v>152</v>
      </c>
      <c r="G4584" s="4" t="s">
        <v>153</v>
      </c>
      <c r="H4584" s="8"/>
      <c r="I4584" s="8"/>
      <c r="J4584" s="8"/>
      <c r="K4584" s="8"/>
      <c r="L4584" s="8"/>
      <c r="M4584" s="8"/>
      <c r="N4584" s="8"/>
      <c r="O4584" s="8"/>
      <c r="P4584" s="8"/>
      <c r="Q4584" s="8"/>
      <c r="R4584" s="8"/>
      <c r="S4584" s="9">
        <v>320.72000000000003</v>
      </c>
      <c r="T4584" s="10">
        <v>320.72000000000003</v>
      </c>
    </row>
    <row r="4585" spans="1:20" ht="15.75" thickBot="1" x14ac:dyDescent="0.3">
      <c r="A4585" s="4" t="s">
        <v>866</v>
      </c>
      <c r="B4585" s="4" t="s">
        <v>960</v>
      </c>
      <c r="C4585" s="4" t="s">
        <v>961</v>
      </c>
      <c r="D4585" s="4" t="s">
        <v>867</v>
      </c>
      <c r="E4585" s="4" t="s">
        <v>868</v>
      </c>
      <c r="F4585" s="4" t="s">
        <v>180</v>
      </c>
      <c r="G4585" s="4" t="s">
        <v>181</v>
      </c>
      <c r="H4585" s="12"/>
      <c r="I4585" s="12"/>
      <c r="J4585" s="12"/>
      <c r="K4585" s="12"/>
      <c r="L4585" s="12"/>
      <c r="M4585" s="12"/>
      <c r="N4585" s="12"/>
      <c r="O4585" s="12"/>
      <c r="P4585" s="12"/>
      <c r="Q4585" s="12"/>
      <c r="R4585" s="12"/>
      <c r="S4585" s="11">
        <v>86.26</v>
      </c>
      <c r="T4585" s="10">
        <v>86.26</v>
      </c>
    </row>
    <row r="4586" spans="1:20" ht="15.75" thickBot="1" x14ac:dyDescent="0.3">
      <c r="A4586" s="4" t="s">
        <v>866</v>
      </c>
      <c r="B4586" s="4" t="s">
        <v>962</v>
      </c>
      <c r="C4586" s="4" t="s">
        <v>963</v>
      </c>
      <c r="D4586" s="4" t="s">
        <v>867</v>
      </c>
      <c r="E4586" s="4" t="s">
        <v>868</v>
      </c>
      <c r="F4586" s="4" t="s">
        <v>118</v>
      </c>
      <c r="G4586" s="4" t="s">
        <v>119</v>
      </c>
      <c r="H4586" s="8"/>
      <c r="I4586" s="8"/>
      <c r="J4586" s="9">
        <v>5380</v>
      </c>
      <c r="K4586" s="8"/>
      <c r="L4586" s="9">
        <v>100</v>
      </c>
      <c r="M4586" s="8"/>
      <c r="N4586" s="8"/>
      <c r="O4586" s="8"/>
      <c r="P4586" s="8"/>
      <c r="Q4586" s="8"/>
      <c r="R4586" s="8"/>
      <c r="S4586" s="8"/>
      <c r="T4586" s="10">
        <v>5480</v>
      </c>
    </row>
    <row r="4587" spans="1:20" ht="15.75" thickBot="1" x14ac:dyDescent="0.3">
      <c r="A4587" s="4" t="s">
        <v>866</v>
      </c>
      <c r="B4587" s="4" t="s">
        <v>962</v>
      </c>
      <c r="C4587" s="4" t="s">
        <v>963</v>
      </c>
      <c r="D4587" s="4" t="s">
        <v>867</v>
      </c>
      <c r="E4587" s="4" t="s">
        <v>868</v>
      </c>
      <c r="F4587" s="4" t="s">
        <v>361</v>
      </c>
      <c r="G4587" s="4" t="s">
        <v>362</v>
      </c>
      <c r="H4587" s="11">
        <v>34.99</v>
      </c>
      <c r="I4587" s="12"/>
      <c r="J4587" s="12"/>
      <c r="K4587" s="12"/>
      <c r="L4587" s="12"/>
      <c r="M4587" s="12"/>
      <c r="N4587" s="12"/>
      <c r="O4587" s="12"/>
      <c r="P4587" s="12"/>
      <c r="Q4587" s="12"/>
      <c r="R4587" s="11">
        <v>9.99</v>
      </c>
      <c r="S4587" s="12"/>
      <c r="T4587" s="10">
        <v>44.98</v>
      </c>
    </row>
    <row r="4588" spans="1:20" ht="15.75" thickBot="1" x14ac:dyDescent="0.3">
      <c r="A4588" s="4" t="s">
        <v>866</v>
      </c>
      <c r="B4588" s="4" t="s">
        <v>962</v>
      </c>
      <c r="C4588" s="4" t="s">
        <v>963</v>
      </c>
      <c r="D4588" s="4" t="s">
        <v>867</v>
      </c>
      <c r="E4588" s="4" t="s">
        <v>868</v>
      </c>
      <c r="F4588" s="4" t="s">
        <v>128</v>
      </c>
      <c r="G4588" s="4" t="s">
        <v>129</v>
      </c>
      <c r="H4588" s="8"/>
      <c r="I4588" s="8"/>
      <c r="J4588" s="8"/>
      <c r="K4588" s="8"/>
      <c r="L4588" s="8"/>
      <c r="M4588" s="8"/>
      <c r="N4588" s="8"/>
      <c r="O4588" s="8"/>
      <c r="P4588" s="8"/>
      <c r="Q4588" s="8"/>
      <c r="R4588" s="9">
        <v>268.61</v>
      </c>
      <c r="S4588" s="8"/>
      <c r="T4588" s="10">
        <v>268.61</v>
      </c>
    </row>
    <row r="4589" spans="1:20" ht="15.75" thickBot="1" x14ac:dyDescent="0.3">
      <c r="A4589" s="4" t="s">
        <v>866</v>
      </c>
      <c r="B4589" s="4" t="s">
        <v>962</v>
      </c>
      <c r="C4589" s="4" t="s">
        <v>963</v>
      </c>
      <c r="D4589" s="4" t="s">
        <v>867</v>
      </c>
      <c r="E4589" s="4" t="s">
        <v>868</v>
      </c>
      <c r="F4589" s="4" t="s">
        <v>215</v>
      </c>
      <c r="G4589" s="4" t="s">
        <v>216</v>
      </c>
      <c r="H4589" s="12"/>
      <c r="I4589" s="11">
        <v>21.95</v>
      </c>
      <c r="J4589" s="12"/>
      <c r="K4589" s="12"/>
      <c r="L4589" s="11">
        <v>24.84</v>
      </c>
      <c r="M4589" s="12"/>
      <c r="N4589" s="12"/>
      <c r="O4589" s="12"/>
      <c r="P4589" s="12"/>
      <c r="Q4589" s="12"/>
      <c r="R4589" s="12"/>
      <c r="S4589" s="11">
        <v>143.49</v>
      </c>
      <c r="T4589" s="10">
        <v>190.28</v>
      </c>
    </row>
    <row r="4590" spans="1:20" ht="15.75" thickBot="1" x14ac:dyDescent="0.3">
      <c r="A4590" s="4" t="s">
        <v>866</v>
      </c>
      <c r="B4590" s="4" t="s">
        <v>962</v>
      </c>
      <c r="C4590" s="4" t="s">
        <v>963</v>
      </c>
      <c r="D4590" s="4" t="s">
        <v>867</v>
      </c>
      <c r="E4590" s="4" t="s">
        <v>868</v>
      </c>
      <c r="F4590" s="4" t="s">
        <v>144</v>
      </c>
      <c r="G4590" s="4" t="s">
        <v>145</v>
      </c>
      <c r="H4590" s="9">
        <v>22.25</v>
      </c>
      <c r="I4590" s="9">
        <v>100.87</v>
      </c>
      <c r="J4590" s="9">
        <v>34.799999999999997</v>
      </c>
      <c r="K4590" s="8"/>
      <c r="L4590" s="9">
        <v>91.92</v>
      </c>
      <c r="M4590" s="9">
        <v>1359.71</v>
      </c>
      <c r="N4590" s="8"/>
      <c r="O4590" s="9">
        <v>122.17</v>
      </c>
      <c r="P4590" s="9">
        <v>64.7</v>
      </c>
      <c r="Q4590" s="9">
        <v>88.02</v>
      </c>
      <c r="R4590" s="9">
        <v>227.04</v>
      </c>
      <c r="S4590" s="9">
        <v>151.19999999999999</v>
      </c>
      <c r="T4590" s="10">
        <v>2262.6799999999998</v>
      </c>
    </row>
    <row r="4591" spans="1:20" ht="15.75" thickBot="1" x14ac:dyDescent="0.3">
      <c r="A4591" s="4" t="s">
        <v>866</v>
      </c>
      <c r="B4591" s="4" t="s">
        <v>962</v>
      </c>
      <c r="C4591" s="4" t="s">
        <v>963</v>
      </c>
      <c r="D4591" s="4" t="s">
        <v>867</v>
      </c>
      <c r="E4591" s="4" t="s">
        <v>868</v>
      </c>
      <c r="F4591" s="4" t="s">
        <v>146</v>
      </c>
      <c r="G4591" s="4" t="s">
        <v>147</v>
      </c>
      <c r="H4591" s="12"/>
      <c r="I4591" s="12"/>
      <c r="J4591" s="11">
        <v>278.32</v>
      </c>
      <c r="K4591" s="12"/>
      <c r="L4591" s="12"/>
      <c r="M4591" s="12"/>
      <c r="N4591" s="12"/>
      <c r="O4591" s="12"/>
      <c r="P4591" s="12"/>
      <c r="Q4591" s="12"/>
      <c r="R4591" s="11">
        <v>1150.8399999999999</v>
      </c>
      <c r="S4591" s="12"/>
      <c r="T4591" s="10">
        <v>1429.16</v>
      </c>
    </row>
    <row r="4592" spans="1:20" ht="15.75" thickBot="1" x14ac:dyDescent="0.3">
      <c r="A4592" s="4" t="s">
        <v>866</v>
      </c>
      <c r="B4592" s="4" t="s">
        <v>962</v>
      </c>
      <c r="C4592" s="4" t="s">
        <v>963</v>
      </c>
      <c r="D4592" s="4" t="s">
        <v>964</v>
      </c>
      <c r="E4592" s="4" t="s">
        <v>965</v>
      </c>
      <c r="F4592" s="4" t="s">
        <v>146</v>
      </c>
      <c r="G4592" s="4" t="s">
        <v>147</v>
      </c>
      <c r="H4592" s="8"/>
      <c r="I4592" s="8"/>
      <c r="J4592" s="8"/>
      <c r="K4592" s="8"/>
      <c r="L4592" s="8"/>
      <c r="M4592" s="9">
        <v>1795</v>
      </c>
      <c r="N4592" s="8"/>
      <c r="O4592" s="8"/>
      <c r="P4592" s="8"/>
      <c r="Q4592" s="8"/>
      <c r="R4592" s="8"/>
      <c r="S4592" s="8"/>
      <c r="T4592" s="10">
        <v>1795</v>
      </c>
    </row>
    <row r="4593" spans="1:20" ht="15.75" thickBot="1" x14ac:dyDescent="0.3">
      <c r="A4593" s="4" t="s">
        <v>866</v>
      </c>
      <c r="B4593" s="4" t="s">
        <v>962</v>
      </c>
      <c r="C4593" s="4" t="s">
        <v>963</v>
      </c>
      <c r="D4593" s="4" t="s">
        <v>889</v>
      </c>
      <c r="E4593" s="4" t="s">
        <v>890</v>
      </c>
      <c r="F4593" s="4" t="s">
        <v>110</v>
      </c>
      <c r="G4593" s="4" t="s">
        <v>111</v>
      </c>
      <c r="H4593" s="11">
        <v>49380.84</v>
      </c>
      <c r="I4593" s="11">
        <v>48955.13</v>
      </c>
      <c r="J4593" s="11">
        <v>52577.31</v>
      </c>
      <c r="K4593" s="11">
        <v>47412.36</v>
      </c>
      <c r="L4593" s="11">
        <v>50447.05</v>
      </c>
      <c r="M4593" s="11">
        <v>51537.34</v>
      </c>
      <c r="N4593" s="11">
        <v>42808.82</v>
      </c>
      <c r="O4593" s="11">
        <v>52025.18</v>
      </c>
      <c r="P4593" s="11">
        <v>43388.08</v>
      </c>
      <c r="Q4593" s="11">
        <v>48902.2</v>
      </c>
      <c r="R4593" s="11">
        <v>44366.400000000001</v>
      </c>
      <c r="S4593" s="11">
        <v>42657.48</v>
      </c>
      <c r="T4593" s="10">
        <v>574458.18999999994</v>
      </c>
    </row>
    <row r="4594" spans="1:20" ht="15.75" thickBot="1" x14ac:dyDescent="0.3">
      <c r="A4594" s="4" t="s">
        <v>866</v>
      </c>
      <c r="B4594" s="4" t="s">
        <v>962</v>
      </c>
      <c r="C4594" s="4" t="s">
        <v>963</v>
      </c>
      <c r="D4594" s="4" t="s">
        <v>889</v>
      </c>
      <c r="E4594" s="4" t="s">
        <v>890</v>
      </c>
      <c r="F4594" s="4" t="s">
        <v>88</v>
      </c>
      <c r="G4594" s="4" t="s">
        <v>89</v>
      </c>
      <c r="H4594" s="9">
        <v>7080.08</v>
      </c>
      <c r="I4594" s="9">
        <v>7080.09</v>
      </c>
      <c r="J4594" s="9">
        <v>7283.54</v>
      </c>
      <c r="K4594" s="9">
        <v>7283.54</v>
      </c>
      <c r="L4594" s="9">
        <v>7283.56</v>
      </c>
      <c r="M4594" s="9">
        <v>7283.52</v>
      </c>
      <c r="N4594" s="9">
        <v>7283.53</v>
      </c>
      <c r="O4594" s="9">
        <v>7283.55</v>
      </c>
      <c r="P4594" s="9">
        <v>7283.5</v>
      </c>
      <c r="Q4594" s="9">
        <v>7283.54</v>
      </c>
      <c r="R4594" s="9">
        <v>7283.53</v>
      </c>
      <c r="S4594" s="9">
        <v>7283.52</v>
      </c>
      <c r="T4594" s="10">
        <v>86995.5</v>
      </c>
    </row>
    <row r="4595" spans="1:20" ht="15.75" thickBot="1" x14ac:dyDescent="0.3">
      <c r="A4595" s="4" t="s">
        <v>866</v>
      </c>
      <c r="B4595" s="4" t="s">
        <v>962</v>
      </c>
      <c r="C4595" s="4" t="s">
        <v>963</v>
      </c>
      <c r="D4595" s="4" t="s">
        <v>889</v>
      </c>
      <c r="E4595" s="4" t="s">
        <v>890</v>
      </c>
      <c r="F4595" s="4" t="s">
        <v>90</v>
      </c>
      <c r="G4595" s="4" t="s">
        <v>91</v>
      </c>
      <c r="H4595" s="11">
        <v>27505.54</v>
      </c>
      <c r="I4595" s="11">
        <v>27505.54</v>
      </c>
      <c r="J4595" s="11">
        <v>28295.98</v>
      </c>
      <c r="K4595" s="11">
        <v>28295.97</v>
      </c>
      <c r="L4595" s="11">
        <v>28295.99</v>
      </c>
      <c r="M4595" s="11">
        <v>28296</v>
      </c>
      <c r="N4595" s="11">
        <v>28296.01</v>
      </c>
      <c r="O4595" s="11">
        <v>28295.97</v>
      </c>
      <c r="P4595" s="11">
        <v>28295.99</v>
      </c>
      <c r="Q4595" s="11">
        <v>28295.99</v>
      </c>
      <c r="R4595" s="11">
        <v>28295.98</v>
      </c>
      <c r="S4595" s="11">
        <v>28296</v>
      </c>
      <c r="T4595" s="10">
        <v>337970.96</v>
      </c>
    </row>
    <row r="4596" spans="1:20" ht="15.75" thickBot="1" x14ac:dyDescent="0.3">
      <c r="A4596" s="4" t="s">
        <v>866</v>
      </c>
      <c r="B4596" s="4" t="s">
        <v>962</v>
      </c>
      <c r="C4596" s="4" t="s">
        <v>963</v>
      </c>
      <c r="D4596" s="4" t="s">
        <v>889</v>
      </c>
      <c r="E4596" s="4" t="s">
        <v>890</v>
      </c>
      <c r="F4596" s="4" t="s">
        <v>118</v>
      </c>
      <c r="G4596" s="4" t="s">
        <v>119</v>
      </c>
      <c r="H4596" s="8"/>
      <c r="I4596" s="8"/>
      <c r="J4596" s="8"/>
      <c r="K4596" s="8"/>
      <c r="L4596" s="8"/>
      <c r="M4596" s="8"/>
      <c r="N4596" s="8"/>
      <c r="O4596" s="8"/>
      <c r="P4596" s="8"/>
      <c r="Q4596" s="9">
        <v>585.34</v>
      </c>
      <c r="R4596" s="9">
        <v>895</v>
      </c>
      <c r="S4596" s="8"/>
      <c r="T4596" s="10">
        <v>1480.34</v>
      </c>
    </row>
    <row r="4597" spans="1:20" ht="15.75" thickBot="1" x14ac:dyDescent="0.3">
      <c r="A4597" s="4" t="s">
        <v>866</v>
      </c>
      <c r="B4597" s="4" t="s">
        <v>962</v>
      </c>
      <c r="C4597" s="4" t="s">
        <v>963</v>
      </c>
      <c r="D4597" s="4" t="s">
        <v>889</v>
      </c>
      <c r="E4597" s="4" t="s">
        <v>890</v>
      </c>
      <c r="F4597" s="4" t="s">
        <v>120</v>
      </c>
      <c r="G4597" s="4" t="s">
        <v>121</v>
      </c>
      <c r="H4597" s="12"/>
      <c r="I4597" s="12"/>
      <c r="J4597" s="12"/>
      <c r="K4597" s="12"/>
      <c r="L4597" s="12"/>
      <c r="M4597" s="12"/>
      <c r="N4597" s="12"/>
      <c r="O4597" s="12"/>
      <c r="P4597" s="12"/>
      <c r="Q4597" s="12"/>
      <c r="R4597" s="11">
        <v>390.22</v>
      </c>
      <c r="S4597" s="12"/>
      <c r="T4597" s="10">
        <v>390.22</v>
      </c>
    </row>
    <row r="4598" spans="1:20" ht="15.75" thickBot="1" x14ac:dyDescent="0.3">
      <c r="A4598" s="4" t="s">
        <v>866</v>
      </c>
      <c r="B4598" s="4" t="s">
        <v>962</v>
      </c>
      <c r="C4598" s="4" t="s">
        <v>963</v>
      </c>
      <c r="D4598" s="4" t="s">
        <v>889</v>
      </c>
      <c r="E4598" s="4" t="s">
        <v>890</v>
      </c>
      <c r="F4598" s="4" t="s">
        <v>44</v>
      </c>
      <c r="G4598" s="4" t="s">
        <v>45</v>
      </c>
      <c r="H4598" s="8"/>
      <c r="I4598" s="8"/>
      <c r="J4598" s="8"/>
      <c r="K4598" s="8"/>
      <c r="L4598" s="8"/>
      <c r="M4598" s="8"/>
      <c r="N4598" s="8"/>
      <c r="O4598" s="8"/>
      <c r="P4598" s="8"/>
      <c r="Q4598" s="8"/>
      <c r="R4598" s="9">
        <v>13770</v>
      </c>
      <c r="S4598" s="9">
        <v>81</v>
      </c>
      <c r="T4598" s="10">
        <v>13851</v>
      </c>
    </row>
    <row r="4599" spans="1:20" ht="15.75" thickBot="1" x14ac:dyDescent="0.3">
      <c r="A4599" s="4" t="s">
        <v>866</v>
      </c>
      <c r="B4599" s="4" t="s">
        <v>962</v>
      </c>
      <c r="C4599" s="4" t="s">
        <v>963</v>
      </c>
      <c r="D4599" s="4" t="s">
        <v>889</v>
      </c>
      <c r="E4599" s="4" t="s">
        <v>890</v>
      </c>
      <c r="F4599" s="4" t="s">
        <v>130</v>
      </c>
      <c r="G4599" s="4" t="s">
        <v>131</v>
      </c>
      <c r="H4599" s="11">
        <v>167.57</v>
      </c>
      <c r="I4599" s="11">
        <v>3.94</v>
      </c>
      <c r="J4599" s="12"/>
      <c r="K4599" s="12"/>
      <c r="L4599" s="12"/>
      <c r="M4599" s="12"/>
      <c r="N4599" s="12"/>
      <c r="O4599" s="12"/>
      <c r="P4599" s="12"/>
      <c r="Q4599" s="12"/>
      <c r="R4599" s="12"/>
      <c r="S4599" s="12"/>
      <c r="T4599" s="10">
        <v>171.51</v>
      </c>
    </row>
    <row r="4600" spans="1:20" ht="15.75" thickBot="1" x14ac:dyDescent="0.3">
      <c r="A4600" s="4" t="s">
        <v>866</v>
      </c>
      <c r="B4600" s="4" t="s">
        <v>962</v>
      </c>
      <c r="C4600" s="4" t="s">
        <v>963</v>
      </c>
      <c r="D4600" s="4" t="s">
        <v>889</v>
      </c>
      <c r="E4600" s="4" t="s">
        <v>890</v>
      </c>
      <c r="F4600" s="4" t="s">
        <v>136</v>
      </c>
      <c r="G4600" s="4" t="s">
        <v>137</v>
      </c>
      <c r="H4600" s="8"/>
      <c r="I4600" s="8"/>
      <c r="J4600" s="8"/>
      <c r="K4600" s="8"/>
      <c r="L4600" s="8"/>
      <c r="M4600" s="8"/>
      <c r="N4600" s="8"/>
      <c r="O4600" s="8"/>
      <c r="P4600" s="8"/>
      <c r="Q4600" s="8"/>
      <c r="R4600" s="9">
        <v>25</v>
      </c>
      <c r="S4600" s="8"/>
      <c r="T4600" s="10">
        <v>25</v>
      </c>
    </row>
    <row r="4601" spans="1:20" ht="15.75" thickBot="1" x14ac:dyDescent="0.3">
      <c r="A4601" s="4" t="s">
        <v>866</v>
      </c>
      <c r="B4601" s="4" t="s">
        <v>962</v>
      </c>
      <c r="C4601" s="4" t="s">
        <v>963</v>
      </c>
      <c r="D4601" s="4" t="s">
        <v>889</v>
      </c>
      <c r="E4601" s="4" t="s">
        <v>890</v>
      </c>
      <c r="F4601" s="4" t="s">
        <v>199</v>
      </c>
      <c r="G4601" s="4" t="s">
        <v>200</v>
      </c>
      <c r="H4601" s="12"/>
      <c r="I4601" s="12"/>
      <c r="J4601" s="12"/>
      <c r="K4601" s="12"/>
      <c r="L4601" s="12"/>
      <c r="M4601" s="12"/>
      <c r="N4601" s="12"/>
      <c r="O4601" s="12"/>
      <c r="P4601" s="12"/>
      <c r="Q4601" s="12"/>
      <c r="R4601" s="11">
        <v>19</v>
      </c>
      <c r="S4601" s="11">
        <v>19</v>
      </c>
      <c r="T4601" s="10">
        <v>38</v>
      </c>
    </row>
    <row r="4602" spans="1:20" ht="15.75" thickBot="1" x14ac:dyDescent="0.3">
      <c r="A4602" s="4" t="s">
        <v>866</v>
      </c>
      <c r="B4602" s="4" t="s">
        <v>962</v>
      </c>
      <c r="C4602" s="4" t="s">
        <v>963</v>
      </c>
      <c r="D4602" s="4" t="s">
        <v>889</v>
      </c>
      <c r="E4602" s="4" t="s">
        <v>890</v>
      </c>
      <c r="F4602" s="4" t="s">
        <v>340</v>
      </c>
      <c r="G4602" s="4" t="s">
        <v>341</v>
      </c>
      <c r="H4602" s="8"/>
      <c r="I4602" s="8"/>
      <c r="J4602" s="8"/>
      <c r="K4602" s="8"/>
      <c r="L4602" s="8"/>
      <c r="M4602" s="8"/>
      <c r="N4602" s="8"/>
      <c r="O4602" s="8"/>
      <c r="P4602" s="8"/>
      <c r="Q4602" s="8"/>
      <c r="R4602" s="9">
        <v>139.97999999999999</v>
      </c>
      <c r="S4602" s="8"/>
      <c r="T4602" s="10">
        <v>139.97999999999999</v>
      </c>
    </row>
    <row r="4603" spans="1:20" ht="15.75" thickBot="1" x14ac:dyDescent="0.3">
      <c r="A4603" s="4" t="s">
        <v>866</v>
      </c>
      <c r="B4603" s="4" t="s">
        <v>962</v>
      </c>
      <c r="C4603" s="4" t="s">
        <v>963</v>
      </c>
      <c r="D4603" s="4" t="s">
        <v>889</v>
      </c>
      <c r="E4603" s="4" t="s">
        <v>890</v>
      </c>
      <c r="F4603" s="4" t="s">
        <v>144</v>
      </c>
      <c r="G4603" s="4" t="s">
        <v>145</v>
      </c>
      <c r="H4603" s="12"/>
      <c r="I4603" s="11">
        <v>121.06</v>
      </c>
      <c r="J4603" s="12"/>
      <c r="K4603" s="11">
        <v>8.5</v>
      </c>
      <c r="L4603" s="12"/>
      <c r="M4603" s="12"/>
      <c r="N4603" s="12"/>
      <c r="O4603" s="11">
        <v>272.52999999999997</v>
      </c>
      <c r="P4603" s="12"/>
      <c r="Q4603" s="11">
        <v>52.59</v>
      </c>
      <c r="R4603" s="11">
        <v>36.86</v>
      </c>
      <c r="S4603" s="11">
        <v>161.44</v>
      </c>
      <c r="T4603" s="10">
        <v>652.98</v>
      </c>
    </row>
    <row r="4604" spans="1:20" ht="15.75" thickBot="1" x14ac:dyDescent="0.3">
      <c r="A4604" s="4" t="s">
        <v>866</v>
      </c>
      <c r="B4604" s="4" t="s">
        <v>962</v>
      </c>
      <c r="C4604" s="4" t="s">
        <v>963</v>
      </c>
      <c r="D4604" s="4" t="s">
        <v>889</v>
      </c>
      <c r="E4604" s="4" t="s">
        <v>890</v>
      </c>
      <c r="F4604" s="4" t="s">
        <v>217</v>
      </c>
      <c r="G4604" s="4" t="s">
        <v>218</v>
      </c>
      <c r="H4604" s="8"/>
      <c r="I4604" s="9">
        <v>834.84</v>
      </c>
      <c r="J4604" s="8"/>
      <c r="K4604" s="8"/>
      <c r="L4604" s="8"/>
      <c r="M4604" s="8"/>
      <c r="N4604" s="8"/>
      <c r="O4604" s="9">
        <v>1113.28</v>
      </c>
      <c r="P4604" s="8"/>
      <c r="Q4604" s="9">
        <v>656.86</v>
      </c>
      <c r="R4604" s="9">
        <v>164.03</v>
      </c>
      <c r="S4604" s="8"/>
      <c r="T4604" s="10">
        <v>2769.01</v>
      </c>
    </row>
    <row r="4605" spans="1:20" ht="15.75" thickBot="1" x14ac:dyDescent="0.3">
      <c r="A4605" s="4" t="s">
        <v>866</v>
      </c>
      <c r="B4605" s="4" t="s">
        <v>962</v>
      </c>
      <c r="C4605" s="4" t="s">
        <v>963</v>
      </c>
      <c r="D4605" s="4" t="s">
        <v>889</v>
      </c>
      <c r="E4605" s="4" t="s">
        <v>890</v>
      </c>
      <c r="F4605" s="4" t="s">
        <v>146</v>
      </c>
      <c r="G4605" s="4" t="s">
        <v>147</v>
      </c>
      <c r="H4605" s="12"/>
      <c r="I4605" s="11">
        <v>200</v>
      </c>
      <c r="J4605" s="12"/>
      <c r="K4605" s="12"/>
      <c r="L4605" s="12"/>
      <c r="M4605" s="11">
        <v>323.10000000000002</v>
      </c>
      <c r="N4605" s="12"/>
      <c r="O4605" s="12"/>
      <c r="P4605" s="12"/>
      <c r="Q4605" s="11">
        <v>62.8</v>
      </c>
      <c r="R4605" s="12"/>
      <c r="S4605" s="12"/>
      <c r="T4605" s="10">
        <v>585.9</v>
      </c>
    </row>
    <row r="4606" spans="1:20" ht="15.75" thickBot="1" x14ac:dyDescent="0.3">
      <c r="A4606" s="4" t="s">
        <v>866</v>
      </c>
      <c r="B4606" s="4" t="s">
        <v>962</v>
      </c>
      <c r="C4606" s="4" t="s">
        <v>963</v>
      </c>
      <c r="D4606" s="4" t="s">
        <v>889</v>
      </c>
      <c r="E4606" s="4" t="s">
        <v>890</v>
      </c>
      <c r="F4606" s="4" t="s">
        <v>148</v>
      </c>
      <c r="G4606" s="4" t="s">
        <v>149</v>
      </c>
      <c r="H4606" s="8"/>
      <c r="I4606" s="9">
        <v>134</v>
      </c>
      <c r="J4606" s="8"/>
      <c r="K4606" s="8"/>
      <c r="L4606" s="8"/>
      <c r="M4606" s="8"/>
      <c r="N4606" s="8"/>
      <c r="O4606" s="9">
        <v>330.52</v>
      </c>
      <c r="P4606" s="8"/>
      <c r="Q4606" s="8"/>
      <c r="R4606" s="8"/>
      <c r="S4606" s="8"/>
      <c r="T4606" s="10">
        <v>464.52</v>
      </c>
    </row>
    <row r="4607" spans="1:20" ht="15.75" thickBot="1" x14ac:dyDescent="0.3">
      <c r="A4607" s="4" t="s">
        <v>866</v>
      </c>
      <c r="B4607" s="4" t="s">
        <v>962</v>
      </c>
      <c r="C4607" s="4" t="s">
        <v>963</v>
      </c>
      <c r="D4607" s="4" t="s">
        <v>889</v>
      </c>
      <c r="E4607" s="4" t="s">
        <v>890</v>
      </c>
      <c r="F4607" s="4" t="s">
        <v>166</v>
      </c>
      <c r="G4607" s="4" t="s">
        <v>167</v>
      </c>
      <c r="H4607" s="11">
        <v>-9995.52</v>
      </c>
      <c r="I4607" s="11">
        <v>-13691.78</v>
      </c>
      <c r="J4607" s="11">
        <v>-6997.02</v>
      </c>
      <c r="K4607" s="11">
        <v>-5523.89</v>
      </c>
      <c r="L4607" s="11">
        <v>-4504.92</v>
      </c>
      <c r="M4607" s="11">
        <v>-10377.41</v>
      </c>
      <c r="N4607" s="11">
        <v>-15820.85</v>
      </c>
      <c r="O4607" s="11">
        <v>-11956.9</v>
      </c>
      <c r="P4607" s="11">
        <v>-9602.0300000000007</v>
      </c>
      <c r="Q4607" s="11">
        <v>-2896.02</v>
      </c>
      <c r="R4607" s="11">
        <v>-5717.41</v>
      </c>
      <c r="S4607" s="11">
        <v>-4054.88</v>
      </c>
      <c r="T4607" s="10">
        <v>-101138.63</v>
      </c>
    </row>
    <row r="4608" spans="1:20" ht="15.75" thickBot="1" x14ac:dyDescent="0.3">
      <c r="A4608" s="4" t="s">
        <v>866</v>
      </c>
      <c r="B4608" s="4" t="s">
        <v>474</v>
      </c>
      <c r="C4608" s="4" t="s">
        <v>475</v>
      </c>
      <c r="D4608" s="4" t="s">
        <v>867</v>
      </c>
      <c r="E4608" s="4" t="s">
        <v>868</v>
      </c>
      <c r="F4608" s="4" t="s">
        <v>110</v>
      </c>
      <c r="G4608" s="4" t="s">
        <v>111</v>
      </c>
      <c r="H4608" s="9">
        <v>15668.1</v>
      </c>
      <c r="I4608" s="9">
        <v>22906.78</v>
      </c>
      <c r="J4608" s="9">
        <v>22870.9</v>
      </c>
      <c r="K4608" s="9">
        <v>22113.49</v>
      </c>
      <c r="L4608" s="9">
        <v>18527.41</v>
      </c>
      <c r="M4608" s="9">
        <v>7228.66</v>
      </c>
      <c r="N4608" s="9">
        <v>11350.48</v>
      </c>
      <c r="O4608" s="9">
        <v>9025.51</v>
      </c>
      <c r="P4608" s="9">
        <v>12814.13</v>
      </c>
      <c r="Q4608" s="9">
        <v>12777.95</v>
      </c>
      <c r="R4608" s="9">
        <v>10564.35</v>
      </c>
      <c r="S4608" s="9">
        <v>14377.56</v>
      </c>
      <c r="T4608" s="10">
        <v>180225.32</v>
      </c>
    </row>
    <row r="4609" spans="1:20" ht="15.75" thickBot="1" x14ac:dyDescent="0.3">
      <c r="A4609" s="4" t="s">
        <v>866</v>
      </c>
      <c r="B4609" s="4" t="s">
        <v>474</v>
      </c>
      <c r="C4609" s="4" t="s">
        <v>475</v>
      </c>
      <c r="D4609" s="4" t="s">
        <v>867</v>
      </c>
      <c r="E4609" s="4" t="s">
        <v>868</v>
      </c>
      <c r="F4609" s="4" t="s">
        <v>501</v>
      </c>
      <c r="G4609" s="4" t="s">
        <v>502</v>
      </c>
      <c r="H4609" s="11">
        <v>1894.02</v>
      </c>
      <c r="I4609" s="11">
        <v>1816.09</v>
      </c>
      <c r="J4609" s="11">
        <v>1998.09</v>
      </c>
      <c r="K4609" s="11">
        <v>2080.08</v>
      </c>
      <c r="L4609" s="11">
        <v>2041.47</v>
      </c>
      <c r="M4609" s="11">
        <v>1828.53</v>
      </c>
      <c r="N4609" s="11">
        <v>1683.45</v>
      </c>
      <c r="O4609" s="11">
        <v>1993.09</v>
      </c>
      <c r="P4609" s="11">
        <v>1209.3599999999999</v>
      </c>
      <c r="Q4609" s="11">
        <v>2467.1</v>
      </c>
      <c r="R4609" s="11">
        <v>1935</v>
      </c>
      <c r="S4609" s="11">
        <v>677.25</v>
      </c>
      <c r="T4609" s="10">
        <v>21623.53</v>
      </c>
    </row>
    <row r="4610" spans="1:20" ht="15.75" thickBot="1" x14ac:dyDescent="0.3">
      <c r="A4610" s="4" t="s">
        <v>866</v>
      </c>
      <c r="B4610" s="4" t="s">
        <v>474</v>
      </c>
      <c r="C4610" s="4" t="s">
        <v>475</v>
      </c>
      <c r="D4610" s="4" t="s">
        <v>867</v>
      </c>
      <c r="E4610" s="4" t="s">
        <v>868</v>
      </c>
      <c r="F4610" s="4" t="s">
        <v>88</v>
      </c>
      <c r="G4610" s="4" t="s">
        <v>89</v>
      </c>
      <c r="H4610" s="9">
        <v>3565.81</v>
      </c>
      <c r="I4610" s="9">
        <v>3538.93</v>
      </c>
      <c r="J4610" s="9">
        <v>3668.02</v>
      </c>
      <c r="K4610" s="9">
        <v>3654.87</v>
      </c>
      <c r="L4610" s="9">
        <v>3681</v>
      </c>
      <c r="M4610" s="9">
        <v>2228.48</v>
      </c>
      <c r="N4610" s="9">
        <v>2241.5700000000002</v>
      </c>
      <c r="O4610" s="9">
        <v>2254.61</v>
      </c>
      <c r="P4610" s="9">
        <v>2215.4299999999998</v>
      </c>
      <c r="Q4610" s="9">
        <v>2254.4899999999998</v>
      </c>
      <c r="R4610" s="9">
        <v>2241.59</v>
      </c>
      <c r="S4610" s="9">
        <v>2386.9899999999998</v>
      </c>
      <c r="T4610" s="10">
        <v>33931.79</v>
      </c>
    </row>
    <row r="4611" spans="1:20" ht="15.75" thickBot="1" x14ac:dyDescent="0.3">
      <c r="A4611" s="4" t="s">
        <v>866</v>
      </c>
      <c r="B4611" s="4" t="s">
        <v>474</v>
      </c>
      <c r="C4611" s="4" t="s">
        <v>475</v>
      </c>
      <c r="D4611" s="4" t="s">
        <v>867</v>
      </c>
      <c r="E4611" s="4" t="s">
        <v>868</v>
      </c>
      <c r="F4611" s="4" t="s">
        <v>90</v>
      </c>
      <c r="G4611" s="4" t="s">
        <v>91</v>
      </c>
      <c r="H4611" s="11">
        <v>13852.57</v>
      </c>
      <c r="I4611" s="11">
        <v>13749.09</v>
      </c>
      <c r="J4611" s="11">
        <v>14250.01</v>
      </c>
      <c r="K4611" s="11">
        <v>14199.32</v>
      </c>
      <c r="L4611" s="11">
        <v>14300.6</v>
      </c>
      <c r="M4611" s="11">
        <v>8657.76</v>
      </c>
      <c r="N4611" s="11">
        <v>8708.43</v>
      </c>
      <c r="O4611" s="11">
        <v>8759.0400000000009</v>
      </c>
      <c r="P4611" s="11">
        <v>8607.1299999999992</v>
      </c>
      <c r="Q4611" s="11">
        <v>8758.9500000000007</v>
      </c>
      <c r="R4611" s="11">
        <v>8708.4500000000007</v>
      </c>
      <c r="S4611" s="11">
        <v>9273.2099999999991</v>
      </c>
      <c r="T4611" s="10">
        <v>131824.56</v>
      </c>
    </row>
    <row r="4612" spans="1:20" ht="15.75" thickBot="1" x14ac:dyDescent="0.3">
      <c r="A4612" s="4" t="s">
        <v>866</v>
      </c>
      <c r="B4612" s="4" t="s">
        <v>474</v>
      </c>
      <c r="C4612" s="4" t="s">
        <v>475</v>
      </c>
      <c r="D4612" s="4" t="s">
        <v>867</v>
      </c>
      <c r="E4612" s="4" t="s">
        <v>868</v>
      </c>
      <c r="F4612" s="4" t="s">
        <v>118</v>
      </c>
      <c r="G4612" s="4" t="s">
        <v>119</v>
      </c>
      <c r="H4612" s="8"/>
      <c r="I4612" s="8"/>
      <c r="J4612" s="8"/>
      <c r="K4612" s="9">
        <v>1695</v>
      </c>
      <c r="L4612" s="9">
        <v>5667</v>
      </c>
      <c r="M4612" s="9">
        <v>1195</v>
      </c>
      <c r="N4612" s="8"/>
      <c r="O4612" s="8"/>
      <c r="P4612" s="8"/>
      <c r="Q4612" s="8"/>
      <c r="R4612" s="8"/>
      <c r="S4612" s="8"/>
      <c r="T4612" s="10">
        <v>8557</v>
      </c>
    </row>
    <row r="4613" spans="1:20" ht="15.75" thickBot="1" x14ac:dyDescent="0.3">
      <c r="A4613" s="4" t="s">
        <v>866</v>
      </c>
      <c r="B4613" s="4" t="s">
        <v>474</v>
      </c>
      <c r="C4613" s="4" t="s">
        <v>475</v>
      </c>
      <c r="D4613" s="4" t="s">
        <v>867</v>
      </c>
      <c r="E4613" s="4" t="s">
        <v>868</v>
      </c>
      <c r="F4613" s="4" t="s">
        <v>120</v>
      </c>
      <c r="G4613" s="4" t="s">
        <v>121</v>
      </c>
      <c r="H4613" s="12"/>
      <c r="I4613" s="12"/>
      <c r="J4613" s="12"/>
      <c r="K4613" s="12"/>
      <c r="L4613" s="12"/>
      <c r="M4613" s="11">
        <v>17.82</v>
      </c>
      <c r="N4613" s="12"/>
      <c r="O4613" s="12"/>
      <c r="P4613" s="12"/>
      <c r="Q4613" s="12"/>
      <c r="R4613" s="12"/>
      <c r="S4613" s="12"/>
      <c r="T4613" s="10">
        <v>17.82</v>
      </c>
    </row>
    <row r="4614" spans="1:20" ht="15.75" thickBot="1" x14ac:dyDescent="0.3">
      <c r="A4614" s="4" t="s">
        <v>866</v>
      </c>
      <c r="B4614" s="4" t="s">
        <v>474</v>
      </c>
      <c r="C4614" s="4" t="s">
        <v>475</v>
      </c>
      <c r="D4614" s="4" t="s">
        <v>867</v>
      </c>
      <c r="E4614" s="4" t="s">
        <v>868</v>
      </c>
      <c r="F4614" s="4" t="s">
        <v>361</v>
      </c>
      <c r="G4614" s="4" t="s">
        <v>362</v>
      </c>
      <c r="H4614" s="8"/>
      <c r="I4614" s="9">
        <v>49.23</v>
      </c>
      <c r="J4614" s="8"/>
      <c r="K4614" s="8"/>
      <c r="L4614" s="8"/>
      <c r="M4614" s="8"/>
      <c r="N4614" s="8"/>
      <c r="O4614" s="8"/>
      <c r="P4614" s="8"/>
      <c r="Q4614" s="8"/>
      <c r="R4614" s="8"/>
      <c r="S4614" s="8"/>
      <c r="T4614" s="10">
        <v>49.23</v>
      </c>
    </row>
    <row r="4615" spans="1:20" ht="15.75" thickBot="1" x14ac:dyDescent="0.3">
      <c r="A4615" s="4" t="s">
        <v>866</v>
      </c>
      <c r="B4615" s="4" t="s">
        <v>474</v>
      </c>
      <c r="C4615" s="4" t="s">
        <v>475</v>
      </c>
      <c r="D4615" s="4" t="s">
        <v>867</v>
      </c>
      <c r="E4615" s="4" t="s">
        <v>868</v>
      </c>
      <c r="F4615" s="4" t="s">
        <v>122</v>
      </c>
      <c r="G4615" s="4" t="s">
        <v>123</v>
      </c>
      <c r="H4615" s="12"/>
      <c r="I4615" s="11">
        <v>295</v>
      </c>
      <c r="J4615" s="12"/>
      <c r="K4615" s="12"/>
      <c r="L4615" s="12"/>
      <c r="M4615" s="12"/>
      <c r="N4615" s="12"/>
      <c r="O4615" s="12"/>
      <c r="P4615" s="12"/>
      <c r="Q4615" s="12"/>
      <c r="R4615" s="12"/>
      <c r="S4615" s="12"/>
      <c r="T4615" s="10">
        <v>295</v>
      </c>
    </row>
    <row r="4616" spans="1:20" ht="15.75" thickBot="1" x14ac:dyDescent="0.3">
      <c r="A4616" s="4" t="s">
        <v>866</v>
      </c>
      <c r="B4616" s="4" t="s">
        <v>474</v>
      </c>
      <c r="C4616" s="4" t="s">
        <v>475</v>
      </c>
      <c r="D4616" s="4" t="s">
        <v>867</v>
      </c>
      <c r="E4616" s="4" t="s">
        <v>868</v>
      </c>
      <c r="F4616" s="4" t="s">
        <v>44</v>
      </c>
      <c r="G4616" s="4" t="s">
        <v>45</v>
      </c>
      <c r="H4616" s="8"/>
      <c r="I4616" s="8"/>
      <c r="J4616" s="8"/>
      <c r="K4616" s="13">
        <v>0</v>
      </c>
      <c r="L4616" s="8"/>
      <c r="M4616" s="8"/>
      <c r="N4616" s="9">
        <v>15700</v>
      </c>
      <c r="O4616" s="9">
        <v>2220</v>
      </c>
      <c r="P4616" s="9">
        <v>19520</v>
      </c>
      <c r="Q4616" s="9">
        <v>-36000</v>
      </c>
      <c r="R4616" s="9">
        <v>16440</v>
      </c>
      <c r="S4616" s="8"/>
      <c r="T4616" s="10">
        <v>17880</v>
      </c>
    </row>
    <row r="4617" spans="1:20" ht="15.75" thickBot="1" x14ac:dyDescent="0.3">
      <c r="A4617" s="4" t="s">
        <v>866</v>
      </c>
      <c r="B4617" s="4" t="s">
        <v>474</v>
      </c>
      <c r="C4617" s="4" t="s">
        <v>475</v>
      </c>
      <c r="D4617" s="4" t="s">
        <v>867</v>
      </c>
      <c r="E4617" s="4" t="s">
        <v>868</v>
      </c>
      <c r="F4617" s="4" t="s">
        <v>207</v>
      </c>
      <c r="G4617" s="4" t="s">
        <v>208</v>
      </c>
      <c r="H4617" s="12"/>
      <c r="I4617" s="12"/>
      <c r="J4617" s="12"/>
      <c r="K4617" s="11">
        <v>97.9</v>
      </c>
      <c r="L4617" s="12"/>
      <c r="M4617" s="11">
        <v>4.33</v>
      </c>
      <c r="N4617" s="12"/>
      <c r="O4617" s="12"/>
      <c r="P4617" s="12"/>
      <c r="Q4617" s="12"/>
      <c r="R4617" s="12"/>
      <c r="S4617" s="12"/>
      <c r="T4617" s="10">
        <v>102.23</v>
      </c>
    </row>
    <row r="4618" spans="1:20" ht="15.75" thickBot="1" x14ac:dyDescent="0.3">
      <c r="A4618" s="4" t="s">
        <v>866</v>
      </c>
      <c r="B4618" s="4" t="s">
        <v>474</v>
      </c>
      <c r="C4618" s="4" t="s">
        <v>475</v>
      </c>
      <c r="D4618" s="4" t="s">
        <v>867</v>
      </c>
      <c r="E4618" s="4" t="s">
        <v>868</v>
      </c>
      <c r="F4618" s="4" t="s">
        <v>213</v>
      </c>
      <c r="G4618" s="4" t="s">
        <v>214</v>
      </c>
      <c r="H4618" s="8"/>
      <c r="I4618" s="8"/>
      <c r="J4618" s="8"/>
      <c r="K4618" s="8"/>
      <c r="L4618" s="8"/>
      <c r="M4618" s="8"/>
      <c r="N4618" s="8"/>
      <c r="O4618" s="8"/>
      <c r="P4618" s="8"/>
      <c r="Q4618" s="9">
        <v>104.85</v>
      </c>
      <c r="R4618" s="9">
        <v>106.85</v>
      </c>
      <c r="S4618" s="9">
        <v>106.85</v>
      </c>
      <c r="T4618" s="10">
        <v>318.55</v>
      </c>
    </row>
    <row r="4619" spans="1:20" ht="15.75" thickBot="1" x14ac:dyDescent="0.3">
      <c r="A4619" s="4" t="s">
        <v>866</v>
      </c>
      <c r="B4619" s="4" t="s">
        <v>474</v>
      </c>
      <c r="C4619" s="4" t="s">
        <v>475</v>
      </c>
      <c r="D4619" s="4" t="s">
        <v>867</v>
      </c>
      <c r="E4619" s="4" t="s">
        <v>868</v>
      </c>
      <c r="F4619" s="4" t="s">
        <v>71</v>
      </c>
      <c r="G4619" s="4" t="s">
        <v>72</v>
      </c>
      <c r="H4619" s="11">
        <v>29.6</v>
      </c>
      <c r="I4619" s="12"/>
      <c r="J4619" s="12"/>
      <c r="K4619" s="12"/>
      <c r="L4619" s="12"/>
      <c r="M4619" s="12"/>
      <c r="N4619" s="12"/>
      <c r="O4619" s="12"/>
      <c r="P4619" s="12"/>
      <c r="Q4619" s="12"/>
      <c r="R4619" s="12"/>
      <c r="S4619" s="12"/>
      <c r="T4619" s="10">
        <v>29.6</v>
      </c>
    </row>
    <row r="4620" spans="1:20" ht="15.75" thickBot="1" x14ac:dyDescent="0.3">
      <c r="A4620" s="4" t="s">
        <v>866</v>
      </c>
      <c r="B4620" s="4" t="s">
        <v>474</v>
      </c>
      <c r="C4620" s="4" t="s">
        <v>475</v>
      </c>
      <c r="D4620" s="4" t="s">
        <v>867</v>
      </c>
      <c r="E4620" s="4" t="s">
        <v>868</v>
      </c>
      <c r="F4620" s="4" t="s">
        <v>412</v>
      </c>
      <c r="G4620" s="4" t="s">
        <v>413</v>
      </c>
      <c r="H4620" s="8"/>
      <c r="I4620" s="8"/>
      <c r="J4620" s="8"/>
      <c r="K4620" s="8"/>
      <c r="L4620" s="8"/>
      <c r="M4620" s="9">
        <v>276.27</v>
      </c>
      <c r="N4620" s="8"/>
      <c r="O4620" s="8"/>
      <c r="P4620" s="8"/>
      <c r="Q4620" s="9">
        <v>276.27</v>
      </c>
      <c r="R4620" s="8"/>
      <c r="S4620" s="8"/>
      <c r="T4620" s="10">
        <v>552.54</v>
      </c>
    </row>
    <row r="4621" spans="1:20" ht="15.75" thickBot="1" x14ac:dyDescent="0.3">
      <c r="A4621" s="4" t="s">
        <v>866</v>
      </c>
      <c r="B4621" s="4" t="s">
        <v>474</v>
      </c>
      <c r="C4621" s="4" t="s">
        <v>475</v>
      </c>
      <c r="D4621" s="4" t="s">
        <v>867</v>
      </c>
      <c r="E4621" s="4" t="s">
        <v>868</v>
      </c>
      <c r="F4621" s="4" t="s">
        <v>102</v>
      </c>
      <c r="G4621" s="4" t="s">
        <v>103</v>
      </c>
      <c r="H4621" s="11">
        <v>1473.4</v>
      </c>
      <c r="I4621" s="11">
        <v>1446.93</v>
      </c>
      <c r="J4621" s="11">
        <v>1421.98</v>
      </c>
      <c r="K4621" s="11">
        <v>1585.33</v>
      </c>
      <c r="L4621" s="11">
        <v>1436.62</v>
      </c>
      <c r="M4621" s="11">
        <v>1517.24</v>
      </c>
      <c r="N4621" s="11">
        <v>1517.26</v>
      </c>
      <c r="O4621" s="11">
        <v>1492.45</v>
      </c>
      <c r="P4621" s="11">
        <v>1640.87</v>
      </c>
      <c r="Q4621" s="11">
        <v>1487.82</v>
      </c>
      <c r="R4621" s="11">
        <v>1571.54</v>
      </c>
      <c r="S4621" s="11">
        <v>1474.11</v>
      </c>
      <c r="T4621" s="10">
        <v>18065.55</v>
      </c>
    </row>
    <row r="4622" spans="1:20" ht="15.75" thickBot="1" x14ac:dyDescent="0.3">
      <c r="A4622" s="4" t="s">
        <v>866</v>
      </c>
      <c r="B4622" s="4" t="s">
        <v>474</v>
      </c>
      <c r="C4622" s="4" t="s">
        <v>475</v>
      </c>
      <c r="D4622" s="4" t="s">
        <v>867</v>
      </c>
      <c r="E4622" s="4" t="s">
        <v>868</v>
      </c>
      <c r="F4622" s="4" t="s">
        <v>314</v>
      </c>
      <c r="G4622" s="4" t="s">
        <v>315</v>
      </c>
      <c r="H4622" s="8"/>
      <c r="I4622" s="8"/>
      <c r="J4622" s="8"/>
      <c r="K4622" s="8"/>
      <c r="L4622" s="8"/>
      <c r="M4622" s="8"/>
      <c r="N4622" s="8"/>
      <c r="O4622" s="8"/>
      <c r="P4622" s="8"/>
      <c r="Q4622" s="9">
        <v>-6.5</v>
      </c>
      <c r="R4622" s="8"/>
      <c r="S4622" s="8"/>
      <c r="T4622" s="10">
        <v>-6.5</v>
      </c>
    </row>
    <row r="4623" spans="1:20" ht="15.75" thickBot="1" x14ac:dyDescent="0.3">
      <c r="A4623" s="4" t="s">
        <v>866</v>
      </c>
      <c r="B4623" s="4" t="s">
        <v>474</v>
      </c>
      <c r="C4623" s="4" t="s">
        <v>475</v>
      </c>
      <c r="D4623" s="4" t="s">
        <v>867</v>
      </c>
      <c r="E4623" s="4" t="s">
        <v>868</v>
      </c>
      <c r="F4623" s="4" t="s">
        <v>241</v>
      </c>
      <c r="G4623" s="4" t="s">
        <v>242</v>
      </c>
      <c r="H4623" s="12"/>
      <c r="I4623" s="12"/>
      <c r="J4623" s="11">
        <v>20</v>
      </c>
      <c r="K4623" s="12"/>
      <c r="L4623" s="12"/>
      <c r="M4623" s="11">
        <v>730.34</v>
      </c>
      <c r="N4623" s="12"/>
      <c r="O4623" s="12"/>
      <c r="P4623" s="12"/>
      <c r="Q4623" s="12"/>
      <c r="R4623" s="12"/>
      <c r="S4623" s="12"/>
      <c r="T4623" s="10">
        <v>750.34</v>
      </c>
    </row>
    <row r="4624" spans="1:20" ht="15.75" thickBot="1" x14ac:dyDescent="0.3">
      <c r="A4624" s="4" t="s">
        <v>866</v>
      </c>
      <c r="B4624" s="4" t="s">
        <v>474</v>
      </c>
      <c r="C4624" s="4" t="s">
        <v>475</v>
      </c>
      <c r="D4624" s="4" t="s">
        <v>867</v>
      </c>
      <c r="E4624" s="4" t="s">
        <v>868</v>
      </c>
      <c r="F4624" s="4" t="s">
        <v>286</v>
      </c>
      <c r="G4624" s="4" t="s">
        <v>287</v>
      </c>
      <c r="H4624" s="8"/>
      <c r="I4624" s="8"/>
      <c r="J4624" s="8"/>
      <c r="K4624" s="8"/>
      <c r="L4624" s="8"/>
      <c r="M4624" s="8"/>
      <c r="N4624" s="8"/>
      <c r="O4624" s="8"/>
      <c r="P4624" s="9">
        <v>538170.26</v>
      </c>
      <c r="Q4624" s="8"/>
      <c r="R4624" s="8"/>
      <c r="S4624" s="9">
        <v>1512.93</v>
      </c>
      <c r="T4624" s="10">
        <v>539683.18999999994</v>
      </c>
    </row>
    <row r="4625" spans="1:20" ht="15.75" thickBot="1" x14ac:dyDescent="0.3">
      <c r="A4625" s="4" t="s">
        <v>866</v>
      </c>
      <c r="B4625" s="4" t="s">
        <v>474</v>
      </c>
      <c r="C4625" s="4" t="s">
        <v>475</v>
      </c>
      <c r="D4625" s="4" t="s">
        <v>867</v>
      </c>
      <c r="E4625" s="4" t="s">
        <v>868</v>
      </c>
      <c r="F4625" s="4" t="s">
        <v>144</v>
      </c>
      <c r="G4625" s="4" t="s">
        <v>145</v>
      </c>
      <c r="H4625" s="11">
        <v>236.5</v>
      </c>
      <c r="I4625" s="12"/>
      <c r="J4625" s="12"/>
      <c r="K4625" s="11">
        <v>85.5</v>
      </c>
      <c r="L4625" s="11">
        <v>267.35000000000002</v>
      </c>
      <c r="M4625" s="11">
        <v>889.19</v>
      </c>
      <c r="N4625" s="12"/>
      <c r="O4625" s="12"/>
      <c r="P4625" s="11">
        <v>793.77</v>
      </c>
      <c r="Q4625" s="12"/>
      <c r="R4625" s="11">
        <v>55.47</v>
      </c>
      <c r="S4625" s="11">
        <v>250.25</v>
      </c>
      <c r="T4625" s="10">
        <v>2578.0300000000002</v>
      </c>
    </row>
    <row r="4626" spans="1:20" ht="15.75" thickBot="1" x14ac:dyDescent="0.3">
      <c r="A4626" s="4" t="s">
        <v>866</v>
      </c>
      <c r="B4626" s="4" t="s">
        <v>474</v>
      </c>
      <c r="C4626" s="4" t="s">
        <v>475</v>
      </c>
      <c r="D4626" s="4" t="s">
        <v>867</v>
      </c>
      <c r="E4626" s="4" t="s">
        <v>868</v>
      </c>
      <c r="F4626" s="4" t="s">
        <v>217</v>
      </c>
      <c r="G4626" s="4" t="s">
        <v>218</v>
      </c>
      <c r="H4626" s="8"/>
      <c r="I4626" s="8"/>
      <c r="J4626" s="8"/>
      <c r="K4626" s="8"/>
      <c r="L4626" s="8"/>
      <c r="M4626" s="9">
        <v>1488.25</v>
      </c>
      <c r="N4626" s="8"/>
      <c r="O4626" s="8"/>
      <c r="P4626" s="8"/>
      <c r="Q4626" s="8"/>
      <c r="R4626" s="8"/>
      <c r="S4626" s="8"/>
      <c r="T4626" s="10">
        <v>1488.25</v>
      </c>
    </row>
    <row r="4627" spans="1:20" ht="15.75" thickBot="1" x14ac:dyDescent="0.3">
      <c r="A4627" s="4" t="s">
        <v>866</v>
      </c>
      <c r="B4627" s="4" t="s">
        <v>474</v>
      </c>
      <c r="C4627" s="4" t="s">
        <v>475</v>
      </c>
      <c r="D4627" s="4" t="s">
        <v>867</v>
      </c>
      <c r="E4627" s="4" t="s">
        <v>868</v>
      </c>
      <c r="F4627" s="4" t="s">
        <v>146</v>
      </c>
      <c r="G4627" s="4" t="s">
        <v>147</v>
      </c>
      <c r="H4627" s="12"/>
      <c r="I4627" s="12"/>
      <c r="J4627" s="12"/>
      <c r="K4627" s="11">
        <v>429</v>
      </c>
      <c r="L4627" s="12"/>
      <c r="M4627" s="11">
        <v>198.42</v>
      </c>
      <c r="N4627" s="12"/>
      <c r="O4627" s="12"/>
      <c r="P4627" s="12"/>
      <c r="Q4627" s="12"/>
      <c r="R4627" s="12"/>
      <c r="S4627" s="12"/>
      <c r="T4627" s="10">
        <v>627.41999999999996</v>
      </c>
    </row>
    <row r="4628" spans="1:20" ht="15.75" thickBot="1" x14ac:dyDescent="0.3">
      <c r="A4628" s="4" t="s">
        <v>866</v>
      </c>
      <c r="B4628" s="4" t="s">
        <v>474</v>
      </c>
      <c r="C4628" s="4" t="s">
        <v>475</v>
      </c>
      <c r="D4628" s="4" t="s">
        <v>867</v>
      </c>
      <c r="E4628" s="4" t="s">
        <v>868</v>
      </c>
      <c r="F4628" s="4" t="s">
        <v>148</v>
      </c>
      <c r="G4628" s="4" t="s">
        <v>149</v>
      </c>
      <c r="H4628" s="8"/>
      <c r="I4628" s="8"/>
      <c r="J4628" s="8"/>
      <c r="K4628" s="8"/>
      <c r="L4628" s="8"/>
      <c r="M4628" s="8"/>
      <c r="N4628" s="8"/>
      <c r="O4628" s="8"/>
      <c r="P4628" s="8"/>
      <c r="Q4628" s="8"/>
      <c r="R4628" s="9">
        <v>183.14</v>
      </c>
      <c r="S4628" s="8"/>
      <c r="T4628" s="10">
        <v>183.14</v>
      </c>
    </row>
    <row r="4629" spans="1:20" ht="15.75" thickBot="1" x14ac:dyDescent="0.3">
      <c r="A4629" s="4" t="s">
        <v>866</v>
      </c>
      <c r="B4629" s="4" t="s">
        <v>474</v>
      </c>
      <c r="C4629" s="4" t="s">
        <v>475</v>
      </c>
      <c r="D4629" s="4" t="s">
        <v>867</v>
      </c>
      <c r="E4629" s="4" t="s">
        <v>868</v>
      </c>
      <c r="F4629" s="4" t="s">
        <v>150</v>
      </c>
      <c r="G4629" s="4" t="s">
        <v>151</v>
      </c>
      <c r="H4629" s="15">
        <v>0</v>
      </c>
      <c r="I4629" s="12"/>
      <c r="J4629" s="12"/>
      <c r="K4629" s="12"/>
      <c r="L4629" s="12"/>
      <c r="M4629" s="11">
        <v>275</v>
      </c>
      <c r="N4629" s="12"/>
      <c r="O4629" s="12"/>
      <c r="P4629" s="12"/>
      <c r="Q4629" s="12"/>
      <c r="R4629" s="12"/>
      <c r="S4629" s="12"/>
      <c r="T4629" s="10">
        <v>275</v>
      </c>
    </row>
    <row r="4630" spans="1:20" ht="15.75" thickBot="1" x14ac:dyDescent="0.3">
      <c r="A4630" s="4" t="s">
        <v>866</v>
      </c>
      <c r="B4630" s="4" t="s">
        <v>474</v>
      </c>
      <c r="C4630" s="4" t="s">
        <v>475</v>
      </c>
      <c r="D4630" s="4" t="s">
        <v>867</v>
      </c>
      <c r="E4630" s="4" t="s">
        <v>868</v>
      </c>
      <c r="F4630" s="4" t="s">
        <v>152</v>
      </c>
      <c r="G4630" s="4" t="s">
        <v>153</v>
      </c>
      <c r="H4630" s="8"/>
      <c r="I4630" s="8"/>
      <c r="J4630" s="8"/>
      <c r="K4630" s="8"/>
      <c r="L4630" s="8"/>
      <c r="M4630" s="8"/>
      <c r="N4630" s="8"/>
      <c r="O4630" s="8"/>
      <c r="P4630" s="8"/>
      <c r="Q4630" s="8"/>
      <c r="R4630" s="9">
        <v>107.95</v>
      </c>
      <c r="S4630" s="8"/>
      <c r="T4630" s="10">
        <v>107.95</v>
      </c>
    </row>
    <row r="4631" spans="1:20" ht="15.75" thickBot="1" x14ac:dyDescent="0.3">
      <c r="A4631" s="4" t="s">
        <v>866</v>
      </c>
      <c r="B4631" s="4" t="s">
        <v>474</v>
      </c>
      <c r="C4631" s="4" t="s">
        <v>475</v>
      </c>
      <c r="D4631" s="4" t="s">
        <v>867</v>
      </c>
      <c r="E4631" s="4" t="s">
        <v>868</v>
      </c>
      <c r="F4631" s="4" t="s">
        <v>166</v>
      </c>
      <c r="G4631" s="4" t="s">
        <v>167</v>
      </c>
      <c r="H4631" s="12"/>
      <c r="I4631" s="12"/>
      <c r="J4631" s="12"/>
      <c r="K4631" s="12"/>
      <c r="L4631" s="12"/>
      <c r="M4631" s="12"/>
      <c r="N4631" s="12"/>
      <c r="O4631" s="12"/>
      <c r="P4631" s="12"/>
      <c r="Q4631" s="12"/>
      <c r="R4631" s="11">
        <v>-1046.48</v>
      </c>
      <c r="S4631" s="12"/>
      <c r="T4631" s="10">
        <v>-1046.48</v>
      </c>
    </row>
    <row r="4632" spans="1:20" ht="15.75" thickBot="1" x14ac:dyDescent="0.3">
      <c r="A4632" s="4" t="s">
        <v>866</v>
      </c>
      <c r="B4632" s="4" t="s">
        <v>474</v>
      </c>
      <c r="C4632" s="4" t="s">
        <v>475</v>
      </c>
      <c r="D4632" s="4" t="s">
        <v>966</v>
      </c>
      <c r="E4632" s="4" t="s">
        <v>967</v>
      </c>
      <c r="F4632" s="4" t="s">
        <v>314</v>
      </c>
      <c r="G4632" s="4" t="s">
        <v>315</v>
      </c>
      <c r="H4632" s="9">
        <v>27309.69</v>
      </c>
      <c r="I4632" s="9">
        <v>27309.69</v>
      </c>
      <c r="J4632" s="9">
        <v>27309.69</v>
      </c>
      <c r="K4632" s="9">
        <v>27309.69</v>
      </c>
      <c r="L4632" s="9">
        <v>27309.69</v>
      </c>
      <c r="M4632" s="9">
        <v>28017.69</v>
      </c>
      <c r="N4632" s="9">
        <v>27309.69</v>
      </c>
      <c r="O4632" s="9">
        <v>27309.69</v>
      </c>
      <c r="P4632" s="9">
        <v>27309.69</v>
      </c>
      <c r="Q4632" s="9">
        <v>27309.69</v>
      </c>
      <c r="R4632" s="9">
        <v>27309.69</v>
      </c>
      <c r="S4632" s="9">
        <v>27309.68</v>
      </c>
      <c r="T4632" s="10">
        <v>328424.27</v>
      </c>
    </row>
    <row r="4633" spans="1:20" ht="15.75" thickBot="1" x14ac:dyDescent="0.3">
      <c r="A4633" s="4" t="s">
        <v>866</v>
      </c>
      <c r="B4633" s="4" t="s">
        <v>474</v>
      </c>
      <c r="C4633" s="4" t="s">
        <v>475</v>
      </c>
      <c r="D4633" s="4" t="s">
        <v>968</v>
      </c>
      <c r="E4633" s="4" t="s">
        <v>969</v>
      </c>
      <c r="F4633" s="4" t="s">
        <v>314</v>
      </c>
      <c r="G4633" s="4" t="s">
        <v>315</v>
      </c>
      <c r="H4633" s="11">
        <v>1765.64</v>
      </c>
      <c r="I4633" s="11">
        <v>1765.66</v>
      </c>
      <c r="J4633" s="11">
        <v>1820.94</v>
      </c>
      <c r="K4633" s="11">
        <v>1820.94</v>
      </c>
      <c r="L4633" s="11">
        <v>1820.94</v>
      </c>
      <c r="M4633" s="11">
        <v>1820.94</v>
      </c>
      <c r="N4633" s="11">
        <v>1820.94</v>
      </c>
      <c r="O4633" s="11">
        <v>1820.92</v>
      </c>
      <c r="P4633" s="11">
        <v>15518.01</v>
      </c>
      <c r="Q4633" s="11">
        <v>744.75</v>
      </c>
      <c r="R4633" s="11">
        <v>744.75</v>
      </c>
      <c r="S4633" s="11">
        <v>744.75</v>
      </c>
      <c r="T4633" s="10">
        <v>32209.18</v>
      </c>
    </row>
    <row r="4634" spans="1:20" ht="15.75" thickBot="1" x14ac:dyDescent="0.3">
      <c r="A4634" s="4" t="s">
        <v>866</v>
      </c>
      <c r="B4634" s="4" t="s">
        <v>474</v>
      </c>
      <c r="C4634" s="4" t="s">
        <v>475</v>
      </c>
      <c r="D4634" s="4" t="s">
        <v>968</v>
      </c>
      <c r="E4634" s="4" t="s">
        <v>969</v>
      </c>
      <c r="F4634" s="4" t="s">
        <v>241</v>
      </c>
      <c r="G4634" s="4" t="s">
        <v>242</v>
      </c>
      <c r="H4634" s="8"/>
      <c r="I4634" s="8"/>
      <c r="J4634" s="8"/>
      <c r="K4634" s="8"/>
      <c r="L4634" s="8"/>
      <c r="M4634" s="8"/>
      <c r="N4634" s="8"/>
      <c r="O4634" s="8"/>
      <c r="P4634" s="8"/>
      <c r="Q4634" s="8"/>
      <c r="R4634" s="8"/>
      <c r="S4634" s="9">
        <v>378.84</v>
      </c>
      <c r="T4634" s="10">
        <v>378.84</v>
      </c>
    </row>
    <row r="4635" spans="1:20" ht="15.75" thickBot="1" x14ac:dyDescent="0.3">
      <c r="A4635" s="4" t="s">
        <v>866</v>
      </c>
      <c r="B4635" s="4" t="s">
        <v>474</v>
      </c>
      <c r="C4635" s="4" t="s">
        <v>475</v>
      </c>
      <c r="D4635" s="4" t="s">
        <v>881</v>
      </c>
      <c r="E4635" s="4" t="s">
        <v>882</v>
      </c>
      <c r="F4635" s="4" t="s">
        <v>110</v>
      </c>
      <c r="G4635" s="4" t="s">
        <v>111</v>
      </c>
      <c r="H4635" s="11">
        <v>42437.33</v>
      </c>
      <c r="I4635" s="11">
        <v>43516.7</v>
      </c>
      <c r="J4635" s="11">
        <v>43621.34</v>
      </c>
      <c r="K4635" s="11">
        <v>46358.71</v>
      </c>
      <c r="L4635" s="11">
        <v>42251.47</v>
      </c>
      <c r="M4635" s="11">
        <v>44232.18</v>
      </c>
      <c r="N4635" s="11">
        <v>37700.18</v>
      </c>
      <c r="O4635" s="11">
        <v>51470.3</v>
      </c>
      <c r="P4635" s="11">
        <v>45755.64</v>
      </c>
      <c r="Q4635" s="11">
        <v>50993.37</v>
      </c>
      <c r="R4635" s="11">
        <v>48502.2</v>
      </c>
      <c r="S4635" s="11">
        <v>41746.050000000003</v>
      </c>
      <c r="T4635" s="10">
        <v>538585.47</v>
      </c>
    </row>
    <row r="4636" spans="1:20" ht="15.75" thickBot="1" x14ac:dyDescent="0.3">
      <c r="A4636" s="4" t="s">
        <v>866</v>
      </c>
      <c r="B4636" s="4" t="s">
        <v>474</v>
      </c>
      <c r="C4636" s="4" t="s">
        <v>475</v>
      </c>
      <c r="D4636" s="4" t="s">
        <v>881</v>
      </c>
      <c r="E4636" s="4" t="s">
        <v>882</v>
      </c>
      <c r="F4636" s="4" t="s">
        <v>493</v>
      </c>
      <c r="G4636" s="4" t="s">
        <v>494</v>
      </c>
      <c r="H4636" s="9">
        <v>370.98</v>
      </c>
      <c r="I4636" s="9">
        <v>10.92</v>
      </c>
      <c r="J4636" s="9">
        <v>377.49</v>
      </c>
      <c r="K4636" s="9">
        <v>111.85</v>
      </c>
      <c r="L4636" s="9">
        <v>430.6</v>
      </c>
      <c r="M4636" s="9">
        <v>-150.99</v>
      </c>
      <c r="N4636" s="8"/>
      <c r="O4636" s="8"/>
      <c r="P4636" s="8"/>
      <c r="Q4636" s="8"/>
      <c r="R4636" s="8"/>
      <c r="S4636" s="8"/>
      <c r="T4636" s="10">
        <v>1150.8499999999999</v>
      </c>
    </row>
    <row r="4637" spans="1:20" ht="15.75" thickBot="1" x14ac:dyDescent="0.3">
      <c r="A4637" s="4" t="s">
        <v>866</v>
      </c>
      <c r="B4637" s="4" t="s">
        <v>474</v>
      </c>
      <c r="C4637" s="4" t="s">
        <v>475</v>
      </c>
      <c r="D4637" s="4" t="s">
        <v>881</v>
      </c>
      <c r="E4637" s="4" t="s">
        <v>882</v>
      </c>
      <c r="F4637" s="4" t="s">
        <v>88</v>
      </c>
      <c r="G4637" s="4" t="s">
        <v>89</v>
      </c>
      <c r="H4637" s="11">
        <v>6932.67</v>
      </c>
      <c r="I4637" s="11">
        <v>6312.72</v>
      </c>
      <c r="J4637" s="11">
        <v>6325.92</v>
      </c>
      <c r="K4637" s="11">
        <v>6285.74</v>
      </c>
      <c r="L4637" s="11">
        <v>6694.38</v>
      </c>
      <c r="M4637" s="11">
        <v>6213.85</v>
      </c>
      <c r="N4637" s="11">
        <v>6188.09</v>
      </c>
      <c r="O4637" s="11">
        <v>7043.55</v>
      </c>
      <c r="P4637" s="11">
        <v>7169.24</v>
      </c>
      <c r="Q4637" s="11">
        <v>7505.96</v>
      </c>
      <c r="R4637" s="11">
        <v>7550.36</v>
      </c>
      <c r="S4637" s="11">
        <v>7256.75</v>
      </c>
      <c r="T4637" s="10">
        <v>81479.23</v>
      </c>
    </row>
    <row r="4638" spans="1:20" ht="15.75" thickBot="1" x14ac:dyDescent="0.3">
      <c r="A4638" s="4" t="s">
        <v>866</v>
      </c>
      <c r="B4638" s="4" t="s">
        <v>474</v>
      </c>
      <c r="C4638" s="4" t="s">
        <v>475</v>
      </c>
      <c r="D4638" s="4" t="s">
        <v>881</v>
      </c>
      <c r="E4638" s="4" t="s">
        <v>882</v>
      </c>
      <c r="F4638" s="4" t="s">
        <v>90</v>
      </c>
      <c r="G4638" s="4" t="s">
        <v>91</v>
      </c>
      <c r="H4638" s="9">
        <v>26951.62</v>
      </c>
      <c r="I4638" s="9">
        <v>24526.400000000001</v>
      </c>
      <c r="J4638" s="9">
        <v>24637.360000000001</v>
      </c>
      <c r="K4638" s="9">
        <v>24437.63</v>
      </c>
      <c r="L4638" s="9">
        <v>26077.77</v>
      </c>
      <c r="M4638" s="9">
        <v>24115.06</v>
      </c>
      <c r="N4638" s="9">
        <v>24040.080000000002</v>
      </c>
      <c r="O4638" s="9">
        <v>27363.599999999999</v>
      </c>
      <c r="P4638" s="9">
        <v>27851.83</v>
      </c>
      <c r="Q4638" s="9">
        <v>29160.03</v>
      </c>
      <c r="R4638" s="9">
        <v>29332.51</v>
      </c>
      <c r="S4638" s="9">
        <v>28192.01</v>
      </c>
      <c r="T4638" s="10">
        <v>316685.90000000002</v>
      </c>
    </row>
    <row r="4639" spans="1:20" ht="15.75" thickBot="1" x14ac:dyDescent="0.3">
      <c r="A4639" s="4" t="s">
        <v>866</v>
      </c>
      <c r="B4639" s="4" t="s">
        <v>474</v>
      </c>
      <c r="C4639" s="4" t="s">
        <v>475</v>
      </c>
      <c r="D4639" s="4" t="s">
        <v>881</v>
      </c>
      <c r="E4639" s="4" t="s">
        <v>882</v>
      </c>
      <c r="F4639" s="4" t="s">
        <v>120</v>
      </c>
      <c r="G4639" s="4" t="s">
        <v>121</v>
      </c>
      <c r="H4639" s="12"/>
      <c r="I4639" s="12"/>
      <c r="J4639" s="12"/>
      <c r="K4639" s="12"/>
      <c r="L4639" s="12"/>
      <c r="M4639" s="11">
        <v>19.62</v>
      </c>
      <c r="N4639" s="12"/>
      <c r="O4639" s="12"/>
      <c r="P4639" s="11">
        <v>37.61</v>
      </c>
      <c r="Q4639" s="12"/>
      <c r="R4639" s="12"/>
      <c r="S4639" s="12"/>
      <c r="T4639" s="10">
        <v>57.23</v>
      </c>
    </row>
    <row r="4640" spans="1:20" ht="15.75" thickBot="1" x14ac:dyDescent="0.3">
      <c r="A4640" s="4" t="s">
        <v>866</v>
      </c>
      <c r="B4640" s="4" t="s">
        <v>474</v>
      </c>
      <c r="C4640" s="4" t="s">
        <v>475</v>
      </c>
      <c r="D4640" s="4" t="s">
        <v>881</v>
      </c>
      <c r="E4640" s="4" t="s">
        <v>882</v>
      </c>
      <c r="F4640" s="4" t="s">
        <v>71</v>
      </c>
      <c r="G4640" s="4" t="s">
        <v>72</v>
      </c>
      <c r="H4640" s="9">
        <v>271.33999999999997</v>
      </c>
      <c r="I4640" s="9">
        <v>31.17</v>
      </c>
      <c r="J4640" s="9">
        <v>99.79</v>
      </c>
      <c r="K4640" s="9">
        <v>38.85</v>
      </c>
      <c r="L4640" s="9">
        <v>31.4</v>
      </c>
      <c r="M4640" s="9">
        <v>102.32</v>
      </c>
      <c r="N4640" s="9">
        <v>31.47</v>
      </c>
      <c r="O4640" s="8"/>
      <c r="P4640" s="9">
        <v>97.81</v>
      </c>
      <c r="Q4640" s="9">
        <v>52.61</v>
      </c>
      <c r="R4640" s="9">
        <v>31.98</v>
      </c>
      <c r="S4640" s="9">
        <v>107</v>
      </c>
      <c r="T4640" s="10">
        <v>895.74</v>
      </c>
    </row>
    <row r="4641" spans="1:20" ht="15.75" thickBot="1" x14ac:dyDescent="0.3">
      <c r="A4641" s="4" t="s">
        <v>866</v>
      </c>
      <c r="B4641" s="4" t="s">
        <v>474</v>
      </c>
      <c r="C4641" s="4" t="s">
        <v>475</v>
      </c>
      <c r="D4641" s="4" t="s">
        <v>881</v>
      </c>
      <c r="E4641" s="4" t="s">
        <v>882</v>
      </c>
      <c r="F4641" s="4" t="s">
        <v>136</v>
      </c>
      <c r="G4641" s="4" t="s">
        <v>137</v>
      </c>
      <c r="H4641" s="12"/>
      <c r="I4641" s="12"/>
      <c r="J4641" s="12"/>
      <c r="K4641" s="12"/>
      <c r="L4641" s="12"/>
      <c r="M4641" s="11">
        <v>40</v>
      </c>
      <c r="N4641" s="12"/>
      <c r="O4641" s="12"/>
      <c r="P4641" s="12"/>
      <c r="Q4641" s="12"/>
      <c r="R4641" s="11">
        <v>28.4</v>
      </c>
      <c r="S4641" s="12"/>
      <c r="T4641" s="10">
        <v>68.400000000000006</v>
      </c>
    </row>
    <row r="4642" spans="1:20" ht="15.75" thickBot="1" x14ac:dyDescent="0.3">
      <c r="A4642" s="4" t="s">
        <v>866</v>
      </c>
      <c r="B4642" s="4" t="s">
        <v>474</v>
      </c>
      <c r="C4642" s="4" t="s">
        <v>475</v>
      </c>
      <c r="D4642" s="4" t="s">
        <v>881</v>
      </c>
      <c r="E4642" s="4" t="s">
        <v>882</v>
      </c>
      <c r="F4642" s="4" t="s">
        <v>102</v>
      </c>
      <c r="G4642" s="4" t="s">
        <v>103</v>
      </c>
      <c r="H4642" s="8"/>
      <c r="I4642" s="8"/>
      <c r="J4642" s="8"/>
      <c r="K4642" s="8"/>
      <c r="L4642" s="8"/>
      <c r="M4642" s="8"/>
      <c r="N4642" s="8"/>
      <c r="O4642" s="9">
        <v>12315</v>
      </c>
      <c r="P4642" s="8"/>
      <c r="Q4642" s="8"/>
      <c r="R4642" s="8"/>
      <c r="S4642" s="8"/>
      <c r="T4642" s="10">
        <v>12315</v>
      </c>
    </row>
    <row r="4643" spans="1:20" ht="15.75" thickBot="1" x14ac:dyDescent="0.3">
      <c r="A4643" s="4" t="s">
        <v>866</v>
      </c>
      <c r="B4643" s="4" t="s">
        <v>474</v>
      </c>
      <c r="C4643" s="4" t="s">
        <v>475</v>
      </c>
      <c r="D4643" s="4" t="s">
        <v>881</v>
      </c>
      <c r="E4643" s="4" t="s">
        <v>882</v>
      </c>
      <c r="F4643" s="4" t="s">
        <v>314</v>
      </c>
      <c r="G4643" s="4" t="s">
        <v>315</v>
      </c>
      <c r="H4643" s="11">
        <v>43740.71</v>
      </c>
      <c r="I4643" s="11">
        <v>35582.370000000003</v>
      </c>
      <c r="J4643" s="11">
        <v>42125.78</v>
      </c>
      <c r="K4643" s="11">
        <v>24457.62</v>
      </c>
      <c r="L4643" s="11">
        <v>24961.21</v>
      </c>
      <c r="M4643" s="11">
        <v>21884.36</v>
      </c>
      <c r="N4643" s="11">
        <v>29687.69</v>
      </c>
      <c r="O4643" s="11">
        <v>20035.34</v>
      </c>
      <c r="P4643" s="11">
        <v>21529</v>
      </c>
      <c r="Q4643" s="11">
        <v>42589.5</v>
      </c>
      <c r="R4643" s="11">
        <v>49073.81</v>
      </c>
      <c r="S4643" s="11">
        <v>12884.31</v>
      </c>
      <c r="T4643" s="10">
        <v>368551.7</v>
      </c>
    </row>
    <row r="4644" spans="1:20" ht="15.75" thickBot="1" x14ac:dyDescent="0.3">
      <c r="A4644" s="4" t="s">
        <v>866</v>
      </c>
      <c r="B4644" s="4" t="s">
        <v>474</v>
      </c>
      <c r="C4644" s="4" t="s">
        <v>475</v>
      </c>
      <c r="D4644" s="4" t="s">
        <v>881</v>
      </c>
      <c r="E4644" s="4" t="s">
        <v>882</v>
      </c>
      <c r="F4644" s="4" t="s">
        <v>241</v>
      </c>
      <c r="G4644" s="4" t="s">
        <v>242</v>
      </c>
      <c r="H4644" s="9">
        <v>12055.31</v>
      </c>
      <c r="I4644" s="9">
        <v>22906.57</v>
      </c>
      <c r="J4644" s="9">
        <v>45505.93</v>
      </c>
      <c r="K4644" s="9">
        <v>14521.8</v>
      </c>
      <c r="L4644" s="9">
        <v>2369.94</v>
      </c>
      <c r="M4644" s="9">
        <v>32699.72</v>
      </c>
      <c r="N4644" s="9">
        <v>13579.45</v>
      </c>
      <c r="O4644" s="9">
        <v>15993.53</v>
      </c>
      <c r="P4644" s="9">
        <v>17308.439999999999</v>
      </c>
      <c r="Q4644" s="9">
        <v>25407.78</v>
      </c>
      <c r="R4644" s="9">
        <v>19741.07</v>
      </c>
      <c r="S4644" s="9">
        <v>13608.51</v>
      </c>
      <c r="T4644" s="10">
        <v>235698.05</v>
      </c>
    </row>
    <row r="4645" spans="1:20" ht="15.75" thickBot="1" x14ac:dyDescent="0.3">
      <c r="A4645" s="4" t="s">
        <v>866</v>
      </c>
      <c r="B4645" s="4" t="s">
        <v>474</v>
      </c>
      <c r="C4645" s="4" t="s">
        <v>475</v>
      </c>
      <c r="D4645" s="4" t="s">
        <v>881</v>
      </c>
      <c r="E4645" s="4" t="s">
        <v>882</v>
      </c>
      <c r="F4645" s="4" t="s">
        <v>144</v>
      </c>
      <c r="G4645" s="4" t="s">
        <v>145</v>
      </c>
      <c r="H4645" s="12"/>
      <c r="I4645" s="12"/>
      <c r="J4645" s="12"/>
      <c r="K4645" s="12"/>
      <c r="L4645" s="12"/>
      <c r="M4645" s="11">
        <v>128.05000000000001</v>
      </c>
      <c r="N4645" s="12"/>
      <c r="O4645" s="12"/>
      <c r="P4645" s="11">
        <v>272.77</v>
      </c>
      <c r="Q4645" s="11">
        <v>126.97</v>
      </c>
      <c r="R4645" s="12"/>
      <c r="S4645" s="11">
        <v>23.25</v>
      </c>
      <c r="T4645" s="10">
        <v>551.04</v>
      </c>
    </row>
    <row r="4646" spans="1:20" ht="15.75" thickBot="1" x14ac:dyDescent="0.3">
      <c r="A4646" s="4" t="s">
        <v>866</v>
      </c>
      <c r="B4646" s="4" t="s">
        <v>474</v>
      </c>
      <c r="C4646" s="4" t="s">
        <v>475</v>
      </c>
      <c r="D4646" s="4" t="s">
        <v>881</v>
      </c>
      <c r="E4646" s="4" t="s">
        <v>882</v>
      </c>
      <c r="F4646" s="4" t="s">
        <v>217</v>
      </c>
      <c r="G4646" s="4" t="s">
        <v>218</v>
      </c>
      <c r="H4646" s="8"/>
      <c r="I4646" s="8"/>
      <c r="J4646" s="8"/>
      <c r="K4646" s="8"/>
      <c r="L4646" s="8"/>
      <c r="M4646" s="9">
        <v>430.06</v>
      </c>
      <c r="N4646" s="8"/>
      <c r="O4646" s="8"/>
      <c r="P4646" s="8"/>
      <c r="Q4646" s="8"/>
      <c r="R4646" s="8"/>
      <c r="S4646" s="8"/>
      <c r="T4646" s="10">
        <v>430.06</v>
      </c>
    </row>
    <row r="4647" spans="1:20" ht="15.75" thickBot="1" x14ac:dyDescent="0.3">
      <c r="A4647" s="4" t="s">
        <v>866</v>
      </c>
      <c r="B4647" s="4" t="s">
        <v>474</v>
      </c>
      <c r="C4647" s="4" t="s">
        <v>475</v>
      </c>
      <c r="D4647" s="4" t="s">
        <v>881</v>
      </c>
      <c r="E4647" s="4" t="s">
        <v>882</v>
      </c>
      <c r="F4647" s="4" t="s">
        <v>146</v>
      </c>
      <c r="G4647" s="4" t="s">
        <v>147</v>
      </c>
      <c r="H4647" s="12"/>
      <c r="I4647" s="12"/>
      <c r="J4647" s="12"/>
      <c r="K4647" s="11">
        <v>190.37</v>
      </c>
      <c r="L4647" s="12"/>
      <c r="M4647" s="12"/>
      <c r="N4647" s="12"/>
      <c r="O4647" s="12"/>
      <c r="P4647" s="11">
        <v>390.24</v>
      </c>
      <c r="Q4647" s="12"/>
      <c r="R4647" s="12"/>
      <c r="S4647" s="12"/>
      <c r="T4647" s="10">
        <v>580.61</v>
      </c>
    </row>
    <row r="4648" spans="1:20" ht="15.75" thickBot="1" x14ac:dyDescent="0.3">
      <c r="A4648" s="4" t="s">
        <v>866</v>
      </c>
      <c r="B4648" s="4" t="s">
        <v>474</v>
      </c>
      <c r="C4648" s="4" t="s">
        <v>475</v>
      </c>
      <c r="D4648" s="4" t="s">
        <v>881</v>
      </c>
      <c r="E4648" s="4" t="s">
        <v>882</v>
      </c>
      <c r="F4648" s="4" t="s">
        <v>148</v>
      </c>
      <c r="G4648" s="4" t="s">
        <v>149</v>
      </c>
      <c r="H4648" s="8"/>
      <c r="I4648" s="8"/>
      <c r="J4648" s="8"/>
      <c r="K4648" s="8"/>
      <c r="L4648" s="8"/>
      <c r="M4648" s="8"/>
      <c r="N4648" s="8"/>
      <c r="O4648" s="8"/>
      <c r="P4648" s="8"/>
      <c r="Q4648" s="9">
        <v>451.66</v>
      </c>
      <c r="R4648" s="13">
        <v>0</v>
      </c>
      <c r="S4648" s="8"/>
      <c r="T4648" s="10">
        <v>451.66</v>
      </c>
    </row>
    <row r="4649" spans="1:20" ht="15.75" thickBot="1" x14ac:dyDescent="0.3">
      <c r="A4649" s="4" t="s">
        <v>866</v>
      </c>
      <c r="B4649" s="4" t="s">
        <v>474</v>
      </c>
      <c r="C4649" s="4" t="s">
        <v>475</v>
      </c>
      <c r="D4649" s="4" t="s">
        <v>881</v>
      </c>
      <c r="E4649" s="4" t="s">
        <v>882</v>
      </c>
      <c r="F4649" s="4" t="s">
        <v>166</v>
      </c>
      <c r="G4649" s="4" t="s">
        <v>167</v>
      </c>
      <c r="H4649" s="11">
        <v>-3663.6</v>
      </c>
      <c r="I4649" s="11">
        <v>-12078.58</v>
      </c>
      <c r="J4649" s="11">
        <v>-10235.200000000001</v>
      </c>
      <c r="K4649" s="11">
        <v>-8789.94</v>
      </c>
      <c r="L4649" s="11">
        <v>-12183.61</v>
      </c>
      <c r="M4649" s="11">
        <v>-14559.75</v>
      </c>
      <c r="N4649" s="11">
        <v>-10512.44</v>
      </c>
      <c r="O4649" s="11">
        <v>-12651.67</v>
      </c>
      <c r="P4649" s="11">
        <v>-10935.99</v>
      </c>
      <c r="Q4649" s="11">
        <v>-16142.14</v>
      </c>
      <c r="R4649" s="11">
        <v>-18809.099999999999</v>
      </c>
      <c r="S4649" s="11">
        <v>-18590.189999999999</v>
      </c>
      <c r="T4649" s="10">
        <v>-149152.21</v>
      </c>
    </row>
    <row r="4650" spans="1:20" ht="15.75" thickBot="1" x14ac:dyDescent="0.3">
      <c r="A4650" s="4" t="s">
        <v>866</v>
      </c>
      <c r="B4650" s="4" t="s">
        <v>474</v>
      </c>
      <c r="C4650" s="4" t="s">
        <v>475</v>
      </c>
      <c r="D4650" s="4" t="s">
        <v>970</v>
      </c>
      <c r="E4650" s="4" t="s">
        <v>971</v>
      </c>
      <c r="F4650" s="4" t="s">
        <v>110</v>
      </c>
      <c r="G4650" s="4" t="s">
        <v>111</v>
      </c>
      <c r="H4650" s="9">
        <v>6280.91</v>
      </c>
      <c r="I4650" s="9">
        <v>6909</v>
      </c>
      <c r="J4650" s="9">
        <v>6500.76</v>
      </c>
      <c r="K4650" s="9">
        <v>6825.8</v>
      </c>
      <c r="L4650" s="9">
        <v>6527.85</v>
      </c>
      <c r="M4650" s="9">
        <v>7150.84</v>
      </c>
      <c r="N4650" s="9">
        <v>6078.21</v>
      </c>
      <c r="O4650" s="9">
        <v>6453.36</v>
      </c>
      <c r="P4650" s="9">
        <v>6793.3</v>
      </c>
      <c r="Q4650" s="9">
        <v>1950.23</v>
      </c>
      <c r="R4650" s="8"/>
      <c r="S4650" s="8"/>
      <c r="T4650" s="10">
        <v>61470.26</v>
      </c>
    </row>
    <row r="4651" spans="1:20" ht="15.75" thickBot="1" x14ac:dyDescent="0.3">
      <c r="A4651" s="4" t="s">
        <v>866</v>
      </c>
      <c r="B4651" s="4" t="s">
        <v>474</v>
      </c>
      <c r="C4651" s="4" t="s">
        <v>475</v>
      </c>
      <c r="D4651" s="4" t="s">
        <v>970</v>
      </c>
      <c r="E4651" s="4" t="s">
        <v>971</v>
      </c>
      <c r="F4651" s="4" t="s">
        <v>88</v>
      </c>
      <c r="G4651" s="4" t="s">
        <v>89</v>
      </c>
      <c r="H4651" s="11">
        <v>930.64</v>
      </c>
      <c r="I4651" s="11">
        <v>930.64</v>
      </c>
      <c r="J4651" s="11">
        <v>963.22</v>
      </c>
      <c r="K4651" s="11">
        <v>963.22</v>
      </c>
      <c r="L4651" s="11">
        <v>963.21</v>
      </c>
      <c r="M4651" s="11">
        <v>963.22</v>
      </c>
      <c r="N4651" s="11">
        <v>963.22</v>
      </c>
      <c r="O4651" s="11">
        <v>963.21</v>
      </c>
      <c r="P4651" s="11">
        <v>963.22</v>
      </c>
      <c r="Q4651" s="11">
        <v>481.6</v>
      </c>
      <c r="R4651" s="12"/>
      <c r="S4651" s="12"/>
      <c r="T4651" s="10">
        <v>9085.4</v>
      </c>
    </row>
    <row r="4652" spans="1:20" ht="15.75" thickBot="1" x14ac:dyDescent="0.3">
      <c r="A4652" s="4" t="s">
        <v>866</v>
      </c>
      <c r="B4652" s="4" t="s">
        <v>474</v>
      </c>
      <c r="C4652" s="4" t="s">
        <v>475</v>
      </c>
      <c r="D4652" s="4" t="s">
        <v>970</v>
      </c>
      <c r="E4652" s="4" t="s">
        <v>971</v>
      </c>
      <c r="F4652" s="4" t="s">
        <v>90</v>
      </c>
      <c r="G4652" s="4" t="s">
        <v>91</v>
      </c>
      <c r="H4652" s="9">
        <v>3615.48</v>
      </c>
      <c r="I4652" s="9">
        <v>3615.48</v>
      </c>
      <c r="J4652" s="9">
        <v>3742.04</v>
      </c>
      <c r="K4652" s="9">
        <v>3742.04</v>
      </c>
      <c r="L4652" s="9">
        <v>3742.05</v>
      </c>
      <c r="M4652" s="9">
        <v>3742.04</v>
      </c>
      <c r="N4652" s="9">
        <v>3742.03</v>
      </c>
      <c r="O4652" s="9">
        <v>3742.04</v>
      </c>
      <c r="P4652" s="9">
        <v>3742.04</v>
      </c>
      <c r="Q4652" s="9">
        <v>1871.01</v>
      </c>
      <c r="R4652" s="8"/>
      <c r="S4652" s="8"/>
      <c r="T4652" s="10">
        <v>35296.25</v>
      </c>
    </row>
    <row r="4653" spans="1:20" ht="15.75" thickBot="1" x14ac:dyDescent="0.3">
      <c r="A4653" s="4" t="s">
        <v>866</v>
      </c>
      <c r="B4653" s="4" t="s">
        <v>474</v>
      </c>
      <c r="C4653" s="4" t="s">
        <v>475</v>
      </c>
      <c r="D4653" s="4" t="s">
        <v>970</v>
      </c>
      <c r="E4653" s="4" t="s">
        <v>971</v>
      </c>
      <c r="F4653" s="4" t="s">
        <v>166</v>
      </c>
      <c r="G4653" s="4" t="s">
        <v>167</v>
      </c>
      <c r="H4653" s="11">
        <v>-14068</v>
      </c>
      <c r="I4653" s="11">
        <v>-11254.4</v>
      </c>
      <c r="J4653" s="11">
        <v>-11547.2</v>
      </c>
      <c r="K4653" s="11">
        <v>-10969.84</v>
      </c>
      <c r="L4653" s="11">
        <v>-12701.92</v>
      </c>
      <c r="M4653" s="11">
        <v>-12124.56</v>
      </c>
      <c r="N4653" s="11">
        <v>-9815.1200000000008</v>
      </c>
      <c r="O4653" s="11">
        <v>-10969.84</v>
      </c>
      <c r="P4653" s="11">
        <v>-10969.84</v>
      </c>
      <c r="Q4653" s="11">
        <v>-2886.8</v>
      </c>
      <c r="R4653" s="12"/>
      <c r="S4653" s="12"/>
      <c r="T4653" s="10">
        <v>-107307.52</v>
      </c>
    </row>
    <row r="4654" spans="1:20" ht="15.75" thickBot="1" x14ac:dyDescent="0.3">
      <c r="A4654" s="4" t="s">
        <v>866</v>
      </c>
      <c r="B4654" s="4" t="s">
        <v>474</v>
      </c>
      <c r="C4654" s="4" t="s">
        <v>475</v>
      </c>
      <c r="D4654" s="4" t="s">
        <v>883</v>
      </c>
      <c r="E4654" s="4" t="s">
        <v>884</v>
      </c>
      <c r="F4654" s="4" t="s">
        <v>118</v>
      </c>
      <c r="G4654" s="4" t="s">
        <v>119</v>
      </c>
      <c r="H4654" s="8"/>
      <c r="I4654" s="9">
        <v>10577</v>
      </c>
      <c r="J4654" s="8"/>
      <c r="K4654" s="8"/>
      <c r="L4654" s="8"/>
      <c r="M4654" s="8"/>
      <c r="N4654" s="8"/>
      <c r="O4654" s="8"/>
      <c r="P4654" s="8"/>
      <c r="Q4654" s="8"/>
      <c r="R4654" s="8"/>
      <c r="S4654" s="8"/>
      <c r="T4654" s="10">
        <v>10577</v>
      </c>
    </row>
    <row r="4655" spans="1:20" ht="15.75" thickBot="1" x14ac:dyDescent="0.3">
      <c r="A4655" s="4" t="s">
        <v>866</v>
      </c>
      <c r="B4655" s="4" t="s">
        <v>474</v>
      </c>
      <c r="C4655" s="4" t="s">
        <v>475</v>
      </c>
      <c r="D4655" s="4" t="s">
        <v>883</v>
      </c>
      <c r="E4655" s="4" t="s">
        <v>884</v>
      </c>
      <c r="F4655" s="4" t="s">
        <v>120</v>
      </c>
      <c r="G4655" s="4" t="s">
        <v>121</v>
      </c>
      <c r="H4655" s="12"/>
      <c r="I4655" s="12"/>
      <c r="J4655" s="11">
        <v>118.81</v>
      </c>
      <c r="K4655" s="12"/>
      <c r="L4655" s="12"/>
      <c r="M4655" s="12"/>
      <c r="N4655" s="12"/>
      <c r="O4655" s="12"/>
      <c r="P4655" s="12"/>
      <c r="Q4655" s="12"/>
      <c r="R4655" s="12"/>
      <c r="S4655" s="11">
        <v>237.4</v>
      </c>
      <c r="T4655" s="10">
        <v>356.21</v>
      </c>
    </row>
    <row r="4656" spans="1:20" ht="15.75" thickBot="1" x14ac:dyDescent="0.3">
      <c r="A4656" s="4" t="s">
        <v>866</v>
      </c>
      <c r="B4656" s="4" t="s">
        <v>474</v>
      </c>
      <c r="C4656" s="4" t="s">
        <v>475</v>
      </c>
      <c r="D4656" s="4" t="s">
        <v>883</v>
      </c>
      <c r="E4656" s="4" t="s">
        <v>884</v>
      </c>
      <c r="F4656" s="4" t="s">
        <v>102</v>
      </c>
      <c r="G4656" s="4" t="s">
        <v>103</v>
      </c>
      <c r="H4656" s="8"/>
      <c r="I4656" s="8"/>
      <c r="J4656" s="8"/>
      <c r="K4656" s="8"/>
      <c r="L4656" s="8"/>
      <c r="M4656" s="8"/>
      <c r="N4656" s="8"/>
      <c r="O4656" s="8"/>
      <c r="P4656" s="13">
        <v>0</v>
      </c>
      <c r="Q4656" s="8"/>
      <c r="R4656" s="8"/>
      <c r="S4656" s="8"/>
      <c r="T4656" s="14">
        <v>0</v>
      </c>
    </row>
    <row r="4657" spans="1:20" ht="15.75" thickBot="1" x14ac:dyDescent="0.3">
      <c r="A4657" s="4" t="s">
        <v>866</v>
      </c>
      <c r="B4657" s="4" t="s">
        <v>474</v>
      </c>
      <c r="C4657" s="4" t="s">
        <v>475</v>
      </c>
      <c r="D4657" s="4" t="s">
        <v>883</v>
      </c>
      <c r="E4657" s="4" t="s">
        <v>884</v>
      </c>
      <c r="F4657" s="4" t="s">
        <v>314</v>
      </c>
      <c r="G4657" s="4" t="s">
        <v>315</v>
      </c>
      <c r="H4657" s="11">
        <v>171815.87</v>
      </c>
      <c r="I4657" s="11">
        <v>152005.66</v>
      </c>
      <c r="J4657" s="11">
        <v>183907.99</v>
      </c>
      <c r="K4657" s="11">
        <v>155374.16</v>
      </c>
      <c r="L4657" s="11">
        <v>187382.55</v>
      </c>
      <c r="M4657" s="11">
        <v>154582.72</v>
      </c>
      <c r="N4657" s="11">
        <v>174922.53</v>
      </c>
      <c r="O4657" s="11">
        <v>209866.86</v>
      </c>
      <c r="P4657" s="11">
        <v>217457.91</v>
      </c>
      <c r="Q4657" s="11">
        <v>232393.71</v>
      </c>
      <c r="R4657" s="11">
        <v>191575.22</v>
      </c>
      <c r="S4657" s="11">
        <v>182937.63</v>
      </c>
      <c r="T4657" s="10">
        <v>2214222.81</v>
      </c>
    </row>
    <row r="4658" spans="1:20" ht="15.75" thickBot="1" x14ac:dyDescent="0.3">
      <c r="A4658" s="4" t="s">
        <v>866</v>
      </c>
      <c r="B4658" s="4" t="s">
        <v>474</v>
      </c>
      <c r="C4658" s="4" t="s">
        <v>475</v>
      </c>
      <c r="D4658" s="4" t="s">
        <v>883</v>
      </c>
      <c r="E4658" s="4" t="s">
        <v>884</v>
      </c>
      <c r="F4658" s="4" t="s">
        <v>681</v>
      </c>
      <c r="G4658" s="4" t="s">
        <v>682</v>
      </c>
      <c r="H4658" s="8"/>
      <c r="I4658" s="8"/>
      <c r="J4658" s="9">
        <v>2363.83</v>
      </c>
      <c r="K4658" s="9">
        <v>-2363.83</v>
      </c>
      <c r="L4658" s="8"/>
      <c r="M4658" s="8"/>
      <c r="N4658" s="8"/>
      <c r="O4658" s="8"/>
      <c r="P4658" s="8"/>
      <c r="Q4658" s="8"/>
      <c r="R4658" s="8"/>
      <c r="S4658" s="8"/>
      <c r="T4658" s="14">
        <v>0</v>
      </c>
    </row>
    <row r="4659" spans="1:20" ht="15.75" thickBot="1" x14ac:dyDescent="0.3">
      <c r="A4659" s="4" t="s">
        <v>866</v>
      </c>
      <c r="B4659" s="4" t="s">
        <v>474</v>
      </c>
      <c r="C4659" s="4" t="s">
        <v>475</v>
      </c>
      <c r="D4659" s="4" t="s">
        <v>883</v>
      </c>
      <c r="E4659" s="4" t="s">
        <v>884</v>
      </c>
      <c r="F4659" s="4" t="s">
        <v>241</v>
      </c>
      <c r="G4659" s="4" t="s">
        <v>242</v>
      </c>
      <c r="H4659" s="11">
        <v>32688.639999999999</v>
      </c>
      <c r="I4659" s="11">
        <v>13173.29</v>
      </c>
      <c r="J4659" s="11">
        <v>13173.29</v>
      </c>
      <c r="K4659" s="11">
        <v>13504.82</v>
      </c>
      <c r="L4659" s="11">
        <v>13293.27</v>
      </c>
      <c r="M4659" s="11">
        <v>15773.4</v>
      </c>
      <c r="N4659" s="11">
        <v>40830.39</v>
      </c>
      <c r="O4659" s="11">
        <v>12829.46</v>
      </c>
      <c r="P4659" s="11">
        <v>15260.46</v>
      </c>
      <c r="Q4659" s="11">
        <v>10229.69</v>
      </c>
      <c r="R4659" s="11">
        <v>20128.2</v>
      </c>
      <c r="S4659" s="11">
        <v>24055.71</v>
      </c>
      <c r="T4659" s="10">
        <v>224940.62</v>
      </c>
    </row>
    <row r="4660" spans="1:20" ht="15.75" thickBot="1" x14ac:dyDescent="0.3">
      <c r="A4660" s="4" t="s">
        <v>866</v>
      </c>
      <c r="B4660" s="4" t="s">
        <v>474</v>
      </c>
      <c r="C4660" s="4" t="s">
        <v>475</v>
      </c>
      <c r="D4660" s="4" t="s">
        <v>883</v>
      </c>
      <c r="E4660" s="4" t="s">
        <v>884</v>
      </c>
      <c r="F4660" s="4" t="s">
        <v>144</v>
      </c>
      <c r="G4660" s="4" t="s">
        <v>145</v>
      </c>
      <c r="H4660" s="8"/>
      <c r="I4660" s="8"/>
      <c r="J4660" s="8"/>
      <c r="K4660" s="8"/>
      <c r="L4660" s="8"/>
      <c r="M4660" s="8"/>
      <c r="N4660" s="8"/>
      <c r="O4660" s="8"/>
      <c r="P4660" s="8"/>
      <c r="Q4660" s="8"/>
      <c r="R4660" s="8"/>
      <c r="S4660" s="9">
        <v>169.78</v>
      </c>
      <c r="T4660" s="10">
        <v>169.78</v>
      </c>
    </row>
    <row r="4661" spans="1:20" ht="15.75" thickBot="1" x14ac:dyDescent="0.3">
      <c r="A4661" s="4" t="s">
        <v>866</v>
      </c>
      <c r="B4661" s="4" t="s">
        <v>474</v>
      </c>
      <c r="C4661" s="4" t="s">
        <v>475</v>
      </c>
      <c r="D4661" s="4" t="s">
        <v>883</v>
      </c>
      <c r="E4661" s="4" t="s">
        <v>884</v>
      </c>
      <c r="F4661" s="4" t="s">
        <v>146</v>
      </c>
      <c r="G4661" s="4" t="s">
        <v>147</v>
      </c>
      <c r="H4661" s="12"/>
      <c r="I4661" s="12"/>
      <c r="J4661" s="12"/>
      <c r="K4661" s="12"/>
      <c r="L4661" s="11">
        <v>832.5</v>
      </c>
      <c r="M4661" s="12"/>
      <c r="N4661" s="11">
        <v>217.47</v>
      </c>
      <c r="O4661" s="12"/>
      <c r="P4661" s="12"/>
      <c r="Q4661" s="12"/>
      <c r="R4661" s="12"/>
      <c r="S4661" s="12"/>
      <c r="T4661" s="10">
        <v>1049.97</v>
      </c>
    </row>
    <row r="4662" spans="1:20" ht="15.75" thickBot="1" x14ac:dyDescent="0.3">
      <c r="A4662" s="4" t="s">
        <v>866</v>
      </c>
      <c r="B4662" s="4" t="s">
        <v>474</v>
      </c>
      <c r="C4662" s="4" t="s">
        <v>475</v>
      </c>
      <c r="D4662" s="4" t="s">
        <v>883</v>
      </c>
      <c r="E4662" s="4" t="s">
        <v>884</v>
      </c>
      <c r="F4662" s="4" t="s">
        <v>166</v>
      </c>
      <c r="G4662" s="4" t="s">
        <v>167</v>
      </c>
      <c r="H4662" s="8"/>
      <c r="I4662" s="8"/>
      <c r="J4662" s="8"/>
      <c r="K4662" s="8"/>
      <c r="L4662" s="8"/>
      <c r="M4662" s="9">
        <v>-144.34</v>
      </c>
      <c r="N4662" s="8"/>
      <c r="O4662" s="8"/>
      <c r="P4662" s="8"/>
      <c r="Q4662" s="8"/>
      <c r="R4662" s="8"/>
      <c r="S4662" s="8"/>
      <c r="T4662" s="10">
        <v>-144.34</v>
      </c>
    </row>
    <row r="4663" spans="1:20" ht="23.25" thickBot="1" x14ac:dyDescent="0.3">
      <c r="A4663" s="4" t="s">
        <v>866</v>
      </c>
      <c r="B4663" s="4" t="s">
        <v>474</v>
      </c>
      <c r="C4663" s="4" t="s">
        <v>475</v>
      </c>
      <c r="D4663" s="4" t="s">
        <v>885</v>
      </c>
      <c r="E4663" s="4" t="s">
        <v>886</v>
      </c>
      <c r="F4663" s="4" t="s">
        <v>314</v>
      </c>
      <c r="G4663" s="4" t="s">
        <v>315</v>
      </c>
      <c r="H4663" s="11">
        <v>24095.85</v>
      </c>
      <c r="I4663" s="11">
        <v>24095.85</v>
      </c>
      <c r="J4663" s="11">
        <v>24195.85</v>
      </c>
      <c r="K4663" s="11">
        <v>24095.85</v>
      </c>
      <c r="L4663" s="11">
        <v>24195.85</v>
      </c>
      <c r="M4663" s="11">
        <v>24322.84</v>
      </c>
      <c r="N4663" s="11">
        <v>26790.85</v>
      </c>
      <c r="O4663" s="11">
        <v>24095.85</v>
      </c>
      <c r="P4663" s="11">
        <v>24095.85</v>
      </c>
      <c r="Q4663" s="11">
        <v>24095.85</v>
      </c>
      <c r="R4663" s="11">
        <v>24095.85</v>
      </c>
      <c r="S4663" s="11">
        <v>30500.81</v>
      </c>
      <c r="T4663" s="10">
        <v>298677.15000000002</v>
      </c>
    </row>
    <row r="4664" spans="1:20" ht="23.25" thickBot="1" x14ac:dyDescent="0.3">
      <c r="A4664" s="4" t="s">
        <v>866</v>
      </c>
      <c r="B4664" s="4" t="s">
        <v>474</v>
      </c>
      <c r="C4664" s="4" t="s">
        <v>475</v>
      </c>
      <c r="D4664" s="4" t="s">
        <v>885</v>
      </c>
      <c r="E4664" s="4" t="s">
        <v>886</v>
      </c>
      <c r="F4664" s="4" t="s">
        <v>241</v>
      </c>
      <c r="G4664" s="4" t="s">
        <v>242</v>
      </c>
      <c r="H4664" s="8"/>
      <c r="I4664" s="8"/>
      <c r="J4664" s="9">
        <v>8359.5499999999993</v>
      </c>
      <c r="K4664" s="8"/>
      <c r="L4664" s="8"/>
      <c r="M4664" s="8"/>
      <c r="N4664" s="8"/>
      <c r="O4664" s="8"/>
      <c r="P4664" s="8"/>
      <c r="Q4664" s="8"/>
      <c r="R4664" s="8"/>
      <c r="S4664" s="9">
        <v>3738.86</v>
      </c>
      <c r="T4664" s="10">
        <v>12098.41</v>
      </c>
    </row>
    <row r="4665" spans="1:20" ht="15.75" thickBot="1" x14ac:dyDescent="0.3">
      <c r="A4665" s="4" t="s">
        <v>866</v>
      </c>
      <c r="B4665" s="4" t="s">
        <v>474</v>
      </c>
      <c r="C4665" s="4" t="s">
        <v>475</v>
      </c>
      <c r="D4665" s="4" t="s">
        <v>964</v>
      </c>
      <c r="E4665" s="4" t="s">
        <v>965</v>
      </c>
      <c r="F4665" s="4" t="s">
        <v>128</v>
      </c>
      <c r="G4665" s="4" t="s">
        <v>129</v>
      </c>
      <c r="H4665" s="12"/>
      <c r="I4665" s="12"/>
      <c r="J4665" s="12"/>
      <c r="K4665" s="12"/>
      <c r="L4665" s="12"/>
      <c r="M4665" s="12"/>
      <c r="N4665" s="12"/>
      <c r="O4665" s="12"/>
      <c r="P4665" s="11">
        <v>1808.4</v>
      </c>
      <c r="Q4665" s="12"/>
      <c r="R4665" s="12"/>
      <c r="S4665" s="12"/>
      <c r="T4665" s="10">
        <v>1808.4</v>
      </c>
    </row>
    <row r="4666" spans="1:20" ht="15.75" thickBot="1" x14ac:dyDescent="0.3">
      <c r="A4666" s="4" t="s">
        <v>866</v>
      </c>
      <c r="B4666" s="4" t="s">
        <v>474</v>
      </c>
      <c r="C4666" s="4" t="s">
        <v>475</v>
      </c>
      <c r="D4666" s="4" t="s">
        <v>964</v>
      </c>
      <c r="E4666" s="4" t="s">
        <v>965</v>
      </c>
      <c r="F4666" s="4" t="s">
        <v>314</v>
      </c>
      <c r="G4666" s="4" t="s">
        <v>315</v>
      </c>
      <c r="H4666" s="9">
        <v>10858.4</v>
      </c>
      <c r="I4666" s="9">
        <v>3123.4</v>
      </c>
      <c r="J4666" s="9">
        <v>21160.11</v>
      </c>
      <c r="K4666" s="9">
        <v>3123.4</v>
      </c>
      <c r="L4666" s="9">
        <v>9578.68</v>
      </c>
      <c r="M4666" s="9">
        <v>10753.68</v>
      </c>
      <c r="N4666" s="9">
        <v>9578.68</v>
      </c>
      <c r="O4666" s="9">
        <v>12943.68</v>
      </c>
      <c r="P4666" s="9">
        <v>17209.64</v>
      </c>
      <c r="Q4666" s="9">
        <v>14537.44</v>
      </c>
      <c r="R4666" s="9">
        <v>26514.84</v>
      </c>
      <c r="S4666" s="9">
        <v>25368.34</v>
      </c>
      <c r="T4666" s="10">
        <v>164750.29</v>
      </c>
    </row>
    <row r="4667" spans="1:20" ht="15.75" thickBot="1" x14ac:dyDescent="0.3">
      <c r="A4667" s="4" t="s">
        <v>866</v>
      </c>
      <c r="B4667" s="4" t="s">
        <v>474</v>
      </c>
      <c r="C4667" s="4" t="s">
        <v>475</v>
      </c>
      <c r="D4667" s="4" t="s">
        <v>964</v>
      </c>
      <c r="E4667" s="4" t="s">
        <v>965</v>
      </c>
      <c r="F4667" s="4" t="s">
        <v>241</v>
      </c>
      <c r="G4667" s="4" t="s">
        <v>242</v>
      </c>
      <c r="H4667" s="11">
        <v>4246.29</v>
      </c>
      <c r="I4667" s="11">
        <v>4272.04</v>
      </c>
      <c r="J4667" s="11">
        <v>4390.3500000000004</v>
      </c>
      <c r="K4667" s="11">
        <v>4298.51</v>
      </c>
      <c r="L4667" s="11">
        <v>10336.459999999999</v>
      </c>
      <c r="M4667" s="11">
        <v>3070.77</v>
      </c>
      <c r="N4667" s="11">
        <v>4275.82</v>
      </c>
      <c r="O4667" s="11">
        <v>5390.1</v>
      </c>
      <c r="P4667" s="11">
        <v>12098.01</v>
      </c>
      <c r="Q4667" s="11">
        <v>10703.58</v>
      </c>
      <c r="R4667" s="11">
        <v>16217.38</v>
      </c>
      <c r="S4667" s="11">
        <v>10739.48</v>
      </c>
      <c r="T4667" s="10">
        <v>90038.79</v>
      </c>
    </row>
    <row r="4668" spans="1:20" ht="15.75" thickBot="1" x14ac:dyDescent="0.3">
      <c r="A4668" s="4" t="s">
        <v>866</v>
      </c>
      <c r="B4668" s="4" t="s">
        <v>474</v>
      </c>
      <c r="C4668" s="4" t="s">
        <v>475</v>
      </c>
      <c r="D4668" s="4" t="s">
        <v>964</v>
      </c>
      <c r="E4668" s="4" t="s">
        <v>965</v>
      </c>
      <c r="F4668" s="4" t="s">
        <v>146</v>
      </c>
      <c r="G4668" s="4" t="s">
        <v>147</v>
      </c>
      <c r="H4668" s="9">
        <v>411.5</v>
      </c>
      <c r="I4668" s="8"/>
      <c r="J4668" s="8"/>
      <c r="K4668" s="8"/>
      <c r="L4668" s="8"/>
      <c r="M4668" s="8"/>
      <c r="N4668" s="8"/>
      <c r="O4668" s="8"/>
      <c r="P4668" s="8"/>
      <c r="Q4668" s="8"/>
      <c r="R4668" s="8"/>
      <c r="S4668" s="8"/>
      <c r="T4668" s="10">
        <v>411.5</v>
      </c>
    </row>
    <row r="4669" spans="1:20" ht="15.75" thickBot="1" x14ac:dyDescent="0.3">
      <c r="A4669" s="4" t="s">
        <v>866</v>
      </c>
      <c r="B4669" s="4" t="s">
        <v>474</v>
      </c>
      <c r="C4669" s="4" t="s">
        <v>475</v>
      </c>
      <c r="D4669" s="4" t="s">
        <v>889</v>
      </c>
      <c r="E4669" s="4" t="s">
        <v>890</v>
      </c>
      <c r="F4669" s="4" t="s">
        <v>44</v>
      </c>
      <c r="G4669" s="4" t="s">
        <v>45</v>
      </c>
      <c r="H4669" s="12"/>
      <c r="I4669" s="12"/>
      <c r="J4669" s="12"/>
      <c r="K4669" s="12"/>
      <c r="L4669" s="12"/>
      <c r="M4669" s="12"/>
      <c r="N4669" s="12"/>
      <c r="O4669" s="12"/>
      <c r="P4669" s="12"/>
      <c r="Q4669" s="12"/>
      <c r="R4669" s="11">
        <v>18876</v>
      </c>
      <c r="S4669" s="11">
        <v>18876</v>
      </c>
      <c r="T4669" s="10">
        <v>37752</v>
      </c>
    </row>
    <row r="4670" spans="1:20" ht="15.75" thickBot="1" x14ac:dyDescent="0.3">
      <c r="A4670" s="4" t="s">
        <v>866</v>
      </c>
      <c r="B4670" s="4" t="s">
        <v>474</v>
      </c>
      <c r="C4670" s="4" t="s">
        <v>475</v>
      </c>
      <c r="D4670" s="4" t="s">
        <v>889</v>
      </c>
      <c r="E4670" s="4" t="s">
        <v>890</v>
      </c>
      <c r="F4670" s="4" t="s">
        <v>213</v>
      </c>
      <c r="G4670" s="4" t="s">
        <v>214</v>
      </c>
      <c r="H4670" s="9">
        <v>104.85</v>
      </c>
      <c r="I4670" s="9">
        <v>104.85</v>
      </c>
      <c r="J4670" s="9">
        <v>104.85</v>
      </c>
      <c r="K4670" s="9">
        <v>104.85</v>
      </c>
      <c r="L4670" s="8"/>
      <c r="M4670" s="9">
        <v>104.85</v>
      </c>
      <c r="N4670" s="9">
        <v>104.85</v>
      </c>
      <c r="O4670" s="9">
        <v>104.85</v>
      </c>
      <c r="P4670" s="9">
        <v>104.85</v>
      </c>
      <c r="Q4670" s="8"/>
      <c r="R4670" s="8"/>
      <c r="S4670" s="8"/>
      <c r="T4670" s="10">
        <v>838.8</v>
      </c>
    </row>
    <row r="4671" spans="1:20" ht="15.75" thickBot="1" x14ac:dyDescent="0.3">
      <c r="A4671" s="4" t="s">
        <v>866</v>
      </c>
      <c r="B4671" s="4" t="s">
        <v>474</v>
      </c>
      <c r="C4671" s="4" t="s">
        <v>475</v>
      </c>
      <c r="D4671" s="4" t="s">
        <v>889</v>
      </c>
      <c r="E4671" s="4" t="s">
        <v>890</v>
      </c>
      <c r="F4671" s="4" t="s">
        <v>314</v>
      </c>
      <c r="G4671" s="4" t="s">
        <v>315</v>
      </c>
      <c r="H4671" s="11">
        <v>12395.03</v>
      </c>
      <c r="I4671" s="11">
        <v>11369.03</v>
      </c>
      <c r="J4671" s="11">
        <v>47135.08</v>
      </c>
      <c r="K4671" s="11">
        <v>15740.1</v>
      </c>
      <c r="L4671" s="11">
        <v>23497.45</v>
      </c>
      <c r="M4671" s="11">
        <v>14679.43</v>
      </c>
      <c r="N4671" s="11">
        <v>15346.6</v>
      </c>
      <c r="O4671" s="11">
        <v>15346.6</v>
      </c>
      <c r="P4671" s="11">
        <v>19340.599999999999</v>
      </c>
      <c r="Q4671" s="11">
        <v>15346.6</v>
      </c>
      <c r="R4671" s="11">
        <v>15346.62</v>
      </c>
      <c r="S4671" s="11">
        <v>12784.71</v>
      </c>
      <c r="T4671" s="10">
        <v>218327.85</v>
      </c>
    </row>
    <row r="4672" spans="1:20" ht="15.75" thickBot="1" x14ac:dyDescent="0.3">
      <c r="A4672" s="4" t="s">
        <v>866</v>
      </c>
      <c r="B4672" s="4" t="s">
        <v>474</v>
      </c>
      <c r="C4672" s="4" t="s">
        <v>475</v>
      </c>
      <c r="D4672" s="4" t="s">
        <v>889</v>
      </c>
      <c r="E4672" s="4" t="s">
        <v>890</v>
      </c>
      <c r="F4672" s="4" t="s">
        <v>241</v>
      </c>
      <c r="G4672" s="4" t="s">
        <v>242</v>
      </c>
      <c r="H4672" s="9">
        <v>6570.15</v>
      </c>
      <c r="I4672" s="9">
        <v>-332.29</v>
      </c>
      <c r="J4672" s="9">
        <v>11936.59</v>
      </c>
      <c r="K4672" s="9">
        <v>516.41</v>
      </c>
      <c r="L4672" s="9">
        <v>516.41</v>
      </c>
      <c r="M4672" s="9">
        <v>516.41</v>
      </c>
      <c r="N4672" s="9">
        <v>2494.06</v>
      </c>
      <c r="O4672" s="9">
        <v>2494.06</v>
      </c>
      <c r="P4672" s="9">
        <v>2494.06</v>
      </c>
      <c r="Q4672" s="9">
        <v>2494.06</v>
      </c>
      <c r="R4672" s="9">
        <v>3996.1</v>
      </c>
      <c r="S4672" s="9">
        <v>4914.92</v>
      </c>
      <c r="T4672" s="10">
        <v>38610.94</v>
      </c>
    </row>
    <row r="4673" spans="1:20" ht="15.75" thickBot="1" x14ac:dyDescent="0.3">
      <c r="A4673" s="4" t="s">
        <v>866</v>
      </c>
      <c r="B4673" s="4" t="s">
        <v>474</v>
      </c>
      <c r="C4673" s="4" t="s">
        <v>475</v>
      </c>
      <c r="D4673" s="4" t="s">
        <v>889</v>
      </c>
      <c r="E4673" s="4" t="s">
        <v>890</v>
      </c>
      <c r="F4673" s="4" t="s">
        <v>180</v>
      </c>
      <c r="G4673" s="4" t="s">
        <v>181</v>
      </c>
      <c r="H4673" s="11">
        <v>1555.92</v>
      </c>
      <c r="I4673" s="11">
        <v>607.91999999999996</v>
      </c>
      <c r="J4673" s="11">
        <v>2064.58</v>
      </c>
      <c r="K4673" s="11">
        <v>8202.67</v>
      </c>
      <c r="L4673" s="11">
        <v>1792.01</v>
      </c>
      <c r="M4673" s="11">
        <v>1398.78</v>
      </c>
      <c r="N4673" s="11">
        <v>1821.01</v>
      </c>
      <c r="O4673" s="11">
        <v>408.27</v>
      </c>
      <c r="P4673" s="11">
        <v>1129.74</v>
      </c>
      <c r="Q4673" s="11">
        <v>4159.33</v>
      </c>
      <c r="R4673" s="11">
        <v>1032.29</v>
      </c>
      <c r="S4673" s="12"/>
      <c r="T4673" s="10">
        <v>24172.52</v>
      </c>
    </row>
    <row r="4674" spans="1:20" ht="15.75" thickBot="1" x14ac:dyDescent="0.3">
      <c r="A4674" s="4" t="s">
        <v>866</v>
      </c>
      <c r="B4674" s="4" t="s">
        <v>474</v>
      </c>
      <c r="C4674" s="4" t="s">
        <v>475</v>
      </c>
      <c r="D4674" s="4" t="s">
        <v>927</v>
      </c>
      <c r="E4674" s="4" t="s">
        <v>928</v>
      </c>
      <c r="F4674" s="4" t="s">
        <v>314</v>
      </c>
      <c r="G4674" s="4" t="s">
        <v>315</v>
      </c>
      <c r="H4674" s="8"/>
      <c r="I4674" s="8"/>
      <c r="J4674" s="8"/>
      <c r="K4674" s="8"/>
      <c r="L4674" s="8"/>
      <c r="M4674" s="8"/>
      <c r="N4674" s="8"/>
      <c r="O4674" s="8"/>
      <c r="P4674" s="8"/>
      <c r="Q4674" s="9">
        <v>72545</v>
      </c>
      <c r="R4674" s="9">
        <v>7254.5</v>
      </c>
      <c r="S4674" s="9">
        <v>7254.5</v>
      </c>
      <c r="T4674" s="10">
        <v>87054</v>
      </c>
    </row>
    <row r="4675" spans="1:20" ht="15.75" thickBot="1" x14ac:dyDescent="0.3">
      <c r="A4675" s="4" t="s">
        <v>866</v>
      </c>
      <c r="B4675" s="4" t="s">
        <v>474</v>
      </c>
      <c r="C4675" s="4" t="s">
        <v>475</v>
      </c>
      <c r="D4675" s="4" t="s">
        <v>875</v>
      </c>
      <c r="E4675" s="4" t="s">
        <v>876</v>
      </c>
      <c r="F4675" s="4" t="s">
        <v>241</v>
      </c>
      <c r="G4675" s="4" t="s">
        <v>242</v>
      </c>
      <c r="H4675" s="12"/>
      <c r="I4675" s="12"/>
      <c r="J4675" s="12"/>
      <c r="K4675" s="12"/>
      <c r="L4675" s="12"/>
      <c r="M4675" s="12"/>
      <c r="N4675" s="12"/>
      <c r="O4675" s="11">
        <v>354.86</v>
      </c>
      <c r="P4675" s="11">
        <v>1331.37</v>
      </c>
      <c r="Q4675" s="12"/>
      <c r="R4675" s="12"/>
      <c r="S4675" s="12"/>
      <c r="T4675" s="10">
        <v>1686.23</v>
      </c>
    </row>
    <row r="4676" spans="1:20" ht="15.75" thickBot="1" x14ac:dyDescent="0.3">
      <c r="A4676" s="4" t="s">
        <v>866</v>
      </c>
      <c r="B4676" s="4" t="s">
        <v>509</v>
      </c>
      <c r="C4676" s="4" t="s">
        <v>510</v>
      </c>
      <c r="D4676" s="4" t="s">
        <v>867</v>
      </c>
      <c r="E4676" s="4" t="s">
        <v>868</v>
      </c>
      <c r="F4676" s="4" t="s">
        <v>110</v>
      </c>
      <c r="G4676" s="4" t="s">
        <v>111</v>
      </c>
      <c r="H4676" s="9">
        <v>224431.89</v>
      </c>
      <c r="I4676" s="9">
        <v>236081.85</v>
      </c>
      <c r="J4676" s="9">
        <v>230639.35</v>
      </c>
      <c r="K4676" s="9">
        <v>234495.31</v>
      </c>
      <c r="L4676" s="9">
        <v>211572.42</v>
      </c>
      <c r="M4676" s="9">
        <v>221993.49</v>
      </c>
      <c r="N4676" s="9">
        <v>209655.53</v>
      </c>
      <c r="O4676" s="9">
        <v>216379.98</v>
      </c>
      <c r="P4676" s="9">
        <v>204318.36</v>
      </c>
      <c r="Q4676" s="9">
        <v>214102.13</v>
      </c>
      <c r="R4676" s="9">
        <v>197325.68</v>
      </c>
      <c r="S4676" s="9">
        <v>179158.89</v>
      </c>
      <c r="T4676" s="10">
        <v>2580154.88</v>
      </c>
    </row>
    <row r="4677" spans="1:20" ht="15.75" thickBot="1" x14ac:dyDescent="0.3">
      <c r="A4677" s="4" t="s">
        <v>866</v>
      </c>
      <c r="B4677" s="4" t="s">
        <v>509</v>
      </c>
      <c r="C4677" s="4" t="s">
        <v>510</v>
      </c>
      <c r="D4677" s="4" t="s">
        <v>867</v>
      </c>
      <c r="E4677" s="4" t="s">
        <v>868</v>
      </c>
      <c r="F4677" s="4" t="s">
        <v>112</v>
      </c>
      <c r="G4677" s="4" t="s">
        <v>113</v>
      </c>
      <c r="H4677" s="11">
        <v>8550</v>
      </c>
      <c r="I4677" s="12"/>
      <c r="J4677" s="12"/>
      <c r="K4677" s="12"/>
      <c r="L4677" s="11">
        <v>629.99</v>
      </c>
      <c r="M4677" s="12"/>
      <c r="N4677" s="12"/>
      <c r="O4677" s="12"/>
      <c r="P4677" s="12"/>
      <c r="Q4677" s="12"/>
      <c r="R4677" s="12"/>
      <c r="S4677" s="12"/>
      <c r="T4677" s="10">
        <v>9179.99</v>
      </c>
    </row>
    <row r="4678" spans="1:20" ht="15.75" thickBot="1" x14ac:dyDescent="0.3">
      <c r="A4678" s="4" t="s">
        <v>866</v>
      </c>
      <c r="B4678" s="4" t="s">
        <v>509</v>
      </c>
      <c r="C4678" s="4" t="s">
        <v>510</v>
      </c>
      <c r="D4678" s="4" t="s">
        <v>867</v>
      </c>
      <c r="E4678" s="4" t="s">
        <v>868</v>
      </c>
      <c r="F4678" s="4" t="s">
        <v>88</v>
      </c>
      <c r="G4678" s="4" t="s">
        <v>89</v>
      </c>
      <c r="H4678" s="9">
        <v>33401.49</v>
      </c>
      <c r="I4678" s="9">
        <v>34577.589999999997</v>
      </c>
      <c r="J4678" s="9">
        <v>34628.69</v>
      </c>
      <c r="K4678" s="9">
        <v>33492.54</v>
      </c>
      <c r="L4678" s="9">
        <v>32238.51</v>
      </c>
      <c r="M4678" s="9">
        <v>32200.85</v>
      </c>
      <c r="N4678" s="9">
        <v>33664.58</v>
      </c>
      <c r="O4678" s="9">
        <v>33611.699999999997</v>
      </c>
      <c r="P4678" s="9">
        <v>31520.39</v>
      </c>
      <c r="Q4678" s="9">
        <v>31520.36</v>
      </c>
      <c r="R4678" s="9">
        <v>31520.34</v>
      </c>
      <c r="S4678" s="9">
        <v>32165.83</v>
      </c>
      <c r="T4678" s="10">
        <v>394542.87</v>
      </c>
    </row>
    <row r="4679" spans="1:20" ht="15.75" thickBot="1" x14ac:dyDescent="0.3">
      <c r="A4679" s="4" t="s">
        <v>866</v>
      </c>
      <c r="B4679" s="4" t="s">
        <v>509</v>
      </c>
      <c r="C4679" s="4" t="s">
        <v>510</v>
      </c>
      <c r="D4679" s="4" t="s">
        <v>867</v>
      </c>
      <c r="E4679" s="4" t="s">
        <v>868</v>
      </c>
      <c r="F4679" s="4" t="s">
        <v>90</v>
      </c>
      <c r="G4679" s="4" t="s">
        <v>91</v>
      </c>
      <c r="H4679" s="11">
        <v>130617.31</v>
      </c>
      <c r="I4679" s="11">
        <v>134331.51999999999</v>
      </c>
      <c r="J4679" s="11">
        <v>134530</v>
      </c>
      <c r="K4679" s="11">
        <v>130116.38</v>
      </c>
      <c r="L4679" s="11">
        <v>125244.6</v>
      </c>
      <c r="M4679" s="11">
        <v>125098.13</v>
      </c>
      <c r="N4679" s="11">
        <v>130784.53</v>
      </c>
      <c r="O4679" s="11">
        <v>130579.51</v>
      </c>
      <c r="P4679" s="11">
        <v>122454.52</v>
      </c>
      <c r="Q4679" s="11">
        <v>122454.53</v>
      </c>
      <c r="R4679" s="11">
        <v>122454.56</v>
      </c>
      <c r="S4679" s="11">
        <v>124962</v>
      </c>
      <c r="T4679" s="10">
        <v>1533627.59</v>
      </c>
    </row>
    <row r="4680" spans="1:20" ht="15.75" thickBot="1" x14ac:dyDescent="0.3">
      <c r="A4680" s="4" t="s">
        <v>866</v>
      </c>
      <c r="B4680" s="4" t="s">
        <v>509</v>
      </c>
      <c r="C4680" s="4" t="s">
        <v>510</v>
      </c>
      <c r="D4680" s="4" t="s">
        <v>867</v>
      </c>
      <c r="E4680" s="4" t="s">
        <v>868</v>
      </c>
      <c r="F4680" s="4" t="s">
        <v>118</v>
      </c>
      <c r="G4680" s="4" t="s">
        <v>119</v>
      </c>
      <c r="H4680" s="8"/>
      <c r="I4680" s="8"/>
      <c r="J4680" s="9">
        <v>4950</v>
      </c>
      <c r="K4680" s="8"/>
      <c r="L4680" s="9">
        <v>-1076</v>
      </c>
      <c r="M4680" s="9">
        <v>1195</v>
      </c>
      <c r="N4680" s="9">
        <v>2504.9899999999998</v>
      </c>
      <c r="O4680" s="9">
        <v>1000</v>
      </c>
      <c r="P4680" s="8"/>
      <c r="Q4680" s="9">
        <v>1097</v>
      </c>
      <c r="R4680" s="9">
        <v>535.98</v>
      </c>
      <c r="S4680" s="9">
        <v>450</v>
      </c>
      <c r="T4680" s="10">
        <v>10656.97</v>
      </c>
    </row>
    <row r="4681" spans="1:20" ht="15.75" thickBot="1" x14ac:dyDescent="0.3">
      <c r="A4681" s="4" t="s">
        <v>866</v>
      </c>
      <c r="B4681" s="4" t="s">
        <v>509</v>
      </c>
      <c r="C4681" s="4" t="s">
        <v>510</v>
      </c>
      <c r="D4681" s="4" t="s">
        <v>867</v>
      </c>
      <c r="E4681" s="4" t="s">
        <v>868</v>
      </c>
      <c r="F4681" s="4" t="s">
        <v>120</v>
      </c>
      <c r="G4681" s="4" t="s">
        <v>121</v>
      </c>
      <c r="H4681" s="12"/>
      <c r="I4681" s="12"/>
      <c r="J4681" s="11">
        <v>228.9</v>
      </c>
      <c r="K4681" s="12"/>
      <c r="L4681" s="11">
        <v>74.56</v>
      </c>
      <c r="M4681" s="12"/>
      <c r="N4681" s="11">
        <v>57.77</v>
      </c>
      <c r="O4681" s="12"/>
      <c r="P4681" s="12"/>
      <c r="Q4681" s="12"/>
      <c r="R4681" s="11">
        <v>4.71</v>
      </c>
      <c r="S4681" s="12"/>
      <c r="T4681" s="10">
        <v>365.94</v>
      </c>
    </row>
    <row r="4682" spans="1:20" ht="15.75" thickBot="1" x14ac:dyDescent="0.3">
      <c r="A4682" s="4" t="s">
        <v>866</v>
      </c>
      <c r="B4682" s="4" t="s">
        <v>509</v>
      </c>
      <c r="C4682" s="4" t="s">
        <v>510</v>
      </c>
      <c r="D4682" s="4" t="s">
        <v>867</v>
      </c>
      <c r="E4682" s="4" t="s">
        <v>868</v>
      </c>
      <c r="F4682" s="4" t="s">
        <v>44</v>
      </c>
      <c r="G4682" s="4" t="s">
        <v>45</v>
      </c>
      <c r="H4682" s="9">
        <v>5225</v>
      </c>
      <c r="I4682" s="9">
        <v>5080</v>
      </c>
      <c r="J4682" s="13">
        <v>0</v>
      </c>
      <c r="K4682" s="9">
        <v>5750</v>
      </c>
      <c r="L4682" s="9">
        <v>7708.98</v>
      </c>
      <c r="M4682" s="9">
        <v>-6475</v>
      </c>
      <c r="N4682" s="8"/>
      <c r="O4682" s="9">
        <v>10392.5</v>
      </c>
      <c r="P4682" s="9">
        <v>-10392.5</v>
      </c>
      <c r="Q4682" s="9">
        <v>10037.5</v>
      </c>
      <c r="R4682" s="9">
        <v>3900</v>
      </c>
      <c r="S4682" s="9">
        <v>11122.5</v>
      </c>
      <c r="T4682" s="10">
        <v>42348.98</v>
      </c>
    </row>
    <row r="4683" spans="1:20" ht="15.75" thickBot="1" x14ac:dyDescent="0.3">
      <c r="A4683" s="4" t="s">
        <v>866</v>
      </c>
      <c r="B4683" s="4" t="s">
        <v>509</v>
      </c>
      <c r="C4683" s="4" t="s">
        <v>510</v>
      </c>
      <c r="D4683" s="4" t="s">
        <v>867</v>
      </c>
      <c r="E4683" s="4" t="s">
        <v>868</v>
      </c>
      <c r="F4683" s="4" t="s">
        <v>207</v>
      </c>
      <c r="G4683" s="4" t="s">
        <v>208</v>
      </c>
      <c r="H4683" s="12"/>
      <c r="I4683" s="12"/>
      <c r="J4683" s="12"/>
      <c r="K4683" s="12"/>
      <c r="L4683" s="12"/>
      <c r="M4683" s="12"/>
      <c r="N4683" s="12"/>
      <c r="O4683" s="12"/>
      <c r="P4683" s="12"/>
      <c r="Q4683" s="12"/>
      <c r="R4683" s="11">
        <v>59</v>
      </c>
      <c r="S4683" s="12"/>
      <c r="T4683" s="10">
        <v>59</v>
      </c>
    </row>
    <row r="4684" spans="1:20" ht="15.75" thickBot="1" x14ac:dyDescent="0.3">
      <c r="A4684" s="4" t="s">
        <v>866</v>
      </c>
      <c r="B4684" s="4" t="s">
        <v>509</v>
      </c>
      <c r="C4684" s="4" t="s">
        <v>510</v>
      </c>
      <c r="D4684" s="4" t="s">
        <v>867</v>
      </c>
      <c r="E4684" s="4" t="s">
        <v>868</v>
      </c>
      <c r="F4684" s="4" t="s">
        <v>128</v>
      </c>
      <c r="G4684" s="4" t="s">
        <v>129</v>
      </c>
      <c r="H4684" s="8"/>
      <c r="I4684" s="8"/>
      <c r="J4684" s="8"/>
      <c r="K4684" s="8"/>
      <c r="L4684" s="8"/>
      <c r="M4684" s="8"/>
      <c r="N4684" s="13">
        <v>0</v>
      </c>
      <c r="O4684" s="8"/>
      <c r="P4684" s="9">
        <v>299</v>
      </c>
      <c r="Q4684" s="9">
        <v>-299</v>
      </c>
      <c r="R4684" s="8"/>
      <c r="S4684" s="13">
        <v>0</v>
      </c>
      <c r="T4684" s="14">
        <v>0</v>
      </c>
    </row>
    <row r="4685" spans="1:20" ht="15.75" thickBot="1" x14ac:dyDescent="0.3">
      <c r="A4685" s="4" t="s">
        <v>866</v>
      </c>
      <c r="B4685" s="4" t="s">
        <v>509</v>
      </c>
      <c r="C4685" s="4" t="s">
        <v>510</v>
      </c>
      <c r="D4685" s="4" t="s">
        <v>867</v>
      </c>
      <c r="E4685" s="4" t="s">
        <v>868</v>
      </c>
      <c r="F4685" s="4" t="s">
        <v>71</v>
      </c>
      <c r="G4685" s="4" t="s">
        <v>72</v>
      </c>
      <c r="H4685" s="12"/>
      <c r="I4685" s="11">
        <v>24.98</v>
      </c>
      <c r="J4685" s="12"/>
      <c r="K4685" s="12"/>
      <c r="L4685" s="12"/>
      <c r="M4685" s="12"/>
      <c r="N4685" s="12"/>
      <c r="O4685" s="12"/>
      <c r="P4685" s="12"/>
      <c r="Q4685" s="11">
        <v>72.77</v>
      </c>
      <c r="R4685" s="11">
        <v>114.77</v>
      </c>
      <c r="S4685" s="12"/>
      <c r="T4685" s="10">
        <v>212.52</v>
      </c>
    </row>
    <row r="4686" spans="1:20" ht="15.75" thickBot="1" x14ac:dyDescent="0.3">
      <c r="A4686" s="4" t="s">
        <v>866</v>
      </c>
      <c r="B4686" s="4" t="s">
        <v>509</v>
      </c>
      <c r="C4686" s="4" t="s">
        <v>510</v>
      </c>
      <c r="D4686" s="4" t="s">
        <v>867</v>
      </c>
      <c r="E4686" s="4" t="s">
        <v>868</v>
      </c>
      <c r="F4686" s="4" t="s">
        <v>215</v>
      </c>
      <c r="G4686" s="4" t="s">
        <v>216</v>
      </c>
      <c r="H4686" s="8"/>
      <c r="I4686" s="8"/>
      <c r="J4686" s="8"/>
      <c r="K4686" s="9">
        <v>184.97</v>
      </c>
      <c r="L4686" s="9">
        <v>55.2</v>
      </c>
      <c r="M4686" s="8"/>
      <c r="N4686" s="8"/>
      <c r="O4686" s="9">
        <v>55.46</v>
      </c>
      <c r="P4686" s="8"/>
      <c r="Q4686" s="8"/>
      <c r="R4686" s="8"/>
      <c r="S4686" s="8"/>
      <c r="T4686" s="10">
        <v>295.63</v>
      </c>
    </row>
    <row r="4687" spans="1:20" ht="15.75" thickBot="1" x14ac:dyDescent="0.3">
      <c r="A4687" s="4" t="s">
        <v>866</v>
      </c>
      <c r="B4687" s="4" t="s">
        <v>509</v>
      </c>
      <c r="C4687" s="4" t="s">
        <v>510</v>
      </c>
      <c r="D4687" s="4" t="s">
        <v>867</v>
      </c>
      <c r="E4687" s="4" t="s">
        <v>868</v>
      </c>
      <c r="F4687" s="4" t="s">
        <v>130</v>
      </c>
      <c r="G4687" s="4" t="s">
        <v>131</v>
      </c>
      <c r="H4687" s="12"/>
      <c r="I4687" s="12"/>
      <c r="J4687" s="12"/>
      <c r="K4687" s="12"/>
      <c r="L4687" s="12"/>
      <c r="M4687" s="12"/>
      <c r="N4687" s="12"/>
      <c r="O4687" s="11">
        <v>253.76</v>
      </c>
      <c r="P4687" s="11">
        <v>16.5</v>
      </c>
      <c r="Q4687" s="12"/>
      <c r="R4687" s="12"/>
      <c r="S4687" s="12"/>
      <c r="T4687" s="10">
        <v>270.26</v>
      </c>
    </row>
    <row r="4688" spans="1:20" ht="15.75" thickBot="1" x14ac:dyDescent="0.3">
      <c r="A4688" s="4" t="s">
        <v>866</v>
      </c>
      <c r="B4688" s="4" t="s">
        <v>509</v>
      </c>
      <c r="C4688" s="4" t="s">
        <v>510</v>
      </c>
      <c r="D4688" s="4" t="s">
        <v>867</v>
      </c>
      <c r="E4688" s="4" t="s">
        <v>868</v>
      </c>
      <c r="F4688" s="4" t="s">
        <v>136</v>
      </c>
      <c r="G4688" s="4" t="s">
        <v>137</v>
      </c>
      <c r="H4688" s="8"/>
      <c r="I4688" s="8"/>
      <c r="J4688" s="8"/>
      <c r="K4688" s="8"/>
      <c r="L4688" s="8"/>
      <c r="M4688" s="8"/>
      <c r="N4688" s="8"/>
      <c r="O4688" s="9">
        <v>8</v>
      </c>
      <c r="P4688" s="8"/>
      <c r="Q4688" s="9">
        <v>168</v>
      </c>
      <c r="R4688" s="8"/>
      <c r="S4688" s="8"/>
      <c r="T4688" s="10">
        <v>176</v>
      </c>
    </row>
    <row r="4689" spans="1:20" ht="15.75" thickBot="1" x14ac:dyDescent="0.3">
      <c r="A4689" s="4" t="s">
        <v>866</v>
      </c>
      <c r="B4689" s="4" t="s">
        <v>509</v>
      </c>
      <c r="C4689" s="4" t="s">
        <v>510</v>
      </c>
      <c r="D4689" s="4" t="s">
        <v>867</v>
      </c>
      <c r="E4689" s="4" t="s">
        <v>868</v>
      </c>
      <c r="F4689" s="4" t="s">
        <v>102</v>
      </c>
      <c r="G4689" s="4" t="s">
        <v>103</v>
      </c>
      <c r="H4689" s="12"/>
      <c r="I4689" s="12"/>
      <c r="J4689" s="12"/>
      <c r="K4689" s="11">
        <v>19000</v>
      </c>
      <c r="L4689" s="12"/>
      <c r="M4689" s="12"/>
      <c r="N4689" s="12"/>
      <c r="O4689" s="11">
        <v>18000</v>
      </c>
      <c r="P4689" s="15">
        <v>0</v>
      </c>
      <c r="Q4689" s="12"/>
      <c r="R4689" s="12"/>
      <c r="S4689" s="12"/>
      <c r="T4689" s="10">
        <v>37000</v>
      </c>
    </row>
    <row r="4690" spans="1:20" ht="15.75" thickBot="1" x14ac:dyDescent="0.3">
      <c r="A4690" s="4" t="s">
        <v>866</v>
      </c>
      <c r="B4690" s="4" t="s">
        <v>509</v>
      </c>
      <c r="C4690" s="4" t="s">
        <v>510</v>
      </c>
      <c r="D4690" s="4" t="s">
        <v>867</v>
      </c>
      <c r="E4690" s="4" t="s">
        <v>868</v>
      </c>
      <c r="F4690" s="4" t="s">
        <v>144</v>
      </c>
      <c r="G4690" s="4" t="s">
        <v>145</v>
      </c>
      <c r="H4690" s="9">
        <v>883.19</v>
      </c>
      <c r="I4690" s="9">
        <v>1322.93</v>
      </c>
      <c r="J4690" s="9">
        <v>222.83</v>
      </c>
      <c r="K4690" s="9">
        <v>507.01</v>
      </c>
      <c r="L4690" s="9">
        <v>660.41</v>
      </c>
      <c r="M4690" s="9">
        <v>584.04</v>
      </c>
      <c r="N4690" s="9">
        <v>1722.32</v>
      </c>
      <c r="O4690" s="9">
        <v>381</v>
      </c>
      <c r="P4690" s="9">
        <v>2022.58</v>
      </c>
      <c r="Q4690" s="9">
        <v>1486.52</v>
      </c>
      <c r="R4690" s="9">
        <v>1474.2</v>
      </c>
      <c r="S4690" s="9">
        <v>1133.81</v>
      </c>
      <c r="T4690" s="10">
        <v>12400.84</v>
      </c>
    </row>
    <row r="4691" spans="1:20" ht="15.75" thickBot="1" x14ac:dyDescent="0.3">
      <c r="A4691" s="4" t="s">
        <v>866</v>
      </c>
      <c r="B4691" s="4" t="s">
        <v>509</v>
      </c>
      <c r="C4691" s="4" t="s">
        <v>510</v>
      </c>
      <c r="D4691" s="4" t="s">
        <v>867</v>
      </c>
      <c r="E4691" s="4" t="s">
        <v>868</v>
      </c>
      <c r="F4691" s="4" t="s">
        <v>217</v>
      </c>
      <c r="G4691" s="4" t="s">
        <v>218</v>
      </c>
      <c r="H4691" s="12"/>
      <c r="I4691" s="12"/>
      <c r="J4691" s="11">
        <v>599.44000000000005</v>
      </c>
      <c r="K4691" s="11">
        <v>1233.92</v>
      </c>
      <c r="L4691" s="12"/>
      <c r="M4691" s="12"/>
      <c r="N4691" s="12"/>
      <c r="O4691" s="12"/>
      <c r="P4691" s="12"/>
      <c r="Q4691" s="11">
        <v>1170.45</v>
      </c>
      <c r="R4691" s="11">
        <v>818.03</v>
      </c>
      <c r="S4691" s="12"/>
      <c r="T4691" s="10">
        <v>3821.84</v>
      </c>
    </row>
    <row r="4692" spans="1:20" ht="15.75" thickBot="1" x14ac:dyDescent="0.3">
      <c r="A4692" s="4" t="s">
        <v>866</v>
      </c>
      <c r="B4692" s="4" t="s">
        <v>509</v>
      </c>
      <c r="C4692" s="4" t="s">
        <v>510</v>
      </c>
      <c r="D4692" s="4" t="s">
        <v>867</v>
      </c>
      <c r="E4692" s="4" t="s">
        <v>868</v>
      </c>
      <c r="F4692" s="4" t="s">
        <v>146</v>
      </c>
      <c r="G4692" s="4" t="s">
        <v>147</v>
      </c>
      <c r="H4692" s="9">
        <v>1021.2</v>
      </c>
      <c r="I4692" s="9">
        <v>3493.1</v>
      </c>
      <c r="J4692" s="9">
        <v>1514.55</v>
      </c>
      <c r="K4692" s="8"/>
      <c r="L4692" s="9">
        <v>3793.05</v>
      </c>
      <c r="M4692" s="9">
        <v>3533.5</v>
      </c>
      <c r="N4692" s="9">
        <v>418.85</v>
      </c>
      <c r="O4692" s="9">
        <v>3.15</v>
      </c>
      <c r="P4692" s="9">
        <v>10108.39</v>
      </c>
      <c r="Q4692" s="9">
        <v>4691.17</v>
      </c>
      <c r="R4692" s="9">
        <v>2346.34</v>
      </c>
      <c r="S4692" s="9">
        <v>746.25</v>
      </c>
      <c r="T4692" s="10">
        <v>31669.55</v>
      </c>
    </row>
    <row r="4693" spans="1:20" ht="15.75" thickBot="1" x14ac:dyDescent="0.3">
      <c r="A4693" s="4" t="s">
        <v>866</v>
      </c>
      <c r="B4693" s="4" t="s">
        <v>509</v>
      </c>
      <c r="C4693" s="4" t="s">
        <v>510</v>
      </c>
      <c r="D4693" s="4" t="s">
        <v>867</v>
      </c>
      <c r="E4693" s="4" t="s">
        <v>868</v>
      </c>
      <c r="F4693" s="4" t="s">
        <v>148</v>
      </c>
      <c r="G4693" s="4" t="s">
        <v>149</v>
      </c>
      <c r="H4693" s="12"/>
      <c r="I4693" s="11">
        <v>1911.25</v>
      </c>
      <c r="J4693" s="11">
        <v>-216.13</v>
      </c>
      <c r="K4693" s="12"/>
      <c r="L4693" s="12"/>
      <c r="M4693" s="11">
        <v>1380.4</v>
      </c>
      <c r="N4693" s="11">
        <v>1298.02</v>
      </c>
      <c r="O4693" s="11">
        <v>173.72</v>
      </c>
      <c r="P4693" s="12"/>
      <c r="Q4693" s="12"/>
      <c r="R4693" s="11">
        <v>24</v>
      </c>
      <c r="S4693" s="12"/>
      <c r="T4693" s="10">
        <v>4571.26</v>
      </c>
    </row>
    <row r="4694" spans="1:20" ht="15.75" thickBot="1" x14ac:dyDescent="0.3">
      <c r="A4694" s="4" t="s">
        <v>866</v>
      </c>
      <c r="B4694" s="4" t="s">
        <v>509</v>
      </c>
      <c r="C4694" s="4" t="s">
        <v>510</v>
      </c>
      <c r="D4694" s="4" t="s">
        <v>867</v>
      </c>
      <c r="E4694" s="4" t="s">
        <v>868</v>
      </c>
      <c r="F4694" s="4" t="s">
        <v>166</v>
      </c>
      <c r="G4694" s="4" t="s">
        <v>167</v>
      </c>
      <c r="H4694" s="9">
        <v>-28265.56</v>
      </c>
      <c r="I4694" s="9">
        <v>-25827.84</v>
      </c>
      <c r="J4694" s="9">
        <v>-53670.32</v>
      </c>
      <c r="K4694" s="9">
        <v>-25983.71</v>
      </c>
      <c r="L4694" s="9">
        <v>-59333.79</v>
      </c>
      <c r="M4694" s="9">
        <v>-47854.54</v>
      </c>
      <c r="N4694" s="9">
        <v>-84604.14</v>
      </c>
      <c r="O4694" s="9">
        <v>-73645.279999999999</v>
      </c>
      <c r="P4694" s="9">
        <v>-87286.99</v>
      </c>
      <c r="Q4694" s="9">
        <v>-100054.56</v>
      </c>
      <c r="R4694" s="9">
        <v>-74249.62</v>
      </c>
      <c r="S4694" s="9">
        <v>-79259.08</v>
      </c>
      <c r="T4694" s="10">
        <v>-740035.43</v>
      </c>
    </row>
    <row r="4695" spans="1:20" ht="15.75" thickBot="1" x14ac:dyDescent="0.3">
      <c r="A4695" s="4" t="s">
        <v>866</v>
      </c>
      <c r="B4695" s="4" t="s">
        <v>509</v>
      </c>
      <c r="C4695" s="4" t="s">
        <v>510</v>
      </c>
      <c r="D4695" s="4" t="s">
        <v>966</v>
      </c>
      <c r="E4695" s="4" t="s">
        <v>967</v>
      </c>
      <c r="F4695" s="4" t="s">
        <v>118</v>
      </c>
      <c r="G4695" s="4" t="s">
        <v>119</v>
      </c>
      <c r="H4695" s="12"/>
      <c r="I4695" s="11">
        <v>6690</v>
      </c>
      <c r="J4695" s="12"/>
      <c r="K4695" s="12"/>
      <c r="L4695" s="12"/>
      <c r="M4695" s="12"/>
      <c r="N4695" s="12"/>
      <c r="O4695" s="12"/>
      <c r="P4695" s="12"/>
      <c r="Q4695" s="12"/>
      <c r="R4695" s="12"/>
      <c r="S4695" s="12"/>
      <c r="T4695" s="10">
        <v>6690</v>
      </c>
    </row>
    <row r="4696" spans="1:20" ht="15.75" thickBot="1" x14ac:dyDescent="0.3">
      <c r="A4696" s="4" t="s">
        <v>866</v>
      </c>
      <c r="B4696" s="4" t="s">
        <v>509</v>
      </c>
      <c r="C4696" s="4" t="s">
        <v>510</v>
      </c>
      <c r="D4696" s="4" t="s">
        <v>966</v>
      </c>
      <c r="E4696" s="4" t="s">
        <v>967</v>
      </c>
      <c r="F4696" s="4" t="s">
        <v>120</v>
      </c>
      <c r="G4696" s="4" t="s">
        <v>121</v>
      </c>
      <c r="H4696" s="8"/>
      <c r="I4696" s="8"/>
      <c r="J4696" s="8"/>
      <c r="K4696" s="8"/>
      <c r="L4696" s="8"/>
      <c r="M4696" s="8"/>
      <c r="N4696" s="8"/>
      <c r="O4696" s="8"/>
      <c r="P4696" s="8"/>
      <c r="Q4696" s="9">
        <v>109.14</v>
      </c>
      <c r="R4696" s="8"/>
      <c r="S4696" s="8"/>
      <c r="T4696" s="10">
        <v>109.14</v>
      </c>
    </row>
    <row r="4697" spans="1:20" ht="15.75" thickBot="1" x14ac:dyDescent="0.3">
      <c r="A4697" s="4" t="s">
        <v>866</v>
      </c>
      <c r="B4697" s="4" t="s">
        <v>509</v>
      </c>
      <c r="C4697" s="4" t="s">
        <v>510</v>
      </c>
      <c r="D4697" s="4" t="s">
        <v>966</v>
      </c>
      <c r="E4697" s="4" t="s">
        <v>967</v>
      </c>
      <c r="F4697" s="4" t="s">
        <v>122</v>
      </c>
      <c r="G4697" s="4" t="s">
        <v>123</v>
      </c>
      <c r="H4697" s="12"/>
      <c r="I4697" s="12"/>
      <c r="J4697" s="12"/>
      <c r="K4697" s="12"/>
      <c r="L4697" s="12"/>
      <c r="M4697" s="12"/>
      <c r="N4697" s="12"/>
      <c r="O4697" s="12"/>
      <c r="P4697" s="12"/>
      <c r="Q4697" s="12"/>
      <c r="R4697" s="12"/>
      <c r="S4697" s="11">
        <v>2425</v>
      </c>
      <c r="T4697" s="10">
        <v>2425</v>
      </c>
    </row>
    <row r="4698" spans="1:20" ht="15.75" thickBot="1" x14ac:dyDescent="0.3">
      <c r="A4698" s="4" t="s">
        <v>866</v>
      </c>
      <c r="B4698" s="4" t="s">
        <v>509</v>
      </c>
      <c r="C4698" s="4" t="s">
        <v>510</v>
      </c>
      <c r="D4698" s="4" t="s">
        <v>966</v>
      </c>
      <c r="E4698" s="4" t="s">
        <v>967</v>
      </c>
      <c r="F4698" s="4" t="s">
        <v>144</v>
      </c>
      <c r="G4698" s="4" t="s">
        <v>145</v>
      </c>
      <c r="H4698" s="8"/>
      <c r="I4698" s="8"/>
      <c r="J4698" s="8"/>
      <c r="K4698" s="8"/>
      <c r="L4698" s="9">
        <v>35.92</v>
      </c>
      <c r="M4698" s="8"/>
      <c r="N4698" s="9">
        <v>130.86000000000001</v>
      </c>
      <c r="O4698" s="8"/>
      <c r="P4698" s="8"/>
      <c r="Q4698" s="8"/>
      <c r="R4698" s="8"/>
      <c r="S4698" s="8"/>
      <c r="T4698" s="10">
        <v>166.78</v>
      </c>
    </row>
    <row r="4699" spans="1:20" ht="15.75" thickBot="1" x14ac:dyDescent="0.3">
      <c r="A4699" s="4" t="s">
        <v>866</v>
      </c>
      <c r="B4699" s="4" t="s">
        <v>509</v>
      </c>
      <c r="C4699" s="4" t="s">
        <v>510</v>
      </c>
      <c r="D4699" s="4" t="s">
        <v>966</v>
      </c>
      <c r="E4699" s="4" t="s">
        <v>967</v>
      </c>
      <c r="F4699" s="4" t="s">
        <v>146</v>
      </c>
      <c r="G4699" s="4" t="s">
        <v>147</v>
      </c>
      <c r="H4699" s="12"/>
      <c r="I4699" s="12"/>
      <c r="J4699" s="12"/>
      <c r="K4699" s="12"/>
      <c r="L4699" s="12"/>
      <c r="M4699" s="12"/>
      <c r="N4699" s="11">
        <v>55</v>
      </c>
      <c r="O4699" s="12"/>
      <c r="P4699" s="12"/>
      <c r="Q4699" s="12"/>
      <c r="R4699" s="12"/>
      <c r="S4699" s="12"/>
      <c r="T4699" s="10">
        <v>55</v>
      </c>
    </row>
    <row r="4700" spans="1:20" ht="15.75" thickBot="1" x14ac:dyDescent="0.3">
      <c r="A4700" s="4" t="s">
        <v>866</v>
      </c>
      <c r="B4700" s="4" t="s">
        <v>509</v>
      </c>
      <c r="C4700" s="4" t="s">
        <v>510</v>
      </c>
      <c r="D4700" s="4" t="s">
        <v>972</v>
      </c>
      <c r="E4700" s="4" t="s">
        <v>973</v>
      </c>
      <c r="F4700" s="4" t="s">
        <v>44</v>
      </c>
      <c r="G4700" s="4" t="s">
        <v>45</v>
      </c>
      <c r="H4700" s="9">
        <v>2633.94</v>
      </c>
      <c r="I4700" s="9">
        <v>2649.65</v>
      </c>
      <c r="J4700" s="9">
        <v>2676.09</v>
      </c>
      <c r="K4700" s="9">
        <v>2715.9</v>
      </c>
      <c r="L4700" s="9">
        <v>2762.85</v>
      </c>
      <c r="M4700" s="9">
        <v>2761.93</v>
      </c>
      <c r="N4700" s="9">
        <v>2857.19</v>
      </c>
      <c r="O4700" s="9">
        <v>3682.14</v>
      </c>
      <c r="P4700" s="9">
        <v>4269.26</v>
      </c>
      <c r="Q4700" s="9">
        <v>3017.87</v>
      </c>
      <c r="R4700" s="8"/>
      <c r="S4700" s="9">
        <v>2882.14</v>
      </c>
      <c r="T4700" s="10">
        <v>32908.959999999999</v>
      </c>
    </row>
    <row r="4701" spans="1:20" ht="15.75" thickBot="1" x14ac:dyDescent="0.3">
      <c r="A4701" s="4" t="s">
        <v>866</v>
      </c>
      <c r="B4701" s="4" t="s">
        <v>509</v>
      </c>
      <c r="C4701" s="4" t="s">
        <v>510</v>
      </c>
      <c r="D4701" s="4" t="s">
        <v>889</v>
      </c>
      <c r="E4701" s="4" t="s">
        <v>890</v>
      </c>
      <c r="F4701" s="4" t="s">
        <v>118</v>
      </c>
      <c r="G4701" s="4" t="s">
        <v>119</v>
      </c>
      <c r="H4701" s="12"/>
      <c r="I4701" s="12"/>
      <c r="J4701" s="12"/>
      <c r="K4701" s="12"/>
      <c r="L4701" s="12"/>
      <c r="M4701" s="12"/>
      <c r="N4701" s="12"/>
      <c r="O4701" s="12"/>
      <c r="P4701" s="12"/>
      <c r="Q4701" s="12"/>
      <c r="R4701" s="11">
        <v>1095</v>
      </c>
      <c r="S4701" s="12"/>
      <c r="T4701" s="10">
        <v>1095</v>
      </c>
    </row>
    <row r="4702" spans="1:20" ht="15.75" thickBot="1" x14ac:dyDescent="0.3">
      <c r="A4702" s="4" t="s">
        <v>866</v>
      </c>
      <c r="B4702" s="4" t="s">
        <v>509</v>
      </c>
      <c r="C4702" s="4" t="s">
        <v>510</v>
      </c>
      <c r="D4702" s="4" t="s">
        <v>889</v>
      </c>
      <c r="E4702" s="4" t="s">
        <v>890</v>
      </c>
      <c r="F4702" s="4" t="s">
        <v>120</v>
      </c>
      <c r="G4702" s="4" t="s">
        <v>121</v>
      </c>
      <c r="H4702" s="8"/>
      <c r="I4702" s="8"/>
      <c r="J4702" s="8"/>
      <c r="K4702" s="8"/>
      <c r="L4702" s="8"/>
      <c r="M4702" s="8"/>
      <c r="N4702" s="8"/>
      <c r="O4702" s="8"/>
      <c r="P4702" s="8"/>
      <c r="Q4702" s="8"/>
      <c r="R4702" s="9">
        <v>19.84</v>
      </c>
      <c r="S4702" s="8"/>
      <c r="T4702" s="10">
        <v>19.84</v>
      </c>
    </row>
    <row r="4703" spans="1:20" ht="15.75" thickBot="1" x14ac:dyDescent="0.3">
      <c r="A4703" s="4" t="s">
        <v>866</v>
      </c>
      <c r="B4703" s="4" t="s">
        <v>509</v>
      </c>
      <c r="C4703" s="4" t="s">
        <v>510</v>
      </c>
      <c r="D4703" s="4" t="s">
        <v>889</v>
      </c>
      <c r="E4703" s="4" t="s">
        <v>890</v>
      </c>
      <c r="F4703" s="4" t="s">
        <v>130</v>
      </c>
      <c r="G4703" s="4" t="s">
        <v>131</v>
      </c>
      <c r="H4703" s="12"/>
      <c r="I4703" s="12"/>
      <c r="J4703" s="12"/>
      <c r="K4703" s="12"/>
      <c r="L4703" s="12"/>
      <c r="M4703" s="12"/>
      <c r="N4703" s="12"/>
      <c r="O4703" s="12"/>
      <c r="P4703" s="12"/>
      <c r="Q4703" s="12"/>
      <c r="R4703" s="11">
        <v>8.36</v>
      </c>
      <c r="S4703" s="12"/>
      <c r="T4703" s="10">
        <v>8.36</v>
      </c>
    </row>
    <row r="4704" spans="1:20" ht="15.75" thickBot="1" x14ac:dyDescent="0.3">
      <c r="A4704" s="4" t="s">
        <v>866</v>
      </c>
      <c r="B4704" s="4" t="s">
        <v>509</v>
      </c>
      <c r="C4704" s="4" t="s">
        <v>510</v>
      </c>
      <c r="D4704" s="4" t="s">
        <v>889</v>
      </c>
      <c r="E4704" s="4" t="s">
        <v>890</v>
      </c>
      <c r="F4704" s="4" t="s">
        <v>144</v>
      </c>
      <c r="G4704" s="4" t="s">
        <v>145</v>
      </c>
      <c r="H4704" s="8"/>
      <c r="I4704" s="8"/>
      <c r="J4704" s="8"/>
      <c r="K4704" s="8"/>
      <c r="L4704" s="8"/>
      <c r="M4704" s="8"/>
      <c r="N4704" s="8"/>
      <c r="O4704" s="8"/>
      <c r="P4704" s="8"/>
      <c r="Q4704" s="8"/>
      <c r="R4704" s="9">
        <v>22.5</v>
      </c>
      <c r="S4704" s="8"/>
      <c r="T4704" s="10">
        <v>22.5</v>
      </c>
    </row>
    <row r="4705" spans="1:20" ht="15.75" thickBot="1" x14ac:dyDescent="0.3">
      <c r="A4705" s="4" t="s">
        <v>866</v>
      </c>
      <c r="B4705" s="4" t="s">
        <v>509</v>
      </c>
      <c r="C4705" s="4" t="s">
        <v>510</v>
      </c>
      <c r="D4705" s="4" t="s">
        <v>889</v>
      </c>
      <c r="E4705" s="4" t="s">
        <v>890</v>
      </c>
      <c r="F4705" s="4" t="s">
        <v>217</v>
      </c>
      <c r="G4705" s="4" t="s">
        <v>218</v>
      </c>
      <c r="H4705" s="12"/>
      <c r="I4705" s="12"/>
      <c r="J4705" s="12"/>
      <c r="K4705" s="12"/>
      <c r="L4705" s="12"/>
      <c r="M4705" s="12"/>
      <c r="N4705" s="12"/>
      <c r="O4705" s="12"/>
      <c r="P4705" s="12"/>
      <c r="Q4705" s="12"/>
      <c r="R4705" s="11">
        <v>333.73</v>
      </c>
      <c r="S4705" s="12"/>
      <c r="T4705" s="10">
        <v>333.73</v>
      </c>
    </row>
    <row r="4706" spans="1:20" ht="15.75" thickBot="1" x14ac:dyDescent="0.3">
      <c r="A4706" s="4" t="s">
        <v>866</v>
      </c>
      <c r="B4706" s="4" t="s">
        <v>560</v>
      </c>
      <c r="C4706" s="4" t="s">
        <v>561</v>
      </c>
      <c r="D4706" s="4" t="s">
        <v>867</v>
      </c>
      <c r="E4706" s="4" t="s">
        <v>868</v>
      </c>
      <c r="F4706" s="4" t="s">
        <v>110</v>
      </c>
      <c r="G4706" s="4" t="s">
        <v>111</v>
      </c>
      <c r="H4706" s="9">
        <v>30199.05</v>
      </c>
      <c r="I4706" s="9">
        <v>32651.01</v>
      </c>
      <c r="J4706" s="9">
        <v>35862.39</v>
      </c>
      <c r="K4706" s="9">
        <v>19435.060000000001</v>
      </c>
      <c r="L4706" s="9">
        <v>26155.73</v>
      </c>
      <c r="M4706" s="9">
        <v>32806.9</v>
      </c>
      <c r="N4706" s="9">
        <v>32317.43</v>
      </c>
      <c r="O4706" s="9">
        <v>46642.64</v>
      </c>
      <c r="P4706" s="9">
        <v>52295.91</v>
      </c>
      <c r="Q4706" s="9">
        <v>57814.76</v>
      </c>
      <c r="R4706" s="9">
        <v>53170.04</v>
      </c>
      <c r="S4706" s="9">
        <v>50612.43</v>
      </c>
      <c r="T4706" s="10">
        <v>469963.35</v>
      </c>
    </row>
    <row r="4707" spans="1:20" ht="15.75" thickBot="1" x14ac:dyDescent="0.3">
      <c r="A4707" s="4" t="s">
        <v>866</v>
      </c>
      <c r="B4707" s="4" t="s">
        <v>560</v>
      </c>
      <c r="C4707" s="4" t="s">
        <v>561</v>
      </c>
      <c r="D4707" s="4" t="s">
        <v>867</v>
      </c>
      <c r="E4707" s="4" t="s">
        <v>868</v>
      </c>
      <c r="F4707" s="4" t="s">
        <v>112</v>
      </c>
      <c r="G4707" s="4" t="s">
        <v>113</v>
      </c>
      <c r="H4707" s="11">
        <v>1101.07</v>
      </c>
      <c r="I4707" s="11">
        <v>1454.57</v>
      </c>
      <c r="J4707" s="11">
        <v>1163.58</v>
      </c>
      <c r="K4707" s="11">
        <v>1163.58</v>
      </c>
      <c r="L4707" s="11">
        <v>1163.58</v>
      </c>
      <c r="M4707" s="11">
        <v>1580.25</v>
      </c>
      <c r="N4707" s="11">
        <v>11580.25</v>
      </c>
      <c r="O4707" s="11">
        <v>11580.25</v>
      </c>
      <c r="P4707" s="11">
        <v>1580.25</v>
      </c>
      <c r="Q4707" s="11">
        <v>1580.25</v>
      </c>
      <c r="R4707" s="11">
        <v>1580.25</v>
      </c>
      <c r="S4707" s="11">
        <v>1580.25</v>
      </c>
      <c r="T4707" s="10">
        <v>37108.129999999997</v>
      </c>
    </row>
    <row r="4708" spans="1:20" ht="15.75" thickBot="1" x14ac:dyDescent="0.3">
      <c r="A4708" s="4" t="s">
        <v>866</v>
      </c>
      <c r="B4708" s="4" t="s">
        <v>560</v>
      </c>
      <c r="C4708" s="4" t="s">
        <v>561</v>
      </c>
      <c r="D4708" s="4" t="s">
        <v>867</v>
      </c>
      <c r="E4708" s="4" t="s">
        <v>868</v>
      </c>
      <c r="F4708" s="4" t="s">
        <v>88</v>
      </c>
      <c r="G4708" s="4" t="s">
        <v>89</v>
      </c>
      <c r="H4708" s="9">
        <v>4740.01</v>
      </c>
      <c r="I4708" s="9">
        <v>4740.05</v>
      </c>
      <c r="J4708" s="9">
        <v>4902.8599999999997</v>
      </c>
      <c r="K4708" s="9">
        <v>3314.11</v>
      </c>
      <c r="L4708" s="9">
        <v>3793.97</v>
      </c>
      <c r="M4708" s="9">
        <v>4593.76</v>
      </c>
      <c r="N4708" s="9">
        <v>5117.6000000000004</v>
      </c>
      <c r="O4708" s="9">
        <v>6763.92</v>
      </c>
      <c r="P4708" s="9">
        <v>8185.8</v>
      </c>
      <c r="Q4708" s="9">
        <v>8185.77</v>
      </c>
      <c r="R4708" s="9">
        <v>8185.77</v>
      </c>
      <c r="S4708" s="9">
        <v>8185.78</v>
      </c>
      <c r="T4708" s="10">
        <v>70709.399999999994</v>
      </c>
    </row>
    <row r="4709" spans="1:20" ht="15.75" thickBot="1" x14ac:dyDescent="0.3">
      <c r="A4709" s="4" t="s">
        <v>866</v>
      </c>
      <c r="B4709" s="4" t="s">
        <v>560</v>
      </c>
      <c r="C4709" s="4" t="s">
        <v>561</v>
      </c>
      <c r="D4709" s="4" t="s">
        <v>867</v>
      </c>
      <c r="E4709" s="4" t="s">
        <v>868</v>
      </c>
      <c r="F4709" s="4" t="s">
        <v>90</v>
      </c>
      <c r="G4709" s="4" t="s">
        <v>91</v>
      </c>
      <c r="H4709" s="11">
        <v>18524.82</v>
      </c>
      <c r="I4709" s="11">
        <v>18560.18</v>
      </c>
      <c r="J4709" s="11">
        <v>19163.7</v>
      </c>
      <c r="K4709" s="11">
        <v>12991.46</v>
      </c>
      <c r="L4709" s="11">
        <v>13855.72</v>
      </c>
      <c r="M4709" s="11">
        <v>18004.48</v>
      </c>
      <c r="N4709" s="11">
        <v>21039.55</v>
      </c>
      <c r="O4709" s="11">
        <v>27435.42</v>
      </c>
      <c r="P4709" s="11">
        <v>31959.15</v>
      </c>
      <c r="Q4709" s="11">
        <v>31959.17</v>
      </c>
      <c r="R4709" s="11">
        <v>31959.18</v>
      </c>
      <c r="S4709" s="11">
        <v>31959.16</v>
      </c>
      <c r="T4709" s="10">
        <v>277411.99</v>
      </c>
    </row>
    <row r="4710" spans="1:20" ht="15.75" thickBot="1" x14ac:dyDescent="0.3">
      <c r="A4710" s="4" t="s">
        <v>866</v>
      </c>
      <c r="B4710" s="4" t="s">
        <v>560</v>
      </c>
      <c r="C4710" s="4" t="s">
        <v>561</v>
      </c>
      <c r="D4710" s="4" t="s">
        <v>867</v>
      </c>
      <c r="E4710" s="4" t="s">
        <v>868</v>
      </c>
      <c r="F4710" s="4" t="s">
        <v>118</v>
      </c>
      <c r="G4710" s="4" t="s">
        <v>119</v>
      </c>
      <c r="H4710" s="9">
        <v>5464.28</v>
      </c>
      <c r="I4710" s="9">
        <v>17588.54</v>
      </c>
      <c r="J4710" s="8"/>
      <c r="K4710" s="9">
        <v>17031.22</v>
      </c>
      <c r="L4710" s="8"/>
      <c r="M4710" s="8"/>
      <c r="N4710" s="9">
        <v>19950</v>
      </c>
      <c r="O4710" s="9">
        <v>1927.5</v>
      </c>
      <c r="P4710" s="9">
        <v>314</v>
      </c>
      <c r="Q4710" s="9">
        <v>21750</v>
      </c>
      <c r="R4710" s="9">
        <v>4193.3599999999997</v>
      </c>
      <c r="S4710" s="9">
        <v>7200</v>
      </c>
      <c r="T4710" s="10">
        <v>95418.9</v>
      </c>
    </row>
    <row r="4711" spans="1:20" ht="15.75" thickBot="1" x14ac:dyDescent="0.3">
      <c r="A4711" s="4" t="s">
        <v>866</v>
      </c>
      <c r="B4711" s="4" t="s">
        <v>560</v>
      </c>
      <c r="C4711" s="4" t="s">
        <v>561</v>
      </c>
      <c r="D4711" s="4" t="s">
        <v>867</v>
      </c>
      <c r="E4711" s="4" t="s">
        <v>868</v>
      </c>
      <c r="F4711" s="4" t="s">
        <v>61</v>
      </c>
      <c r="G4711" s="4" t="s">
        <v>62</v>
      </c>
      <c r="H4711" s="11">
        <v>-482.08</v>
      </c>
      <c r="I4711" s="12"/>
      <c r="J4711" s="12"/>
      <c r="K4711" s="12"/>
      <c r="L4711" s="12"/>
      <c r="M4711" s="12"/>
      <c r="N4711" s="12"/>
      <c r="O4711" s="12"/>
      <c r="P4711" s="12"/>
      <c r="Q4711" s="12"/>
      <c r="R4711" s="12"/>
      <c r="S4711" s="12"/>
      <c r="T4711" s="10">
        <v>-482.08</v>
      </c>
    </row>
    <row r="4712" spans="1:20" ht="15.75" thickBot="1" x14ac:dyDescent="0.3">
      <c r="A4712" s="4" t="s">
        <v>866</v>
      </c>
      <c r="B4712" s="4" t="s">
        <v>560</v>
      </c>
      <c r="C4712" s="4" t="s">
        <v>561</v>
      </c>
      <c r="D4712" s="4" t="s">
        <v>867</v>
      </c>
      <c r="E4712" s="4" t="s">
        <v>868</v>
      </c>
      <c r="F4712" s="4" t="s">
        <v>92</v>
      </c>
      <c r="G4712" s="4" t="s">
        <v>93</v>
      </c>
      <c r="H4712" s="8"/>
      <c r="I4712" s="8"/>
      <c r="J4712" s="8"/>
      <c r="K4712" s="9">
        <v>43.08</v>
      </c>
      <c r="L4712" s="8"/>
      <c r="M4712" s="8"/>
      <c r="N4712" s="8"/>
      <c r="O4712" s="9">
        <v>37.15</v>
      </c>
      <c r="P4712" s="8"/>
      <c r="Q4712" s="8"/>
      <c r="R4712" s="8"/>
      <c r="S4712" s="8"/>
      <c r="T4712" s="10">
        <v>80.23</v>
      </c>
    </row>
    <row r="4713" spans="1:20" ht="15.75" thickBot="1" x14ac:dyDescent="0.3">
      <c r="A4713" s="4" t="s">
        <v>866</v>
      </c>
      <c r="B4713" s="4" t="s">
        <v>560</v>
      </c>
      <c r="C4713" s="4" t="s">
        <v>561</v>
      </c>
      <c r="D4713" s="4" t="s">
        <v>867</v>
      </c>
      <c r="E4713" s="4" t="s">
        <v>868</v>
      </c>
      <c r="F4713" s="4" t="s">
        <v>94</v>
      </c>
      <c r="G4713" s="4" t="s">
        <v>95</v>
      </c>
      <c r="H4713" s="12"/>
      <c r="I4713" s="12"/>
      <c r="J4713" s="12"/>
      <c r="K4713" s="12"/>
      <c r="L4713" s="12"/>
      <c r="M4713" s="12"/>
      <c r="N4713" s="12"/>
      <c r="O4713" s="12"/>
      <c r="P4713" s="12"/>
      <c r="Q4713" s="12"/>
      <c r="R4713" s="15">
        <v>0</v>
      </c>
      <c r="S4713" s="12"/>
      <c r="T4713" s="14">
        <v>0</v>
      </c>
    </row>
    <row r="4714" spans="1:20" ht="15.75" thickBot="1" x14ac:dyDescent="0.3">
      <c r="A4714" s="4" t="s">
        <v>866</v>
      </c>
      <c r="B4714" s="4" t="s">
        <v>560</v>
      </c>
      <c r="C4714" s="4" t="s">
        <v>561</v>
      </c>
      <c r="D4714" s="4" t="s">
        <v>867</v>
      </c>
      <c r="E4714" s="4" t="s">
        <v>868</v>
      </c>
      <c r="F4714" s="4" t="s">
        <v>361</v>
      </c>
      <c r="G4714" s="4" t="s">
        <v>362</v>
      </c>
      <c r="H4714" s="8"/>
      <c r="I4714" s="8"/>
      <c r="J4714" s="9">
        <v>23.92</v>
      </c>
      <c r="K4714" s="8"/>
      <c r="L4714" s="8"/>
      <c r="M4714" s="8"/>
      <c r="N4714" s="8"/>
      <c r="O4714" s="8"/>
      <c r="P4714" s="8"/>
      <c r="Q4714" s="8"/>
      <c r="R4714" s="8"/>
      <c r="S4714" s="9">
        <v>115.08</v>
      </c>
      <c r="T4714" s="10">
        <v>139</v>
      </c>
    </row>
    <row r="4715" spans="1:20" ht="15.75" thickBot="1" x14ac:dyDescent="0.3">
      <c r="A4715" s="4" t="s">
        <v>866</v>
      </c>
      <c r="B4715" s="4" t="s">
        <v>560</v>
      </c>
      <c r="C4715" s="4" t="s">
        <v>561</v>
      </c>
      <c r="D4715" s="4" t="s">
        <v>867</v>
      </c>
      <c r="E4715" s="4" t="s">
        <v>868</v>
      </c>
      <c r="F4715" s="4" t="s">
        <v>122</v>
      </c>
      <c r="G4715" s="4" t="s">
        <v>123</v>
      </c>
      <c r="H4715" s="11">
        <v>496</v>
      </c>
      <c r="I4715" s="12"/>
      <c r="J4715" s="12"/>
      <c r="K4715" s="12"/>
      <c r="L4715" s="12"/>
      <c r="M4715" s="12"/>
      <c r="N4715" s="12"/>
      <c r="O4715" s="12"/>
      <c r="P4715" s="12"/>
      <c r="Q4715" s="12"/>
      <c r="R4715" s="11">
        <v>745</v>
      </c>
      <c r="S4715" s="12"/>
      <c r="T4715" s="10">
        <v>1241</v>
      </c>
    </row>
    <row r="4716" spans="1:20" ht="15.75" thickBot="1" x14ac:dyDescent="0.3">
      <c r="A4716" s="4" t="s">
        <v>866</v>
      </c>
      <c r="B4716" s="4" t="s">
        <v>560</v>
      </c>
      <c r="C4716" s="4" t="s">
        <v>561</v>
      </c>
      <c r="D4716" s="4" t="s">
        <v>867</v>
      </c>
      <c r="E4716" s="4" t="s">
        <v>868</v>
      </c>
      <c r="F4716" s="4" t="s">
        <v>44</v>
      </c>
      <c r="G4716" s="4" t="s">
        <v>45</v>
      </c>
      <c r="H4716" s="9">
        <v>13460.91</v>
      </c>
      <c r="I4716" s="9">
        <v>14036.01</v>
      </c>
      <c r="J4716" s="9">
        <v>17569.39</v>
      </c>
      <c r="K4716" s="9">
        <v>99339.31</v>
      </c>
      <c r="L4716" s="9">
        <v>86757.8</v>
      </c>
      <c r="M4716" s="9">
        <v>260432.51</v>
      </c>
      <c r="N4716" s="9">
        <v>147244.82</v>
      </c>
      <c r="O4716" s="9">
        <v>143635.1</v>
      </c>
      <c r="P4716" s="9">
        <v>128299.94</v>
      </c>
      <c r="Q4716" s="9">
        <v>3719.01</v>
      </c>
      <c r="R4716" s="9">
        <v>10270.64</v>
      </c>
      <c r="S4716" s="9">
        <v>66221.88</v>
      </c>
      <c r="T4716" s="10">
        <v>990987.32</v>
      </c>
    </row>
    <row r="4717" spans="1:20" ht="15.75" thickBot="1" x14ac:dyDescent="0.3">
      <c r="A4717" s="4" t="s">
        <v>866</v>
      </c>
      <c r="B4717" s="4" t="s">
        <v>560</v>
      </c>
      <c r="C4717" s="4" t="s">
        <v>561</v>
      </c>
      <c r="D4717" s="4" t="s">
        <v>867</v>
      </c>
      <c r="E4717" s="4" t="s">
        <v>868</v>
      </c>
      <c r="F4717" s="4" t="s">
        <v>207</v>
      </c>
      <c r="G4717" s="4" t="s">
        <v>208</v>
      </c>
      <c r="H4717" s="11">
        <v>175.8</v>
      </c>
      <c r="I4717" s="11">
        <v>72.900000000000006</v>
      </c>
      <c r="J4717" s="11">
        <v>192.9</v>
      </c>
      <c r="K4717" s="11">
        <v>146.47</v>
      </c>
      <c r="L4717" s="11">
        <v>191.21</v>
      </c>
      <c r="M4717" s="11">
        <v>261.45</v>
      </c>
      <c r="N4717" s="12"/>
      <c r="O4717" s="11">
        <v>40</v>
      </c>
      <c r="P4717" s="12"/>
      <c r="Q4717" s="11">
        <v>87.9</v>
      </c>
      <c r="R4717" s="11">
        <v>196.8</v>
      </c>
      <c r="S4717" s="12"/>
      <c r="T4717" s="10">
        <v>1365.43</v>
      </c>
    </row>
    <row r="4718" spans="1:20" ht="15.75" thickBot="1" x14ac:dyDescent="0.3">
      <c r="A4718" s="4" t="s">
        <v>866</v>
      </c>
      <c r="B4718" s="4" t="s">
        <v>560</v>
      </c>
      <c r="C4718" s="4" t="s">
        <v>561</v>
      </c>
      <c r="D4718" s="4" t="s">
        <v>867</v>
      </c>
      <c r="E4718" s="4" t="s">
        <v>868</v>
      </c>
      <c r="F4718" s="4" t="s">
        <v>71</v>
      </c>
      <c r="G4718" s="4" t="s">
        <v>72</v>
      </c>
      <c r="H4718" s="8"/>
      <c r="I4718" s="8"/>
      <c r="J4718" s="8"/>
      <c r="K4718" s="8"/>
      <c r="L4718" s="8"/>
      <c r="M4718" s="8"/>
      <c r="N4718" s="8"/>
      <c r="O4718" s="9">
        <v>118.74</v>
      </c>
      <c r="P4718" s="9">
        <v>12.93</v>
      </c>
      <c r="Q4718" s="8"/>
      <c r="R4718" s="8"/>
      <c r="S4718" s="9">
        <v>11.37</v>
      </c>
      <c r="T4718" s="10">
        <v>143.04</v>
      </c>
    </row>
    <row r="4719" spans="1:20" ht="15.75" thickBot="1" x14ac:dyDescent="0.3">
      <c r="A4719" s="4" t="s">
        <v>866</v>
      </c>
      <c r="B4719" s="4" t="s">
        <v>560</v>
      </c>
      <c r="C4719" s="4" t="s">
        <v>561</v>
      </c>
      <c r="D4719" s="4" t="s">
        <v>867</v>
      </c>
      <c r="E4719" s="4" t="s">
        <v>868</v>
      </c>
      <c r="F4719" s="4" t="s">
        <v>98</v>
      </c>
      <c r="G4719" s="4" t="s">
        <v>99</v>
      </c>
      <c r="H4719" s="11">
        <v>420.93</v>
      </c>
      <c r="I4719" s="11">
        <v>357.11</v>
      </c>
      <c r="J4719" s="11">
        <v>456.88</v>
      </c>
      <c r="K4719" s="11">
        <v>203.77</v>
      </c>
      <c r="L4719" s="15">
        <v>0</v>
      </c>
      <c r="M4719" s="11">
        <v>239.14</v>
      </c>
      <c r="N4719" s="11">
        <v>526.15</v>
      </c>
      <c r="O4719" s="11">
        <v>522.47</v>
      </c>
      <c r="P4719" s="11">
        <v>910.57</v>
      </c>
      <c r="Q4719" s="11">
        <v>754.74</v>
      </c>
      <c r="R4719" s="11">
        <v>993.91</v>
      </c>
      <c r="S4719" s="11">
        <v>777.57</v>
      </c>
      <c r="T4719" s="10">
        <v>6163.24</v>
      </c>
    </row>
    <row r="4720" spans="1:20" ht="15.75" thickBot="1" x14ac:dyDescent="0.3">
      <c r="A4720" s="4" t="s">
        <v>866</v>
      </c>
      <c r="B4720" s="4" t="s">
        <v>560</v>
      </c>
      <c r="C4720" s="4" t="s">
        <v>561</v>
      </c>
      <c r="D4720" s="4" t="s">
        <v>867</v>
      </c>
      <c r="E4720" s="4" t="s">
        <v>868</v>
      </c>
      <c r="F4720" s="4" t="s">
        <v>215</v>
      </c>
      <c r="G4720" s="4" t="s">
        <v>216</v>
      </c>
      <c r="H4720" s="9">
        <v>758.78</v>
      </c>
      <c r="I4720" s="8"/>
      <c r="J4720" s="9">
        <v>7.92</v>
      </c>
      <c r="K4720" s="9">
        <v>47.66</v>
      </c>
      <c r="L4720" s="9">
        <v>71.989999999999995</v>
      </c>
      <c r="M4720" s="9">
        <v>39.950000000000003</v>
      </c>
      <c r="N4720" s="9">
        <v>31.96</v>
      </c>
      <c r="O4720" s="9">
        <v>31.96</v>
      </c>
      <c r="P4720" s="9">
        <v>15.98</v>
      </c>
      <c r="Q4720" s="9">
        <v>47.94</v>
      </c>
      <c r="R4720" s="9">
        <v>49.35</v>
      </c>
      <c r="S4720" s="9">
        <v>89.71</v>
      </c>
      <c r="T4720" s="10">
        <v>1193.2</v>
      </c>
    </row>
    <row r="4721" spans="1:20" ht="15.75" thickBot="1" x14ac:dyDescent="0.3">
      <c r="A4721" s="4" t="s">
        <v>866</v>
      </c>
      <c r="B4721" s="4" t="s">
        <v>560</v>
      </c>
      <c r="C4721" s="4" t="s">
        <v>561</v>
      </c>
      <c r="D4721" s="4" t="s">
        <v>867</v>
      </c>
      <c r="E4721" s="4" t="s">
        <v>868</v>
      </c>
      <c r="F4721" s="4" t="s">
        <v>130</v>
      </c>
      <c r="G4721" s="4" t="s">
        <v>131</v>
      </c>
      <c r="H4721" s="11">
        <v>962.8</v>
      </c>
      <c r="I4721" s="11">
        <v>893.15</v>
      </c>
      <c r="J4721" s="11">
        <v>673.75</v>
      </c>
      <c r="K4721" s="11">
        <v>612.70000000000005</v>
      </c>
      <c r="L4721" s="11">
        <v>450.37</v>
      </c>
      <c r="M4721" s="11">
        <v>558.70000000000005</v>
      </c>
      <c r="N4721" s="11">
        <v>881.3</v>
      </c>
      <c r="O4721" s="11">
        <v>539.36</v>
      </c>
      <c r="P4721" s="12"/>
      <c r="Q4721" s="12"/>
      <c r="R4721" s="12"/>
      <c r="S4721" s="11">
        <v>141.29</v>
      </c>
      <c r="T4721" s="10">
        <v>5713.42</v>
      </c>
    </row>
    <row r="4722" spans="1:20" ht="15.75" thickBot="1" x14ac:dyDescent="0.3">
      <c r="A4722" s="4" t="s">
        <v>866</v>
      </c>
      <c r="B4722" s="4" t="s">
        <v>560</v>
      </c>
      <c r="C4722" s="4" t="s">
        <v>561</v>
      </c>
      <c r="D4722" s="4" t="s">
        <v>867</v>
      </c>
      <c r="E4722" s="4" t="s">
        <v>868</v>
      </c>
      <c r="F4722" s="4" t="s">
        <v>136</v>
      </c>
      <c r="G4722" s="4" t="s">
        <v>137</v>
      </c>
      <c r="H4722" s="9">
        <v>120</v>
      </c>
      <c r="I4722" s="9">
        <v>120</v>
      </c>
      <c r="J4722" s="9">
        <v>120</v>
      </c>
      <c r="K4722" s="9">
        <v>120</v>
      </c>
      <c r="L4722" s="9">
        <v>120</v>
      </c>
      <c r="M4722" s="9">
        <v>120</v>
      </c>
      <c r="N4722" s="9">
        <v>120</v>
      </c>
      <c r="O4722" s="9">
        <v>160</v>
      </c>
      <c r="P4722" s="9">
        <v>280</v>
      </c>
      <c r="Q4722" s="9">
        <v>26</v>
      </c>
      <c r="R4722" s="9">
        <v>440</v>
      </c>
      <c r="S4722" s="9">
        <v>220</v>
      </c>
      <c r="T4722" s="10">
        <v>1966</v>
      </c>
    </row>
    <row r="4723" spans="1:20" ht="15.75" thickBot="1" x14ac:dyDescent="0.3">
      <c r="A4723" s="4" t="s">
        <v>866</v>
      </c>
      <c r="B4723" s="4" t="s">
        <v>560</v>
      </c>
      <c r="C4723" s="4" t="s">
        <v>561</v>
      </c>
      <c r="D4723" s="4" t="s">
        <v>867</v>
      </c>
      <c r="E4723" s="4" t="s">
        <v>868</v>
      </c>
      <c r="F4723" s="4" t="s">
        <v>102</v>
      </c>
      <c r="G4723" s="4" t="s">
        <v>103</v>
      </c>
      <c r="H4723" s="11">
        <v>127550</v>
      </c>
      <c r="I4723" s="12"/>
      <c r="J4723" s="12"/>
      <c r="K4723" s="12"/>
      <c r="L4723" s="12"/>
      <c r="M4723" s="12"/>
      <c r="N4723" s="12"/>
      <c r="O4723" s="11">
        <v>34000</v>
      </c>
      <c r="P4723" s="12"/>
      <c r="Q4723" s="12"/>
      <c r="R4723" s="11">
        <v>33683</v>
      </c>
      <c r="S4723" s="12"/>
      <c r="T4723" s="10">
        <v>195233</v>
      </c>
    </row>
    <row r="4724" spans="1:20" ht="15.75" thickBot="1" x14ac:dyDescent="0.3">
      <c r="A4724" s="4" t="s">
        <v>866</v>
      </c>
      <c r="B4724" s="4" t="s">
        <v>560</v>
      </c>
      <c r="C4724" s="4" t="s">
        <v>561</v>
      </c>
      <c r="D4724" s="4" t="s">
        <v>867</v>
      </c>
      <c r="E4724" s="4" t="s">
        <v>868</v>
      </c>
      <c r="F4724" s="4" t="s">
        <v>286</v>
      </c>
      <c r="G4724" s="4" t="s">
        <v>287</v>
      </c>
      <c r="H4724" s="8"/>
      <c r="I4724" s="8"/>
      <c r="J4724" s="8"/>
      <c r="K4724" s="8"/>
      <c r="L4724" s="8"/>
      <c r="M4724" s="9">
        <v>45404.02</v>
      </c>
      <c r="N4724" s="8"/>
      <c r="O4724" s="8"/>
      <c r="P4724" s="8"/>
      <c r="Q4724" s="8"/>
      <c r="R4724" s="8"/>
      <c r="S4724" s="8"/>
      <c r="T4724" s="10">
        <v>45404.02</v>
      </c>
    </row>
    <row r="4725" spans="1:20" ht="15.75" thickBot="1" x14ac:dyDescent="0.3">
      <c r="A4725" s="4" t="s">
        <v>866</v>
      </c>
      <c r="B4725" s="4" t="s">
        <v>560</v>
      </c>
      <c r="C4725" s="4" t="s">
        <v>561</v>
      </c>
      <c r="D4725" s="4" t="s">
        <v>867</v>
      </c>
      <c r="E4725" s="4" t="s">
        <v>868</v>
      </c>
      <c r="F4725" s="4" t="s">
        <v>144</v>
      </c>
      <c r="G4725" s="4" t="s">
        <v>145</v>
      </c>
      <c r="H4725" s="11">
        <v>151.5</v>
      </c>
      <c r="I4725" s="11">
        <v>188.79</v>
      </c>
      <c r="J4725" s="11">
        <v>283.44</v>
      </c>
      <c r="K4725" s="11">
        <v>592.41999999999996</v>
      </c>
      <c r="L4725" s="11">
        <v>159.69999999999999</v>
      </c>
      <c r="M4725" s="11">
        <v>460.99</v>
      </c>
      <c r="N4725" s="11">
        <v>418.78</v>
      </c>
      <c r="O4725" s="11">
        <v>433.68</v>
      </c>
      <c r="P4725" s="11">
        <v>287.55</v>
      </c>
      <c r="Q4725" s="11">
        <v>694.14</v>
      </c>
      <c r="R4725" s="11">
        <v>85.75</v>
      </c>
      <c r="S4725" s="11">
        <v>461.65</v>
      </c>
      <c r="T4725" s="10">
        <v>4218.3900000000003</v>
      </c>
    </row>
    <row r="4726" spans="1:20" ht="15.75" thickBot="1" x14ac:dyDescent="0.3">
      <c r="A4726" s="4" t="s">
        <v>866</v>
      </c>
      <c r="B4726" s="4" t="s">
        <v>560</v>
      </c>
      <c r="C4726" s="4" t="s">
        <v>561</v>
      </c>
      <c r="D4726" s="4" t="s">
        <v>867</v>
      </c>
      <c r="E4726" s="4" t="s">
        <v>868</v>
      </c>
      <c r="F4726" s="4" t="s">
        <v>146</v>
      </c>
      <c r="G4726" s="4" t="s">
        <v>147</v>
      </c>
      <c r="H4726" s="9">
        <v>1463.12</v>
      </c>
      <c r="I4726" s="9">
        <v>2373.1</v>
      </c>
      <c r="J4726" s="9">
        <v>822.69</v>
      </c>
      <c r="K4726" s="8"/>
      <c r="L4726" s="8"/>
      <c r="M4726" s="9">
        <v>1375.4</v>
      </c>
      <c r="N4726" s="8"/>
      <c r="O4726" s="9">
        <v>848.72</v>
      </c>
      <c r="P4726" s="9">
        <v>811.84</v>
      </c>
      <c r="Q4726" s="9">
        <v>5541.95</v>
      </c>
      <c r="R4726" s="9">
        <v>1456.13</v>
      </c>
      <c r="S4726" s="13">
        <v>0</v>
      </c>
      <c r="T4726" s="10">
        <v>14692.95</v>
      </c>
    </row>
    <row r="4727" spans="1:20" ht="15.75" thickBot="1" x14ac:dyDescent="0.3">
      <c r="A4727" s="4" t="s">
        <v>866</v>
      </c>
      <c r="B4727" s="4" t="s">
        <v>560</v>
      </c>
      <c r="C4727" s="4" t="s">
        <v>561</v>
      </c>
      <c r="D4727" s="4" t="s">
        <v>867</v>
      </c>
      <c r="E4727" s="4" t="s">
        <v>868</v>
      </c>
      <c r="F4727" s="4" t="s">
        <v>148</v>
      </c>
      <c r="G4727" s="4" t="s">
        <v>149</v>
      </c>
      <c r="H4727" s="11">
        <v>221.94</v>
      </c>
      <c r="I4727" s="12"/>
      <c r="J4727" s="11">
        <v>-2.0299999999999998</v>
      </c>
      <c r="K4727" s="12"/>
      <c r="L4727" s="12"/>
      <c r="M4727" s="12"/>
      <c r="N4727" s="12"/>
      <c r="O4727" s="12"/>
      <c r="P4727" s="12"/>
      <c r="Q4727" s="12"/>
      <c r="R4727" s="11">
        <v>209.12</v>
      </c>
      <c r="S4727" s="12"/>
      <c r="T4727" s="10">
        <v>429.03</v>
      </c>
    </row>
    <row r="4728" spans="1:20" ht="15.75" thickBot="1" x14ac:dyDescent="0.3">
      <c r="A4728" s="4" t="s">
        <v>866</v>
      </c>
      <c r="B4728" s="4" t="s">
        <v>560</v>
      </c>
      <c r="C4728" s="4" t="s">
        <v>561</v>
      </c>
      <c r="D4728" s="4" t="s">
        <v>867</v>
      </c>
      <c r="E4728" s="4" t="s">
        <v>868</v>
      </c>
      <c r="F4728" s="4" t="s">
        <v>150</v>
      </c>
      <c r="G4728" s="4" t="s">
        <v>151</v>
      </c>
      <c r="H4728" s="9">
        <v>207.99</v>
      </c>
      <c r="I4728" s="8"/>
      <c r="J4728" s="8"/>
      <c r="K4728" s="8"/>
      <c r="L4728" s="8"/>
      <c r="M4728" s="8"/>
      <c r="N4728" s="8"/>
      <c r="O4728" s="8"/>
      <c r="P4728" s="9">
        <v>11.5</v>
      </c>
      <c r="Q4728" s="8"/>
      <c r="R4728" s="9">
        <v>55</v>
      </c>
      <c r="S4728" s="9">
        <v>691.2</v>
      </c>
      <c r="T4728" s="10">
        <v>965.69</v>
      </c>
    </row>
    <row r="4729" spans="1:20" ht="15.75" thickBot="1" x14ac:dyDescent="0.3">
      <c r="A4729" s="4" t="s">
        <v>866</v>
      </c>
      <c r="B4729" s="4" t="s">
        <v>560</v>
      </c>
      <c r="C4729" s="4" t="s">
        <v>561</v>
      </c>
      <c r="D4729" s="4" t="s">
        <v>867</v>
      </c>
      <c r="E4729" s="4" t="s">
        <v>868</v>
      </c>
      <c r="F4729" s="4" t="s">
        <v>152</v>
      </c>
      <c r="G4729" s="4" t="s">
        <v>153</v>
      </c>
      <c r="H4729" s="12"/>
      <c r="I4729" s="12"/>
      <c r="J4729" s="12"/>
      <c r="K4729" s="11">
        <v>559</v>
      </c>
      <c r="L4729" s="11">
        <v>476.36</v>
      </c>
      <c r="M4729" s="12"/>
      <c r="N4729" s="12"/>
      <c r="O4729" s="12"/>
      <c r="P4729" s="11">
        <v>1062.3900000000001</v>
      </c>
      <c r="Q4729" s="11">
        <v>1136.58</v>
      </c>
      <c r="R4729" s="11">
        <v>138.5</v>
      </c>
      <c r="S4729" s="11">
        <v>5183.21</v>
      </c>
      <c r="T4729" s="10">
        <v>8556.0400000000009</v>
      </c>
    </row>
    <row r="4730" spans="1:20" ht="15.75" thickBot="1" x14ac:dyDescent="0.3">
      <c r="A4730" s="4" t="s">
        <v>866</v>
      </c>
      <c r="B4730" s="4" t="s">
        <v>560</v>
      </c>
      <c r="C4730" s="4" t="s">
        <v>561</v>
      </c>
      <c r="D4730" s="4" t="s">
        <v>867</v>
      </c>
      <c r="E4730" s="4" t="s">
        <v>868</v>
      </c>
      <c r="F4730" s="4" t="s">
        <v>359</v>
      </c>
      <c r="G4730" s="4" t="s">
        <v>360</v>
      </c>
      <c r="H4730" s="8"/>
      <c r="I4730" s="8"/>
      <c r="J4730" s="8"/>
      <c r="K4730" s="8"/>
      <c r="L4730" s="8"/>
      <c r="M4730" s="8"/>
      <c r="N4730" s="8"/>
      <c r="O4730" s="8"/>
      <c r="P4730" s="8"/>
      <c r="Q4730" s="8"/>
      <c r="R4730" s="8"/>
      <c r="S4730" s="9">
        <v>75</v>
      </c>
      <c r="T4730" s="10">
        <v>75</v>
      </c>
    </row>
    <row r="4731" spans="1:20" ht="15.75" thickBot="1" x14ac:dyDescent="0.3">
      <c r="A4731" s="4" t="s">
        <v>866</v>
      </c>
      <c r="B4731" s="4" t="s">
        <v>560</v>
      </c>
      <c r="C4731" s="4" t="s">
        <v>561</v>
      </c>
      <c r="D4731" s="4" t="s">
        <v>974</v>
      </c>
      <c r="E4731" s="4" t="s">
        <v>975</v>
      </c>
      <c r="F4731" s="4" t="s">
        <v>102</v>
      </c>
      <c r="G4731" s="4" t="s">
        <v>103</v>
      </c>
      <c r="H4731" s="12"/>
      <c r="I4731" s="12"/>
      <c r="J4731" s="12"/>
      <c r="K4731" s="12"/>
      <c r="L4731" s="12"/>
      <c r="M4731" s="12"/>
      <c r="N4731" s="11">
        <v>-4138.29</v>
      </c>
      <c r="O4731" s="12"/>
      <c r="P4731" s="12"/>
      <c r="Q4731" s="12"/>
      <c r="R4731" s="12"/>
      <c r="S4731" s="12"/>
      <c r="T4731" s="10">
        <v>-4138.29</v>
      </c>
    </row>
    <row r="4732" spans="1:20" ht="15.75" thickBot="1" x14ac:dyDescent="0.3">
      <c r="A4732" s="4" t="s">
        <v>866</v>
      </c>
      <c r="B4732" s="4" t="s">
        <v>560</v>
      </c>
      <c r="C4732" s="4" t="s">
        <v>561</v>
      </c>
      <c r="D4732" s="4" t="s">
        <v>881</v>
      </c>
      <c r="E4732" s="4" t="s">
        <v>882</v>
      </c>
      <c r="F4732" s="4" t="s">
        <v>144</v>
      </c>
      <c r="G4732" s="4" t="s">
        <v>145</v>
      </c>
      <c r="H4732" s="8"/>
      <c r="I4732" s="8"/>
      <c r="J4732" s="8"/>
      <c r="K4732" s="8"/>
      <c r="L4732" s="8"/>
      <c r="M4732" s="8"/>
      <c r="N4732" s="9">
        <v>45</v>
      </c>
      <c r="O4732" s="8"/>
      <c r="P4732" s="8"/>
      <c r="Q4732" s="8"/>
      <c r="R4732" s="8"/>
      <c r="S4732" s="8"/>
      <c r="T4732" s="10">
        <v>45</v>
      </c>
    </row>
    <row r="4733" spans="1:20" ht="15.75" thickBot="1" x14ac:dyDescent="0.3">
      <c r="A4733" s="4" t="s">
        <v>866</v>
      </c>
      <c r="B4733" s="4" t="s">
        <v>560</v>
      </c>
      <c r="C4733" s="4" t="s">
        <v>561</v>
      </c>
      <c r="D4733" s="4" t="s">
        <v>883</v>
      </c>
      <c r="E4733" s="4" t="s">
        <v>884</v>
      </c>
      <c r="F4733" s="4" t="s">
        <v>118</v>
      </c>
      <c r="G4733" s="4" t="s">
        <v>119</v>
      </c>
      <c r="H4733" s="12"/>
      <c r="I4733" s="12"/>
      <c r="J4733" s="12"/>
      <c r="K4733" s="12"/>
      <c r="L4733" s="12"/>
      <c r="M4733" s="12"/>
      <c r="N4733" s="11">
        <v>27327.19</v>
      </c>
      <c r="O4733" s="15">
        <v>0</v>
      </c>
      <c r="P4733" s="12"/>
      <c r="Q4733" s="12"/>
      <c r="R4733" s="12"/>
      <c r="S4733" s="12"/>
      <c r="T4733" s="10">
        <v>27327.19</v>
      </c>
    </row>
    <row r="4734" spans="1:20" ht="15.75" thickBot="1" x14ac:dyDescent="0.3">
      <c r="A4734" s="4" t="s">
        <v>866</v>
      </c>
      <c r="B4734" s="4" t="s">
        <v>560</v>
      </c>
      <c r="C4734" s="4" t="s">
        <v>561</v>
      </c>
      <c r="D4734" s="4" t="s">
        <v>883</v>
      </c>
      <c r="E4734" s="4" t="s">
        <v>884</v>
      </c>
      <c r="F4734" s="4" t="s">
        <v>44</v>
      </c>
      <c r="G4734" s="4" t="s">
        <v>45</v>
      </c>
      <c r="H4734" s="9">
        <v>-2500</v>
      </c>
      <c r="I4734" s="8"/>
      <c r="J4734" s="8"/>
      <c r="K4734" s="8"/>
      <c r="L4734" s="8"/>
      <c r="M4734" s="8"/>
      <c r="N4734" s="9">
        <v>42795</v>
      </c>
      <c r="O4734" s="9">
        <v>62505</v>
      </c>
      <c r="P4734" s="9">
        <v>31800</v>
      </c>
      <c r="Q4734" s="9">
        <v>1950</v>
      </c>
      <c r="R4734" s="8"/>
      <c r="S4734" s="8"/>
      <c r="T4734" s="10">
        <v>136550</v>
      </c>
    </row>
    <row r="4735" spans="1:20" ht="15.75" thickBot="1" x14ac:dyDescent="0.3">
      <c r="A4735" s="4" t="s">
        <v>866</v>
      </c>
      <c r="B4735" s="4" t="s">
        <v>560</v>
      </c>
      <c r="C4735" s="4" t="s">
        <v>561</v>
      </c>
      <c r="D4735" s="4" t="s">
        <v>883</v>
      </c>
      <c r="E4735" s="4" t="s">
        <v>884</v>
      </c>
      <c r="F4735" s="4" t="s">
        <v>146</v>
      </c>
      <c r="G4735" s="4" t="s">
        <v>147</v>
      </c>
      <c r="H4735" s="12"/>
      <c r="I4735" s="12"/>
      <c r="J4735" s="12"/>
      <c r="K4735" s="12"/>
      <c r="L4735" s="12"/>
      <c r="M4735" s="12"/>
      <c r="N4735" s="12"/>
      <c r="O4735" s="11">
        <v>630.94000000000005</v>
      </c>
      <c r="P4735" s="12"/>
      <c r="Q4735" s="12"/>
      <c r="R4735" s="12"/>
      <c r="S4735" s="12"/>
      <c r="T4735" s="10">
        <v>630.94000000000005</v>
      </c>
    </row>
    <row r="4736" spans="1:20" ht="23.25" thickBot="1" x14ac:dyDescent="0.3">
      <c r="A4736" s="4" t="s">
        <v>866</v>
      </c>
      <c r="B4736" s="4" t="s">
        <v>560</v>
      </c>
      <c r="C4736" s="4" t="s">
        <v>561</v>
      </c>
      <c r="D4736" s="4" t="s">
        <v>885</v>
      </c>
      <c r="E4736" s="4" t="s">
        <v>886</v>
      </c>
      <c r="F4736" s="4" t="s">
        <v>44</v>
      </c>
      <c r="G4736" s="4" t="s">
        <v>45</v>
      </c>
      <c r="H4736" s="8"/>
      <c r="I4736" s="8"/>
      <c r="J4736" s="9">
        <v>9750</v>
      </c>
      <c r="K4736" s="8"/>
      <c r="L4736" s="8"/>
      <c r="M4736" s="8"/>
      <c r="N4736" s="9">
        <v>-8775</v>
      </c>
      <c r="O4736" s="9">
        <v>1267.5</v>
      </c>
      <c r="P4736" s="9">
        <v>195</v>
      </c>
      <c r="Q4736" s="9">
        <v>4192.5</v>
      </c>
      <c r="R4736" s="9">
        <v>1560</v>
      </c>
      <c r="S4736" s="13">
        <v>0</v>
      </c>
      <c r="T4736" s="10">
        <v>8190</v>
      </c>
    </row>
    <row r="4737" spans="1:20" ht="15.75" thickBot="1" x14ac:dyDescent="0.3">
      <c r="A4737" s="4" t="s">
        <v>866</v>
      </c>
      <c r="B4737" s="4" t="s">
        <v>560</v>
      </c>
      <c r="C4737" s="4" t="s">
        <v>561</v>
      </c>
      <c r="D4737" s="4" t="s">
        <v>889</v>
      </c>
      <c r="E4737" s="4" t="s">
        <v>890</v>
      </c>
      <c r="F4737" s="4" t="s">
        <v>110</v>
      </c>
      <c r="G4737" s="4" t="s">
        <v>111</v>
      </c>
      <c r="H4737" s="11">
        <v>10124.469999999999</v>
      </c>
      <c r="I4737" s="11">
        <v>10672.88</v>
      </c>
      <c r="J4737" s="11">
        <v>11471</v>
      </c>
      <c r="K4737" s="11">
        <v>10558.53</v>
      </c>
      <c r="L4737" s="11">
        <v>10515.08</v>
      </c>
      <c r="M4737" s="11">
        <v>10428.18</v>
      </c>
      <c r="N4737" s="11">
        <v>9750.35</v>
      </c>
      <c r="O4737" s="11">
        <v>10993.04</v>
      </c>
      <c r="P4737" s="11">
        <v>10897.45</v>
      </c>
      <c r="Q4737" s="11">
        <v>11471</v>
      </c>
      <c r="R4737" s="11">
        <v>9385.36</v>
      </c>
      <c r="S4737" s="11">
        <v>8238.26</v>
      </c>
      <c r="T4737" s="10">
        <v>124505.60000000001</v>
      </c>
    </row>
    <row r="4738" spans="1:20" ht="15.75" thickBot="1" x14ac:dyDescent="0.3">
      <c r="A4738" s="4" t="s">
        <v>866</v>
      </c>
      <c r="B4738" s="4" t="s">
        <v>560</v>
      </c>
      <c r="C4738" s="4" t="s">
        <v>561</v>
      </c>
      <c r="D4738" s="4" t="s">
        <v>889</v>
      </c>
      <c r="E4738" s="4" t="s">
        <v>890</v>
      </c>
      <c r="F4738" s="4" t="s">
        <v>112</v>
      </c>
      <c r="G4738" s="4" t="s">
        <v>113</v>
      </c>
      <c r="H4738" s="8"/>
      <c r="I4738" s="8"/>
      <c r="J4738" s="8"/>
      <c r="K4738" s="8"/>
      <c r="L4738" s="8"/>
      <c r="M4738" s="8"/>
      <c r="N4738" s="8"/>
      <c r="O4738" s="8"/>
      <c r="P4738" s="8"/>
      <c r="Q4738" s="8"/>
      <c r="R4738" s="9">
        <v>5750</v>
      </c>
      <c r="S4738" s="8"/>
      <c r="T4738" s="10">
        <v>5750</v>
      </c>
    </row>
    <row r="4739" spans="1:20" ht="15.75" thickBot="1" x14ac:dyDescent="0.3">
      <c r="A4739" s="4" t="s">
        <v>866</v>
      </c>
      <c r="B4739" s="4" t="s">
        <v>560</v>
      </c>
      <c r="C4739" s="4" t="s">
        <v>561</v>
      </c>
      <c r="D4739" s="4" t="s">
        <v>889</v>
      </c>
      <c r="E4739" s="4" t="s">
        <v>890</v>
      </c>
      <c r="F4739" s="4" t="s">
        <v>88</v>
      </c>
      <c r="G4739" s="4" t="s">
        <v>89</v>
      </c>
      <c r="H4739" s="11">
        <v>1500.14</v>
      </c>
      <c r="I4739" s="11">
        <v>1500.14</v>
      </c>
      <c r="J4739" s="11">
        <v>1545.14</v>
      </c>
      <c r="K4739" s="11">
        <v>1545.14</v>
      </c>
      <c r="L4739" s="11">
        <v>1545.14</v>
      </c>
      <c r="M4739" s="11">
        <v>1545.13</v>
      </c>
      <c r="N4739" s="11">
        <v>1545.15</v>
      </c>
      <c r="O4739" s="11">
        <v>1545.14</v>
      </c>
      <c r="P4739" s="11">
        <v>1545.14</v>
      </c>
      <c r="Q4739" s="11">
        <v>1545.14</v>
      </c>
      <c r="R4739" s="11">
        <v>1545.14</v>
      </c>
      <c r="S4739" s="11">
        <v>1545.15</v>
      </c>
      <c r="T4739" s="10">
        <v>18451.689999999999</v>
      </c>
    </row>
    <row r="4740" spans="1:20" ht="15.75" thickBot="1" x14ac:dyDescent="0.3">
      <c r="A4740" s="4" t="s">
        <v>866</v>
      </c>
      <c r="B4740" s="4" t="s">
        <v>560</v>
      </c>
      <c r="C4740" s="4" t="s">
        <v>561</v>
      </c>
      <c r="D4740" s="4" t="s">
        <v>889</v>
      </c>
      <c r="E4740" s="4" t="s">
        <v>890</v>
      </c>
      <c r="F4740" s="4" t="s">
        <v>90</v>
      </c>
      <c r="G4740" s="4" t="s">
        <v>91</v>
      </c>
      <c r="H4740" s="9">
        <v>5827.95</v>
      </c>
      <c r="I4740" s="9">
        <v>5827.94</v>
      </c>
      <c r="J4740" s="9">
        <v>6002.78</v>
      </c>
      <c r="K4740" s="9">
        <v>6002.78</v>
      </c>
      <c r="L4740" s="9">
        <v>6002.79</v>
      </c>
      <c r="M4740" s="9">
        <v>6002.77</v>
      </c>
      <c r="N4740" s="9">
        <v>6002.78</v>
      </c>
      <c r="O4740" s="9">
        <v>6002.78</v>
      </c>
      <c r="P4740" s="9">
        <v>6002.78</v>
      </c>
      <c r="Q4740" s="9">
        <v>6002.78</v>
      </c>
      <c r="R4740" s="9">
        <v>6002.78</v>
      </c>
      <c r="S4740" s="9">
        <v>6002.78</v>
      </c>
      <c r="T4740" s="10">
        <v>71683.69</v>
      </c>
    </row>
    <row r="4741" spans="1:20" ht="15.75" thickBot="1" x14ac:dyDescent="0.3">
      <c r="A4741" s="4" t="s">
        <v>866</v>
      </c>
      <c r="B4741" s="4" t="s">
        <v>560</v>
      </c>
      <c r="C4741" s="4" t="s">
        <v>561</v>
      </c>
      <c r="D4741" s="4" t="s">
        <v>889</v>
      </c>
      <c r="E4741" s="4" t="s">
        <v>890</v>
      </c>
      <c r="F4741" s="4" t="s">
        <v>44</v>
      </c>
      <c r="G4741" s="4" t="s">
        <v>45</v>
      </c>
      <c r="H4741" s="12"/>
      <c r="I4741" s="12"/>
      <c r="J4741" s="12"/>
      <c r="K4741" s="12"/>
      <c r="L4741" s="12"/>
      <c r="M4741" s="12"/>
      <c r="N4741" s="12"/>
      <c r="O4741" s="12"/>
      <c r="P4741" s="12"/>
      <c r="Q4741" s="12"/>
      <c r="R4741" s="12"/>
      <c r="S4741" s="11">
        <v>30000</v>
      </c>
      <c r="T4741" s="10">
        <v>30000</v>
      </c>
    </row>
    <row r="4742" spans="1:20" ht="15.75" thickBot="1" x14ac:dyDescent="0.3">
      <c r="A4742" s="4" t="s">
        <v>866</v>
      </c>
      <c r="B4742" s="4" t="s">
        <v>560</v>
      </c>
      <c r="C4742" s="4" t="s">
        <v>561</v>
      </c>
      <c r="D4742" s="4" t="s">
        <v>889</v>
      </c>
      <c r="E4742" s="4" t="s">
        <v>890</v>
      </c>
      <c r="F4742" s="4" t="s">
        <v>146</v>
      </c>
      <c r="G4742" s="4" t="s">
        <v>147</v>
      </c>
      <c r="H4742" s="9">
        <v>506.1</v>
      </c>
      <c r="I4742" s="9">
        <v>535.94000000000005</v>
      </c>
      <c r="J4742" s="8"/>
      <c r="K4742" s="8"/>
      <c r="L4742" s="8"/>
      <c r="M4742" s="8"/>
      <c r="N4742" s="8"/>
      <c r="O4742" s="8"/>
      <c r="P4742" s="9">
        <v>489.03</v>
      </c>
      <c r="Q4742" s="8"/>
      <c r="R4742" s="8"/>
      <c r="S4742" s="8"/>
      <c r="T4742" s="10">
        <v>1531.07</v>
      </c>
    </row>
    <row r="4743" spans="1:20" ht="15.75" thickBot="1" x14ac:dyDescent="0.3">
      <c r="A4743" s="4" t="s">
        <v>866</v>
      </c>
      <c r="B4743" s="4" t="s">
        <v>976</v>
      </c>
      <c r="C4743" s="4" t="s">
        <v>977</v>
      </c>
      <c r="D4743" s="4" t="s">
        <v>867</v>
      </c>
      <c r="E4743" s="4" t="s">
        <v>868</v>
      </c>
      <c r="F4743" s="4" t="s">
        <v>146</v>
      </c>
      <c r="G4743" s="4" t="s">
        <v>147</v>
      </c>
      <c r="H4743" s="12"/>
      <c r="I4743" s="11">
        <v>512.5</v>
      </c>
      <c r="J4743" s="11">
        <v>9.5</v>
      </c>
      <c r="K4743" s="12"/>
      <c r="L4743" s="12"/>
      <c r="M4743" s="11">
        <v>639.4</v>
      </c>
      <c r="N4743" s="12"/>
      <c r="O4743" s="12"/>
      <c r="P4743" s="11">
        <v>748.08</v>
      </c>
      <c r="Q4743" s="11">
        <v>206.89</v>
      </c>
      <c r="R4743" s="12"/>
      <c r="S4743" s="12"/>
      <c r="T4743" s="10">
        <v>2116.37</v>
      </c>
    </row>
    <row r="4744" spans="1:20" ht="15.75" thickBot="1" x14ac:dyDescent="0.3">
      <c r="A4744" s="4" t="s">
        <v>866</v>
      </c>
      <c r="B4744" s="4" t="s">
        <v>978</v>
      </c>
      <c r="C4744" s="4" t="s">
        <v>979</v>
      </c>
      <c r="D4744" s="4" t="s">
        <v>867</v>
      </c>
      <c r="E4744" s="4" t="s">
        <v>868</v>
      </c>
      <c r="F4744" s="4" t="s">
        <v>110</v>
      </c>
      <c r="G4744" s="4" t="s">
        <v>111</v>
      </c>
      <c r="H4744" s="9">
        <v>11256.42</v>
      </c>
      <c r="I4744" s="9">
        <v>13160.53</v>
      </c>
      <c r="J4744" s="9">
        <v>10979.15</v>
      </c>
      <c r="K4744" s="9">
        <v>15191.87</v>
      </c>
      <c r="L4744" s="9">
        <v>14474.63</v>
      </c>
      <c r="M4744" s="9">
        <v>13836.53</v>
      </c>
      <c r="N4744" s="9">
        <v>11551.17</v>
      </c>
      <c r="O4744" s="9">
        <v>14436.1</v>
      </c>
      <c r="P4744" s="9">
        <v>13392.71</v>
      </c>
      <c r="Q4744" s="9">
        <v>15872.65</v>
      </c>
      <c r="R4744" s="9">
        <v>13455.87</v>
      </c>
      <c r="S4744" s="9">
        <v>25555.88</v>
      </c>
      <c r="T4744" s="10">
        <v>173163.51</v>
      </c>
    </row>
    <row r="4745" spans="1:20" ht="15.75" thickBot="1" x14ac:dyDescent="0.3">
      <c r="A4745" s="4" t="s">
        <v>866</v>
      </c>
      <c r="B4745" s="4" t="s">
        <v>978</v>
      </c>
      <c r="C4745" s="4" t="s">
        <v>979</v>
      </c>
      <c r="D4745" s="4" t="s">
        <v>867</v>
      </c>
      <c r="E4745" s="4" t="s">
        <v>868</v>
      </c>
      <c r="F4745" s="4" t="s">
        <v>112</v>
      </c>
      <c r="G4745" s="4" t="s">
        <v>113</v>
      </c>
      <c r="H4745" s="12"/>
      <c r="I4745" s="12"/>
      <c r="J4745" s="12"/>
      <c r="K4745" s="12"/>
      <c r="L4745" s="12"/>
      <c r="M4745" s="12"/>
      <c r="N4745" s="12"/>
      <c r="O4745" s="12"/>
      <c r="P4745" s="12"/>
      <c r="Q4745" s="12"/>
      <c r="R4745" s="12"/>
      <c r="S4745" s="11">
        <v>2874.15</v>
      </c>
      <c r="T4745" s="10">
        <v>2874.15</v>
      </c>
    </row>
    <row r="4746" spans="1:20" ht="15.75" thickBot="1" x14ac:dyDescent="0.3">
      <c r="A4746" s="4" t="s">
        <v>866</v>
      </c>
      <c r="B4746" s="4" t="s">
        <v>978</v>
      </c>
      <c r="C4746" s="4" t="s">
        <v>979</v>
      </c>
      <c r="D4746" s="4" t="s">
        <v>867</v>
      </c>
      <c r="E4746" s="4" t="s">
        <v>868</v>
      </c>
      <c r="F4746" s="4" t="s">
        <v>88</v>
      </c>
      <c r="G4746" s="4" t="s">
        <v>89</v>
      </c>
      <c r="H4746" s="9">
        <v>2118.7800000000002</v>
      </c>
      <c r="I4746" s="9">
        <v>2118.7399999999998</v>
      </c>
      <c r="J4746" s="9">
        <v>2185.5100000000002</v>
      </c>
      <c r="K4746" s="9">
        <v>2185.46</v>
      </c>
      <c r="L4746" s="9">
        <v>2185.48</v>
      </c>
      <c r="M4746" s="9">
        <v>2185.48</v>
      </c>
      <c r="N4746" s="9">
        <v>2185.44</v>
      </c>
      <c r="O4746" s="9">
        <v>2185.48</v>
      </c>
      <c r="P4746" s="9">
        <v>2185.4699999999998</v>
      </c>
      <c r="Q4746" s="9">
        <v>2185.48</v>
      </c>
      <c r="R4746" s="9">
        <v>2185.4899999999998</v>
      </c>
      <c r="S4746" s="9">
        <v>4433.29</v>
      </c>
      <c r="T4746" s="10">
        <v>28340.1</v>
      </c>
    </row>
    <row r="4747" spans="1:20" ht="15.75" thickBot="1" x14ac:dyDescent="0.3">
      <c r="A4747" s="4" t="s">
        <v>866</v>
      </c>
      <c r="B4747" s="4" t="s">
        <v>978</v>
      </c>
      <c r="C4747" s="4" t="s">
        <v>979</v>
      </c>
      <c r="D4747" s="4" t="s">
        <v>867</v>
      </c>
      <c r="E4747" s="4" t="s">
        <v>868</v>
      </c>
      <c r="F4747" s="4" t="s">
        <v>90</v>
      </c>
      <c r="G4747" s="4" t="s">
        <v>91</v>
      </c>
      <c r="H4747" s="11">
        <v>8231.2199999999993</v>
      </c>
      <c r="I4747" s="11">
        <v>8231.17</v>
      </c>
      <c r="J4747" s="11">
        <v>8490.4500000000007</v>
      </c>
      <c r="K4747" s="11">
        <v>8490.39</v>
      </c>
      <c r="L4747" s="11">
        <v>8490.41</v>
      </c>
      <c r="M4747" s="11">
        <v>8490.41</v>
      </c>
      <c r="N4747" s="11">
        <v>8490.4</v>
      </c>
      <c r="O4747" s="11">
        <v>8490.41</v>
      </c>
      <c r="P4747" s="11">
        <v>8490.41</v>
      </c>
      <c r="Q4747" s="11">
        <v>8490.4</v>
      </c>
      <c r="R4747" s="11">
        <v>8490.41</v>
      </c>
      <c r="S4747" s="11">
        <v>17427.05</v>
      </c>
      <c r="T4747" s="10">
        <v>110303.13</v>
      </c>
    </row>
    <row r="4748" spans="1:20" ht="15.75" thickBot="1" x14ac:dyDescent="0.3">
      <c r="A4748" s="4" t="s">
        <v>866</v>
      </c>
      <c r="B4748" s="4" t="s">
        <v>978</v>
      </c>
      <c r="C4748" s="4" t="s">
        <v>979</v>
      </c>
      <c r="D4748" s="4" t="s">
        <v>867</v>
      </c>
      <c r="E4748" s="4" t="s">
        <v>868</v>
      </c>
      <c r="F4748" s="4" t="s">
        <v>118</v>
      </c>
      <c r="G4748" s="4" t="s">
        <v>119</v>
      </c>
      <c r="H4748" s="9">
        <v>12140</v>
      </c>
      <c r="I4748" s="8"/>
      <c r="J4748" s="8"/>
      <c r="K4748" s="9">
        <v>5395</v>
      </c>
      <c r="L4748" s="9">
        <v>5385</v>
      </c>
      <c r="M4748" s="8"/>
      <c r="N4748" s="8"/>
      <c r="O4748" s="8"/>
      <c r="P4748" s="8"/>
      <c r="Q4748" s="8"/>
      <c r="R4748" s="8"/>
      <c r="S4748" s="8"/>
      <c r="T4748" s="10">
        <v>22920</v>
      </c>
    </row>
    <row r="4749" spans="1:20" ht="15.75" thickBot="1" x14ac:dyDescent="0.3">
      <c r="A4749" s="4" t="s">
        <v>866</v>
      </c>
      <c r="B4749" s="4" t="s">
        <v>978</v>
      </c>
      <c r="C4749" s="4" t="s">
        <v>979</v>
      </c>
      <c r="D4749" s="4" t="s">
        <v>867</v>
      </c>
      <c r="E4749" s="4" t="s">
        <v>868</v>
      </c>
      <c r="F4749" s="4" t="s">
        <v>61</v>
      </c>
      <c r="G4749" s="4" t="s">
        <v>62</v>
      </c>
      <c r="H4749" s="11">
        <v>59.05</v>
      </c>
      <c r="I4749" s="12"/>
      <c r="J4749" s="12"/>
      <c r="K4749" s="12"/>
      <c r="L4749" s="12"/>
      <c r="M4749" s="12"/>
      <c r="N4749" s="12"/>
      <c r="O4749" s="12"/>
      <c r="P4749" s="12"/>
      <c r="Q4749" s="12"/>
      <c r="R4749" s="12"/>
      <c r="S4749" s="12"/>
      <c r="T4749" s="10">
        <v>59.05</v>
      </c>
    </row>
    <row r="4750" spans="1:20" ht="15.75" thickBot="1" x14ac:dyDescent="0.3">
      <c r="A4750" s="4" t="s">
        <v>866</v>
      </c>
      <c r="B4750" s="4" t="s">
        <v>978</v>
      </c>
      <c r="C4750" s="4" t="s">
        <v>979</v>
      </c>
      <c r="D4750" s="4" t="s">
        <v>867</v>
      </c>
      <c r="E4750" s="4" t="s">
        <v>868</v>
      </c>
      <c r="F4750" s="4" t="s">
        <v>120</v>
      </c>
      <c r="G4750" s="4" t="s">
        <v>121</v>
      </c>
      <c r="H4750" s="8"/>
      <c r="I4750" s="8"/>
      <c r="J4750" s="8"/>
      <c r="K4750" s="8"/>
      <c r="L4750" s="8"/>
      <c r="M4750" s="8"/>
      <c r="N4750" s="8"/>
      <c r="O4750" s="8"/>
      <c r="P4750" s="9">
        <v>55.59</v>
      </c>
      <c r="Q4750" s="8"/>
      <c r="R4750" s="8"/>
      <c r="S4750" s="8"/>
      <c r="T4750" s="10">
        <v>55.59</v>
      </c>
    </row>
    <row r="4751" spans="1:20" ht="15.75" thickBot="1" x14ac:dyDescent="0.3">
      <c r="A4751" s="4" t="s">
        <v>866</v>
      </c>
      <c r="B4751" s="4" t="s">
        <v>978</v>
      </c>
      <c r="C4751" s="4" t="s">
        <v>979</v>
      </c>
      <c r="D4751" s="4" t="s">
        <v>867</v>
      </c>
      <c r="E4751" s="4" t="s">
        <v>868</v>
      </c>
      <c r="F4751" s="4" t="s">
        <v>94</v>
      </c>
      <c r="G4751" s="4" t="s">
        <v>95</v>
      </c>
      <c r="H4751" s="12"/>
      <c r="I4751" s="12"/>
      <c r="J4751" s="12"/>
      <c r="K4751" s="12"/>
      <c r="L4751" s="12"/>
      <c r="M4751" s="11">
        <v>164</v>
      </c>
      <c r="N4751" s="11">
        <v>28.06</v>
      </c>
      <c r="O4751" s="12"/>
      <c r="P4751" s="12"/>
      <c r="Q4751" s="11">
        <v>0.56999999999999995</v>
      </c>
      <c r="R4751" s="12"/>
      <c r="S4751" s="12"/>
      <c r="T4751" s="10">
        <v>192.63</v>
      </c>
    </row>
    <row r="4752" spans="1:20" ht="15.75" thickBot="1" x14ac:dyDescent="0.3">
      <c r="A4752" s="4" t="s">
        <v>866</v>
      </c>
      <c r="B4752" s="4" t="s">
        <v>978</v>
      </c>
      <c r="C4752" s="4" t="s">
        <v>979</v>
      </c>
      <c r="D4752" s="4" t="s">
        <v>867</v>
      </c>
      <c r="E4752" s="4" t="s">
        <v>868</v>
      </c>
      <c r="F4752" s="4" t="s">
        <v>122</v>
      </c>
      <c r="G4752" s="4" t="s">
        <v>123</v>
      </c>
      <c r="H4752" s="8"/>
      <c r="I4752" s="8"/>
      <c r="J4752" s="8"/>
      <c r="K4752" s="8"/>
      <c r="L4752" s="8"/>
      <c r="M4752" s="8"/>
      <c r="N4752" s="8"/>
      <c r="O4752" s="8"/>
      <c r="P4752" s="8"/>
      <c r="Q4752" s="8"/>
      <c r="R4752" s="9">
        <v>190</v>
      </c>
      <c r="S4752" s="8"/>
      <c r="T4752" s="10">
        <v>190</v>
      </c>
    </row>
    <row r="4753" spans="1:20" ht="15.75" thickBot="1" x14ac:dyDescent="0.3">
      <c r="A4753" s="4" t="s">
        <v>866</v>
      </c>
      <c r="B4753" s="4" t="s">
        <v>978</v>
      </c>
      <c r="C4753" s="4" t="s">
        <v>979</v>
      </c>
      <c r="D4753" s="4" t="s">
        <v>867</v>
      </c>
      <c r="E4753" s="4" t="s">
        <v>868</v>
      </c>
      <c r="F4753" s="4" t="s">
        <v>128</v>
      </c>
      <c r="G4753" s="4" t="s">
        <v>129</v>
      </c>
      <c r="H4753" s="12"/>
      <c r="I4753" s="12"/>
      <c r="J4753" s="11">
        <v>449.72</v>
      </c>
      <c r="K4753" s="12"/>
      <c r="L4753" s="12"/>
      <c r="M4753" s="12"/>
      <c r="N4753" s="12"/>
      <c r="O4753" s="12"/>
      <c r="P4753" s="11">
        <v>-449.72</v>
      </c>
      <c r="Q4753" s="12"/>
      <c r="R4753" s="12"/>
      <c r="S4753" s="12"/>
      <c r="T4753" s="14">
        <v>0</v>
      </c>
    </row>
    <row r="4754" spans="1:20" ht="15.75" thickBot="1" x14ac:dyDescent="0.3">
      <c r="A4754" s="4" t="s">
        <v>866</v>
      </c>
      <c r="B4754" s="4" t="s">
        <v>978</v>
      </c>
      <c r="C4754" s="4" t="s">
        <v>979</v>
      </c>
      <c r="D4754" s="4" t="s">
        <v>867</v>
      </c>
      <c r="E4754" s="4" t="s">
        <v>868</v>
      </c>
      <c r="F4754" s="4" t="s">
        <v>98</v>
      </c>
      <c r="G4754" s="4" t="s">
        <v>99</v>
      </c>
      <c r="H4754" s="8"/>
      <c r="I4754" s="8"/>
      <c r="J4754" s="8"/>
      <c r="K4754" s="8"/>
      <c r="L4754" s="8"/>
      <c r="M4754" s="8"/>
      <c r="N4754" s="8"/>
      <c r="O4754" s="8"/>
      <c r="P4754" s="8"/>
      <c r="Q4754" s="8"/>
      <c r="R4754" s="9">
        <v>37.43</v>
      </c>
      <c r="S4754" s="8"/>
      <c r="T4754" s="10">
        <v>37.43</v>
      </c>
    </row>
    <row r="4755" spans="1:20" ht="15.75" thickBot="1" x14ac:dyDescent="0.3">
      <c r="A4755" s="4" t="s">
        <v>866</v>
      </c>
      <c r="B4755" s="4" t="s">
        <v>978</v>
      </c>
      <c r="C4755" s="4" t="s">
        <v>979</v>
      </c>
      <c r="D4755" s="4" t="s">
        <v>867</v>
      </c>
      <c r="E4755" s="4" t="s">
        <v>868</v>
      </c>
      <c r="F4755" s="4" t="s">
        <v>215</v>
      </c>
      <c r="G4755" s="4" t="s">
        <v>216</v>
      </c>
      <c r="H4755" s="12"/>
      <c r="I4755" s="12"/>
      <c r="J4755" s="12"/>
      <c r="K4755" s="12"/>
      <c r="L4755" s="12"/>
      <c r="M4755" s="12"/>
      <c r="N4755" s="12"/>
      <c r="O4755" s="12"/>
      <c r="P4755" s="12"/>
      <c r="Q4755" s="11">
        <v>134.41</v>
      </c>
      <c r="R4755" s="12"/>
      <c r="S4755" s="12"/>
      <c r="T4755" s="10">
        <v>134.41</v>
      </c>
    </row>
    <row r="4756" spans="1:20" ht="15.75" thickBot="1" x14ac:dyDescent="0.3">
      <c r="A4756" s="4" t="s">
        <v>866</v>
      </c>
      <c r="B4756" s="4" t="s">
        <v>978</v>
      </c>
      <c r="C4756" s="4" t="s">
        <v>979</v>
      </c>
      <c r="D4756" s="4" t="s">
        <v>867</v>
      </c>
      <c r="E4756" s="4" t="s">
        <v>868</v>
      </c>
      <c r="F4756" s="4" t="s">
        <v>130</v>
      </c>
      <c r="G4756" s="4" t="s">
        <v>131</v>
      </c>
      <c r="H4756" s="9">
        <v>7.75</v>
      </c>
      <c r="I4756" s="9">
        <v>12.6</v>
      </c>
      <c r="J4756" s="8"/>
      <c r="K4756" s="9">
        <v>12.85</v>
      </c>
      <c r="L4756" s="9">
        <v>40.1</v>
      </c>
      <c r="M4756" s="9">
        <v>24.05</v>
      </c>
      <c r="N4756" s="9">
        <v>42.64</v>
      </c>
      <c r="O4756" s="8"/>
      <c r="P4756" s="8"/>
      <c r="Q4756" s="8"/>
      <c r="R4756" s="9">
        <v>4.9000000000000004</v>
      </c>
      <c r="S4756" s="9">
        <v>40.9</v>
      </c>
      <c r="T4756" s="10">
        <v>185.79</v>
      </c>
    </row>
    <row r="4757" spans="1:20" ht="15.75" thickBot="1" x14ac:dyDescent="0.3">
      <c r="A4757" s="4" t="s">
        <v>866</v>
      </c>
      <c r="B4757" s="4" t="s">
        <v>978</v>
      </c>
      <c r="C4757" s="4" t="s">
        <v>979</v>
      </c>
      <c r="D4757" s="4" t="s">
        <v>867</v>
      </c>
      <c r="E4757" s="4" t="s">
        <v>868</v>
      </c>
      <c r="F4757" s="4" t="s">
        <v>136</v>
      </c>
      <c r="G4757" s="4" t="s">
        <v>137</v>
      </c>
      <c r="H4757" s="12"/>
      <c r="I4757" s="12"/>
      <c r="J4757" s="12"/>
      <c r="K4757" s="12"/>
      <c r="L4757" s="12"/>
      <c r="M4757" s="12"/>
      <c r="N4757" s="12"/>
      <c r="O4757" s="12"/>
      <c r="P4757" s="11">
        <v>4</v>
      </c>
      <c r="Q4757" s="12"/>
      <c r="R4757" s="11">
        <v>48</v>
      </c>
      <c r="S4757" s="12"/>
      <c r="T4757" s="10">
        <v>52</v>
      </c>
    </row>
    <row r="4758" spans="1:20" ht="15.75" thickBot="1" x14ac:dyDescent="0.3">
      <c r="A4758" s="4" t="s">
        <v>866</v>
      </c>
      <c r="B4758" s="4" t="s">
        <v>978</v>
      </c>
      <c r="C4758" s="4" t="s">
        <v>979</v>
      </c>
      <c r="D4758" s="4" t="s">
        <v>867</v>
      </c>
      <c r="E4758" s="4" t="s">
        <v>868</v>
      </c>
      <c r="F4758" s="4" t="s">
        <v>144</v>
      </c>
      <c r="G4758" s="4" t="s">
        <v>145</v>
      </c>
      <c r="H4758" s="9">
        <v>115</v>
      </c>
      <c r="I4758" s="9">
        <v>8.1</v>
      </c>
      <c r="J4758" s="9">
        <v>114.95</v>
      </c>
      <c r="K4758" s="9">
        <v>80</v>
      </c>
      <c r="L4758" s="9">
        <v>324.95</v>
      </c>
      <c r="M4758" s="9">
        <v>49.45</v>
      </c>
      <c r="N4758" s="9">
        <v>101.64</v>
      </c>
      <c r="O4758" s="9">
        <v>265.3</v>
      </c>
      <c r="P4758" s="9">
        <v>91.97</v>
      </c>
      <c r="Q4758" s="9">
        <v>470.16</v>
      </c>
      <c r="R4758" s="9">
        <v>180.99</v>
      </c>
      <c r="S4758" s="9">
        <v>57.75</v>
      </c>
      <c r="T4758" s="10">
        <v>1860.26</v>
      </c>
    </row>
    <row r="4759" spans="1:20" ht="15.75" thickBot="1" x14ac:dyDescent="0.3">
      <c r="A4759" s="4" t="s">
        <v>866</v>
      </c>
      <c r="B4759" s="4" t="s">
        <v>978</v>
      </c>
      <c r="C4759" s="4" t="s">
        <v>979</v>
      </c>
      <c r="D4759" s="4" t="s">
        <v>867</v>
      </c>
      <c r="E4759" s="4" t="s">
        <v>868</v>
      </c>
      <c r="F4759" s="4" t="s">
        <v>217</v>
      </c>
      <c r="G4759" s="4" t="s">
        <v>218</v>
      </c>
      <c r="H4759" s="11">
        <v>6</v>
      </c>
      <c r="I4759" s="11">
        <v>4</v>
      </c>
      <c r="J4759" s="12"/>
      <c r="K4759" s="12"/>
      <c r="L4759" s="12"/>
      <c r="M4759" s="12"/>
      <c r="N4759" s="11">
        <v>508.32</v>
      </c>
      <c r="O4759" s="11">
        <v>811.8</v>
      </c>
      <c r="P4759" s="11">
        <v>108</v>
      </c>
      <c r="Q4759" s="11">
        <v>429.48</v>
      </c>
      <c r="R4759" s="12"/>
      <c r="S4759" s="12"/>
      <c r="T4759" s="10">
        <v>1867.6</v>
      </c>
    </row>
    <row r="4760" spans="1:20" ht="15.75" thickBot="1" x14ac:dyDescent="0.3">
      <c r="A4760" s="4" t="s">
        <v>866</v>
      </c>
      <c r="B4760" s="4" t="s">
        <v>978</v>
      </c>
      <c r="C4760" s="4" t="s">
        <v>979</v>
      </c>
      <c r="D4760" s="4" t="s">
        <v>867</v>
      </c>
      <c r="E4760" s="4" t="s">
        <v>868</v>
      </c>
      <c r="F4760" s="4" t="s">
        <v>146</v>
      </c>
      <c r="G4760" s="4" t="s">
        <v>147</v>
      </c>
      <c r="H4760" s="8"/>
      <c r="I4760" s="9">
        <v>4</v>
      </c>
      <c r="J4760" s="8"/>
      <c r="K4760" s="8"/>
      <c r="L4760" s="9">
        <v>2611.4499999999998</v>
      </c>
      <c r="M4760" s="8"/>
      <c r="N4760" s="8"/>
      <c r="O4760" s="9">
        <v>1073.4000000000001</v>
      </c>
      <c r="P4760" s="9">
        <v>427.55</v>
      </c>
      <c r="Q4760" s="9">
        <v>872.13</v>
      </c>
      <c r="R4760" s="8"/>
      <c r="S4760" s="8"/>
      <c r="T4760" s="10">
        <v>4988.53</v>
      </c>
    </row>
    <row r="4761" spans="1:20" ht="15.75" thickBot="1" x14ac:dyDescent="0.3">
      <c r="A4761" s="4" t="s">
        <v>866</v>
      </c>
      <c r="B4761" s="4" t="s">
        <v>978</v>
      </c>
      <c r="C4761" s="4" t="s">
        <v>979</v>
      </c>
      <c r="D4761" s="4" t="s">
        <v>867</v>
      </c>
      <c r="E4761" s="4" t="s">
        <v>868</v>
      </c>
      <c r="F4761" s="4" t="s">
        <v>148</v>
      </c>
      <c r="G4761" s="4" t="s">
        <v>149</v>
      </c>
      <c r="H4761" s="11">
        <v>3</v>
      </c>
      <c r="I4761" s="11">
        <v>1627.5</v>
      </c>
      <c r="J4761" s="11">
        <v>474.55</v>
      </c>
      <c r="K4761" s="12"/>
      <c r="L4761" s="11">
        <v>762</v>
      </c>
      <c r="M4761" s="12"/>
      <c r="N4761" s="12"/>
      <c r="O4761" s="12"/>
      <c r="P4761" s="11">
        <v>299</v>
      </c>
      <c r="Q4761" s="11">
        <v>1357.81</v>
      </c>
      <c r="R4761" s="12"/>
      <c r="S4761" s="12"/>
      <c r="T4761" s="10">
        <v>4523.8599999999997</v>
      </c>
    </row>
    <row r="4762" spans="1:20" ht="15.75" thickBot="1" x14ac:dyDescent="0.3">
      <c r="A4762" s="4" t="s">
        <v>866</v>
      </c>
      <c r="B4762" s="4" t="s">
        <v>978</v>
      </c>
      <c r="C4762" s="4" t="s">
        <v>979</v>
      </c>
      <c r="D4762" s="4" t="s">
        <v>867</v>
      </c>
      <c r="E4762" s="4" t="s">
        <v>868</v>
      </c>
      <c r="F4762" s="4" t="s">
        <v>166</v>
      </c>
      <c r="G4762" s="4" t="s">
        <v>167</v>
      </c>
      <c r="H4762" s="8"/>
      <c r="I4762" s="8"/>
      <c r="J4762" s="8"/>
      <c r="K4762" s="8"/>
      <c r="L4762" s="8"/>
      <c r="M4762" s="8"/>
      <c r="N4762" s="8"/>
      <c r="O4762" s="9">
        <v>-2070.2399999999998</v>
      </c>
      <c r="P4762" s="9">
        <v>-1466.42</v>
      </c>
      <c r="Q4762" s="9">
        <v>-776.34</v>
      </c>
      <c r="R4762" s="9">
        <v>-3019.1</v>
      </c>
      <c r="S4762" s="9">
        <v>-2156.5</v>
      </c>
      <c r="T4762" s="10">
        <v>-9488.6</v>
      </c>
    </row>
    <row r="4763" spans="1:20" ht="15.75" thickBot="1" x14ac:dyDescent="0.3">
      <c r="A4763" s="4" t="s">
        <v>866</v>
      </c>
      <c r="B4763" s="4" t="s">
        <v>978</v>
      </c>
      <c r="C4763" s="4" t="s">
        <v>979</v>
      </c>
      <c r="D4763" s="4" t="s">
        <v>972</v>
      </c>
      <c r="E4763" s="4" t="s">
        <v>973</v>
      </c>
      <c r="F4763" s="4" t="s">
        <v>110</v>
      </c>
      <c r="G4763" s="4" t="s">
        <v>111</v>
      </c>
      <c r="H4763" s="11">
        <v>24141.360000000001</v>
      </c>
      <c r="I4763" s="11">
        <v>27040.25</v>
      </c>
      <c r="J4763" s="11">
        <v>27324.11</v>
      </c>
      <c r="K4763" s="11">
        <v>26946.71</v>
      </c>
      <c r="L4763" s="11">
        <v>27181.200000000001</v>
      </c>
      <c r="M4763" s="11">
        <v>25008.27</v>
      </c>
      <c r="N4763" s="11">
        <v>25947.439999999999</v>
      </c>
      <c r="O4763" s="11">
        <v>28981.05</v>
      </c>
      <c r="P4763" s="11">
        <v>32399.51</v>
      </c>
      <c r="Q4763" s="11">
        <v>34163.17</v>
      </c>
      <c r="R4763" s="11">
        <v>32192.12</v>
      </c>
      <c r="S4763" s="11">
        <v>30052.26</v>
      </c>
      <c r="T4763" s="10">
        <v>341377.45</v>
      </c>
    </row>
    <row r="4764" spans="1:20" ht="15.75" thickBot="1" x14ac:dyDescent="0.3">
      <c r="A4764" s="4" t="s">
        <v>866</v>
      </c>
      <c r="B4764" s="4" t="s">
        <v>978</v>
      </c>
      <c r="C4764" s="4" t="s">
        <v>979</v>
      </c>
      <c r="D4764" s="4" t="s">
        <v>972</v>
      </c>
      <c r="E4764" s="4" t="s">
        <v>973</v>
      </c>
      <c r="F4764" s="4" t="s">
        <v>112</v>
      </c>
      <c r="G4764" s="4" t="s">
        <v>113</v>
      </c>
      <c r="H4764" s="9">
        <v>150</v>
      </c>
      <c r="I4764" s="9">
        <v>150</v>
      </c>
      <c r="J4764" s="9">
        <v>150</v>
      </c>
      <c r="K4764" s="9">
        <v>-1350</v>
      </c>
      <c r="L4764" s="8"/>
      <c r="M4764" s="8"/>
      <c r="N4764" s="8"/>
      <c r="O4764" s="8"/>
      <c r="P4764" s="8"/>
      <c r="Q4764" s="8"/>
      <c r="R4764" s="8"/>
      <c r="S4764" s="8"/>
      <c r="T4764" s="10">
        <v>-900</v>
      </c>
    </row>
    <row r="4765" spans="1:20" ht="15.75" thickBot="1" x14ac:dyDescent="0.3">
      <c r="A4765" s="4" t="s">
        <v>866</v>
      </c>
      <c r="B4765" s="4" t="s">
        <v>978</v>
      </c>
      <c r="C4765" s="4" t="s">
        <v>979</v>
      </c>
      <c r="D4765" s="4" t="s">
        <v>972</v>
      </c>
      <c r="E4765" s="4" t="s">
        <v>973</v>
      </c>
      <c r="F4765" s="4" t="s">
        <v>88</v>
      </c>
      <c r="G4765" s="4" t="s">
        <v>89</v>
      </c>
      <c r="H4765" s="11">
        <v>3710.52</v>
      </c>
      <c r="I4765" s="11">
        <v>3710.52</v>
      </c>
      <c r="J4765" s="11">
        <v>3820.5</v>
      </c>
      <c r="K4765" s="11">
        <v>3820.51</v>
      </c>
      <c r="L4765" s="11">
        <v>3820.5</v>
      </c>
      <c r="M4765" s="11">
        <v>3820.5</v>
      </c>
      <c r="N4765" s="11">
        <v>3820.49</v>
      </c>
      <c r="O4765" s="11">
        <v>4554.54</v>
      </c>
      <c r="P4765" s="11">
        <v>5288.57</v>
      </c>
      <c r="Q4765" s="11">
        <v>5288.59</v>
      </c>
      <c r="R4765" s="11">
        <v>5288.58</v>
      </c>
      <c r="S4765" s="11">
        <v>5288.59</v>
      </c>
      <c r="T4765" s="10">
        <v>52232.41</v>
      </c>
    </row>
    <row r="4766" spans="1:20" ht="15.75" thickBot="1" x14ac:dyDescent="0.3">
      <c r="A4766" s="4" t="s">
        <v>866</v>
      </c>
      <c r="B4766" s="4" t="s">
        <v>978</v>
      </c>
      <c r="C4766" s="4" t="s">
        <v>979</v>
      </c>
      <c r="D4766" s="4" t="s">
        <v>972</v>
      </c>
      <c r="E4766" s="4" t="s">
        <v>973</v>
      </c>
      <c r="F4766" s="4" t="s">
        <v>90</v>
      </c>
      <c r="G4766" s="4" t="s">
        <v>91</v>
      </c>
      <c r="H4766" s="9">
        <v>14430.14</v>
      </c>
      <c r="I4766" s="9">
        <v>14430.12</v>
      </c>
      <c r="J4766" s="9">
        <v>14857.35</v>
      </c>
      <c r="K4766" s="9">
        <v>14707.35</v>
      </c>
      <c r="L4766" s="9">
        <v>14842.36</v>
      </c>
      <c r="M4766" s="9">
        <v>14842.35</v>
      </c>
      <c r="N4766" s="9">
        <v>14842.36</v>
      </c>
      <c r="O4766" s="9">
        <v>17694.03</v>
      </c>
      <c r="P4766" s="9">
        <v>20545.759999999998</v>
      </c>
      <c r="Q4766" s="9">
        <v>20545.77</v>
      </c>
      <c r="R4766" s="9">
        <v>20545.77</v>
      </c>
      <c r="S4766" s="9">
        <v>20545.740000000002</v>
      </c>
      <c r="T4766" s="10">
        <v>202829.1</v>
      </c>
    </row>
    <row r="4767" spans="1:20" ht="15.75" thickBot="1" x14ac:dyDescent="0.3">
      <c r="A4767" s="4" t="s">
        <v>866</v>
      </c>
      <c r="B4767" s="4" t="s">
        <v>978</v>
      </c>
      <c r="C4767" s="4" t="s">
        <v>979</v>
      </c>
      <c r="D4767" s="4" t="s">
        <v>972</v>
      </c>
      <c r="E4767" s="4" t="s">
        <v>973</v>
      </c>
      <c r="F4767" s="4" t="s">
        <v>166</v>
      </c>
      <c r="G4767" s="4" t="s">
        <v>167</v>
      </c>
      <c r="H4767" s="11">
        <v>-235.48</v>
      </c>
      <c r="I4767" s="12"/>
      <c r="J4767" s="12"/>
      <c r="K4767" s="12"/>
      <c r="L4767" s="11">
        <v>-4433.09</v>
      </c>
      <c r="M4767" s="11">
        <v>-6552.2</v>
      </c>
      <c r="N4767" s="11">
        <v>-2601.39</v>
      </c>
      <c r="O4767" s="11">
        <v>-3260.53</v>
      </c>
      <c r="P4767" s="11">
        <v>-6264.24</v>
      </c>
      <c r="Q4767" s="11">
        <v>-4952.3500000000004</v>
      </c>
      <c r="R4767" s="11">
        <v>-2972.93</v>
      </c>
      <c r="S4767" s="11">
        <v>-2938.73</v>
      </c>
      <c r="T4767" s="10">
        <v>-34210.94</v>
      </c>
    </row>
    <row r="4768" spans="1:20" ht="15.75" thickBot="1" x14ac:dyDescent="0.3">
      <c r="A4768" s="4" t="s">
        <v>866</v>
      </c>
      <c r="B4768" s="4" t="s">
        <v>978</v>
      </c>
      <c r="C4768" s="4" t="s">
        <v>979</v>
      </c>
      <c r="D4768" s="4" t="s">
        <v>883</v>
      </c>
      <c r="E4768" s="4" t="s">
        <v>884</v>
      </c>
      <c r="F4768" s="4" t="s">
        <v>110</v>
      </c>
      <c r="G4768" s="4" t="s">
        <v>111</v>
      </c>
      <c r="H4768" s="9">
        <v>74848.800000000003</v>
      </c>
      <c r="I4768" s="9">
        <v>84191.86</v>
      </c>
      <c r="J4768" s="9">
        <v>79860.649999999994</v>
      </c>
      <c r="K4768" s="9">
        <v>77224.509999999995</v>
      </c>
      <c r="L4768" s="9">
        <v>70663.55</v>
      </c>
      <c r="M4768" s="9">
        <v>82645.17</v>
      </c>
      <c r="N4768" s="9">
        <v>71203.350000000006</v>
      </c>
      <c r="O4768" s="9">
        <v>80235.429999999993</v>
      </c>
      <c r="P4768" s="9">
        <v>66150.149999999994</v>
      </c>
      <c r="Q4768" s="9">
        <v>79376.73</v>
      </c>
      <c r="R4768" s="9">
        <v>70575.09</v>
      </c>
      <c r="S4768" s="9">
        <v>73395.08</v>
      </c>
      <c r="T4768" s="10">
        <v>910370.37</v>
      </c>
    </row>
    <row r="4769" spans="1:20" ht="15.75" thickBot="1" x14ac:dyDescent="0.3">
      <c r="A4769" s="4" t="s">
        <v>866</v>
      </c>
      <c r="B4769" s="4" t="s">
        <v>978</v>
      </c>
      <c r="C4769" s="4" t="s">
        <v>979</v>
      </c>
      <c r="D4769" s="4" t="s">
        <v>883</v>
      </c>
      <c r="E4769" s="4" t="s">
        <v>884</v>
      </c>
      <c r="F4769" s="4" t="s">
        <v>88</v>
      </c>
      <c r="G4769" s="4" t="s">
        <v>89</v>
      </c>
      <c r="H4769" s="11">
        <v>11890.3</v>
      </c>
      <c r="I4769" s="11">
        <v>11890.31</v>
      </c>
      <c r="J4769" s="11">
        <v>12282.3</v>
      </c>
      <c r="K4769" s="11">
        <v>12282.25</v>
      </c>
      <c r="L4769" s="11">
        <v>11118.75</v>
      </c>
      <c r="M4769" s="11">
        <v>12113.65</v>
      </c>
      <c r="N4769" s="11">
        <v>12160.97</v>
      </c>
      <c r="O4769" s="11">
        <v>11981.71</v>
      </c>
      <c r="P4769" s="11">
        <v>10781.42</v>
      </c>
      <c r="Q4769" s="11">
        <v>10781.44</v>
      </c>
      <c r="R4769" s="11">
        <v>11761.07</v>
      </c>
      <c r="S4769" s="11">
        <v>12218.22</v>
      </c>
      <c r="T4769" s="10">
        <v>141262.39000000001</v>
      </c>
    </row>
    <row r="4770" spans="1:20" ht="15.75" thickBot="1" x14ac:dyDescent="0.3">
      <c r="A4770" s="4" t="s">
        <v>866</v>
      </c>
      <c r="B4770" s="4" t="s">
        <v>978</v>
      </c>
      <c r="C4770" s="4" t="s">
        <v>979</v>
      </c>
      <c r="D4770" s="4" t="s">
        <v>883</v>
      </c>
      <c r="E4770" s="4" t="s">
        <v>884</v>
      </c>
      <c r="F4770" s="4" t="s">
        <v>90</v>
      </c>
      <c r="G4770" s="4" t="s">
        <v>91</v>
      </c>
      <c r="H4770" s="9">
        <v>46192.99</v>
      </c>
      <c r="I4770" s="9">
        <v>46192.97</v>
      </c>
      <c r="J4770" s="9">
        <v>47715.65</v>
      </c>
      <c r="K4770" s="9">
        <v>47715.65</v>
      </c>
      <c r="L4770" s="9">
        <v>43195.62</v>
      </c>
      <c r="M4770" s="9">
        <v>47060.61</v>
      </c>
      <c r="N4770" s="9">
        <v>47244.66</v>
      </c>
      <c r="O4770" s="9">
        <v>46547.94</v>
      </c>
      <c r="P4770" s="9">
        <v>41885.18</v>
      </c>
      <c r="Q4770" s="9">
        <v>41885.21</v>
      </c>
      <c r="R4770" s="9">
        <v>45690.99</v>
      </c>
      <c r="S4770" s="9">
        <v>47467.06</v>
      </c>
      <c r="T4770" s="10">
        <v>548794.53</v>
      </c>
    </row>
    <row r="4771" spans="1:20" ht="15.75" thickBot="1" x14ac:dyDescent="0.3">
      <c r="A4771" s="4" t="s">
        <v>866</v>
      </c>
      <c r="B4771" s="4" t="s">
        <v>978</v>
      </c>
      <c r="C4771" s="4" t="s">
        <v>979</v>
      </c>
      <c r="D4771" s="4" t="s">
        <v>883</v>
      </c>
      <c r="E4771" s="4" t="s">
        <v>884</v>
      </c>
      <c r="F4771" s="4" t="s">
        <v>146</v>
      </c>
      <c r="G4771" s="4" t="s">
        <v>147</v>
      </c>
      <c r="H4771" s="12"/>
      <c r="I4771" s="12"/>
      <c r="J4771" s="12"/>
      <c r="K4771" s="12"/>
      <c r="L4771" s="11">
        <v>423.1</v>
      </c>
      <c r="M4771" s="12"/>
      <c r="N4771" s="12"/>
      <c r="O4771" s="12"/>
      <c r="P4771" s="12"/>
      <c r="Q4771" s="12"/>
      <c r="R4771" s="12"/>
      <c r="S4771" s="12"/>
      <c r="T4771" s="10">
        <v>423.1</v>
      </c>
    </row>
    <row r="4772" spans="1:20" ht="15.75" thickBot="1" x14ac:dyDescent="0.3">
      <c r="A4772" s="4" t="s">
        <v>866</v>
      </c>
      <c r="B4772" s="4" t="s">
        <v>978</v>
      </c>
      <c r="C4772" s="4" t="s">
        <v>979</v>
      </c>
      <c r="D4772" s="4" t="s">
        <v>883</v>
      </c>
      <c r="E4772" s="4" t="s">
        <v>884</v>
      </c>
      <c r="F4772" s="4" t="s">
        <v>166</v>
      </c>
      <c r="G4772" s="4" t="s">
        <v>167</v>
      </c>
      <c r="H4772" s="9">
        <v>-22933.32</v>
      </c>
      <c r="I4772" s="9">
        <v>-13690.32</v>
      </c>
      <c r="J4772" s="9">
        <v>-13319.02</v>
      </c>
      <c r="K4772" s="9">
        <v>-25262.240000000002</v>
      </c>
      <c r="L4772" s="9">
        <v>-8471.82</v>
      </c>
      <c r="M4772" s="9">
        <v>-15672.79</v>
      </c>
      <c r="N4772" s="9">
        <v>-23553.68</v>
      </c>
      <c r="O4772" s="9">
        <v>-5053.5</v>
      </c>
      <c r="P4772" s="9">
        <v>-16791.55</v>
      </c>
      <c r="Q4772" s="9">
        <v>-26467.23</v>
      </c>
      <c r="R4772" s="9">
        <v>-23691.65</v>
      </c>
      <c r="S4772" s="9">
        <v>-19271.439999999999</v>
      </c>
      <c r="T4772" s="10">
        <v>-214178.56</v>
      </c>
    </row>
    <row r="4773" spans="1:20" ht="15.75" thickBot="1" x14ac:dyDescent="0.3">
      <c r="A4773" s="4" t="s">
        <v>866</v>
      </c>
      <c r="B4773" s="4" t="s">
        <v>978</v>
      </c>
      <c r="C4773" s="4" t="s">
        <v>979</v>
      </c>
      <c r="D4773" s="4" t="s">
        <v>964</v>
      </c>
      <c r="E4773" s="4" t="s">
        <v>965</v>
      </c>
      <c r="F4773" s="4" t="s">
        <v>144</v>
      </c>
      <c r="G4773" s="4" t="s">
        <v>145</v>
      </c>
      <c r="H4773" s="12"/>
      <c r="I4773" s="12"/>
      <c r="J4773" s="12"/>
      <c r="K4773" s="12"/>
      <c r="L4773" s="12"/>
      <c r="M4773" s="12"/>
      <c r="N4773" s="12"/>
      <c r="O4773" s="12"/>
      <c r="P4773" s="11">
        <v>77.849999999999994</v>
      </c>
      <c r="Q4773" s="12"/>
      <c r="R4773" s="12"/>
      <c r="S4773" s="12"/>
      <c r="T4773" s="10">
        <v>77.849999999999994</v>
      </c>
    </row>
    <row r="4774" spans="1:20" ht="15.75" thickBot="1" x14ac:dyDescent="0.3">
      <c r="A4774" s="4" t="s">
        <v>866</v>
      </c>
      <c r="B4774" s="4" t="s">
        <v>978</v>
      </c>
      <c r="C4774" s="4" t="s">
        <v>979</v>
      </c>
      <c r="D4774" s="4" t="s">
        <v>964</v>
      </c>
      <c r="E4774" s="4" t="s">
        <v>965</v>
      </c>
      <c r="F4774" s="4" t="s">
        <v>146</v>
      </c>
      <c r="G4774" s="4" t="s">
        <v>147</v>
      </c>
      <c r="H4774" s="8"/>
      <c r="I4774" s="8"/>
      <c r="J4774" s="8"/>
      <c r="K4774" s="8"/>
      <c r="L4774" s="9">
        <v>1000</v>
      </c>
      <c r="M4774" s="8"/>
      <c r="N4774" s="8"/>
      <c r="O4774" s="8"/>
      <c r="P4774" s="9">
        <v>132.5</v>
      </c>
      <c r="Q4774" s="8"/>
      <c r="R4774" s="8"/>
      <c r="S4774" s="8"/>
      <c r="T4774" s="10">
        <v>1132.5</v>
      </c>
    </row>
    <row r="4775" spans="1:20" ht="15.75" thickBot="1" x14ac:dyDescent="0.3">
      <c r="A4775" s="4" t="s">
        <v>866</v>
      </c>
      <c r="B4775" s="4" t="s">
        <v>978</v>
      </c>
      <c r="C4775" s="4" t="s">
        <v>979</v>
      </c>
      <c r="D4775" s="4" t="s">
        <v>889</v>
      </c>
      <c r="E4775" s="4" t="s">
        <v>890</v>
      </c>
      <c r="F4775" s="4" t="s">
        <v>180</v>
      </c>
      <c r="G4775" s="4" t="s">
        <v>181</v>
      </c>
      <c r="H4775" s="11">
        <v>6162</v>
      </c>
      <c r="I4775" s="11">
        <v>379.2</v>
      </c>
      <c r="J4775" s="11">
        <v>1948.6</v>
      </c>
      <c r="K4775" s="11">
        <v>8184.12</v>
      </c>
      <c r="L4775" s="11">
        <v>97.43</v>
      </c>
      <c r="M4775" s="12"/>
      <c r="N4775" s="11">
        <v>292.29000000000002</v>
      </c>
      <c r="O4775" s="12"/>
      <c r="P4775" s="12"/>
      <c r="Q4775" s="12"/>
      <c r="R4775" s="12"/>
      <c r="S4775" s="12"/>
      <c r="T4775" s="10">
        <v>17063.64</v>
      </c>
    </row>
    <row r="4776" spans="1:20" ht="15.75" thickBot="1" x14ac:dyDescent="0.3">
      <c r="A4776" s="4" t="s">
        <v>866</v>
      </c>
      <c r="B4776" s="4" t="s">
        <v>980</v>
      </c>
      <c r="C4776" s="4" t="s">
        <v>981</v>
      </c>
      <c r="D4776" s="4" t="s">
        <v>867</v>
      </c>
      <c r="E4776" s="4" t="s">
        <v>868</v>
      </c>
      <c r="F4776" s="4" t="s">
        <v>110</v>
      </c>
      <c r="G4776" s="4" t="s">
        <v>111</v>
      </c>
      <c r="H4776" s="9">
        <v>31859.16</v>
      </c>
      <c r="I4776" s="9">
        <v>33483.760000000002</v>
      </c>
      <c r="J4776" s="9">
        <v>32248.51</v>
      </c>
      <c r="K4776" s="9">
        <v>34633.360000000001</v>
      </c>
      <c r="L4776" s="9">
        <v>29162.55</v>
      </c>
      <c r="M4776" s="9">
        <v>34012.15</v>
      </c>
      <c r="N4776" s="9">
        <v>31238.84</v>
      </c>
      <c r="O4776" s="9">
        <v>33647.019999999997</v>
      </c>
      <c r="P4776" s="9">
        <v>26004.16</v>
      </c>
      <c r="Q4776" s="9">
        <v>33988.910000000003</v>
      </c>
      <c r="R4776" s="9">
        <v>22749.25</v>
      </c>
      <c r="S4776" s="9">
        <v>26714.79</v>
      </c>
      <c r="T4776" s="10">
        <v>369742.46</v>
      </c>
    </row>
    <row r="4777" spans="1:20" ht="15.75" thickBot="1" x14ac:dyDescent="0.3">
      <c r="A4777" s="4" t="s">
        <v>866</v>
      </c>
      <c r="B4777" s="4" t="s">
        <v>980</v>
      </c>
      <c r="C4777" s="4" t="s">
        <v>981</v>
      </c>
      <c r="D4777" s="4" t="s">
        <v>867</v>
      </c>
      <c r="E4777" s="4" t="s">
        <v>868</v>
      </c>
      <c r="F4777" s="4" t="s">
        <v>86</v>
      </c>
      <c r="G4777" s="4" t="s">
        <v>87</v>
      </c>
      <c r="H4777" s="11">
        <v>4825.51</v>
      </c>
      <c r="I4777" s="11">
        <v>4473.0600000000004</v>
      </c>
      <c r="J4777" s="11">
        <v>5004.63</v>
      </c>
      <c r="K4777" s="11">
        <v>4495.1899999999996</v>
      </c>
      <c r="L4777" s="11">
        <v>5942.07</v>
      </c>
      <c r="M4777" s="11">
        <v>4910.01</v>
      </c>
      <c r="N4777" s="11">
        <v>4672.08</v>
      </c>
      <c r="O4777" s="11">
        <v>4953.2700000000004</v>
      </c>
      <c r="P4777" s="11">
        <v>4882.21</v>
      </c>
      <c r="Q4777" s="11">
        <v>5324.06</v>
      </c>
      <c r="R4777" s="11">
        <v>5537.28</v>
      </c>
      <c r="S4777" s="11">
        <v>3627.22</v>
      </c>
      <c r="T4777" s="10">
        <v>58646.59</v>
      </c>
    </row>
    <row r="4778" spans="1:20" ht="15.75" thickBot="1" x14ac:dyDescent="0.3">
      <c r="A4778" s="4" t="s">
        <v>866</v>
      </c>
      <c r="B4778" s="4" t="s">
        <v>980</v>
      </c>
      <c r="C4778" s="4" t="s">
        <v>981</v>
      </c>
      <c r="D4778" s="4" t="s">
        <v>867</v>
      </c>
      <c r="E4778" s="4" t="s">
        <v>868</v>
      </c>
      <c r="F4778" s="4" t="s">
        <v>116</v>
      </c>
      <c r="G4778" s="4" t="s">
        <v>117</v>
      </c>
      <c r="H4778" s="8"/>
      <c r="I4778" s="8"/>
      <c r="J4778" s="8"/>
      <c r="K4778" s="8"/>
      <c r="L4778" s="8"/>
      <c r="M4778" s="8"/>
      <c r="N4778" s="9">
        <v>282.74</v>
      </c>
      <c r="O4778" s="9">
        <v>180.77</v>
      </c>
      <c r="P4778" s="9">
        <v>46.35</v>
      </c>
      <c r="Q4778" s="9">
        <v>139.05000000000001</v>
      </c>
      <c r="R4778" s="9">
        <v>162.22999999999999</v>
      </c>
      <c r="S4778" s="9">
        <v>861.59</v>
      </c>
      <c r="T4778" s="10">
        <v>1672.73</v>
      </c>
    </row>
    <row r="4779" spans="1:20" ht="15.75" thickBot="1" x14ac:dyDescent="0.3">
      <c r="A4779" s="4" t="s">
        <v>866</v>
      </c>
      <c r="B4779" s="4" t="s">
        <v>980</v>
      </c>
      <c r="C4779" s="4" t="s">
        <v>981</v>
      </c>
      <c r="D4779" s="4" t="s">
        <v>867</v>
      </c>
      <c r="E4779" s="4" t="s">
        <v>868</v>
      </c>
      <c r="F4779" s="4" t="s">
        <v>112</v>
      </c>
      <c r="G4779" s="4" t="s">
        <v>113</v>
      </c>
      <c r="H4779" s="12"/>
      <c r="I4779" s="11">
        <v>63</v>
      </c>
      <c r="J4779" s="12"/>
      <c r="K4779" s="12"/>
      <c r="L4779" s="12"/>
      <c r="M4779" s="12"/>
      <c r="N4779" s="12"/>
      <c r="O4779" s="12"/>
      <c r="P4779" s="12"/>
      <c r="Q4779" s="12"/>
      <c r="R4779" s="12"/>
      <c r="S4779" s="12"/>
      <c r="T4779" s="10">
        <v>63</v>
      </c>
    </row>
    <row r="4780" spans="1:20" ht="15.75" thickBot="1" x14ac:dyDescent="0.3">
      <c r="A4780" s="4" t="s">
        <v>866</v>
      </c>
      <c r="B4780" s="4" t="s">
        <v>980</v>
      </c>
      <c r="C4780" s="4" t="s">
        <v>981</v>
      </c>
      <c r="D4780" s="4" t="s">
        <v>867</v>
      </c>
      <c r="E4780" s="4" t="s">
        <v>868</v>
      </c>
      <c r="F4780" s="4" t="s">
        <v>88</v>
      </c>
      <c r="G4780" s="4" t="s">
        <v>89</v>
      </c>
      <c r="H4780" s="9">
        <v>5238.26</v>
      </c>
      <c r="I4780" s="9">
        <v>5143.24</v>
      </c>
      <c r="J4780" s="9">
        <v>5361.43</v>
      </c>
      <c r="K4780" s="9">
        <v>5420.45</v>
      </c>
      <c r="L4780" s="9">
        <v>5431.01</v>
      </c>
      <c r="M4780" s="9">
        <v>5364.42</v>
      </c>
      <c r="N4780" s="9">
        <v>5397.73</v>
      </c>
      <c r="O4780" s="9">
        <v>5431.04</v>
      </c>
      <c r="P4780" s="9">
        <v>5331.11</v>
      </c>
      <c r="Q4780" s="9">
        <v>5390.54</v>
      </c>
      <c r="R4780" s="9">
        <v>4426.7700000000004</v>
      </c>
      <c r="S4780" s="9">
        <v>5402.22</v>
      </c>
      <c r="T4780" s="10">
        <v>63338.22</v>
      </c>
    </row>
    <row r="4781" spans="1:20" ht="15.75" thickBot="1" x14ac:dyDescent="0.3">
      <c r="A4781" s="4" t="s">
        <v>866</v>
      </c>
      <c r="B4781" s="4" t="s">
        <v>980</v>
      </c>
      <c r="C4781" s="4" t="s">
        <v>981</v>
      </c>
      <c r="D4781" s="4" t="s">
        <v>867</v>
      </c>
      <c r="E4781" s="4" t="s">
        <v>868</v>
      </c>
      <c r="F4781" s="4" t="s">
        <v>90</v>
      </c>
      <c r="G4781" s="4" t="s">
        <v>91</v>
      </c>
      <c r="H4781" s="11">
        <v>20349.97</v>
      </c>
      <c r="I4781" s="11">
        <v>19981.11</v>
      </c>
      <c r="J4781" s="11">
        <v>20828.54</v>
      </c>
      <c r="K4781" s="11">
        <v>21058.01</v>
      </c>
      <c r="L4781" s="11">
        <v>21098.89</v>
      </c>
      <c r="M4781" s="11">
        <v>20840.22</v>
      </c>
      <c r="N4781" s="11">
        <v>21016.04</v>
      </c>
      <c r="O4781" s="11">
        <v>21128.68</v>
      </c>
      <c r="P4781" s="11">
        <v>20718.490000000002</v>
      </c>
      <c r="Q4781" s="11">
        <v>20964.61</v>
      </c>
      <c r="R4781" s="11">
        <v>17224.09</v>
      </c>
      <c r="S4781" s="11">
        <v>21129.21</v>
      </c>
      <c r="T4781" s="10">
        <v>246337.86</v>
      </c>
    </row>
    <row r="4782" spans="1:20" ht="15.75" thickBot="1" x14ac:dyDescent="0.3">
      <c r="A4782" s="4" t="s">
        <v>866</v>
      </c>
      <c r="B4782" s="4" t="s">
        <v>980</v>
      </c>
      <c r="C4782" s="4" t="s">
        <v>981</v>
      </c>
      <c r="D4782" s="4" t="s">
        <v>867</v>
      </c>
      <c r="E4782" s="4" t="s">
        <v>868</v>
      </c>
      <c r="F4782" s="4" t="s">
        <v>118</v>
      </c>
      <c r="G4782" s="4" t="s">
        <v>119</v>
      </c>
      <c r="H4782" s="8"/>
      <c r="I4782" s="8"/>
      <c r="J4782" s="8"/>
      <c r="K4782" s="8"/>
      <c r="L4782" s="9">
        <v>1097</v>
      </c>
      <c r="M4782" s="9">
        <v>2809.19</v>
      </c>
      <c r="N4782" s="8"/>
      <c r="O4782" s="9">
        <v>1500</v>
      </c>
      <c r="P4782" s="8"/>
      <c r="Q4782" s="8"/>
      <c r="R4782" s="9">
        <v>375</v>
      </c>
      <c r="S4782" s="8"/>
      <c r="T4782" s="10">
        <v>5781.19</v>
      </c>
    </row>
    <row r="4783" spans="1:20" ht="15.75" thickBot="1" x14ac:dyDescent="0.3">
      <c r="A4783" s="4" t="s">
        <v>866</v>
      </c>
      <c r="B4783" s="4" t="s">
        <v>980</v>
      </c>
      <c r="C4783" s="4" t="s">
        <v>981</v>
      </c>
      <c r="D4783" s="4" t="s">
        <v>867</v>
      </c>
      <c r="E4783" s="4" t="s">
        <v>868</v>
      </c>
      <c r="F4783" s="4" t="s">
        <v>120</v>
      </c>
      <c r="G4783" s="4" t="s">
        <v>121</v>
      </c>
      <c r="H4783" s="12"/>
      <c r="I4783" s="12"/>
      <c r="J4783" s="12"/>
      <c r="K4783" s="12"/>
      <c r="L4783" s="12"/>
      <c r="M4783" s="11">
        <v>51.23</v>
      </c>
      <c r="N4783" s="12"/>
      <c r="O4783" s="12"/>
      <c r="P4783" s="12"/>
      <c r="Q4783" s="12"/>
      <c r="R4783" s="12"/>
      <c r="S4783" s="12"/>
      <c r="T4783" s="10">
        <v>51.23</v>
      </c>
    </row>
    <row r="4784" spans="1:20" ht="15.75" thickBot="1" x14ac:dyDescent="0.3">
      <c r="A4784" s="4" t="s">
        <v>866</v>
      </c>
      <c r="B4784" s="4" t="s">
        <v>980</v>
      </c>
      <c r="C4784" s="4" t="s">
        <v>981</v>
      </c>
      <c r="D4784" s="4" t="s">
        <v>867</v>
      </c>
      <c r="E4784" s="4" t="s">
        <v>868</v>
      </c>
      <c r="F4784" s="4" t="s">
        <v>94</v>
      </c>
      <c r="G4784" s="4" t="s">
        <v>95</v>
      </c>
      <c r="H4784" s="8"/>
      <c r="I4784" s="8"/>
      <c r="J4784" s="8"/>
      <c r="K4784" s="8"/>
      <c r="L4784" s="8"/>
      <c r="M4784" s="8"/>
      <c r="N4784" s="8"/>
      <c r="O4784" s="9">
        <v>8.57</v>
      </c>
      <c r="P4784" s="8"/>
      <c r="Q4784" s="8"/>
      <c r="R4784" s="8"/>
      <c r="S4784" s="8"/>
      <c r="T4784" s="10">
        <v>8.57</v>
      </c>
    </row>
    <row r="4785" spans="1:20" ht="15.75" thickBot="1" x14ac:dyDescent="0.3">
      <c r="A4785" s="4" t="s">
        <v>866</v>
      </c>
      <c r="B4785" s="4" t="s">
        <v>980</v>
      </c>
      <c r="C4785" s="4" t="s">
        <v>981</v>
      </c>
      <c r="D4785" s="4" t="s">
        <v>867</v>
      </c>
      <c r="E4785" s="4" t="s">
        <v>868</v>
      </c>
      <c r="F4785" s="4" t="s">
        <v>122</v>
      </c>
      <c r="G4785" s="4" t="s">
        <v>123</v>
      </c>
      <c r="H4785" s="11">
        <v>199.77</v>
      </c>
      <c r="I4785" s="12"/>
      <c r="J4785" s="12"/>
      <c r="K4785" s="12"/>
      <c r="L4785" s="12"/>
      <c r="M4785" s="12"/>
      <c r="N4785" s="11">
        <v>1269.42</v>
      </c>
      <c r="O4785" s="11">
        <v>275</v>
      </c>
      <c r="P4785" s="12"/>
      <c r="Q4785" s="12"/>
      <c r="R4785" s="12"/>
      <c r="S4785" s="12"/>
      <c r="T4785" s="10">
        <v>1744.19</v>
      </c>
    </row>
    <row r="4786" spans="1:20" ht="15.75" thickBot="1" x14ac:dyDescent="0.3">
      <c r="A4786" s="4" t="s">
        <v>866</v>
      </c>
      <c r="B4786" s="4" t="s">
        <v>980</v>
      </c>
      <c r="C4786" s="4" t="s">
        <v>981</v>
      </c>
      <c r="D4786" s="4" t="s">
        <v>867</v>
      </c>
      <c r="E4786" s="4" t="s">
        <v>868</v>
      </c>
      <c r="F4786" s="4" t="s">
        <v>312</v>
      </c>
      <c r="G4786" s="4" t="s">
        <v>313</v>
      </c>
      <c r="H4786" s="9">
        <v>8400</v>
      </c>
      <c r="I4786" s="9">
        <v>9900</v>
      </c>
      <c r="J4786" s="9">
        <v>1920</v>
      </c>
      <c r="K4786" s="9">
        <v>4762.5</v>
      </c>
      <c r="L4786" s="9">
        <v>6032.5</v>
      </c>
      <c r="M4786" s="9">
        <v>9207.5</v>
      </c>
      <c r="N4786" s="9">
        <v>12001.5</v>
      </c>
      <c r="O4786" s="9">
        <v>5905.5</v>
      </c>
      <c r="P4786" s="9">
        <v>11058.93</v>
      </c>
      <c r="Q4786" s="9">
        <v>13589</v>
      </c>
      <c r="R4786" s="9">
        <v>13398.5</v>
      </c>
      <c r="S4786" s="9">
        <v>8636</v>
      </c>
      <c r="T4786" s="10">
        <v>104811.93</v>
      </c>
    </row>
    <row r="4787" spans="1:20" ht="15.75" thickBot="1" x14ac:dyDescent="0.3">
      <c r="A4787" s="4" t="s">
        <v>866</v>
      </c>
      <c r="B4787" s="4" t="s">
        <v>980</v>
      </c>
      <c r="C4787" s="4" t="s">
        <v>981</v>
      </c>
      <c r="D4787" s="4" t="s">
        <v>867</v>
      </c>
      <c r="E4787" s="4" t="s">
        <v>868</v>
      </c>
      <c r="F4787" s="4" t="s">
        <v>44</v>
      </c>
      <c r="G4787" s="4" t="s">
        <v>45</v>
      </c>
      <c r="H4787" s="12"/>
      <c r="I4787" s="11">
        <v>15.97</v>
      </c>
      <c r="J4787" s="12"/>
      <c r="K4787" s="12"/>
      <c r="L4787" s="12"/>
      <c r="M4787" s="11">
        <v>142.18</v>
      </c>
      <c r="N4787" s="11">
        <v>67.430000000000007</v>
      </c>
      <c r="O4787" s="12"/>
      <c r="P4787" s="12"/>
      <c r="Q4787" s="12"/>
      <c r="R4787" s="12"/>
      <c r="S4787" s="11">
        <v>91.8</v>
      </c>
      <c r="T4787" s="10">
        <v>317.38</v>
      </c>
    </row>
    <row r="4788" spans="1:20" ht="15.75" thickBot="1" x14ac:dyDescent="0.3">
      <c r="A4788" s="4" t="s">
        <v>866</v>
      </c>
      <c r="B4788" s="4" t="s">
        <v>980</v>
      </c>
      <c r="C4788" s="4" t="s">
        <v>981</v>
      </c>
      <c r="D4788" s="4" t="s">
        <v>867</v>
      </c>
      <c r="E4788" s="4" t="s">
        <v>868</v>
      </c>
      <c r="F4788" s="4" t="s">
        <v>677</v>
      </c>
      <c r="G4788" s="4" t="s">
        <v>678</v>
      </c>
      <c r="H4788" s="8"/>
      <c r="I4788" s="8"/>
      <c r="J4788" s="9">
        <v>-30366.52</v>
      </c>
      <c r="K4788" s="8"/>
      <c r="L4788" s="8"/>
      <c r="M4788" s="8"/>
      <c r="N4788" s="8"/>
      <c r="O4788" s="8"/>
      <c r="P4788" s="8"/>
      <c r="Q4788" s="8"/>
      <c r="R4788" s="9">
        <v>13.42</v>
      </c>
      <c r="S4788" s="9">
        <v>10.73</v>
      </c>
      <c r="T4788" s="10">
        <v>-30342.37</v>
      </c>
    </row>
    <row r="4789" spans="1:20" ht="15.75" thickBot="1" x14ac:dyDescent="0.3">
      <c r="A4789" s="4" t="s">
        <v>866</v>
      </c>
      <c r="B4789" s="4" t="s">
        <v>980</v>
      </c>
      <c r="C4789" s="4" t="s">
        <v>981</v>
      </c>
      <c r="D4789" s="4" t="s">
        <v>867</v>
      </c>
      <c r="E4789" s="4" t="s">
        <v>868</v>
      </c>
      <c r="F4789" s="4" t="s">
        <v>71</v>
      </c>
      <c r="G4789" s="4" t="s">
        <v>72</v>
      </c>
      <c r="H4789" s="12"/>
      <c r="I4789" s="12"/>
      <c r="J4789" s="12"/>
      <c r="K4789" s="12"/>
      <c r="L4789" s="12"/>
      <c r="M4789" s="11">
        <v>8.0500000000000007</v>
      </c>
      <c r="N4789" s="11">
        <v>16.29</v>
      </c>
      <c r="O4789" s="12"/>
      <c r="P4789" s="11">
        <v>28.47</v>
      </c>
      <c r="Q4789" s="12"/>
      <c r="R4789" s="12"/>
      <c r="S4789" s="12"/>
      <c r="T4789" s="10">
        <v>52.81</v>
      </c>
    </row>
    <row r="4790" spans="1:20" ht="15.75" thickBot="1" x14ac:dyDescent="0.3">
      <c r="A4790" s="4" t="s">
        <v>866</v>
      </c>
      <c r="B4790" s="4" t="s">
        <v>980</v>
      </c>
      <c r="C4790" s="4" t="s">
        <v>981</v>
      </c>
      <c r="D4790" s="4" t="s">
        <v>867</v>
      </c>
      <c r="E4790" s="4" t="s">
        <v>868</v>
      </c>
      <c r="F4790" s="4" t="s">
        <v>98</v>
      </c>
      <c r="G4790" s="4" t="s">
        <v>99</v>
      </c>
      <c r="H4790" s="9">
        <v>390.19</v>
      </c>
      <c r="I4790" s="9">
        <v>910.21</v>
      </c>
      <c r="J4790" s="9">
        <v>78.510000000000005</v>
      </c>
      <c r="K4790" s="9">
        <v>147.19999999999999</v>
      </c>
      <c r="L4790" s="9">
        <v>348.51</v>
      </c>
      <c r="M4790" s="9">
        <v>492.44</v>
      </c>
      <c r="N4790" s="9">
        <v>164.17</v>
      </c>
      <c r="O4790" s="9">
        <v>126.44</v>
      </c>
      <c r="P4790" s="9">
        <v>235.07</v>
      </c>
      <c r="Q4790" s="9">
        <v>483.73</v>
      </c>
      <c r="R4790" s="9">
        <v>43.99</v>
      </c>
      <c r="S4790" s="9">
        <v>481.65</v>
      </c>
      <c r="T4790" s="10">
        <v>3902.11</v>
      </c>
    </row>
    <row r="4791" spans="1:20" ht="15.75" thickBot="1" x14ac:dyDescent="0.3">
      <c r="A4791" s="4" t="s">
        <v>866</v>
      </c>
      <c r="B4791" s="4" t="s">
        <v>980</v>
      </c>
      <c r="C4791" s="4" t="s">
        <v>981</v>
      </c>
      <c r="D4791" s="4" t="s">
        <v>867</v>
      </c>
      <c r="E4791" s="4" t="s">
        <v>868</v>
      </c>
      <c r="F4791" s="4" t="s">
        <v>130</v>
      </c>
      <c r="G4791" s="4" t="s">
        <v>131</v>
      </c>
      <c r="H4791" s="11">
        <v>64.069999999999993</v>
      </c>
      <c r="I4791" s="11">
        <v>52.56</v>
      </c>
      <c r="J4791" s="11">
        <v>33.92</v>
      </c>
      <c r="K4791" s="11">
        <v>16.68</v>
      </c>
      <c r="L4791" s="11">
        <v>154.78</v>
      </c>
      <c r="M4791" s="11">
        <v>36.96</v>
      </c>
      <c r="N4791" s="11">
        <v>102.67</v>
      </c>
      <c r="O4791" s="11">
        <v>23.67</v>
      </c>
      <c r="P4791" s="11">
        <v>24.14</v>
      </c>
      <c r="Q4791" s="11">
        <v>11.22</v>
      </c>
      <c r="R4791" s="11">
        <v>252.97</v>
      </c>
      <c r="S4791" s="11">
        <v>15.65</v>
      </c>
      <c r="T4791" s="10">
        <v>789.29</v>
      </c>
    </row>
    <row r="4792" spans="1:20" ht="15.75" thickBot="1" x14ac:dyDescent="0.3">
      <c r="A4792" s="4" t="s">
        <v>866</v>
      </c>
      <c r="B4792" s="4" t="s">
        <v>980</v>
      </c>
      <c r="C4792" s="4" t="s">
        <v>981</v>
      </c>
      <c r="D4792" s="4" t="s">
        <v>867</v>
      </c>
      <c r="E4792" s="4" t="s">
        <v>868</v>
      </c>
      <c r="F4792" s="4" t="s">
        <v>136</v>
      </c>
      <c r="G4792" s="4" t="s">
        <v>137</v>
      </c>
      <c r="H4792" s="9">
        <v>40</v>
      </c>
      <c r="I4792" s="9">
        <v>7.4</v>
      </c>
      <c r="J4792" s="9">
        <v>2.1</v>
      </c>
      <c r="K4792" s="9">
        <v>6.3</v>
      </c>
      <c r="L4792" s="9">
        <v>4.2</v>
      </c>
      <c r="M4792" s="8"/>
      <c r="N4792" s="8"/>
      <c r="O4792" s="9">
        <v>98.1</v>
      </c>
      <c r="P4792" s="9">
        <v>3</v>
      </c>
      <c r="Q4792" s="9">
        <v>8.3000000000000007</v>
      </c>
      <c r="R4792" s="9">
        <v>2.1</v>
      </c>
      <c r="S4792" s="9">
        <v>59.1</v>
      </c>
      <c r="T4792" s="10">
        <v>230.6</v>
      </c>
    </row>
    <row r="4793" spans="1:20" ht="15.75" thickBot="1" x14ac:dyDescent="0.3">
      <c r="A4793" s="4" t="s">
        <v>866</v>
      </c>
      <c r="B4793" s="4" t="s">
        <v>980</v>
      </c>
      <c r="C4793" s="4" t="s">
        <v>981</v>
      </c>
      <c r="D4793" s="4" t="s">
        <v>867</v>
      </c>
      <c r="E4793" s="4" t="s">
        <v>868</v>
      </c>
      <c r="F4793" s="4" t="s">
        <v>199</v>
      </c>
      <c r="G4793" s="4" t="s">
        <v>200</v>
      </c>
      <c r="H4793" s="12"/>
      <c r="I4793" s="12"/>
      <c r="J4793" s="12"/>
      <c r="K4793" s="12"/>
      <c r="L4793" s="12"/>
      <c r="M4793" s="12"/>
      <c r="N4793" s="12"/>
      <c r="O4793" s="12"/>
      <c r="P4793" s="12"/>
      <c r="Q4793" s="12"/>
      <c r="R4793" s="12"/>
      <c r="S4793" s="11">
        <v>19</v>
      </c>
      <c r="T4793" s="10">
        <v>19</v>
      </c>
    </row>
    <row r="4794" spans="1:20" ht="15.75" thickBot="1" x14ac:dyDescent="0.3">
      <c r="A4794" s="4" t="s">
        <v>866</v>
      </c>
      <c r="B4794" s="4" t="s">
        <v>980</v>
      </c>
      <c r="C4794" s="4" t="s">
        <v>981</v>
      </c>
      <c r="D4794" s="4" t="s">
        <v>867</v>
      </c>
      <c r="E4794" s="4" t="s">
        <v>868</v>
      </c>
      <c r="F4794" s="4" t="s">
        <v>102</v>
      </c>
      <c r="G4794" s="4" t="s">
        <v>103</v>
      </c>
      <c r="H4794" s="8"/>
      <c r="I4794" s="8"/>
      <c r="J4794" s="8"/>
      <c r="K4794" s="8"/>
      <c r="L4794" s="8"/>
      <c r="M4794" s="8"/>
      <c r="N4794" s="8"/>
      <c r="O4794" s="8"/>
      <c r="P4794" s="8"/>
      <c r="Q4794" s="8"/>
      <c r="R4794" s="8"/>
      <c r="S4794" s="9">
        <v>19360</v>
      </c>
      <c r="T4794" s="10">
        <v>19360</v>
      </c>
    </row>
    <row r="4795" spans="1:20" ht="15.75" thickBot="1" x14ac:dyDescent="0.3">
      <c r="A4795" s="4" t="s">
        <v>866</v>
      </c>
      <c r="B4795" s="4" t="s">
        <v>980</v>
      </c>
      <c r="C4795" s="4" t="s">
        <v>981</v>
      </c>
      <c r="D4795" s="4" t="s">
        <v>867</v>
      </c>
      <c r="E4795" s="4" t="s">
        <v>868</v>
      </c>
      <c r="F4795" s="4" t="s">
        <v>144</v>
      </c>
      <c r="G4795" s="4" t="s">
        <v>145</v>
      </c>
      <c r="H4795" s="11">
        <v>-2.74</v>
      </c>
      <c r="I4795" s="11">
        <v>45.42</v>
      </c>
      <c r="J4795" s="11">
        <v>231.96</v>
      </c>
      <c r="K4795" s="11">
        <v>66.78</v>
      </c>
      <c r="L4795" s="11">
        <v>1609.57</v>
      </c>
      <c r="M4795" s="11">
        <v>418.4</v>
      </c>
      <c r="N4795" s="11">
        <v>89.29</v>
      </c>
      <c r="O4795" s="11">
        <v>427.48</v>
      </c>
      <c r="P4795" s="11">
        <v>276.68</v>
      </c>
      <c r="Q4795" s="11">
        <v>247.36</v>
      </c>
      <c r="R4795" s="11">
        <v>342.17</v>
      </c>
      <c r="S4795" s="11">
        <v>297.45</v>
      </c>
      <c r="T4795" s="10">
        <v>4049.82</v>
      </c>
    </row>
    <row r="4796" spans="1:20" ht="15.75" thickBot="1" x14ac:dyDescent="0.3">
      <c r="A4796" s="4" t="s">
        <v>866</v>
      </c>
      <c r="B4796" s="4" t="s">
        <v>980</v>
      </c>
      <c r="C4796" s="4" t="s">
        <v>981</v>
      </c>
      <c r="D4796" s="4" t="s">
        <v>867</v>
      </c>
      <c r="E4796" s="4" t="s">
        <v>868</v>
      </c>
      <c r="F4796" s="4" t="s">
        <v>146</v>
      </c>
      <c r="G4796" s="4" t="s">
        <v>147</v>
      </c>
      <c r="H4796" s="8"/>
      <c r="I4796" s="9">
        <v>-200</v>
      </c>
      <c r="J4796" s="8"/>
      <c r="K4796" s="9">
        <v>277.36</v>
      </c>
      <c r="L4796" s="8"/>
      <c r="M4796" s="9">
        <v>2105.77</v>
      </c>
      <c r="N4796" s="9">
        <v>545.1</v>
      </c>
      <c r="O4796" s="9">
        <v>1063.3800000000001</v>
      </c>
      <c r="P4796" s="9">
        <v>1271.3</v>
      </c>
      <c r="Q4796" s="8"/>
      <c r="R4796" s="9">
        <v>529.34</v>
      </c>
      <c r="S4796" s="9">
        <v>277.72000000000003</v>
      </c>
      <c r="T4796" s="10">
        <v>5869.97</v>
      </c>
    </row>
    <row r="4797" spans="1:20" ht="15.75" thickBot="1" x14ac:dyDescent="0.3">
      <c r="A4797" s="4" t="s">
        <v>866</v>
      </c>
      <c r="B4797" s="4" t="s">
        <v>980</v>
      </c>
      <c r="C4797" s="4" t="s">
        <v>981</v>
      </c>
      <c r="D4797" s="4" t="s">
        <v>867</v>
      </c>
      <c r="E4797" s="4" t="s">
        <v>868</v>
      </c>
      <c r="F4797" s="4" t="s">
        <v>150</v>
      </c>
      <c r="G4797" s="4" t="s">
        <v>151</v>
      </c>
      <c r="H4797" s="15">
        <v>0</v>
      </c>
      <c r="I4797" s="11">
        <v>196.39</v>
      </c>
      <c r="J4797" s="11">
        <v>260.95</v>
      </c>
      <c r="K4797" s="12"/>
      <c r="L4797" s="11">
        <v>120</v>
      </c>
      <c r="M4797" s="11">
        <v>85</v>
      </c>
      <c r="N4797" s="11">
        <v>150</v>
      </c>
      <c r="O4797" s="12"/>
      <c r="P4797" s="12"/>
      <c r="Q4797" s="12"/>
      <c r="R4797" s="11">
        <v>25</v>
      </c>
      <c r="S4797" s="11">
        <v>1133.9000000000001</v>
      </c>
      <c r="T4797" s="10">
        <v>1971.24</v>
      </c>
    </row>
    <row r="4798" spans="1:20" ht="15.75" thickBot="1" x14ac:dyDescent="0.3">
      <c r="A4798" s="4" t="s">
        <v>866</v>
      </c>
      <c r="B4798" s="4" t="s">
        <v>980</v>
      </c>
      <c r="C4798" s="4" t="s">
        <v>981</v>
      </c>
      <c r="D4798" s="4" t="s">
        <v>867</v>
      </c>
      <c r="E4798" s="4" t="s">
        <v>868</v>
      </c>
      <c r="F4798" s="4" t="s">
        <v>152</v>
      </c>
      <c r="G4798" s="4" t="s">
        <v>153</v>
      </c>
      <c r="H4798" s="9">
        <v>511.98</v>
      </c>
      <c r="I4798" s="9">
        <v>38.229999999999997</v>
      </c>
      <c r="J4798" s="8"/>
      <c r="K4798" s="8"/>
      <c r="L4798" s="8"/>
      <c r="M4798" s="8"/>
      <c r="N4798" s="8"/>
      <c r="O4798" s="8"/>
      <c r="P4798" s="8"/>
      <c r="Q4798" s="8"/>
      <c r="R4798" s="8"/>
      <c r="S4798" s="8"/>
      <c r="T4798" s="10">
        <v>550.21</v>
      </c>
    </row>
    <row r="4799" spans="1:20" ht="15.75" thickBot="1" x14ac:dyDescent="0.3">
      <c r="A4799" s="4" t="s">
        <v>866</v>
      </c>
      <c r="B4799" s="4" t="s">
        <v>980</v>
      </c>
      <c r="C4799" s="4" t="s">
        <v>981</v>
      </c>
      <c r="D4799" s="4" t="s">
        <v>867</v>
      </c>
      <c r="E4799" s="4" t="s">
        <v>868</v>
      </c>
      <c r="F4799" s="4" t="s">
        <v>166</v>
      </c>
      <c r="G4799" s="4" t="s">
        <v>167</v>
      </c>
      <c r="H4799" s="11">
        <v>-13295.26</v>
      </c>
      <c r="I4799" s="11">
        <v>-12631.16</v>
      </c>
      <c r="J4799" s="11">
        <v>-13128.73</v>
      </c>
      <c r="K4799" s="11">
        <v>-14928.87</v>
      </c>
      <c r="L4799" s="11">
        <v>-13480.17</v>
      </c>
      <c r="M4799" s="11">
        <v>-13298.89</v>
      </c>
      <c r="N4799" s="11">
        <v>-13776.38</v>
      </c>
      <c r="O4799" s="11">
        <v>-16932.28</v>
      </c>
      <c r="P4799" s="11">
        <v>-14247.1</v>
      </c>
      <c r="Q4799" s="11">
        <v>-15321.54</v>
      </c>
      <c r="R4799" s="11">
        <v>-12626.71</v>
      </c>
      <c r="S4799" s="11">
        <v>-10073.1</v>
      </c>
      <c r="T4799" s="10">
        <v>-163740.19</v>
      </c>
    </row>
    <row r="4800" spans="1:20" ht="15.75" thickBot="1" x14ac:dyDescent="0.3">
      <c r="A4800" s="4" t="s">
        <v>866</v>
      </c>
      <c r="B4800" s="4" t="s">
        <v>980</v>
      </c>
      <c r="C4800" s="4" t="s">
        <v>981</v>
      </c>
      <c r="D4800" s="4" t="s">
        <v>867</v>
      </c>
      <c r="E4800" s="4" t="s">
        <v>868</v>
      </c>
      <c r="F4800" s="4" t="s">
        <v>106</v>
      </c>
      <c r="G4800" s="4" t="s">
        <v>107</v>
      </c>
      <c r="H4800" s="9">
        <v>-108.96</v>
      </c>
      <c r="I4800" s="9">
        <v>-108.96</v>
      </c>
      <c r="J4800" s="9">
        <v>-109</v>
      </c>
      <c r="K4800" s="9">
        <v>-81.75</v>
      </c>
      <c r="L4800" s="9">
        <v>-54.5</v>
      </c>
      <c r="M4800" s="9">
        <v>-109</v>
      </c>
      <c r="N4800" s="9">
        <v>-109</v>
      </c>
      <c r="O4800" s="9">
        <v>-545</v>
      </c>
      <c r="P4800" s="9">
        <v>-81.75</v>
      </c>
      <c r="Q4800" s="9">
        <v>-109</v>
      </c>
      <c r="R4800" s="9">
        <v>-272.5</v>
      </c>
      <c r="S4800" s="9">
        <v>-364.78</v>
      </c>
      <c r="T4800" s="10">
        <v>-2054.1999999999998</v>
      </c>
    </row>
    <row r="4801" spans="1:20" ht="15.75" thickBot="1" x14ac:dyDescent="0.3">
      <c r="A4801" s="4" t="s">
        <v>866</v>
      </c>
      <c r="B4801" s="4" t="s">
        <v>980</v>
      </c>
      <c r="C4801" s="4" t="s">
        <v>981</v>
      </c>
      <c r="D4801" s="4" t="s">
        <v>889</v>
      </c>
      <c r="E4801" s="4" t="s">
        <v>890</v>
      </c>
      <c r="F4801" s="4" t="s">
        <v>241</v>
      </c>
      <c r="G4801" s="4" t="s">
        <v>242</v>
      </c>
      <c r="H4801" s="11">
        <v>-424.35</v>
      </c>
      <c r="I4801" s="12"/>
      <c r="J4801" s="12"/>
      <c r="K4801" s="12"/>
      <c r="L4801" s="12"/>
      <c r="M4801" s="12"/>
      <c r="N4801" s="12"/>
      <c r="O4801" s="12"/>
      <c r="P4801" s="12"/>
      <c r="Q4801" s="12"/>
      <c r="R4801" s="12"/>
      <c r="S4801" s="12"/>
      <c r="T4801" s="10">
        <v>-424.35</v>
      </c>
    </row>
    <row r="4802" spans="1:20" ht="15.75" thickBot="1" x14ac:dyDescent="0.3">
      <c r="A4802" s="4" t="s">
        <v>866</v>
      </c>
      <c r="B4802" s="4" t="s">
        <v>982</v>
      </c>
      <c r="C4802" s="4" t="s">
        <v>983</v>
      </c>
      <c r="D4802" s="4" t="s">
        <v>867</v>
      </c>
      <c r="E4802" s="4" t="s">
        <v>868</v>
      </c>
      <c r="F4802" s="4" t="s">
        <v>118</v>
      </c>
      <c r="G4802" s="4" t="s">
        <v>119</v>
      </c>
      <c r="H4802" s="8"/>
      <c r="I4802" s="8"/>
      <c r="J4802" s="8"/>
      <c r="K4802" s="8"/>
      <c r="L4802" s="9">
        <v>329</v>
      </c>
      <c r="M4802" s="8"/>
      <c r="N4802" s="8"/>
      <c r="O4802" s="8"/>
      <c r="P4802" s="8"/>
      <c r="Q4802" s="8"/>
      <c r="R4802" s="8"/>
      <c r="S4802" s="8"/>
      <c r="T4802" s="10">
        <v>329</v>
      </c>
    </row>
    <row r="4803" spans="1:20" ht="15.75" thickBot="1" x14ac:dyDescent="0.3">
      <c r="A4803" s="4" t="s">
        <v>866</v>
      </c>
      <c r="B4803" s="4" t="s">
        <v>982</v>
      </c>
      <c r="C4803" s="4" t="s">
        <v>983</v>
      </c>
      <c r="D4803" s="4" t="s">
        <v>867</v>
      </c>
      <c r="E4803" s="4" t="s">
        <v>868</v>
      </c>
      <c r="F4803" s="4" t="s">
        <v>94</v>
      </c>
      <c r="G4803" s="4" t="s">
        <v>95</v>
      </c>
      <c r="H4803" s="12"/>
      <c r="I4803" s="12"/>
      <c r="J4803" s="12"/>
      <c r="K4803" s="12"/>
      <c r="L4803" s="12"/>
      <c r="M4803" s="12"/>
      <c r="N4803" s="12"/>
      <c r="O4803" s="11">
        <v>8.57</v>
      </c>
      <c r="P4803" s="12"/>
      <c r="Q4803" s="12"/>
      <c r="R4803" s="12"/>
      <c r="S4803" s="12"/>
      <c r="T4803" s="10">
        <v>8.57</v>
      </c>
    </row>
    <row r="4804" spans="1:20" ht="15.75" thickBot="1" x14ac:dyDescent="0.3">
      <c r="A4804" s="4" t="s">
        <v>866</v>
      </c>
      <c r="B4804" s="4" t="s">
        <v>982</v>
      </c>
      <c r="C4804" s="4" t="s">
        <v>983</v>
      </c>
      <c r="D4804" s="4" t="s">
        <v>867</v>
      </c>
      <c r="E4804" s="4" t="s">
        <v>868</v>
      </c>
      <c r="F4804" s="4" t="s">
        <v>122</v>
      </c>
      <c r="G4804" s="4" t="s">
        <v>123</v>
      </c>
      <c r="H4804" s="9">
        <v>199.77</v>
      </c>
      <c r="I4804" s="8"/>
      <c r="J4804" s="8"/>
      <c r="K4804" s="8"/>
      <c r="L4804" s="8"/>
      <c r="M4804" s="8"/>
      <c r="N4804" s="8"/>
      <c r="O4804" s="8"/>
      <c r="P4804" s="8"/>
      <c r="Q4804" s="8"/>
      <c r="R4804" s="8"/>
      <c r="S4804" s="8"/>
      <c r="T4804" s="10">
        <v>199.77</v>
      </c>
    </row>
    <row r="4805" spans="1:20" ht="15.75" thickBot="1" x14ac:dyDescent="0.3">
      <c r="A4805" s="4" t="s">
        <v>866</v>
      </c>
      <c r="B4805" s="4" t="s">
        <v>982</v>
      </c>
      <c r="C4805" s="4" t="s">
        <v>983</v>
      </c>
      <c r="D4805" s="4" t="s">
        <v>867</v>
      </c>
      <c r="E4805" s="4" t="s">
        <v>868</v>
      </c>
      <c r="F4805" s="4" t="s">
        <v>44</v>
      </c>
      <c r="G4805" s="4" t="s">
        <v>45</v>
      </c>
      <c r="H4805" s="12"/>
      <c r="I4805" s="12"/>
      <c r="J4805" s="12"/>
      <c r="K4805" s="12"/>
      <c r="L4805" s="12"/>
      <c r="M4805" s="12"/>
      <c r="N4805" s="12"/>
      <c r="O4805" s="12"/>
      <c r="P4805" s="12"/>
      <c r="Q4805" s="12"/>
      <c r="R4805" s="12"/>
      <c r="S4805" s="11">
        <v>22500</v>
      </c>
      <c r="T4805" s="10">
        <v>22500</v>
      </c>
    </row>
    <row r="4806" spans="1:20" ht="15.75" thickBot="1" x14ac:dyDescent="0.3">
      <c r="A4806" s="4" t="s">
        <v>866</v>
      </c>
      <c r="B4806" s="4" t="s">
        <v>982</v>
      </c>
      <c r="C4806" s="4" t="s">
        <v>983</v>
      </c>
      <c r="D4806" s="4" t="s">
        <v>867</v>
      </c>
      <c r="E4806" s="4" t="s">
        <v>868</v>
      </c>
      <c r="F4806" s="4" t="s">
        <v>98</v>
      </c>
      <c r="G4806" s="4" t="s">
        <v>99</v>
      </c>
      <c r="H4806" s="8"/>
      <c r="I4806" s="8"/>
      <c r="J4806" s="8"/>
      <c r="K4806" s="8"/>
      <c r="L4806" s="8"/>
      <c r="M4806" s="8"/>
      <c r="N4806" s="8"/>
      <c r="O4806" s="8"/>
      <c r="P4806" s="8"/>
      <c r="Q4806" s="8"/>
      <c r="R4806" s="9">
        <v>20.21</v>
      </c>
      <c r="S4806" s="8"/>
      <c r="T4806" s="10">
        <v>20.21</v>
      </c>
    </row>
    <row r="4807" spans="1:20" ht="15.75" thickBot="1" x14ac:dyDescent="0.3">
      <c r="A4807" s="4" t="s">
        <v>866</v>
      </c>
      <c r="B4807" s="4" t="s">
        <v>982</v>
      </c>
      <c r="C4807" s="4" t="s">
        <v>983</v>
      </c>
      <c r="D4807" s="4" t="s">
        <v>867</v>
      </c>
      <c r="E4807" s="4" t="s">
        <v>868</v>
      </c>
      <c r="F4807" s="4" t="s">
        <v>412</v>
      </c>
      <c r="G4807" s="4" t="s">
        <v>413</v>
      </c>
      <c r="H4807" s="11">
        <v>252.98</v>
      </c>
      <c r="I4807" s="12"/>
      <c r="J4807" s="12"/>
      <c r="K4807" s="12"/>
      <c r="L4807" s="12"/>
      <c r="M4807" s="12"/>
      <c r="N4807" s="12"/>
      <c r="O4807" s="12"/>
      <c r="P4807" s="12"/>
      <c r="Q4807" s="12"/>
      <c r="R4807" s="12"/>
      <c r="S4807" s="12"/>
      <c r="T4807" s="10">
        <v>252.98</v>
      </c>
    </row>
    <row r="4808" spans="1:20" ht="15.75" thickBot="1" x14ac:dyDescent="0.3">
      <c r="A4808" s="4" t="s">
        <v>866</v>
      </c>
      <c r="B4808" s="4" t="s">
        <v>982</v>
      </c>
      <c r="C4808" s="4" t="s">
        <v>983</v>
      </c>
      <c r="D4808" s="4" t="s">
        <v>867</v>
      </c>
      <c r="E4808" s="4" t="s">
        <v>868</v>
      </c>
      <c r="F4808" s="4" t="s">
        <v>102</v>
      </c>
      <c r="G4808" s="4" t="s">
        <v>103</v>
      </c>
      <c r="H4808" s="8"/>
      <c r="I4808" s="8"/>
      <c r="J4808" s="8"/>
      <c r="K4808" s="8"/>
      <c r="L4808" s="8"/>
      <c r="M4808" s="8"/>
      <c r="N4808" s="8"/>
      <c r="O4808" s="8"/>
      <c r="P4808" s="8"/>
      <c r="Q4808" s="8"/>
      <c r="R4808" s="8"/>
      <c r="S4808" s="9">
        <v>115000</v>
      </c>
      <c r="T4808" s="10">
        <v>115000</v>
      </c>
    </row>
    <row r="4809" spans="1:20" ht="15.75" thickBot="1" x14ac:dyDescent="0.3">
      <c r="A4809" s="4" t="s">
        <v>866</v>
      </c>
      <c r="B4809" s="4" t="s">
        <v>982</v>
      </c>
      <c r="C4809" s="4" t="s">
        <v>983</v>
      </c>
      <c r="D4809" s="4" t="s">
        <v>867</v>
      </c>
      <c r="E4809" s="4" t="s">
        <v>868</v>
      </c>
      <c r="F4809" s="4" t="s">
        <v>144</v>
      </c>
      <c r="G4809" s="4" t="s">
        <v>145</v>
      </c>
      <c r="H4809" s="12"/>
      <c r="I4809" s="12"/>
      <c r="J4809" s="12"/>
      <c r="K4809" s="11">
        <v>77.64</v>
      </c>
      <c r="L4809" s="11">
        <v>-70</v>
      </c>
      <c r="M4809" s="12"/>
      <c r="N4809" s="12"/>
      <c r="O4809" s="11">
        <v>30.26</v>
      </c>
      <c r="P4809" s="11">
        <v>114.13</v>
      </c>
      <c r="Q4809" s="12"/>
      <c r="R4809" s="11">
        <v>28</v>
      </c>
      <c r="S4809" s="11">
        <v>17.25</v>
      </c>
      <c r="T4809" s="10">
        <v>197.28</v>
      </c>
    </row>
    <row r="4810" spans="1:20" ht="15.75" thickBot="1" x14ac:dyDescent="0.3">
      <c r="A4810" s="4" t="s">
        <v>866</v>
      </c>
      <c r="B4810" s="4" t="s">
        <v>982</v>
      </c>
      <c r="C4810" s="4" t="s">
        <v>983</v>
      </c>
      <c r="D4810" s="4" t="s">
        <v>867</v>
      </c>
      <c r="E4810" s="4" t="s">
        <v>868</v>
      </c>
      <c r="F4810" s="4" t="s">
        <v>146</v>
      </c>
      <c r="G4810" s="4" t="s">
        <v>147</v>
      </c>
      <c r="H4810" s="8"/>
      <c r="I4810" s="8"/>
      <c r="J4810" s="8"/>
      <c r="K4810" s="8"/>
      <c r="L4810" s="8"/>
      <c r="M4810" s="8"/>
      <c r="N4810" s="9">
        <v>545.1</v>
      </c>
      <c r="O4810" s="9">
        <v>4.38</v>
      </c>
      <c r="P4810" s="8"/>
      <c r="Q4810" s="8"/>
      <c r="R4810" s="8"/>
      <c r="S4810" s="8"/>
      <c r="T4810" s="10">
        <v>549.48</v>
      </c>
    </row>
    <row r="4811" spans="1:20" ht="15.75" thickBot="1" x14ac:dyDescent="0.3">
      <c r="A4811" s="4" t="s">
        <v>866</v>
      </c>
      <c r="B4811" s="4" t="s">
        <v>982</v>
      </c>
      <c r="C4811" s="4" t="s">
        <v>983</v>
      </c>
      <c r="D4811" s="4" t="s">
        <v>867</v>
      </c>
      <c r="E4811" s="4" t="s">
        <v>868</v>
      </c>
      <c r="F4811" s="4" t="s">
        <v>150</v>
      </c>
      <c r="G4811" s="4" t="s">
        <v>151</v>
      </c>
      <c r="H4811" s="15">
        <v>0</v>
      </c>
      <c r="I4811" s="12"/>
      <c r="J4811" s="12"/>
      <c r="K4811" s="12"/>
      <c r="L4811" s="12"/>
      <c r="M4811" s="12"/>
      <c r="N4811" s="12"/>
      <c r="O4811" s="12"/>
      <c r="P4811" s="12"/>
      <c r="Q4811" s="12"/>
      <c r="R4811" s="12"/>
      <c r="S4811" s="11">
        <v>40</v>
      </c>
      <c r="T4811" s="10">
        <v>40</v>
      </c>
    </row>
    <row r="4812" spans="1:20" ht="23.25" thickBot="1" x14ac:dyDescent="0.3">
      <c r="A4812" s="4" t="s">
        <v>866</v>
      </c>
      <c r="B4812" s="4" t="s">
        <v>982</v>
      </c>
      <c r="C4812" s="4" t="s">
        <v>983</v>
      </c>
      <c r="D4812" s="4" t="s">
        <v>984</v>
      </c>
      <c r="E4812" s="4" t="s">
        <v>985</v>
      </c>
      <c r="F4812" s="4" t="s">
        <v>110</v>
      </c>
      <c r="G4812" s="4" t="s">
        <v>111</v>
      </c>
      <c r="H4812" s="9">
        <v>15185.61</v>
      </c>
      <c r="I4812" s="9">
        <v>16250</v>
      </c>
      <c r="J4812" s="9">
        <v>15748.49</v>
      </c>
      <c r="K4812" s="9">
        <v>16854.18</v>
      </c>
      <c r="L4812" s="9">
        <v>13270.67</v>
      </c>
      <c r="M4812" s="9">
        <v>15149.75</v>
      </c>
      <c r="N4812" s="9">
        <v>15231.03</v>
      </c>
      <c r="O4812" s="9">
        <v>16542.900000000001</v>
      </c>
      <c r="P4812" s="9">
        <v>13761.26</v>
      </c>
      <c r="Q4812" s="9">
        <v>16854.18</v>
      </c>
      <c r="R4812" s="9">
        <v>12944.89</v>
      </c>
      <c r="S4812" s="9">
        <v>13721.87</v>
      </c>
      <c r="T4812" s="10">
        <v>181514.83</v>
      </c>
    </row>
    <row r="4813" spans="1:20" ht="23.25" thickBot="1" x14ac:dyDescent="0.3">
      <c r="A4813" s="4" t="s">
        <v>866</v>
      </c>
      <c r="B4813" s="4" t="s">
        <v>982</v>
      </c>
      <c r="C4813" s="4" t="s">
        <v>983</v>
      </c>
      <c r="D4813" s="4" t="s">
        <v>984</v>
      </c>
      <c r="E4813" s="4" t="s">
        <v>985</v>
      </c>
      <c r="F4813" s="4" t="s">
        <v>112</v>
      </c>
      <c r="G4813" s="4" t="s">
        <v>113</v>
      </c>
      <c r="H4813" s="12"/>
      <c r="I4813" s="12"/>
      <c r="J4813" s="12"/>
      <c r="K4813" s="12"/>
      <c r="L4813" s="12"/>
      <c r="M4813" s="12"/>
      <c r="N4813" s="12"/>
      <c r="O4813" s="12"/>
      <c r="P4813" s="11">
        <v>158.15</v>
      </c>
      <c r="Q4813" s="12"/>
      <c r="R4813" s="12"/>
      <c r="S4813" s="12"/>
      <c r="T4813" s="10">
        <v>158.15</v>
      </c>
    </row>
    <row r="4814" spans="1:20" ht="23.25" thickBot="1" x14ac:dyDescent="0.3">
      <c r="A4814" s="4" t="s">
        <v>866</v>
      </c>
      <c r="B4814" s="4" t="s">
        <v>982</v>
      </c>
      <c r="C4814" s="4" t="s">
        <v>983</v>
      </c>
      <c r="D4814" s="4" t="s">
        <v>984</v>
      </c>
      <c r="E4814" s="4" t="s">
        <v>985</v>
      </c>
      <c r="F4814" s="4" t="s">
        <v>88</v>
      </c>
      <c r="G4814" s="4" t="s">
        <v>89</v>
      </c>
      <c r="H4814" s="9">
        <v>2188.88</v>
      </c>
      <c r="I4814" s="9">
        <v>2188.88</v>
      </c>
      <c r="J4814" s="9">
        <v>2270.2600000000002</v>
      </c>
      <c r="K4814" s="9">
        <v>2270.2600000000002</v>
      </c>
      <c r="L4814" s="9">
        <v>2270.25</v>
      </c>
      <c r="M4814" s="9">
        <v>2270.27</v>
      </c>
      <c r="N4814" s="9">
        <v>2270.27</v>
      </c>
      <c r="O4814" s="9">
        <v>2270.2600000000002</v>
      </c>
      <c r="P4814" s="9">
        <v>2270.27</v>
      </c>
      <c r="Q4814" s="9">
        <v>2270.2600000000002</v>
      </c>
      <c r="R4814" s="9">
        <v>2270.25</v>
      </c>
      <c r="S4814" s="9">
        <v>2270.2600000000002</v>
      </c>
      <c r="T4814" s="10">
        <v>27080.37</v>
      </c>
    </row>
    <row r="4815" spans="1:20" ht="23.25" thickBot="1" x14ac:dyDescent="0.3">
      <c r="A4815" s="4" t="s">
        <v>866</v>
      </c>
      <c r="B4815" s="4" t="s">
        <v>982</v>
      </c>
      <c r="C4815" s="4" t="s">
        <v>983</v>
      </c>
      <c r="D4815" s="4" t="s">
        <v>984</v>
      </c>
      <c r="E4815" s="4" t="s">
        <v>985</v>
      </c>
      <c r="F4815" s="4" t="s">
        <v>90</v>
      </c>
      <c r="G4815" s="4" t="s">
        <v>91</v>
      </c>
      <c r="H4815" s="11">
        <v>8503.6200000000008</v>
      </c>
      <c r="I4815" s="11">
        <v>8503.6200000000008</v>
      </c>
      <c r="J4815" s="11">
        <v>8819.77</v>
      </c>
      <c r="K4815" s="11">
        <v>8819.7800000000007</v>
      </c>
      <c r="L4815" s="11">
        <v>8819.84</v>
      </c>
      <c r="M4815" s="11">
        <v>8819.77</v>
      </c>
      <c r="N4815" s="11">
        <v>8819.7800000000007</v>
      </c>
      <c r="O4815" s="11">
        <v>8819.7900000000009</v>
      </c>
      <c r="P4815" s="11">
        <v>8819.76</v>
      </c>
      <c r="Q4815" s="11">
        <v>8819.7800000000007</v>
      </c>
      <c r="R4815" s="11">
        <v>8819.75</v>
      </c>
      <c r="S4815" s="11">
        <v>8819.7800000000007</v>
      </c>
      <c r="T4815" s="10">
        <v>105205.04</v>
      </c>
    </row>
    <row r="4816" spans="1:20" ht="23.25" thickBot="1" x14ac:dyDescent="0.3">
      <c r="A4816" s="4" t="s">
        <v>866</v>
      </c>
      <c r="B4816" s="4" t="s">
        <v>982</v>
      </c>
      <c r="C4816" s="4" t="s">
        <v>983</v>
      </c>
      <c r="D4816" s="4" t="s">
        <v>984</v>
      </c>
      <c r="E4816" s="4" t="s">
        <v>985</v>
      </c>
      <c r="F4816" s="4" t="s">
        <v>118</v>
      </c>
      <c r="G4816" s="4" t="s">
        <v>119</v>
      </c>
      <c r="H4816" s="8"/>
      <c r="I4816" s="8"/>
      <c r="J4816" s="8"/>
      <c r="K4816" s="8"/>
      <c r="L4816" s="8"/>
      <c r="M4816" s="8"/>
      <c r="N4816" s="9">
        <v>1795</v>
      </c>
      <c r="O4816" s="8"/>
      <c r="P4816" s="8"/>
      <c r="Q4816" s="8"/>
      <c r="R4816" s="8"/>
      <c r="S4816" s="8"/>
      <c r="T4816" s="10">
        <v>1795</v>
      </c>
    </row>
    <row r="4817" spans="1:20" ht="23.25" thickBot="1" x14ac:dyDescent="0.3">
      <c r="A4817" s="4" t="s">
        <v>866</v>
      </c>
      <c r="B4817" s="4" t="s">
        <v>982</v>
      </c>
      <c r="C4817" s="4" t="s">
        <v>983</v>
      </c>
      <c r="D4817" s="4" t="s">
        <v>984</v>
      </c>
      <c r="E4817" s="4" t="s">
        <v>985</v>
      </c>
      <c r="F4817" s="4" t="s">
        <v>130</v>
      </c>
      <c r="G4817" s="4" t="s">
        <v>131</v>
      </c>
      <c r="H4817" s="12"/>
      <c r="I4817" s="12"/>
      <c r="J4817" s="12"/>
      <c r="K4817" s="12"/>
      <c r="L4817" s="12"/>
      <c r="M4817" s="12"/>
      <c r="N4817" s="12"/>
      <c r="O4817" s="11">
        <v>9.5</v>
      </c>
      <c r="P4817" s="12"/>
      <c r="Q4817" s="12"/>
      <c r="R4817" s="12"/>
      <c r="S4817" s="12"/>
      <c r="T4817" s="10">
        <v>9.5</v>
      </c>
    </row>
    <row r="4818" spans="1:20" ht="23.25" thickBot="1" x14ac:dyDescent="0.3">
      <c r="A4818" s="4" t="s">
        <v>866</v>
      </c>
      <c r="B4818" s="4" t="s">
        <v>982</v>
      </c>
      <c r="C4818" s="4" t="s">
        <v>983</v>
      </c>
      <c r="D4818" s="4" t="s">
        <v>984</v>
      </c>
      <c r="E4818" s="4" t="s">
        <v>985</v>
      </c>
      <c r="F4818" s="4" t="s">
        <v>102</v>
      </c>
      <c r="G4818" s="4" t="s">
        <v>103</v>
      </c>
      <c r="H4818" s="9">
        <v>89133</v>
      </c>
      <c r="I4818" s="9">
        <v>88335</v>
      </c>
      <c r="J4818" s="9">
        <v>109208</v>
      </c>
      <c r="K4818" s="9">
        <v>94133</v>
      </c>
      <c r="L4818" s="9">
        <v>88366</v>
      </c>
      <c r="M4818" s="9">
        <v>149819</v>
      </c>
      <c r="N4818" s="9">
        <v>100045</v>
      </c>
      <c r="O4818" s="9">
        <v>98593</v>
      </c>
      <c r="P4818" s="9">
        <v>116932</v>
      </c>
      <c r="Q4818" s="9">
        <v>97742</v>
      </c>
      <c r="R4818" s="9">
        <v>134638</v>
      </c>
      <c r="S4818" s="9">
        <v>98558</v>
      </c>
      <c r="T4818" s="10">
        <v>1265502</v>
      </c>
    </row>
    <row r="4819" spans="1:20" ht="23.25" thickBot="1" x14ac:dyDescent="0.3">
      <c r="A4819" s="4" t="s">
        <v>866</v>
      </c>
      <c r="B4819" s="4" t="s">
        <v>982</v>
      </c>
      <c r="C4819" s="4" t="s">
        <v>983</v>
      </c>
      <c r="D4819" s="4" t="s">
        <v>984</v>
      </c>
      <c r="E4819" s="4" t="s">
        <v>985</v>
      </c>
      <c r="F4819" s="4" t="s">
        <v>144</v>
      </c>
      <c r="G4819" s="4" t="s">
        <v>145</v>
      </c>
      <c r="H4819" s="12"/>
      <c r="I4819" s="12"/>
      <c r="J4819" s="12"/>
      <c r="K4819" s="12"/>
      <c r="L4819" s="11">
        <v>93.57</v>
      </c>
      <c r="M4819" s="11">
        <v>199.02</v>
      </c>
      <c r="N4819" s="12"/>
      <c r="O4819" s="12"/>
      <c r="P4819" s="11">
        <v>39.72</v>
      </c>
      <c r="Q4819" s="12"/>
      <c r="R4819" s="12"/>
      <c r="S4819" s="12"/>
      <c r="T4819" s="10">
        <v>332.31</v>
      </c>
    </row>
    <row r="4820" spans="1:20" ht="23.25" thickBot="1" x14ac:dyDescent="0.3">
      <c r="A4820" s="4" t="s">
        <v>866</v>
      </c>
      <c r="B4820" s="4" t="s">
        <v>982</v>
      </c>
      <c r="C4820" s="4" t="s">
        <v>983</v>
      </c>
      <c r="D4820" s="4" t="s">
        <v>984</v>
      </c>
      <c r="E4820" s="4" t="s">
        <v>985</v>
      </c>
      <c r="F4820" s="4" t="s">
        <v>146</v>
      </c>
      <c r="G4820" s="4" t="s">
        <v>147</v>
      </c>
      <c r="H4820" s="8"/>
      <c r="I4820" s="8"/>
      <c r="J4820" s="8"/>
      <c r="K4820" s="8"/>
      <c r="L4820" s="8"/>
      <c r="M4820" s="8"/>
      <c r="N4820" s="8"/>
      <c r="O4820" s="9">
        <v>19.82</v>
      </c>
      <c r="P4820" s="9">
        <v>961.12</v>
      </c>
      <c r="Q4820" s="8"/>
      <c r="R4820" s="8"/>
      <c r="S4820" s="8"/>
      <c r="T4820" s="10">
        <v>980.94</v>
      </c>
    </row>
    <row r="4821" spans="1:20" ht="23.25" thickBot="1" x14ac:dyDescent="0.3">
      <c r="A4821" s="4" t="s">
        <v>866</v>
      </c>
      <c r="B4821" s="4" t="s">
        <v>982</v>
      </c>
      <c r="C4821" s="4" t="s">
        <v>983</v>
      </c>
      <c r="D4821" s="4" t="s">
        <v>984</v>
      </c>
      <c r="E4821" s="4" t="s">
        <v>985</v>
      </c>
      <c r="F4821" s="4" t="s">
        <v>166</v>
      </c>
      <c r="G4821" s="4" t="s">
        <v>167</v>
      </c>
      <c r="H4821" s="11">
        <v>-451.28</v>
      </c>
      <c r="I4821" s="11">
        <v>-284.39999999999998</v>
      </c>
      <c r="J4821" s="11">
        <v>-903.25</v>
      </c>
      <c r="K4821" s="11">
        <v>-1705.03</v>
      </c>
      <c r="L4821" s="11">
        <v>-925.61</v>
      </c>
      <c r="M4821" s="11">
        <v>-1255.45</v>
      </c>
      <c r="N4821" s="11">
        <v>-1071.76</v>
      </c>
      <c r="O4821" s="11">
        <v>-3604.93</v>
      </c>
      <c r="P4821" s="11">
        <v>-3508.46</v>
      </c>
      <c r="Q4821" s="11">
        <v>-2462.1799999999998</v>
      </c>
      <c r="R4821" s="11">
        <v>-1266.6600000000001</v>
      </c>
      <c r="S4821" s="11">
        <v>-1266.6600000000001</v>
      </c>
      <c r="T4821" s="10">
        <v>-18705.669999999998</v>
      </c>
    </row>
    <row r="4822" spans="1:20" ht="23.25" thickBot="1" x14ac:dyDescent="0.3">
      <c r="A4822" s="4" t="s">
        <v>866</v>
      </c>
      <c r="B4822" s="4" t="s">
        <v>982</v>
      </c>
      <c r="C4822" s="4" t="s">
        <v>983</v>
      </c>
      <c r="D4822" s="4" t="s">
        <v>869</v>
      </c>
      <c r="E4822" s="4" t="s">
        <v>870</v>
      </c>
      <c r="F4822" s="4" t="s">
        <v>102</v>
      </c>
      <c r="G4822" s="4" t="s">
        <v>103</v>
      </c>
      <c r="H4822" s="8"/>
      <c r="I4822" s="8"/>
      <c r="J4822" s="8"/>
      <c r="K4822" s="8"/>
      <c r="L4822" s="8"/>
      <c r="M4822" s="8"/>
      <c r="N4822" s="8"/>
      <c r="O4822" s="8"/>
      <c r="P4822" s="8"/>
      <c r="Q4822" s="8"/>
      <c r="R4822" s="9">
        <v>80600</v>
      </c>
      <c r="S4822" s="9">
        <v>39400</v>
      </c>
      <c r="T4822" s="10">
        <v>120000</v>
      </c>
    </row>
    <row r="4823" spans="1:20" ht="15.75" thickBot="1" x14ac:dyDescent="0.3">
      <c r="A4823" s="4" t="s">
        <v>866</v>
      </c>
      <c r="B4823" s="4" t="s">
        <v>845</v>
      </c>
      <c r="C4823" s="4" t="s">
        <v>846</v>
      </c>
      <c r="D4823" s="4" t="s">
        <v>867</v>
      </c>
      <c r="E4823" s="4" t="s">
        <v>868</v>
      </c>
      <c r="F4823" s="4" t="s">
        <v>110</v>
      </c>
      <c r="G4823" s="4" t="s">
        <v>111</v>
      </c>
      <c r="H4823" s="11">
        <v>27156.63</v>
      </c>
      <c r="I4823" s="11">
        <v>30815.43</v>
      </c>
      <c r="J4823" s="11">
        <v>29315.919999999998</v>
      </c>
      <c r="K4823" s="11">
        <v>31883.06</v>
      </c>
      <c r="L4823" s="11">
        <v>29657.13</v>
      </c>
      <c r="M4823" s="11">
        <v>26950.01</v>
      </c>
      <c r="N4823" s="11">
        <v>23069.17</v>
      </c>
      <c r="O4823" s="11">
        <v>19455.71</v>
      </c>
      <c r="P4823" s="11">
        <v>19685.84</v>
      </c>
      <c r="Q4823" s="11">
        <v>24583.69</v>
      </c>
      <c r="R4823" s="11">
        <v>27385.43</v>
      </c>
      <c r="S4823" s="11">
        <v>33025.370000000003</v>
      </c>
      <c r="T4823" s="10">
        <v>322983.39</v>
      </c>
    </row>
    <row r="4824" spans="1:20" ht="15.75" thickBot="1" x14ac:dyDescent="0.3">
      <c r="A4824" s="4" t="s">
        <v>866</v>
      </c>
      <c r="B4824" s="4" t="s">
        <v>845</v>
      </c>
      <c r="C4824" s="4" t="s">
        <v>846</v>
      </c>
      <c r="D4824" s="4" t="s">
        <v>867</v>
      </c>
      <c r="E4824" s="4" t="s">
        <v>868</v>
      </c>
      <c r="F4824" s="4" t="s">
        <v>112</v>
      </c>
      <c r="G4824" s="4" t="s">
        <v>113</v>
      </c>
      <c r="H4824" s="8"/>
      <c r="I4824" s="8"/>
      <c r="J4824" s="9">
        <v>8779.9500000000007</v>
      </c>
      <c r="K4824" s="8"/>
      <c r="L4824" s="8"/>
      <c r="M4824" s="8"/>
      <c r="N4824" s="8"/>
      <c r="O4824" s="8"/>
      <c r="P4824" s="8"/>
      <c r="Q4824" s="8"/>
      <c r="R4824" s="8"/>
      <c r="S4824" s="8"/>
      <c r="T4824" s="10">
        <v>8779.9500000000007</v>
      </c>
    </row>
    <row r="4825" spans="1:20" ht="15.75" thickBot="1" x14ac:dyDescent="0.3">
      <c r="A4825" s="4" t="s">
        <v>866</v>
      </c>
      <c r="B4825" s="4" t="s">
        <v>845</v>
      </c>
      <c r="C4825" s="4" t="s">
        <v>846</v>
      </c>
      <c r="D4825" s="4" t="s">
        <v>867</v>
      </c>
      <c r="E4825" s="4" t="s">
        <v>868</v>
      </c>
      <c r="F4825" s="4" t="s">
        <v>88</v>
      </c>
      <c r="G4825" s="4" t="s">
        <v>89</v>
      </c>
      <c r="H4825" s="11">
        <v>4198.3</v>
      </c>
      <c r="I4825" s="11">
        <v>4198.32</v>
      </c>
      <c r="J4825" s="11">
        <v>4292.46</v>
      </c>
      <c r="K4825" s="11">
        <v>4292.43</v>
      </c>
      <c r="L4825" s="11">
        <v>4292.46</v>
      </c>
      <c r="M4825" s="11">
        <v>3688.84</v>
      </c>
      <c r="N4825" s="11">
        <v>3270.96</v>
      </c>
      <c r="O4825" s="11">
        <v>3270.98</v>
      </c>
      <c r="P4825" s="11">
        <v>3270.94</v>
      </c>
      <c r="Q4825" s="11">
        <v>3311.42</v>
      </c>
      <c r="R4825" s="11">
        <v>4241.92</v>
      </c>
      <c r="S4825" s="11">
        <v>5291.47</v>
      </c>
      <c r="T4825" s="10">
        <v>47620.5</v>
      </c>
    </row>
    <row r="4826" spans="1:20" ht="15.75" thickBot="1" x14ac:dyDescent="0.3">
      <c r="A4826" s="4" t="s">
        <v>866</v>
      </c>
      <c r="B4826" s="4" t="s">
        <v>845</v>
      </c>
      <c r="C4826" s="4" t="s">
        <v>846</v>
      </c>
      <c r="D4826" s="4" t="s">
        <v>867</v>
      </c>
      <c r="E4826" s="4" t="s">
        <v>868</v>
      </c>
      <c r="F4826" s="4" t="s">
        <v>90</v>
      </c>
      <c r="G4826" s="4" t="s">
        <v>91</v>
      </c>
      <c r="H4826" s="9">
        <v>16310.1</v>
      </c>
      <c r="I4826" s="9">
        <v>16310.14</v>
      </c>
      <c r="J4826" s="9">
        <v>16675.8</v>
      </c>
      <c r="K4826" s="9">
        <v>16675.830000000002</v>
      </c>
      <c r="L4826" s="9">
        <v>16675.830000000002</v>
      </c>
      <c r="M4826" s="9">
        <v>14330.88</v>
      </c>
      <c r="N4826" s="9">
        <v>12707.47</v>
      </c>
      <c r="O4826" s="9">
        <v>12707.49</v>
      </c>
      <c r="P4826" s="9">
        <v>12707.47</v>
      </c>
      <c r="Q4826" s="9">
        <v>12864.63</v>
      </c>
      <c r="R4826" s="9">
        <v>16479.580000000002</v>
      </c>
      <c r="S4826" s="9">
        <v>20556.97</v>
      </c>
      <c r="T4826" s="10">
        <v>185002.19</v>
      </c>
    </row>
    <row r="4827" spans="1:20" ht="15.75" thickBot="1" x14ac:dyDescent="0.3">
      <c r="A4827" s="4" t="s">
        <v>866</v>
      </c>
      <c r="B4827" s="4" t="s">
        <v>845</v>
      </c>
      <c r="C4827" s="4" t="s">
        <v>846</v>
      </c>
      <c r="D4827" s="4" t="s">
        <v>867</v>
      </c>
      <c r="E4827" s="4" t="s">
        <v>868</v>
      </c>
      <c r="F4827" s="4" t="s">
        <v>118</v>
      </c>
      <c r="G4827" s="4" t="s">
        <v>119</v>
      </c>
      <c r="H4827" s="12"/>
      <c r="I4827" s="12"/>
      <c r="J4827" s="12"/>
      <c r="K4827" s="12"/>
      <c r="L4827" s="11">
        <v>987</v>
      </c>
      <c r="M4827" s="11">
        <v>329</v>
      </c>
      <c r="N4827" s="11">
        <v>2890</v>
      </c>
      <c r="O4827" s="12"/>
      <c r="P4827" s="12"/>
      <c r="Q4827" s="12"/>
      <c r="R4827" s="11">
        <v>375</v>
      </c>
      <c r="S4827" s="12"/>
      <c r="T4827" s="10">
        <v>4581</v>
      </c>
    </row>
    <row r="4828" spans="1:20" ht="15.75" thickBot="1" x14ac:dyDescent="0.3">
      <c r="A4828" s="4" t="s">
        <v>866</v>
      </c>
      <c r="B4828" s="4" t="s">
        <v>845</v>
      </c>
      <c r="C4828" s="4" t="s">
        <v>846</v>
      </c>
      <c r="D4828" s="4" t="s">
        <v>867</v>
      </c>
      <c r="E4828" s="4" t="s">
        <v>868</v>
      </c>
      <c r="F4828" s="4" t="s">
        <v>120</v>
      </c>
      <c r="G4828" s="4" t="s">
        <v>121</v>
      </c>
      <c r="H4828" s="8"/>
      <c r="I4828" s="8"/>
      <c r="J4828" s="8"/>
      <c r="K4828" s="8"/>
      <c r="L4828" s="8"/>
      <c r="M4828" s="8"/>
      <c r="N4828" s="8"/>
      <c r="O4828" s="8"/>
      <c r="P4828" s="8"/>
      <c r="Q4828" s="8"/>
      <c r="R4828" s="9">
        <v>202.2</v>
      </c>
      <c r="S4828" s="8"/>
      <c r="T4828" s="10">
        <v>202.2</v>
      </c>
    </row>
    <row r="4829" spans="1:20" ht="15.75" thickBot="1" x14ac:dyDescent="0.3">
      <c r="A4829" s="4" t="s">
        <v>866</v>
      </c>
      <c r="B4829" s="4" t="s">
        <v>845</v>
      </c>
      <c r="C4829" s="4" t="s">
        <v>846</v>
      </c>
      <c r="D4829" s="4" t="s">
        <v>867</v>
      </c>
      <c r="E4829" s="4" t="s">
        <v>868</v>
      </c>
      <c r="F4829" s="4" t="s">
        <v>94</v>
      </c>
      <c r="G4829" s="4" t="s">
        <v>95</v>
      </c>
      <c r="H4829" s="12"/>
      <c r="I4829" s="12"/>
      <c r="J4829" s="12"/>
      <c r="K4829" s="12"/>
      <c r="L4829" s="12"/>
      <c r="M4829" s="12"/>
      <c r="N4829" s="12"/>
      <c r="O4829" s="11">
        <v>8.5500000000000007</v>
      </c>
      <c r="P4829" s="12"/>
      <c r="Q4829" s="12"/>
      <c r="R4829" s="12"/>
      <c r="S4829" s="12"/>
      <c r="T4829" s="10">
        <v>8.5500000000000007</v>
      </c>
    </row>
    <row r="4830" spans="1:20" ht="15.75" thickBot="1" x14ac:dyDescent="0.3">
      <c r="A4830" s="4" t="s">
        <v>866</v>
      </c>
      <c r="B4830" s="4" t="s">
        <v>845</v>
      </c>
      <c r="C4830" s="4" t="s">
        <v>846</v>
      </c>
      <c r="D4830" s="4" t="s">
        <v>867</v>
      </c>
      <c r="E4830" s="4" t="s">
        <v>868</v>
      </c>
      <c r="F4830" s="4" t="s">
        <v>44</v>
      </c>
      <c r="G4830" s="4" t="s">
        <v>45</v>
      </c>
      <c r="H4830" s="9">
        <v>843.8</v>
      </c>
      <c r="I4830" s="9">
        <v>317.45</v>
      </c>
      <c r="J4830" s="9">
        <v>116.2</v>
      </c>
      <c r="K4830" s="8"/>
      <c r="L4830" s="9">
        <v>159.78</v>
      </c>
      <c r="M4830" s="8"/>
      <c r="N4830" s="9">
        <v>11176.2</v>
      </c>
      <c r="O4830" s="9">
        <v>27616</v>
      </c>
      <c r="P4830" s="9">
        <v>17629.080000000002</v>
      </c>
      <c r="Q4830" s="9">
        <v>25572</v>
      </c>
      <c r="R4830" s="9">
        <v>33193.25</v>
      </c>
      <c r="S4830" s="9">
        <v>17821</v>
      </c>
      <c r="T4830" s="10">
        <v>134444.76</v>
      </c>
    </row>
    <row r="4831" spans="1:20" ht="15.75" thickBot="1" x14ac:dyDescent="0.3">
      <c r="A4831" s="4" t="s">
        <v>866</v>
      </c>
      <c r="B4831" s="4" t="s">
        <v>845</v>
      </c>
      <c r="C4831" s="4" t="s">
        <v>846</v>
      </c>
      <c r="D4831" s="4" t="s">
        <v>867</v>
      </c>
      <c r="E4831" s="4" t="s">
        <v>868</v>
      </c>
      <c r="F4831" s="4" t="s">
        <v>98</v>
      </c>
      <c r="G4831" s="4" t="s">
        <v>99</v>
      </c>
      <c r="H4831" s="12"/>
      <c r="I4831" s="12"/>
      <c r="J4831" s="12"/>
      <c r="K4831" s="11">
        <v>205.56</v>
      </c>
      <c r="L4831" s="12"/>
      <c r="M4831" s="12"/>
      <c r="N4831" s="12"/>
      <c r="O4831" s="12"/>
      <c r="P4831" s="12"/>
      <c r="Q4831" s="12"/>
      <c r="R4831" s="12"/>
      <c r="S4831" s="12"/>
      <c r="T4831" s="10">
        <v>205.56</v>
      </c>
    </row>
    <row r="4832" spans="1:20" ht="15.75" thickBot="1" x14ac:dyDescent="0.3">
      <c r="A4832" s="4" t="s">
        <v>866</v>
      </c>
      <c r="B4832" s="4" t="s">
        <v>845</v>
      </c>
      <c r="C4832" s="4" t="s">
        <v>846</v>
      </c>
      <c r="D4832" s="4" t="s">
        <v>867</v>
      </c>
      <c r="E4832" s="4" t="s">
        <v>868</v>
      </c>
      <c r="F4832" s="4" t="s">
        <v>130</v>
      </c>
      <c r="G4832" s="4" t="s">
        <v>131</v>
      </c>
      <c r="H4832" s="8"/>
      <c r="I4832" s="8"/>
      <c r="J4832" s="8"/>
      <c r="K4832" s="9">
        <v>34</v>
      </c>
      <c r="L4832" s="8"/>
      <c r="M4832" s="8"/>
      <c r="N4832" s="8"/>
      <c r="O4832" s="9">
        <v>25.2</v>
      </c>
      <c r="P4832" s="8"/>
      <c r="Q4832" s="8"/>
      <c r="R4832" s="8"/>
      <c r="S4832" s="8"/>
      <c r="T4832" s="10">
        <v>59.2</v>
      </c>
    </row>
    <row r="4833" spans="1:20" ht="15.75" thickBot="1" x14ac:dyDescent="0.3">
      <c r="A4833" s="4" t="s">
        <v>866</v>
      </c>
      <c r="B4833" s="4" t="s">
        <v>845</v>
      </c>
      <c r="C4833" s="4" t="s">
        <v>846</v>
      </c>
      <c r="D4833" s="4" t="s">
        <v>867</v>
      </c>
      <c r="E4833" s="4" t="s">
        <v>868</v>
      </c>
      <c r="F4833" s="4" t="s">
        <v>199</v>
      </c>
      <c r="G4833" s="4" t="s">
        <v>200</v>
      </c>
      <c r="H4833" s="11">
        <v>19.3</v>
      </c>
      <c r="I4833" s="11">
        <v>22.8</v>
      </c>
      <c r="J4833" s="11">
        <v>7.65</v>
      </c>
      <c r="K4833" s="11">
        <v>58.62</v>
      </c>
      <c r="L4833" s="12"/>
      <c r="M4833" s="12"/>
      <c r="N4833" s="11">
        <v>67</v>
      </c>
      <c r="O4833" s="12"/>
      <c r="P4833" s="12"/>
      <c r="Q4833" s="11">
        <v>51</v>
      </c>
      <c r="R4833" s="12"/>
      <c r="S4833" s="11">
        <v>19</v>
      </c>
      <c r="T4833" s="10">
        <v>245.37</v>
      </c>
    </row>
    <row r="4834" spans="1:20" ht="15.75" thickBot="1" x14ac:dyDescent="0.3">
      <c r="A4834" s="4" t="s">
        <v>866</v>
      </c>
      <c r="B4834" s="4" t="s">
        <v>845</v>
      </c>
      <c r="C4834" s="4" t="s">
        <v>846</v>
      </c>
      <c r="D4834" s="4" t="s">
        <v>867</v>
      </c>
      <c r="E4834" s="4" t="s">
        <v>868</v>
      </c>
      <c r="F4834" s="4" t="s">
        <v>102</v>
      </c>
      <c r="G4834" s="4" t="s">
        <v>103</v>
      </c>
      <c r="H4834" s="9">
        <v>-1600</v>
      </c>
      <c r="I4834" s="9">
        <v>1600</v>
      </c>
      <c r="J4834" s="8"/>
      <c r="K4834" s="8"/>
      <c r="L4834" s="8"/>
      <c r="M4834" s="9">
        <v>1600</v>
      </c>
      <c r="N4834" s="9">
        <v>1600</v>
      </c>
      <c r="O4834" s="9">
        <v>-1600</v>
      </c>
      <c r="P4834" s="8"/>
      <c r="Q4834" s="8"/>
      <c r="R4834" s="8"/>
      <c r="S4834" s="9">
        <v>13237</v>
      </c>
      <c r="T4834" s="10">
        <v>14837</v>
      </c>
    </row>
    <row r="4835" spans="1:20" ht="15.75" thickBot="1" x14ac:dyDescent="0.3">
      <c r="A4835" s="4" t="s">
        <v>866</v>
      </c>
      <c r="B4835" s="4" t="s">
        <v>845</v>
      </c>
      <c r="C4835" s="4" t="s">
        <v>846</v>
      </c>
      <c r="D4835" s="4" t="s">
        <v>867</v>
      </c>
      <c r="E4835" s="4" t="s">
        <v>868</v>
      </c>
      <c r="F4835" s="4" t="s">
        <v>314</v>
      </c>
      <c r="G4835" s="4" t="s">
        <v>315</v>
      </c>
      <c r="H4835" s="11">
        <v>2682.86</v>
      </c>
      <c r="I4835" s="11">
        <v>2682.86</v>
      </c>
      <c r="J4835" s="11">
        <v>2682.86</v>
      </c>
      <c r="K4835" s="11">
        <v>2682.86</v>
      </c>
      <c r="L4835" s="11">
        <v>2682.86</v>
      </c>
      <c r="M4835" s="11">
        <v>2682.86</v>
      </c>
      <c r="N4835" s="11">
        <v>2682.86</v>
      </c>
      <c r="O4835" s="11">
        <v>2682.86</v>
      </c>
      <c r="P4835" s="11">
        <v>2682.86</v>
      </c>
      <c r="Q4835" s="11">
        <v>2682.86</v>
      </c>
      <c r="R4835" s="11">
        <v>3476.1</v>
      </c>
      <c r="S4835" s="11">
        <v>3476.1</v>
      </c>
      <c r="T4835" s="10">
        <v>33780.800000000003</v>
      </c>
    </row>
    <row r="4836" spans="1:20" ht="15.75" thickBot="1" x14ac:dyDescent="0.3">
      <c r="A4836" s="4" t="s">
        <v>866</v>
      </c>
      <c r="B4836" s="4" t="s">
        <v>845</v>
      </c>
      <c r="C4836" s="4" t="s">
        <v>846</v>
      </c>
      <c r="D4836" s="4" t="s">
        <v>867</v>
      </c>
      <c r="E4836" s="4" t="s">
        <v>868</v>
      </c>
      <c r="F4836" s="4" t="s">
        <v>144</v>
      </c>
      <c r="G4836" s="4" t="s">
        <v>145</v>
      </c>
      <c r="H4836" s="9">
        <v>225.13</v>
      </c>
      <c r="I4836" s="9">
        <v>283.01</v>
      </c>
      <c r="J4836" s="8"/>
      <c r="K4836" s="9">
        <v>189.31</v>
      </c>
      <c r="L4836" s="9">
        <v>264.77999999999997</v>
      </c>
      <c r="M4836" s="8"/>
      <c r="N4836" s="9">
        <v>177.91</v>
      </c>
      <c r="O4836" s="9">
        <v>616.19000000000005</v>
      </c>
      <c r="P4836" s="9">
        <v>153.85</v>
      </c>
      <c r="Q4836" s="9">
        <v>141.21</v>
      </c>
      <c r="R4836" s="9">
        <v>258.33</v>
      </c>
      <c r="S4836" s="9">
        <v>206.21</v>
      </c>
      <c r="T4836" s="10">
        <v>2515.9299999999998</v>
      </c>
    </row>
    <row r="4837" spans="1:20" ht="15.75" thickBot="1" x14ac:dyDescent="0.3">
      <c r="A4837" s="4" t="s">
        <v>866</v>
      </c>
      <c r="B4837" s="4" t="s">
        <v>845</v>
      </c>
      <c r="C4837" s="4" t="s">
        <v>846</v>
      </c>
      <c r="D4837" s="4" t="s">
        <v>867</v>
      </c>
      <c r="E4837" s="4" t="s">
        <v>868</v>
      </c>
      <c r="F4837" s="4" t="s">
        <v>146</v>
      </c>
      <c r="G4837" s="4" t="s">
        <v>147</v>
      </c>
      <c r="H4837" s="12"/>
      <c r="I4837" s="12"/>
      <c r="J4837" s="12"/>
      <c r="K4837" s="12"/>
      <c r="L4837" s="12"/>
      <c r="M4837" s="12"/>
      <c r="N4837" s="11">
        <v>545.1</v>
      </c>
      <c r="O4837" s="11">
        <v>1062.0899999999999</v>
      </c>
      <c r="P4837" s="11">
        <v>1981.85</v>
      </c>
      <c r="Q4837" s="12"/>
      <c r="R4837" s="11">
        <v>3199.33</v>
      </c>
      <c r="S4837" s="11">
        <v>329.7</v>
      </c>
      <c r="T4837" s="10">
        <v>7118.07</v>
      </c>
    </row>
    <row r="4838" spans="1:20" ht="15.75" thickBot="1" x14ac:dyDescent="0.3">
      <c r="A4838" s="4" t="s">
        <v>866</v>
      </c>
      <c r="B4838" s="4" t="s">
        <v>845</v>
      </c>
      <c r="C4838" s="4" t="s">
        <v>846</v>
      </c>
      <c r="D4838" s="4" t="s">
        <v>867</v>
      </c>
      <c r="E4838" s="4" t="s">
        <v>868</v>
      </c>
      <c r="F4838" s="4" t="s">
        <v>148</v>
      </c>
      <c r="G4838" s="4" t="s">
        <v>149</v>
      </c>
      <c r="H4838" s="8"/>
      <c r="I4838" s="8"/>
      <c r="J4838" s="8"/>
      <c r="K4838" s="8"/>
      <c r="L4838" s="8"/>
      <c r="M4838" s="8"/>
      <c r="N4838" s="8"/>
      <c r="O4838" s="8"/>
      <c r="P4838" s="8"/>
      <c r="Q4838" s="8"/>
      <c r="R4838" s="8"/>
      <c r="S4838" s="9">
        <v>256.26</v>
      </c>
      <c r="T4838" s="10">
        <v>256.26</v>
      </c>
    </row>
    <row r="4839" spans="1:20" ht="15.75" thickBot="1" x14ac:dyDescent="0.3">
      <c r="A4839" s="4" t="s">
        <v>866</v>
      </c>
      <c r="B4839" s="4" t="s">
        <v>845</v>
      </c>
      <c r="C4839" s="4" t="s">
        <v>846</v>
      </c>
      <c r="D4839" s="4" t="s">
        <v>867</v>
      </c>
      <c r="E4839" s="4" t="s">
        <v>868</v>
      </c>
      <c r="F4839" s="4" t="s">
        <v>150</v>
      </c>
      <c r="G4839" s="4" t="s">
        <v>151</v>
      </c>
      <c r="H4839" s="12"/>
      <c r="I4839" s="12"/>
      <c r="J4839" s="12"/>
      <c r="K4839" s="11">
        <v>1011.9</v>
      </c>
      <c r="L4839" s="12"/>
      <c r="M4839" s="12"/>
      <c r="N4839" s="12"/>
      <c r="O4839" s="12"/>
      <c r="P4839" s="12"/>
      <c r="Q4839" s="12"/>
      <c r="R4839" s="12"/>
      <c r="S4839" s="11">
        <v>219.8</v>
      </c>
      <c r="T4839" s="10">
        <v>1231.7</v>
      </c>
    </row>
    <row r="4840" spans="1:20" ht="15.75" thickBot="1" x14ac:dyDescent="0.3">
      <c r="A4840" s="4" t="s">
        <v>866</v>
      </c>
      <c r="B4840" s="4" t="s">
        <v>845</v>
      </c>
      <c r="C4840" s="4" t="s">
        <v>846</v>
      </c>
      <c r="D4840" s="4" t="s">
        <v>867</v>
      </c>
      <c r="E4840" s="4" t="s">
        <v>868</v>
      </c>
      <c r="F4840" s="4" t="s">
        <v>166</v>
      </c>
      <c r="G4840" s="4" t="s">
        <v>167</v>
      </c>
      <c r="H4840" s="8"/>
      <c r="I4840" s="8"/>
      <c r="J4840" s="9">
        <v>-1287.1199999999999</v>
      </c>
      <c r="K4840" s="9">
        <v>-5077.74</v>
      </c>
      <c r="L4840" s="9">
        <v>-9284.84</v>
      </c>
      <c r="M4840" s="9">
        <v>-2409.63</v>
      </c>
      <c r="N4840" s="9">
        <v>-301.91000000000003</v>
      </c>
      <c r="O4840" s="9">
        <v>-2274.59</v>
      </c>
      <c r="P4840" s="9">
        <v>-8575.43</v>
      </c>
      <c r="Q4840" s="8"/>
      <c r="R4840" s="8"/>
      <c r="S4840" s="8"/>
      <c r="T4840" s="10">
        <v>-29211.26</v>
      </c>
    </row>
    <row r="4841" spans="1:20" ht="15.75" thickBot="1" x14ac:dyDescent="0.3">
      <c r="A4841" s="4" t="s">
        <v>866</v>
      </c>
      <c r="B4841" s="4" t="s">
        <v>182</v>
      </c>
      <c r="C4841" s="4" t="s">
        <v>183</v>
      </c>
      <c r="D4841" s="4" t="s">
        <v>867</v>
      </c>
      <c r="E4841" s="4" t="s">
        <v>868</v>
      </c>
      <c r="F4841" s="4" t="s">
        <v>110</v>
      </c>
      <c r="G4841" s="4" t="s">
        <v>111</v>
      </c>
      <c r="H4841" s="11">
        <v>26621.27</v>
      </c>
      <c r="I4841" s="11">
        <v>35672.85</v>
      </c>
      <c r="J4841" s="11">
        <v>27294.69</v>
      </c>
      <c r="K4841" s="11">
        <v>36781.879999999997</v>
      </c>
      <c r="L4841" s="11">
        <v>32186.51</v>
      </c>
      <c r="M4841" s="11">
        <v>35245.71</v>
      </c>
      <c r="N4841" s="11">
        <v>30943.1</v>
      </c>
      <c r="O4841" s="11">
        <v>31425.62</v>
      </c>
      <c r="P4841" s="11">
        <v>31487.7</v>
      </c>
      <c r="Q4841" s="11">
        <v>35153.69</v>
      </c>
      <c r="R4841" s="11">
        <v>32075.98</v>
      </c>
      <c r="S4841" s="11">
        <v>25754.19</v>
      </c>
      <c r="T4841" s="10">
        <v>380643.19</v>
      </c>
    </row>
    <row r="4842" spans="1:20" ht="15.75" thickBot="1" x14ac:dyDescent="0.3">
      <c r="A4842" s="4" t="s">
        <v>866</v>
      </c>
      <c r="B4842" s="4" t="s">
        <v>182</v>
      </c>
      <c r="C4842" s="4" t="s">
        <v>183</v>
      </c>
      <c r="D4842" s="4" t="s">
        <v>867</v>
      </c>
      <c r="E4842" s="4" t="s">
        <v>868</v>
      </c>
      <c r="F4842" s="4" t="s">
        <v>112</v>
      </c>
      <c r="G4842" s="4" t="s">
        <v>113</v>
      </c>
      <c r="H4842" s="9">
        <v>4000</v>
      </c>
      <c r="I4842" s="8"/>
      <c r="J4842" s="8"/>
      <c r="K4842" s="8"/>
      <c r="L4842" s="8"/>
      <c r="M4842" s="8"/>
      <c r="N4842" s="8"/>
      <c r="O4842" s="8"/>
      <c r="P4842" s="8"/>
      <c r="Q4842" s="8"/>
      <c r="R4842" s="8"/>
      <c r="S4842" s="8"/>
      <c r="T4842" s="10">
        <v>4000</v>
      </c>
    </row>
    <row r="4843" spans="1:20" ht="15.75" thickBot="1" x14ac:dyDescent="0.3">
      <c r="A4843" s="4" t="s">
        <v>866</v>
      </c>
      <c r="B4843" s="4" t="s">
        <v>182</v>
      </c>
      <c r="C4843" s="4" t="s">
        <v>183</v>
      </c>
      <c r="D4843" s="4" t="s">
        <v>867</v>
      </c>
      <c r="E4843" s="4" t="s">
        <v>868</v>
      </c>
      <c r="F4843" s="4" t="s">
        <v>88</v>
      </c>
      <c r="G4843" s="4" t="s">
        <v>89</v>
      </c>
      <c r="H4843" s="11">
        <v>3923.25</v>
      </c>
      <c r="I4843" s="11">
        <v>4856.34</v>
      </c>
      <c r="J4843" s="11">
        <v>4983.3100000000004</v>
      </c>
      <c r="K4843" s="11">
        <v>4983.34</v>
      </c>
      <c r="L4843" s="11">
        <v>4983.29</v>
      </c>
      <c r="M4843" s="11">
        <v>4983.34</v>
      </c>
      <c r="N4843" s="11">
        <v>4983.3100000000004</v>
      </c>
      <c r="O4843" s="11">
        <v>4983.3</v>
      </c>
      <c r="P4843" s="11">
        <v>4983.3599999999997</v>
      </c>
      <c r="Q4843" s="11">
        <v>4983.33</v>
      </c>
      <c r="R4843" s="11">
        <v>4983.3100000000004</v>
      </c>
      <c r="S4843" s="11">
        <v>4983.3</v>
      </c>
      <c r="T4843" s="10">
        <v>58612.78</v>
      </c>
    </row>
    <row r="4844" spans="1:20" ht="15.75" thickBot="1" x14ac:dyDescent="0.3">
      <c r="A4844" s="4" t="s">
        <v>866</v>
      </c>
      <c r="B4844" s="4" t="s">
        <v>182</v>
      </c>
      <c r="C4844" s="4" t="s">
        <v>183</v>
      </c>
      <c r="D4844" s="4" t="s">
        <v>867</v>
      </c>
      <c r="E4844" s="4" t="s">
        <v>868</v>
      </c>
      <c r="F4844" s="4" t="s">
        <v>90</v>
      </c>
      <c r="G4844" s="4" t="s">
        <v>91</v>
      </c>
      <c r="H4844" s="9">
        <v>15641.58</v>
      </c>
      <c r="I4844" s="9">
        <v>18866.54</v>
      </c>
      <c r="J4844" s="9">
        <v>19359.990000000002</v>
      </c>
      <c r="K4844" s="9">
        <v>19359.939999999999</v>
      </c>
      <c r="L4844" s="9">
        <v>19359.95</v>
      </c>
      <c r="M4844" s="9">
        <v>19359.93</v>
      </c>
      <c r="N4844" s="9">
        <v>19359.939999999999</v>
      </c>
      <c r="O4844" s="9">
        <v>19359.919999999998</v>
      </c>
      <c r="P4844" s="9">
        <v>19359.93</v>
      </c>
      <c r="Q4844" s="9">
        <v>19359.95</v>
      </c>
      <c r="R4844" s="9">
        <v>19359.91</v>
      </c>
      <c r="S4844" s="9">
        <v>19359.939999999999</v>
      </c>
      <c r="T4844" s="10">
        <v>228107.51999999999</v>
      </c>
    </row>
    <row r="4845" spans="1:20" ht="15.75" thickBot="1" x14ac:dyDescent="0.3">
      <c r="A4845" s="4" t="s">
        <v>866</v>
      </c>
      <c r="B4845" s="4" t="s">
        <v>182</v>
      </c>
      <c r="C4845" s="4" t="s">
        <v>183</v>
      </c>
      <c r="D4845" s="4" t="s">
        <v>867</v>
      </c>
      <c r="E4845" s="4" t="s">
        <v>868</v>
      </c>
      <c r="F4845" s="4" t="s">
        <v>118</v>
      </c>
      <c r="G4845" s="4" t="s">
        <v>119</v>
      </c>
      <c r="H4845" s="12"/>
      <c r="I4845" s="12"/>
      <c r="J4845" s="11">
        <v>189</v>
      </c>
      <c r="K4845" s="12"/>
      <c r="L4845" s="11">
        <v>987</v>
      </c>
      <c r="M4845" s="11">
        <v>1920</v>
      </c>
      <c r="N4845" s="12"/>
      <c r="O4845" s="11">
        <v>5000</v>
      </c>
      <c r="P4845" s="12"/>
      <c r="Q4845" s="12"/>
      <c r="R4845" s="12"/>
      <c r="S4845" s="12"/>
      <c r="T4845" s="10">
        <v>8096</v>
      </c>
    </row>
    <row r="4846" spans="1:20" ht="15.75" thickBot="1" x14ac:dyDescent="0.3">
      <c r="A4846" s="4" t="s">
        <v>866</v>
      </c>
      <c r="B4846" s="4" t="s">
        <v>182</v>
      </c>
      <c r="C4846" s="4" t="s">
        <v>183</v>
      </c>
      <c r="D4846" s="4" t="s">
        <v>867</v>
      </c>
      <c r="E4846" s="4" t="s">
        <v>868</v>
      </c>
      <c r="F4846" s="4" t="s">
        <v>122</v>
      </c>
      <c r="G4846" s="4" t="s">
        <v>123</v>
      </c>
      <c r="H4846" s="8"/>
      <c r="I4846" s="8"/>
      <c r="J4846" s="8"/>
      <c r="K4846" s="8"/>
      <c r="L4846" s="8"/>
      <c r="M4846" s="8"/>
      <c r="N4846" s="9">
        <v>510</v>
      </c>
      <c r="O4846" s="9">
        <v>275</v>
      </c>
      <c r="P4846" s="8"/>
      <c r="Q4846" s="8"/>
      <c r="R4846" s="8"/>
      <c r="S4846" s="8"/>
      <c r="T4846" s="10">
        <v>785</v>
      </c>
    </row>
    <row r="4847" spans="1:20" ht="15.75" thickBot="1" x14ac:dyDescent="0.3">
      <c r="A4847" s="4" t="s">
        <v>866</v>
      </c>
      <c r="B4847" s="4" t="s">
        <v>182</v>
      </c>
      <c r="C4847" s="4" t="s">
        <v>183</v>
      </c>
      <c r="D4847" s="4" t="s">
        <v>867</v>
      </c>
      <c r="E4847" s="4" t="s">
        <v>868</v>
      </c>
      <c r="F4847" s="4" t="s">
        <v>44</v>
      </c>
      <c r="G4847" s="4" t="s">
        <v>45</v>
      </c>
      <c r="H4847" s="12"/>
      <c r="I4847" s="12"/>
      <c r="J4847" s="11">
        <v>55000</v>
      </c>
      <c r="K4847" s="12"/>
      <c r="L4847" s="12"/>
      <c r="M4847" s="12"/>
      <c r="N4847" s="12"/>
      <c r="O4847" s="12"/>
      <c r="P4847" s="12"/>
      <c r="Q4847" s="12"/>
      <c r="R4847" s="12"/>
      <c r="S4847" s="12"/>
      <c r="T4847" s="10">
        <v>55000</v>
      </c>
    </row>
    <row r="4848" spans="1:20" ht="15.75" thickBot="1" x14ac:dyDescent="0.3">
      <c r="A4848" s="4" t="s">
        <v>866</v>
      </c>
      <c r="B4848" s="4" t="s">
        <v>182</v>
      </c>
      <c r="C4848" s="4" t="s">
        <v>183</v>
      </c>
      <c r="D4848" s="4" t="s">
        <v>867</v>
      </c>
      <c r="E4848" s="4" t="s">
        <v>868</v>
      </c>
      <c r="F4848" s="4" t="s">
        <v>207</v>
      </c>
      <c r="G4848" s="4" t="s">
        <v>208</v>
      </c>
      <c r="H4848" s="8"/>
      <c r="I4848" s="9">
        <v>20.94</v>
      </c>
      <c r="J4848" s="8"/>
      <c r="K4848" s="8"/>
      <c r="L4848" s="8"/>
      <c r="M4848" s="8"/>
      <c r="N4848" s="8"/>
      <c r="O4848" s="8"/>
      <c r="P4848" s="8"/>
      <c r="Q4848" s="8"/>
      <c r="R4848" s="8"/>
      <c r="S4848" s="8"/>
      <c r="T4848" s="10">
        <v>20.94</v>
      </c>
    </row>
    <row r="4849" spans="1:20" ht="15.75" thickBot="1" x14ac:dyDescent="0.3">
      <c r="A4849" s="4" t="s">
        <v>866</v>
      </c>
      <c r="B4849" s="4" t="s">
        <v>182</v>
      </c>
      <c r="C4849" s="4" t="s">
        <v>183</v>
      </c>
      <c r="D4849" s="4" t="s">
        <v>867</v>
      </c>
      <c r="E4849" s="4" t="s">
        <v>868</v>
      </c>
      <c r="F4849" s="4" t="s">
        <v>71</v>
      </c>
      <c r="G4849" s="4" t="s">
        <v>72</v>
      </c>
      <c r="H4849" s="12"/>
      <c r="I4849" s="12"/>
      <c r="J4849" s="11">
        <v>15.6</v>
      </c>
      <c r="K4849" s="11">
        <v>8.02</v>
      </c>
      <c r="L4849" s="12"/>
      <c r="M4849" s="12"/>
      <c r="N4849" s="11">
        <v>24.17</v>
      </c>
      <c r="O4849" s="12"/>
      <c r="P4849" s="12"/>
      <c r="Q4849" s="12"/>
      <c r="R4849" s="12"/>
      <c r="S4849" s="12"/>
      <c r="T4849" s="10">
        <v>47.79</v>
      </c>
    </row>
    <row r="4850" spans="1:20" ht="15.75" thickBot="1" x14ac:dyDescent="0.3">
      <c r="A4850" s="4" t="s">
        <v>866</v>
      </c>
      <c r="B4850" s="4" t="s">
        <v>182</v>
      </c>
      <c r="C4850" s="4" t="s">
        <v>183</v>
      </c>
      <c r="D4850" s="4" t="s">
        <v>867</v>
      </c>
      <c r="E4850" s="4" t="s">
        <v>868</v>
      </c>
      <c r="F4850" s="4" t="s">
        <v>98</v>
      </c>
      <c r="G4850" s="4" t="s">
        <v>99</v>
      </c>
      <c r="H4850" s="8"/>
      <c r="I4850" s="8"/>
      <c r="J4850" s="9">
        <v>16.29</v>
      </c>
      <c r="K4850" s="8"/>
      <c r="L4850" s="8"/>
      <c r="M4850" s="9">
        <v>35.08</v>
      </c>
      <c r="N4850" s="9">
        <v>14.89</v>
      </c>
      <c r="O4850" s="8"/>
      <c r="P4850" s="8"/>
      <c r="Q4850" s="8"/>
      <c r="R4850" s="8"/>
      <c r="S4850" s="9">
        <v>161.03</v>
      </c>
      <c r="T4850" s="10">
        <v>227.29</v>
      </c>
    </row>
    <row r="4851" spans="1:20" ht="15.75" thickBot="1" x14ac:dyDescent="0.3">
      <c r="A4851" s="4" t="s">
        <v>866</v>
      </c>
      <c r="B4851" s="4" t="s">
        <v>182</v>
      </c>
      <c r="C4851" s="4" t="s">
        <v>183</v>
      </c>
      <c r="D4851" s="4" t="s">
        <v>867</v>
      </c>
      <c r="E4851" s="4" t="s">
        <v>868</v>
      </c>
      <c r="F4851" s="4" t="s">
        <v>130</v>
      </c>
      <c r="G4851" s="4" t="s">
        <v>131</v>
      </c>
      <c r="H4851" s="12"/>
      <c r="I4851" s="11">
        <v>34.5</v>
      </c>
      <c r="J4851" s="12"/>
      <c r="K4851" s="11">
        <v>56.03</v>
      </c>
      <c r="L4851" s="11">
        <v>91.03</v>
      </c>
      <c r="M4851" s="12"/>
      <c r="N4851" s="11">
        <v>59.17</v>
      </c>
      <c r="O4851" s="11">
        <v>22.45</v>
      </c>
      <c r="P4851" s="12"/>
      <c r="Q4851" s="12"/>
      <c r="R4851" s="11">
        <v>18.149999999999999</v>
      </c>
      <c r="S4851" s="11">
        <v>22.15</v>
      </c>
      <c r="T4851" s="10">
        <v>303.48</v>
      </c>
    </row>
    <row r="4852" spans="1:20" ht="15.75" thickBot="1" x14ac:dyDescent="0.3">
      <c r="A4852" s="4" t="s">
        <v>866</v>
      </c>
      <c r="B4852" s="4" t="s">
        <v>182</v>
      </c>
      <c r="C4852" s="4" t="s">
        <v>183</v>
      </c>
      <c r="D4852" s="4" t="s">
        <v>867</v>
      </c>
      <c r="E4852" s="4" t="s">
        <v>868</v>
      </c>
      <c r="F4852" s="4" t="s">
        <v>314</v>
      </c>
      <c r="G4852" s="4" t="s">
        <v>315</v>
      </c>
      <c r="H4852" s="9">
        <v>41387.440000000002</v>
      </c>
      <c r="I4852" s="8"/>
      <c r="J4852" s="8"/>
      <c r="K4852" s="8"/>
      <c r="L4852" s="8"/>
      <c r="M4852" s="8"/>
      <c r="N4852" s="8"/>
      <c r="O4852" s="8"/>
      <c r="P4852" s="8"/>
      <c r="Q4852" s="8"/>
      <c r="R4852" s="8"/>
      <c r="S4852" s="8"/>
      <c r="T4852" s="10">
        <v>41387.440000000002</v>
      </c>
    </row>
    <row r="4853" spans="1:20" ht="15.75" thickBot="1" x14ac:dyDescent="0.3">
      <c r="A4853" s="4" t="s">
        <v>866</v>
      </c>
      <c r="B4853" s="4" t="s">
        <v>182</v>
      </c>
      <c r="C4853" s="4" t="s">
        <v>183</v>
      </c>
      <c r="D4853" s="4" t="s">
        <v>867</v>
      </c>
      <c r="E4853" s="4" t="s">
        <v>868</v>
      </c>
      <c r="F4853" s="4" t="s">
        <v>144</v>
      </c>
      <c r="G4853" s="4" t="s">
        <v>145</v>
      </c>
      <c r="H4853" s="12"/>
      <c r="I4853" s="11">
        <v>206.44</v>
      </c>
      <c r="J4853" s="12"/>
      <c r="K4853" s="11">
        <v>72.209999999999994</v>
      </c>
      <c r="L4853" s="11">
        <v>109.82</v>
      </c>
      <c r="M4853" s="11">
        <v>278.36</v>
      </c>
      <c r="N4853" s="11">
        <v>159.03</v>
      </c>
      <c r="O4853" s="11">
        <v>86.94</v>
      </c>
      <c r="P4853" s="11">
        <v>326.67</v>
      </c>
      <c r="Q4853" s="11">
        <v>241.7</v>
      </c>
      <c r="R4853" s="12"/>
      <c r="S4853" s="11">
        <v>177.62</v>
      </c>
      <c r="T4853" s="10">
        <v>1658.79</v>
      </c>
    </row>
    <row r="4854" spans="1:20" ht="15.75" thickBot="1" x14ac:dyDescent="0.3">
      <c r="A4854" s="4" t="s">
        <v>866</v>
      </c>
      <c r="B4854" s="4" t="s">
        <v>182</v>
      </c>
      <c r="C4854" s="4" t="s">
        <v>183</v>
      </c>
      <c r="D4854" s="4" t="s">
        <v>867</v>
      </c>
      <c r="E4854" s="4" t="s">
        <v>868</v>
      </c>
      <c r="F4854" s="4" t="s">
        <v>146</v>
      </c>
      <c r="G4854" s="4" t="s">
        <v>147</v>
      </c>
      <c r="H4854" s="8"/>
      <c r="I4854" s="8"/>
      <c r="J4854" s="8"/>
      <c r="K4854" s="8"/>
      <c r="L4854" s="8"/>
      <c r="M4854" s="9">
        <v>378.5</v>
      </c>
      <c r="N4854" s="8"/>
      <c r="O4854" s="9">
        <v>1841.79</v>
      </c>
      <c r="P4854" s="9">
        <v>2241.4</v>
      </c>
      <c r="Q4854" s="9">
        <v>1009.32</v>
      </c>
      <c r="R4854" s="8"/>
      <c r="S4854" s="9">
        <v>1057.5</v>
      </c>
      <c r="T4854" s="10">
        <v>6528.51</v>
      </c>
    </row>
    <row r="4855" spans="1:20" ht="15.75" thickBot="1" x14ac:dyDescent="0.3">
      <c r="A4855" s="4" t="s">
        <v>866</v>
      </c>
      <c r="B4855" s="4" t="s">
        <v>182</v>
      </c>
      <c r="C4855" s="4" t="s">
        <v>183</v>
      </c>
      <c r="D4855" s="4" t="s">
        <v>867</v>
      </c>
      <c r="E4855" s="4" t="s">
        <v>868</v>
      </c>
      <c r="F4855" s="4" t="s">
        <v>148</v>
      </c>
      <c r="G4855" s="4" t="s">
        <v>149</v>
      </c>
      <c r="H4855" s="11">
        <v>-156.5</v>
      </c>
      <c r="I4855" s="12"/>
      <c r="J4855" s="12"/>
      <c r="K4855" s="12"/>
      <c r="L4855" s="11">
        <v>962.1</v>
      </c>
      <c r="M4855" s="11">
        <v>85.62</v>
      </c>
      <c r="N4855" s="11">
        <v>201.41</v>
      </c>
      <c r="O4855" s="11">
        <v>495.9</v>
      </c>
      <c r="P4855" s="12"/>
      <c r="Q4855" s="12"/>
      <c r="R4855" s="12"/>
      <c r="S4855" s="12"/>
      <c r="T4855" s="10">
        <v>1588.53</v>
      </c>
    </row>
    <row r="4856" spans="1:20" ht="15.75" thickBot="1" x14ac:dyDescent="0.3">
      <c r="A4856" s="4" t="s">
        <v>866</v>
      </c>
      <c r="B4856" s="4" t="s">
        <v>182</v>
      </c>
      <c r="C4856" s="4" t="s">
        <v>183</v>
      </c>
      <c r="D4856" s="4" t="s">
        <v>867</v>
      </c>
      <c r="E4856" s="4" t="s">
        <v>868</v>
      </c>
      <c r="F4856" s="4" t="s">
        <v>150</v>
      </c>
      <c r="G4856" s="4" t="s">
        <v>151</v>
      </c>
      <c r="H4856" s="13">
        <v>0</v>
      </c>
      <c r="I4856" s="8"/>
      <c r="J4856" s="8"/>
      <c r="K4856" s="8"/>
      <c r="L4856" s="8"/>
      <c r="M4856" s="8"/>
      <c r="N4856" s="8"/>
      <c r="O4856" s="8"/>
      <c r="P4856" s="8"/>
      <c r="Q4856" s="8"/>
      <c r="R4856" s="8"/>
      <c r="S4856" s="9">
        <v>200</v>
      </c>
      <c r="T4856" s="10">
        <v>200</v>
      </c>
    </row>
    <row r="4857" spans="1:20" ht="15.75" thickBot="1" x14ac:dyDescent="0.3">
      <c r="A4857" s="4" t="s">
        <v>866</v>
      </c>
      <c r="B4857" s="4" t="s">
        <v>182</v>
      </c>
      <c r="C4857" s="4" t="s">
        <v>183</v>
      </c>
      <c r="D4857" s="4" t="s">
        <v>867</v>
      </c>
      <c r="E4857" s="4" t="s">
        <v>868</v>
      </c>
      <c r="F4857" s="4" t="s">
        <v>391</v>
      </c>
      <c r="G4857" s="4" t="s">
        <v>392</v>
      </c>
      <c r="H4857" s="12"/>
      <c r="I4857" s="12"/>
      <c r="J4857" s="12"/>
      <c r="K4857" s="12"/>
      <c r="L4857" s="12"/>
      <c r="M4857" s="12"/>
      <c r="N4857" s="11">
        <v>1703</v>
      </c>
      <c r="O4857" s="12"/>
      <c r="P4857" s="11">
        <v>-1703</v>
      </c>
      <c r="Q4857" s="12"/>
      <c r="R4857" s="12"/>
      <c r="S4857" s="12"/>
      <c r="T4857" s="14">
        <v>0</v>
      </c>
    </row>
    <row r="4858" spans="1:20" ht="15.75" thickBot="1" x14ac:dyDescent="0.3">
      <c r="A4858" s="4" t="s">
        <v>866</v>
      </c>
      <c r="B4858" s="4" t="s">
        <v>182</v>
      </c>
      <c r="C4858" s="4" t="s">
        <v>183</v>
      </c>
      <c r="D4858" s="4" t="s">
        <v>867</v>
      </c>
      <c r="E4858" s="4" t="s">
        <v>868</v>
      </c>
      <c r="F4858" s="4" t="s">
        <v>166</v>
      </c>
      <c r="G4858" s="4" t="s">
        <v>167</v>
      </c>
      <c r="H4858" s="9">
        <v>-83.44</v>
      </c>
      <c r="I4858" s="8"/>
      <c r="J4858" s="8"/>
      <c r="K4858" s="8"/>
      <c r="L4858" s="9">
        <v>-345.04</v>
      </c>
      <c r="M4858" s="9">
        <v>-86.26</v>
      </c>
      <c r="N4858" s="9">
        <v>-86.26</v>
      </c>
      <c r="O4858" s="9">
        <v>-86.26</v>
      </c>
      <c r="P4858" s="9">
        <v>-86.26</v>
      </c>
      <c r="Q4858" s="9">
        <v>-86.26</v>
      </c>
      <c r="R4858" s="9">
        <v>-86.26</v>
      </c>
      <c r="S4858" s="8"/>
      <c r="T4858" s="10">
        <v>-946.04</v>
      </c>
    </row>
    <row r="4859" spans="1:20" ht="15.75" thickBot="1" x14ac:dyDescent="0.3">
      <c r="A4859" s="4" t="s">
        <v>866</v>
      </c>
      <c r="B4859" s="4" t="s">
        <v>683</v>
      </c>
      <c r="C4859" s="4" t="s">
        <v>684</v>
      </c>
      <c r="D4859" s="4" t="s">
        <v>867</v>
      </c>
      <c r="E4859" s="4" t="s">
        <v>868</v>
      </c>
      <c r="F4859" s="4" t="s">
        <v>110</v>
      </c>
      <c r="G4859" s="4" t="s">
        <v>111</v>
      </c>
      <c r="H4859" s="11">
        <v>6627.12</v>
      </c>
      <c r="I4859" s="11">
        <v>6942.7</v>
      </c>
      <c r="J4859" s="11">
        <v>4875.0200000000004</v>
      </c>
      <c r="K4859" s="11">
        <v>7150.02</v>
      </c>
      <c r="L4859" s="11">
        <v>6852.1</v>
      </c>
      <c r="M4859" s="11">
        <v>6792.52</v>
      </c>
      <c r="N4859" s="11">
        <v>5600.85</v>
      </c>
      <c r="O4859" s="11">
        <v>6256.27</v>
      </c>
      <c r="P4859" s="11">
        <v>6435.02</v>
      </c>
      <c r="Q4859" s="11">
        <v>5281.27</v>
      </c>
      <c r="R4859" s="11">
        <v>6175.02</v>
      </c>
      <c r="S4859" s="11">
        <v>5850.02</v>
      </c>
      <c r="T4859" s="10">
        <v>74837.929999999993</v>
      </c>
    </row>
    <row r="4860" spans="1:20" ht="15.75" thickBot="1" x14ac:dyDescent="0.3">
      <c r="A4860" s="4" t="s">
        <v>866</v>
      </c>
      <c r="B4860" s="4" t="s">
        <v>683</v>
      </c>
      <c r="C4860" s="4" t="s">
        <v>684</v>
      </c>
      <c r="D4860" s="4" t="s">
        <v>867</v>
      </c>
      <c r="E4860" s="4" t="s">
        <v>868</v>
      </c>
      <c r="F4860" s="4" t="s">
        <v>86</v>
      </c>
      <c r="G4860" s="4" t="s">
        <v>87</v>
      </c>
      <c r="H4860" s="9">
        <v>19264.060000000001</v>
      </c>
      <c r="I4860" s="9">
        <v>16853.07</v>
      </c>
      <c r="J4860" s="9">
        <v>18317.150000000001</v>
      </c>
      <c r="K4860" s="9">
        <v>14977.67</v>
      </c>
      <c r="L4860" s="9">
        <v>15724.86</v>
      </c>
      <c r="M4860" s="9">
        <v>13306.19</v>
      </c>
      <c r="N4860" s="9">
        <v>13047.47</v>
      </c>
      <c r="O4860" s="9">
        <v>11966.73</v>
      </c>
      <c r="P4860" s="9">
        <v>10556.15</v>
      </c>
      <c r="Q4860" s="9">
        <v>20933.86</v>
      </c>
      <c r="R4860" s="9">
        <v>17563.61</v>
      </c>
      <c r="S4860" s="9">
        <v>15458.14</v>
      </c>
      <c r="T4860" s="10">
        <v>187968.96</v>
      </c>
    </row>
    <row r="4861" spans="1:20" ht="15.75" thickBot="1" x14ac:dyDescent="0.3">
      <c r="A4861" s="4" t="s">
        <v>866</v>
      </c>
      <c r="B4861" s="4" t="s">
        <v>683</v>
      </c>
      <c r="C4861" s="4" t="s">
        <v>684</v>
      </c>
      <c r="D4861" s="4" t="s">
        <v>867</v>
      </c>
      <c r="E4861" s="4" t="s">
        <v>868</v>
      </c>
      <c r="F4861" s="4" t="s">
        <v>116</v>
      </c>
      <c r="G4861" s="4" t="s">
        <v>117</v>
      </c>
      <c r="H4861" s="11">
        <v>541.39</v>
      </c>
      <c r="I4861" s="11">
        <v>105.09</v>
      </c>
      <c r="J4861" s="12"/>
      <c r="K4861" s="11">
        <v>48.05</v>
      </c>
      <c r="L4861" s="11">
        <v>45.87</v>
      </c>
      <c r="M4861" s="11">
        <v>599.24</v>
      </c>
      <c r="N4861" s="11">
        <v>918.5</v>
      </c>
      <c r="O4861" s="11">
        <v>172.44</v>
      </c>
      <c r="P4861" s="12"/>
      <c r="Q4861" s="11">
        <v>534.5</v>
      </c>
      <c r="R4861" s="11">
        <v>46.07</v>
      </c>
      <c r="S4861" s="11">
        <v>953.09</v>
      </c>
      <c r="T4861" s="10">
        <v>3964.24</v>
      </c>
    </row>
    <row r="4862" spans="1:20" ht="15.75" thickBot="1" x14ac:dyDescent="0.3">
      <c r="A4862" s="4" t="s">
        <v>866</v>
      </c>
      <c r="B4862" s="4" t="s">
        <v>683</v>
      </c>
      <c r="C4862" s="4" t="s">
        <v>684</v>
      </c>
      <c r="D4862" s="4" t="s">
        <v>867</v>
      </c>
      <c r="E4862" s="4" t="s">
        <v>868</v>
      </c>
      <c r="F4862" s="4" t="s">
        <v>88</v>
      </c>
      <c r="G4862" s="4" t="s">
        <v>89</v>
      </c>
      <c r="H4862" s="9">
        <v>3836.27</v>
      </c>
      <c r="I4862" s="9">
        <v>3457.8</v>
      </c>
      <c r="J4862" s="9">
        <v>3738.06</v>
      </c>
      <c r="K4862" s="9">
        <v>3207.05</v>
      </c>
      <c r="L4862" s="9">
        <v>3248.76</v>
      </c>
      <c r="M4862" s="9">
        <v>3046.26</v>
      </c>
      <c r="N4862" s="9">
        <v>3168.42</v>
      </c>
      <c r="O4862" s="9">
        <v>2758.25</v>
      </c>
      <c r="P4862" s="9">
        <v>2450.58</v>
      </c>
      <c r="Q4862" s="9">
        <v>3893.1</v>
      </c>
      <c r="R4862" s="9">
        <v>3651.26</v>
      </c>
      <c r="S4862" s="9">
        <v>3606.34</v>
      </c>
      <c r="T4862" s="10">
        <v>40062.15</v>
      </c>
    </row>
    <row r="4863" spans="1:20" ht="15.75" thickBot="1" x14ac:dyDescent="0.3">
      <c r="A4863" s="4" t="s">
        <v>866</v>
      </c>
      <c r="B4863" s="4" t="s">
        <v>683</v>
      </c>
      <c r="C4863" s="4" t="s">
        <v>684</v>
      </c>
      <c r="D4863" s="4" t="s">
        <v>867</v>
      </c>
      <c r="E4863" s="4" t="s">
        <v>868</v>
      </c>
      <c r="F4863" s="4" t="s">
        <v>90</v>
      </c>
      <c r="G4863" s="4" t="s">
        <v>91</v>
      </c>
      <c r="H4863" s="11">
        <v>14993.51</v>
      </c>
      <c r="I4863" s="11">
        <v>13451.46</v>
      </c>
      <c r="J4863" s="11">
        <v>14522.77</v>
      </c>
      <c r="K4863" s="11">
        <v>12467.51</v>
      </c>
      <c r="L4863" s="11">
        <v>12629.34</v>
      </c>
      <c r="M4863" s="11">
        <v>11933.13</v>
      </c>
      <c r="N4863" s="11">
        <v>12460.63</v>
      </c>
      <c r="O4863" s="11">
        <v>10743.95</v>
      </c>
      <c r="P4863" s="11">
        <v>9520.42</v>
      </c>
      <c r="Q4863" s="11">
        <v>15212.99</v>
      </c>
      <c r="R4863" s="11">
        <v>14193.46</v>
      </c>
      <c r="S4863" s="11">
        <v>14167.49</v>
      </c>
      <c r="T4863" s="10">
        <v>156296.66</v>
      </c>
    </row>
    <row r="4864" spans="1:20" ht="15.75" thickBot="1" x14ac:dyDescent="0.3">
      <c r="A4864" s="4" t="s">
        <v>866</v>
      </c>
      <c r="B4864" s="4" t="s">
        <v>683</v>
      </c>
      <c r="C4864" s="4" t="s">
        <v>684</v>
      </c>
      <c r="D4864" s="4" t="s">
        <v>867</v>
      </c>
      <c r="E4864" s="4" t="s">
        <v>868</v>
      </c>
      <c r="F4864" s="4" t="s">
        <v>61</v>
      </c>
      <c r="G4864" s="4" t="s">
        <v>62</v>
      </c>
      <c r="H4864" s="8"/>
      <c r="I4864" s="8"/>
      <c r="J4864" s="8"/>
      <c r="K4864" s="9">
        <v>28.74</v>
      </c>
      <c r="L4864" s="8"/>
      <c r="M4864" s="8"/>
      <c r="N4864" s="8"/>
      <c r="O4864" s="8"/>
      <c r="P4864" s="8"/>
      <c r="Q4864" s="8"/>
      <c r="R4864" s="8"/>
      <c r="S4864" s="8"/>
      <c r="T4864" s="10">
        <v>28.74</v>
      </c>
    </row>
    <row r="4865" spans="1:20" ht="15.75" thickBot="1" x14ac:dyDescent="0.3">
      <c r="A4865" s="4" t="s">
        <v>866</v>
      </c>
      <c r="B4865" s="4" t="s">
        <v>683</v>
      </c>
      <c r="C4865" s="4" t="s">
        <v>684</v>
      </c>
      <c r="D4865" s="4" t="s">
        <v>867</v>
      </c>
      <c r="E4865" s="4" t="s">
        <v>868</v>
      </c>
      <c r="F4865" s="4" t="s">
        <v>312</v>
      </c>
      <c r="G4865" s="4" t="s">
        <v>313</v>
      </c>
      <c r="H4865" s="12"/>
      <c r="I4865" s="12"/>
      <c r="J4865" s="11">
        <v>3212.8</v>
      </c>
      <c r="K4865" s="11">
        <v>4497.92</v>
      </c>
      <c r="L4865" s="11">
        <v>4658.5600000000004</v>
      </c>
      <c r="M4865" s="12"/>
      <c r="N4865" s="11">
        <v>17268.8</v>
      </c>
      <c r="O4865" s="11">
        <v>18102.12</v>
      </c>
      <c r="P4865" s="11">
        <v>12674.1</v>
      </c>
      <c r="Q4865" s="11">
        <v>1937.72</v>
      </c>
      <c r="R4865" s="11">
        <v>5538.63</v>
      </c>
      <c r="S4865" s="12"/>
      <c r="T4865" s="10">
        <v>67890.649999999994</v>
      </c>
    </row>
    <row r="4866" spans="1:20" ht="15.75" thickBot="1" x14ac:dyDescent="0.3">
      <c r="A4866" s="4" t="s">
        <v>866</v>
      </c>
      <c r="B4866" s="4" t="s">
        <v>683</v>
      </c>
      <c r="C4866" s="4" t="s">
        <v>684</v>
      </c>
      <c r="D4866" s="4" t="s">
        <v>867</v>
      </c>
      <c r="E4866" s="4" t="s">
        <v>868</v>
      </c>
      <c r="F4866" s="4" t="s">
        <v>44</v>
      </c>
      <c r="G4866" s="4" t="s">
        <v>45</v>
      </c>
      <c r="H4866" s="9">
        <v>28.02</v>
      </c>
      <c r="I4866" s="9">
        <v>28.02</v>
      </c>
      <c r="J4866" s="9">
        <v>32.06</v>
      </c>
      <c r="K4866" s="9">
        <v>90.64</v>
      </c>
      <c r="L4866" s="9">
        <v>145.13</v>
      </c>
      <c r="M4866" s="9">
        <v>357.68</v>
      </c>
      <c r="N4866" s="9">
        <v>86.14</v>
      </c>
      <c r="O4866" s="9">
        <v>86.14</v>
      </c>
      <c r="P4866" s="8"/>
      <c r="Q4866" s="9">
        <v>355.67</v>
      </c>
      <c r="R4866" s="9">
        <v>86.14</v>
      </c>
      <c r="S4866" s="9">
        <v>164.57</v>
      </c>
      <c r="T4866" s="10">
        <v>1460.21</v>
      </c>
    </row>
    <row r="4867" spans="1:20" ht="15.75" thickBot="1" x14ac:dyDescent="0.3">
      <c r="A4867" s="4" t="s">
        <v>866</v>
      </c>
      <c r="B4867" s="4" t="s">
        <v>683</v>
      </c>
      <c r="C4867" s="4" t="s">
        <v>684</v>
      </c>
      <c r="D4867" s="4" t="s">
        <v>867</v>
      </c>
      <c r="E4867" s="4" t="s">
        <v>868</v>
      </c>
      <c r="F4867" s="4" t="s">
        <v>98</v>
      </c>
      <c r="G4867" s="4" t="s">
        <v>99</v>
      </c>
      <c r="H4867" s="11">
        <v>95.37</v>
      </c>
      <c r="I4867" s="11">
        <v>51.47</v>
      </c>
      <c r="J4867" s="11">
        <v>129.19999999999999</v>
      </c>
      <c r="K4867" s="12"/>
      <c r="L4867" s="11">
        <v>252.59</v>
      </c>
      <c r="M4867" s="11">
        <v>-7.99</v>
      </c>
      <c r="N4867" s="11">
        <v>240.02</v>
      </c>
      <c r="O4867" s="11">
        <v>39.14</v>
      </c>
      <c r="P4867" s="11">
        <v>70.97</v>
      </c>
      <c r="Q4867" s="11">
        <v>13.47</v>
      </c>
      <c r="R4867" s="11">
        <v>358.97</v>
      </c>
      <c r="S4867" s="12"/>
      <c r="T4867" s="10">
        <v>1243.21</v>
      </c>
    </row>
    <row r="4868" spans="1:20" ht="15.75" thickBot="1" x14ac:dyDescent="0.3">
      <c r="A4868" s="4" t="s">
        <v>866</v>
      </c>
      <c r="B4868" s="4" t="s">
        <v>683</v>
      </c>
      <c r="C4868" s="4" t="s">
        <v>684</v>
      </c>
      <c r="D4868" s="4" t="s">
        <v>867</v>
      </c>
      <c r="E4868" s="4" t="s">
        <v>868</v>
      </c>
      <c r="F4868" s="4" t="s">
        <v>130</v>
      </c>
      <c r="G4868" s="4" t="s">
        <v>131</v>
      </c>
      <c r="H4868" s="9">
        <v>7</v>
      </c>
      <c r="I4868" s="8"/>
      <c r="J4868" s="9">
        <v>8.8000000000000007</v>
      </c>
      <c r="K4868" s="9">
        <v>44.25</v>
      </c>
      <c r="L4868" s="9">
        <v>19.2</v>
      </c>
      <c r="M4868" s="9">
        <v>8.4</v>
      </c>
      <c r="N4868" s="9">
        <v>15</v>
      </c>
      <c r="O4868" s="9">
        <v>49.95</v>
      </c>
      <c r="P4868" s="9">
        <v>48.38</v>
      </c>
      <c r="Q4868" s="9">
        <v>23.8</v>
      </c>
      <c r="R4868" s="8"/>
      <c r="S4868" s="8"/>
      <c r="T4868" s="10">
        <v>224.78</v>
      </c>
    </row>
    <row r="4869" spans="1:20" ht="15.75" thickBot="1" x14ac:dyDescent="0.3">
      <c r="A4869" s="4" t="s">
        <v>866</v>
      </c>
      <c r="B4869" s="4" t="s">
        <v>683</v>
      </c>
      <c r="C4869" s="4" t="s">
        <v>684</v>
      </c>
      <c r="D4869" s="4" t="s">
        <v>867</v>
      </c>
      <c r="E4869" s="4" t="s">
        <v>868</v>
      </c>
      <c r="F4869" s="4" t="s">
        <v>314</v>
      </c>
      <c r="G4869" s="4" t="s">
        <v>315</v>
      </c>
      <c r="H4869" s="12"/>
      <c r="I4869" s="12"/>
      <c r="J4869" s="11">
        <v>1995.12</v>
      </c>
      <c r="K4869" s="12"/>
      <c r="L4869" s="12"/>
      <c r="M4869" s="12"/>
      <c r="N4869" s="12"/>
      <c r="O4869" s="12"/>
      <c r="P4869" s="12"/>
      <c r="Q4869" s="12"/>
      <c r="R4869" s="12"/>
      <c r="S4869" s="12"/>
      <c r="T4869" s="10">
        <v>1995.12</v>
      </c>
    </row>
    <row r="4870" spans="1:20" ht="15.75" thickBot="1" x14ac:dyDescent="0.3">
      <c r="A4870" s="4" t="s">
        <v>866</v>
      </c>
      <c r="B4870" s="4" t="s">
        <v>683</v>
      </c>
      <c r="C4870" s="4" t="s">
        <v>684</v>
      </c>
      <c r="D4870" s="4" t="s">
        <v>867</v>
      </c>
      <c r="E4870" s="4" t="s">
        <v>868</v>
      </c>
      <c r="F4870" s="4" t="s">
        <v>144</v>
      </c>
      <c r="G4870" s="4" t="s">
        <v>145</v>
      </c>
      <c r="H4870" s="9">
        <v>-255.99</v>
      </c>
      <c r="I4870" s="8"/>
      <c r="J4870" s="9">
        <v>187.84</v>
      </c>
      <c r="K4870" s="9">
        <v>51.58</v>
      </c>
      <c r="L4870" s="8"/>
      <c r="M4870" s="8"/>
      <c r="N4870" s="8"/>
      <c r="O4870" s="9">
        <v>146.05000000000001</v>
      </c>
      <c r="P4870" s="8"/>
      <c r="Q4870" s="9">
        <v>239.6</v>
      </c>
      <c r="R4870" s="8"/>
      <c r="S4870" s="9">
        <v>103.5</v>
      </c>
      <c r="T4870" s="10">
        <v>472.58</v>
      </c>
    </row>
    <row r="4871" spans="1:20" ht="15.75" thickBot="1" x14ac:dyDescent="0.3">
      <c r="A4871" s="4" t="s">
        <v>866</v>
      </c>
      <c r="B4871" s="4" t="s">
        <v>683</v>
      </c>
      <c r="C4871" s="4" t="s">
        <v>684</v>
      </c>
      <c r="D4871" s="4" t="s">
        <v>867</v>
      </c>
      <c r="E4871" s="4" t="s">
        <v>868</v>
      </c>
      <c r="F4871" s="4" t="s">
        <v>150</v>
      </c>
      <c r="G4871" s="4" t="s">
        <v>151</v>
      </c>
      <c r="H4871" s="15">
        <v>0</v>
      </c>
      <c r="I4871" s="12"/>
      <c r="J4871" s="12"/>
      <c r="K4871" s="12"/>
      <c r="L4871" s="12"/>
      <c r="M4871" s="12"/>
      <c r="N4871" s="12"/>
      <c r="O4871" s="12"/>
      <c r="P4871" s="12"/>
      <c r="Q4871" s="11">
        <v>29.99</v>
      </c>
      <c r="R4871" s="12"/>
      <c r="S4871" s="11">
        <v>314</v>
      </c>
      <c r="T4871" s="10">
        <v>343.99</v>
      </c>
    </row>
    <row r="4872" spans="1:20" ht="15.75" thickBot="1" x14ac:dyDescent="0.3">
      <c r="A4872" s="4" t="s">
        <v>866</v>
      </c>
      <c r="B4872" s="4" t="s">
        <v>683</v>
      </c>
      <c r="C4872" s="4" t="s">
        <v>684</v>
      </c>
      <c r="D4872" s="4" t="s">
        <v>867</v>
      </c>
      <c r="E4872" s="4" t="s">
        <v>868</v>
      </c>
      <c r="F4872" s="4" t="s">
        <v>152</v>
      </c>
      <c r="G4872" s="4" t="s">
        <v>153</v>
      </c>
      <c r="H4872" s="8"/>
      <c r="I4872" s="8"/>
      <c r="J4872" s="8"/>
      <c r="K4872" s="9">
        <v>194.27</v>
      </c>
      <c r="L4872" s="8"/>
      <c r="M4872" s="8"/>
      <c r="N4872" s="8"/>
      <c r="O4872" s="8"/>
      <c r="P4872" s="8"/>
      <c r="Q4872" s="8"/>
      <c r="R4872" s="8"/>
      <c r="S4872" s="8"/>
      <c r="T4872" s="10">
        <v>194.27</v>
      </c>
    </row>
    <row r="4873" spans="1:20" ht="15.75" thickBot="1" x14ac:dyDescent="0.3">
      <c r="A4873" s="4" t="s">
        <v>866</v>
      </c>
      <c r="B4873" s="4" t="s">
        <v>683</v>
      </c>
      <c r="C4873" s="4" t="s">
        <v>684</v>
      </c>
      <c r="D4873" s="4" t="s">
        <v>867</v>
      </c>
      <c r="E4873" s="4" t="s">
        <v>868</v>
      </c>
      <c r="F4873" s="4" t="s">
        <v>166</v>
      </c>
      <c r="G4873" s="4" t="s">
        <v>167</v>
      </c>
      <c r="H4873" s="11">
        <v>-773.74</v>
      </c>
      <c r="I4873" s="11">
        <v>-703.4</v>
      </c>
      <c r="J4873" s="11">
        <v>-541.35</v>
      </c>
      <c r="K4873" s="11">
        <v>-685.71</v>
      </c>
      <c r="L4873" s="11">
        <v>-469.17</v>
      </c>
      <c r="M4873" s="11">
        <v>-721.8</v>
      </c>
      <c r="N4873" s="11">
        <v>-288.72000000000003</v>
      </c>
      <c r="O4873" s="11">
        <v>-649.62</v>
      </c>
      <c r="P4873" s="11">
        <v>-649.62</v>
      </c>
      <c r="Q4873" s="11">
        <v>-396.99</v>
      </c>
      <c r="R4873" s="11">
        <v>-685.71</v>
      </c>
      <c r="S4873" s="11">
        <v>-1190.92</v>
      </c>
      <c r="T4873" s="10">
        <v>-7756.75</v>
      </c>
    </row>
    <row r="4874" spans="1:20" ht="15.75" thickBot="1" x14ac:dyDescent="0.3">
      <c r="A4874" s="4" t="s">
        <v>866</v>
      </c>
      <c r="B4874" s="4" t="s">
        <v>683</v>
      </c>
      <c r="C4874" s="4" t="s">
        <v>684</v>
      </c>
      <c r="D4874" s="4" t="s">
        <v>867</v>
      </c>
      <c r="E4874" s="4" t="s">
        <v>868</v>
      </c>
      <c r="F4874" s="4" t="s">
        <v>106</v>
      </c>
      <c r="G4874" s="4" t="s">
        <v>107</v>
      </c>
      <c r="H4874" s="9">
        <v>-235.28</v>
      </c>
      <c r="I4874" s="9">
        <v>-164.68</v>
      </c>
      <c r="J4874" s="9">
        <v>-235.34</v>
      </c>
      <c r="K4874" s="9">
        <v>-235.34</v>
      </c>
      <c r="L4874" s="9">
        <v>-270.64999999999998</v>
      </c>
      <c r="M4874" s="9">
        <v>-270.64999999999998</v>
      </c>
      <c r="N4874" s="9">
        <v>-235.89</v>
      </c>
      <c r="O4874" s="9">
        <v>-391.53</v>
      </c>
      <c r="P4874" s="9">
        <v>-296.33</v>
      </c>
      <c r="Q4874" s="9">
        <v>-142.80000000000001</v>
      </c>
      <c r="R4874" s="9">
        <v>-521.26</v>
      </c>
      <c r="S4874" s="9">
        <v>-350.81</v>
      </c>
      <c r="T4874" s="10">
        <v>-3350.56</v>
      </c>
    </row>
    <row r="4875" spans="1:20" ht="15.75" thickBot="1" x14ac:dyDescent="0.3">
      <c r="A4875" s="4" t="s">
        <v>866</v>
      </c>
      <c r="B4875" s="4" t="s">
        <v>986</v>
      </c>
      <c r="C4875" s="4" t="s">
        <v>987</v>
      </c>
      <c r="D4875" s="4" t="s">
        <v>988</v>
      </c>
      <c r="E4875" s="4" t="s">
        <v>989</v>
      </c>
      <c r="F4875" s="4" t="s">
        <v>44</v>
      </c>
      <c r="G4875" s="4" t="s">
        <v>45</v>
      </c>
      <c r="H4875" s="12"/>
      <c r="I4875" s="12"/>
      <c r="J4875" s="12"/>
      <c r="K4875" s="12"/>
      <c r="L4875" s="12"/>
      <c r="M4875" s="11">
        <v>165.64</v>
      </c>
      <c r="N4875" s="12"/>
      <c r="O4875" s="12"/>
      <c r="P4875" s="12"/>
      <c r="Q4875" s="12"/>
      <c r="R4875" s="12"/>
      <c r="S4875" s="12"/>
      <c r="T4875" s="10">
        <v>165.64</v>
      </c>
    </row>
    <row r="4876" spans="1:20" ht="15.75" thickBot="1" x14ac:dyDescent="0.3">
      <c r="A4876" s="4" t="s">
        <v>866</v>
      </c>
      <c r="B4876" s="4" t="s">
        <v>986</v>
      </c>
      <c r="C4876" s="4" t="s">
        <v>987</v>
      </c>
      <c r="D4876" s="4" t="s">
        <v>867</v>
      </c>
      <c r="E4876" s="4" t="s">
        <v>868</v>
      </c>
      <c r="F4876" s="4" t="s">
        <v>110</v>
      </c>
      <c r="G4876" s="4" t="s">
        <v>111</v>
      </c>
      <c r="H4876" s="9">
        <v>19051.12</v>
      </c>
      <c r="I4876" s="9">
        <v>19506.009999999998</v>
      </c>
      <c r="J4876" s="9">
        <v>19951.13</v>
      </c>
      <c r="K4876" s="9">
        <v>20845.82</v>
      </c>
      <c r="L4876" s="9">
        <v>17442.68</v>
      </c>
      <c r="M4876" s="9">
        <v>20845.82</v>
      </c>
      <c r="N4876" s="9">
        <v>19803.53</v>
      </c>
      <c r="O4876" s="9">
        <v>20845.82</v>
      </c>
      <c r="P4876" s="9">
        <v>17480.18</v>
      </c>
      <c r="Q4876" s="9">
        <v>20845.82</v>
      </c>
      <c r="R4876" s="9">
        <v>18950.75</v>
      </c>
      <c r="S4876" s="9">
        <v>18950.75</v>
      </c>
      <c r="T4876" s="10">
        <v>234519.43</v>
      </c>
    </row>
    <row r="4877" spans="1:20" ht="15.75" thickBot="1" x14ac:dyDescent="0.3">
      <c r="A4877" s="4" t="s">
        <v>866</v>
      </c>
      <c r="B4877" s="4" t="s">
        <v>986</v>
      </c>
      <c r="C4877" s="4" t="s">
        <v>987</v>
      </c>
      <c r="D4877" s="4" t="s">
        <v>867</v>
      </c>
      <c r="E4877" s="4" t="s">
        <v>868</v>
      </c>
      <c r="F4877" s="4" t="s">
        <v>112</v>
      </c>
      <c r="G4877" s="4" t="s">
        <v>113</v>
      </c>
      <c r="H4877" s="12"/>
      <c r="I4877" s="11">
        <v>63.01</v>
      </c>
      <c r="J4877" s="12"/>
      <c r="K4877" s="12"/>
      <c r="L4877" s="12"/>
      <c r="M4877" s="12"/>
      <c r="N4877" s="12"/>
      <c r="O4877" s="12"/>
      <c r="P4877" s="11">
        <v>3115.23</v>
      </c>
      <c r="Q4877" s="12"/>
      <c r="R4877" s="12"/>
      <c r="S4877" s="12"/>
      <c r="T4877" s="10">
        <v>3178.24</v>
      </c>
    </row>
    <row r="4878" spans="1:20" ht="15.75" thickBot="1" x14ac:dyDescent="0.3">
      <c r="A4878" s="4" t="s">
        <v>866</v>
      </c>
      <c r="B4878" s="4" t="s">
        <v>986</v>
      </c>
      <c r="C4878" s="4" t="s">
        <v>987</v>
      </c>
      <c r="D4878" s="4" t="s">
        <v>867</v>
      </c>
      <c r="E4878" s="4" t="s">
        <v>868</v>
      </c>
      <c r="F4878" s="4" t="s">
        <v>88</v>
      </c>
      <c r="G4878" s="4" t="s">
        <v>89</v>
      </c>
      <c r="H4878" s="9">
        <v>2688.38</v>
      </c>
      <c r="I4878" s="9">
        <v>2688.38</v>
      </c>
      <c r="J4878" s="9">
        <v>2790.47</v>
      </c>
      <c r="K4878" s="9">
        <v>2807.92</v>
      </c>
      <c r="L4878" s="9">
        <v>2807.92</v>
      </c>
      <c r="M4878" s="9">
        <v>2807.92</v>
      </c>
      <c r="N4878" s="9">
        <v>2807.92</v>
      </c>
      <c r="O4878" s="9">
        <v>2807.92</v>
      </c>
      <c r="P4878" s="9">
        <v>2807.93</v>
      </c>
      <c r="Q4878" s="9">
        <v>2807.92</v>
      </c>
      <c r="R4878" s="9">
        <v>2807.92</v>
      </c>
      <c r="S4878" s="9">
        <v>2807.92</v>
      </c>
      <c r="T4878" s="10">
        <v>33438.519999999997</v>
      </c>
    </row>
    <row r="4879" spans="1:20" ht="15.75" thickBot="1" x14ac:dyDescent="0.3">
      <c r="A4879" s="4" t="s">
        <v>866</v>
      </c>
      <c r="B4879" s="4" t="s">
        <v>986</v>
      </c>
      <c r="C4879" s="4" t="s">
        <v>987</v>
      </c>
      <c r="D4879" s="4" t="s">
        <v>867</v>
      </c>
      <c r="E4879" s="4" t="s">
        <v>868</v>
      </c>
      <c r="F4879" s="4" t="s">
        <v>90</v>
      </c>
      <c r="G4879" s="4" t="s">
        <v>91</v>
      </c>
      <c r="H4879" s="11">
        <v>10444.200000000001</v>
      </c>
      <c r="I4879" s="11">
        <v>10444.200000000001</v>
      </c>
      <c r="J4879" s="11">
        <v>10840.84</v>
      </c>
      <c r="K4879" s="11">
        <v>10908.62</v>
      </c>
      <c r="L4879" s="11">
        <v>10908.63</v>
      </c>
      <c r="M4879" s="11">
        <v>10908.62</v>
      </c>
      <c r="N4879" s="11">
        <v>10908.62</v>
      </c>
      <c r="O4879" s="11">
        <v>10908.62</v>
      </c>
      <c r="P4879" s="11">
        <v>10908.63</v>
      </c>
      <c r="Q4879" s="11">
        <v>10908.62</v>
      </c>
      <c r="R4879" s="11">
        <v>10908.62</v>
      </c>
      <c r="S4879" s="11">
        <v>10908.62</v>
      </c>
      <c r="T4879" s="10">
        <v>129906.84</v>
      </c>
    </row>
    <row r="4880" spans="1:20" ht="15.75" thickBot="1" x14ac:dyDescent="0.3">
      <c r="A4880" s="4" t="s">
        <v>866</v>
      </c>
      <c r="B4880" s="4" t="s">
        <v>986</v>
      </c>
      <c r="C4880" s="4" t="s">
        <v>987</v>
      </c>
      <c r="D4880" s="4" t="s">
        <v>867</v>
      </c>
      <c r="E4880" s="4" t="s">
        <v>868</v>
      </c>
      <c r="F4880" s="4" t="s">
        <v>118</v>
      </c>
      <c r="G4880" s="4" t="s">
        <v>119</v>
      </c>
      <c r="H4880" s="8"/>
      <c r="I4880" s="8"/>
      <c r="J4880" s="8"/>
      <c r="K4880" s="9">
        <v>350</v>
      </c>
      <c r="L4880" s="9">
        <v>2380</v>
      </c>
      <c r="M4880" s="8"/>
      <c r="N4880" s="8"/>
      <c r="O4880" s="9">
        <v>3294</v>
      </c>
      <c r="P4880" s="9">
        <v>40</v>
      </c>
      <c r="Q4880" s="8"/>
      <c r="R4880" s="8"/>
      <c r="S4880" s="9">
        <v>1990</v>
      </c>
      <c r="T4880" s="10">
        <v>8054</v>
      </c>
    </row>
    <row r="4881" spans="1:20" ht="15.75" thickBot="1" x14ac:dyDescent="0.3">
      <c r="A4881" s="4" t="s">
        <v>866</v>
      </c>
      <c r="B4881" s="4" t="s">
        <v>986</v>
      </c>
      <c r="C4881" s="4" t="s">
        <v>987</v>
      </c>
      <c r="D4881" s="4" t="s">
        <v>867</v>
      </c>
      <c r="E4881" s="4" t="s">
        <v>868</v>
      </c>
      <c r="F4881" s="4" t="s">
        <v>120</v>
      </c>
      <c r="G4881" s="4" t="s">
        <v>121</v>
      </c>
      <c r="H4881" s="12"/>
      <c r="I4881" s="12"/>
      <c r="J4881" s="12"/>
      <c r="K4881" s="12"/>
      <c r="L4881" s="12"/>
      <c r="M4881" s="11">
        <v>17.66</v>
      </c>
      <c r="N4881" s="12"/>
      <c r="O4881" s="12"/>
      <c r="P4881" s="12"/>
      <c r="Q4881" s="12"/>
      <c r="R4881" s="11">
        <v>17.77</v>
      </c>
      <c r="S4881" s="12"/>
      <c r="T4881" s="10">
        <v>35.43</v>
      </c>
    </row>
    <row r="4882" spans="1:20" ht="15.75" thickBot="1" x14ac:dyDescent="0.3">
      <c r="A4882" s="4" t="s">
        <v>866</v>
      </c>
      <c r="B4882" s="4" t="s">
        <v>986</v>
      </c>
      <c r="C4882" s="4" t="s">
        <v>987</v>
      </c>
      <c r="D4882" s="4" t="s">
        <v>867</v>
      </c>
      <c r="E4882" s="4" t="s">
        <v>868</v>
      </c>
      <c r="F4882" s="4" t="s">
        <v>122</v>
      </c>
      <c r="G4882" s="4" t="s">
        <v>123</v>
      </c>
      <c r="H4882" s="9">
        <v>75</v>
      </c>
      <c r="I4882" s="8"/>
      <c r="J4882" s="8"/>
      <c r="K4882" s="8"/>
      <c r="L4882" s="8"/>
      <c r="M4882" s="9">
        <v>69</v>
      </c>
      <c r="N4882" s="9">
        <v>255</v>
      </c>
      <c r="O4882" s="9">
        <v>500</v>
      </c>
      <c r="P4882" s="8"/>
      <c r="Q4882" s="8"/>
      <c r="R4882" s="8"/>
      <c r="S4882" s="8"/>
      <c r="T4882" s="10">
        <v>899</v>
      </c>
    </row>
    <row r="4883" spans="1:20" ht="15.75" thickBot="1" x14ac:dyDescent="0.3">
      <c r="A4883" s="4" t="s">
        <v>866</v>
      </c>
      <c r="B4883" s="4" t="s">
        <v>986</v>
      </c>
      <c r="C4883" s="4" t="s">
        <v>987</v>
      </c>
      <c r="D4883" s="4" t="s">
        <v>867</v>
      </c>
      <c r="E4883" s="4" t="s">
        <v>868</v>
      </c>
      <c r="F4883" s="4" t="s">
        <v>44</v>
      </c>
      <c r="G4883" s="4" t="s">
        <v>45</v>
      </c>
      <c r="H4883" s="11">
        <v>12.05</v>
      </c>
      <c r="I4883" s="11">
        <v>12.05</v>
      </c>
      <c r="J4883" s="11">
        <v>12.1</v>
      </c>
      <c r="K4883" s="11">
        <v>12.1</v>
      </c>
      <c r="L4883" s="11">
        <v>12.48</v>
      </c>
      <c r="M4883" s="11">
        <v>24.96</v>
      </c>
      <c r="N4883" s="11">
        <v>12.62</v>
      </c>
      <c r="O4883" s="11">
        <v>85.22</v>
      </c>
      <c r="P4883" s="12"/>
      <c r="Q4883" s="11">
        <v>25.24</v>
      </c>
      <c r="R4883" s="11">
        <v>12.62</v>
      </c>
      <c r="S4883" s="11">
        <v>12.67</v>
      </c>
      <c r="T4883" s="10">
        <v>234.11</v>
      </c>
    </row>
    <row r="4884" spans="1:20" ht="15.75" thickBot="1" x14ac:dyDescent="0.3">
      <c r="A4884" s="4" t="s">
        <v>866</v>
      </c>
      <c r="B4884" s="4" t="s">
        <v>986</v>
      </c>
      <c r="C4884" s="4" t="s">
        <v>987</v>
      </c>
      <c r="D4884" s="4" t="s">
        <v>867</v>
      </c>
      <c r="E4884" s="4" t="s">
        <v>868</v>
      </c>
      <c r="F4884" s="4" t="s">
        <v>128</v>
      </c>
      <c r="G4884" s="4" t="s">
        <v>129</v>
      </c>
      <c r="H4884" s="8"/>
      <c r="I4884" s="8"/>
      <c r="J4884" s="8"/>
      <c r="K4884" s="8"/>
      <c r="L4884" s="8"/>
      <c r="M4884" s="8"/>
      <c r="N4884" s="8"/>
      <c r="O4884" s="8"/>
      <c r="P4884" s="8"/>
      <c r="Q4884" s="8"/>
      <c r="R4884" s="9">
        <v>15.45</v>
      </c>
      <c r="S4884" s="8"/>
      <c r="T4884" s="10">
        <v>15.45</v>
      </c>
    </row>
    <row r="4885" spans="1:20" ht="15.75" thickBot="1" x14ac:dyDescent="0.3">
      <c r="A4885" s="4" t="s">
        <v>866</v>
      </c>
      <c r="B4885" s="4" t="s">
        <v>986</v>
      </c>
      <c r="C4885" s="4" t="s">
        <v>987</v>
      </c>
      <c r="D4885" s="4" t="s">
        <v>867</v>
      </c>
      <c r="E4885" s="4" t="s">
        <v>868</v>
      </c>
      <c r="F4885" s="4" t="s">
        <v>71</v>
      </c>
      <c r="G4885" s="4" t="s">
        <v>72</v>
      </c>
      <c r="H4885" s="11">
        <v>13.39</v>
      </c>
      <c r="I4885" s="12"/>
      <c r="J4885" s="12"/>
      <c r="K4885" s="12"/>
      <c r="L4885" s="12"/>
      <c r="M4885" s="12"/>
      <c r="N4885" s="12"/>
      <c r="O4885" s="12"/>
      <c r="P4885" s="12"/>
      <c r="Q4885" s="12"/>
      <c r="R4885" s="12"/>
      <c r="S4885" s="12"/>
      <c r="T4885" s="10">
        <v>13.39</v>
      </c>
    </row>
    <row r="4886" spans="1:20" ht="15.75" thickBot="1" x14ac:dyDescent="0.3">
      <c r="A4886" s="4" t="s">
        <v>866</v>
      </c>
      <c r="B4886" s="4" t="s">
        <v>986</v>
      </c>
      <c r="C4886" s="4" t="s">
        <v>987</v>
      </c>
      <c r="D4886" s="4" t="s">
        <v>867</v>
      </c>
      <c r="E4886" s="4" t="s">
        <v>868</v>
      </c>
      <c r="F4886" s="4" t="s">
        <v>98</v>
      </c>
      <c r="G4886" s="4" t="s">
        <v>99</v>
      </c>
      <c r="H4886" s="8"/>
      <c r="I4886" s="8"/>
      <c r="J4886" s="8"/>
      <c r="K4886" s="8"/>
      <c r="L4886" s="8"/>
      <c r="M4886" s="8"/>
      <c r="N4886" s="8"/>
      <c r="O4886" s="8"/>
      <c r="P4886" s="8"/>
      <c r="Q4886" s="8"/>
      <c r="R4886" s="8"/>
      <c r="S4886" s="9">
        <v>14.95</v>
      </c>
      <c r="T4886" s="10">
        <v>14.95</v>
      </c>
    </row>
    <row r="4887" spans="1:20" ht="15.75" thickBot="1" x14ac:dyDescent="0.3">
      <c r="A4887" s="4" t="s">
        <v>866</v>
      </c>
      <c r="B4887" s="4" t="s">
        <v>986</v>
      </c>
      <c r="C4887" s="4" t="s">
        <v>987</v>
      </c>
      <c r="D4887" s="4" t="s">
        <v>867</v>
      </c>
      <c r="E4887" s="4" t="s">
        <v>868</v>
      </c>
      <c r="F4887" s="4" t="s">
        <v>130</v>
      </c>
      <c r="G4887" s="4" t="s">
        <v>131</v>
      </c>
      <c r="H4887" s="12"/>
      <c r="I4887" s="12"/>
      <c r="J4887" s="12"/>
      <c r="K4887" s="11">
        <v>19</v>
      </c>
      <c r="L4887" s="11">
        <v>45.98</v>
      </c>
      <c r="M4887" s="12"/>
      <c r="N4887" s="11">
        <v>15.2</v>
      </c>
      <c r="O4887" s="12"/>
      <c r="P4887" s="12"/>
      <c r="Q4887" s="12"/>
      <c r="R4887" s="12"/>
      <c r="S4887" s="12"/>
      <c r="T4887" s="10">
        <v>80.180000000000007</v>
      </c>
    </row>
    <row r="4888" spans="1:20" ht="15.75" thickBot="1" x14ac:dyDescent="0.3">
      <c r="A4888" s="4" t="s">
        <v>866</v>
      </c>
      <c r="B4888" s="4" t="s">
        <v>986</v>
      </c>
      <c r="C4888" s="4" t="s">
        <v>987</v>
      </c>
      <c r="D4888" s="4" t="s">
        <v>867</v>
      </c>
      <c r="E4888" s="4" t="s">
        <v>868</v>
      </c>
      <c r="F4888" s="4" t="s">
        <v>136</v>
      </c>
      <c r="G4888" s="4" t="s">
        <v>137</v>
      </c>
      <c r="H4888" s="9">
        <v>15</v>
      </c>
      <c r="I4888" s="8"/>
      <c r="J4888" s="9">
        <v>18</v>
      </c>
      <c r="K4888" s="8"/>
      <c r="L4888" s="8"/>
      <c r="M4888" s="9">
        <v>99</v>
      </c>
      <c r="N4888" s="8"/>
      <c r="O4888" s="8"/>
      <c r="P4888" s="8"/>
      <c r="Q4888" s="8"/>
      <c r="R4888" s="9">
        <v>135</v>
      </c>
      <c r="S4888" s="9">
        <v>17</v>
      </c>
      <c r="T4888" s="10">
        <v>284</v>
      </c>
    </row>
    <row r="4889" spans="1:20" ht="15.75" thickBot="1" x14ac:dyDescent="0.3">
      <c r="A4889" s="4" t="s">
        <v>866</v>
      </c>
      <c r="B4889" s="4" t="s">
        <v>986</v>
      </c>
      <c r="C4889" s="4" t="s">
        <v>987</v>
      </c>
      <c r="D4889" s="4" t="s">
        <v>867</v>
      </c>
      <c r="E4889" s="4" t="s">
        <v>868</v>
      </c>
      <c r="F4889" s="4" t="s">
        <v>102</v>
      </c>
      <c r="G4889" s="4" t="s">
        <v>103</v>
      </c>
      <c r="H4889" s="15">
        <v>0</v>
      </c>
      <c r="I4889" s="11">
        <v>3910</v>
      </c>
      <c r="J4889" s="12"/>
      <c r="K4889" s="12"/>
      <c r="L4889" s="12"/>
      <c r="M4889" s="12"/>
      <c r="N4889" s="11">
        <v>45000</v>
      </c>
      <c r="O4889" s="11">
        <v>3250</v>
      </c>
      <c r="P4889" s="11">
        <v>62000</v>
      </c>
      <c r="Q4889" s="12"/>
      <c r="R4889" s="12"/>
      <c r="S4889" s="11">
        <v>21120</v>
      </c>
      <c r="T4889" s="10">
        <v>135280</v>
      </c>
    </row>
    <row r="4890" spans="1:20" ht="15.75" thickBot="1" x14ac:dyDescent="0.3">
      <c r="A4890" s="4" t="s">
        <v>866</v>
      </c>
      <c r="B4890" s="4" t="s">
        <v>986</v>
      </c>
      <c r="C4890" s="4" t="s">
        <v>987</v>
      </c>
      <c r="D4890" s="4" t="s">
        <v>867</v>
      </c>
      <c r="E4890" s="4" t="s">
        <v>868</v>
      </c>
      <c r="F4890" s="4" t="s">
        <v>314</v>
      </c>
      <c r="G4890" s="4" t="s">
        <v>315</v>
      </c>
      <c r="H4890" s="9">
        <v>2865.65</v>
      </c>
      <c r="I4890" s="9">
        <v>2865.65</v>
      </c>
      <c r="J4890" s="9">
        <v>13444.15</v>
      </c>
      <c r="K4890" s="9">
        <v>2865.65</v>
      </c>
      <c r="L4890" s="9">
        <v>2865.65</v>
      </c>
      <c r="M4890" s="9">
        <v>8365.65</v>
      </c>
      <c r="N4890" s="9">
        <v>2865.65</v>
      </c>
      <c r="O4890" s="9">
        <v>2865.65</v>
      </c>
      <c r="P4890" s="9">
        <v>2865.65</v>
      </c>
      <c r="Q4890" s="9">
        <v>2865.65</v>
      </c>
      <c r="R4890" s="9">
        <v>2865.65</v>
      </c>
      <c r="S4890" s="9">
        <v>11663.35</v>
      </c>
      <c r="T4890" s="10">
        <v>59264</v>
      </c>
    </row>
    <row r="4891" spans="1:20" ht="15.75" thickBot="1" x14ac:dyDescent="0.3">
      <c r="A4891" s="4" t="s">
        <v>866</v>
      </c>
      <c r="B4891" s="4" t="s">
        <v>986</v>
      </c>
      <c r="C4891" s="4" t="s">
        <v>987</v>
      </c>
      <c r="D4891" s="4" t="s">
        <v>867</v>
      </c>
      <c r="E4891" s="4" t="s">
        <v>868</v>
      </c>
      <c r="F4891" s="4" t="s">
        <v>144</v>
      </c>
      <c r="G4891" s="4" t="s">
        <v>145</v>
      </c>
      <c r="H4891" s="11">
        <v>186.85</v>
      </c>
      <c r="I4891" s="11">
        <v>164.11</v>
      </c>
      <c r="J4891" s="11">
        <v>21</v>
      </c>
      <c r="K4891" s="11">
        <v>17.190000000000001</v>
      </c>
      <c r="L4891" s="11">
        <v>42</v>
      </c>
      <c r="M4891" s="11">
        <v>29.81</v>
      </c>
      <c r="N4891" s="12"/>
      <c r="O4891" s="12"/>
      <c r="P4891" s="11">
        <v>181.6</v>
      </c>
      <c r="Q4891" s="12"/>
      <c r="R4891" s="11">
        <v>364.2</v>
      </c>
      <c r="S4891" s="11">
        <v>25</v>
      </c>
      <c r="T4891" s="10">
        <v>1031.76</v>
      </c>
    </row>
    <row r="4892" spans="1:20" ht="15.75" thickBot="1" x14ac:dyDescent="0.3">
      <c r="A4892" s="4" t="s">
        <v>866</v>
      </c>
      <c r="B4892" s="4" t="s">
        <v>986</v>
      </c>
      <c r="C4892" s="4" t="s">
        <v>987</v>
      </c>
      <c r="D4892" s="4" t="s">
        <v>867</v>
      </c>
      <c r="E4892" s="4" t="s">
        <v>868</v>
      </c>
      <c r="F4892" s="4" t="s">
        <v>146</v>
      </c>
      <c r="G4892" s="4" t="s">
        <v>147</v>
      </c>
      <c r="H4892" s="8"/>
      <c r="I4892" s="8"/>
      <c r="J4892" s="8"/>
      <c r="K4892" s="8"/>
      <c r="L4892" s="9">
        <v>646.5</v>
      </c>
      <c r="M4892" s="9">
        <v>2335.8200000000002</v>
      </c>
      <c r="N4892" s="8"/>
      <c r="O4892" s="9">
        <v>588.86</v>
      </c>
      <c r="P4892" s="8"/>
      <c r="Q4892" s="8"/>
      <c r="R4892" s="9">
        <v>55.42</v>
      </c>
      <c r="S4892" s="8"/>
      <c r="T4892" s="10">
        <v>3626.6</v>
      </c>
    </row>
    <row r="4893" spans="1:20" ht="15.75" thickBot="1" x14ac:dyDescent="0.3">
      <c r="A4893" s="4" t="s">
        <v>866</v>
      </c>
      <c r="B4893" s="4" t="s">
        <v>986</v>
      </c>
      <c r="C4893" s="4" t="s">
        <v>987</v>
      </c>
      <c r="D4893" s="4" t="s">
        <v>867</v>
      </c>
      <c r="E4893" s="4" t="s">
        <v>868</v>
      </c>
      <c r="F4893" s="4" t="s">
        <v>148</v>
      </c>
      <c r="G4893" s="4" t="s">
        <v>149</v>
      </c>
      <c r="H4893" s="12"/>
      <c r="I4893" s="12"/>
      <c r="J4893" s="12"/>
      <c r="K4893" s="12"/>
      <c r="L4893" s="12"/>
      <c r="M4893" s="12"/>
      <c r="N4893" s="12"/>
      <c r="O4893" s="12"/>
      <c r="P4893" s="12"/>
      <c r="Q4893" s="11">
        <v>578.11</v>
      </c>
      <c r="R4893" s="12"/>
      <c r="S4893" s="12"/>
      <c r="T4893" s="10">
        <v>578.11</v>
      </c>
    </row>
    <row r="4894" spans="1:20" ht="15.75" thickBot="1" x14ac:dyDescent="0.3">
      <c r="A4894" s="4" t="s">
        <v>866</v>
      </c>
      <c r="B4894" s="4" t="s">
        <v>986</v>
      </c>
      <c r="C4894" s="4" t="s">
        <v>987</v>
      </c>
      <c r="D4894" s="4" t="s">
        <v>867</v>
      </c>
      <c r="E4894" s="4" t="s">
        <v>868</v>
      </c>
      <c r="F4894" s="4" t="s">
        <v>166</v>
      </c>
      <c r="G4894" s="4" t="s">
        <v>167</v>
      </c>
      <c r="H4894" s="8"/>
      <c r="I4894" s="9">
        <v>-834.4</v>
      </c>
      <c r="J4894" s="9">
        <v>-1257.55</v>
      </c>
      <c r="K4894" s="9">
        <v>-905.73</v>
      </c>
      <c r="L4894" s="9">
        <v>-948.86</v>
      </c>
      <c r="M4894" s="9">
        <v>-1035.1199999999999</v>
      </c>
      <c r="N4894" s="8"/>
      <c r="O4894" s="9">
        <v>-86.26</v>
      </c>
      <c r="P4894" s="9">
        <v>-948.86</v>
      </c>
      <c r="Q4894" s="8"/>
      <c r="R4894" s="8"/>
      <c r="S4894" s="9">
        <v>-4169.12</v>
      </c>
      <c r="T4894" s="10">
        <v>-10185.9</v>
      </c>
    </row>
    <row r="4895" spans="1:20" ht="15.75" thickBot="1" x14ac:dyDescent="0.3">
      <c r="A4895" s="4" t="s">
        <v>866</v>
      </c>
      <c r="B4895" s="4" t="s">
        <v>685</v>
      </c>
      <c r="C4895" s="4" t="s">
        <v>686</v>
      </c>
      <c r="D4895" s="4" t="s">
        <v>867</v>
      </c>
      <c r="E4895" s="4" t="s">
        <v>868</v>
      </c>
      <c r="F4895" s="4" t="s">
        <v>110</v>
      </c>
      <c r="G4895" s="4" t="s">
        <v>111</v>
      </c>
      <c r="H4895" s="11">
        <v>15449.59</v>
      </c>
      <c r="I4895" s="11">
        <v>17911.07</v>
      </c>
      <c r="J4895" s="11">
        <v>19868.439999999999</v>
      </c>
      <c r="K4895" s="11">
        <v>19293.93</v>
      </c>
      <c r="L4895" s="11">
        <v>17164.150000000001</v>
      </c>
      <c r="M4895" s="11">
        <v>18663.18</v>
      </c>
      <c r="N4895" s="11">
        <v>18707.68</v>
      </c>
      <c r="O4895" s="11">
        <v>17233.009999999998</v>
      </c>
      <c r="P4895" s="11">
        <v>19128.169999999998</v>
      </c>
      <c r="Q4895" s="11">
        <v>18843.62</v>
      </c>
      <c r="R4895" s="11">
        <v>18304.47</v>
      </c>
      <c r="S4895" s="11">
        <v>18304.47</v>
      </c>
      <c r="T4895" s="10">
        <v>218871.78</v>
      </c>
    </row>
    <row r="4896" spans="1:20" ht="15.75" thickBot="1" x14ac:dyDescent="0.3">
      <c r="A4896" s="4" t="s">
        <v>866</v>
      </c>
      <c r="B4896" s="4" t="s">
        <v>685</v>
      </c>
      <c r="C4896" s="4" t="s">
        <v>686</v>
      </c>
      <c r="D4896" s="4" t="s">
        <v>867</v>
      </c>
      <c r="E4896" s="4" t="s">
        <v>868</v>
      </c>
      <c r="F4896" s="4" t="s">
        <v>112</v>
      </c>
      <c r="G4896" s="4" t="s">
        <v>113</v>
      </c>
      <c r="H4896" s="8"/>
      <c r="I4896" s="9">
        <v>63</v>
      </c>
      <c r="J4896" s="8"/>
      <c r="K4896" s="8"/>
      <c r="L4896" s="8"/>
      <c r="M4896" s="8"/>
      <c r="N4896" s="8"/>
      <c r="O4896" s="8"/>
      <c r="P4896" s="9">
        <v>158.18</v>
      </c>
      <c r="Q4896" s="8"/>
      <c r="R4896" s="8"/>
      <c r="S4896" s="8"/>
      <c r="T4896" s="10">
        <v>221.18</v>
      </c>
    </row>
    <row r="4897" spans="1:20" ht="15.75" thickBot="1" x14ac:dyDescent="0.3">
      <c r="A4897" s="4" t="s">
        <v>866</v>
      </c>
      <c r="B4897" s="4" t="s">
        <v>685</v>
      </c>
      <c r="C4897" s="4" t="s">
        <v>686</v>
      </c>
      <c r="D4897" s="4" t="s">
        <v>867</v>
      </c>
      <c r="E4897" s="4" t="s">
        <v>868</v>
      </c>
      <c r="F4897" s="4" t="s">
        <v>88</v>
      </c>
      <c r="G4897" s="4" t="s">
        <v>89</v>
      </c>
      <c r="H4897" s="11">
        <v>2625.17</v>
      </c>
      <c r="I4897" s="11">
        <v>2625.15</v>
      </c>
      <c r="J4897" s="11">
        <v>2712.18</v>
      </c>
      <c r="K4897" s="11">
        <v>2712.18</v>
      </c>
      <c r="L4897" s="11">
        <v>2712.18</v>
      </c>
      <c r="M4897" s="11">
        <v>2712.18</v>
      </c>
      <c r="N4897" s="11">
        <v>2712.18</v>
      </c>
      <c r="O4897" s="11">
        <v>2712.18</v>
      </c>
      <c r="P4897" s="11">
        <v>2712.18</v>
      </c>
      <c r="Q4897" s="11">
        <v>2712.18</v>
      </c>
      <c r="R4897" s="11">
        <v>2712.18</v>
      </c>
      <c r="S4897" s="11">
        <v>2712.18</v>
      </c>
      <c r="T4897" s="10">
        <v>32372.12</v>
      </c>
    </row>
    <row r="4898" spans="1:20" ht="15.75" thickBot="1" x14ac:dyDescent="0.3">
      <c r="A4898" s="4" t="s">
        <v>866</v>
      </c>
      <c r="B4898" s="4" t="s">
        <v>685</v>
      </c>
      <c r="C4898" s="4" t="s">
        <v>686</v>
      </c>
      <c r="D4898" s="4" t="s">
        <v>867</v>
      </c>
      <c r="E4898" s="4" t="s">
        <v>868</v>
      </c>
      <c r="F4898" s="4" t="s">
        <v>90</v>
      </c>
      <c r="G4898" s="4" t="s">
        <v>91</v>
      </c>
      <c r="H4898" s="9">
        <v>10198.459999999999</v>
      </c>
      <c r="I4898" s="9">
        <v>10198.44</v>
      </c>
      <c r="J4898" s="9">
        <v>10536.6</v>
      </c>
      <c r="K4898" s="9">
        <v>10536.61</v>
      </c>
      <c r="L4898" s="9">
        <v>10536.62</v>
      </c>
      <c r="M4898" s="9">
        <v>10536.61</v>
      </c>
      <c r="N4898" s="9">
        <v>10536.61</v>
      </c>
      <c r="O4898" s="9">
        <v>10536.61</v>
      </c>
      <c r="P4898" s="9">
        <v>10536.61</v>
      </c>
      <c r="Q4898" s="9">
        <v>10536.6</v>
      </c>
      <c r="R4898" s="9">
        <v>10536.6</v>
      </c>
      <c r="S4898" s="9">
        <v>10536.6</v>
      </c>
      <c r="T4898" s="10">
        <v>125762.97</v>
      </c>
    </row>
    <row r="4899" spans="1:20" ht="15.75" thickBot="1" x14ac:dyDescent="0.3">
      <c r="A4899" s="4" t="s">
        <v>866</v>
      </c>
      <c r="B4899" s="4" t="s">
        <v>685</v>
      </c>
      <c r="C4899" s="4" t="s">
        <v>686</v>
      </c>
      <c r="D4899" s="4" t="s">
        <v>867</v>
      </c>
      <c r="E4899" s="4" t="s">
        <v>868</v>
      </c>
      <c r="F4899" s="4" t="s">
        <v>118</v>
      </c>
      <c r="G4899" s="4" t="s">
        <v>119</v>
      </c>
      <c r="H4899" s="11">
        <v>175</v>
      </c>
      <c r="I4899" s="11">
        <v>1217</v>
      </c>
      <c r="J4899" s="12"/>
      <c r="K4899" s="11">
        <v>257.13</v>
      </c>
      <c r="L4899" s="11">
        <v>213.99</v>
      </c>
      <c r="M4899" s="11">
        <v>71.66</v>
      </c>
      <c r="N4899" s="11">
        <v>1849.99</v>
      </c>
      <c r="O4899" s="11">
        <v>2544.5</v>
      </c>
      <c r="P4899" s="12"/>
      <c r="Q4899" s="12"/>
      <c r="R4899" s="11">
        <v>767.27</v>
      </c>
      <c r="S4899" s="12"/>
      <c r="T4899" s="10">
        <v>7096.54</v>
      </c>
    </row>
    <row r="4900" spans="1:20" ht="15.75" thickBot="1" x14ac:dyDescent="0.3">
      <c r="A4900" s="4" t="s">
        <v>866</v>
      </c>
      <c r="B4900" s="4" t="s">
        <v>685</v>
      </c>
      <c r="C4900" s="4" t="s">
        <v>686</v>
      </c>
      <c r="D4900" s="4" t="s">
        <v>867</v>
      </c>
      <c r="E4900" s="4" t="s">
        <v>868</v>
      </c>
      <c r="F4900" s="4" t="s">
        <v>120</v>
      </c>
      <c r="G4900" s="4" t="s">
        <v>121</v>
      </c>
      <c r="H4900" s="8"/>
      <c r="I4900" s="8"/>
      <c r="J4900" s="8"/>
      <c r="K4900" s="8"/>
      <c r="L4900" s="8"/>
      <c r="M4900" s="8"/>
      <c r="N4900" s="9">
        <v>117.72</v>
      </c>
      <c r="O4900" s="8"/>
      <c r="P4900" s="8"/>
      <c r="Q4900" s="8"/>
      <c r="R4900" s="8"/>
      <c r="S4900" s="8"/>
      <c r="T4900" s="10">
        <v>117.72</v>
      </c>
    </row>
    <row r="4901" spans="1:20" ht="15.75" thickBot="1" x14ac:dyDescent="0.3">
      <c r="A4901" s="4" t="s">
        <v>866</v>
      </c>
      <c r="B4901" s="4" t="s">
        <v>685</v>
      </c>
      <c r="C4901" s="4" t="s">
        <v>686</v>
      </c>
      <c r="D4901" s="4" t="s">
        <v>867</v>
      </c>
      <c r="E4901" s="4" t="s">
        <v>868</v>
      </c>
      <c r="F4901" s="4" t="s">
        <v>122</v>
      </c>
      <c r="G4901" s="4" t="s">
        <v>123</v>
      </c>
      <c r="H4901" s="12"/>
      <c r="I4901" s="11">
        <v>400</v>
      </c>
      <c r="J4901" s="11">
        <v>500</v>
      </c>
      <c r="K4901" s="12"/>
      <c r="L4901" s="11">
        <v>1875</v>
      </c>
      <c r="M4901" s="12"/>
      <c r="N4901" s="12"/>
      <c r="O4901" s="12"/>
      <c r="P4901" s="12"/>
      <c r="Q4901" s="12"/>
      <c r="R4901" s="12"/>
      <c r="S4901" s="11">
        <v>495</v>
      </c>
      <c r="T4901" s="10">
        <v>3270</v>
      </c>
    </row>
    <row r="4902" spans="1:20" ht="15.75" thickBot="1" x14ac:dyDescent="0.3">
      <c r="A4902" s="4" t="s">
        <v>866</v>
      </c>
      <c r="B4902" s="4" t="s">
        <v>685</v>
      </c>
      <c r="C4902" s="4" t="s">
        <v>686</v>
      </c>
      <c r="D4902" s="4" t="s">
        <v>867</v>
      </c>
      <c r="E4902" s="4" t="s">
        <v>868</v>
      </c>
      <c r="F4902" s="4" t="s">
        <v>207</v>
      </c>
      <c r="G4902" s="4" t="s">
        <v>208</v>
      </c>
      <c r="H4902" s="8"/>
      <c r="I4902" s="8"/>
      <c r="J4902" s="8"/>
      <c r="K4902" s="8"/>
      <c r="L4902" s="8"/>
      <c r="M4902" s="8"/>
      <c r="N4902" s="8"/>
      <c r="O4902" s="9">
        <v>30</v>
      </c>
      <c r="P4902" s="8"/>
      <c r="Q4902" s="8"/>
      <c r="R4902" s="8"/>
      <c r="S4902" s="8"/>
      <c r="T4902" s="10">
        <v>30</v>
      </c>
    </row>
    <row r="4903" spans="1:20" ht="15.75" thickBot="1" x14ac:dyDescent="0.3">
      <c r="A4903" s="4" t="s">
        <v>866</v>
      </c>
      <c r="B4903" s="4" t="s">
        <v>685</v>
      </c>
      <c r="C4903" s="4" t="s">
        <v>686</v>
      </c>
      <c r="D4903" s="4" t="s">
        <v>867</v>
      </c>
      <c r="E4903" s="4" t="s">
        <v>868</v>
      </c>
      <c r="F4903" s="4" t="s">
        <v>677</v>
      </c>
      <c r="G4903" s="4" t="s">
        <v>678</v>
      </c>
      <c r="H4903" s="11">
        <v>223655.96</v>
      </c>
      <c r="I4903" s="11">
        <v>219832.82</v>
      </c>
      <c r="J4903" s="11">
        <v>227979.94</v>
      </c>
      <c r="K4903" s="11">
        <v>221644.65</v>
      </c>
      <c r="L4903" s="11">
        <v>198436.47</v>
      </c>
      <c r="M4903" s="11">
        <v>173091.98</v>
      </c>
      <c r="N4903" s="11">
        <v>168217.82</v>
      </c>
      <c r="O4903" s="11">
        <v>176174.37</v>
      </c>
      <c r="P4903" s="11">
        <v>163036.26999999999</v>
      </c>
      <c r="Q4903" s="11">
        <v>182455.65</v>
      </c>
      <c r="R4903" s="11">
        <v>189526.59</v>
      </c>
      <c r="S4903" s="11">
        <v>209440.66</v>
      </c>
      <c r="T4903" s="10">
        <v>2353493.1800000002</v>
      </c>
    </row>
    <row r="4904" spans="1:20" ht="15.75" thickBot="1" x14ac:dyDescent="0.3">
      <c r="A4904" s="4" t="s">
        <v>866</v>
      </c>
      <c r="B4904" s="4" t="s">
        <v>685</v>
      </c>
      <c r="C4904" s="4" t="s">
        <v>686</v>
      </c>
      <c r="D4904" s="4" t="s">
        <v>867</v>
      </c>
      <c r="E4904" s="4" t="s">
        <v>868</v>
      </c>
      <c r="F4904" s="4" t="s">
        <v>98</v>
      </c>
      <c r="G4904" s="4" t="s">
        <v>99</v>
      </c>
      <c r="H4904" s="9">
        <v>35.82</v>
      </c>
      <c r="I4904" s="9">
        <v>46.23</v>
      </c>
      <c r="J4904" s="9">
        <v>24.81</v>
      </c>
      <c r="K4904" s="9">
        <v>14.15</v>
      </c>
      <c r="L4904" s="9">
        <v>34.32</v>
      </c>
      <c r="M4904" s="9">
        <v>11.36</v>
      </c>
      <c r="N4904" s="9">
        <v>42.73</v>
      </c>
      <c r="O4904" s="9">
        <v>17.239999999999998</v>
      </c>
      <c r="P4904" s="9">
        <v>25.19</v>
      </c>
      <c r="Q4904" s="9">
        <v>16.03</v>
      </c>
      <c r="R4904" s="9">
        <v>4.1500000000000004</v>
      </c>
      <c r="S4904" s="9">
        <v>95.1</v>
      </c>
      <c r="T4904" s="10">
        <v>367.13</v>
      </c>
    </row>
    <row r="4905" spans="1:20" ht="15.75" thickBot="1" x14ac:dyDescent="0.3">
      <c r="A4905" s="4" t="s">
        <v>866</v>
      </c>
      <c r="B4905" s="4" t="s">
        <v>685</v>
      </c>
      <c r="C4905" s="4" t="s">
        <v>686</v>
      </c>
      <c r="D4905" s="4" t="s">
        <v>867</v>
      </c>
      <c r="E4905" s="4" t="s">
        <v>868</v>
      </c>
      <c r="F4905" s="4" t="s">
        <v>215</v>
      </c>
      <c r="G4905" s="4" t="s">
        <v>216</v>
      </c>
      <c r="H4905" s="12"/>
      <c r="I4905" s="12"/>
      <c r="J4905" s="12"/>
      <c r="K4905" s="11">
        <v>242</v>
      </c>
      <c r="L4905" s="12"/>
      <c r="M4905" s="12"/>
      <c r="N4905" s="12"/>
      <c r="O4905" s="12"/>
      <c r="P4905" s="12"/>
      <c r="Q4905" s="12"/>
      <c r="R4905" s="12"/>
      <c r="S4905" s="12"/>
      <c r="T4905" s="10">
        <v>242</v>
      </c>
    </row>
    <row r="4906" spans="1:20" ht="15.75" thickBot="1" x14ac:dyDescent="0.3">
      <c r="A4906" s="4" t="s">
        <v>866</v>
      </c>
      <c r="B4906" s="4" t="s">
        <v>685</v>
      </c>
      <c r="C4906" s="4" t="s">
        <v>686</v>
      </c>
      <c r="D4906" s="4" t="s">
        <v>867</v>
      </c>
      <c r="E4906" s="4" t="s">
        <v>868</v>
      </c>
      <c r="F4906" s="4" t="s">
        <v>130</v>
      </c>
      <c r="G4906" s="4" t="s">
        <v>131</v>
      </c>
      <c r="H4906" s="8"/>
      <c r="I4906" s="8"/>
      <c r="J4906" s="8"/>
      <c r="K4906" s="8"/>
      <c r="L4906" s="9">
        <v>3.44</v>
      </c>
      <c r="M4906" s="8"/>
      <c r="N4906" s="9">
        <v>12.84</v>
      </c>
      <c r="O4906" s="8"/>
      <c r="P4906" s="8"/>
      <c r="Q4906" s="8"/>
      <c r="R4906" s="8"/>
      <c r="S4906" s="8"/>
      <c r="T4906" s="10">
        <v>16.28</v>
      </c>
    </row>
    <row r="4907" spans="1:20" ht="15.75" thickBot="1" x14ac:dyDescent="0.3">
      <c r="A4907" s="4" t="s">
        <v>866</v>
      </c>
      <c r="B4907" s="4" t="s">
        <v>685</v>
      </c>
      <c r="C4907" s="4" t="s">
        <v>686</v>
      </c>
      <c r="D4907" s="4" t="s">
        <v>867</v>
      </c>
      <c r="E4907" s="4" t="s">
        <v>868</v>
      </c>
      <c r="F4907" s="4" t="s">
        <v>136</v>
      </c>
      <c r="G4907" s="4" t="s">
        <v>137</v>
      </c>
      <c r="H4907" s="12"/>
      <c r="I4907" s="12"/>
      <c r="J4907" s="12"/>
      <c r="K4907" s="12"/>
      <c r="L4907" s="12"/>
      <c r="M4907" s="12"/>
      <c r="N4907" s="12"/>
      <c r="O4907" s="12"/>
      <c r="P4907" s="11">
        <v>48</v>
      </c>
      <c r="Q4907" s="12"/>
      <c r="R4907" s="12"/>
      <c r="S4907" s="12"/>
      <c r="T4907" s="10">
        <v>48</v>
      </c>
    </row>
    <row r="4908" spans="1:20" ht="15.75" thickBot="1" x14ac:dyDescent="0.3">
      <c r="A4908" s="4" t="s">
        <v>866</v>
      </c>
      <c r="B4908" s="4" t="s">
        <v>685</v>
      </c>
      <c r="C4908" s="4" t="s">
        <v>686</v>
      </c>
      <c r="D4908" s="4" t="s">
        <v>867</v>
      </c>
      <c r="E4908" s="4" t="s">
        <v>868</v>
      </c>
      <c r="F4908" s="4" t="s">
        <v>102</v>
      </c>
      <c r="G4908" s="4" t="s">
        <v>103</v>
      </c>
      <c r="H4908" s="9">
        <v>75000</v>
      </c>
      <c r="I4908" s="9">
        <v>48350</v>
      </c>
      <c r="J4908" s="9">
        <v>21000</v>
      </c>
      <c r="K4908" s="9">
        <v>77500</v>
      </c>
      <c r="L4908" s="9">
        <v>23350</v>
      </c>
      <c r="M4908" s="9">
        <v>625</v>
      </c>
      <c r="N4908" s="9">
        <v>49.95</v>
      </c>
      <c r="O4908" s="9">
        <v>44200</v>
      </c>
      <c r="P4908" s="9">
        <v>109574.9</v>
      </c>
      <c r="Q4908" s="8"/>
      <c r="R4908" s="9">
        <v>118900</v>
      </c>
      <c r="S4908" s="9">
        <v>32648.29</v>
      </c>
      <c r="T4908" s="10">
        <v>551198.14</v>
      </c>
    </row>
    <row r="4909" spans="1:20" ht="15.75" thickBot="1" x14ac:dyDescent="0.3">
      <c r="A4909" s="4" t="s">
        <v>866</v>
      </c>
      <c r="B4909" s="4" t="s">
        <v>685</v>
      </c>
      <c r="C4909" s="4" t="s">
        <v>686</v>
      </c>
      <c r="D4909" s="4" t="s">
        <v>867</v>
      </c>
      <c r="E4909" s="4" t="s">
        <v>868</v>
      </c>
      <c r="F4909" s="4" t="s">
        <v>144</v>
      </c>
      <c r="G4909" s="4" t="s">
        <v>145</v>
      </c>
      <c r="H4909" s="11">
        <v>265.79000000000002</v>
      </c>
      <c r="I4909" s="12"/>
      <c r="J4909" s="12"/>
      <c r="K4909" s="12"/>
      <c r="L4909" s="11">
        <v>4.63</v>
      </c>
      <c r="M4909" s="12"/>
      <c r="N4909" s="12"/>
      <c r="O4909" s="11">
        <v>14.3</v>
      </c>
      <c r="P4909" s="12"/>
      <c r="Q4909" s="12"/>
      <c r="R4909" s="12"/>
      <c r="S4909" s="12"/>
      <c r="T4909" s="10">
        <v>284.72000000000003</v>
      </c>
    </row>
    <row r="4910" spans="1:20" ht="15.75" thickBot="1" x14ac:dyDescent="0.3">
      <c r="A4910" s="4" t="s">
        <v>866</v>
      </c>
      <c r="B4910" s="4" t="s">
        <v>685</v>
      </c>
      <c r="C4910" s="4" t="s">
        <v>686</v>
      </c>
      <c r="D4910" s="4" t="s">
        <v>867</v>
      </c>
      <c r="E4910" s="4" t="s">
        <v>868</v>
      </c>
      <c r="F4910" s="4" t="s">
        <v>146</v>
      </c>
      <c r="G4910" s="4" t="s">
        <v>147</v>
      </c>
      <c r="H4910" s="9">
        <v>468.89</v>
      </c>
      <c r="I4910" s="8"/>
      <c r="J4910" s="8"/>
      <c r="K4910" s="8"/>
      <c r="L4910" s="8"/>
      <c r="M4910" s="9">
        <v>1274.73</v>
      </c>
      <c r="N4910" s="8"/>
      <c r="O4910" s="9">
        <v>350</v>
      </c>
      <c r="P4910" s="9">
        <v>590.71</v>
      </c>
      <c r="Q4910" s="8"/>
      <c r="R4910" s="8"/>
      <c r="S4910" s="8"/>
      <c r="T4910" s="10">
        <v>2684.33</v>
      </c>
    </row>
    <row r="4911" spans="1:20" ht="15.75" thickBot="1" x14ac:dyDescent="0.3">
      <c r="A4911" s="4" t="s">
        <v>866</v>
      </c>
      <c r="B4911" s="4" t="s">
        <v>685</v>
      </c>
      <c r="C4911" s="4" t="s">
        <v>686</v>
      </c>
      <c r="D4911" s="4" t="s">
        <v>867</v>
      </c>
      <c r="E4911" s="4" t="s">
        <v>868</v>
      </c>
      <c r="F4911" s="4" t="s">
        <v>148</v>
      </c>
      <c r="G4911" s="4" t="s">
        <v>149</v>
      </c>
      <c r="H4911" s="12"/>
      <c r="I4911" s="12"/>
      <c r="J4911" s="12"/>
      <c r="K4911" s="12"/>
      <c r="L4911" s="12"/>
      <c r="M4911" s="12"/>
      <c r="N4911" s="15">
        <v>0</v>
      </c>
      <c r="O4911" s="12"/>
      <c r="P4911" s="12"/>
      <c r="Q4911" s="12"/>
      <c r="R4911" s="12"/>
      <c r="S4911" s="12"/>
      <c r="T4911" s="14">
        <v>0</v>
      </c>
    </row>
    <row r="4912" spans="1:20" ht="15.75" thickBot="1" x14ac:dyDescent="0.3">
      <c r="A4912" s="4" t="s">
        <v>866</v>
      </c>
      <c r="B4912" s="4" t="s">
        <v>685</v>
      </c>
      <c r="C4912" s="4" t="s">
        <v>686</v>
      </c>
      <c r="D4912" s="4" t="s">
        <v>867</v>
      </c>
      <c r="E4912" s="4" t="s">
        <v>868</v>
      </c>
      <c r="F4912" s="4" t="s">
        <v>152</v>
      </c>
      <c r="G4912" s="4" t="s">
        <v>153</v>
      </c>
      <c r="H4912" s="8"/>
      <c r="I4912" s="8"/>
      <c r="J4912" s="9">
        <v>187.5</v>
      </c>
      <c r="K4912" s="8"/>
      <c r="L4912" s="8"/>
      <c r="M4912" s="8"/>
      <c r="N4912" s="8"/>
      <c r="O4912" s="8"/>
      <c r="P4912" s="8"/>
      <c r="Q4912" s="8"/>
      <c r="R4912" s="8"/>
      <c r="S4912" s="8"/>
      <c r="T4912" s="10">
        <v>187.5</v>
      </c>
    </row>
    <row r="4913" spans="1:20" ht="15.75" thickBot="1" x14ac:dyDescent="0.3">
      <c r="A4913" s="4" t="s">
        <v>866</v>
      </c>
      <c r="B4913" s="4" t="s">
        <v>990</v>
      </c>
      <c r="C4913" s="4" t="s">
        <v>991</v>
      </c>
      <c r="D4913" s="4" t="s">
        <v>867</v>
      </c>
      <c r="E4913" s="4" t="s">
        <v>868</v>
      </c>
      <c r="F4913" s="4" t="s">
        <v>110</v>
      </c>
      <c r="G4913" s="4" t="s">
        <v>111</v>
      </c>
      <c r="H4913" s="11">
        <v>17244.21</v>
      </c>
      <c r="I4913" s="11">
        <v>20308.240000000002</v>
      </c>
      <c r="J4913" s="11">
        <v>20746.59</v>
      </c>
      <c r="K4913" s="11">
        <v>19512.689999999999</v>
      </c>
      <c r="L4913" s="11">
        <v>19798.09</v>
      </c>
      <c r="M4913" s="11">
        <v>20986.25</v>
      </c>
      <c r="N4913" s="11">
        <v>18567.07</v>
      </c>
      <c r="O4913" s="11">
        <v>17590.22</v>
      </c>
      <c r="P4913" s="11">
        <v>19906.349999999999</v>
      </c>
      <c r="Q4913" s="11">
        <v>20443.150000000001</v>
      </c>
      <c r="R4913" s="11">
        <v>16867.900000000001</v>
      </c>
      <c r="S4913" s="11">
        <v>16282.38</v>
      </c>
      <c r="T4913" s="10">
        <v>228253.14</v>
      </c>
    </row>
    <row r="4914" spans="1:20" ht="15.75" thickBot="1" x14ac:dyDescent="0.3">
      <c r="A4914" s="4" t="s">
        <v>866</v>
      </c>
      <c r="B4914" s="4" t="s">
        <v>990</v>
      </c>
      <c r="C4914" s="4" t="s">
        <v>991</v>
      </c>
      <c r="D4914" s="4" t="s">
        <v>867</v>
      </c>
      <c r="E4914" s="4" t="s">
        <v>868</v>
      </c>
      <c r="F4914" s="4" t="s">
        <v>112</v>
      </c>
      <c r="G4914" s="4" t="s">
        <v>113</v>
      </c>
      <c r="H4914" s="8"/>
      <c r="I4914" s="9">
        <v>63</v>
      </c>
      <c r="J4914" s="8"/>
      <c r="K4914" s="8"/>
      <c r="L4914" s="8"/>
      <c r="M4914" s="8"/>
      <c r="N4914" s="8"/>
      <c r="O4914" s="8"/>
      <c r="P4914" s="8"/>
      <c r="Q4914" s="8"/>
      <c r="R4914" s="8"/>
      <c r="S4914" s="8"/>
      <c r="T4914" s="10">
        <v>63</v>
      </c>
    </row>
    <row r="4915" spans="1:20" ht="15.75" thickBot="1" x14ac:dyDescent="0.3">
      <c r="A4915" s="4" t="s">
        <v>866</v>
      </c>
      <c r="B4915" s="4" t="s">
        <v>990</v>
      </c>
      <c r="C4915" s="4" t="s">
        <v>991</v>
      </c>
      <c r="D4915" s="4" t="s">
        <v>867</v>
      </c>
      <c r="E4915" s="4" t="s">
        <v>868</v>
      </c>
      <c r="F4915" s="4" t="s">
        <v>88</v>
      </c>
      <c r="G4915" s="4" t="s">
        <v>89</v>
      </c>
      <c r="H4915" s="11">
        <v>2824.37</v>
      </c>
      <c r="I4915" s="11">
        <v>2824.38</v>
      </c>
      <c r="J4915" s="11">
        <v>2909.25</v>
      </c>
      <c r="K4915" s="11">
        <v>2909.23</v>
      </c>
      <c r="L4915" s="11">
        <v>2909.24</v>
      </c>
      <c r="M4915" s="11">
        <v>2909.24</v>
      </c>
      <c r="N4915" s="11">
        <v>2909.25</v>
      </c>
      <c r="O4915" s="11">
        <v>2909.27</v>
      </c>
      <c r="P4915" s="11">
        <v>2909.24</v>
      </c>
      <c r="Q4915" s="11">
        <v>2909.24</v>
      </c>
      <c r="R4915" s="11">
        <v>2909.28</v>
      </c>
      <c r="S4915" s="11">
        <v>2909.26</v>
      </c>
      <c r="T4915" s="10">
        <v>34741.25</v>
      </c>
    </row>
    <row r="4916" spans="1:20" ht="15.75" thickBot="1" x14ac:dyDescent="0.3">
      <c r="A4916" s="4" t="s">
        <v>866</v>
      </c>
      <c r="B4916" s="4" t="s">
        <v>990</v>
      </c>
      <c r="C4916" s="4" t="s">
        <v>991</v>
      </c>
      <c r="D4916" s="4" t="s">
        <v>867</v>
      </c>
      <c r="E4916" s="4" t="s">
        <v>868</v>
      </c>
      <c r="F4916" s="4" t="s">
        <v>90</v>
      </c>
      <c r="G4916" s="4" t="s">
        <v>91</v>
      </c>
      <c r="H4916" s="9">
        <v>10972.53</v>
      </c>
      <c r="I4916" s="9">
        <v>10972.52</v>
      </c>
      <c r="J4916" s="9">
        <v>11302.18</v>
      </c>
      <c r="K4916" s="9">
        <v>11302.18</v>
      </c>
      <c r="L4916" s="9">
        <v>11302.19</v>
      </c>
      <c r="M4916" s="9">
        <v>11302.19</v>
      </c>
      <c r="N4916" s="9">
        <v>11302.21</v>
      </c>
      <c r="O4916" s="9">
        <v>11302.19</v>
      </c>
      <c r="P4916" s="9">
        <v>11302.2</v>
      </c>
      <c r="Q4916" s="9">
        <v>11302.18</v>
      </c>
      <c r="R4916" s="9">
        <v>11302.21</v>
      </c>
      <c r="S4916" s="9">
        <v>11302.19</v>
      </c>
      <c r="T4916" s="10">
        <v>134966.97</v>
      </c>
    </row>
    <row r="4917" spans="1:20" ht="15.75" thickBot="1" x14ac:dyDescent="0.3">
      <c r="A4917" s="4" t="s">
        <v>866</v>
      </c>
      <c r="B4917" s="4" t="s">
        <v>990</v>
      </c>
      <c r="C4917" s="4" t="s">
        <v>991</v>
      </c>
      <c r="D4917" s="4" t="s">
        <v>867</v>
      </c>
      <c r="E4917" s="4" t="s">
        <v>868</v>
      </c>
      <c r="F4917" s="4" t="s">
        <v>118</v>
      </c>
      <c r="G4917" s="4" t="s">
        <v>119</v>
      </c>
      <c r="H4917" s="11">
        <v>549</v>
      </c>
      <c r="I4917" s="12"/>
      <c r="J4917" s="12"/>
      <c r="K4917" s="12"/>
      <c r="L4917" s="12"/>
      <c r="M4917" s="11">
        <v>49.95</v>
      </c>
      <c r="N4917" s="12"/>
      <c r="O4917" s="11">
        <v>2000</v>
      </c>
      <c r="P4917" s="12"/>
      <c r="Q4917" s="12"/>
      <c r="R4917" s="12"/>
      <c r="S4917" s="12"/>
      <c r="T4917" s="10">
        <v>2598.9499999999998</v>
      </c>
    </row>
    <row r="4918" spans="1:20" ht="15.75" thickBot="1" x14ac:dyDescent="0.3">
      <c r="A4918" s="4" t="s">
        <v>866</v>
      </c>
      <c r="B4918" s="4" t="s">
        <v>990</v>
      </c>
      <c r="C4918" s="4" t="s">
        <v>991</v>
      </c>
      <c r="D4918" s="4" t="s">
        <v>867</v>
      </c>
      <c r="E4918" s="4" t="s">
        <v>868</v>
      </c>
      <c r="F4918" s="4" t="s">
        <v>120</v>
      </c>
      <c r="G4918" s="4" t="s">
        <v>121</v>
      </c>
      <c r="H4918" s="8"/>
      <c r="I4918" s="8"/>
      <c r="J4918" s="8"/>
      <c r="K4918" s="8"/>
      <c r="L4918" s="8"/>
      <c r="M4918" s="8"/>
      <c r="N4918" s="8"/>
      <c r="O4918" s="8"/>
      <c r="P4918" s="8"/>
      <c r="Q4918" s="9">
        <v>32.700000000000003</v>
      </c>
      <c r="R4918" s="8"/>
      <c r="S4918" s="8"/>
      <c r="T4918" s="10">
        <v>32.700000000000003</v>
      </c>
    </row>
    <row r="4919" spans="1:20" ht="15.75" thickBot="1" x14ac:dyDescent="0.3">
      <c r="A4919" s="4" t="s">
        <v>866</v>
      </c>
      <c r="B4919" s="4" t="s">
        <v>990</v>
      </c>
      <c r="C4919" s="4" t="s">
        <v>991</v>
      </c>
      <c r="D4919" s="4" t="s">
        <v>867</v>
      </c>
      <c r="E4919" s="4" t="s">
        <v>868</v>
      </c>
      <c r="F4919" s="4" t="s">
        <v>122</v>
      </c>
      <c r="G4919" s="4" t="s">
        <v>123</v>
      </c>
      <c r="H4919" s="11">
        <v>219.58</v>
      </c>
      <c r="I4919" s="11">
        <v>499</v>
      </c>
      <c r="J4919" s="11">
        <v>795.88</v>
      </c>
      <c r="K4919" s="11">
        <v>713</v>
      </c>
      <c r="L4919" s="12"/>
      <c r="M4919" s="11">
        <v>653</v>
      </c>
      <c r="N4919" s="12"/>
      <c r="O4919" s="11">
        <v>415</v>
      </c>
      <c r="P4919" s="12"/>
      <c r="Q4919" s="12"/>
      <c r="R4919" s="11">
        <v>350</v>
      </c>
      <c r="S4919" s="12"/>
      <c r="T4919" s="10">
        <v>3645.46</v>
      </c>
    </row>
    <row r="4920" spans="1:20" ht="15.75" thickBot="1" x14ac:dyDescent="0.3">
      <c r="A4920" s="4" t="s">
        <v>866</v>
      </c>
      <c r="B4920" s="4" t="s">
        <v>990</v>
      </c>
      <c r="C4920" s="4" t="s">
        <v>991</v>
      </c>
      <c r="D4920" s="4" t="s">
        <v>867</v>
      </c>
      <c r="E4920" s="4" t="s">
        <v>868</v>
      </c>
      <c r="F4920" s="4" t="s">
        <v>44</v>
      </c>
      <c r="G4920" s="4" t="s">
        <v>45</v>
      </c>
      <c r="H4920" s="9">
        <v>12.05</v>
      </c>
      <c r="I4920" s="9">
        <v>12.05</v>
      </c>
      <c r="J4920" s="9">
        <v>12.1</v>
      </c>
      <c r="K4920" s="9">
        <v>12.1</v>
      </c>
      <c r="L4920" s="9">
        <v>12.48</v>
      </c>
      <c r="M4920" s="9">
        <v>24.96</v>
      </c>
      <c r="N4920" s="9">
        <v>12.62</v>
      </c>
      <c r="O4920" s="9">
        <v>12.62</v>
      </c>
      <c r="P4920" s="8"/>
      <c r="Q4920" s="9">
        <v>25.24</v>
      </c>
      <c r="R4920" s="9">
        <v>12.62</v>
      </c>
      <c r="S4920" s="9">
        <v>12.67</v>
      </c>
      <c r="T4920" s="10">
        <v>161.51</v>
      </c>
    </row>
    <row r="4921" spans="1:20" ht="15.75" thickBot="1" x14ac:dyDescent="0.3">
      <c r="A4921" s="4" t="s">
        <v>866</v>
      </c>
      <c r="B4921" s="4" t="s">
        <v>990</v>
      </c>
      <c r="C4921" s="4" t="s">
        <v>991</v>
      </c>
      <c r="D4921" s="4" t="s">
        <v>867</v>
      </c>
      <c r="E4921" s="4" t="s">
        <v>868</v>
      </c>
      <c r="F4921" s="4" t="s">
        <v>207</v>
      </c>
      <c r="G4921" s="4" t="s">
        <v>208</v>
      </c>
      <c r="H4921" s="12"/>
      <c r="I4921" s="12"/>
      <c r="J4921" s="12"/>
      <c r="K4921" s="12"/>
      <c r="L4921" s="12"/>
      <c r="M4921" s="12"/>
      <c r="N4921" s="12"/>
      <c r="O4921" s="11">
        <v>20</v>
      </c>
      <c r="P4921" s="12"/>
      <c r="Q4921" s="12"/>
      <c r="R4921" s="12"/>
      <c r="S4921" s="12"/>
      <c r="T4921" s="10">
        <v>20</v>
      </c>
    </row>
    <row r="4922" spans="1:20" ht="15.75" thickBot="1" x14ac:dyDescent="0.3">
      <c r="A4922" s="4" t="s">
        <v>866</v>
      </c>
      <c r="B4922" s="4" t="s">
        <v>990</v>
      </c>
      <c r="C4922" s="4" t="s">
        <v>991</v>
      </c>
      <c r="D4922" s="4" t="s">
        <v>867</v>
      </c>
      <c r="E4922" s="4" t="s">
        <v>868</v>
      </c>
      <c r="F4922" s="4" t="s">
        <v>98</v>
      </c>
      <c r="G4922" s="4" t="s">
        <v>99</v>
      </c>
      <c r="H4922" s="8"/>
      <c r="I4922" s="9">
        <v>575.82000000000005</v>
      </c>
      <c r="J4922" s="8"/>
      <c r="K4922" s="9">
        <v>103.13</v>
      </c>
      <c r="L4922" s="9">
        <v>28.55</v>
      </c>
      <c r="M4922" s="9">
        <v>6.89</v>
      </c>
      <c r="N4922" s="9">
        <v>362.36</v>
      </c>
      <c r="O4922" s="8"/>
      <c r="P4922" s="9">
        <v>9.5</v>
      </c>
      <c r="Q4922" s="8"/>
      <c r="R4922" s="9">
        <v>742.34</v>
      </c>
      <c r="S4922" s="9">
        <v>392.65</v>
      </c>
      <c r="T4922" s="10">
        <v>2221.2399999999998</v>
      </c>
    </row>
    <row r="4923" spans="1:20" ht="15.75" thickBot="1" x14ac:dyDescent="0.3">
      <c r="A4923" s="4" t="s">
        <v>866</v>
      </c>
      <c r="B4923" s="4" t="s">
        <v>990</v>
      </c>
      <c r="C4923" s="4" t="s">
        <v>991</v>
      </c>
      <c r="D4923" s="4" t="s">
        <v>867</v>
      </c>
      <c r="E4923" s="4" t="s">
        <v>868</v>
      </c>
      <c r="F4923" s="4" t="s">
        <v>215</v>
      </c>
      <c r="G4923" s="4" t="s">
        <v>216</v>
      </c>
      <c r="H4923" s="12"/>
      <c r="I4923" s="11">
        <v>239.88</v>
      </c>
      <c r="J4923" s="11">
        <v>419.88</v>
      </c>
      <c r="K4923" s="12"/>
      <c r="L4923" s="12"/>
      <c r="M4923" s="12"/>
      <c r="N4923" s="12"/>
      <c r="O4923" s="11">
        <v>54.18</v>
      </c>
      <c r="P4923" s="12"/>
      <c r="Q4923" s="12"/>
      <c r="R4923" s="12"/>
      <c r="S4923" s="12"/>
      <c r="T4923" s="10">
        <v>713.94</v>
      </c>
    </row>
    <row r="4924" spans="1:20" ht="15.75" thickBot="1" x14ac:dyDescent="0.3">
      <c r="A4924" s="4" t="s">
        <v>866</v>
      </c>
      <c r="B4924" s="4" t="s">
        <v>990</v>
      </c>
      <c r="C4924" s="4" t="s">
        <v>991</v>
      </c>
      <c r="D4924" s="4" t="s">
        <v>867</v>
      </c>
      <c r="E4924" s="4" t="s">
        <v>868</v>
      </c>
      <c r="F4924" s="4" t="s">
        <v>130</v>
      </c>
      <c r="G4924" s="4" t="s">
        <v>131</v>
      </c>
      <c r="H4924" s="9">
        <v>23.87</v>
      </c>
      <c r="I4924" s="9">
        <v>30.82</v>
      </c>
      <c r="J4924" s="9">
        <v>3.21</v>
      </c>
      <c r="K4924" s="8"/>
      <c r="L4924" s="9">
        <v>5.56</v>
      </c>
      <c r="M4924" s="9">
        <v>7.58</v>
      </c>
      <c r="N4924" s="9">
        <v>17.27</v>
      </c>
      <c r="O4924" s="9">
        <v>27.59</v>
      </c>
      <c r="P4924" s="9">
        <v>7.29</v>
      </c>
      <c r="Q4924" s="9">
        <v>10.68</v>
      </c>
      <c r="R4924" s="9">
        <v>2.77</v>
      </c>
      <c r="S4924" s="9">
        <v>30.93</v>
      </c>
      <c r="T4924" s="10">
        <v>167.57</v>
      </c>
    </row>
    <row r="4925" spans="1:20" ht="15.75" thickBot="1" x14ac:dyDescent="0.3">
      <c r="A4925" s="4" t="s">
        <v>866</v>
      </c>
      <c r="B4925" s="4" t="s">
        <v>990</v>
      </c>
      <c r="C4925" s="4" t="s">
        <v>991</v>
      </c>
      <c r="D4925" s="4" t="s">
        <v>867</v>
      </c>
      <c r="E4925" s="4" t="s">
        <v>868</v>
      </c>
      <c r="F4925" s="4" t="s">
        <v>136</v>
      </c>
      <c r="G4925" s="4" t="s">
        <v>137</v>
      </c>
      <c r="H4925" s="12"/>
      <c r="I4925" s="12"/>
      <c r="J4925" s="12"/>
      <c r="K4925" s="12"/>
      <c r="L4925" s="12"/>
      <c r="M4925" s="12"/>
      <c r="N4925" s="12"/>
      <c r="O4925" s="12"/>
      <c r="P4925" s="11">
        <v>2</v>
      </c>
      <c r="Q4925" s="12"/>
      <c r="R4925" s="12"/>
      <c r="S4925" s="12"/>
      <c r="T4925" s="10">
        <v>2</v>
      </c>
    </row>
    <row r="4926" spans="1:20" ht="15.75" thickBot="1" x14ac:dyDescent="0.3">
      <c r="A4926" s="4" t="s">
        <v>866</v>
      </c>
      <c r="B4926" s="4" t="s">
        <v>990</v>
      </c>
      <c r="C4926" s="4" t="s">
        <v>991</v>
      </c>
      <c r="D4926" s="4" t="s">
        <v>867</v>
      </c>
      <c r="E4926" s="4" t="s">
        <v>868</v>
      </c>
      <c r="F4926" s="4" t="s">
        <v>102</v>
      </c>
      <c r="G4926" s="4" t="s">
        <v>103</v>
      </c>
      <c r="H4926" s="9">
        <v>6420</v>
      </c>
      <c r="I4926" s="8"/>
      <c r="J4926" s="8"/>
      <c r="K4926" s="8"/>
      <c r="L4926" s="9">
        <v>6420</v>
      </c>
      <c r="M4926" s="8"/>
      <c r="N4926" s="8"/>
      <c r="O4926" s="9">
        <v>24517</v>
      </c>
      <c r="P4926" s="8"/>
      <c r="Q4926" s="9">
        <v>12067.08</v>
      </c>
      <c r="R4926" s="8"/>
      <c r="S4926" s="9">
        <v>350</v>
      </c>
      <c r="T4926" s="10">
        <v>49774.080000000002</v>
      </c>
    </row>
    <row r="4927" spans="1:20" ht="15.75" thickBot="1" x14ac:dyDescent="0.3">
      <c r="A4927" s="4" t="s">
        <v>866</v>
      </c>
      <c r="B4927" s="4" t="s">
        <v>990</v>
      </c>
      <c r="C4927" s="4" t="s">
        <v>991</v>
      </c>
      <c r="D4927" s="4" t="s">
        <v>867</v>
      </c>
      <c r="E4927" s="4" t="s">
        <v>868</v>
      </c>
      <c r="F4927" s="4" t="s">
        <v>144</v>
      </c>
      <c r="G4927" s="4" t="s">
        <v>145</v>
      </c>
      <c r="H4927" s="12"/>
      <c r="I4927" s="11">
        <v>100.49</v>
      </c>
      <c r="J4927" s="11">
        <v>42</v>
      </c>
      <c r="K4927" s="11">
        <v>9.75</v>
      </c>
      <c r="L4927" s="11">
        <v>3.08</v>
      </c>
      <c r="M4927" s="12"/>
      <c r="N4927" s="11">
        <v>57.81</v>
      </c>
      <c r="O4927" s="11">
        <v>256.83</v>
      </c>
      <c r="P4927" s="11">
        <v>191.58</v>
      </c>
      <c r="Q4927" s="11">
        <v>128.97</v>
      </c>
      <c r="R4927" s="11">
        <v>35</v>
      </c>
      <c r="S4927" s="11">
        <v>33.15</v>
      </c>
      <c r="T4927" s="10">
        <v>858.66</v>
      </c>
    </row>
    <row r="4928" spans="1:20" ht="15.75" thickBot="1" x14ac:dyDescent="0.3">
      <c r="A4928" s="4" t="s">
        <v>866</v>
      </c>
      <c r="B4928" s="4" t="s">
        <v>990</v>
      </c>
      <c r="C4928" s="4" t="s">
        <v>991</v>
      </c>
      <c r="D4928" s="4" t="s">
        <v>867</v>
      </c>
      <c r="E4928" s="4" t="s">
        <v>868</v>
      </c>
      <c r="F4928" s="4" t="s">
        <v>146</v>
      </c>
      <c r="G4928" s="4" t="s">
        <v>147</v>
      </c>
      <c r="H4928" s="8"/>
      <c r="I4928" s="8"/>
      <c r="J4928" s="8"/>
      <c r="K4928" s="8"/>
      <c r="L4928" s="8"/>
      <c r="M4928" s="8"/>
      <c r="N4928" s="8"/>
      <c r="O4928" s="9">
        <v>2304.89</v>
      </c>
      <c r="P4928" s="9">
        <v>339.9</v>
      </c>
      <c r="Q4928" s="9">
        <v>-800.82</v>
      </c>
      <c r="R4928" s="8"/>
      <c r="S4928" s="9">
        <v>746.25</v>
      </c>
      <c r="T4928" s="10">
        <v>2590.2199999999998</v>
      </c>
    </row>
    <row r="4929" spans="1:20" ht="15.75" thickBot="1" x14ac:dyDescent="0.3">
      <c r="A4929" s="4" t="s">
        <v>866</v>
      </c>
      <c r="B4929" s="4" t="s">
        <v>990</v>
      </c>
      <c r="C4929" s="4" t="s">
        <v>991</v>
      </c>
      <c r="D4929" s="4" t="s">
        <v>867</v>
      </c>
      <c r="E4929" s="4" t="s">
        <v>868</v>
      </c>
      <c r="F4929" s="4" t="s">
        <v>150</v>
      </c>
      <c r="G4929" s="4" t="s">
        <v>151</v>
      </c>
      <c r="H4929" s="11">
        <v>5.08</v>
      </c>
      <c r="I4929" s="12"/>
      <c r="J4929" s="12"/>
      <c r="K4929" s="12"/>
      <c r="L4929" s="12"/>
      <c r="M4929" s="12"/>
      <c r="N4929" s="12"/>
      <c r="O4929" s="11">
        <v>2.95</v>
      </c>
      <c r="P4929" s="12"/>
      <c r="Q4929" s="12"/>
      <c r="R4929" s="12"/>
      <c r="S4929" s="12"/>
      <c r="T4929" s="10">
        <v>8.0299999999999994</v>
      </c>
    </row>
    <row r="4930" spans="1:20" ht="15.75" thickBot="1" x14ac:dyDescent="0.3">
      <c r="A4930" s="4" t="s">
        <v>866</v>
      </c>
      <c r="B4930" s="4" t="s">
        <v>990</v>
      </c>
      <c r="C4930" s="4" t="s">
        <v>991</v>
      </c>
      <c r="D4930" s="4" t="s">
        <v>867</v>
      </c>
      <c r="E4930" s="4" t="s">
        <v>868</v>
      </c>
      <c r="F4930" s="4" t="s">
        <v>152</v>
      </c>
      <c r="G4930" s="4" t="s">
        <v>153</v>
      </c>
      <c r="H4930" s="8"/>
      <c r="I4930" s="8"/>
      <c r="J4930" s="8"/>
      <c r="K4930" s="8"/>
      <c r="L4930" s="8"/>
      <c r="M4930" s="8"/>
      <c r="N4930" s="8"/>
      <c r="O4930" s="8"/>
      <c r="P4930" s="8"/>
      <c r="Q4930" s="8"/>
      <c r="R4930" s="9">
        <v>100</v>
      </c>
      <c r="S4930" s="8"/>
      <c r="T4930" s="10">
        <v>100</v>
      </c>
    </row>
    <row r="4931" spans="1:20" ht="15.75" thickBot="1" x14ac:dyDescent="0.3">
      <c r="A4931" s="4" t="s">
        <v>866</v>
      </c>
      <c r="B4931" s="4" t="s">
        <v>992</v>
      </c>
      <c r="C4931" s="4" t="s">
        <v>993</v>
      </c>
      <c r="D4931" s="4" t="s">
        <v>867</v>
      </c>
      <c r="E4931" s="4" t="s">
        <v>868</v>
      </c>
      <c r="F4931" s="4" t="s">
        <v>110</v>
      </c>
      <c r="G4931" s="4" t="s">
        <v>111</v>
      </c>
      <c r="H4931" s="11">
        <v>23114.75</v>
      </c>
      <c r="I4931" s="11">
        <v>22857.88</v>
      </c>
      <c r="J4931" s="11">
        <v>21413.21</v>
      </c>
      <c r="K4931" s="11">
        <v>23755.69</v>
      </c>
      <c r="L4931" s="11">
        <v>22835.040000000001</v>
      </c>
      <c r="M4931" s="11">
        <v>25027.54</v>
      </c>
      <c r="N4931" s="11">
        <v>19307.82</v>
      </c>
      <c r="O4931" s="11">
        <v>19132.560000000001</v>
      </c>
      <c r="P4931" s="11">
        <v>19601.419999999998</v>
      </c>
      <c r="Q4931" s="11">
        <v>23094.080000000002</v>
      </c>
      <c r="R4931" s="11">
        <v>19974.689999999999</v>
      </c>
      <c r="S4931" s="11">
        <v>17839.259999999998</v>
      </c>
      <c r="T4931" s="10">
        <v>257953.94</v>
      </c>
    </row>
    <row r="4932" spans="1:20" ht="15.75" thickBot="1" x14ac:dyDescent="0.3">
      <c r="A4932" s="4" t="s">
        <v>866</v>
      </c>
      <c r="B4932" s="4" t="s">
        <v>992</v>
      </c>
      <c r="C4932" s="4" t="s">
        <v>993</v>
      </c>
      <c r="D4932" s="4" t="s">
        <v>867</v>
      </c>
      <c r="E4932" s="4" t="s">
        <v>868</v>
      </c>
      <c r="F4932" s="4" t="s">
        <v>112</v>
      </c>
      <c r="G4932" s="4" t="s">
        <v>113</v>
      </c>
      <c r="H4932" s="8"/>
      <c r="I4932" s="8"/>
      <c r="J4932" s="8"/>
      <c r="K4932" s="8"/>
      <c r="L4932" s="8"/>
      <c r="M4932" s="8"/>
      <c r="N4932" s="8"/>
      <c r="O4932" s="8"/>
      <c r="P4932" s="9">
        <v>158.15</v>
      </c>
      <c r="Q4932" s="8"/>
      <c r="R4932" s="8"/>
      <c r="S4932" s="8"/>
      <c r="T4932" s="10">
        <v>158.15</v>
      </c>
    </row>
    <row r="4933" spans="1:20" ht="15.75" thickBot="1" x14ac:dyDescent="0.3">
      <c r="A4933" s="4" t="s">
        <v>866</v>
      </c>
      <c r="B4933" s="4" t="s">
        <v>992</v>
      </c>
      <c r="C4933" s="4" t="s">
        <v>993</v>
      </c>
      <c r="D4933" s="4" t="s">
        <v>867</v>
      </c>
      <c r="E4933" s="4" t="s">
        <v>868</v>
      </c>
      <c r="F4933" s="4" t="s">
        <v>88</v>
      </c>
      <c r="G4933" s="4" t="s">
        <v>89</v>
      </c>
      <c r="H4933" s="11">
        <v>3261.84</v>
      </c>
      <c r="I4933" s="11">
        <v>3261.84</v>
      </c>
      <c r="J4933" s="11">
        <v>3371.19</v>
      </c>
      <c r="K4933" s="11">
        <v>3371.2</v>
      </c>
      <c r="L4933" s="11">
        <v>3371.18</v>
      </c>
      <c r="M4933" s="11">
        <v>3371.2</v>
      </c>
      <c r="N4933" s="11">
        <v>3371.21</v>
      </c>
      <c r="O4933" s="11">
        <v>3371.16</v>
      </c>
      <c r="P4933" s="11">
        <v>3371.25</v>
      </c>
      <c r="Q4933" s="11">
        <v>3371.19</v>
      </c>
      <c r="R4933" s="11">
        <v>3371.19</v>
      </c>
      <c r="S4933" s="11">
        <v>3371.23</v>
      </c>
      <c r="T4933" s="10">
        <v>40235.68</v>
      </c>
    </row>
    <row r="4934" spans="1:20" ht="15.75" thickBot="1" x14ac:dyDescent="0.3">
      <c r="A4934" s="4" t="s">
        <v>866</v>
      </c>
      <c r="B4934" s="4" t="s">
        <v>992</v>
      </c>
      <c r="C4934" s="4" t="s">
        <v>993</v>
      </c>
      <c r="D4934" s="4" t="s">
        <v>867</v>
      </c>
      <c r="E4934" s="4" t="s">
        <v>868</v>
      </c>
      <c r="F4934" s="4" t="s">
        <v>90</v>
      </c>
      <c r="G4934" s="4" t="s">
        <v>91</v>
      </c>
      <c r="H4934" s="9">
        <v>12671.96</v>
      </c>
      <c r="I4934" s="9">
        <v>12671.96</v>
      </c>
      <c r="J4934" s="9">
        <v>13096.9</v>
      </c>
      <c r="K4934" s="9">
        <v>13096.9</v>
      </c>
      <c r="L4934" s="9">
        <v>13096.89</v>
      </c>
      <c r="M4934" s="9">
        <v>13096.9</v>
      </c>
      <c r="N4934" s="9">
        <v>13096.89</v>
      </c>
      <c r="O4934" s="9">
        <v>13096.92</v>
      </c>
      <c r="P4934" s="9">
        <v>13096.87</v>
      </c>
      <c r="Q4934" s="9">
        <v>13096.92</v>
      </c>
      <c r="R4934" s="9">
        <v>13096.9</v>
      </c>
      <c r="S4934" s="9">
        <v>13096.9</v>
      </c>
      <c r="T4934" s="10">
        <v>156312.91</v>
      </c>
    </row>
    <row r="4935" spans="1:20" ht="15.75" thickBot="1" x14ac:dyDescent="0.3">
      <c r="A4935" s="4" t="s">
        <v>866</v>
      </c>
      <c r="B4935" s="4" t="s">
        <v>992</v>
      </c>
      <c r="C4935" s="4" t="s">
        <v>993</v>
      </c>
      <c r="D4935" s="4" t="s">
        <v>867</v>
      </c>
      <c r="E4935" s="4" t="s">
        <v>868</v>
      </c>
      <c r="F4935" s="4" t="s">
        <v>118</v>
      </c>
      <c r="G4935" s="4" t="s">
        <v>119</v>
      </c>
      <c r="H4935" s="12"/>
      <c r="I4935" s="12"/>
      <c r="J4935" s="12"/>
      <c r="K4935" s="11">
        <v>2625</v>
      </c>
      <c r="L4935" s="12"/>
      <c r="M4935" s="12"/>
      <c r="N4935" s="11">
        <v>1795</v>
      </c>
      <c r="O4935" s="12"/>
      <c r="P4935" s="12"/>
      <c r="Q4935" s="12"/>
      <c r="R4935" s="12"/>
      <c r="S4935" s="12"/>
      <c r="T4935" s="10">
        <v>4420</v>
      </c>
    </row>
    <row r="4936" spans="1:20" ht="15.75" thickBot="1" x14ac:dyDescent="0.3">
      <c r="A4936" s="4" t="s">
        <v>866</v>
      </c>
      <c r="B4936" s="4" t="s">
        <v>992</v>
      </c>
      <c r="C4936" s="4" t="s">
        <v>993</v>
      </c>
      <c r="D4936" s="4" t="s">
        <v>867</v>
      </c>
      <c r="E4936" s="4" t="s">
        <v>868</v>
      </c>
      <c r="F4936" s="4" t="s">
        <v>94</v>
      </c>
      <c r="G4936" s="4" t="s">
        <v>95</v>
      </c>
      <c r="H4936" s="8"/>
      <c r="I4936" s="8"/>
      <c r="J4936" s="8"/>
      <c r="K4936" s="8"/>
      <c r="L4936" s="8"/>
      <c r="M4936" s="8"/>
      <c r="N4936" s="8"/>
      <c r="O4936" s="9">
        <v>10.57</v>
      </c>
      <c r="P4936" s="8"/>
      <c r="Q4936" s="8"/>
      <c r="R4936" s="8"/>
      <c r="S4936" s="8"/>
      <c r="T4936" s="10">
        <v>10.57</v>
      </c>
    </row>
    <row r="4937" spans="1:20" ht="15.75" thickBot="1" x14ac:dyDescent="0.3">
      <c r="A4937" s="4" t="s">
        <v>866</v>
      </c>
      <c r="B4937" s="4" t="s">
        <v>992</v>
      </c>
      <c r="C4937" s="4" t="s">
        <v>993</v>
      </c>
      <c r="D4937" s="4" t="s">
        <v>867</v>
      </c>
      <c r="E4937" s="4" t="s">
        <v>868</v>
      </c>
      <c r="F4937" s="4" t="s">
        <v>122</v>
      </c>
      <c r="G4937" s="4" t="s">
        <v>123</v>
      </c>
      <c r="H4937" s="12"/>
      <c r="I4937" s="12"/>
      <c r="J4937" s="12"/>
      <c r="K4937" s="12"/>
      <c r="L4937" s="12"/>
      <c r="M4937" s="12"/>
      <c r="N4937" s="12"/>
      <c r="O4937" s="12"/>
      <c r="P4937" s="12"/>
      <c r="Q4937" s="12"/>
      <c r="R4937" s="12"/>
      <c r="S4937" s="11">
        <v>210</v>
      </c>
      <c r="T4937" s="10">
        <v>210</v>
      </c>
    </row>
    <row r="4938" spans="1:20" ht="15.75" thickBot="1" x14ac:dyDescent="0.3">
      <c r="A4938" s="4" t="s">
        <v>866</v>
      </c>
      <c r="B4938" s="4" t="s">
        <v>992</v>
      </c>
      <c r="C4938" s="4" t="s">
        <v>993</v>
      </c>
      <c r="D4938" s="4" t="s">
        <v>867</v>
      </c>
      <c r="E4938" s="4" t="s">
        <v>868</v>
      </c>
      <c r="F4938" s="4" t="s">
        <v>44</v>
      </c>
      <c r="G4938" s="4" t="s">
        <v>45</v>
      </c>
      <c r="H4938" s="8"/>
      <c r="I4938" s="8"/>
      <c r="J4938" s="9">
        <v>800</v>
      </c>
      <c r="K4938" s="9">
        <v>-800</v>
      </c>
      <c r="L4938" s="8"/>
      <c r="M4938" s="8"/>
      <c r="N4938" s="8"/>
      <c r="O4938" s="8"/>
      <c r="P4938" s="8"/>
      <c r="Q4938" s="8"/>
      <c r="R4938" s="8"/>
      <c r="S4938" s="8"/>
      <c r="T4938" s="14">
        <v>0</v>
      </c>
    </row>
    <row r="4939" spans="1:20" ht="15.75" thickBot="1" x14ac:dyDescent="0.3">
      <c r="A4939" s="4" t="s">
        <v>866</v>
      </c>
      <c r="B4939" s="4" t="s">
        <v>992</v>
      </c>
      <c r="C4939" s="4" t="s">
        <v>993</v>
      </c>
      <c r="D4939" s="4" t="s">
        <v>867</v>
      </c>
      <c r="E4939" s="4" t="s">
        <v>868</v>
      </c>
      <c r="F4939" s="4" t="s">
        <v>144</v>
      </c>
      <c r="G4939" s="4" t="s">
        <v>145</v>
      </c>
      <c r="H4939" s="15">
        <v>0</v>
      </c>
      <c r="I4939" s="15">
        <v>0</v>
      </c>
      <c r="J4939" s="11">
        <v>-800</v>
      </c>
      <c r="K4939" s="11">
        <v>835.28</v>
      </c>
      <c r="L4939" s="11">
        <v>156.94999999999999</v>
      </c>
      <c r="M4939" s="11">
        <v>202</v>
      </c>
      <c r="N4939" s="11">
        <v>-202</v>
      </c>
      <c r="O4939" s="11">
        <v>30.26</v>
      </c>
      <c r="P4939" s="11">
        <v>153.86000000000001</v>
      </c>
      <c r="Q4939" s="12"/>
      <c r="R4939" s="12"/>
      <c r="S4939" s="11">
        <v>1000</v>
      </c>
      <c r="T4939" s="10">
        <v>1376.35</v>
      </c>
    </row>
    <row r="4940" spans="1:20" ht="15.75" thickBot="1" x14ac:dyDescent="0.3">
      <c r="A4940" s="4" t="s">
        <v>866</v>
      </c>
      <c r="B4940" s="4" t="s">
        <v>992</v>
      </c>
      <c r="C4940" s="4" t="s">
        <v>993</v>
      </c>
      <c r="D4940" s="4" t="s">
        <v>867</v>
      </c>
      <c r="E4940" s="4" t="s">
        <v>868</v>
      </c>
      <c r="F4940" s="4" t="s">
        <v>146</v>
      </c>
      <c r="G4940" s="4" t="s">
        <v>147</v>
      </c>
      <c r="H4940" s="8"/>
      <c r="I4940" s="9">
        <v>-200</v>
      </c>
      <c r="J4940" s="8"/>
      <c r="K4940" s="8"/>
      <c r="L4940" s="9">
        <v>1630.78</v>
      </c>
      <c r="M4940" s="8"/>
      <c r="N4940" s="9">
        <v>545.1</v>
      </c>
      <c r="O4940" s="9">
        <v>19.399999999999999</v>
      </c>
      <c r="P4940" s="9">
        <v>851.56</v>
      </c>
      <c r="Q4940" s="9">
        <v>9.4600000000000009</v>
      </c>
      <c r="R4940" s="8"/>
      <c r="S4940" s="8"/>
      <c r="T4940" s="10">
        <v>2856.3</v>
      </c>
    </row>
    <row r="4941" spans="1:20" ht="15.75" thickBot="1" x14ac:dyDescent="0.3">
      <c r="A4941" s="4" t="s">
        <v>866</v>
      </c>
      <c r="B4941" s="4" t="s">
        <v>992</v>
      </c>
      <c r="C4941" s="4" t="s">
        <v>993</v>
      </c>
      <c r="D4941" s="4" t="s">
        <v>867</v>
      </c>
      <c r="E4941" s="4" t="s">
        <v>868</v>
      </c>
      <c r="F4941" s="4" t="s">
        <v>166</v>
      </c>
      <c r="G4941" s="4" t="s">
        <v>167</v>
      </c>
      <c r="H4941" s="11">
        <v>-703.4</v>
      </c>
      <c r="I4941" s="11">
        <v>-703.4</v>
      </c>
      <c r="J4941" s="11">
        <v>-721.7</v>
      </c>
      <c r="K4941" s="11">
        <v>-770.42</v>
      </c>
      <c r="L4941" s="11">
        <v>-721.7</v>
      </c>
      <c r="M4941" s="11">
        <v>-721.7</v>
      </c>
      <c r="N4941" s="11">
        <v>-577.36</v>
      </c>
      <c r="O4941" s="11">
        <v>-721.7</v>
      </c>
      <c r="P4941" s="11">
        <v>-433.02</v>
      </c>
      <c r="Q4941" s="11">
        <v>-721.7</v>
      </c>
      <c r="R4941" s="11">
        <v>-288.68</v>
      </c>
      <c r="S4941" s="11">
        <v>-288.68</v>
      </c>
      <c r="T4941" s="10">
        <v>-7373.46</v>
      </c>
    </row>
    <row r="4942" spans="1:20" ht="23.25" thickBot="1" x14ac:dyDescent="0.3">
      <c r="A4942" s="4" t="s">
        <v>866</v>
      </c>
      <c r="B4942" s="4" t="s">
        <v>992</v>
      </c>
      <c r="C4942" s="4" t="s">
        <v>993</v>
      </c>
      <c r="D4942" s="4" t="s">
        <v>984</v>
      </c>
      <c r="E4942" s="4" t="s">
        <v>985</v>
      </c>
      <c r="F4942" s="4" t="s">
        <v>110</v>
      </c>
      <c r="G4942" s="4" t="s">
        <v>111</v>
      </c>
      <c r="H4942" s="9">
        <v>8313.66</v>
      </c>
      <c r="I4942" s="9">
        <v>8552.34</v>
      </c>
      <c r="J4942" s="9">
        <v>9643.41</v>
      </c>
      <c r="K4942" s="9">
        <v>8889.93</v>
      </c>
      <c r="L4942" s="9">
        <v>8149.1</v>
      </c>
      <c r="M4942" s="9">
        <v>7958.6</v>
      </c>
      <c r="N4942" s="9">
        <v>6829.72</v>
      </c>
      <c r="O4942" s="9">
        <v>6526.34</v>
      </c>
      <c r="P4942" s="9">
        <v>8847.6</v>
      </c>
      <c r="Q4942" s="9">
        <v>8537.15</v>
      </c>
      <c r="R4942" s="9">
        <v>8043.27</v>
      </c>
      <c r="S4942" s="9">
        <v>3513.64</v>
      </c>
      <c r="T4942" s="10">
        <v>93804.76</v>
      </c>
    </row>
    <row r="4943" spans="1:20" ht="23.25" thickBot="1" x14ac:dyDescent="0.3">
      <c r="A4943" s="4" t="s">
        <v>866</v>
      </c>
      <c r="B4943" s="4" t="s">
        <v>992</v>
      </c>
      <c r="C4943" s="4" t="s">
        <v>993</v>
      </c>
      <c r="D4943" s="4" t="s">
        <v>984</v>
      </c>
      <c r="E4943" s="4" t="s">
        <v>985</v>
      </c>
      <c r="F4943" s="4" t="s">
        <v>88</v>
      </c>
      <c r="G4943" s="4" t="s">
        <v>89</v>
      </c>
      <c r="H4943" s="11">
        <v>1219.77</v>
      </c>
      <c r="I4943" s="11">
        <v>1219.76</v>
      </c>
      <c r="J4943" s="11">
        <v>1254.49</v>
      </c>
      <c r="K4943" s="11">
        <v>1254.5</v>
      </c>
      <c r="L4943" s="11">
        <v>1254.5</v>
      </c>
      <c r="M4943" s="11">
        <v>1254.49</v>
      </c>
      <c r="N4943" s="11">
        <v>1254.49</v>
      </c>
      <c r="O4943" s="11">
        <v>1254.49</v>
      </c>
      <c r="P4943" s="11">
        <v>1254.5</v>
      </c>
      <c r="Q4943" s="11">
        <v>1254.5</v>
      </c>
      <c r="R4943" s="11">
        <v>1254.49</v>
      </c>
      <c r="S4943" s="11">
        <v>1254.45</v>
      </c>
      <c r="T4943" s="10">
        <v>14984.43</v>
      </c>
    </row>
    <row r="4944" spans="1:20" ht="23.25" thickBot="1" x14ac:dyDescent="0.3">
      <c r="A4944" s="4" t="s">
        <v>866</v>
      </c>
      <c r="B4944" s="4" t="s">
        <v>992</v>
      </c>
      <c r="C4944" s="4" t="s">
        <v>993</v>
      </c>
      <c r="D4944" s="4" t="s">
        <v>984</v>
      </c>
      <c r="E4944" s="4" t="s">
        <v>985</v>
      </c>
      <c r="F4944" s="4" t="s">
        <v>90</v>
      </c>
      <c r="G4944" s="4" t="s">
        <v>91</v>
      </c>
      <c r="H4944" s="9">
        <v>4738.6899999999996</v>
      </c>
      <c r="I4944" s="9">
        <v>4738.7</v>
      </c>
      <c r="J4944" s="9">
        <v>4873.63</v>
      </c>
      <c r="K4944" s="9">
        <v>4873.62</v>
      </c>
      <c r="L4944" s="9">
        <v>4873.63</v>
      </c>
      <c r="M4944" s="9">
        <v>4873.62</v>
      </c>
      <c r="N4944" s="9">
        <v>4873.63</v>
      </c>
      <c r="O4944" s="9">
        <v>4873.63</v>
      </c>
      <c r="P4944" s="9">
        <v>4873.62</v>
      </c>
      <c r="Q4944" s="9">
        <v>4873.62</v>
      </c>
      <c r="R4944" s="9">
        <v>4873.62</v>
      </c>
      <c r="S4944" s="9">
        <v>4873.62</v>
      </c>
      <c r="T4944" s="10">
        <v>58213.63</v>
      </c>
    </row>
    <row r="4945" spans="1:20" ht="23.25" thickBot="1" x14ac:dyDescent="0.3">
      <c r="A4945" s="4" t="s">
        <v>866</v>
      </c>
      <c r="B4945" s="4" t="s">
        <v>992</v>
      </c>
      <c r="C4945" s="4" t="s">
        <v>993</v>
      </c>
      <c r="D4945" s="4" t="s">
        <v>984</v>
      </c>
      <c r="E4945" s="4" t="s">
        <v>985</v>
      </c>
      <c r="F4945" s="4" t="s">
        <v>166</v>
      </c>
      <c r="G4945" s="4" t="s">
        <v>167</v>
      </c>
      <c r="H4945" s="11">
        <v>-13934.48</v>
      </c>
      <c r="I4945" s="11">
        <v>-9011.52</v>
      </c>
      <c r="J4945" s="11">
        <v>-18632.16</v>
      </c>
      <c r="K4945" s="11">
        <v>-13801.6</v>
      </c>
      <c r="L4945" s="11">
        <v>-11731.36</v>
      </c>
      <c r="M4945" s="11">
        <v>-12421.44</v>
      </c>
      <c r="N4945" s="11">
        <v>-7590.88</v>
      </c>
      <c r="O4945" s="11">
        <v>-14491.68</v>
      </c>
      <c r="P4945" s="11">
        <v>-13111.52</v>
      </c>
      <c r="Q4945" s="11">
        <v>-14491.68</v>
      </c>
      <c r="R4945" s="11">
        <v>-13111.52</v>
      </c>
      <c r="S4945" s="11">
        <v>-6210.72</v>
      </c>
      <c r="T4945" s="10">
        <v>-148540.56</v>
      </c>
    </row>
    <row r="4946" spans="1:20" ht="15.75" thickBot="1" x14ac:dyDescent="0.3">
      <c r="A4946" s="4" t="s">
        <v>866</v>
      </c>
      <c r="B4946" s="4" t="s">
        <v>994</v>
      </c>
      <c r="C4946" s="4" t="s">
        <v>995</v>
      </c>
      <c r="D4946" s="4" t="s">
        <v>867</v>
      </c>
      <c r="E4946" s="4" t="s">
        <v>868</v>
      </c>
      <c r="F4946" s="4" t="s">
        <v>110</v>
      </c>
      <c r="G4946" s="4" t="s">
        <v>111</v>
      </c>
      <c r="H4946" s="9">
        <v>36648.199999999997</v>
      </c>
      <c r="I4946" s="9">
        <v>39392.6</v>
      </c>
      <c r="J4946" s="9">
        <v>36749.300000000003</v>
      </c>
      <c r="K4946" s="9">
        <v>42961.72</v>
      </c>
      <c r="L4946" s="9">
        <v>-24391.95</v>
      </c>
      <c r="M4946" s="9">
        <v>50024.21</v>
      </c>
      <c r="N4946" s="9">
        <v>42122.66</v>
      </c>
      <c r="O4946" s="9">
        <v>50577.24</v>
      </c>
      <c r="P4946" s="9">
        <v>46893.83</v>
      </c>
      <c r="Q4946" s="9">
        <v>50211.7</v>
      </c>
      <c r="R4946" s="9">
        <v>46461.39</v>
      </c>
      <c r="S4946" s="9">
        <v>42988.28</v>
      </c>
      <c r="T4946" s="10">
        <v>460639.18</v>
      </c>
    </row>
    <row r="4947" spans="1:20" ht="15.75" thickBot="1" x14ac:dyDescent="0.3">
      <c r="A4947" s="4" t="s">
        <v>866</v>
      </c>
      <c r="B4947" s="4" t="s">
        <v>994</v>
      </c>
      <c r="C4947" s="4" t="s">
        <v>995</v>
      </c>
      <c r="D4947" s="4" t="s">
        <v>867</v>
      </c>
      <c r="E4947" s="4" t="s">
        <v>868</v>
      </c>
      <c r="F4947" s="4" t="s">
        <v>112</v>
      </c>
      <c r="G4947" s="4" t="s">
        <v>113</v>
      </c>
      <c r="H4947" s="11">
        <v>3390.05</v>
      </c>
      <c r="I4947" s="11">
        <v>10824.49</v>
      </c>
      <c r="J4947" s="11">
        <v>4277.17</v>
      </c>
      <c r="K4947" s="11">
        <v>4102.42</v>
      </c>
      <c r="L4947" s="11">
        <v>4102.42</v>
      </c>
      <c r="M4947" s="11">
        <v>4102.42</v>
      </c>
      <c r="N4947" s="11">
        <v>4102.42</v>
      </c>
      <c r="O4947" s="11">
        <v>4102.42</v>
      </c>
      <c r="P4947" s="11">
        <v>4102.42</v>
      </c>
      <c r="Q4947" s="11">
        <v>4343.72</v>
      </c>
      <c r="R4947" s="11">
        <v>4102.42</v>
      </c>
      <c r="S4947" s="11">
        <v>4102.42</v>
      </c>
      <c r="T4947" s="10">
        <v>55654.79</v>
      </c>
    </row>
    <row r="4948" spans="1:20" ht="15.75" thickBot="1" x14ac:dyDescent="0.3">
      <c r="A4948" s="4" t="s">
        <v>866</v>
      </c>
      <c r="B4948" s="4" t="s">
        <v>994</v>
      </c>
      <c r="C4948" s="4" t="s">
        <v>995</v>
      </c>
      <c r="D4948" s="4" t="s">
        <v>867</v>
      </c>
      <c r="E4948" s="4" t="s">
        <v>868</v>
      </c>
      <c r="F4948" s="4" t="s">
        <v>88</v>
      </c>
      <c r="G4948" s="4" t="s">
        <v>89</v>
      </c>
      <c r="H4948" s="9">
        <v>5306.2</v>
      </c>
      <c r="I4948" s="9">
        <v>5306.2</v>
      </c>
      <c r="J4948" s="9">
        <v>5424.93</v>
      </c>
      <c r="K4948" s="9">
        <v>6154.56</v>
      </c>
      <c r="L4948" s="9">
        <v>6884.18</v>
      </c>
      <c r="M4948" s="9">
        <v>6884.17</v>
      </c>
      <c r="N4948" s="9">
        <v>6884.17</v>
      </c>
      <c r="O4948" s="9">
        <v>6884.18</v>
      </c>
      <c r="P4948" s="9">
        <v>6884.21</v>
      </c>
      <c r="Q4948" s="9">
        <v>6884.17</v>
      </c>
      <c r="R4948" s="9">
        <v>6884.18</v>
      </c>
      <c r="S4948" s="9">
        <v>6884.19</v>
      </c>
      <c r="T4948" s="10">
        <v>77265.34</v>
      </c>
    </row>
    <row r="4949" spans="1:20" ht="15.75" thickBot="1" x14ac:dyDescent="0.3">
      <c r="A4949" s="4" t="s">
        <v>866</v>
      </c>
      <c r="B4949" s="4" t="s">
        <v>994</v>
      </c>
      <c r="C4949" s="4" t="s">
        <v>995</v>
      </c>
      <c r="D4949" s="4" t="s">
        <v>867</v>
      </c>
      <c r="E4949" s="4" t="s">
        <v>868</v>
      </c>
      <c r="F4949" s="4" t="s">
        <v>90</v>
      </c>
      <c r="G4949" s="4" t="s">
        <v>91</v>
      </c>
      <c r="H4949" s="11">
        <v>20953.18</v>
      </c>
      <c r="I4949" s="11">
        <v>21696.61</v>
      </c>
      <c r="J4949" s="11">
        <v>21503.22</v>
      </c>
      <c r="K4949" s="11">
        <v>24320.27</v>
      </c>
      <c r="L4949" s="11">
        <v>27154.83</v>
      </c>
      <c r="M4949" s="11">
        <v>27154.82</v>
      </c>
      <c r="N4949" s="11">
        <v>27154.86</v>
      </c>
      <c r="O4949" s="11">
        <v>27154.83</v>
      </c>
      <c r="P4949" s="11">
        <v>27154.83</v>
      </c>
      <c r="Q4949" s="11">
        <v>27154.84</v>
      </c>
      <c r="R4949" s="11">
        <v>27154.83</v>
      </c>
      <c r="S4949" s="11">
        <v>27154.81</v>
      </c>
      <c r="T4949" s="10">
        <v>305711.93</v>
      </c>
    </row>
    <row r="4950" spans="1:20" ht="15.75" thickBot="1" x14ac:dyDescent="0.3">
      <c r="A4950" s="4" t="s">
        <v>866</v>
      </c>
      <c r="B4950" s="4" t="s">
        <v>994</v>
      </c>
      <c r="C4950" s="4" t="s">
        <v>995</v>
      </c>
      <c r="D4950" s="4" t="s">
        <v>867</v>
      </c>
      <c r="E4950" s="4" t="s">
        <v>868</v>
      </c>
      <c r="F4950" s="4" t="s">
        <v>118</v>
      </c>
      <c r="G4950" s="4" t="s">
        <v>119</v>
      </c>
      <c r="H4950" s="8"/>
      <c r="I4950" s="8"/>
      <c r="J4950" s="9">
        <v>399</v>
      </c>
      <c r="K4950" s="9">
        <v>469.34</v>
      </c>
      <c r="L4950" s="8"/>
      <c r="M4950" s="8"/>
      <c r="N4950" s="9">
        <v>300</v>
      </c>
      <c r="O4950" s="8"/>
      <c r="P4950" s="8"/>
      <c r="Q4950" s="9">
        <v>414</v>
      </c>
      <c r="R4950" s="8"/>
      <c r="S4950" s="8"/>
      <c r="T4950" s="10">
        <v>1582.34</v>
      </c>
    </row>
    <row r="4951" spans="1:20" ht="15.75" thickBot="1" x14ac:dyDescent="0.3">
      <c r="A4951" s="4" t="s">
        <v>866</v>
      </c>
      <c r="B4951" s="4" t="s">
        <v>994</v>
      </c>
      <c r="C4951" s="4" t="s">
        <v>995</v>
      </c>
      <c r="D4951" s="4" t="s">
        <v>867</v>
      </c>
      <c r="E4951" s="4" t="s">
        <v>868</v>
      </c>
      <c r="F4951" s="4" t="s">
        <v>310</v>
      </c>
      <c r="G4951" s="4" t="s">
        <v>311</v>
      </c>
      <c r="H4951" s="11">
        <v>157.5</v>
      </c>
      <c r="I4951" s="11">
        <v>157.5</v>
      </c>
      <c r="J4951" s="11">
        <v>157.5</v>
      </c>
      <c r="K4951" s="11">
        <v>157.5</v>
      </c>
      <c r="L4951" s="11">
        <v>157.5</v>
      </c>
      <c r="M4951" s="11">
        <v>157.5</v>
      </c>
      <c r="N4951" s="11">
        <v>157.5</v>
      </c>
      <c r="O4951" s="11">
        <v>157.5</v>
      </c>
      <c r="P4951" s="11">
        <v>157.5</v>
      </c>
      <c r="Q4951" s="11">
        <v>157.5</v>
      </c>
      <c r="R4951" s="11">
        <v>157.5</v>
      </c>
      <c r="S4951" s="11">
        <v>157.5</v>
      </c>
      <c r="T4951" s="10">
        <v>1890</v>
      </c>
    </row>
    <row r="4952" spans="1:20" ht="15.75" thickBot="1" x14ac:dyDescent="0.3">
      <c r="A4952" s="4" t="s">
        <v>866</v>
      </c>
      <c r="B4952" s="4" t="s">
        <v>994</v>
      </c>
      <c r="C4952" s="4" t="s">
        <v>995</v>
      </c>
      <c r="D4952" s="4" t="s">
        <v>867</v>
      </c>
      <c r="E4952" s="4" t="s">
        <v>868</v>
      </c>
      <c r="F4952" s="4" t="s">
        <v>120</v>
      </c>
      <c r="G4952" s="4" t="s">
        <v>121</v>
      </c>
      <c r="H4952" s="9">
        <v>653.77</v>
      </c>
      <c r="I4952" s="8"/>
      <c r="J4952" s="9">
        <v>229.28</v>
      </c>
      <c r="K4952" s="8"/>
      <c r="L4952" s="8"/>
      <c r="M4952" s="9">
        <v>202.72</v>
      </c>
      <c r="N4952" s="8"/>
      <c r="O4952" s="9">
        <v>436.86</v>
      </c>
      <c r="P4952" s="8"/>
      <c r="Q4952" s="8"/>
      <c r="R4952" s="8"/>
      <c r="S4952" s="8"/>
      <c r="T4952" s="10">
        <v>1522.63</v>
      </c>
    </row>
    <row r="4953" spans="1:20" ht="15.75" thickBot="1" x14ac:dyDescent="0.3">
      <c r="A4953" s="4" t="s">
        <v>866</v>
      </c>
      <c r="B4953" s="4" t="s">
        <v>994</v>
      </c>
      <c r="C4953" s="4" t="s">
        <v>995</v>
      </c>
      <c r="D4953" s="4" t="s">
        <v>867</v>
      </c>
      <c r="E4953" s="4" t="s">
        <v>868</v>
      </c>
      <c r="F4953" s="4" t="s">
        <v>94</v>
      </c>
      <c r="G4953" s="4" t="s">
        <v>95</v>
      </c>
      <c r="H4953" s="12"/>
      <c r="I4953" s="12"/>
      <c r="J4953" s="12"/>
      <c r="K4953" s="12"/>
      <c r="L4953" s="12"/>
      <c r="M4953" s="12"/>
      <c r="N4953" s="12"/>
      <c r="O4953" s="12"/>
      <c r="P4953" s="11">
        <v>279.52999999999997</v>
      </c>
      <c r="Q4953" s="11">
        <v>22.03</v>
      </c>
      <c r="R4953" s="11">
        <v>268.29000000000002</v>
      </c>
      <c r="S4953" s="11">
        <v>95.82</v>
      </c>
      <c r="T4953" s="10">
        <v>665.67</v>
      </c>
    </row>
    <row r="4954" spans="1:20" ht="15.75" thickBot="1" x14ac:dyDescent="0.3">
      <c r="A4954" s="4" t="s">
        <v>866</v>
      </c>
      <c r="B4954" s="4" t="s">
        <v>994</v>
      </c>
      <c r="C4954" s="4" t="s">
        <v>995</v>
      </c>
      <c r="D4954" s="4" t="s">
        <v>867</v>
      </c>
      <c r="E4954" s="4" t="s">
        <v>868</v>
      </c>
      <c r="F4954" s="4" t="s">
        <v>122</v>
      </c>
      <c r="G4954" s="4" t="s">
        <v>123</v>
      </c>
      <c r="H4954" s="8"/>
      <c r="I4954" s="8"/>
      <c r="J4954" s="8"/>
      <c r="K4954" s="8"/>
      <c r="L4954" s="8"/>
      <c r="M4954" s="9">
        <v>336</v>
      </c>
      <c r="N4954" s="8"/>
      <c r="O4954" s="8"/>
      <c r="P4954" s="8"/>
      <c r="Q4954" s="8"/>
      <c r="R4954" s="8"/>
      <c r="S4954" s="8"/>
      <c r="T4954" s="10">
        <v>336</v>
      </c>
    </row>
    <row r="4955" spans="1:20" ht="15.75" thickBot="1" x14ac:dyDescent="0.3">
      <c r="A4955" s="4" t="s">
        <v>866</v>
      </c>
      <c r="B4955" s="4" t="s">
        <v>994</v>
      </c>
      <c r="C4955" s="4" t="s">
        <v>995</v>
      </c>
      <c r="D4955" s="4" t="s">
        <v>867</v>
      </c>
      <c r="E4955" s="4" t="s">
        <v>868</v>
      </c>
      <c r="F4955" s="4" t="s">
        <v>44</v>
      </c>
      <c r="G4955" s="4" t="s">
        <v>45</v>
      </c>
      <c r="H4955" s="12"/>
      <c r="I4955" s="12"/>
      <c r="J4955" s="12"/>
      <c r="K4955" s="12"/>
      <c r="L4955" s="12"/>
      <c r="M4955" s="12"/>
      <c r="N4955" s="12"/>
      <c r="O4955" s="12"/>
      <c r="P4955" s="12"/>
      <c r="Q4955" s="11">
        <v>10297.799999999999</v>
      </c>
      <c r="R4955" s="11">
        <v>5140.8</v>
      </c>
      <c r="S4955" s="11">
        <v>1075.2</v>
      </c>
      <c r="T4955" s="10">
        <v>16513.8</v>
      </c>
    </row>
    <row r="4956" spans="1:20" ht="15.75" thickBot="1" x14ac:dyDescent="0.3">
      <c r="A4956" s="4" t="s">
        <v>866</v>
      </c>
      <c r="B4956" s="4" t="s">
        <v>994</v>
      </c>
      <c r="C4956" s="4" t="s">
        <v>995</v>
      </c>
      <c r="D4956" s="4" t="s">
        <v>867</v>
      </c>
      <c r="E4956" s="4" t="s">
        <v>868</v>
      </c>
      <c r="F4956" s="4" t="s">
        <v>207</v>
      </c>
      <c r="G4956" s="4" t="s">
        <v>208</v>
      </c>
      <c r="H4956" s="8"/>
      <c r="I4956" s="8"/>
      <c r="J4956" s="8"/>
      <c r="K4956" s="8"/>
      <c r="L4956" s="9">
        <v>5.28</v>
      </c>
      <c r="M4956" s="9">
        <v>8.9499999999999993</v>
      </c>
      <c r="N4956" s="8"/>
      <c r="O4956" s="8"/>
      <c r="P4956" s="8"/>
      <c r="Q4956" s="8"/>
      <c r="R4956" s="8"/>
      <c r="S4956" s="8"/>
      <c r="T4956" s="10">
        <v>14.23</v>
      </c>
    </row>
    <row r="4957" spans="1:20" ht="15.75" thickBot="1" x14ac:dyDescent="0.3">
      <c r="A4957" s="4" t="s">
        <v>866</v>
      </c>
      <c r="B4957" s="4" t="s">
        <v>994</v>
      </c>
      <c r="C4957" s="4" t="s">
        <v>995</v>
      </c>
      <c r="D4957" s="4" t="s">
        <v>867</v>
      </c>
      <c r="E4957" s="4" t="s">
        <v>868</v>
      </c>
      <c r="F4957" s="4" t="s">
        <v>71</v>
      </c>
      <c r="G4957" s="4" t="s">
        <v>72</v>
      </c>
      <c r="H4957" s="12"/>
      <c r="I4957" s="12"/>
      <c r="J4957" s="12"/>
      <c r="K4957" s="11">
        <v>16.04</v>
      </c>
      <c r="L4957" s="12"/>
      <c r="M4957" s="12"/>
      <c r="N4957" s="12"/>
      <c r="O4957" s="12"/>
      <c r="P4957" s="12"/>
      <c r="Q4957" s="12"/>
      <c r="R4957" s="12"/>
      <c r="S4957" s="12"/>
      <c r="T4957" s="10">
        <v>16.04</v>
      </c>
    </row>
    <row r="4958" spans="1:20" ht="15.75" thickBot="1" x14ac:dyDescent="0.3">
      <c r="A4958" s="4" t="s">
        <v>866</v>
      </c>
      <c r="B4958" s="4" t="s">
        <v>994</v>
      </c>
      <c r="C4958" s="4" t="s">
        <v>995</v>
      </c>
      <c r="D4958" s="4" t="s">
        <v>867</v>
      </c>
      <c r="E4958" s="4" t="s">
        <v>868</v>
      </c>
      <c r="F4958" s="4" t="s">
        <v>98</v>
      </c>
      <c r="G4958" s="4" t="s">
        <v>99</v>
      </c>
      <c r="H4958" s="9">
        <v>1018.08</v>
      </c>
      <c r="I4958" s="9">
        <v>355.21</v>
      </c>
      <c r="J4958" s="9">
        <v>224.44</v>
      </c>
      <c r="K4958" s="9">
        <v>51.94</v>
      </c>
      <c r="L4958" s="8"/>
      <c r="M4958" s="9">
        <v>677.58</v>
      </c>
      <c r="N4958" s="8"/>
      <c r="O4958" s="9">
        <v>399.11</v>
      </c>
      <c r="P4958" s="9">
        <v>262.79000000000002</v>
      </c>
      <c r="Q4958" s="9">
        <v>479.13</v>
      </c>
      <c r="R4958" s="8"/>
      <c r="S4958" s="9">
        <v>16.03</v>
      </c>
      <c r="T4958" s="10">
        <v>3484.31</v>
      </c>
    </row>
    <row r="4959" spans="1:20" ht="15.75" thickBot="1" x14ac:dyDescent="0.3">
      <c r="A4959" s="4" t="s">
        <v>866</v>
      </c>
      <c r="B4959" s="4" t="s">
        <v>994</v>
      </c>
      <c r="C4959" s="4" t="s">
        <v>995</v>
      </c>
      <c r="D4959" s="4" t="s">
        <v>867</v>
      </c>
      <c r="E4959" s="4" t="s">
        <v>868</v>
      </c>
      <c r="F4959" s="4" t="s">
        <v>215</v>
      </c>
      <c r="G4959" s="4" t="s">
        <v>216</v>
      </c>
      <c r="H4959" s="12"/>
      <c r="I4959" s="12"/>
      <c r="J4959" s="12"/>
      <c r="K4959" s="12"/>
      <c r="L4959" s="12"/>
      <c r="M4959" s="12"/>
      <c r="N4959" s="12"/>
      <c r="O4959" s="12"/>
      <c r="P4959" s="12"/>
      <c r="Q4959" s="12"/>
      <c r="R4959" s="11">
        <v>15.6</v>
      </c>
      <c r="S4959" s="12"/>
      <c r="T4959" s="10">
        <v>15.6</v>
      </c>
    </row>
    <row r="4960" spans="1:20" ht="15.75" thickBot="1" x14ac:dyDescent="0.3">
      <c r="A4960" s="4" t="s">
        <v>866</v>
      </c>
      <c r="B4960" s="4" t="s">
        <v>994</v>
      </c>
      <c r="C4960" s="4" t="s">
        <v>995</v>
      </c>
      <c r="D4960" s="4" t="s">
        <v>867</v>
      </c>
      <c r="E4960" s="4" t="s">
        <v>868</v>
      </c>
      <c r="F4960" s="4" t="s">
        <v>130</v>
      </c>
      <c r="G4960" s="4" t="s">
        <v>131</v>
      </c>
      <c r="H4960" s="9">
        <v>16.75</v>
      </c>
      <c r="I4960" s="9">
        <v>20.22</v>
      </c>
      <c r="J4960" s="9">
        <v>17.29</v>
      </c>
      <c r="K4960" s="9">
        <v>24.93</v>
      </c>
      <c r="L4960" s="9">
        <v>92.91</v>
      </c>
      <c r="M4960" s="9">
        <v>52.37</v>
      </c>
      <c r="N4960" s="9">
        <v>29.22</v>
      </c>
      <c r="O4960" s="9">
        <v>43.61</v>
      </c>
      <c r="P4960" s="9">
        <v>44.18</v>
      </c>
      <c r="Q4960" s="9">
        <v>54.7</v>
      </c>
      <c r="R4960" s="9">
        <v>60.33</v>
      </c>
      <c r="S4960" s="9">
        <v>155.41999999999999</v>
      </c>
      <c r="T4960" s="10">
        <v>611.92999999999995</v>
      </c>
    </row>
    <row r="4961" spans="1:20" ht="15.75" thickBot="1" x14ac:dyDescent="0.3">
      <c r="A4961" s="4" t="s">
        <v>866</v>
      </c>
      <c r="B4961" s="4" t="s">
        <v>994</v>
      </c>
      <c r="C4961" s="4" t="s">
        <v>995</v>
      </c>
      <c r="D4961" s="4" t="s">
        <v>867</v>
      </c>
      <c r="E4961" s="4" t="s">
        <v>868</v>
      </c>
      <c r="F4961" s="4" t="s">
        <v>136</v>
      </c>
      <c r="G4961" s="4" t="s">
        <v>137</v>
      </c>
      <c r="H4961" s="12"/>
      <c r="I4961" s="11">
        <v>3.3</v>
      </c>
      <c r="J4961" s="12"/>
      <c r="K4961" s="11">
        <v>15</v>
      </c>
      <c r="L4961" s="12"/>
      <c r="M4961" s="11">
        <v>12</v>
      </c>
      <c r="N4961" s="12"/>
      <c r="O4961" s="12"/>
      <c r="P4961" s="12"/>
      <c r="Q4961" s="11">
        <v>15</v>
      </c>
      <c r="R4961" s="12"/>
      <c r="S4961" s="11">
        <v>4.5</v>
      </c>
      <c r="T4961" s="10">
        <v>49.8</v>
      </c>
    </row>
    <row r="4962" spans="1:20" ht="15.75" thickBot="1" x14ac:dyDescent="0.3">
      <c r="A4962" s="4" t="s">
        <v>866</v>
      </c>
      <c r="B4962" s="4" t="s">
        <v>994</v>
      </c>
      <c r="C4962" s="4" t="s">
        <v>995</v>
      </c>
      <c r="D4962" s="4" t="s">
        <v>867</v>
      </c>
      <c r="E4962" s="4" t="s">
        <v>868</v>
      </c>
      <c r="F4962" s="4" t="s">
        <v>138</v>
      </c>
      <c r="G4962" s="4" t="s">
        <v>139</v>
      </c>
      <c r="H4962" s="8"/>
      <c r="I4962" s="8"/>
      <c r="J4962" s="8"/>
      <c r="K4962" s="8"/>
      <c r="L4962" s="8"/>
      <c r="M4962" s="8"/>
      <c r="N4962" s="8"/>
      <c r="O4962" s="8"/>
      <c r="P4962" s="8"/>
      <c r="Q4962" s="8"/>
      <c r="R4962" s="8"/>
      <c r="S4962" s="9">
        <v>175.54</v>
      </c>
      <c r="T4962" s="10">
        <v>175.54</v>
      </c>
    </row>
    <row r="4963" spans="1:20" ht="15.75" thickBot="1" x14ac:dyDescent="0.3">
      <c r="A4963" s="4" t="s">
        <v>866</v>
      </c>
      <c r="B4963" s="4" t="s">
        <v>994</v>
      </c>
      <c r="C4963" s="4" t="s">
        <v>995</v>
      </c>
      <c r="D4963" s="4" t="s">
        <v>867</v>
      </c>
      <c r="E4963" s="4" t="s">
        <v>868</v>
      </c>
      <c r="F4963" s="4" t="s">
        <v>102</v>
      </c>
      <c r="G4963" s="4" t="s">
        <v>103</v>
      </c>
      <c r="H4963" s="12"/>
      <c r="I4963" s="12"/>
      <c r="J4963" s="12"/>
      <c r="K4963" s="12"/>
      <c r="L4963" s="11">
        <v>26000</v>
      </c>
      <c r="M4963" s="15">
        <v>0</v>
      </c>
      <c r="N4963" s="12"/>
      <c r="O4963" s="12"/>
      <c r="P4963" s="12"/>
      <c r="Q4963" s="11">
        <v>996.45</v>
      </c>
      <c r="R4963" s="12"/>
      <c r="S4963" s="12"/>
      <c r="T4963" s="10">
        <v>26996.45</v>
      </c>
    </row>
    <row r="4964" spans="1:20" ht="15.75" thickBot="1" x14ac:dyDescent="0.3">
      <c r="A4964" s="4" t="s">
        <v>866</v>
      </c>
      <c r="B4964" s="4" t="s">
        <v>994</v>
      </c>
      <c r="C4964" s="4" t="s">
        <v>995</v>
      </c>
      <c r="D4964" s="4" t="s">
        <v>867</v>
      </c>
      <c r="E4964" s="4" t="s">
        <v>868</v>
      </c>
      <c r="F4964" s="4" t="s">
        <v>30</v>
      </c>
      <c r="G4964" s="4" t="s">
        <v>31</v>
      </c>
      <c r="H4964" s="8"/>
      <c r="I4964" s="8"/>
      <c r="J4964" s="9">
        <v>3685</v>
      </c>
      <c r="K4964" s="8"/>
      <c r="L4964" s="8"/>
      <c r="M4964" s="8"/>
      <c r="N4964" s="8"/>
      <c r="O4964" s="8"/>
      <c r="P4964" s="8"/>
      <c r="Q4964" s="8"/>
      <c r="R4964" s="8"/>
      <c r="S4964" s="8"/>
      <c r="T4964" s="10">
        <v>3685</v>
      </c>
    </row>
    <row r="4965" spans="1:20" ht="15.75" thickBot="1" x14ac:dyDescent="0.3">
      <c r="A4965" s="4" t="s">
        <v>866</v>
      </c>
      <c r="B4965" s="4" t="s">
        <v>994</v>
      </c>
      <c r="C4965" s="4" t="s">
        <v>995</v>
      </c>
      <c r="D4965" s="4" t="s">
        <v>867</v>
      </c>
      <c r="E4965" s="4" t="s">
        <v>868</v>
      </c>
      <c r="F4965" s="4" t="s">
        <v>144</v>
      </c>
      <c r="G4965" s="4" t="s">
        <v>145</v>
      </c>
      <c r="H4965" s="12"/>
      <c r="I4965" s="11">
        <v>279.10000000000002</v>
      </c>
      <c r="J4965" s="11">
        <v>31.29</v>
      </c>
      <c r="K4965" s="11">
        <v>33.1</v>
      </c>
      <c r="L4965" s="11">
        <v>97.76</v>
      </c>
      <c r="M4965" s="11">
        <v>232.88</v>
      </c>
      <c r="N4965" s="11">
        <v>137.4</v>
      </c>
      <c r="O4965" s="11">
        <v>75.650000000000006</v>
      </c>
      <c r="P4965" s="11">
        <v>84.67</v>
      </c>
      <c r="Q4965" s="11">
        <v>288.48</v>
      </c>
      <c r="R4965" s="11">
        <v>63.64</v>
      </c>
      <c r="S4965" s="11">
        <v>223.25</v>
      </c>
      <c r="T4965" s="10">
        <v>1547.22</v>
      </c>
    </row>
    <row r="4966" spans="1:20" ht="15.75" thickBot="1" x14ac:dyDescent="0.3">
      <c r="A4966" s="4" t="s">
        <v>866</v>
      </c>
      <c r="B4966" s="4" t="s">
        <v>994</v>
      </c>
      <c r="C4966" s="4" t="s">
        <v>995</v>
      </c>
      <c r="D4966" s="4" t="s">
        <v>867</v>
      </c>
      <c r="E4966" s="4" t="s">
        <v>868</v>
      </c>
      <c r="F4966" s="4" t="s">
        <v>217</v>
      </c>
      <c r="G4966" s="4" t="s">
        <v>218</v>
      </c>
      <c r="H4966" s="8"/>
      <c r="I4966" s="9">
        <v>21.75</v>
      </c>
      <c r="J4966" s="9">
        <v>41.38</v>
      </c>
      <c r="K4966" s="9">
        <v>309.58999999999997</v>
      </c>
      <c r="L4966" s="9">
        <v>77.67</v>
      </c>
      <c r="M4966" s="9">
        <v>32.409999999999997</v>
      </c>
      <c r="N4966" s="8"/>
      <c r="O4966" s="9">
        <v>234.51</v>
      </c>
      <c r="P4966" s="8"/>
      <c r="Q4966" s="8"/>
      <c r="R4966" s="8"/>
      <c r="S4966" s="9">
        <v>31.84</v>
      </c>
      <c r="T4966" s="10">
        <v>749.15</v>
      </c>
    </row>
    <row r="4967" spans="1:20" ht="15.75" thickBot="1" x14ac:dyDescent="0.3">
      <c r="A4967" s="4" t="s">
        <v>866</v>
      </c>
      <c r="B4967" s="4" t="s">
        <v>994</v>
      </c>
      <c r="C4967" s="4" t="s">
        <v>995</v>
      </c>
      <c r="D4967" s="4" t="s">
        <v>867</v>
      </c>
      <c r="E4967" s="4" t="s">
        <v>868</v>
      </c>
      <c r="F4967" s="4" t="s">
        <v>146</v>
      </c>
      <c r="G4967" s="4" t="s">
        <v>147</v>
      </c>
      <c r="H4967" s="12"/>
      <c r="I4967" s="11">
        <v>818.9</v>
      </c>
      <c r="J4967" s="12"/>
      <c r="K4967" s="11">
        <v>272</v>
      </c>
      <c r="L4967" s="11">
        <v>871.07</v>
      </c>
      <c r="M4967" s="11">
        <v>540.49</v>
      </c>
      <c r="N4967" s="11">
        <v>78.5</v>
      </c>
      <c r="O4967" s="11">
        <v>353.64</v>
      </c>
      <c r="P4967" s="11">
        <v>457.11</v>
      </c>
      <c r="Q4967" s="11">
        <v>811.16</v>
      </c>
      <c r="R4967" s="11">
        <v>230.4</v>
      </c>
      <c r="S4967" s="11">
        <v>869.19</v>
      </c>
      <c r="T4967" s="10">
        <v>5302.46</v>
      </c>
    </row>
    <row r="4968" spans="1:20" ht="15.75" thickBot="1" x14ac:dyDescent="0.3">
      <c r="A4968" s="4" t="s">
        <v>866</v>
      </c>
      <c r="B4968" s="4" t="s">
        <v>994</v>
      </c>
      <c r="C4968" s="4" t="s">
        <v>995</v>
      </c>
      <c r="D4968" s="4" t="s">
        <v>867</v>
      </c>
      <c r="E4968" s="4" t="s">
        <v>868</v>
      </c>
      <c r="F4968" s="4" t="s">
        <v>148</v>
      </c>
      <c r="G4968" s="4" t="s">
        <v>149</v>
      </c>
      <c r="H4968" s="9">
        <v>573.24</v>
      </c>
      <c r="I4968" s="9">
        <v>813.18</v>
      </c>
      <c r="J4968" s="8"/>
      <c r="K4968" s="9">
        <v>541.22</v>
      </c>
      <c r="L4968" s="9">
        <v>25.05</v>
      </c>
      <c r="M4968" s="9">
        <v>856.11</v>
      </c>
      <c r="N4968" s="8"/>
      <c r="O4968" s="8"/>
      <c r="P4968" s="9">
        <v>9.5</v>
      </c>
      <c r="Q4968" s="9">
        <v>1608.63</v>
      </c>
      <c r="R4968" s="9">
        <v>1173.67</v>
      </c>
      <c r="S4968" s="9">
        <v>580.36</v>
      </c>
      <c r="T4968" s="10">
        <v>6180.96</v>
      </c>
    </row>
    <row r="4969" spans="1:20" ht="15.75" thickBot="1" x14ac:dyDescent="0.3">
      <c r="A4969" s="4" t="s">
        <v>866</v>
      </c>
      <c r="B4969" s="4" t="s">
        <v>994</v>
      </c>
      <c r="C4969" s="4" t="s">
        <v>995</v>
      </c>
      <c r="D4969" s="4" t="s">
        <v>867</v>
      </c>
      <c r="E4969" s="4" t="s">
        <v>868</v>
      </c>
      <c r="F4969" s="4" t="s">
        <v>359</v>
      </c>
      <c r="G4969" s="4" t="s">
        <v>360</v>
      </c>
      <c r="H4969" s="12"/>
      <c r="I4969" s="12"/>
      <c r="J4969" s="12"/>
      <c r="K4969" s="12"/>
      <c r="L4969" s="11">
        <v>73</v>
      </c>
      <c r="M4969" s="12"/>
      <c r="N4969" s="12"/>
      <c r="O4969" s="12"/>
      <c r="P4969" s="12"/>
      <c r="Q4969" s="12"/>
      <c r="R4969" s="12"/>
      <c r="S4969" s="12"/>
      <c r="T4969" s="10">
        <v>73</v>
      </c>
    </row>
    <row r="4970" spans="1:20" ht="15.75" thickBot="1" x14ac:dyDescent="0.3">
      <c r="A4970" s="4" t="s">
        <v>866</v>
      </c>
      <c r="B4970" s="4" t="s">
        <v>994</v>
      </c>
      <c r="C4970" s="4" t="s">
        <v>995</v>
      </c>
      <c r="D4970" s="4" t="s">
        <v>867</v>
      </c>
      <c r="E4970" s="4" t="s">
        <v>868</v>
      </c>
      <c r="F4970" s="4" t="s">
        <v>180</v>
      </c>
      <c r="G4970" s="4" t="s">
        <v>181</v>
      </c>
      <c r="H4970" s="8"/>
      <c r="I4970" s="9">
        <v>2172</v>
      </c>
      <c r="J4970" s="8"/>
      <c r="K4970" s="8"/>
      <c r="L4970" s="8"/>
      <c r="M4970" s="8"/>
      <c r="N4970" s="8"/>
      <c r="O4970" s="9">
        <v>2243.6</v>
      </c>
      <c r="P4970" s="9">
        <v>2243.6</v>
      </c>
      <c r="Q4970" s="8"/>
      <c r="R4970" s="8"/>
      <c r="S4970" s="8"/>
      <c r="T4970" s="10">
        <v>6659.2</v>
      </c>
    </row>
    <row r="4971" spans="1:20" ht="15.75" thickBot="1" x14ac:dyDescent="0.3">
      <c r="A4971" s="4" t="s">
        <v>866</v>
      </c>
      <c r="B4971" s="4" t="s">
        <v>994</v>
      </c>
      <c r="C4971" s="4" t="s">
        <v>995</v>
      </c>
      <c r="D4971" s="4" t="s">
        <v>867</v>
      </c>
      <c r="E4971" s="4" t="s">
        <v>868</v>
      </c>
      <c r="F4971" s="4" t="s">
        <v>166</v>
      </c>
      <c r="G4971" s="4" t="s">
        <v>167</v>
      </c>
      <c r="H4971" s="12"/>
      <c r="I4971" s="12"/>
      <c r="J4971" s="12"/>
      <c r="K4971" s="11">
        <v>-8580.7999999999993</v>
      </c>
      <c r="L4971" s="12"/>
      <c r="M4971" s="11">
        <v>-42891.199999999997</v>
      </c>
      <c r="N4971" s="12"/>
      <c r="O4971" s="12"/>
      <c r="P4971" s="11">
        <v>-106698.24000000001</v>
      </c>
      <c r="Q4971" s="11">
        <v>8580.7999999999993</v>
      </c>
      <c r="R4971" s="12"/>
      <c r="S4971" s="11">
        <v>-114029.75999999999</v>
      </c>
      <c r="T4971" s="10">
        <v>-263619.20000000001</v>
      </c>
    </row>
    <row r="4972" spans="1:20" ht="15.75" thickBot="1" x14ac:dyDescent="0.3">
      <c r="A4972" s="4" t="s">
        <v>866</v>
      </c>
      <c r="B4972" s="4" t="s">
        <v>994</v>
      </c>
      <c r="C4972" s="4" t="s">
        <v>995</v>
      </c>
      <c r="D4972" s="4" t="s">
        <v>893</v>
      </c>
      <c r="E4972" s="4" t="s">
        <v>894</v>
      </c>
      <c r="F4972" s="4" t="s">
        <v>92</v>
      </c>
      <c r="G4972" s="4" t="s">
        <v>93</v>
      </c>
      <c r="H4972" s="8"/>
      <c r="I4972" s="8"/>
      <c r="J4972" s="8"/>
      <c r="K4972" s="8"/>
      <c r="L4972" s="8"/>
      <c r="M4972" s="8"/>
      <c r="N4972" s="8"/>
      <c r="O4972" s="8"/>
      <c r="P4972" s="8"/>
      <c r="Q4972" s="8"/>
      <c r="R4972" s="8"/>
      <c r="S4972" s="9">
        <v>102.72</v>
      </c>
      <c r="T4972" s="10">
        <v>102.72</v>
      </c>
    </row>
    <row r="4973" spans="1:20" ht="15.75" thickBot="1" x14ac:dyDescent="0.3">
      <c r="A4973" s="4" t="s">
        <v>866</v>
      </c>
      <c r="B4973" s="4" t="s">
        <v>994</v>
      </c>
      <c r="C4973" s="4" t="s">
        <v>995</v>
      </c>
      <c r="D4973" s="4" t="s">
        <v>879</v>
      </c>
      <c r="E4973" s="4" t="s">
        <v>880</v>
      </c>
      <c r="F4973" s="4" t="s">
        <v>148</v>
      </c>
      <c r="G4973" s="4" t="s">
        <v>149</v>
      </c>
      <c r="H4973" s="12"/>
      <c r="I4973" s="12"/>
      <c r="J4973" s="12"/>
      <c r="K4973" s="12"/>
      <c r="L4973" s="12"/>
      <c r="M4973" s="12"/>
      <c r="N4973" s="12"/>
      <c r="O4973" s="11">
        <v>71.849999999999994</v>
      </c>
      <c r="P4973" s="12"/>
      <c r="Q4973" s="12"/>
      <c r="R4973" s="12"/>
      <c r="S4973" s="12"/>
      <c r="T4973" s="10">
        <v>71.849999999999994</v>
      </c>
    </row>
    <row r="4974" spans="1:20" ht="23.25" thickBot="1" x14ac:dyDescent="0.3">
      <c r="A4974" s="4" t="s">
        <v>866</v>
      </c>
      <c r="B4974" s="4" t="s">
        <v>994</v>
      </c>
      <c r="C4974" s="4" t="s">
        <v>995</v>
      </c>
      <c r="D4974" s="4" t="s">
        <v>869</v>
      </c>
      <c r="E4974" s="4" t="s">
        <v>870</v>
      </c>
      <c r="F4974" s="4" t="s">
        <v>122</v>
      </c>
      <c r="G4974" s="4" t="s">
        <v>123</v>
      </c>
      <c r="H4974" s="8"/>
      <c r="I4974" s="8"/>
      <c r="J4974" s="9">
        <v>3637</v>
      </c>
      <c r="K4974" s="8"/>
      <c r="L4974" s="8"/>
      <c r="M4974" s="8"/>
      <c r="N4974" s="8"/>
      <c r="O4974" s="8"/>
      <c r="P4974" s="8"/>
      <c r="Q4974" s="8"/>
      <c r="R4974" s="8"/>
      <c r="S4974" s="8"/>
      <c r="T4974" s="10">
        <v>3637</v>
      </c>
    </row>
    <row r="4975" spans="1:20" ht="23.25" thickBot="1" x14ac:dyDescent="0.3">
      <c r="A4975" s="4" t="s">
        <v>866</v>
      </c>
      <c r="B4975" s="4" t="s">
        <v>994</v>
      </c>
      <c r="C4975" s="4" t="s">
        <v>995</v>
      </c>
      <c r="D4975" s="4" t="s">
        <v>869</v>
      </c>
      <c r="E4975" s="4" t="s">
        <v>870</v>
      </c>
      <c r="F4975" s="4" t="s">
        <v>207</v>
      </c>
      <c r="G4975" s="4" t="s">
        <v>208</v>
      </c>
      <c r="H4975" s="12"/>
      <c r="I4975" s="12"/>
      <c r="J4975" s="12"/>
      <c r="K4975" s="12"/>
      <c r="L4975" s="12"/>
      <c r="M4975" s="12"/>
      <c r="N4975" s="12"/>
      <c r="O4975" s="12"/>
      <c r="P4975" s="12"/>
      <c r="Q4975" s="12"/>
      <c r="R4975" s="12"/>
      <c r="S4975" s="11">
        <v>2</v>
      </c>
      <c r="T4975" s="10">
        <v>2</v>
      </c>
    </row>
    <row r="4976" spans="1:20" ht="23.25" thickBot="1" x14ac:dyDescent="0.3">
      <c r="A4976" s="4" t="s">
        <v>866</v>
      </c>
      <c r="B4976" s="4" t="s">
        <v>994</v>
      </c>
      <c r="C4976" s="4" t="s">
        <v>995</v>
      </c>
      <c r="D4976" s="4" t="s">
        <v>869</v>
      </c>
      <c r="E4976" s="4" t="s">
        <v>870</v>
      </c>
      <c r="F4976" s="4" t="s">
        <v>98</v>
      </c>
      <c r="G4976" s="4" t="s">
        <v>99</v>
      </c>
      <c r="H4976" s="8"/>
      <c r="I4976" s="8"/>
      <c r="J4976" s="8"/>
      <c r="K4976" s="8"/>
      <c r="L4976" s="8"/>
      <c r="M4976" s="8"/>
      <c r="N4976" s="8"/>
      <c r="O4976" s="8"/>
      <c r="P4976" s="8"/>
      <c r="Q4976" s="8"/>
      <c r="R4976" s="8"/>
      <c r="S4976" s="9">
        <v>75.959999999999994</v>
      </c>
      <c r="T4976" s="10">
        <v>75.959999999999994</v>
      </c>
    </row>
    <row r="4977" spans="1:20" ht="23.25" thickBot="1" x14ac:dyDescent="0.3">
      <c r="A4977" s="4" t="s">
        <v>866</v>
      </c>
      <c r="B4977" s="4" t="s">
        <v>994</v>
      </c>
      <c r="C4977" s="4" t="s">
        <v>995</v>
      </c>
      <c r="D4977" s="4" t="s">
        <v>869</v>
      </c>
      <c r="E4977" s="4" t="s">
        <v>870</v>
      </c>
      <c r="F4977" s="4" t="s">
        <v>215</v>
      </c>
      <c r="G4977" s="4" t="s">
        <v>216</v>
      </c>
      <c r="H4977" s="12"/>
      <c r="I4977" s="12"/>
      <c r="J4977" s="12"/>
      <c r="K4977" s="11">
        <v>1416.68</v>
      </c>
      <c r="L4977" s="12"/>
      <c r="M4977" s="12"/>
      <c r="N4977" s="12"/>
      <c r="O4977" s="12"/>
      <c r="P4977" s="12"/>
      <c r="Q4977" s="12"/>
      <c r="R4977" s="12"/>
      <c r="S4977" s="12"/>
      <c r="T4977" s="10">
        <v>1416.68</v>
      </c>
    </row>
    <row r="4978" spans="1:20" ht="23.25" thickBot="1" x14ac:dyDescent="0.3">
      <c r="A4978" s="4" t="s">
        <v>866</v>
      </c>
      <c r="B4978" s="4" t="s">
        <v>994</v>
      </c>
      <c r="C4978" s="4" t="s">
        <v>995</v>
      </c>
      <c r="D4978" s="4" t="s">
        <v>869</v>
      </c>
      <c r="E4978" s="4" t="s">
        <v>870</v>
      </c>
      <c r="F4978" s="4" t="s">
        <v>136</v>
      </c>
      <c r="G4978" s="4" t="s">
        <v>137</v>
      </c>
      <c r="H4978" s="9">
        <v>4</v>
      </c>
      <c r="I4978" s="9">
        <v>42</v>
      </c>
      <c r="J4978" s="8"/>
      <c r="K4978" s="8"/>
      <c r="L4978" s="8"/>
      <c r="M4978" s="8"/>
      <c r="N4978" s="8"/>
      <c r="O4978" s="8"/>
      <c r="P4978" s="8"/>
      <c r="Q4978" s="8"/>
      <c r="R4978" s="8"/>
      <c r="S4978" s="9">
        <v>4</v>
      </c>
      <c r="T4978" s="10">
        <v>50</v>
      </c>
    </row>
    <row r="4979" spans="1:20" ht="23.25" thickBot="1" x14ac:dyDescent="0.3">
      <c r="A4979" s="4" t="s">
        <v>866</v>
      </c>
      <c r="B4979" s="4" t="s">
        <v>994</v>
      </c>
      <c r="C4979" s="4" t="s">
        <v>995</v>
      </c>
      <c r="D4979" s="4" t="s">
        <v>869</v>
      </c>
      <c r="E4979" s="4" t="s">
        <v>870</v>
      </c>
      <c r="F4979" s="4" t="s">
        <v>144</v>
      </c>
      <c r="G4979" s="4" t="s">
        <v>145</v>
      </c>
      <c r="H4979" s="11">
        <v>242.13</v>
      </c>
      <c r="I4979" s="11">
        <v>59.58</v>
      </c>
      <c r="J4979" s="11">
        <v>229.34</v>
      </c>
      <c r="K4979" s="11">
        <v>24.99</v>
      </c>
      <c r="L4979" s="11">
        <v>69.84</v>
      </c>
      <c r="M4979" s="11">
        <v>62.46</v>
      </c>
      <c r="N4979" s="11">
        <v>271.95999999999998</v>
      </c>
      <c r="O4979" s="12"/>
      <c r="P4979" s="11">
        <v>192.32</v>
      </c>
      <c r="Q4979" s="12"/>
      <c r="R4979" s="12"/>
      <c r="S4979" s="11">
        <v>45.99</v>
      </c>
      <c r="T4979" s="10">
        <v>1198.6099999999999</v>
      </c>
    </row>
    <row r="4980" spans="1:20" ht="23.25" thickBot="1" x14ac:dyDescent="0.3">
      <c r="A4980" s="4" t="s">
        <v>866</v>
      </c>
      <c r="B4980" s="4" t="s">
        <v>994</v>
      </c>
      <c r="C4980" s="4" t="s">
        <v>995</v>
      </c>
      <c r="D4980" s="4" t="s">
        <v>869</v>
      </c>
      <c r="E4980" s="4" t="s">
        <v>870</v>
      </c>
      <c r="F4980" s="4" t="s">
        <v>146</v>
      </c>
      <c r="G4980" s="4" t="s">
        <v>147</v>
      </c>
      <c r="H4980" s="8"/>
      <c r="I4980" s="9">
        <v>1643.6</v>
      </c>
      <c r="J4980" s="9">
        <v>584.01</v>
      </c>
      <c r="K4980" s="9">
        <v>506.2</v>
      </c>
      <c r="L4980" s="9">
        <v>954.78</v>
      </c>
      <c r="M4980" s="9">
        <v>692.8</v>
      </c>
      <c r="N4980" s="8"/>
      <c r="O4980" s="8"/>
      <c r="P4980" s="9">
        <v>1243.1400000000001</v>
      </c>
      <c r="Q4980" s="13">
        <v>0</v>
      </c>
      <c r="R4980" s="8"/>
      <c r="S4980" s="8"/>
      <c r="T4980" s="10">
        <v>5624.53</v>
      </c>
    </row>
    <row r="4981" spans="1:20" ht="23.25" thickBot="1" x14ac:dyDescent="0.3">
      <c r="A4981" s="4" t="s">
        <v>866</v>
      </c>
      <c r="B4981" s="4" t="s">
        <v>994</v>
      </c>
      <c r="C4981" s="4" t="s">
        <v>995</v>
      </c>
      <c r="D4981" s="4" t="s">
        <v>869</v>
      </c>
      <c r="E4981" s="4" t="s">
        <v>870</v>
      </c>
      <c r="F4981" s="4" t="s">
        <v>148</v>
      </c>
      <c r="G4981" s="4" t="s">
        <v>149</v>
      </c>
      <c r="H4981" s="11">
        <v>83.18</v>
      </c>
      <c r="I4981" s="11">
        <v>456.94</v>
      </c>
      <c r="J4981" s="11">
        <v>2082.42</v>
      </c>
      <c r="K4981" s="11">
        <v>-5.04</v>
      </c>
      <c r="L4981" s="11">
        <v>858.89</v>
      </c>
      <c r="M4981" s="11">
        <v>219.69</v>
      </c>
      <c r="N4981" s="11">
        <v>734.58</v>
      </c>
      <c r="O4981" s="12"/>
      <c r="P4981" s="11">
        <v>557.83000000000004</v>
      </c>
      <c r="Q4981" s="15">
        <v>0</v>
      </c>
      <c r="R4981" s="12"/>
      <c r="S4981" s="11">
        <v>52.49</v>
      </c>
      <c r="T4981" s="10">
        <v>5040.9799999999996</v>
      </c>
    </row>
    <row r="4982" spans="1:20" ht="23.25" thickBot="1" x14ac:dyDescent="0.3">
      <c r="A4982" s="4" t="s">
        <v>866</v>
      </c>
      <c r="B4982" s="4" t="s">
        <v>994</v>
      </c>
      <c r="C4982" s="4" t="s">
        <v>995</v>
      </c>
      <c r="D4982" s="4" t="s">
        <v>869</v>
      </c>
      <c r="E4982" s="4" t="s">
        <v>870</v>
      </c>
      <c r="F4982" s="4" t="s">
        <v>150</v>
      </c>
      <c r="G4982" s="4" t="s">
        <v>151</v>
      </c>
      <c r="H4982" s="8"/>
      <c r="I4982" s="8"/>
      <c r="J4982" s="8"/>
      <c r="K4982" s="8"/>
      <c r="L4982" s="8"/>
      <c r="M4982" s="8"/>
      <c r="N4982" s="8"/>
      <c r="O4982" s="8"/>
      <c r="P4982" s="9">
        <v>54.95</v>
      </c>
      <c r="Q4982" s="8"/>
      <c r="R4982" s="8"/>
      <c r="S4982" s="8"/>
      <c r="T4982" s="10">
        <v>54.95</v>
      </c>
    </row>
    <row r="4983" spans="1:20" ht="15.75" thickBot="1" x14ac:dyDescent="0.3">
      <c r="A4983" s="4" t="s">
        <v>866</v>
      </c>
      <c r="B4983" s="4" t="s">
        <v>996</v>
      </c>
      <c r="C4983" s="4" t="s">
        <v>997</v>
      </c>
      <c r="D4983" s="4" t="s">
        <v>867</v>
      </c>
      <c r="E4983" s="4" t="s">
        <v>868</v>
      </c>
      <c r="F4983" s="4" t="s">
        <v>110</v>
      </c>
      <c r="G4983" s="4" t="s">
        <v>111</v>
      </c>
      <c r="H4983" s="11">
        <v>45931.98</v>
      </c>
      <c r="I4983" s="11">
        <v>50044.85</v>
      </c>
      <c r="J4983" s="11">
        <v>46566.37</v>
      </c>
      <c r="K4983" s="11">
        <v>53171.56</v>
      </c>
      <c r="L4983" s="11">
        <v>50191.08</v>
      </c>
      <c r="M4983" s="11">
        <v>42568.78</v>
      </c>
      <c r="N4983" s="11">
        <v>43710.18</v>
      </c>
      <c r="O4983" s="11">
        <v>45217.72</v>
      </c>
      <c r="P4983" s="11">
        <v>47374.81</v>
      </c>
      <c r="Q4983" s="11">
        <v>48811.65</v>
      </c>
      <c r="R4983" s="11">
        <v>48197.8</v>
      </c>
      <c r="S4983" s="11">
        <v>43764.29</v>
      </c>
      <c r="T4983" s="10">
        <v>565551.06999999995</v>
      </c>
    </row>
    <row r="4984" spans="1:20" ht="15.75" thickBot="1" x14ac:dyDescent="0.3">
      <c r="A4984" s="4" t="s">
        <v>866</v>
      </c>
      <c r="B4984" s="4" t="s">
        <v>996</v>
      </c>
      <c r="C4984" s="4" t="s">
        <v>997</v>
      </c>
      <c r="D4984" s="4" t="s">
        <v>867</v>
      </c>
      <c r="E4984" s="4" t="s">
        <v>868</v>
      </c>
      <c r="F4984" s="4" t="s">
        <v>112</v>
      </c>
      <c r="G4984" s="4" t="s">
        <v>113</v>
      </c>
      <c r="H4984" s="9">
        <v>71.36</v>
      </c>
      <c r="I4984" s="8"/>
      <c r="J4984" s="8"/>
      <c r="K4984" s="8"/>
      <c r="L4984" s="8"/>
      <c r="M4984" s="8"/>
      <c r="N4984" s="8"/>
      <c r="O4984" s="8"/>
      <c r="P4984" s="9">
        <v>1632.64</v>
      </c>
      <c r="Q4984" s="9">
        <v>4447.76</v>
      </c>
      <c r="R4984" s="8"/>
      <c r="S4984" s="8"/>
      <c r="T4984" s="10">
        <v>6151.76</v>
      </c>
    </row>
    <row r="4985" spans="1:20" ht="15.75" thickBot="1" x14ac:dyDescent="0.3">
      <c r="A4985" s="4" t="s">
        <v>866</v>
      </c>
      <c r="B4985" s="4" t="s">
        <v>996</v>
      </c>
      <c r="C4985" s="4" t="s">
        <v>997</v>
      </c>
      <c r="D4985" s="4" t="s">
        <v>867</v>
      </c>
      <c r="E4985" s="4" t="s">
        <v>868</v>
      </c>
      <c r="F4985" s="4" t="s">
        <v>88</v>
      </c>
      <c r="G4985" s="4" t="s">
        <v>89</v>
      </c>
      <c r="H4985" s="11">
        <v>7022.3</v>
      </c>
      <c r="I4985" s="11">
        <v>7022.3</v>
      </c>
      <c r="J4985" s="11">
        <v>7264.36</v>
      </c>
      <c r="K4985" s="11">
        <v>7365.56</v>
      </c>
      <c r="L4985" s="11">
        <v>7365.58</v>
      </c>
      <c r="M4985" s="11">
        <v>7365.51</v>
      </c>
      <c r="N4985" s="11">
        <v>7365.5</v>
      </c>
      <c r="O4985" s="11">
        <v>7365.59</v>
      </c>
      <c r="P4985" s="11">
        <v>7365.57</v>
      </c>
      <c r="Q4985" s="11">
        <v>7365.55</v>
      </c>
      <c r="R4985" s="11">
        <v>7365.57</v>
      </c>
      <c r="S4985" s="11">
        <v>7365.57</v>
      </c>
      <c r="T4985" s="10">
        <v>87598.96</v>
      </c>
    </row>
    <row r="4986" spans="1:20" ht="15.75" thickBot="1" x14ac:dyDescent="0.3">
      <c r="A4986" s="4" t="s">
        <v>866</v>
      </c>
      <c r="B4986" s="4" t="s">
        <v>996</v>
      </c>
      <c r="C4986" s="4" t="s">
        <v>997</v>
      </c>
      <c r="D4986" s="4" t="s">
        <v>867</v>
      </c>
      <c r="E4986" s="4" t="s">
        <v>868</v>
      </c>
      <c r="F4986" s="4" t="s">
        <v>90</v>
      </c>
      <c r="G4986" s="4" t="s">
        <v>91</v>
      </c>
      <c r="H4986" s="9">
        <v>27281.15</v>
      </c>
      <c r="I4986" s="9">
        <v>27281.13</v>
      </c>
      <c r="J4986" s="9">
        <v>28221.75</v>
      </c>
      <c r="K4986" s="9">
        <v>28614.7</v>
      </c>
      <c r="L4986" s="9">
        <v>28614.69</v>
      </c>
      <c r="M4986" s="9">
        <v>28614.720000000001</v>
      </c>
      <c r="N4986" s="9">
        <v>28614.71</v>
      </c>
      <c r="O4986" s="9">
        <v>28614.7</v>
      </c>
      <c r="P4986" s="9">
        <v>28614.74</v>
      </c>
      <c r="Q4986" s="9">
        <v>28614.71</v>
      </c>
      <c r="R4986" s="9">
        <v>28614.7</v>
      </c>
      <c r="S4986" s="9">
        <v>28614.73</v>
      </c>
      <c r="T4986" s="10">
        <v>340316.43</v>
      </c>
    </row>
    <row r="4987" spans="1:20" ht="15.75" thickBot="1" x14ac:dyDescent="0.3">
      <c r="A4987" s="4" t="s">
        <v>866</v>
      </c>
      <c r="B4987" s="4" t="s">
        <v>996</v>
      </c>
      <c r="C4987" s="4" t="s">
        <v>997</v>
      </c>
      <c r="D4987" s="4" t="s">
        <v>867</v>
      </c>
      <c r="E4987" s="4" t="s">
        <v>868</v>
      </c>
      <c r="F4987" s="4" t="s">
        <v>118</v>
      </c>
      <c r="G4987" s="4" t="s">
        <v>119</v>
      </c>
      <c r="H4987" s="11">
        <v>2095</v>
      </c>
      <c r="I4987" s="12"/>
      <c r="J4987" s="11">
        <v>50</v>
      </c>
      <c r="K4987" s="12"/>
      <c r="L4987" s="12"/>
      <c r="M4987" s="12"/>
      <c r="N4987" s="12"/>
      <c r="O4987" s="12"/>
      <c r="P4987" s="11">
        <v>1281.25</v>
      </c>
      <c r="Q4987" s="12"/>
      <c r="R4987" s="12"/>
      <c r="S4987" s="12"/>
      <c r="T4987" s="10">
        <v>3426.25</v>
      </c>
    </row>
    <row r="4988" spans="1:20" ht="15.75" thickBot="1" x14ac:dyDescent="0.3">
      <c r="A4988" s="4" t="s">
        <v>866</v>
      </c>
      <c r="B4988" s="4" t="s">
        <v>996</v>
      </c>
      <c r="C4988" s="4" t="s">
        <v>997</v>
      </c>
      <c r="D4988" s="4" t="s">
        <v>867</v>
      </c>
      <c r="E4988" s="4" t="s">
        <v>868</v>
      </c>
      <c r="F4988" s="4" t="s">
        <v>120</v>
      </c>
      <c r="G4988" s="4" t="s">
        <v>121</v>
      </c>
      <c r="H4988" s="8"/>
      <c r="I4988" s="8"/>
      <c r="J4988" s="8"/>
      <c r="K4988" s="8"/>
      <c r="L4988" s="8"/>
      <c r="M4988" s="9">
        <v>128.62</v>
      </c>
      <c r="N4988" s="8"/>
      <c r="O4988" s="8"/>
      <c r="P4988" s="8"/>
      <c r="Q4988" s="8"/>
      <c r="R4988" s="8"/>
      <c r="S4988" s="8"/>
      <c r="T4988" s="10">
        <v>128.62</v>
      </c>
    </row>
    <row r="4989" spans="1:20" ht="15.75" thickBot="1" x14ac:dyDescent="0.3">
      <c r="A4989" s="4" t="s">
        <v>866</v>
      </c>
      <c r="B4989" s="4" t="s">
        <v>996</v>
      </c>
      <c r="C4989" s="4" t="s">
        <v>997</v>
      </c>
      <c r="D4989" s="4" t="s">
        <v>867</v>
      </c>
      <c r="E4989" s="4" t="s">
        <v>868</v>
      </c>
      <c r="F4989" s="4" t="s">
        <v>122</v>
      </c>
      <c r="G4989" s="4" t="s">
        <v>123</v>
      </c>
      <c r="H4989" s="12"/>
      <c r="I4989" s="11">
        <v>245</v>
      </c>
      <c r="J4989" s="11">
        <v>318</v>
      </c>
      <c r="K4989" s="12"/>
      <c r="L4989" s="12"/>
      <c r="M4989" s="12"/>
      <c r="N4989" s="12"/>
      <c r="O4989" s="12"/>
      <c r="P4989" s="12"/>
      <c r="Q4989" s="12"/>
      <c r="R4989" s="12"/>
      <c r="S4989" s="12"/>
      <c r="T4989" s="10">
        <v>563</v>
      </c>
    </row>
    <row r="4990" spans="1:20" ht="15.75" thickBot="1" x14ac:dyDescent="0.3">
      <c r="A4990" s="4" t="s">
        <v>866</v>
      </c>
      <c r="B4990" s="4" t="s">
        <v>996</v>
      </c>
      <c r="C4990" s="4" t="s">
        <v>997</v>
      </c>
      <c r="D4990" s="4" t="s">
        <v>867</v>
      </c>
      <c r="E4990" s="4" t="s">
        <v>868</v>
      </c>
      <c r="F4990" s="4" t="s">
        <v>44</v>
      </c>
      <c r="G4990" s="4" t="s">
        <v>45</v>
      </c>
      <c r="H4990" s="8"/>
      <c r="I4990" s="8"/>
      <c r="J4990" s="8"/>
      <c r="K4990" s="8"/>
      <c r="L4990" s="8"/>
      <c r="M4990" s="9">
        <v>24.23</v>
      </c>
      <c r="N4990" s="8"/>
      <c r="O4990" s="8"/>
      <c r="P4990" s="8"/>
      <c r="Q4990" s="8"/>
      <c r="R4990" s="8"/>
      <c r="S4990" s="8"/>
      <c r="T4990" s="10">
        <v>24.23</v>
      </c>
    </row>
    <row r="4991" spans="1:20" ht="15.75" thickBot="1" x14ac:dyDescent="0.3">
      <c r="A4991" s="4" t="s">
        <v>866</v>
      </c>
      <c r="B4991" s="4" t="s">
        <v>996</v>
      </c>
      <c r="C4991" s="4" t="s">
        <v>997</v>
      </c>
      <c r="D4991" s="4" t="s">
        <v>867</v>
      </c>
      <c r="E4991" s="4" t="s">
        <v>868</v>
      </c>
      <c r="F4991" s="4" t="s">
        <v>71</v>
      </c>
      <c r="G4991" s="4" t="s">
        <v>72</v>
      </c>
      <c r="H4991" s="12"/>
      <c r="I4991" s="12"/>
      <c r="J4991" s="12"/>
      <c r="K4991" s="12"/>
      <c r="L4991" s="12"/>
      <c r="M4991" s="12"/>
      <c r="N4991" s="12"/>
      <c r="O4991" s="12"/>
      <c r="P4991" s="12"/>
      <c r="Q4991" s="12"/>
      <c r="R4991" s="12"/>
      <c r="S4991" s="11">
        <v>161.69</v>
      </c>
      <c r="T4991" s="10">
        <v>161.69</v>
      </c>
    </row>
    <row r="4992" spans="1:20" ht="15.75" thickBot="1" x14ac:dyDescent="0.3">
      <c r="A4992" s="4" t="s">
        <v>866</v>
      </c>
      <c r="B4992" s="4" t="s">
        <v>996</v>
      </c>
      <c r="C4992" s="4" t="s">
        <v>997</v>
      </c>
      <c r="D4992" s="4" t="s">
        <v>867</v>
      </c>
      <c r="E4992" s="4" t="s">
        <v>868</v>
      </c>
      <c r="F4992" s="4" t="s">
        <v>98</v>
      </c>
      <c r="G4992" s="4" t="s">
        <v>99</v>
      </c>
      <c r="H4992" s="9">
        <v>71.63</v>
      </c>
      <c r="I4992" s="9">
        <v>92.44</v>
      </c>
      <c r="J4992" s="9">
        <v>9.64</v>
      </c>
      <c r="K4992" s="9">
        <v>210.07</v>
      </c>
      <c r="L4992" s="9">
        <v>68.64</v>
      </c>
      <c r="M4992" s="9">
        <v>66.7</v>
      </c>
      <c r="N4992" s="9">
        <v>85.47</v>
      </c>
      <c r="O4992" s="9">
        <v>248.47</v>
      </c>
      <c r="P4992" s="9">
        <v>50.39</v>
      </c>
      <c r="Q4992" s="9">
        <v>32.049999999999997</v>
      </c>
      <c r="R4992" s="9">
        <v>8.31</v>
      </c>
      <c r="S4992" s="9">
        <v>204.18</v>
      </c>
      <c r="T4992" s="10">
        <v>1147.99</v>
      </c>
    </row>
    <row r="4993" spans="1:20" ht="15.75" thickBot="1" x14ac:dyDescent="0.3">
      <c r="A4993" s="4" t="s">
        <v>866</v>
      </c>
      <c r="B4993" s="4" t="s">
        <v>996</v>
      </c>
      <c r="C4993" s="4" t="s">
        <v>997</v>
      </c>
      <c r="D4993" s="4" t="s">
        <v>867</v>
      </c>
      <c r="E4993" s="4" t="s">
        <v>868</v>
      </c>
      <c r="F4993" s="4" t="s">
        <v>215</v>
      </c>
      <c r="G4993" s="4" t="s">
        <v>216</v>
      </c>
      <c r="H4993" s="12"/>
      <c r="I4993" s="12"/>
      <c r="J4993" s="12"/>
      <c r="K4993" s="12"/>
      <c r="L4993" s="12"/>
      <c r="M4993" s="12"/>
      <c r="N4993" s="12"/>
      <c r="O4993" s="11">
        <v>24.95</v>
      </c>
      <c r="P4993" s="12"/>
      <c r="Q4993" s="12"/>
      <c r="R4993" s="12"/>
      <c r="S4993" s="12"/>
      <c r="T4993" s="10">
        <v>24.95</v>
      </c>
    </row>
    <row r="4994" spans="1:20" ht="15.75" thickBot="1" x14ac:dyDescent="0.3">
      <c r="A4994" s="4" t="s">
        <v>866</v>
      </c>
      <c r="B4994" s="4" t="s">
        <v>996</v>
      </c>
      <c r="C4994" s="4" t="s">
        <v>997</v>
      </c>
      <c r="D4994" s="4" t="s">
        <v>867</v>
      </c>
      <c r="E4994" s="4" t="s">
        <v>868</v>
      </c>
      <c r="F4994" s="4" t="s">
        <v>130</v>
      </c>
      <c r="G4994" s="4" t="s">
        <v>131</v>
      </c>
      <c r="H4994" s="9">
        <v>1.5</v>
      </c>
      <c r="I4994" s="8"/>
      <c r="J4994" s="8"/>
      <c r="K4994" s="9">
        <v>20</v>
      </c>
      <c r="L4994" s="9">
        <v>8.31</v>
      </c>
      <c r="M4994" s="9">
        <v>33</v>
      </c>
      <c r="N4994" s="9">
        <v>43.93</v>
      </c>
      <c r="O4994" s="9">
        <v>65.2</v>
      </c>
      <c r="P4994" s="9">
        <v>18.079999999999998</v>
      </c>
      <c r="Q4994" s="9">
        <v>15.3</v>
      </c>
      <c r="R4994" s="9">
        <v>20.85</v>
      </c>
      <c r="S4994" s="9">
        <v>19.350000000000001</v>
      </c>
      <c r="T4994" s="10">
        <v>245.52</v>
      </c>
    </row>
    <row r="4995" spans="1:20" ht="15.75" thickBot="1" x14ac:dyDescent="0.3">
      <c r="A4995" s="4" t="s">
        <v>866</v>
      </c>
      <c r="B4995" s="4" t="s">
        <v>996</v>
      </c>
      <c r="C4995" s="4" t="s">
        <v>997</v>
      </c>
      <c r="D4995" s="4" t="s">
        <v>867</v>
      </c>
      <c r="E4995" s="4" t="s">
        <v>868</v>
      </c>
      <c r="F4995" s="4" t="s">
        <v>136</v>
      </c>
      <c r="G4995" s="4" t="s">
        <v>137</v>
      </c>
      <c r="H4995" s="11">
        <v>15</v>
      </c>
      <c r="I4995" s="12"/>
      <c r="J4995" s="11">
        <v>14</v>
      </c>
      <c r="K4995" s="12"/>
      <c r="L4995" s="12"/>
      <c r="M4995" s="11">
        <v>4</v>
      </c>
      <c r="N4995" s="11">
        <v>14</v>
      </c>
      <c r="O4995" s="12"/>
      <c r="P4995" s="11">
        <v>15</v>
      </c>
      <c r="Q4995" s="12"/>
      <c r="R4995" s="12"/>
      <c r="S4995" s="12"/>
      <c r="T4995" s="10">
        <v>62</v>
      </c>
    </row>
    <row r="4996" spans="1:20" ht="15.75" thickBot="1" x14ac:dyDescent="0.3">
      <c r="A4996" s="4" t="s">
        <v>866</v>
      </c>
      <c r="B4996" s="4" t="s">
        <v>996</v>
      </c>
      <c r="C4996" s="4" t="s">
        <v>997</v>
      </c>
      <c r="D4996" s="4" t="s">
        <v>867</v>
      </c>
      <c r="E4996" s="4" t="s">
        <v>868</v>
      </c>
      <c r="F4996" s="4" t="s">
        <v>102</v>
      </c>
      <c r="G4996" s="4" t="s">
        <v>103</v>
      </c>
      <c r="H4996" s="8"/>
      <c r="I4996" s="8"/>
      <c r="J4996" s="8"/>
      <c r="K4996" s="9">
        <v>8241.81</v>
      </c>
      <c r="L4996" s="8"/>
      <c r="M4996" s="8"/>
      <c r="N4996" s="8"/>
      <c r="O4996" s="8"/>
      <c r="P4996" s="8"/>
      <c r="Q4996" s="8"/>
      <c r="R4996" s="9">
        <v>9230</v>
      </c>
      <c r="S4996" s="9">
        <v>9230</v>
      </c>
      <c r="T4996" s="10">
        <v>26701.81</v>
      </c>
    </row>
    <row r="4997" spans="1:20" ht="15.75" thickBot="1" x14ac:dyDescent="0.3">
      <c r="A4997" s="4" t="s">
        <v>866</v>
      </c>
      <c r="B4997" s="4" t="s">
        <v>996</v>
      </c>
      <c r="C4997" s="4" t="s">
        <v>997</v>
      </c>
      <c r="D4997" s="4" t="s">
        <v>867</v>
      </c>
      <c r="E4997" s="4" t="s">
        <v>868</v>
      </c>
      <c r="F4997" s="4" t="s">
        <v>144</v>
      </c>
      <c r="G4997" s="4" t="s">
        <v>145</v>
      </c>
      <c r="H4997" s="11">
        <v>102.61</v>
      </c>
      <c r="I4997" s="11">
        <v>131.49</v>
      </c>
      <c r="J4997" s="11">
        <v>290.43</v>
      </c>
      <c r="K4997" s="11">
        <v>157.55000000000001</v>
      </c>
      <c r="L4997" s="11">
        <v>237.65</v>
      </c>
      <c r="M4997" s="11">
        <v>176.35</v>
      </c>
      <c r="N4997" s="11">
        <v>36.75</v>
      </c>
      <c r="O4997" s="11">
        <v>140.5</v>
      </c>
      <c r="P4997" s="11">
        <v>80.489999999999995</v>
      </c>
      <c r="Q4997" s="11">
        <v>230.86</v>
      </c>
      <c r="R4997" s="11">
        <v>150.65</v>
      </c>
      <c r="S4997" s="11">
        <v>489.7</v>
      </c>
      <c r="T4997" s="10">
        <v>2225.0300000000002</v>
      </c>
    </row>
    <row r="4998" spans="1:20" ht="15.75" thickBot="1" x14ac:dyDescent="0.3">
      <c r="A4998" s="4" t="s">
        <v>866</v>
      </c>
      <c r="B4998" s="4" t="s">
        <v>996</v>
      </c>
      <c r="C4998" s="4" t="s">
        <v>997</v>
      </c>
      <c r="D4998" s="4" t="s">
        <v>867</v>
      </c>
      <c r="E4998" s="4" t="s">
        <v>868</v>
      </c>
      <c r="F4998" s="4" t="s">
        <v>146</v>
      </c>
      <c r="G4998" s="4" t="s">
        <v>147</v>
      </c>
      <c r="H4998" s="8"/>
      <c r="I4998" s="9">
        <v>1687.18</v>
      </c>
      <c r="J4998" s="8"/>
      <c r="K4998" s="9">
        <v>861.01</v>
      </c>
      <c r="L4998" s="9">
        <v>59.15</v>
      </c>
      <c r="M4998" s="9">
        <v>595</v>
      </c>
      <c r="N4998" s="9">
        <v>614.71</v>
      </c>
      <c r="O4998" s="8"/>
      <c r="P4998" s="8"/>
      <c r="Q4998" s="8"/>
      <c r="R4998" s="8"/>
      <c r="S4998" s="8"/>
      <c r="T4998" s="10">
        <v>3817.05</v>
      </c>
    </row>
    <row r="4999" spans="1:20" ht="15.75" thickBot="1" x14ac:dyDescent="0.3">
      <c r="A4999" s="4" t="s">
        <v>866</v>
      </c>
      <c r="B4999" s="4" t="s">
        <v>996</v>
      </c>
      <c r="C4999" s="4" t="s">
        <v>997</v>
      </c>
      <c r="D4999" s="4" t="s">
        <v>867</v>
      </c>
      <c r="E4999" s="4" t="s">
        <v>868</v>
      </c>
      <c r="F4999" s="4" t="s">
        <v>150</v>
      </c>
      <c r="G4999" s="4" t="s">
        <v>151</v>
      </c>
      <c r="H4999" s="12"/>
      <c r="I4999" s="12"/>
      <c r="J4999" s="12"/>
      <c r="K4999" s="12"/>
      <c r="L4999" s="12"/>
      <c r="M4999" s="12"/>
      <c r="N4999" s="12"/>
      <c r="O4999" s="11">
        <v>25</v>
      </c>
      <c r="P4999" s="11">
        <v>4</v>
      </c>
      <c r="Q4999" s="12"/>
      <c r="R4999" s="12"/>
      <c r="S4999" s="11">
        <v>300</v>
      </c>
      <c r="T4999" s="10">
        <v>329</v>
      </c>
    </row>
    <row r="5000" spans="1:20" ht="15.75" thickBot="1" x14ac:dyDescent="0.3">
      <c r="A5000" s="4" t="s">
        <v>866</v>
      </c>
      <c r="B5000" s="4" t="s">
        <v>996</v>
      </c>
      <c r="C5000" s="4" t="s">
        <v>997</v>
      </c>
      <c r="D5000" s="4" t="s">
        <v>867</v>
      </c>
      <c r="E5000" s="4" t="s">
        <v>868</v>
      </c>
      <c r="F5000" s="4" t="s">
        <v>152</v>
      </c>
      <c r="G5000" s="4" t="s">
        <v>153</v>
      </c>
      <c r="H5000" s="8"/>
      <c r="I5000" s="8"/>
      <c r="J5000" s="9">
        <v>92</v>
      </c>
      <c r="K5000" s="8"/>
      <c r="L5000" s="8"/>
      <c r="M5000" s="8"/>
      <c r="N5000" s="8"/>
      <c r="O5000" s="8"/>
      <c r="P5000" s="8"/>
      <c r="Q5000" s="8"/>
      <c r="R5000" s="8"/>
      <c r="S5000" s="8"/>
      <c r="T5000" s="10">
        <v>92</v>
      </c>
    </row>
    <row r="5001" spans="1:20" ht="15.75" thickBot="1" x14ac:dyDescent="0.3">
      <c r="A5001" s="4" t="s">
        <v>866</v>
      </c>
      <c r="B5001" s="4" t="s">
        <v>996</v>
      </c>
      <c r="C5001" s="4" t="s">
        <v>997</v>
      </c>
      <c r="D5001" s="4" t="s">
        <v>867</v>
      </c>
      <c r="E5001" s="4" t="s">
        <v>868</v>
      </c>
      <c r="F5001" s="4" t="s">
        <v>166</v>
      </c>
      <c r="G5001" s="4" t="s">
        <v>167</v>
      </c>
      <c r="H5001" s="12"/>
      <c r="I5001" s="12"/>
      <c r="J5001" s="11">
        <v>-7465.18</v>
      </c>
      <c r="K5001" s="11">
        <v>-6138.09</v>
      </c>
      <c r="L5001" s="11">
        <v>-524.72</v>
      </c>
      <c r="M5001" s="12"/>
      <c r="N5001" s="12"/>
      <c r="O5001" s="11">
        <v>-728.48</v>
      </c>
      <c r="P5001" s="11">
        <v>-393.54</v>
      </c>
      <c r="Q5001" s="11">
        <v>-524.72</v>
      </c>
      <c r="R5001" s="12"/>
      <c r="S5001" s="12"/>
      <c r="T5001" s="10">
        <v>-15774.73</v>
      </c>
    </row>
    <row r="5002" spans="1:20" ht="23.25" thickBot="1" x14ac:dyDescent="0.3">
      <c r="A5002" s="4" t="s">
        <v>866</v>
      </c>
      <c r="B5002" s="4" t="s">
        <v>996</v>
      </c>
      <c r="C5002" s="4" t="s">
        <v>997</v>
      </c>
      <c r="D5002" s="4" t="s">
        <v>869</v>
      </c>
      <c r="E5002" s="4" t="s">
        <v>870</v>
      </c>
      <c r="F5002" s="4" t="s">
        <v>130</v>
      </c>
      <c r="G5002" s="4" t="s">
        <v>131</v>
      </c>
      <c r="H5002" s="8"/>
      <c r="I5002" s="8"/>
      <c r="J5002" s="8"/>
      <c r="K5002" s="8"/>
      <c r="L5002" s="8"/>
      <c r="M5002" s="8"/>
      <c r="N5002" s="8"/>
      <c r="O5002" s="8"/>
      <c r="P5002" s="9">
        <v>15.99</v>
      </c>
      <c r="Q5002" s="8"/>
      <c r="R5002" s="8"/>
      <c r="S5002" s="8"/>
      <c r="T5002" s="10">
        <v>15.99</v>
      </c>
    </row>
    <row r="5003" spans="1:20" ht="23.25" thickBot="1" x14ac:dyDescent="0.3">
      <c r="A5003" s="4" t="s">
        <v>866</v>
      </c>
      <c r="B5003" s="4" t="s">
        <v>996</v>
      </c>
      <c r="C5003" s="4" t="s">
        <v>997</v>
      </c>
      <c r="D5003" s="4" t="s">
        <v>869</v>
      </c>
      <c r="E5003" s="4" t="s">
        <v>870</v>
      </c>
      <c r="F5003" s="4" t="s">
        <v>144</v>
      </c>
      <c r="G5003" s="4" t="s">
        <v>145</v>
      </c>
      <c r="H5003" s="12"/>
      <c r="I5003" s="12"/>
      <c r="J5003" s="12"/>
      <c r="K5003" s="12"/>
      <c r="L5003" s="12"/>
      <c r="M5003" s="11">
        <v>122.1</v>
      </c>
      <c r="N5003" s="12"/>
      <c r="O5003" s="12"/>
      <c r="P5003" s="11">
        <v>83.22</v>
      </c>
      <c r="Q5003" s="12"/>
      <c r="R5003" s="12"/>
      <c r="S5003" s="11">
        <v>839.45</v>
      </c>
      <c r="T5003" s="10">
        <v>1044.77</v>
      </c>
    </row>
    <row r="5004" spans="1:20" ht="23.25" thickBot="1" x14ac:dyDescent="0.3">
      <c r="A5004" s="4" t="s">
        <v>866</v>
      </c>
      <c r="B5004" s="4" t="s">
        <v>996</v>
      </c>
      <c r="C5004" s="4" t="s">
        <v>997</v>
      </c>
      <c r="D5004" s="4" t="s">
        <v>869</v>
      </c>
      <c r="E5004" s="4" t="s">
        <v>870</v>
      </c>
      <c r="F5004" s="4" t="s">
        <v>152</v>
      </c>
      <c r="G5004" s="4" t="s">
        <v>153</v>
      </c>
      <c r="H5004" s="8"/>
      <c r="I5004" s="8"/>
      <c r="J5004" s="8"/>
      <c r="K5004" s="8"/>
      <c r="L5004" s="8"/>
      <c r="M5004" s="8"/>
      <c r="N5004" s="8"/>
      <c r="O5004" s="8"/>
      <c r="P5004" s="9">
        <v>60</v>
      </c>
      <c r="Q5004" s="8"/>
      <c r="R5004" s="8"/>
      <c r="S5004" s="8"/>
      <c r="T5004" s="10">
        <v>60</v>
      </c>
    </row>
    <row r="5005" spans="1:20" ht="15.75" thickBot="1" x14ac:dyDescent="0.3">
      <c r="A5005" s="4" t="s">
        <v>866</v>
      </c>
      <c r="B5005" s="4" t="s">
        <v>785</v>
      </c>
      <c r="C5005" s="4" t="s">
        <v>786</v>
      </c>
      <c r="D5005" s="4" t="s">
        <v>867</v>
      </c>
      <c r="E5005" s="4" t="s">
        <v>868</v>
      </c>
      <c r="F5005" s="4" t="s">
        <v>110</v>
      </c>
      <c r="G5005" s="4" t="s">
        <v>111</v>
      </c>
      <c r="H5005" s="11">
        <v>27959.93</v>
      </c>
      <c r="I5005" s="11">
        <v>30012.95</v>
      </c>
      <c r="J5005" s="11">
        <v>31348.13</v>
      </c>
      <c r="K5005" s="11">
        <v>30232.33</v>
      </c>
      <c r="L5005" s="11">
        <v>30956.74</v>
      </c>
      <c r="M5005" s="11">
        <v>28102.68</v>
      </c>
      <c r="N5005" s="11">
        <v>26942.74</v>
      </c>
      <c r="O5005" s="11">
        <v>29357.69</v>
      </c>
      <c r="P5005" s="11">
        <v>30687.55</v>
      </c>
      <c r="Q5005" s="11">
        <v>32302.68</v>
      </c>
      <c r="R5005" s="11">
        <v>29366.07</v>
      </c>
      <c r="S5005" s="11">
        <v>24535.11</v>
      </c>
      <c r="T5005" s="10">
        <v>351804.6</v>
      </c>
    </row>
    <row r="5006" spans="1:20" ht="15.75" thickBot="1" x14ac:dyDescent="0.3">
      <c r="A5006" s="4" t="s">
        <v>866</v>
      </c>
      <c r="B5006" s="4" t="s">
        <v>785</v>
      </c>
      <c r="C5006" s="4" t="s">
        <v>786</v>
      </c>
      <c r="D5006" s="4" t="s">
        <v>867</v>
      </c>
      <c r="E5006" s="4" t="s">
        <v>868</v>
      </c>
      <c r="F5006" s="4" t="s">
        <v>112</v>
      </c>
      <c r="G5006" s="4" t="s">
        <v>113</v>
      </c>
      <c r="H5006" s="8"/>
      <c r="I5006" s="8"/>
      <c r="J5006" s="9">
        <v>315</v>
      </c>
      <c r="K5006" s="8"/>
      <c r="L5006" s="8"/>
      <c r="M5006" s="8"/>
      <c r="N5006" s="8"/>
      <c r="O5006" s="8"/>
      <c r="P5006" s="8"/>
      <c r="Q5006" s="8"/>
      <c r="R5006" s="8"/>
      <c r="S5006" s="8"/>
      <c r="T5006" s="10">
        <v>315</v>
      </c>
    </row>
    <row r="5007" spans="1:20" ht="15.75" thickBot="1" x14ac:dyDescent="0.3">
      <c r="A5007" s="4" t="s">
        <v>866</v>
      </c>
      <c r="B5007" s="4" t="s">
        <v>785</v>
      </c>
      <c r="C5007" s="4" t="s">
        <v>786</v>
      </c>
      <c r="D5007" s="4" t="s">
        <v>867</v>
      </c>
      <c r="E5007" s="4" t="s">
        <v>868</v>
      </c>
      <c r="F5007" s="4" t="s">
        <v>88</v>
      </c>
      <c r="G5007" s="4" t="s">
        <v>89</v>
      </c>
      <c r="H5007" s="11">
        <v>4194.29</v>
      </c>
      <c r="I5007" s="11">
        <v>4194.28</v>
      </c>
      <c r="J5007" s="11">
        <v>4351.16</v>
      </c>
      <c r="K5007" s="11">
        <v>4351.1899999999996</v>
      </c>
      <c r="L5007" s="11">
        <v>4351.17</v>
      </c>
      <c r="M5007" s="11">
        <v>4351.16</v>
      </c>
      <c r="N5007" s="11">
        <v>4351.2</v>
      </c>
      <c r="O5007" s="11">
        <v>4351.17</v>
      </c>
      <c r="P5007" s="11">
        <v>4351.17</v>
      </c>
      <c r="Q5007" s="11">
        <v>4351.16</v>
      </c>
      <c r="R5007" s="11">
        <v>4351.16</v>
      </c>
      <c r="S5007" s="11">
        <v>4351.18</v>
      </c>
      <c r="T5007" s="10">
        <v>51900.29</v>
      </c>
    </row>
    <row r="5008" spans="1:20" ht="15.75" thickBot="1" x14ac:dyDescent="0.3">
      <c r="A5008" s="4" t="s">
        <v>866</v>
      </c>
      <c r="B5008" s="4" t="s">
        <v>785</v>
      </c>
      <c r="C5008" s="4" t="s">
        <v>786</v>
      </c>
      <c r="D5008" s="4" t="s">
        <v>867</v>
      </c>
      <c r="E5008" s="4" t="s">
        <v>868</v>
      </c>
      <c r="F5008" s="4" t="s">
        <v>90</v>
      </c>
      <c r="G5008" s="4" t="s">
        <v>91</v>
      </c>
      <c r="H5008" s="9">
        <v>16294.53</v>
      </c>
      <c r="I5008" s="9">
        <v>16294.52</v>
      </c>
      <c r="J5008" s="9">
        <v>16903.98</v>
      </c>
      <c r="K5008" s="9">
        <v>16903.97</v>
      </c>
      <c r="L5008" s="9">
        <v>16903.990000000002</v>
      </c>
      <c r="M5008" s="9">
        <v>16903.98</v>
      </c>
      <c r="N5008" s="9">
        <v>16903.98</v>
      </c>
      <c r="O5008" s="9">
        <v>16903.98</v>
      </c>
      <c r="P5008" s="9">
        <v>16903.98</v>
      </c>
      <c r="Q5008" s="9">
        <v>16903.98</v>
      </c>
      <c r="R5008" s="9">
        <v>16903.98</v>
      </c>
      <c r="S5008" s="9">
        <v>16903.990000000002</v>
      </c>
      <c r="T5008" s="10">
        <v>201628.86</v>
      </c>
    </row>
    <row r="5009" spans="1:20" ht="15.75" thickBot="1" x14ac:dyDescent="0.3">
      <c r="A5009" s="4" t="s">
        <v>866</v>
      </c>
      <c r="B5009" s="4" t="s">
        <v>785</v>
      </c>
      <c r="C5009" s="4" t="s">
        <v>786</v>
      </c>
      <c r="D5009" s="4" t="s">
        <v>867</v>
      </c>
      <c r="E5009" s="4" t="s">
        <v>868</v>
      </c>
      <c r="F5009" s="4" t="s">
        <v>118</v>
      </c>
      <c r="G5009" s="4" t="s">
        <v>119</v>
      </c>
      <c r="H5009" s="12"/>
      <c r="I5009" s="12"/>
      <c r="J5009" s="12"/>
      <c r="K5009" s="12"/>
      <c r="L5009" s="12"/>
      <c r="M5009" s="12"/>
      <c r="N5009" s="12"/>
      <c r="O5009" s="12"/>
      <c r="P5009" s="12"/>
      <c r="Q5009" s="11">
        <v>595</v>
      </c>
      <c r="R5009" s="12"/>
      <c r="S5009" s="12"/>
      <c r="T5009" s="10">
        <v>595</v>
      </c>
    </row>
    <row r="5010" spans="1:20" ht="15.75" thickBot="1" x14ac:dyDescent="0.3">
      <c r="A5010" s="4" t="s">
        <v>866</v>
      </c>
      <c r="B5010" s="4" t="s">
        <v>785</v>
      </c>
      <c r="C5010" s="4" t="s">
        <v>786</v>
      </c>
      <c r="D5010" s="4" t="s">
        <v>867</v>
      </c>
      <c r="E5010" s="4" t="s">
        <v>868</v>
      </c>
      <c r="F5010" s="4" t="s">
        <v>310</v>
      </c>
      <c r="G5010" s="4" t="s">
        <v>311</v>
      </c>
      <c r="H5010" s="9">
        <v>525</v>
      </c>
      <c r="I5010" s="9">
        <v>525</v>
      </c>
      <c r="J5010" s="9">
        <v>525</v>
      </c>
      <c r="K5010" s="9">
        <v>525</v>
      </c>
      <c r="L5010" s="9">
        <v>525</v>
      </c>
      <c r="M5010" s="9">
        <v>525</v>
      </c>
      <c r="N5010" s="9">
        <v>525</v>
      </c>
      <c r="O5010" s="9">
        <v>525</v>
      </c>
      <c r="P5010" s="9">
        <v>525</v>
      </c>
      <c r="Q5010" s="9">
        <v>525</v>
      </c>
      <c r="R5010" s="9">
        <v>525</v>
      </c>
      <c r="S5010" s="9">
        <v>525</v>
      </c>
      <c r="T5010" s="10">
        <v>6300</v>
      </c>
    </row>
    <row r="5011" spans="1:20" ht="15.75" thickBot="1" x14ac:dyDescent="0.3">
      <c r="A5011" s="4" t="s">
        <v>866</v>
      </c>
      <c r="B5011" s="4" t="s">
        <v>785</v>
      </c>
      <c r="C5011" s="4" t="s">
        <v>786</v>
      </c>
      <c r="D5011" s="4" t="s">
        <v>867</v>
      </c>
      <c r="E5011" s="4" t="s">
        <v>868</v>
      </c>
      <c r="F5011" s="4" t="s">
        <v>94</v>
      </c>
      <c r="G5011" s="4" t="s">
        <v>95</v>
      </c>
      <c r="H5011" s="12"/>
      <c r="I5011" s="11">
        <v>50.31</v>
      </c>
      <c r="J5011" s="12"/>
      <c r="K5011" s="12"/>
      <c r="L5011" s="12"/>
      <c r="M5011" s="11">
        <v>18.600000000000001</v>
      </c>
      <c r="N5011" s="12"/>
      <c r="O5011" s="12"/>
      <c r="P5011" s="12"/>
      <c r="Q5011" s="12"/>
      <c r="R5011" s="12"/>
      <c r="S5011" s="12"/>
      <c r="T5011" s="10">
        <v>68.91</v>
      </c>
    </row>
    <row r="5012" spans="1:20" ht="15.75" thickBot="1" x14ac:dyDescent="0.3">
      <c r="A5012" s="4" t="s">
        <v>866</v>
      </c>
      <c r="B5012" s="4" t="s">
        <v>785</v>
      </c>
      <c r="C5012" s="4" t="s">
        <v>786</v>
      </c>
      <c r="D5012" s="4" t="s">
        <v>867</v>
      </c>
      <c r="E5012" s="4" t="s">
        <v>868</v>
      </c>
      <c r="F5012" s="4" t="s">
        <v>207</v>
      </c>
      <c r="G5012" s="4" t="s">
        <v>208</v>
      </c>
      <c r="H5012" s="8"/>
      <c r="I5012" s="8"/>
      <c r="J5012" s="9">
        <v>6.44</v>
      </c>
      <c r="K5012" s="8"/>
      <c r="L5012" s="8"/>
      <c r="M5012" s="9">
        <v>279</v>
      </c>
      <c r="N5012" s="8"/>
      <c r="O5012" s="8"/>
      <c r="P5012" s="8"/>
      <c r="Q5012" s="8"/>
      <c r="R5012" s="9">
        <v>305</v>
      </c>
      <c r="S5012" s="9">
        <v>640.9</v>
      </c>
      <c r="T5012" s="10">
        <v>1231.3399999999999</v>
      </c>
    </row>
    <row r="5013" spans="1:20" ht="15.75" thickBot="1" x14ac:dyDescent="0.3">
      <c r="A5013" s="4" t="s">
        <v>866</v>
      </c>
      <c r="B5013" s="4" t="s">
        <v>785</v>
      </c>
      <c r="C5013" s="4" t="s">
        <v>786</v>
      </c>
      <c r="D5013" s="4" t="s">
        <v>867</v>
      </c>
      <c r="E5013" s="4" t="s">
        <v>868</v>
      </c>
      <c r="F5013" s="4" t="s">
        <v>128</v>
      </c>
      <c r="G5013" s="4" t="s">
        <v>129</v>
      </c>
      <c r="H5013" s="12"/>
      <c r="I5013" s="12"/>
      <c r="J5013" s="12"/>
      <c r="K5013" s="12"/>
      <c r="L5013" s="12"/>
      <c r="M5013" s="12"/>
      <c r="N5013" s="12"/>
      <c r="O5013" s="12"/>
      <c r="P5013" s="12"/>
      <c r="Q5013" s="12"/>
      <c r="R5013" s="11">
        <v>45</v>
      </c>
      <c r="S5013" s="11">
        <v>-45</v>
      </c>
      <c r="T5013" s="14">
        <v>0</v>
      </c>
    </row>
    <row r="5014" spans="1:20" ht="15.75" thickBot="1" x14ac:dyDescent="0.3">
      <c r="A5014" s="4" t="s">
        <v>866</v>
      </c>
      <c r="B5014" s="4" t="s">
        <v>785</v>
      </c>
      <c r="C5014" s="4" t="s">
        <v>786</v>
      </c>
      <c r="D5014" s="4" t="s">
        <v>867</v>
      </c>
      <c r="E5014" s="4" t="s">
        <v>868</v>
      </c>
      <c r="F5014" s="4" t="s">
        <v>98</v>
      </c>
      <c r="G5014" s="4" t="s">
        <v>99</v>
      </c>
      <c r="H5014" s="9">
        <v>761.38</v>
      </c>
      <c r="I5014" s="9">
        <v>52.99</v>
      </c>
      <c r="J5014" s="9">
        <v>811.05</v>
      </c>
      <c r="K5014" s="8"/>
      <c r="L5014" s="9">
        <v>7.71</v>
      </c>
      <c r="M5014" s="8"/>
      <c r="N5014" s="8"/>
      <c r="O5014" s="8"/>
      <c r="P5014" s="9">
        <v>16.14</v>
      </c>
      <c r="Q5014" s="9">
        <v>32.33</v>
      </c>
      <c r="R5014" s="9">
        <v>134.46</v>
      </c>
      <c r="S5014" s="9">
        <v>32.119999999999997</v>
      </c>
      <c r="T5014" s="10">
        <v>1848.18</v>
      </c>
    </row>
    <row r="5015" spans="1:20" ht="15.75" thickBot="1" x14ac:dyDescent="0.3">
      <c r="A5015" s="4" t="s">
        <v>866</v>
      </c>
      <c r="B5015" s="4" t="s">
        <v>785</v>
      </c>
      <c r="C5015" s="4" t="s">
        <v>786</v>
      </c>
      <c r="D5015" s="4" t="s">
        <v>867</v>
      </c>
      <c r="E5015" s="4" t="s">
        <v>868</v>
      </c>
      <c r="F5015" s="4" t="s">
        <v>215</v>
      </c>
      <c r="G5015" s="4" t="s">
        <v>216</v>
      </c>
      <c r="H5015" s="12"/>
      <c r="I5015" s="11">
        <v>6.58</v>
      </c>
      <c r="J5015" s="11">
        <v>-6.58</v>
      </c>
      <c r="K5015" s="12"/>
      <c r="L5015" s="12"/>
      <c r="M5015" s="12"/>
      <c r="N5015" s="12"/>
      <c r="O5015" s="12"/>
      <c r="P5015" s="12"/>
      <c r="Q5015" s="12"/>
      <c r="R5015" s="12"/>
      <c r="S5015" s="11">
        <v>45</v>
      </c>
      <c r="T5015" s="10">
        <v>45</v>
      </c>
    </row>
    <row r="5016" spans="1:20" ht="15.75" thickBot="1" x14ac:dyDescent="0.3">
      <c r="A5016" s="4" t="s">
        <v>866</v>
      </c>
      <c r="B5016" s="4" t="s">
        <v>785</v>
      </c>
      <c r="C5016" s="4" t="s">
        <v>786</v>
      </c>
      <c r="D5016" s="4" t="s">
        <v>867</v>
      </c>
      <c r="E5016" s="4" t="s">
        <v>868</v>
      </c>
      <c r="F5016" s="4" t="s">
        <v>130</v>
      </c>
      <c r="G5016" s="4" t="s">
        <v>131</v>
      </c>
      <c r="H5016" s="9">
        <v>33.5</v>
      </c>
      <c r="I5016" s="9">
        <v>45.44</v>
      </c>
      <c r="J5016" s="9">
        <v>34.58</v>
      </c>
      <c r="K5016" s="9">
        <v>33.409999999999997</v>
      </c>
      <c r="L5016" s="9">
        <v>29.99</v>
      </c>
      <c r="M5016" s="9">
        <v>34.69</v>
      </c>
      <c r="N5016" s="9">
        <v>41.39</v>
      </c>
      <c r="O5016" s="9">
        <v>82.31</v>
      </c>
      <c r="P5016" s="9">
        <v>19.760000000000002</v>
      </c>
      <c r="Q5016" s="9">
        <v>22.15</v>
      </c>
      <c r="R5016" s="9">
        <v>60.27</v>
      </c>
      <c r="S5016" s="8"/>
      <c r="T5016" s="10">
        <v>437.49</v>
      </c>
    </row>
    <row r="5017" spans="1:20" ht="15.75" thickBot="1" x14ac:dyDescent="0.3">
      <c r="A5017" s="4" t="s">
        <v>866</v>
      </c>
      <c r="B5017" s="4" t="s">
        <v>785</v>
      </c>
      <c r="C5017" s="4" t="s">
        <v>786</v>
      </c>
      <c r="D5017" s="4" t="s">
        <v>867</v>
      </c>
      <c r="E5017" s="4" t="s">
        <v>868</v>
      </c>
      <c r="F5017" s="4" t="s">
        <v>136</v>
      </c>
      <c r="G5017" s="4" t="s">
        <v>137</v>
      </c>
      <c r="H5017" s="11">
        <v>13.6</v>
      </c>
      <c r="I5017" s="11">
        <v>18.25</v>
      </c>
      <c r="J5017" s="12"/>
      <c r="K5017" s="11">
        <v>6</v>
      </c>
      <c r="L5017" s="12"/>
      <c r="M5017" s="11">
        <v>14.7</v>
      </c>
      <c r="N5017" s="12"/>
      <c r="O5017" s="12"/>
      <c r="P5017" s="11">
        <v>48</v>
      </c>
      <c r="Q5017" s="12"/>
      <c r="R5017" s="11">
        <v>18</v>
      </c>
      <c r="S5017" s="12"/>
      <c r="T5017" s="10">
        <v>118.55</v>
      </c>
    </row>
    <row r="5018" spans="1:20" ht="15.75" thickBot="1" x14ac:dyDescent="0.3">
      <c r="A5018" s="4" t="s">
        <v>866</v>
      </c>
      <c r="B5018" s="4" t="s">
        <v>785</v>
      </c>
      <c r="C5018" s="4" t="s">
        <v>786</v>
      </c>
      <c r="D5018" s="4" t="s">
        <v>867</v>
      </c>
      <c r="E5018" s="4" t="s">
        <v>868</v>
      </c>
      <c r="F5018" s="4" t="s">
        <v>102</v>
      </c>
      <c r="G5018" s="4" t="s">
        <v>103</v>
      </c>
      <c r="H5018" s="8"/>
      <c r="I5018" s="9">
        <v>15000</v>
      </c>
      <c r="J5018" s="9">
        <v>102327.69</v>
      </c>
      <c r="K5018" s="9">
        <v>75556</v>
      </c>
      <c r="L5018" s="9">
        <v>50000</v>
      </c>
      <c r="M5018" s="9">
        <v>135691.25</v>
      </c>
      <c r="N5018" s="9">
        <v>-13237</v>
      </c>
      <c r="O5018" s="8"/>
      <c r="P5018" s="8"/>
      <c r="Q5018" s="9">
        <v>15345</v>
      </c>
      <c r="R5018" s="9">
        <v>14075</v>
      </c>
      <c r="S5018" s="9">
        <v>98324.12</v>
      </c>
      <c r="T5018" s="10">
        <v>493082.06</v>
      </c>
    </row>
    <row r="5019" spans="1:20" ht="15.75" thickBot="1" x14ac:dyDescent="0.3">
      <c r="A5019" s="4" t="s">
        <v>866</v>
      </c>
      <c r="B5019" s="4" t="s">
        <v>785</v>
      </c>
      <c r="C5019" s="4" t="s">
        <v>786</v>
      </c>
      <c r="D5019" s="4" t="s">
        <v>867</v>
      </c>
      <c r="E5019" s="4" t="s">
        <v>868</v>
      </c>
      <c r="F5019" s="4" t="s">
        <v>357</v>
      </c>
      <c r="G5019" s="4" t="s">
        <v>358</v>
      </c>
      <c r="H5019" s="12"/>
      <c r="I5019" s="12"/>
      <c r="J5019" s="12"/>
      <c r="K5019" s="12"/>
      <c r="L5019" s="12"/>
      <c r="M5019" s="11">
        <v>2500</v>
      </c>
      <c r="N5019" s="12"/>
      <c r="O5019" s="12"/>
      <c r="P5019" s="12"/>
      <c r="Q5019" s="12"/>
      <c r="R5019" s="12"/>
      <c r="S5019" s="12"/>
      <c r="T5019" s="10">
        <v>2500</v>
      </c>
    </row>
    <row r="5020" spans="1:20" ht="15.75" thickBot="1" x14ac:dyDescent="0.3">
      <c r="A5020" s="4" t="s">
        <v>866</v>
      </c>
      <c r="B5020" s="4" t="s">
        <v>785</v>
      </c>
      <c r="C5020" s="4" t="s">
        <v>786</v>
      </c>
      <c r="D5020" s="4" t="s">
        <v>867</v>
      </c>
      <c r="E5020" s="4" t="s">
        <v>868</v>
      </c>
      <c r="F5020" s="4" t="s">
        <v>144</v>
      </c>
      <c r="G5020" s="4" t="s">
        <v>145</v>
      </c>
      <c r="H5020" s="9">
        <v>190.33</v>
      </c>
      <c r="I5020" s="9">
        <v>212.44</v>
      </c>
      <c r="J5020" s="9">
        <v>88.5</v>
      </c>
      <c r="K5020" s="9">
        <v>184.05</v>
      </c>
      <c r="L5020" s="9">
        <v>275.05</v>
      </c>
      <c r="M5020" s="9">
        <v>321</v>
      </c>
      <c r="N5020" s="9">
        <v>13.15</v>
      </c>
      <c r="O5020" s="9">
        <v>39.6</v>
      </c>
      <c r="P5020" s="9">
        <v>210.24</v>
      </c>
      <c r="Q5020" s="9">
        <v>446.16</v>
      </c>
      <c r="R5020" s="9">
        <v>185.19</v>
      </c>
      <c r="S5020" s="9">
        <v>286.83999999999997</v>
      </c>
      <c r="T5020" s="10">
        <v>2452.5500000000002</v>
      </c>
    </row>
    <row r="5021" spans="1:20" ht="15.75" thickBot="1" x14ac:dyDescent="0.3">
      <c r="A5021" s="4" t="s">
        <v>866</v>
      </c>
      <c r="B5021" s="4" t="s">
        <v>785</v>
      </c>
      <c r="C5021" s="4" t="s">
        <v>786</v>
      </c>
      <c r="D5021" s="4" t="s">
        <v>867</v>
      </c>
      <c r="E5021" s="4" t="s">
        <v>868</v>
      </c>
      <c r="F5021" s="4" t="s">
        <v>146</v>
      </c>
      <c r="G5021" s="4" t="s">
        <v>147</v>
      </c>
      <c r="H5021" s="12"/>
      <c r="I5021" s="11">
        <v>824.66</v>
      </c>
      <c r="J5021" s="11">
        <v>558.6</v>
      </c>
      <c r="K5021" s="11">
        <v>229</v>
      </c>
      <c r="L5021" s="12"/>
      <c r="M5021" s="11">
        <v>496.9</v>
      </c>
      <c r="N5021" s="12"/>
      <c r="O5021" s="12"/>
      <c r="P5021" s="11">
        <v>363.4</v>
      </c>
      <c r="Q5021" s="11">
        <v>749</v>
      </c>
      <c r="R5021" s="11">
        <v>161.53</v>
      </c>
      <c r="S5021" s="11">
        <v>-161.53</v>
      </c>
      <c r="T5021" s="10">
        <v>3221.56</v>
      </c>
    </row>
    <row r="5022" spans="1:20" ht="15.75" thickBot="1" x14ac:dyDescent="0.3">
      <c r="A5022" s="4" t="s">
        <v>866</v>
      </c>
      <c r="B5022" s="4" t="s">
        <v>785</v>
      </c>
      <c r="C5022" s="4" t="s">
        <v>786</v>
      </c>
      <c r="D5022" s="4" t="s">
        <v>867</v>
      </c>
      <c r="E5022" s="4" t="s">
        <v>868</v>
      </c>
      <c r="F5022" s="4" t="s">
        <v>148</v>
      </c>
      <c r="G5022" s="4" t="s">
        <v>149</v>
      </c>
      <c r="H5022" s="8"/>
      <c r="I5022" s="9">
        <v>1066.69</v>
      </c>
      <c r="J5022" s="8"/>
      <c r="K5022" s="8"/>
      <c r="L5022" s="8"/>
      <c r="M5022" s="9">
        <v>19.260000000000002</v>
      </c>
      <c r="N5022" s="8"/>
      <c r="O5022" s="8"/>
      <c r="P5022" s="9">
        <v>162.72</v>
      </c>
      <c r="Q5022" s="8"/>
      <c r="R5022" s="9">
        <v>354.95</v>
      </c>
      <c r="S5022" s="9">
        <v>572.39</v>
      </c>
      <c r="T5022" s="10">
        <v>2176.0100000000002</v>
      </c>
    </row>
    <row r="5023" spans="1:20" ht="15.75" thickBot="1" x14ac:dyDescent="0.3">
      <c r="A5023" s="4" t="s">
        <v>866</v>
      </c>
      <c r="B5023" s="4" t="s">
        <v>785</v>
      </c>
      <c r="C5023" s="4" t="s">
        <v>786</v>
      </c>
      <c r="D5023" s="4" t="s">
        <v>867</v>
      </c>
      <c r="E5023" s="4" t="s">
        <v>868</v>
      </c>
      <c r="F5023" s="4" t="s">
        <v>150</v>
      </c>
      <c r="G5023" s="4" t="s">
        <v>151</v>
      </c>
      <c r="H5023" s="12"/>
      <c r="I5023" s="11">
        <v>168.3</v>
      </c>
      <c r="J5023" s="11">
        <v>613.94000000000005</v>
      </c>
      <c r="K5023" s="11">
        <v>9.9</v>
      </c>
      <c r="L5023" s="11">
        <v>54</v>
      </c>
      <c r="M5023" s="11">
        <v>28.2</v>
      </c>
      <c r="N5023" s="11">
        <v>300</v>
      </c>
      <c r="O5023" s="12"/>
      <c r="P5023" s="11">
        <v>524.65</v>
      </c>
      <c r="Q5023" s="12"/>
      <c r="R5023" s="11">
        <v>856.95</v>
      </c>
      <c r="S5023" s="11">
        <v>569.07000000000005</v>
      </c>
      <c r="T5023" s="10">
        <v>3125.01</v>
      </c>
    </row>
    <row r="5024" spans="1:20" ht="15.75" thickBot="1" x14ac:dyDescent="0.3">
      <c r="A5024" s="4" t="s">
        <v>866</v>
      </c>
      <c r="B5024" s="4" t="s">
        <v>785</v>
      </c>
      <c r="C5024" s="4" t="s">
        <v>786</v>
      </c>
      <c r="D5024" s="4" t="s">
        <v>867</v>
      </c>
      <c r="E5024" s="4" t="s">
        <v>868</v>
      </c>
      <c r="F5024" s="4" t="s">
        <v>152</v>
      </c>
      <c r="G5024" s="4" t="s">
        <v>153</v>
      </c>
      <c r="H5024" s="9">
        <v>109.4</v>
      </c>
      <c r="I5024" s="8"/>
      <c r="J5024" s="9">
        <v>189</v>
      </c>
      <c r="K5024" s="8"/>
      <c r="L5024" s="8"/>
      <c r="M5024" s="8"/>
      <c r="N5024" s="8"/>
      <c r="O5024" s="8"/>
      <c r="P5024" s="9">
        <v>242</v>
      </c>
      <c r="Q5024" s="9">
        <v>20.100000000000001</v>
      </c>
      <c r="R5024" s="8"/>
      <c r="S5024" s="9">
        <v>214.11</v>
      </c>
      <c r="T5024" s="10">
        <v>774.61</v>
      </c>
    </row>
    <row r="5025" spans="1:20" ht="15.75" thickBot="1" x14ac:dyDescent="0.3">
      <c r="A5025" s="4" t="s">
        <v>866</v>
      </c>
      <c r="B5025" s="4" t="s">
        <v>785</v>
      </c>
      <c r="C5025" s="4" t="s">
        <v>786</v>
      </c>
      <c r="D5025" s="4" t="s">
        <v>867</v>
      </c>
      <c r="E5025" s="4" t="s">
        <v>868</v>
      </c>
      <c r="F5025" s="4" t="s">
        <v>359</v>
      </c>
      <c r="G5025" s="4" t="s">
        <v>360</v>
      </c>
      <c r="H5025" s="12"/>
      <c r="I5025" s="12"/>
      <c r="J5025" s="12"/>
      <c r="K5025" s="12"/>
      <c r="L5025" s="11">
        <v>17.649999999999999</v>
      </c>
      <c r="M5025" s="12"/>
      <c r="N5025" s="12"/>
      <c r="O5025" s="12"/>
      <c r="P5025" s="12"/>
      <c r="Q5025" s="12"/>
      <c r="R5025" s="12"/>
      <c r="S5025" s="12"/>
      <c r="T5025" s="10">
        <v>17.649999999999999</v>
      </c>
    </row>
    <row r="5026" spans="1:20" ht="15.75" thickBot="1" x14ac:dyDescent="0.3">
      <c r="A5026" s="4" t="s">
        <v>866</v>
      </c>
      <c r="B5026" s="4" t="s">
        <v>847</v>
      </c>
      <c r="C5026" s="4" t="s">
        <v>848</v>
      </c>
      <c r="D5026" s="4" t="s">
        <v>867</v>
      </c>
      <c r="E5026" s="4" t="s">
        <v>868</v>
      </c>
      <c r="F5026" s="4" t="s">
        <v>110</v>
      </c>
      <c r="G5026" s="4" t="s">
        <v>111</v>
      </c>
      <c r="H5026" s="9">
        <v>8185.78</v>
      </c>
      <c r="I5026" s="9">
        <v>7795.98</v>
      </c>
      <c r="J5026" s="9">
        <v>7983.08</v>
      </c>
      <c r="K5026" s="9">
        <v>8309.73</v>
      </c>
      <c r="L5026" s="9">
        <v>7985.03</v>
      </c>
      <c r="M5026" s="9">
        <v>8349.49</v>
      </c>
      <c r="N5026" s="9">
        <v>6742.54</v>
      </c>
      <c r="O5026" s="9">
        <v>1192.78</v>
      </c>
      <c r="P5026" s="9">
        <v>2020.84</v>
      </c>
      <c r="Q5026" s="9">
        <v>6613.64</v>
      </c>
      <c r="R5026" s="9">
        <v>6981.07</v>
      </c>
      <c r="S5026" s="9">
        <v>6613.64</v>
      </c>
      <c r="T5026" s="10">
        <v>78773.600000000006</v>
      </c>
    </row>
    <row r="5027" spans="1:20" ht="15.75" thickBot="1" x14ac:dyDescent="0.3">
      <c r="A5027" s="4" t="s">
        <v>866</v>
      </c>
      <c r="B5027" s="4" t="s">
        <v>847</v>
      </c>
      <c r="C5027" s="4" t="s">
        <v>848</v>
      </c>
      <c r="D5027" s="4" t="s">
        <v>867</v>
      </c>
      <c r="E5027" s="4" t="s">
        <v>868</v>
      </c>
      <c r="F5027" s="4" t="s">
        <v>112</v>
      </c>
      <c r="G5027" s="4" t="s">
        <v>113</v>
      </c>
      <c r="H5027" s="11">
        <v>107.08</v>
      </c>
      <c r="I5027" s="12"/>
      <c r="J5027" s="11">
        <v>-12.57</v>
      </c>
      <c r="K5027" s="12"/>
      <c r="L5027" s="12"/>
      <c r="M5027" s="12"/>
      <c r="N5027" s="12"/>
      <c r="O5027" s="12"/>
      <c r="P5027" s="12"/>
      <c r="Q5027" s="12"/>
      <c r="R5027" s="12"/>
      <c r="S5027" s="12"/>
      <c r="T5027" s="10">
        <v>94.51</v>
      </c>
    </row>
    <row r="5028" spans="1:20" ht="15.75" thickBot="1" x14ac:dyDescent="0.3">
      <c r="A5028" s="4" t="s">
        <v>866</v>
      </c>
      <c r="B5028" s="4" t="s">
        <v>847</v>
      </c>
      <c r="C5028" s="4" t="s">
        <v>848</v>
      </c>
      <c r="D5028" s="4" t="s">
        <v>867</v>
      </c>
      <c r="E5028" s="4" t="s">
        <v>868</v>
      </c>
      <c r="F5028" s="4" t="s">
        <v>88</v>
      </c>
      <c r="G5028" s="4" t="s">
        <v>89</v>
      </c>
      <c r="H5028" s="9">
        <v>1155.1400000000001</v>
      </c>
      <c r="I5028" s="9">
        <v>1155.1500000000001</v>
      </c>
      <c r="J5028" s="9">
        <v>1178.25</v>
      </c>
      <c r="K5028" s="9">
        <v>1178.24</v>
      </c>
      <c r="L5028" s="9">
        <v>1178.24</v>
      </c>
      <c r="M5028" s="9">
        <v>1178.24</v>
      </c>
      <c r="N5028" s="9">
        <v>1178.23</v>
      </c>
      <c r="O5028" s="9">
        <v>267.79000000000002</v>
      </c>
      <c r="P5028" s="9">
        <v>272.20999999999998</v>
      </c>
      <c r="Q5028" s="9">
        <v>1088.81</v>
      </c>
      <c r="R5028" s="9">
        <v>1088.81</v>
      </c>
      <c r="S5028" s="9">
        <v>1088.81</v>
      </c>
      <c r="T5028" s="10">
        <v>12007.92</v>
      </c>
    </row>
    <row r="5029" spans="1:20" ht="15.75" thickBot="1" x14ac:dyDescent="0.3">
      <c r="A5029" s="4" t="s">
        <v>866</v>
      </c>
      <c r="B5029" s="4" t="s">
        <v>847</v>
      </c>
      <c r="C5029" s="4" t="s">
        <v>848</v>
      </c>
      <c r="D5029" s="4" t="s">
        <v>867</v>
      </c>
      <c r="E5029" s="4" t="s">
        <v>868</v>
      </c>
      <c r="F5029" s="4" t="s">
        <v>90</v>
      </c>
      <c r="G5029" s="4" t="s">
        <v>91</v>
      </c>
      <c r="H5029" s="11">
        <v>4487.6000000000004</v>
      </c>
      <c r="I5029" s="11">
        <v>4487.6000000000004</v>
      </c>
      <c r="J5029" s="11">
        <v>4577.33</v>
      </c>
      <c r="K5029" s="11">
        <v>4577.34</v>
      </c>
      <c r="L5029" s="11">
        <v>4577.34</v>
      </c>
      <c r="M5029" s="11">
        <v>4577.34</v>
      </c>
      <c r="N5029" s="11">
        <v>4577.3500000000004</v>
      </c>
      <c r="O5029" s="11">
        <v>1040.3</v>
      </c>
      <c r="P5029" s="11">
        <v>1057.5</v>
      </c>
      <c r="Q5029" s="11">
        <v>4229.99</v>
      </c>
      <c r="R5029" s="11">
        <v>4230</v>
      </c>
      <c r="S5029" s="11">
        <v>4230</v>
      </c>
      <c r="T5029" s="10">
        <v>46649.69</v>
      </c>
    </row>
    <row r="5030" spans="1:20" ht="15.75" thickBot="1" x14ac:dyDescent="0.3">
      <c r="A5030" s="4" t="s">
        <v>866</v>
      </c>
      <c r="B5030" s="4" t="s">
        <v>847</v>
      </c>
      <c r="C5030" s="4" t="s">
        <v>848</v>
      </c>
      <c r="D5030" s="4" t="s">
        <v>867</v>
      </c>
      <c r="E5030" s="4" t="s">
        <v>868</v>
      </c>
      <c r="F5030" s="4" t="s">
        <v>312</v>
      </c>
      <c r="G5030" s="4" t="s">
        <v>313</v>
      </c>
      <c r="H5030" s="8"/>
      <c r="I5030" s="8"/>
      <c r="J5030" s="8"/>
      <c r="K5030" s="8"/>
      <c r="L5030" s="9">
        <v>402.68</v>
      </c>
      <c r="M5030" s="9">
        <v>977.93</v>
      </c>
      <c r="N5030" s="9">
        <v>306.8</v>
      </c>
      <c r="O5030" s="8"/>
      <c r="P5030" s="8"/>
      <c r="Q5030" s="8"/>
      <c r="R5030" s="9">
        <v>306.8</v>
      </c>
      <c r="S5030" s="9">
        <v>4180.1499999999996</v>
      </c>
      <c r="T5030" s="10">
        <v>6174.36</v>
      </c>
    </row>
    <row r="5031" spans="1:20" ht="15.75" thickBot="1" x14ac:dyDescent="0.3">
      <c r="A5031" s="4" t="s">
        <v>866</v>
      </c>
      <c r="B5031" s="4" t="s">
        <v>847</v>
      </c>
      <c r="C5031" s="4" t="s">
        <v>848</v>
      </c>
      <c r="D5031" s="4" t="s">
        <v>867</v>
      </c>
      <c r="E5031" s="4" t="s">
        <v>868</v>
      </c>
      <c r="F5031" s="4" t="s">
        <v>71</v>
      </c>
      <c r="G5031" s="4" t="s">
        <v>72</v>
      </c>
      <c r="H5031" s="11">
        <v>35.06</v>
      </c>
      <c r="I5031" s="12"/>
      <c r="J5031" s="11">
        <v>772.68</v>
      </c>
      <c r="K5031" s="11">
        <v>44.57</v>
      </c>
      <c r="L5031" s="12"/>
      <c r="M5031" s="11">
        <v>352.54</v>
      </c>
      <c r="N5031" s="12"/>
      <c r="O5031" s="11">
        <v>60.25</v>
      </c>
      <c r="P5031" s="12"/>
      <c r="Q5031" s="11">
        <v>30.22</v>
      </c>
      <c r="R5031" s="12"/>
      <c r="S5031" s="11">
        <v>30.5</v>
      </c>
      <c r="T5031" s="10">
        <v>1325.82</v>
      </c>
    </row>
    <row r="5032" spans="1:20" ht="15.75" thickBot="1" x14ac:dyDescent="0.3">
      <c r="A5032" s="4" t="s">
        <v>866</v>
      </c>
      <c r="B5032" s="4" t="s">
        <v>847</v>
      </c>
      <c r="C5032" s="4" t="s">
        <v>848</v>
      </c>
      <c r="D5032" s="4" t="s">
        <v>867</v>
      </c>
      <c r="E5032" s="4" t="s">
        <v>868</v>
      </c>
      <c r="F5032" s="4" t="s">
        <v>98</v>
      </c>
      <c r="G5032" s="4" t="s">
        <v>99</v>
      </c>
      <c r="H5032" s="8"/>
      <c r="I5032" s="8"/>
      <c r="J5032" s="9">
        <v>395.94</v>
      </c>
      <c r="K5032" s="8"/>
      <c r="L5032" s="8"/>
      <c r="M5032" s="8"/>
      <c r="N5032" s="8"/>
      <c r="O5032" s="9">
        <v>1028.52</v>
      </c>
      <c r="P5032" s="9">
        <v>24.76</v>
      </c>
      <c r="Q5032" s="8"/>
      <c r="R5032" s="8"/>
      <c r="S5032" s="8"/>
      <c r="T5032" s="10">
        <v>1449.22</v>
      </c>
    </row>
    <row r="5033" spans="1:20" ht="15.75" thickBot="1" x14ac:dyDescent="0.3">
      <c r="A5033" s="4" t="s">
        <v>866</v>
      </c>
      <c r="B5033" s="4" t="s">
        <v>847</v>
      </c>
      <c r="C5033" s="4" t="s">
        <v>848</v>
      </c>
      <c r="D5033" s="4" t="s">
        <v>867</v>
      </c>
      <c r="E5033" s="4" t="s">
        <v>868</v>
      </c>
      <c r="F5033" s="4" t="s">
        <v>136</v>
      </c>
      <c r="G5033" s="4" t="s">
        <v>137</v>
      </c>
      <c r="H5033" s="11">
        <v>8</v>
      </c>
      <c r="I5033" s="12"/>
      <c r="J5033" s="12"/>
      <c r="K5033" s="12"/>
      <c r="L5033" s="12"/>
      <c r="M5033" s="11">
        <v>4</v>
      </c>
      <c r="N5033" s="12"/>
      <c r="O5033" s="11">
        <v>4.0999999999999996</v>
      </c>
      <c r="P5033" s="12"/>
      <c r="Q5033" s="12"/>
      <c r="R5033" s="12"/>
      <c r="S5033" s="12"/>
      <c r="T5033" s="10">
        <v>16.100000000000001</v>
      </c>
    </row>
    <row r="5034" spans="1:20" ht="15.75" thickBot="1" x14ac:dyDescent="0.3">
      <c r="A5034" s="4" t="s">
        <v>866</v>
      </c>
      <c r="B5034" s="4" t="s">
        <v>847</v>
      </c>
      <c r="C5034" s="4" t="s">
        <v>848</v>
      </c>
      <c r="D5034" s="4" t="s">
        <v>867</v>
      </c>
      <c r="E5034" s="4" t="s">
        <v>868</v>
      </c>
      <c r="F5034" s="4" t="s">
        <v>998</v>
      </c>
      <c r="G5034" s="4" t="s">
        <v>999</v>
      </c>
      <c r="H5034" s="8"/>
      <c r="I5034" s="8"/>
      <c r="J5034" s="8"/>
      <c r="K5034" s="8"/>
      <c r="L5034" s="8"/>
      <c r="M5034" s="8"/>
      <c r="N5034" s="8"/>
      <c r="O5034" s="8"/>
      <c r="P5034" s="9">
        <v>12000</v>
      </c>
      <c r="Q5034" s="9">
        <v>-575</v>
      </c>
      <c r="R5034" s="9">
        <v>-6000</v>
      </c>
      <c r="S5034" s="8"/>
      <c r="T5034" s="10">
        <v>5425</v>
      </c>
    </row>
    <row r="5035" spans="1:20" ht="15.75" thickBot="1" x14ac:dyDescent="0.3">
      <c r="A5035" s="4" t="s">
        <v>866</v>
      </c>
      <c r="B5035" s="4" t="s">
        <v>847</v>
      </c>
      <c r="C5035" s="4" t="s">
        <v>848</v>
      </c>
      <c r="D5035" s="4" t="s">
        <v>867</v>
      </c>
      <c r="E5035" s="4" t="s">
        <v>868</v>
      </c>
      <c r="F5035" s="4" t="s">
        <v>144</v>
      </c>
      <c r="G5035" s="4" t="s">
        <v>145</v>
      </c>
      <c r="H5035" s="11">
        <v>300</v>
      </c>
      <c r="I5035" s="11">
        <v>43.75</v>
      </c>
      <c r="J5035" s="11">
        <v>322.67</v>
      </c>
      <c r="K5035" s="12"/>
      <c r="L5035" s="12"/>
      <c r="M5035" s="12"/>
      <c r="N5035" s="12"/>
      <c r="O5035" s="11">
        <v>1034.93</v>
      </c>
      <c r="P5035" s="11">
        <v>75.66</v>
      </c>
      <c r="Q5035" s="11">
        <v>194.46</v>
      </c>
      <c r="R5035" s="12"/>
      <c r="S5035" s="11">
        <v>6898.28</v>
      </c>
      <c r="T5035" s="10">
        <v>8869.75</v>
      </c>
    </row>
    <row r="5036" spans="1:20" ht="15.75" thickBot="1" x14ac:dyDescent="0.3">
      <c r="A5036" s="4" t="s">
        <v>866</v>
      </c>
      <c r="B5036" s="4" t="s">
        <v>847</v>
      </c>
      <c r="C5036" s="4" t="s">
        <v>848</v>
      </c>
      <c r="D5036" s="4" t="s">
        <v>867</v>
      </c>
      <c r="E5036" s="4" t="s">
        <v>868</v>
      </c>
      <c r="F5036" s="4" t="s">
        <v>148</v>
      </c>
      <c r="G5036" s="4" t="s">
        <v>149</v>
      </c>
      <c r="H5036" s="8"/>
      <c r="I5036" s="8"/>
      <c r="J5036" s="8"/>
      <c r="K5036" s="8"/>
      <c r="L5036" s="8"/>
      <c r="M5036" s="8"/>
      <c r="N5036" s="8"/>
      <c r="O5036" s="8"/>
      <c r="P5036" s="8"/>
      <c r="Q5036" s="9">
        <v>8458.11</v>
      </c>
      <c r="R5036" s="8"/>
      <c r="S5036" s="8"/>
      <c r="T5036" s="10">
        <v>8458.11</v>
      </c>
    </row>
    <row r="5037" spans="1:20" ht="15.75" thickBot="1" x14ac:dyDescent="0.3">
      <c r="A5037" s="4" t="s">
        <v>866</v>
      </c>
      <c r="B5037" s="4" t="s">
        <v>847</v>
      </c>
      <c r="C5037" s="4" t="s">
        <v>848</v>
      </c>
      <c r="D5037" s="4" t="s">
        <v>1000</v>
      </c>
      <c r="E5037" s="4" t="s">
        <v>1001</v>
      </c>
      <c r="F5037" s="4" t="s">
        <v>998</v>
      </c>
      <c r="G5037" s="4" t="s">
        <v>999</v>
      </c>
      <c r="H5037" s="11">
        <v>416.11</v>
      </c>
      <c r="I5037" s="11">
        <v>186.89</v>
      </c>
      <c r="J5037" s="11">
        <v>-192.05</v>
      </c>
      <c r="K5037" s="15">
        <v>0</v>
      </c>
      <c r="L5037" s="11">
        <v>347.5</v>
      </c>
      <c r="M5037" s="15">
        <v>0</v>
      </c>
      <c r="N5037" s="15">
        <v>0</v>
      </c>
      <c r="O5037" s="15">
        <v>0</v>
      </c>
      <c r="P5037" s="15">
        <v>0</v>
      </c>
      <c r="Q5037" s="15">
        <v>0</v>
      </c>
      <c r="R5037" s="11">
        <v>12175</v>
      </c>
      <c r="S5037" s="11">
        <v>11778.05</v>
      </c>
      <c r="T5037" s="10">
        <v>24711.5</v>
      </c>
    </row>
    <row r="5038" spans="1:20" ht="23.25" thickBot="1" x14ac:dyDescent="0.3">
      <c r="A5038" s="4" t="s">
        <v>866</v>
      </c>
      <c r="B5038" s="4" t="s">
        <v>847</v>
      </c>
      <c r="C5038" s="4" t="s">
        <v>848</v>
      </c>
      <c r="D5038" s="4" t="s">
        <v>869</v>
      </c>
      <c r="E5038" s="4" t="s">
        <v>870</v>
      </c>
      <c r="F5038" s="4" t="s">
        <v>144</v>
      </c>
      <c r="G5038" s="4" t="s">
        <v>145</v>
      </c>
      <c r="H5038" s="9">
        <v>-824.48</v>
      </c>
      <c r="I5038" s="8"/>
      <c r="J5038" s="8"/>
      <c r="K5038" s="8"/>
      <c r="L5038" s="8"/>
      <c r="M5038" s="8"/>
      <c r="N5038" s="8"/>
      <c r="O5038" s="9">
        <v>817.57</v>
      </c>
      <c r="P5038" s="8"/>
      <c r="Q5038" s="9">
        <v>69.87</v>
      </c>
      <c r="R5038" s="8"/>
      <c r="S5038" s="8"/>
      <c r="T5038" s="10">
        <v>62.96</v>
      </c>
    </row>
    <row r="5039" spans="1:20" ht="15.75" thickBot="1" x14ac:dyDescent="0.3">
      <c r="A5039" s="4" t="s">
        <v>866</v>
      </c>
      <c r="B5039" s="4" t="s">
        <v>847</v>
      </c>
      <c r="C5039" s="4" t="s">
        <v>848</v>
      </c>
      <c r="D5039" s="4" t="s">
        <v>1002</v>
      </c>
      <c r="E5039" s="4" t="s">
        <v>1003</v>
      </c>
      <c r="F5039" s="4" t="s">
        <v>102</v>
      </c>
      <c r="G5039" s="4" t="s">
        <v>103</v>
      </c>
      <c r="H5039" s="11">
        <v>48.91</v>
      </c>
      <c r="I5039" s="12"/>
      <c r="J5039" s="12"/>
      <c r="K5039" s="12"/>
      <c r="L5039" s="12"/>
      <c r="M5039" s="12"/>
      <c r="N5039" s="12"/>
      <c r="O5039" s="12"/>
      <c r="P5039" s="12"/>
      <c r="Q5039" s="12"/>
      <c r="R5039" s="12"/>
      <c r="S5039" s="12"/>
      <c r="T5039" s="10">
        <v>48.91</v>
      </c>
    </row>
    <row r="5040" spans="1:20" ht="15.75" thickBot="1" x14ac:dyDescent="0.3">
      <c r="A5040" s="4" t="s">
        <v>866</v>
      </c>
      <c r="B5040" s="4" t="s">
        <v>847</v>
      </c>
      <c r="C5040" s="4" t="s">
        <v>848</v>
      </c>
      <c r="D5040" s="4" t="s">
        <v>1002</v>
      </c>
      <c r="E5040" s="4" t="s">
        <v>1003</v>
      </c>
      <c r="F5040" s="4" t="s">
        <v>144</v>
      </c>
      <c r="G5040" s="4" t="s">
        <v>145</v>
      </c>
      <c r="H5040" s="9">
        <v>-13729.62</v>
      </c>
      <c r="I5040" s="8"/>
      <c r="J5040" s="8"/>
      <c r="K5040" s="8"/>
      <c r="L5040" s="8"/>
      <c r="M5040" s="8"/>
      <c r="N5040" s="8"/>
      <c r="O5040" s="8"/>
      <c r="P5040" s="8"/>
      <c r="Q5040" s="8"/>
      <c r="R5040" s="8"/>
      <c r="S5040" s="8"/>
      <c r="T5040" s="10">
        <v>-13729.62</v>
      </c>
    </row>
    <row r="5041" spans="1:20" ht="15.75" thickBot="1" x14ac:dyDescent="0.3">
      <c r="A5041" s="4" t="s">
        <v>866</v>
      </c>
      <c r="B5041" s="4" t="s">
        <v>847</v>
      </c>
      <c r="C5041" s="4" t="s">
        <v>848</v>
      </c>
      <c r="D5041" s="4" t="s">
        <v>1002</v>
      </c>
      <c r="E5041" s="4" t="s">
        <v>1003</v>
      </c>
      <c r="F5041" s="4" t="s">
        <v>217</v>
      </c>
      <c r="G5041" s="4" t="s">
        <v>218</v>
      </c>
      <c r="H5041" s="12"/>
      <c r="I5041" s="12"/>
      <c r="J5041" s="12"/>
      <c r="K5041" s="12"/>
      <c r="L5041" s="12"/>
      <c r="M5041" s="12"/>
      <c r="N5041" s="12"/>
      <c r="O5041" s="12"/>
      <c r="P5041" s="12"/>
      <c r="Q5041" s="11">
        <v>968</v>
      </c>
      <c r="R5041" s="12"/>
      <c r="S5041" s="12"/>
      <c r="T5041" s="10">
        <v>968</v>
      </c>
    </row>
    <row r="5042" spans="1:20" ht="15.75" thickBot="1" x14ac:dyDescent="0.3">
      <c r="A5042" s="4" t="s">
        <v>866</v>
      </c>
      <c r="B5042" s="4" t="s">
        <v>1004</v>
      </c>
      <c r="C5042" s="4" t="s">
        <v>1005</v>
      </c>
      <c r="D5042" s="4" t="s">
        <v>867</v>
      </c>
      <c r="E5042" s="4" t="s">
        <v>868</v>
      </c>
      <c r="F5042" s="4" t="s">
        <v>122</v>
      </c>
      <c r="G5042" s="4" t="s">
        <v>123</v>
      </c>
      <c r="H5042" s="8"/>
      <c r="I5042" s="8"/>
      <c r="J5042" s="8"/>
      <c r="K5042" s="8"/>
      <c r="L5042" s="8"/>
      <c r="M5042" s="8"/>
      <c r="N5042" s="8"/>
      <c r="O5042" s="8"/>
      <c r="P5042" s="8"/>
      <c r="Q5042" s="8"/>
      <c r="R5042" s="9">
        <v>36.99</v>
      </c>
      <c r="S5042" s="9">
        <v>36.99</v>
      </c>
      <c r="T5042" s="10">
        <v>73.98</v>
      </c>
    </row>
    <row r="5043" spans="1:20" ht="15.75" thickBot="1" x14ac:dyDescent="0.3">
      <c r="A5043" s="4" t="s">
        <v>866</v>
      </c>
      <c r="B5043" s="4" t="s">
        <v>1004</v>
      </c>
      <c r="C5043" s="4" t="s">
        <v>1005</v>
      </c>
      <c r="D5043" s="4" t="s">
        <v>867</v>
      </c>
      <c r="E5043" s="4" t="s">
        <v>868</v>
      </c>
      <c r="F5043" s="4" t="s">
        <v>312</v>
      </c>
      <c r="G5043" s="4" t="s">
        <v>313</v>
      </c>
      <c r="H5043" s="11">
        <v>1265.55</v>
      </c>
      <c r="I5043" s="11">
        <v>843.7</v>
      </c>
      <c r="J5043" s="11">
        <v>230.05</v>
      </c>
      <c r="K5043" s="11">
        <v>690.3</v>
      </c>
      <c r="L5043" s="12"/>
      <c r="M5043" s="12"/>
      <c r="N5043" s="12"/>
      <c r="O5043" s="11">
        <v>4095.61</v>
      </c>
      <c r="P5043" s="11">
        <v>4256.8500000000004</v>
      </c>
      <c r="Q5043" s="11">
        <v>7919.28</v>
      </c>
      <c r="R5043" s="11">
        <v>-1514.82</v>
      </c>
      <c r="S5043" s="11">
        <v>2396.88</v>
      </c>
      <c r="T5043" s="10">
        <v>20183.400000000001</v>
      </c>
    </row>
    <row r="5044" spans="1:20" ht="15.75" thickBot="1" x14ac:dyDescent="0.3">
      <c r="A5044" s="4" t="s">
        <v>866</v>
      </c>
      <c r="B5044" s="4" t="s">
        <v>1004</v>
      </c>
      <c r="C5044" s="4" t="s">
        <v>1005</v>
      </c>
      <c r="D5044" s="4" t="s">
        <v>867</v>
      </c>
      <c r="E5044" s="4" t="s">
        <v>868</v>
      </c>
      <c r="F5044" s="4" t="s">
        <v>44</v>
      </c>
      <c r="G5044" s="4" t="s">
        <v>45</v>
      </c>
      <c r="H5044" s="8"/>
      <c r="I5044" s="8"/>
      <c r="J5044" s="8"/>
      <c r="K5044" s="8"/>
      <c r="L5044" s="8"/>
      <c r="M5044" s="8"/>
      <c r="N5044" s="8"/>
      <c r="O5044" s="8"/>
      <c r="P5044" s="8"/>
      <c r="Q5044" s="8"/>
      <c r="R5044" s="8"/>
      <c r="S5044" s="9">
        <v>858</v>
      </c>
      <c r="T5044" s="10">
        <v>858</v>
      </c>
    </row>
    <row r="5045" spans="1:20" ht="15.75" thickBot="1" x14ac:dyDescent="0.3">
      <c r="A5045" s="4" t="s">
        <v>866</v>
      </c>
      <c r="B5045" s="4" t="s">
        <v>1004</v>
      </c>
      <c r="C5045" s="4" t="s">
        <v>1005</v>
      </c>
      <c r="D5045" s="4" t="s">
        <v>867</v>
      </c>
      <c r="E5045" s="4" t="s">
        <v>868</v>
      </c>
      <c r="F5045" s="4" t="s">
        <v>98</v>
      </c>
      <c r="G5045" s="4" t="s">
        <v>99</v>
      </c>
      <c r="H5045" s="12"/>
      <c r="I5045" s="12"/>
      <c r="J5045" s="12"/>
      <c r="K5045" s="12"/>
      <c r="L5045" s="12"/>
      <c r="M5045" s="12"/>
      <c r="N5045" s="12"/>
      <c r="O5045" s="12"/>
      <c r="P5045" s="12"/>
      <c r="Q5045" s="12"/>
      <c r="R5045" s="12"/>
      <c r="S5045" s="11">
        <v>63.54</v>
      </c>
      <c r="T5045" s="10">
        <v>63.54</v>
      </c>
    </row>
    <row r="5046" spans="1:20" ht="15.75" thickBot="1" x14ac:dyDescent="0.3">
      <c r="A5046" s="4" t="s">
        <v>866</v>
      </c>
      <c r="B5046" s="4" t="s">
        <v>1004</v>
      </c>
      <c r="C5046" s="4" t="s">
        <v>1005</v>
      </c>
      <c r="D5046" s="4" t="s">
        <v>867</v>
      </c>
      <c r="E5046" s="4" t="s">
        <v>868</v>
      </c>
      <c r="F5046" s="4" t="s">
        <v>215</v>
      </c>
      <c r="G5046" s="4" t="s">
        <v>216</v>
      </c>
      <c r="H5046" s="8"/>
      <c r="I5046" s="8"/>
      <c r="J5046" s="8"/>
      <c r="K5046" s="8"/>
      <c r="L5046" s="8"/>
      <c r="M5046" s="8"/>
      <c r="N5046" s="8"/>
      <c r="O5046" s="8"/>
      <c r="P5046" s="8"/>
      <c r="Q5046" s="9">
        <v>73.98</v>
      </c>
      <c r="R5046" s="8"/>
      <c r="S5046" s="8"/>
      <c r="T5046" s="10">
        <v>73.98</v>
      </c>
    </row>
    <row r="5047" spans="1:20" ht="23.25" thickBot="1" x14ac:dyDescent="0.3">
      <c r="A5047" s="4" t="s">
        <v>866</v>
      </c>
      <c r="B5047" s="4" t="s">
        <v>1004</v>
      </c>
      <c r="C5047" s="4" t="s">
        <v>1005</v>
      </c>
      <c r="D5047" s="4" t="s">
        <v>869</v>
      </c>
      <c r="E5047" s="4" t="s">
        <v>870</v>
      </c>
      <c r="F5047" s="4" t="s">
        <v>71</v>
      </c>
      <c r="G5047" s="4" t="s">
        <v>72</v>
      </c>
      <c r="H5047" s="12"/>
      <c r="I5047" s="12"/>
      <c r="J5047" s="11">
        <v>1500</v>
      </c>
      <c r="K5047" s="11">
        <v>-1500</v>
      </c>
      <c r="L5047" s="12"/>
      <c r="M5047" s="12"/>
      <c r="N5047" s="12"/>
      <c r="O5047" s="12"/>
      <c r="P5047" s="12"/>
      <c r="Q5047" s="12"/>
      <c r="R5047" s="12"/>
      <c r="S5047" s="12"/>
      <c r="T5047" s="14">
        <v>0</v>
      </c>
    </row>
    <row r="5048" spans="1:20" ht="15.75" thickBot="1" x14ac:dyDescent="0.3">
      <c r="A5048" s="4" t="s">
        <v>866</v>
      </c>
      <c r="B5048" s="4" t="s">
        <v>1006</v>
      </c>
      <c r="C5048" s="4" t="s">
        <v>1007</v>
      </c>
      <c r="D5048" s="4" t="s">
        <v>867</v>
      </c>
      <c r="E5048" s="4" t="s">
        <v>868</v>
      </c>
      <c r="F5048" s="4" t="s">
        <v>118</v>
      </c>
      <c r="G5048" s="4" t="s">
        <v>119</v>
      </c>
      <c r="H5048" s="8"/>
      <c r="I5048" s="8"/>
      <c r="J5048" s="8"/>
      <c r="K5048" s="8"/>
      <c r="L5048" s="8"/>
      <c r="M5048" s="9">
        <v>1099</v>
      </c>
      <c r="N5048" s="8"/>
      <c r="O5048" s="8"/>
      <c r="P5048" s="8"/>
      <c r="Q5048" s="8"/>
      <c r="R5048" s="8"/>
      <c r="S5048" s="8"/>
      <c r="T5048" s="10">
        <v>1099</v>
      </c>
    </row>
    <row r="5049" spans="1:20" ht="15.75" thickBot="1" x14ac:dyDescent="0.3">
      <c r="A5049" s="4" t="s">
        <v>866</v>
      </c>
      <c r="B5049" s="4" t="s">
        <v>1006</v>
      </c>
      <c r="C5049" s="4" t="s">
        <v>1007</v>
      </c>
      <c r="D5049" s="4" t="s">
        <v>867</v>
      </c>
      <c r="E5049" s="4" t="s">
        <v>868</v>
      </c>
      <c r="F5049" s="4" t="s">
        <v>120</v>
      </c>
      <c r="G5049" s="4" t="s">
        <v>121</v>
      </c>
      <c r="H5049" s="11">
        <v>22.49</v>
      </c>
      <c r="I5049" s="12"/>
      <c r="J5049" s="12"/>
      <c r="K5049" s="12"/>
      <c r="L5049" s="12"/>
      <c r="M5049" s="12"/>
      <c r="N5049" s="12"/>
      <c r="O5049" s="12"/>
      <c r="P5049" s="12"/>
      <c r="Q5049" s="12"/>
      <c r="R5049" s="12"/>
      <c r="S5049" s="12"/>
      <c r="T5049" s="10">
        <v>22.49</v>
      </c>
    </row>
    <row r="5050" spans="1:20" ht="15.75" thickBot="1" x14ac:dyDescent="0.3">
      <c r="A5050" s="4" t="s">
        <v>866</v>
      </c>
      <c r="B5050" s="4" t="s">
        <v>1006</v>
      </c>
      <c r="C5050" s="4" t="s">
        <v>1007</v>
      </c>
      <c r="D5050" s="4" t="s">
        <v>867</v>
      </c>
      <c r="E5050" s="4" t="s">
        <v>868</v>
      </c>
      <c r="F5050" s="4" t="s">
        <v>122</v>
      </c>
      <c r="G5050" s="4" t="s">
        <v>123</v>
      </c>
      <c r="H5050" s="8"/>
      <c r="I5050" s="8"/>
      <c r="J5050" s="8"/>
      <c r="K5050" s="8"/>
      <c r="L5050" s="9">
        <v>5000</v>
      </c>
      <c r="M5050" s="9">
        <v>295</v>
      </c>
      <c r="N5050" s="8"/>
      <c r="O5050" s="8"/>
      <c r="P5050" s="8"/>
      <c r="Q5050" s="8"/>
      <c r="R5050" s="8"/>
      <c r="S5050" s="8"/>
      <c r="T5050" s="10">
        <v>5295</v>
      </c>
    </row>
    <row r="5051" spans="1:20" ht="15.75" thickBot="1" x14ac:dyDescent="0.3">
      <c r="A5051" s="4" t="s">
        <v>866</v>
      </c>
      <c r="B5051" s="4" t="s">
        <v>1006</v>
      </c>
      <c r="C5051" s="4" t="s">
        <v>1007</v>
      </c>
      <c r="D5051" s="4" t="s">
        <v>867</v>
      </c>
      <c r="E5051" s="4" t="s">
        <v>868</v>
      </c>
      <c r="F5051" s="4" t="s">
        <v>312</v>
      </c>
      <c r="G5051" s="4" t="s">
        <v>313</v>
      </c>
      <c r="H5051" s="12"/>
      <c r="I5051" s="12"/>
      <c r="J5051" s="12"/>
      <c r="K5051" s="12"/>
      <c r="L5051" s="12"/>
      <c r="M5051" s="12"/>
      <c r="N5051" s="12"/>
      <c r="O5051" s="12"/>
      <c r="P5051" s="12"/>
      <c r="Q5051" s="12"/>
      <c r="R5051" s="11">
        <v>460.2</v>
      </c>
      <c r="S5051" s="12"/>
      <c r="T5051" s="10">
        <v>460.2</v>
      </c>
    </row>
    <row r="5052" spans="1:20" ht="15.75" thickBot="1" x14ac:dyDescent="0.3">
      <c r="A5052" s="4" t="s">
        <v>866</v>
      </c>
      <c r="B5052" s="4" t="s">
        <v>1006</v>
      </c>
      <c r="C5052" s="4" t="s">
        <v>1007</v>
      </c>
      <c r="D5052" s="4" t="s">
        <v>867</v>
      </c>
      <c r="E5052" s="4" t="s">
        <v>868</v>
      </c>
      <c r="F5052" s="4" t="s">
        <v>44</v>
      </c>
      <c r="G5052" s="4" t="s">
        <v>45</v>
      </c>
      <c r="H5052" s="8"/>
      <c r="I5052" s="9">
        <v>505.7</v>
      </c>
      <c r="J5052" s="8"/>
      <c r="K5052" s="8"/>
      <c r="L5052" s="8"/>
      <c r="M5052" s="8"/>
      <c r="N5052" s="8"/>
      <c r="O5052" s="8"/>
      <c r="P5052" s="8"/>
      <c r="Q5052" s="8"/>
      <c r="R5052" s="8"/>
      <c r="S5052" s="8"/>
      <c r="T5052" s="10">
        <v>505.7</v>
      </c>
    </row>
    <row r="5053" spans="1:20" ht="15.75" thickBot="1" x14ac:dyDescent="0.3">
      <c r="A5053" s="4" t="s">
        <v>866</v>
      </c>
      <c r="B5053" s="4" t="s">
        <v>1006</v>
      </c>
      <c r="C5053" s="4" t="s">
        <v>1007</v>
      </c>
      <c r="D5053" s="4" t="s">
        <v>867</v>
      </c>
      <c r="E5053" s="4" t="s">
        <v>868</v>
      </c>
      <c r="F5053" s="4" t="s">
        <v>207</v>
      </c>
      <c r="G5053" s="4" t="s">
        <v>208</v>
      </c>
      <c r="H5053" s="12"/>
      <c r="I5053" s="12"/>
      <c r="J5053" s="12"/>
      <c r="K5053" s="12"/>
      <c r="L5053" s="12"/>
      <c r="M5053" s="12"/>
      <c r="N5053" s="12"/>
      <c r="O5053" s="12"/>
      <c r="P5053" s="12"/>
      <c r="Q5053" s="12"/>
      <c r="R5053" s="11">
        <v>3000</v>
      </c>
      <c r="S5053" s="12"/>
      <c r="T5053" s="10">
        <v>3000</v>
      </c>
    </row>
    <row r="5054" spans="1:20" ht="15.75" thickBot="1" x14ac:dyDescent="0.3">
      <c r="A5054" s="4" t="s">
        <v>866</v>
      </c>
      <c r="B5054" s="4" t="s">
        <v>1006</v>
      </c>
      <c r="C5054" s="4" t="s">
        <v>1007</v>
      </c>
      <c r="D5054" s="4" t="s">
        <v>867</v>
      </c>
      <c r="E5054" s="4" t="s">
        <v>868</v>
      </c>
      <c r="F5054" s="4" t="s">
        <v>71</v>
      </c>
      <c r="G5054" s="4" t="s">
        <v>72</v>
      </c>
      <c r="H5054" s="8"/>
      <c r="I5054" s="8"/>
      <c r="J5054" s="8"/>
      <c r="K5054" s="8"/>
      <c r="L5054" s="8"/>
      <c r="M5054" s="8"/>
      <c r="N5054" s="8"/>
      <c r="O5054" s="8"/>
      <c r="P5054" s="8"/>
      <c r="Q5054" s="8"/>
      <c r="R5054" s="8"/>
      <c r="S5054" s="9">
        <v>103.98</v>
      </c>
      <c r="T5054" s="10">
        <v>103.98</v>
      </c>
    </row>
    <row r="5055" spans="1:20" ht="15.75" thickBot="1" x14ac:dyDescent="0.3">
      <c r="A5055" s="4" t="s">
        <v>866</v>
      </c>
      <c r="B5055" s="4" t="s">
        <v>1006</v>
      </c>
      <c r="C5055" s="4" t="s">
        <v>1007</v>
      </c>
      <c r="D5055" s="4" t="s">
        <v>867</v>
      </c>
      <c r="E5055" s="4" t="s">
        <v>868</v>
      </c>
      <c r="F5055" s="4" t="s">
        <v>412</v>
      </c>
      <c r="G5055" s="4" t="s">
        <v>413</v>
      </c>
      <c r="H5055" s="11">
        <v>198</v>
      </c>
      <c r="I5055" s="15">
        <v>0</v>
      </c>
      <c r="J5055" s="15">
        <v>0</v>
      </c>
      <c r="K5055" s="12"/>
      <c r="L5055" s="12"/>
      <c r="M5055" s="12"/>
      <c r="N5055" s="12"/>
      <c r="O5055" s="12"/>
      <c r="P5055" s="12"/>
      <c r="Q5055" s="12"/>
      <c r="R5055" s="12"/>
      <c r="S5055" s="12"/>
      <c r="T5055" s="10">
        <v>198</v>
      </c>
    </row>
    <row r="5056" spans="1:20" ht="15.75" thickBot="1" x14ac:dyDescent="0.3">
      <c r="A5056" s="4" t="s">
        <v>866</v>
      </c>
      <c r="B5056" s="4" t="s">
        <v>1006</v>
      </c>
      <c r="C5056" s="4" t="s">
        <v>1007</v>
      </c>
      <c r="D5056" s="4" t="s">
        <v>867</v>
      </c>
      <c r="E5056" s="4" t="s">
        <v>868</v>
      </c>
      <c r="F5056" s="4" t="s">
        <v>199</v>
      </c>
      <c r="G5056" s="4" t="s">
        <v>200</v>
      </c>
      <c r="H5056" s="8"/>
      <c r="I5056" s="8"/>
      <c r="J5056" s="9">
        <v>138.97999999999999</v>
      </c>
      <c r="K5056" s="8"/>
      <c r="L5056" s="8"/>
      <c r="M5056" s="8"/>
      <c r="N5056" s="8"/>
      <c r="O5056" s="8"/>
      <c r="P5056" s="8"/>
      <c r="Q5056" s="8"/>
      <c r="R5056" s="8"/>
      <c r="S5056" s="8"/>
      <c r="T5056" s="10">
        <v>138.97999999999999</v>
      </c>
    </row>
    <row r="5057" spans="1:20" ht="15.75" thickBot="1" x14ac:dyDescent="0.3">
      <c r="A5057" s="4" t="s">
        <v>866</v>
      </c>
      <c r="B5057" s="4" t="s">
        <v>1006</v>
      </c>
      <c r="C5057" s="4" t="s">
        <v>1007</v>
      </c>
      <c r="D5057" s="4" t="s">
        <v>867</v>
      </c>
      <c r="E5057" s="4" t="s">
        <v>868</v>
      </c>
      <c r="F5057" s="4" t="s">
        <v>998</v>
      </c>
      <c r="G5057" s="4" t="s">
        <v>999</v>
      </c>
      <c r="H5057" s="11">
        <v>3192</v>
      </c>
      <c r="I5057" s="11">
        <v>-1232</v>
      </c>
      <c r="J5057" s="15">
        <v>0</v>
      </c>
      <c r="K5057" s="11">
        <v>391</v>
      </c>
      <c r="L5057" s="15">
        <v>0</v>
      </c>
      <c r="M5057" s="15">
        <v>0</v>
      </c>
      <c r="N5057" s="15">
        <v>0</v>
      </c>
      <c r="O5057" s="11">
        <v>4000</v>
      </c>
      <c r="P5057" s="15">
        <v>0</v>
      </c>
      <c r="Q5057" s="15">
        <v>0</v>
      </c>
      <c r="R5057" s="11">
        <v>2296</v>
      </c>
      <c r="S5057" s="11">
        <v>-1020</v>
      </c>
      <c r="T5057" s="10">
        <v>7627</v>
      </c>
    </row>
    <row r="5058" spans="1:20" ht="15.75" thickBot="1" x14ac:dyDescent="0.3">
      <c r="A5058" s="4" t="s">
        <v>866</v>
      </c>
      <c r="B5058" s="4" t="s">
        <v>1006</v>
      </c>
      <c r="C5058" s="4" t="s">
        <v>1007</v>
      </c>
      <c r="D5058" s="4" t="s">
        <v>867</v>
      </c>
      <c r="E5058" s="4" t="s">
        <v>868</v>
      </c>
      <c r="F5058" s="4" t="s">
        <v>102</v>
      </c>
      <c r="G5058" s="4" t="s">
        <v>103</v>
      </c>
      <c r="H5058" s="9">
        <v>679.3</v>
      </c>
      <c r="I5058" s="9">
        <v>1031.3800000000001</v>
      </c>
      <c r="J5058" s="9">
        <v>46580</v>
      </c>
      <c r="K5058" s="8"/>
      <c r="L5058" s="8"/>
      <c r="M5058" s="8"/>
      <c r="N5058" s="9">
        <v>2100</v>
      </c>
      <c r="O5058" s="9">
        <v>-2100</v>
      </c>
      <c r="P5058" s="9">
        <v>9157.2800000000007</v>
      </c>
      <c r="Q5058" s="8"/>
      <c r="R5058" s="9">
        <v>1206</v>
      </c>
      <c r="S5058" s="9">
        <v>-2000</v>
      </c>
      <c r="T5058" s="10">
        <v>56653.96</v>
      </c>
    </row>
    <row r="5059" spans="1:20" ht="15.75" thickBot="1" x14ac:dyDescent="0.3">
      <c r="A5059" s="4" t="s">
        <v>866</v>
      </c>
      <c r="B5059" s="4" t="s">
        <v>1006</v>
      </c>
      <c r="C5059" s="4" t="s">
        <v>1007</v>
      </c>
      <c r="D5059" s="4" t="s">
        <v>867</v>
      </c>
      <c r="E5059" s="4" t="s">
        <v>868</v>
      </c>
      <c r="F5059" s="4" t="s">
        <v>144</v>
      </c>
      <c r="G5059" s="4" t="s">
        <v>145</v>
      </c>
      <c r="H5059" s="12"/>
      <c r="I5059" s="11">
        <v>2550.91</v>
      </c>
      <c r="J5059" s="11">
        <v>169.01</v>
      </c>
      <c r="K5059" s="11">
        <v>439.5</v>
      </c>
      <c r="L5059" s="12"/>
      <c r="M5059" s="12"/>
      <c r="N5059" s="12"/>
      <c r="O5059" s="12"/>
      <c r="P5059" s="12"/>
      <c r="Q5059" s="12"/>
      <c r="R5059" s="11">
        <v>17.07</v>
      </c>
      <c r="S5059" s="11">
        <v>439.5</v>
      </c>
      <c r="T5059" s="10">
        <v>3615.99</v>
      </c>
    </row>
    <row r="5060" spans="1:20" ht="15.75" thickBot="1" x14ac:dyDescent="0.3">
      <c r="A5060" s="4" t="s">
        <v>866</v>
      </c>
      <c r="B5060" s="4" t="s">
        <v>1006</v>
      </c>
      <c r="C5060" s="4" t="s">
        <v>1007</v>
      </c>
      <c r="D5060" s="4" t="s">
        <v>867</v>
      </c>
      <c r="E5060" s="4" t="s">
        <v>868</v>
      </c>
      <c r="F5060" s="4" t="s">
        <v>146</v>
      </c>
      <c r="G5060" s="4" t="s">
        <v>147</v>
      </c>
      <c r="H5060" s="8"/>
      <c r="I5060" s="8"/>
      <c r="J5060" s="8"/>
      <c r="K5060" s="8"/>
      <c r="L5060" s="8"/>
      <c r="M5060" s="8"/>
      <c r="N5060" s="8"/>
      <c r="O5060" s="8"/>
      <c r="P5060" s="9">
        <v>196.59</v>
      </c>
      <c r="Q5060" s="8"/>
      <c r="R5060" s="9">
        <v>964.88</v>
      </c>
      <c r="S5060" s="8"/>
      <c r="T5060" s="10">
        <v>1161.47</v>
      </c>
    </row>
    <row r="5061" spans="1:20" ht="15.75" thickBot="1" x14ac:dyDescent="0.3">
      <c r="A5061" s="4" t="s">
        <v>866</v>
      </c>
      <c r="B5061" s="4" t="s">
        <v>1006</v>
      </c>
      <c r="C5061" s="4" t="s">
        <v>1007</v>
      </c>
      <c r="D5061" s="4" t="s">
        <v>867</v>
      </c>
      <c r="E5061" s="4" t="s">
        <v>868</v>
      </c>
      <c r="F5061" s="4" t="s">
        <v>180</v>
      </c>
      <c r="G5061" s="4" t="s">
        <v>181</v>
      </c>
      <c r="H5061" s="11">
        <v>4658.04</v>
      </c>
      <c r="I5061" s="11">
        <v>4658.04</v>
      </c>
      <c r="J5061" s="11">
        <v>4778.88</v>
      </c>
      <c r="K5061" s="11">
        <v>5030.3999999999996</v>
      </c>
      <c r="L5061" s="11">
        <v>5533.44</v>
      </c>
      <c r="M5061" s="11">
        <v>5030.3999999999996</v>
      </c>
      <c r="N5061" s="11">
        <v>4778.88</v>
      </c>
      <c r="O5061" s="11">
        <v>5030.3999999999996</v>
      </c>
      <c r="P5061" s="11">
        <v>4527.3599999999997</v>
      </c>
      <c r="Q5061" s="11">
        <v>5281.92</v>
      </c>
      <c r="R5061" s="11">
        <v>4275.84</v>
      </c>
      <c r="S5061" s="11">
        <v>5030.3999999999996</v>
      </c>
      <c r="T5061" s="10">
        <v>58614</v>
      </c>
    </row>
    <row r="5062" spans="1:20" ht="15.75" thickBot="1" x14ac:dyDescent="0.3">
      <c r="A5062" s="4" t="s">
        <v>866</v>
      </c>
      <c r="B5062" s="4" t="s">
        <v>1008</v>
      </c>
      <c r="C5062" s="4" t="s">
        <v>1009</v>
      </c>
      <c r="D5062" s="4" t="s">
        <v>867</v>
      </c>
      <c r="E5062" s="4" t="s">
        <v>868</v>
      </c>
      <c r="F5062" s="4" t="s">
        <v>110</v>
      </c>
      <c r="G5062" s="4" t="s">
        <v>111</v>
      </c>
      <c r="H5062" s="9">
        <v>10166.66</v>
      </c>
      <c r="I5062" s="9">
        <v>10166.66</v>
      </c>
      <c r="J5062" s="9">
        <v>7667.52</v>
      </c>
      <c r="K5062" s="9">
        <v>10063.620000000001</v>
      </c>
      <c r="L5062" s="9">
        <v>10103.56</v>
      </c>
      <c r="M5062" s="9">
        <v>10542.84</v>
      </c>
      <c r="N5062" s="9">
        <v>10015.700000000001</v>
      </c>
      <c r="O5062" s="9">
        <v>9105.18</v>
      </c>
      <c r="P5062" s="9">
        <v>7731.42</v>
      </c>
      <c r="Q5062" s="9">
        <v>10103.56</v>
      </c>
      <c r="R5062" s="9">
        <v>9105.18</v>
      </c>
      <c r="S5062" s="9">
        <v>7619.6</v>
      </c>
      <c r="T5062" s="10">
        <v>112391.5</v>
      </c>
    </row>
    <row r="5063" spans="1:20" ht="15.75" thickBot="1" x14ac:dyDescent="0.3">
      <c r="A5063" s="4" t="s">
        <v>866</v>
      </c>
      <c r="B5063" s="4" t="s">
        <v>1008</v>
      </c>
      <c r="C5063" s="4" t="s">
        <v>1009</v>
      </c>
      <c r="D5063" s="4" t="s">
        <v>867</v>
      </c>
      <c r="E5063" s="4" t="s">
        <v>868</v>
      </c>
      <c r="F5063" s="4" t="s">
        <v>112</v>
      </c>
      <c r="G5063" s="4" t="s">
        <v>113</v>
      </c>
      <c r="H5063" s="11">
        <v>63</v>
      </c>
      <c r="I5063" s="12"/>
      <c r="J5063" s="12"/>
      <c r="K5063" s="12"/>
      <c r="L5063" s="12"/>
      <c r="M5063" s="12"/>
      <c r="N5063" s="12"/>
      <c r="O5063" s="12"/>
      <c r="P5063" s="12"/>
      <c r="Q5063" s="12"/>
      <c r="R5063" s="12"/>
      <c r="S5063" s="12"/>
      <c r="T5063" s="10">
        <v>63</v>
      </c>
    </row>
    <row r="5064" spans="1:20" ht="15.75" thickBot="1" x14ac:dyDescent="0.3">
      <c r="A5064" s="4" t="s">
        <v>866</v>
      </c>
      <c r="B5064" s="4" t="s">
        <v>1008</v>
      </c>
      <c r="C5064" s="4" t="s">
        <v>1009</v>
      </c>
      <c r="D5064" s="4" t="s">
        <v>867</v>
      </c>
      <c r="E5064" s="4" t="s">
        <v>868</v>
      </c>
      <c r="F5064" s="4" t="s">
        <v>88</v>
      </c>
      <c r="G5064" s="4" t="s">
        <v>89</v>
      </c>
      <c r="H5064" s="9">
        <v>1369.46</v>
      </c>
      <c r="I5064" s="9">
        <v>1369.46</v>
      </c>
      <c r="J5064" s="9">
        <v>1420.12</v>
      </c>
      <c r="K5064" s="9">
        <v>1420.12</v>
      </c>
      <c r="L5064" s="9">
        <v>1420.12</v>
      </c>
      <c r="M5064" s="9">
        <v>1420.12</v>
      </c>
      <c r="N5064" s="9">
        <v>1420.12</v>
      </c>
      <c r="O5064" s="9">
        <v>1420.12</v>
      </c>
      <c r="P5064" s="9">
        <v>1420.11</v>
      </c>
      <c r="Q5064" s="9">
        <v>1420.12</v>
      </c>
      <c r="R5064" s="9">
        <v>1420.12</v>
      </c>
      <c r="S5064" s="9">
        <v>1420.12</v>
      </c>
      <c r="T5064" s="10">
        <v>16940.11</v>
      </c>
    </row>
    <row r="5065" spans="1:20" ht="15.75" thickBot="1" x14ac:dyDescent="0.3">
      <c r="A5065" s="4" t="s">
        <v>866</v>
      </c>
      <c r="B5065" s="4" t="s">
        <v>1008</v>
      </c>
      <c r="C5065" s="4" t="s">
        <v>1009</v>
      </c>
      <c r="D5065" s="4" t="s">
        <v>867</v>
      </c>
      <c r="E5065" s="4" t="s">
        <v>868</v>
      </c>
      <c r="F5065" s="4" t="s">
        <v>90</v>
      </c>
      <c r="G5065" s="4" t="s">
        <v>91</v>
      </c>
      <c r="H5065" s="11">
        <v>5320.22</v>
      </c>
      <c r="I5065" s="11">
        <v>5320.22</v>
      </c>
      <c r="J5065" s="11">
        <v>5517.08</v>
      </c>
      <c r="K5065" s="11">
        <v>5517.06</v>
      </c>
      <c r="L5065" s="11">
        <v>5517.06</v>
      </c>
      <c r="M5065" s="11">
        <v>5517.06</v>
      </c>
      <c r="N5065" s="11">
        <v>5517.06</v>
      </c>
      <c r="O5065" s="11">
        <v>5517.07</v>
      </c>
      <c r="P5065" s="11">
        <v>5517.07</v>
      </c>
      <c r="Q5065" s="11">
        <v>5517.06</v>
      </c>
      <c r="R5065" s="11">
        <v>5517.06</v>
      </c>
      <c r="S5065" s="11">
        <v>5517.07</v>
      </c>
      <c r="T5065" s="10">
        <v>65811.09</v>
      </c>
    </row>
    <row r="5066" spans="1:20" ht="15.75" thickBot="1" x14ac:dyDescent="0.3">
      <c r="A5066" s="4" t="s">
        <v>866</v>
      </c>
      <c r="B5066" s="4" t="s">
        <v>1008</v>
      </c>
      <c r="C5066" s="4" t="s">
        <v>1009</v>
      </c>
      <c r="D5066" s="4" t="s">
        <v>867</v>
      </c>
      <c r="E5066" s="4" t="s">
        <v>868</v>
      </c>
      <c r="F5066" s="4" t="s">
        <v>118</v>
      </c>
      <c r="G5066" s="4" t="s">
        <v>119</v>
      </c>
      <c r="H5066" s="8"/>
      <c r="I5066" s="8"/>
      <c r="J5066" s="8"/>
      <c r="K5066" s="8"/>
      <c r="L5066" s="9">
        <v>329</v>
      </c>
      <c r="M5066" s="9">
        <v>1200</v>
      </c>
      <c r="N5066" s="8"/>
      <c r="O5066" s="8"/>
      <c r="P5066" s="9">
        <v>2369.61</v>
      </c>
      <c r="Q5066" s="8"/>
      <c r="R5066" s="8"/>
      <c r="S5066" s="8"/>
      <c r="T5066" s="10">
        <v>3898.61</v>
      </c>
    </row>
    <row r="5067" spans="1:20" ht="15.75" thickBot="1" x14ac:dyDescent="0.3">
      <c r="A5067" s="4" t="s">
        <v>866</v>
      </c>
      <c r="B5067" s="4" t="s">
        <v>1008</v>
      </c>
      <c r="C5067" s="4" t="s">
        <v>1009</v>
      </c>
      <c r="D5067" s="4" t="s">
        <v>867</v>
      </c>
      <c r="E5067" s="4" t="s">
        <v>868</v>
      </c>
      <c r="F5067" s="4" t="s">
        <v>92</v>
      </c>
      <c r="G5067" s="4" t="s">
        <v>93</v>
      </c>
      <c r="H5067" s="12"/>
      <c r="I5067" s="12"/>
      <c r="J5067" s="12"/>
      <c r="K5067" s="11">
        <v>69.38</v>
      </c>
      <c r="L5067" s="12"/>
      <c r="M5067" s="12"/>
      <c r="N5067" s="12"/>
      <c r="O5067" s="12"/>
      <c r="P5067" s="12"/>
      <c r="Q5067" s="12"/>
      <c r="R5067" s="12"/>
      <c r="S5067" s="12"/>
      <c r="T5067" s="10">
        <v>69.38</v>
      </c>
    </row>
    <row r="5068" spans="1:20" ht="15.75" thickBot="1" x14ac:dyDescent="0.3">
      <c r="A5068" s="4" t="s">
        <v>866</v>
      </c>
      <c r="B5068" s="4" t="s">
        <v>1008</v>
      </c>
      <c r="C5068" s="4" t="s">
        <v>1009</v>
      </c>
      <c r="D5068" s="4" t="s">
        <v>867</v>
      </c>
      <c r="E5068" s="4" t="s">
        <v>868</v>
      </c>
      <c r="F5068" s="4" t="s">
        <v>122</v>
      </c>
      <c r="G5068" s="4" t="s">
        <v>123</v>
      </c>
      <c r="H5068" s="9">
        <v>750</v>
      </c>
      <c r="I5068" s="8"/>
      <c r="J5068" s="8"/>
      <c r="K5068" s="8"/>
      <c r="L5068" s="8"/>
      <c r="M5068" s="8"/>
      <c r="N5068" s="9">
        <v>275</v>
      </c>
      <c r="O5068" s="8"/>
      <c r="P5068" s="8"/>
      <c r="Q5068" s="8"/>
      <c r="R5068" s="8"/>
      <c r="S5068" s="8"/>
      <c r="T5068" s="10">
        <v>1025</v>
      </c>
    </row>
    <row r="5069" spans="1:20" ht="15.75" thickBot="1" x14ac:dyDescent="0.3">
      <c r="A5069" s="4" t="s">
        <v>866</v>
      </c>
      <c r="B5069" s="4" t="s">
        <v>1008</v>
      </c>
      <c r="C5069" s="4" t="s">
        <v>1009</v>
      </c>
      <c r="D5069" s="4" t="s">
        <v>867</v>
      </c>
      <c r="E5069" s="4" t="s">
        <v>868</v>
      </c>
      <c r="F5069" s="4" t="s">
        <v>71</v>
      </c>
      <c r="G5069" s="4" t="s">
        <v>72</v>
      </c>
      <c r="H5069" s="12"/>
      <c r="I5069" s="12"/>
      <c r="J5069" s="11">
        <v>36.17</v>
      </c>
      <c r="K5069" s="12"/>
      <c r="L5069" s="12"/>
      <c r="M5069" s="11">
        <v>646.78</v>
      </c>
      <c r="N5069" s="12"/>
      <c r="O5069" s="12"/>
      <c r="P5069" s="12"/>
      <c r="Q5069" s="12"/>
      <c r="R5069" s="12"/>
      <c r="S5069" s="12"/>
      <c r="T5069" s="10">
        <v>682.95</v>
      </c>
    </row>
    <row r="5070" spans="1:20" ht="15.75" thickBot="1" x14ac:dyDescent="0.3">
      <c r="A5070" s="4" t="s">
        <v>866</v>
      </c>
      <c r="B5070" s="4" t="s">
        <v>1008</v>
      </c>
      <c r="C5070" s="4" t="s">
        <v>1009</v>
      </c>
      <c r="D5070" s="4" t="s">
        <v>867</v>
      </c>
      <c r="E5070" s="4" t="s">
        <v>868</v>
      </c>
      <c r="F5070" s="4" t="s">
        <v>98</v>
      </c>
      <c r="G5070" s="4" t="s">
        <v>99</v>
      </c>
      <c r="H5070" s="9">
        <v>11.94</v>
      </c>
      <c r="I5070" s="9">
        <v>15.41</v>
      </c>
      <c r="J5070" s="9">
        <v>1.61</v>
      </c>
      <c r="K5070" s="9">
        <v>25.32</v>
      </c>
      <c r="L5070" s="9">
        <v>61.9</v>
      </c>
      <c r="M5070" s="9">
        <v>256.08</v>
      </c>
      <c r="N5070" s="9">
        <v>14.24</v>
      </c>
      <c r="O5070" s="9">
        <v>5.75</v>
      </c>
      <c r="P5070" s="9">
        <v>8.4</v>
      </c>
      <c r="Q5070" s="9">
        <v>5.34</v>
      </c>
      <c r="R5070" s="9">
        <v>1.38</v>
      </c>
      <c r="S5070" s="9">
        <v>15.47</v>
      </c>
      <c r="T5070" s="10">
        <v>422.84</v>
      </c>
    </row>
    <row r="5071" spans="1:20" ht="15.75" thickBot="1" x14ac:dyDescent="0.3">
      <c r="A5071" s="4" t="s">
        <v>866</v>
      </c>
      <c r="B5071" s="4" t="s">
        <v>1008</v>
      </c>
      <c r="C5071" s="4" t="s">
        <v>1009</v>
      </c>
      <c r="D5071" s="4" t="s">
        <v>867</v>
      </c>
      <c r="E5071" s="4" t="s">
        <v>868</v>
      </c>
      <c r="F5071" s="4" t="s">
        <v>412</v>
      </c>
      <c r="G5071" s="4" t="s">
        <v>413</v>
      </c>
      <c r="H5071" s="12"/>
      <c r="I5071" s="12"/>
      <c r="J5071" s="12"/>
      <c r="K5071" s="12"/>
      <c r="L5071" s="12"/>
      <c r="M5071" s="12"/>
      <c r="N5071" s="11">
        <v>250</v>
      </c>
      <c r="O5071" s="12"/>
      <c r="P5071" s="12"/>
      <c r="Q5071" s="12"/>
      <c r="R5071" s="12"/>
      <c r="S5071" s="12"/>
      <c r="T5071" s="10">
        <v>250</v>
      </c>
    </row>
    <row r="5072" spans="1:20" ht="15.75" thickBot="1" x14ac:dyDescent="0.3">
      <c r="A5072" s="4" t="s">
        <v>866</v>
      </c>
      <c r="B5072" s="4" t="s">
        <v>1008</v>
      </c>
      <c r="C5072" s="4" t="s">
        <v>1009</v>
      </c>
      <c r="D5072" s="4" t="s">
        <v>867</v>
      </c>
      <c r="E5072" s="4" t="s">
        <v>868</v>
      </c>
      <c r="F5072" s="4" t="s">
        <v>215</v>
      </c>
      <c r="G5072" s="4" t="s">
        <v>216</v>
      </c>
      <c r="H5072" s="8"/>
      <c r="I5072" s="8"/>
      <c r="J5072" s="8"/>
      <c r="K5072" s="8"/>
      <c r="L5072" s="8"/>
      <c r="M5072" s="9">
        <v>115</v>
      </c>
      <c r="N5072" s="9">
        <v>19.489999999999998</v>
      </c>
      <c r="O5072" s="9">
        <v>19.489999999999998</v>
      </c>
      <c r="P5072" s="9">
        <v>19.489999999999998</v>
      </c>
      <c r="Q5072" s="9">
        <v>29.48</v>
      </c>
      <c r="R5072" s="9">
        <v>29.48</v>
      </c>
      <c r="S5072" s="9">
        <v>29.48</v>
      </c>
      <c r="T5072" s="10">
        <v>261.91000000000003</v>
      </c>
    </row>
    <row r="5073" spans="1:20" ht="15.75" thickBot="1" x14ac:dyDescent="0.3">
      <c r="A5073" s="4" t="s">
        <v>866</v>
      </c>
      <c r="B5073" s="4" t="s">
        <v>1008</v>
      </c>
      <c r="C5073" s="4" t="s">
        <v>1009</v>
      </c>
      <c r="D5073" s="4" t="s">
        <v>867</v>
      </c>
      <c r="E5073" s="4" t="s">
        <v>868</v>
      </c>
      <c r="F5073" s="4" t="s">
        <v>130</v>
      </c>
      <c r="G5073" s="4" t="s">
        <v>131</v>
      </c>
      <c r="H5073" s="12"/>
      <c r="I5073" s="12"/>
      <c r="J5073" s="12"/>
      <c r="K5073" s="12"/>
      <c r="L5073" s="11">
        <v>0.67</v>
      </c>
      <c r="M5073" s="12"/>
      <c r="N5073" s="11">
        <v>4.28</v>
      </c>
      <c r="O5073" s="12"/>
      <c r="P5073" s="12"/>
      <c r="Q5073" s="12"/>
      <c r="R5073" s="12"/>
      <c r="S5073" s="12"/>
      <c r="T5073" s="10">
        <v>4.95</v>
      </c>
    </row>
    <row r="5074" spans="1:20" ht="15.75" thickBot="1" x14ac:dyDescent="0.3">
      <c r="A5074" s="4" t="s">
        <v>866</v>
      </c>
      <c r="B5074" s="4" t="s">
        <v>1008</v>
      </c>
      <c r="C5074" s="4" t="s">
        <v>1009</v>
      </c>
      <c r="D5074" s="4" t="s">
        <v>867</v>
      </c>
      <c r="E5074" s="4" t="s">
        <v>868</v>
      </c>
      <c r="F5074" s="4" t="s">
        <v>136</v>
      </c>
      <c r="G5074" s="4" t="s">
        <v>137</v>
      </c>
      <c r="H5074" s="8"/>
      <c r="I5074" s="9">
        <v>61.77</v>
      </c>
      <c r="J5074" s="9">
        <v>81</v>
      </c>
      <c r="K5074" s="8"/>
      <c r="L5074" s="9">
        <v>66</v>
      </c>
      <c r="M5074" s="8"/>
      <c r="N5074" s="8"/>
      <c r="O5074" s="9">
        <v>5</v>
      </c>
      <c r="P5074" s="9">
        <v>59</v>
      </c>
      <c r="Q5074" s="8"/>
      <c r="R5074" s="9">
        <v>72</v>
      </c>
      <c r="S5074" s="8"/>
      <c r="T5074" s="10">
        <v>344.77</v>
      </c>
    </row>
    <row r="5075" spans="1:20" ht="15.75" thickBot="1" x14ac:dyDescent="0.3">
      <c r="A5075" s="4" t="s">
        <v>866</v>
      </c>
      <c r="B5075" s="4" t="s">
        <v>1008</v>
      </c>
      <c r="C5075" s="4" t="s">
        <v>1009</v>
      </c>
      <c r="D5075" s="4" t="s">
        <v>867</v>
      </c>
      <c r="E5075" s="4" t="s">
        <v>868</v>
      </c>
      <c r="F5075" s="4" t="s">
        <v>102</v>
      </c>
      <c r="G5075" s="4" t="s">
        <v>103</v>
      </c>
      <c r="H5075" s="11">
        <v>717.4</v>
      </c>
      <c r="I5075" s="11">
        <v>44833</v>
      </c>
      <c r="J5075" s="11">
        <v>12417</v>
      </c>
      <c r="K5075" s="11">
        <v>-25262.34</v>
      </c>
      <c r="L5075" s="11">
        <v>2899.65</v>
      </c>
      <c r="M5075" s="11">
        <v>2899.65</v>
      </c>
      <c r="N5075" s="11">
        <v>27349.71</v>
      </c>
      <c r="O5075" s="11">
        <v>3141.36</v>
      </c>
      <c r="P5075" s="11">
        <v>2899.65</v>
      </c>
      <c r="Q5075" s="11">
        <v>2899.65</v>
      </c>
      <c r="R5075" s="11">
        <v>4849.6499999999996</v>
      </c>
      <c r="S5075" s="11">
        <v>45979.69</v>
      </c>
      <c r="T5075" s="10">
        <v>125624.07</v>
      </c>
    </row>
    <row r="5076" spans="1:20" ht="15.75" thickBot="1" x14ac:dyDescent="0.3">
      <c r="A5076" s="4" t="s">
        <v>866</v>
      </c>
      <c r="B5076" s="4" t="s">
        <v>1008</v>
      </c>
      <c r="C5076" s="4" t="s">
        <v>1009</v>
      </c>
      <c r="D5076" s="4" t="s">
        <v>867</v>
      </c>
      <c r="E5076" s="4" t="s">
        <v>868</v>
      </c>
      <c r="F5076" s="4" t="s">
        <v>314</v>
      </c>
      <c r="G5076" s="4" t="s">
        <v>315</v>
      </c>
      <c r="H5076" s="9">
        <v>429.14</v>
      </c>
      <c r="I5076" s="9">
        <v>429.14</v>
      </c>
      <c r="J5076" s="9">
        <v>429.14</v>
      </c>
      <c r="K5076" s="9">
        <v>429.14</v>
      </c>
      <c r="L5076" s="9">
        <v>429.14</v>
      </c>
      <c r="M5076" s="9">
        <v>429.14</v>
      </c>
      <c r="N5076" s="9">
        <v>429.14</v>
      </c>
      <c r="O5076" s="9">
        <v>429.14</v>
      </c>
      <c r="P5076" s="9">
        <v>429.14</v>
      </c>
      <c r="Q5076" s="9">
        <v>429.14</v>
      </c>
      <c r="R5076" s="9">
        <v>556.63</v>
      </c>
      <c r="S5076" s="9">
        <v>556.63</v>
      </c>
      <c r="T5076" s="10">
        <v>5404.66</v>
      </c>
    </row>
    <row r="5077" spans="1:20" ht="15.75" thickBot="1" x14ac:dyDescent="0.3">
      <c r="A5077" s="4" t="s">
        <v>866</v>
      </c>
      <c r="B5077" s="4" t="s">
        <v>1008</v>
      </c>
      <c r="C5077" s="4" t="s">
        <v>1009</v>
      </c>
      <c r="D5077" s="4" t="s">
        <v>867</v>
      </c>
      <c r="E5077" s="4" t="s">
        <v>868</v>
      </c>
      <c r="F5077" s="4" t="s">
        <v>342</v>
      </c>
      <c r="G5077" s="4" t="s">
        <v>343</v>
      </c>
      <c r="H5077" s="12"/>
      <c r="I5077" s="12"/>
      <c r="J5077" s="11">
        <v>59.45</v>
      </c>
      <c r="K5077" s="12"/>
      <c r="L5077" s="11">
        <v>89.9</v>
      </c>
      <c r="M5077" s="11">
        <v>511.5</v>
      </c>
      <c r="N5077" s="11">
        <v>49.95</v>
      </c>
      <c r="O5077" s="12"/>
      <c r="P5077" s="12"/>
      <c r="Q5077" s="12"/>
      <c r="R5077" s="12"/>
      <c r="S5077" s="11">
        <v>39.950000000000003</v>
      </c>
      <c r="T5077" s="10">
        <v>750.75</v>
      </c>
    </row>
    <row r="5078" spans="1:20" ht="15.75" thickBot="1" x14ac:dyDescent="0.3">
      <c r="A5078" s="4" t="s">
        <v>866</v>
      </c>
      <c r="B5078" s="4" t="s">
        <v>1008</v>
      </c>
      <c r="C5078" s="4" t="s">
        <v>1009</v>
      </c>
      <c r="D5078" s="4" t="s">
        <v>867</v>
      </c>
      <c r="E5078" s="4" t="s">
        <v>868</v>
      </c>
      <c r="F5078" s="4" t="s">
        <v>357</v>
      </c>
      <c r="G5078" s="4" t="s">
        <v>358</v>
      </c>
      <c r="H5078" s="8"/>
      <c r="I5078" s="8"/>
      <c r="J5078" s="8"/>
      <c r="K5078" s="8"/>
      <c r="L5078" s="9">
        <v>542</v>
      </c>
      <c r="M5078" s="8"/>
      <c r="N5078" s="8"/>
      <c r="O5078" s="8"/>
      <c r="P5078" s="8"/>
      <c r="Q5078" s="8"/>
      <c r="R5078" s="8"/>
      <c r="S5078" s="8"/>
      <c r="T5078" s="10">
        <v>542</v>
      </c>
    </row>
    <row r="5079" spans="1:20" ht="15.75" thickBot="1" x14ac:dyDescent="0.3">
      <c r="A5079" s="4" t="s">
        <v>866</v>
      </c>
      <c r="B5079" s="4" t="s">
        <v>1008</v>
      </c>
      <c r="C5079" s="4" t="s">
        <v>1009</v>
      </c>
      <c r="D5079" s="4" t="s">
        <v>867</v>
      </c>
      <c r="E5079" s="4" t="s">
        <v>868</v>
      </c>
      <c r="F5079" s="4" t="s">
        <v>144</v>
      </c>
      <c r="G5079" s="4" t="s">
        <v>145</v>
      </c>
      <c r="H5079" s="11">
        <v>109.92</v>
      </c>
      <c r="I5079" s="11">
        <v>4444.6499999999996</v>
      </c>
      <c r="J5079" s="11">
        <v>37</v>
      </c>
      <c r="K5079" s="11">
        <v>97.99</v>
      </c>
      <c r="L5079" s="11">
        <v>1062.3900000000001</v>
      </c>
      <c r="M5079" s="11">
        <v>5178.5</v>
      </c>
      <c r="N5079" s="11">
        <v>38.549999999999997</v>
      </c>
      <c r="O5079" s="12"/>
      <c r="P5079" s="11">
        <v>90.58</v>
      </c>
      <c r="Q5079" s="11">
        <v>-466.44</v>
      </c>
      <c r="R5079" s="11">
        <v>378.74</v>
      </c>
      <c r="S5079" s="11">
        <v>5</v>
      </c>
      <c r="T5079" s="10">
        <v>10976.88</v>
      </c>
    </row>
    <row r="5080" spans="1:20" ht="15.75" thickBot="1" x14ac:dyDescent="0.3">
      <c r="A5080" s="4" t="s">
        <v>866</v>
      </c>
      <c r="B5080" s="4" t="s">
        <v>1008</v>
      </c>
      <c r="C5080" s="4" t="s">
        <v>1009</v>
      </c>
      <c r="D5080" s="4" t="s">
        <v>867</v>
      </c>
      <c r="E5080" s="4" t="s">
        <v>868</v>
      </c>
      <c r="F5080" s="4" t="s">
        <v>217</v>
      </c>
      <c r="G5080" s="4" t="s">
        <v>218</v>
      </c>
      <c r="H5080" s="8"/>
      <c r="I5080" s="8"/>
      <c r="J5080" s="8"/>
      <c r="K5080" s="8"/>
      <c r="L5080" s="9">
        <v>488.4</v>
      </c>
      <c r="M5080" s="8"/>
      <c r="N5080" s="8"/>
      <c r="O5080" s="8"/>
      <c r="P5080" s="8"/>
      <c r="Q5080" s="8"/>
      <c r="R5080" s="8"/>
      <c r="S5080" s="8"/>
      <c r="T5080" s="10">
        <v>488.4</v>
      </c>
    </row>
    <row r="5081" spans="1:20" ht="15.75" thickBot="1" x14ac:dyDescent="0.3">
      <c r="A5081" s="4" t="s">
        <v>866</v>
      </c>
      <c r="B5081" s="4" t="s">
        <v>1008</v>
      </c>
      <c r="C5081" s="4" t="s">
        <v>1009</v>
      </c>
      <c r="D5081" s="4" t="s">
        <v>867</v>
      </c>
      <c r="E5081" s="4" t="s">
        <v>868</v>
      </c>
      <c r="F5081" s="4" t="s">
        <v>146</v>
      </c>
      <c r="G5081" s="4" t="s">
        <v>147</v>
      </c>
      <c r="H5081" s="12"/>
      <c r="I5081" s="11">
        <v>2653.5</v>
      </c>
      <c r="J5081" s="12"/>
      <c r="K5081" s="11">
        <v>1583.25</v>
      </c>
      <c r="L5081" s="12"/>
      <c r="M5081" s="11">
        <v>861.01</v>
      </c>
      <c r="N5081" s="12"/>
      <c r="O5081" s="12"/>
      <c r="P5081" s="11">
        <v>2938.42</v>
      </c>
      <c r="Q5081" s="12"/>
      <c r="R5081" s="11">
        <v>561.30999999999995</v>
      </c>
      <c r="S5081" s="12"/>
      <c r="T5081" s="10">
        <v>8597.49</v>
      </c>
    </row>
    <row r="5082" spans="1:20" ht="15.75" thickBot="1" x14ac:dyDescent="0.3">
      <c r="A5082" s="4" t="s">
        <v>866</v>
      </c>
      <c r="B5082" s="4" t="s">
        <v>1008</v>
      </c>
      <c r="C5082" s="4" t="s">
        <v>1009</v>
      </c>
      <c r="D5082" s="4" t="s">
        <v>867</v>
      </c>
      <c r="E5082" s="4" t="s">
        <v>868</v>
      </c>
      <c r="F5082" s="4" t="s">
        <v>148</v>
      </c>
      <c r="G5082" s="4" t="s">
        <v>149</v>
      </c>
      <c r="H5082" s="8"/>
      <c r="I5082" s="9">
        <v>1099.76</v>
      </c>
      <c r="J5082" s="9">
        <v>1835.21</v>
      </c>
      <c r="K5082" s="9">
        <v>351.76</v>
      </c>
      <c r="L5082" s="9">
        <v>1018.8</v>
      </c>
      <c r="M5082" s="9">
        <v>1427.39</v>
      </c>
      <c r="N5082" s="9">
        <v>160</v>
      </c>
      <c r="O5082" s="8"/>
      <c r="P5082" s="9">
        <v>458.04</v>
      </c>
      <c r="Q5082" s="9">
        <v>3023.35</v>
      </c>
      <c r="R5082" s="9">
        <v>1077.9000000000001</v>
      </c>
      <c r="S5082" s="9">
        <v>2107.9299999999998</v>
      </c>
      <c r="T5082" s="10">
        <v>12560.14</v>
      </c>
    </row>
    <row r="5083" spans="1:20" ht="15.75" thickBot="1" x14ac:dyDescent="0.3">
      <c r="A5083" s="4" t="s">
        <v>866</v>
      </c>
      <c r="B5083" s="4" t="s">
        <v>1008</v>
      </c>
      <c r="C5083" s="4" t="s">
        <v>1009</v>
      </c>
      <c r="D5083" s="4" t="s">
        <v>867</v>
      </c>
      <c r="E5083" s="4" t="s">
        <v>868</v>
      </c>
      <c r="F5083" s="4" t="s">
        <v>150</v>
      </c>
      <c r="G5083" s="4" t="s">
        <v>151</v>
      </c>
      <c r="H5083" s="11">
        <v>36.9</v>
      </c>
      <c r="I5083" s="12"/>
      <c r="J5083" s="12"/>
      <c r="K5083" s="12"/>
      <c r="L5083" s="11">
        <v>385.34</v>
      </c>
      <c r="M5083" s="12"/>
      <c r="N5083" s="11">
        <v>421.93</v>
      </c>
      <c r="O5083" s="12"/>
      <c r="P5083" s="12"/>
      <c r="Q5083" s="12"/>
      <c r="R5083" s="12"/>
      <c r="S5083" s="11">
        <v>30</v>
      </c>
      <c r="T5083" s="10">
        <v>874.17</v>
      </c>
    </row>
    <row r="5084" spans="1:20" ht="15.75" thickBot="1" x14ac:dyDescent="0.3">
      <c r="A5084" s="4" t="s">
        <v>866</v>
      </c>
      <c r="B5084" s="4" t="s">
        <v>1008</v>
      </c>
      <c r="C5084" s="4" t="s">
        <v>1009</v>
      </c>
      <c r="D5084" s="4" t="s">
        <v>867</v>
      </c>
      <c r="E5084" s="4" t="s">
        <v>868</v>
      </c>
      <c r="F5084" s="4" t="s">
        <v>359</v>
      </c>
      <c r="G5084" s="4" t="s">
        <v>360</v>
      </c>
      <c r="H5084" s="8"/>
      <c r="I5084" s="8"/>
      <c r="J5084" s="9">
        <v>243.8</v>
      </c>
      <c r="K5084" s="9">
        <v>887</v>
      </c>
      <c r="L5084" s="9">
        <v>989.07</v>
      </c>
      <c r="M5084" s="9">
        <v>66</v>
      </c>
      <c r="N5084" s="8"/>
      <c r="O5084" s="8"/>
      <c r="P5084" s="9">
        <v>40</v>
      </c>
      <c r="Q5084" s="8"/>
      <c r="R5084" s="9">
        <v>105</v>
      </c>
      <c r="S5084" s="9">
        <v>137.5</v>
      </c>
      <c r="T5084" s="10">
        <v>2468.37</v>
      </c>
    </row>
    <row r="5085" spans="1:20" ht="15.75" thickBot="1" x14ac:dyDescent="0.3">
      <c r="A5085" s="4" t="s">
        <v>866</v>
      </c>
      <c r="B5085" s="4" t="s">
        <v>1008</v>
      </c>
      <c r="C5085" s="4" t="s">
        <v>1009</v>
      </c>
      <c r="D5085" s="4" t="s">
        <v>867</v>
      </c>
      <c r="E5085" s="4" t="s">
        <v>868</v>
      </c>
      <c r="F5085" s="4" t="s">
        <v>166</v>
      </c>
      <c r="G5085" s="4" t="s">
        <v>167</v>
      </c>
      <c r="H5085" s="11">
        <v>-702</v>
      </c>
      <c r="I5085" s="12"/>
      <c r="J5085" s="12"/>
      <c r="K5085" s="12"/>
      <c r="L5085" s="12"/>
      <c r="M5085" s="12"/>
      <c r="N5085" s="12"/>
      <c r="O5085" s="11">
        <v>-731.1</v>
      </c>
      <c r="P5085" s="12"/>
      <c r="Q5085" s="11">
        <v>-2924.4</v>
      </c>
      <c r="R5085" s="12"/>
      <c r="S5085" s="12"/>
      <c r="T5085" s="10">
        <v>-4357.5</v>
      </c>
    </row>
    <row r="5086" spans="1:20" ht="23.25" thickBot="1" x14ac:dyDescent="0.3">
      <c r="A5086" s="4" t="s">
        <v>866</v>
      </c>
      <c r="B5086" s="4" t="s">
        <v>1008</v>
      </c>
      <c r="C5086" s="4" t="s">
        <v>1009</v>
      </c>
      <c r="D5086" s="4" t="s">
        <v>869</v>
      </c>
      <c r="E5086" s="4" t="s">
        <v>870</v>
      </c>
      <c r="F5086" s="4" t="s">
        <v>144</v>
      </c>
      <c r="G5086" s="4" t="s">
        <v>145</v>
      </c>
      <c r="H5086" s="8"/>
      <c r="I5086" s="9">
        <v>2091.84</v>
      </c>
      <c r="J5086" s="8"/>
      <c r="K5086" s="8"/>
      <c r="L5086" s="8"/>
      <c r="M5086" s="9">
        <v>898.35</v>
      </c>
      <c r="N5086" s="8"/>
      <c r="O5086" s="8"/>
      <c r="P5086" s="8"/>
      <c r="Q5086" s="8"/>
      <c r="R5086" s="9">
        <v>10.38</v>
      </c>
      <c r="S5086" s="8"/>
      <c r="T5086" s="10">
        <v>3000.57</v>
      </c>
    </row>
    <row r="5087" spans="1:20" ht="15.75" thickBot="1" x14ac:dyDescent="0.3">
      <c r="A5087" s="4" t="s">
        <v>866</v>
      </c>
      <c r="B5087" s="4" t="s">
        <v>1010</v>
      </c>
      <c r="C5087" s="4" t="s">
        <v>1011</v>
      </c>
      <c r="D5087" s="4" t="s">
        <v>972</v>
      </c>
      <c r="E5087" s="4" t="s">
        <v>973</v>
      </c>
      <c r="F5087" s="4" t="s">
        <v>44</v>
      </c>
      <c r="G5087" s="4" t="s">
        <v>45</v>
      </c>
      <c r="H5087" s="12"/>
      <c r="I5087" s="12"/>
      <c r="J5087" s="12"/>
      <c r="K5087" s="12"/>
      <c r="L5087" s="12"/>
      <c r="M5087" s="12"/>
      <c r="N5087" s="12"/>
      <c r="O5087" s="12"/>
      <c r="P5087" s="12"/>
      <c r="Q5087" s="12"/>
      <c r="R5087" s="11">
        <v>2839.93</v>
      </c>
      <c r="S5087" s="12"/>
      <c r="T5087" s="10">
        <v>2839.93</v>
      </c>
    </row>
    <row r="5088" spans="1:20" ht="15.75" thickBot="1" x14ac:dyDescent="0.3">
      <c r="A5088" s="4" t="s">
        <v>866</v>
      </c>
      <c r="B5088" s="4" t="s">
        <v>467</v>
      </c>
      <c r="C5088" s="4" t="s">
        <v>468</v>
      </c>
      <c r="D5088" s="4" t="s">
        <v>867</v>
      </c>
      <c r="E5088" s="4" t="s">
        <v>868</v>
      </c>
      <c r="F5088" s="4" t="s">
        <v>61</v>
      </c>
      <c r="G5088" s="4" t="s">
        <v>62</v>
      </c>
      <c r="H5088" s="8"/>
      <c r="I5088" s="8"/>
      <c r="J5088" s="8"/>
      <c r="K5088" s="8"/>
      <c r="L5088" s="8"/>
      <c r="M5088" s="8"/>
      <c r="N5088" s="9">
        <v>62.79</v>
      </c>
      <c r="O5088" s="8"/>
      <c r="P5088" s="8"/>
      <c r="Q5088" s="8"/>
      <c r="R5088" s="8"/>
      <c r="S5088" s="8"/>
      <c r="T5088" s="10">
        <v>62.79</v>
      </c>
    </row>
    <row r="5089" spans="1:20" ht="15.75" thickBot="1" x14ac:dyDescent="0.3">
      <c r="A5089" s="4" t="s">
        <v>866</v>
      </c>
      <c r="B5089" s="4" t="s">
        <v>467</v>
      </c>
      <c r="C5089" s="4" t="s">
        <v>468</v>
      </c>
      <c r="D5089" s="4" t="s">
        <v>867</v>
      </c>
      <c r="E5089" s="4" t="s">
        <v>868</v>
      </c>
      <c r="F5089" s="4" t="s">
        <v>44</v>
      </c>
      <c r="G5089" s="4" t="s">
        <v>45</v>
      </c>
      <c r="H5089" s="12"/>
      <c r="I5089" s="12"/>
      <c r="J5089" s="12"/>
      <c r="K5089" s="12"/>
      <c r="L5089" s="12"/>
      <c r="M5089" s="12"/>
      <c r="N5089" s="11">
        <v>485.95</v>
      </c>
      <c r="O5089" s="12"/>
      <c r="P5089" s="12"/>
      <c r="Q5089" s="12"/>
      <c r="R5089" s="12"/>
      <c r="S5089" s="12"/>
      <c r="T5089" s="10">
        <v>485.95</v>
      </c>
    </row>
    <row r="5090" spans="1:20" ht="15.75" thickBot="1" x14ac:dyDescent="0.3">
      <c r="A5090" s="4" t="s">
        <v>866</v>
      </c>
      <c r="B5090" s="4" t="s">
        <v>467</v>
      </c>
      <c r="C5090" s="4" t="s">
        <v>468</v>
      </c>
      <c r="D5090" s="4" t="s">
        <v>867</v>
      </c>
      <c r="E5090" s="4" t="s">
        <v>868</v>
      </c>
      <c r="F5090" s="4" t="s">
        <v>199</v>
      </c>
      <c r="G5090" s="4" t="s">
        <v>200</v>
      </c>
      <c r="H5090" s="8"/>
      <c r="I5090" s="8"/>
      <c r="J5090" s="8"/>
      <c r="K5090" s="8"/>
      <c r="L5090" s="8"/>
      <c r="M5090" s="8"/>
      <c r="N5090" s="9">
        <v>26</v>
      </c>
      <c r="O5090" s="8"/>
      <c r="P5090" s="8"/>
      <c r="Q5090" s="8"/>
      <c r="R5090" s="8"/>
      <c r="S5090" s="8"/>
      <c r="T5090" s="10">
        <v>26</v>
      </c>
    </row>
    <row r="5091" spans="1:20" ht="15.75" thickBot="1" x14ac:dyDescent="0.3">
      <c r="A5091" s="4" t="s">
        <v>866</v>
      </c>
      <c r="B5091" s="4" t="s">
        <v>467</v>
      </c>
      <c r="C5091" s="4" t="s">
        <v>468</v>
      </c>
      <c r="D5091" s="4" t="s">
        <v>867</v>
      </c>
      <c r="E5091" s="4" t="s">
        <v>868</v>
      </c>
      <c r="F5091" s="4" t="s">
        <v>144</v>
      </c>
      <c r="G5091" s="4" t="s">
        <v>145</v>
      </c>
      <c r="H5091" s="12"/>
      <c r="I5091" s="12"/>
      <c r="J5091" s="12"/>
      <c r="K5091" s="12"/>
      <c r="L5091" s="12"/>
      <c r="M5091" s="12"/>
      <c r="N5091" s="11">
        <v>334.73</v>
      </c>
      <c r="O5091" s="12"/>
      <c r="P5091" s="12"/>
      <c r="Q5091" s="12"/>
      <c r="R5091" s="12"/>
      <c r="S5091" s="12"/>
      <c r="T5091" s="10">
        <v>334.73</v>
      </c>
    </row>
    <row r="5092" spans="1:20" ht="15.75" thickBot="1" x14ac:dyDescent="0.3">
      <c r="A5092" s="4" t="s">
        <v>866</v>
      </c>
      <c r="B5092" s="4" t="s">
        <v>467</v>
      </c>
      <c r="C5092" s="4" t="s">
        <v>468</v>
      </c>
      <c r="D5092" s="4" t="s">
        <v>1012</v>
      </c>
      <c r="E5092" s="4" t="s">
        <v>1013</v>
      </c>
      <c r="F5092" s="4" t="s">
        <v>92</v>
      </c>
      <c r="G5092" s="4" t="s">
        <v>93</v>
      </c>
      <c r="H5092" s="8"/>
      <c r="I5092" s="8"/>
      <c r="J5092" s="8"/>
      <c r="K5092" s="8"/>
      <c r="L5092" s="8"/>
      <c r="M5092" s="8"/>
      <c r="N5092" s="8"/>
      <c r="O5092" s="8"/>
      <c r="P5092" s="8"/>
      <c r="Q5092" s="9">
        <v>628.91999999999996</v>
      </c>
      <c r="R5092" s="9">
        <v>482.36</v>
      </c>
      <c r="S5092" s="8"/>
      <c r="T5092" s="10">
        <v>1111.28</v>
      </c>
    </row>
    <row r="5093" spans="1:20" ht="15.75" thickBot="1" x14ac:dyDescent="0.3">
      <c r="A5093" s="4" t="s">
        <v>866</v>
      </c>
      <c r="B5093" s="4" t="s">
        <v>467</v>
      </c>
      <c r="C5093" s="4" t="s">
        <v>468</v>
      </c>
      <c r="D5093" s="4" t="s">
        <v>1012</v>
      </c>
      <c r="E5093" s="4" t="s">
        <v>1013</v>
      </c>
      <c r="F5093" s="4" t="s">
        <v>44</v>
      </c>
      <c r="G5093" s="4" t="s">
        <v>45</v>
      </c>
      <c r="H5093" s="12"/>
      <c r="I5093" s="12"/>
      <c r="J5093" s="12"/>
      <c r="K5093" s="12"/>
      <c r="L5093" s="11">
        <v>721.1</v>
      </c>
      <c r="M5093" s="12"/>
      <c r="N5093" s="12"/>
      <c r="O5093" s="12"/>
      <c r="P5093" s="12"/>
      <c r="Q5093" s="12"/>
      <c r="R5093" s="11">
        <v>324</v>
      </c>
      <c r="S5093" s="12"/>
      <c r="T5093" s="10">
        <v>1045.0999999999999</v>
      </c>
    </row>
    <row r="5094" spans="1:20" ht="15.75" thickBot="1" x14ac:dyDescent="0.3">
      <c r="A5094" s="4" t="s">
        <v>866</v>
      </c>
      <c r="B5094" s="4" t="s">
        <v>467</v>
      </c>
      <c r="C5094" s="4" t="s">
        <v>468</v>
      </c>
      <c r="D5094" s="4" t="s">
        <v>1012</v>
      </c>
      <c r="E5094" s="4" t="s">
        <v>1013</v>
      </c>
      <c r="F5094" s="4" t="s">
        <v>130</v>
      </c>
      <c r="G5094" s="4" t="s">
        <v>131</v>
      </c>
      <c r="H5094" s="8"/>
      <c r="I5094" s="8"/>
      <c r="J5094" s="8"/>
      <c r="K5094" s="8"/>
      <c r="L5094" s="8"/>
      <c r="M5094" s="8"/>
      <c r="N5094" s="8"/>
      <c r="O5094" s="8"/>
      <c r="P5094" s="9">
        <v>17</v>
      </c>
      <c r="Q5094" s="8"/>
      <c r="R5094" s="8"/>
      <c r="S5094" s="8"/>
      <c r="T5094" s="10">
        <v>17</v>
      </c>
    </row>
    <row r="5095" spans="1:20" ht="15.75" thickBot="1" x14ac:dyDescent="0.3">
      <c r="A5095" s="4" t="s">
        <v>866</v>
      </c>
      <c r="B5095" s="4" t="s">
        <v>467</v>
      </c>
      <c r="C5095" s="4" t="s">
        <v>468</v>
      </c>
      <c r="D5095" s="4" t="s">
        <v>1012</v>
      </c>
      <c r="E5095" s="4" t="s">
        <v>1013</v>
      </c>
      <c r="F5095" s="4" t="s">
        <v>199</v>
      </c>
      <c r="G5095" s="4" t="s">
        <v>200</v>
      </c>
      <c r="H5095" s="12"/>
      <c r="I5095" s="12"/>
      <c r="J5095" s="12"/>
      <c r="K5095" s="12"/>
      <c r="L5095" s="12"/>
      <c r="M5095" s="12"/>
      <c r="N5095" s="12"/>
      <c r="O5095" s="12"/>
      <c r="P5095" s="12"/>
      <c r="Q5095" s="12"/>
      <c r="R5095" s="11">
        <v>19</v>
      </c>
      <c r="S5095" s="12"/>
      <c r="T5095" s="10">
        <v>19</v>
      </c>
    </row>
    <row r="5096" spans="1:20" ht="15.75" thickBot="1" x14ac:dyDescent="0.3">
      <c r="A5096" s="4" t="s">
        <v>866</v>
      </c>
      <c r="B5096" s="4" t="s">
        <v>467</v>
      </c>
      <c r="C5096" s="4" t="s">
        <v>468</v>
      </c>
      <c r="D5096" s="4" t="s">
        <v>1012</v>
      </c>
      <c r="E5096" s="4" t="s">
        <v>1013</v>
      </c>
      <c r="F5096" s="4" t="s">
        <v>102</v>
      </c>
      <c r="G5096" s="4" t="s">
        <v>103</v>
      </c>
      <c r="H5096" s="8"/>
      <c r="I5096" s="8"/>
      <c r="J5096" s="8"/>
      <c r="K5096" s="9">
        <v>3966.73</v>
      </c>
      <c r="L5096" s="8"/>
      <c r="M5096" s="8"/>
      <c r="N5096" s="8"/>
      <c r="O5096" s="8"/>
      <c r="P5096" s="8"/>
      <c r="Q5096" s="8"/>
      <c r="R5096" s="8"/>
      <c r="S5096" s="8"/>
      <c r="T5096" s="10">
        <v>3966.73</v>
      </c>
    </row>
    <row r="5097" spans="1:20" ht="15.75" thickBot="1" x14ac:dyDescent="0.3">
      <c r="A5097" s="4" t="s">
        <v>866</v>
      </c>
      <c r="B5097" s="4" t="s">
        <v>467</v>
      </c>
      <c r="C5097" s="4" t="s">
        <v>468</v>
      </c>
      <c r="D5097" s="4" t="s">
        <v>1012</v>
      </c>
      <c r="E5097" s="4" t="s">
        <v>1013</v>
      </c>
      <c r="F5097" s="4" t="s">
        <v>144</v>
      </c>
      <c r="G5097" s="4" t="s">
        <v>145</v>
      </c>
      <c r="H5097" s="11">
        <v>300</v>
      </c>
      <c r="I5097" s="12"/>
      <c r="J5097" s="12"/>
      <c r="K5097" s="11">
        <v>2384.25</v>
      </c>
      <c r="L5097" s="11">
        <v>-60</v>
      </c>
      <c r="M5097" s="12"/>
      <c r="N5097" s="12"/>
      <c r="O5097" s="12"/>
      <c r="P5097" s="12"/>
      <c r="Q5097" s="11">
        <v>1386.22</v>
      </c>
      <c r="R5097" s="11">
        <v>1332.83</v>
      </c>
      <c r="S5097" s="11">
        <v>522.63</v>
      </c>
      <c r="T5097" s="10">
        <v>5865.93</v>
      </c>
    </row>
    <row r="5098" spans="1:20" ht="15.75" thickBot="1" x14ac:dyDescent="0.3">
      <c r="A5098" s="4" t="s">
        <v>866</v>
      </c>
      <c r="B5098" s="4" t="s">
        <v>467</v>
      </c>
      <c r="C5098" s="4" t="s">
        <v>468</v>
      </c>
      <c r="D5098" s="4" t="s">
        <v>1012</v>
      </c>
      <c r="E5098" s="4" t="s">
        <v>1013</v>
      </c>
      <c r="F5098" s="4" t="s">
        <v>217</v>
      </c>
      <c r="G5098" s="4" t="s">
        <v>218</v>
      </c>
      <c r="H5098" s="8"/>
      <c r="I5098" s="8"/>
      <c r="J5098" s="8"/>
      <c r="K5098" s="8"/>
      <c r="L5098" s="9">
        <v>1021.92</v>
      </c>
      <c r="M5098" s="8"/>
      <c r="N5098" s="8"/>
      <c r="O5098" s="8"/>
      <c r="P5098" s="8"/>
      <c r="Q5098" s="8"/>
      <c r="R5098" s="8"/>
      <c r="S5098" s="8"/>
      <c r="T5098" s="10">
        <v>1021.92</v>
      </c>
    </row>
    <row r="5099" spans="1:20" ht="15.75" thickBot="1" x14ac:dyDescent="0.3">
      <c r="A5099" s="4" t="s">
        <v>866</v>
      </c>
      <c r="B5099" s="4" t="s">
        <v>467</v>
      </c>
      <c r="C5099" s="4" t="s">
        <v>468</v>
      </c>
      <c r="D5099" s="4" t="s">
        <v>1012</v>
      </c>
      <c r="E5099" s="4" t="s">
        <v>1013</v>
      </c>
      <c r="F5099" s="4" t="s">
        <v>150</v>
      </c>
      <c r="G5099" s="4" t="s">
        <v>151</v>
      </c>
      <c r="H5099" s="12"/>
      <c r="I5099" s="12"/>
      <c r="J5099" s="12"/>
      <c r="K5099" s="11">
        <v>2745</v>
      </c>
      <c r="L5099" s="12"/>
      <c r="M5099" s="12"/>
      <c r="N5099" s="12"/>
      <c r="O5099" s="12"/>
      <c r="P5099" s="12"/>
      <c r="Q5099" s="12"/>
      <c r="R5099" s="11">
        <v>40</v>
      </c>
      <c r="S5099" s="12"/>
      <c r="T5099" s="10">
        <v>2785</v>
      </c>
    </row>
    <row r="5100" spans="1:20" ht="15.75" thickBot="1" x14ac:dyDescent="0.3">
      <c r="A5100" s="4" t="s">
        <v>866</v>
      </c>
      <c r="B5100" s="4" t="s">
        <v>467</v>
      </c>
      <c r="C5100" s="4" t="s">
        <v>468</v>
      </c>
      <c r="D5100" s="4" t="s">
        <v>1012</v>
      </c>
      <c r="E5100" s="4" t="s">
        <v>1013</v>
      </c>
      <c r="F5100" s="4" t="s">
        <v>152</v>
      </c>
      <c r="G5100" s="4" t="s">
        <v>153</v>
      </c>
      <c r="H5100" s="8"/>
      <c r="I5100" s="8"/>
      <c r="J5100" s="8"/>
      <c r="K5100" s="9">
        <v>1212.42</v>
      </c>
      <c r="L5100" s="9">
        <v>156.97</v>
      </c>
      <c r="M5100" s="8"/>
      <c r="N5100" s="8"/>
      <c r="O5100" s="8"/>
      <c r="P5100" s="8"/>
      <c r="Q5100" s="9">
        <v>630</v>
      </c>
      <c r="R5100" s="9">
        <v>410</v>
      </c>
      <c r="S5100" s="8"/>
      <c r="T5100" s="10">
        <v>2409.39</v>
      </c>
    </row>
    <row r="5101" spans="1:20" ht="15.75" thickBot="1" x14ac:dyDescent="0.3">
      <c r="A5101" s="4" t="s">
        <v>866</v>
      </c>
      <c r="B5101" s="4" t="s">
        <v>467</v>
      </c>
      <c r="C5101" s="4" t="s">
        <v>468</v>
      </c>
      <c r="D5101" s="4" t="s">
        <v>893</v>
      </c>
      <c r="E5101" s="4" t="s">
        <v>894</v>
      </c>
      <c r="F5101" s="4" t="s">
        <v>110</v>
      </c>
      <c r="G5101" s="4" t="s">
        <v>111</v>
      </c>
      <c r="H5101" s="11">
        <v>40117.57</v>
      </c>
      <c r="I5101" s="11">
        <v>41026.050000000003</v>
      </c>
      <c r="J5101" s="11">
        <v>33889.269999999997</v>
      </c>
      <c r="K5101" s="11">
        <v>43356.71</v>
      </c>
      <c r="L5101" s="11">
        <v>51045.55</v>
      </c>
      <c r="M5101" s="11">
        <v>50050.2</v>
      </c>
      <c r="N5101" s="11">
        <v>45874.49</v>
      </c>
      <c r="O5101" s="11">
        <v>44850.62</v>
      </c>
      <c r="P5101" s="11">
        <v>46165.2</v>
      </c>
      <c r="Q5101" s="11">
        <v>53717.59</v>
      </c>
      <c r="R5101" s="11">
        <v>45947.07</v>
      </c>
      <c r="S5101" s="11">
        <v>40631.89</v>
      </c>
      <c r="T5101" s="10">
        <v>536672.21</v>
      </c>
    </row>
    <row r="5102" spans="1:20" ht="15.75" thickBot="1" x14ac:dyDescent="0.3">
      <c r="A5102" s="4" t="s">
        <v>866</v>
      </c>
      <c r="B5102" s="4" t="s">
        <v>467</v>
      </c>
      <c r="C5102" s="4" t="s">
        <v>468</v>
      </c>
      <c r="D5102" s="4" t="s">
        <v>893</v>
      </c>
      <c r="E5102" s="4" t="s">
        <v>894</v>
      </c>
      <c r="F5102" s="4" t="s">
        <v>112</v>
      </c>
      <c r="G5102" s="4" t="s">
        <v>113</v>
      </c>
      <c r="H5102" s="9">
        <v>164.73</v>
      </c>
      <c r="I5102" s="8"/>
      <c r="J5102" s="8"/>
      <c r="K5102" s="8"/>
      <c r="L5102" s="9">
        <v>126</v>
      </c>
      <c r="M5102" s="8"/>
      <c r="N5102" s="8"/>
      <c r="O5102" s="8"/>
      <c r="P5102" s="8"/>
      <c r="Q5102" s="8"/>
      <c r="R5102" s="8"/>
      <c r="S5102" s="9">
        <v>244.82</v>
      </c>
      <c r="T5102" s="10">
        <v>535.54999999999995</v>
      </c>
    </row>
    <row r="5103" spans="1:20" ht="15.75" thickBot="1" x14ac:dyDescent="0.3">
      <c r="A5103" s="4" t="s">
        <v>866</v>
      </c>
      <c r="B5103" s="4" t="s">
        <v>467</v>
      </c>
      <c r="C5103" s="4" t="s">
        <v>468</v>
      </c>
      <c r="D5103" s="4" t="s">
        <v>893</v>
      </c>
      <c r="E5103" s="4" t="s">
        <v>894</v>
      </c>
      <c r="F5103" s="4" t="s">
        <v>88</v>
      </c>
      <c r="G5103" s="4" t="s">
        <v>89</v>
      </c>
      <c r="H5103" s="11">
        <v>5818.43</v>
      </c>
      <c r="I5103" s="11">
        <v>5816.85</v>
      </c>
      <c r="J5103" s="11">
        <v>5968.53</v>
      </c>
      <c r="K5103" s="11">
        <v>6033.84</v>
      </c>
      <c r="L5103" s="11">
        <v>7346.87</v>
      </c>
      <c r="M5103" s="11">
        <v>7349.41</v>
      </c>
      <c r="N5103" s="11">
        <v>7349.41</v>
      </c>
      <c r="O5103" s="11">
        <v>7349.42</v>
      </c>
      <c r="P5103" s="11">
        <v>7349.41</v>
      </c>
      <c r="Q5103" s="11">
        <v>7349.42</v>
      </c>
      <c r="R5103" s="11">
        <v>7349.41</v>
      </c>
      <c r="S5103" s="11">
        <v>7349.41</v>
      </c>
      <c r="T5103" s="10">
        <v>82430.41</v>
      </c>
    </row>
    <row r="5104" spans="1:20" ht="15.75" thickBot="1" x14ac:dyDescent="0.3">
      <c r="A5104" s="4" t="s">
        <v>866</v>
      </c>
      <c r="B5104" s="4" t="s">
        <v>467</v>
      </c>
      <c r="C5104" s="4" t="s">
        <v>468</v>
      </c>
      <c r="D5104" s="4" t="s">
        <v>893</v>
      </c>
      <c r="E5104" s="4" t="s">
        <v>894</v>
      </c>
      <c r="F5104" s="4" t="s">
        <v>90</v>
      </c>
      <c r="G5104" s="4" t="s">
        <v>91</v>
      </c>
      <c r="H5104" s="9">
        <v>22613.18</v>
      </c>
      <c r="I5104" s="9">
        <v>22597.9</v>
      </c>
      <c r="J5104" s="9">
        <v>23187.35</v>
      </c>
      <c r="K5104" s="9">
        <v>23441.02</v>
      </c>
      <c r="L5104" s="9">
        <v>28542.02</v>
      </c>
      <c r="M5104" s="9">
        <v>28551.919999999998</v>
      </c>
      <c r="N5104" s="9">
        <v>28551.93</v>
      </c>
      <c r="O5104" s="9">
        <v>28551.88</v>
      </c>
      <c r="P5104" s="9">
        <v>28551.919999999998</v>
      </c>
      <c r="Q5104" s="9">
        <v>28551.9</v>
      </c>
      <c r="R5104" s="9">
        <v>28551.88</v>
      </c>
      <c r="S5104" s="9">
        <v>28551.9</v>
      </c>
      <c r="T5104" s="10">
        <v>320244.8</v>
      </c>
    </row>
    <row r="5105" spans="1:20" ht="15.75" thickBot="1" x14ac:dyDescent="0.3">
      <c r="A5105" s="4" t="s">
        <v>866</v>
      </c>
      <c r="B5105" s="4" t="s">
        <v>467</v>
      </c>
      <c r="C5105" s="4" t="s">
        <v>468</v>
      </c>
      <c r="D5105" s="4" t="s">
        <v>893</v>
      </c>
      <c r="E5105" s="4" t="s">
        <v>894</v>
      </c>
      <c r="F5105" s="4" t="s">
        <v>118</v>
      </c>
      <c r="G5105" s="4" t="s">
        <v>119</v>
      </c>
      <c r="H5105" s="11">
        <v>1369</v>
      </c>
      <c r="I5105" s="12"/>
      <c r="J5105" s="12"/>
      <c r="K5105" s="12"/>
      <c r="L5105" s="11">
        <v>20</v>
      </c>
      <c r="M5105" s="12"/>
      <c r="N5105" s="11">
        <v>3799.5</v>
      </c>
      <c r="O5105" s="11">
        <v>2027.98</v>
      </c>
      <c r="P5105" s="11">
        <v>390</v>
      </c>
      <c r="Q5105" s="11">
        <v>52</v>
      </c>
      <c r="R5105" s="11">
        <v>1126</v>
      </c>
      <c r="S5105" s="11">
        <v>2671.53</v>
      </c>
      <c r="T5105" s="10">
        <v>11456.01</v>
      </c>
    </row>
    <row r="5106" spans="1:20" ht="15.75" thickBot="1" x14ac:dyDescent="0.3">
      <c r="A5106" s="4" t="s">
        <v>866</v>
      </c>
      <c r="B5106" s="4" t="s">
        <v>467</v>
      </c>
      <c r="C5106" s="4" t="s">
        <v>468</v>
      </c>
      <c r="D5106" s="4" t="s">
        <v>893</v>
      </c>
      <c r="E5106" s="4" t="s">
        <v>894</v>
      </c>
      <c r="F5106" s="4" t="s">
        <v>61</v>
      </c>
      <c r="G5106" s="4" t="s">
        <v>62</v>
      </c>
      <c r="H5106" s="9">
        <v>93.6</v>
      </c>
      <c r="I5106" s="9">
        <v>746.73</v>
      </c>
      <c r="J5106" s="9">
        <v>568.59</v>
      </c>
      <c r="K5106" s="9">
        <v>1228.98</v>
      </c>
      <c r="L5106" s="9">
        <v>287.77</v>
      </c>
      <c r="M5106" s="9">
        <v>250.53</v>
      </c>
      <c r="N5106" s="9">
        <v>546.5</v>
      </c>
      <c r="O5106" s="9">
        <v>243.69</v>
      </c>
      <c r="P5106" s="9">
        <v>1910.41</v>
      </c>
      <c r="Q5106" s="9">
        <v>395.75</v>
      </c>
      <c r="R5106" s="9">
        <v>694.52</v>
      </c>
      <c r="S5106" s="9">
        <v>1024.48</v>
      </c>
      <c r="T5106" s="10">
        <v>7991.55</v>
      </c>
    </row>
    <row r="5107" spans="1:20" ht="15.75" thickBot="1" x14ac:dyDescent="0.3">
      <c r="A5107" s="4" t="s">
        <v>866</v>
      </c>
      <c r="B5107" s="4" t="s">
        <v>467</v>
      </c>
      <c r="C5107" s="4" t="s">
        <v>468</v>
      </c>
      <c r="D5107" s="4" t="s">
        <v>893</v>
      </c>
      <c r="E5107" s="4" t="s">
        <v>894</v>
      </c>
      <c r="F5107" s="4" t="s">
        <v>92</v>
      </c>
      <c r="G5107" s="4" t="s">
        <v>93</v>
      </c>
      <c r="H5107" s="11">
        <v>412.28</v>
      </c>
      <c r="I5107" s="11">
        <v>21.2</v>
      </c>
      <c r="J5107" s="11">
        <v>90.73</v>
      </c>
      <c r="K5107" s="12"/>
      <c r="L5107" s="11">
        <v>114.85</v>
      </c>
      <c r="M5107" s="11">
        <v>540.78</v>
      </c>
      <c r="N5107" s="11">
        <v>104.24</v>
      </c>
      <c r="O5107" s="11">
        <v>5602.62</v>
      </c>
      <c r="P5107" s="11">
        <v>1232.3900000000001</v>
      </c>
      <c r="Q5107" s="12"/>
      <c r="R5107" s="11">
        <v>60.49</v>
      </c>
      <c r="S5107" s="11">
        <v>576.87</v>
      </c>
      <c r="T5107" s="10">
        <v>8756.4500000000007</v>
      </c>
    </row>
    <row r="5108" spans="1:20" ht="15.75" thickBot="1" x14ac:dyDescent="0.3">
      <c r="A5108" s="4" t="s">
        <v>866</v>
      </c>
      <c r="B5108" s="4" t="s">
        <v>467</v>
      </c>
      <c r="C5108" s="4" t="s">
        <v>468</v>
      </c>
      <c r="D5108" s="4" t="s">
        <v>893</v>
      </c>
      <c r="E5108" s="4" t="s">
        <v>894</v>
      </c>
      <c r="F5108" s="4" t="s">
        <v>120</v>
      </c>
      <c r="G5108" s="4" t="s">
        <v>121</v>
      </c>
      <c r="H5108" s="8"/>
      <c r="I5108" s="8"/>
      <c r="J5108" s="8"/>
      <c r="K5108" s="9">
        <v>126.92</v>
      </c>
      <c r="L5108" s="9">
        <v>293.22000000000003</v>
      </c>
      <c r="M5108" s="8"/>
      <c r="N5108" s="8"/>
      <c r="O5108" s="9">
        <v>144.68</v>
      </c>
      <c r="P5108" s="8"/>
      <c r="Q5108" s="8"/>
      <c r="R5108" s="8"/>
      <c r="S5108" s="9">
        <v>140.6</v>
      </c>
      <c r="T5108" s="10">
        <v>705.42</v>
      </c>
    </row>
    <row r="5109" spans="1:20" ht="15.75" thickBot="1" x14ac:dyDescent="0.3">
      <c r="A5109" s="4" t="s">
        <v>866</v>
      </c>
      <c r="B5109" s="4" t="s">
        <v>467</v>
      </c>
      <c r="C5109" s="4" t="s">
        <v>468</v>
      </c>
      <c r="D5109" s="4" t="s">
        <v>893</v>
      </c>
      <c r="E5109" s="4" t="s">
        <v>894</v>
      </c>
      <c r="F5109" s="4" t="s">
        <v>122</v>
      </c>
      <c r="G5109" s="4" t="s">
        <v>123</v>
      </c>
      <c r="H5109" s="11">
        <v>20</v>
      </c>
      <c r="I5109" s="12"/>
      <c r="J5109" s="12"/>
      <c r="K5109" s="12"/>
      <c r="L5109" s="11">
        <v>285</v>
      </c>
      <c r="M5109" s="11">
        <v>220</v>
      </c>
      <c r="N5109" s="11">
        <v>200</v>
      </c>
      <c r="O5109" s="11">
        <v>339</v>
      </c>
      <c r="P5109" s="11">
        <v>423.99</v>
      </c>
      <c r="Q5109" s="11">
        <v>399</v>
      </c>
      <c r="R5109" s="11">
        <v>360</v>
      </c>
      <c r="S5109" s="11">
        <v>1170</v>
      </c>
      <c r="T5109" s="10">
        <v>3416.99</v>
      </c>
    </row>
    <row r="5110" spans="1:20" ht="15.75" thickBot="1" x14ac:dyDescent="0.3">
      <c r="A5110" s="4" t="s">
        <v>866</v>
      </c>
      <c r="B5110" s="4" t="s">
        <v>467</v>
      </c>
      <c r="C5110" s="4" t="s">
        <v>468</v>
      </c>
      <c r="D5110" s="4" t="s">
        <v>893</v>
      </c>
      <c r="E5110" s="4" t="s">
        <v>894</v>
      </c>
      <c r="F5110" s="4" t="s">
        <v>44</v>
      </c>
      <c r="G5110" s="4" t="s">
        <v>45</v>
      </c>
      <c r="H5110" s="8"/>
      <c r="I5110" s="8"/>
      <c r="J5110" s="8"/>
      <c r="K5110" s="9">
        <v>16019</v>
      </c>
      <c r="L5110" s="9">
        <v>1627.5</v>
      </c>
      <c r="M5110" s="8"/>
      <c r="N5110" s="8"/>
      <c r="O5110" s="9">
        <v>18097.16</v>
      </c>
      <c r="P5110" s="8"/>
      <c r="Q5110" s="8"/>
      <c r="R5110" s="8"/>
      <c r="S5110" s="8"/>
      <c r="T5110" s="10">
        <v>35743.660000000003</v>
      </c>
    </row>
    <row r="5111" spans="1:20" ht="15.75" thickBot="1" x14ac:dyDescent="0.3">
      <c r="A5111" s="4" t="s">
        <v>866</v>
      </c>
      <c r="B5111" s="4" t="s">
        <v>467</v>
      </c>
      <c r="C5111" s="4" t="s">
        <v>468</v>
      </c>
      <c r="D5111" s="4" t="s">
        <v>893</v>
      </c>
      <c r="E5111" s="4" t="s">
        <v>894</v>
      </c>
      <c r="F5111" s="4" t="s">
        <v>207</v>
      </c>
      <c r="G5111" s="4" t="s">
        <v>208</v>
      </c>
      <c r="H5111" s="12"/>
      <c r="I5111" s="12"/>
      <c r="J5111" s="12"/>
      <c r="K5111" s="12"/>
      <c r="L5111" s="12"/>
      <c r="M5111" s="12"/>
      <c r="N5111" s="12"/>
      <c r="O5111" s="12"/>
      <c r="P5111" s="12"/>
      <c r="Q5111" s="12"/>
      <c r="R5111" s="11">
        <v>-80.989999999999995</v>
      </c>
      <c r="S5111" s="12"/>
      <c r="T5111" s="10">
        <v>-80.989999999999995</v>
      </c>
    </row>
    <row r="5112" spans="1:20" ht="15.75" thickBot="1" x14ac:dyDescent="0.3">
      <c r="A5112" s="4" t="s">
        <v>866</v>
      </c>
      <c r="B5112" s="4" t="s">
        <v>467</v>
      </c>
      <c r="C5112" s="4" t="s">
        <v>468</v>
      </c>
      <c r="D5112" s="4" t="s">
        <v>893</v>
      </c>
      <c r="E5112" s="4" t="s">
        <v>894</v>
      </c>
      <c r="F5112" s="4" t="s">
        <v>128</v>
      </c>
      <c r="G5112" s="4" t="s">
        <v>129</v>
      </c>
      <c r="H5112" s="8"/>
      <c r="I5112" s="8"/>
      <c r="J5112" s="8"/>
      <c r="K5112" s="9">
        <v>978.37</v>
      </c>
      <c r="L5112" s="8"/>
      <c r="M5112" s="8"/>
      <c r="N5112" s="8"/>
      <c r="O5112" s="8"/>
      <c r="P5112" s="9">
        <v>-761.07</v>
      </c>
      <c r="Q5112" s="9">
        <v>-136.31</v>
      </c>
      <c r="R5112" s="8"/>
      <c r="S5112" s="8"/>
      <c r="T5112" s="10">
        <v>80.989999999999995</v>
      </c>
    </row>
    <row r="5113" spans="1:20" ht="15.75" thickBot="1" x14ac:dyDescent="0.3">
      <c r="A5113" s="4" t="s">
        <v>866</v>
      </c>
      <c r="B5113" s="4" t="s">
        <v>467</v>
      </c>
      <c r="C5113" s="4" t="s">
        <v>468</v>
      </c>
      <c r="D5113" s="4" t="s">
        <v>893</v>
      </c>
      <c r="E5113" s="4" t="s">
        <v>894</v>
      </c>
      <c r="F5113" s="4" t="s">
        <v>71</v>
      </c>
      <c r="G5113" s="4" t="s">
        <v>72</v>
      </c>
      <c r="H5113" s="12"/>
      <c r="I5113" s="12"/>
      <c r="J5113" s="12"/>
      <c r="K5113" s="12"/>
      <c r="L5113" s="12"/>
      <c r="M5113" s="11">
        <v>113.48</v>
      </c>
      <c r="N5113" s="12"/>
      <c r="O5113" s="11">
        <v>26.97</v>
      </c>
      <c r="P5113" s="12"/>
      <c r="Q5113" s="12"/>
      <c r="R5113" s="12"/>
      <c r="S5113" s="12"/>
      <c r="T5113" s="10">
        <v>140.44999999999999</v>
      </c>
    </row>
    <row r="5114" spans="1:20" ht="15.75" thickBot="1" x14ac:dyDescent="0.3">
      <c r="A5114" s="4" t="s">
        <v>866</v>
      </c>
      <c r="B5114" s="4" t="s">
        <v>467</v>
      </c>
      <c r="C5114" s="4" t="s">
        <v>468</v>
      </c>
      <c r="D5114" s="4" t="s">
        <v>893</v>
      </c>
      <c r="E5114" s="4" t="s">
        <v>894</v>
      </c>
      <c r="F5114" s="4" t="s">
        <v>98</v>
      </c>
      <c r="G5114" s="4" t="s">
        <v>99</v>
      </c>
      <c r="H5114" s="8"/>
      <c r="I5114" s="9">
        <v>57.13</v>
      </c>
      <c r="J5114" s="8"/>
      <c r="K5114" s="9">
        <v>27</v>
      </c>
      <c r="L5114" s="8"/>
      <c r="M5114" s="8"/>
      <c r="N5114" s="8"/>
      <c r="O5114" s="8"/>
      <c r="P5114" s="8"/>
      <c r="Q5114" s="8"/>
      <c r="R5114" s="8"/>
      <c r="S5114" s="8"/>
      <c r="T5114" s="10">
        <v>84.13</v>
      </c>
    </row>
    <row r="5115" spans="1:20" ht="15.75" thickBot="1" x14ac:dyDescent="0.3">
      <c r="A5115" s="4" t="s">
        <v>866</v>
      </c>
      <c r="B5115" s="4" t="s">
        <v>467</v>
      </c>
      <c r="C5115" s="4" t="s">
        <v>468</v>
      </c>
      <c r="D5115" s="4" t="s">
        <v>893</v>
      </c>
      <c r="E5115" s="4" t="s">
        <v>894</v>
      </c>
      <c r="F5115" s="4" t="s">
        <v>215</v>
      </c>
      <c r="G5115" s="4" t="s">
        <v>216</v>
      </c>
      <c r="H5115" s="12"/>
      <c r="I5115" s="12"/>
      <c r="J5115" s="12"/>
      <c r="K5115" s="11">
        <v>275</v>
      </c>
      <c r="L5115" s="12"/>
      <c r="M5115" s="11">
        <v>55.22</v>
      </c>
      <c r="N5115" s="12"/>
      <c r="O5115" s="12"/>
      <c r="P5115" s="12"/>
      <c r="Q5115" s="12"/>
      <c r="R5115" s="12"/>
      <c r="S5115" s="12"/>
      <c r="T5115" s="10">
        <v>330.22</v>
      </c>
    </row>
    <row r="5116" spans="1:20" ht="15.75" thickBot="1" x14ac:dyDescent="0.3">
      <c r="A5116" s="4" t="s">
        <v>866</v>
      </c>
      <c r="B5116" s="4" t="s">
        <v>467</v>
      </c>
      <c r="C5116" s="4" t="s">
        <v>468</v>
      </c>
      <c r="D5116" s="4" t="s">
        <v>893</v>
      </c>
      <c r="E5116" s="4" t="s">
        <v>894</v>
      </c>
      <c r="F5116" s="4" t="s">
        <v>130</v>
      </c>
      <c r="G5116" s="4" t="s">
        <v>131</v>
      </c>
      <c r="H5116" s="8"/>
      <c r="I5116" s="9">
        <v>30.98</v>
      </c>
      <c r="J5116" s="8"/>
      <c r="K5116" s="9">
        <v>64.209999999999994</v>
      </c>
      <c r="L5116" s="8"/>
      <c r="M5116" s="8"/>
      <c r="N5116" s="8"/>
      <c r="O5116" s="9">
        <v>28.7</v>
      </c>
      <c r="P5116" s="8"/>
      <c r="Q5116" s="9">
        <v>94.42</v>
      </c>
      <c r="R5116" s="9">
        <v>10.99</v>
      </c>
      <c r="S5116" s="9">
        <v>29.6</v>
      </c>
      <c r="T5116" s="10">
        <v>258.89999999999998</v>
      </c>
    </row>
    <row r="5117" spans="1:20" ht="15.75" thickBot="1" x14ac:dyDescent="0.3">
      <c r="A5117" s="4" t="s">
        <v>866</v>
      </c>
      <c r="B5117" s="4" t="s">
        <v>467</v>
      </c>
      <c r="C5117" s="4" t="s">
        <v>468</v>
      </c>
      <c r="D5117" s="4" t="s">
        <v>893</v>
      </c>
      <c r="E5117" s="4" t="s">
        <v>894</v>
      </c>
      <c r="F5117" s="4" t="s">
        <v>136</v>
      </c>
      <c r="G5117" s="4" t="s">
        <v>137</v>
      </c>
      <c r="H5117" s="12"/>
      <c r="I5117" s="11">
        <v>120</v>
      </c>
      <c r="J5117" s="12"/>
      <c r="K5117" s="12"/>
      <c r="L5117" s="11">
        <v>8</v>
      </c>
      <c r="M5117" s="12"/>
      <c r="N5117" s="12"/>
      <c r="O5117" s="11">
        <v>8</v>
      </c>
      <c r="P5117" s="11">
        <v>36</v>
      </c>
      <c r="Q5117" s="11">
        <v>16</v>
      </c>
      <c r="R5117" s="12"/>
      <c r="S5117" s="12"/>
      <c r="T5117" s="10">
        <v>188</v>
      </c>
    </row>
    <row r="5118" spans="1:20" ht="15.75" thickBot="1" x14ac:dyDescent="0.3">
      <c r="A5118" s="4" t="s">
        <v>866</v>
      </c>
      <c r="B5118" s="4" t="s">
        <v>467</v>
      </c>
      <c r="C5118" s="4" t="s">
        <v>468</v>
      </c>
      <c r="D5118" s="4" t="s">
        <v>893</v>
      </c>
      <c r="E5118" s="4" t="s">
        <v>894</v>
      </c>
      <c r="F5118" s="4" t="s">
        <v>138</v>
      </c>
      <c r="G5118" s="4" t="s">
        <v>139</v>
      </c>
      <c r="H5118" s="9">
        <v>8333.33</v>
      </c>
      <c r="I5118" s="9">
        <v>8333.33</v>
      </c>
      <c r="J5118" s="9">
        <v>8333.33</v>
      </c>
      <c r="K5118" s="9">
        <v>8333.33</v>
      </c>
      <c r="L5118" s="9">
        <v>8333.33</v>
      </c>
      <c r="M5118" s="9">
        <v>8333.33</v>
      </c>
      <c r="N5118" s="9">
        <v>8333.33</v>
      </c>
      <c r="O5118" s="9">
        <v>8333.33</v>
      </c>
      <c r="P5118" s="9">
        <v>8333.33</v>
      </c>
      <c r="Q5118" s="9">
        <v>8333.33</v>
      </c>
      <c r="R5118" s="9">
        <v>8333.33</v>
      </c>
      <c r="S5118" s="9">
        <v>8332.09</v>
      </c>
      <c r="T5118" s="10">
        <v>99998.720000000001</v>
      </c>
    </row>
    <row r="5119" spans="1:20" ht="15.75" thickBot="1" x14ac:dyDescent="0.3">
      <c r="A5119" s="4" t="s">
        <v>866</v>
      </c>
      <c r="B5119" s="4" t="s">
        <v>467</v>
      </c>
      <c r="C5119" s="4" t="s">
        <v>468</v>
      </c>
      <c r="D5119" s="4" t="s">
        <v>893</v>
      </c>
      <c r="E5119" s="4" t="s">
        <v>894</v>
      </c>
      <c r="F5119" s="4" t="s">
        <v>340</v>
      </c>
      <c r="G5119" s="4" t="s">
        <v>341</v>
      </c>
      <c r="H5119" s="12"/>
      <c r="I5119" s="12"/>
      <c r="J5119" s="12"/>
      <c r="K5119" s="11">
        <v>89.88</v>
      </c>
      <c r="L5119" s="12"/>
      <c r="M5119" s="12"/>
      <c r="N5119" s="12"/>
      <c r="O5119" s="12"/>
      <c r="P5119" s="12"/>
      <c r="Q5119" s="12"/>
      <c r="R5119" s="12"/>
      <c r="S5119" s="12"/>
      <c r="T5119" s="10">
        <v>89.88</v>
      </c>
    </row>
    <row r="5120" spans="1:20" ht="15.75" thickBot="1" x14ac:dyDescent="0.3">
      <c r="A5120" s="4" t="s">
        <v>866</v>
      </c>
      <c r="B5120" s="4" t="s">
        <v>467</v>
      </c>
      <c r="C5120" s="4" t="s">
        <v>468</v>
      </c>
      <c r="D5120" s="4" t="s">
        <v>893</v>
      </c>
      <c r="E5120" s="4" t="s">
        <v>894</v>
      </c>
      <c r="F5120" s="4" t="s">
        <v>102</v>
      </c>
      <c r="G5120" s="4" t="s">
        <v>103</v>
      </c>
      <c r="H5120" s="9">
        <v>25</v>
      </c>
      <c r="I5120" s="9">
        <v>6170</v>
      </c>
      <c r="J5120" s="9">
        <v>11695.7</v>
      </c>
      <c r="K5120" s="9">
        <v>63931.55</v>
      </c>
      <c r="L5120" s="9">
        <v>-248.44</v>
      </c>
      <c r="M5120" s="9">
        <v>13643.58</v>
      </c>
      <c r="N5120" s="9">
        <v>7404.55</v>
      </c>
      <c r="O5120" s="9">
        <v>19331.62</v>
      </c>
      <c r="P5120" s="9">
        <v>194</v>
      </c>
      <c r="Q5120" s="9">
        <v>41954.87</v>
      </c>
      <c r="R5120" s="9">
        <v>2987</v>
      </c>
      <c r="S5120" s="9">
        <v>34394.910000000003</v>
      </c>
      <c r="T5120" s="10">
        <v>201484.34</v>
      </c>
    </row>
    <row r="5121" spans="1:20" ht="15.75" thickBot="1" x14ac:dyDescent="0.3">
      <c r="A5121" s="4" t="s">
        <v>866</v>
      </c>
      <c r="B5121" s="4" t="s">
        <v>467</v>
      </c>
      <c r="C5121" s="4" t="s">
        <v>468</v>
      </c>
      <c r="D5121" s="4" t="s">
        <v>893</v>
      </c>
      <c r="E5121" s="4" t="s">
        <v>894</v>
      </c>
      <c r="F5121" s="4" t="s">
        <v>140</v>
      </c>
      <c r="G5121" s="4" t="s">
        <v>141</v>
      </c>
      <c r="H5121" s="12"/>
      <c r="I5121" s="12"/>
      <c r="J5121" s="12"/>
      <c r="K5121" s="12"/>
      <c r="L5121" s="12"/>
      <c r="M5121" s="12"/>
      <c r="N5121" s="12"/>
      <c r="O5121" s="11">
        <v>240</v>
      </c>
      <c r="P5121" s="12"/>
      <c r="Q5121" s="12"/>
      <c r="R5121" s="12"/>
      <c r="S5121" s="12"/>
      <c r="T5121" s="10">
        <v>240</v>
      </c>
    </row>
    <row r="5122" spans="1:20" ht="15.75" thickBot="1" x14ac:dyDescent="0.3">
      <c r="A5122" s="4" t="s">
        <v>866</v>
      </c>
      <c r="B5122" s="4" t="s">
        <v>467</v>
      </c>
      <c r="C5122" s="4" t="s">
        <v>468</v>
      </c>
      <c r="D5122" s="4" t="s">
        <v>893</v>
      </c>
      <c r="E5122" s="4" t="s">
        <v>894</v>
      </c>
      <c r="F5122" s="4" t="s">
        <v>30</v>
      </c>
      <c r="G5122" s="4" t="s">
        <v>31</v>
      </c>
      <c r="H5122" s="8"/>
      <c r="I5122" s="8"/>
      <c r="J5122" s="8"/>
      <c r="K5122" s="8"/>
      <c r="L5122" s="8"/>
      <c r="M5122" s="8"/>
      <c r="N5122" s="8"/>
      <c r="O5122" s="8"/>
      <c r="P5122" s="9">
        <v>450</v>
      </c>
      <c r="Q5122" s="8"/>
      <c r="R5122" s="8"/>
      <c r="S5122" s="8"/>
      <c r="T5122" s="10">
        <v>450</v>
      </c>
    </row>
    <row r="5123" spans="1:20" ht="15.75" thickBot="1" x14ac:dyDescent="0.3">
      <c r="A5123" s="4" t="s">
        <v>866</v>
      </c>
      <c r="B5123" s="4" t="s">
        <v>467</v>
      </c>
      <c r="C5123" s="4" t="s">
        <v>468</v>
      </c>
      <c r="D5123" s="4" t="s">
        <v>893</v>
      </c>
      <c r="E5123" s="4" t="s">
        <v>894</v>
      </c>
      <c r="F5123" s="4" t="s">
        <v>144</v>
      </c>
      <c r="G5123" s="4" t="s">
        <v>145</v>
      </c>
      <c r="H5123" s="11">
        <v>502.14</v>
      </c>
      <c r="I5123" s="11">
        <v>982.71</v>
      </c>
      <c r="J5123" s="11">
        <v>691.58</v>
      </c>
      <c r="K5123" s="11">
        <v>874.01</v>
      </c>
      <c r="L5123" s="11">
        <v>480.45</v>
      </c>
      <c r="M5123" s="11">
        <v>468.85</v>
      </c>
      <c r="N5123" s="11">
        <v>508.94</v>
      </c>
      <c r="O5123" s="11">
        <v>944.18</v>
      </c>
      <c r="P5123" s="11">
        <v>601.16999999999996</v>
      </c>
      <c r="Q5123" s="11">
        <v>1529.13</v>
      </c>
      <c r="R5123" s="11">
        <v>792.86</v>
      </c>
      <c r="S5123" s="11">
        <v>227.48</v>
      </c>
      <c r="T5123" s="10">
        <v>8603.5</v>
      </c>
    </row>
    <row r="5124" spans="1:20" ht="15.75" thickBot="1" x14ac:dyDescent="0.3">
      <c r="A5124" s="4" t="s">
        <v>866</v>
      </c>
      <c r="B5124" s="4" t="s">
        <v>467</v>
      </c>
      <c r="C5124" s="4" t="s">
        <v>468</v>
      </c>
      <c r="D5124" s="4" t="s">
        <v>893</v>
      </c>
      <c r="E5124" s="4" t="s">
        <v>894</v>
      </c>
      <c r="F5124" s="4" t="s">
        <v>217</v>
      </c>
      <c r="G5124" s="4" t="s">
        <v>218</v>
      </c>
      <c r="H5124" s="9">
        <v>434.99</v>
      </c>
      <c r="I5124" s="9">
        <v>407.67</v>
      </c>
      <c r="J5124" s="9">
        <v>169.95</v>
      </c>
      <c r="K5124" s="9">
        <v>224.43</v>
      </c>
      <c r="L5124" s="8"/>
      <c r="M5124" s="9">
        <v>406.69</v>
      </c>
      <c r="N5124" s="9">
        <v>315.12</v>
      </c>
      <c r="O5124" s="9">
        <v>500.2</v>
      </c>
      <c r="P5124" s="9">
        <v>569.62</v>
      </c>
      <c r="Q5124" s="9">
        <v>278.24</v>
      </c>
      <c r="R5124" s="9">
        <v>80</v>
      </c>
      <c r="S5124" s="9">
        <v>93.66</v>
      </c>
      <c r="T5124" s="10">
        <v>3480.57</v>
      </c>
    </row>
    <row r="5125" spans="1:20" ht="15.75" thickBot="1" x14ac:dyDescent="0.3">
      <c r="A5125" s="4" t="s">
        <v>866</v>
      </c>
      <c r="B5125" s="4" t="s">
        <v>467</v>
      </c>
      <c r="C5125" s="4" t="s">
        <v>468</v>
      </c>
      <c r="D5125" s="4" t="s">
        <v>893</v>
      </c>
      <c r="E5125" s="4" t="s">
        <v>894</v>
      </c>
      <c r="F5125" s="4" t="s">
        <v>146</v>
      </c>
      <c r="G5125" s="4" t="s">
        <v>147</v>
      </c>
      <c r="H5125" s="12"/>
      <c r="I5125" s="11">
        <v>2017.82</v>
      </c>
      <c r="J5125" s="12"/>
      <c r="K5125" s="11">
        <v>519.1</v>
      </c>
      <c r="L5125" s="11">
        <v>113.67</v>
      </c>
      <c r="M5125" s="11">
        <v>5278.28</v>
      </c>
      <c r="N5125" s="11">
        <v>1298.8699999999999</v>
      </c>
      <c r="O5125" s="11">
        <v>150</v>
      </c>
      <c r="P5125" s="11">
        <v>1050.3699999999999</v>
      </c>
      <c r="Q5125" s="11">
        <v>419.16</v>
      </c>
      <c r="R5125" s="12"/>
      <c r="S5125" s="12"/>
      <c r="T5125" s="10">
        <v>10847.27</v>
      </c>
    </row>
    <row r="5126" spans="1:20" ht="15.75" thickBot="1" x14ac:dyDescent="0.3">
      <c r="A5126" s="4" t="s">
        <v>866</v>
      </c>
      <c r="B5126" s="4" t="s">
        <v>467</v>
      </c>
      <c r="C5126" s="4" t="s">
        <v>468</v>
      </c>
      <c r="D5126" s="4" t="s">
        <v>893</v>
      </c>
      <c r="E5126" s="4" t="s">
        <v>894</v>
      </c>
      <c r="F5126" s="4" t="s">
        <v>148</v>
      </c>
      <c r="G5126" s="4" t="s">
        <v>149</v>
      </c>
      <c r="H5126" s="8"/>
      <c r="I5126" s="9">
        <v>911.68</v>
      </c>
      <c r="J5126" s="8"/>
      <c r="K5126" s="8"/>
      <c r="L5126" s="8"/>
      <c r="M5126" s="8"/>
      <c r="N5126" s="8"/>
      <c r="O5126" s="8"/>
      <c r="P5126" s="8"/>
      <c r="Q5126" s="8"/>
      <c r="R5126" s="8"/>
      <c r="S5126" s="8"/>
      <c r="T5126" s="10">
        <v>911.68</v>
      </c>
    </row>
    <row r="5127" spans="1:20" ht="15.75" thickBot="1" x14ac:dyDescent="0.3">
      <c r="A5127" s="4" t="s">
        <v>866</v>
      </c>
      <c r="B5127" s="4" t="s">
        <v>467</v>
      </c>
      <c r="C5127" s="4" t="s">
        <v>468</v>
      </c>
      <c r="D5127" s="4" t="s">
        <v>893</v>
      </c>
      <c r="E5127" s="4" t="s">
        <v>894</v>
      </c>
      <c r="F5127" s="4" t="s">
        <v>150</v>
      </c>
      <c r="G5127" s="4" t="s">
        <v>151</v>
      </c>
      <c r="H5127" s="12"/>
      <c r="I5127" s="12"/>
      <c r="J5127" s="11">
        <v>435</v>
      </c>
      <c r="K5127" s="11">
        <v>113.6</v>
      </c>
      <c r="L5127" s="12"/>
      <c r="M5127" s="11">
        <v>393</v>
      </c>
      <c r="N5127" s="12"/>
      <c r="O5127" s="12"/>
      <c r="P5127" s="11">
        <v>5760.32</v>
      </c>
      <c r="Q5127" s="12"/>
      <c r="R5127" s="12"/>
      <c r="S5127" s="11">
        <v>3563.65</v>
      </c>
      <c r="T5127" s="10">
        <v>10265.57</v>
      </c>
    </row>
    <row r="5128" spans="1:20" ht="15.75" thickBot="1" x14ac:dyDescent="0.3">
      <c r="A5128" s="4" t="s">
        <v>866</v>
      </c>
      <c r="B5128" s="4" t="s">
        <v>467</v>
      </c>
      <c r="C5128" s="4" t="s">
        <v>468</v>
      </c>
      <c r="D5128" s="4" t="s">
        <v>893</v>
      </c>
      <c r="E5128" s="4" t="s">
        <v>894</v>
      </c>
      <c r="F5128" s="4" t="s">
        <v>152</v>
      </c>
      <c r="G5128" s="4" t="s">
        <v>153</v>
      </c>
      <c r="H5128" s="8"/>
      <c r="I5128" s="8"/>
      <c r="J5128" s="8"/>
      <c r="K5128" s="8"/>
      <c r="L5128" s="8"/>
      <c r="M5128" s="8"/>
      <c r="N5128" s="8"/>
      <c r="O5128" s="8"/>
      <c r="P5128" s="8"/>
      <c r="Q5128" s="8"/>
      <c r="R5128" s="9">
        <v>950</v>
      </c>
      <c r="S5128" s="8"/>
      <c r="T5128" s="10">
        <v>950</v>
      </c>
    </row>
    <row r="5129" spans="1:20" ht="15.75" thickBot="1" x14ac:dyDescent="0.3">
      <c r="A5129" s="4" t="s">
        <v>866</v>
      </c>
      <c r="B5129" s="4" t="s">
        <v>467</v>
      </c>
      <c r="C5129" s="4" t="s">
        <v>468</v>
      </c>
      <c r="D5129" s="4" t="s">
        <v>893</v>
      </c>
      <c r="E5129" s="4" t="s">
        <v>894</v>
      </c>
      <c r="F5129" s="4" t="s">
        <v>359</v>
      </c>
      <c r="G5129" s="4" t="s">
        <v>360</v>
      </c>
      <c r="H5129" s="12"/>
      <c r="I5129" s="12"/>
      <c r="J5129" s="12"/>
      <c r="K5129" s="12"/>
      <c r="L5129" s="12"/>
      <c r="M5129" s="12"/>
      <c r="N5129" s="12"/>
      <c r="O5129" s="12"/>
      <c r="P5129" s="11">
        <v>99.5</v>
      </c>
      <c r="Q5129" s="12"/>
      <c r="R5129" s="12"/>
      <c r="S5129" s="12"/>
      <c r="T5129" s="10">
        <v>99.5</v>
      </c>
    </row>
    <row r="5130" spans="1:20" ht="15.75" thickBot="1" x14ac:dyDescent="0.3">
      <c r="A5130" s="4" t="s">
        <v>866</v>
      </c>
      <c r="B5130" s="4" t="s">
        <v>467</v>
      </c>
      <c r="C5130" s="4" t="s">
        <v>468</v>
      </c>
      <c r="D5130" s="4" t="s">
        <v>893</v>
      </c>
      <c r="E5130" s="4" t="s">
        <v>894</v>
      </c>
      <c r="F5130" s="4" t="s">
        <v>166</v>
      </c>
      <c r="G5130" s="4" t="s">
        <v>167</v>
      </c>
      <c r="H5130" s="8"/>
      <c r="I5130" s="9">
        <v>-1001.28</v>
      </c>
      <c r="J5130" s="9">
        <v>-33.840000000000003</v>
      </c>
      <c r="K5130" s="8"/>
      <c r="L5130" s="8"/>
      <c r="M5130" s="8"/>
      <c r="N5130" s="8"/>
      <c r="O5130" s="9">
        <v>-4313</v>
      </c>
      <c r="P5130" s="8"/>
      <c r="Q5130" s="9">
        <v>2242.7600000000002</v>
      </c>
      <c r="R5130" s="9">
        <v>-2242.7600000000002</v>
      </c>
      <c r="S5130" s="8"/>
      <c r="T5130" s="10">
        <v>-5348.12</v>
      </c>
    </row>
    <row r="5131" spans="1:20" ht="15.75" thickBot="1" x14ac:dyDescent="0.3">
      <c r="A5131" s="4" t="s">
        <v>866</v>
      </c>
      <c r="B5131" s="4" t="s">
        <v>467</v>
      </c>
      <c r="C5131" s="4" t="s">
        <v>468</v>
      </c>
      <c r="D5131" s="4" t="s">
        <v>897</v>
      </c>
      <c r="E5131" s="4" t="s">
        <v>898</v>
      </c>
      <c r="F5131" s="4" t="s">
        <v>340</v>
      </c>
      <c r="G5131" s="4" t="s">
        <v>341</v>
      </c>
      <c r="H5131" s="12"/>
      <c r="I5131" s="12"/>
      <c r="J5131" s="11">
        <v>129.94999999999999</v>
      </c>
      <c r="K5131" s="12"/>
      <c r="L5131" s="11">
        <v>200</v>
      </c>
      <c r="M5131" s="12"/>
      <c r="N5131" s="11">
        <v>134.68</v>
      </c>
      <c r="O5131" s="12"/>
      <c r="P5131" s="12"/>
      <c r="Q5131" s="12"/>
      <c r="R5131" s="12"/>
      <c r="S5131" s="11">
        <v>225</v>
      </c>
      <c r="T5131" s="10">
        <v>689.63</v>
      </c>
    </row>
    <row r="5132" spans="1:20" ht="15.75" thickBot="1" x14ac:dyDescent="0.3">
      <c r="A5132" s="4" t="s">
        <v>866</v>
      </c>
      <c r="B5132" s="4" t="s">
        <v>467</v>
      </c>
      <c r="C5132" s="4" t="s">
        <v>468</v>
      </c>
      <c r="D5132" s="4" t="s">
        <v>899</v>
      </c>
      <c r="E5132" s="4" t="s">
        <v>900</v>
      </c>
      <c r="F5132" s="4" t="s">
        <v>340</v>
      </c>
      <c r="G5132" s="4" t="s">
        <v>341</v>
      </c>
      <c r="H5132" s="8"/>
      <c r="I5132" s="8"/>
      <c r="J5132" s="8"/>
      <c r="K5132" s="8"/>
      <c r="L5132" s="8"/>
      <c r="M5132" s="8"/>
      <c r="N5132" s="8"/>
      <c r="O5132" s="9">
        <v>175</v>
      </c>
      <c r="P5132" s="8"/>
      <c r="Q5132" s="8"/>
      <c r="R5132" s="8"/>
      <c r="S5132" s="8"/>
      <c r="T5132" s="10">
        <v>175</v>
      </c>
    </row>
    <row r="5133" spans="1:20" ht="15.75" thickBot="1" x14ac:dyDescent="0.3">
      <c r="A5133" s="4" t="s">
        <v>866</v>
      </c>
      <c r="B5133" s="4" t="s">
        <v>467</v>
      </c>
      <c r="C5133" s="4" t="s">
        <v>468</v>
      </c>
      <c r="D5133" s="4" t="s">
        <v>1014</v>
      </c>
      <c r="E5133" s="4" t="s">
        <v>1015</v>
      </c>
      <c r="F5133" s="4" t="s">
        <v>138</v>
      </c>
      <c r="G5133" s="4" t="s">
        <v>139</v>
      </c>
      <c r="H5133" s="11">
        <v>389.92</v>
      </c>
      <c r="I5133" s="11">
        <v>471.91</v>
      </c>
      <c r="J5133" s="11">
        <v>462</v>
      </c>
      <c r="K5133" s="11">
        <v>79.099999999999994</v>
      </c>
      <c r="L5133" s="11">
        <v>465.96</v>
      </c>
      <c r="M5133" s="11">
        <v>1142.96</v>
      </c>
      <c r="N5133" s="11">
        <v>206.99</v>
      </c>
      <c r="O5133" s="12"/>
      <c r="P5133" s="12"/>
      <c r="Q5133" s="11">
        <v>182</v>
      </c>
      <c r="R5133" s="12"/>
      <c r="S5133" s="12"/>
      <c r="T5133" s="10">
        <v>3400.84</v>
      </c>
    </row>
    <row r="5134" spans="1:20" ht="15.75" thickBot="1" x14ac:dyDescent="0.3">
      <c r="A5134" s="4" t="s">
        <v>866</v>
      </c>
      <c r="B5134" s="4" t="s">
        <v>467</v>
      </c>
      <c r="C5134" s="4" t="s">
        <v>468</v>
      </c>
      <c r="D5134" s="4" t="s">
        <v>1016</v>
      </c>
      <c r="E5134" s="4" t="s">
        <v>1017</v>
      </c>
      <c r="F5134" s="4" t="s">
        <v>61</v>
      </c>
      <c r="G5134" s="4" t="s">
        <v>62</v>
      </c>
      <c r="H5134" s="9">
        <v>259.5</v>
      </c>
      <c r="I5134" s="9">
        <v>184.5</v>
      </c>
      <c r="J5134" s="8"/>
      <c r="K5134" s="9">
        <v>176.5</v>
      </c>
      <c r="L5134" s="9">
        <v>136</v>
      </c>
      <c r="M5134" s="9">
        <v>186.77</v>
      </c>
      <c r="N5134" s="9">
        <v>164</v>
      </c>
      <c r="O5134" s="9">
        <v>397.62</v>
      </c>
      <c r="P5134" s="9">
        <v>286</v>
      </c>
      <c r="Q5134" s="9">
        <v>480.49</v>
      </c>
      <c r="R5134" s="9">
        <v>189</v>
      </c>
      <c r="S5134" s="8"/>
      <c r="T5134" s="10">
        <v>2460.38</v>
      </c>
    </row>
    <row r="5135" spans="1:20" ht="15.75" thickBot="1" x14ac:dyDescent="0.3">
      <c r="A5135" s="4" t="s">
        <v>866</v>
      </c>
      <c r="B5135" s="4" t="s">
        <v>467</v>
      </c>
      <c r="C5135" s="4" t="s">
        <v>468</v>
      </c>
      <c r="D5135" s="4" t="s">
        <v>1016</v>
      </c>
      <c r="E5135" s="4" t="s">
        <v>1017</v>
      </c>
      <c r="F5135" s="4" t="s">
        <v>122</v>
      </c>
      <c r="G5135" s="4" t="s">
        <v>123</v>
      </c>
      <c r="H5135" s="12"/>
      <c r="I5135" s="11">
        <v>680</v>
      </c>
      <c r="J5135" s="11">
        <v>899</v>
      </c>
      <c r="K5135" s="11">
        <v>-25</v>
      </c>
      <c r="L5135" s="12"/>
      <c r="M5135" s="12"/>
      <c r="N5135" s="12"/>
      <c r="O5135" s="12"/>
      <c r="P5135" s="12"/>
      <c r="Q5135" s="12"/>
      <c r="R5135" s="12"/>
      <c r="S5135" s="12"/>
      <c r="T5135" s="10">
        <v>1554</v>
      </c>
    </row>
    <row r="5136" spans="1:20" ht="15.75" thickBot="1" x14ac:dyDescent="0.3">
      <c r="A5136" s="4" t="s">
        <v>866</v>
      </c>
      <c r="B5136" s="4" t="s">
        <v>467</v>
      </c>
      <c r="C5136" s="4" t="s">
        <v>468</v>
      </c>
      <c r="D5136" s="4" t="s">
        <v>1016</v>
      </c>
      <c r="E5136" s="4" t="s">
        <v>1017</v>
      </c>
      <c r="F5136" s="4" t="s">
        <v>26</v>
      </c>
      <c r="G5136" s="4" t="s">
        <v>27</v>
      </c>
      <c r="H5136" s="8"/>
      <c r="I5136" s="9">
        <v>121.43</v>
      </c>
      <c r="J5136" s="9">
        <v>75.510000000000005</v>
      </c>
      <c r="K5136" s="9">
        <v>75.510000000000005</v>
      </c>
      <c r="L5136" s="8"/>
      <c r="M5136" s="8"/>
      <c r="N5136" s="9">
        <v>75.81</v>
      </c>
      <c r="O5136" s="8"/>
      <c r="P5136" s="8"/>
      <c r="Q5136" s="8"/>
      <c r="R5136" s="8"/>
      <c r="S5136" s="8"/>
      <c r="T5136" s="10">
        <v>348.26</v>
      </c>
    </row>
    <row r="5137" spans="1:20" ht="15.75" thickBot="1" x14ac:dyDescent="0.3">
      <c r="A5137" s="4" t="s">
        <v>866</v>
      </c>
      <c r="B5137" s="4" t="s">
        <v>467</v>
      </c>
      <c r="C5137" s="4" t="s">
        <v>468</v>
      </c>
      <c r="D5137" s="4" t="s">
        <v>1016</v>
      </c>
      <c r="E5137" s="4" t="s">
        <v>1017</v>
      </c>
      <c r="F5137" s="4" t="s">
        <v>215</v>
      </c>
      <c r="G5137" s="4" t="s">
        <v>216</v>
      </c>
      <c r="H5137" s="12"/>
      <c r="I5137" s="12"/>
      <c r="J5137" s="11">
        <v>162.5</v>
      </c>
      <c r="K5137" s="12"/>
      <c r="L5137" s="12"/>
      <c r="M5137" s="12"/>
      <c r="N5137" s="12"/>
      <c r="O5137" s="12"/>
      <c r="P5137" s="12"/>
      <c r="Q5137" s="12"/>
      <c r="R5137" s="12"/>
      <c r="S5137" s="12"/>
      <c r="T5137" s="10">
        <v>162.5</v>
      </c>
    </row>
    <row r="5138" spans="1:20" ht="15.75" thickBot="1" x14ac:dyDescent="0.3">
      <c r="A5138" s="4" t="s">
        <v>866</v>
      </c>
      <c r="B5138" s="4" t="s">
        <v>467</v>
      </c>
      <c r="C5138" s="4" t="s">
        <v>468</v>
      </c>
      <c r="D5138" s="4" t="s">
        <v>1016</v>
      </c>
      <c r="E5138" s="4" t="s">
        <v>1017</v>
      </c>
      <c r="F5138" s="4" t="s">
        <v>102</v>
      </c>
      <c r="G5138" s="4" t="s">
        <v>103</v>
      </c>
      <c r="H5138" s="9">
        <v>409</v>
      </c>
      <c r="I5138" s="9">
        <v>3487.5</v>
      </c>
      <c r="J5138" s="9">
        <v>1218.5</v>
      </c>
      <c r="K5138" s="9">
        <v>1776</v>
      </c>
      <c r="L5138" s="9">
        <v>235</v>
      </c>
      <c r="M5138" s="9">
        <v>1005</v>
      </c>
      <c r="N5138" s="9">
        <v>1219</v>
      </c>
      <c r="O5138" s="9">
        <v>1278.06</v>
      </c>
      <c r="P5138" s="9">
        <v>723</v>
      </c>
      <c r="Q5138" s="9">
        <v>2136</v>
      </c>
      <c r="R5138" s="9">
        <v>1465</v>
      </c>
      <c r="S5138" s="9">
        <v>2899</v>
      </c>
      <c r="T5138" s="10">
        <v>17851.060000000001</v>
      </c>
    </row>
    <row r="5139" spans="1:20" ht="15.75" thickBot="1" x14ac:dyDescent="0.3">
      <c r="A5139" s="4" t="s">
        <v>866</v>
      </c>
      <c r="B5139" s="4" t="s">
        <v>476</v>
      </c>
      <c r="C5139" s="4" t="s">
        <v>7378</v>
      </c>
      <c r="D5139" s="4" t="s">
        <v>867</v>
      </c>
      <c r="E5139" s="4" t="s">
        <v>868</v>
      </c>
      <c r="F5139" s="4" t="s">
        <v>110</v>
      </c>
      <c r="G5139" s="4" t="s">
        <v>111</v>
      </c>
      <c r="H5139" s="11">
        <v>27879.33</v>
      </c>
      <c r="I5139" s="11">
        <v>29813.57</v>
      </c>
      <c r="J5139" s="11">
        <v>29676.67</v>
      </c>
      <c r="K5139" s="11">
        <v>30852.959999999999</v>
      </c>
      <c r="L5139" s="11">
        <v>27294.07</v>
      </c>
      <c r="M5139" s="11">
        <v>25612.57</v>
      </c>
      <c r="N5139" s="11">
        <v>22967.67</v>
      </c>
      <c r="O5139" s="11">
        <v>25135.69</v>
      </c>
      <c r="P5139" s="11">
        <v>22522.66</v>
      </c>
      <c r="Q5139" s="11">
        <v>32500.63</v>
      </c>
      <c r="R5139" s="11">
        <v>29043.4</v>
      </c>
      <c r="S5139" s="11">
        <v>23071</v>
      </c>
      <c r="T5139" s="10">
        <v>326370.21999999997</v>
      </c>
    </row>
    <row r="5140" spans="1:20" ht="15.75" thickBot="1" x14ac:dyDescent="0.3">
      <c r="A5140" s="4" t="s">
        <v>866</v>
      </c>
      <c r="B5140" s="4" t="s">
        <v>476</v>
      </c>
      <c r="C5140" s="4" t="s">
        <v>7378</v>
      </c>
      <c r="D5140" s="4" t="s">
        <v>867</v>
      </c>
      <c r="E5140" s="4" t="s">
        <v>868</v>
      </c>
      <c r="F5140" s="4" t="s">
        <v>112</v>
      </c>
      <c r="G5140" s="4" t="s">
        <v>113</v>
      </c>
      <c r="H5140" s="8"/>
      <c r="I5140" s="8"/>
      <c r="J5140" s="8"/>
      <c r="K5140" s="8"/>
      <c r="L5140" s="8"/>
      <c r="M5140" s="8"/>
      <c r="N5140" s="8"/>
      <c r="O5140" s="8"/>
      <c r="P5140" s="8"/>
      <c r="Q5140" s="8"/>
      <c r="R5140" s="8"/>
      <c r="S5140" s="9">
        <v>158.18</v>
      </c>
      <c r="T5140" s="10">
        <v>158.18</v>
      </c>
    </row>
    <row r="5141" spans="1:20" ht="15.75" thickBot="1" x14ac:dyDescent="0.3">
      <c r="A5141" s="4" t="s">
        <v>866</v>
      </c>
      <c r="B5141" s="4" t="s">
        <v>476</v>
      </c>
      <c r="C5141" s="4" t="s">
        <v>7378</v>
      </c>
      <c r="D5141" s="4" t="s">
        <v>867</v>
      </c>
      <c r="E5141" s="4" t="s">
        <v>868</v>
      </c>
      <c r="F5141" s="4" t="s">
        <v>88</v>
      </c>
      <c r="G5141" s="4" t="s">
        <v>89</v>
      </c>
      <c r="H5141" s="11">
        <v>4362.29</v>
      </c>
      <c r="I5141" s="11">
        <v>4180.3</v>
      </c>
      <c r="J5141" s="11">
        <v>4423.9399999999996</v>
      </c>
      <c r="K5141" s="11">
        <v>4361.6099999999997</v>
      </c>
      <c r="L5141" s="11">
        <v>4486.3</v>
      </c>
      <c r="M5141" s="11">
        <v>4361.6000000000004</v>
      </c>
      <c r="N5141" s="11">
        <v>3720.32</v>
      </c>
      <c r="O5141" s="11">
        <v>3750.75</v>
      </c>
      <c r="P5141" s="11">
        <v>3843.11</v>
      </c>
      <c r="Q5141" s="11">
        <v>4484.46</v>
      </c>
      <c r="R5141" s="11">
        <v>4454.16</v>
      </c>
      <c r="S5141" s="11">
        <v>4423.8599999999997</v>
      </c>
      <c r="T5141" s="10">
        <v>50852.7</v>
      </c>
    </row>
    <row r="5142" spans="1:20" ht="15.75" thickBot="1" x14ac:dyDescent="0.3">
      <c r="A5142" s="4" t="s">
        <v>866</v>
      </c>
      <c r="B5142" s="4" t="s">
        <v>476</v>
      </c>
      <c r="C5142" s="4" t="s">
        <v>7378</v>
      </c>
      <c r="D5142" s="4" t="s">
        <v>867</v>
      </c>
      <c r="E5142" s="4" t="s">
        <v>868</v>
      </c>
      <c r="F5142" s="4" t="s">
        <v>90</v>
      </c>
      <c r="G5142" s="4" t="s">
        <v>91</v>
      </c>
      <c r="H5142" s="9">
        <v>16946.95</v>
      </c>
      <c r="I5142" s="9">
        <v>16239.96</v>
      </c>
      <c r="J5142" s="9">
        <v>17187.13</v>
      </c>
      <c r="K5142" s="9">
        <v>16944.759999999998</v>
      </c>
      <c r="L5142" s="9">
        <v>17429.13</v>
      </c>
      <c r="M5142" s="9">
        <v>16944.849999999999</v>
      </c>
      <c r="N5142" s="9">
        <v>14453.5</v>
      </c>
      <c r="O5142" s="9">
        <v>14571.48</v>
      </c>
      <c r="P5142" s="9">
        <v>14930.41</v>
      </c>
      <c r="Q5142" s="9">
        <v>17422.28</v>
      </c>
      <c r="R5142" s="9">
        <v>17304.28</v>
      </c>
      <c r="S5142" s="9">
        <v>17186.349999999999</v>
      </c>
      <c r="T5142" s="10">
        <v>197561.08</v>
      </c>
    </row>
    <row r="5143" spans="1:20" ht="15.75" thickBot="1" x14ac:dyDescent="0.3">
      <c r="A5143" s="4" t="s">
        <v>866</v>
      </c>
      <c r="B5143" s="4" t="s">
        <v>476</v>
      </c>
      <c r="C5143" s="4" t="s">
        <v>7378</v>
      </c>
      <c r="D5143" s="4" t="s">
        <v>867</v>
      </c>
      <c r="E5143" s="4" t="s">
        <v>868</v>
      </c>
      <c r="F5143" s="4" t="s">
        <v>118</v>
      </c>
      <c r="G5143" s="4" t="s">
        <v>119</v>
      </c>
      <c r="H5143" s="12"/>
      <c r="I5143" s="12"/>
      <c r="J5143" s="11">
        <v>1321.5</v>
      </c>
      <c r="K5143" s="12"/>
      <c r="L5143" s="12"/>
      <c r="M5143" s="12"/>
      <c r="N5143" s="12"/>
      <c r="O5143" s="12"/>
      <c r="P5143" s="12"/>
      <c r="Q5143" s="12"/>
      <c r="R5143" s="11">
        <v>1437</v>
      </c>
      <c r="S5143" s="11">
        <v>-479</v>
      </c>
      <c r="T5143" s="10">
        <v>2279.5</v>
      </c>
    </row>
    <row r="5144" spans="1:20" ht="15.75" thickBot="1" x14ac:dyDescent="0.3">
      <c r="A5144" s="4" t="s">
        <v>866</v>
      </c>
      <c r="B5144" s="4" t="s">
        <v>476</v>
      </c>
      <c r="C5144" s="4" t="s">
        <v>7378</v>
      </c>
      <c r="D5144" s="4" t="s">
        <v>867</v>
      </c>
      <c r="E5144" s="4" t="s">
        <v>868</v>
      </c>
      <c r="F5144" s="4" t="s">
        <v>92</v>
      </c>
      <c r="G5144" s="4" t="s">
        <v>93</v>
      </c>
      <c r="H5144" s="8"/>
      <c r="I5144" s="9">
        <v>7.57</v>
      </c>
      <c r="J5144" s="8"/>
      <c r="K5144" s="8"/>
      <c r="L5144" s="8"/>
      <c r="M5144" s="9">
        <v>16.559999999999999</v>
      </c>
      <c r="N5144" s="9">
        <v>148.27000000000001</v>
      </c>
      <c r="O5144" s="8"/>
      <c r="P5144" s="8"/>
      <c r="Q5144" s="9">
        <v>41.39</v>
      </c>
      <c r="R5144" s="8"/>
      <c r="S5144" s="8"/>
      <c r="T5144" s="10">
        <v>213.79</v>
      </c>
    </row>
    <row r="5145" spans="1:20" ht="15.75" thickBot="1" x14ac:dyDescent="0.3">
      <c r="A5145" s="4" t="s">
        <v>866</v>
      </c>
      <c r="B5145" s="4" t="s">
        <v>476</v>
      </c>
      <c r="C5145" s="4" t="s">
        <v>7378</v>
      </c>
      <c r="D5145" s="4" t="s">
        <v>867</v>
      </c>
      <c r="E5145" s="4" t="s">
        <v>868</v>
      </c>
      <c r="F5145" s="4" t="s">
        <v>94</v>
      </c>
      <c r="G5145" s="4" t="s">
        <v>95</v>
      </c>
      <c r="H5145" s="11">
        <v>3016</v>
      </c>
      <c r="I5145" s="11">
        <v>3016</v>
      </c>
      <c r="J5145" s="11">
        <v>3016</v>
      </c>
      <c r="K5145" s="11">
        <v>3016</v>
      </c>
      <c r="L5145" s="11">
        <v>3016</v>
      </c>
      <c r="M5145" s="11">
        <v>3016</v>
      </c>
      <c r="N5145" s="11">
        <v>3016</v>
      </c>
      <c r="O5145" s="11">
        <v>3016</v>
      </c>
      <c r="P5145" s="11">
        <v>3016</v>
      </c>
      <c r="Q5145" s="11">
        <v>3016</v>
      </c>
      <c r="R5145" s="11">
        <v>3016</v>
      </c>
      <c r="S5145" s="11">
        <v>3016</v>
      </c>
      <c r="T5145" s="10">
        <v>36192</v>
      </c>
    </row>
    <row r="5146" spans="1:20" ht="15.75" thickBot="1" x14ac:dyDescent="0.3">
      <c r="A5146" s="4" t="s">
        <v>866</v>
      </c>
      <c r="B5146" s="4" t="s">
        <v>476</v>
      </c>
      <c r="C5146" s="4" t="s">
        <v>7378</v>
      </c>
      <c r="D5146" s="4" t="s">
        <v>867</v>
      </c>
      <c r="E5146" s="4" t="s">
        <v>868</v>
      </c>
      <c r="F5146" s="4" t="s">
        <v>122</v>
      </c>
      <c r="G5146" s="4" t="s">
        <v>123</v>
      </c>
      <c r="H5146" s="9">
        <v>40</v>
      </c>
      <c r="I5146" s="9">
        <v>75</v>
      </c>
      <c r="J5146" s="8"/>
      <c r="K5146" s="9">
        <v>65.5</v>
      </c>
      <c r="L5146" s="8"/>
      <c r="M5146" s="8"/>
      <c r="N5146" s="8"/>
      <c r="O5146" s="9">
        <v>75</v>
      </c>
      <c r="P5146" s="8"/>
      <c r="Q5146" s="8"/>
      <c r="R5146" s="8"/>
      <c r="S5146" s="9">
        <v>650</v>
      </c>
      <c r="T5146" s="10">
        <v>905.5</v>
      </c>
    </row>
    <row r="5147" spans="1:20" ht="15.75" thickBot="1" x14ac:dyDescent="0.3">
      <c r="A5147" s="4" t="s">
        <v>866</v>
      </c>
      <c r="B5147" s="4" t="s">
        <v>476</v>
      </c>
      <c r="C5147" s="4" t="s">
        <v>7378</v>
      </c>
      <c r="D5147" s="4" t="s">
        <v>867</v>
      </c>
      <c r="E5147" s="4" t="s">
        <v>868</v>
      </c>
      <c r="F5147" s="4" t="s">
        <v>44</v>
      </c>
      <c r="G5147" s="4" t="s">
        <v>45</v>
      </c>
      <c r="H5147" s="12"/>
      <c r="I5147" s="11">
        <v>17.559999999999999</v>
      </c>
      <c r="J5147" s="12"/>
      <c r="K5147" s="12"/>
      <c r="L5147" s="12"/>
      <c r="M5147" s="11">
        <v>52.83</v>
      </c>
      <c r="N5147" s="11">
        <v>312</v>
      </c>
      <c r="O5147" s="12"/>
      <c r="P5147" s="12"/>
      <c r="Q5147" s="12"/>
      <c r="R5147" s="12"/>
      <c r="S5147" s="12"/>
      <c r="T5147" s="10">
        <v>382.39</v>
      </c>
    </row>
    <row r="5148" spans="1:20" ht="15.75" thickBot="1" x14ac:dyDescent="0.3">
      <c r="A5148" s="4" t="s">
        <v>866</v>
      </c>
      <c r="B5148" s="4" t="s">
        <v>476</v>
      </c>
      <c r="C5148" s="4" t="s">
        <v>7378</v>
      </c>
      <c r="D5148" s="4" t="s">
        <v>867</v>
      </c>
      <c r="E5148" s="4" t="s">
        <v>868</v>
      </c>
      <c r="F5148" s="4" t="s">
        <v>71</v>
      </c>
      <c r="G5148" s="4" t="s">
        <v>72</v>
      </c>
      <c r="H5148" s="9">
        <v>24.07</v>
      </c>
      <c r="I5148" s="8"/>
      <c r="J5148" s="9">
        <v>244.82</v>
      </c>
      <c r="K5148" s="8"/>
      <c r="L5148" s="8"/>
      <c r="M5148" s="9">
        <v>15.97</v>
      </c>
      <c r="N5148" s="9">
        <v>57.68</v>
      </c>
      <c r="O5148" s="9">
        <v>23.45</v>
      </c>
      <c r="P5148" s="8"/>
      <c r="Q5148" s="9">
        <v>25</v>
      </c>
      <c r="R5148" s="9">
        <v>16.28</v>
      </c>
      <c r="S5148" s="8"/>
      <c r="T5148" s="10">
        <v>407.27</v>
      </c>
    </row>
    <row r="5149" spans="1:20" ht="15.75" thickBot="1" x14ac:dyDescent="0.3">
      <c r="A5149" s="4" t="s">
        <v>866</v>
      </c>
      <c r="B5149" s="4" t="s">
        <v>476</v>
      </c>
      <c r="C5149" s="4" t="s">
        <v>7378</v>
      </c>
      <c r="D5149" s="4" t="s">
        <v>867</v>
      </c>
      <c r="E5149" s="4" t="s">
        <v>868</v>
      </c>
      <c r="F5149" s="4" t="s">
        <v>98</v>
      </c>
      <c r="G5149" s="4" t="s">
        <v>99</v>
      </c>
      <c r="H5149" s="11">
        <v>139.01</v>
      </c>
      <c r="I5149" s="11">
        <v>276.95999999999998</v>
      </c>
      <c r="J5149" s="11">
        <v>319.72000000000003</v>
      </c>
      <c r="K5149" s="11">
        <v>180.3</v>
      </c>
      <c r="L5149" s="12"/>
      <c r="M5149" s="11">
        <v>234.44</v>
      </c>
      <c r="N5149" s="11">
        <v>135.28</v>
      </c>
      <c r="O5149" s="11">
        <v>136.96</v>
      </c>
      <c r="P5149" s="11">
        <v>77.25</v>
      </c>
      <c r="Q5149" s="11">
        <v>75.900000000000006</v>
      </c>
      <c r="R5149" s="11">
        <v>91.51</v>
      </c>
      <c r="S5149" s="11">
        <v>61.7</v>
      </c>
      <c r="T5149" s="10">
        <v>1729.03</v>
      </c>
    </row>
    <row r="5150" spans="1:20" ht="15.75" thickBot="1" x14ac:dyDescent="0.3">
      <c r="A5150" s="4" t="s">
        <v>866</v>
      </c>
      <c r="B5150" s="4" t="s">
        <v>476</v>
      </c>
      <c r="C5150" s="4" t="s">
        <v>7378</v>
      </c>
      <c r="D5150" s="4" t="s">
        <v>867</v>
      </c>
      <c r="E5150" s="4" t="s">
        <v>868</v>
      </c>
      <c r="F5150" s="4" t="s">
        <v>412</v>
      </c>
      <c r="G5150" s="4" t="s">
        <v>413</v>
      </c>
      <c r="H5150" s="8"/>
      <c r="I5150" s="8"/>
      <c r="J5150" s="9">
        <v>12.61</v>
      </c>
      <c r="K5150" s="8"/>
      <c r="L5150" s="8"/>
      <c r="M5150" s="8"/>
      <c r="N5150" s="8"/>
      <c r="O5150" s="8"/>
      <c r="P5150" s="8"/>
      <c r="Q5150" s="8"/>
      <c r="R5150" s="8"/>
      <c r="S5150" s="8"/>
      <c r="T5150" s="10">
        <v>12.61</v>
      </c>
    </row>
    <row r="5151" spans="1:20" ht="15.75" thickBot="1" x14ac:dyDescent="0.3">
      <c r="A5151" s="4" t="s">
        <v>866</v>
      </c>
      <c r="B5151" s="4" t="s">
        <v>476</v>
      </c>
      <c r="C5151" s="4" t="s">
        <v>7378</v>
      </c>
      <c r="D5151" s="4" t="s">
        <v>867</v>
      </c>
      <c r="E5151" s="4" t="s">
        <v>868</v>
      </c>
      <c r="F5151" s="4" t="s">
        <v>215</v>
      </c>
      <c r="G5151" s="4" t="s">
        <v>216</v>
      </c>
      <c r="H5151" s="12"/>
      <c r="I5151" s="12"/>
      <c r="J5151" s="11">
        <v>7.92</v>
      </c>
      <c r="K5151" s="11">
        <v>47.66</v>
      </c>
      <c r="L5151" s="11">
        <v>39.880000000000003</v>
      </c>
      <c r="M5151" s="11">
        <v>39.950000000000003</v>
      </c>
      <c r="N5151" s="11">
        <v>31.96</v>
      </c>
      <c r="O5151" s="11">
        <v>31.96</v>
      </c>
      <c r="P5151" s="11">
        <v>15.98</v>
      </c>
      <c r="Q5151" s="11">
        <v>47.94</v>
      </c>
      <c r="R5151" s="11">
        <v>49.35</v>
      </c>
      <c r="S5151" s="11">
        <v>31.84</v>
      </c>
      <c r="T5151" s="10">
        <v>344.44</v>
      </c>
    </row>
    <row r="5152" spans="1:20" ht="15.75" thickBot="1" x14ac:dyDescent="0.3">
      <c r="A5152" s="4" t="s">
        <v>866</v>
      </c>
      <c r="B5152" s="4" t="s">
        <v>476</v>
      </c>
      <c r="C5152" s="4" t="s">
        <v>7378</v>
      </c>
      <c r="D5152" s="4" t="s">
        <v>867</v>
      </c>
      <c r="E5152" s="4" t="s">
        <v>868</v>
      </c>
      <c r="F5152" s="4" t="s">
        <v>130</v>
      </c>
      <c r="G5152" s="4" t="s">
        <v>131</v>
      </c>
      <c r="H5152" s="9">
        <v>86.74</v>
      </c>
      <c r="I5152" s="8"/>
      <c r="J5152" s="8"/>
      <c r="K5152" s="8"/>
      <c r="L5152" s="8"/>
      <c r="M5152" s="8"/>
      <c r="N5152" s="8"/>
      <c r="O5152" s="9">
        <v>45.7</v>
      </c>
      <c r="P5152" s="8"/>
      <c r="Q5152" s="8"/>
      <c r="R5152" s="8"/>
      <c r="S5152" s="8"/>
      <c r="T5152" s="10">
        <v>132.44</v>
      </c>
    </row>
    <row r="5153" spans="1:20" ht="15.75" thickBot="1" x14ac:dyDescent="0.3">
      <c r="A5153" s="4" t="s">
        <v>866</v>
      </c>
      <c r="B5153" s="4" t="s">
        <v>476</v>
      </c>
      <c r="C5153" s="4" t="s">
        <v>7378</v>
      </c>
      <c r="D5153" s="4" t="s">
        <v>867</v>
      </c>
      <c r="E5153" s="4" t="s">
        <v>868</v>
      </c>
      <c r="F5153" s="4" t="s">
        <v>136</v>
      </c>
      <c r="G5153" s="4" t="s">
        <v>137</v>
      </c>
      <c r="H5153" s="12"/>
      <c r="I5153" s="12"/>
      <c r="J5153" s="11">
        <v>6</v>
      </c>
      <c r="K5153" s="11">
        <v>0.4</v>
      </c>
      <c r="L5153" s="11">
        <v>9</v>
      </c>
      <c r="M5153" s="12"/>
      <c r="N5153" s="12"/>
      <c r="O5153" s="12"/>
      <c r="P5153" s="12"/>
      <c r="Q5153" s="12"/>
      <c r="R5153" s="12"/>
      <c r="S5153" s="12"/>
      <c r="T5153" s="10">
        <v>15.4</v>
      </c>
    </row>
    <row r="5154" spans="1:20" ht="15.75" thickBot="1" x14ac:dyDescent="0.3">
      <c r="A5154" s="4" t="s">
        <v>866</v>
      </c>
      <c r="B5154" s="4" t="s">
        <v>476</v>
      </c>
      <c r="C5154" s="4" t="s">
        <v>7378</v>
      </c>
      <c r="D5154" s="4" t="s">
        <v>867</v>
      </c>
      <c r="E5154" s="4" t="s">
        <v>868</v>
      </c>
      <c r="F5154" s="4" t="s">
        <v>199</v>
      </c>
      <c r="G5154" s="4" t="s">
        <v>200</v>
      </c>
      <c r="H5154" s="8"/>
      <c r="I5154" s="8"/>
      <c r="J5154" s="8"/>
      <c r="K5154" s="8"/>
      <c r="L5154" s="8"/>
      <c r="M5154" s="9">
        <v>60</v>
      </c>
      <c r="N5154" s="8"/>
      <c r="O5154" s="8"/>
      <c r="P5154" s="8"/>
      <c r="Q5154" s="8"/>
      <c r="R5154" s="8"/>
      <c r="S5154" s="8"/>
      <c r="T5154" s="10">
        <v>60</v>
      </c>
    </row>
    <row r="5155" spans="1:20" ht="15.75" thickBot="1" x14ac:dyDescent="0.3">
      <c r="A5155" s="4" t="s">
        <v>866</v>
      </c>
      <c r="B5155" s="4" t="s">
        <v>476</v>
      </c>
      <c r="C5155" s="4" t="s">
        <v>7378</v>
      </c>
      <c r="D5155" s="4" t="s">
        <v>867</v>
      </c>
      <c r="E5155" s="4" t="s">
        <v>868</v>
      </c>
      <c r="F5155" s="4" t="s">
        <v>998</v>
      </c>
      <c r="G5155" s="4" t="s">
        <v>999</v>
      </c>
      <c r="H5155" s="12"/>
      <c r="I5155" s="12"/>
      <c r="J5155" s="12"/>
      <c r="K5155" s="12"/>
      <c r="L5155" s="12"/>
      <c r="M5155" s="11">
        <v>160</v>
      </c>
      <c r="N5155" s="12"/>
      <c r="O5155" s="12"/>
      <c r="P5155" s="12"/>
      <c r="Q5155" s="12"/>
      <c r="R5155" s="12"/>
      <c r="S5155" s="12"/>
      <c r="T5155" s="10">
        <v>160</v>
      </c>
    </row>
    <row r="5156" spans="1:20" ht="15.75" thickBot="1" x14ac:dyDescent="0.3">
      <c r="A5156" s="4" t="s">
        <v>866</v>
      </c>
      <c r="B5156" s="4" t="s">
        <v>476</v>
      </c>
      <c r="C5156" s="4" t="s">
        <v>7378</v>
      </c>
      <c r="D5156" s="4" t="s">
        <v>867</v>
      </c>
      <c r="E5156" s="4" t="s">
        <v>868</v>
      </c>
      <c r="F5156" s="4" t="s">
        <v>102</v>
      </c>
      <c r="G5156" s="4" t="s">
        <v>103</v>
      </c>
      <c r="H5156" s="9">
        <v>15.14</v>
      </c>
      <c r="I5156" s="9">
        <v>13.05</v>
      </c>
      <c r="J5156" s="8"/>
      <c r="K5156" s="9">
        <v>10.83</v>
      </c>
      <c r="L5156" s="8"/>
      <c r="M5156" s="9">
        <v>4.3499999999999996</v>
      </c>
      <c r="N5156" s="8"/>
      <c r="O5156" s="8"/>
      <c r="P5156" s="8"/>
      <c r="Q5156" s="8"/>
      <c r="R5156" s="8"/>
      <c r="S5156" s="8"/>
      <c r="T5156" s="10">
        <v>43.37</v>
      </c>
    </row>
    <row r="5157" spans="1:20" ht="15.75" thickBot="1" x14ac:dyDescent="0.3">
      <c r="A5157" s="4" t="s">
        <v>866</v>
      </c>
      <c r="B5157" s="4" t="s">
        <v>476</v>
      </c>
      <c r="C5157" s="4" t="s">
        <v>7378</v>
      </c>
      <c r="D5157" s="4" t="s">
        <v>867</v>
      </c>
      <c r="E5157" s="4" t="s">
        <v>868</v>
      </c>
      <c r="F5157" s="4" t="s">
        <v>187</v>
      </c>
      <c r="G5157" s="4" t="s">
        <v>188</v>
      </c>
      <c r="H5157" s="12"/>
      <c r="I5157" s="12"/>
      <c r="J5157" s="12"/>
      <c r="K5157" s="12"/>
      <c r="L5157" s="12"/>
      <c r="M5157" s="12"/>
      <c r="N5157" s="12"/>
      <c r="O5157" s="12"/>
      <c r="P5157" s="12"/>
      <c r="Q5157" s="11">
        <v>95</v>
      </c>
      <c r="R5157" s="12"/>
      <c r="S5157" s="12"/>
      <c r="T5157" s="10">
        <v>95</v>
      </c>
    </row>
    <row r="5158" spans="1:20" ht="15.75" thickBot="1" x14ac:dyDescent="0.3">
      <c r="A5158" s="4" t="s">
        <v>866</v>
      </c>
      <c r="B5158" s="4" t="s">
        <v>476</v>
      </c>
      <c r="C5158" s="4" t="s">
        <v>7378</v>
      </c>
      <c r="D5158" s="4" t="s">
        <v>867</v>
      </c>
      <c r="E5158" s="4" t="s">
        <v>868</v>
      </c>
      <c r="F5158" s="4" t="s">
        <v>30</v>
      </c>
      <c r="G5158" s="4" t="s">
        <v>31</v>
      </c>
      <c r="H5158" s="8"/>
      <c r="I5158" s="9">
        <v>224</v>
      </c>
      <c r="J5158" s="8"/>
      <c r="K5158" s="9">
        <v>53.04</v>
      </c>
      <c r="L5158" s="9">
        <v>250</v>
      </c>
      <c r="M5158" s="9">
        <v>50</v>
      </c>
      <c r="N5158" s="8"/>
      <c r="O5158" s="8"/>
      <c r="P5158" s="8"/>
      <c r="Q5158" s="9">
        <v>406.92</v>
      </c>
      <c r="R5158" s="9">
        <v>336</v>
      </c>
      <c r="S5158" s="9">
        <v>4191.6499999999996</v>
      </c>
      <c r="T5158" s="10">
        <v>5511.61</v>
      </c>
    </row>
    <row r="5159" spans="1:20" ht="15.75" thickBot="1" x14ac:dyDescent="0.3">
      <c r="A5159" s="4" t="s">
        <v>866</v>
      </c>
      <c r="B5159" s="4" t="s">
        <v>476</v>
      </c>
      <c r="C5159" s="4" t="s">
        <v>7378</v>
      </c>
      <c r="D5159" s="4" t="s">
        <v>867</v>
      </c>
      <c r="E5159" s="4" t="s">
        <v>868</v>
      </c>
      <c r="F5159" s="4" t="s">
        <v>144</v>
      </c>
      <c r="G5159" s="4" t="s">
        <v>145</v>
      </c>
      <c r="H5159" s="11">
        <v>87.21</v>
      </c>
      <c r="I5159" s="11">
        <v>137.96</v>
      </c>
      <c r="J5159" s="11">
        <v>121.05</v>
      </c>
      <c r="K5159" s="11">
        <v>545.96</v>
      </c>
      <c r="L5159" s="11">
        <v>277.39999999999998</v>
      </c>
      <c r="M5159" s="11">
        <v>484.97</v>
      </c>
      <c r="N5159" s="11">
        <v>203.34</v>
      </c>
      <c r="O5159" s="11">
        <v>211.96</v>
      </c>
      <c r="P5159" s="11">
        <v>166.92</v>
      </c>
      <c r="Q5159" s="11">
        <v>168.6</v>
      </c>
      <c r="R5159" s="11">
        <v>361.33</v>
      </c>
      <c r="S5159" s="11">
        <v>120.6</v>
      </c>
      <c r="T5159" s="10">
        <v>2887.3</v>
      </c>
    </row>
    <row r="5160" spans="1:20" ht="15.75" thickBot="1" x14ac:dyDescent="0.3">
      <c r="A5160" s="4" t="s">
        <v>866</v>
      </c>
      <c r="B5160" s="4" t="s">
        <v>476</v>
      </c>
      <c r="C5160" s="4" t="s">
        <v>7378</v>
      </c>
      <c r="D5160" s="4" t="s">
        <v>867</v>
      </c>
      <c r="E5160" s="4" t="s">
        <v>868</v>
      </c>
      <c r="F5160" s="4" t="s">
        <v>217</v>
      </c>
      <c r="G5160" s="4" t="s">
        <v>218</v>
      </c>
      <c r="H5160" s="8"/>
      <c r="I5160" s="8"/>
      <c r="J5160" s="8"/>
      <c r="K5160" s="8"/>
      <c r="L5160" s="8"/>
      <c r="M5160" s="9">
        <v>16.239999999999998</v>
      </c>
      <c r="N5160" s="8"/>
      <c r="O5160" s="8"/>
      <c r="P5160" s="8"/>
      <c r="Q5160" s="8"/>
      <c r="R5160" s="9">
        <v>14</v>
      </c>
      <c r="S5160" s="8"/>
      <c r="T5160" s="10">
        <v>30.24</v>
      </c>
    </row>
    <row r="5161" spans="1:20" ht="15.75" thickBot="1" x14ac:dyDescent="0.3">
      <c r="A5161" s="4" t="s">
        <v>866</v>
      </c>
      <c r="B5161" s="4" t="s">
        <v>476</v>
      </c>
      <c r="C5161" s="4" t="s">
        <v>7378</v>
      </c>
      <c r="D5161" s="4" t="s">
        <v>867</v>
      </c>
      <c r="E5161" s="4" t="s">
        <v>868</v>
      </c>
      <c r="F5161" s="4" t="s">
        <v>146</v>
      </c>
      <c r="G5161" s="4" t="s">
        <v>147</v>
      </c>
      <c r="H5161" s="12"/>
      <c r="I5161" s="12"/>
      <c r="J5161" s="11">
        <v>748.38</v>
      </c>
      <c r="K5161" s="11">
        <v>440.89</v>
      </c>
      <c r="L5161" s="12"/>
      <c r="M5161" s="11">
        <v>456.5</v>
      </c>
      <c r="N5161" s="11">
        <v>110.9</v>
      </c>
      <c r="O5161" s="11">
        <v>1321.29</v>
      </c>
      <c r="P5161" s="12"/>
      <c r="Q5161" s="12"/>
      <c r="R5161" s="12"/>
      <c r="S5161" s="12"/>
      <c r="T5161" s="10">
        <v>3077.96</v>
      </c>
    </row>
    <row r="5162" spans="1:20" ht="15.75" thickBot="1" x14ac:dyDescent="0.3">
      <c r="A5162" s="4" t="s">
        <v>866</v>
      </c>
      <c r="B5162" s="4" t="s">
        <v>476</v>
      </c>
      <c r="C5162" s="4" t="s">
        <v>7378</v>
      </c>
      <c r="D5162" s="4" t="s">
        <v>867</v>
      </c>
      <c r="E5162" s="4" t="s">
        <v>868</v>
      </c>
      <c r="F5162" s="4" t="s">
        <v>148</v>
      </c>
      <c r="G5162" s="4" t="s">
        <v>149</v>
      </c>
      <c r="H5162" s="9">
        <v>505.9</v>
      </c>
      <c r="I5162" s="8"/>
      <c r="J5162" s="9">
        <v>284.8</v>
      </c>
      <c r="K5162" s="8"/>
      <c r="L5162" s="8"/>
      <c r="M5162" s="9">
        <v>250</v>
      </c>
      <c r="N5162" s="8"/>
      <c r="O5162" s="8"/>
      <c r="P5162" s="8"/>
      <c r="Q5162" s="8"/>
      <c r="R5162" s="8"/>
      <c r="S5162" s="8"/>
      <c r="T5162" s="10">
        <v>1040.7</v>
      </c>
    </row>
    <row r="5163" spans="1:20" ht="15.75" thickBot="1" x14ac:dyDescent="0.3">
      <c r="A5163" s="4" t="s">
        <v>866</v>
      </c>
      <c r="B5163" s="4" t="s">
        <v>476</v>
      </c>
      <c r="C5163" s="4" t="s">
        <v>7378</v>
      </c>
      <c r="D5163" s="4" t="s">
        <v>867</v>
      </c>
      <c r="E5163" s="4" t="s">
        <v>868</v>
      </c>
      <c r="F5163" s="4" t="s">
        <v>150</v>
      </c>
      <c r="G5163" s="4" t="s">
        <v>151</v>
      </c>
      <c r="H5163" s="12"/>
      <c r="I5163" s="12"/>
      <c r="J5163" s="12"/>
      <c r="K5163" s="11">
        <v>85</v>
      </c>
      <c r="L5163" s="11">
        <v>50</v>
      </c>
      <c r="M5163" s="12"/>
      <c r="N5163" s="11">
        <v>506.99</v>
      </c>
      <c r="O5163" s="12"/>
      <c r="P5163" s="12"/>
      <c r="Q5163" s="12"/>
      <c r="R5163" s="12"/>
      <c r="S5163" s="11">
        <v>219.8</v>
      </c>
      <c r="T5163" s="10">
        <v>861.79</v>
      </c>
    </row>
    <row r="5164" spans="1:20" ht="15.75" thickBot="1" x14ac:dyDescent="0.3">
      <c r="A5164" s="4" t="s">
        <v>866</v>
      </c>
      <c r="B5164" s="4" t="s">
        <v>476</v>
      </c>
      <c r="C5164" s="4" t="s">
        <v>7378</v>
      </c>
      <c r="D5164" s="4" t="s">
        <v>867</v>
      </c>
      <c r="E5164" s="4" t="s">
        <v>868</v>
      </c>
      <c r="F5164" s="4" t="s">
        <v>152</v>
      </c>
      <c r="G5164" s="4" t="s">
        <v>153</v>
      </c>
      <c r="H5164" s="9">
        <v>165.7</v>
      </c>
      <c r="I5164" s="9">
        <v>153.22</v>
      </c>
      <c r="J5164" s="9">
        <v>111.2</v>
      </c>
      <c r="K5164" s="9">
        <v>199.64</v>
      </c>
      <c r="L5164" s="9">
        <v>103.55</v>
      </c>
      <c r="M5164" s="9">
        <v>276.2</v>
      </c>
      <c r="N5164" s="9">
        <v>301.51</v>
      </c>
      <c r="O5164" s="9">
        <v>41.6</v>
      </c>
      <c r="P5164" s="9">
        <v>112</v>
      </c>
      <c r="Q5164" s="9">
        <v>36.75</v>
      </c>
      <c r="R5164" s="9">
        <v>136.97999999999999</v>
      </c>
      <c r="S5164" s="9">
        <v>615.25</v>
      </c>
      <c r="T5164" s="10">
        <v>2253.6</v>
      </c>
    </row>
    <row r="5165" spans="1:20" ht="15.75" thickBot="1" x14ac:dyDescent="0.3">
      <c r="A5165" s="4" t="s">
        <v>866</v>
      </c>
      <c r="B5165" s="4" t="s">
        <v>476</v>
      </c>
      <c r="C5165" s="4" t="s">
        <v>7378</v>
      </c>
      <c r="D5165" s="4" t="s">
        <v>867</v>
      </c>
      <c r="E5165" s="4" t="s">
        <v>868</v>
      </c>
      <c r="F5165" s="4" t="s">
        <v>166</v>
      </c>
      <c r="G5165" s="4" t="s">
        <v>167</v>
      </c>
      <c r="H5165" s="11">
        <v>-3223.2</v>
      </c>
      <c r="I5165" s="11">
        <v>-2464.8000000000002</v>
      </c>
      <c r="J5165" s="11">
        <v>-1461.45</v>
      </c>
      <c r="K5165" s="11">
        <v>-2143.46</v>
      </c>
      <c r="L5165" s="11">
        <v>-1948.6</v>
      </c>
      <c r="M5165" s="11">
        <v>-194.86</v>
      </c>
      <c r="N5165" s="11">
        <v>-389.72</v>
      </c>
      <c r="O5165" s="11">
        <v>-584.58000000000004</v>
      </c>
      <c r="P5165" s="11">
        <v>-682.01</v>
      </c>
      <c r="Q5165" s="11">
        <v>-682.01</v>
      </c>
      <c r="R5165" s="11">
        <v>-1266.5899999999999</v>
      </c>
      <c r="S5165" s="11">
        <v>-292.29000000000002</v>
      </c>
      <c r="T5165" s="10">
        <v>-15333.57</v>
      </c>
    </row>
    <row r="5166" spans="1:20" ht="15.75" thickBot="1" x14ac:dyDescent="0.3">
      <c r="A5166" s="4" t="s">
        <v>866</v>
      </c>
      <c r="B5166" s="4" t="s">
        <v>849</v>
      </c>
      <c r="C5166" s="4" t="s">
        <v>850</v>
      </c>
      <c r="D5166" s="4" t="s">
        <v>867</v>
      </c>
      <c r="E5166" s="4" t="s">
        <v>868</v>
      </c>
      <c r="F5166" s="4" t="s">
        <v>30</v>
      </c>
      <c r="G5166" s="4" t="s">
        <v>31</v>
      </c>
      <c r="H5166" s="8"/>
      <c r="I5166" s="8"/>
      <c r="J5166" s="8"/>
      <c r="K5166" s="8"/>
      <c r="L5166" s="8"/>
      <c r="M5166" s="8"/>
      <c r="N5166" s="8"/>
      <c r="O5166" s="8"/>
      <c r="P5166" s="8"/>
      <c r="Q5166" s="8"/>
      <c r="R5166" s="8"/>
      <c r="S5166" s="9">
        <v>-2130.04</v>
      </c>
      <c r="T5166" s="10">
        <v>-2130.04</v>
      </c>
    </row>
    <row r="5167" spans="1:20" ht="23.25" thickBot="1" x14ac:dyDescent="0.3">
      <c r="A5167" s="4" t="s">
        <v>866</v>
      </c>
      <c r="B5167" s="4" t="s">
        <v>1018</v>
      </c>
      <c r="C5167" s="4" t="s">
        <v>1019</v>
      </c>
      <c r="D5167" s="4" t="s">
        <v>1020</v>
      </c>
      <c r="E5167" s="4" t="s">
        <v>1021</v>
      </c>
      <c r="F5167" s="4" t="s">
        <v>110</v>
      </c>
      <c r="G5167" s="4" t="s">
        <v>111</v>
      </c>
      <c r="H5167" s="11">
        <v>12927.87</v>
      </c>
      <c r="I5167" s="11">
        <v>13555.74</v>
      </c>
      <c r="J5167" s="11">
        <v>12791.21</v>
      </c>
      <c r="K5167" s="11">
        <v>14637.68</v>
      </c>
      <c r="L5167" s="11">
        <v>14218.47</v>
      </c>
      <c r="M5167" s="11">
        <v>14097.13</v>
      </c>
      <c r="N5167" s="11">
        <v>13511.16</v>
      </c>
      <c r="O5167" s="11">
        <v>12260.6</v>
      </c>
      <c r="P5167" s="11">
        <v>14094.83</v>
      </c>
      <c r="Q5167" s="11">
        <v>14279.53</v>
      </c>
      <c r="R5167" s="11">
        <v>13487.87</v>
      </c>
      <c r="S5167" s="11">
        <v>9972.11</v>
      </c>
      <c r="T5167" s="10">
        <v>159834.20000000001</v>
      </c>
    </row>
    <row r="5168" spans="1:20" ht="23.25" thickBot="1" x14ac:dyDescent="0.3">
      <c r="A5168" s="4" t="s">
        <v>866</v>
      </c>
      <c r="B5168" s="4" t="s">
        <v>1018</v>
      </c>
      <c r="C5168" s="4" t="s">
        <v>1019</v>
      </c>
      <c r="D5168" s="4" t="s">
        <v>1020</v>
      </c>
      <c r="E5168" s="4" t="s">
        <v>1021</v>
      </c>
      <c r="F5168" s="4" t="s">
        <v>88</v>
      </c>
      <c r="G5168" s="4" t="s">
        <v>89</v>
      </c>
      <c r="H5168" s="9">
        <v>1860.67</v>
      </c>
      <c r="I5168" s="9">
        <v>1860.66</v>
      </c>
      <c r="J5168" s="9">
        <v>1998.48</v>
      </c>
      <c r="K5168" s="9">
        <v>1998.5</v>
      </c>
      <c r="L5168" s="9">
        <v>1998.5</v>
      </c>
      <c r="M5168" s="9">
        <v>1998.5</v>
      </c>
      <c r="N5168" s="9">
        <v>1998.51</v>
      </c>
      <c r="O5168" s="9">
        <v>1998.49</v>
      </c>
      <c r="P5168" s="9">
        <v>1998.51</v>
      </c>
      <c r="Q5168" s="9">
        <v>1998.5</v>
      </c>
      <c r="R5168" s="9">
        <v>1998.5</v>
      </c>
      <c r="S5168" s="9">
        <v>1998.48</v>
      </c>
      <c r="T5168" s="10">
        <v>23706.3</v>
      </c>
    </row>
    <row r="5169" spans="1:20" ht="23.25" thickBot="1" x14ac:dyDescent="0.3">
      <c r="A5169" s="4" t="s">
        <v>866</v>
      </c>
      <c r="B5169" s="4" t="s">
        <v>1018</v>
      </c>
      <c r="C5169" s="4" t="s">
        <v>1019</v>
      </c>
      <c r="D5169" s="4" t="s">
        <v>1020</v>
      </c>
      <c r="E5169" s="4" t="s">
        <v>1021</v>
      </c>
      <c r="F5169" s="4" t="s">
        <v>90</v>
      </c>
      <c r="G5169" s="4" t="s">
        <v>91</v>
      </c>
      <c r="H5169" s="11">
        <v>7228.52</v>
      </c>
      <c r="I5169" s="11">
        <v>7228.52</v>
      </c>
      <c r="J5169" s="11">
        <v>7764.03</v>
      </c>
      <c r="K5169" s="11">
        <v>7764.02</v>
      </c>
      <c r="L5169" s="11">
        <v>7764.02</v>
      </c>
      <c r="M5169" s="11">
        <v>7764.03</v>
      </c>
      <c r="N5169" s="11">
        <v>7764.04</v>
      </c>
      <c r="O5169" s="11">
        <v>7764.02</v>
      </c>
      <c r="P5169" s="11">
        <v>7764.03</v>
      </c>
      <c r="Q5169" s="11">
        <v>7764.02</v>
      </c>
      <c r="R5169" s="11">
        <v>7764.02</v>
      </c>
      <c r="S5169" s="11">
        <v>7764.02</v>
      </c>
      <c r="T5169" s="10">
        <v>92097.29</v>
      </c>
    </row>
    <row r="5170" spans="1:20" ht="23.25" thickBot="1" x14ac:dyDescent="0.3">
      <c r="A5170" s="4" t="s">
        <v>866</v>
      </c>
      <c r="B5170" s="4" t="s">
        <v>1018</v>
      </c>
      <c r="C5170" s="4" t="s">
        <v>1019</v>
      </c>
      <c r="D5170" s="4" t="s">
        <v>1020</v>
      </c>
      <c r="E5170" s="4" t="s">
        <v>1021</v>
      </c>
      <c r="F5170" s="4" t="s">
        <v>61</v>
      </c>
      <c r="G5170" s="4" t="s">
        <v>62</v>
      </c>
      <c r="H5170" s="8"/>
      <c r="I5170" s="8"/>
      <c r="J5170" s="8"/>
      <c r="K5170" s="8"/>
      <c r="L5170" s="8"/>
      <c r="M5170" s="9">
        <v>14.79</v>
      </c>
      <c r="N5170" s="8"/>
      <c r="O5170" s="8"/>
      <c r="P5170" s="8"/>
      <c r="Q5170" s="8"/>
      <c r="R5170" s="8"/>
      <c r="S5170" s="8"/>
      <c r="T5170" s="10">
        <v>14.79</v>
      </c>
    </row>
    <row r="5171" spans="1:20" ht="23.25" thickBot="1" x14ac:dyDescent="0.3">
      <c r="A5171" s="4" t="s">
        <v>866</v>
      </c>
      <c r="B5171" s="4" t="s">
        <v>1018</v>
      </c>
      <c r="C5171" s="4" t="s">
        <v>1019</v>
      </c>
      <c r="D5171" s="4" t="s">
        <v>1020</v>
      </c>
      <c r="E5171" s="4" t="s">
        <v>1021</v>
      </c>
      <c r="F5171" s="4" t="s">
        <v>92</v>
      </c>
      <c r="G5171" s="4" t="s">
        <v>93</v>
      </c>
      <c r="H5171" s="12"/>
      <c r="I5171" s="11">
        <v>23.1</v>
      </c>
      <c r="J5171" s="12"/>
      <c r="K5171" s="12"/>
      <c r="L5171" s="12"/>
      <c r="M5171" s="12"/>
      <c r="N5171" s="12"/>
      <c r="O5171" s="12"/>
      <c r="P5171" s="12"/>
      <c r="Q5171" s="12"/>
      <c r="R5171" s="12"/>
      <c r="S5171" s="12"/>
      <c r="T5171" s="10">
        <v>23.1</v>
      </c>
    </row>
    <row r="5172" spans="1:20" ht="23.25" thickBot="1" x14ac:dyDescent="0.3">
      <c r="A5172" s="4" t="s">
        <v>866</v>
      </c>
      <c r="B5172" s="4" t="s">
        <v>1018</v>
      </c>
      <c r="C5172" s="4" t="s">
        <v>1019</v>
      </c>
      <c r="D5172" s="4" t="s">
        <v>1020</v>
      </c>
      <c r="E5172" s="4" t="s">
        <v>1021</v>
      </c>
      <c r="F5172" s="4" t="s">
        <v>120</v>
      </c>
      <c r="G5172" s="4" t="s">
        <v>121</v>
      </c>
      <c r="H5172" s="8"/>
      <c r="I5172" s="9">
        <v>299.60000000000002</v>
      </c>
      <c r="J5172" s="8"/>
      <c r="K5172" s="8"/>
      <c r="L5172" s="8"/>
      <c r="M5172" s="8"/>
      <c r="N5172" s="8"/>
      <c r="O5172" s="9">
        <v>428.37</v>
      </c>
      <c r="P5172" s="8"/>
      <c r="Q5172" s="9">
        <v>564.62</v>
      </c>
      <c r="R5172" s="8"/>
      <c r="S5172" s="8"/>
      <c r="T5172" s="10">
        <v>1292.5899999999999</v>
      </c>
    </row>
    <row r="5173" spans="1:20" ht="23.25" thickBot="1" x14ac:dyDescent="0.3">
      <c r="A5173" s="4" t="s">
        <v>866</v>
      </c>
      <c r="B5173" s="4" t="s">
        <v>1018</v>
      </c>
      <c r="C5173" s="4" t="s">
        <v>1019</v>
      </c>
      <c r="D5173" s="4" t="s">
        <v>1020</v>
      </c>
      <c r="E5173" s="4" t="s">
        <v>1021</v>
      </c>
      <c r="F5173" s="4" t="s">
        <v>122</v>
      </c>
      <c r="G5173" s="4" t="s">
        <v>123</v>
      </c>
      <c r="H5173" s="12"/>
      <c r="I5173" s="12"/>
      <c r="J5173" s="12"/>
      <c r="K5173" s="12"/>
      <c r="L5173" s="12"/>
      <c r="M5173" s="11">
        <v>61.68</v>
      </c>
      <c r="N5173" s="12"/>
      <c r="O5173" s="12"/>
      <c r="P5173" s="12"/>
      <c r="Q5173" s="12"/>
      <c r="R5173" s="12"/>
      <c r="S5173" s="12"/>
      <c r="T5173" s="10">
        <v>61.68</v>
      </c>
    </row>
    <row r="5174" spans="1:20" ht="23.25" thickBot="1" x14ac:dyDescent="0.3">
      <c r="A5174" s="4" t="s">
        <v>866</v>
      </c>
      <c r="B5174" s="4" t="s">
        <v>1018</v>
      </c>
      <c r="C5174" s="4" t="s">
        <v>1019</v>
      </c>
      <c r="D5174" s="4" t="s">
        <v>1020</v>
      </c>
      <c r="E5174" s="4" t="s">
        <v>1021</v>
      </c>
      <c r="F5174" s="4" t="s">
        <v>207</v>
      </c>
      <c r="G5174" s="4" t="s">
        <v>208</v>
      </c>
      <c r="H5174" s="8"/>
      <c r="I5174" s="8"/>
      <c r="J5174" s="8"/>
      <c r="K5174" s="8"/>
      <c r="L5174" s="8"/>
      <c r="M5174" s="8"/>
      <c r="N5174" s="9">
        <v>119</v>
      </c>
      <c r="O5174" s="8"/>
      <c r="P5174" s="8"/>
      <c r="Q5174" s="8"/>
      <c r="R5174" s="8"/>
      <c r="S5174" s="8"/>
      <c r="T5174" s="10">
        <v>119</v>
      </c>
    </row>
    <row r="5175" spans="1:20" ht="23.25" thickBot="1" x14ac:dyDescent="0.3">
      <c r="A5175" s="4" t="s">
        <v>866</v>
      </c>
      <c r="B5175" s="4" t="s">
        <v>1018</v>
      </c>
      <c r="C5175" s="4" t="s">
        <v>1019</v>
      </c>
      <c r="D5175" s="4" t="s">
        <v>1020</v>
      </c>
      <c r="E5175" s="4" t="s">
        <v>1021</v>
      </c>
      <c r="F5175" s="4" t="s">
        <v>128</v>
      </c>
      <c r="G5175" s="4" t="s">
        <v>129</v>
      </c>
      <c r="H5175" s="12"/>
      <c r="I5175" s="12"/>
      <c r="J5175" s="12"/>
      <c r="K5175" s="12"/>
      <c r="L5175" s="12"/>
      <c r="M5175" s="12"/>
      <c r="N5175" s="12"/>
      <c r="O5175" s="12"/>
      <c r="P5175" s="12"/>
      <c r="Q5175" s="12"/>
      <c r="R5175" s="12"/>
      <c r="S5175" s="15">
        <v>0</v>
      </c>
      <c r="T5175" s="14">
        <v>0</v>
      </c>
    </row>
    <row r="5176" spans="1:20" ht="23.25" thickBot="1" x14ac:dyDescent="0.3">
      <c r="A5176" s="4" t="s">
        <v>866</v>
      </c>
      <c r="B5176" s="4" t="s">
        <v>1018</v>
      </c>
      <c r="C5176" s="4" t="s">
        <v>1019</v>
      </c>
      <c r="D5176" s="4" t="s">
        <v>1020</v>
      </c>
      <c r="E5176" s="4" t="s">
        <v>1021</v>
      </c>
      <c r="F5176" s="4" t="s">
        <v>213</v>
      </c>
      <c r="G5176" s="4" t="s">
        <v>214</v>
      </c>
      <c r="H5176" s="8"/>
      <c r="I5176" s="8"/>
      <c r="J5176" s="8"/>
      <c r="K5176" s="8"/>
      <c r="L5176" s="8"/>
      <c r="M5176" s="8"/>
      <c r="N5176" s="8"/>
      <c r="O5176" s="9">
        <v>31.5</v>
      </c>
      <c r="P5176" s="8"/>
      <c r="Q5176" s="8"/>
      <c r="R5176" s="8"/>
      <c r="S5176" s="8"/>
      <c r="T5176" s="10">
        <v>31.5</v>
      </c>
    </row>
    <row r="5177" spans="1:20" ht="23.25" thickBot="1" x14ac:dyDescent="0.3">
      <c r="A5177" s="4" t="s">
        <v>866</v>
      </c>
      <c r="B5177" s="4" t="s">
        <v>1018</v>
      </c>
      <c r="C5177" s="4" t="s">
        <v>1019</v>
      </c>
      <c r="D5177" s="4" t="s">
        <v>1020</v>
      </c>
      <c r="E5177" s="4" t="s">
        <v>1021</v>
      </c>
      <c r="F5177" s="4" t="s">
        <v>98</v>
      </c>
      <c r="G5177" s="4" t="s">
        <v>99</v>
      </c>
      <c r="H5177" s="12"/>
      <c r="I5177" s="12"/>
      <c r="J5177" s="12"/>
      <c r="K5177" s="12"/>
      <c r="L5177" s="12"/>
      <c r="M5177" s="12"/>
      <c r="N5177" s="11">
        <v>105.46</v>
      </c>
      <c r="O5177" s="12"/>
      <c r="P5177" s="12"/>
      <c r="Q5177" s="12"/>
      <c r="R5177" s="12"/>
      <c r="S5177" s="12"/>
      <c r="T5177" s="10">
        <v>105.46</v>
      </c>
    </row>
    <row r="5178" spans="1:20" ht="23.25" thickBot="1" x14ac:dyDescent="0.3">
      <c r="A5178" s="4" t="s">
        <v>866</v>
      </c>
      <c r="B5178" s="4" t="s">
        <v>1018</v>
      </c>
      <c r="C5178" s="4" t="s">
        <v>1019</v>
      </c>
      <c r="D5178" s="4" t="s">
        <v>1020</v>
      </c>
      <c r="E5178" s="4" t="s">
        <v>1021</v>
      </c>
      <c r="F5178" s="4" t="s">
        <v>412</v>
      </c>
      <c r="G5178" s="4" t="s">
        <v>413</v>
      </c>
      <c r="H5178" s="8"/>
      <c r="I5178" s="8"/>
      <c r="J5178" s="8"/>
      <c r="K5178" s="9">
        <v>78.38</v>
      </c>
      <c r="L5178" s="8"/>
      <c r="M5178" s="8"/>
      <c r="N5178" s="8"/>
      <c r="O5178" s="8"/>
      <c r="P5178" s="8"/>
      <c r="Q5178" s="8"/>
      <c r="R5178" s="8"/>
      <c r="S5178" s="8"/>
      <c r="T5178" s="10">
        <v>78.38</v>
      </c>
    </row>
    <row r="5179" spans="1:20" ht="23.25" thickBot="1" x14ac:dyDescent="0.3">
      <c r="A5179" s="4" t="s">
        <v>866</v>
      </c>
      <c r="B5179" s="4" t="s">
        <v>1018</v>
      </c>
      <c r="C5179" s="4" t="s">
        <v>1019</v>
      </c>
      <c r="D5179" s="4" t="s">
        <v>1020</v>
      </c>
      <c r="E5179" s="4" t="s">
        <v>1021</v>
      </c>
      <c r="F5179" s="4" t="s">
        <v>130</v>
      </c>
      <c r="G5179" s="4" t="s">
        <v>131</v>
      </c>
      <c r="H5179" s="12"/>
      <c r="I5179" s="12"/>
      <c r="J5179" s="12"/>
      <c r="K5179" s="12"/>
      <c r="L5179" s="12"/>
      <c r="M5179" s="11">
        <v>107.9</v>
      </c>
      <c r="N5179" s="12"/>
      <c r="O5179" s="12"/>
      <c r="P5179" s="12"/>
      <c r="Q5179" s="12"/>
      <c r="R5179" s="12"/>
      <c r="S5179" s="12"/>
      <c r="T5179" s="10">
        <v>107.9</v>
      </c>
    </row>
    <row r="5180" spans="1:20" ht="23.25" thickBot="1" x14ac:dyDescent="0.3">
      <c r="A5180" s="4" t="s">
        <v>866</v>
      </c>
      <c r="B5180" s="4" t="s">
        <v>1018</v>
      </c>
      <c r="C5180" s="4" t="s">
        <v>1019</v>
      </c>
      <c r="D5180" s="4" t="s">
        <v>1020</v>
      </c>
      <c r="E5180" s="4" t="s">
        <v>1021</v>
      </c>
      <c r="F5180" s="4" t="s">
        <v>136</v>
      </c>
      <c r="G5180" s="4" t="s">
        <v>137</v>
      </c>
      <c r="H5180" s="9">
        <v>13.5</v>
      </c>
      <c r="I5180" s="8"/>
      <c r="J5180" s="8"/>
      <c r="K5180" s="8"/>
      <c r="L5180" s="8"/>
      <c r="M5180" s="8"/>
      <c r="N5180" s="8"/>
      <c r="O5180" s="8"/>
      <c r="P5180" s="8"/>
      <c r="Q5180" s="9">
        <v>99</v>
      </c>
      <c r="R5180" s="8"/>
      <c r="S5180" s="8"/>
      <c r="T5180" s="10">
        <v>112.5</v>
      </c>
    </row>
    <row r="5181" spans="1:20" ht="23.25" thickBot="1" x14ac:dyDescent="0.3">
      <c r="A5181" s="4" t="s">
        <v>866</v>
      </c>
      <c r="B5181" s="4" t="s">
        <v>1018</v>
      </c>
      <c r="C5181" s="4" t="s">
        <v>1019</v>
      </c>
      <c r="D5181" s="4" t="s">
        <v>1020</v>
      </c>
      <c r="E5181" s="4" t="s">
        <v>1021</v>
      </c>
      <c r="F5181" s="4" t="s">
        <v>102</v>
      </c>
      <c r="G5181" s="4" t="s">
        <v>103</v>
      </c>
      <c r="H5181" s="12"/>
      <c r="I5181" s="11">
        <v>18000</v>
      </c>
      <c r="J5181" s="12"/>
      <c r="K5181" s="12"/>
      <c r="L5181" s="12"/>
      <c r="M5181" s="12"/>
      <c r="N5181" s="12"/>
      <c r="O5181" s="12"/>
      <c r="P5181" s="12"/>
      <c r="Q5181" s="12"/>
      <c r="R5181" s="12"/>
      <c r="S5181" s="11">
        <v>1418</v>
      </c>
      <c r="T5181" s="10">
        <v>19418</v>
      </c>
    </row>
    <row r="5182" spans="1:20" ht="23.25" thickBot="1" x14ac:dyDescent="0.3">
      <c r="A5182" s="4" t="s">
        <v>866</v>
      </c>
      <c r="B5182" s="4" t="s">
        <v>1018</v>
      </c>
      <c r="C5182" s="4" t="s">
        <v>1019</v>
      </c>
      <c r="D5182" s="4" t="s">
        <v>1020</v>
      </c>
      <c r="E5182" s="4" t="s">
        <v>1021</v>
      </c>
      <c r="F5182" s="4" t="s">
        <v>144</v>
      </c>
      <c r="G5182" s="4" t="s">
        <v>145</v>
      </c>
      <c r="H5182" s="8"/>
      <c r="I5182" s="9">
        <v>94.44</v>
      </c>
      <c r="J5182" s="8"/>
      <c r="K5182" s="9">
        <v>194</v>
      </c>
      <c r="L5182" s="9">
        <v>23.15</v>
      </c>
      <c r="M5182" s="9">
        <v>32.549999999999997</v>
      </c>
      <c r="N5182" s="9">
        <v>330</v>
      </c>
      <c r="O5182" s="8"/>
      <c r="P5182" s="8"/>
      <c r="Q5182" s="9">
        <v>321.72000000000003</v>
      </c>
      <c r="R5182" s="9">
        <v>239.15</v>
      </c>
      <c r="S5182" s="9">
        <v>977</v>
      </c>
      <c r="T5182" s="10">
        <v>2212.0100000000002</v>
      </c>
    </row>
    <row r="5183" spans="1:20" ht="23.25" thickBot="1" x14ac:dyDescent="0.3">
      <c r="A5183" s="4" t="s">
        <v>866</v>
      </c>
      <c r="B5183" s="4" t="s">
        <v>1018</v>
      </c>
      <c r="C5183" s="4" t="s">
        <v>1019</v>
      </c>
      <c r="D5183" s="4" t="s">
        <v>1020</v>
      </c>
      <c r="E5183" s="4" t="s">
        <v>1021</v>
      </c>
      <c r="F5183" s="4" t="s">
        <v>146</v>
      </c>
      <c r="G5183" s="4" t="s">
        <v>147</v>
      </c>
      <c r="H5183" s="12"/>
      <c r="I5183" s="12"/>
      <c r="J5183" s="12"/>
      <c r="K5183" s="12"/>
      <c r="L5183" s="12"/>
      <c r="M5183" s="11">
        <v>227.46</v>
      </c>
      <c r="N5183" s="12"/>
      <c r="O5183" s="12"/>
      <c r="P5183" s="12"/>
      <c r="Q5183" s="11">
        <v>209.38</v>
      </c>
      <c r="R5183" s="12"/>
      <c r="S5183" s="12"/>
      <c r="T5183" s="10">
        <v>436.84</v>
      </c>
    </row>
    <row r="5184" spans="1:20" ht="23.25" thickBot="1" x14ac:dyDescent="0.3">
      <c r="A5184" s="4" t="s">
        <v>866</v>
      </c>
      <c r="B5184" s="4" t="s">
        <v>1018</v>
      </c>
      <c r="C5184" s="4" t="s">
        <v>1019</v>
      </c>
      <c r="D5184" s="4" t="s">
        <v>1020</v>
      </c>
      <c r="E5184" s="4" t="s">
        <v>1021</v>
      </c>
      <c r="F5184" s="4" t="s">
        <v>148</v>
      </c>
      <c r="G5184" s="4" t="s">
        <v>149</v>
      </c>
      <c r="H5184" s="9">
        <v>305.10000000000002</v>
      </c>
      <c r="I5184" s="8"/>
      <c r="J5184" s="8"/>
      <c r="K5184" s="8"/>
      <c r="L5184" s="8"/>
      <c r="M5184" s="8"/>
      <c r="N5184" s="8"/>
      <c r="O5184" s="9">
        <v>116.5</v>
      </c>
      <c r="P5184" s="8"/>
      <c r="Q5184" s="8"/>
      <c r="R5184" s="8"/>
      <c r="S5184" s="8"/>
      <c r="T5184" s="10">
        <v>421.6</v>
      </c>
    </row>
    <row r="5185" spans="1:20" ht="23.25" thickBot="1" x14ac:dyDescent="0.3">
      <c r="A5185" s="4" t="s">
        <v>866</v>
      </c>
      <c r="B5185" s="4" t="s">
        <v>1022</v>
      </c>
      <c r="C5185" s="4" t="s">
        <v>1023</v>
      </c>
      <c r="D5185" s="4" t="s">
        <v>1020</v>
      </c>
      <c r="E5185" s="4" t="s">
        <v>1021</v>
      </c>
      <c r="F5185" s="4" t="s">
        <v>110</v>
      </c>
      <c r="G5185" s="4" t="s">
        <v>111</v>
      </c>
      <c r="H5185" s="11">
        <v>6971.36</v>
      </c>
      <c r="I5185" s="11">
        <v>6467.87</v>
      </c>
      <c r="J5185" s="11">
        <v>7837.16</v>
      </c>
      <c r="K5185" s="11">
        <v>7089.07</v>
      </c>
      <c r="L5185" s="11">
        <v>6798.15</v>
      </c>
      <c r="M5185" s="11">
        <v>7837.16</v>
      </c>
      <c r="N5185" s="11">
        <v>6792.2</v>
      </c>
      <c r="O5185" s="11">
        <v>5848.19</v>
      </c>
      <c r="P5185" s="11">
        <v>7379.99</v>
      </c>
      <c r="Q5185" s="11">
        <v>6471.59</v>
      </c>
      <c r="R5185" s="11">
        <v>6768.46</v>
      </c>
      <c r="S5185" s="11">
        <v>5165.3999999999996</v>
      </c>
      <c r="T5185" s="10">
        <v>81426.600000000006</v>
      </c>
    </row>
    <row r="5186" spans="1:20" ht="23.25" thickBot="1" x14ac:dyDescent="0.3">
      <c r="A5186" s="4" t="s">
        <v>866</v>
      </c>
      <c r="B5186" s="4" t="s">
        <v>1022</v>
      </c>
      <c r="C5186" s="4" t="s">
        <v>1023</v>
      </c>
      <c r="D5186" s="4" t="s">
        <v>1020</v>
      </c>
      <c r="E5186" s="4" t="s">
        <v>1021</v>
      </c>
      <c r="F5186" s="4" t="s">
        <v>88</v>
      </c>
      <c r="G5186" s="4" t="s">
        <v>89</v>
      </c>
      <c r="H5186" s="9">
        <v>1032.94</v>
      </c>
      <c r="I5186" s="9">
        <v>1032.95</v>
      </c>
      <c r="J5186" s="9">
        <v>1055.6600000000001</v>
      </c>
      <c r="K5186" s="9">
        <v>1055.6600000000001</v>
      </c>
      <c r="L5186" s="9">
        <v>1055.6600000000001</v>
      </c>
      <c r="M5186" s="9">
        <v>1055.6600000000001</v>
      </c>
      <c r="N5186" s="9">
        <v>1055.67</v>
      </c>
      <c r="O5186" s="9">
        <v>1055.68</v>
      </c>
      <c r="P5186" s="9">
        <v>1055.6600000000001</v>
      </c>
      <c r="Q5186" s="9">
        <v>1055.6600000000001</v>
      </c>
      <c r="R5186" s="9">
        <v>1055.6600000000001</v>
      </c>
      <c r="S5186" s="9">
        <v>1055.6500000000001</v>
      </c>
      <c r="T5186" s="10">
        <v>12622.51</v>
      </c>
    </row>
    <row r="5187" spans="1:20" ht="23.25" thickBot="1" x14ac:dyDescent="0.3">
      <c r="A5187" s="4" t="s">
        <v>866</v>
      </c>
      <c r="B5187" s="4" t="s">
        <v>1022</v>
      </c>
      <c r="C5187" s="4" t="s">
        <v>1023</v>
      </c>
      <c r="D5187" s="4" t="s">
        <v>1020</v>
      </c>
      <c r="E5187" s="4" t="s">
        <v>1021</v>
      </c>
      <c r="F5187" s="4" t="s">
        <v>90</v>
      </c>
      <c r="G5187" s="4" t="s">
        <v>91</v>
      </c>
      <c r="H5187" s="11">
        <v>4012.93</v>
      </c>
      <c r="I5187" s="11">
        <v>4012.92</v>
      </c>
      <c r="J5187" s="11">
        <v>4101.18</v>
      </c>
      <c r="K5187" s="11">
        <v>4101.18</v>
      </c>
      <c r="L5187" s="11">
        <v>4101.18</v>
      </c>
      <c r="M5187" s="11">
        <v>4101.18</v>
      </c>
      <c r="N5187" s="11">
        <v>4101.17</v>
      </c>
      <c r="O5187" s="11">
        <v>4101.17</v>
      </c>
      <c r="P5187" s="11">
        <v>4101.18</v>
      </c>
      <c r="Q5187" s="11">
        <v>4101.18</v>
      </c>
      <c r="R5187" s="11">
        <v>4101.1899999999996</v>
      </c>
      <c r="S5187" s="11">
        <v>4101.2</v>
      </c>
      <c r="T5187" s="10">
        <v>49037.66</v>
      </c>
    </row>
    <row r="5188" spans="1:20" ht="23.25" thickBot="1" x14ac:dyDescent="0.3">
      <c r="A5188" s="4" t="s">
        <v>866</v>
      </c>
      <c r="B5188" s="4" t="s">
        <v>1022</v>
      </c>
      <c r="C5188" s="4" t="s">
        <v>1023</v>
      </c>
      <c r="D5188" s="4" t="s">
        <v>1020</v>
      </c>
      <c r="E5188" s="4" t="s">
        <v>1021</v>
      </c>
      <c r="F5188" s="4" t="s">
        <v>94</v>
      </c>
      <c r="G5188" s="4" t="s">
        <v>95</v>
      </c>
      <c r="H5188" s="9">
        <v>10</v>
      </c>
      <c r="I5188" s="8"/>
      <c r="J5188" s="8"/>
      <c r="K5188" s="8"/>
      <c r="L5188" s="8"/>
      <c r="M5188" s="8"/>
      <c r="N5188" s="8"/>
      <c r="O5188" s="8"/>
      <c r="P5188" s="8"/>
      <c r="Q5188" s="8"/>
      <c r="R5188" s="8"/>
      <c r="S5188" s="8"/>
      <c r="T5188" s="10">
        <v>10</v>
      </c>
    </row>
    <row r="5189" spans="1:20" ht="23.25" thickBot="1" x14ac:dyDescent="0.3">
      <c r="A5189" s="4" t="s">
        <v>866</v>
      </c>
      <c r="B5189" s="4" t="s">
        <v>1022</v>
      </c>
      <c r="C5189" s="4" t="s">
        <v>1023</v>
      </c>
      <c r="D5189" s="4" t="s">
        <v>1020</v>
      </c>
      <c r="E5189" s="4" t="s">
        <v>1021</v>
      </c>
      <c r="F5189" s="4" t="s">
        <v>122</v>
      </c>
      <c r="G5189" s="4" t="s">
        <v>123</v>
      </c>
      <c r="H5189" s="12"/>
      <c r="I5189" s="12"/>
      <c r="J5189" s="12"/>
      <c r="K5189" s="12"/>
      <c r="L5189" s="11">
        <v>40</v>
      </c>
      <c r="M5189" s="12"/>
      <c r="N5189" s="12"/>
      <c r="O5189" s="12"/>
      <c r="P5189" s="12"/>
      <c r="Q5189" s="12"/>
      <c r="R5189" s="12"/>
      <c r="S5189" s="12"/>
      <c r="T5189" s="10">
        <v>40</v>
      </c>
    </row>
    <row r="5190" spans="1:20" ht="23.25" thickBot="1" x14ac:dyDescent="0.3">
      <c r="A5190" s="4" t="s">
        <v>866</v>
      </c>
      <c r="B5190" s="4" t="s">
        <v>1022</v>
      </c>
      <c r="C5190" s="4" t="s">
        <v>1023</v>
      </c>
      <c r="D5190" s="4" t="s">
        <v>1020</v>
      </c>
      <c r="E5190" s="4" t="s">
        <v>1021</v>
      </c>
      <c r="F5190" s="4" t="s">
        <v>312</v>
      </c>
      <c r="G5190" s="4" t="s">
        <v>313</v>
      </c>
      <c r="H5190" s="8"/>
      <c r="I5190" s="8"/>
      <c r="J5190" s="8"/>
      <c r="K5190" s="8"/>
      <c r="L5190" s="8"/>
      <c r="M5190" s="9">
        <v>200</v>
      </c>
      <c r="N5190" s="8"/>
      <c r="O5190" s="8"/>
      <c r="P5190" s="8"/>
      <c r="Q5190" s="8"/>
      <c r="R5190" s="8"/>
      <c r="S5190" s="8"/>
      <c r="T5190" s="10">
        <v>200</v>
      </c>
    </row>
    <row r="5191" spans="1:20" ht="23.25" thickBot="1" x14ac:dyDescent="0.3">
      <c r="A5191" s="4" t="s">
        <v>866</v>
      </c>
      <c r="B5191" s="4" t="s">
        <v>1022</v>
      </c>
      <c r="C5191" s="4" t="s">
        <v>1023</v>
      </c>
      <c r="D5191" s="4" t="s">
        <v>1020</v>
      </c>
      <c r="E5191" s="4" t="s">
        <v>1021</v>
      </c>
      <c r="F5191" s="4" t="s">
        <v>44</v>
      </c>
      <c r="G5191" s="4" t="s">
        <v>45</v>
      </c>
      <c r="H5191" s="11">
        <v>20259.43</v>
      </c>
      <c r="I5191" s="11">
        <v>17220.18</v>
      </c>
      <c r="J5191" s="11">
        <v>18878.68</v>
      </c>
      <c r="K5191" s="11">
        <v>18252</v>
      </c>
      <c r="L5191" s="11">
        <v>19462.89</v>
      </c>
      <c r="M5191" s="11">
        <v>18673.18</v>
      </c>
      <c r="N5191" s="11">
        <v>19882.060000000001</v>
      </c>
      <c r="O5191" s="11">
        <v>19738.29</v>
      </c>
      <c r="P5191" s="11">
        <v>19393.099999999999</v>
      </c>
      <c r="Q5191" s="11">
        <v>21762.32</v>
      </c>
      <c r="R5191" s="11">
        <v>24625.77</v>
      </c>
      <c r="S5191" s="11">
        <v>23261.64</v>
      </c>
      <c r="T5191" s="10">
        <v>241409.54</v>
      </c>
    </row>
    <row r="5192" spans="1:20" ht="23.25" thickBot="1" x14ac:dyDescent="0.3">
      <c r="A5192" s="4" t="s">
        <v>866</v>
      </c>
      <c r="B5192" s="4" t="s">
        <v>1022</v>
      </c>
      <c r="C5192" s="4" t="s">
        <v>1023</v>
      </c>
      <c r="D5192" s="4" t="s">
        <v>1020</v>
      </c>
      <c r="E5192" s="4" t="s">
        <v>1021</v>
      </c>
      <c r="F5192" s="4" t="s">
        <v>207</v>
      </c>
      <c r="G5192" s="4" t="s">
        <v>208</v>
      </c>
      <c r="H5192" s="9">
        <v>44.41</v>
      </c>
      <c r="I5192" s="8"/>
      <c r="J5192" s="8"/>
      <c r="K5192" s="8"/>
      <c r="L5192" s="9">
        <v>10</v>
      </c>
      <c r="M5192" s="8"/>
      <c r="N5192" s="8"/>
      <c r="O5192" s="8"/>
      <c r="P5192" s="8"/>
      <c r="Q5192" s="8"/>
      <c r="R5192" s="8"/>
      <c r="S5192" s="8"/>
      <c r="T5192" s="10">
        <v>54.41</v>
      </c>
    </row>
    <row r="5193" spans="1:20" ht="23.25" thickBot="1" x14ac:dyDescent="0.3">
      <c r="A5193" s="4" t="s">
        <v>866</v>
      </c>
      <c r="B5193" s="4" t="s">
        <v>1022</v>
      </c>
      <c r="C5193" s="4" t="s">
        <v>1023</v>
      </c>
      <c r="D5193" s="4" t="s">
        <v>1020</v>
      </c>
      <c r="E5193" s="4" t="s">
        <v>1021</v>
      </c>
      <c r="F5193" s="4" t="s">
        <v>98</v>
      </c>
      <c r="G5193" s="4" t="s">
        <v>99</v>
      </c>
      <c r="H5193" s="12"/>
      <c r="I5193" s="11">
        <v>37.18</v>
      </c>
      <c r="J5193" s="12"/>
      <c r="K5193" s="12"/>
      <c r="L5193" s="12"/>
      <c r="M5193" s="12"/>
      <c r="N5193" s="12"/>
      <c r="O5193" s="12"/>
      <c r="P5193" s="12"/>
      <c r="Q5193" s="12"/>
      <c r="R5193" s="12"/>
      <c r="S5193" s="12"/>
      <c r="T5193" s="10">
        <v>37.18</v>
      </c>
    </row>
    <row r="5194" spans="1:20" ht="23.25" thickBot="1" x14ac:dyDescent="0.3">
      <c r="A5194" s="4" t="s">
        <v>866</v>
      </c>
      <c r="B5194" s="4" t="s">
        <v>1022</v>
      </c>
      <c r="C5194" s="4" t="s">
        <v>1023</v>
      </c>
      <c r="D5194" s="4" t="s">
        <v>1020</v>
      </c>
      <c r="E5194" s="4" t="s">
        <v>1021</v>
      </c>
      <c r="F5194" s="4" t="s">
        <v>136</v>
      </c>
      <c r="G5194" s="4" t="s">
        <v>137</v>
      </c>
      <c r="H5194" s="8"/>
      <c r="I5194" s="8"/>
      <c r="J5194" s="8"/>
      <c r="K5194" s="8"/>
      <c r="L5194" s="9">
        <v>9</v>
      </c>
      <c r="M5194" s="8"/>
      <c r="N5194" s="9">
        <v>4</v>
      </c>
      <c r="O5194" s="9">
        <v>4</v>
      </c>
      <c r="P5194" s="8"/>
      <c r="Q5194" s="8"/>
      <c r="R5194" s="9">
        <v>4</v>
      </c>
      <c r="S5194" s="8"/>
      <c r="T5194" s="10">
        <v>21</v>
      </c>
    </row>
    <row r="5195" spans="1:20" ht="23.25" thickBot="1" x14ac:dyDescent="0.3">
      <c r="A5195" s="4" t="s">
        <v>866</v>
      </c>
      <c r="B5195" s="4" t="s">
        <v>1022</v>
      </c>
      <c r="C5195" s="4" t="s">
        <v>1023</v>
      </c>
      <c r="D5195" s="4" t="s">
        <v>1020</v>
      </c>
      <c r="E5195" s="4" t="s">
        <v>1021</v>
      </c>
      <c r="F5195" s="4" t="s">
        <v>102</v>
      </c>
      <c r="G5195" s="4" t="s">
        <v>103</v>
      </c>
      <c r="H5195" s="11">
        <v>18000</v>
      </c>
      <c r="I5195" s="11">
        <v>-18000</v>
      </c>
      <c r="J5195" s="12"/>
      <c r="K5195" s="12"/>
      <c r="L5195" s="12"/>
      <c r="M5195" s="12"/>
      <c r="N5195" s="12"/>
      <c r="O5195" s="12"/>
      <c r="P5195" s="12"/>
      <c r="Q5195" s="11">
        <v>30</v>
      </c>
      <c r="R5195" s="12"/>
      <c r="S5195" s="12"/>
      <c r="T5195" s="10">
        <v>30</v>
      </c>
    </row>
    <row r="5196" spans="1:20" ht="23.25" thickBot="1" x14ac:dyDescent="0.3">
      <c r="A5196" s="4" t="s">
        <v>866</v>
      </c>
      <c r="B5196" s="4" t="s">
        <v>1022</v>
      </c>
      <c r="C5196" s="4" t="s">
        <v>1023</v>
      </c>
      <c r="D5196" s="4" t="s">
        <v>1020</v>
      </c>
      <c r="E5196" s="4" t="s">
        <v>1021</v>
      </c>
      <c r="F5196" s="4" t="s">
        <v>545</v>
      </c>
      <c r="G5196" s="4" t="s">
        <v>546</v>
      </c>
      <c r="H5196" s="9">
        <v>6272.13</v>
      </c>
      <c r="I5196" s="9">
        <v>10790.04</v>
      </c>
      <c r="J5196" s="9">
        <v>5096.62</v>
      </c>
      <c r="K5196" s="9">
        <v>7625.18</v>
      </c>
      <c r="L5196" s="9">
        <v>10071.61</v>
      </c>
      <c r="M5196" s="9">
        <v>5423.43</v>
      </c>
      <c r="N5196" s="9">
        <v>8424.8799999999992</v>
      </c>
      <c r="O5196" s="9">
        <v>4838.68</v>
      </c>
      <c r="P5196" s="9">
        <v>17935.13</v>
      </c>
      <c r="Q5196" s="9">
        <v>841.01</v>
      </c>
      <c r="R5196" s="9">
        <v>2001.91</v>
      </c>
      <c r="S5196" s="9">
        <v>8667.9699999999993</v>
      </c>
      <c r="T5196" s="10">
        <v>87988.59</v>
      </c>
    </row>
    <row r="5197" spans="1:20" ht="23.25" thickBot="1" x14ac:dyDescent="0.3">
      <c r="A5197" s="4" t="s">
        <v>866</v>
      </c>
      <c r="B5197" s="4" t="s">
        <v>1022</v>
      </c>
      <c r="C5197" s="4" t="s">
        <v>1023</v>
      </c>
      <c r="D5197" s="4" t="s">
        <v>1020</v>
      </c>
      <c r="E5197" s="4" t="s">
        <v>1021</v>
      </c>
      <c r="F5197" s="4" t="s">
        <v>239</v>
      </c>
      <c r="G5197" s="4" t="s">
        <v>240</v>
      </c>
      <c r="H5197" s="12"/>
      <c r="I5197" s="12"/>
      <c r="J5197" s="12"/>
      <c r="K5197" s="12"/>
      <c r="L5197" s="12"/>
      <c r="M5197" s="12"/>
      <c r="N5197" s="12"/>
      <c r="O5197" s="12"/>
      <c r="P5197" s="12"/>
      <c r="Q5197" s="12"/>
      <c r="R5197" s="11">
        <v>25</v>
      </c>
      <c r="S5197" s="12"/>
      <c r="T5197" s="10">
        <v>25</v>
      </c>
    </row>
    <row r="5198" spans="1:20" ht="23.25" thickBot="1" x14ac:dyDescent="0.3">
      <c r="A5198" s="4" t="s">
        <v>866</v>
      </c>
      <c r="B5198" s="4" t="s">
        <v>1022</v>
      </c>
      <c r="C5198" s="4" t="s">
        <v>1023</v>
      </c>
      <c r="D5198" s="4" t="s">
        <v>1020</v>
      </c>
      <c r="E5198" s="4" t="s">
        <v>1021</v>
      </c>
      <c r="F5198" s="4" t="s">
        <v>144</v>
      </c>
      <c r="G5198" s="4" t="s">
        <v>145</v>
      </c>
      <c r="H5198" s="8"/>
      <c r="I5198" s="8"/>
      <c r="J5198" s="8"/>
      <c r="K5198" s="8"/>
      <c r="L5198" s="8"/>
      <c r="M5198" s="8"/>
      <c r="N5198" s="9">
        <v>89.69</v>
      </c>
      <c r="O5198" s="8"/>
      <c r="P5198" s="8"/>
      <c r="Q5198" s="9">
        <v>14.45</v>
      </c>
      <c r="R5198" s="9">
        <v>14</v>
      </c>
      <c r="S5198" s="8"/>
      <c r="T5198" s="10">
        <v>118.14</v>
      </c>
    </row>
    <row r="5199" spans="1:20" ht="23.25" thickBot="1" x14ac:dyDescent="0.3">
      <c r="A5199" s="4" t="s">
        <v>866</v>
      </c>
      <c r="B5199" s="4" t="s">
        <v>1022</v>
      </c>
      <c r="C5199" s="4" t="s">
        <v>1023</v>
      </c>
      <c r="D5199" s="4" t="s">
        <v>1020</v>
      </c>
      <c r="E5199" s="4" t="s">
        <v>1021</v>
      </c>
      <c r="F5199" s="4" t="s">
        <v>146</v>
      </c>
      <c r="G5199" s="4" t="s">
        <v>147</v>
      </c>
      <c r="H5199" s="12"/>
      <c r="I5199" s="11">
        <v>534.5</v>
      </c>
      <c r="J5199" s="12"/>
      <c r="K5199" s="11">
        <v>1005.89</v>
      </c>
      <c r="L5199" s="12"/>
      <c r="M5199" s="12"/>
      <c r="N5199" s="12"/>
      <c r="O5199" s="11">
        <v>675</v>
      </c>
      <c r="P5199" s="11">
        <v>245.16</v>
      </c>
      <c r="Q5199" s="11">
        <v>-525</v>
      </c>
      <c r="R5199" s="11">
        <v>-245.16</v>
      </c>
      <c r="S5199" s="12"/>
      <c r="T5199" s="10">
        <v>1690.39</v>
      </c>
    </row>
    <row r="5200" spans="1:20" ht="23.25" thickBot="1" x14ac:dyDescent="0.3">
      <c r="A5200" s="4" t="s">
        <v>866</v>
      </c>
      <c r="B5200" s="4" t="s">
        <v>1022</v>
      </c>
      <c r="C5200" s="4" t="s">
        <v>1023</v>
      </c>
      <c r="D5200" s="4" t="s">
        <v>1020</v>
      </c>
      <c r="E5200" s="4" t="s">
        <v>1021</v>
      </c>
      <c r="F5200" s="4" t="s">
        <v>148</v>
      </c>
      <c r="G5200" s="4" t="s">
        <v>149</v>
      </c>
      <c r="H5200" s="8"/>
      <c r="I5200" s="9">
        <v>663.96</v>
      </c>
      <c r="J5200" s="8"/>
      <c r="K5200" s="8"/>
      <c r="L5200" s="8"/>
      <c r="M5200" s="8"/>
      <c r="N5200" s="8"/>
      <c r="O5200" s="8"/>
      <c r="P5200" s="9">
        <v>239.66</v>
      </c>
      <c r="Q5200" s="8"/>
      <c r="R5200" s="8"/>
      <c r="S5200" s="8"/>
      <c r="T5200" s="10">
        <v>903.62</v>
      </c>
    </row>
    <row r="5201" spans="1:20" ht="15.75" thickBot="1" x14ac:dyDescent="0.3">
      <c r="A5201" s="4" t="s">
        <v>866</v>
      </c>
      <c r="B5201" s="4" t="s">
        <v>1022</v>
      </c>
      <c r="C5201" s="4" t="s">
        <v>1023</v>
      </c>
      <c r="D5201" s="4" t="s">
        <v>867</v>
      </c>
      <c r="E5201" s="4" t="s">
        <v>868</v>
      </c>
      <c r="F5201" s="4" t="s">
        <v>110</v>
      </c>
      <c r="G5201" s="4" t="s">
        <v>111</v>
      </c>
      <c r="H5201" s="11">
        <v>11037.16</v>
      </c>
      <c r="I5201" s="11">
        <v>11844.76</v>
      </c>
      <c r="J5201" s="11">
        <v>9506.14</v>
      </c>
      <c r="K5201" s="11">
        <v>9801.25</v>
      </c>
      <c r="L5201" s="11">
        <v>10105.81</v>
      </c>
      <c r="M5201" s="11">
        <v>10410.370000000001</v>
      </c>
      <c r="N5201" s="11">
        <v>9745.8700000000008</v>
      </c>
      <c r="O5201" s="11">
        <v>7337.09</v>
      </c>
      <c r="P5201" s="11">
        <v>11920.52</v>
      </c>
      <c r="Q5201" s="11">
        <v>12547.92</v>
      </c>
      <c r="R5201" s="11">
        <v>10836.84</v>
      </c>
      <c r="S5201" s="11">
        <v>10836.84</v>
      </c>
      <c r="T5201" s="10">
        <v>125930.57</v>
      </c>
    </row>
    <row r="5202" spans="1:20" ht="15.75" thickBot="1" x14ac:dyDescent="0.3">
      <c r="A5202" s="4" t="s">
        <v>866</v>
      </c>
      <c r="B5202" s="4" t="s">
        <v>1022</v>
      </c>
      <c r="C5202" s="4" t="s">
        <v>1023</v>
      </c>
      <c r="D5202" s="4" t="s">
        <v>867</v>
      </c>
      <c r="E5202" s="4" t="s">
        <v>868</v>
      </c>
      <c r="F5202" s="4" t="s">
        <v>112</v>
      </c>
      <c r="G5202" s="4" t="s">
        <v>113</v>
      </c>
      <c r="H5202" s="9">
        <v>1432.62</v>
      </c>
      <c r="I5202" s="9">
        <v>1250</v>
      </c>
      <c r="J5202" s="9">
        <v>2500</v>
      </c>
      <c r="K5202" s="9">
        <v>2500</v>
      </c>
      <c r="L5202" s="9">
        <v>2500</v>
      </c>
      <c r="M5202" s="9">
        <v>2500</v>
      </c>
      <c r="N5202" s="9">
        <v>2500</v>
      </c>
      <c r="O5202" s="9">
        <v>2500</v>
      </c>
      <c r="P5202" s="9">
        <v>3976.19</v>
      </c>
      <c r="Q5202" s="9">
        <v>3976.19</v>
      </c>
      <c r="R5202" s="9">
        <v>3976.19</v>
      </c>
      <c r="S5202" s="9">
        <v>4193.8</v>
      </c>
      <c r="T5202" s="10">
        <v>33804.99</v>
      </c>
    </row>
    <row r="5203" spans="1:20" ht="15.75" thickBot="1" x14ac:dyDescent="0.3">
      <c r="A5203" s="4" t="s">
        <v>866</v>
      </c>
      <c r="B5203" s="4" t="s">
        <v>1022</v>
      </c>
      <c r="C5203" s="4" t="s">
        <v>1023</v>
      </c>
      <c r="D5203" s="4" t="s">
        <v>867</v>
      </c>
      <c r="E5203" s="4" t="s">
        <v>868</v>
      </c>
      <c r="F5203" s="4" t="s">
        <v>88</v>
      </c>
      <c r="G5203" s="4" t="s">
        <v>89</v>
      </c>
      <c r="H5203" s="11">
        <v>1595.48</v>
      </c>
      <c r="I5203" s="11">
        <v>1595.48</v>
      </c>
      <c r="J5203" s="11">
        <v>1640.95</v>
      </c>
      <c r="K5203" s="11">
        <v>1640.97</v>
      </c>
      <c r="L5203" s="11">
        <v>1640.95</v>
      </c>
      <c r="M5203" s="11">
        <v>1640.96</v>
      </c>
      <c r="N5203" s="11">
        <v>1640.97</v>
      </c>
      <c r="O5203" s="11">
        <v>1640.96</v>
      </c>
      <c r="P5203" s="11">
        <v>1690.2</v>
      </c>
      <c r="Q5203" s="11">
        <v>1690.2</v>
      </c>
      <c r="R5203" s="11">
        <v>1690.2</v>
      </c>
      <c r="S5203" s="11">
        <v>1690.2</v>
      </c>
      <c r="T5203" s="10">
        <v>19797.52</v>
      </c>
    </row>
    <row r="5204" spans="1:20" ht="15.75" thickBot="1" x14ac:dyDescent="0.3">
      <c r="A5204" s="4" t="s">
        <v>866</v>
      </c>
      <c r="B5204" s="4" t="s">
        <v>1022</v>
      </c>
      <c r="C5204" s="4" t="s">
        <v>1023</v>
      </c>
      <c r="D5204" s="4" t="s">
        <v>867</v>
      </c>
      <c r="E5204" s="4" t="s">
        <v>868</v>
      </c>
      <c r="F5204" s="4" t="s">
        <v>90</v>
      </c>
      <c r="G5204" s="4" t="s">
        <v>91</v>
      </c>
      <c r="H5204" s="9">
        <v>6323.35</v>
      </c>
      <c r="I5204" s="9">
        <v>6323.36</v>
      </c>
      <c r="J5204" s="9">
        <v>6625</v>
      </c>
      <c r="K5204" s="9">
        <v>6625.02</v>
      </c>
      <c r="L5204" s="9">
        <v>6625.03</v>
      </c>
      <c r="M5204" s="9">
        <v>6625.02</v>
      </c>
      <c r="N5204" s="9">
        <v>6625.02</v>
      </c>
      <c r="O5204" s="9">
        <v>6625.01</v>
      </c>
      <c r="P5204" s="9">
        <v>6963.94</v>
      </c>
      <c r="Q5204" s="9">
        <v>6963.94</v>
      </c>
      <c r="R5204" s="9">
        <v>6963.94</v>
      </c>
      <c r="S5204" s="9">
        <v>6963.94</v>
      </c>
      <c r="T5204" s="10">
        <v>80252.570000000007</v>
      </c>
    </row>
    <row r="5205" spans="1:20" ht="15.75" thickBot="1" x14ac:dyDescent="0.3">
      <c r="A5205" s="4" t="s">
        <v>866</v>
      </c>
      <c r="B5205" s="4" t="s">
        <v>1022</v>
      </c>
      <c r="C5205" s="4" t="s">
        <v>1023</v>
      </c>
      <c r="D5205" s="4" t="s">
        <v>1024</v>
      </c>
      <c r="E5205" s="4" t="s">
        <v>1025</v>
      </c>
      <c r="F5205" s="4" t="s">
        <v>545</v>
      </c>
      <c r="G5205" s="4" t="s">
        <v>546</v>
      </c>
      <c r="H5205" s="12"/>
      <c r="I5205" s="12"/>
      <c r="J5205" s="12"/>
      <c r="K5205" s="12"/>
      <c r="L5205" s="12"/>
      <c r="M5205" s="12"/>
      <c r="N5205" s="12"/>
      <c r="O5205" s="12"/>
      <c r="P5205" s="12"/>
      <c r="Q5205" s="12"/>
      <c r="R5205" s="12"/>
      <c r="S5205" s="11">
        <v>265</v>
      </c>
      <c r="T5205" s="10">
        <v>265</v>
      </c>
    </row>
    <row r="5206" spans="1:20" ht="15.75" thickBot="1" x14ac:dyDescent="0.3">
      <c r="A5206" s="4" t="s">
        <v>866</v>
      </c>
      <c r="B5206" s="4" t="s">
        <v>1022</v>
      </c>
      <c r="C5206" s="4" t="s">
        <v>1023</v>
      </c>
      <c r="D5206" s="4" t="s">
        <v>1012</v>
      </c>
      <c r="E5206" s="4" t="s">
        <v>1013</v>
      </c>
      <c r="F5206" s="4" t="s">
        <v>144</v>
      </c>
      <c r="G5206" s="4" t="s">
        <v>145</v>
      </c>
      <c r="H5206" s="8"/>
      <c r="I5206" s="8"/>
      <c r="J5206" s="8"/>
      <c r="K5206" s="8"/>
      <c r="L5206" s="8"/>
      <c r="M5206" s="8"/>
      <c r="N5206" s="8"/>
      <c r="O5206" s="8"/>
      <c r="P5206" s="8"/>
      <c r="Q5206" s="8"/>
      <c r="R5206" s="9">
        <v>80</v>
      </c>
      <c r="S5206" s="8"/>
      <c r="T5206" s="10">
        <v>80</v>
      </c>
    </row>
    <row r="5207" spans="1:20" ht="23.25" thickBot="1" x14ac:dyDescent="0.3">
      <c r="A5207" s="4" t="s">
        <v>866</v>
      </c>
      <c r="B5207" s="4" t="s">
        <v>1026</v>
      </c>
      <c r="C5207" s="4" t="s">
        <v>1027</v>
      </c>
      <c r="D5207" s="4" t="s">
        <v>1020</v>
      </c>
      <c r="E5207" s="4" t="s">
        <v>1021</v>
      </c>
      <c r="F5207" s="4" t="s">
        <v>545</v>
      </c>
      <c r="G5207" s="4" t="s">
        <v>546</v>
      </c>
      <c r="H5207" s="12"/>
      <c r="I5207" s="12"/>
      <c r="J5207" s="12"/>
      <c r="K5207" s="12"/>
      <c r="L5207" s="12"/>
      <c r="M5207" s="12"/>
      <c r="N5207" s="12"/>
      <c r="O5207" s="12"/>
      <c r="P5207" s="12"/>
      <c r="Q5207" s="11">
        <v>360.5</v>
      </c>
      <c r="R5207" s="11">
        <v>20</v>
      </c>
      <c r="S5207" s="12"/>
      <c r="T5207" s="10">
        <v>380.5</v>
      </c>
    </row>
    <row r="5208" spans="1:20" ht="15.75" thickBot="1" x14ac:dyDescent="0.3">
      <c r="A5208" s="4" t="s">
        <v>866</v>
      </c>
      <c r="B5208" s="4" t="s">
        <v>1026</v>
      </c>
      <c r="C5208" s="4" t="s">
        <v>1027</v>
      </c>
      <c r="D5208" s="4" t="s">
        <v>867</v>
      </c>
      <c r="E5208" s="4" t="s">
        <v>868</v>
      </c>
      <c r="F5208" s="4" t="s">
        <v>110</v>
      </c>
      <c r="G5208" s="4" t="s">
        <v>111</v>
      </c>
      <c r="H5208" s="9">
        <v>74707.88</v>
      </c>
      <c r="I5208" s="9">
        <v>80540.91</v>
      </c>
      <c r="J5208" s="9">
        <v>80491.72</v>
      </c>
      <c r="K5208" s="9">
        <v>71732.41</v>
      </c>
      <c r="L5208" s="9">
        <v>64040.82</v>
      </c>
      <c r="M5208" s="9">
        <v>79929.440000000002</v>
      </c>
      <c r="N5208" s="9">
        <v>73280.03</v>
      </c>
      <c r="O5208" s="9">
        <v>78122.490000000005</v>
      </c>
      <c r="P5208" s="9">
        <v>85954.85</v>
      </c>
      <c r="Q5208" s="9">
        <v>94211.62</v>
      </c>
      <c r="R5208" s="9">
        <v>84640.43</v>
      </c>
      <c r="S5208" s="9">
        <v>76173.08</v>
      </c>
      <c r="T5208" s="10">
        <v>943825.68</v>
      </c>
    </row>
    <row r="5209" spans="1:20" ht="15.75" thickBot="1" x14ac:dyDescent="0.3">
      <c r="A5209" s="4" t="s">
        <v>866</v>
      </c>
      <c r="B5209" s="4" t="s">
        <v>1026</v>
      </c>
      <c r="C5209" s="4" t="s">
        <v>1027</v>
      </c>
      <c r="D5209" s="4" t="s">
        <v>867</v>
      </c>
      <c r="E5209" s="4" t="s">
        <v>868</v>
      </c>
      <c r="F5209" s="4" t="s">
        <v>112</v>
      </c>
      <c r="G5209" s="4" t="s">
        <v>113</v>
      </c>
      <c r="H5209" s="11">
        <v>1038.8399999999999</v>
      </c>
      <c r="I5209" s="11">
        <v>833.33</v>
      </c>
      <c r="J5209" s="12"/>
      <c r="K5209" s="12"/>
      <c r="L5209" s="11">
        <v>126</v>
      </c>
      <c r="M5209" s="12"/>
      <c r="N5209" s="12"/>
      <c r="O5209" s="12"/>
      <c r="P5209" s="11">
        <v>638.1</v>
      </c>
      <c r="Q5209" s="11">
        <v>416.67</v>
      </c>
      <c r="R5209" s="11">
        <v>2365.64</v>
      </c>
      <c r="S5209" s="11">
        <v>627.99</v>
      </c>
      <c r="T5209" s="10">
        <v>6046.57</v>
      </c>
    </row>
    <row r="5210" spans="1:20" ht="15.75" thickBot="1" x14ac:dyDescent="0.3">
      <c r="A5210" s="4" t="s">
        <v>866</v>
      </c>
      <c r="B5210" s="4" t="s">
        <v>1026</v>
      </c>
      <c r="C5210" s="4" t="s">
        <v>1027</v>
      </c>
      <c r="D5210" s="4" t="s">
        <v>867</v>
      </c>
      <c r="E5210" s="4" t="s">
        <v>868</v>
      </c>
      <c r="F5210" s="4" t="s">
        <v>88</v>
      </c>
      <c r="G5210" s="4" t="s">
        <v>89</v>
      </c>
      <c r="H5210" s="9">
        <v>11304.14</v>
      </c>
      <c r="I5210" s="9">
        <v>11304.12</v>
      </c>
      <c r="J5210" s="9">
        <v>11077.3</v>
      </c>
      <c r="K5210" s="9">
        <v>10392.459999999999</v>
      </c>
      <c r="L5210" s="9">
        <v>10392.52</v>
      </c>
      <c r="M5210" s="9">
        <v>11624.7</v>
      </c>
      <c r="N5210" s="9">
        <v>11683.4</v>
      </c>
      <c r="O5210" s="9">
        <v>11683.37</v>
      </c>
      <c r="P5210" s="9">
        <v>12670.05</v>
      </c>
      <c r="Q5210" s="9">
        <v>12981.56</v>
      </c>
      <c r="R5210" s="9">
        <v>12981.55</v>
      </c>
      <c r="S5210" s="9">
        <v>12981.53</v>
      </c>
      <c r="T5210" s="10">
        <v>141076.70000000001</v>
      </c>
    </row>
    <row r="5211" spans="1:20" ht="15.75" thickBot="1" x14ac:dyDescent="0.3">
      <c r="A5211" s="4" t="s">
        <v>866</v>
      </c>
      <c r="B5211" s="4" t="s">
        <v>1026</v>
      </c>
      <c r="C5211" s="4" t="s">
        <v>1027</v>
      </c>
      <c r="D5211" s="4" t="s">
        <v>867</v>
      </c>
      <c r="E5211" s="4" t="s">
        <v>868</v>
      </c>
      <c r="F5211" s="4" t="s">
        <v>90</v>
      </c>
      <c r="G5211" s="4" t="s">
        <v>91</v>
      </c>
      <c r="H5211" s="11">
        <v>43998.87</v>
      </c>
      <c r="I5211" s="11">
        <v>43998.92</v>
      </c>
      <c r="J5211" s="11">
        <v>43034.53</v>
      </c>
      <c r="K5211" s="11">
        <v>40374.019999999997</v>
      </c>
      <c r="L5211" s="11">
        <v>40374</v>
      </c>
      <c r="M5211" s="11">
        <v>45161.03</v>
      </c>
      <c r="N5211" s="11">
        <v>45388.94</v>
      </c>
      <c r="O5211" s="11">
        <v>45388.97</v>
      </c>
      <c r="P5211" s="11">
        <v>49263.85</v>
      </c>
      <c r="Q5211" s="11">
        <v>50473.94</v>
      </c>
      <c r="R5211" s="11">
        <v>50473.94</v>
      </c>
      <c r="S5211" s="11">
        <v>50473.919999999998</v>
      </c>
      <c r="T5211" s="10">
        <v>548404.93000000005</v>
      </c>
    </row>
    <row r="5212" spans="1:20" ht="15.75" thickBot="1" x14ac:dyDescent="0.3">
      <c r="A5212" s="4" t="s">
        <v>866</v>
      </c>
      <c r="B5212" s="4" t="s">
        <v>1026</v>
      </c>
      <c r="C5212" s="4" t="s">
        <v>1027</v>
      </c>
      <c r="D5212" s="4" t="s">
        <v>867</v>
      </c>
      <c r="E5212" s="4" t="s">
        <v>868</v>
      </c>
      <c r="F5212" s="4" t="s">
        <v>118</v>
      </c>
      <c r="G5212" s="4" t="s">
        <v>119</v>
      </c>
      <c r="H5212" s="8"/>
      <c r="I5212" s="9">
        <v>243</v>
      </c>
      <c r="J5212" s="8"/>
      <c r="K5212" s="8"/>
      <c r="L5212" s="8"/>
      <c r="M5212" s="8"/>
      <c r="N5212" s="8"/>
      <c r="O5212" s="8"/>
      <c r="P5212" s="8"/>
      <c r="Q5212" s="9">
        <v>3000</v>
      </c>
      <c r="R5212" s="9">
        <v>599</v>
      </c>
      <c r="S5212" s="8"/>
      <c r="T5212" s="10">
        <v>3842</v>
      </c>
    </row>
    <row r="5213" spans="1:20" ht="15.75" thickBot="1" x14ac:dyDescent="0.3">
      <c r="A5213" s="4" t="s">
        <v>866</v>
      </c>
      <c r="B5213" s="4" t="s">
        <v>1026</v>
      </c>
      <c r="C5213" s="4" t="s">
        <v>1027</v>
      </c>
      <c r="D5213" s="4" t="s">
        <v>867</v>
      </c>
      <c r="E5213" s="4" t="s">
        <v>868</v>
      </c>
      <c r="F5213" s="4" t="s">
        <v>120</v>
      </c>
      <c r="G5213" s="4" t="s">
        <v>121</v>
      </c>
      <c r="H5213" s="12"/>
      <c r="I5213" s="12"/>
      <c r="J5213" s="12"/>
      <c r="K5213" s="11">
        <v>98.1</v>
      </c>
      <c r="L5213" s="11">
        <v>50.14</v>
      </c>
      <c r="M5213" s="11">
        <v>51.55</v>
      </c>
      <c r="N5213" s="12"/>
      <c r="O5213" s="12"/>
      <c r="P5213" s="12"/>
      <c r="Q5213" s="12"/>
      <c r="R5213" s="12"/>
      <c r="S5213" s="11">
        <v>69.760000000000005</v>
      </c>
      <c r="T5213" s="10">
        <v>269.55</v>
      </c>
    </row>
    <row r="5214" spans="1:20" ht="15.75" thickBot="1" x14ac:dyDescent="0.3">
      <c r="A5214" s="4" t="s">
        <v>866</v>
      </c>
      <c r="B5214" s="4" t="s">
        <v>1026</v>
      </c>
      <c r="C5214" s="4" t="s">
        <v>1027</v>
      </c>
      <c r="D5214" s="4" t="s">
        <v>867</v>
      </c>
      <c r="E5214" s="4" t="s">
        <v>868</v>
      </c>
      <c r="F5214" s="4" t="s">
        <v>94</v>
      </c>
      <c r="G5214" s="4" t="s">
        <v>95</v>
      </c>
      <c r="H5214" s="9">
        <v>754</v>
      </c>
      <c r="I5214" s="9">
        <v>754</v>
      </c>
      <c r="J5214" s="9">
        <v>754</v>
      </c>
      <c r="K5214" s="9">
        <v>754</v>
      </c>
      <c r="L5214" s="9">
        <v>754</v>
      </c>
      <c r="M5214" s="9">
        <v>-3236</v>
      </c>
      <c r="N5214" s="9">
        <v>754</v>
      </c>
      <c r="O5214" s="9">
        <v>754</v>
      </c>
      <c r="P5214" s="9">
        <v>754</v>
      </c>
      <c r="Q5214" s="9">
        <v>754</v>
      </c>
      <c r="R5214" s="9">
        <v>754</v>
      </c>
      <c r="S5214" s="9">
        <v>-2096</v>
      </c>
      <c r="T5214" s="10">
        <v>2208</v>
      </c>
    </row>
    <row r="5215" spans="1:20" ht="15.75" thickBot="1" x14ac:dyDescent="0.3">
      <c r="A5215" s="4" t="s">
        <v>866</v>
      </c>
      <c r="B5215" s="4" t="s">
        <v>1026</v>
      </c>
      <c r="C5215" s="4" t="s">
        <v>1027</v>
      </c>
      <c r="D5215" s="4" t="s">
        <v>867</v>
      </c>
      <c r="E5215" s="4" t="s">
        <v>868</v>
      </c>
      <c r="F5215" s="4" t="s">
        <v>122</v>
      </c>
      <c r="G5215" s="4" t="s">
        <v>123</v>
      </c>
      <c r="H5215" s="12"/>
      <c r="I5215" s="11">
        <v>154</v>
      </c>
      <c r="J5215" s="12"/>
      <c r="K5215" s="12"/>
      <c r="L5215" s="12"/>
      <c r="M5215" s="12"/>
      <c r="N5215" s="11">
        <v>129</v>
      </c>
      <c r="O5215" s="12"/>
      <c r="P5215" s="11">
        <v>129</v>
      </c>
      <c r="Q5215" s="11">
        <v>270</v>
      </c>
      <c r="R5215" s="11">
        <v>1088</v>
      </c>
      <c r="S5215" s="12"/>
      <c r="T5215" s="10">
        <v>1770</v>
      </c>
    </row>
    <row r="5216" spans="1:20" ht="15.75" thickBot="1" x14ac:dyDescent="0.3">
      <c r="A5216" s="4" t="s">
        <v>866</v>
      </c>
      <c r="B5216" s="4" t="s">
        <v>1026</v>
      </c>
      <c r="C5216" s="4" t="s">
        <v>1027</v>
      </c>
      <c r="D5216" s="4" t="s">
        <v>867</v>
      </c>
      <c r="E5216" s="4" t="s">
        <v>868</v>
      </c>
      <c r="F5216" s="4" t="s">
        <v>207</v>
      </c>
      <c r="G5216" s="4" t="s">
        <v>208</v>
      </c>
      <c r="H5216" s="8"/>
      <c r="I5216" s="8"/>
      <c r="J5216" s="8"/>
      <c r="K5216" s="8"/>
      <c r="L5216" s="8"/>
      <c r="M5216" s="13">
        <v>0</v>
      </c>
      <c r="N5216" s="8"/>
      <c r="O5216" s="8"/>
      <c r="P5216" s="8"/>
      <c r="Q5216" s="9">
        <v>22200</v>
      </c>
      <c r="R5216" s="8"/>
      <c r="S5216" s="8"/>
      <c r="T5216" s="10">
        <v>22200</v>
      </c>
    </row>
    <row r="5217" spans="1:20" ht="15.75" thickBot="1" x14ac:dyDescent="0.3">
      <c r="A5217" s="4" t="s">
        <v>866</v>
      </c>
      <c r="B5217" s="4" t="s">
        <v>1026</v>
      </c>
      <c r="C5217" s="4" t="s">
        <v>1027</v>
      </c>
      <c r="D5217" s="4" t="s">
        <v>867</v>
      </c>
      <c r="E5217" s="4" t="s">
        <v>868</v>
      </c>
      <c r="F5217" s="4" t="s">
        <v>98</v>
      </c>
      <c r="G5217" s="4" t="s">
        <v>99</v>
      </c>
      <c r="H5217" s="11">
        <v>67.010000000000005</v>
      </c>
      <c r="I5217" s="11">
        <v>134.97999999999999</v>
      </c>
      <c r="J5217" s="11">
        <v>219.16</v>
      </c>
      <c r="K5217" s="11">
        <v>66.81</v>
      </c>
      <c r="L5217" s="11">
        <v>81.44</v>
      </c>
      <c r="M5217" s="11">
        <v>179.27</v>
      </c>
      <c r="N5217" s="11">
        <v>272.76</v>
      </c>
      <c r="O5217" s="11">
        <v>68.17</v>
      </c>
      <c r="P5217" s="11">
        <v>104.43</v>
      </c>
      <c r="Q5217" s="11">
        <v>94.95</v>
      </c>
      <c r="R5217" s="11">
        <v>37.44</v>
      </c>
      <c r="S5217" s="11">
        <v>64.239999999999995</v>
      </c>
      <c r="T5217" s="10">
        <v>1390.66</v>
      </c>
    </row>
    <row r="5218" spans="1:20" ht="15.75" thickBot="1" x14ac:dyDescent="0.3">
      <c r="A5218" s="4" t="s">
        <v>866</v>
      </c>
      <c r="B5218" s="4" t="s">
        <v>1026</v>
      </c>
      <c r="C5218" s="4" t="s">
        <v>1027</v>
      </c>
      <c r="D5218" s="4" t="s">
        <v>867</v>
      </c>
      <c r="E5218" s="4" t="s">
        <v>868</v>
      </c>
      <c r="F5218" s="4" t="s">
        <v>136</v>
      </c>
      <c r="G5218" s="4" t="s">
        <v>137</v>
      </c>
      <c r="H5218" s="8"/>
      <c r="I5218" s="9">
        <v>21</v>
      </c>
      <c r="J5218" s="8"/>
      <c r="K5218" s="8"/>
      <c r="L5218" s="8"/>
      <c r="M5218" s="8"/>
      <c r="N5218" s="8"/>
      <c r="O5218" s="8"/>
      <c r="P5218" s="9">
        <v>36</v>
      </c>
      <c r="Q5218" s="8"/>
      <c r="R5218" s="8"/>
      <c r="S5218" s="8"/>
      <c r="T5218" s="10">
        <v>57</v>
      </c>
    </row>
    <row r="5219" spans="1:20" ht="15.75" thickBot="1" x14ac:dyDescent="0.3">
      <c r="A5219" s="4" t="s">
        <v>866</v>
      </c>
      <c r="B5219" s="4" t="s">
        <v>1026</v>
      </c>
      <c r="C5219" s="4" t="s">
        <v>1027</v>
      </c>
      <c r="D5219" s="4" t="s">
        <v>867</v>
      </c>
      <c r="E5219" s="4" t="s">
        <v>868</v>
      </c>
      <c r="F5219" s="4" t="s">
        <v>102</v>
      </c>
      <c r="G5219" s="4" t="s">
        <v>103</v>
      </c>
      <c r="H5219" s="12"/>
      <c r="I5219" s="12"/>
      <c r="J5219" s="12"/>
      <c r="K5219" s="12"/>
      <c r="L5219" s="12"/>
      <c r="M5219" s="11">
        <v>23000</v>
      </c>
      <c r="N5219" s="12"/>
      <c r="O5219" s="12"/>
      <c r="P5219" s="11">
        <v>1000</v>
      </c>
      <c r="Q5219" s="11">
        <v>8160</v>
      </c>
      <c r="R5219" s="11">
        <v>16685</v>
      </c>
      <c r="S5219" s="11">
        <v>7847.5</v>
      </c>
      <c r="T5219" s="10">
        <v>56692.5</v>
      </c>
    </row>
    <row r="5220" spans="1:20" ht="15.75" thickBot="1" x14ac:dyDescent="0.3">
      <c r="A5220" s="4" t="s">
        <v>866</v>
      </c>
      <c r="B5220" s="4" t="s">
        <v>1026</v>
      </c>
      <c r="C5220" s="4" t="s">
        <v>1027</v>
      </c>
      <c r="D5220" s="4" t="s">
        <v>867</v>
      </c>
      <c r="E5220" s="4" t="s">
        <v>868</v>
      </c>
      <c r="F5220" s="4" t="s">
        <v>144</v>
      </c>
      <c r="G5220" s="4" t="s">
        <v>145</v>
      </c>
      <c r="H5220" s="9">
        <v>35.24</v>
      </c>
      <c r="I5220" s="9">
        <v>70</v>
      </c>
      <c r="J5220" s="9">
        <v>82.9</v>
      </c>
      <c r="K5220" s="8"/>
      <c r="L5220" s="9">
        <v>220.46</v>
      </c>
      <c r="M5220" s="9">
        <v>90.35</v>
      </c>
      <c r="N5220" s="9">
        <v>23.5</v>
      </c>
      <c r="O5220" s="9">
        <v>64.849999999999994</v>
      </c>
      <c r="P5220" s="9">
        <v>420.58</v>
      </c>
      <c r="Q5220" s="9">
        <v>25</v>
      </c>
      <c r="R5220" s="9">
        <v>96.8</v>
      </c>
      <c r="S5220" s="8"/>
      <c r="T5220" s="10">
        <v>1129.68</v>
      </c>
    </row>
    <row r="5221" spans="1:20" ht="15.75" thickBot="1" x14ac:dyDescent="0.3">
      <c r="A5221" s="4" t="s">
        <v>866</v>
      </c>
      <c r="B5221" s="4" t="s">
        <v>1026</v>
      </c>
      <c r="C5221" s="4" t="s">
        <v>1027</v>
      </c>
      <c r="D5221" s="4" t="s">
        <v>867</v>
      </c>
      <c r="E5221" s="4" t="s">
        <v>868</v>
      </c>
      <c r="F5221" s="4" t="s">
        <v>146</v>
      </c>
      <c r="G5221" s="4" t="s">
        <v>147</v>
      </c>
      <c r="H5221" s="12"/>
      <c r="I5221" s="11">
        <v>673.8</v>
      </c>
      <c r="J5221" s="11">
        <v>386.1</v>
      </c>
      <c r="K5221" s="12"/>
      <c r="L5221" s="12"/>
      <c r="M5221" s="11">
        <v>3192</v>
      </c>
      <c r="N5221" s="12"/>
      <c r="O5221" s="11">
        <v>1374.08</v>
      </c>
      <c r="P5221" s="11">
        <v>2898.21</v>
      </c>
      <c r="Q5221" s="11">
        <v>189.92</v>
      </c>
      <c r="R5221" s="12"/>
      <c r="S5221" s="12"/>
      <c r="T5221" s="10">
        <v>8714.11</v>
      </c>
    </row>
    <row r="5222" spans="1:20" ht="15.75" thickBot="1" x14ac:dyDescent="0.3">
      <c r="A5222" s="4" t="s">
        <v>866</v>
      </c>
      <c r="B5222" s="4" t="s">
        <v>1026</v>
      </c>
      <c r="C5222" s="4" t="s">
        <v>1027</v>
      </c>
      <c r="D5222" s="4" t="s">
        <v>867</v>
      </c>
      <c r="E5222" s="4" t="s">
        <v>868</v>
      </c>
      <c r="F5222" s="4" t="s">
        <v>148</v>
      </c>
      <c r="G5222" s="4" t="s">
        <v>149</v>
      </c>
      <c r="H5222" s="8"/>
      <c r="I5222" s="9">
        <v>133.30000000000001</v>
      </c>
      <c r="J5222" s="9">
        <v>185.37</v>
      </c>
      <c r="K5222" s="8"/>
      <c r="L5222" s="8"/>
      <c r="M5222" s="8"/>
      <c r="N5222" s="8"/>
      <c r="O5222" s="9">
        <v>424.9</v>
      </c>
      <c r="P5222" s="8"/>
      <c r="Q5222" s="8"/>
      <c r="R5222" s="8"/>
      <c r="S5222" s="8"/>
      <c r="T5222" s="10">
        <v>743.57</v>
      </c>
    </row>
    <row r="5223" spans="1:20" ht="15.75" thickBot="1" x14ac:dyDescent="0.3">
      <c r="A5223" s="4" t="s">
        <v>866</v>
      </c>
      <c r="B5223" s="4" t="s">
        <v>1026</v>
      </c>
      <c r="C5223" s="4" t="s">
        <v>1027</v>
      </c>
      <c r="D5223" s="4" t="s">
        <v>867</v>
      </c>
      <c r="E5223" s="4" t="s">
        <v>868</v>
      </c>
      <c r="F5223" s="4" t="s">
        <v>150</v>
      </c>
      <c r="G5223" s="4" t="s">
        <v>151</v>
      </c>
      <c r="H5223" s="12"/>
      <c r="I5223" s="12"/>
      <c r="J5223" s="12"/>
      <c r="K5223" s="12"/>
      <c r="L5223" s="11">
        <v>10</v>
      </c>
      <c r="M5223" s="12"/>
      <c r="N5223" s="12"/>
      <c r="O5223" s="12"/>
      <c r="P5223" s="12"/>
      <c r="Q5223" s="12"/>
      <c r="R5223" s="11">
        <v>1033.93</v>
      </c>
      <c r="S5223" s="11">
        <v>500</v>
      </c>
      <c r="T5223" s="10">
        <v>1543.93</v>
      </c>
    </row>
    <row r="5224" spans="1:20" ht="15.75" thickBot="1" x14ac:dyDescent="0.3">
      <c r="A5224" s="4" t="s">
        <v>866</v>
      </c>
      <c r="B5224" s="4" t="s">
        <v>1026</v>
      </c>
      <c r="C5224" s="4" t="s">
        <v>1027</v>
      </c>
      <c r="D5224" s="4" t="s">
        <v>867</v>
      </c>
      <c r="E5224" s="4" t="s">
        <v>868</v>
      </c>
      <c r="F5224" s="4" t="s">
        <v>152</v>
      </c>
      <c r="G5224" s="4" t="s">
        <v>153</v>
      </c>
      <c r="H5224" s="8"/>
      <c r="I5224" s="8"/>
      <c r="J5224" s="8"/>
      <c r="K5224" s="8"/>
      <c r="L5224" s="8"/>
      <c r="M5224" s="8"/>
      <c r="N5224" s="8"/>
      <c r="O5224" s="8"/>
      <c r="P5224" s="8"/>
      <c r="Q5224" s="8"/>
      <c r="R5224" s="8"/>
      <c r="S5224" s="9">
        <v>218.7</v>
      </c>
      <c r="T5224" s="10">
        <v>218.7</v>
      </c>
    </row>
    <row r="5225" spans="1:20" ht="15.75" thickBot="1" x14ac:dyDescent="0.3">
      <c r="A5225" s="4" t="s">
        <v>866</v>
      </c>
      <c r="B5225" s="4" t="s">
        <v>1026</v>
      </c>
      <c r="C5225" s="4" t="s">
        <v>1027</v>
      </c>
      <c r="D5225" s="4" t="s">
        <v>867</v>
      </c>
      <c r="E5225" s="4" t="s">
        <v>868</v>
      </c>
      <c r="F5225" s="4" t="s">
        <v>166</v>
      </c>
      <c r="G5225" s="4" t="s">
        <v>167</v>
      </c>
      <c r="H5225" s="11">
        <v>-80929.2</v>
      </c>
      <c r="I5225" s="11">
        <v>-69801.8</v>
      </c>
      <c r="J5225" s="11">
        <v>-56548.24</v>
      </c>
      <c r="K5225" s="11">
        <v>-63195.5</v>
      </c>
      <c r="L5225" s="11">
        <v>-63176.53</v>
      </c>
      <c r="M5225" s="11">
        <v>-59054.55</v>
      </c>
      <c r="N5225" s="11">
        <v>-39826.559999999998</v>
      </c>
      <c r="O5225" s="11">
        <v>-81960.38</v>
      </c>
      <c r="P5225" s="11">
        <v>-79602.22</v>
      </c>
      <c r="Q5225" s="11">
        <v>-75075.48</v>
      </c>
      <c r="R5225" s="11">
        <v>-74322.38</v>
      </c>
      <c r="S5225" s="11">
        <v>-58410.86</v>
      </c>
      <c r="T5225" s="10">
        <v>-801903.7</v>
      </c>
    </row>
    <row r="5226" spans="1:20" ht="15.75" thickBot="1" x14ac:dyDescent="0.3">
      <c r="A5226" s="4" t="s">
        <v>866</v>
      </c>
      <c r="B5226" s="4" t="s">
        <v>1026</v>
      </c>
      <c r="C5226" s="4" t="s">
        <v>1027</v>
      </c>
      <c r="D5226" s="4" t="s">
        <v>895</v>
      </c>
      <c r="E5226" s="4" t="s">
        <v>896</v>
      </c>
      <c r="F5226" s="4" t="s">
        <v>138</v>
      </c>
      <c r="G5226" s="4" t="s">
        <v>139</v>
      </c>
      <c r="H5226" s="8"/>
      <c r="I5226" s="8"/>
      <c r="J5226" s="8"/>
      <c r="K5226" s="8"/>
      <c r="L5226" s="8"/>
      <c r="M5226" s="8"/>
      <c r="N5226" s="8"/>
      <c r="O5226" s="8"/>
      <c r="P5226" s="8"/>
      <c r="Q5226" s="8"/>
      <c r="R5226" s="9">
        <v>133</v>
      </c>
      <c r="S5226" s="8"/>
      <c r="T5226" s="10">
        <v>133</v>
      </c>
    </row>
    <row r="5227" spans="1:20" ht="15.75" thickBot="1" x14ac:dyDescent="0.3">
      <c r="A5227" s="4" t="s">
        <v>866</v>
      </c>
      <c r="B5227" s="4" t="s">
        <v>477</v>
      </c>
      <c r="C5227" s="4" t="s">
        <v>478</v>
      </c>
      <c r="D5227" s="4" t="s">
        <v>867</v>
      </c>
      <c r="E5227" s="4" t="s">
        <v>868</v>
      </c>
      <c r="F5227" s="4" t="s">
        <v>110</v>
      </c>
      <c r="G5227" s="4" t="s">
        <v>111</v>
      </c>
      <c r="H5227" s="11">
        <v>25331</v>
      </c>
      <c r="I5227" s="11">
        <v>30641.09</v>
      </c>
      <c r="J5227" s="11">
        <v>31682.22</v>
      </c>
      <c r="K5227" s="11">
        <v>37583.71</v>
      </c>
      <c r="L5227" s="11">
        <v>41951.32</v>
      </c>
      <c r="M5227" s="11">
        <v>22029.45</v>
      </c>
      <c r="N5227" s="11">
        <v>24893.71</v>
      </c>
      <c r="O5227" s="11">
        <v>30870.639999999999</v>
      </c>
      <c r="P5227" s="11">
        <v>29875.439999999999</v>
      </c>
      <c r="Q5227" s="11">
        <v>30959.53</v>
      </c>
      <c r="R5227" s="11">
        <v>27078.5</v>
      </c>
      <c r="S5227" s="11">
        <v>23027.27</v>
      </c>
      <c r="T5227" s="10">
        <v>355923.88</v>
      </c>
    </row>
    <row r="5228" spans="1:20" ht="15.75" thickBot="1" x14ac:dyDescent="0.3">
      <c r="A5228" s="4" t="s">
        <v>866</v>
      </c>
      <c r="B5228" s="4" t="s">
        <v>477</v>
      </c>
      <c r="C5228" s="4" t="s">
        <v>478</v>
      </c>
      <c r="D5228" s="4" t="s">
        <v>867</v>
      </c>
      <c r="E5228" s="4" t="s">
        <v>868</v>
      </c>
      <c r="F5228" s="4" t="s">
        <v>112</v>
      </c>
      <c r="G5228" s="4" t="s">
        <v>113</v>
      </c>
      <c r="H5228" s="8"/>
      <c r="I5228" s="8"/>
      <c r="J5228" s="8"/>
      <c r="K5228" s="9">
        <v>-1300</v>
      </c>
      <c r="L5228" s="9">
        <v>1083.33</v>
      </c>
      <c r="M5228" s="9">
        <v>-5416.67</v>
      </c>
      <c r="N5228" s="9">
        <v>1083.33</v>
      </c>
      <c r="O5228" s="9">
        <v>1083.33</v>
      </c>
      <c r="P5228" s="9">
        <v>1083.33</v>
      </c>
      <c r="Q5228" s="9">
        <v>1083.33</v>
      </c>
      <c r="R5228" s="9">
        <v>1083.33</v>
      </c>
      <c r="S5228" s="9">
        <v>1083.33</v>
      </c>
      <c r="T5228" s="10">
        <v>866.64</v>
      </c>
    </row>
    <row r="5229" spans="1:20" ht="15.75" thickBot="1" x14ac:dyDescent="0.3">
      <c r="A5229" s="4" t="s">
        <v>866</v>
      </c>
      <c r="B5229" s="4" t="s">
        <v>477</v>
      </c>
      <c r="C5229" s="4" t="s">
        <v>478</v>
      </c>
      <c r="D5229" s="4" t="s">
        <v>867</v>
      </c>
      <c r="E5229" s="4" t="s">
        <v>868</v>
      </c>
      <c r="F5229" s="4" t="s">
        <v>88</v>
      </c>
      <c r="G5229" s="4" t="s">
        <v>89</v>
      </c>
      <c r="H5229" s="11">
        <v>4127.3999999999996</v>
      </c>
      <c r="I5229" s="11">
        <v>4127.38</v>
      </c>
      <c r="J5229" s="11">
        <v>4235.05</v>
      </c>
      <c r="K5229" s="11">
        <v>5104.9799999999996</v>
      </c>
      <c r="L5229" s="11">
        <v>5974.91</v>
      </c>
      <c r="M5229" s="11">
        <v>2931.15</v>
      </c>
      <c r="N5229" s="11">
        <v>4236.0600000000004</v>
      </c>
      <c r="O5229" s="11">
        <v>4236.03</v>
      </c>
      <c r="P5229" s="11">
        <v>4236.05</v>
      </c>
      <c r="Q5229" s="11">
        <v>4236.04</v>
      </c>
      <c r="R5229" s="11">
        <v>4236.05</v>
      </c>
      <c r="S5229" s="11">
        <v>4236.1099999999997</v>
      </c>
      <c r="T5229" s="10">
        <v>51917.21</v>
      </c>
    </row>
    <row r="5230" spans="1:20" ht="15.75" thickBot="1" x14ac:dyDescent="0.3">
      <c r="A5230" s="4" t="s">
        <v>866</v>
      </c>
      <c r="B5230" s="4" t="s">
        <v>477</v>
      </c>
      <c r="C5230" s="4" t="s">
        <v>478</v>
      </c>
      <c r="D5230" s="4" t="s">
        <v>867</v>
      </c>
      <c r="E5230" s="4" t="s">
        <v>868</v>
      </c>
      <c r="F5230" s="4" t="s">
        <v>90</v>
      </c>
      <c r="G5230" s="4" t="s">
        <v>91</v>
      </c>
      <c r="H5230" s="9">
        <v>16034.46</v>
      </c>
      <c r="I5230" s="9">
        <v>16034.42</v>
      </c>
      <c r="J5230" s="9">
        <v>16452.77</v>
      </c>
      <c r="K5230" s="9">
        <v>19832.41</v>
      </c>
      <c r="L5230" s="9">
        <v>23320.39</v>
      </c>
      <c r="M5230" s="9">
        <v>11495.53</v>
      </c>
      <c r="N5230" s="9">
        <v>16565.04</v>
      </c>
      <c r="O5230" s="9">
        <v>16564.98</v>
      </c>
      <c r="P5230" s="9">
        <v>16564.990000000002</v>
      </c>
      <c r="Q5230" s="9">
        <v>16564.990000000002</v>
      </c>
      <c r="R5230" s="9">
        <v>16564.990000000002</v>
      </c>
      <c r="S5230" s="9">
        <v>16564.98</v>
      </c>
      <c r="T5230" s="10">
        <v>202559.95</v>
      </c>
    </row>
    <row r="5231" spans="1:20" ht="15.75" thickBot="1" x14ac:dyDescent="0.3">
      <c r="A5231" s="4" t="s">
        <v>866</v>
      </c>
      <c r="B5231" s="4" t="s">
        <v>477</v>
      </c>
      <c r="C5231" s="4" t="s">
        <v>478</v>
      </c>
      <c r="D5231" s="4" t="s">
        <v>867</v>
      </c>
      <c r="E5231" s="4" t="s">
        <v>868</v>
      </c>
      <c r="F5231" s="4" t="s">
        <v>118</v>
      </c>
      <c r="G5231" s="4" t="s">
        <v>119</v>
      </c>
      <c r="H5231" s="12"/>
      <c r="I5231" s="12"/>
      <c r="J5231" s="11">
        <v>400</v>
      </c>
      <c r="K5231" s="12"/>
      <c r="L5231" s="11">
        <v>220</v>
      </c>
      <c r="M5231" s="12"/>
      <c r="N5231" s="12"/>
      <c r="O5231" s="12"/>
      <c r="P5231" s="12"/>
      <c r="Q5231" s="11">
        <v>12.24</v>
      </c>
      <c r="R5231" s="12"/>
      <c r="S5231" s="12"/>
      <c r="T5231" s="10">
        <v>632.24</v>
      </c>
    </row>
    <row r="5232" spans="1:20" ht="15.75" thickBot="1" x14ac:dyDescent="0.3">
      <c r="A5232" s="4" t="s">
        <v>866</v>
      </c>
      <c r="B5232" s="4" t="s">
        <v>477</v>
      </c>
      <c r="C5232" s="4" t="s">
        <v>478</v>
      </c>
      <c r="D5232" s="4" t="s">
        <v>867</v>
      </c>
      <c r="E5232" s="4" t="s">
        <v>868</v>
      </c>
      <c r="F5232" s="4" t="s">
        <v>61</v>
      </c>
      <c r="G5232" s="4" t="s">
        <v>62</v>
      </c>
      <c r="H5232" s="9">
        <v>229.19</v>
      </c>
      <c r="I5232" s="8"/>
      <c r="J5232" s="9">
        <v>74.959999999999994</v>
      </c>
      <c r="K5232" s="9">
        <v>-39.99</v>
      </c>
      <c r="L5232" s="8"/>
      <c r="M5232" s="8"/>
      <c r="N5232" s="8"/>
      <c r="O5232" s="8"/>
      <c r="P5232" s="8"/>
      <c r="Q5232" s="8"/>
      <c r="R5232" s="8"/>
      <c r="S5232" s="9">
        <v>1592.84</v>
      </c>
      <c r="T5232" s="10">
        <v>1857</v>
      </c>
    </row>
    <row r="5233" spans="1:20" ht="15.75" thickBot="1" x14ac:dyDescent="0.3">
      <c r="A5233" s="4" t="s">
        <v>866</v>
      </c>
      <c r="B5233" s="4" t="s">
        <v>477</v>
      </c>
      <c r="C5233" s="4" t="s">
        <v>478</v>
      </c>
      <c r="D5233" s="4" t="s">
        <v>867</v>
      </c>
      <c r="E5233" s="4" t="s">
        <v>868</v>
      </c>
      <c r="F5233" s="4" t="s">
        <v>92</v>
      </c>
      <c r="G5233" s="4" t="s">
        <v>93</v>
      </c>
      <c r="H5233" s="12"/>
      <c r="I5233" s="12"/>
      <c r="J5233" s="11">
        <v>71.78</v>
      </c>
      <c r="K5233" s="12"/>
      <c r="L5233" s="11">
        <v>97.37</v>
      </c>
      <c r="M5233" s="12"/>
      <c r="N5233" s="12"/>
      <c r="O5233" s="12"/>
      <c r="P5233" s="12"/>
      <c r="Q5233" s="12"/>
      <c r="R5233" s="12"/>
      <c r="S5233" s="12"/>
      <c r="T5233" s="10">
        <v>169.15</v>
      </c>
    </row>
    <row r="5234" spans="1:20" ht="15.75" thickBot="1" x14ac:dyDescent="0.3">
      <c r="A5234" s="4" t="s">
        <v>866</v>
      </c>
      <c r="B5234" s="4" t="s">
        <v>477</v>
      </c>
      <c r="C5234" s="4" t="s">
        <v>478</v>
      </c>
      <c r="D5234" s="4" t="s">
        <v>867</v>
      </c>
      <c r="E5234" s="4" t="s">
        <v>868</v>
      </c>
      <c r="F5234" s="4" t="s">
        <v>120</v>
      </c>
      <c r="G5234" s="4" t="s">
        <v>121</v>
      </c>
      <c r="H5234" s="9">
        <v>-50.12</v>
      </c>
      <c r="I5234" s="9">
        <v>306.82</v>
      </c>
      <c r="J5234" s="9">
        <v>975.17</v>
      </c>
      <c r="K5234" s="9">
        <v>776.94</v>
      </c>
      <c r="L5234" s="9">
        <v>1277.72</v>
      </c>
      <c r="M5234" s="9">
        <v>1273.71</v>
      </c>
      <c r="N5234" s="9">
        <v>106.82</v>
      </c>
      <c r="O5234" s="9">
        <v>363.5</v>
      </c>
      <c r="P5234" s="9">
        <v>51.76</v>
      </c>
      <c r="Q5234" s="9">
        <v>566.24</v>
      </c>
      <c r="R5234" s="9">
        <v>380.96</v>
      </c>
      <c r="S5234" s="9">
        <v>1416.54</v>
      </c>
      <c r="T5234" s="10">
        <v>7446.06</v>
      </c>
    </row>
    <row r="5235" spans="1:20" ht="15.75" thickBot="1" x14ac:dyDescent="0.3">
      <c r="A5235" s="4" t="s">
        <v>866</v>
      </c>
      <c r="B5235" s="4" t="s">
        <v>477</v>
      </c>
      <c r="C5235" s="4" t="s">
        <v>478</v>
      </c>
      <c r="D5235" s="4" t="s">
        <v>867</v>
      </c>
      <c r="E5235" s="4" t="s">
        <v>868</v>
      </c>
      <c r="F5235" s="4" t="s">
        <v>94</v>
      </c>
      <c r="G5235" s="4" t="s">
        <v>95</v>
      </c>
      <c r="H5235" s="11">
        <v>53.82</v>
      </c>
      <c r="I5235" s="12"/>
      <c r="J5235" s="11">
        <v>142.88</v>
      </c>
      <c r="K5235" s="11">
        <v>193.3</v>
      </c>
      <c r="L5235" s="11">
        <v>305.81</v>
      </c>
      <c r="M5235" s="11">
        <v>145.25</v>
      </c>
      <c r="N5235" s="11">
        <v>206.16</v>
      </c>
      <c r="O5235" s="12"/>
      <c r="P5235" s="11">
        <v>88.84</v>
      </c>
      <c r="Q5235" s="11">
        <v>82.73</v>
      </c>
      <c r="R5235" s="11">
        <v>81.349999999999994</v>
      </c>
      <c r="S5235" s="11">
        <v>62</v>
      </c>
      <c r="T5235" s="10">
        <v>1362.14</v>
      </c>
    </row>
    <row r="5236" spans="1:20" ht="15.75" thickBot="1" x14ac:dyDescent="0.3">
      <c r="A5236" s="4" t="s">
        <v>866</v>
      </c>
      <c r="B5236" s="4" t="s">
        <v>477</v>
      </c>
      <c r="C5236" s="4" t="s">
        <v>478</v>
      </c>
      <c r="D5236" s="4" t="s">
        <v>867</v>
      </c>
      <c r="E5236" s="4" t="s">
        <v>868</v>
      </c>
      <c r="F5236" s="4" t="s">
        <v>361</v>
      </c>
      <c r="G5236" s="4" t="s">
        <v>362</v>
      </c>
      <c r="H5236" s="8"/>
      <c r="I5236" s="8"/>
      <c r="J5236" s="8"/>
      <c r="K5236" s="8"/>
      <c r="L5236" s="8"/>
      <c r="M5236" s="8"/>
      <c r="N5236" s="8"/>
      <c r="O5236" s="8"/>
      <c r="P5236" s="8"/>
      <c r="Q5236" s="9">
        <v>147.24</v>
      </c>
      <c r="R5236" s="8"/>
      <c r="S5236" s="8"/>
      <c r="T5236" s="10">
        <v>147.24</v>
      </c>
    </row>
    <row r="5237" spans="1:20" ht="15.75" thickBot="1" x14ac:dyDescent="0.3">
      <c r="A5237" s="4" t="s">
        <v>866</v>
      </c>
      <c r="B5237" s="4" t="s">
        <v>477</v>
      </c>
      <c r="C5237" s="4" t="s">
        <v>478</v>
      </c>
      <c r="D5237" s="4" t="s">
        <v>867</v>
      </c>
      <c r="E5237" s="4" t="s">
        <v>868</v>
      </c>
      <c r="F5237" s="4" t="s">
        <v>122</v>
      </c>
      <c r="G5237" s="4" t="s">
        <v>123</v>
      </c>
      <c r="H5237" s="11">
        <v>89427</v>
      </c>
      <c r="I5237" s="11">
        <v>35</v>
      </c>
      <c r="J5237" s="12"/>
      <c r="K5237" s="12"/>
      <c r="L5237" s="12"/>
      <c r="M5237" s="11">
        <v>405.72</v>
      </c>
      <c r="N5237" s="11">
        <v>-3108.71</v>
      </c>
      <c r="O5237" s="11">
        <v>294</v>
      </c>
      <c r="P5237" s="12"/>
      <c r="Q5237" s="12"/>
      <c r="R5237" s="12"/>
      <c r="S5237" s="11">
        <v>1650</v>
      </c>
      <c r="T5237" s="10">
        <v>88703.01</v>
      </c>
    </row>
    <row r="5238" spans="1:20" ht="15.75" thickBot="1" x14ac:dyDescent="0.3">
      <c r="A5238" s="4" t="s">
        <v>866</v>
      </c>
      <c r="B5238" s="4" t="s">
        <v>477</v>
      </c>
      <c r="C5238" s="4" t="s">
        <v>478</v>
      </c>
      <c r="D5238" s="4" t="s">
        <v>867</v>
      </c>
      <c r="E5238" s="4" t="s">
        <v>868</v>
      </c>
      <c r="F5238" s="4" t="s">
        <v>44</v>
      </c>
      <c r="G5238" s="4" t="s">
        <v>45</v>
      </c>
      <c r="H5238" s="9">
        <v>15.97</v>
      </c>
      <c r="I5238" s="8"/>
      <c r="J5238" s="9">
        <v>16.03</v>
      </c>
      <c r="K5238" s="9">
        <v>16.03</v>
      </c>
      <c r="L5238" s="9">
        <v>40.200000000000003</v>
      </c>
      <c r="M5238" s="9">
        <v>24.23</v>
      </c>
      <c r="N5238" s="9">
        <v>24.51</v>
      </c>
      <c r="O5238" s="9">
        <v>24.51</v>
      </c>
      <c r="P5238" s="8"/>
      <c r="Q5238" s="9">
        <v>49.02</v>
      </c>
      <c r="R5238" s="9">
        <v>24.51</v>
      </c>
      <c r="S5238" s="9">
        <v>24.6</v>
      </c>
      <c r="T5238" s="10">
        <v>259.61</v>
      </c>
    </row>
    <row r="5239" spans="1:20" ht="15.75" thickBot="1" x14ac:dyDescent="0.3">
      <c r="A5239" s="4" t="s">
        <v>866</v>
      </c>
      <c r="B5239" s="4" t="s">
        <v>477</v>
      </c>
      <c r="C5239" s="4" t="s">
        <v>478</v>
      </c>
      <c r="D5239" s="4" t="s">
        <v>867</v>
      </c>
      <c r="E5239" s="4" t="s">
        <v>868</v>
      </c>
      <c r="F5239" s="4" t="s">
        <v>207</v>
      </c>
      <c r="G5239" s="4" t="s">
        <v>208</v>
      </c>
      <c r="H5239" s="12"/>
      <c r="I5239" s="12"/>
      <c r="J5239" s="12"/>
      <c r="K5239" s="12"/>
      <c r="L5239" s="12"/>
      <c r="M5239" s="12"/>
      <c r="N5239" s="12"/>
      <c r="O5239" s="12"/>
      <c r="P5239" s="12"/>
      <c r="Q5239" s="11">
        <v>220</v>
      </c>
      <c r="R5239" s="12"/>
      <c r="S5239" s="12"/>
      <c r="T5239" s="10">
        <v>220</v>
      </c>
    </row>
    <row r="5240" spans="1:20" ht="15.75" thickBot="1" x14ac:dyDescent="0.3">
      <c r="A5240" s="4" t="s">
        <v>866</v>
      </c>
      <c r="B5240" s="4" t="s">
        <v>477</v>
      </c>
      <c r="C5240" s="4" t="s">
        <v>478</v>
      </c>
      <c r="D5240" s="4" t="s">
        <v>867</v>
      </c>
      <c r="E5240" s="4" t="s">
        <v>868</v>
      </c>
      <c r="F5240" s="4" t="s">
        <v>128</v>
      </c>
      <c r="G5240" s="4" t="s">
        <v>129</v>
      </c>
      <c r="H5240" s="8"/>
      <c r="I5240" s="8"/>
      <c r="J5240" s="9">
        <v>90</v>
      </c>
      <c r="K5240" s="8"/>
      <c r="L5240" s="8"/>
      <c r="M5240" s="8"/>
      <c r="N5240" s="8"/>
      <c r="O5240" s="8"/>
      <c r="P5240" s="9">
        <v>-90</v>
      </c>
      <c r="Q5240" s="8"/>
      <c r="R5240" s="8"/>
      <c r="S5240" s="8"/>
      <c r="T5240" s="14">
        <v>0</v>
      </c>
    </row>
    <row r="5241" spans="1:20" ht="15.75" thickBot="1" x14ac:dyDescent="0.3">
      <c r="A5241" s="4" t="s">
        <v>866</v>
      </c>
      <c r="B5241" s="4" t="s">
        <v>477</v>
      </c>
      <c r="C5241" s="4" t="s">
        <v>478</v>
      </c>
      <c r="D5241" s="4" t="s">
        <v>867</v>
      </c>
      <c r="E5241" s="4" t="s">
        <v>868</v>
      </c>
      <c r="F5241" s="4" t="s">
        <v>71</v>
      </c>
      <c r="G5241" s="4" t="s">
        <v>72</v>
      </c>
      <c r="H5241" s="12"/>
      <c r="I5241" s="12"/>
      <c r="J5241" s="12"/>
      <c r="K5241" s="12"/>
      <c r="L5241" s="12"/>
      <c r="M5241" s="12"/>
      <c r="N5241" s="11">
        <v>25.77</v>
      </c>
      <c r="O5241" s="12"/>
      <c r="P5241" s="12"/>
      <c r="Q5241" s="12"/>
      <c r="R5241" s="12"/>
      <c r="S5241" s="11">
        <v>49.75</v>
      </c>
      <c r="T5241" s="10">
        <v>75.52</v>
      </c>
    </row>
    <row r="5242" spans="1:20" ht="15.75" thickBot="1" x14ac:dyDescent="0.3">
      <c r="A5242" s="4" t="s">
        <v>866</v>
      </c>
      <c r="B5242" s="4" t="s">
        <v>477</v>
      </c>
      <c r="C5242" s="4" t="s">
        <v>478</v>
      </c>
      <c r="D5242" s="4" t="s">
        <v>867</v>
      </c>
      <c r="E5242" s="4" t="s">
        <v>868</v>
      </c>
      <c r="F5242" s="4" t="s">
        <v>98</v>
      </c>
      <c r="G5242" s="4" t="s">
        <v>99</v>
      </c>
      <c r="H5242" s="9">
        <v>16.760000000000002</v>
      </c>
      <c r="I5242" s="9">
        <v>87.49</v>
      </c>
      <c r="J5242" s="9">
        <v>103.54</v>
      </c>
      <c r="K5242" s="9">
        <v>7.35</v>
      </c>
      <c r="L5242" s="9">
        <v>316.42</v>
      </c>
      <c r="M5242" s="9">
        <v>17.36</v>
      </c>
      <c r="N5242" s="9">
        <v>99.73</v>
      </c>
      <c r="O5242" s="9">
        <v>17.04</v>
      </c>
      <c r="P5242" s="9">
        <v>26.95</v>
      </c>
      <c r="Q5242" s="9">
        <v>20.239999999999998</v>
      </c>
      <c r="R5242" s="9">
        <v>9.36</v>
      </c>
      <c r="S5242" s="9">
        <v>22.32</v>
      </c>
      <c r="T5242" s="10">
        <v>744.56</v>
      </c>
    </row>
    <row r="5243" spans="1:20" ht="15.75" thickBot="1" x14ac:dyDescent="0.3">
      <c r="A5243" s="4" t="s">
        <v>866</v>
      </c>
      <c r="B5243" s="4" t="s">
        <v>477</v>
      </c>
      <c r="C5243" s="4" t="s">
        <v>478</v>
      </c>
      <c r="D5243" s="4" t="s">
        <v>867</v>
      </c>
      <c r="E5243" s="4" t="s">
        <v>868</v>
      </c>
      <c r="F5243" s="4" t="s">
        <v>412</v>
      </c>
      <c r="G5243" s="4" t="s">
        <v>413</v>
      </c>
      <c r="H5243" s="12"/>
      <c r="I5243" s="12"/>
      <c r="J5243" s="12"/>
      <c r="K5243" s="12"/>
      <c r="L5243" s="12"/>
      <c r="M5243" s="12"/>
      <c r="N5243" s="12"/>
      <c r="O5243" s="12"/>
      <c r="P5243" s="12"/>
      <c r="Q5243" s="11">
        <v>80.599999999999994</v>
      </c>
      <c r="R5243" s="12"/>
      <c r="S5243" s="12"/>
      <c r="T5243" s="10">
        <v>80.599999999999994</v>
      </c>
    </row>
    <row r="5244" spans="1:20" ht="15.75" thickBot="1" x14ac:dyDescent="0.3">
      <c r="A5244" s="4" t="s">
        <v>866</v>
      </c>
      <c r="B5244" s="4" t="s">
        <v>477</v>
      </c>
      <c r="C5244" s="4" t="s">
        <v>478</v>
      </c>
      <c r="D5244" s="4" t="s">
        <v>867</v>
      </c>
      <c r="E5244" s="4" t="s">
        <v>868</v>
      </c>
      <c r="F5244" s="4" t="s">
        <v>215</v>
      </c>
      <c r="G5244" s="4" t="s">
        <v>216</v>
      </c>
      <c r="H5244" s="8"/>
      <c r="I5244" s="9">
        <v>25</v>
      </c>
      <c r="J5244" s="9">
        <v>145.25</v>
      </c>
      <c r="K5244" s="9">
        <v>110</v>
      </c>
      <c r="L5244" s="8"/>
      <c r="M5244" s="8"/>
      <c r="N5244" s="8"/>
      <c r="O5244" s="9">
        <v>262</v>
      </c>
      <c r="P5244" s="8"/>
      <c r="Q5244" s="9">
        <v>95</v>
      </c>
      <c r="R5244" s="8"/>
      <c r="S5244" s="9">
        <v>254</v>
      </c>
      <c r="T5244" s="10">
        <v>891.25</v>
      </c>
    </row>
    <row r="5245" spans="1:20" ht="15.75" thickBot="1" x14ac:dyDescent="0.3">
      <c r="A5245" s="4" t="s">
        <v>866</v>
      </c>
      <c r="B5245" s="4" t="s">
        <v>477</v>
      </c>
      <c r="C5245" s="4" t="s">
        <v>478</v>
      </c>
      <c r="D5245" s="4" t="s">
        <v>867</v>
      </c>
      <c r="E5245" s="4" t="s">
        <v>868</v>
      </c>
      <c r="F5245" s="4" t="s">
        <v>130</v>
      </c>
      <c r="G5245" s="4" t="s">
        <v>131</v>
      </c>
      <c r="H5245" s="11">
        <v>61.15</v>
      </c>
      <c r="I5245" s="12"/>
      <c r="J5245" s="12"/>
      <c r="K5245" s="11">
        <v>9.35</v>
      </c>
      <c r="L5245" s="12"/>
      <c r="M5245" s="12"/>
      <c r="N5245" s="11">
        <v>5.99</v>
      </c>
      <c r="O5245" s="11">
        <v>65.89</v>
      </c>
      <c r="P5245" s="12"/>
      <c r="Q5245" s="12"/>
      <c r="R5245" s="12"/>
      <c r="S5245" s="12"/>
      <c r="T5245" s="10">
        <v>142.38</v>
      </c>
    </row>
    <row r="5246" spans="1:20" ht="15.75" thickBot="1" x14ac:dyDescent="0.3">
      <c r="A5246" s="4" t="s">
        <v>866</v>
      </c>
      <c r="B5246" s="4" t="s">
        <v>477</v>
      </c>
      <c r="C5246" s="4" t="s">
        <v>478</v>
      </c>
      <c r="D5246" s="4" t="s">
        <v>867</v>
      </c>
      <c r="E5246" s="4" t="s">
        <v>868</v>
      </c>
      <c r="F5246" s="4" t="s">
        <v>136</v>
      </c>
      <c r="G5246" s="4" t="s">
        <v>137</v>
      </c>
      <c r="H5246" s="9">
        <v>34.75</v>
      </c>
      <c r="I5246" s="9">
        <v>83</v>
      </c>
      <c r="J5246" s="9">
        <v>68.75</v>
      </c>
      <c r="K5246" s="9">
        <v>54.5</v>
      </c>
      <c r="L5246" s="9">
        <v>54.75</v>
      </c>
      <c r="M5246" s="9">
        <v>283.85000000000002</v>
      </c>
      <c r="N5246" s="9">
        <v>47.1</v>
      </c>
      <c r="O5246" s="9">
        <v>31</v>
      </c>
      <c r="P5246" s="9">
        <v>25.5</v>
      </c>
      <c r="Q5246" s="9">
        <v>44</v>
      </c>
      <c r="R5246" s="9">
        <v>73.5</v>
      </c>
      <c r="S5246" s="9">
        <v>80.3</v>
      </c>
      <c r="T5246" s="10">
        <v>881</v>
      </c>
    </row>
    <row r="5247" spans="1:20" ht="15.75" thickBot="1" x14ac:dyDescent="0.3">
      <c r="A5247" s="4" t="s">
        <v>866</v>
      </c>
      <c r="B5247" s="4" t="s">
        <v>477</v>
      </c>
      <c r="C5247" s="4" t="s">
        <v>478</v>
      </c>
      <c r="D5247" s="4" t="s">
        <v>867</v>
      </c>
      <c r="E5247" s="4" t="s">
        <v>868</v>
      </c>
      <c r="F5247" s="4" t="s">
        <v>357</v>
      </c>
      <c r="G5247" s="4" t="s">
        <v>358</v>
      </c>
      <c r="H5247" s="12"/>
      <c r="I5247" s="12"/>
      <c r="J5247" s="12"/>
      <c r="K5247" s="12"/>
      <c r="L5247" s="11">
        <v>20</v>
      </c>
      <c r="M5247" s="12"/>
      <c r="N5247" s="12"/>
      <c r="O5247" s="12"/>
      <c r="P5247" s="12"/>
      <c r="Q5247" s="12"/>
      <c r="R5247" s="12"/>
      <c r="S5247" s="12"/>
      <c r="T5247" s="10">
        <v>20</v>
      </c>
    </row>
    <row r="5248" spans="1:20" ht="15.75" thickBot="1" x14ac:dyDescent="0.3">
      <c r="A5248" s="4" t="s">
        <v>866</v>
      </c>
      <c r="B5248" s="4" t="s">
        <v>477</v>
      </c>
      <c r="C5248" s="4" t="s">
        <v>478</v>
      </c>
      <c r="D5248" s="4" t="s">
        <v>867</v>
      </c>
      <c r="E5248" s="4" t="s">
        <v>868</v>
      </c>
      <c r="F5248" s="4" t="s">
        <v>239</v>
      </c>
      <c r="G5248" s="4" t="s">
        <v>240</v>
      </c>
      <c r="H5248" s="8"/>
      <c r="I5248" s="8"/>
      <c r="J5248" s="8"/>
      <c r="K5248" s="8"/>
      <c r="L5248" s="8"/>
      <c r="M5248" s="8"/>
      <c r="N5248" s="8"/>
      <c r="O5248" s="8"/>
      <c r="P5248" s="8"/>
      <c r="Q5248" s="9">
        <v>39.97</v>
      </c>
      <c r="R5248" s="8"/>
      <c r="S5248" s="8"/>
      <c r="T5248" s="10">
        <v>39.97</v>
      </c>
    </row>
    <row r="5249" spans="1:20" ht="15.75" thickBot="1" x14ac:dyDescent="0.3">
      <c r="A5249" s="4" t="s">
        <v>866</v>
      </c>
      <c r="B5249" s="4" t="s">
        <v>477</v>
      </c>
      <c r="C5249" s="4" t="s">
        <v>478</v>
      </c>
      <c r="D5249" s="4" t="s">
        <v>867</v>
      </c>
      <c r="E5249" s="4" t="s">
        <v>868</v>
      </c>
      <c r="F5249" s="4" t="s">
        <v>144</v>
      </c>
      <c r="G5249" s="4" t="s">
        <v>145</v>
      </c>
      <c r="H5249" s="11">
        <v>337.91</v>
      </c>
      <c r="I5249" s="11">
        <v>1046.1199999999999</v>
      </c>
      <c r="J5249" s="11">
        <v>154.72999999999999</v>
      </c>
      <c r="K5249" s="11">
        <v>297.64999999999998</v>
      </c>
      <c r="L5249" s="11">
        <v>754.75</v>
      </c>
      <c r="M5249" s="11">
        <v>637.75</v>
      </c>
      <c r="N5249" s="11">
        <v>528.46</v>
      </c>
      <c r="O5249" s="11">
        <v>586.17999999999995</v>
      </c>
      <c r="P5249" s="11">
        <v>679.05</v>
      </c>
      <c r="Q5249" s="11">
        <v>253.31</v>
      </c>
      <c r="R5249" s="11">
        <v>429.62</v>
      </c>
      <c r="S5249" s="11">
        <v>160.41</v>
      </c>
      <c r="T5249" s="10">
        <v>5865.94</v>
      </c>
    </row>
    <row r="5250" spans="1:20" ht="15.75" thickBot="1" x14ac:dyDescent="0.3">
      <c r="A5250" s="4" t="s">
        <v>866</v>
      </c>
      <c r="B5250" s="4" t="s">
        <v>477</v>
      </c>
      <c r="C5250" s="4" t="s">
        <v>478</v>
      </c>
      <c r="D5250" s="4" t="s">
        <v>867</v>
      </c>
      <c r="E5250" s="4" t="s">
        <v>868</v>
      </c>
      <c r="F5250" s="4" t="s">
        <v>217</v>
      </c>
      <c r="G5250" s="4" t="s">
        <v>218</v>
      </c>
      <c r="H5250" s="9">
        <v>184.88</v>
      </c>
      <c r="I5250" s="8"/>
      <c r="J5250" s="9">
        <v>323.2</v>
      </c>
      <c r="K5250" s="8"/>
      <c r="L5250" s="9">
        <v>436.83</v>
      </c>
      <c r="M5250" s="9">
        <v>568.19000000000005</v>
      </c>
      <c r="N5250" s="9">
        <v>263.72000000000003</v>
      </c>
      <c r="O5250" s="8"/>
      <c r="P5250" s="9">
        <v>592.25</v>
      </c>
      <c r="Q5250" s="8"/>
      <c r="R5250" s="9">
        <v>111.9</v>
      </c>
      <c r="S5250" s="8"/>
      <c r="T5250" s="10">
        <v>2480.9699999999998</v>
      </c>
    </row>
    <row r="5251" spans="1:20" ht="15.75" thickBot="1" x14ac:dyDescent="0.3">
      <c r="A5251" s="4" t="s">
        <v>866</v>
      </c>
      <c r="B5251" s="4" t="s">
        <v>477</v>
      </c>
      <c r="C5251" s="4" t="s">
        <v>478</v>
      </c>
      <c r="D5251" s="4" t="s">
        <v>867</v>
      </c>
      <c r="E5251" s="4" t="s">
        <v>868</v>
      </c>
      <c r="F5251" s="4" t="s">
        <v>146</v>
      </c>
      <c r="G5251" s="4" t="s">
        <v>147</v>
      </c>
      <c r="H5251" s="11">
        <v>2042.35</v>
      </c>
      <c r="I5251" s="11">
        <v>-398</v>
      </c>
      <c r="J5251" s="12"/>
      <c r="K5251" s="11">
        <v>837</v>
      </c>
      <c r="L5251" s="11">
        <v>1631.04</v>
      </c>
      <c r="M5251" s="12"/>
      <c r="N5251" s="11">
        <v>540.9</v>
      </c>
      <c r="O5251" s="12"/>
      <c r="P5251" s="11">
        <v>850</v>
      </c>
      <c r="Q5251" s="11">
        <v>2006.62</v>
      </c>
      <c r="R5251" s="12"/>
      <c r="S5251" s="12"/>
      <c r="T5251" s="10">
        <v>7509.91</v>
      </c>
    </row>
    <row r="5252" spans="1:20" ht="15.75" thickBot="1" x14ac:dyDescent="0.3">
      <c r="A5252" s="4" t="s">
        <v>866</v>
      </c>
      <c r="B5252" s="4" t="s">
        <v>477</v>
      </c>
      <c r="C5252" s="4" t="s">
        <v>478</v>
      </c>
      <c r="D5252" s="4" t="s">
        <v>867</v>
      </c>
      <c r="E5252" s="4" t="s">
        <v>868</v>
      </c>
      <c r="F5252" s="4" t="s">
        <v>148</v>
      </c>
      <c r="G5252" s="4" t="s">
        <v>149</v>
      </c>
      <c r="H5252" s="8"/>
      <c r="I5252" s="8"/>
      <c r="J5252" s="8"/>
      <c r="K5252" s="8"/>
      <c r="L5252" s="9">
        <v>179.52</v>
      </c>
      <c r="M5252" s="9">
        <v>456.51</v>
      </c>
      <c r="N5252" s="9">
        <v>106.58</v>
      </c>
      <c r="O5252" s="9">
        <v>784.08</v>
      </c>
      <c r="P5252" s="9">
        <v>332.91</v>
      </c>
      <c r="Q5252" s="9">
        <v>1156.8499999999999</v>
      </c>
      <c r="R5252" s="8"/>
      <c r="S5252" s="9">
        <v>1084.42</v>
      </c>
      <c r="T5252" s="10">
        <v>4100.87</v>
      </c>
    </row>
    <row r="5253" spans="1:20" ht="15.75" thickBot="1" x14ac:dyDescent="0.3">
      <c r="A5253" s="4" t="s">
        <v>866</v>
      </c>
      <c r="B5253" s="4" t="s">
        <v>477</v>
      </c>
      <c r="C5253" s="4" t="s">
        <v>478</v>
      </c>
      <c r="D5253" s="4" t="s">
        <v>867</v>
      </c>
      <c r="E5253" s="4" t="s">
        <v>868</v>
      </c>
      <c r="F5253" s="4" t="s">
        <v>150</v>
      </c>
      <c r="G5253" s="4" t="s">
        <v>151</v>
      </c>
      <c r="H5253" s="12"/>
      <c r="I5253" s="12"/>
      <c r="J5253" s="12"/>
      <c r="K5253" s="12"/>
      <c r="L5253" s="11">
        <v>30</v>
      </c>
      <c r="M5253" s="12"/>
      <c r="N5253" s="12"/>
      <c r="O5253" s="12"/>
      <c r="P5253" s="12"/>
      <c r="Q5253" s="12"/>
      <c r="R5253" s="12"/>
      <c r="S5253" s="12"/>
      <c r="T5253" s="10">
        <v>30</v>
      </c>
    </row>
    <row r="5254" spans="1:20" ht="15.75" thickBot="1" x14ac:dyDescent="0.3">
      <c r="A5254" s="4" t="s">
        <v>866</v>
      </c>
      <c r="B5254" s="4" t="s">
        <v>477</v>
      </c>
      <c r="C5254" s="4" t="s">
        <v>478</v>
      </c>
      <c r="D5254" s="4" t="s">
        <v>867</v>
      </c>
      <c r="E5254" s="4" t="s">
        <v>868</v>
      </c>
      <c r="F5254" s="4" t="s">
        <v>180</v>
      </c>
      <c r="G5254" s="4" t="s">
        <v>181</v>
      </c>
      <c r="H5254" s="9">
        <v>23634.240000000002</v>
      </c>
      <c r="I5254" s="9">
        <v>21102</v>
      </c>
      <c r="J5254" s="9">
        <v>23960.44</v>
      </c>
      <c r="K5254" s="9">
        <v>23383.08</v>
      </c>
      <c r="L5254" s="9">
        <v>28868</v>
      </c>
      <c r="M5254" s="9">
        <v>28290.639999999999</v>
      </c>
      <c r="N5254" s="9">
        <v>22805.72</v>
      </c>
      <c r="O5254" s="9">
        <v>26096.68</v>
      </c>
      <c r="P5254" s="9">
        <v>22805.72</v>
      </c>
      <c r="Q5254" s="9">
        <v>33486.879999999997</v>
      </c>
      <c r="R5254" s="9">
        <v>27135.919999999998</v>
      </c>
      <c r="S5254" s="9">
        <v>22300.53</v>
      </c>
      <c r="T5254" s="10">
        <v>303869.84999999998</v>
      </c>
    </row>
    <row r="5255" spans="1:20" ht="15.75" thickBot="1" x14ac:dyDescent="0.3">
      <c r="A5255" s="4" t="s">
        <v>866</v>
      </c>
      <c r="B5255" s="4" t="s">
        <v>477</v>
      </c>
      <c r="C5255" s="4" t="s">
        <v>478</v>
      </c>
      <c r="D5255" s="4" t="s">
        <v>867</v>
      </c>
      <c r="E5255" s="4" t="s">
        <v>868</v>
      </c>
      <c r="F5255" s="4" t="s">
        <v>166</v>
      </c>
      <c r="G5255" s="4" t="s">
        <v>167</v>
      </c>
      <c r="H5255" s="12"/>
      <c r="I5255" s="12"/>
      <c r="J5255" s="12"/>
      <c r="K5255" s="12"/>
      <c r="L5255" s="11">
        <v>-621.67999999999995</v>
      </c>
      <c r="M5255" s="12"/>
      <c r="N5255" s="12"/>
      <c r="O5255" s="12"/>
      <c r="P5255" s="12"/>
      <c r="Q5255" s="12"/>
      <c r="R5255" s="12"/>
      <c r="S5255" s="12"/>
      <c r="T5255" s="10">
        <v>-621.67999999999995</v>
      </c>
    </row>
    <row r="5256" spans="1:20" ht="15.75" thickBot="1" x14ac:dyDescent="0.3">
      <c r="A5256" s="4" t="s">
        <v>866</v>
      </c>
      <c r="B5256" s="4" t="s">
        <v>477</v>
      </c>
      <c r="C5256" s="4" t="s">
        <v>478</v>
      </c>
      <c r="D5256" s="4" t="s">
        <v>871</v>
      </c>
      <c r="E5256" s="4" t="s">
        <v>872</v>
      </c>
      <c r="F5256" s="4" t="s">
        <v>120</v>
      </c>
      <c r="G5256" s="4" t="s">
        <v>121</v>
      </c>
      <c r="H5256" s="8"/>
      <c r="I5256" s="8"/>
      <c r="J5256" s="8"/>
      <c r="K5256" s="8"/>
      <c r="L5256" s="8"/>
      <c r="M5256" s="8"/>
      <c r="N5256" s="8"/>
      <c r="O5256" s="9">
        <v>263.77999999999997</v>
      </c>
      <c r="P5256" s="8"/>
      <c r="Q5256" s="8"/>
      <c r="R5256" s="8"/>
      <c r="S5256" s="8"/>
      <c r="T5256" s="10">
        <v>263.77999999999997</v>
      </c>
    </row>
    <row r="5257" spans="1:20" ht="15.75" thickBot="1" x14ac:dyDescent="0.3">
      <c r="A5257" s="4" t="s">
        <v>866</v>
      </c>
      <c r="B5257" s="4" t="s">
        <v>1028</v>
      </c>
      <c r="C5257" s="4" t="s">
        <v>1029</v>
      </c>
      <c r="D5257" s="4" t="s">
        <v>867</v>
      </c>
      <c r="E5257" s="4" t="s">
        <v>868</v>
      </c>
      <c r="F5257" s="4" t="s">
        <v>110</v>
      </c>
      <c r="G5257" s="4" t="s">
        <v>111</v>
      </c>
      <c r="H5257" s="11">
        <v>2106.2800000000002</v>
      </c>
      <c r="I5257" s="11">
        <v>1783.09</v>
      </c>
      <c r="J5257" s="11">
        <v>1969.73</v>
      </c>
      <c r="K5257" s="11">
        <v>2052.67</v>
      </c>
      <c r="L5257" s="11">
        <v>2082.04</v>
      </c>
      <c r="M5257" s="11">
        <v>2280.7399999999998</v>
      </c>
      <c r="N5257" s="11">
        <v>1634.53</v>
      </c>
      <c r="O5257" s="11">
        <v>1978.37</v>
      </c>
      <c r="P5257" s="11">
        <v>2052.6799999999998</v>
      </c>
      <c r="Q5257" s="11">
        <v>2090.6799999999998</v>
      </c>
      <c r="R5257" s="11">
        <v>1969.73</v>
      </c>
      <c r="S5257" s="11">
        <v>1637.99</v>
      </c>
      <c r="T5257" s="10">
        <v>23638.53</v>
      </c>
    </row>
    <row r="5258" spans="1:20" ht="15.75" thickBot="1" x14ac:dyDescent="0.3">
      <c r="A5258" s="4" t="s">
        <v>866</v>
      </c>
      <c r="B5258" s="4" t="s">
        <v>1028</v>
      </c>
      <c r="C5258" s="4" t="s">
        <v>1029</v>
      </c>
      <c r="D5258" s="4" t="s">
        <v>867</v>
      </c>
      <c r="E5258" s="4" t="s">
        <v>868</v>
      </c>
      <c r="F5258" s="4" t="s">
        <v>112</v>
      </c>
      <c r="G5258" s="4" t="s">
        <v>113</v>
      </c>
      <c r="H5258" s="8"/>
      <c r="I5258" s="8"/>
      <c r="J5258" s="8"/>
      <c r="K5258" s="8"/>
      <c r="L5258" s="8"/>
      <c r="M5258" s="8"/>
      <c r="N5258" s="8"/>
      <c r="O5258" s="8"/>
      <c r="P5258" s="8"/>
      <c r="Q5258" s="9">
        <v>222.39</v>
      </c>
      <c r="R5258" s="8"/>
      <c r="S5258" s="8"/>
      <c r="T5258" s="10">
        <v>222.39</v>
      </c>
    </row>
    <row r="5259" spans="1:20" ht="15.75" thickBot="1" x14ac:dyDescent="0.3">
      <c r="A5259" s="4" t="s">
        <v>866</v>
      </c>
      <c r="B5259" s="4" t="s">
        <v>1028</v>
      </c>
      <c r="C5259" s="4" t="s">
        <v>1029</v>
      </c>
      <c r="D5259" s="4" t="s">
        <v>867</v>
      </c>
      <c r="E5259" s="4" t="s">
        <v>868</v>
      </c>
      <c r="F5259" s="4" t="s">
        <v>88</v>
      </c>
      <c r="G5259" s="4" t="s">
        <v>89</v>
      </c>
      <c r="H5259" s="11">
        <v>297.22000000000003</v>
      </c>
      <c r="I5259" s="11">
        <v>297.22000000000003</v>
      </c>
      <c r="J5259" s="11">
        <v>307.20999999999998</v>
      </c>
      <c r="K5259" s="11">
        <v>307.22000000000003</v>
      </c>
      <c r="L5259" s="11">
        <v>307.20999999999998</v>
      </c>
      <c r="M5259" s="11">
        <v>307.22000000000003</v>
      </c>
      <c r="N5259" s="11">
        <v>307.20999999999998</v>
      </c>
      <c r="O5259" s="11">
        <v>307.22000000000003</v>
      </c>
      <c r="P5259" s="11">
        <v>307.22000000000003</v>
      </c>
      <c r="Q5259" s="11">
        <v>307.22000000000003</v>
      </c>
      <c r="R5259" s="11">
        <v>307.20999999999998</v>
      </c>
      <c r="S5259" s="11">
        <v>307.22000000000003</v>
      </c>
      <c r="T5259" s="10">
        <v>3666.6</v>
      </c>
    </row>
    <row r="5260" spans="1:20" ht="15.75" thickBot="1" x14ac:dyDescent="0.3">
      <c r="A5260" s="4" t="s">
        <v>866</v>
      </c>
      <c r="B5260" s="4" t="s">
        <v>1028</v>
      </c>
      <c r="C5260" s="4" t="s">
        <v>1029</v>
      </c>
      <c r="D5260" s="4" t="s">
        <v>867</v>
      </c>
      <c r="E5260" s="4" t="s">
        <v>868</v>
      </c>
      <c r="F5260" s="4" t="s">
        <v>90</v>
      </c>
      <c r="G5260" s="4" t="s">
        <v>91</v>
      </c>
      <c r="H5260" s="9">
        <v>1154.71</v>
      </c>
      <c r="I5260" s="9">
        <v>1154.7</v>
      </c>
      <c r="J5260" s="9">
        <v>1193.52</v>
      </c>
      <c r="K5260" s="9">
        <v>1193.52</v>
      </c>
      <c r="L5260" s="9">
        <v>1193.52</v>
      </c>
      <c r="M5260" s="9">
        <v>1193.52</v>
      </c>
      <c r="N5260" s="9">
        <v>1193.51</v>
      </c>
      <c r="O5260" s="9">
        <v>1193.52</v>
      </c>
      <c r="P5260" s="9">
        <v>1193.52</v>
      </c>
      <c r="Q5260" s="9">
        <v>1193.52</v>
      </c>
      <c r="R5260" s="9">
        <v>1193.52</v>
      </c>
      <c r="S5260" s="9">
        <v>1193.52</v>
      </c>
      <c r="T5260" s="10">
        <v>14244.6</v>
      </c>
    </row>
    <row r="5261" spans="1:20" ht="15.75" thickBot="1" x14ac:dyDescent="0.3">
      <c r="A5261" s="4" t="s">
        <v>866</v>
      </c>
      <c r="B5261" s="4" t="s">
        <v>1028</v>
      </c>
      <c r="C5261" s="4" t="s">
        <v>1029</v>
      </c>
      <c r="D5261" s="4" t="s">
        <v>867</v>
      </c>
      <c r="E5261" s="4" t="s">
        <v>868</v>
      </c>
      <c r="F5261" s="4" t="s">
        <v>120</v>
      </c>
      <c r="G5261" s="4" t="s">
        <v>121</v>
      </c>
      <c r="H5261" s="12"/>
      <c r="I5261" s="12"/>
      <c r="J5261" s="12"/>
      <c r="K5261" s="12"/>
      <c r="L5261" s="12"/>
      <c r="M5261" s="11">
        <v>364</v>
      </c>
      <c r="N5261" s="12"/>
      <c r="O5261" s="12"/>
      <c r="P5261" s="12"/>
      <c r="Q5261" s="12"/>
      <c r="R5261" s="12"/>
      <c r="S5261" s="12"/>
      <c r="T5261" s="10">
        <v>364</v>
      </c>
    </row>
    <row r="5262" spans="1:20" ht="15.75" thickBot="1" x14ac:dyDescent="0.3">
      <c r="A5262" s="4" t="s">
        <v>866</v>
      </c>
      <c r="B5262" s="4" t="s">
        <v>1028</v>
      </c>
      <c r="C5262" s="4" t="s">
        <v>1029</v>
      </c>
      <c r="D5262" s="4" t="s">
        <v>867</v>
      </c>
      <c r="E5262" s="4" t="s">
        <v>868</v>
      </c>
      <c r="F5262" s="4" t="s">
        <v>122</v>
      </c>
      <c r="G5262" s="4" t="s">
        <v>123</v>
      </c>
      <c r="H5262" s="9">
        <v>3511</v>
      </c>
      <c r="I5262" s="9">
        <v>11903</v>
      </c>
      <c r="J5262" s="9">
        <v>6015</v>
      </c>
      <c r="K5262" s="9">
        <v>4156</v>
      </c>
      <c r="L5262" s="9">
        <v>5582</v>
      </c>
      <c r="M5262" s="9">
        <v>755</v>
      </c>
      <c r="N5262" s="9">
        <v>3600</v>
      </c>
      <c r="O5262" s="9">
        <v>1820</v>
      </c>
      <c r="P5262" s="9">
        <v>595</v>
      </c>
      <c r="Q5262" s="9">
        <v>1652</v>
      </c>
      <c r="R5262" s="9">
        <v>5350</v>
      </c>
      <c r="S5262" s="9">
        <v>3041</v>
      </c>
      <c r="T5262" s="10">
        <v>47980</v>
      </c>
    </row>
    <row r="5263" spans="1:20" ht="15.75" thickBot="1" x14ac:dyDescent="0.3">
      <c r="A5263" s="4" t="s">
        <v>866</v>
      </c>
      <c r="B5263" s="4" t="s">
        <v>1028</v>
      </c>
      <c r="C5263" s="4" t="s">
        <v>1029</v>
      </c>
      <c r="D5263" s="4" t="s">
        <v>867</v>
      </c>
      <c r="E5263" s="4" t="s">
        <v>868</v>
      </c>
      <c r="F5263" s="4" t="s">
        <v>71</v>
      </c>
      <c r="G5263" s="4" t="s">
        <v>72</v>
      </c>
      <c r="H5263" s="11">
        <v>8.8699999999999992</v>
      </c>
      <c r="I5263" s="12"/>
      <c r="J5263" s="12"/>
      <c r="K5263" s="12"/>
      <c r="L5263" s="12"/>
      <c r="M5263" s="12"/>
      <c r="N5263" s="12"/>
      <c r="O5263" s="12"/>
      <c r="P5263" s="12"/>
      <c r="Q5263" s="12"/>
      <c r="R5263" s="12"/>
      <c r="S5263" s="12"/>
      <c r="T5263" s="10">
        <v>8.8699999999999992</v>
      </c>
    </row>
    <row r="5264" spans="1:20" ht="15.75" thickBot="1" x14ac:dyDescent="0.3">
      <c r="A5264" s="4" t="s">
        <v>866</v>
      </c>
      <c r="B5264" s="4" t="s">
        <v>1028</v>
      </c>
      <c r="C5264" s="4" t="s">
        <v>1029</v>
      </c>
      <c r="D5264" s="4" t="s">
        <v>867</v>
      </c>
      <c r="E5264" s="4" t="s">
        <v>868</v>
      </c>
      <c r="F5264" s="4" t="s">
        <v>98</v>
      </c>
      <c r="G5264" s="4" t="s">
        <v>99</v>
      </c>
      <c r="H5264" s="8"/>
      <c r="I5264" s="8"/>
      <c r="J5264" s="8"/>
      <c r="K5264" s="8"/>
      <c r="L5264" s="8"/>
      <c r="M5264" s="9">
        <v>28.57</v>
      </c>
      <c r="N5264" s="8"/>
      <c r="O5264" s="9">
        <v>373.02</v>
      </c>
      <c r="P5264" s="9">
        <v>20.18</v>
      </c>
      <c r="Q5264" s="9">
        <v>22.93</v>
      </c>
      <c r="R5264" s="8"/>
      <c r="S5264" s="9">
        <v>40.15</v>
      </c>
      <c r="T5264" s="10">
        <v>484.85</v>
      </c>
    </row>
    <row r="5265" spans="1:20" ht="15.75" thickBot="1" x14ac:dyDescent="0.3">
      <c r="A5265" s="4" t="s">
        <v>866</v>
      </c>
      <c r="B5265" s="4" t="s">
        <v>1028</v>
      </c>
      <c r="C5265" s="4" t="s">
        <v>1029</v>
      </c>
      <c r="D5265" s="4" t="s">
        <v>867</v>
      </c>
      <c r="E5265" s="4" t="s">
        <v>868</v>
      </c>
      <c r="F5265" s="4" t="s">
        <v>412</v>
      </c>
      <c r="G5265" s="4" t="s">
        <v>413</v>
      </c>
      <c r="H5265" s="12"/>
      <c r="I5265" s="12"/>
      <c r="J5265" s="12"/>
      <c r="K5265" s="11">
        <v>215.63</v>
      </c>
      <c r="L5265" s="12"/>
      <c r="M5265" s="12"/>
      <c r="N5265" s="12"/>
      <c r="O5265" s="12"/>
      <c r="P5265" s="11">
        <v>730</v>
      </c>
      <c r="Q5265" s="12"/>
      <c r="R5265" s="11">
        <v>1206.0999999999999</v>
      </c>
      <c r="S5265" s="11">
        <v>2185.98</v>
      </c>
      <c r="T5265" s="10">
        <v>4337.71</v>
      </c>
    </row>
    <row r="5266" spans="1:20" ht="15.75" thickBot="1" x14ac:dyDescent="0.3">
      <c r="A5266" s="4" t="s">
        <v>866</v>
      </c>
      <c r="B5266" s="4" t="s">
        <v>1028</v>
      </c>
      <c r="C5266" s="4" t="s">
        <v>1029</v>
      </c>
      <c r="D5266" s="4" t="s">
        <v>867</v>
      </c>
      <c r="E5266" s="4" t="s">
        <v>868</v>
      </c>
      <c r="F5266" s="4" t="s">
        <v>215</v>
      </c>
      <c r="G5266" s="4" t="s">
        <v>216</v>
      </c>
      <c r="H5266" s="9">
        <v>40</v>
      </c>
      <c r="I5266" s="9">
        <v>86</v>
      </c>
      <c r="J5266" s="9">
        <v>50.91</v>
      </c>
      <c r="K5266" s="9">
        <v>90.62</v>
      </c>
      <c r="L5266" s="9">
        <v>82.87</v>
      </c>
      <c r="M5266" s="9">
        <v>82.95</v>
      </c>
      <c r="N5266" s="9">
        <v>74.959999999999994</v>
      </c>
      <c r="O5266" s="9">
        <v>74.959999999999994</v>
      </c>
      <c r="P5266" s="9">
        <v>58.98</v>
      </c>
      <c r="Q5266" s="9">
        <v>90.94</v>
      </c>
      <c r="R5266" s="9">
        <v>92.35</v>
      </c>
      <c r="S5266" s="9">
        <v>74.87</v>
      </c>
      <c r="T5266" s="10">
        <v>900.41</v>
      </c>
    </row>
    <row r="5267" spans="1:20" ht="15.75" thickBot="1" x14ac:dyDescent="0.3">
      <c r="A5267" s="4" t="s">
        <v>866</v>
      </c>
      <c r="B5267" s="4" t="s">
        <v>1028</v>
      </c>
      <c r="C5267" s="4" t="s">
        <v>1029</v>
      </c>
      <c r="D5267" s="4" t="s">
        <v>867</v>
      </c>
      <c r="E5267" s="4" t="s">
        <v>868</v>
      </c>
      <c r="F5267" s="4" t="s">
        <v>130</v>
      </c>
      <c r="G5267" s="4" t="s">
        <v>131</v>
      </c>
      <c r="H5267" s="11">
        <v>41.88</v>
      </c>
      <c r="I5267" s="11">
        <v>50.54</v>
      </c>
      <c r="J5267" s="11">
        <v>43.23</v>
      </c>
      <c r="K5267" s="11">
        <v>41.75</v>
      </c>
      <c r="L5267" s="11">
        <v>37.49</v>
      </c>
      <c r="M5267" s="11">
        <v>14.8</v>
      </c>
      <c r="N5267" s="11">
        <v>51.74</v>
      </c>
      <c r="O5267" s="11">
        <v>42.61</v>
      </c>
      <c r="P5267" s="11">
        <v>24.7</v>
      </c>
      <c r="Q5267" s="11">
        <v>27.68</v>
      </c>
      <c r="R5267" s="11">
        <v>23.4</v>
      </c>
      <c r="S5267" s="12"/>
      <c r="T5267" s="10">
        <v>399.82</v>
      </c>
    </row>
    <row r="5268" spans="1:20" ht="15.75" thickBot="1" x14ac:dyDescent="0.3">
      <c r="A5268" s="4" t="s">
        <v>866</v>
      </c>
      <c r="B5268" s="4" t="s">
        <v>1028</v>
      </c>
      <c r="C5268" s="4" t="s">
        <v>1029</v>
      </c>
      <c r="D5268" s="4" t="s">
        <v>867</v>
      </c>
      <c r="E5268" s="4" t="s">
        <v>868</v>
      </c>
      <c r="F5268" s="4" t="s">
        <v>136</v>
      </c>
      <c r="G5268" s="4" t="s">
        <v>137</v>
      </c>
      <c r="H5268" s="8"/>
      <c r="I5268" s="8"/>
      <c r="J5268" s="9">
        <v>2</v>
      </c>
      <c r="K5268" s="8"/>
      <c r="L5268" s="8"/>
      <c r="M5268" s="8"/>
      <c r="N5268" s="8"/>
      <c r="O5268" s="8"/>
      <c r="P5268" s="8"/>
      <c r="Q5268" s="8"/>
      <c r="R5268" s="8"/>
      <c r="S5268" s="8"/>
      <c r="T5268" s="10">
        <v>2</v>
      </c>
    </row>
    <row r="5269" spans="1:20" ht="15.75" thickBot="1" x14ac:dyDescent="0.3">
      <c r="A5269" s="4" t="s">
        <v>866</v>
      </c>
      <c r="B5269" s="4" t="s">
        <v>1028</v>
      </c>
      <c r="C5269" s="4" t="s">
        <v>1029</v>
      </c>
      <c r="D5269" s="4" t="s">
        <v>867</v>
      </c>
      <c r="E5269" s="4" t="s">
        <v>868</v>
      </c>
      <c r="F5269" s="4" t="s">
        <v>102</v>
      </c>
      <c r="G5269" s="4" t="s">
        <v>103</v>
      </c>
      <c r="H5269" s="12"/>
      <c r="I5269" s="12"/>
      <c r="J5269" s="12"/>
      <c r="K5269" s="12"/>
      <c r="L5269" s="11">
        <v>4.3499999999999996</v>
      </c>
      <c r="M5269" s="12"/>
      <c r="N5269" s="12"/>
      <c r="O5269" s="12"/>
      <c r="P5269" s="12"/>
      <c r="Q5269" s="12"/>
      <c r="R5269" s="12"/>
      <c r="S5269" s="12"/>
      <c r="T5269" s="10">
        <v>4.3499999999999996</v>
      </c>
    </row>
    <row r="5270" spans="1:20" ht="15.75" thickBot="1" x14ac:dyDescent="0.3">
      <c r="A5270" s="4" t="s">
        <v>866</v>
      </c>
      <c r="B5270" s="4" t="s">
        <v>1028</v>
      </c>
      <c r="C5270" s="4" t="s">
        <v>1029</v>
      </c>
      <c r="D5270" s="4" t="s">
        <v>867</v>
      </c>
      <c r="E5270" s="4" t="s">
        <v>868</v>
      </c>
      <c r="F5270" s="4" t="s">
        <v>357</v>
      </c>
      <c r="G5270" s="4" t="s">
        <v>358</v>
      </c>
      <c r="H5270" s="8"/>
      <c r="I5270" s="8"/>
      <c r="J5270" s="8"/>
      <c r="K5270" s="9">
        <v>2000</v>
      </c>
      <c r="L5270" s="8"/>
      <c r="M5270" s="8"/>
      <c r="N5270" s="9">
        <v>1250</v>
      </c>
      <c r="O5270" s="8"/>
      <c r="P5270" s="8"/>
      <c r="Q5270" s="9">
        <v>5000</v>
      </c>
      <c r="R5270" s="9">
        <v>5000</v>
      </c>
      <c r="S5270" s="9">
        <v>8500</v>
      </c>
      <c r="T5270" s="10">
        <v>21750</v>
      </c>
    </row>
    <row r="5271" spans="1:20" ht="15.75" thickBot="1" x14ac:dyDescent="0.3">
      <c r="A5271" s="4" t="s">
        <v>866</v>
      </c>
      <c r="B5271" s="4" t="s">
        <v>1028</v>
      </c>
      <c r="C5271" s="4" t="s">
        <v>1029</v>
      </c>
      <c r="D5271" s="4" t="s">
        <v>867</v>
      </c>
      <c r="E5271" s="4" t="s">
        <v>868</v>
      </c>
      <c r="F5271" s="4" t="s">
        <v>144</v>
      </c>
      <c r="G5271" s="4" t="s">
        <v>145</v>
      </c>
      <c r="H5271" s="12"/>
      <c r="I5271" s="12"/>
      <c r="J5271" s="12"/>
      <c r="K5271" s="12"/>
      <c r="L5271" s="12"/>
      <c r="M5271" s="12"/>
      <c r="N5271" s="12"/>
      <c r="O5271" s="12"/>
      <c r="P5271" s="11">
        <v>310</v>
      </c>
      <c r="Q5271" s="12"/>
      <c r="R5271" s="12"/>
      <c r="S5271" s="12"/>
      <c r="T5271" s="10">
        <v>310</v>
      </c>
    </row>
    <row r="5272" spans="1:20" ht="15.75" thickBot="1" x14ac:dyDescent="0.3">
      <c r="A5272" s="4" t="s">
        <v>866</v>
      </c>
      <c r="B5272" s="4" t="s">
        <v>1028</v>
      </c>
      <c r="C5272" s="4" t="s">
        <v>1029</v>
      </c>
      <c r="D5272" s="4" t="s">
        <v>867</v>
      </c>
      <c r="E5272" s="4" t="s">
        <v>868</v>
      </c>
      <c r="F5272" s="4" t="s">
        <v>150</v>
      </c>
      <c r="G5272" s="4" t="s">
        <v>151</v>
      </c>
      <c r="H5272" s="8"/>
      <c r="I5272" s="8"/>
      <c r="J5272" s="8"/>
      <c r="K5272" s="8"/>
      <c r="L5272" s="8"/>
      <c r="M5272" s="8"/>
      <c r="N5272" s="8"/>
      <c r="O5272" s="8"/>
      <c r="P5272" s="8"/>
      <c r="Q5272" s="9">
        <v>250</v>
      </c>
      <c r="R5272" s="8"/>
      <c r="S5272" s="8"/>
      <c r="T5272" s="10">
        <v>250</v>
      </c>
    </row>
    <row r="5273" spans="1:20" ht="15.75" thickBot="1" x14ac:dyDescent="0.3">
      <c r="A5273" s="4" t="s">
        <v>866</v>
      </c>
      <c r="B5273" s="4" t="s">
        <v>1028</v>
      </c>
      <c r="C5273" s="4" t="s">
        <v>1029</v>
      </c>
      <c r="D5273" s="4" t="s">
        <v>867</v>
      </c>
      <c r="E5273" s="4" t="s">
        <v>868</v>
      </c>
      <c r="F5273" s="4" t="s">
        <v>359</v>
      </c>
      <c r="G5273" s="4" t="s">
        <v>360</v>
      </c>
      <c r="H5273" s="12"/>
      <c r="I5273" s="12"/>
      <c r="J5273" s="12"/>
      <c r="K5273" s="12"/>
      <c r="L5273" s="12"/>
      <c r="M5273" s="12"/>
      <c r="N5273" s="12"/>
      <c r="O5273" s="12"/>
      <c r="P5273" s="12"/>
      <c r="Q5273" s="11">
        <v>13.9</v>
      </c>
      <c r="R5273" s="12"/>
      <c r="S5273" s="12"/>
      <c r="T5273" s="10">
        <v>13.9</v>
      </c>
    </row>
    <row r="5274" spans="1:20" ht="15.75" thickBot="1" x14ac:dyDescent="0.3">
      <c r="A5274" s="4" t="s">
        <v>866</v>
      </c>
      <c r="B5274" s="4" t="s">
        <v>1028</v>
      </c>
      <c r="C5274" s="4" t="s">
        <v>1029</v>
      </c>
      <c r="D5274" s="4" t="s">
        <v>867</v>
      </c>
      <c r="E5274" s="4" t="s">
        <v>868</v>
      </c>
      <c r="F5274" s="4" t="s">
        <v>180</v>
      </c>
      <c r="G5274" s="4" t="s">
        <v>181</v>
      </c>
      <c r="H5274" s="9">
        <v>1219.8399999999999</v>
      </c>
      <c r="I5274" s="9">
        <v>3202.08</v>
      </c>
      <c r="J5274" s="9">
        <v>4662.6000000000004</v>
      </c>
      <c r="K5274" s="8"/>
      <c r="L5274" s="9">
        <v>4507.18</v>
      </c>
      <c r="M5274" s="9">
        <v>4507.18</v>
      </c>
      <c r="N5274" s="9">
        <v>2175.88</v>
      </c>
      <c r="O5274" s="9">
        <v>4351.76</v>
      </c>
      <c r="P5274" s="9">
        <v>621.67999999999995</v>
      </c>
      <c r="Q5274" s="9">
        <v>5905.96</v>
      </c>
      <c r="R5274" s="9">
        <v>310.83999999999997</v>
      </c>
      <c r="S5274" s="9">
        <v>5128.8599999999997</v>
      </c>
      <c r="T5274" s="10">
        <v>36593.86</v>
      </c>
    </row>
    <row r="5275" spans="1:20" ht="15.75" thickBot="1" x14ac:dyDescent="0.3">
      <c r="A5275" s="4" t="s">
        <v>866</v>
      </c>
      <c r="B5275" s="4" t="s">
        <v>787</v>
      </c>
      <c r="C5275" s="4" t="s">
        <v>788</v>
      </c>
      <c r="D5275" s="4" t="s">
        <v>867</v>
      </c>
      <c r="E5275" s="4" t="s">
        <v>868</v>
      </c>
      <c r="F5275" s="4" t="s">
        <v>110</v>
      </c>
      <c r="G5275" s="4" t="s">
        <v>111</v>
      </c>
      <c r="H5275" s="11">
        <v>24015.61</v>
      </c>
      <c r="I5275" s="11">
        <v>25053.02</v>
      </c>
      <c r="J5275" s="11">
        <v>22471.439999999999</v>
      </c>
      <c r="K5275" s="11">
        <v>35915.03</v>
      </c>
      <c r="L5275" s="11">
        <v>35327.29</v>
      </c>
      <c r="M5275" s="11">
        <v>6465.61</v>
      </c>
      <c r="N5275" s="11">
        <v>19884</v>
      </c>
      <c r="O5275" s="11">
        <v>22561.599999999999</v>
      </c>
      <c r="P5275" s="11">
        <v>25846.880000000001</v>
      </c>
      <c r="Q5275" s="11">
        <v>27372.28</v>
      </c>
      <c r="R5275" s="11">
        <v>24185.759999999998</v>
      </c>
      <c r="S5275" s="11">
        <v>21948.080000000002</v>
      </c>
      <c r="T5275" s="10">
        <v>291046.59999999998</v>
      </c>
    </row>
    <row r="5276" spans="1:20" ht="15.75" thickBot="1" x14ac:dyDescent="0.3">
      <c r="A5276" s="4" t="s">
        <v>866</v>
      </c>
      <c r="B5276" s="4" t="s">
        <v>787</v>
      </c>
      <c r="C5276" s="4" t="s">
        <v>788</v>
      </c>
      <c r="D5276" s="4" t="s">
        <v>867</v>
      </c>
      <c r="E5276" s="4" t="s">
        <v>868</v>
      </c>
      <c r="F5276" s="4" t="s">
        <v>88</v>
      </c>
      <c r="G5276" s="4" t="s">
        <v>89</v>
      </c>
      <c r="H5276" s="9">
        <v>3531.37</v>
      </c>
      <c r="I5276" s="9">
        <v>3531.38</v>
      </c>
      <c r="J5276" s="9">
        <v>3663.65</v>
      </c>
      <c r="K5276" s="9">
        <v>4965.49</v>
      </c>
      <c r="L5276" s="9">
        <v>4965.51</v>
      </c>
      <c r="M5276" s="9">
        <v>1502.93</v>
      </c>
      <c r="N5276" s="9">
        <v>3811.32</v>
      </c>
      <c r="O5276" s="9">
        <v>3811.34</v>
      </c>
      <c r="P5276" s="9">
        <v>3811.32</v>
      </c>
      <c r="Q5276" s="9">
        <v>3811.33</v>
      </c>
      <c r="R5276" s="9">
        <v>3811.3</v>
      </c>
      <c r="S5276" s="9">
        <v>3811.32</v>
      </c>
      <c r="T5276" s="10">
        <v>45028.26</v>
      </c>
    </row>
    <row r="5277" spans="1:20" ht="15.75" thickBot="1" x14ac:dyDescent="0.3">
      <c r="A5277" s="4" t="s">
        <v>866</v>
      </c>
      <c r="B5277" s="4" t="s">
        <v>787</v>
      </c>
      <c r="C5277" s="4" t="s">
        <v>788</v>
      </c>
      <c r="D5277" s="4" t="s">
        <v>867</v>
      </c>
      <c r="E5277" s="4" t="s">
        <v>868</v>
      </c>
      <c r="F5277" s="4" t="s">
        <v>90</v>
      </c>
      <c r="G5277" s="4" t="s">
        <v>91</v>
      </c>
      <c r="H5277" s="11">
        <v>13719.18</v>
      </c>
      <c r="I5277" s="11">
        <v>13719.18</v>
      </c>
      <c r="J5277" s="11">
        <v>14232.97</v>
      </c>
      <c r="K5277" s="11">
        <v>19290.53</v>
      </c>
      <c r="L5277" s="11">
        <v>19290.52</v>
      </c>
      <c r="M5277" s="11">
        <v>5838.85</v>
      </c>
      <c r="N5277" s="11">
        <v>14806.6</v>
      </c>
      <c r="O5277" s="11">
        <v>14806.63</v>
      </c>
      <c r="P5277" s="11">
        <v>14806.63</v>
      </c>
      <c r="Q5277" s="11">
        <v>14806.62</v>
      </c>
      <c r="R5277" s="11">
        <v>14806.62</v>
      </c>
      <c r="S5277" s="11">
        <v>14806.63</v>
      </c>
      <c r="T5277" s="10">
        <v>174930.96</v>
      </c>
    </row>
    <row r="5278" spans="1:20" ht="15.75" thickBot="1" x14ac:dyDescent="0.3">
      <c r="A5278" s="4" t="s">
        <v>866</v>
      </c>
      <c r="B5278" s="4" t="s">
        <v>787</v>
      </c>
      <c r="C5278" s="4" t="s">
        <v>788</v>
      </c>
      <c r="D5278" s="4" t="s">
        <v>867</v>
      </c>
      <c r="E5278" s="4" t="s">
        <v>868</v>
      </c>
      <c r="F5278" s="4" t="s">
        <v>118</v>
      </c>
      <c r="G5278" s="4" t="s">
        <v>119</v>
      </c>
      <c r="H5278" s="8"/>
      <c r="I5278" s="9">
        <v>395</v>
      </c>
      <c r="J5278" s="9">
        <v>995</v>
      </c>
      <c r="K5278" s="8"/>
      <c r="L5278" s="9">
        <v>989</v>
      </c>
      <c r="M5278" s="8"/>
      <c r="N5278" s="8"/>
      <c r="O5278" s="9">
        <v>-399</v>
      </c>
      <c r="P5278" s="8"/>
      <c r="Q5278" s="9">
        <v>700</v>
      </c>
      <c r="R5278" s="8"/>
      <c r="S5278" s="8"/>
      <c r="T5278" s="10">
        <v>2680</v>
      </c>
    </row>
    <row r="5279" spans="1:20" ht="15.75" thickBot="1" x14ac:dyDescent="0.3">
      <c r="A5279" s="4" t="s">
        <v>866</v>
      </c>
      <c r="B5279" s="4" t="s">
        <v>787</v>
      </c>
      <c r="C5279" s="4" t="s">
        <v>788</v>
      </c>
      <c r="D5279" s="4" t="s">
        <v>867</v>
      </c>
      <c r="E5279" s="4" t="s">
        <v>868</v>
      </c>
      <c r="F5279" s="4" t="s">
        <v>1030</v>
      </c>
      <c r="G5279" s="4" t="s">
        <v>1031</v>
      </c>
      <c r="H5279" s="12"/>
      <c r="I5279" s="12"/>
      <c r="J5279" s="12"/>
      <c r="K5279" s="12"/>
      <c r="L5279" s="11">
        <v>3102.34</v>
      </c>
      <c r="M5279" s="11">
        <v>-3102.34</v>
      </c>
      <c r="N5279" s="12"/>
      <c r="O5279" s="12"/>
      <c r="P5279" s="12"/>
      <c r="Q5279" s="12"/>
      <c r="R5279" s="12"/>
      <c r="S5279" s="12"/>
      <c r="T5279" s="14">
        <v>0</v>
      </c>
    </row>
    <row r="5280" spans="1:20" ht="15.75" thickBot="1" x14ac:dyDescent="0.3">
      <c r="A5280" s="4" t="s">
        <v>866</v>
      </c>
      <c r="B5280" s="4" t="s">
        <v>787</v>
      </c>
      <c r="C5280" s="4" t="s">
        <v>788</v>
      </c>
      <c r="D5280" s="4" t="s">
        <v>867</v>
      </c>
      <c r="E5280" s="4" t="s">
        <v>868</v>
      </c>
      <c r="F5280" s="4" t="s">
        <v>92</v>
      </c>
      <c r="G5280" s="4" t="s">
        <v>93</v>
      </c>
      <c r="H5280" s="8"/>
      <c r="I5280" s="9">
        <v>24.5</v>
      </c>
      <c r="J5280" s="8"/>
      <c r="K5280" s="8"/>
      <c r="L5280" s="8"/>
      <c r="M5280" s="8"/>
      <c r="N5280" s="8"/>
      <c r="O5280" s="8"/>
      <c r="P5280" s="8"/>
      <c r="Q5280" s="8"/>
      <c r="R5280" s="8"/>
      <c r="S5280" s="8"/>
      <c r="T5280" s="10">
        <v>24.5</v>
      </c>
    </row>
    <row r="5281" spans="1:20" ht="15.75" thickBot="1" x14ac:dyDescent="0.3">
      <c r="A5281" s="4" t="s">
        <v>866</v>
      </c>
      <c r="B5281" s="4" t="s">
        <v>787</v>
      </c>
      <c r="C5281" s="4" t="s">
        <v>788</v>
      </c>
      <c r="D5281" s="4" t="s">
        <v>867</v>
      </c>
      <c r="E5281" s="4" t="s">
        <v>868</v>
      </c>
      <c r="F5281" s="4" t="s">
        <v>120</v>
      </c>
      <c r="G5281" s="4" t="s">
        <v>121</v>
      </c>
      <c r="H5281" s="12"/>
      <c r="I5281" s="12"/>
      <c r="J5281" s="12"/>
      <c r="K5281" s="11">
        <v>207.09</v>
      </c>
      <c r="L5281" s="11">
        <v>95.78</v>
      </c>
      <c r="M5281" s="11">
        <v>46.85</v>
      </c>
      <c r="N5281" s="12"/>
      <c r="O5281" s="11">
        <v>206.83</v>
      </c>
      <c r="P5281" s="12"/>
      <c r="Q5281" s="11">
        <v>124.8</v>
      </c>
      <c r="R5281" s="11">
        <v>310.8</v>
      </c>
      <c r="S5281" s="12"/>
      <c r="T5281" s="10">
        <v>992.15</v>
      </c>
    </row>
    <row r="5282" spans="1:20" ht="15.75" thickBot="1" x14ac:dyDescent="0.3">
      <c r="A5282" s="4" t="s">
        <v>866</v>
      </c>
      <c r="B5282" s="4" t="s">
        <v>787</v>
      </c>
      <c r="C5282" s="4" t="s">
        <v>788</v>
      </c>
      <c r="D5282" s="4" t="s">
        <v>867</v>
      </c>
      <c r="E5282" s="4" t="s">
        <v>868</v>
      </c>
      <c r="F5282" s="4" t="s">
        <v>94</v>
      </c>
      <c r="G5282" s="4" t="s">
        <v>95</v>
      </c>
      <c r="H5282" s="8"/>
      <c r="I5282" s="8"/>
      <c r="J5282" s="8"/>
      <c r="K5282" s="9">
        <v>23</v>
      </c>
      <c r="L5282" s="8"/>
      <c r="M5282" s="8"/>
      <c r="N5282" s="8"/>
      <c r="O5282" s="8"/>
      <c r="P5282" s="8"/>
      <c r="Q5282" s="8"/>
      <c r="R5282" s="8"/>
      <c r="S5282" s="8"/>
      <c r="T5282" s="10">
        <v>23</v>
      </c>
    </row>
    <row r="5283" spans="1:20" ht="15.75" thickBot="1" x14ac:dyDescent="0.3">
      <c r="A5283" s="4" t="s">
        <v>866</v>
      </c>
      <c r="B5283" s="4" t="s">
        <v>787</v>
      </c>
      <c r="C5283" s="4" t="s">
        <v>788</v>
      </c>
      <c r="D5283" s="4" t="s">
        <v>867</v>
      </c>
      <c r="E5283" s="4" t="s">
        <v>868</v>
      </c>
      <c r="F5283" s="4" t="s">
        <v>122</v>
      </c>
      <c r="G5283" s="4" t="s">
        <v>123</v>
      </c>
      <c r="H5283" s="12"/>
      <c r="I5283" s="12"/>
      <c r="J5283" s="12"/>
      <c r="K5283" s="12"/>
      <c r="L5283" s="12"/>
      <c r="M5283" s="12"/>
      <c r="N5283" s="12"/>
      <c r="O5283" s="12"/>
      <c r="P5283" s="12"/>
      <c r="Q5283" s="12"/>
      <c r="R5283" s="12"/>
      <c r="S5283" s="11">
        <v>345</v>
      </c>
      <c r="T5283" s="10">
        <v>345</v>
      </c>
    </row>
    <row r="5284" spans="1:20" ht="15.75" thickBot="1" x14ac:dyDescent="0.3">
      <c r="A5284" s="4" t="s">
        <v>866</v>
      </c>
      <c r="B5284" s="4" t="s">
        <v>787</v>
      </c>
      <c r="C5284" s="4" t="s">
        <v>788</v>
      </c>
      <c r="D5284" s="4" t="s">
        <v>867</v>
      </c>
      <c r="E5284" s="4" t="s">
        <v>868</v>
      </c>
      <c r="F5284" s="4" t="s">
        <v>44</v>
      </c>
      <c r="G5284" s="4" t="s">
        <v>45</v>
      </c>
      <c r="H5284" s="9">
        <v>21.6</v>
      </c>
      <c r="I5284" s="9">
        <v>58.1</v>
      </c>
      <c r="J5284" s="8"/>
      <c r="K5284" s="9">
        <v>29.05</v>
      </c>
      <c r="L5284" s="9">
        <v>87.15</v>
      </c>
      <c r="M5284" s="8"/>
      <c r="N5284" s="9">
        <v>29.05</v>
      </c>
      <c r="O5284" s="8"/>
      <c r="P5284" s="8"/>
      <c r="Q5284" s="8"/>
      <c r="R5284" s="8"/>
      <c r="S5284" s="9">
        <v>216</v>
      </c>
      <c r="T5284" s="10">
        <v>440.95</v>
      </c>
    </row>
    <row r="5285" spans="1:20" ht="15.75" thickBot="1" x14ac:dyDescent="0.3">
      <c r="A5285" s="4" t="s">
        <v>866</v>
      </c>
      <c r="B5285" s="4" t="s">
        <v>787</v>
      </c>
      <c r="C5285" s="4" t="s">
        <v>788</v>
      </c>
      <c r="D5285" s="4" t="s">
        <v>867</v>
      </c>
      <c r="E5285" s="4" t="s">
        <v>868</v>
      </c>
      <c r="F5285" s="4" t="s">
        <v>207</v>
      </c>
      <c r="G5285" s="4" t="s">
        <v>208</v>
      </c>
      <c r="H5285" s="11">
        <v>47.99</v>
      </c>
      <c r="I5285" s="12"/>
      <c r="J5285" s="12"/>
      <c r="K5285" s="11">
        <v>67.98</v>
      </c>
      <c r="L5285" s="12"/>
      <c r="M5285" s="11">
        <v>10</v>
      </c>
      <c r="N5285" s="12"/>
      <c r="O5285" s="11">
        <v>64</v>
      </c>
      <c r="P5285" s="12"/>
      <c r="Q5285" s="11">
        <v>250</v>
      </c>
      <c r="R5285" s="12"/>
      <c r="S5285" s="11">
        <v>752.91</v>
      </c>
      <c r="T5285" s="10">
        <v>1192.8800000000001</v>
      </c>
    </row>
    <row r="5286" spans="1:20" ht="15.75" thickBot="1" x14ac:dyDescent="0.3">
      <c r="A5286" s="4" t="s">
        <v>866</v>
      </c>
      <c r="B5286" s="4" t="s">
        <v>787</v>
      </c>
      <c r="C5286" s="4" t="s">
        <v>788</v>
      </c>
      <c r="D5286" s="4" t="s">
        <v>867</v>
      </c>
      <c r="E5286" s="4" t="s">
        <v>868</v>
      </c>
      <c r="F5286" s="4" t="s">
        <v>98</v>
      </c>
      <c r="G5286" s="4" t="s">
        <v>99</v>
      </c>
      <c r="H5286" s="9">
        <v>156.41999999999999</v>
      </c>
      <c r="I5286" s="9">
        <v>152.44</v>
      </c>
      <c r="J5286" s="9">
        <v>533.17999999999995</v>
      </c>
      <c r="K5286" s="9">
        <v>100.94</v>
      </c>
      <c r="L5286" s="9">
        <v>83.57</v>
      </c>
      <c r="M5286" s="9">
        <v>206.95</v>
      </c>
      <c r="N5286" s="9">
        <v>89.89</v>
      </c>
      <c r="O5286" s="9">
        <v>209.96</v>
      </c>
      <c r="P5286" s="9">
        <v>146.32</v>
      </c>
      <c r="Q5286" s="9">
        <v>272.5</v>
      </c>
      <c r="R5286" s="9">
        <v>119.66</v>
      </c>
      <c r="S5286" s="9">
        <v>369.19</v>
      </c>
      <c r="T5286" s="10">
        <v>2441.02</v>
      </c>
    </row>
    <row r="5287" spans="1:20" ht="15.75" thickBot="1" x14ac:dyDescent="0.3">
      <c r="A5287" s="4" t="s">
        <v>866</v>
      </c>
      <c r="B5287" s="4" t="s">
        <v>787</v>
      </c>
      <c r="C5287" s="4" t="s">
        <v>788</v>
      </c>
      <c r="D5287" s="4" t="s">
        <v>867</v>
      </c>
      <c r="E5287" s="4" t="s">
        <v>868</v>
      </c>
      <c r="F5287" s="4" t="s">
        <v>412</v>
      </c>
      <c r="G5287" s="4" t="s">
        <v>413</v>
      </c>
      <c r="H5287" s="11">
        <v>3237.34</v>
      </c>
      <c r="I5287" s="12"/>
      <c r="J5287" s="12"/>
      <c r="K5287" s="12"/>
      <c r="L5287" s="11">
        <v>55412.84</v>
      </c>
      <c r="M5287" s="11">
        <v>3285.97</v>
      </c>
      <c r="N5287" s="15">
        <v>0</v>
      </c>
      <c r="O5287" s="12"/>
      <c r="P5287" s="12"/>
      <c r="Q5287" s="12"/>
      <c r="R5287" s="12"/>
      <c r="S5287" s="11">
        <v>3379.94</v>
      </c>
      <c r="T5287" s="10">
        <v>65316.09</v>
      </c>
    </row>
    <row r="5288" spans="1:20" ht="15.75" thickBot="1" x14ac:dyDescent="0.3">
      <c r="A5288" s="4" t="s">
        <v>866</v>
      </c>
      <c r="B5288" s="4" t="s">
        <v>787</v>
      </c>
      <c r="C5288" s="4" t="s">
        <v>788</v>
      </c>
      <c r="D5288" s="4" t="s">
        <v>867</v>
      </c>
      <c r="E5288" s="4" t="s">
        <v>868</v>
      </c>
      <c r="F5288" s="4" t="s">
        <v>215</v>
      </c>
      <c r="G5288" s="4" t="s">
        <v>216</v>
      </c>
      <c r="H5288" s="9">
        <v>48.8</v>
      </c>
      <c r="I5288" s="9">
        <v>30</v>
      </c>
      <c r="J5288" s="9">
        <v>499.92</v>
      </c>
      <c r="K5288" s="9">
        <v>62.66</v>
      </c>
      <c r="L5288" s="9">
        <v>951.88</v>
      </c>
      <c r="M5288" s="9">
        <v>39.950000000000003</v>
      </c>
      <c r="N5288" s="9">
        <v>31.96</v>
      </c>
      <c r="O5288" s="9">
        <v>70.959999999999994</v>
      </c>
      <c r="P5288" s="9">
        <v>15.98</v>
      </c>
      <c r="Q5288" s="9">
        <v>47.94</v>
      </c>
      <c r="R5288" s="9">
        <v>49.35</v>
      </c>
      <c r="S5288" s="9">
        <v>48.84</v>
      </c>
      <c r="T5288" s="10">
        <v>1898.24</v>
      </c>
    </row>
    <row r="5289" spans="1:20" ht="15.75" thickBot="1" x14ac:dyDescent="0.3">
      <c r="A5289" s="4" t="s">
        <v>866</v>
      </c>
      <c r="B5289" s="4" t="s">
        <v>787</v>
      </c>
      <c r="C5289" s="4" t="s">
        <v>788</v>
      </c>
      <c r="D5289" s="4" t="s">
        <v>867</v>
      </c>
      <c r="E5289" s="4" t="s">
        <v>868</v>
      </c>
      <c r="F5289" s="4" t="s">
        <v>130</v>
      </c>
      <c r="G5289" s="4" t="s">
        <v>131</v>
      </c>
      <c r="H5289" s="11">
        <v>32.71</v>
      </c>
      <c r="I5289" s="12"/>
      <c r="J5289" s="12"/>
      <c r="K5289" s="12"/>
      <c r="L5289" s="12"/>
      <c r="M5289" s="11">
        <v>225.75</v>
      </c>
      <c r="N5289" s="12"/>
      <c r="O5289" s="12"/>
      <c r="P5289" s="12"/>
      <c r="Q5289" s="12"/>
      <c r="R5289" s="12"/>
      <c r="S5289" s="11">
        <v>116.92</v>
      </c>
      <c r="T5289" s="10">
        <v>375.38</v>
      </c>
    </row>
    <row r="5290" spans="1:20" ht="15.75" thickBot="1" x14ac:dyDescent="0.3">
      <c r="A5290" s="4" t="s">
        <v>866</v>
      </c>
      <c r="B5290" s="4" t="s">
        <v>787</v>
      </c>
      <c r="C5290" s="4" t="s">
        <v>788</v>
      </c>
      <c r="D5290" s="4" t="s">
        <v>867</v>
      </c>
      <c r="E5290" s="4" t="s">
        <v>868</v>
      </c>
      <c r="F5290" s="4" t="s">
        <v>136</v>
      </c>
      <c r="G5290" s="4" t="s">
        <v>137</v>
      </c>
      <c r="H5290" s="8"/>
      <c r="I5290" s="8"/>
      <c r="J5290" s="9">
        <v>20</v>
      </c>
      <c r="K5290" s="9">
        <v>81</v>
      </c>
      <c r="L5290" s="9">
        <v>5</v>
      </c>
      <c r="M5290" s="8"/>
      <c r="N5290" s="8"/>
      <c r="O5290" s="8"/>
      <c r="P5290" s="9">
        <v>44</v>
      </c>
      <c r="Q5290" s="9">
        <v>0.6</v>
      </c>
      <c r="R5290" s="8"/>
      <c r="S5290" s="8"/>
      <c r="T5290" s="10">
        <v>150.6</v>
      </c>
    </row>
    <row r="5291" spans="1:20" ht="15.75" thickBot="1" x14ac:dyDescent="0.3">
      <c r="A5291" s="4" t="s">
        <v>866</v>
      </c>
      <c r="B5291" s="4" t="s">
        <v>787</v>
      </c>
      <c r="C5291" s="4" t="s">
        <v>788</v>
      </c>
      <c r="D5291" s="4" t="s">
        <v>867</v>
      </c>
      <c r="E5291" s="4" t="s">
        <v>868</v>
      </c>
      <c r="F5291" s="4" t="s">
        <v>199</v>
      </c>
      <c r="G5291" s="4" t="s">
        <v>200</v>
      </c>
      <c r="H5291" s="11">
        <v>11</v>
      </c>
      <c r="I5291" s="11">
        <v>11.4</v>
      </c>
      <c r="J5291" s="11">
        <v>23.5</v>
      </c>
      <c r="K5291" s="12"/>
      <c r="L5291" s="11">
        <v>27.94</v>
      </c>
      <c r="M5291" s="11">
        <v>20</v>
      </c>
      <c r="N5291" s="12"/>
      <c r="O5291" s="12"/>
      <c r="P5291" s="11">
        <v>8.5</v>
      </c>
      <c r="Q5291" s="12"/>
      <c r="R5291" s="12"/>
      <c r="S5291" s="11">
        <v>50</v>
      </c>
      <c r="T5291" s="10">
        <v>152.34</v>
      </c>
    </row>
    <row r="5292" spans="1:20" ht="15.75" thickBot="1" x14ac:dyDescent="0.3">
      <c r="A5292" s="4" t="s">
        <v>866</v>
      </c>
      <c r="B5292" s="4" t="s">
        <v>787</v>
      </c>
      <c r="C5292" s="4" t="s">
        <v>788</v>
      </c>
      <c r="D5292" s="4" t="s">
        <v>867</v>
      </c>
      <c r="E5292" s="4" t="s">
        <v>868</v>
      </c>
      <c r="F5292" s="4" t="s">
        <v>102</v>
      </c>
      <c r="G5292" s="4" t="s">
        <v>103</v>
      </c>
      <c r="H5292" s="9">
        <v>5708.99</v>
      </c>
      <c r="I5292" s="9">
        <v>11924.49</v>
      </c>
      <c r="J5292" s="9">
        <v>16958.990000000002</v>
      </c>
      <c r="K5292" s="9">
        <v>10666.17</v>
      </c>
      <c r="L5292" s="9">
        <v>25629.74</v>
      </c>
      <c r="M5292" s="9">
        <v>11499.99</v>
      </c>
      <c r="N5292" s="9">
        <v>11406.74</v>
      </c>
      <c r="O5292" s="9">
        <v>8748.24</v>
      </c>
      <c r="P5292" s="9">
        <v>8765.99</v>
      </c>
      <c r="Q5292" s="9">
        <v>12613.49</v>
      </c>
      <c r="R5292" s="9">
        <v>10622.99</v>
      </c>
      <c r="S5292" s="9">
        <v>14605.99</v>
      </c>
      <c r="T5292" s="10">
        <v>149151.81</v>
      </c>
    </row>
    <row r="5293" spans="1:20" ht="15.75" thickBot="1" x14ac:dyDescent="0.3">
      <c r="A5293" s="4" t="s">
        <v>866</v>
      </c>
      <c r="B5293" s="4" t="s">
        <v>787</v>
      </c>
      <c r="C5293" s="4" t="s">
        <v>788</v>
      </c>
      <c r="D5293" s="4" t="s">
        <v>867</v>
      </c>
      <c r="E5293" s="4" t="s">
        <v>868</v>
      </c>
      <c r="F5293" s="4" t="s">
        <v>495</v>
      </c>
      <c r="G5293" s="4" t="s">
        <v>496</v>
      </c>
      <c r="H5293" s="12"/>
      <c r="I5293" s="12"/>
      <c r="J5293" s="12"/>
      <c r="K5293" s="12"/>
      <c r="L5293" s="12"/>
      <c r="M5293" s="12"/>
      <c r="N5293" s="12"/>
      <c r="O5293" s="11">
        <v>250</v>
      </c>
      <c r="P5293" s="12"/>
      <c r="Q5293" s="11">
        <v>6295</v>
      </c>
      <c r="R5293" s="12"/>
      <c r="S5293" s="12"/>
      <c r="T5293" s="10">
        <v>6545</v>
      </c>
    </row>
    <row r="5294" spans="1:20" ht="15.75" thickBot="1" x14ac:dyDescent="0.3">
      <c r="A5294" s="4" t="s">
        <v>866</v>
      </c>
      <c r="B5294" s="4" t="s">
        <v>787</v>
      </c>
      <c r="C5294" s="4" t="s">
        <v>788</v>
      </c>
      <c r="D5294" s="4" t="s">
        <v>867</v>
      </c>
      <c r="E5294" s="4" t="s">
        <v>868</v>
      </c>
      <c r="F5294" s="4" t="s">
        <v>144</v>
      </c>
      <c r="G5294" s="4" t="s">
        <v>145</v>
      </c>
      <c r="H5294" s="9">
        <v>227.77</v>
      </c>
      <c r="I5294" s="9">
        <v>104</v>
      </c>
      <c r="J5294" s="9">
        <v>328.81</v>
      </c>
      <c r="K5294" s="9">
        <v>1011.52</v>
      </c>
      <c r="L5294" s="9">
        <v>1997.59</v>
      </c>
      <c r="M5294" s="9">
        <v>1202.5</v>
      </c>
      <c r="N5294" s="9">
        <v>139.09</v>
      </c>
      <c r="O5294" s="9">
        <v>246.57</v>
      </c>
      <c r="P5294" s="9">
        <v>359.66</v>
      </c>
      <c r="Q5294" s="9">
        <v>462.51</v>
      </c>
      <c r="R5294" s="9">
        <v>300.60000000000002</v>
      </c>
      <c r="S5294" s="9">
        <v>549.44000000000005</v>
      </c>
      <c r="T5294" s="10">
        <v>6930.06</v>
      </c>
    </row>
    <row r="5295" spans="1:20" ht="15.75" thickBot="1" x14ac:dyDescent="0.3">
      <c r="A5295" s="4" t="s">
        <v>866</v>
      </c>
      <c r="B5295" s="4" t="s">
        <v>787</v>
      </c>
      <c r="C5295" s="4" t="s">
        <v>788</v>
      </c>
      <c r="D5295" s="4" t="s">
        <v>867</v>
      </c>
      <c r="E5295" s="4" t="s">
        <v>868</v>
      </c>
      <c r="F5295" s="4" t="s">
        <v>217</v>
      </c>
      <c r="G5295" s="4" t="s">
        <v>218</v>
      </c>
      <c r="H5295" s="12"/>
      <c r="I5295" s="12"/>
      <c r="J5295" s="12"/>
      <c r="K5295" s="12"/>
      <c r="L5295" s="12"/>
      <c r="M5295" s="11">
        <v>383.03</v>
      </c>
      <c r="N5295" s="12"/>
      <c r="O5295" s="12"/>
      <c r="P5295" s="12"/>
      <c r="Q5295" s="11">
        <v>364.65</v>
      </c>
      <c r="R5295" s="12"/>
      <c r="S5295" s="12"/>
      <c r="T5295" s="10">
        <v>747.68</v>
      </c>
    </row>
    <row r="5296" spans="1:20" ht="15.75" thickBot="1" x14ac:dyDescent="0.3">
      <c r="A5296" s="4" t="s">
        <v>866</v>
      </c>
      <c r="B5296" s="4" t="s">
        <v>787</v>
      </c>
      <c r="C5296" s="4" t="s">
        <v>788</v>
      </c>
      <c r="D5296" s="4" t="s">
        <v>867</v>
      </c>
      <c r="E5296" s="4" t="s">
        <v>868</v>
      </c>
      <c r="F5296" s="4" t="s">
        <v>146</v>
      </c>
      <c r="G5296" s="4" t="s">
        <v>147</v>
      </c>
      <c r="H5296" s="9">
        <v>1693.17</v>
      </c>
      <c r="I5296" s="9">
        <v>1208.6199999999999</v>
      </c>
      <c r="J5296" s="9">
        <v>1511.81</v>
      </c>
      <c r="K5296" s="9">
        <v>2362.5500000000002</v>
      </c>
      <c r="L5296" s="9">
        <v>1723.49</v>
      </c>
      <c r="M5296" s="8"/>
      <c r="N5296" s="9">
        <v>370</v>
      </c>
      <c r="O5296" s="9">
        <v>913.99</v>
      </c>
      <c r="P5296" s="8"/>
      <c r="Q5296" s="9">
        <v>24.09</v>
      </c>
      <c r="R5296" s="8"/>
      <c r="S5296" s="9">
        <v>155.83000000000001</v>
      </c>
      <c r="T5296" s="10">
        <v>9963.5499999999993</v>
      </c>
    </row>
    <row r="5297" spans="1:20" ht="15.75" thickBot="1" x14ac:dyDescent="0.3">
      <c r="A5297" s="4" t="s">
        <v>866</v>
      </c>
      <c r="B5297" s="4" t="s">
        <v>787</v>
      </c>
      <c r="C5297" s="4" t="s">
        <v>788</v>
      </c>
      <c r="D5297" s="4" t="s">
        <v>867</v>
      </c>
      <c r="E5297" s="4" t="s">
        <v>868</v>
      </c>
      <c r="F5297" s="4" t="s">
        <v>148</v>
      </c>
      <c r="G5297" s="4" t="s">
        <v>149</v>
      </c>
      <c r="H5297" s="12"/>
      <c r="I5297" s="11">
        <v>548.29999999999995</v>
      </c>
      <c r="J5297" s="12"/>
      <c r="K5297" s="11">
        <v>932.43</v>
      </c>
      <c r="L5297" s="12"/>
      <c r="M5297" s="12"/>
      <c r="N5297" s="12"/>
      <c r="O5297" s="12"/>
      <c r="P5297" s="12"/>
      <c r="Q5297" s="11">
        <v>9.5</v>
      </c>
      <c r="R5297" s="12"/>
      <c r="S5297" s="12"/>
      <c r="T5297" s="10">
        <v>1490.23</v>
      </c>
    </row>
    <row r="5298" spans="1:20" ht="15.75" thickBot="1" x14ac:dyDescent="0.3">
      <c r="A5298" s="4" t="s">
        <v>866</v>
      </c>
      <c r="B5298" s="4" t="s">
        <v>787</v>
      </c>
      <c r="C5298" s="4" t="s">
        <v>788</v>
      </c>
      <c r="D5298" s="4" t="s">
        <v>867</v>
      </c>
      <c r="E5298" s="4" t="s">
        <v>868</v>
      </c>
      <c r="F5298" s="4" t="s">
        <v>150</v>
      </c>
      <c r="G5298" s="4" t="s">
        <v>151</v>
      </c>
      <c r="H5298" s="8"/>
      <c r="I5298" s="8"/>
      <c r="J5298" s="8"/>
      <c r="K5298" s="8"/>
      <c r="L5298" s="9">
        <v>100</v>
      </c>
      <c r="M5298" s="9">
        <v>700</v>
      </c>
      <c r="N5298" s="9">
        <v>100</v>
      </c>
      <c r="O5298" s="8"/>
      <c r="P5298" s="8"/>
      <c r="Q5298" s="8"/>
      <c r="R5298" s="8"/>
      <c r="S5298" s="9">
        <v>384.65</v>
      </c>
      <c r="T5298" s="10">
        <v>1284.6500000000001</v>
      </c>
    </row>
    <row r="5299" spans="1:20" ht="15.75" thickBot="1" x14ac:dyDescent="0.3">
      <c r="A5299" s="4" t="s">
        <v>866</v>
      </c>
      <c r="B5299" s="4" t="s">
        <v>787</v>
      </c>
      <c r="C5299" s="4" t="s">
        <v>788</v>
      </c>
      <c r="D5299" s="4" t="s">
        <v>867</v>
      </c>
      <c r="E5299" s="4" t="s">
        <v>868</v>
      </c>
      <c r="F5299" s="4" t="s">
        <v>152</v>
      </c>
      <c r="G5299" s="4" t="s">
        <v>153</v>
      </c>
      <c r="H5299" s="11">
        <v>67.260000000000005</v>
      </c>
      <c r="I5299" s="11">
        <v>514.72</v>
      </c>
      <c r="J5299" s="11">
        <v>18.399999999999999</v>
      </c>
      <c r="K5299" s="11">
        <v>217.67</v>
      </c>
      <c r="L5299" s="11">
        <v>136.94</v>
      </c>
      <c r="M5299" s="11">
        <v>212.72</v>
      </c>
      <c r="N5299" s="11">
        <v>92.47</v>
      </c>
      <c r="O5299" s="12"/>
      <c r="P5299" s="11">
        <v>91.08</v>
      </c>
      <c r="Q5299" s="12"/>
      <c r="R5299" s="11">
        <v>84.24</v>
      </c>
      <c r="S5299" s="11">
        <v>1813.3</v>
      </c>
      <c r="T5299" s="10">
        <v>3248.8</v>
      </c>
    </row>
    <row r="5300" spans="1:20" ht="15.75" thickBot="1" x14ac:dyDescent="0.3">
      <c r="A5300" s="4" t="s">
        <v>866</v>
      </c>
      <c r="B5300" s="4" t="s">
        <v>787</v>
      </c>
      <c r="C5300" s="4" t="s">
        <v>788</v>
      </c>
      <c r="D5300" s="4" t="s">
        <v>867</v>
      </c>
      <c r="E5300" s="4" t="s">
        <v>868</v>
      </c>
      <c r="F5300" s="4" t="s">
        <v>166</v>
      </c>
      <c r="G5300" s="4" t="s">
        <v>167</v>
      </c>
      <c r="H5300" s="9">
        <v>-3331.84</v>
      </c>
      <c r="I5300" s="8"/>
      <c r="J5300" s="8"/>
      <c r="K5300" s="8"/>
      <c r="L5300" s="8"/>
      <c r="M5300" s="8"/>
      <c r="N5300" s="8"/>
      <c r="O5300" s="9">
        <v>-243.7</v>
      </c>
      <c r="P5300" s="9">
        <v>-243.7</v>
      </c>
      <c r="Q5300" s="9">
        <v>-487.4</v>
      </c>
      <c r="R5300" s="8"/>
      <c r="S5300" s="8"/>
      <c r="T5300" s="10">
        <v>-4306.6400000000003</v>
      </c>
    </row>
    <row r="5301" spans="1:20" ht="15.75" thickBot="1" x14ac:dyDescent="0.3">
      <c r="A5301" s="4" t="s">
        <v>866</v>
      </c>
      <c r="B5301" s="4" t="s">
        <v>787</v>
      </c>
      <c r="C5301" s="4" t="s">
        <v>788</v>
      </c>
      <c r="D5301" s="4" t="s">
        <v>1032</v>
      </c>
      <c r="E5301" s="4" t="s">
        <v>1033</v>
      </c>
      <c r="F5301" s="4" t="s">
        <v>144</v>
      </c>
      <c r="G5301" s="4" t="s">
        <v>145</v>
      </c>
      <c r="H5301" s="12"/>
      <c r="I5301" s="12"/>
      <c r="J5301" s="12"/>
      <c r="K5301" s="12"/>
      <c r="L5301" s="12"/>
      <c r="M5301" s="12"/>
      <c r="N5301" s="12"/>
      <c r="O5301" s="11">
        <v>73.89</v>
      </c>
      <c r="P5301" s="12"/>
      <c r="Q5301" s="12"/>
      <c r="R5301" s="12"/>
      <c r="S5301" s="12"/>
      <c r="T5301" s="10">
        <v>73.89</v>
      </c>
    </row>
    <row r="5302" spans="1:20" ht="23.25" thickBot="1" x14ac:dyDescent="0.3">
      <c r="A5302" s="4" t="s">
        <v>866</v>
      </c>
      <c r="B5302" s="4" t="s">
        <v>787</v>
      </c>
      <c r="C5302" s="4" t="s">
        <v>788</v>
      </c>
      <c r="D5302" s="4" t="s">
        <v>869</v>
      </c>
      <c r="E5302" s="4" t="s">
        <v>870</v>
      </c>
      <c r="F5302" s="4" t="s">
        <v>144</v>
      </c>
      <c r="G5302" s="4" t="s">
        <v>145</v>
      </c>
      <c r="H5302" s="8"/>
      <c r="I5302" s="8"/>
      <c r="J5302" s="8"/>
      <c r="K5302" s="8"/>
      <c r="L5302" s="8"/>
      <c r="M5302" s="8"/>
      <c r="N5302" s="8"/>
      <c r="O5302" s="8"/>
      <c r="P5302" s="9">
        <v>63.6</v>
      </c>
      <c r="Q5302" s="8"/>
      <c r="R5302" s="8"/>
      <c r="S5302" s="9">
        <v>286.5</v>
      </c>
      <c r="T5302" s="10">
        <v>350.1</v>
      </c>
    </row>
    <row r="5303" spans="1:20" ht="15.75" thickBot="1" x14ac:dyDescent="0.3">
      <c r="A5303" s="4" t="s">
        <v>866</v>
      </c>
      <c r="B5303" s="4" t="s">
        <v>1034</v>
      </c>
      <c r="C5303" s="4" t="s">
        <v>1035</v>
      </c>
      <c r="D5303" s="4" t="s">
        <v>867</v>
      </c>
      <c r="E5303" s="4" t="s">
        <v>868</v>
      </c>
      <c r="F5303" s="4" t="s">
        <v>110</v>
      </c>
      <c r="G5303" s="4" t="s">
        <v>111</v>
      </c>
      <c r="H5303" s="11">
        <v>70637.789999999994</v>
      </c>
      <c r="I5303" s="11">
        <v>77342.14</v>
      </c>
      <c r="J5303" s="11">
        <v>74680.02</v>
      </c>
      <c r="K5303" s="11">
        <v>77558.490000000005</v>
      </c>
      <c r="L5303" s="11">
        <v>77418.2</v>
      </c>
      <c r="M5303" s="11">
        <v>80952.23</v>
      </c>
      <c r="N5303" s="11">
        <v>69486.429999999993</v>
      </c>
      <c r="O5303" s="11">
        <v>63982.080000000002</v>
      </c>
      <c r="P5303" s="11">
        <v>61873.51</v>
      </c>
      <c r="Q5303" s="11">
        <v>56891.1</v>
      </c>
      <c r="R5303" s="11">
        <v>52106.52</v>
      </c>
      <c r="S5303" s="11">
        <v>44833.39</v>
      </c>
      <c r="T5303" s="10">
        <v>807761.9</v>
      </c>
    </row>
    <row r="5304" spans="1:20" ht="15.75" thickBot="1" x14ac:dyDescent="0.3">
      <c r="A5304" s="4" t="s">
        <v>866</v>
      </c>
      <c r="B5304" s="4" t="s">
        <v>1034</v>
      </c>
      <c r="C5304" s="4" t="s">
        <v>1035</v>
      </c>
      <c r="D5304" s="4" t="s">
        <v>867</v>
      </c>
      <c r="E5304" s="4" t="s">
        <v>868</v>
      </c>
      <c r="F5304" s="4" t="s">
        <v>493</v>
      </c>
      <c r="G5304" s="4" t="s">
        <v>494</v>
      </c>
      <c r="H5304" s="9">
        <v>26.56</v>
      </c>
      <c r="I5304" s="9">
        <v>-6.13</v>
      </c>
      <c r="J5304" s="8"/>
      <c r="K5304" s="9">
        <v>139.62</v>
      </c>
      <c r="L5304" s="9">
        <v>309.76</v>
      </c>
      <c r="M5304" s="9">
        <v>-78.53</v>
      </c>
      <c r="N5304" s="9">
        <v>130.88999999999999</v>
      </c>
      <c r="O5304" s="9">
        <v>-21.82</v>
      </c>
      <c r="P5304" s="9">
        <v>163.61000000000001</v>
      </c>
      <c r="Q5304" s="9">
        <v>45.8</v>
      </c>
      <c r="R5304" s="9">
        <v>161.43</v>
      </c>
      <c r="S5304" s="9">
        <v>479.93</v>
      </c>
      <c r="T5304" s="10">
        <v>1351.12</v>
      </c>
    </row>
    <row r="5305" spans="1:20" ht="15.75" thickBot="1" x14ac:dyDescent="0.3">
      <c r="A5305" s="4" t="s">
        <v>866</v>
      </c>
      <c r="B5305" s="4" t="s">
        <v>1034</v>
      </c>
      <c r="C5305" s="4" t="s">
        <v>1035</v>
      </c>
      <c r="D5305" s="4" t="s">
        <v>867</v>
      </c>
      <c r="E5305" s="4" t="s">
        <v>868</v>
      </c>
      <c r="F5305" s="4" t="s">
        <v>112</v>
      </c>
      <c r="G5305" s="4" t="s">
        <v>113</v>
      </c>
      <c r="H5305" s="12"/>
      <c r="I5305" s="12"/>
      <c r="J5305" s="12"/>
      <c r="K5305" s="12"/>
      <c r="L5305" s="12"/>
      <c r="M5305" s="12"/>
      <c r="N5305" s="11">
        <v>1632.64</v>
      </c>
      <c r="O5305" s="11">
        <v>7500</v>
      </c>
      <c r="P5305" s="11">
        <v>11570.19</v>
      </c>
      <c r="Q5305" s="11">
        <v>1408.18</v>
      </c>
      <c r="R5305" s="11">
        <v>6547.2</v>
      </c>
      <c r="S5305" s="11">
        <v>6711.95</v>
      </c>
      <c r="T5305" s="10">
        <v>35370.160000000003</v>
      </c>
    </row>
    <row r="5306" spans="1:20" ht="15.75" thickBot="1" x14ac:dyDescent="0.3">
      <c r="A5306" s="4" t="s">
        <v>866</v>
      </c>
      <c r="B5306" s="4" t="s">
        <v>1034</v>
      </c>
      <c r="C5306" s="4" t="s">
        <v>1035</v>
      </c>
      <c r="D5306" s="4" t="s">
        <v>867</v>
      </c>
      <c r="E5306" s="4" t="s">
        <v>868</v>
      </c>
      <c r="F5306" s="4" t="s">
        <v>501</v>
      </c>
      <c r="G5306" s="4" t="s">
        <v>502</v>
      </c>
      <c r="H5306" s="8"/>
      <c r="I5306" s="8"/>
      <c r="J5306" s="8"/>
      <c r="K5306" s="8"/>
      <c r="L5306" s="8"/>
      <c r="M5306" s="8"/>
      <c r="N5306" s="8"/>
      <c r="O5306" s="8"/>
      <c r="P5306" s="9">
        <v>6583.5</v>
      </c>
      <c r="Q5306" s="9">
        <v>1662.5</v>
      </c>
      <c r="R5306" s="8"/>
      <c r="S5306" s="8"/>
      <c r="T5306" s="10">
        <v>8246</v>
      </c>
    </row>
    <row r="5307" spans="1:20" ht="15.75" thickBot="1" x14ac:dyDescent="0.3">
      <c r="A5307" s="4" t="s">
        <v>866</v>
      </c>
      <c r="B5307" s="4" t="s">
        <v>1034</v>
      </c>
      <c r="C5307" s="4" t="s">
        <v>1035</v>
      </c>
      <c r="D5307" s="4" t="s">
        <v>867</v>
      </c>
      <c r="E5307" s="4" t="s">
        <v>868</v>
      </c>
      <c r="F5307" s="4" t="s">
        <v>88</v>
      </c>
      <c r="G5307" s="4" t="s">
        <v>89</v>
      </c>
      <c r="H5307" s="11">
        <v>11116.9</v>
      </c>
      <c r="I5307" s="11">
        <v>11028.8</v>
      </c>
      <c r="J5307" s="11">
        <v>11471.17</v>
      </c>
      <c r="K5307" s="11">
        <v>11457.5</v>
      </c>
      <c r="L5307" s="11">
        <v>11520.36</v>
      </c>
      <c r="M5307" s="11">
        <v>11457.6</v>
      </c>
      <c r="N5307" s="11">
        <v>11461.71</v>
      </c>
      <c r="O5307" s="11">
        <v>10404.209999999999</v>
      </c>
      <c r="P5307" s="11">
        <v>10655.7</v>
      </c>
      <c r="Q5307" s="11">
        <v>8601.1299999999992</v>
      </c>
      <c r="R5307" s="11">
        <v>8345.86</v>
      </c>
      <c r="S5307" s="11">
        <v>8348.93</v>
      </c>
      <c r="T5307" s="10">
        <v>125869.87</v>
      </c>
    </row>
    <row r="5308" spans="1:20" ht="15.75" thickBot="1" x14ac:dyDescent="0.3">
      <c r="A5308" s="4" t="s">
        <v>866</v>
      </c>
      <c r="B5308" s="4" t="s">
        <v>1034</v>
      </c>
      <c r="C5308" s="4" t="s">
        <v>1035</v>
      </c>
      <c r="D5308" s="4" t="s">
        <v>867</v>
      </c>
      <c r="E5308" s="4" t="s">
        <v>868</v>
      </c>
      <c r="F5308" s="4" t="s">
        <v>90</v>
      </c>
      <c r="G5308" s="4" t="s">
        <v>91</v>
      </c>
      <c r="H5308" s="9">
        <v>43192.41</v>
      </c>
      <c r="I5308" s="9">
        <v>42844.85</v>
      </c>
      <c r="J5308" s="9">
        <v>44564.61</v>
      </c>
      <c r="K5308" s="9">
        <v>44535.199999999997</v>
      </c>
      <c r="L5308" s="9">
        <v>44806.74</v>
      </c>
      <c r="M5308" s="9">
        <v>44499.35</v>
      </c>
      <c r="N5308" s="9">
        <v>44549.63</v>
      </c>
      <c r="O5308" s="9">
        <v>41166.25</v>
      </c>
      <c r="P5308" s="9">
        <v>41548.65</v>
      </c>
      <c r="Q5308" s="9">
        <v>33547.65</v>
      </c>
      <c r="R5308" s="9">
        <v>33104.660000000003</v>
      </c>
      <c r="S5308" s="9">
        <v>33169.32</v>
      </c>
      <c r="T5308" s="10">
        <v>491529.32</v>
      </c>
    </row>
    <row r="5309" spans="1:20" ht="15.75" thickBot="1" x14ac:dyDescent="0.3">
      <c r="A5309" s="4" t="s">
        <v>866</v>
      </c>
      <c r="B5309" s="4" t="s">
        <v>1034</v>
      </c>
      <c r="C5309" s="4" t="s">
        <v>1035</v>
      </c>
      <c r="D5309" s="4" t="s">
        <v>867</v>
      </c>
      <c r="E5309" s="4" t="s">
        <v>868</v>
      </c>
      <c r="F5309" s="4" t="s">
        <v>118</v>
      </c>
      <c r="G5309" s="4" t="s">
        <v>119</v>
      </c>
      <c r="H5309" s="11">
        <v>165</v>
      </c>
      <c r="I5309" s="11">
        <v>1208.75</v>
      </c>
      <c r="J5309" s="11">
        <v>249</v>
      </c>
      <c r="K5309" s="11">
        <v>3570</v>
      </c>
      <c r="L5309" s="11">
        <v>499</v>
      </c>
      <c r="M5309" s="12"/>
      <c r="N5309" s="12"/>
      <c r="O5309" s="12"/>
      <c r="P5309" s="12"/>
      <c r="Q5309" s="12"/>
      <c r="R5309" s="12"/>
      <c r="S5309" s="12"/>
      <c r="T5309" s="10">
        <v>5691.75</v>
      </c>
    </row>
    <row r="5310" spans="1:20" ht="15.75" thickBot="1" x14ac:dyDescent="0.3">
      <c r="A5310" s="4" t="s">
        <v>866</v>
      </c>
      <c r="B5310" s="4" t="s">
        <v>1034</v>
      </c>
      <c r="C5310" s="4" t="s">
        <v>1035</v>
      </c>
      <c r="D5310" s="4" t="s">
        <v>867</v>
      </c>
      <c r="E5310" s="4" t="s">
        <v>868</v>
      </c>
      <c r="F5310" s="4" t="s">
        <v>310</v>
      </c>
      <c r="G5310" s="4" t="s">
        <v>311</v>
      </c>
      <c r="H5310" s="9">
        <v>525</v>
      </c>
      <c r="I5310" s="9">
        <v>525</v>
      </c>
      <c r="J5310" s="9">
        <v>525</v>
      </c>
      <c r="K5310" s="9">
        <v>525</v>
      </c>
      <c r="L5310" s="9">
        <v>525</v>
      </c>
      <c r="M5310" s="9">
        <v>525</v>
      </c>
      <c r="N5310" s="9">
        <v>525</v>
      </c>
      <c r="O5310" s="9">
        <v>525</v>
      </c>
      <c r="P5310" s="9">
        <v>1050</v>
      </c>
      <c r="Q5310" s="9">
        <v>525</v>
      </c>
      <c r="R5310" s="9">
        <v>525</v>
      </c>
      <c r="S5310" s="9">
        <v>525</v>
      </c>
      <c r="T5310" s="10">
        <v>6825</v>
      </c>
    </row>
    <row r="5311" spans="1:20" ht="15.75" thickBot="1" x14ac:dyDescent="0.3">
      <c r="A5311" s="4" t="s">
        <v>866</v>
      </c>
      <c r="B5311" s="4" t="s">
        <v>1034</v>
      </c>
      <c r="C5311" s="4" t="s">
        <v>1035</v>
      </c>
      <c r="D5311" s="4" t="s">
        <v>867</v>
      </c>
      <c r="E5311" s="4" t="s">
        <v>868</v>
      </c>
      <c r="F5311" s="4" t="s">
        <v>92</v>
      </c>
      <c r="G5311" s="4" t="s">
        <v>93</v>
      </c>
      <c r="H5311" s="12"/>
      <c r="I5311" s="12"/>
      <c r="J5311" s="11">
        <v>1.65</v>
      </c>
      <c r="K5311" s="12"/>
      <c r="L5311" s="12"/>
      <c r="M5311" s="12"/>
      <c r="N5311" s="12"/>
      <c r="O5311" s="11">
        <v>1.62</v>
      </c>
      <c r="P5311" s="12"/>
      <c r="Q5311" s="12"/>
      <c r="R5311" s="12"/>
      <c r="S5311" s="11">
        <v>2.87</v>
      </c>
      <c r="T5311" s="10">
        <v>6.14</v>
      </c>
    </row>
    <row r="5312" spans="1:20" ht="15.75" thickBot="1" x14ac:dyDescent="0.3">
      <c r="A5312" s="4" t="s">
        <v>866</v>
      </c>
      <c r="B5312" s="4" t="s">
        <v>1034</v>
      </c>
      <c r="C5312" s="4" t="s">
        <v>1035</v>
      </c>
      <c r="D5312" s="4" t="s">
        <v>867</v>
      </c>
      <c r="E5312" s="4" t="s">
        <v>868</v>
      </c>
      <c r="F5312" s="4" t="s">
        <v>120</v>
      </c>
      <c r="G5312" s="4" t="s">
        <v>121</v>
      </c>
      <c r="H5312" s="9">
        <v>496.99</v>
      </c>
      <c r="I5312" s="9">
        <v>23.63</v>
      </c>
      <c r="J5312" s="9">
        <v>126.74</v>
      </c>
      <c r="K5312" s="8"/>
      <c r="L5312" s="9">
        <v>54.41</v>
      </c>
      <c r="M5312" s="9">
        <v>359.26</v>
      </c>
      <c r="N5312" s="9">
        <v>114.56</v>
      </c>
      <c r="O5312" s="9">
        <v>47.26</v>
      </c>
      <c r="P5312" s="9">
        <v>202.74</v>
      </c>
      <c r="Q5312" s="8"/>
      <c r="R5312" s="8"/>
      <c r="S5312" s="8"/>
      <c r="T5312" s="10">
        <v>1425.59</v>
      </c>
    </row>
    <row r="5313" spans="1:20" ht="15.75" thickBot="1" x14ac:dyDescent="0.3">
      <c r="A5313" s="4" t="s">
        <v>866</v>
      </c>
      <c r="B5313" s="4" t="s">
        <v>1034</v>
      </c>
      <c r="C5313" s="4" t="s">
        <v>1035</v>
      </c>
      <c r="D5313" s="4" t="s">
        <v>867</v>
      </c>
      <c r="E5313" s="4" t="s">
        <v>868</v>
      </c>
      <c r="F5313" s="4" t="s">
        <v>122</v>
      </c>
      <c r="G5313" s="4" t="s">
        <v>123</v>
      </c>
      <c r="H5313" s="11">
        <v>18200</v>
      </c>
      <c r="I5313" s="11">
        <v>579</v>
      </c>
      <c r="J5313" s="11">
        <v>1500</v>
      </c>
      <c r="K5313" s="12"/>
      <c r="L5313" s="12"/>
      <c r="M5313" s="12"/>
      <c r="N5313" s="11">
        <v>255</v>
      </c>
      <c r="O5313" s="12"/>
      <c r="P5313" s="11">
        <v>850</v>
      </c>
      <c r="Q5313" s="12"/>
      <c r="R5313" s="11">
        <v>5000</v>
      </c>
      <c r="S5313" s="12"/>
      <c r="T5313" s="10">
        <v>26384</v>
      </c>
    </row>
    <row r="5314" spans="1:20" ht="15.75" thickBot="1" x14ac:dyDescent="0.3">
      <c r="A5314" s="4" t="s">
        <v>866</v>
      </c>
      <c r="B5314" s="4" t="s">
        <v>1034</v>
      </c>
      <c r="C5314" s="4" t="s">
        <v>1035</v>
      </c>
      <c r="D5314" s="4" t="s">
        <v>867</v>
      </c>
      <c r="E5314" s="4" t="s">
        <v>868</v>
      </c>
      <c r="F5314" s="4" t="s">
        <v>44</v>
      </c>
      <c r="G5314" s="4" t="s">
        <v>45</v>
      </c>
      <c r="H5314" s="8"/>
      <c r="I5314" s="9">
        <v>14.77</v>
      </c>
      <c r="J5314" s="8"/>
      <c r="K5314" s="9">
        <v>63.73</v>
      </c>
      <c r="L5314" s="8"/>
      <c r="M5314" s="9">
        <v>63.73</v>
      </c>
      <c r="N5314" s="8"/>
      <c r="O5314" s="8"/>
      <c r="P5314" s="8"/>
      <c r="Q5314" s="9">
        <v>101.54</v>
      </c>
      <c r="R5314" s="8"/>
      <c r="S5314" s="9">
        <v>24.6</v>
      </c>
      <c r="T5314" s="10">
        <v>268.37</v>
      </c>
    </row>
    <row r="5315" spans="1:20" ht="15.75" thickBot="1" x14ac:dyDescent="0.3">
      <c r="A5315" s="4" t="s">
        <v>866</v>
      </c>
      <c r="B5315" s="4" t="s">
        <v>1034</v>
      </c>
      <c r="C5315" s="4" t="s">
        <v>1035</v>
      </c>
      <c r="D5315" s="4" t="s">
        <v>867</v>
      </c>
      <c r="E5315" s="4" t="s">
        <v>868</v>
      </c>
      <c r="F5315" s="4" t="s">
        <v>207</v>
      </c>
      <c r="G5315" s="4" t="s">
        <v>208</v>
      </c>
      <c r="H5315" s="12"/>
      <c r="I5315" s="12"/>
      <c r="J5315" s="12"/>
      <c r="K5315" s="12"/>
      <c r="L5315" s="12"/>
      <c r="M5315" s="11">
        <v>4</v>
      </c>
      <c r="N5315" s="12"/>
      <c r="O5315" s="11">
        <v>4.5</v>
      </c>
      <c r="P5315" s="12"/>
      <c r="Q5315" s="11">
        <v>18.59</v>
      </c>
      <c r="R5315" s="12"/>
      <c r="S5315" s="11">
        <v>19.989999999999998</v>
      </c>
      <c r="T5315" s="10">
        <v>47.08</v>
      </c>
    </row>
    <row r="5316" spans="1:20" ht="15.75" thickBot="1" x14ac:dyDescent="0.3">
      <c r="A5316" s="4" t="s">
        <v>866</v>
      </c>
      <c r="B5316" s="4" t="s">
        <v>1034</v>
      </c>
      <c r="C5316" s="4" t="s">
        <v>1035</v>
      </c>
      <c r="D5316" s="4" t="s">
        <v>867</v>
      </c>
      <c r="E5316" s="4" t="s">
        <v>868</v>
      </c>
      <c r="F5316" s="4" t="s">
        <v>128</v>
      </c>
      <c r="G5316" s="4" t="s">
        <v>129</v>
      </c>
      <c r="H5316" s="8"/>
      <c r="I5316" s="8"/>
      <c r="J5316" s="8"/>
      <c r="K5316" s="8"/>
      <c r="L5316" s="8"/>
      <c r="M5316" s="8"/>
      <c r="N5316" s="8"/>
      <c r="O5316" s="8"/>
      <c r="P5316" s="8"/>
      <c r="Q5316" s="9">
        <v>2.5</v>
      </c>
      <c r="R5316" s="8"/>
      <c r="S5316" s="8"/>
      <c r="T5316" s="10">
        <v>2.5</v>
      </c>
    </row>
    <row r="5317" spans="1:20" ht="15.75" thickBot="1" x14ac:dyDescent="0.3">
      <c r="A5317" s="4" t="s">
        <v>866</v>
      </c>
      <c r="B5317" s="4" t="s">
        <v>1034</v>
      </c>
      <c r="C5317" s="4" t="s">
        <v>1035</v>
      </c>
      <c r="D5317" s="4" t="s">
        <v>867</v>
      </c>
      <c r="E5317" s="4" t="s">
        <v>868</v>
      </c>
      <c r="F5317" s="4" t="s">
        <v>71</v>
      </c>
      <c r="G5317" s="4" t="s">
        <v>72</v>
      </c>
      <c r="H5317" s="11">
        <v>112.48</v>
      </c>
      <c r="I5317" s="11">
        <v>110.39</v>
      </c>
      <c r="J5317" s="11">
        <v>110.12</v>
      </c>
      <c r="K5317" s="11">
        <v>108.65</v>
      </c>
      <c r="L5317" s="11">
        <v>107.09</v>
      </c>
      <c r="M5317" s="11">
        <v>73.36</v>
      </c>
      <c r="N5317" s="11">
        <v>153.02000000000001</v>
      </c>
      <c r="O5317" s="11">
        <v>146.71</v>
      </c>
      <c r="P5317" s="11">
        <v>208.64</v>
      </c>
      <c r="Q5317" s="12"/>
      <c r="R5317" s="12"/>
      <c r="S5317" s="11">
        <v>47.58</v>
      </c>
      <c r="T5317" s="10">
        <v>1178.04</v>
      </c>
    </row>
    <row r="5318" spans="1:20" ht="15.75" thickBot="1" x14ac:dyDescent="0.3">
      <c r="A5318" s="4" t="s">
        <v>866</v>
      </c>
      <c r="B5318" s="4" t="s">
        <v>1034</v>
      </c>
      <c r="C5318" s="4" t="s">
        <v>1035</v>
      </c>
      <c r="D5318" s="4" t="s">
        <v>867</v>
      </c>
      <c r="E5318" s="4" t="s">
        <v>868</v>
      </c>
      <c r="F5318" s="4" t="s">
        <v>98</v>
      </c>
      <c r="G5318" s="4" t="s">
        <v>99</v>
      </c>
      <c r="H5318" s="9">
        <v>186.75</v>
      </c>
      <c r="I5318" s="9">
        <v>252.55</v>
      </c>
      <c r="J5318" s="9">
        <v>209.69</v>
      </c>
      <c r="K5318" s="9">
        <v>414.74</v>
      </c>
      <c r="L5318" s="9">
        <v>142.38</v>
      </c>
      <c r="M5318" s="9">
        <v>113.46</v>
      </c>
      <c r="N5318" s="9">
        <v>194.23</v>
      </c>
      <c r="O5318" s="9">
        <v>186.02</v>
      </c>
      <c r="P5318" s="9">
        <v>151.28</v>
      </c>
      <c r="Q5318" s="9">
        <v>166.73</v>
      </c>
      <c r="R5318" s="9">
        <v>171.26</v>
      </c>
      <c r="S5318" s="9">
        <v>-70.319999999999993</v>
      </c>
      <c r="T5318" s="10">
        <v>2118.77</v>
      </c>
    </row>
    <row r="5319" spans="1:20" ht="15.75" thickBot="1" x14ac:dyDescent="0.3">
      <c r="A5319" s="4" t="s">
        <v>866</v>
      </c>
      <c r="B5319" s="4" t="s">
        <v>1034</v>
      </c>
      <c r="C5319" s="4" t="s">
        <v>1035</v>
      </c>
      <c r="D5319" s="4" t="s">
        <v>867</v>
      </c>
      <c r="E5319" s="4" t="s">
        <v>868</v>
      </c>
      <c r="F5319" s="4" t="s">
        <v>215</v>
      </c>
      <c r="G5319" s="4" t="s">
        <v>216</v>
      </c>
      <c r="H5319" s="12"/>
      <c r="I5319" s="12"/>
      <c r="J5319" s="12"/>
      <c r="K5319" s="11">
        <v>5.94</v>
      </c>
      <c r="L5319" s="12"/>
      <c r="M5319" s="12"/>
      <c r="N5319" s="11">
        <v>88</v>
      </c>
      <c r="O5319" s="12"/>
      <c r="P5319" s="12"/>
      <c r="Q5319" s="12"/>
      <c r="R5319" s="12"/>
      <c r="S5319" s="12"/>
      <c r="T5319" s="10">
        <v>93.94</v>
      </c>
    </row>
    <row r="5320" spans="1:20" ht="15.75" thickBot="1" x14ac:dyDescent="0.3">
      <c r="A5320" s="4" t="s">
        <v>866</v>
      </c>
      <c r="B5320" s="4" t="s">
        <v>1034</v>
      </c>
      <c r="C5320" s="4" t="s">
        <v>1035</v>
      </c>
      <c r="D5320" s="4" t="s">
        <v>867</v>
      </c>
      <c r="E5320" s="4" t="s">
        <v>868</v>
      </c>
      <c r="F5320" s="4" t="s">
        <v>130</v>
      </c>
      <c r="G5320" s="4" t="s">
        <v>131</v>
      </c>
      <c r="H5320" s="8"/>
      <c r="I5320" s="9">
        <v>5.2</v>
      </c>
      <c r="J5320" s="8"/>
      <c r="K5320" s="8"/>
      <c r="L5320" s="9">
        <v>48.67</v>
      </c>
      <c r="M5320" s="9">
        <v>50.5</v>
      </c>
      <c r="N5320" s="9">
        <v>42.81</v>
      </c>
      <c r="O5320" s="8"/>
      <c r="P5320" s="8"/>
      <c r="Q5320" s="8"/>
      <c r="R5320" s="9">
        <v>63.76</v>
      </c>
      <c r="S5320" s="9">
        <v>41.6</v>
      </c>
      <c r="T5320" s="10">
        <v>252.54</v>
      </c>
    </row>
    <row r="5321" spans="1:20" ht="15.75" thickBot="1" x14ac:dyDescent="0.3">
      <c r="A5321" s="4" t="s">
        <v>866</v>
      </c>
      <c r="B5321" s="4" t="s">
        <v>1034</v>
      </c>
      <c r="C5321" s="4" t="s">
        <v>1035</v>
      </c>
      <c r="D5321" s="4" t="s">
        <v>867</v>
      </c>
      <c r="E5321" s="4" t="s">
        <v>868</v>
      </c>
      <c r="F5321" s="4" t="s">
        <v>136</v>
      </c>
      <c r="G5321" s="4" t="s">
        <v>137</v>
      </c>
      <c r="H5321" s="12"/>
      <c r="I5321" s="11">
        <v>30</v>
      </c>
      <c r="J5321" s="11">
        <v>5</v>
      </c>
      <c r="K5321" s="11">
        <v>50</v>
      </c>
      <c r="L5321" s="12"/>
      <c r="M5321" s="11">
        <v>35</v>
      </c>
      <c r="N5321" s="11">
        <v>96</v>
      </c>
      <c r="O5321" s="11">
        <v>4</v>
      </c>
      <c r="P5321" s="11">
        <v>42</v>
      </c>
      <c r="Q5321" s="12"/>
      <c r="R5321" s="11">
        <v>72</v>
      </c>
      <c r="S5321" s="12"/>
      <c r="T5321" s="10">
        <v>334</v>
      </c>
    </row>
    <row r="5322" spans="1:20" ht="15.75" thickBot="1" x14ac:dyDescent="0.3">
      <c r="A5322" s="4" t="s">
        <v>866</v>
      </c>
      <c r="B5322" s="4" t="s">
        <v>1034</v>
      </c>
      <c r="C5322" s="4" t="s">
        <v>1035</v>
      </c>
      <c r="D5322" s="4" t="s">
        <v>867</v>
      </c>
      <c r="E5322" s="4" t="s">
        <v>868</v>
      </c>
      <c r="F5322" s="4" t="s">
        <v>102</v>
      </c>
      <c r="G5322" s="4" t="s">
        <v>103</v>
      </c>
      <c r="H5322" s="9">
        <v>57.5</v>
      </c>
      <c r="I5322" s="9">
        <v>1105</v>
      </c>
      <c r="J5322" s="9">
        <v>-591.25</v>
      </c>
      <c r="K5322" s="9">
        <v>4436.25</v>
      </c>
      <c r="L5322" s="9">
        <v>12193.75</v>
      </c>
      <c r="M5322" s="9">
        <v>-1290</v>
      </c>
      <c r="N5322" s="8"/>
      <c r="O5322" s="9">
        <v>4.3499999999999996</v>
      </c>
      <c r="P5322" s="8"/>
      <c r="Q5322" s="8"/>
      <c r="R5322" s="9">
        <v>91309.51</v>
      </c>
      <c r="S5322" s="9">
        <v>45690</v>
      </c>
      <c r="T5322" s="10">
        <v>152915.10999999999</v>
      </c>
    </row>
    <row r="5323" spans="1:20" ht="15.75" thickBot="1" x14ac:dyDescent="0.3">
      <c r="A5323" s="4" t="s">
        <v>866</v>
      </c>
      <c r="B5323" s="4" t="s">
        <v>1034</v>
      </c>
      <c r="C5323" s="4" t="s">
        <v>1035</v>
      </c>
      <c r="D5323" s="4" t="s">
        <v>867</v>
      </c>
      <c r="E5323" s="4" t="s">
        <v>868</v>
      </c>
      <c r="F5323" s="4" t="s">
        <v>495</v>
      </c>
      <c r="G5323" s="4" t="s">
        <v>496</v>
      </c>
      <c r="H5323" s="11">
        <v>6415.8</v>
      </c>
      <c r="I5323" s="12"/>
      <c r="J5323" s="12"/>
      <c r="K5323" s="12"/>
      <c r="L5323" s="12"/>
      <c r="M5323" s="12"/>
      <c r="N5323" s="12"/>
      <c r="O5323" s="11">
        <v>10982</v>
      </c>
      <c r="P5323" s="11">
        <v>-3246.2</v>
      </c>
      <c r="Q5323" s="12"/>
      <c r="R5323" s="12"/>
      <c r="S5323" s="12"/>
      <c r="T5323" s="10">
        <v>14151.6</v>
      </c>
    </row>
    <row r="5324" spans="1:20" ht="15.75" thickBot="1" x14ac:dyDescent="0.3">
      <c r="A5324" s="4" t="s">
        <v>866</v>
      </c>
      <c r="B5324" s="4" t="s">
        <v>1034</v>
      </c>
      <c r="C5324" s="4" t="s">
        <v>1035</v>
      </c>
      <c r="D5324" s="4" t="s">
        <v>867</v>
      </c>
      <c r="E5324" s="4" t="s">
        <v>868</v>
      </c>
      <c r="F5324" s="4" t="s">
        <v>357</v>
      </c>
      <c r="G5324" s="4" t="s">
        <v>358</v>
      </c>
      <c r="H5324" s="8"/>
      <c r="I5324" s="8"/>
      <c r="J5324" s="8"/>
      <c r="K5324" s="8"/>
      <c r="L5324" s="8"/>
      <c r="M5324" s="8"/>
      <c r="N5324" s="9">
        <v>8000</v>
      </c>
      <c r="O5324" s="8"/>
      <c r="P5324" s="8"/>
      <c r="Q5324" s="8"/>
      <c r="R5324" s="8"/>
      <c r="S5324" s="8"/>
      <c r="T5324" s="10">
        <v>8000</v>
      </c>
    </row>
    <row r="5325" spans="1:20" ht="15.75" thickBot="1" x14ac:dyDescent="0.3">
      <c r="A5325" s="4" t="s">
        <v>866</v>
      </c>
      <c r="B5325" s="4" t="s">
        <v>1034</v>
      </c>
      <c r="C5325" s="4" t="s">
        <v>1035</v>
      </c>
      <c r="D5325" s="4" t="s">
        <v>867</v>
      </c>
      <c r="E5325" s="4" t="s">
        <v>868</v>
      </c>
      <c r="F5325" s="4" t="s">
        <v>144</v>
      </c>
      <c r="G5325" s="4" t="s">
        <v>145</v>
      </c>
      <c r="H5325" s="11">
        <v>14.38</v>
      </c>
      <c r="I5325" s="11">
        <v>688.67</v>
      </c>
      <c r="J5325" s="11">
        <v>125.1</v>
      </c>
      <c r="K5325" s="11">
        <v>288.86</v>
      </c>
      <c r="L5325" s="11">
        <v>196.93</v>
      </c>
      <c r="M5325" s="11">
        <v>955.87</v>
      </c>
      <c r="N5325" s="11">
        <v>290.24</v>
      </c>
      <c r="O5325" s="11">
        <v>135.03</v>
      </c>
      <c r="P5325" s="11">
        <v>525.51</v>
      </c>
      <c r="Q5325" s="11">
        <v>841.9</v>
      </c>
      <c r="R5325" s="11">
        <v>306.06</v>
      </c>
      <c r="S5325" s="11">
        <v>684.87</v>
      </c>
      <c r="T5325" s="10">
        <v>5053.42</v>
      </c>
    </row>
    <row r="5326" spans="1:20" ht="15.75" thickBot="1" x14ac:dyDescent="0.3">
      <c r="A5326" s="4" t="s">
        <v>866</v>
      </c>
      <c r="B5326" s="4" t="s">
        <v>1034</v>
      </c>
      <c r="C5326" s="4" t="s">
        <v>1035</v>
      </c>
      <c r="D5326" s="4" t="s">
        <v>867</v>
      </c>
      <c r="E5326" s="4" t="s">
        <v>868</v>
      </c>
      <c r="F5326" s="4" t="s">
        <v>217</v>
      </c>
      <c r="G5326" s="4" t="s">
        <v>218</v>
      </c>
      <c r="H5326" s="8"/>
      <c r="I5326" s="8"/>
      <c r="J5326" s="8"/>
      <c r="K5326" s="8"/>
      <c r="L5326" s="8"/>
      <c r="M5326" s="8"/>
      <c r="N5326" s="8"/>
      <c r="O5326" s="8"/>
      <c r="P5326" s="8"/>
      <c r="Q5326" s="9">
        <v>58.07</v>
      </c>
      <c r="R5326" s="9">
        <v>405.98</v>
      </c>
      <c r="S5326" s="8"/>
      <c r="T5326" s="10">
        <v>464.05</v>
      </c>
    </row>
    <row r="5327" spans="1:20" ht="15.75" thickBot="1" x14ac:dyDescent="0.3">
      <c r="A5327" s="4" t="s">
        <v>866</v>
      </c>
      <c r="B5327" s="4" t="s">
        <v>1034</v>
      </c>
      <c r="C5327" s="4" t="s">
        <v>1035</v>
      </c>
      <c r="D5327" s="4" t="s">
        <v>867</v>
      </c>
      <c r="E5327" s="4" t="s">
        <v>868</v>
      </c>
      <c r="F5327" s="4" t="s">
        <v>146</v>
      </c>
      <c r="G5327" s="4" t="s">
        <v>147</v>
      </c>
      <c r="H5327" s="12"/>
      <c r="I5327" s="11">
        <v>1123.22</v>
      </c>
      <c r="J5327" s="11">
        <v>717</v>
      </c>
      <c r="K5327" s="11">
        <v>3010.18</v>
      </c>
      <c r="L5327" s="11">
        <v>573</v>
      </c>
      <c r="M5327" s="11">
        <v>1984.67</v>
      </c>
      <c r="N5327" s="11">
        <v>1195.8699999999999</v>
      </c>
      <c r="O5327" s="11">
        <v>214.16</v>
      </c>
      <c r="P5327" s="11">
        <v>245.83</v>
      </c>
      <c r="Q5327" s="11">
        <v>1641.15</v>
      </c>
      <c r="R5327" s="12"/>
      <c r="S5327" s="11">
        <v>595</v>
      </c>
      <c r="T5327" s="10">
        <v>11300.08</v>
      </c>
    </row>
    <row r="5328" spans="1:20" ht="15.75" thickBot="1" x14ac:dyDescent="0.3">
      <c r="A5328" s="4" t="s">
        <v>866</v>
      </c>
      <c r="B5328" s="4" t="s">
        <v>1034</v>
      </c>
      <c r="C5328" s="4" t="s">
        <v>1035</v>
      </c>
      <c r="D5328" s="4" t="s">
        <v>867</v>
      </c>
      <c r="E5328" s="4" t="s">
        <v>868</v>
      </c>
      <c r="F5328" s="4" t="s">
        <v>148</v>
      </c>
      <c r="G5328" s="4" t="s">
        <v>149</v>
      </c>
      <c r="H5328" s="8"/>
      <c r="I5328" s="8"/>
      <c r="J5328" s="8"/>
      <c r="K5328" s="8"/>
      <c r="L5328" s="8"/>
      <c r="M5328" s="8"/>
      <c r="N5328" s="8"/>
      <c r="O5328" s="9">
        <v>14.35</v>
      </c>
      <c r="P5328" s="8"/>
      <c r="Q5328" s="9">
        <v>253.96</v>
      </c>
      <c r="R5328" s="8"/>
      <c r="S5328" s="8"/>
      <c r="T5328" s="10">
        <v>268.31</v>
      </c>
    </row>
    <row r="5329" spans="1:20" ht="15.75" thickBot="1" x14ac:dyDescent="0.3">
      <c r="A5329" s="4" t="s">
        <v>866</v>
      </c>
      <c r="B5329" s="4" t="s">
        <v>1034</v>
      </c>
      <c r="C5329" s="4" t="s">
        <v>1035</v>
      </c>
      <c r="D5329" s="4" t="s">
        <v>867</v>
      </c>
      <c r="E5329" s="4" t="s">
        <v>868</v>
      </c>
      <c r="F5329" s="4" t="s">
        <v>150</v>
      </c>
      <c r="G5329" s="4" t="s">
        <v>151</v>
      </c>
      <c r="H5329" s="11">
        <v>953.55</v>
      </c>
      <c r="I5329" s="12"/>
      <c r="J5329" s="12"/>
      <c r="K5329" s="12"/>
      <c r="L5329" s="12"/>
      <c r="M5329" s="12"/>
      <c r="N5329" s="12"/>
      <c r="O5329" s="12"/>
      <c r="P5329" s="12"/>
      <c r="Q5329" s="12"/>
      <c r="R5329" s="12"/>
      <c r="S5329" s="12"/>
      <c r="T5329" s="10">
        <v>953.55</v>
      </c>
    </row>
    <row r="5330" spans="1:20" ht="15.75" thickBot="1" x14ac:dyDescent="0.3">
      <c r="A5330" s="4" t="s">
        <v>866</v>
      </c>
      <c r="B5330" s="4" t="s">
        <v>1034</v>
      </c>
      <c r="C5330" s="4" t="s">
        <v>1035</v>
      </c>
      <c r="D5330" s="4" t="s">
        <v>867</v>
      </c>
      <c r="E5330" s="4" t="s">
        <v>868</v>
      </c>
      <c r="F5330" s="4" t="s">
        <v>152</v>
      </c>
      <c r="G5330" s="4" t="s">
        <v>153</v>
      </c>
      <c r="H5330" s="8"/>
      <c r="I5330" s="9">
        <v>100</v>
      </c>
      <c r="J5330" s="8"/>
      <c r="K5330" s="8"/>
      <c r="L5330" s="9">
        <v>14.94</v>
      </c>
      <c r="M5330" s="8"/>
      <c r="N5330" s="8"/>
      <c r="O5330" s="8"/>
      <c r="P5330" s="8"/>
      <c r="Q5330" s="8"/>
      <c r="R5330" s="8"/>
      <c r="S5330" s="8"/>
      <c r="T5330" s="10">
        <v>114.94</v>
      </c>
    </row>
    <row r="5331" spans="1:20" ht="15.75" thickBot="1" x14ac:dyDescent="0.3">
      <c r="A5331" s="4" t="s">
        <v>866</v>
      </c>
      <c r="B5331" s="4" t="s">
        <v>1034</v>
      </c>
      <c r="C5331" s="4" t="s">
        <v>1035</v>
      </c>
      <c r="D5331" s="4" t="s">
        <v>867</v>
      </c>
      <c r="E5331" s="4" t="s">
        <v>868</v>
      </c>
      <c r="F5331" s="4" t="s">
        <v>166</v>
      </c>
      <c r="G5331" s="4" t="s">
        <v>167</v>
      </c>
      <c r="H5331" s="11">
        <v>-1005.68</v>
      </c>
      <c r="I5331" s="12"/>
      <c r="J5331" s="12"/>
      <c r="K5331" s="12"/>
      <c r="L5331" s="12"/>
      <c r="M5331" s="11">
        <v>-1311.8</v>
      </c>
      <c r="N5331" s="11">
        <v>-1461.62</v>
      </c>
      <c r="O5331" s="11">
        <v>-377.28</v>
      </c>
      <c r="P5331" s="12"/>
      <c r="Q5331" s="12"/>
      <c r="R5331" s="12"/>
      <c r="S5331" s="11">
        <v>-1753.86</v>
      </c>
      <c r="T5331" s="10">
        <v>-5910.24</v>
      </c>
    </row>
    <row r="5332" spans="1:20" ht="23.25" thickBot="1" x14ac:dyDescent="0.3">
      <c r="A5332" s="4" t="s">
        <v>866</v>
      </c>
      <c r="B5332" s="4" t="s">
        <v>1034</v>
      </c>
      <c r="C5332" s="4" t="s">
        <v>1035</v>
      </c>
      <c r="D5332" s="4" t="s">
        <v>869</v>
      </c>
      <c r="E5332" s="4" t="s">
        <v>870</v>
      </c>
      <c r="F5332" s="4" t="s">
        <v>144</v>
      </c>
      <c r="G5332" s="4" t="s">
        <v>145</v>
      </c>
      <c r="H5332" s="8"/>
      <c r="I5332" s="8"/>
      <c r="J5332" s="8"/>
      <c r="K5332" s="8"/>
      <c r="L5332" s="8"/>
      <c r="M5332" s="8"/>
      <c r="N5332" s="9">
        <v>8.99</v>
      </c>
      <c r="O5332" s="9">
        <v>110.37</v>
      </c>
      <c r="P5332" s="8"/>
      <c r="Q5332" s="9">
        <v>96.06</v>
      </c>
      <c r="R5332" s="9">
        <v>176.13</v>
      </c>
      <c r="S5332" s="9">
        <v>122</v>
      </c>
      <c r="T5332" s="10">
        <v>513.54999999999995</v>
      </c>
    </row>
    <row r="5333" spans="1:20" ht="15.75" thickBot="1" x14ac:dyDescent="0.3">
      <c r="A5333" s="4" t="s">
        <v>866</v>
      </c>
      <c r="B5333" s="4" t="s">
        <v>1036</v>
      </c>
      <c r="C5333" s="4" t="s">
        <v>1037</v>
      </c>
      <c r="D5333" s="4" t="s">
        <v>867</v>
      </c>
      <c r="E5333" s="4" t="s">
        <v>868</v>
      </c>
      <c r="F5333" s="4" t="s">
        <v>110</v>
      </c>
      <c r="G5333" s="4" t="s">
        <v>111</v>
      </c>
      <c r="H5333" s="11">
        <v>65204.69</v>
      </c>
      <c r="I5333" s="11">
        <v>74637.279999999999</v>
      </c>
      <c r="J5333" s="11">
        <v>72656.84</v>
      </c>
      <c r="K5333" s="11">
        <v>76915.320000000007</v>
      </c>
      <c r="L5333" s="11">
        <v>76695.42</v>
      </c>
      <c r="M5333" s="11">
        <v>74725.83</v>
      </c>
      <c r="N5333" s="11">
        <v>62400.46</v>
      </c>
      <c r="O5333" s="11">
        <v>80425.95</v>
      </c>
      <c r="P5333" s="11">
        <v>69281.490000000005</v>
      </c>
      <c r="Q5333" s="11">
        <v>65714.64</v>
      </c>
      <c r="R5333" s="11">
        <v>63405.1</v>
      </c>
      <c r="S5333" s="11">
        <v>58102.8</v>
      </c>
      <c r="T5333" s="10">
        <v>840165.82</v>
      </c>
    </row>
    <row r="5334" spans="1:20" ht="15.75" thickBot="1" x14ac:dyDescent="0.3">
      <c r="A5334" s="4" t="s">
        <v>866</v>
      </c>
      <c r="B5334" s="4" t="s">
        <v>1036</v>
      </c>
      <c r="C5334" s="4" t="s">
        <v>1037</v>
      </c>
      <c r="D5334" s="4" t="s">
        <v>867</v>
      </c>
      <c r="E5334" s="4" t="s">
        <v>868</v>
      </c>
      <c r="F5334" s="4" t="s">
        <v>112</v>
      </c>
      <c r="G5334" s="4" t="s">
        <v>113</v>
      </c>
      <c r="H5334" s="9">
        <v>1173.49</v>
      </c>
      <c r="I5334" s="8"/>
      <c r="J5334" s="8"/>
      <c r="K5334" s="8"/>
      <c r="L5334" s="8"/>
      <c r="M5334" s="8"/>
      <c r="N5334" s="8"/>
      <c r="O5334" s="8"/>
      <c r="P5334" s="13">
        <v>0</v>
      </c>
      <c r="Q5334" s="9">
        <v>11918.91</v>
      </c>
      <c r="R5334" s="8"/>
      <c r="S5334" s="9">
        <v>632.72</v>
      </c>
      <c r="T5334" s="10">
        <v>13725.12</v>
      </c>
    </row>
    <row r="5335" spans="1:20" ht="15.75" thickBot="1" x14ac:dyDescent="0.3">
      <c r="A5335" s="4" t="s">
        <v>866</v>
      </c>
      <c r="B5335" s="4" t="s">
        <v>1036</v>
      </c>
      <c r="C5335" s="4" t="s">
        <v>1037</v>
      </c>
      <c r="D5335" s="4" t="s">
        <v>867</v>
      </c>
      <c r="E5335" s="4" t="s">
        <v>868</v>
      </c>
      <c r="F5335" s="4" t="s">
        <v>88</v>
      </c>
      <c r="G5335" s="4" t="s">
        <v>89</v>
      </c>
      <c r="H5335" s="11">
        <v>10428.780000000001</v>
      </c>
      <c r="I5335" s="11">
        <v>10428.719999999999</v>
      </c>
      <c r="J5335" s="11">
        <v>10795.49</v>
      </c>
      <c r="K5335" s="11">
        <v>10795.5</v>
      </c>
      <c r="L5335" s="11">
        <v>10795.47</v>
      </c>
      <c r="M5335" s="11">
        <v>10795.48</v>
      </c>
      <c r="N5335" s="11">
        <v>10795.43</v>
      </c>
      <c r="O5335" s="11">
        <v>11619.49</v>
      </c>
      <c r="P5335" s="11">
        <v>10000.82</v>
      </c>
      <c r="Q5335" s="11">
        <v>10000.780000000001</v>
      </c>
      <c r="R5335" s="11">
        <v>10000.83</v>
      </c>
      <c r="S5335" s="11">
        <v>10000.82</v>
      </c>
      <c r="T5335" s="10">
        <v>126457.61</v>
      </c>
    </row>
    <row r="5336" spans="1:20" ht="15.75" thickBot="1" x14ac:dyDescent="0.3">
      <c r="A5336" s="4" t="s">
        <v>866</v>
      </c>
      <c r="B5336" s="4" t="s">
        <v>1036</v>
      </c>
      <c r="C5336" s="4" t="s">
        <v>1037</v>
      </c>
      <c r="D5336" s="4" t="s">
        <v>867</v>
      </c>
      <c r="E5336" s="4" t="s">
        <v>868</v>
      </c>
      <c r="F5336" s="4" t="s">
        <v>90</v>
      </c>
      <c r="G5336" s="4" t="s">
        <v>91</v>
      </c>
      <c r="H5336" s="9">
        <v>40598.17</v>
      </c>
      <c r="I5336" s="9">
        <v>40514.81</v>
      </c>
      <c r="J5336" s="9">
        <v>41939.58</v>
      </c>
      <c r="K5336" s="9">
        <v>41939.58</v>
      </c>
      <c r="L5336" s="9">
        <v>41939.58</v>
      </c>
      <c r="M5336" s="9">
        <v>41939.58</v>
      </c>
      <c r="N5336" s="9">
        <v>41939.589999999997</v>
      </c>
      <c r="O5336" s="9">
        <v>45140.82</v>
      </c>
      <c r="P5336" s="9">
        <v>38852.43</v>
      </c>
      <c r="Q5336" s="9">
        <v>38852.39</v>
      </c>
      <c r="R5336" s="9">
        <v>38852.400000000001</v>
      </c>
      <c r="S5336" s="9">
        <v>38852.43</v>
      </c>
      <c r="T5336" s="10">
        <v>491361.36</v>
      </c>
    </row>
    <row r="5337" spans="1:20" ht="15.75" thickBot="1" x14ac:dyDescent="0.3">
      <c r="A5337" s="4" t="s">
        <v>866</v>
      </c>
      <c r="B5337" s="4" t="s">
        <v>1036</v>
      </c>
      <c r="C5337" s="4" t="s">
        <v>1037</v>
      </c>
      <c r="D5337" s="4" t="s">
        <v>867</v>
      </c>
      <c r="E5337" s="4" t="s">
        <v>868</v>
      </c>
      <c r="F5337" s="4" t="s">
        <v>118</v>
      </c>
      <c r="G5337" s="4" t="s">
        <v>119</v>
      </c>
      <c r="H5337" s="12"/>
      <c r="I5337" s="12"/>
      <c r="J5337" s="12"/>
      <c r="K5337" s="11">
        <v>2500</v>
      </c>
      <c r="L5337" s="12"/>
      <c r="M5337" s="12"/>
      <c r="N5337" s="12"/>
      <c r="O5337" s="12"/>
      <c r="P5337" s="12"/>
      <c r="Q5337" s="12"/>
      <c r="R5337" s="11">
        <v>169</v>
      </c>
      <c r="S5337" s="12"/>
      <c r="T5337" s="10">
        <v>2669</v>
      </c>
    </row>
    <row r="5338" spans="1:20" ht="15.75" thickBot="1" x14ac:dyDescent="0.3">
      <c r="A5338" s="4" t="s">
        <v>866</v>
      </c>
      <c r="B5338" s="4" t="s">
        <v>1036</v>
      </c>
      <c r="C5338" s="4" t="s">
        <v>1037</v>
      </c>
      <c r="D5338" s="4" t="s">
        <v>867</v>
      </c>
      <c r="E5338" s="4" t="s">
        <v>868</v>
      </c>
      <c r="F5338" s="4" t="s">
        <v>310</v>
      </c>
      <c r="G5338" s="4" t="s">
        <v>311</v>
      </c>
      <c r="H5338" s="9">
        <v>1575</v>
      </c>
      <c r="I5338" s="9">
        <v>1575</v>
      </c>
      <c r="J5338" s="9">
        <v>1575</v>
      </c>
      <c r="K5338" s="9">
        <v>1575</v>
      </c>
      <c r="L5338" s="9">
        <v>1575</v>
      </c>
      <c r="M5338" s="9">
        <v>1575</v>
      </c>
      <c r="N5338" s="9">
        <v>1575</v>
      </c>
      <c r="O5338" s="9">
        <v>1575</v>
      </c>
      <c r="P5338" s="9">
        <v>1050</v>
      </c>
      <c r="Q5338" s="9">
        <v>1050</v>
      </c>
      <c r="R5338" s="9">
        <v>1050</v>
      </c>
      <c r="S5338" s="9">
        <v>1050</v>
      </c>
      <c r="T5338" s="10">
        <v>16800</v>
      </c>
    </row>
    <row r="5339" spans="1:20" ht="15.75" thickBot="1" x14ac:dyDescent="0.3">
      <c r="A5339" s="4" t="s">
        <v>866</v>
      </c>
      <c r="B5339" s="4" t="s">
        <v>1036</v>
      </c>
      <c r="C5339" s="4" t="s">
        <v>1037</v>
      </c>
      <c r="D5339" s="4" t="s">
        <v>867</v>
      </c>
      <c r="E5339" s="4" t="s">
        <v>868</v>
      </c>
      <c r="F5339" s="4" t="s">
        <v>120</v>
      </c>
      <c r="G5339" s="4" t="s">
        <v>121</v>
      </c>
      <c r="H5339" s="12"/>
      <c r="I5339" s="12"/>
      <c r="J5339" s="12"/>
      <c r="K5339" s="12"/>
      <c r="L5339" s="12"/>
      <c r="M5339" s="12"/>
      <c r="N5339" s="11">
        <v>153.69</v>
      </c>
      <c r="O5339" s="11">
        <v>51.23</v>
      </c>
      <c r="P5339" s="12"/>
      <c r="Q5339" s="12"/>
      <c r="R5339" s="12"/>
      <c r="S5339" s="11">
        <v>225.63</v>
      </c>
      <c r="T5339" s="10">
        <v>430.55</v>
      </c>
    </row>
    <row r="5340" spans="1:20" ht="15.75" thickBot="1" x14ac:dyDescent="0.3">
      <c r="A5340" s="4" t="s">
        <v>866</v>
      </c>
      <c r="B5340" s="4" t="s">
        <v>1036</v>
      </c>
      <c r="C5340" s="4" t="s">
        <v>1037</v>
      </c>
      <c r="D5340" s="4" t="s">
        <v>867</v>
      </c>
      <c r="E5340" s="4" t="s">
        <v>868</v>
      </c>
      <c r="F5340" s="4" t="s">
        <v>122</v>
      </c>
      <c r="G5340" s="4" t="s">
        <v>123</v>
      </c>
      <c r="H5340" s="9">
        <v>3158.98</v>
      </c>
      <c r="I5340" s="9">
        <v>1171</v>
      </c>
      <c r="J5340" s="9">
        <v>550</v>
      </c>
      <c r="K5340" s="8"/>
      <c r="L5340" s="8"/>
      <c r="M5340" s="9">
        <v>55</v>
      </c>
      <c r="N5340" s="9">
        <v>244</v>
      </c>
      <c r="O5340" s="9">
        <v>50.1</v>
      </c>
      <c r="P5340" s="8"/>
      <c r="Q5340" s="8"/>
      <c r="R5340" s="9">
        <v>125</v>
      </c>
      <c r="S5340" s="9">
        <v>994.58</v>
      </c>
      <c r="T5340" s="10">
        <v>6348.66</v>
      </c>
    </row>
    <row r="5341" spans="1:20" ht="15.75" thickBot="1" x14ac:dyDescent="0.3">
      <c r="A5341" s="4" t="s">
        <v>866</v>
      </c>
      <c r="B5341" s="4" t="s">
        <v>1036</v>
      </c>
      <c r="C5341" s="4" t="s">
        <v>1037</v>
      </c>
      <c r="D5341" s="4" t="s">
        <v>867</v>
      </c>
      <c r="E5341" s="4" t="s">
        <v>868</v>
      </c>
      <c r="F5341" s="4" t="s">
        <v>312</v>
      </c>
      <c r="G5341" s="4" t="s">
        <v>313</v>
      </c>
      <c r="H5341" s="11">
        <v>345.15</v>
      </c>
      <c r="I5341" s="11">
        <v>306.8</v>
      </c>
      <c r="J5341" s="11">
        <v>1399.78</v>
      </c>
      <c r="K5341" s="11">
        <v>2598.23</v>
      </c>
      <c r="L5341" s="12"/>
      <c r="M5341" s="12"/>
      <c r="N5341" s="11">
        <v>306.8</v>
      </c>
      <c r="O5341" s="11">
        <v>38.35</v>
      </c>
      <c r="P5341" s="12"/>
      <c r="Q5341" s="12"/>
      <c r="R5341" s="12"/>
      <c r="S5341" s="11">
        <v>1821.64</v>
      </c>
      <c r="T5341" s="10">
        <v>6816.75</v>
      </c>
    </row>
    <row r="5342" spans="1:20" ht="15.75" thickBot="1" x14ac:dyDescent="0.3">
      <c r="A5342" s="4" t="s">
        <v>866</v>
      </c>
      <c r="B5342" s="4" t="s">
        <v>1036</v>
      </c>
      <c r="C5342" s="4" t="s">
        <v>1037</v>
      </c>
      <c r="D5342" s="4" t="s">
        <v>867</v>
      </c>
      <c r="E5342" s="4" t="s">
        <v>868</v>
      </c>
      <c r="F5342" s="4" t="s">
        <v>44</v>
      </c>
      <c r="G5342" s="4" t="s">
        <v>45</v>
      </c>
      <c r="H5342" s="9">
        <v>96.73</v>
      </c>
      <c r="I5342" s="9">
        <v>24.1</v>
      </c>
      <c r="J5342" s="9">
        <v>147.83000000000001</v>
      </c>
      <c r="K5342" s="9">
        <v>24.2</v>
      </c>
      <c r="L5342" s="9">
        <v>109.77</v>
      </c>
      <c r="M5342" s="9">
        <v>371.11</v>
      </c>
      <c r="N5342" s="9">
        <v>71.209999999999994</v>
      </c>
      <c r="O5342" s="9">
        <v>25.24</v>
      </c>
      <c r="P5342" s="9">
        <v>111.38</v>
      </c>
      <c r="Q5342" s="9">
        <v>63.1</v>
      </c>
      <c r="R5342" s="9">
        <v>160.24</v>
      </c>
      <c r="S5342" s="9">
        <v>25.34</v>
      </c>
      <c r="T5342" s="10">
        <v>1230.25</v>
      </c>
    </row>
    <row r="5343" spans="1:20" ht="15.75" thickBot="1" x14ac:dyDescent="0.3">
      <c r="A5343" s="4" t="s">
        <v>866</v>
      </c>
      <c r="B5343" s="4" t="s">
        <v>1036</v>
      </c>
      <c r="C5343" s="4" t="s">
        <v>1037</v>
      </c>
      <c r="D5343" s="4" t="s">
        <v>867</v>
      </c>
      <c r="E5343" s="4" t="s">
        <v>868</v>
      </c>
      <c r="F5343" s="4" t="s">
        <v>128</v>
      </c>
      <c r="G5343" s="4" t="s">
        <v>129</v>
      </c>
      <c r="H5343" s="12"/>
      <c r="I5343" s="12"/>
      <c r="J5343" s="12"/>
      <c r="K5343" s="12"/>
      <c r="L5343" s="12"/>
      <c r="M5343" s="12"/>
      <c r="N5343" s="12"/>
      <c r="O5343" s="12"/>
      <c r="P5343" s="12"/>
      <c r="Q5343" s="11">
        <v>3</v>
      </c>
      <c r="R5343" s="12"/>
      <c r="S5343" s="11">
        <v>3</v>
      </c>
      <c r="T5343" s="10">
        <v>6</v>
      </c>
    </row>
    <row r="5344" spans="1:20" ht="15.75" thickBot="1" x14ac:dyDescent="0.3">
      <c r="A5344" s="4" t="s">
        <v>866</v>
      </c>
      <c r="B5344" s="4" t="s">
        <v>1036</v>
      </c>
      <c r="C5344" s="4" t="s">
        <v>1037</v>
      </c>
      <c r="D5344" s="4" t="s">
        <v>867</v>
      </c>
      <c r="E5344" s="4" t="s">
        <v>868</v>
      </c>
      <c r="F5344" s="4" t="s">
        <v>71</v>
      </c>
      <c r="G5344" s="4" t="s">
        <v>72</v>
      </c>
      <c r="H5344" s="9">
        <v>177.47</v>
      </c>
      <c r="I5344" s="8"/>
      <c r="J5344" s="9">
        <v>39.96</v>
      </c>
      <c r="K5344" s="8"/>
      <c r="L5344" s="8"/>
      <c r="M5344" s="9">
        <v>40.619999999999997</v>
      </c>
      <c r="N5344" s="8"/>
      <c r="O5344" s="9">
        <v>377.41</v>
      </c>
      <c r="P5344" s="8"/>
      <c r="Q5344" s="9">
        <v>79.09</v>
      </c>
      <c r="R5344" s="9">
        <v>16.36</v>
      </c>
      <c r="S5344" s="9">
        <v>111.84</v>
      </c>
      <c r="T5344" s="10">
        <v>842.75</v>
      </c>
    </row>
    <row r="5345" spans="1:20" ht="15.75" thickBot="1" x14ac:dyDescent="0.3">
      <c r="A5345" s="4" t="s">
        <v>866</v>
      </c>
      <c r="B5345" s="4" t="s">
        <v>1036</v>
      </c>
      <c r="C5345" s="4" t="s">
        <v>1037</v>
      </c>
      <c r="D5345" s="4" t="s">
        <v>867</v>
      </c>
      <c r="E5345" s="4" t="s">
        <v>868</v>
      </c>
      <c r="F5345" s="4" t="s">
        <v>98</v>
      </c>
      <c r="G5345" s="4" t="s">
        <v>99</v>
      </c>
      <c r="H5345" s="11">
        <v>58.81</v>
      </c>
      <c r="I5345" s="11">
        <v>622.6</v>
      </c>
      <c r="J5345" s="11">
        <v>285.43</v>
      </c>
      <c r="K5345" s="11">
        <v>244.16</v>
      </c>
      <c r="L5345" s="11">
        <v>133.05000000000001</v>
      </c>
      <c r="M5345" s="11">
        <v>161.29</v>
      </c>
      <c r="N5345" s="11">
        <v>458.89</v>
      </c>
      <c r="O5345" s="11">
        <v>367.12</v>
      </c>
      <c r="P5345" s="11">
        <v>50.39</v>
      </c>
      <c r="Q5345" s="11">
        <v>362.99</v>
      </c>
      <c r="R5345" s="11">
        <v>73.8</v>
      </c>
      <c r="S5345" s="11">
        <v>575.70000000000005</v>
      </c>
      <c r="T5345" s="10">
        <v>3394.23</v>
      </c>
    </row>
    <row r="5346" spans="1:20" ht="15.75" thickBot="1" x14ac:dyDescent="0.3">
      <c r="A5346" s="4" t="s">
        <v>866</v>
      </c>
      <c r="B5346" s="4" t="s">
        <v>1036</v>
      </c>
      <c r="C5346" s="4" t="s">
        <v>1037</v>
      </c>
      <c r="D5346" s="4" t="s">
        <v>867</v>
      </c>
      <c r="E5346" s="4" t="s">
        <v>868</v>
      </c>
      <c r="F5346" s="4" t="s">
        <v>215</v>
      </c>
      <c r="G5346" s="4" t="s">
        <v>216</v>
      </c>
      <c r="H5346" s="9">
        <v>2238.15</v>
      </c>
      <c r="I5346" s="9">
        <v>1193.19</v>
      </c>
      <c r="J5346" s="8"/>
      <c r="K5346" s="9">
        <v>2250.15</v>
      </c>
      <c r="L5346" s="9">
        <v>78</v>
      </c>
      <c r="M5346" s="8"/>
      <c r="N5346" s="9">
        <v>227.87</v>
      </c>
      <c r="O5346" s="8"/>
      <c r="P5346" s="9">
        <v>6663.46</v>
      </c>
      <c r="Q5346" s="9">
        <v>110.97</v>
      </c>
      <c r="R5346" s="8"/>
      <c r="S5346" s="9">
        <v>3504.01</v>
      </c>
      <c r="T5346" s="10">
        <v>16265.8</v>
      </c>
    </row>
    <row r="5347" spans="1:20" ht="15.75" thickBot="1" x14ac:dyDescent="0.3">
      <c r="A5347" s="4" t="s">
        <v>866</v>
      </c>
      <c r="B5347" s="4" t="s">
        <v>1036</v>
      </c>
      <c r="C5347" s="4" t="s">
        <v>1037</v>
      </c>
      <c r="D5347" s="4" t="s">
        <v>867</v>
      </c>
      <c r="E5347" s="4" t="s">
        <v>868</v>
      </c>
      <c r="F5347" s="4" t="s">
        <v>130</v>
      </c>
      <c r="G5347" s="4" t="s">
        <v>131</v>
      </c>
      <c r="H5347" s="11">
        <v>12.82</v>
      </c>
      <c r="I5347" s="12"/>
      <c r="J5347" s="11">
        <v>5</v>
      </c>
      <c r="K5347" s="12"/>
      <c r="L5347" s="11">
        <v>6.88</v>
      </c>
      <c r="M5347" s="12"/>
      <c r="N5347" s="11">
        <v>25.68</v>
      </c>
      <c r="O5347" s="11">
        <v>9.9499999999999993</v>
      </c>
      <c r="P5347" s="12"/>
      <c r="Q5347" s="12"/>
      <c r="R5347" s="12"/>
      <c r="S5347" s="12"/>
      <c r="T5347" s="10">
        <v>60.33</v>
      </c>
    </row>
    <row r="5348" spans="1:20" ht="15.75" thickBot="1" x14ac:dyDescent="0.3">
      <c r="A5348" s="4" t="s">
        <v>866</v>
      </c>
      <c r="B5348" s="4" t="s">
        <v>1036</v>
      </c>
      <c r="C5348" s="4" t="s">
        <v>1037</v>
      </c>
      <c r="D5348" s="4" t="s">
        <v>867</v>
      </c>
      <c r="E5348" s="4" t="s">
        <v>868</v>
      </c>
      <c r="F5348" s="4" t="s">
        <v>136</v>
      </c>
      <c r="G5348" s="4" t="s">
        <v>137</v>
      </c>
      <c r="H5348" s="8"/>
      <c r="I5348" s="9">
        <v>23.95</v>
      </c>
      <c r="J5348" s="9">
        <v>-12</v>
      </c>
      <c r="K5348" s="8"/>
      <c r="L5348" s="8"/>
      <c r="M5348" s="9">
        <v>65</v>
      </c>
      <c r="N5348" s="9">
        <v>6.5</v>
      </c>
      <c r="O5348" s="9">
        <v>15</v>
      </c>
      <c r="P5348" s="8"/>
      <c r="Q5348" s="9">
        <v>4</v>
      </c>
      <c r="R5348" s="8"/>
      <c r="S5348" s="9">
        <v>4</v>
      </c>
      <c r="T5348" s="10">
        <v>106.45</v>
      </c>
    </row>
    <row r="5349" spans="1:20" ht="15.75" thickBot="1" x14ac:dyDescent="0.3">
      <c r="A5349" s="4" t="s">
        <v>866</v>
      </c>
      <c r="B5349" s="4" t="s">
        <v>1036</v>
      </c>
      <c r="C5349" s="4" t="s">
        <v>1037</v>
      </c>
      <c r="D5349" s="4" t="s">
        <v>867</v>
      </c>
      <c r="E5349" s="4" t="s">
        <v>868</v>
      </c>
      <c r="F5349" s="4" t="s">
        <v>199</v>
      </c>
      <c r="G5349" s="4" t="s">
        <v>200</v>
      </c>
      <c r="H5349" s="12"/>
      <c r="I5349" s="12"/>
      <c r="J5349" s="12"/>
      <c r="K5349" s="12"/>
      <c r="L5349" s="11">
        <v>35.1</v>
      </c>
      <c r="M5349" s="12"/>
      <c r="N5349" s="12"/>
      <c r="O5349" s="12"/>
      <c r="P5349" s="11">
        <v>24.7</v>
      </c>
      <c r="Q5349" s="11">
        <v>44.5</v>
      </c>
      <c r="R5349" s="12"/>
      <c r="S5349" s="12"/>
      <c r="T5349" s="10">
        <v>104.3</v>
      </c>
    </row>
    <row r="5350" spans="1:20" ht="15.75" thickBot="1" x14ac:dyDescent="0.3">
      <c r="A5350" s="4" t="s">
        <v>866</v>
      </c>
      <c r="B5350" s="4" t="s">
        <v>1036</v>
      </c>
      <c r="C5350" s="4" t="s">
        <v>1037</v>
      </c>
      <c r="D5350" s="4" t="s">
        <v>867</v>
      </c>
      <c r="E5350" s="4" t="s">
        <v>868</v>
      </c>
      <c r="F5350" s="4" t="s">
        <v>998</v>
      </c>
      <c r="G5350" s="4" t="s">
        <v>999</v>
      </c>
      <c r="H5350" s="9">
        <v>7761</v>
      </c>
      <c r="I5350" s="9">
        <v>-4606.5</v>
      </c>
      <c r="J5350" s="9">
        <v>46686.12</v>
      </c>
      <c r="K5350" s="9">
        <v>24788.6</v>
      </c>
      <c r="L5350" s="9">
        <v>6710</v>
      </c>
      <c r="M5350" s="9">
        <v>59855.99</v>
      </c>
      <c r="N5350" s="9">
        <v>5621.5</v>
      </c>
      <c r="O5350" s="9">
        <v>-12473</v>
      </c>
      <c r="P5350" s="13">
        <v>0</v>
      </c>
      <c r="Q5350" s="9">
        <v>315</v>
      </c>
      <c r="R5350" s="9">
        <v>-131716.81</v>
      </c>
      <c r="S5350" s="9">
        <v>1830.6</v>
      </c>
      <c r="T5350" s="10">
        <v>4772.5</v>
      </c>
    </row>
    <row r="5351" spans="1:20" ht="15.75" thickBot="1" x14ac:dyDescent="0.3">
      <c r="A5351" s="4" t="s">
        <v>866</v>
      </c>
      <c r="B5351" s="4" t="s">
        <v>1036</v>
      </c>
      <c r="C5351" s="4" t="s">
        <v>1037</v>
      </c>
      <c r="D5351" s="4" t="s">
        <v>867</v>
      </c>
      <c r="E5351" s="4" t="s">
        <v>868</v>
      </c>
      <c r="F5351" s="4" t="s">
        <v>102</v>
      </c>
      <c r="G5351" s="4" t="s">
        <v>103</v>
      </c>
      <c r="H5351" s="11">
        <v>4.3499999999999996</v>
      </c>
      <c r="I5351" s="12"/>
      <c r="J5351" s="12"/>
      <c r="K5351" s="11">
        <v>4.3499999999999996</v>
      </c>
      <c r="L5351" s="12"/>
      <c r="M5351" s="12"/>
      <c r="N5351" s="12"/>
      <c r="O5351" s="11">
        <v>4.3499999999999996</v>
      </c>
      <c r="P5351" s="12"/>
      <c r="Q5351" s="12"/>
      <c r="R5351" s="11">
        <v>15.54</v>
      </c>
      <c r="S5351" s="12"/>
      <c r="T5351" s="10">
        <v>28.59</v>
      </c>
    </row>
    <row r="5352" spans="1:20" ht="15.75" thickBot="1" x14ac:dyDescent="0.3">
      <c r="A5352" s="4" t="s">
        <v>866</v>
      </c>
      <c r="B5352" s="4" t="s">
        <v>1036</v>
      </c>
      <c r="C5352" s="4" t="s">
        <v>1037</v>
      </c>
      <c r="D5352" s="4" t="s">
        <v>867</v>
      </c>
      <c r="E5352" s="4" t="s">
        <v>868</v>
      </c>
      <c r="F5352" s="4" t="s">
        <v>144</v>
      </c>
      <c r="G5352" s="4" t="s">
        <v>145</v>
      </c>
      <c r="H5352" s="9">
        <v>118.28</v>
      </c>
      <c r="I5352" s="9">
        <v>227.31</v>
      </c>
      <c r="J5352" s="9">
        <v>298.02999999999997</v>
      </c>
      <c r="K5352" s="9">
        <v>412.11</v>
      </c>
      <c r="L5352" s="9">
        <v>538.04999999999995</v>
      </c>
      <c r="M5352" s="9">
        <v>284.26</v>
      </c>
      <c r="N5352" s="9">
        <v>658.12</v>
      </c>
      <c r="O5352" s="9">
        <v>272.20999999999998</v>
      </c>
      <c r="P5352" s="9">
        <v>181.44</v>
      </c>
      <c r="Q5352" s="9">
        <v>300.20999999999998</v>
      </c>
      <c r="R5352" s="9">
        <v>160.82</v>
      </c>
      <c r="S5352" s="9">
        <v>55.61</v>
      </c>
      <c r="T5352" s="10">
        <v>3506.45</v>
      </c>
    </row>
    <row r="5353" spans="1:20" ht="15.75" thickBot="1" x14ac:dyDescent="0.3">
      <c r="A5353" s="4" t="s">
        <v>866</v>
      </c>
      <c r="B5353" s="4" t="s">
        <v>1036</v>
      </c>
      <c r="C5353" s="4" t="s">
        <v>1037</v>
      </c>
      <c r="D5353" s="4" t="s">
        <v>867</v>
      </c>
      <c r="E5353" s="4" t="s">
        <v>868</v>
      </c>
      <c r="F5353" s="4" t="s">
        <v>217</v>
      </c>
      <c r="G5353" s="4" t="s">
        <v>218</v>
      </c>
      <c r="H5353" s="12"/>
      <c r="I5353" s="11">
        <v>47.93</v>
      </c>
      <c r="J5353" s="11">
        <v>16.37</v>
      </c>
      <c r="K5353" s="12"/>
      <c r="L5353" s="11">
        <v>34.450000000000003</v>
      </c>
      <c r="M5353" s="11">
        <v>28.34</v>
      </c>
      <c r="N5353" s="11">
        <v>15.67</v>
      </c>
      <c r="O5353" s="11">
        <v>52.04</v>
      </c>
      <c r="P5353" s="12"/>
      <c r="Q5353" s="11">
        <v>12.65</v>
      </c>
      <c r="R5353" s="12"/>
      <c r="S5353" s="12"/>
      <c r="T5353" s="10">
        <v>207.45</v>
      </c>
    </row>
    <row r="5354" spans="1:20" ht="15.75" thickBot="1" x14ac:dyDescent="0.3">
      <c r="A5354" s="4" t="s">
        <v>866</v>
      </c>
      <c r="B5354" s="4" t="s">
        <v>1036</v>
      </c>
      <c r="C5354" s="4" t="s">
        <v>1037</v>
      </c>
      <c r="D5354" s="4" t="s">
        <v>867</v>
      </c>
      <c r="E5354" s="4" t="s">
        <v>868</v>
      </c>
      <c r="F5354" s="4" t="s">
        <v>146</v>
      </c>
      <c r="G5354" s="4" t="s">
        <v>147</v>
      </c>
      <c r="H5354" s="9">
        <v>595</v>
      </c>
      <c r="I5354" s="9">
        <v>1136.47</v>
      </c>
      <c r="J5354" s="8"/>
      <c r="K5354" s="8"/>
      <c r="L5354" s="8"/>
      <c r="M5354" s="9">
        <v>777.64</v>
      </c>
      <c r="N5354" s="9">
        <v>627.9</v>
      </c>
      <c r="O5354" s="9">
        <v>3370.54</v>
      </c>
      <c r="P5354" s="9">
        <v>176.4</v>
      </c>
      <c r="Q5354" s="9">
        <v>616.63</v>
      </c>
      <c r="R5354" s="8"/>
      <c r="S5354" s="8"/>
      <c r="T5354" s="10">
        <v>7300.58</v>
      </c>
    </row>
    <row r="5355" spans="1:20" ht="15.75" thickBot="1" x14ac:dyDescent="0.3">
      <c r="A5355" s="4" t="s">
        <v>866</v>
      </c>
      <c r="B5355" s="4" t="s">
        <v>1036</v>
      </c>
      <c r="C5355" s="4" t="s">
        <v>1037</v>
      </c>
      <c r="D5355" s="4" t="s">
        <v>867</v>
      </c>
      <c r="E5355" s="4" t="s">
        <v>868</v>
      </c>
      <c r="F5355" s="4" t="s">
        <v>148</v>
      </c>
      <c r="G5355" s="4" t="s">
        <v>149</v>
      </c>
      <c r="H5355" s="12"/>
      <c r="I5355" s="11">
        <v>303.97000000000003</v>
      </c>
      <c r="J5355" s="12"/>
      <c r="K5355" s="12"/>
      <c r="L5355" s="12"/>
      <c r="M5355" s="11">
        <v>557.41999999999996</v>
      </c>
      <c r="N5355" s="12"/>
      <c r="O5355" s="12"/>
      <c r="P5355" s="12"/>
      <c r="Q5355" s="11">
        <v>253.96</v>
      </c>
      <c r="R5355" s="12"/>
      <c r="S5355" s="12"/>
      <c r="T5355" s="10">
        <v>1115.3499999999999</v>
      </c>
    </row>
    <row r="5356" spans="1:20" ht="15.75" thickBot="1" x14ac:dyDescent="0.3">
      <c r="A5356" s="4" t="s">
        <v>866</v>
      </c>
      <c r="B5356" s="4" t="s">
        <v>1036</v>
      </c>
      <c r="C5356" s="4" t="s">
        <v>1037</v>
      </c>
      <c r="D5356" s="4" t="s">
        <v>867</v>
      </c>
      <c r="E5356" s="4" t="s">
        <v>868</v>
      </c>
      <c r="F5356" s="4" t="s">
        <v>150</v>
      </c>
      <c r="G5356" s="4" t="s">
        <v>151</v>
      </c>
      <c r="H5356" s="9">
        <v>66.989999999999995</v>
      </c>
      <c r="I5356" s="8"/>
      <c r="J5356" s="8"/>
      <c r="K5356" s="8"/>
      <c r="L5356" s="8"/>
      <c r="M5356" s="8"/>
      <c r="N5356" s="8"/>
      <c r="O5356" s="8"/>
      <c r="P5356" s="8"/>
      <c r="Q5356" s="8"/>
      <c r="R5356" s="8"/>
      <c r="S5356" s="8"/>
      <c r="T5356" s="10">
        <v>66.989999999999995</v>
      </c>
    </row>
    <row r="5357" spans="1:20" ht="15.75" thickBot="1" x14ac:dyDescent="0.3">
      <c r="A5357" s="4" t="s">
        <v>866</v>
      </c>
      <c r="B5357" s="4" t="s">
        <v>1036</v>
      </c>
      <c r="C5357" s="4" t="s">
        <v>1037</v>
      </c>
      <c r="D5357" s="4" t="s">
        <v>867</v>
      </c>
      <c r="E5357" s="4" t="s">
        <v>868</v>
      </c>
      <c r="F5357" s="4" t="s">
        <v>166</v>
      </c>
      <c r="G5357" s="4" t="s">
        <v>167</v>
      </c>
      <c r="H5357" s="11">
        <v>-6079.87</v>
      </c>
      <c r="I5357" s="11">
        <v>-11639.12</v>
      </c>
      <c r="J5357" s="11">
        <v>-9510.65</v>
      </c>
      <c r="K5357" s="11">
        <v>-22303.279999999999</v>
      </c>
      <c r="L5357" s="11">
        <v>-14200.36</v>
      </c>
      <c r="M5357" s="11">
        <v>-13380.41</v>
      </c>
      <c r="N5357" s="11">
        <v>-11215.9</v>
      </c>
      <c r="O5357" s="11">
        <v>-10414.51</v>
      </c>
      <c r="P5357" s="11">
        <v>-721.49</v>
      </c>
      <c r="Q5357" s="11">
        <v>-31061.46</v>
      </c>
      <c r="R5357" s="11">
        <v>-10428.83</v>
      </c>
      <c r="S5357" s="11">
        <v>-1311.8</v>
      </c>
      <c r="T5357" s="10">
        <v>-142267.68</v>
      </c>
    </row>
    <row r="5358" spans="1:20" ht="23.25" thickBot="1" x14ac:dyDescent="0.3">
      <c r="A5358" s="4" t="s">
        <v>866</v>
      </c>
      <c r="B5358" s="4" t="s">
        <v>1036</v>
      </c>
      <c r="C5358" s="4" t="s">
        <v>1037</v>
      </c>
      <c r="D5358" s="4" t="s">
        <v>869</v>
      </c>
      <c r="E5358" s="4" t="s">
        <v>870</v>
      </c>
      <c r="F5358" s="4" t="s">
        <v>998</v>
      </c>
      <c r="G5358" s="4" t="s">
        <v>999</v>
      </c>
      <c r="H5358" s="8"/>
      <c r="I5358" s="8"/>
      <c r="J5358" s="8"/>
      <c r="K5358" s="9">
        <v>11863</v>
      </c>
      <c r="L5358" s="8"/>
      <c r="M5358" s="8"/>
      <c r="N5358" s="8"/>
      <c r="O5358" s="8"/>
      <c r="P5358" s="8"/>
      <c r="Q5358" s="8"/>
      <c r="R5358" s="8"/>
      <c r="S5358" s="8"/>
      <c r="T5358" s="10">
        <v>11863</v>
      </c>
    </row>
    <row r="5359" spans="1:20" ht="23.25" thickBot="1" x14ac:dyDescent="0.3">
      <c r="A5359" s="4" t="s">
        <v>866</v>
      </c>
      <c r="B5359" s="4" t="s">
        <v>1036</v>
      </c>
      <c r="C5359" s="4" t="s">
        <v>1037</v>
      </c>
      <c r="D5359" s="4" t="s">
        <v>869</v>
      </c>
      <c r="E5359" s="4" t="s">
        <v>870</v>
      </c>
      <c r="F5359" s="4" t="s">
        <v>144</v>
      </c>
      <c r="G5359" s="4" t="s">
        <v>145</v>
      </c>
      <c r="H5359" s="12"/>
      <c r="I5359" s="11">
        <v>17.73</v>
      </c>
      <c r="J5359" s="12"/>
      <c r="K5359" s="12"/>
      <c r="L5359" s="12"/>
      <c r="M5359" s="11">
        <v>5.94</v>
      </c>
      <c r="N5359" s="12"/>
      <c r="O5359" s="12"/>
      <c r="P5359" s="12"/>
      <c r="Q5359" s="12"/>
      <c r="R5359" s="12"/>
      <c r="S5359" s="12"/>
      <c r="T5359" s="10">
        <v>23.67</v>
      </c>
    </row>
    <row r="5360" spans="1:20" ht="15.75" thickBot="1" x14ac:dyDescent="0.3">
      <c r="A5360" s="4" t="s">
        <v>866</v>
      </c>
      <c r="B5360" s="4" t="s">
        <v>1036</v>
      </c>
      <c r="C5360" s="4" t="s">
        <v>1037</v>
      </c>
      <c r="D5360" s="4" t="s">
        <v>1038</v>
      </c>
      <c r="E5360" s="4" t="s">
        <v>1039</v>
      </c>
      <c r="F5360" s="4" t="s">
        <v>998</v>
      </c>
      <c r="G5360" s="4" t="s">
        <v>999</v>
      </c>
      <c r="H5360" s="9">
        <v>5848.5</v>
      </c>
      <c r="I5360" s="8"/>
      <c r="J5360" s="8"/>
      <c r="K5360" s="13">
        <v>0</v>
      </c>
      <c r="L5360" s="9">
        <v>357</v>
      </c>
      <c r="M5360" s="9">
        <v>546</v>
      </c>
      <c r="N5360" s="9">
        <v>-267</v>
      </c>
      <c r="O5360" s="13">
        <v>0</v>
      </c>
      <c r="P5360" s="13">
        <v>0</v>
      </c>
      <c r="Q5360" s="13">
        <v>0</v>
      </c>
      <c r="R5360" s="9">
        <v>528</v>
      </c>
      <c r="S5360" s="9">
        <v>-1164</v>
      </c>
      <c r="T5360" s="10">
        <v>5848.5</v>
      </c>
    </row>
    <row r="5361" spans="1:20" ht="15.75" thickBot="1" x14ac:dyDescent="0.3">
      <c r="A5361" s="4" t="s">
        <v>866</v>
      </c>
      <c r="B5361" s="4" t="s">
        <v>1036</v>
      </c>
      <c r="C5361" s="4" t="s">
        <v>1037</v>
      </c>
      <c r="D5361" s="4" t="s">
        <v>1040</v>
      </c>
      <c r="E5361" s="4" t="s">
        <v>1041</v>
      </c>
      <c r="F5361" s="4" t="s">
        <v>998</v>
      </c>
      <c r="G5361" s="4" t="s">
        <v>999</v>
      </c>
      <c r="H5361" s="15">
        <v>0</v>
      </c>
      <c r="I5361" s="11">
        <v>1383.5</v>
      </c>
      <c r="J5361" s="11">
        <v>-1383.5</v>
      </c>
      <c r="K5361" s="11">
        <v>406.22</v>
      </c>
      <c r="L5361" s="15">
        <v>0</v>
      </c>
      <c r="M5361" s="11">
        <v>985</v>
      </c>
      <c r="N5361" s="11">
        <v>12310.5</v>
      </c>
      <c r="O5361" s="11">
        <v>18232</v>
      </c>
      <c r="P5361" s="11">
        <v>6915.5</v>
      </c>
      <c r="Q5361" s="11">
        <v>4467.5</v>
      </c>
      <c r="R5361" s="11">
        <v>6674.5</v>
      </c>
      <c r="S5361" s="11">
        <v>8998.68</v>
      </c>
      <c r="T5361" s="10">
        <v>58989.9</v>
      </c>
    </row>
    <row r="5362" spans="1:20" ht="15.75" thickBot="1" x14ac:dyDescent="0.3">
      <c r="A5362" s="4" t="s">
        <v>866</v>
      </c>
      <c r="B5362" s="4" t="s">
        <v>1036</v>
      </c>
      <c r="C5362" s="4" t="s">
        <v>1037</v>
      </c>
      <c r="D5362" s="4" t="s">
        <v>1042</v>
      </c>
      <c r="E5362" s="4" t="s">
        <v>1043</v>
      </c>
      <c r="F5362" s="4" t="s">
        <v>998</v>
      </c>
      <c r="G5362" s="4" t="s">
        <v>999</v>
      </c>
      <c r="H5362" s="9">
        <v>1161</v>
      </c>
      <c r="I5362" s="9">
        <v>1118</v>
      </c>
      <c r="J5362" s="9">
        <v>860</v>
      </c>
      <c r="K5362" s="9">
        <v>258</v>
      </c>
      <c r="L5362" s="9">
        <v>2187</v>
      </c>
      <c r="M5362" s="9">
        <v>5865.49</v>
      </c>
      <c r="N5362" s="9">
        <v>5214.51</v>
      </c>
      <c r="O5362" s="9">
        <v>1548</v>
      </c>
      <c r="P5362" s="9">
        <v>-172</v>
      </c>
      <c r="Q5362" s="9">
        <v>8815</v>
      </c>
      <c r="R5362" s="9">
        <v>5246</v>
      </c>
      <c r="S5362" s="13">
        <v>0</v>
      </c>
      <c r="T5362" s="10">
        <v>32101</v>
      </c>
    </row>
    <row r="5363" spans="1:20" ht="15.75" thickBot="1" x14ac:dyDescent="0.3">
      <c r="A5363" s="4" t="s">
        <v>866</v>
      </c>
      <c r="B5363" s="4" t="s">
        <v>1044</v>
      </c>
      <c r="C5363" s="4" t="s">
        <v>1045</v>
      </c>
      <c r="D5363" s="4" t="s">
        <v>867</v>
      </c>
      <c r="E5363" s="4" t="s">
        <v>868</v>
      </c>
      <c r="F5363" s="4" t="s">
        <v>998</v>
      </c>
      <c r="G5363" s="4" t="s">
        <v>999</v>
      </c>
      <c r="H5363" s="12"/>
      <c r="I5363" s="12"/>
      <c r="J5363" s="12"/>
      <c r="K5363" s="12"/>
      <c r="L5363" s="11">
        <v>488</v>
      </c>
      <c r="M5363" s="11">
        <v>122</v>
      </c>
      <c r="N5363" s="11">
        <v>2745</v>
      </c>
      <c r="O5363" s="11">
        <v>305</v>
      </c>
      <c r="P5363" s="15">
        <v>0</v>
      </c>
      <c r="Q5363" s="11">
        <v>183</v>
      </c>
      <c r="R5363" s="11">
        <v>1098</v>
      </c>
      <c r="S5363" s="11">
        <v>-1090</v>
      </c>
      <c r="T5363" s="10">
        <v>3851</v>
      </c>
    </row>
    <row r="5364" spans="1:20" ht="15.75" thickBot="1" x14ac:dyDescent="0.3">
      <c r="A5364" s="4" t="s">
        <v>866</v>
      </c>
      <c r="B5364" s="4" t="s">
        <v>1044</v>
      </c>
      <c r="C5364" s="4" t="s">
        <v>1045</v>
      </c>
      <c r="D5364" s="4" t="s">
        <v>867</v>
      </c>
      <c r="E5364" s="4" t="s">
        <v>868</v>
      </c>
      <c r="F5364" s="4" t="s">
        <v>286</v>
      </c>
      <c r="G5364" s="4" t="s">
        <v>287</v>
      </c>
      <c r="H5364" s="8"/>
      <c r="I5364" s="8"/>
      <c r="J5364" s="8"/>
      <c r="K5364" s="8"/>
      <c r="L5364" s="8"/>
      <c r="M5364" s="8"/>
      <c r="N5364" s="8"/>
      <c r="O5364" s="8"/>
      <c r="P5364" s="9">
        <v>120800</v>
      </c>
      <c r="Q5364" s="13">
        <v>0</v>
      </c>
      <c r="R5364" s="8"/>
      <c r="S5364" s="8"/>
      <c r="T5364" s="10">
        <v>120800</v>
      </c>
    </row>
    <row r="5365" spans="1:20" ht="15.75" thickBot="1" x14ac:dyDescent="0.3">
      <c r="A5365" s="4" t="s">
        <v>866</v>
      </c>
      <c r="B5365" s="4" t="s">
        <v>1044</v>
      </c>
      <c r="C5365" s="4" t="s">
        <v>1045</v>
      </c>
      <c r="D5365" s="4" t="s">
        <v>1046</v>
      </c>
      <c r="E5365" s="4" t="s">
        <v>1047</v>
      </c>
      <c r="F5365" s="4" t="s">
        <v>998</v>
      </c>
      <c r="G5365" s="4" t="s">
        <v>999</v>
      </c>
      <c r="H5365" s="12"/>
      <c r="I5365" s="12"/>
      <c r="J5365" s="12"/>
      <c r="K5365" s="12"/>
      <c r="L5365" s="11">
        <v>648</v>
      </c>
      <c r="M5365" s="11">
        <v>-648</v>
      </c>
      <c r="N5365" s="12"/>
      <c r="O5365" s="12"/>
      <c r="P5365" s="12"/>
      <c r="Q5365" s="12"/>
      <c r="R5365" s="12"/>
      <c r="S5365" s="11">
        <v>690</v>
      </c>
      <c r="T5365" s="10">
        <v>690</v>
      </c>
    </row>
    <row r="5366" spans="1:20" ht="15.75" thickBot="1" x14ac:dyDescent="0.3">
      <c r="A5366" s="4" t="s">
        <v>866</v>
      </c>
      <c r="B5366" s="4" t="s">
        <v>652</v>
      </c>
      <c r="C5366" s="4" t="s">
        <v>7379</v>
      </c>
      <c r="D5366" s="4" t="s">
        <v>867</v>
      </c>
      <c r="E5366" s="4" t="s">
        <v>868</v>
      </c>
      <c r="F5366" s="4" t="s">
        <v>312</v>
      </c>
      <c r="G5366" s="4" t="s">
        <v>313</v>
      </c>
      <c r="H5366" s="8"/>
      <c r="I5366" s="8"/>
      <c r="J5366" s="9">
        <v>345.15</v>
      </c>
      <c r="K5366" s="8"/>
      <c r="L5366" s="8"/>
      <c r="M5366" s="8"/>
      <c r="N5366" s="8"/>
      <c r="O5366" s="8"/>
      <c r="P5366" s="8"/>
      <c r="Q5366" s="8"/>
      <c r="R5366" s="8"/>
      <c r="S5366" s="8"/>
      <c r="T5366" s="10">
        <v>345.15</v>
      </c>
    </row>
    <row r="5367" spans="1:20" ht="15.75" thickBot="1" x14ac:dyDescent="0.3">
      <c r="A5367" s="4" t="s">
        <v>866</v>
      </c>
      <c r="B5367" s="4" t="s">
        <v>652</v>
      </c>
      <c r="C5367" s="4" t="s">
        <v>7379</v>
      </c>
      <c r="D5367" s="4" t="s">
        <v>867</v>
      </c>
      <c r="E5367" s="4" t="s">
        <v>868</v>
      </c>
      <c r="F5367" s="4" t="s">
        <v>71</v>
      </c>
      <c r="G5367" s="4" t="s">
        <v>72</v>
      </c>
      <c r="H5367" s="12"/>
      <c r="I5367" s="12"/>
      <c r="J5367" s="12"/>
      <c r="K5367" s="12"/>
      <c r="L5367" s="12"/>
      <c r="M5367" s="12"/>
      <c r="N5367" s="12"/>
      <c r="O5367" s="12"/>
      <c r="P5367" s="11">
        <v>29.94</v>
      </c>
      <c r="Q5367" s="12"/>
      <c r="R5367" s="12"/>
      <c r="S5367" s="12"/>
      <c r="T5367" s="10">
        <v>29.94</v>
      </c>
    </row>
    <row r="5368" spans="1:20" ht="15.75" thickBot="1" x14ac:dyDescent="0.3">
      <c r="A5368" s="4" t="s">
        <v>866</v>
      </c>
      <c r="B5368" s="4" t="s">
        <v>652</v>
      </c>
      <c r="C5368" s="4" t="s">
        <v>7379</v>
      </c>
      <c r="D5368" s="4" t="s">
        <v>867</v>
      </c>
      <c r="E5368" s="4" t="s">
        <v>868</v>
      </c>
      <c r="F5368" s="4" t="s">
        <v>998</v>
      </c>
      <c r="G5368" s="4" t="s">
        <v>999</v>
      </c>
      <c r="H5368" s="8"/>
      <c r="I5368" s="8"/>
      <c r="J5368" s="8"/>
      <c r="K5368" s="8"/>
      <c r="L5368" s="8"/>
      <c r="M5368" s="8"/>
      <c r="N5368" s="8"/>
      <c r="O5368" s="8"/>
      <c r="P5368" s="8"/>
      <c r="Q5368" s="8"/>
      <c r="R5368" s="8"/>
      <c r="S5368" s="9">
        <v>616</v>
      </c>
      <c r="T5368" s="10">
        <v>616</v>
      </c>
    </row>
    <row r="5369" spans="1:20" ht="15.75" thickBot="1" x14ac:dyDescent="0.3">
      <c r="A5369" s="4" t="s">
        <v>866</v>
      </c>
      <c r="B5369" s="4" t="s">
        <v>652</v>
      </c>
      <c r="C5369" s="4" t="s">
        <v>7379</v>
      </c>
      <c r="D5369" s="4" t="s">
        <v>867</v>
      </c>
      <c r="E5369" s="4" t="s">
        <v>868</v>
      </c>
      <c r="F5369" s="4" t="s">
        <v>30</v>
      </c>
      <c r="G5369" s="4" t="s">
        <v>31</v>
      </c>
      <c r="H5369" s="11">
        <v>378</v>
      </c>
      <c r="I5369" s="11">
        <v>1103.26</v>
      </c>
      <c r="J5369" s="11">
        <v>718.21</v>
      </c>
      <c r="K5369" s="11">
        <v>52</v>
      </c>
      <c r="L5369" s="11">
        <v>690.63</v>
      </c>
      <c r="M5369" s="11">
        <v>80</v>
      </c>
      <c r="N5369" s="11">
        <v>115</v>
      </c>
      <c r="O5369" s="11">
        <v>100</v>
      </c>
      <c r="P5369" s="12"/>
      <c r="Q5369" s="11">
        <v>368</v>
      </c>
      <c r="R5369" s="11">
        <v>352.71</v>
      </c>
      <c r="S5369" s="11">
        <v>460</v>
      </c>
      <c r="T5369" s="10">
        <v>4417.8100000000004</v>
      </c>
    </row>
    <row r="5370" spans="1:20" ht="15.75" thickBot="1" x14ac:dyDescent="0.3">
      <c r="A5370" s="4" t="s">
        <v>866</v>
      </c>
      <c r="B5370" s="4" t="s">
        <v>652</v>
      </c>
      <c r="C5370" s="4" t="s">
        <v>7379</v>
      </c>
      <c r="D5370" s="4" t="s">
        <v>1048</v>
      </c>
      <c r="E5370" s="4" t="s">
        <v>1049</v>
      </c>
      <c r="F5370" s="4" t="s">
        <v>998</v>
      </c>
      <c r="G5370" s="4" t="s">
        <v>999</v>
      </c>
      <c r="H5370" s="8"/>
      <c r="I5370" s="8"/>
      <c r="J5370" s="9">
        <v>918</v>
      </c>
      <c r="K5370" s="9">
        <v>-918</v>
      </c>
      <c r="L5370" s="8"/>
      <c r="M5370" s="9">
        <v>459</v>
      </c>
      <c r="N5370" s="13">
        <v>0</v>
      </c>
      <c r="O5370" s="13">
        <v>0</v>
      </c>
      <c r="P5370" s="13">
        <v>0</v>
      </c>
      <c r="Q5370" s="13">
        <v>0</v>
      </c>
      <c r="R5370" s="13">
        <v>0</v>
      </c>
      <c r="S5370" s="9">
        <v>1044</v>
      </c>
      <c r="T5370" s="10">
        <v>1503</v>
      </c>
    </row>
    <row r="5371" spans="1:20" ht="15.75" thickBot="1" x14ac:dyDescent="0.3">
      <c r="A5371" s="4" t="s">
        <v>866</v>
      </c>
      <c r="B5371" s="4" t="s">
        <v>652</v>
      </c>
      <c r="C5371" s="4" t="s">
        <v>7379</v>
      </c>
      <c r="D5371" s="4" t="s">
        <v>1050</v>
      </c>
      <c r="E5371" s="4" t="s">
        <v>1051</v>
      </c>
      <c r="F5371" s="4" t="s">
        <v>998</v>
      </c>
      <c r="G5371" s="4" t="s">
        <v>999</v>
      </c>
      <c r="H5371" s="11">
        <v>23887</v>
      </c>
      <c r="I5371" s="11">
        <v>26141.5</v>
      </c>
      <c r="J5371" s="11">
        <v>9301.98</v>
      </c>
      <c r="K5371" s="11">
        <v>917.5</v>
      </c>
      <c r="L5371" s="11">
        <v>7629.5</v>
      </c>
      <c r="M5371" s="11">
        <v>3783</v>
      </c>
      <c r="N5371" s="11">
        <v>42125.98</v>
      </c>
      <c r="O5371" s="11">
        <v>-2088.5</v>
      </c>
      <c r="P5371" s="11">
        <v>-362.5</v>
      </c>
      <c r="Q5371" s="11">
        <v>-38236.480000000003</v>
      </c>
      <c r="R5371" s="11">
        <v>8604</v>
      </c>
      <c r="S5371" s="11">
        <v>682</v>
      </c>
      <c r="T5371" s="10">
        <v>82384.98</v>
      </c>
    </row>
    <row r="5372" spans="1:20" ht="15.75" thickBot="1" x14ac:dyDescent="0.3">
      <c r="A5372" s="4" t="s">
        <v>866</v>
      </c>
      <c r="B5372" s="4" t="s">
        <v>652</v>
      </c>
      <c r="C5372" s="4" t="s">
        <v>7379</v>
      </c>
      <c r="D5372" s="4" t="s">
        <v>1038</v>
      </c>
      <c r="E5372" s="4" t="s">
        <v>1039</v>
      </c>
      <c r="F5372" s="4" t="s">
        <v>998</v>
      </c>
      <c r="G5372" s="4" t="s">
        <v>999</v>
      </c>
      <c r="H5372" s="13">
        <v>0</v>
      </c>
      <c r="I5372" s="9">
        <v>716.36</v>
      </c>
      <c r="J5372" s="9">
        <v>82</v>
      </c>
      <c r="K5372" s="9">
        <v>216</v>
      </c>
      <c r="L5372" s="9">
        <v>-130.5</v>
      </c>
      <c r="M5372" s="9">
        <v>5464.5</v>
      </c>
      <c r="N5372" s="9">
        <v>6294</v>
      </c>
      <c r="O5372" s="9">
        <v>-72.84</v>
      </c>
      <c r="P5372" s="9">
        <v>321</v>
      </c>
      <c r="Q5372" s="9">
        <v>-22</v>
      </c>
      <c r="R5372" s="9">
        <v>13804.5</v>
      </c>
      <c r="S5372" s="9">
        <v>1359.21</v>
      </c>
      <c r="T5372" s="10">
        <v>28032.23</v>
      </c>
    </row>
    <row r="5373" spans="1:20" ht="15.75" thickBot="1" x14ac:dyDescent="0.3">
      <c r="A5373" s="4" t="s">
        <v>866</v>
      </c>
      <c r="B5373" s="4" t="s">
        <v>652</v>
      </c>
      <c r="C5373" s="4" t="s">
        <v>7379</v>
      </c>
      <c r="D5373" s="4" t="s">
        <v>1038</v>
      </c>
      <c r="E5373" s="4" t="s">
        <v>1039</v>
      </c>
      <c r="F5373" s="4" t="s">
        <v>30</v>
      </c>
      <c r="G5373" s="4" t="s">
        <v>31</v>
      </c>
      <c r="H5373" s="12"/>
      <c r="I5373" s="12"/>
      <c r="J5373" s="12"/>
      <c r="K5373" s="12"/>
      <c r="L5373" s="12"/>
      <c r="M5373" s="12"/>
      <c r="N5373" s="11">
        <v>107.25</v>
      </c>
      <c r="O5373" s="11">
        <v>26.81</v>
      </c>
      <c r="P5373" s="12"/>
      <c r="Q5373" s="12"/>
      <c r="R5373" s="11">
        <v>80.44</v>
      </c>
      <c r="S5373" s="12"/>
      <c r="T5373" s="10">
        <v>214.5</v>
      </c>
    </row>
    <row r="5374" spans="1:20" ht="15.75" thickBot="1" x14ac:dyDescent="0.3">
      <c r="A5374" s="4" t="s">
        <v>866</v>
      </c>
      <c r="B5374" s="4" t="s">
        <v>652</v>
      </c>
      <c r="C5374" s="4" t="s">
        <v>7379</v>
      </c>
      <c r="D5374" s="4" t="s">
        <v>1052</v>
      </c>
      <c r="E5374" s="4" t="s">
        <v>1053</v>
      </c>
      <c r="F5374" s="4" t="s">
        <v>998</v>
      </c>
      <c r="G5374" s="4" t="s">
        <v>999</v>
      </c>
      <c r="H5374" s="9">
        <v>5922</v>
      </c>
      <c r="I5374" s="9">
        <v>51313</v>
      </c>
      <c r="J5374" s="9">
        <v>-1404.5</v>
      </c>
      <c r="K5374" s="9">
        <v>-5480</v>
      </c>
      <c r="L5374" s="9">
        <v>10687.5</v>
      </c>
      <c r="M5374" s="9">
        <v>7470</v>
      </c>
      <c r="N5374" s="9">
        <v>1620</v>
      </c>
      <c r="O5374" s="9">
        <v>25041</v>
      </c>
      <c r="P5374" s="9">
        <v>-1440</v>
      </c>
      <c r="Q5374" s="9">
        <v>25842.94</v>
      </c>
      <c r="R5374" s="9">
        <v>4419.5</v>
      </c>
      <c r="S5374" s="9">
        <v>3053</v>
      </c>
      <c r="T5374" s="10">
        <v>127044.44</v>
      </c>
    </row>
    <row r="5375" spans="1:20" ht="15.75" thickBot="1" x14ac:dyDescent="0.3">
      <c r="A5375" s="4" t="s">
        <v>866</v>
      </c>
      <c r="B5375" s="4" t="s">
        <v>1054</v>
      </c>
      <c r="C5375" s="4" t="s">
        <v>1055</v>
      </c>
      <c r="D5375" s="4" t="s">
        <v>867</v>
      </c>
      <c r="E5375" s="4" t="s">
        <v>868</v>
      </c>
      <c r="F5375" s="4" t="s">
        <v>998</v>
      </c>
      <c r="G5375" s="4" t="s">
        <v>999</v>
      </c>
      <c r="H5375" s="11">
        <v>375</v>
      </c>
      <c r="I5375" s="12"/>
      <c r="J5375" s="11">
        <v>4200</v>
      </c>
      <c r="K5375" s="11">
        <v>-122.05</v>
      </c>
      <c r="L5375" s="15">
        <v>0</v>
      </c>
      <c r="M5375" s="15">
        <v>0</v>
      </c>
      <c r="N5375" s="15">
        <v>0</v>
      </c>
      <c r="O5375" s="15">
        <v>0</v>
      </c>
      <c r="P5375" s="15">
        <v>0</v>
      </c>
      <c r="Q5375" s="12"/>
      <c r="R5375" s="12"/>
      <c r="S5375" s="12"/>
      <c r="T5375" s="10">
        <v>4452.95</v>
      </c>
    </row>
    <row r="5376" spans="1:20" ht="15.75" thickBot="1" x14ac:dyDescent="0.3">
      <c r="A5376" s="4" t="s">
        <v>866</v>
      </c>
      <c r="B5376" s="4" t="s">
        <v>1054</v>
      </c>
      <c r="C5376" s="4" t="s">
        <v>1055</v>
      </c>
      <c r="D5376" s="4" t="s">
        <v>867</v>
      </c>
      <c r="E5376" s="4" t="s">
        <v>868</v>
      </c>
      <c r="F5376" s="4" t="s">
        <v>146</v>
      </c>
      <c r="G5376" s="4" t="s">
        <v>147</v>
      </c>
      <c r="H5376" s="8"/>
      <c r="I5376" s="8"/>
      <c r="J5376" s="8"/>
      <c r="K5376" s="8"/>
      <c r="L5376" s="8"/>
      <c r="M5376" s="8"/>
      <c r="N5376" s="8"/>
      <c r="O5376" s="8"/>
      <c r="P5376" s="8"/>
      <c r="Q5376" s="8"/>
      <c r="R5376" s="8"/>
      <c r="S5376" s="9">
        <v>546.77</v>
      </c>
      <c r="T5376" s="10">
        <v>546.77</v>
      </c>
    </row>
    <row r="5377" spans="1:20" ht="15.75" thickBot="1" x14ac:dyDescent="0.3">
      <c r="A5377" s="4" t="s">
        <v>866</v>
      </c>
      <c r="B5377" s="4" t="s">
        <v>1054</v>
      </c>
      <c r="C5377" s="4" t="s">
        <v>1055</v>
      </c>
      <c r="D5377" s="4" t="s">
        <v>1048</v>
      </c>
      <c r="E5377" s="4" t="s">
        <v>1049</v>
      </c>
      <c r="F5377" s="4" t="s">
        <v>998</v>
      </c>
      <c r="G5377" s="4" t="s">
        <v>999</v>
      </c>
      <c r="H5377" s="12"/>
      <c r="I5377" s="12"/>
      <c r="J5377" s="12"/>
      <c r="K5377" s="11">
        <v>459</v>
      </c>
      <c r="L5377" s="12"/>
      <c r="M5377" s="12"/>
      <c r="N5377" s="12"/>
      <c r="O5377" s="12"/>
      <c r="P5377" s="12"/>
      <c r="Q5377" s="12"/>
      <c r="R5377" s="12"/>
      <c r="S5377" s="12"/>
      <c r="T5377" s="10">
        <v>459</v>
      </c>
    </row>
    <row r="5378" spans="1:20" ht="15.75" thickBot="1" x14ac:dyDescent="0.3">
      <c r="A5378" s="4" t="s">
        <v>866</v>
      </c>
      <c r="B5378" s="4" t="s">
        <v>1054</v>
      </c>
      <c r="C5378" s="4" t="s">
        <v>1055</v>
      </c>
      <c r="D5378" s="4" t="s">
        <v>1056</v>
      </c>
      <c r="E5378" s="4" t="s">
        <v>1057</v>
      </c>
      <c r="F5378" s="4" t="s">
        <v>998</v>
      </c>
      <c r="G5378" s="4" t="s">
        <v>999</v>
      </c>
      <c r="H5378" s="9">
        <v>258.77999999999997</v>
      </c>
      <c r="I5378" s="9">
        <v>-0.78</v>
      </c>
      <c r="J5378" s="9">
        <v>421</v>
      </c>
      <c r="K5378" s="13">
        <v>0</v>
      </c>
      <c r="L5378" s="8"/>
      <c r="M5378" s="8"/>
      <c r="N5378" s="8"/>
      <c r="O5378" s="8"/>
      <c r="P5378" s="8"/>
      <c r="Q5378" s="8"/>
      <c r="R5378" s="8"/>
      <c r="S5378" s="8"/>
      <c r="T5378" s="10">
        <v>679</v>
      </c>
    </row>
    <row r="5379" spans="1:20" ht="15.75" thickBot="1" x14ac:dyDescent="0.3">
      <c r="A5379" s="4" t="s">
        <v>866</v>
      </c>
      <c r="B5379" s="4" t="s">
        <v>1054</v>
      </c>
      <c r="C5379" s="4" t="s">
        <v>1055</v>
      </c>
      <c r="D5379" s="4" t="s">
        <v>1058</v>
      </c>
      <c r="E5379" s="4" t="s">
        <v>1059</v>
      </c>
      <c r="F5379" s="4" t="s">
        <v>998</v>
      </c>
      <c r="G5379" s="4" t="s">
        <v>999</v>
      </c>
      <c r="H5379" s="11">
        <v>5000</v>
      </c>
      <c r="I5379" s="11">
        <v>5000</v>
      </c>
      <c r="J5379" s="11">
        <v>5000</v>
      </c>
      <c r="K5379" s="11">
        <v>5000</v>
      </c>
      <c r="L5379" s="11">
        <v>5000</v>
      </c>
      <c r="M5379" s="11">
        <v>5000</v>
      </c>
      <c r="N5379" s="11">
        <v>5000</v>
      </c>
      <c r="O5379" s="11">
        <v>15000</v>
      </c>
      <c r="P5379" s="11">
        <v>9106.5</v>
      </c>
      <c r="Q5379" s="11">
        <v>-2849.5</v>
      </c>
      <c r="R5379" s="11">
        <v>13040</v>
      </c>
      <c r="S5379" s="11">
        <v>5141.5</v>
      </c>
      <c r="T5379" s="10">
        <v>74438.5</v>
      </c>
    </row>
    <row r="5380" spans="1:20" ht="15.75" thickBot="1" x14ac:dyDescent="0.3">
      <c r="A5380" s="4" t="s">
        <v>866</v>
      </c>
      <c r="B5380" s="4" t="s">
        <v>1054</v>
      </c>
      <c r="C5380" s="4" t="s">
        <v>1055</v>
      </c>
      <c r="D5380" s="4" t="s">
        <v>1060</v>
      </c>
      <c r="E5380" s="4" t="s">
        <v>1061</v>
      </c>
      <c r="F5380" s="4" t="s">
        <v>998</v>
      </c>
      <c r="G5380" s="4" t="s">
        <v>999</v>
      </c>
      <c r="H5380" s="9">
        <v>10858.5</v>
      </c>
      <c r="I5380" s="9">
        <v>-1521</v>
      </c>
      <c r="J5380" s="9">
        <v>6522.5</v>
      </c>
      <c r="K5380" s="9">
        <v>-5538</v>
      </c>
      <c r="L5380" s="9">
        <v>11044</v>
      </c>
      <c r="M5380" s="9">
        <v>1020</v>
      </c>
      <c r="N5380" s="9">
        <v>4903</v>
      </c>
      <c r="O5380" s="9">
        <v>2580</v>
      </c>
      <c r="P5380" s="9">
        <v>-4355</v>
      </c>
      <c r="Q5380" s="9">
        <v>15959</v>
      </c>
      <c r="R5380" s="9">
        <v>-9336</v>
      </c>
      <c r="S5380" s="9">
        <v>6535.8</v>
      </c>
      <c r="T5380" s="10">
        <v>38672.800000000003</v>
      </c>
    </row>
    <row r="5381" spans="1:20" ht="15.75" thickBot="1" x14ac:dyDescent="0.3">
      <c r="A5381" s="4" t="s">
        <v>866</v>
      </c>
      <c r="B5381" s="4" t="s">
        <v>1054</v>
      </c>
      <c r="C5381" s="4" t="s">
        <v>1055</v>
      </c>
      <c r="D5381" s="4" t="s">
        <v>1062</v>
      </c>
      <c r="E5381" s="4" t="s">
        <v>1063</v>
      </c>
      <c r="F5381" s="4" t="s">
        <v>998</v>
      </c>
      <c r="G5381" s="4" t="s">
        <v>999</v>
      </c>
      <c r="H5381" s="11">
        <v>10320</v>
      </c>
      <c r="I5381" s="11">
        <v>-10578</v>
      </c>
      <c r="J5381" s="12"/>
      <c r="K5381" s="12"/>
      <c r="L5381" s="12"/>
      <c r="M5381" s="12"/>
      <c r="N5381" s="12"/>
      <c r="O5381" s="12"/>
      <c r="P5381" s="11">
        <v>709.5</v>
      </c>
      <c r="Q5381" s="11">
        <v>129</v>
      </c>
      <c r="R5381" s="11">
        <v>-129</v>
      </c>
      <c r="S5381" s="11">
        <v>3375</v>
      </c>
      <c r="T5381" s="10">
        <v>3826.5</v>
      </c>
    </row>
    <row r="5382" spans="1:20" ht="15.75" thickBot="1" x14ac:dyDescent="0.3">
      <c r="A5382" s="4" t="s">
        <v>866</v>
      </c>
      <c r="B5382" s="4" t="s">
        <v>1064</v>
      </c>
      <c r="C5382" s="4" t="s">
        <v>1065</v>
      </c>
      <c r="D5382" s="4" t="s">
        <v>1066</v>
      </c>
      <c r="E5382" s="4" t="s">
        <v>1067</v>
      </c>
      <c r="F5382" s="4" t="s">
        <v>998</v>
      </c>
      <c r="G5382" s="4" t="s">
        <v>999</v>
      </c>
      <c r="H5382" s="9">
        <v>-101.5</v>
      </c>
      <c r="I5382" s="9">
        <v>980</v>
      </c>
      <c r="J5382" s="9">
        <v>10363.5</v>
      </c>
      <c r="K5382" s="9">
        <v>22023.4</v>
      </c>
      <c r="L5382" s="9">
        <v>132858.6</v>
      </c>
      <c r="M5382" s="9">
        <v>17720.62</v>
      </c>
      <c r="N5382" s="9">
        <v>32250.06</v>
      </c>
      <c r="O5382" s="9">
        <v>2343.8200000000002</v>
      </c>
      <c r="P5382" s="9">
        <v>58401.65</v>
      </c>
      <c r="Q5382" s="9">
        <v>32326</v>
      </c>
      <c r="R5382" s="9">
        <v>65241.25</v>
      </c>
      <c r="S5382" s="9">
        <v>65629</v>
      </c>
      <c r="T5382" s="10">
        <v>440036.4</v>
      </c>
    </row>
    <row r="5383" spans="1:20" ht="15.75" thickBot="1" x14ac:dyDescent="0.3">
      <c r="A5383" s="4" t="s">
        <v>866</v>
      </c>
      <c r="B5383" s="4" t="s">
        <v>1064</v>
      </c>
      <c r="C5383" s="4" t="s">
        <v>1065</v>
      </c>
      <c r="D5383" s="4" t="s">
        <v>1068</v>
      </c>
      <c r="E5383" s="4" t="s">
        <v>1069</v>
      </c>
      <c r="F5383" s="4" t="s">
        <v>998</v>
      </c>
      <c r="G5383" s="4" t="s">
        <v>999</v>
      </c>
      <c r="H5383" s="11">
        <v>24549.439999999999</v>
      </c>
      <c r="I5383" s="11">
        <v>18400</v>
      </c>
      <c r="J5383" s="11">
        <v>3936.99</v>
      </c>
      <c r="K5383" s="11">
        <v>603.1</v>
      </c>
      <c r="L5383" s="11">
        <v>4735.17</v>
      </c>
      <c r="M5383" s="11">
        <v>2900</v>
      </c>
      <c r="N5383" s="11">
        <v>-300</v>
      </c>
      <c r="O5383" s="11">
        <v>2966.88</v>
      </c>
      <c r="P5383" s="11">
        <v>1943.4</v>
      </c>
      <c r="Q5383" s="11">
        <v>41.92</v>
      </c>
      <c r="R5383" s="11">
        <v>196.31</v>
      </c>
      <c r="S5383" s="11">
        <v>2498.5100000000002</v>
      </c>
      <c r="T5383" s="10">
        <v>62471.72</v>
      </c>
    </row>
    <row r="5384" spans="1:20" ht="15.75" thickBot="1" x14ac:dyDescent="0.3">
      <c r="A5384" s="4" t="s">
        <v>866</v>
      </c>
      <c r="B5384" s="4" t="s">
        <v>1064</v>
      </c>
      <c r="C5384" s="4" t="s">
        <v>1065</v>
      </c>
      <c r="D5384" s="4" t="s">
        <v>1068</v>
      </c>
      <c r="E5384" s="4" t="s">
        <v>1069</v>
      </c>
      <c r="F5384" s="4" t="s">
        <v>30</v>
      </c>
      <c r="G5384" s="4" t="s">
        <v>31</v>
      </c>
      <c r="H5384" s="8"/>
      <c r="I5384" s="8"/>
      <c r="J5384" s="8"/>
      <c r="K5384" s="8"/>
      <c r="L5384" s="8"/>
      <c r="M5384" s="8"/>
      <c r="N5384" s="8"/>
      <c r="O5384" s="8"/>
      <c r="P5384" s="8"/>
      <c r="Q5384" s="9">
        <v>1115.0999999999999</v>
      </c>
      <c r="R5384" s="8"/>
      <c r="S5384" s="8"/>
      <c r="T5384" s="10">
        <v>1115.0999999999999</v>
      </c>
    </row>
    <row r="5385" spans="1:20" ht="15.75" thickBot="1" x14ac:dyDescent="0.3">
      <c r="A5385" s="4" t="s">
        <v>866</v>
      </c>
      <c r="B5385" s="4" t="s">
        <v>1064</v>
      </c>
      <c r="C5385" s="4" t="s">
        <v>1065</v>
      </c>
      <c r="D5385" s="4" t="s">
        <v>1048</v>
      </c>
      <c r="E5385" s="4" t="s">
        <v>1049</v>
      </c>
      <c r="F5385" s="4" t="s">
        <v>412</v>
      </c>
      <c r="G5385" s="4" t="s">
        <v>413</v>
      </c>
      <c r="H5385" s="12"/>
      <c r="I5385" s="11">
        <v>166.5</v>
      </c>
      <c r="J5385" s="11">
        <v>-166.5</v>
      </c>
      <c r="K5385" s="12"/>
      <c r="L5385" s="12"/>
      <c r="M5385" s="12"/>
      <c r="N5385" s="12"/>
      <c r="O5385" s="12"/>
      <c r="P5385" s="12"/>
      <c r="Q5385" s="12"/>
      <c r="R5385" s="12"/>
      <c r="S5385" s="12"/>
      <c r="T5385" s="14">
        <v>0</v>
      </c>
    </row>
    <row r="5386" spans="1:20" ht="15.75" thickBot="1" x14ac:dyDescent="0.3">
      <c r="A5386" s="4" t="s">
        <v>866</v>
      </c>
      <c r="B5386" s="4" t="s">
        <v>1064</v>
      </c>
      <c r="C5386" s="4" t="s">
        <v>1065</v>
      </c>
      <c r="D5386" s="4" t="s">
        <v>1048</v>
      </c>
      <c r="E5386" s="4" t="s">
        <v>1049</v>
      </c>
      <c r="F5386" s="4" t="s">
        <v>998</v>
      </c>
      <c r="G5386" s="4" t="s">
        <v>999</v>
      </c>
      <c r="H5386" s="9">
        <v>6340</v>
      </c>
      <c r="I5386" s="9">
        <v>111</v>
      </c>
      <c r="J5386" s="9">
        <v>666.5</v>
      </c>
      <c r="K5386" s="9">
        <v>670</v>
      </c>
      <c r="L5386" s="9">
        <v>975</v>
      </c>
      <c r="M5386" s="9">
        <v>1046.3800000000001</v>
      </c>
      <c r="N5386" s="9">
        <v>1244</v>
      </c>
      <c r="O5386" s="9">
        <v>1695.9</v>
      </c>
      <c r="P5386" s="9">
        <v>7114.5</v>
      </c>
      <c r="Q5386" s="9">
        <v>-7114.5</v>
      </c>
      <c r="R5386" s="9">
        <v>1598</v>
      </c>
      <c r="S5386" s="9">
        <v>35928.9</v>
      </c>
      <c r="T5386" s="10">
        <v>50275.68</v>
      </c>
    </row>
    <row r="5387" spans="1:20" ht="15.75" thickBot="1" x14ac:dyDescent="0.3">
      <c r="A5387" s="4" t="s">
        <v>866</v>
      </c>
      <c r="B5387" s="4" t="s">
        <v>1070</v>
      </c>
      <c r="C5387" s="4" t="s">
        <v>1071</v>
      </c>
      <c r="D5387" s="4" t="s">
        <v>867</v>
      </c>
      <c r="E5387" s="4" t="s">
        <v>868</v>
      </c>
      <c r="F5387" s="4" t="s">
        <v>998</v>
      </c>
      <c r="G5387" s="4" t="s">
        <v>999</v>
      </c>
      <c r="H5387" s="11">
        <v>10671.92</v>
      </c>
      <c r="I5387" s="11">
        <v>-2214.52</v>
      </c>
      <c r="J5387" s="11">
        <v>3569.73</v>
      </c>
      <c r="K5387" s="11">
        <v>5800.08</v>
      </c>
      <c r="L5387" s="11">
        <v>11609.28</v>
      </c>
      <c r="M5387" s="11">
        <v>3236.44</v>
      </c>
      <c r="N5387" s="11">
        <v>4356.09</v>
      </c>
      <c r="O5387" s="11">
        <v>6782.41</v>
      </c>
      <c r="P5387" s="11">
        <v>8579.44</v>
      </c>
      <c r="Q5387" s="11">
        <v>121.94</v>
      </c>
      <c r="R5387" s="11">
        <v>-1901.75</v>
      </c>
      <c r="S5387" s="11">
        <v>4897.93</v>
      </c>
      <c r="T5387" s="10">
        <v>55508.99</v>
      </c>
    </row>
    <row r="5388" spans="1:20" ht="15.75" thickBot="1" x14ac:dyDescent="0.3">
      <c r="A5388" s="4" t="s">
        <v>866</v>
      </c>
      <c r="B5388" s="4" t="s">
        <v>1070</v>
      </c>
      <c r="C5388" s="4" t="s">
        <v>1071</v>
      </c>
      <c r="D5388" s="4" t="s">
        <v>1072</v>
      </c>
      <c r="E5388" s="4" t="s">
        <v>1073</v>
      </c>
      <c r="F5388" s="4" t="s">
        <v>998</v>
      </c>
      <c r="G5388" s="4" t="s">
        <v>999</v>
      </c>
      <c r="H5388" s="13">
        <v>0</v>
      </c>
      <c r="I5388" s="13">
        <v>0</v>
      </c>
      <c r="J5388" s="13">
        <v>0</v>
      </c>
      <c r="K5388" s="13">
        <v>0</v>
      </c>
      <c r="L5388" s="8"/>
      <c r="M5388" s="8"/>
      <c r="N5388" s="8"/>
      <c r="O5388" s="8"/>
      <c r="P5388" s="8"/>
      <c r="Q5388" s="8"/>
      <c r="R5388" s="8"/>
      <c r="S5388" s="9">
        <v>4140</v>
      </c>
      <c r="T5388" s="10">
        <v>4140</v>
      </c>
    </row>
    <row r="5389" spans="1:20" ht="15.75" thickBot="1" x14ac:dyDescent="0.3">
      <c r="A5389" s="4" t="s">
        <v>866</v>
      </c>
      <c r="B5389" s="4" t="s">
        <v>1070</v>
      </c>
      <c r="C5389" s="4" t="s">
        <v>1071</v>
      </c>
      <c r="D5389" s="4" t="s">
        <v>1074</v>
      </c>
      <c r="E5389" s="4" t="s">
        <v>1075</v>
      </c>
      <c r="F5389" s="4" t="s">
        <v>998</v>
      </c>
      <c r="G5389" s="4" t="s">
        <v>999</v>
      </c>
      <c r="H5389" s="11">
        <v>6996.47</v>
      </c>
      <c r="I5389" s="11">
        <v>15842.03</v>
      </c>
      <c r="J5389" s="11">
        <v>6610.5</v>
      </c>
      <c r="K5389" s="11">
        <v>9565</v>
      </c>
      <c r="L5389" s="11">
        <v>10586.75</v>
      </c>
      <c r="M5389" s="11">
        <v>2116.25</v>
      </c>
      <c r="N5389" s="11">
        <v>7607</v>
      </c>
      <c r="O5389" s="11">
        <v>5992.5</v>
      </c>
      <c r="P5389" s="11">
        <v>13790.25</v>
      </c>
      <c r="Q5389" s="11">
        <v>13117</v>
      </c>
      <c r="R5389" s="11">
        <v>10263.25</v>
      </c>
      <c r="S5389" s="11">
        <v>12994.75</v>
      </c>
      <c r="T5389" s="10">
        <v>115481.75</v>
      </c>
    </row>
    <row r="5390" spans="1:20" ht="15.75" thickBot="1" x14ac:dyDescent="0.3">
      <c r="A5390" s="4" t="s">
        <v>866</v>
      </c>
      <c r="B5390" s="4" t="s">
        <v>1070</v>
      </c>
      <c r="C5390" s="4" t="s">
        <v>1071</v>
      </c>
      <c r="D5390" s="4" t="s">
        <v>1076</v>
      </c>
      <c r="E5390" s="4" t="s">
        <v>1077</v>
      </c>
      <c r="F5390" s="4" t="s">
        <v>998</v>
      </c>
      <c r="G5390" s="4" t="s">
        <v>999</v>
      </c>
      <c r="H5390" s="8"/>
      <c r="I5390" s="9">
        <v>3110.16</v>
      </c>
      <c r="J5390" s="9">
        <v>549</v>
      </c>
      <c r="K5390" s="13">
        <v>0</v>
      </c>
      <c r="L5390" s="13">
        <v>0</v>
      </c>
      <c r="M5390" s="9">
        <v>2092.5</v>
      </c>
      <c r="N5390" s="9">
        <v>549</v>
      </c>
      <c r="O5390" s="9">
        <v>1647</v>
      </c>
      <c r="P5390" s="9">
        <v>3599</v>
      </c>
      <c r="Q5390" s="9">
        <v>-3599</v>
      </c>
      <c r="R5390" s="9">
        <v>4102</v>
      </c>
      <c r="S5390" s="9">
        <v>26403.59</v>
      </c>
      <c r="T5390" s="10">
        <v>38453.25</v>
      </c>
    </row>
    <row r="5391" spans="1:20" ht="15.75" thickBot="1" x14ac:dyDescent="0.3">
      <c r="A5391" s="4" t="s">
        <v>866</v>
      </c>
      <c r="B5391" s="4" t="s">
        <v>1070</v>
      </c>
      <c r="C5391" s="4" t="s">
        <v>1071</v>
      </c>
      <c r="D5391" s="4" t="s">
        <v>1056</v>
      </c>
      <c r="E5391" s="4" t="s">
        <v>1057</v>
      </c>
      <c r="F5391" s="4" t="s">
        <v>998</v>
      </c>
      <c r="G5391" s="4" t="s">
        <v>999</v>
      </c>
      <c r="H5391" s="11">
        <v>679</v>
      </c>
      <c r="I5391" s="15">
        <v>0</v>
      </c>
      <c r="J5391" s="11">
        <v>-679</v>
      </c>
      <c r="K5391" s="12"/>
      <c r="L5391" s="12"/>
      <c r="M5391" s="12"/>
      <c r="N5391" s="12"/>
      <c r="O5391" s="12"/>
      <c r="P5391" s="12"/>
      <c r="Q5391" s="12"/>
      <c r="R5391" s="12"/>
      <c r="S5391" s="12"/>
      <c r="T5391" s="14">
        <v>0</v>
      </c>
    </row>
    <row r="5392" spans="1:20" ht="15.75" thickBot="1" x14ac:dyDescent="0.3">
      <c r="A5392" s="4" t="s">
        <v>866</v>
      </c>
      <c r="B5392" s="4" t="s">
        <v>1070</v>
      </c>
      <c r="C5392" s="4" t="s">
        <v>1071</v>
      </c>
      <c r="D5392" s="4" t="s">
        <v>1038</v>
      </c>
      <c r="E5392" s="4" t="s">
        <v>1039</v>
      </c>
      <c r="F5392" s="4" t="s">
        <v>998</v>
      </c>
      <c r="G5392" s="4" t="s">
        <v>999</v>
      </c>
      <c r="H5392" s="9">
        <v>412</v>
      </c>
      <c r="I5392" s="9">
        <v>222</v>
      </c>
      <c r="J5392" s="9">
        <v>120</v>
      </c>
      <c r="K5392" s="9">
        <v>90</v>
      </c>
      <c r="L5392" s="9">
        <v>468</v>
      </c>
      <c r="M5392" s="9">
        <v>-207</v>
      </c>
      <c r="N5392" s="9">
        <v>-189</v>
      </c>
      <c r="O5392" s="13">
        <v>0</v>
      </c>
      <c r="P5392" s="13">
        <v>0</v>
      </c>
      <c r="Q5392" s="9">
        <v>540</v>
      </c>
      <c r="R5392" s="9">
        <v>2092.5</v>
      </c>
      <c r="S5392" s="9">
        <v>3065</v>
      </c>
      <c r="T5392" s="10">
        <v>6613.5</v>
      </c>
    </row>
    <row r="5393" spans="1:20" ht="15.75" thickBot="1" x14ac:dyDescent="0.3">
      <c r="A5393" s="4" t="s">
        <v>866</v>
      </c>
      <c r="B5393" s="4" t="s">
        <v>1070</v>
      </c>
      <c r="C5393" s="4" t="s">
        <v>1071</v>
      </c>
      <c r="D5393" s="4" t="s">
        <v>1040</v>
      </c>
      <c r="E5393" s="4" t="s">
        <v>1041</v>
      </c>
      <c r="F5393" s="4" t="s">
        <v>998</v>
      </c>
      <c r="G5393" s="4" t="s">
        <v>999</v>
      </c>
      <c r="H5393" s="11">
        <v>-679</v>
      </c>
      <c r="I5393" s="12"/>
      <c r="J5393" s="12"/>
      <c r="K5393" s="12"/>
      <c r="L5393" s="12"/>
      <c r="M5393" s="12"/>
      <c r="N5393" s="12"/>
      <c r="O5393" s="12"/>
      <c r="P5393" s="12"/>
      <c r="Q5393" s="12"/>
      <c r="R5393" s="12"/>
      <c r="S5393" s="12"/>
      <c r="T5393" s="10">
        <v>-679</v>
      </c>
    </row>
    <row r="5394" spans="1:20" ht="15.75" thickBot="1" x14ac:dyDescent="0.3">
      <c r="A5394" s="4" t="s">
        <v>866</v>
      </c>
      <c r="B5394" s="4" t="s">
        <v>1070</v>
      </c>
      <c r="C5394" s="4" t="s">
        <v>1071</v>
      </c>
      <c r="D5394" s="4" t="s">
        <v>1078</v>
      </c>
      <c r="E5394" s="4" t="s">
        <v>1079</v>
      </c>
      <c r="F5394" s="4" t="s">
        <v>998</v>
      </c>
      <c r="G5394" s="4" t="s">
        <v>999</v>
      </c>
      <c r="H5394" s="8"/>
      <c r="I5394" s="8"/>
      <c r="J5394" s="9">
        <v>935</v>
      </c>
      <c r="K5394" s="9">
        <v>660</v>
      </c>
      <c r="L5394" s="9">
        <v>2173</v>
      </c>
      <c r="M5394" s="9">
        <v>7388.3</v>
      </c>
      <c r="N5394" s="9">
        <v>255</v>
      </c>
      <c r="O5394" s="9">
        <v>4984</v>
      </c>
      <c r="P5394" s="9">
        <v>-1872.5</v>
      </c>
      <c r="Q5394" s="13">
        <v>0</v>
      </c>
      <c r="R5394" s="13">
        <v>0</v>
      </c>
      <c r="S5394" s="8"/>
      <c r="T5394" s="10">
        <v>14522.8</v>
      </c>
    </row>
    <row r="5395" spans="1:20" ht="15.75" thickBot="1" x14ac:dyDescent="0.3">
      <c r="A5395" s="4" t="s">
        <v>866</v>
      </c>
      <c r="B5395" s="4" t="s">
        <v>1070</v>
      </c>
      <c r="C5395" s="4" t="s">
        <v>1071</v>
      </c>
      <c r="D5395" s="4" t="s">
        <v>1080</v>
      </c>
      <c r="E5395" s="4" t="s">
        <v>1081</v>
      </c>
      <c r="F5395" s="4" t="s">
        <v>998</v>
      </c>
      <c r="G5395" s="4" t="s">
        <v>999</v>
      </c>
      <c r="H5395" s="11">
        <v>1409.5</v>
      </c>
      <c r="I5395" s="11">
        <v>-332.5</v>
      </c>
      <c r="J5395" s="11">
        <v>1189</v>
      </c>
      <c r="K5395" s="11">
        <v>1131</v>
      </c>
      <c r="L5395" s="11">
        <v>-2047</v>
      </c>
      <c r="M5395" s="11">
        <v>2656.5</v>
      </c>
      <c r="N5395" s="11">
        <v>182</v>
      </c>
      <c r="O5395" s="11">
        <v>-3111.5</v>
      </c>
      <c r="P5395" s="12"/>
      <c r="Q5395" s="12"/>
      <c r="R5395" s="12"/>
      <c r="S5395" s="12"/>
      <c r="T5395" s="10">
        <v>1077</v>
      </c>
    </row>
    <row r="5396" spans="1:20" ht="15.75" thickBot="1" x14ac:dyDescent="0.3">
      <c r="A5396" s="4" t="s">
        <v>866</v>
      </c>
      <c r="B5396" s="4" t="s">
        <v>1070</v>
      </c>
      <c r="C5396" s="4" t="s">
        <v>1071</v>
      </c>
      <c r="D5396" s="4" t="s">
        <v>1082</v>
      </c>
      <c r="E5396" s="4" t="s">
        <v>1083</v>
      </c>
      <c r="F5396" s="4" t="s">
        <v>998</v>
      </c>
      <c r="G5396" s="4" t="s">
        <v>999</v>
      </c>
      <c r="H5396" s="9">
        <v>2901</v>
      </c>
      <c r="I5396" s="9">
        <v>216</v>
      </c>
      <c r="J5396" s="9">
        <v>-7384</v>
      </c>
      <c r="K5396" s="9">
        <v>12854</v>
      </c>
      <c r="L5396" s="9">
        <v>8700</v>
      </c>
      <c r="M5396" s="9">
        <v>1600</v>
      </c>
      <c r="N5396" s="9">
        <v>7350</v>
      </c>
      <c r="O5396" s="13">
        <v>0</v>
      </c>
      <c r="P5396" s="9">
        <v>71191.42</v>
      </c>
      <c r="Q5396" s="9">
        <v>-9602.4500000000007</v>
      </c>
      <c r="R5396" s="13">
        <v>0</v>
      </c>
      <c r="S5396" s="9">
        <v>57891.14</v>
      </c>
      <c r="T5396" s="10">
        <v>145717.10999999999</v>
      </c>
    </row>
    <row r="5397" spans="1:20" ht="15.75" thickBot="1" x14ac:dyDescent="0.3">
      <c r="A5397" s="4" t="s">
        <v>866</v>
      </c>
      <c r="B5397" s="4" t="s">
        <v>1070</v>
      </c>
      <c r="C5397" s="4" t="s">
        <v>1071</v>
      </c>
      <c r="D5397" s="4" t="s">
        <v>1084</v>
      </c>
      <c r="E5397" s="4" t="s">
        <v>1085</v>
      </c>
      <c r="F5397" s="4" t="s">
        <v>998</v>
      </c>
      <c r="G5397" s="4" t="s">
        <v>999</v>
      </c>
      <c r="H5397" s="15">
        <v>0</v>
      </c>
      <c r="I5397" s="11">
        <v>-250</v>
      </c>
      <c r="J5397" s="15">
        <v>0</v>
      </c>
      <c r="K5397" s="15">
        <v>0</v>
      </c>
      <c r="L5397" s="12"/>
      <c r="M5397" s="12"/>
      <c r="N5397" s="12"/>
      <c r="O5397" s="12"/>
      <c r="P5397" s="12"/>
      <c r="Q5397" s="12"/>
      <c r="R5397" s="12"/>
      <c r="S5397" s="11">
        <v>544</v>
      </c>
      <c r="T5397" s="10">
        <v>294</v>
      </c>
    </row>
    <row r="5398" spans="1:20" ht="15.75" thickBot="1" x14ac:dyDescent="0.3">
      <c r="A5398" s="4" t="s">
        <v>866</v>
      </c>
      <c r="B5398" s="4" t="s">
        <v>1086</v>
      </c>
      <c r="C5398" s="4" t="s">
        <v>7380</v>
      </c>
      <c r="D5398" s="4" t="s">
        <v>1087</v>
      </c>
      <c r="E5398" s="4" t="s">
        <v>1088</v>
      </c>
      <c r="F5398" s="4" t="s">
        <v>998</v>
      </c>
      <c r="G5398" s="4" t="s">
        <v>999</v>
      </c>
      <c r="H5398" s="8"/>
      <c r="I5398" s="9">
        <v>3288</v>
      </c>
      <c r="J5398" s="9">
        <v>1962.5</v>
      </c>
      <c r="K5398" s="9">
        <v>685</v>
      </c>
      <c r="L5398" s="13">
        <v>0</v>
      </c>
      <c r="M5398" s="13">
        <v>0</v>
      </c>
      <c r="N5398" s="13">
        <v>0</v>
      </c>
      <c r="O5398" s="13">
        <v>0</v>
      </c>
      <c r="P5398" s="13">
        <v>0</v>
      </c>
      <c r="Q5398" s="9">
        <v>1619</v>
      </c>
      <c r="R5398" s="9">
        <v>-1071</v>
      </c>
      <c r="S5398" s="9">
        <v>500.5</v>
      </c>
      <c r="T5398" s="10">
        <v>6984</v>
      </c>
    </row>
    <row r="5399" spans="1:20" ht="15.75" thickBot="1" x14ac:dyDescent="0.3">
      <c r="A5399" s="4" t="s">
        <v>866</v>
      </c>
      <c r="B5399" s="4" t="s">
        <v>1089</v>
      </c>
      <c r="C5399" s="4" t="s">
        <v>1090</v>
      </c>
      <c r="D5399" s="4" t="s">
        <v>867</v>
      </c>
      <c r="E5399" s="4" t="s">
        <v>868</v>
      </c>
      <c r="F5399" s="4" t="s">
        <v>998</v>
      </c>
      <c r="G5399" s="4" t="s">
        <v>999</v>
      </c>
      <c r="H5399" s="12"/>
      <c r="I5399" s="12"/>
      <c r="J5399" s="11">
        <v>1160</v>
      </c>
      <c r="K5399" s="11">
        <v>33799.42</v>
      </c>
      <c r="L5399" s="15">
        <v>0</v>
      </c>
      <c r="M5399" s="11">
        <v>14349.82</v>
      </c>
      <c r="N5399" s="15">
        <v>0</v>
      </c>
      <c r="O5399" s="15">
        <v>0</v>
      </c>
      <c r="P5399" s="12"/>
      <c r="Q5399" s="12"/>
      <c r="R5399" s="12"/>
      <c r="S5399" s="12"/>
      <c r="T5399" s="10">
        <v>49309.24</v>
      </c>
    </row>
    <row r="5400" spans="1:20" ht="15.75" thickBot="1" x14ac:dyDescent="0.3">
      <c r="A5400" s="4" t="s">
        <v>866</v>
      </c>
      <c r="B5400" s="4" t="s">
        <v>1089</v>
      </c>
      <c r="C5400" s="4" t="s">
        <v>1090</v>
      </c>
      <c r="D5400" s="4" t="s">
        <v>1048</v>
      </c>
      <c r="E5400" s="4" t="s">
        <v>1049</v>
      </c>
      <c r="F5400" s="4" t="s">
        <v>998</v>
      </c>
      <c r="G5400" s="4" t="s">
        <v>999</v>
      </c>
      <c r="H5400" s="9">
        <v>234</v>
      </c>
      <c r="I5400" s="9">
        <v>1387.5</v>
      </c>
      <c r="J5400" s="9">
        <v>1110</v>
      </c>
      <c r="K5400" s="9">
        <v>3643.5</v>
      </c>
      <c r="L5400" s="9">
        <v>499.85</v>
      </c>
      <c r="M5400" s="9">
        <v>-50.5</v>
      </c>
      <c r="N5400" s="9">
        <v>327.5</v>
      </c>
      <c r="O5400" s="9">
        <v>7665.16</v>
      </c>
      <c r="P5400" s="9">
        <v>-6166.66</v>
      </c>
      <c r="Q5400" s="9">
        <v>22987.9</v>
      </c>
      <c r="R5400" s="9">
        <v>16326.5</v>
      </c>
      <c r="S5400" s="9">
        <v>-30434.400000000001</v>
      </c>
      <c r="T5400" s="10">
        <v>17530.349999999999</v>
      </c>
    </row>
    <row r="5401" spans="1:20" ht="15.75" thickBot="1" x14ac:dyDescent="0.3">
      <c r="A5401" s="4" t="s">
        <v>866</v>
      </c>
      <c r="B5401" s="4" t="s">
        <v>1089</v>
      </c>
      <c r="C5401" s="4" t="s">
        <v>1090</v>
      </c>
      <c r="D5401" s="4" t="s">
        <v>1038</v>
      </c>
      <c r="E5401" s="4" t="s">
        <v>1039</v>
      </c>
      <c r="F5401" s="4" t="s">
        <v>998</v>
      </c>
      <c r="G5401" s="4" t="s">
        <v>999</v>
      </c>
      <c r="H5401" s="11">
        <v>11538</v>
      </c>
      <c r="I5401" s="11">
        <v>2738.77</v>
      </c>
      <c r="J5401" s="11">
        <v>-29423.17</v>
      </c>
      <c r="K5401" s="11">
        <v>-1865.1</v>
      </c>
      <c r="L5401" s="11">
        <v>1260.0999999999999</v>
      </c>
      <c r="M5401" s="11">
        <v>-1260.0999999999999</v>
      </c>
      <c r="N5401" s="12"/>
      <c r="O5401" s="12"/>
      <c r="P5401" s="12"/>
      <c r="Q5401" s="12"/>
      <c r="R5401" s="11">
        <v>172</v>
      </c>
      <c r="S5401" s="11">
        <v>2150</v>
      </c>
      <c r="T5401" s="10">
        <v>-14689.5</v>
      </c>
    </row>
    <row r="5402" spans="1:20" ht="15.75" thickBot="1" x14ac:dyDescent="0.3">
      <c r="A5402" s="4" t="s">
        <v>866</v>
      </c>
      <c r="B5402" s="4" t="s">
        <v>1089</v>
      </c>
      <c r="C5402" s="4" t="s">
        <v>1090</v>
      </c>
      <c r="D5402" s="4" t="s">
        <v>1082</v>
      </c>
      <c r="E5402" s="4" t="s">
        <v>1083</v>
      </c>
      <c r="F5402" s="4" t="s">
        <v>998</v>
      </c>
      <c r="G5402" s="4" t="s">
        <v>999</v>
      </c>
      <c r="H5402" s="8"/>
      <c r="I5402" s="8"/>
      <c r="J5402" s="9">
        <v>3093.75</v>
      </c>
      <c r="K5402" s="13">
        <v>0</v>
      </c>
      <c r="L5402" s="9">
        <v>1125</v>
      </c>
      <c r="M5402" s="9">
        <v>-562.5</v>
      </c>
      <c r="N5402" s="13">
        <v>0</v>
      </c>
      <c r="O5402" s="13">
        <v>0</v>
      </c>
      <c r="P5402" s="9">
        <v>562.5</v>
      </c>
      <c r="Q5402" s="13">
        <v>0</v>
      </c>
      <c r="R5402" s="9">
        <v>562.5</v>
      </c>
      <c r="S5402" s="8"/>
      <c r="T5402" s="10">
        <v>4781.25</v>
      </c>
    </row>
    <row r="5403" spans="1:20" ht="15.75" thickBot="1" x14ac:dyDescent="0.3">
      <c r="A5403" s="4" t="s">
        <v>866</v>
      </c>
      <c r="B5403" s="4" t="s">
        <v>1089</v>
      </c>
      <c r="C5403" s="4" t="s">
        <v>1090</v>
      </c>
      <c r="D5403" s="4" t="s">
        <v>1091</v>
      </c>
      <c r="E5403" s="4" t="s">
        <v>1092</v>
      </c>
      <c r="F5403" s="4" t="s">
        <v>998</v>
      </c>
      <c r="G5403" s="4" t="s">
        <v>999</v>
      </c>
      <c r="H5403" s="11">
        <v>295.7</v>
      </c>
      <c r="I5403" s="11">
        <v>5157.8999999999996</v>
      </c>
      <c r="J5403" s="11">
        <v>47538.52</v>
      </c>
      <c r="K5403" s="11">
        <v>-10256.290000000001</v>
      </c>
      <c r="L5403" s="11">
        <v>24808.1</v>
      </c>
      <c r="M5403" s="11">
        <v>16299.95</v>
      </c>
      <c r="N5403" s="11">
        <v>7239</v>
      </c>
      <c r="O5403" s="11">
        <v>19382.13</v>
      </c>
      <c r="P5403" s="11">
        <v>6192.57</v>
      </c>
      <c r="Q5403" s="11">
        <v>23696.5</v>
      </c>
      <c r="R5403" s="11">
        <v>-15269.42</v>
      </c>
      <c r="S5403" s="11">
        <v>73911.86</v>
      </c>
      <c r="T5403" s="10">
        <v>198996.52</v>
      </c>
    </row>
    <row r="5404" spans="1:20" ht="23.25" thickBot="1" x14ac:dyDescent="0.3">
      <c r="A5404" s="4" t="s">
        <v>866</v>
      </c>
      <c r="B5404" s="4" t="s">
        <v>1093</v>
      </c>
      <c r="C5404" s="4" t="s">
        <v>1094</v>
      </c>
      <c r="D5404" s="4" t="s">
        <v>869</v>
      </c>
      <c r="E5404" s="4" t="s">
        <v>870</v>
      </c>
      <c r="F5404" s="4" t="s">
        <v>412</v>
      </c>
      <c r="G5404" s="4" t="s">
        <v>413</v>
      </c>
      <c r="H5404" s="8"/>
      <c r="I5404" s="8"/>
      <c r="J5404" s="8"/>
      <c r="K5404" s="9">
        <v>15000</v>
      </c>
      <c r="L5404" s="9">
        <v>-7801</v>
      </c>
      <c r="M5404" s="8"/>
      <c r="N5404" s="8"/>
      <c r="O5404" s="8"/>
      <c r="P5404" s="8"/>
      <c r="Q5404" s="9">
        <v>2000</v>
      </c>
      <c r="R5404" s="9">
        <v>2787</v>
      </c>
      <c r="S5404" s="9">
        <v>6680</v>
      </c>
      <c r="T5404" s="10">
        <v>18666</v>
      </c>
    </row>
    <row r="5405" spans="1:20" ht="23.25" thickBot="1" x14ac:dyDescent="0.3">
      <c r="A5405" s="4" t="s">
        <v>866</v>
      </c>
      <c r="B5405" s="4" t="s">
        <v>1093</v>
      </c>
      <c r="C5405" s="4" t="s">
        <v>1094</v>
      </c>
      <c r="D5405" s="4" t="s">
        <v>869</v>
      </c>
      <c r="E5405" s="4" t="s">
        <v>870</v>
      </c>
      <c r="F5405" s="4" t="s">
        <v>998</v>
      </c>
      <c r="G5405" s="4" t="s">
        <v>999</v>
      </c>
      <c r="H5405" s="11">
        <v>25538.5</v>
      </c>
      <c r="I5405" s="11">
        <v>54638</v>
      </c>
      <c r="J5405" s="11">
        <v>57626.12</v>
      </c>
      <c r="K5405" s="11">
        <v>-8153.03</v>
      </c>
      <c r="L5405" s="11">
        <v>2274</v>
      </c>
      <c r="M5405" s="11">
        <v>3697.5</v>
      </c>
      <c r="N5405" s="11">
        <v>16079</v>
      </c>
      <c r="O5405" s="11">
        <v>137035.35999999999</v>
      </c>
      <c r="P5405" s="11">
        <v>83906.28</v>
      </c>
      <c r="Q5405" s="11">
        <v>52210.78</v>
      </c>
      <c r="R5405" s="11">
        <v>272.5</v>
      </c>
      <c r="S5405" s="11">
        <v>-12519.5</v>
      </c>
      <c r="T5405" s="10">
        <v>412605.51</v>
      </c>
    </row>
    <row r="5406" spans="1:20" ht="23.25" thickBot="1" x14ac:dyDescent="0.3">
      <c r="A5406" s="4" t="s">
        <v>866</v>
      </c>
      <c r="B5406" s="4" t="s">
        <v>1095</v>
      </c>
      <c r="C5406" s="4" t="s">
        <v>1096</v>
      </c>
      <c r="D5406" s="4" t="s">
        <v>869</v>
      </c>
      <c r="E5406" s="4" t="s">
        <v>870</v>
      </c>
      <c r="F5406" s="4" t="s">
        <v>998</v>
      </c>
      <c r="G5406" s="4" t="s">
        <v>999</v>
      </c>
      <c r="H5406" s="9">
        <v>43522</v>
      </c>
      <c r="I5406" s="9">
        <v>18411.21</v>
      </c>
      <c r="J5406" s="9">
        <v>62979.5</v>
      </c>
      <c r="K5406" s="9">
        <v>34848.25</v>
      </c>
      <c r="L5406" s="9">
        <v>22374.92</v>
      </c>
      <c r="M5406" s="9">
        <v>37863.58</v>
      </c>
      <c r="N5406" s="9">
        <v>16835.38</v>
      </c>
      <c r="O5406" s="9">
        <v>128191.25</v>
      </c>
      <c r="P5406" s="9">
        <v>137831.87</v>
      </c>
      <c r="Q5406" s="9">
        <v>22118.5</v>
      </c>
      <c r="R5406" s="9">
        <v>173823.03</v>
      </c>
      <c r="S5406" s="9">
        <v>-132606.06</v>
      </c>
      <c r="T5406" s="10">
        <v>566193.43000000005</v>
      </c>
    </row>
    <row r="5407" spans="1:20" ht="15.75" thickBot="1" x14ac:dyDescent="0.3">
      <c r="A5407" s="4" t="s">
        <v>866</v>
      </c>
      <c r="B5407" s="4" t="s">
        <v>1095</v>
      </c>
      <c r="C5407" s="4" t="s">
        <v>1096</v>
      </c>
      <c r="D5407" s="4" t="s">
        <v>1040</v>
      </c>
      <c r="E5407" s="4" t="s">
        <v>1041</v>
      </c>
      <c r="F5407" s="4" t="s">
        <v>998</v>
      </c>
      <c r="G5407" s="4" t="s">
        <v>999</v>
      </c>
      <c r="H5407" s="12"/>
      <c r="I5407" s="12"/>
      <c r="J5407" s="12"/>
      <c r="K5407" s="12"/>
      <c r="L5407" s="12"/>
      <c r="M5407" s="12"/>
      <c r="N5407" s="12"/>
      <c r="O5407" s="12"/>
      <c r="P5407" s="12"/>
      <c r="Q5407" s="12"/>
      <c r="R5407" s="11">
        <v>406.22</v>
      </c>
      <c r="S5407" s="12"/>
      <c r="T5407" s="10">
        <v>406.22</v>
      </c>
    </row>
    <row r="5408" spans="1:20" ht="15.75" thickBot="1" x14ac:dyDescent="0.3">
      <c r="A5408" s="4" t="s">
        <v>866</v>
      </c>
      <c r="B5408" s="4" t="s">
        <v>791</v>
      </c>
      <c r="C5408" s="4" t="s">
        <v>792</v>
      </c>
      <c r="D5408" s="4" t="s">
        <v>867</v>
      </c>
      <c r="E5408" s="4" t="s">
        <v>868</v>
      </c>
      <c r="F5408" s="4" t="s">
        <v>110</v>
      </c>
      <c r="G5408" s="4" t="s">
        <v>111</v>
      </c>
      <c r="H5408" s="9">
        <v>23337.13</v>
      </c>
      <c r="I5408" s="9">
        <v>26273.29</v>
      </c>
      <c r="J5408" s="9">
        <v>26460.81</v>
      </c>
      <c r="K5408" s="9">
        <v>30234.76</v>
      </c>
      <c r="L5408" s="9">
        <v>24813.65</v>
      </c>
      <c r="M5408" s="9">
        <v>29389.84</v>
      </c>
      <c r="N5408" s="9">
        <v>21794.62</v>
      </c>
      <c r="O5408" s="9">
        <v>26736.3</v>
      </c>
      <c r="P5408" s="9">
        <v>25724.48</v>
      </c>
      <c r="Q5408" s="9">
        <v>29812.3</v>
      </c>
      <c r="R5408" s="9">
        <v>26641.22</v>
      </c>
      <c r="S5408" s="9">
        <v>25655.43</v>
      </c>
      <c r="T5408" s="10">
        <v>316873.83</v>
      </c>
    </row>
    <row r="5409" spans="1:20" ht="15.75" thickBot="1" x14ac:dyDescent="0.3">
      <c r="A5409" s="4" t="s">
        <v>866</v>
      </c>
      <c r="B5409" s="4" t="s">
        <v>791</v>
      </c>
      <c r="C5409" s="4" t="s">
        <v>792</v>
      </c>
      <c r="D5409" s="4" t="s">
        <v>867</v>
      </c>
      <c r="E5409" s="4" t="s">
        <v>868</v>
      </c>
      <c r="F5409" s="4" t="s">
        <v>501</v>
      </c>
      <c r="G5409" s="4" t="s">
        <v>502</v>
      </c>
      <c r="H5409" s="12"/>
      <c r="I5409" s="12"/>
      <c r="J5409" s="12"/>
      <c r="K5409" s="12"/>
      <c r="L5409" s="12"/>
      <c r="M5409" s="12"/>
      <c r="N5409" s="11">
        <v>706.26</v>
      </c>
      <c r="O5409" s="11">
        <v>2594.1</v>
      </c>
      <c r="P5409" s="11">
        <v>2237.98</v>
      </c>
      <c r="Q5409" s="11">
        <v>2614.94</v>
      </c>
      <c r="R5409" s="11">
        <v>1971.27</v>
      </c>
      <c r="S5409" s="11">
        <v>2254.37</v>
      </c>
      <c r="T5409" s="10">
        <v>12378.92</v>
      </c>
    </row>
    <row r="5410" spans="1:20" ht="15.75" thickBot="1" x14ac:dyDescent="0.3">
      <c r="A5410" s="4" t="s">
        <v>866</v>
      </c>
      <c r="B5410" s="4" t="s">
        <v>791</v>
      </c>
      <c r="C5410" s="4" t="s">
        <v>792</v>
      </c>
      <c r="D5410" s="4" t="s">
        <v>867</v>
      </c>
      <c r="E5410" s="4" t="s">
        <v>868</v>
      </c>
      <c r="F5410" s="4" t="s">
        <v>88</v>
      </c>
      <c r="G5410" s="4" t="s">
        <v>89</v>
      </c>
      <c r="H5410" s="9">
        <v>3866.95</v>
      </c>
      <c r="I5410" s="9">
        <v>3866.91</v>
      </c>
      <c r="J5410" s="9">
        <v>4016.42</v>
      </c>
      <c r="K5410" s="9">
        <v>4072.62</v>
      </c>
      <c r="L5410" s="9">
        <v>4072.63</v>
      </c>
      <c r="M5410" s="9">
        <v>4072.63</v>
      </c>
      <c r="N5410" s="9">
        <v>4167.76</v>
      </c>
      <c r="O5410" s="9">
        <v>4422.1899999999996</v>
      </c>
      <c r="P5410" s="9">
        <v>4388.58</v>
      </c>
      <c r="Q5410" s="9">
        <v>4424.78</v>
      </c>
      <c r="R5410" s="9">
        <v>4414.45</v>
      </c>
      <c r="S5410" s="9">
        <v>4407.33</v>
      </c>
      <c r="T5410" s="10">
        <v>50193.25</v>
      </c>
    </row>
    <row r="5411" spans="1:20" ht="15.75" thickBot="1" x14ac:dyDescent="0.3">
      <c r="A5411" s="4" t="s">
        <v>866</v>
      </c>
      <c r="B5411" s="4" t="s">
        <v>791</v>
      </c>
      <c r="C5411" s="4" t="s">
        <v>792</v>
      </c>
      <c r="D5411" s="4" t="s">
        <v>867</v>
      </c>
      <c r="E5411" s="4" t="s">
        <v>868</v>
      </c>
      <c r="F5411" s="4" t="s">
        <v>90</v>
      </c>
      <c r="G5411" s="4" t="s">
        <v>91</v>
      </c>
      <c r="H5411" s="11">
        <v>15022.7</v>
      </c>
      <c r="I5411" s="11">
        <v>15022.7</v>
      </c>
      <c r="J5411" s="11">
        <v>15603.58</v>
      </c>
      <c r="K5411" s="11">
        <v>15821.86</v>
      </c>
      <c r="L5411" s="11">
        <v>15821.85</v>
      </c>
      <c r="M5411" s="11">
        <v>15821.85</v>
      </c>
      <c r="N5411" s="11">
        <v>16191.45</v>
      </c>
      <c r="O5411" s="11">
        <v>17179.419999999998</v>
      </c>
      <c r="P5411" s="11">
        <v>17049.72</v>
      </c>
      <c r="Q5411" s="11">
        <v>17190.169999999998</v>
      </c>
      <c r="R5411" s="11">
        <v>17149.740000000002</v>
      </c>
      <c r="S5411" s="11">
        <v>17122.330000000002</v>
      </c>
      <c r="T5411" s="10">
        <v>194997.37</v>
      </c>
    </row>
    <row r="5412" spans="1:20" ht="15.75" thickBot="1" x14ac:dyDescent="0.3">
      <c r="A5412" s="4" t="s">
        <v>866</v>
      </c>
      <c r="B5412" s="4" t="s">
        <v>791</v>
      </c>
      <c r="C5412" s="4" t="s">
        <v>792</v>
      </c>
      <c r="D5412" s="4" t="s">
        <v>867</v>
      </c>
      <c r="E5412" s="4" t="s">
        <v>868</v>
      </c>
      <c r="F5412" s="4" t="s">
        <v>118</v>
      </c>
      <c r="G5412" s="4" t="s">
        <v>119</v>
      </c>
      <c r="H5412" s="9">
        <v>279</v>
      </c>
      <c r="I5412" s="9">
        <v>1495</v>
      </c>
      <c r="J5412" s="9">
        <v>1054</v>
      </c>
      <c r="K5412" s="9">
        <v>274.93</v>
      </c>
      <c r="L5412" s="9">
        <v>349</v>
      </c>
      <c r="M5412" s="9">
        <v>6.27</v>
      </c>
      <c r="N5412" s="8"/>
      <c r="O5412" s="9">
        <v>310.27</v>
      </c>
      <c r="P5412" s="9">
        <v>384</v>
      </c>
      <c r="Q5412" s="8"/>
      <c r="R5412" s="9">
        <v>825</v>
      </c>
      <c r="S5412" s="8"/>
      <c r="T5412" s="10">
        <v>4977.47</v>
      </c>
    </row>
    <row r="5413" spans="1:20" ht="15.75" thickBot="1" x14ac:dyDescent="0.3">
      <c r="A5413" s="4" t="s">
        <v>866</v>
      </c>
      <c r="B5413" s="4" t="s">
        <v>791</v>
      </c>
      <c r="C5413" s="4" t="s">
        <v>792</v>
      </c>
      <c r="D5413" s="4" t="s">
        <v>867</v>
      </c>
      <c r="E5413" s="4" t="s">
        <v>868</v>
      </c>
      <c r="F5413" s="4" t="s">
        <v>61</v>
      </c>
      <c r="G5413" s="4" t="s">
        <v>62</v>
      </c>
      <c r="H5413" s="12"/>
      <c r="I5413" s="12"/>
      <c r="J5413" s="12"/>
      <c r="K5413" s="12"/>
      <c r="L5413" s="11">
        <v>138.94999999999999</v>
      </c>
      <c r="M5413" s="12"/>
      <c r="N5413" s="12"/>
      <c r="O5413" s="12"/>
      <c r="P5413" s="12"/>
      <c r="Q5413" s="12"/>
      <c r="R5413" s="12"/>
      <c r="S5413" s="12"/>
      <c r="T5413" s="10">
        <v>138.94999999999999</v>
      </c>
    </row>
    <row r="5414" spans="1:20" ht="15.75" thickBot="1" x14ac:dyDescent="0.3">
      <c r="A5414" s="4" t="s">
        <v>866</v>
      </c>
      <c r="B5414" s="4" t="s">
        <v>791</v>
      </c>
      <c r="C5414" s="4" t="s">
        <v>792</v>
      </c>
      <c r="D5414" s="4" t="s">
        <v>867</v>
      </c>
      <c r="E5414" s="4" t="s">
        <v>868</v>
      </c>
      <c r="F5414" s="4" t="s">
        <v>120</v>
      </c>
      <c r="G5414" s="4" t="s">
        <v>121</v>
      </c>
      <c r="H5414" s="8"/>
      <c r="I5414" s="8"/>
      <c r="J5414" s="8"/>
      <c r="K5414" s="8"/>
      <c r="L5414" s="9">
        <v>312.83999999999997</v>
      </c>
      <c r="M5414" s="9">
        <v>169.7</v>
      </c>
      <c r="N5414" s="8"/>
      <c r="O5414" s="8"/>
      <c r="P5414" s="9">
        <v>107.37</v>
      </c>
      <c r="Q5414" s="8"/>
      <c r="R5414" s="9">
        <v>107.09</v>
      </c>
      <c r="S5414" s="8"/>
      <c r="T5414" s="10">
        <v>697</v>
      </c>
    </row>
    <row r="5415" spans="1:20" ht="15.75" thickBot="1" x14ac:dyDescent="0.3">
      <c r="A5415" s="4" t="s">
        <v>866</v>
      </c>
      <c r="B5415" s="4" t="s">
        <v>791</v>
      </c>
      <c r="C5415" s="4" t="s">
        <v>792</v>
      </c>
      <c r="D5415" s="4" t="s">
        <v>867</v>
      </c>
      <c r="E5415" s="4" t="s">
        <v>868</v>
      </c>
      <c r="F5415" s="4" t="s">
        <v>94</v>
      </c>
      <c r="G5415" s="4" t="s">
        <v>95</v>
      </c>
      <c r="H5415" s="12"/>
      <c r="I5415" s="11">
        <v>6.57</v>
      </c>
      <c r="J5415" s="12"/>
      <c r="K5415" s="11">
        <v>3</v>
      </c>
      <c r="L5415" s="11">
        <v>25.55</v>
      </c>
      <c r="M5415" s="12"/>
      <c r="N5415" s="12"/>
      <c r="O5415" s="11">
        <v>62</v>
      </c>
      <c r="P5415" s="12"/>
      <c r="Q5415" s="12"/>
      <c r="R5415" s="12"/>
      <c r="S5415" s="12"/>
      <c r="T5415" s="10">
        <v>97.12</v>
      </c>
    </row>
    <row r="5416" spans="1:20" ht="15.75" thickBot="1" x14ac:dyDescent="0.3">
      <c r="A5416" s="4" t="s">
        <v>866</v>
      </c>
      <c r="B5416" s="4" t="s">
        <v>791</v>
      </c>
      <c r="C5416" s="4" t="s">
        <v>792</v>
      </c>
      <c r="D5416" s="4" t="s">
        <v>867</v>
      </c>
      <c r="E5416" s="4" t="s">
        <v>868</v>
      </c>
      <c r="F5416" s="4" t="s">
        <v>84</v>
      </c>
      <c r="G5416" s="4" t="s">
        <v>85</v>
      </c>
      <c r="H5416" s="8"/>
      <c r="I5416" s="8"/>
      <c r="J5416" s="8"/>
      <c r="K5416" s="8"/>
      <c r="L5416" s="8"/>
      <c r="M5416" s="8"/>
      <c r="N5416" s="8"/>
      <c r="O5416" s="13">
        <v>0</v>
      </c>
      <c r="P5416" s="8"/>
      <c r="Q5416" s="8"/>
      <c r="R5416" s="8"/>
      <c r="S5416" s="8"/>
      <c r="T5416" s="14">
        <v>0</v>
      </c>
    </row>
    <row r="5417" spans="1:20" ht="15.75" thickBot="1" x14ac:dyDescent="0.3">
      <c r="A5417" s="4" t="s">
        <v>866</v>
      </c>
      <c r="B5417" s="4" t="s">
        <v>791</v>
      </c>
      <c r="C5417" s="4" t="s">
        <v>792</v>
      </c>
      <c r="D5417" s="4" t="s">
        <v>867</v>
      </c>
      <c r="E5417" s="4" t="s">
        <v>868</v>
      </c>
      <c r="F5417" s="4" t="s">
        <v>122</v>
      </c>
      <c r="G5417" s="4" t="s">
        <v>123</v>
      </c>
      <c r="H5417" s="11">
        <v>16000</v>
      </c>
      <c r="I5417" s="12"/>
      <c r="J5417" s="12"/>
      <c r="K5417" s="12"/>
      <c r="L5417" s="12"/>
      <c r="M5417" s="12"/>
      <c r="N5417" s="11">
        <v>400</v>
      </c>
      <c r="O5417" s="12"/>
      <c r="P5417" s="12"/>
      <c r="Q5417" s="11">
        <v>-400</v>
      </c>
      <c r="R5417" s="11">
        <v>1500</v>
      </c>
      <c r="S5417" s="12"/>
      <c r="T5417" s="10">
        <v>17500</v>
      </c>
    </row>
    <row r="5418" spans="1:20" ht="15.75" thickBot="1" x14ac:dyDescent="0.3">
      <c r="A5418" s="4" t="s">
        <v>866</v>
      </c>
      <c r="B5418" s="4" t="s">
        <v>791</v>
      </c>
      <c r="C5418" s="4" t="s">
        <v>792</v>
      </c>
      <c r="D5418" s="4" t="s">
        <v>867</v>
      </c>
      <c r="E5418" s="4" t="s">
        <v>868</v>
      </c>
      <c r="F5418" s="4" t="s">
        <v>44</v>
      </c>
      <c r="G5418" s="4" t="s">
        <v>45</v>
      </c>
      <c r="H5418" s="8"/>
      <c r="I5418" s="8"/>
      <c r="J5418" s="9">
        <v>310.98</v>
      </c>
      <c r="K5418" s="8"/>
      <c r="L5418" s="8"/>
      <c r="M5418" s="8"/>
      <c r="N5418" s="8"/>
      <c r="O5418" s="8"/>
      <c r="P5418" s="8"/>
      <c r="Q5418" s="8"/>
      <c r="R5418" s="8"/>
      <c r="S5418" s="9">
        <v>216</v>
      </c>
      <c r="T5418" s="10">
        <v>526.98</v>
      </c>
    </row>
    <row r="5419" spans="1:20" ht="15.75" thickBot="1" x14ac:dyDescent="0.3">
      <c r="A5419" s="4" t="s">
        <v>866</v>
      </c>
      <c r="B5419" s="4" t="s">
        <v>791</v>
      </c>
      <c r="C5419" s="4" t="s">
        <v>792</v>
      </c>
      <c r="D5419" s="4" t="s">
        <v>867</v>
      </c>
      <c r="E5419" s="4" t="s">
        <v>868</v>
      </c>
      <c r="F5419" s="4" t="s">
        <v>128</v>
      </c>
      <c r="G5419" s="4" t="s">
        <v>129</v>
      </c>
      <c r="H5419" s="15">
        <v>0</v>
      </c>
      <c r="I5419" s="12"/>
      <c r="J5419" s="12"/>
      <c r="K5419" s="12"/>
      <c r="L5419" s="11">
        <v>16.98</v>
      </c>
      <c r="M5419" s="12"/>
      <c r="N5419" s="12"/>
      <c r="O5419" s="12"/>
      <c r="P5419" s="11">
        <v>-16.98</v>
      </c>
      <c r="Q5419" s="12"/>
      <c r="R5419" s="12"/>
      <c r="S5419" s="12"/>
      <c r="T5419" s="14">
        <v>0</v>
      </c>
    </row>
    <row r="5420" spans="1:20" ht="15.75" thickBot="1" x14ac:dyDescent="0.3">
      <c r="A5420" s="4" t="s">
        <v>866</v>
      </c>
      <c r="B5420" s="4" t="s">
        <v>791</v>
      </c>
      <c r="C5420" s="4" t="s">
        <v>792</v>
      </c>
      <c r="D5420" s="4" t="s">
        <v>867</v>
      </c>
      <c r="E5420" s="4" t="s">
        <v>868</v>
      </c>
      <c r="F5420" s="4" t="s">
        <v>98</v>
      </c>
      <c r="G5420" s="4" t="s">
        <v>99</v>
      </c>
      <c r="H5420" s="9">
        <v>33.5</v>
      </c>
      <c r="I5420" s="9">
        <v>111.43</v>
      </c>
      <c r="J5420" s="9">
        <v>133.72</v>
      </c>
      <c r="K5420" s="9">
        <v>27.35</v>
      </c>
      <c r="L5420" s="9">
        <v>103.43</v>
      </c>
      <c r="M5420" s="9">
        <v>34.69</v>
      </c>
      <c r="N5420" s="9">
        <v>57.53</v>
      </c>
      <c r="O5420" s="9">
        <v>34.090000000000003</v>
      </c>
      <c r="P5420" s="9">
        <v>35.9</v>
      </c>
      <c r="Q5420" s="9">
        <v>40.5</v>
      </c>
      <c r="R5420" s="9">
        <v>121.12</v>
      </c>
      <c r="S5420" s="9">
        <v>32.119999999999997</v>
      </c>
      <c r="T5420" s="10">
        <v>765.38</v>
      </c>
    </row>
    <row r="5421" spans="1:20" ht="15.75" thickBot="1" x14ac:dyDescent="0.3">
      <c r="A5421" s="4" t="s">
        <v>866</v>
      </c>
      <c r="B5421" s="4" t="s">
        <v>791</v>
      </c>
      <c r="C5421" s="4" t="s">
        <v>792</v>
      </c>
      <c r="D5421" s="4" t="s">
        <v>867</v>
      </c>
      <c r="E5421" s="4" t="s">
        <v>868</v>
      </c>
      <c r="F5421" s="4" t="s">
        <v>130</v>
      </c>
      <c r="G5421" s="4" t="s">
        <v>131</v>
      </c>
      <c r="H5421" s="12"/>
      <c r="I5421" s="12"/>
      <c r="J5421" s="12"/>
      <c r="K5421" s="11">
        <v>33.409999999999997</v>
      </c>
      <c r="L5421" s="12"/>
      <c r="M5421" s="12"/>
      <c r="N5421" s="12"/>
      <c r="O5421" s="11">
        <v>31.85</v>
      </c>
      <c r="P5421" s="12"/>
      <c r="Q5421" s="12"/>
      <c r="R5421" s="11">
        <v>10</v>
      </c>
      <c r="S5421" s="11">
        <v>9</v>
      </c>
      <c r="T5421" s="10">
        <v>84.26</v>
      </c>
    </row>
    <row r="5422" spans="1:20" ht="15.75" thickBot="1" x14ac:dyDescent="0.3">
      <c r="A5422" s="4" t="s">
        <v>866</v>
      </c>
      <c r="B5422" s="4" t="s">
        <v>791</v>
      </c>
      <c r="C5422" s="4" t="s">
        <v>792</v>
      </c>
      <c r="D5422" s="4" t="s">
        <v>867</v>
      </c>
      <c r="E5422" s="4" t="s">
        <v>868</v>
      </c>
      <c r="F5422" s="4" t="s">
        <v>715</v>
      </c>
      <c r="G5422" s="4" t="s">
        <v>716</v>
      </c>
      <c r="H5422" s="8"/>
      <c r="I5422" s="8"/>
      <c r="J5422" s="8"/>
      <c r="K5422" s="8"/>
      <c r="L5422" s="8"/>
      <c r="M5422" s="9">
        <v>91</v>
      </c>
      <c r="N5422" s="8"/>
      <c r="O5422" s="8"/>
      <c r="P5422" s="8"/>
      <c r="Q5422" s="8"/>
      <c r="R5422" s="8"/>
      <c r="S5422" s="8"/>
      <c r="T5422" s="10">
        <v>91</v>
      </c>
    </row>
    <row r="5423" spans="1:20" ht="15.75" thickBot="1" x14ac:dyDescent="0.3">
      <c r="A5423" s="4" t="s">
        <v>866</v>
      </c>
      <c r="B5423" s="4" t="s">
        <v>791</v>
      </c>
      <c r="C5423" s="4" t="s">
        <v>792</v>
      </c>
      <c r="D5423" s="4" t="s">
        <v>867</v>
      </c>
      <c r="E5423" s="4" t="s">
        <v>868</v>
      </c>
      <c r="F5423" s="4" t="s">
        <v>136</v>
      </c>
      <c r="G5423" s="4" t="s">
        <v>137</v>
      </c>
      <c r="H5423" s="12"/>
      <c r="I5423" s="11">
        <v>3</v>
      </c>
      <c r="J5423" s="11">
        <v>9</v>
      </c>
      <c r="K5423" s="12"/>
      <c r="L5423" s="11">
        <v>5</v>
      </c>
      <c r="M5423" s="11">
        <v>12.5</v>
      </c>
      <c r="N5423" s="12"/>
      <c r="O5423" s="12"/>
      <c r="P5423" s="12"/>
      <c r="Q5423" s="11">
        <v>42.7</v>
      </c>
      <c r="R5423" s="11">
        <v>31.84</v>
      </c>
      <c r="S5423" s="11">
        <v>29.3</v>
      </c>
      <c r="T5423" s="10">
        <v>133.34</v>
      </c>
    </row>
    <row r="5424" spans="1:20" ht="15.75" thickBot="1" x14ac:dyDescent="0.3">
      <c r="A5424" s="4" t="s">
        <v>866</v>
      </c>
      <c r="B5424" s="4" t="s">
        <v>791</v>
      </c>
      <c r="C5424" s="4" t="s">
        <v>792</v>
      </c>
      <c r="D5424" s="4" t="s">
        <v>867</v>
      </c>
      <c r="E5424" s="4" t="s">
        <v>868</v>
      </c>
      <c r="F5424" s="4" t="s">
        <v>199</v>
      </c>
      <c r="G5424" s="4" t="s">
        <v>200</v>
      </c>
      <c r="H5424" s="8"/>
      <c r="I5424" s="9">
        <v>43.5</v>
      </c>
      <c r="J5424" s="8"/>
      <c r="K5424" s="8"/>
      <c r="L5424" s="8"/>
      <c r="M5424" s="8"/>
      <c r="N5424" s="8"/>
      <c r="O5424" s="8"/>
      <c r="P5424" s="8"/>
      <c r="Q5424" s="8"/>
      <c r="R5424" s="8"/>
      <c r="S5424" s="9">
        <v>76.349999999999994</v>
      </c>
      <c r="T5424" s="10">
        <v>119.85</v>
      </c>
    </row>
    <row r="5425" spans="1:20" ht="15.75" thickBot="1" x14ac:dyDescent="0.3">
      <c r="A5425" s="4" t="s">
        <v>866</v>
      </c>
      <c r="B5425" s="4" t="s">
        <v>791</v>
      </c>
      <c r="C5425" s="4" t="s">
        <v>792</v>
      </c>
      <c r="D5425" s="4" t="s">
        <v>867</v>
      </c>
      <c r="E5425" s="4" t="s">
        <v>868</v>
      </c>
      <c r="F5425" s="4" t="s">
        <v>102</v>
      </c>
      <c r="G5425" s="4" t="s">
        <v>103</v>
      </c>
      <c r="H5425" s="11">
        <v>1514.12</v>
      </c>
      <c r="I5425" s="11">
        <v>662.04</v>
      </c>
      <c r="J5425" s="11">
        <v>1121.81</v>
      </c>
      <c r="K5425" s="11">
        <v>1054.3699999999999</v>
      </c>
      <c r="L5425" s="11">
        <v>766.25</v>
      </c>
      <c r="M5425" s="11">
        <v>968.55</v>
      </c>
      <c r="N5425" s="11">
        <v>35693.65</v>
      </c>
      <c r="O5425" s="15">
        <v>0</v>
      </c>
      <c r="P5425" s="15">
        <v>0</v>
      </c>
      <c r="Q5425" s="12"/>
      <c r="R5425" s="12"/>
      <c r="S5425" s="11">
        <v>15000</v>
      </c>
      <c r="T5425" s="10">
        <v>56780.79</v>
      </c>
    </row>
    <row r="5426" spans="1:20" ht="15.75" thickBot="1" x14ac:dyDescent="0.3">
      <c r="A5426" s="4" t="s">
        <v>866</v>
      </c>
      <c r="B5426" s="4" t="s">
        <v>791</v>
      </c>
      <c r="C5426" s="4" t="s">
        <v>792</v>
      </c>
      <c r="D5426" s="4" t="s">
        <v>867</v>
      </c>
      <c r="E5426" s="4" t="s">
        <v>868</v>
      </c>
      <c r="F5426" s="4" t="s">
        <v>357</v>
      </c>
      <c r="G5426" s="4" t="s">
        <v>358</v>
      </c>
      <c r="H5426" s="8"/>
      <c r="I5426" s="8"/>
      <c r="J5426" s="8"/>
      <c r="K5426" s="8"/>
      <c r="L5426" s="8"/>
      <c r="M5426" s="8"/>
      <c r="N5426" s="8"/>
      <c r="O5426" s="9">
        <v>5000</v>
      </c>
      <c r="P5426" s="8"/>
      <c r="Q5426" s="8"/>
      <c r="R5426" s="9">
        <v>1000</v>
      </c>
      <c r="S5426" s="8"/>
      <c r="T5426" s="10">
        <v>6000</v>
      </c>
    </row>
    <row r="5427" spans="1:20" ht="15.75" thickBot="1" x14ac:dyDescent="0.3">
      <c r="A5427" s="4" t="s">
        <v>866</v>
      </c>
      <c r="B5427" s="4" t="s">
        <v>791</v>
      </c>
      <c r="C5427" s="4" t="s">
        <v>792</v>
      </c>
      <c r="D5427" s="4" t="s">
        <v>867</v>
      </c>
      <c r="E5427" s="4" t="s">
        <v>868</v>
      </c>
      <c r="F5427" s="4" t="s">
        <v>144</v>
      </c>
      <c r="G5427" s="4" t="s">
        <v>145</v>
      </c>
      <c r="H5427" s="11">
        <v>165.25</v>
      </c>
      <c r="I5427" s="11">
        <v>448.58</v>
      </c>
      <c r="J5427" s="11">
        <v>608.44000000000005</v>
      </c>
      <c r="K5427" s="11">
        <v>558.91</v>
      </c>
      <c r="L5427" s="11">
        <v>701.52</v>
      </c>
      <c r="M5427" s="11">
        <v>243.32</v>
      </c>
      <c r="N5427" s="11">
        <v>527.29999999999995</v>
      </c>
      <c r="O5427" s="11">
        <v>247.01</v>
      </c>
      <c r="P5427" s="11">
        <v>920.38</v>
      </c>
      <c r="Q5427" s="11">
        <v>282.94</v>
      </c>
      <c r="R5427" s="11">
        <v>246.5</v>
      </c>
      <c r="S5427" s="11">
        <v>617.83000000000004</v>
      </c>
      <c r="T5427" s="10">
        <v>5567.98</v>
      </c>
    </row>
    <row r="5428" spans="1:20" ht="15.75" thickBot="1" x14ac:dyDescent="0.3">
      <c r="A5428" s="4" t="s">
        <v>866</v>
      </c>
      <c r="B5428" s="4" t="s">
        <v>791</v>
      </c>
      <c r="C5428" s="4" t="s">
        <v>792</v>
      </c>
      <c r="D5428" s="4" t="s">
        <v>867</v>
      </c>
      <c r="E5428" s="4" t="s">
        <v>868</v>
      </c>
      <c r="F5428" s="4" t="s">
        <v>217</v>
      </c>
      <c r="G5428" s="4" t="s">
        <v>218</v>
      </c>
      <c r="H5428" s="8"/>
      <c r="I5428" s="9">
        <v>23.31</v>
      </c>
      <c r="J5428" s="8"/>
      <c r="K5428" s="8"/>
      <c r="L5428" s="8"/>
      <c r="M5428" s="8"/>
      <c r="N5428" s="8"/>
      <c r="O5428" s="8"/>
      <c r="P5428" s="8"/>
      <c r="Q5428" s="8"/>
      <c r="R5428" s="9">
        <v>8.8000000000000007</v>
      </c>
      <c r="S5428" s="8"/>
      <c r="T5428" s="10">
        <v>32.11</v>
      </c>
    </row>
    <row r="5429" spans="1:20" ht="15.75" thickBot="1" x14ac:dyDescent="0.3">
      <c r="A5429" s="4" t="s">
        <v>866</v>
      </c>
      <c r="B5429" s="4" t="s">
        <v>791</v>
      </c>
      <c r="C5429" s="4" t="s">
        <v>792</v>
      </c>
      <c r="D5429" s="4" t="s">
        <v>867</v>
      </c>
      <c r="E5429" s="4" t="s">
        <v>868</v>
      </c>
      <c r="F5429" s="4" t="s">
        <v>146</v>
      </c>
      <c r="G5429" s="4" t="s">
        <v>147</v>
      </c>
      <c r="H5429" s="12"/>
      <c r="I5429" s="11">
        <v>295.60000000000002</v>
      </c>
      <c r="J5429" s="12"/>
      <c r="K5429" s="11">
        <v>906.8</v>
      </c>
      <c r="L5429" s="11">
        <v>1040.99</v>
      </c>
      <c r="M5429" s="11">
        <v>311.51</v>
      </c>
      <c r="N5429" s="11">
        <v>600</v>
      </c>
      <c r="O5429" s="11">
        <v>1212.1300000000001</v>
      </c>
      <c r="P5429" s="11">
        <v>1205.27</v>
      </c>
      <c r="Q5429" s="11">
        <v>1122.48</v>
      </c>
      <c r="R5429" s="11">
        <v>1482.89</v>
      </c>
      <c r="S5429" s="11">
        <v>377.17</v>
      </c>
      <c r="T5429" s="10">
        <v>8554.84</v>
      </c>
    </row>
    <row r="5430" spans="1:20" ht="15.75" thickBot="1" x14ac:dyDescent="0.3">
      <c r="A5430" s="4" t="s">
        <v>866</v>
      </c>
      <c r="B5430" s="4" t="s">
        <v>791</v>
      </c>
      <c r="C5430" s="4" t="s">
        <v>792</v>
      </c>
      <c r="D5430" s="4" t="s">
        <v>867</v>
      </c>
      <c r="E5430" s="4" t="s">
        <v>868</v>
      </c>
      <c r="F5430" s="4" t="s">
        <v>148</v>
      </c>
      <c r="G5430" s="4" t="s">
        <v>149</v>
      </c>
      <c r="H5430" s="9">
        <v>196.48</v>
      </c>
      <c r="I5430" s="8"/>
      <c r="J5430" s="9">
        <v>708.44</v>
      </c>
      <c r="K5430" s="9">
        <v>9.4</v>
      </c>
      <c r="L5430" s="9">
        <v>905.9</v>
      </c>
      <c r="M5430" s="9">
        <v>43.43</v>
      </c>
      <c r="N5430" s="8"/>
      <c r="O5430" s="8"/>
      <c r="P5430" s="9">
        <v>737.54</v>
      </c>
      <c r="Q5430" s="9">
        <v>1482.37</v>
      </c>
      <c r="R5430" s="9">
        <v>445.9</v>
      </c>
      <c r="S5430" s="9">
        <v>515.42999999999995</v>
      </c>
      <c r="T5430" s="10">
        <v>5044.8900000000003</v>
      </c>
    </row>
    <row r="5431" spans="1:20" ht="15.75" thickBot="1" x14ac:dyDescent="0.3">
      <c r="A5431" s="4" t="s">
        <v>866</v>
      </c>
      <c r="B5431" s="4" t="s">
        <v>791</v>
      </c>
      <c r="C5431" s="4" t="s">
        <v>792</v>
      </c>
      <c r="D5431" s="4" t="s">
        <v>867</v>
      </c>
      <c r="E5431" s="4" t="s">
        <v>868</v>
      </c>
      <c r="F5431" s="4" t="s">
        <v>150</v>
      </c>
      <c r="G5431" s="4" t="s">
        <v>151</v>
      </c>
      <c r="H5431" s="12"/>
      <c r="I5431" s="11">
        <v>100</v>
      </c>
      <c r="J5431" s="12"/>
      <c r="K5431" s="12"/>
      <c r="L5431" s="12"/>
      <c r="M5431" s="12"/>
      <c r="N5431" s="11">
        <v>27</v>
      </c>
      <c r="O5431" s="12"/>
      <c r="P5431" s="12"/>
      <c r="Q5431" s="12"/>
      <c r="R5431" s="12"/>
      <c r="S5431" s="11">
        <v>741.65</v>
      </c>
      <c r="T5431" s="10">
        <v>868.65</v>
      </c>
    </row>
    <row r="5432" spans="1:20" ht="15.75" thickBot="1" x14ac:dyDescent="0.3">
      <c r="A5432" s="4" t="s">
        <v>866</v>
      </c>
      <c r="B5432" s="4" t="s">
        <v>791</v>
      </c>
      <c r="C5432" s="4" t="s">
        <v>792</v>
      </c>
      <c r="D5432" s="4" t="s">
        <v>867</v>
      </c>
      <c r="E5432" s="4" t="s">
        <v>868</v>
      </c>
      <c r="F5432" s="4" t="s">
        <v>152</v>
      </c>
      <c r="G5432" s="4" t="s">
        <v>153</v>
      </c>
      <c r="H5432" s="8"/>
      <c r="I5432" s="9">
        <v>17.989999999999998</v>
      </c>
      <c r="J5432" s="8"/>
      <c r="K5432" s="8"/>
      <c r="L5432" s="8"/>
      <c r="M5432" s="8"/>
      <c r="N5432" s="9">
        <v>188.6</v>
      </c>
      <c r="O5432" s="8"/>
      <c r="P5432" s="8"/>
      <c r="Q5432" s="8"/>
      <c r="R5432" s="8"/>
      <c r="S5432" s="9">
        <v>355</v>
      </c>
      <c r="T5432" s="10">
        <v>561.59</v>
      </c>
    </row>
    <row r="5433" spans="1:20" ht="15.75" thickBot="1" x14ac:dyDescent="0.3">
      <c r="A5433" s="4" t="s">
        <v>866</v>
      </c>
      <c r="B5433" s="4" t="s">
        <v>791</v>
      </c>
      <c r="C5433" s="4" t="s">
        <v>792</v>
      </c>
      <c r="D5433" s="4" t="s">
        <v>867</v>
      </c>
      <c r="E5433" s="4" t="s">
        <v>868</v>
      </c>
      <c r="F5433" s="4" t="s">
        <v>1097</v>
      </c>
      <c r="G5433" s="4" t="s">
        <v>1098</v>
      </c>
      <c r="H5433" s="12"/>
      <c r="I5433" s="12"/>
      <c r="J5433" s="12"/>
      <c r="K5433" s="12"/>
      <c r="L5433" s="12"/>
      <c r="M5433" s="11">
        <v>-16.98</v>
      </c>
      <c r="N5433" s="12"/>
      <c r="O5433" s="12"/>
      <c r="P5433" s="11">
        <v>16.98</v>
      </c>
      <c r="Q5433" s="12"/>
      <c r="R5433" s="12"/>
      <c r="S5433" s="12"/>
      <c r="T5433" s="14">
        <v>0</v>
      </c>
    </row>
    <row r="5434" spans="1:20" ht="15.75" thickBot="1" x14ac:dyDescent="0.3">
      <c r="A5434" s="4" t="s">
        <v>866</v>
      </c>
      <c r="B5434" s="4" t="s">
        <v>791</v>
      </c>
      <c r="C5434" s="4" t="s">
        <v>792</v>
      </c>
      <c r="D5434" s="4" t="s">
        <v>867</v>
      </c>
      <c r="E5434" s="4" t="s">
        <v>868</v>
      </c>
      <c r="F5434" s="4" t="s">
        <v>180</v>
      </c>
      <c r="G5434" s="4" t="s">
        <v>181</v>
      </c>
      <c r="H5434" s="8"/>
      <c r="I5434" s="8"/>
      <c r="J5434" s="9">
        <v>4388.08</v>
      </c>
      <c r="K5434" s="9">
        <v>2165.1999999999998</v>
      </c>
      <c r="L5434" s="9">
        <v>2814.76</v>
      </c>
      <c r="M5434" s="9">
        <v>2995.06</v>
      </c>
      <c r="N5434" s="9">
        <v>4907.5600000000004</v>
      </c>
      <c r="O5434" s="9">
        <v>3825.01</v>
      </c>
      <c r="P5434" s="9">
        <v>2453.8000000000002</v>
      </c>
      <c r="Q5434" s="9">
        <v>2598.12</v>
      </c>
      <c r="R5434" s="9">
        <v>2309.4899999999998</v>
      </c>
      <c r="S5434" s="9">
        <v>1948.68</v>
      </c>
      <c r="T5434" s="10">
        <v>30405.759999999998</v>
      </c>
    </row>
    <row r="5435" spans="1:20" ht="15.75" thickBot="1" x14ac:dyDescent="0.3">
      <c r="A5435" s="4" t="s">
        <v>866</v>
      </c>
      <c r="B5435" s="4" t="s">
        <v>791</v>
      </c>
      <c r="C5435" s="4" t="s">
        <v>792</v>
      </c>
      <c r="D5435" s="4" t="s">
        <v>867</v>
      </c>
      <c r="E5435" s="4" t="s">
        <v>868</v>
      </c>
      <c r="F5435" s="4" t="s">
        <v>759</v>
      </c>
      <c r="G5435" s="4" t="s">
        <v>760</v>
      </c>
      <c r="H5435" s="12"/>
      <c r="I5435" s="12"/>
      <c r="J5435" s="12"/>
      <c r="K5435" s="12"/>
      <c r="L5435" s="12"/>
      <c r="M5435" s="12"/>
      <c r="N5435" s="11">
        <v>1177.9000000000001</v>
      </c>
      <c r="O5435" s="11">
        <v>3113.04</v>
      </c>
      <c r="P5435" s="11">
        <v>2796.09</v>
      </c>
      <c r="Q5435" s="11">
        <v>2397.87</v>
      </c>
      <c r="R5435" s="11">
        <v>3424.32</v>
      </c>
      <c r="S5435" s="11">
        <v>3320.56</v>
      </c>
      <c r="T5435" s="10">
        <v>16229.78</v>
      </c>
    </row>
    <row r="5436" spans="1:20" ht="15.75" thickBot="1" x14ac:dyDescent="0.3">
      <c r="A5436" s="4" t="s">
        <v>866</v>
      </c>
      <c r="B5436" s="4" t="s">
        <v>791</v>
      </c>
      <c r="C5436" s="4" t="s">
        <v>792</v>
      </c>
      <c r="D5436" s="4" t="s">
        <v>867</v>
      </c>
      <c r="E5436" s="4" t="s">
        <v>868</v>
      </c>
      <c r="F5436" s="4" t="s">
        <v>166</v>
      </c>
      <c r="G5436" s="4" t="s">
        <v>167</v>
      </c>
      <c r="H5436" s="9">
        <v>-4317.08</v>
      </c>
      <c r="I5436" s="9">
        <v>-8865.64</v>
      </c>
      <c r="J5436" s="9">
        <v>-12344.3</v>
      </c>
      <c r="K5436" s="9">
        <v>-1207.6400000000001</v>
      </c>
      <c r="L5436" s="9">
        <v>-9876.9599999999991</v>
      </c>
      <c r="M5436" s="9">
        <v>-9833.83</v>
      </c>
      <c r="N5436" s="9">
        <v>-5516.27</v>
      </c>
      <c r="O5436" s="9">
        <v>-10213.07</v>
      </c>
      <c r="P5436" s="9">
        <v>-2407.87</v>
      </c>
      <c r="Q5436" s="9">
        <v>-13709.64</v>
      </c>
      <c r="R5436" s="9">
        <v>-2778.18</v>
      </c>
      <c r="S5436" s="9">
        <v>-10697.19</v>
      </c>
      <c r="T5436" s="10">
        <v>-91767.67</v>
      </c>
    </row>
    <row r="5437" spans="1:20" ht="15.75" thickBot="1" x14ac:dyDescent="0.3">
      <c r="A5437" s="4" t="s">
        <v>866</v>
      </c>
      <c r="B5437" s="4" t="s">
        <v>791</v>
      </c>
      <c r="C5437" s="4" t="s">
        <v>792</v>
      </c>
      <c r="D5437" s="4" t="s">
        <v>867</v>
      </c>
      <c r="E5437" s="4" t="s">
        <v>868</v>
      </c>
      <c r="F5437" s="4" t="s">
        <v>1099</v>
      </c>
      <c r="G5437" s="4" t="s">
        <v>1100</v>
      </c>
      <c r="H5437" s="12"/>
      <c r="I5437" s="12"/>
      <c r="J5437" s="12"/>
      <c r="K5437" s="12"/>
      <c r="L5437" s="12"/>
      <c r="M5437" s="12"/>
      <c r="N5437" s="11">
        <v>-1822.95</v>
      </c>
      <c r="O5437" s="11">
        <v>-4431.2700000000004</v>
      </c>
      <c r="P5437" s="11">
        <v>-4198.3900000000003</v>
      </c>
      <c r="Q5437" s="11">
        <v>-4318.97</v>
      </c>
      <c r="R5437" s="11">
        <v>-4476.05</v>
      </c>
      <c r="S5437" s="11">
        <v>-4133.8900000000003</v>
      </c>
      <c r="T5437" s="10">
        <v>-23381.52</v>
      </c>
    </row>
    <row r="5438" spans="1:20" ht="15.75" thickBot="1" x14ac:dyDescent="0.3">
      <c r="A5438" s="4" t="s">
        <v>866</v>
      </c>
      <c r="B5438" s="4" t="s">
        <v>1101</v>
      </c>
      <c r="C5438" s="4" t="s">
        <v>1102</v>
      </c>
      <c r="D5438" s="4" t="s">
        <v>1103</v>
      </c>
      <c r="E5438" s="4" t="s">
        <v>1104</v>
      </c>
      <c r="F5438" s="4" t="s">
        <v>178</v>
      </c>
      <c r="G5438" s="4" t="s">
        <v>179</v>
      </c>
      <c r="H5438" s="8"/>
      <c r="I5438" s="8"/>
      <c r="J5438" s="8"/>
      <c r="K5438" s="8"/>
      <c r="L5438" s="8"/>
      <c r="M5438" s="8"/>
      <c r="N5438" s="8"/>
      <c r="O5438" s="8"/>
      <c r="P5438" s="8"/>
      <c r="Q5438" s="9">
        <v>-128.61000000000001</v>
      </c>
      <c r="R5438" s="9">
        <v>-322.64</v>
      </c>
      <c r="S5438" s="8"/>
      <c r="T5438" s="10">
        <v>-451.25</v>
      </c>
    </row>
    <row r="5439" spans="1:20" ht="15.75" thickBot="1" x14ac:dyDescent="0.3">
      <c r="A5439" s="4" t="s">
        <v>866</v>
      </c>
      <c r="B5439" s="4" t="s">
        <v>1105</v>
      </c>
      <c r="C5439" s="4" t="s">
        <v>1106</v>
      </c>
      <c r="D5439" s="4" t="s">
        <v>1103</v>
      </c>
      <c r="E5439" s="4" t="s">
        <v>1104</v>
      </c>
      <c r="F5439" s="4" t="s">
        <v>180</v>
      </c>
      <c r="G5439" s="4" t="s">
        <v>181</v>
      </c>
      <c r="H5439" s="12"/>
      <c r="I5439" s="12"/>
      <c r="J5439" s="12"/>
      <c r="K5439" s="12"/>
      <c r="L5439" s="12"/>
      <c r="M5439" s="12"/>
      <c r="N5439" s="12"/>
      <c r="O5439" s="12"/>
      <c r="P5439" s="12"/>
      <c r="Q5439" s="11">
        <v>128.61000000000001</v>
      </c>
      <c r="R5439" s="11">
        <v>322.64</v>
      </c>
      <c r="S5439" s="12"/>
      <c r="T5439" s="10">
        <v>451.25</v>
      </c>
    </row>
    <row r="5440" spans="1:20" ht="15.75" thickBot="1" x14ac:dyDescent="0.3">
      <c r="A5440" s="4" t="s">
        <v>866</v>
      </c>
      <c r="B5440" s="4" t="s">
        <v>1107</v>
      </c>
      <c r="C5440" s="4" t="s">
        <v>1108</v>
      </c>
      <c r="D5440" s="4" t="s">
        <v>867</v>
      </c>
      <c r="E5440" s="4" t="s">
        <v>868</v>
      </c>
      <c r="F5440" s="4" t="s">
        <v>71</v>
      </c>
      <c r="G5440" s="4" t="s">
        <v>72</v>
      </c>
      <c r="H5440" s="8"/>
      <c r="I5440" s="8"/>
      <c r="J5440" s="8"/>
      <c r="K5440" s="8"/>
      <c r="L5440" s="8"/>
      <c r="M5440" s="8"/>
      <c r="N5440" s="8"/>
      <c r="O5440" s="9">
        <v>45.2</v>
      </c>
      <c r="P5440" s="8"/>
      <c r="Q5440" s="8"/>
      <c r="R5440" s="8"/>
      <c r="S5440" s="8"/>
      <c r="T5440" s="10">
        <v>45.2</v>
      </c>
    </row>
    <row r="5441" spans="1:20" ht="15.75" thickBot="1" x14ac:dyDescent="0.3">
      <c r="A5441" s="4" t="s">
        <v>866</v>
      </c>
      <c r="B5441" s="4" t="s">
        <v>1109</v>
      </c>
      <c r="C5441" s="4" t="s">
        <v>1110</v>
      </c>
      <c r="D5441" s="4" t="s">
        <v>867</v>
      </c>
      <c r="E5441" s="4" t="s">
        <v>868</v>
      </c>
      <c r="F5441" s="4" t="s">
        <v>120</v>
      </c>
      <c r="G5441" s="4" t="s">
        <v>121</v>
      </c>
      <c r="H5441" s="12"/>
      <c r="I5441" s="11">
        <v>502.15</v>
      </c>
      <c r="J5441" s="12"/>
      <c r="K5441" s="11">
        <v>165.46</v>
      </c>
      <c r="L5441" s="12"/>
      <c r="M5441" s="12"/>
      <c r="N5441" s="12"/>
      <c r="O5441" s="12"/>
      <c r="P5441" s="11">
        <v>1518.1</v>
      </c>
      <c r="Q5441" s="12"/>
      <c r="R5441" s="12"/>
      <c r="S5441" s="11">
        <v>919.03</v>
      </c>
      <c r="T5441" s="10">
        <v>3104.74</v>
      </c>
    </row>
    <row r="5442" spans="1:20" ht="15.75" thickBot="1" x14ac:dyDescent="0.3">
      <c r="A5442" s="4" t="s">
        <v>866</v>
      </c>
      <c r="B5442" s="4" t="s">
        <v>1109</v>
      </c>
      <c r="C5442" s="4" t="s">
        <v>1110</v>
      </c>
      <c r="D5442" s="4" t="s">
        <v>867</v>
      </c>
      <c r="E5442" s="4" t="s">
        <v>868</v>
      </c>
      <c r="F5442" s="4" t="s">
        <v>122</v>
      </c>
      <c r="G5442" s="4" t="s">
        <v>123</v>
      </c>
      <c r="H5442" s="8"/>
      <c r="I5442" s="8"/>
      <c r="J5442" s="8"/>
      <c r="K5442" s="8"/>
      <c r="L5442" s="8"/>
      <c r="M5442" s="9">
        <v>295</v>
      </c>
      <c r="N5442" s="9">
        <v>465</v>
      </c>
      <c r="O5442" s="8"/>
      <c r="P5442" s="8"/>
      <c r="Q5442" s="9">
        <v>295</v>
      </c>
      <c r="R5442" s="9">
        <v>66</v>
      </c>
      <c r="S5442" s="8"/>
      <c r="T5442" s="10">
        <v>1121</v>
      </c>
    </row>
    <row r="5443" spans="1:20" ht="15.75" thickBot="1" x14ac:dyDescent="0.3">
      <c r="A5443" s="4" t="s">
        <v>866</v>
      </c>
      <c r="B5443" s="4" t="s">
        <v>1109</v>
      </c>
      <c r="C5443" s="4" t="s">
        <v>1110</v>
      </c>
      <c r="D5443" s="4" t="s">
        <v>867</v>
      </c>
      <c r="E5443" s="4" t="s">
        <v>868</v>
      </c>
      <c r="F5443" s="4" t="s">
        <v>207</v>
      </c>
      <c r="G5443" s="4" t="s">
        <v>208</v>
      </c>
      <c r="H5443" s="12"/>
      <c r="I5443" s="12"/>
      <c r="J5443" s="12"/>
      <c r="K5443" s="12"/>
      <c r="L5443" s="12"/>
      <c r="M5443" s="12"/>
      <c r="N5443" s="12"/>
      <c r="O5443" s="12"/>
      <c r="P5443" s="11">
        <v>25</v>
      </c>
      <c r="Q5443" s="12"/>
      <c r="R5443" s="12"/>
      <c r="S5443" s="12"/>
      <c r="T5443" s="10">
        <v>25</v>
      </c>
    </row>
    <row r="5444" spans="1:20" ht="15.75" thickBot="1" x14ac:dyDescent="0.3">
      <c r="A5444" s="4" t="s">
        <v>866</v>
      </c>
      <c r="B5444" s="4" t="s">
        <v>1109</v>
      </c>
      <c r="C5444" s="4" t="s">
        <v>1110</v>
      </c>
      <c r="D5444" s="4" t="s">
        <v>867</v>
      </c>
      <c r="E5444" s="4" t="s">
        <v>868</v>
      </c>
      <c r="F5444" s="4" t="s">
        <v>98</v>
      </c>
      <c r="G5444" s="4" t="s">
        <v>99</v>
      </c>
      <c r="H5444" s="8"/>
      <c r="I5444" s="8"/>
      <c r="J5444" s="8"/>
      <c r="K5444" s="8"/>
      <c r="L5444" s="8"/>
      <c r="M5444" s="8"/>
      <c r="N5444" s="8"/>
      <c r="O5444" s="8"/>
      <c r="P5444" s="9">
        <v>16.989999999999998</v>
      </c>
      <c r="Q5444" s="8"/>
      <c r="R5444" s="9">
        <v>84.74</v>
      </c>
      <c r="S5444" s="8"/>
      <c r="T5444" s="10">
        <v>101.73</v>
      </c>
    </row>
    <row r="5445" spans="1:20" ht="15.75" thickBot="1" x14ac:dyDescent="0.3">
      <c r="A5445" s="4" t="s">
        <v>866</v>
      </c>
      <c r="B5445" s="4" t="s">
        <v>1109</v>
      </c>
      <c r="C5445" s="4" t="s">
        <v>1110</v>
      </c>
      <c r="D5445" s="4" t="s">
        <v>867</v>
      </c>
      <c r="E5445" s="4" t="s">
        <v>868</v>
      </c>
      <c r="F5445" s="4" t="s">
        <v>215</v>
      </c>
      <c r="G5445" s="4" t="s">
        <v>216</v>
      </c>
      <c r="H5445" s="12"/>
      <c r="I5445" s="11">
        <v>409.87</v>
      </c>
      <c r="J5445" s="12"/>
      <c r="K5445" s="12"/>
      <c r="L5445" s="12"/>
      <c r="M5445" s="12"/>
      <c r="N5445" s="11">
        <v>135</v>
      </c>
      <c r="O5445" s="12"/>
      <c r="P5445" s="12"/>
      <c r="Q5445" s="12"/>
      <c r="R5445" s="12"/>
      <c r="S5445" s="11">
        <v>49.99</v>
      </c>
      <c r="T5445" s="10">
        <v>594.86</v>
      </c>
    </row>
    <row r="5446" spans="1:20" ht="15.75" thickBot="1" x14ac:dyDescent="0.3">
      <c r="A5446" s="4" t="s">
        <v>866</v>
      </c>
      <c r="B5446" s="4" t="s">
        <v>1109</v>
      </c>
      <c r="C5446" s="4" t="s">
        <v>1110</v>
      </c>
      <c r="D5446" s="4" t="s">
        <v>867</v>
      </c>
      <c r="E5446" s="4" t="s">
        <v>868</v>
      </c>
      <c r="F5446" s="4" t="s">
        <v>136</v>
      </c>
      <c r="G5446" s="4" t="s">
        <v>137</v>
      </c>
      <c r="H5446" s="9">
        <v>53</v>
      </c>
      <c r="I5446" s="9">
        <v>212.03</v>
      </c>
      <c r="J5446" s="9">
        <v>211.72</v>
      </c>
      <c r="K5446" s="9">
        <v>22</v>
      </c>
      <c r="L5446" s="9">
        <v>17.3</v>
      </c>
      <c r="M5446" s="9">
        <v>148.4</v>
      </c>
      <c r="N5446" s="9">
        <v>125.2</v>
      </c>
      <c r="O5446" s="9">
        <v>82.1</v>
      </c>
      <c r="P5446" s="9">
        <v>106.5</v>
      </c>
      <c r="Q5446" s="9">
        <v>148.5</v>
      </c>
      <c r="R5446" s="9">
        <v>16.399999999999999</v>
      </c>
      <c r="S5446" s="9">
        <v>108.4</v>
      </c>
      <c r="T5446" s="10">
        <v>1251.55</v>
      </c>
    </row>
    <row r="5447" spans="1:20" ht="15.75" thickBot="1" x14ac:dyDescent="0.3">
      <c r="A5447" s="4" t="s">
        <v>866</v>
      </c>
      <c r="B5447" s="4" t="s">
        <v>1109</v>
      </c>
      <c r="C5447" s="4" t="s">
        <v>1110</v>
      </c>
      <c r="D5447" s="4" t="s">
        <v>867</v>
      </c>
      <c r="E5447" s="4" t="s">
        <v>868</v>
      </c>
      <c r="F5447" s="4" t="s">
        <v>199</v>
      </c>
      <c r="G5447" s="4" t="s">
        <v>200</v>
      </c>
      <c r="H5447" s="12"/>
      <c r="I5447" s="12"/>
      <c r="J5447" s="12"/>
      <c r="K5447" s="12"/>
      <c r="L5447" s="11">
        <v>18</v>
      </c>
      <c r="M5447" s="12"/>
      <c r="N5447" s="12"/>
      <c r="O5447" s="12"/>
      <c r="P5447" s="12"/>
      <c r="Q5447" s="12"/>
      <c r="R5447" s="12"/>
      <c r="S5447" s="12"/>
      <c r="T5447" s="10">
        <v>18</v>
      </c>
    </row>
    <row r="5448" spans="1:20" ht="15.75" thickBot="1" x14ac:dyDescent="0.3">
      <c r="A5448" s="4" t="s">
        <v>866</v>
      </c>
      <c r="B5448" s="4" t="s">
        <v>1109</v>
      </c>
      <c r="C5448" s="4" t="s">
        <v>1110</v>
      </c>
      <c r="D5448" s="4" t="s">
        <v>867</v>
      </c>
      <c r="E5448" s="4" t="s">
        <v>868</v>
      </c>
      <c r="F5448" s="4" t="s">
        <v>342</v>
      </c>
      <c r="G5448" s="4" t="s">
        <v>343</v>
      </c>
      <c r="H5448" s="8"/>
      <c r="I5448" s="8"/>
      <c r="J5448" s="9">
        <v>25.9</v>
      </c>
      <c r="K5448" s="9">
        <v>49.95</v>
      </c>
      <c r="L5448" s="9">
        <v>49.95</v>
      </c>
      <c r="M5448" s="9">
        <v>49.95</v>
      </c>
      <c r="N5448" s="9">
        <v>115</v>
      </c>
      <c r="O5448" s="9">
        <v>49.95</v>
      </c>
      <c r="P5448" s="9">
        <v>49.95</v>
      </c>
      <c r="Q5448" s="9">
        <v>49.95</v>
      </c>
      <c r="R5448" s="9">
        <v>49.95</v>
      </c>
      <c r="S5448" s="9">
        <v>49.95</v>
      </c>
      <c r="T5448" s="10">
        <v>540.5</v>
      </c>
    </row>
    <row r="5449" spans="1:20" ht="15.75" thickBot="1" x14ac:dyDescent="0.3">
      <c r="A5449" s="4" t="s">
        <v>866</v>
      </c>
      <c r="B5449" s="4" t="s">
        <v>1109</v>
      </c>
      <c r="C5449" s="4" t="s">
        <v>1110</v>
      </c>
      <c r="D5449" s="4" t="s">
        <v>867</v>
      </c>
      <c r="E5449" s="4" t="s">
        <v>868</v>
      </c>
      <c r="F5449" s="4" t="s">
        <v>144</v>
      </c>
      <c r="G5449" s="4" t="s">
        <v>145</v>
      </c>
      <c r="H5449" s="11">
        <v>366.6</v>
      </c>
      <c r="I5449" s="11">
        <v>624.69000000000005</v>
      </c>
      <c r="J5449" s="11">
        <v>321.66000000000003</v>
      </c>
      <c r="K5449" s="11">
        <v>243.18</v>
      </c>
      <c r="L5449" s="11">
        <v>286.88</v>
      </c>
      <c r="M5449" s="11">
        <v>453.22</v>
      </c>
      <c r="N5449" s="11">
        <v>2554.81</v>
      </c>
      <c r="O5449" s="11">
        <v>802.56</v>
      </c>
      <c r="P5449" s="11">
        <v>654.16999999999996</v>
      </c>
      <c r="Q5449" s="11">
        <v>643.66</v>
      </c>
      <c r="R5449" s="11">
        <v>112.51</v>
      </c>
      <c r="S5449" s="11">
        <v>5423.01</v>
      </c>
      <c r="T5449" s="10">
        <v>12486.95</v>
      </c>
    </row>
    <row r="5450" spans="1:20" ht="15.75" thickBot="1" x14ac:dyDescent="0.3">
      <c r="A5450" s="4" t="s">
        <v>866</v>
      </c>
      <c r="B5450" s="4" t="s">
        <v>1109</v>
      </c>
      <c r="C5450" s="4" t="s">
        <v>1110</v>
      </c>
      <c r="D5450" s="4" t="s">
        <v>867</v>
      </c>
      <c r="E5450" s="4" t="s">
        <v>868</v>
      </c>
      <c r="F5450" s="4" t="s">
        <v>217</v>
      </c>
      <c r="G5450" s="4" t="s">
        <v>218</v>
      </c>
      <c r="H5450" s="9">
        <v>655</v>
      </c>
      <c r="I5450" s="9">
        <v>1291.54</v>
      </c>
      <c r="J5450" s="8"/>
      <c r="K5450" s="8"/>
      <c r="L5450" s="8"/>
      <c r="M5450" s="8"/>
      <c r="N5450" s="9">
        <v>140.4</v>
      </c>
      <c r="O5450" s="8"/>
      <c r="P5450" s="9">
        <v>20</v>
      </c>
      <c r="Q5450" s="8"/>
      <c r="R5450" s="8"/>
      <c r="S5450" s="9">
        <v>655</v>
      </c>
      <c r="T5450" s="10">
        <v>2761.94</v>
      </c>
    </row>
    <row r="5451" spans="1:20" ht="15.75" thickBot="1" x14ac:dyDescent="0.3">
      <c r="A5451" s="4" t="s">
        <v>866</v>
      </c>
      <c r="B5451" s="4" t="s">
        <v>1109</v>
      </c>
      <c r="C5451" s="4" t="s">
        <v>1110</v>
      </c>
      <c r="D5451" s="4" t="s">
        <v>867</v>
      </c>
      <c r="E5451" s="4" t="s">
        <v>868</v>
      </c>
      <c r="F5451" s="4" t="s">
        <v>146</v>
      </c>
      <c r="G5451" s="4" t="s">
        <v>147</v>
      </c>
      <c r="H5451" s="12"/>
      <c r="I5451" s="11">
        <v>183.1</v>
      </c>
      <c r="J5451" s="11">
        <v>1176.5999999999999</v>
      </c>
      <c r="K5451" s="11">
        <v>486.6</v>
      </c>
      <c r="L5451" s="12"/>
      <c r="M5451" s="12"/>
      <c r="N5451" s="11">
        <v>1642.47</v>
      </c>
      <c r="O5451" s="11">
        <v>1023.12</v>
      </c>
      <c r="P5451" s="11">
        <v>338.05</v>
      </c>
      <c r="Q5451" s="11">
        <v>3030</v>
      </c>
      <c r="R5451" s="12"/>
      <c r="S5451" s="11">
        <v>560.9</v>
      </c>
      <c r="T5451" s="10">
        <v>8440.84</v>
      </c>
    </row>
    <row r="5452" spans="1:20" ht="15.75" thickBot="1" x14ac:dyDescent="0.3">
      <c r="A5452" s="4" t="s">
        <v>866</v>
      </c>
      <c r="B5452" s="4" t="s">
        <v>1109</v>
      </c>
      <c r="C5452" s="4" t="s">
        <v>1110</v>
      </c>
      <c r="D5452" s="4" t="s">
        <v>867</v>
      </c>
      <c r="E5452" s="4" t="s">
        <v>868</v>
      </c>
      <c r="F5452" s="4" t="s">
        <v>148</v>
      </c>
      <c r="G5452" s="4" t="s">
        <v>149</v>
      </c>
      <c r="H5452" s="9">
        <v>1267.24</v>
      </c>
      <c r="I5452" s="9">
        <v>2433.84</v>
      </c>
      <c r="J5452" s="9">
        <v>1671.5</v>
      </c>
      <c r="K5452" s="9">
        <v>70</v>
      </c>
      <c r="L5452" s="9">
        <v>47.56</v>
      </c>
      <c r="M5452" s="9">
        <v>1553.5</v>
      </c>
      <c r="N5452" s="9">
        <v>468.33</v>
      </c>
      <c r="O5452" s="9">
        <v>526.79</v>
      </c>
      <c r="P5452" s="9">
        <v>687.86</v>
      </c>
      <c r="Q5452" s="9">
        <v>1900.21</v>
      </c>
      <c r="R5452" s="9">
        <v>415.93</v>
      </c>
      <c r="S5452" s="9">
        <v>2660.6</v>
      </c>
      <c r="T5452" s="10">
        <v>13703.36</v>
      </c>
    </row>
    <row r="5453" spans="1:20" ht="15.75" thickBot="1" x14ac:dyDescent="0.3">
      <c r="A5453" s="4" t="s">
        <v>866</v>
      </c>
      <c r="B5453" s="4" t="s">
        <v>1109</v>
      </c>
      <c r="C5453" s="4" t="s">
        <v>1110</v>
      </c>
      <c r="D5453" s="4" t="s">
        <v>867</v>
      </c>
      <c r="E5453" s="4" t="s">
        <v>868</v>
      </c>
      <c r="F5453" s="4" t="s">
        <v>150</v>
      </c>
      <c r="G5453" s="4" t="s">
        <v>151</v>
      </c>
      <c r="H5453" s="12"/>
      <c r="I5453" s="12"/>
      <c r="J5453" s="12"/>
      <c r="K5453" s="12"/>
      <c r="L5453" s="12"/>
      <c r="M5453" s="12"/>
      <c r="N5453" s="12"/>
      <c r="O5453" s="12"/>
      <c r="P5453" s="12"/>
      <c r="Q5453" s="12"/>
      <c r="R5453" s="12"/>
      <c r="S5453" s="11">
        <v>3846.95</v>
      </c>
      <c r="T5453" s="10">
        <v>3846.95</v>
      </c>
    </row>
    <row r="5454" spans="1:20" ht="23.25" thickBot="1" x14ac:dyDescent="0.3">
      <c r="A5454" s="4" t="s">
        <v>866</v>
      </c>
      <c r="B5454" s="4" t="s">
        <v>1109</v>
      </c>
      <c r="C5454" s="4" t="s">
        <v>1110</v>
      </c>
      <c r="D5454" s="4" t="s">
        <v>869</v>
      </c>
      <c r="E5454" s="4" t="s">
        <v>870</v>
      </c>
      <c r="F5454" s="4" t="s">
        <v>144</v>
      </c>
      <c r="G5454" s="4" t="s">
        <v>145</v>
      </c>
      <c r="H5454" s="9">
        <v>103.25</v>
      </c>
      <c r="I5454" s="9">
        <v>1082.47</v>
      </c>
      <c r="J5454" s="9">
        <v>284.60000000000002</v>
      </c>
      <c r="K5454" s="9">
        <v>57.75</v>
      </c>
      <c r="L5454" s="8"/>
      <c r="M5454" s="9">
        <v>232.58</v>
      </c>
      <c r="N5454" s="9">
        <v>1546.16</v>
      </c>
      <c r="O5454" s="9">
        <v>311.75</v>
      </c>
      <c r="P5454" s="9">
        <v>379.65</v>
      </c>
      <c r="Q5454" s="9">
        <v>365.71</v>
      </c>
      <c r="R5454" s="8"/>
      <c r="S5454" s="9">
        <v>2690.35</v>
      </c>
      <c r="T5454" s="10">
        <v>7054.27</v>
      </c>
    </row>
    <row r="5455" spans="1:20" ht="15.75" thickBot="1" x14ac:dyDescent="0.3">
      <c r="A5455" s="4" t="s">
        <v>866</v>
      </c>
      <c r="B5455" s="4" t="s">
        <v>1111</v>
      </c>
      <c r="C5455" s="4" t="s">
        <v>1112</v>
      </c>
      <c r="D5455" s="4" t="s">
        <v>867</v>
      </c>
      <c r="E5455" s="4" t="s">
        <v>868</v>
      </c>
      <c r="F5455" s="4" t="s">
        <v>144</v>
      </c>
      <c r="G5455" s="4" t="s">
        <v>145</v>
      </c>
      <c r="H5455" s="12"/>
      <c r="I5455" s="12"/>
      <c r="J5455" s="12"/>
      <c r="K5455" s="12"/>
      <c r="L5455" s="12"/>
      <c r="M5455" s="12"/>
      <c r="N5455" s="12"/>
      <c r="O5455" s="11">
        <v>13.5</v>
      </c>
      <c r="P5455" s="12"/>
      <c r="Q5455" s="12"/>
      <c r="R5455" s="12"/>
      <c r="S5455" s="12"/>
      <c r="T5455" s="10">
        <v>13.5</v>
      </c>
    </row>
    <row r="5456" spans="1:20" ht="15.75" thickBot="1" x14ac:dyDescent="0.3">
      <c r="A5456" s="4" t="s">
        <v>866</v>
      </c>
      <c r="B5456" s="4" t="s">
        <v>1111</v>
      </c>
      <c r="C5456" s="4" t="s">
        <v>1112</v>
      </c>
      <c r="D5456" s="4" t="s">
        <v>867</v>
      </c>
      <c r="E5456" s="4" t="s">
        <v>868</v>
      </c>
      <c r="F5456" s="4" t="s">
        <v>148</v>
      </c>
      <c r="G5456" s="4" t="s">
        <v>149</v>
      </c>
      <c r="H5456" s="8"/>
      <c r="I5456" s="8"/>
      <c r="J5456" s="8"/>
      <c r="K5456" s="8"/>
      <c r="L5456" s="8"/>
      <c r="M5456" s="9">
        <v>71.209999999999994</v>
      </c>
      <c r="N5456" s="8"/>
      <c r="O5456" s="8"/>
      <c r="P5456" s="8"/>
      <c r="Q5456" s="8"/>
      <c r="R5456" s="8"/>
      <c r="S5456" s="8"/>
      <c r="T5456" s="10">
        <v>71.209999999999994</v>
      </c>
    </row>
    <row r="5457" spans="1:20" ht="15.75" thickBot="1" x14ac:dyDescent="0.3">
      <c r="A5457" s="4" t="s">
        <v>866</v>
      </c>
      <c r="B5457" s="4" t="s">
        <v>1113</v>
      </c>
      <c r="C5457" s="4" t="s">
        <v>1114</v>
      </c>
      <c r="D5457" s="4" t="s">
        <v>867</v>
      </c>
      <c r="E5457" s="4" t="s">
        <v>868</v>
      </c>
      <c r="F5457" s="4" t="s">
        <v>110</v>
      </c>
      <c r="G5457" s="4" t="s">
        <v>111</v>
      </c>
      <c r="H5457" s="11">
        <v>31740.71</v>
      </c>
      <c r="I5457" s="11">
        <v>34297.019999999997</v>
      </c>
      <c r="J5457" s="11">
        <v>28103.439999999999</v>
      </c>
      <c r="K5457" s="11">
        <v>34626.04</v>
      </c>
      <c r="L5457" s="11">
        <v>39317</v>
      </c>
      <c r="M5457" s="11">
        <v>36846.36</v>
      </c>
      <c r="N5457" s="11">
        <v>33949.31</v>
      </c>
      <c r="O5457" s="11">
        <v>35883.839999999997</v>
      </c>
      <c r="P5457" s="11">
        <v>39540.980000000003</v>
      </c>
      <c r="Q5457" s="11">
        <v>42402.78</v>
      </c>
      <c r="R5457" s="11">
        <v>37689.39</v>
      </c>
      <c r="S5457" s="11">
        <v>34393.949999999997</v>
      </c>
      <c r="T5457" s="10">
        <v>428790.82</v>
      </c>
    </row>
    <row r="5458" spans="1:20" ht="15.75" thickBot="1" x14ac:dyDescent="0.3">
      <c r="A5458" s="4" t="s">
        <v>866</v>
      </c>
      <c r="B5458" s="4" t="s">
        <v>1113</v>
      </c>
      <c r="C5458" s="4" t="s">
        <v>1114</v>
      </c>
      <c r="D5458" s="4" t="s">
        <v>867</v>
      </c>
      <c r="E5458" s="4" t="s">
        <v>868</v>
      </c>
      <c r="F5458" s="4" t="s">
        <v>112</v>
      </c>
      <c r="G5458" s="4" t="s">
        <v>113</v>
      </c>
      <c r="H5458" s="9">
        <v>10500</v>
      </c>
      <c r="I5458" s="9">
        <v>2500</v>
      </c>
      <c r="J5458" s="9">
        <v>2500</v>
      </c>
      <c r="K5458" s="9">
        <v>2605.2600000000002</v>
      </c>
      <c r="L5458" s="9">
        <v>2731.26</v>
      </c>
      <c r="M5458" s="9">
        <v>2605.2600000000002</v>
      </c>
      <c r="N5458" s="9">
        <v>2605.2600000000002</v>
      </c>
      <c r="O5458" s="9">
        <v>2771.93</v>
      </c>
      <c r="P5458" s="9">
        <v>2771.93</v>
      </c>
      <c r="Q5458" s="9">
        <v>2771.93</v>
      </c>
      <c r="R5458" s="9">
        <v>2771.93</v>
      </c>
      <c r="S5458" s="9">
        <v>2930.11</v>
      </c>
      <c r="T5458" s="10">
        <v>40064.870000000003</v>
      </c>
    </row>
    <row r="5459" spans="1:20" ht="15.75" thickBot="1" x14ac:dyDescent="0.3">
      <c r="A5459" s="4" t="s">
        <v>866</v>
      </c>
      <c r="B5459" s="4" t="s">
        <v>1113</v>
      </c>
      <c r="C5459" s="4" t="s">
        <v>1114</v>
      </c>
      <c r="D5459" s="4" t="s">
        <v>867</v>
      </c>
      <c r="E5459" s="4" t="s">
        <v>868</v>
      </c>
      <c r="F5459" s="4" t="s">
        <v>88</v>
      </c>
      <c r="G5459" s="4" t="s">
        <v>89</v>
      </c>
      <c r="H5459" s="11">
        <v>4444.46</v>
      </c>
      <c r="I5459" s="11">
        <v>4785.8</v>
      </c>
      <c r="J5459" s="11">
        <v>4876.2299999999996</v>
      </c>
      <c r="K5459" s="11">
        <v>5243.84</v>
      </c>
      <c r="L5459" s="11">
        <v>5611.46</v>
      </c>
      <c r="M5459" s="11">
        <v>4963.21</v>
      </c>
      <c r="N5459" s="11">
        <v>4809</v>
      </c>
      <c r="O5459" s="11">
        <v>5786.47</v>
      </c>
      <c r="P5459" s="11">
        <v>5786.51</v>
      </c>
      <c r="Q5459" s="11">
        <v>5786.5</v>
      </c>
      <c r="R5459" s="11">
        <v>5786.49</v>
      </c>
      <c r="S5459" s="11">
        <v>5786.48</v>
      </c>
      <c r="T5459" s="10">
        <v>63666.45</v>
      </c>
    </row>
    <row r="5460" spans="1:20" ht="15.75" thickBot="1" x14ac:dyDescent="0.3">
      <c r="A5460" s="4" t="s">
        <v>866</v>
      </c>
      <c r="B5460" s="4" t="s">
        <v>1113</v>
      </c>
      <c r="C5460" s="4" t="s">
        <v>1114</v>
      </c>
      <c r="D5460" s="4" t="s">
        <v>867</v>
      </c>
      <c r="E5460" s="4" t="s">
        <v>868</v>
      </c>
      <c r="F5460" s="4" t="s">
        <v>90</v>
      </c>
      <c r="G5460" s="4" t="s">
        <v>91</v>
      </c>
      <c r="H5460" s="9">
        <v>17516.38</v>
      </c>
      <c r="I5460" s="9">
        <v>18842.5</v>
      </c>
      <c r="J5460" s="9">
        <v>19193.759999999998</v>
      </c>
      <c r="K5460" s="9">
        <v>20632.439999999999</v>
      </c>
      <c r="L5460" s="9">
        <v>22060.61</v>
      </c>
      <c r="M5460" s="9">
        <v>19542.240000000002</v>
      </c>
      <c r="N5460" s="9">
        <v>18943.080000000002</v>
      </c>
      <c r="O5460" s="9">
        <v>22757.29</v>
      </c>
      <c r="P5460" s="9">
        <v>22757.33</v>
      </c>
      <c r="Q5460" s="9">
        <v>22757.32</v>
      </c>
      <c r="R5460" s="9">
        <v>22757.31</v>
      </c>
      <c r="S5460" s="9">
        <v>22757.31</v>
      </c>
      <c r="T5460" s="10">
        <v>250517.57</v>
      </c>
    </row>
    <row r="5461" spans="1:20" ht="15.75" thickBot="1" x14ac:dyDescent="0.3">
      <c r="A5461" s="4" t="s">
        <v>866</v>
      </c>
      <c r="B5461" s="4" t="s">
        <v>1113</v>
      </c>
      <c r="C5461" s="4" t="s">
        <v>1114</v>
      </c>
      <c r="D5461" s="4" t="s">
        <v>867</v>
      </c>
      <c r="E5461" s="4" t="s">
        <v>868</v>
      </c>
      <c r="F5461" s="4" t="s">
        <v>118</v>
      </c>
      <c r="G5461" s="4" t="s">
        <v>119</v>
      </c>
      <c r="H5461" s="12"/>
      <c r="I5461" s="12"/>
      <c r="J5461" s="11">
        <v>1424.6</v>
      </c>
      <c r="K5461" s="11">
        <v>1400</v>
      </c>
      <c r="L5461" s="11">
        <v>1183</v>
      </c>
      <c r="M5461" s="12"/>
      <c r="N5461" s="12"/>
      <c r="O5461" s="11">
        <v>150</v>
      </c>
      <c r="P5461" s="11">
        <v>225</v>
      </c>
      <c r="Q5461" s="12"/>
      <c r="R5461" s="12"/>
      <c r="S5461" s="11">
        <v>2085</v>
      </c>
      <c r="T5461" s="10">
        <v>6467.6</v>
      </c>
    </row>
    <row r="5462" spans="1:20" ht="15.75" thickBot="1" x14ac:dyDescent="0.3">
      <c r="A5462" s="4" t="s">
        <v>866</v>
      </c>
      <c r="B5462" s="4" t="s">
        <v>1113</v>
      </c>
      <c r="C5462" s="4" t="s">
        <v>1114</v>
      </c>
      <c r="D5462" s="4" t="s">
        <v>867</v>
      </c>
      <c r="E5462" s="4" t="s">
        <v>868</v>
      </c>
      <c r="F5462" s="4" t="s">
        <v>120</v>
      </c>
      <c r="G5462" s="4" t="s">
        <v>121</v>
      </c>
      <c r="H5462" s="8"/>
      <c r="I5462" s="8"/>
      <c r="J5462" s="8"/>
      <c r="K5462" s="8"/>
      <c r="L5462" s="8"/>
      <c r="M5462" s="8"/>
      <c r="N5462" s="8"/>
      <c r="O5462" s="8"/>
      <c r="P5462" s="8"/>
      <c r="Q5462" s="9">
        <v>80.77</v>
      </c>
      <c r="R5462" s="8"/>
      <c r="S5462" s="8"/>
      <c r="T5462" s="10">
        <v>80.77</v>
      </c>
    </row>
    <row r="5463" spans="1:20" ht="15.75" thickBot="1" x14ac:dyDescent="0.3">
      <c r="A5463" s="4" t="s">
        <v>866</v>
      </c>
      <c r="B5463" s="4" t="s">
        <v>1113</v>
      </c>
      <c r="C5463" s="4" t="s">
        <v>1114</v>
      </c>
      <c r="D5463" s="4" t="s">
        <v>867</v>
      </c>
      <c r="E5463" s="4" t="s">
        <v>868</v>
      </c>
      <c r="F5463" s="4" t="s">
        <v>122</v>
      </c>
      <c r="G5463" s="4" t="s">
        <v>123</v>
      </c>
      <c r="H5463" s="11">
        <v>737.59</v>
      </c>
      <c r="I5463" s="11">
        <v>100</v>
      </c>
      <c r="J5463" s="12"/>
      <c r="K5463" s="12"/>
      <c r="L5463" s="11">
        <v>299</v>
      </c>
      <c r="M5463" s="12"/>
      <c r="N5463" s="11">
        <v>255</v>
      </c>
      <c r="O5463" s="11">
        <v>275</v>
      </c>
      <c r="P5463" s="11">
        <v>250</v>
      </c>
      <c r="Q5463" s="12"/>
      <c r="R5463" s="12"/>
      <c r="S5463" s="11">
        <v>210</v>
      </c>
      <c r="T5463" s="10">
        <v>2126.59</v>
      </c>
    </row>
    <row r="5464" spans="1:20" ht="15.75" thickBot="1" x14ac:dyDescent="0.3">
      <c r="A5464" s="4" t="s">
        <v>866</v>
      </c>
      <c r="B5464" s="4" t="s">
        <v>1113</v>
      </c>
      <c r="C5464" s="4" t="s">
        <v>1114</v>
      </c>
      <c r="D5464" s="4" t="s">
        <v>867</v>
      </c>
      <c r="E5464" s="4" t="s">
        <v>868</v>
      </c>
      <c r="F5464" s="4" t="s">
        <v>44</v>
      </c>
      <c r="G5464" s="4" t="s">
        <v>45</v>
      </c>
      <c r="H5464" s="9">
        <v>12.05</v>
      </c>
      <c r="I5464" s="9">
        <v>12.05</v>
      </c>
      <c r="J5464" s="9">
        <v>12.1</v>
      </c>
      <c r="K5464" s="9">
        <v>12.1</v>
      </c>
      <c r="L5464" s="9">
        <v>12.48</v>
      </c>
      <c r="M5464" s="9">
        <v>24.96</v>
      </c>
      <c r="N5464" s="9">
        <v>10003.620000000001</v>
      </c>
      <c r="O5464" s="9">
        <v>12986.87</v>
      </c>
      <c r="P5464" s="9">
        <v>9614.75</v>
      </c>
      <c r="Q5464" s="9">
        <v>55160.95</v>
      </c>
      <c r="R5464" s="9">
        <v>36582.339999999997</v>
      </c>
      <c r="S5464" s="9">
        <v>26870.17</v>
      </c>
      <c r="T5464" s="10">
        <v>151304.44</v>
      </c>
    </row>
    <row r="5465" spans="1:20" ht="15.75" thickBot="1" x14ac:dyDescent="0.3">
      <c r="A5465" s="4" t="s">
        <v>866</v>
      </c>
      <c r="B5465" s="4" t="s">
        <v>1113</v>
      </c>
      <c r="C5465" s="4" t="s">
        <v>1114</v>
      </c>
      <c r="D5465" s="4" t="s">
        <v>867</v>
      </c>
      <c r="E5465" s="4" t="s">
        <v>868</v>
      </c>
      <c r="F5465" s="4" t="s">
        <v>98</v>
      </c>
      <c r="G5465" s="4" t="s">
        <v>99</v>
      </c>
      <c r="H5465" s="11">
        <v>232.71</v>
      </c>
      <c r="I5465" s="11">
        <v>60.64</v>
      </c>
      <c r="J5465" s="11">
        <v>51.87</v>
      </c>
      <c r="K5465" s="11">
        <v>234.86</v>
      </c>
      <c r="L5465" s="11">
        <v>96.76</v>
      </c>
      <c r="M5465" s="11">
        <v>42.05</v>
      </c>
      <c r="N5465" s="11">
        <v>62.12</v>
      </c>
      <c r="O5465" s="11">
        <v>448.94</v>
      </c>
      <c r="P5465" s="11">
        <v>53.86</v>
      </c>
      <c r="Q5465" s="11">
        <v>138.65</v>
      </c>
      <c r="R5465" s="11">
        <v>28.08</v>
      </c>
      <c r="S5465" s="11">
        <v>390.37</v>
      </c>
      <c r="T5465" s="10">
        <v>1840.91</v>
      </c>
    </row>
    <row r="5466" spans="1:20" ht="15.75" thickBot="1" x14ac:dyDescent="0.3">
      <c r="A5466" s="4" t="s">
        <v>866</v>
      </c>
      <c r="B5466" s="4" t="s">
        <v>1113</v>
      </c>
      <c r="C5466" s="4" t="s">
        <v>1114</v>
      </c>
      <c r="D5466" s="4" t="s">
        <v>867</v>
      </c>
      <c r="E5466" s="4" t="s">
        <v>868</v>
      </c>
      <c r="F5466" s="4" t="s">
        <v>412</v>
      </c>
      <c r="G5466" s="4" t="s">
        <v>413</v>
      </c>
      <c r="H5466" s="8"/>
      <c r="I5466" s="8"/>
      <c r="J5466" s="8"/>
      <c r="K5466" s="8"/>
      <c r="L5466" s="8"/>
      <c r="M5466" s="8"/>
      <c r="N5466" s="8"/>
      <c r="O5466" s="8"/>
      <c r="P5466" s="8"/>
      <c r="Q5466" s="9">
        <v>140.68</v>
      </c>
      <c r="R5466" s="8"/>
      <c r="S5466" s="8"/>
      <c r="T5466" s="10">
        <v>140.68</v>
      </c>
    </row>
    <row r="5467" spans="1:20" ht="15.75" thickBot="1" x14ac:dyDescent="0.3">
      <c r="A5467" s="4" t="s">
        <v>866</v>
      </c>
      <c r="B5467" s="4" t="s">
        <v>1113</v>
      </c>
      <c r="C5467" s="4" t="s">
        <v>1114</v>
      </c>
      <c r="D5467" s="4" t="s">
        <v>867</v>
      </c>
      <c r="E5467" s="4" t="s">
        <v>868</v>
      </c>
      <c r="F5467" s="4" t="s">
        <v>215</v>
      </c>
      <c r="G5467" s="4" t="s">
        <v>216</v>
      </c>
      <c r="H5467" s="12"/>
      <c r="I5467" s="12"/>
      <c r="J5467" s="12"/>
      <c r="K5467" s="12"/>
      <c r="L5467" s="11">
        <v>129.99</v>
      </c>
      <c r="M5467" s="12"/>
      <c r="N5467" s="12"/>
      <c r="O5467" s="12"/>
      <c r="P5467" s="12"/>
      <c r="Q5467" s="12"/>
      <c r="R5467" s="12"/>
      <c r="S5467" s="12"/>
      <c r="T5467" s="10">
        <v>129.99</v>
      </c>
    </row>
    <row r="5468" spans="1:20" ht="15.75" thickBot="1" x14ac:dyDescent="0.3">
      <c r="A5468" s="4" t="s">
        <v>866</v>
      </c>
      <c r="B5468" s="4" t="s">
        <v>1113</v>
      </c>
      <c r="C5468" s="4" t="s">
        <v>1114</v>
      </c>
      <c r="D5468" s="4" t="s">
        <v>867</v>
      </c>
      <c r="E5468" s="4" t="s">
        <v>868</v>
      </c>
      <c r="F5468" s="4" t="s">
        <v>130</v>
      </c>
      <c r="G5468" s="4" t="s">
        <v>131</v>
      </c>
      <c r="H5468" s="8"/>
      <c r="I5468" s="8"/>
      <c r="J5468" s="8"/>
      <c r="K5468" s="9">
        <v>18.64</v>
      </c>
      <c r="L5468" s="9">
        <v>66.92</v>
      </c>
      <c r="M5468" s="8"/>
      <c r="N5468" s="13">
        <v>0</v>
      </c>
      <c r="O5468" s="9">
        <v>51.25</v>
      </c>
      <c r="P5468" s="9">
        <v>9.5</v>
      </c>
      <c r="Q5468" s="8"/>
      <c r="R5468" s="8"/>
      <c r="S5468" s="8"/>
      <c r="T5468" s="10">
        <v>146.31</v>
      </c>
    </row>
    <row r="5469" spans="1:20" ht="15.75" thickBot="1" x14ac:dyDescent="0.3">
      <c r="A5469" s="4" t="s">
        <v>866</v>
      </c>
      <c r="B5469" s="4" t="s">
        <v>1113</v>
      </c>
      <c r="C5469" s="4" t="s">
        <v>1114</v>
      </c>
      <c r="D5469" s="4" t="s">
        <v>867</v>
      </c>
      <c r="E5469" s="4" t="s">
        <v>868</v>
      </c>
      <c r="F5469" s="4" t="s">
        <v>136</v>
      </c>
      <c r="G5469" s="4" t="s">
        <v>137</v>
      </c>
      <c r="H5469" s="12"/>
      <c r="I5469" s="12"/>
      <c r="J5469" s="11">
        <v>1</v>
      </c>
      <c r="K5469" s="12"/>
      <c r="L5469" s="12"/>
      <c r="M5469" s="12"/>
      <c r="N5469" s="12"/>
      <c r="O5469" s="12"/>
      <c r="P5469" s="12"/>
      <c r="Q5469" s="12"/>
      <c r="R5469" s="12"/>
      <c r="S5469" s="12"/>
      <c r="T5469" s="10">
        <v>1</v>
      </c>
    </row>
    <row r="5470" spans="1:20" ht="15.75" thickBot="1" x14ac:dyDescent="0.3">
      <c r="A5470" s="4" t="s">
        <v>866</v>
      </c>
      <c r="B5470" s="4" t="s">
        <v>1113</v>
      </c>
      <c r="C5470" s="4" t="s">
        <v>1114</v>
      </c>
      <c r="D5470" s="4" t="s">
        <v>867</v>
      </c>
      <c r="E5470" s="4" t="s">
        <v>868</v>
      </c>
      <c r="F5470" s="4" t="s">
        <v>102</v>
      </c>
      <c r="G5470" s="4" t="s">
        <v>103</v>
      </c>
      <c r="H5470" s="9">
        <v>15294.9</v>
      </c>
      <c r="I5470" s="9">
        <v>36708.480000000003</v>
      </c>
      <c r="J5470" s="9">
        <v>9.99</v>
      </c>
      <c r="K5470" s="9">
        <v>-2583.36</v>
      </c>
      <c r="L5470" s="8"/>
      <c r="M5470" s="8"/>
      <c r="N5470" s="8"/>
      <c r="O5470" s="8"/>
      <c r="P5470" s="8"/>
      <c r="Q5470" s="8"/>
      <c r="R5470" s="9">
        <v>4845</v>
      </c>
      <c r="S5470" s="9">
        <v>7310</v>
      </c>
      <c r="T5470" s="10">
        <v>61585.01</v>
      </c>
    </row>
    <row r="5471" spans="1:20" ht="15.75" thickBot="1" x14ac:dyDescent="0.3">
      <c r="A5471" s="4" t="s">
        <v>866</v>
      </c>
      <c r="B5471" s="4" t="s">
        <v>1113</v>
      </c>
      <c r="C5471" s="4" t="s">
        <v>1114</v>
      </c>
      <c r="D5471" s="4" t="s">
        <v>867</v>
      </c>
      <c r="E5471" s="4" t="s">
        <v>868</v>
      </c>
      <c r="F5471" s="4" t="s">
        <v>144</v>
      </c>
      <c r="G5471" s="4" t="s">
        <v>145</v>
      </c>
      <c r="H5471" s="11">
        <v>65.819999999999993</v>
      </c>
      <c r="I5471" s="12"/>
      <c r="J5471" s="11">
        <v>433.75</v>
      </c>
      <c r="K5471" s="11">
        <v>103.5</v>
      </c>
      <c r="L5471" s="11">
        <v>509.95</v>
      </c>
      <c r="M5471" s="11">
        <v>301.7</v>
      </c>
      <c r="N5471" s="11">
        <v>155.78</v>
      </c>
      <c r="O5471" s="11">
        <v>144.51</v>
      </c>
      <c r="P5471" s="11">
        <v>11.5</v>
      </c>
      <c r="Q5471" s="12"/>
      <c r="R5471" s="11">
        <v>23.25</v>
      </c>
      <c r="S5471" s="12"/>
      <c r="T5471" s="10">
        <v>1749.76</v>
      </c>
    </row>
    <row r="5472" spans="1:20" ht="15.75" thickBot="1" x14ac:dyDescent="0.3">
      <c r="A5472" s="4" t="s">
        <v>866</v>
      </c>
      <c r="B5472" s="4" t="s">
        <v>1113</v>
      </c>
      <c r="C5472" s="4" t="s">
        <v>1114</v>
      </c>
      <c r="D5472" s="4" t="s">
        <v>867</v>
      </c>
      <c r="E5472" s="4" t="s">
        <v>868</v>
      </c>
      <c r="F5472" s="4" t="s">
        <v>217</v>
      </c>
      <c r="G5472" s="4" t="s">
        <v>218</v>
      </c>
      <c r="H5472" s="8"/>
      <c r="I5472" s="8"/>
      <c r="J5472" s="8"/>
      <c r="K5472" s="8"/>
      <c r="L5472" s="8"/>
      <c r="M5472" s="8"/>
      <c r="N5472" s="8"/>
      <c r="O5472" s="8"/>
      <c r="P5472" s="8"/>
      <c r="Q5472" s="8"/>
      <c r="R5472" s="8"/>
      <c r="S5472" s="9">
        <v>40.090000000000003</v>
      </c>
      <c r="T5472" s="10">
        <v>40.090000000000003</v>
      </c>
    </row>
    <row r="5473" spans="1:20" ht="15.75" thickBot="1" x14ac:dyDescent="0.3">
      <c r="A5473" s="4" t="s">
        <v>866</v>
      </c>
      <c r="B5473" s="4" t="s">
        <v>1113</v>
      </c>
      <c r="C5473" s="4" t="s">
        <v>1114</v>
      </c>
      <c r="D5473" s="4" t="s">
        <v>867</v>
      </c>
      <c r="E5473" s="4" t="s">
        <v>868</v>
      </c>
      <c r="F5473" s="4" t="s">
        <v>146</v>
      </c>
      <c r="G5473" s="4" t="s">
        <v>147</v>
      </c>
      <c r="H5473" s="12"/>
      <c r="I5473" s="12"/>
      <c r="J5473" s="12"/>
      <c r="K5473" s="12"/>
      <c r="L5473" s="11">
        <v>786.4</v>
      </c>
      <c r="M5473" s="11">
        <v>825.77</v>
      </c>
      <c r="N5473" s="12"/>
      <c r="O5473" s="12"/>
      <c r="P5473" s="11">
        <v>115.77</v>
      </c>
      <c r="Q5473" s="11">
        <v>5793.16</v>
      </c>
      <c r="R5473" s="12"/>
      <c r="S5473" s="12"/>
      <c r="T5473" s="10">
        <v>7521.1</v>
      </c>
    </row>
    <row r="5474" spans="1:20" ht="15.75" thickBot="1" x14ac:dyDescent="0.3">
      <c r="A5474" s="4" t="s">
        <v>866</v>
      </c>
      <c r="B5474" s="4" t="s">
        <v>1113</v>
      </c>
      <c r="C5474" s="4" t="s">
        <v>1114</v>
      </c>
      <c r="D5474" s="4" t="s">
        <v>867</v>
      </c>
      <c r="E5474" s="4" t="s">
        <v>868</v>
      </c>
      <c r="F5474" s="4" t="s">
        <v>150</v>
      </c>
      <c r="G5474" s="4" t="s">
        <v>151</v>
      </c>
      <c r="H5474" s="8"/>
      <c r="I5474" s="9">
        <v>170</v>
      </c>
      <c r="J5474" s="8"/>
      <c r="K5474" s="8"/>
      <c r="L5474" s="8"/>
      <c r="M5474" s="8"/>
      <c r="N5474" s="9">
        <v>30</v>
      </c>
      <c r="O5474" s="8"/>
      <c r="P5474" s="8"/>
      <c r="Q5474" s="8"/>
      <c r="R5474" s="8"/>
      <c r="S5474" s="8"/>
      <c r="T5474" s="10">
        <v>200</v>
      </c>
    </row>
    <row r="5475" spans="1:20" ht="15.75" thickBot="1" x14ac:dyDescent="0.3">
      <c r="A5475" s="4" t="s">
        <v>866</v>
      </c>
      <c r="B5475" s="4" t="s">
        <v>1113</v>
      </c>
      <c r="C5475" s="4" t="s">
        <v>1114</v>
      </c>
      <c r="D5475" s="4" t="s">
        <v>867</v>
      </c>
      <c r="E5475" s="4" t="s">
        <v>868</v>
      </c>
      <c r="F5475" s="4" t="s">
        <v>152</v>
      </c>
      <c r="G5475" s="4" t="s">
        <v>153</v>
      </c>
      <c r="H5475" s="11">
        <v>123.7</v>
      </c>
      <c r="I5475" s="12"/>
      <c r="J5475" s="12"/>
      <c r="K5475" s="12"/>
      <c r="L5475" s="12"/>
      <c r="M5475" s="12"/>
      <c r="N5475" s="12"/>
      <c r="O5475" s="12"/>
      <c r="P5475" s="12"/>
      <c r="Q5475" s="12"/>
      <c r="R5475" s="12"/>
      <c r="S5475" s="12"/>
      <c r="T5475" s="10">
        <v>123.7</v>
      </c>
    </row>
    <row r="5476" spans="1:20" ht="15.75" thickBot="1" x14ac:dyDescent="0.3">
      <c r="A5476" s="4" t="s">
        <v>866</v>
      </c>
      <c r="B5476" s="4" t="s">
        <v>1113</v>
      </c>
      <c r="C5476" s="4" t="s">
        <v>1114</v>
      </c>
      <c r="D5476" s="4" t="s">
        <v>867</v>
      </c>
      <c r="E5476" s="4" t="s">
        <v>868</v>
      </c>
      <c r="F5476" s="4" t="s">
        <v>166</v>
      </c>
      <c r="G5476" s="4" t="s">
        <v>167</v>
      </c>
      <c r="H5476" s="8"/>
      <c r="I5476" s="8"/>
      <c r="J5476" s="9">
        <v>-1311.8</v>
      </c>
      <c r="K5476" s="8"/>
      <c r="L5476" s="8"/>
      <c r="M5476" s="8"/>
      <c r="N5476" s="8"/>
      <c r="O5476" s="8"/>
      <c r="P5476" s="8"/>
      <c r="Q5476" s="9">
        <v>-262.36</v>
      </c>
      <c r="R5476" s="8"/>
      <c r="S5476" s="8"/>
      <c r="T5476" s="10">
        <v>-1574.16</v>
      </c>
    </row>
    <row r="5477" spans="1:20" ht="15.75" thickBot="1" x14ac:dyDescent="0.3">
      <c r="A5477" s="4" t="s">
        <v>866</v>
      </c>
      <c r="B5477" s="4" t="s">
        <v>511</v>
      </c>
      <c r="C5477" s="4" t="s">
        <v>512</v>
      </c>
      <c r="D5477" s="4" t="s">
        <v>867</v>
      </c>
      <c r="E5477" s="4" t="s">
        <v>868</v>
      </c>
      <c r="F5477" s="4" t="s">
        <v>120</v>
      </c>
      <c r="G5477" s="4" t="s">
        <v>121</v>
      </c>
      <c r="H5477" s="12"/>
      <c r="I5477" s="12"/>
      <c r="J5477" s="11">
        <v>441.38</v>
      </c>
      <c r="K5477" s="12"/>
      <c r="L5477" s="12"/>
      <c r="M5477" s="11">
        <v>928.46</v>
      </c>
      <c r="N5477" s="12"/>
      <c r="O5477" s="12"/>
      <c r="P5477" s="12"/>
      <c r="Q5477" s="11">
        <v>642.12</v>
      </c>
      <c r="R5477" s="12"/>
      <c r="S5477" s="11">
        <v>407.5</v>
      </c>
      <c r="T5477" s="10">
        <v>2419.46</v>
      </c>
    </row>
    <row r="5478" spans="1:20" ht="15.75" thickBot="1" x14ac:dyDescent="0.3">
      <c r="A5478" s="4" t="s">
        <v>866</v>
      </c>
      <c r="B5478" s="4" t="s">
        <v>511</v>
      </c>
      <c r="C5478" s="4" t="s">
        <v>512</v>
      </c>
      <c r="D5478" s="4" t="s">
        <v>867</v>
      </c>
      <c r="E5478" s="4" t="s">
        <v>868</v>
      </c>
      <c r="F5478" s="4" t="s">
        <v>44</v>
      </c>
      <c r="G5478" s="4" t="s">
        <v>45</v>
      </c>
      <c r="H5478" s="8"/>
      <c r="I5478" s="8"/>
      <c r="J5478" s="8"/>
      <c r="K5478" s="9">
        <v>431.8</v>
      </c>
      <c r="L5478" s="8"/>
      <c r="M5478" s="8"/>
      <c r="N5478" s="8"/>
      <c r="O5478" s="8"/>
      <c r="P5478" s="8"/>
      <c r="Q5478" s="8"/>
      <c r="R5478" s="8"/>
      <c r="S5478" s="8"/>
      <c r="T5478" s="10">
        <v>431.8</v>
      </c>
    </row>
    <row r="5479" spans="1:20" ht="15.75" thickBot="1" x14ac:dyDescent="0.3">
      <c r="A5479" s="4" t="s">
        <v>866</v>
      </c>
      <c r="B5479" s="4" t="s">
        <v>511</v>
      </c>
      <c r="C5479" s="4" t="s">
        <v>512</v>
      </c>
      <c r="D5479" s="4" t="s">
        <v>867</v>
      </c>
      <c r="E5479" s="4" t="s">
        <v>868</v>
      </c>
      <c r="F5479" s="4" t="s">
        <v>71</v>
      </c>
      <c r="G5479" s="4" t="s">
        <v>72</v>
      </c>
      <c r="H5479" s="11">
        <v>25.41</v>
      </c>
      <c r="I5479" s="12"/>
      <c r="J5479" s="12"/>
      <c r="K5479" s="12"/>
      <c r="L5479" s="12"/>
      <c r="M5479" s="12"/>
      <c r="N5479" s="12"/>
      <c r="O5479" s="12"/>
      <c r="P5479" s="12"/>
      <c r="Q5479" s="12"/>
      <c r="R5479" s="12"/>
      <c r="S5479" s="12"/>
      <c r="T5479" s="10">
        <v>25.41</v>
      </c>
    </row>
    <row r="5480" spans="1:20" ht="15.75" thickBot="1" x14ac:dyDescent="0.3">
      <c r="A5480" s="4" t="s">
        <v>866</v>
      </c>
      <c r="B5480" s="4" t="s">
        <v>511</v>
      </c>
      <c r="C5480" s="4" t="s">
        <v>512</v>
      </c>
      <c r="D5480" s="4" t="s">
        <v>867</v>
      </c>
      <c r="E5480" s="4" t="s">
        <v>868</v>
      </c>
      <c r="F5480" s="4" t="s">
        <v>215</v>
      </c>
      <c r="G5480" s="4" t="s">
        <v>216</v>
      </c>
      <c r="H5480" s="8"/>
      <c r="I5480" s="8"/>
      <c r="J5480" s="9">
        <v>7.92</v>
      </c>
      <c r="K5480" s="9">
        <v>31.68</v>
      </c>
      <c r="L5480" s="9">
        <v>7.92</v>
      </c>
      <c r="M5480" s="8"/>
      <c r="N5480" s="8"/>
      <c r="O5480" s="8"/>
      <c r="P5480" s="8"/>
      <c r="Q5480" s="8"/>
      <c r="R5480" s="8"/>
      <c r="S5480" s="8"/>
      <c r="T5480" s="10">
        <v>47.52</v>
      </c>
    </row>
    <row r="5481" spans="1:20" ht="15.75" thickBot="1" x14ac:dyDescent="0.3">
      <c r="A5481" s="4" t="s">
        <v>866</v>
      </c>
      <c r="B5481" s="4" t="s">
        <v>511</v>
      </c>
      <c r="C5481" s="4" t="s">
        <v>512</v>
      </c>
      <c r="D5481" s="4" t="s">
        <v>867</v>
      </c>
      <c r="E5481" s="4" t="s">
        <v>868</v>
      </c>
      <c r="F5481" s="4" t="s">
        <v>130</v>
      </c>
      <c r="G5481" s="4" t="s">
        <v>131</v>
      </c>
      <c r="H5481" s="11">
        <v>5.27</v>
      </c>
      <c r="I5481" s="12"/>
      <c r="J5481" s="11">
        <v>10.25</v>
      </c>
      <c r="K5481" s="11">
        <v>9.5</v>
      </c>
      <c r="L5481" s="11">
        <v>35.979999999999997</v>
      </c>
      <c r="M5481" s="11">
        <v>16.850000000000001</v>
      </c>
      <c r="N5481" s="12"/>
      <c r="O5481" s="12"/>
      <c r="P5481" s="12"/>
      <c r="Q5481" s="11">
        <v>6.98</v>
      </c>
      <c r="R5481" s="11">
        <v>8.4</v>
      </c>
      <c r="S5481" s="12"/>
      <c r="T5481" s="10">
        <v>93.23</v>
      </c>
    </row>
    <row r="5482" spans="1:20" ht="15.75" thickBot="1" x14ac:dyDescent="0.3">
      <c r="A5482" s="4" t="s">
        <v>866</v>
      </c>
      <c r="B5482" s="4" t="s">
        <v>511</v>
      </c>
      <c r="C5482" s="4" t="s">
        <v>512</v>
      </c>
      <c r="D5482" s="4" t="s">
        <v>867</v>
      </c>
      <c r="E5482" s="4" t="s">
        <v>868</v>
      </c>
      <c r="F5482" s="4" t="s">
        <v>136</v>
      </c>
      <c r="G5482" s="4" t="s">
        <v>137</v>
      </c>
      <c r="H5482" s="9">
        <v>46.4</v>
      </c>
      <c r="I5482" s="9">
        <v>9</v>
      </c>
      <c r="J5482" s="9">
        <v>96</v>
      </c>
      <c r="K5482" s="9">
        <v>2</v>
      </c>
      <c r="L5482" s="9">
        <v>248.48</v>
      </c>
      <c r="M5482" s="9">
        <v>4.55</v>
      </c>
      <c r="N5482" s="8"/>
      <c r="O5482" s="8"/>
      <c r="P5482" s="8"/>
      <c r="Q5482" s="9">
        <v>78</v>
      </c>
      <c r="R5482" s="9">
        <v>209.7</v>
      </c>
      <c r="S5482" s="9">
        <v>16.399999999999999</v>
      </c>
      <c r="T5482" s="10">
        <v>710.53</v>
      </c>
    </row>
    <row r="5483" spans="1:20" ht="15.75" thickBot="1" x14ac:dyDescent="0.3">
      <c r="A5483" s="4" t="s">
        <v>866</v>
      </c>
      <c r="B5483" s="4" t="s">
        <v>511</v>
      </c>
      <c r="C5483" s="4" t="s">
        <v>512</v>
      </c>
      <c r="D5483" s="4" t="s">
        <v>867</v>
      </c>
      <c r="E5483" s="4" t="s">
        <v>868</v>
      </c>
      <c r="F5483" s="4" t="s">
        <v>199</v>
      </c>
      <c r="G5483" s="4" t="s">
        <v>200</v>
      </c>
      <c r="H5483" s="12"/>
      <c r="I5483" s="12"/>
      <c r="J5483" s="12"/>
      <c r="K5483" s="11">
        <v>65</v>
      </c>
      <c r="L5483" s="12"/>
      <c r="M5483" s="12"/>
      <c r="N5483" s="12"/>
      <c r="O5483" s="12"/>
      <c r="P5483" s="12"/>
      <c r="Q5483" s="12"/>
      <c r="R5483" s="12"/>
      <c r="S5483" s="12"/>
      <c r="T5483" s="10">
        <v>65</v>
      </c>
    </row>
    <row r="5484" spans="1:20" ht="15.75" thickBot="1" x14ac:dyDescent="0.3">
      <c r="A5484" s="4" t="s">
        <v>866</v>
      </c>
      <c r="B5484" s="4" t="s">
        <v>511</v>
      </c>
      <c r="C5484" s="4" t="s">
        <v>512</v>
      </c>
      <c r="D5484" s="4" t="s">
        <v>867</v>
      </c>
      <c r="E5484" s="4" t="s">
        <v>868</v>
      </c>
      <c r="F5484" s="4" t="s">
        <v>144</v>
      </c>
      <c r="G5484" s="4" t="s">
        <v>145</v>
      </c>
      <c r="H5484" s="9">
        <v>42.36</v>
      </c>
      <c r="I5484" s="9">
        <v>87.5</v>
      </c>
      <c r="J5484" s="9">
        <v>1240.22</v>
      </c>
      <c r="K5484" s="9">
        <v>3983</v>
      </c>
      <c r="L5484" s="9">
        <v>227.64</v>
      </c>
      <c r="M5484" s="9">
        <v>121.15</v>
      </c>
      <c r="N5484" s="9">
        <v>39.4</v>
      </c>
      <c r="O5484" s="9">
        <v>1000</v>
      </c>
      <c r="P5484" s="9">
        <v>80.17</v>
      </c>
      <c r="Q5484" s="9">
        <v>849.4</v>
      </c>
      <c r="R5484" s="9">
        <v>1117.19</v>
      </c>
      <c r="S5484" s="9">
        <v>421.82</v>
      </c>
      <c r="T5484" s="10">
        <v>9209.85</v>
      </c>
    </row>
    <row r="5485" spans="1:20" ht="15.75" thickBot="1" x14ac:dyDescent="0.3">
      <c r="A5485" s="4" t="s">
        <v>866</v>
      </c>
      <c r="B5485" s="4" t="s">
        <v>511</v>
      </c>
      <c r="C5485" s="4" t="s">
        <v>512</v>
      </c>
      <c r="D5485" s="4" t="s">
        <v>867</v>
      </c>
      <c r="E5485" s="4" t="s">
        <v>868</v>
      </c>
      <c r="F5485" s="4" t="s">
        <v>217</v>
      </c>
      <c r="G5485" s="4" t="s">
        <v>218</v>
      </c>
      <c r="H5485" s="12"/>
      <c r="I5485" s="12"/>
      <c r="J5485" s="12"/>
      <c r="K5485" s="11">
        <v>119.1</v>
      </c>
      <c r="L5485" s="12"/>
      <c r="M5485" s="11">
        <v>128.29</v>
      </c>
      <c r="N5485" s="12"/>
      <c r="O5485" s="12"/>
      <c r="P5485" s="12"/>
      <c r="Q5485" s="11">
        <v>259.43</v>
      </c>
      <c r="R5485" s="12"/>
      <c r="S5485" s="12"/>
      <c r="T5485" s="10">
        <v>506.82</v>
      </c>
    </row>
    <row r="5486" spans="1:20" ht="15.75" thickBot="1" x14ac:dyDescent="0.3">
      <c r="A5486" s="4" t="s">
        <v>866</v>
      </c>
      <c r="B5486" s="4" t="s">
        <v>511</v>
      </c>
      <c r="C5486" s="4" t="s">
        <v>512</v>
      </c>
      <c r="D5486" s="4" t="s">
        <v>867</v>
      </c>
      <c r="E5486" s="4" t="s">
        <v>868</v>
      </c>
      <c r="F5486" s="4" t="s">
        <v>146</v>
      </c>
      <c r="G5486" s="4" t="s">
        <v>147</v>
      </c>
      <c r="H5486" s="8"/>
      <c r="I5486" s="9">
        <v>28.5</v>
      </c>
      <c r="J5486" s="8"/>
      <c r="K5486" s="8"/>
      <c r="L5486" s="9">
        <v>1575.47</v>
      </c>
      <c r="M5486" s="8"/>
      <c r="N5486" s="8"/>
      <c r="O5486" s="8"/>
      <c r="P5486" s="9">
        <v>920.16</v>
      </c>
      <c r="Q5486" s="8"/>
      <c r="R5486" s="8"/>
      <c r="S5486" s="8"/>
      <c r="T5486" s="10">
        <v>2524.13</v>
      </c>
    </row>
    <row r="5487" spans="1:20" ht="15.75" thickBot="1" x14ac:dyDescent="0.3">
      <c r="A5487" s="4" t="s">
        <v>866</v>
      </c>
      <c r="B5487" s="4" t="s">
        <v>511</v>
      </c>
      <c r="C5487" s="4" t="s">
        <v>512</v>
      </c>
      <c r="D5487" s="4" t="s">
        <v>867</v>
      </c>
      <c r="E5487" s="4" t="s">
        <v>868</v>
      </c>
      <c r="F5487" s="4" t="s">
        <v>148</v>
      </c>
      <c r="G5487" s="4" t="s">
        <v>149</v>
      </c>
      <c r="H5487" s="11">
        <v>235.87</v>
      </c>
      <c r="I5487" s="11">
        <v>337.4</v>
      </c>
      <c r="J5487" s="11">
        <v>149.68</v>
      </c>
      <c r="K5487" s="11">
        <v>234.2</v>
      </c>
      <c r="L5487" s="12"/>
      <c r="M5487" s="11">
        <v>999</v>
      </c>
      <c r="N5487" s="12"/>
      <c r="O5487" s="12"/>
      <c r="P5487" s="11">
        <v>642.86</v>
      </c>
      <c r="Q5487" s="11">
        <v>770.88</v>
      </c>
      <c r="R5487" s="11">
        <v>774.46</v>
      </c>
      <c r="S5487" s="12"/>
      <c r="T5487" s="10">
        <v>4144.3500000000004</v>
      </c>
    </row>
    <row r="5488" spans="1:20" ht="15.75" thickBot="1" x14ac:dyDescent="0.3">
      <c r="A5488" s="4" t="s">
        <v>866</v>
      </c>
      <c r="B5488" s="4" t="s">
        <v>511</v>
      </c>
      <c r="C5488" s="4" t="s">
        <v>512</v>
      </c>
      <c r="D5488" s="4" t="s">
        <v>867</v>
      </c>
      <c r="E5488" s="4" t="s">
        <v>868</v>
      </c>
      <c r="F5488" s="4" t="s">
        <v>150</v>
      </c>
      <c r="G5488" s="4" t="s">
        <v>151</v>
      </c>
      <c r="H5488" s="8"/>
      <c r="I5488" s="8"/>
      <c r="J5488" s="9">
        <v>2010</v>
      </c>
      <c r="K5488" s="8"/>
      <c r="L5488" s="8"/>
      <c r="M5488" s="8"/>
      <c r="N5488" s="8"/>
      <c r="O5488" s="8"/>
      <c r="P5488" s="8"/>
      <c r="Q5488" s="8"/>
      <c r="R5488" s="9">
        <v>2000</v>
      </c>
      <c r="S5488" s="8"/>
      <c r="T5488" s="10">
        <v>4010</v>
      </c>
    </row>
    <row r="5489" spans="1:20" ht="15.75" thickBot="1" x14ac:dyDescent="0.3">
      <c r="A5489" s="4" t="s">
        <v>866</v>
      </c>
      <c r="B5489" s="4" t="s">
        <v>511</v>
      </c>
      <c r="C5489" s="4" t="s">
        <v>512</v>
      </c>
      <c r="D5489" s="4" t="s">
        <v>867</v>
      </c>
      <c r="E5489" s="4" t="s">
        <v>868</v>
      </c>
      <c r="F5489" s="4" t="s">
        <v>152</v>
      </c>
      <c r="G5489" s="4" t="s">
        <v>153</v>
      </c>
      <c r="H5489" s="12"/>
      <c r="I5489" s="12"/>
      <c r="J5489" s="12"/>
      <c r="K5489" s="12"/>
      <c r="L5489" s="12"/>
      <c r="M5489" s="12"/>
      <c r="N5489" s="12"/>
      <c r="O5489" s="12"/>
      <c r="P5489" s="12"/>
      <c r="Q5489" s="12"/>
      <c r="R5489" s="12"/>
      <c r="S5489" s="11">
        <v>2732.13</v>
      </c>
      <c r="T5489" s="10">
        <v>2732.13</v>
      </c>
    </row>
    <row r="5490" spans="1:20" ht="23.25" thickBot="1" x14ac:dyDescent="0.3">
      <c r="A5490" s="4" t="s">
        <v>866</v>
      </c>
      <c r="B5490" s="4" t="s">
        <v>511</v>
      </c>
      <c r="C5490" s="4" t="s">
        <v>512</v>
      </c>
      <c r="D5490" s="4" t="s">
        <v>869</v>
      </c>
      <c r="E5490" s="4" t="s">
        <v>870</v>
      </c>
      <c r="F5490" s="4" t="s">
        <v>144</v>
      </c>
      <c r="G5490" s="4" t="s">
        <v>145</v>
      </c>
      <c r="H5490" s="8"/>
      <c r="I5490" s="8"/>
      <c r="J5490" s="8"/>
      <c r="K5490" s="9">
        <v>1193.26</v>
      </c>
      <c r="L5490" s="8"/>
      <c r="M5490" s="8"/>
      <c r="N5490" s="8"/>
      <c r="O5490" s="8"/>
      <c r="P5490" s="8"/>
      <c r="Q5490" s="9">
        <v>555.16</v>
      </c>
      <c r="R5490" s="9">
        <v>575</v>
      </c>
      <c r="S5490" s="8"/>
      <c r="T5490" s="10">
        <v>2323.42</v>
      </c>
    </row>
    <row r="5491" spans="1:20" ht="23.25" thickBot="1" x14ac:dyDescent="0.3">
      <c r="A5491" s="4" t="s">
        <v>866</v>
      </c>
      <c r="B5491" s="4" t="s">
        <v>511</v>
      </c>
      <c r="C5491" s="4" t="s">
        <v>512</v>
      </c>
      <c r="D5491" s="4" t="s">
        <v>869</v>
      </c>
      <c r="E5491" s="4" t="s">
        <v>870</v>
      </c>
      <c r="F5491" s="4" t="s">
        <v>152</v>
      </c>
      <c r="G5491" s="4" t="s">
        <v>153</v>
      </c>
      <c r="H5491" s="12"/>
      <c r="I5491" s="12"/>
      <c r="J5491" s="12"/>
      <c r="K5491" s="12"/>
      <c r="L5491" s="12"/>
      <c r="M5491" s="12"/>
      <c r="N5491" s="12"/>
      <c r="O5491" s="12"/>
      <c r="P5491" s="12"/>
      <c r="Q5491" s="12"/>
      <c r="R5491" s="12"/>
      <c r="S5491" s="11">
        <v>759.52</v>
      </c>
      <c r="T5491" s="10">
        <v>759.52</v>
      </c>
    </row>
    <row r="5492" spans="1:20" ht="15.75" thickBot="1" x14ac:dyDescent="0.3">
      <c r="A5492" s="4" t="s">
        <v>866</v>
      </c>
      <c r="B5492" s="4" t="s">
        <v>1115</v>
      </c>
      <c r="C5492" s="4" t="s">
        <v>1116</v>
      </c>
      <c r="D5492" s="4" t="s">
        <v>867</v>
      </c>
      <c r="E5492" s="4" t="s">
        <v>868</v>
      </c>
      <c r="F5492" s="4" t="s">
        <v>118</v>
      </c>
      <c r="G5492" s="4" t="s">
        <v>119</v>
      </c>
      <c r="H5492" s="8"/>
      <c r="I5492" s="8"/>
      <c r="J5492" s="8"/>
      <c r="K5492" s="9">
        <v>195</v>
      </c>
      <c r="L5492" s="8"/>
      <c r="M5492" s="8"/>
      <c r="N5492" s="8"/>
      <c r="O5492" s="8"/>
      <c r="P5492" s="8"/>
      <c r="Q5492" s="8"/>
      <c r="R5492" s="8"/>
      <c r="S5492" s="8"/>
      <c r="T5492" s="10">
        <v>195</v>
      </c>
    </row>
    <row r="5493" spans="1:20" ht="15.75" thickBot="1" x14ac:dyDescent="0.3">
      <c r="A5493" s="4" t="s">
        <v>866</v>
      </c>
      <c r="B5493" s="4" t="s">
        <v>1115</v>
      </c>
      <c r="C5493" s="4" t="s">
        <v>1116</v>
      </c>
      <c r="D5493" s="4" t="s">
        <v>867</v>
      </c>
      <c r="E5493" s="4" t="s">
        <v>868</v>
      </c>
      <c r="F5493" s="4" t="s">
        <v>120</v>
      </c>
      <c r="G5493" s="4" t="s">
        <v>121</v>
      </c>
      <c r="H5493" s="12"/>
      <c r="I5493" s="11">
        <v>283.55</v>
      </c>
      <c r="J5493" s="12"/>
      <c r="K5493" s="12"/>
      <c r="L5493" s="12"/>
      <c r="M5493" s="12"/>
      <c r="N5493" s="12"/>
      <c r="O5493" s="12"/>
      <c r="P5493" s="12"/>
      <c r="Q5493" s="12"/>
      <c r="R5493" s="12"/>
      <c r="S5493" s="12"/>
      <c r="T5493" s="10">
        <v>283.55</v>
      </c>
    </row>
    <row r="5494" spans="1:20" ht="15.75" thickBot="1" x14ac:dyDescent="0.3">
      <c r="A5494" s="4" t="s">
        <v>866</v>
      </c>
      <c r="B5494" s="4" t="s">
        <v>1115</v>
      </c>
      <c r="C5494" s="4" t="s">
        <v>1116</v>
      </c>
      <c r="D5494" s="4" t="s">
        <v>867</v>
      </c>
      <c r="E5494" s="4" t="s">
        <v>868</v>
      </c>
      <c r="F5494" s="4" t="s">
        <v>44</v>
      </c>
      <c r="G5494" s="4" t="s">
        <v>45</v>
      </c>
      <c r="H5494" s="8"/>
      <c r="I5494" s="8"/>
      <c r="J5494" s="8"/>
      <c r="K5494" s="9">
        <v>138.08000000000001</v>
      </c>
      <c r="L5494" s="9">
        <v>58.1</v>
      </c>
      <c r="M5494" s="9">
        <v>116.2</v>
      </c>
      <c r="N5494" s="9">
        <v>133.69999999999999</v>
      </c>
      <c r="O5494" s="9">
        <v>116.2</v>
      </c>
      <c r="P5494" s="8"/>
      <c r="Q5494" s="8"/>
      <c r="R5494" s="8"/>
      <c r="S5494" s="8"/>
      <c r="T5494" s="10">
        <v>562.28</v>
      </c>
    </row>
    <row r="5495" spans="1:20" ht="15.75" thickBot="1" x14ac:dyDescent="0.3">
      <c r="A5495" s="4" t="s">
        <v>866</v>
      </c>
      <c r="B5495" s="4" t="s">
        <v>1115</v>
      </c>
      <c r="C5495" s="4" t="s">
        <v>1116</v>
      </c>
      <c r="D5495" s="4" t="s">
        <v>867</v>
      </c>
      <c r="E5495" s="4" t="s">
        <v>868</v>
      </c>
      <c r="F5495" s="4" t="s">
        <v>98</v>
      </c>
      <c r="G5495" s="4" t="s">
        <v>99</v>
      </c>
      <c r="H5495" s="12"/>
      <c r="I5495" s="11">
        <v>64.239999999999995</v>
      </c>
      <c r="J5495" s="12"/>
      <c r="K5495" s="11">
        <v>149.99</v>
      </c>
      <c r="L5495" s="12"/>
      <c r="M5495" s="12"/>
      <c r="N5495" s="12"/>
      <c r="O5495" s="11">
        <v>11.47</v>
      </c>
      <c r="P5495" s="11">
        <v>7.99</v>
      </c>
      <c r="Q5495" s="12"/>
      <c r="R5495" s="12"/>
      <c r="S5495" s="11">
        <v>98.33</v>
      </c>
      <c r="T5495" s="10">
        <v>332.02</v>
      </c>
    </row>
    <row r="5496" spans="1:20" ht="15.75" thickBot="1" x14ac:dyDescent="0.3">
      <c r="A5496" s="4" t="s">
        <v>866</v>
      </c>
      <c r="B5496" s="4" t="s">
        <v>1115</v>
      </c>
      <c r="C5496" s="4" t="s">
        <v>1116</v>
      </c>
      <c r="D5496" s="4" t="s">
        <v>867</v>
      </c>
      <c r="E5496" s="4" t="s">
        <v>868</v>
      </c>
      <c r="F5496" s="4" t="s">
        <v>412</v>
      </c>
      <c r="G5496" s="4" t="s">
        <v>413</v>
      </c>
      <c r="H5496" s="8"/>
      <c r="I5496" s="8"/>
      <c r="J5496" s="8"/>
      <c r="K5496" s="8"/>
      <c r="L5496" s="8"/>
      <c r="M5496" s="9">
        <v>64</v>
      </c>
      <c r="N5496" s="8"/>
      <c r="O5496" s="8"/>
      <c r="P5496" s="8"/>
      <c r="Q5496" s="8"/>
      <c r="R5496" s="8"/>
      <c r="S5496" s="8"/>
      <c r="T5496" s="10">
        <v>64</v>
      </c>
    </row>
    <row r="5497" spans="1:20" ht="15.75" thickBot="1" x14ac:dyDescent="0.3">
      <c r="A5497" s="4" t="s">
        <v>866</v>
      </c>
      <c r="B5497" s="4" t="s">
        <v>1115</v>
      </c>
      <c r="C5497" s="4" t="s">
        <v>1116</v>
      </c>
      <c r="D5497" s="4" t="s">
        <v>867</v>
      </c>
      <c r="E5497" s="4" t="s">
        <v>868</v>
      </c>
      <c r="F5497" s="4" t="s">
        <v>215</v>
      </c>
      <c r="G5497" s="4" t="s">
        <v>216</v>
      </c>
      <c r="H5497" s="11">
        <v>14.99</v>
      </c>
      <c r="I5497" s="11">
        <v>14.99</v>
      </c>
      <c r="J5497" s="11">
        <v>97.81</v>
      </c>
      <c r="K5497" s="11">
        <v>332.65</v>
      </c>
      <c r="L5497" s="11">
        <v>522.75</v>
      </c>
      <c r="M5497" s="11">
        <v>54.94</v>
      </c>
      <c r="N5497" s="11">
        <v>46.95</v>
      </c>
      <c r="O5497" s="11">
        <v>49.25</v>
      </c>
      <c r="P5497" s="11">
        <v>108.17</v>
      </c>
      <c r="Q5497" s="11">
        <v>273.45</v>
      </c>
      <c r="R5497" s="11">
        <v>66.64</v>
      </c>
      <c r="S5497" s="11">
        <v>53.13</v>
      </c>
      <c r="T5497" s="10">
        <v>1635.72</v>
      </c>
    </row>
    <row r="5498" spans="1:20" ht="15.75" thickBot="1" x14ac:dyDescent="0.3">
      <c r="A5498" s="4" t="s">
        <v>866</v>
      </c>
      <c r="B5498" s="4" t="s">
        <v>1115</v>
      </c>
      <c r="C5498" s="4" t="s">
        <v>1116</v>
      </c>
      <c r="D5498" s="4" t="s">
        <v>867</v>
      </c>
      <c r="E5498" s="4" t="s">
        <v>868</v>
      </c>
      <c r="F5498" s="4" t="s">
        <v>136</v>
      </c>
      <c r="G5498" s="4" t="s">
        <v>137</v>
      </c>
      <c r="H5498" s="9">
        <v>4</v>
      </c>
      <c r="I5498" s="9">
        <v>117</v>
      </c>
      <c r="J5498" s="9">
        <v>72</v>
      </c>
      <c r="K5498" s="9">
        <v>5.8</v>
      </c>
      <c r="L5498" s="8"/>
      <c r="M5498" s="9">
        <v>85.25</v>
      </c>
      <c r="N5498" s="9">
        <v>1.1499999999999999</v>
      </c>
      <c r="O5498" s="9">
        <v>30.82</v>
      </c>
      <c r="P5498" s="9">
        <v>60</v>
      </c>
      <c r="Q5498" s="8"/>
      <c r="R5498" s="8"/>
      <c r="S5498" s="9">
        <v>120.95</v>
      </c>
      <c r="T5498" s="10">
        <v>496.97</v>
      </c>
    </row>
    <row r="5499" spans="1:20" ht="15.75" thickBot="1" x14ac:dyDescent="0.3">
      <c r="A5499" s="4" t="s">
        <v>866</v>
      </c>
      <c r="B5499" s="4" t="s">
        <v>1115</v>
      </c>
      <c r="C5499" s="4" t="s">
        <v>1116</v>
      </c>
      <c r="D5499" s="4" t="s">
        <v>867</v>
      </c>
      <c r="E5499" s="4" t="s">
        <v>868</v>
      </c>
      <c r="F5499" s="4" t="s">
        <v>199</v>
      </c>
      <c r="G5499" s="4" t="s">
        <v>200</v>
      </c>
      <c r="H5499" s="12"/>
      <c r="I5499" s="12"/>
      <c r="J5499" s="11">
        <v>15</v>
      </c>
      <c r="K5499" s="11">
        <v>36.81</v>
      </c>
      <c r="L5499" s="11">
        <v>22</v>
      </c>
      <c r="M5499" s="11">
        <v>20</v>
      </c>
      <c r="N5499" s="12"/>
      <c r="O5499" s="11">
        <v>12</v>
      </c>
      <c r="P5499" s="12"/>
      <c r="Q5499" s="12"/>
      <c r="R5499" s="12"/>
      <c r="S5499" s="12"/>
      <c r="T5499" s="10">
        <v>105.81</v>
      </c>
    </row>
    <row r="5500" spans="1:20" ht="15.75" thickBot="1" x14ac:dyDescent="0.3">
      <c r="A5500" s="4" t="s">
        <v>866</v>
      </c>
      <c r="B5500" s="4" t="s">
        <v>1115</v>
      </c>
      <c r="C5500" s="4" t="s">
        <v>1116</v>
      </c>
      <c r="D5500" s="4" t="s">
        <v>867</v>
      </c>
      <c r="E5500" s="4" t="s">
        <v>868</v>
      </c>
      <c r="F5500" s="4" t="s">
        <v>102</v>
      </c>
      <c r="G5500" s="4" t="s">
        <v>103</v>
      </c>
      <c r="H5500" s="8"/>
      <c r="I5500" s="9">
        <v>13000</v>
      </c>
      <c r="J5500" s="8"/>
      <c r="K5500" s="8"/>
      <c r="L5500" s="8"/>
      <c r="M5500" s="8"/>
      <c r="N5500" s="8"/>
      <c r="O5500" s="8"/>
      <c r="P5500" s="8"/>
      <c r="Q5500" s="8"/>
      <c r="R5500" s="8"/>
      <c r="S5500" s="8"/>
      <c r="T5500" s="10">
        <v>13000</v>
      </c>
    </row>
    <row r="5501" spans="1:20" ht="15.75" thickBot="1" x14ac:dyDescent="0.3">
      <c r="A5501" s="4" t="s">
        <v>866</v>
      </c>
      <c r="B5501" s="4" t="s">
        <v>1115</v>
      </c>
      <c r="C5501" s="4" t="s">
        <v>1116</v>
      </c>
      <c r="D5501" s="4" t="s">
        <v>867</v>
      </c>
      <c r="E5501" s="4" t="s">
        <v>868</v>
      </c>
      <c r="F5501" s="4" t="s">
        <v>342</v>
      </c>
      <c r="G5501" s="4" t="s">
        <v>343</v>
      </c>
      <c r="H5501" s="12"/>
      <c r="I5501" s="12"/>
      <c r="J5501" s="12"/>
      <c r="K5501" s="12"/>
      <c r="L5501" s="12"/>
      <c r="M5501" s="11">
        <v>44.85</v>
      </c>
      <c r="N5501" s="11">
        <v>27.38</v>
      </c>
      <c r="O5501" s="12"/>
      <c r="P5501" s="12"/>
      <c r="Q5501" s="12"/>
      <c r="R5501" s="12"/>
      <c r="S5501" s="12"/>
      <c r="T5501" s="10">
        <v>72.23</v>
      </c>
    </row>
    <row r="5502" spans="1:20" ht="15.75" thickBot="1" x14ac:dyDescent="0.3">
      <c r="A5502" s="4" t="s">
        <v>866</v>
      </c>
      <c r="B5502" s="4" t="s">
        <v>1115</v>
      </c>
      <c r="C5502" s="4" t="s">
        <v>1116</v>
      </c>
      <c r="D5502" s="4" t="s">
        <v>867</v>
      </c>
      <c r="E5502" s="4" t="s">
        <v>868</v>
      </c>
      <c r="F5502" s="4" t="s">
        <v>144</v>
      </c>
      <c r="G5502" s="4" t="s">
        <v>145</v>
      </c>
      <c r="H5502" s="9">
        <v>302.41000000000003</v>
      </c>
      <c r="I5502" s="9">
        <v>278.58</v>
      </c>
      <c r="J5502" s="9">
        <v>369.62</v>
      </c>
      <c r="K5502" s="9">
        <v>443.18</v>
      </c>
      <c r="L5502" s="9">
        <v>549.5</v>
      </c>
      <c r="M5502" s="9">
        <v>581.1</v>
      </c>
      <c r="N5502" s="9">
        <v>896.12</v>
      </c>
      <c r="O5502" s="9">
        <v>563.64</v>
      </c>
      <c r="P5502" s="9">
        <v>266.06</v>
      </c>
      <c r="Q5502" s="9">
        <v>193.25</v>
      </c>
      <c r="R5502" s="9">
        <v>264.08999999999997</v>
      </c>
      <c r="S5502" s="9">
        <v>73.77</v>
      </c>
      <c r="T5502" s="10">
        <v>4781.32</v>
      </c>
    </row>
    <row r="5503" spans="1:20" ht="15.75" thickBot="1" x14ac:dyDescent="0.3">
      <c r="A5503" s="4" t="s">
        <v>866</v>
      </c>
      <c r="B5503" s="4" t="s">
        <v>1115</v>
      </c>
      <c r="C5503" s="4" t="s">
        <v>1116</v>
      </c>
      <c r="D5503" s="4" t="s">
        <v>867</v>
      </c>
      <c r="E5503" s="4" t="s">
        <v>868</v>
      </c>
      <c r="F5503" s="4" t="s">
        <v>217</v>
      </c>
      <c r="G5503" s="4" t="s">
        <v>218</v>
      </c>
      <c r="H5503" s="11">
        <v>664.06</v>
      </c>
      <c r="I5503" s="12"/>
      <c r="J5503" s="12"/>
      <c r="K5503" s="12"/>
      <c r="L5503" s="11">
        <v>202.72</v>
      </c>
      <c r="M5503" s="12"/>
      <c r="N5503" s="12"/>
      <c r="O5503" s="12"/>
      <c r="P5503" s="12"/>
      <c r="Q5503" s="11">
        <v>224.47</v>
      </c>
      <c r="R5503" s="12"/>
      <c r="S5503" s="12"/>
      <c r="T5503" s="10">
        <v>1091.25</v>
      </c>
    </row>
    <row r="5504" spans="1:20" ht="15.75" thickBot="1" x14ac:dyDescent="0.3">
      <c r="A5504" s="4" t="s">
        <v>866</v>
      </c>
      <c r="B5504" s="4" t="s">
        <v>1115</v>
      </c>
      <c r="C5504" s="4" t="s">
        <v>1116</v>
      </c>
      <c r="D5504" s="4" t="s">
        <v>867</v>
      </c>
      <c r="E5504" s="4" t="s">
        <v>868</v>
      </c>
      <c r="F5504" s="4" t="s">
        <v>146</v>
      </c>
      <c r="G5504" s="4" t="s">
        <v>147</v>
      </c>
      <c r="H5504" s="8"/>
      <c r="I5504" s="9">
        <v>2526.11</v>
      </c>
      <c r="J5504" s="9">
        <v>1193.3599999999999</v>
      </c>
      <c r="K5504" s="9">
        <v>944.8</v>
      </c>
      <c r="L5504" s="9">
        <v>958.5</v>
      </c>
      <c r="M5504" s="9">
        <v>1539.64</v>
      </c>
      <c r="N5504" s="9">
        <v>2395.63</v>
      </c>
      <c r="O5504" s="8"/>
      <c r="P5504" s="9">
        <v>298.39999999999998</v>
      </c>
      <c r="Q5504" s="9">
        <v>333.17</v>
      </c>
      <c r="R5504" s="9">
        <v>685.2</v>
      </c>
      <c r="S5504" s="9">
        <v>948.88</v>
      </c>
      <c r="T5504" s="10">
        <v>11823.69</v>
      </c>
    </row>
    <row r="5505" spans="1:20" ht="15.75" thickBot="1" x14ac:dyDescent="0.3">
      <c r="A5505" s="4" t="s">
        <v>866</v>
      </c>
      <c r="B5505" s="4" t="s">
        <v>1115</v>
      </c>
      <c r="C5505" s="4" t="s">
        <v>1116</v>
      </c>
      <c r="D5505" s="4" t="s">
        <v>867</v>
      </c>
      <c r="E5505" s="4" t="s">
        <v>868</v>
      </c>
      <c r="F5505" s="4" t="s">
        <v>148</v>
      </c>
      <c r="G5505" s="4" t="s">
        <v>149</v>
      </c>
      <c r="H5505" s="12"/>
      <c r="I5505" s="12"/>
      <c r="J5505" s="12"/>
      <c r="K5505" s="11">
        <v>78</v>
      </c>
      <c r="L5505" s="11">
        <v>895</v>
      </c>
      <c r="M5505" s="11">
        <v>71.22</v>
      </c>
      <c r="N5505" s="12"/>
      <c r="O5505" s="12"/>
      <c r="P5505" s="11">
        <v>810.53</v>
      </c>
      <c r="Q5505" s="11">
        <v>202</v>
      </c>
      <c r="R5505" s="11">
        <v>-187</v>
      </c>
      <c r="S5505" s="11">
        <v>633.04</v>
      </c>
      <c r="T5505" s="10">
        <v>2502.79</v>
      </c>
    </row>
    <row r="5506" spans="1:20" ht="15.75" thickBot="1" x14ac:dyDescent="0.3">
      <c r="A5506" s="4" t="s">
        <v>866</v>
      </c>
      <c r="B5506" s="4" t="s">
        <v>1115</v>
      </c>
      <c r="C5506" s="4" t="s">
        <v>1116</v>
      </c>
      <c r="D5506" s="4" t="s">
        <v>867</v>
      </c>
      <c r="E5506" s="4" t="s">
        <v>868</v>
      </c>
      <c r="F5506" s="4" t="s">
        <v>150</v>
      </c>
      <c r="G5506" s="4" t="s">
        <v>151</v>
      </c>
      <c r="H5506" s="8"/>
      <c r="I5506" s="8"/>
      <c r="J5506" s="8"/>
      <c r="K5506" s="9">
        <v>533.57000000000005</v>
      </c>
      <c r="L5506" s="9">
        <v>317.85000000000002</v>
      </c>
      <c r="M5506" s="8"/>
      <c r="N5506" s="8"/>
      <c r="O5506" s="8"/>
      <c r="P5506" s="8"/>
      <c r="Q5506" s="8"/>
      <c r="R5506" s="9">
        <v>120</v>
      </c>
      <c r="S5506" s="9">
        <v>446.83</v>
      </c>
      <c r="T5506" s="10">
        <v>1418.25</v>
      </c>
    </row>
    <row r="5507" spans="1:20" ht="15.75" thickBot="1" x14ac:dyDescent="0.3">
      <c r="A5507" s="4" t="s">
        <v>866</v>
      </c>
      <c r="B5507" s="4" t="s">
        <v>1115</v>
      </c>
      <c r="C5507" s="4" t="s">
        <v>1116</v>
      </c>
      <c r="D5507" s="4" t="s">
        <v>867</v>
      </c>
      <c r="E5507" s="4" t="s">
        <v>868</v>
      </c>
      <c r="F5507" s="4" t="s">
        <v>152</v>
      </c>
      <c r="G5507" s="4" t="s">
        <v>153</v>
      </c>
      <c r="H5507" s="11">
        <v>50</v>
      </c>
      <c r="I5507" s="11">
        <v>25</v>
      </c>
      <c r="J5507" s="12"/>
      <c r="K5507" s="12"/>
      <c r="L5507" s="12"/>
      <c r="M5507" s="12"/>
      <c r="N5507" s="12"/>
      <c r="O5507" s="12"/>
      <c r="P5507" s="12"/>
      <c r="Q5507" s="12"/>
      <c r="R5507" s="12"/>
      <c r="S5507" s="12"/>
      <c r="T5507" s="10">
        <v>75</v>
      </c>
    </row>
    <row r="5508" spans="1:20" ht="23.25" thickBot="1" x14ac:dyDescent="0.3">
      <c r="A5508" s="4" t="s">
        <v>866</v>
      </c>
      <c r="B5508" s="4" t="s">
        <v>1115</v>
      </c>
      <c r="C5508" s="4" t="s">
        <v>1116</v>
      </c>
      <c r="D5508" s="4" t="s">
        <v>869</v>
      </c>
      <c r="E5508" s="4" t="s">
        <v>870</v>
      </c>
      <c r="F5508" s="4" t="s">
        <v>144</v>
      </c>
      <c r="G5508" s="4" t="s">
        <v>145</v>
      </c>
      <c r="H5508" s="8"/>
      <c r="I5508" s="8"/>
      <c r="J5508" s="8"/>
      <c r="K5508" s="8"/>
      <c r="L5508" s="8"/>
      <c r="M5508" s="8"/>
      <c r="N5508" s="9">
        <v>120</v>
      </c>
      <c r="O5508" s="8"/>
      <c r="P5508" s="8"/>
      <c r="Q5508" s="8"/>
      <c r="R5508" s="8"/>
      <c r="S5508" s="8"/>
      <c r="T5508" s="10">
        <v>120</v>
      </c>
    </row>
    <row r="5509" spans="1:20" ht="15.75" thickBot="1" x14ac:dyDescent="0.3">
      <c r="A5509" s="4" t="s">
        <v>866</v>
      </c>
      <c r="B5509" s="4" t="s">
        <v>442</v>
      </c>
      <c r="C5509" s="4" t="s">
        <v>443</v>
      </c>
      <c r="D5509" s="4" t="s">
        <v>867</v>
      </c>
      <c r="E5509" s="4" t="s">
        <v>868</v>
      </c>
      <c r="F5509" s="4" t="s">
        <v>118</v>
      </c>
      <c r="G5509" s="4" t="s">
        <v>119</v>
      </c>
      <c r="H5509" s="11">
        <v>30</v>
      </c>
      <c r="I5509" s="12"/>
      <c r="J5509" s="12"/>
      <c r="K5509" s="12"/>
      <c r="L5509" s="11">
        <v>2495</v>
      </c>
      <c r="M5509" s="12"/>
      <c r="N5509" s="12"/>
      <c r="O5509" s="12"/>
      <c r="P5509" s="12"/>
      <c r="Q5509" s="12"/>
      <c r="R5509" s="12"/>
      <c r="S5509" s="12"/>
      <c r="T5509" s="10">
        <v>2525</v>
      </c>
    </row>
    <row r="5510" spans="1:20" ht="15.75" thickBot="1" x14ac:dyDescent="0.3">
      <c r="A5510" s="4" t="s">
        <v>866</v>
      </c>
      <c r="B5510" s="4" t="s">
        <v>442</v>
      </c>
      <c r="C5510" s="4" t="s">
        <v>443</v>
      </c>
      <c r="D5510" s="4" t="s">
        <v>867</v>
      </c>
      <c r="E5510" s="4" t="s">
        <v>868</v>
      </c>
      <c r="F5510" s="4" t="s">
        <v>120</v>
      </c>
      <c r="G5510" s="4" t="s">
        <v>121</v>
      </c>
      <c r="H5510" s="8"/>
      <c r="I5510" s="8"/>
      <c r="J5510" s="8"/>
      <c r="K5510" s="9">
        <v>244.16</v>
      </c>
      <c r="L5510" s="8"/>
      <c r="M5510" s="8"/>
      <c r="N5510" s="9">
        <v>291.02999999999997</v>
      </c>
      <c r="O5510" s="8"/>
      <c r="P5510" s="8"/>
      <c r="Q5510" s="8"/>
      <c r="R5510" s="8"/>
      <c r="S5510" s="9">
        <v>198.93</v>
      </c>
      <c r="T5510" s="10">
        <v>734.12</v>
      </c>
    </row>
    <row r="5511" spans="1:20" ht="15.75" thickBot="1" x14ac:dyDescent="0.3">
      <c r="A5511" s="4" t="s">
        <v>866</v>
      </c>
      <c r="B5511" s="4" t="s">
        <v>442</v>
      </c>
      <c r="C5511" s="4" t="s">
        <v>443</v>
      </c>
      <c r="D5511" s="4" t="s">
        <v>867</v>
      </c>
      <c r="E5511" s="4" t="s">
        <v>868</v>
      </c>
      <c r="F5511" s="4" t="s">
        <v>44</v>
      </c>
      <c r="G5511" s="4" t="s">
        <v>45</v>
      </c>
      <c r="H5511" s="11">
        <v>58.1</v>
      </c>
      <c r="I5511" s="12"/>
      <c r="J5511" s="11">
        <v>116.2</v>
      </c>
      <c r="K5511" s="12"/>
      <c r="L5511" s="11">
        <v>159.78</v>
      </c>
      <c r="M5511" s="12"/>
      <c r="N5511" s="12"/>
      <c r="O5511" s="11">
        <v>58.1</v>
      </c>
      <c r="P5511" s="12"/>
      <c r="Q5511" s="12"/>
      <c r="R5511" s="12"/>
      <c r="S5511" s="12"/>
      <c r="T5511" s="10">
        <v>392.18</v>
      </c>
    </row>
    <row r="5512" spans="1:20" ht="15.75" thickBot="1" x14ac:dyDescent="0.3">
      <c r="A5512" s="4" t="s">
        <v>866</v>
      </c>
      <c r="B5512" s="4" t="s">
        <v>442</v>
      </c>
      <c r="C5512" s="4" t="s">
        <v>443</v>
      </c>
      <c r="D5512" s="4" t="s">
        <v>867</v>
      </c>
      <c r="E5512" s="4" t="s">
        <v>868</v>
      </c>
      <c r="F5512" s="4" t="s">
        <v>207</v>
      </c>
      <c r="G5512" s="4" t="s">
        <v>208</v>
      </c>
      <c r="H5512" s="8"/>
      <c r="I5512" s="8"/>
      <c r="J5512" s="9">
        <v>66.98</v>
      </c>
      <c r="K5512" s="8"/>
      <c r="L5512" s="8"/>
      <c r="M5512" s="8"/>
      <c r="N5512" s="8"/>
      <c r="O5512" s="8"/>
      <c r="P5512" s="8"/>
      <c r="Q5512" s="8"/>
      <c r="R5512" s="8"/>
      <c r="S5512" s="8"/>
      <c r="T5512" s="10">
        <v>66.98</v>
      </c>
    </row>
    <row r="5513" spans="1:20" ht="15.75" thickBot="1" x14ac:dyDescent="0.3">
      <c r="A5513" s="4" t="s">
        <v>866</v>
      </c>
      <c r="B5513" s="4" t="s">
        <v>442</v>
      </c>
      <c r="C5513" s="4" t="s">
        <v>443</v>
      </c>
      <c r="D5513" s="4" t="s">
        <v>867</v>
      </c>
      <c r="E5513" s="4" t="s">
        <v>868</v>
      </c>
      <c r="F5513" s="4" t="s">
        <v>98</v>
      </c>
      <c r="G5513" s="4" t="s">
        <v>99</v>
      </c>
      <c r="H5513" s="12"/>
      <c r="I5513" s="12"/>
      <c r="J5513" s="12"/>
      <c r="K5513" s="12"/>
      <c r="L5513" s="11">
        <v>56.95</v>
      </c>
      <c r="M5513" s="12"/>
      <c r="N5513" s="12"/>
      <c r="O5513" s="12"/>
      <c r="P5513" s="12"/>
      <c r="Q5513" s="12"/>
      <c r="R5513" s="12"/>
      <c r="S5513" s="12"/>
      <c r="T5513" s="10">
        <v>56.95</v>
      </c>
    </row>
    <row r="5514" spans="1:20" ht="15.75" thickBot="1" x14ac:dyDescent="0.3">
      <c r="A5514" s="4" t="s">
        <v>866</v>
      </c>
      <c r="B5514" s="4" t="s">
        <v>442</v>
      </c>
      <c r="C5514" s="4" t="s">
        <v>443</v>
      </c>
      <c r="D5514" s="4" t="s">
        <v>867</v>
      </c>
      <c r="E5514" s="4" t="s">
        <v>868</v>
      </c>
      <c r="F5514" s="4" t="s">
        <v>215</v>
      </c>
      <c r="G5514" s="4" t="s">
        <v>216</v>
      </c>
      <c r="H5514" s="8"/>
      <c r="I5514" s="8"/>
      <c r="J5514" s="9">
        <v>54.49</v>
      </c>
      <c r="K5514" s="8"/>
      <c r="L5514" s="9">
        <v>16.850000000000001</v>
      </c>
      <c r="M5514" s="8"/>
      <c r="N5514" s="8"/>
      <c r="O5514" s="8"/>
      <c r="P5514" s="8"/>
      <c r="Q5514" s="8"/>
      <c r="R5514" s="8"/>
      <c r="S5514" s="8"/>
      <c r="T5514" s="10">
        <v>71.34</v>
      </c>
    </row>
    <row r="5515" spans="1:20" ht="15.75" thickBot="1" x14ac:dyDescent="0.3">
      <c r="A5515" s="4" t="s">
        <v>866</v>
      </c>
      <c r="B5515" s="4" t="s">
        <v>442</v>
      </c>
      <c r="C5515" s="4" t="s">
        <v>443</v>
      </c>
      <c r="D5515" s="4" t="s">
        <v>867</v>
      </c>
      <c r="E5515" s="4" t="s">
        <v>868</v>
      </c>
      <c r="F5515" s="4" t="s">
        <v>130</v>
      </c>
      <c r="G5515" s="4" t="s">
        <v>131</v>
      </c>
      <c r="H5515" s="12"/>
      <c r="I5515" s="11">
        <v>8.25</v>
      </c>
      <c r="J5515" s="12"/>
      <c r="K5515" s="11">
        <v>7.65</v>
      </c>
      <c r="L5515" s="11">
        <v>40.33</v>
      </c>
      <c r="M5515" s="11">
        <v>9.75</v>
      </c>
      <c r="N5515" s="12"/>
      <c r="O5515" s="12"/>
      <c r="P5515" s="12"/>
      <c r="Q5515" s="11">
        <v>80.67</v>
      </c>
      <c r="R5515" s="12"/>
      <c r="S5515" s="11">
        <v>9</v>
      </c>
      <c r="T5515" s="10">
        <v>155.65</v>
      </c>
    </row>
    <row r="5516" spans="1:20" ht="15.75" thickBot="1" x14ac:dyDescent="0.3">
      <c r="A5516" s="4" t="s">
        <v>866</v>
      </c>
      <c r="B5516" s="4" t="s">
        <v>442</v>
      </c>
      <c r="C5516" s="4" t="s">
        <v>443</v>
      </c>
      <c r="D5516" s="4" t="s">
        <v>867</v>
      </c>
      <c r="E5516" s="4" t="s">
        <v>868</v>
      </c>
      <c r="F5516" s="4" t="s">
        <v>136</v>
      </c>
      <c r="G5516" s="4" t="s">
        <v>137</v>
      </c>
      <c r="H5516" s="8"/>
      <c r="I5516" s="9">
        <v>30</v>
      </c>
      <c r="J5516" s="9">
        <v>42.3</v>
      </c>
      <c r="K5516" s="9">
        <v>3.4</v>
      </c>
      <c r="L5516" s="9">
        <v>8</v>
      </c>
      <c r="M5516" s="9">
        <v>13.25</v>
      </c>
      <c r="N5516" s="8"/>
      <c r="O5516" s="9">
        <v>6.7</v>
      </c>
      <c r="P5516" s="8"/>
      <c r="Q5516" s="9">
        <v>63</v>
      </c>
      <c r="R5516" s="8"/>
      <c r="S5516" s="9">
        <v>2.5499999999999998</v>
      </c>
      <c r="T5516" s="10">
        <v>169.2</v>
      </c>
    </row>
    <row r="5517" spans="1:20" ht="15.75" thickBot="1" x14ac:dyDescent="0.3">
      <c r="A5517" s="4" t="s">
        <v>866</v>
      </c>
      <c r="B5517" s="4" t="s">
        <v>442</v>
      </c>
      <c r="C5517" s="4" t="s">
        <v>443</v>
      </c>
      <c r="D5517" s="4" t="s">
        <v>867</v>
      </c>
      <c r="E5517" s="4" t="s">
        <v>868</v>
      </c>
      <c r="F5517" s="4" t="s">
        <v>199</v>
      </c>
      <c r="G5517" s="4" t="s">
        <v>200</v>
      </c>
      <c r="H5517" s="12"/>
      <c r="I5517" s="12"/>
      <c r="J5517" s="11">
        <v>8.9499999999999993</v>
      </c>
      <c r="K5517" s="12"/>
      <c r="L5517" s="11">
        <v>15</v>
      </c>
      <c r="M5517" s="12"/>
      <c r="N5517" s="12"/>
      <c r="O5517" s="11">
        <v>18</v>
      </c>
      <c r="P5517" s="11">
        <v>24.7</v>
      </c>
      <c r="Q5517" s="12"/>
      <c r="R5517" s="12"/>
      <c r="S5517" s="12"/>
      <c r="T5517" s="10">
        <v>66.650000000000006</v>
      </c>
    </row>
    <row r="5518" spans="1:20" ht="15.75" thickBot="1" x14ac:dyDescent="0.3">
      <c r="A5518" s="4" t="s">
        <v>866</v>
      </c>
      <c r="B5518" s="4" t="s">
        <v>442</v>
      </c>
      <c r="C5518" s="4" t="s">
        <v>443</v>
      </c>
      <c r="D5518" s="4" t="s">
        <v>867</v>
      </c>
      <c r="E5518" s="4" t="s">
        <v>868</v>
      </c>
      <c r="F5518" s="4" t="s">
        <v>144</v>
      </c>
      <c r="G5518" s="4" t="s">
        <v>145</v>
      </c>
      <c r="H5518" s="9">
        <v>163.24</v>
      </c>
      <c r="I5518" s="9">
        <v>151.30000000000001</v>
      </c>
      <c r="J5518" s="9">
        <v>371.79</v>
      </c>
      <c r="K5518" s="9">
        <v>138.97</v>
      </c>
      <c r="L5518" s="9">
        <v>234.85</v>
      </c>
      <c r="M5518" s="9">
        <v>176.43</v>
      </c>
      <c r="N5518" s="9">
        <v>793.9</v>
      </c>
      <c r="O5518" s="9">
        <v>1048.18</v>
      </c>
      <c r="P5518" s="9">
        <v>107.6</v>
      </c>
      <c r="Q5518" s="9">
        <v>1131.45</v>
      </c>
      <c r="R5518" s="9">
        <v>64.650000000000006</v>
      </c>
      <c r="S5518" s="9">
        <v>560.26</v>
      </c>
      <c r="T5518" s="10">
        <v>4942.62</v>
      </c>
    </row>
    <row r="5519" spans="1:20" ht="15.75" thickBot="1" x14ac:dyDescent="0.3">
      <c r="A5519" s="4" t="s">
        <v>866</v>
      </c>
      <c r="B5519" s="4" t="s">
        <v>442</v>
      </c>
      <c r="C5519" s="4" t="s">
        <v>443</v>
      </c>
      <c r="D5519" s="4" t="s">
        <v>867</v>
      </c>
      <c r="E5519" s="4" t="s">
        <v>868</v>
      </c>
      <c r="F5519" s="4" t="s">
        <v>217</v>
      </c>
      <c r="G5519" s="4" t="s">
        <v>218</v>
      </c>
      <c r="H5519" s="12"/>
      <c r="I5519" s="12"/>
      <c r="J5519" s="12"/>
      <c r="K5519" s="12"/>
      <c r="L5519" s="12"/>
      <c r="M5519" s="12"/>
      <c r="N5519" s="12"/>
      <c r="O5519" s="12"/>
      <c r="P5519" s="12"/>
      <c r="Q5519" s="11">
        <v>10.56</v>
      </c>
      <c r="R5519" s="12"/>
      <c r="S5519" s="12"/>
      <c r="T5519" s="10">
        <v>10.56</v>
      </c>
    </row>
    <row r="5520" spans="1:20" ht="15.75" thickBot="1" x14ac:dyDescent="0.3">
      <c r="A5520" s="4" t="s">
        <v>866</v>
      </c>
      <c r="B5520" s="4" t="s">
        <v>442</v>
      </c>
      <c r="C5520" s="4" t="s">
        <v>443</v>
      </c>
      <c r="D5520" s="4" t="s">
        <v>867</v>
      </c>
      <c r="E5520" s="4" t="s">
        <v>868</v>
      </c>
      <c r="F5520" s="4" t="s">
        <v>146</v>
      </c>
      <c r="G5520" s="4" t="s">
        <v>147</v>
      </c>
      <c r="H5520" s="9">
        <v>195.1</v>
      </c>
      <c r="I5520" s="8"/>
      <c r="J5520" s="9">
        <v>51.7</v>
      </c>
      <c r="K5520" s="9">
        <v>999</v>
      </c>
      <c r="L5520" s="9">
        <v>830.48</v>
      </c>
      <c r="M5520" s="9">
        <v>90</v>
      </c>
      <c r="N5520" s="9">
        <v>60.57</v>
      </c>
      <c r="O5520" s="9">
        <v>192.72</v>
      </c>
      <c r="P5520" s="8"/>
      <c r="Q5520" s="9">
        <v>453.98</v>
      </c>
      <c r="R5520" s="8"/>
      <c r="S5520" s="8"/>
      <c r="T5520" s="10">
        <v>2873.55</v>
      </c>
    </row>
    <row r="5521" spans="1:20" ht="15.75" thickBot="1" x14ac:dyDescent="0.3">
      <c r="A5521" s="4" t="s">
        <v>866</v>
      </c>
      <c r="B5521" s="4" t="s">
        <v>442</v>
      </c>
      <c r="C5521" s="4" t="s">
        <v>443</v>
      </c>
      <c r="D5521" s="4" t="s">
        <v>867</v>
      </c>
      <c r="E5521" s="4" t="s">
        <v>868</v>
      </c>
      <c r="F5521" s="4" t="s">
        <v>148</v>
      </c>
      <c r="G5521" s="4" t="s">
        <v>149</v>
      </c>
      <c r="H5521" s="12"/>
      <c r="I5521" s="11">
        <v>646.41</v>
      </c>
      <c r="J5521" s="11">
        <v>2256.37</v>
      </c>
      <c r="K5521" s="12"/>
      <c r="L5521" s="11">
        <v>627.9</v>
      </c>
      <c r="M5521" s="11">
        <v>306.49</v>
      </c>
      <c r="N5521" s="12"/>
      <c r="O5521" s="11">
        <v>903.13</v>
      </c>
      <c r="P5521" s="11">
        <v>642.85</v>
      </c>
      <c r="Q5521" s="11">
        <v>1226.08</v>
      </c>
      <c r="R5521" s="12"/>
      <c r="S5521" s="12"/>
      <c r="T5521" s="10">
        <v>6609.23</v>
      </c>
    </row>
    <row r="5522" spans="1:20" ht="15.75" thickBot="1" x14ac:dyDescent="0.3">
      <c r="A5522" s="4" t="s">
        <v>866</v>
      </c>
      <c r="B5522" s="4" t="s">
        <v>442</v>
      </c>
      <c r="C5522" s="4" t="s">
        <v>443</v>
      </c>
      <c r="D5522" s="4" t="s">
        <v>867</v>
      </c>
      <c r="E5522" s="4" t="s">
        <v>868</v>
      </c>
      <c r="F5522" s="4" t="s">
        <v>150</v>
      </c>
      <c r="G5522" s="4" t="s">
        <v>151</v>
      </c>
      <c r="H5522" s="8"/>
      <c r="I5522" s="8"/>
      <c r="J5522" s="8"/>
      <c r="K5522" s="8"/>
      <c r="L5522" s="9">
        <v>565</v>
      </c>
      <c r="M5522" s="9">
        <v>25</v>
      </c>
      <c r="N5522" s="8"/>
      <c r="O5522" s="9">
        <v>100</v>
      </c>
      <c r="P5522" s="8"/>
      <c r="Q5522" s="8"/>
      <c r="R5522" s="9">
        <v>2000</v>
      </c>
      <c r="S5522" s="8"/>
      <c r="T5522" s="10">
        <v>2690</v>
      </c>
    </row>
    <row r="5523" spans="1:20" ht="15.75" thickBot="1" x14ac:dyDescent="0.3">
      <c r="A5523" s="4" t="s">
        <v>866</v>
      </c>
      <c r="B5523" s="4" t="s">
        <v>442</v>
      </c>
      <c r="C5523" s="4" t="s">
        <v>443</v>
      </c>
      <c r="D5523" s="4" t="s">
        <v>867</v>
      </c>
      <c r="E5523" s="4" t="s">
        <v>868</v>
      </c>
      <c r="F5523" s="4" t="s">
        <v>152</v>
      </c>
      <c r="G5523" s="4" t="s">
        <v>153</v>
      </c>
      <c r="H5523" s="12"/>
      <c r="I5523" s="12"/>
      <c r="J5523" s="12"/>
      <c r="K5523" s="12"/>
      <c r="L5523" s="12"/>
      <c r="M5523" s="12"/>
      <c r="N5523" s="12"/>
      <c r="O5523" s="12"/>
      <c r="P5523" s="12"/>
      <c r="Q5523" s="12"/>
      <c r="R5523" s="12"/>
      <c r="S5523" s="11">
        <v>2732.14</v>
      </c>
      <c r="T5523" s="10">
        <v>2732.14</v>
      </c>
    </row>
    <row r="5524" spans="1:20" ht="23.25" thickBot="1" x14ac:dyDescent="0.3">
      <c r="A5524" s="4" t="s">
        <v>866</v>
      </c>
      <c r="B5524" s="4" t="s">
        <v>442</v>
      </c>
      <c r="C5524" s="4" t="s">
        <v>443</v>
      </c>
      <c r="D5524" s="4" t="s">
        <v>869</v>
      </c>
      <c r="E5524" s="4" t="s">
        <v>870</v>
      </c>
      <c r="F5524" s="4" t="s">
        <v>144</v>
      </c>
      <c r="G5524" s="4" t="s">
        <v>145</v>
      </c>
      <c r="H5524" s="8"/>
      <c r="I5524" s="8"/>
      <c r="J5524" s="8"/>
      <c r="K5524" s="8"/>
      <c r="L5524" s="9">
        <v>358.8</v>
      </c>
      <c r="M5524" s="8"/>
      <c r="N5524" s="8"/>
      <c r="O5524" s="8"/>
      <c r="P5524" s="8"/>
      <c r="Q5524" s="9">
        <v>75.760000000000005</v>
      </c>
      <c r="R5524" s="8"/>
      <c r="S5524" s="8"/>
      <c r="T5524" s="10">
        <v>434.56</v>
      </c>
    </row>
    <row r="5525" spans="1:20" ht="23.25" thickBot="1" x14ac:dyDescent="0.3">
      <c r="A5525" s="4" t="s">
        <v>866</v>
      </c>
      <c r="B5525" s="4" t="s">
        <v>442</v>
      </c>
      <c r="C5525" s="4" t="s">
        <v>443</v>
      </c>
      <c r="D5525" s="4" t="s">
        <v>869</v>
      </c>
      <c r="E5525" s="4" t="s">
        <v>870</v>
      </c>
      <c r="F5525" s="4" t="s">
        <v>150</v>
      </c>
      <c r="G5525" s="4" t="s">
        <v>151</v>
      </c>
      <c r="H5525" s="12"/>
      <c r="I5525" s="12"/>
      <c r="J5525" s="12"/>
      <c r="K5525" s="11">
        <v>400</v>
      </c>
      <c r="L5525" s="12"/>
      <c r="M5525" s="12"/>
      <c r="N5525" s="12"/>
      <c r="O5525" s="12"/>
      <c r="P5525" s="12"/>
      <c r="Q5525" s="11">
        <v>164.02</v>
      </c>
      <c r="R5525" s="12"/>
      <c r="S5525" s="12"/>
      <c r="T5525" s="10">
        <v>564.02</v>
      </c>
    </row>
    <row r="5526" spans="1:20" ht="23.25" thickBot="1" x14ac:dyDescent="0.3">
      <c r="A5526" s="4" t="s">
        <v>866</v>
      </c>
      <c r="B5526" s="4" t="s">
        <v>442</v>
      </c>
      <c r="C5526" s="4" t="s">
        <v>443</v>
      </c>
      <c r="D5526" s="4" t="s">
        <v>869</v>
      </c>
      <c r="E5526" s="4" t="s">
        <v>870</v>
      </c>
      <c r="F5526" s="4" t="s">
        <v>152</v>
      </c>
      <c r="G5526" s="4" t="s">
        <v>153</v>
      </c>
      <c r="H5526" s="8"/>
      <c r="I5526" s="8"/>
      <c r="J5526" s="8"/>
      <c r="K5526" s="8"/>
      <c r="L5526" s="8"/>
      <c r="M5526" s="8"/>
      <c r="N5526" s="8"/>
      <c r="O5526" s="8"/>
      <c r="P5526" s="8"/>
      <c r="Q5526" s="8"/>
      <c r="R5526" s="8"/>
      <c r="S5526" s="9">
        <v>759.53</v>
      </c>
      <c r="T5526" s="10">
        <v>759.53</v>
      </c>
    </row>
    <row r="5527" spans="1:20" ht="15.75" thickBot="1" x14ac:dyDescent="0.3">
      <c r="A5527" s="4" t="s">
        <v>866</v>
      </c>
      <c r="B5527" s="4" t="s">
        <v>1117</v>
      </c>
      <c r="C5527" s="4" t="s">
        <v>1118</v>
      </c>
      <c r="D5527" s="4" t="s">
        <v>867</v>
      </c>
      <c r="E5527" s="4" t="s">
        <v>868</v>
      </c>
      <c r="F5527" s="4" t="s">
        <v>118</v>
      </c>
      <c r="G5527" s="4" t="s">
        <v>119</v>
      </c>
      <c r="H5527" s="12"/>
      <c r="I5527" s="12"/>
      <c r="J5527" s="12"/>
      <c r="K5527" s="11">
        <v>149</v>
      </c>
      <c r="L5527" s="12"/>
      <c r="M5527" s="12"/>
      <c r="N5527" s="12"/>
      <c r="O5527" s="12"/>
      <c r="P5527" s="12"/>
      <c r="Q5527" s="12"/>
      <c r="R5527" s="12"/>
      <c r="S5527" s="11">
        <v>125</v>
      </c>
      <c r="T5527" s="10">
        <v>274</v>
      </c>
    </row>
    <row r="5528" spans="1:20" ht="15.75" thickBot="1" x14ac:dyDescent="0.3">
      <c r="A5528" s="4" t="s">
        <v>866</v>
      </c>
      <c r="B5528" s="4" t="s">
        <v>1117</v>
      </c>
      <c r="C5528" s="4" t="s">
        <v>1118</v>
      </c>
      <c r="D5528" s="4" t="s">
        <v>867</v>
      </c>
      <c r="E5528" s="4" t="s">
        <v>868</v>
      </c>
      <c r="F5528" s="4" t="s">
        <v>92</v>
      </c>
      <c r="G5528" s="4" t="s">
        <v>93</v>
      </c>
      <c r="H5528" s="8"/>
      <c r="I5528" s="8"/>
      <c r="J5528" s="8"/>
      <c r="K5528" s="8"/>
      <c r="L5528" s="8"/>
      <c r="M5528" s="8"/>
      <c r="N5528" s="8"/>
      <c r="O5528" s="8"/>
      <c r="P5528" s="8"/>
      <c r="Q5528" s="8"/>
      <c r="R5528" s="9">
        <v>104.6</v>
      </c>
      <c r="S5528" s="8"/>
      <c r="T5528" s="10">
        <v>104.6</v>
      </c>
    </row>
    <row r="5529" spans="1:20" ht="15.75" thickBot="1" x14ac:dyDescent="0.3">
      <c r="A5529" s="4" t="s">
        <v>866</v>
      </c>
      <c r="B5529" s="4" t="s">
        <v>1117</v>
      </c>
      <c r="C5529" s="4" t="s">
        <v>1118</v>
      </c>
      <c r="D5529" s="4" t="s">
        <v>867</v>
      </c>
      <c r="E5529" s="4" t="s">
        <v>868</v>
      </c>
      <c r="F5529" s="4" t="s">
        <v>120</v>
      </c>
      <c r="G5529" s="4" t="s">
        <v>121</v>
      </c>
      <c r="H5529" s="12"/>
      <c r="I5529" s="12"/>
      <c r="J5529" s="12"/>
      <c r="K5529" s="12"/>
      <c r="L5529" s="12"/>
      <c r="M5529" s="12"/>
      <c r="N5529" s="12"/>
      <c r="O5529" s="12"/>
      <c r="P5529" s="12"/>
      <c r="Q5529" s="11">
        <v>114.01</v>
      </c>
      <c r="R5529" s="12"/>
      <c r="S5529" s="12"/>
      <c r="T5529" s="10">
        <v>114.01</v>
      </c>
    </row>
    <row r="5530" spans="1:20" ht="15.75" thickBot="1" x14ac:dyDescent="0.3">
      <c r="A5530" s="4" t="s">
        <v>866</v>
      </c>
      <c r="B5530" s="4" t="s">
        <v>1117</v>
      </c>
      <c r="C5530" s="4" t="s">
        <v>1118</v>
      </c>
      <c r="D5530" s="4" t="s">
        <v>867</v>
      </c>
      <c r="E5530" s="4" t="s">
        <v>868</v>
      </c>
      <c r="F5530" s="4" t="s">
        <v>94</v>
      </c>
      <c r="G5530" s="4" t="s">
        <v>95</v>
      </c>
      <c r="H5530" s="8"/>
      <c r="I5530" s="8"/>
      <c r="J5530" s="9">
        <v>22.4</v>
      </c>
      <c r="K5530" s="8"/>
      <c r="L5530" s="8"/>
      <c r="M5530" s="8"/>
      <c r="N5530" s="8"/>
      <c r="O5530" s="8"/>
      <c r="P5530" s="8"/>
      <c r="Q5530" s="8"/>
      <c r="R5530" s="9">
        <v>108.35</v>
      </c>
      <c r="S5530" s="8"/>
      <c r="T5530" s="10">
        <v>130.75</v>
      </c>
    </row>
    <row r="5531" spans="1:20" ht="15.75" thickBot="1" x14ac:dyDescent="0.3">
      <c r="A5531" s="4" t="s">
        <v>866</v>
      </c>
      <c r="B5531" s="4" t="s">
        <v>1117</v>
      </c>
      <c r="C5531" s="4" t="s">
        <v>1118</v>
      </c>
      <c r="D5531" s="4" t="s">
        <v>867</v>
      </c>
      <c r="E5531" s="4" t="s">
        <v>868</v>
      </c>
      <c r="F5531" s="4" t="s">
        <v>122</v>
      </c>
      <c r="G5531" s="4" t="s">
        <v>123</v>
      </c>
      <c r="H5531" s="11">
        <v>654</v>
      </c>
      <c r="I5531" s="12"/>
      <c r="J5531" s="12"/>
      <c r="K5531" s="12"/>
      <c r="L5531" s="12"/>
      <c r="M5531" s="12"/>
      <c r="N5531" s="11">
        <v>1220</v>
      </c>
      <c r="O5531" s="12"/>
      <c r="P5531" s="12"/>
      <c r="Q5531" s="12"/>
      <c r="R5531" s="11">
        <v>5385</v>
      </c>
      <c r="S5531" s="11">
        <v>11430</v>
      </c>
      <c r="T5531" s="10">
        <v>18689</v>
      </c>
    </row>
    <row r="5532" spans="1:20" ht="15.75" thickBot="1" x14ac:dyDescent="0.3">
      <c r="A5532" s="4" t="s">
        <v>866</v>
      </c>
      <c r="B5532" s="4" t="s">
        <v>1117</v>
      </c>
      <c r="C5532" s="4" t="s">
        <v>1118</v>
      </c>
      <c r="D5532" s="4" t="s">
        <v>867</v>
      </c>
      <c r="E5532" s="4" t="s">
        <v>868</v>
      </c>
      <c r="F5532" s="4" t="s">
        <v>98</v>
      </c>
      <c r="G5532" s="4" t="s">
        <v>99</v>
      </c>
      <c r="H5532" s="8"/>
      <c r="I5532" s="8"/>
      <c r="J5532" s="8"/>
      <c r="K5532" s="8"/>
      <c r="L5532" s="8"/>
      <c r="M5532" s="8"/>
      <c r="N5532" s="8"/>
      <c r="O5532" s="9">
        <v>105.5</v>
      </c>
      <c r="P5532" s="8"/>
      <c r="Q5532" s="8"/>
      <c r="R5532" s="8"/>
      <c r="S5532" s="9">
        <v>69.989999999999995</v>
      </c>
      <c r="T5532" s="10">
        <v>175.49</v>
      </c>
    </row>
    <row r="5533" spans="1:20" ht="15.75" thickBot="1" x14ac:dyDescent="0.3">
      <c r="A5533" s="4" t="s">
        <v>866</v>
      </c>
      <c r="B5533" s="4" t="s">
        <v>1117</v>
      </c>
      <c r="C5533" s="4" t="s">
        <v>1118</v>
      </c>
      <c r="D5533" s="4" t="s">
        <v>867</v>
      </c>
      <c r="E5533" s="4" t="s">
        <v>868</v>
      </c>
      <c r="F5533" s="4" t="s">
        <v>215</v>
      </c>
      <c r="G5533" s="4" t="s">
        <v>216</v>
      </c>
      <c r="H5533" s="11">
        <v>99</v>
      </c>
      <c r="I5533" s="11">
        <v>115</v>
      </c>
      <c r="J5533" s="12"/>
      <c r="K5533" s="12"/>
      <c r="L5533" s="12"/>
      <c r="M5533" s="12"/>
      <c r="N5533" s="12"/>
      <c r="O5533" s="11">
        <v>559</v>
      </c>
      <c r="P5533" s="12"/>
      <c r="Q5533" s="12"/>
      <c r="R5533" s="11">
        <v>434</v>
      </c>
      <c r="S5533" s="12"/>
      <c r="T5533" s="10">
        <v>1207</v>
      </c>
    </row>
    <row r="5534" spans="1:20" ht="15.75" thickBot="1" x14ac:dyDescent="0.3">
      <c r="A5534" s="4" t="s">
        <v>866</v>
      </c>
      <c r="B5534" s="4" t="s">
        <v>1117</v>
      </c>
      <c r="C5534" s="4" t="s">
        <v>1118</v>
      </c>
      <c r="D5534" s="4" t="s">
        <v>867</v>
      </c>
      <c r="E5534" s="4" t="s">
        <v>868</v>
      </c>
      <c r="F5534" s="4" t="s">
        <v>130</v>
      </c>
      <c r="G5534" s="4" t="s">
        <v>131</v>
      </c>
      <c r="H5534" s="8"/>
      <c r="I5534" s="8"/>
      <c r="J5534" s="9">
        <v>15</v>
      </c>
      <c r="K5534" s="8"/>
      <c r="L5534" s="8"/>
      <c r="M5534" s="8"/>
      <c r="N5534" s="8"/>
      <c r="O5534" s="8"/>
      <c r="P5534" s="8"/>
      <c r="Q5534" s="9">
        <v>172.98</v>
      </c>
      <c r="R5534" s="8"/>
      <c r="S5534" s="8"/>
      <c r="T5534" s="10">
        <v>187.98</v>
      </c>
    </row>
    <row r="5535" spans="1:20" ht="15.75" thickBot="1" x14ac:dyDescent="0.3">
      <c r="A5535" s="4" t="s">
        <v>866</v>
      </c>
      <c r="B5535" s="4" t="s">
        <v>1117</v>
      </c>
      <c r="C5535" s="4" t="s">
        <v>1118</v>
      </c>
      <c r="D5535" s="4" t="s">
        <v>867</v>
      </c>
      <c r="E5535" s="4" t="s">
        <v>868</v>
      </c>
      <c r="F5535" s="4" t="s">
        <v>136</v>
      </c>
      <c r="G5535" s="4" t="s">
        <v>137</v>
      </c>
      <c r="H5535" s="11">
        <v>12</v>
      </c>
      <c r="I5535" s="12"/>
      <c r="J5535" s="12"/>
      <c r="K5535" s="12"/>
      <c r="L5535" s="11">
        <v>15</v>
      </c>
      <c r="M5535" s="11">
        <v>16.36</v>
      </c>
      <c r="N5535" s="12"/>
      <c r="O5535" s="11">
        <v>16</v>
      </c>
      <c r="P5535" s="12"/>
      <c r="Q5535" s="11">
        <v>20</v>
      </c>
      <c r="R5535" s="12"/>
      <c r="S5535" s="11">
        <v>39.4</v>
      </c>
      <c r="T5535" s="10">
        <v>118.76</v>
      </c>
    </row>
    <row r="5536" spans="1:20" ht="15.75" thickBot="1" x14ac:dyDescent="0.3">
      <c r="A5536" s="4" t="s">
        <v>866</v>
      </c>
      <c r="B5536" s="4" t="s">
        <v>1117</v>
      </c>
      <c r="C5536" s="4" t="s">
        <v>1118</v>
      </c>
      <c r="D5536" s="4" t="s">
        <v>867</v>
      </c>
      <c r="E5536" s="4" t="s">
        <v>868</v>
      </c>
      <c r="F5536" s="4" t="s">
        <v>102</v>
      </c>
      <c r="G5536" s="4" t="s">
        <v>103</v>
      </c>
      <c r="H5536" s="8"/>
      <c r="I5536" s="8"/>
      <c r="J5536" s="9">
        <v>7700</v>
      </c>
      <c r="K5536" s="8"/>
      <c r="L5536" s="9">
        <v>406.4</v>
      </c>
      <c r="M5536" s="8"/>
      <c r="N5536" s="9">
        <v>825</v>
      </c>
      <c r="O5536" s="8"/>
      <c r="P5536" s="9">
        <v>3200</v>
      </c>
      <c r="Q5536" s="8"/>
      <c r="R5536" s="9">
        <v>20000</v>
      </c>
      <c r="S5536" s="8"/>
      <c r="T5536" s="10">
        <v>32131.4</v>
      </c>
    </row>
    <row r="5537" spans="1:20" ht="15.75" thickBot="1" x14ac:dyDescent="0.3">
      <c r="A5537" s="4" t="s">
        <v>866</v>
      </c>
      <c r="B5537" s="4" t="s">
        <v>1117</v>
      </c>
      <c r="C5537" s="4" t="s">
        <v>1118</v>
      </c>
      <c r="D5537" s="4" t="s">
        <v>867</v>
      </c>
      <c r="E5537" s="4" t="s">
        <v>868</v>
      </c>
      <c r="F5537" s="4" t="s">
        <v>342</v>
      </c>
      <c r="G5537" s="4" t="s">
        <v>343</v>
      </c>
      <c r="H5537" s="12"/>
      <c r="I5537" s="12"/>
      <c r="J5537" s="12"/>
      <c r="K5537" s="12"/>
      <c r="L5537" s="12"/>
      <c r="M5537" s="12"/>
      <c r="N5537" s="12"/>
      <c r="O5537" s="12"/>
      <c r="P5537" s="12"/>
      <c r="Q5537" s="12"/>
      <c r="R5537" s="11">
        <v>79.900000000000006</v>
      </c>
      <c r="S5537" s="11">
        <v>14.5</v>
      </c>
      <c r="T5537" s="10">
        <v>94.4</v>
      </c>
    </row>
    <row r="5538" spans="1:20" ht="15.75" thickBot="1" x14ac:dyDescent="0.3">
      <c r="A5538" s="4" t="s">
        <v>866</v>
      </c>
      <c r="B5538" s="4" t="s">
        <v>1117</v>
      </c>
      <c r="C5538" s="4" t="s">
        <v>1118</v>
      </c>
      <c r="D5538" s="4" t="s">
        <v>867</v>
      </c>
      <c r="E5538" s="4" t="s">
        <v>868</v>
      </c>
      <c r="F5538" s="4" t="s">
        <v>144</v>
      </c>
      <c r="G5538" s="4" t="s">
        <v>145</v>
      </c>
      <c r="H5538" s="9">
        <v>17.559999999999999</v>
      </c>
      <c r="I5538" s="9">
        <v>122.5</v>
      </c>
      <c r="J5538" s="9">
        <v>56.8</v>
      </c>
      <c r="K5538" s="8"/>
      <c r="L5538" s="9">
        <v>264.41000000000003</v>
      </c>
      <c r="M5538" s="9">
        <v>91.59</v>
      </c>
      <c r="N5538" s="8"/>
      <c r="O5538" s="9">
        <v>320.75</v>
      </c>
      <c r="P5538" s="8"/>
      <c r="Q5538" s="9">
        <v>1012</v>
      </c>
      <c r="R5538" s="9">
        <v>25.21</v>
      </c>
      <c r="S5538" s="9">
        <v>53.82</v>
      </c>
      <c r="T5538" s="10">
        <v>1964.64</v>
      </c>
    </row>
    <row r="5539" spans="1:20" ht="15.75" thickBot="1" x14ac:dyDescent="0.3">
      <c r="A5539" s="4" t="s">
        <v>866</v>
      </c>
      <c r="B5539" s="4" t="s">
        <v>1117</v>
      </c>
      <c r="C5539" s="4" t="s">
        <v>1118</v>
      </c>
      <c r="D5539" s="4" t="s">
        <v>867</v>
      </c>
      <c r="E5539" s="4" t="s">
        <v>868</v>
      </c>
      <c r="F5539" s="4" t="s">
        <v>217</v>
      </c>
      <c r="G5539" s="4" t="s">
        <v>218</v>
      </c>
      <c r="H5539" s="12"/>
      <c r="I5539" s="12"/>
      <c r="J5539" s="11">
        <v>857.74</v>
      </c>
      <c r="K5539" s="11">
        <v>-247.86</v>
      </c>
      <c r="L5539" s="12"/>
      <c r="M5539" s="12"/>
      <c r="N5539" s="12"/>
      <c r="O5539" s="12"/>
      <c r="P5539" s="12"/>
      <c r="Q5539" s="12"/>
      <c r="R5539" s="12"/>
      <c r="S5539" s="12"/>
      <c r="T5539" s="10">
        <v>609.88</v>
      </c>
    </row>
    <row r="5540" spans="1:20" ht="15.75" thickBot="1" x14ac:dyDescent="0.3">
      <c r="A5540" s="4" t="s">
        <v>866</v>
      </c>
      <c r="B5540" s="4" t="s">
        <v>1117</v>
      </c>
      <c r="C5540" s="4" t="s">
        <v>1118</v>
      </c>
      <c r="D5540" s="4" t="s">
        <v>867</v>
      </c>
      <c r="E5540" s="4" t="s">
        <v>868</v>
      </c>
      <c r="F5540" s="4" t="s">
        <v>146</v>
      </c>
      <c r="G5540" s="4" t="s">
        <v>147</v>
      </c>
      <c r="H5540" s="8"/>
      <c r="I5540" s="8"/>
      <c r="J5540" s="8"/>
      <c r="K5540" s="8"/>
      <c r="L5540" s="8"/>
      <c r="M5540" s="8"/>
      <c r="N5540" s="9">
        <v>27.9</v>
      </c>
      <c r="O5540" s="8"/>
      <c r="P5540" s="8"/>
      <c r="Q5540" s="8"/>
      <c r="R5540" s="8"/>
      <c r="S5540" s="8"/>
      <c r="T5540" s="10">
        <v>27.9</v>
      </c>
    </row>
    <row r="5541" spans="1:20" ht="15.75" thickBot="1" x14ac:dyDescent="0.3">
      <c r="A5541" s="4" t="s">
        <v>866</v>
      </c>
      <c r="B5541" s="4" t="s">
        <v>1117</v>
      </c>
      <c r="C5541" s="4" t="s">
        <v>1118</v>
      </c>
      <c r="D5541" s="4" t="s">
        <v>867</v>
      </c>
      <c r="E5541" s="4" t="s">
        <v>868</v>
      </c>
      <c r="F5541" s="4" t="s">
        <v>148</v>
      </c>
      <c r="G5541" s="4" t="s">
        <v>149</v>
      </c>
      <c r="H5541" s="12"/>
      <c r="I5541" s="12"/>
      <c r="J5541" s="12"/>
      <c r="K5541" s="12"/>
      <c r="L5541" s="12"/>
      <c r="M5541" s="12"/>
      <c r="N5541" s="12"/>
      <c r="O5541" s="12"/>
      <c r="P5541" s="11">
        <v>642.86</v>
      </c>
      <c r="Q5541" s="11">
        <v>850.93</v>
      </c>
      <c r="R5541" s="11">
        <v>1436.3</v>
      </c>
      <c r="S5541" s="11">
        <v>423.98</v>
      </c>
      <c r="T5541" s="10">
        <v>3354.07</v>
      </c>
    </row>
    <row r="5542" spans="1:20" ht="15.75" thickBot="1" x14ac:dyDescent="0.3">
      <c r="A5542" s="4" t="s">
        <v>866</v>
      </c>
      <c r="B5542" s="4" t="s">
        <v>1117</v>
      </c>
      <c r="C5542" s="4" t="s">
        <v>1118</v>
      </c>
      <c r="D5542" s="4" t="s">
        <v>867</v>
      </c>
      <c r="E5542" s="4" t="s">
        <v>868</v>
      </c>
      <c r="F5542" s="4" t="s">
        <v>150</v>
      </c>
      <c r="G5542" s="4" t="s">
        <v>151</v>
      </c>
      <c r="H5542" s="8"/>
      <c r="I5542" s="8"/>
      <c r="J5542" s="8"/>
      <c r="K5542" s="8"/>
      <c r="L5542" s="8"/>
      <c r="M5542" s="8"/>
      <c r="N5542" s="8"/>
      <c r="O5542" s="8"/>
      <c r="P5542" s="8"/>
      <c r="Q5542" s="8"/>
      <c r="R5542" s="8"/>
      <c r="S5542" s="9">
        <v>1335.7</v>
      </c>
      <c r="T5542" s="10">
        <v>1335.7</v>
      </c>
    </row>
    <row r="5543" spans="1:20" ht="15.75" thickBot="1" x14ac:dyDescent="0.3">
      <c r="A5543" s="4" t="s">
        <v>866</v>
      </c>
      <c r="B5543" s="4" t="s">
        <v>1117</v>
      </c>
      <c r="C5543" s="4" t="s">
        <v>1118</v>
      </c>
      <c r="D5543" s="4" t="s">
        <v>867</v>
      </c>
      <c r="E5543" s="4" t="s">
        <v>868</v>
      </c>
      <c r="F5543" s="4" t="s">
        <v>359</v>
      </c>
      <c r="G5543" s="4" t="s">
        <v>360</v>
      </c>
      <c r="H5543" s="12"/>
      <c r="I5543" s="12"/>
      <c r="J5543" s="12"/>
      <c r="K5543" s="12"/>
      <c r="L5543" s="12"/>
      <c r="M5543" s="11">
        <v>112</v>
      </c>
      <c r="N5543" s="12"/>
      <c r="O5543" s="12"/>
      <c r="P5543" s="12"/>
      <c r="Q5543" s="12"/>
      <c r="R5543" s="12"/>
      <c r="S5543" s="12"/>
      <c r="T5543" s="10">
        <v>112</v>
      </c>
    </row>
    <row r="5544" spans="1:20" ht="23.25" thickBot="1" x14ac:dyDescent="0.3">
      <c r="A5544" s="4" t="s">
        <v>866</v>
      </c>
      <c r="B5544" s="4" t="s">
        <v>1117</v>
      </c>
      <c r="C5544" s="4" t="s">
        <v>1118</v>
      </c>
      <c r="D5544" s="4" t="s">
        <v>869</v>
      </c>
      <c r="E5544" s="4" t="s">
        <v>870</v>
      </c>
      <c r="F5544" s="4" t="s">
        <v>144</v>
      </c>
      <c r="G5544" s="4" t="s">
        <v>145</v>
      </c>
      <c r="H5544" s="8"/>
      <c r="I5544" s="8"/>
      <c r="J5544" s="8"/>
      <c r="K5544" s="8"/>
      <c r="L5544" s="8"/>
      <c r="M5544" s="8"/>
      <c r="N5544" s="8"/>
      <c r="O5544" s="8"/>
      <c r="P5544" s="8"/>
      <c r="Q5544" s="8"/>
      <c r="R5544" s="9">
        <v>43.93</v>
      </c>
      <c r="S5544" s="8"/>
      <c r="T5544" s="10">
        <v>43.93</v>
      </c>
    </row>
    <row r="5545" spans="1:20" ht="23.25" thickBot="1" x14ac:dyDescent="0.3">
      <c r="A5545" s="4" t="s">
        <v>866</v>
      </c>
      <c r="B5545" s="4" t="s">
        <v>1117</v>
      </c>
      <c r="C5545" s="4" t="s">
        <v>1118</v>
      </c>
      <c r="D5545" s="4" t="s">
        <v>869</v>
      </c>
      <c r="E5545" s="4" t="s">
        <v>870</v>
      </c>
      <c r="F5545" s="4" t="s">
        <v>150</v>
      </c>
      <c r="G5545" s="4" t="s">
        <v>151</v>
      </c>
      <c r="H5545" s="12"/>
      <c r="I5545" s="12"/>
      <c r="J5545" s="12"/>
      <c r="K5545" s="12"/>
      <c r="L5545" s="12"/>
      <c r="M5545" s="12"/>
      <c r="N5545" s="12"/>
      <c r="O5545" s="12"/>
      <c r="P5545" s="12"/>
      <c r="Q5545" s="11">
        <v>238.8</v>
      </c>
      <c r="R5545" s="12"/>
      <c r="S5545" s="12"/>
      <c r="T5545" s="10">
        <v>238.8</v>
      </c>
    </row>
    <row r="5546" spans="1:20" ht="15.75" thickBot="1" x14ac:dyDescent="0.3">
      <c r="A5546" s="4" t="s">
        <v>866</v>
      </c>
      <c r="B5546" s="4" t="s">
        <v>1119</v>
      </c>
      <c r="C5546" s="4" t="s">
        <v>1120</v>
      </c>
      <c r="D5546" s="4" t="s">
        <v>867</v>
      </c>
      <c r="E5546" s="4" t="s">
        <v>868</v>
      </c>
      <c r="F5546" s="4" t="s">
        <v>120</v>
      </c>
      <c r="G5546" s="4" t="s">
        <v>121</v>
      </c>
      <c r="H5546" s="8"/>
      <c r="I5546" s="8"/>
      <c r="J5546" s="8"/>
      <c r="K5546" s="9">
        <v>121.1</v>
      </c>
      <c r="L5546" s="8"/>
      <c r="M5546" s="8"/>
      <c r="N5546" s="9">
        <v>247.43</v>
      </c>
      <c r="O5546" s="8"/>
      <c r="P5546" s="8"/>
      <c r="Q5546" s="9">
        <v>208.52</v>
      </c>
      <c r="R5546" s="8"/>
      <c r="S5546" s="8"/>
      <c r="T5546" s="10">
        <v>577.04999999999995</v>
      </c>
    </row>
    <row r="5547" spans="1:20" ht="15.75" thickBot="1" x14ac:dyDescent="0.3">
      <c r="A5547" s="4" t="s">
        <v>866</v>
      </c>
      <c r="B5547" s="4" t="s">
        <v>1119</v>
      </c>
      <c r="C5547" s="4" t="s">
        <v>1120</v>
      </c>
      <c r="D5547" s="4" t="s">
        <v>867</v>
      </c>
      <c r="E5547" s="4" t="s">
        <v>868</v>
      </c>
      <c r="F5547" s="4" t="s">
        <v>122</v>
      </c>
      <c r="G5547" s="4" t="s">
        <v>123</v>
      </c>
      <c r="H5547" s="12"/>
      <c r="I5547" s="12"/>
      <c r="J5547" s="11">
        <v>295</v>
      </c>
      <c r="K5547" s="12"/>
      <c r="L5547" s="12"/>
      <c r="M5547" s="12"/>
      <c r="N5547" s="12"/>
      <c r="O5547" s="12"/>
      <c r="P5547" s="12"/>
      <c r="Q5547" s="12"/>
      <c r="R5547" s="12"/>
      <c r="S5547" s="12"/>
      <c r="T5547" s="10">
        <v>295</v>
      </c>
    </row>
    <row r="5548" spans="1:20" ht="15.75" thickBot="1" x14ac:dyDescent="0.3">
      <c r="A5548" s="4" t="s">
        <v>866</v>
      </c>
      <c r="B5548" s="4" t="s">
        <v>1119</v>
      </c>
      <c r="C5548" s="4" t="s">
        <v>1120</v>
      </c>
      <c r="D5548" s="4" t="s">
        <v>867</v>
      </c>
      <c r="E5548" s="4" t="s">
        <v>868</v>
      </c>
      <c r="F5548" s="4" t="s">
        <v>98</v>
      </c>
      <c r="G5548" s="4" t="s">
        <v>99</v>
      </c>
      <c r="H5548" s="8"/>
      <c r="I5548" s="8"/>
      <c r="J5548" s="9">
        <v>16.14</v>
      </c>
      <c r="K5548" s="9">
        <v>26.97</v>
      </c>
      <c r="L5548" s="8"/>
      <c r="M5548" s="8"/>
      <c r="N5548" s="9">
        <v>53.94</v>
      </c>
      <c r="O5548" s="8"/>
      <c r="P5548" s="8"/>
      <c r="Q5548" s="9">
        <v>120.93</v>
      </c>
      <c r="R5548" s="8"/>
      <c r="S5548" s="8"/>
      <c r="T5548" s="10">
        <v>217.98</v>
      </c>
    </row>
    <row r="5549" spans="1:20" ht="15.75" thickBot="1" x14ac:dyDescent="0.3">
      <c r="A5549" s="4" t="s">
        <v>866</v>
      </c>
      <c r="B5549" s="4" t="s">
        <v>1119</v>
      </c>
      <c r="C5549" s="4" t="s">
        <v>1120</v>
      </c>
      <c r="D5549" s="4" t="s">
        <v>867</v>
      </c>
      <c r="E5549" s="4" t="s">
        <v>868</v>
      </c>
      <c r="F5549" s="4" t="s">
        <v>215</v>
      </c>
      <c r="G5549" s="4" t="s">
        <v>216</v>
      </c>
      <c r="H5549" s="12"/>
      <c r="I5549" s="12"/>
      <c r="J5549" s="12"/>
      <c r="K5549" s="12"/>
      <c r="L5549" s="12"/>
      <c r="M5549" s="12"/>
      <c r="N5549" s="12"/>
      <c r="O5549" s="12"/>
      <c r="P5549" s="12"/>
      <c r="Q5549" s="12"/>
      <c r="R5549" s="12"/>
      <c r="S5549" s="11">
        <v>116.97</v>
      </c>
      <c r="T5549" s="10">
        <v>116.97</v>
      </c>
    </row>
    <row r="5550" spans="1:20" ht="15.75" thickBot="1" x14ac:dyDescent="0.3">
      <c r="A5550" s="4" t="s">
        <v>866</v>
      </c>
      <c r="B5550" s="4" t="s">
        <v>1119</v>
      </c>
      <c r="C5550" s="4" t="s">
        <v>1120</v>
      </c>
      <c r="D5550" s="4" t="s">
        <v>867</v>
      </c>
      <c r="E5550" s="4" t="s">
        <v>868</v>
      </c>
      <c r="F5550" s="4" t="s">
        <v>130</v>
      </c>
      <c r="G5550" s="4" t="s">
        <v>131</v>
      </c>
      <c r="H5550" s="8"/>
      <c r="I5550" s="8"/>
      <c r="J5550" s="8"/>
      <c r="K5550" s="9">
        <v>61.43</v>
      </c>
      <c r="L5550" s="9">
        <v>23.4</v>
      </c>
      <c r="M5550" s="9">
        <v>44.44</v>
      </c>
      <c r="N5550" s="9">
        <v>25.45</v>
      </c>
      <c r="O5550" s="9">
        <v>15</v>
      </c>
      <c r="P5550" s="9">
        <v>31.93</v>
      </c>
      <c r="Q5550" s="9">
        <v>14.7</v>
      </c>
      <c r="R5550" s="9">
        <v>8.4</v>
      </c>
      <c r="S5550" s="9">
        <v>13.42</v>
      </c>
      <c r="T5550" s="10">
        <v>238.17</v>
      </c>
    </row>
    <row r="5551" spans="1:20" ht="15.75" thickBot="1" x14ac:dyDescent="0.3">
      <c r="A5551" s="4" t="s">
        <v>866</v>
      </c>
      <c r="B5551" s="4" t="s">
        <v>1119</v>
      </c>
      <c r="C5551" s="4" t="s">
        <v>1120</v>
      </c>
      <c r="D5551" s="4" t="s">
        <v>867</v>
      </c>
      <c r="E5551" s="4" t="s">
        <v>868</v>
      </c>
      <c r="F5551" s="4" t="s">
        <v>136</v>
      </c>
      <c r="G5551" s="4" t="s">
        <v>137</v>
      </c>
      <c r="H5551" s="11">
        <v>2.7</v>
      </c>
      <c r="I5551" s="11">
        <v>12</v>
      </c>
      <c r="J5551" s="11">
        <v>81</v>
      </c>
      <c r="K5551" s="11">
        <v>108</v>
      </c>
      <c r="L5551" s="11">
        <v>79</v>
      </c>
      <c r="M5551" s="11">
        <v>153</v>
      </c>
      <c r="N5551" s="12"/>
      <c r="O5551" s="12"/>
      <c r="P5551" s="12"/>
      <c r="Q5551" s="11">
        <v>155</v>
      </c>
      <c r="R5551" s="11">
        <v>50.6</v>
      </c>
      <c r="S5551" s="11">
        <v>8.8000000000000007</v>
      </c>
      <c r="T5551" s="10">
        <v>650.1</v>
      </c>
    </row>
    <row r="5552" spans="1:20" ht="15.75" thickBot="1" x14ac:dyDescent="0.3">
      <c r="A5552" s="4" t="s">
        <v>866</v>
      </c>
      <c r="B5552" s="4" t="s">
        <v>1119</v>
      </c>
      <c r="C5552" s="4" t="s">
        <v>1120</v>
      </c>
      <c r="D5552" s="4" t="s">
        <v>867</v>
      </c>
      <c r="E5552" s="4" t="s">
        <v>868</v>
      </c>
      <c r="F5552" s="4" t="s">
        <v>342</v>
      </c>
      <c r="G5552" s="4" t="s">
        <v>343</v>
      </c>
      <c r="H5552" s="9">
        <v>49.95</v>
      </c>
      <c r="I5552" s="9">
        <v>49.95</v>
      </c>
      <c r="J5552" s="9">
        <v>106.8</v>
      </c>
      <c r="K5552" s="9">
        <v>61.95</v>
      </c>
      <c r="L5552" s="9">
        <v>99.95</v>
      </c>
      <c r="M5552" s="9">
        <v>130.38999999999999</v>
      </c>
      <c r="N5552" s="9">
        <v>84.95</v>
      </c>
      <c r="O5552" s="9">
        <v>49.95</v>
      </c>
      <c r="P5552" s="9">
        <v>74.95</v>
      </c>
      <c r="Q5552" s="9">
        <v>49.95</v>
      </c>
      <c r="R5552" s="9">
        <v>49.95</v>
      </c>
      <c r="S5552" s="9">
        <v>49.95</v>
      </c>
      <c r="T5552" s="10">
        <v>858.69</v>
      </c>
    </row>
    <row r="5553" spans="1:20" ht="15.75" thickBot="1" x14ac:dyDescent="0.3">
      <c r="A5553" s="4" t="s">
        <v>866</v>
      </c>
      <c r="B5553" s="4" t="s">
        <v>1119</v>
      </c>
      <c r="C5553" s="4" t="s">
        <v>1120</v>
      </c>
      <c r="D5553" s="4" t="s">
        <v>867</v>
      </c>
      <c r="E5553" s="4" t="s">
        <v>868</v>
      </c>
      <c r="F5553" s="4" t="s">
        <v>144</v>
      </c>
      <c r="G5553" s="4" t="s">
        <v>145</v>
      </c>
      <c r="H5553" s="11">
        <v>142.08000000000001</v>
      </c>
      <c r="I5553" s="11">
        <v>193.1</v>
      </c>
      <c r="J5553" s="11">
        <v>367.65</v>
      </c>
      <c r="K5553" s="11">
        <v>326.91000000000003</v>
      </c>
      <c r="L5553" s="11">
        <v>288.33</v>
      </c>
      <c r="M5553" s="11">
        <v>296.8</v>
      </c>
      <c r="N5553" s="11">
        <v>80.599999999999994</v>
      </c>
      <c r="O5553" s="11">
        <v>106.5</v>
      </c>
      <c r="P5553" s="11">
        <v>94.95</v>
      </c>
      <c r="Q5553" s="11">
        <v>364.81</v>
      </c>
      <c r="R5553" s="11">
        <v>87.33</v>
      </c>
      <c r="S5553" s="11">
        <v>105.88</v>
      </c>
      <c r="T5553" s="10">
        <v>2454.94</v>
      </c>
    </row>
    <row r="5554" spans="1:20" ht="15.75" thickBot="1" x14ac:dyDescent="0.3">
      <c r="A5554" s="4" t="s">
        <v>866</v>
      </c>
      <c r="B5554" s="4" t="s">
        <v>1119</v>
      </c>
      <c r="C5554" s="4" t="s">
        <v>1120</v>
      </c>
      <c r="D5554" s="4" t="s">
        <v>867</v>
      </c>
      <c r="E5554" s="4" t="s">
        <v>868</v>
      </c>
      <c r="F5554" s="4" t="s">
        <v>217</v>
      </c>
      <c r="G5554" s="4" t="s">
        <v>218</v>
      </c>
      <c r="H5554" s="8"/>
      <c r="I5554" s="8"/>
      <c r="J5554" s="8"/>
      <c r="K5554" s="8"/>
      <c r="L5554" s="8"/>
      <c r="M5554" s="8"/>
      <c r="N5554" s="8"/>
      <c r="O5554" s="8"/>
      <c r="P5554" s="8"/>
      <c r="Q5554" s="8"/>
      <c r="R5554" s="8"/>
      <c r="S5554" s="9">
        <v>15.01</v>
      </c>
      <c r="T5554" s="10">
        <v>15.01</v>
      </c>
    </row>
    <row r="5555" spans="1:20" ht="15.75" thickBot="1" x14ac:dyDescent="0.3">
      <c r="A5555" s="4" t="s">
        <v>866</v>
      </c>
      <c r="B5555" s="4" t="s">
        <v>1119</v>
      </c>
      <c r="C5555" s="4" t="s">
        <v>1120</v>
      </c>
      <c r="D5555" s="4" t="s">
        <v>867</v>
      </c>
      <c r="E5555" s="4" t="s">
        <v>868</v>
      </c>
      <c r="F5555" s="4" t="s">
        <v>146</v>
      </c>
      <c r="G5555" s="4" t="s">
        <v>147</v>
      </c>
      <c r="H5555" s="12"/>
      <c r="I5555" s="11">
        <v>1698.2</v>
      </c>
      <c r="J5555" s="11">
        <v>735.3</v>
      </c>
      <c r="K5555" s="11">
        <v>2009.19</v>
      </c>
      <c r="L5555" s="11">
        <v>1279.6500000000001</v>
      </c>
      <c r="M5555" s="11">
        <v>-2508.4</v>
      </c>
      <c r="N5555" s="11">
        <v>68.599999999999994</v>
      </c>
      <c r="O5555" s="11">
        <v>28.5</v>
      </c>
      <c r="P5555" s="11">
        <v>1221.03</v>
      </c>
      <c r="Q5555" s="11">
        <v>1098.24</v>
      </c>
      <c r="R5555" s="11">
        <v>383.19</v>
      </c>
      <c r="S5555" s="12"/>
      <c r="T5555" s="10">
        <v>6013.5</v>
      </c>
    </row>
    <row r="5556" spans="1:20" ht="15.75" thickBot="1" x14ac:dyDescent="0.3">
      <c r="A5556" s="4" t="s">
        <v>866</v>
      </c>
      <c r="B5556" s="4" t="s">
        <v>1119</v>
      </c>
      <c r="C5556" s="4" t="s">
        <v>1120</v>
      </c>
      <c r="D5556" s="4" t="s">
        <v>867</v>
      </c>
      <c r="E5556" s="4" t="s">
        <v>868</v>
      </c>
      <c r="F5556" s="4" t="s">
        <v>148</v>
      </c>
      <c r="G5556" s="4" t="s">
        <v>149</v>
      </c>
      <c r="H5556" s="8"/>
      <c r="I5556" s="9">
        <v>450</v>
      </c>
      <c r="J5556" s="9">
        <v>2546.2800000000002</v>
      </c>
      <c r="K5556" s="9">
        <v>941.14</v>
      </c>
      <c r="L5556" s="9">
        <v>218.65</v>
      </c>
      <c r="M5556" s="9">
        <v>1582.37</v>
      </c>
      <c r="N5556" s="8"/>
      <c r="O5556" s="9">
        <v>995</v>
      </c>
      <c r="P5556" s="9">
        <v>3001.78</v>
      </c>
      <c r="Q5556" s="9">
        <v>1122.4000000000001</v>
      </c>
      <c r="R5556" s="9">
        <v>463.86</v>
      </c>
      <c r="S5556" s="9">
        <v>2928.81</v>
      </c>
      <c r="T5556" s="10">
        <v>14250.29</v>
      </c>
    </row>
    <row r="5557" spans="1:20" ht="15.75" thickBot="1" x14ac:dyDescent="0.3">
      <c r="A5557" s="4" t="s">
        <v>866</v>
      </c>
      <c r="B5557" s="4" t="s">
        <v>1119</v>
      </c>
      <c r="C5557" s="4" t="s">
        <v>1120</v>
      </c>
      <c r="D5557" s="4" t="s">
        <v>867</v>
      </c>
      <c r="E5557" s="4" t="s">
        <v>868</v>
      </c>
      <c r="F5557" s="4" t="s">
        <v>150</v>
      </c>
      <c r="G5557" s="4" t="s">
        <v>151</v>
      </c>
      <c r="H5557" s="11">
        <v>100</v>
      </c>
      <c r="I5557" s="12"/>
      <c r="J5557" s="12"/>
      <c r="K5557" s="12"/>
      <c r="L5557" s="12"/>
      <c r="M5557" s="12"/>
      <c r="N5557" s="12"/>
      <c r="O5557" s="12"/>
      <c r="P5557" s="12"/>
      <c r="Q5557" s="11">
        <v>164.02</v>
      </c>
      <c r="R5557" s="12"/>
      <c r="S5557" s="12"/>
      <c r="T5557" s="10">
        <v>264.02</v>
      </c>
    </row>
    <row r="5558" spans="1:20" ht="15.75" thickBot="1" x14ac:dyDescent="0.3">
      <c r="A5558" s="4" t="s">
        <v>866</v>
      </c>
      <c r="B5558" s="4" t="s">
        <v>1119</v>
      </c>
      <c r="C5558" s="4" t="s">
        <v>1120</v>
      </c>
      <c r="D5558" s="4" t="s">
        <v>867</v>
      </c>
      <c r="E5558" s="4" t="s">
        <v>868</v>
      </c>
      <c r="F5558" s="4" t="s">
        <v>152</v>
      </c>
      <c r="G5558" s="4" t="s">
        <v>153</v>
      </c>
      <c r="H5558" s="9">
        <v>211.9</v>
      </c>
      <c r="I5558" s="8"/>
      <c r="J5558" s="8"/>
      <c r="K5558" s="8"/>
      <c r="L5558" s="8"/>
      <c r="M5558" s="9">
        <v>86.75</v>
      </c>
      <c r="N5558" s="8"/>
      <c r="O5558" s="8"/>
      <c r="P5558" s="8"/>
      <c r="Q5558" s="8"/>
      <c r="R5558" s="8"/>
      <c r="S5558" s="8"/>
      <c r="T5558" s="10">
        <v>298.64999999999998</v>
      </c>
    </row>
    <row r="5559" spans="1:20" ht="15.75" thickBot="1" x14ac:dyDescent="0.3">
      <c r="A5559" s="4" t="s">
        <v>866</v>
      </c>
      <c r="B5559" s="4" t="s">
        <v>1119</v>
      </c>
      <c r="C5559" s="4" t="s">
        <v>1120</v>
      </c>
      <c r="D5559" s="4" t="s">
        <v>867</v>
      </c>
      <c r="E5559" s="4" t="s">
        <v>868</v>
      </c>
      <c r="F5559" s="4" t="s">
        <v>1097</v>
      </c>
      <c r="G5559" s="4" t="s">
        <v>1098</v>
      </c>
      <c r="H5559" s="12"/>
      <c r="I5559" s="12"/>
      <c r="J5559" s="12"/>
      <c r="K5559" s="12"/>
      <c r="L5559" s="12"/>
      <c r="M5559" s="12"/>
      <c r="N5559" s="12"/>
      <c r="O5559" s="11">
        <v>-58.69</v>
      </c>
      <c r="P5559" s="12"/>
      <c r="Q5559" s="11">
        <v>58.69</v>
      </c>
      <c r="R5559" s="12"/>
      <c r="S5559" s="12"/>
      <c r="T5559" s="14">
        <v>0</v>
      </c>
    </row>
    <row r="5560" spans="1:20" ht="23.25" thickBot="1" x14ac:dyDescent="0.3">
      <c r="A5560" s="4" t="s">
        <v>866</v>
      </c>
      <c r="B5560" s="4" t="s">
        <v>1119</v>
      </c>
      <c r="C5560" s="4" t="s">
        <v>1120</v>
      </c>
      <c r="D5560" s="4" t="s">
        <v>869</v>
      </c>
      <c r="E5560" s="4" t="s">
        <v>870</v>
      </c>
      <c r="F5560" s="4" t="s">
        <v>144</v>
      </c>
      <c r="G5560" s="4" t="s">
        <v>145</v>
      </c>
      <c r="H5560" s="8"/>
      <c r="I5560" s="8"/>
      <c r="J5560" s="9">
        <v>42.32</v>
      </c>
      <c r="K5560" s="8"/>
      <c r="L5560" s="8"/>
      <c r="M5560" s="8"/>
      <c r="N5560" s="8"/>
      <c r="O5560" s="8"/>
      <c r="P5560" s="8"/>
      <c r="Q5560" s="9">
        <v>22.49</v>
      </c>
      <c r="R5560" s="8"/>
      <c r="S5560" s="8"/>
      <c r="T5560" s="10">
        <v>64.81</v>
      </c>
    </row>
    <row r="5561" spans="1:20" ht="23.25" thickBot="1" x14ac:dyDescent="0.3">
      <c r="A5561" s="4" t="s">
        <v>866</v>
      </c>
      <c r="B5561" s="4" t="s">
        <v>1119</v>
      </c>
      <c r="C5561" s="4" t="s">
        <v>1120</v>
      </c>
      <c r="D5561" s="4" t="s">
        <v>869</v>
      </c>
      <c r="E5561" s="4" t="s">
        <v>870</v>
      </c>
      <c r="F5561" s="4" t="s">
        <v>148</v>
      </c>
      <c r="G5561" s="4" t="s">
        <v>149</v>
      </c>
      <c r="H5561" s="12"/>
      <c r="I5561" s="12"/>
      <c r="J5561" s="12"/>
      <c r="K5561" s="12"/>
      <c r="L5561" s="12"/>
      <c r="M5561" s="12"/>
      <c r="N5561" s="12"/>
      <c r="O5561" s="12"/>
      <c r="P5561" s="12"/>
      <c r="Q5561" s="11">
        <v>971.79</v>
      </c>
      <c r="R5561" s="12"/>
      <c r="S5561" s="12"/>
      <c r="T5561" s="10">
        <v>971.79</v>
      </c>
    </row>
    <row r="5562" spans="1:20" ht="23.25" thickBot="1" x14ac:dyDescent="0.3">
      <c r="A5562" s="4" t="s">
        <v>866</v>
      </c>
      <c r="B5562" s="4" t="s">
        <v>1119</v>
      </c>
      <c r="C5562" s="4" t="s">
        <v>1120</v>
      </c>
      <c r="D5562" s="4" t="s">
        <v>869</v>
      </c>
      <c r="E5562" s="4" t="s">
        <v>870</v>
      </c>
      <c r="F5562" s="4" t="s">
        <v>152</v>
      </c>
      <c r="G5562" s="4" t="s">
        <v>153</v>
      </c>
      <c r="H5562" s="9">
        <v>56.79</v>
      </c>
      <c r="I5562" s="8"/>
      <c r="J5562" s="8"/>
      <c r="K5562" s="8"/>
      <c r="L5562" s="8"/>
      <c r="M5562" s="8"/>
      <c r="N5562" s="8"/>
      <c r="O5562" s="8"/>
      <c r="P5562" s="8"/>
      <c r="Q5562" s="8"/>
      <c r="R5562" s="8"/>
      <c r="S5562" s="8"/>
      <c r="T5562" s="10">
        <v>56.79</v>
      </c>
    </row>
    <row r="5563" spans="1:20" ht="15.75" thickBot="1" x14ac:dyDescent="0.3">
      <c r="A5563" s="4" t="s">
        <v>866</v>
      </c>
      <c r="B5563" s="4" t="s">
        <v>1121</v>
      </c>
      <c r="C5563" s="4" t="s">
        <v>1122</v>
      </c>
      <c r="D5563" s="4" t="s">
        <v>867</v>
      </c>
      <c r="E5563" s="4" t="s">
        <v>868</v>
      </c>
      <c r="F5563" s="4" t="s">
        <v>118</v>
      </c>
      <c r="G5563" s="4" t="s">
        <v>119</v>
      </c>
      <c r="H5563" s="12"/>
      <c r="I5563" s="12"/>
      <c r="J5563" s="12"/>
      <c r="K5563" s="12"/>
      <c r="L5563" s="11">
        <v>329</v>
      </c>
      <c r="M5563" s="12"/>
      <c r="N5563" s="12"/>
      <c r="O5563" s="12"/>
      <c r="P5563" s="12"/>
      <c r="Q5563" s="12"/>
      <c r="R5563" s="12"/>
      <c r="S5563" s="12"/>
      <c r="T5563" s="10">
        <v>329</v>
      </c>
    </row>
    <row r="5564" spans="1:20" ht="15.75" thickBot="1" x14ac:dyDescent="0.3">
      <c r="A5564" s="4" t="s">
        <v>866</v>
      </c>
      <c r="B5564" s="4" t="s">
        <v>1121</v>
      </c>
      <c r="C5564" s="4" t="s">
        <v>1122</v>
      </c>
      <c r="D5564" s="4" t="s">
        <v>867</v>
      </c>
      <c r="E5564" s="4" t="s">
        <v>868</v>
      </c>
      <c r="F5564" s="4" t="s">
        <v>122</v>
      </c>
      <c r="G5564" s="4" t="s">
        <v>123</v>
      </c>
      <c r="H5564" s="8"/>
      <c r="I5564" s="8"/>
      <c r="J5564" s="8"/>
      <c r="K5564" s="8"/>
      <c r="L5564" s="9">
        <v>12700</v>
      </c>
      <c r="M5564" s="8"/>
      <c r="N5564" s="9">
        <v>720</v>
      </c>
      <c r="O5564" s="8"/>
      <c r="P5564" s="8"/>
      <c r="Q5564" s="8"/>
      <c r="R5564" s="8"/>
      <c r="S5564" s="8"/>
      <c r="T5564" s="10">
        <v>13420</v>
      </c>
    </row>
    <row r="5565" spans="1:20" ht="15.75" thickBot="1" x14ac:dyDescent="0.3">
      <c r="A5565" s="4" t="s">
        <v>866</v>
      </c>
      <c r="B5565" s="4" t="s">
        <v>1121</v>
      </c>
      <c r="C5565" s="4" t="s">
        <v>1122</v>
      </c>
      <c r="D5565" s="4" t="s">
        <v>867</v>
      </c>
      <c r="E5565" s="4" t="s">
        <v>868</v>
      </c>
      <c r="F5565" s="4" t="s">
        <v>44</v>
      </c>
      <c r="G5565" s="4" t="s">
        <v>45</v>
      </c>
      <c r="H5565" s="11">
        <v>116.2</v>
      </c>
      <c r="I5565" s="12"/>
      <c r="J5565" s="11">
        <v>116.2</v>
      </c>
      <c r="K5565" s="11">
        <v>232.4</v>
      </c>
      <c r="L5565" s="11">
        <v>145.25</v>
      </c>
      <c r="M5565" s="12"/>
      <c r="N5565" s="11">
        <v>197.2</v>
      </c>
      <c r="O5565" s="11">
        <v>75.599999999999994</v>
      </c>
      <c r="P5565" s="12"/>
      <c r="Q5565" s="12"/>
      <c r="R5565" s="11">
        <v>135</v>
      </c>
      <c r="S5565" s="12"/>
      <c r="T5565" s="10">
        <v>1017.85</v>
      </c>
    </row>
    <row r="5566" spans="1:20" ht="15.75" thickBot="1" x14ac:dyDescent="0.3">
      <c r="A5566" s="4" t="s">
        <v>866</v>
      </c>
      <c r="B5566" s="4" t="s">
        <v>1121</v>
      </c>
      <c r="C5566" s="4" t="s">
        <v>1122</v>
      </c>
      <c r="D5566" s="4" t="s">
        <v>867</v>
      </c>
      <c r="E5566" s="4" t="s">
        <v>868</v>
      </c>
      <c r="F5566" s="4" t="s">
        <v>71</v>
      </c>
      <c r="G5566" s="4" t="s">
        <v>72</v>
      </c>
      <c r="H5566" s="8"/>
      <c r="I5566" s="8"/>
      <c r="J5566" s="8"/>
      <c r="K5566" s="8"/>
      <c r="L5566" s="8"/>
      <c r="M5566" s="8"/>
      <c r="N5566" s="8"/>
      <c r="O5566" s="8"/>
      <c r="P5566" s="8"/>
      <c r="Q5566" s="8"/>
      <c r="R5566" s="8"/>
      <c r="S5566" s="9">
        <v>127.79</v>
      </c>
      <c r="T5566" s="10">
        <v>127.79</v>
      </c>
    </row>
    <row r="5567" spans="1:20" ht="15.75" thickBot="1" x14ac:dyDescent="0.3">
      <c r="A5567" s="4" t="s">
        <v>866</v>
      </c>
      <c r="B5567" s="4" t="s">
        <v>1121</v>
      </c>
      <c r="C5567" s="4" t="s">
        <v>1122</v>
      </c>
      <c r="D5567" s="4" t="s">
        <v>867</v>
      </c>
      <c r="E5567" s="4" t="s">
        <v>868</v>
      </c>
      <c r="F5567" s="4" t="s">
        <v>215</v>
      </c>
      <c r="G5567" s="4" t="s">
        <v>216</v>
      </c>
      <c r="H5567" s="12"/>
      <c r="I5567" s="12"/>
      <c r="J5567" s="12"/>
      <c r="K5567" s="11">
        <v>233.94</v>
      </c>
      <c r="L5567" s="12"/>
      <c r="M5567" s="12"/>
      <c r="N5567" s="12"/>
      <c r="O5567" s="12"/>
      <c r="P5567" s="12"/>
      <c r="Q5567" s="12"/>
      <c r="R5567" s="12"/>
      <c r="S5567" s="12"/>
      <c r="T5567" s="10">
        <v>233.94</v>
      </c>
    </row>
    <row r="5568" spans="1:20" ht="15.75" thickBot="1" x14ac:dyDescent="0.3">
      <c r="A5568" s="4" t="s">
        <v>866</v>
      </c>
      <c r="B5568" s="4" t="s">
        <v>1121</v>
      </c>
      <c r="C5568" s="4" t="s">
        <v>1122</v>
      </c>
      <c r="D5568" s="4" t="s">
        <v>867</v>
      </c>
      <c r="E5568" s="4" t="s">
        <v>868</v>
      </c>
      <c r="F5568" s="4" t="s">
        <v>130</v>
      </c>
      <c r="G5568" s="4" t="s">
        <v>131</v>
      </c>
      <c r="H5568" s="9">
        <v>3.74</v>
      </c>
      <c r="I5568" s="9">
        <v>23.75</v>
      </c>
      <c r="J5568" s="8"/>
      <c r="K5568" s="8"/>
      <c r="L5568" s="8"/>
      <c r="M5568" s="8"/>
      <c r="N5568" s="9">
        <v>39</v>
      </c>
      <c r="O5568" s="8"/>
      <c r="P5568" s="8"/>
      <c r="Q5568" s="8"/>
      <c r="R5568" s="9">
        <v>17.399999999999999</v>
      </c>
      <c r="S5568" s="9">
        <v>7.5</v>
      </c>
      <c r="T5568" s="10">
        <v>91.39</v>
      </c>
    </row>
    <row r="5569" spans="1:20" ht="15.75" thickBot="1" x14ac:dyDescent="0.3">
      <c r="A5569" s="4" t="s">
        <v>866</v>
      </c>
      <c r="B5569" s="4" t="s">
        <v>1121</v>
      </c>
      <c r="C5569" s="4" t="s">
        <v>1122</v>
      </c>
      <c r="D5569" s="4" t="s">
        <v>867</v>
      </c>
      <c r="E5569" s="4" t="s">
        <v>868</v>
      </c>
      <c r="F5569" s="4" t="s">
        <v>136</v>
      </c>
      <c r="G5569" s="4" t="s">
        <v>137</v>
      </c>
      <c r="H5569" s="11">
        <v>20</v>
      </c>
      <c r="I5569" s="12"/>
      <c r="J5569" s="11">
        <v>63</v>
      </c>
      <c r="K5569" s="11">
        <v>42</v>
      </c>
      <c r="L5569" s="12"/>
      <c r="M5569" s="11">
        <v>290</v>
      </c>
      <c r="N5569" s="12"/>
      <c r="O5569" s="12"/>
      <c r="P5569" s="12"/>
      <c r="Q5569" s="12"/>
      <c r="R5569" s="12"/>
      <c r="S5569" s="11">
        <v>96</v>
      </c>
      <c r="T5569" s="10">
        <v>511</v>
      </c>
    </row>
    <row r="5570" spans="1:20" ht="15.75" thickBot="1" x14ac:dyDescent="0.3">
      <c r="A5570" s="4" t="s">
        <v>866</v>
      </c>
      <c r="B5570" s="4" t="s">
        <v>1121</v>
      </c>
      <c r="C5570" s="4" t="s">
        <v>1122</v>
      </c>
      <c r="D5570" s="4" t="s">
        <v>867</v>
      </c>
      <c r="E5570" s="4" t="s">
        <v>868</v>
      </c>
      <c r="F5570" s="4" t="s">
        <v>199</v>
      </c>
      <c r="G5570" s="4" t="s">
        <v>200</v>
      </c>
      <c r="H5570" s="9">
        <v>9.65</v>
      </c>
      <c r="I5570" s="9">
        <v>11.4</v>
      </c>
      <c r="J5570" s="9">
        <v>15</v>
      </c>
      <c r="K5570" s="9">
        <v>21.81</v>
      </c>
      <c r="L5570" s="9">
        <v>15</v>
      </c>
      <c r="M5570" s="9">
        <v>63</v>
      </c>
      <c r="N5570" s="9">
        <v>26</v>
      </c>
      <c r="O5570" s="9">
        <v>18</v>
      </c>
      <c r="P5570" s="9">
        <v>29.92</v>
      </c>
      <c r="Q5570" s="8"/>
      <c r="R5570" s="9">
        <v>19</v>
      </c>
      <c r="S5570" s="8"/>
      <c r="T5570" s="10">
        <v>228.78</v>
      </c>
    </row>
    <row r="5571" spans="1:20" ht="15.75" thickBot="1" x14ac:dyDescent="0.3">
      <c r="A5571" s="4" t="s">
        <v>866</v>
      </c>
      <c r="B5571" s="4" t="s">
        <v>1121</v>
      </c>
      <c r="C5571" s="4" t="s">
        <v>1122</v>
      </c>
      <c r="D5571" s="4" t="s">
        <v>867</v>
      </c>
      <c r="E5571" s="4" t="s">
        <v>868</v>
      </c>
      <c r="F5571" s="4" t="s">
        <v>342</v>
      </c>
      <c r="G5571" s="4" t="s">
        <v>343</v>
      </c>
      <c r="H5571" s="12"/>
      <c r="I5571" s="12"/>
      <c r="J5571" s="11">
        <v>11</v>
      </c>
      <c r="K5571" s="11">
        <v>4.95</v>
      </c>
      <c r="L5571" s="12"/>
      <c r="M5571" s="12"/>
      <c r="N5571" s="12"/>
      <c r="O5571" s="12"/>
      <c r="P5571" s="12"/>
      <c r="Q5571" s="12"/>
      <c r="R5571" s="12"/>
      <c r="S5571" s="11">
        <v>39.950000000000003</v>
      </c>
      <c r="T5571" s="10">
        <v>55.9</v>
      </c>
    </row>
    <row r="5572" spans="1:20" ht="15.75" thickBot="1" x14ac:dyDescent="0.3">
      <c r="A5572" s="4" t="s">
        <v>866</v>
      </c>
      <c r="B5572" s="4" t="s">
        <v>1121</v>
      </c>
      <c r="C5572" s="4" t="s">
        <v>1122</v>
      </c>
      <c r="D5572" s="4" t="s">
        <v>867</v>
      </c>
      <c r="E5572" s="4" t="s">
        <v>868</v>
      </c>
      <c r="F5572" s="4" t="s">
        <v>144</v>
      </c>
      <c r="G5572" s="4" t="s">
        <v>145</v>
      </c>
      <c r="H5572" s="9">
        <v>96.85</v>
      </c>
      <c r="I5572" s="9">
        <v>206.92</v>
      </c>
      <c r="J5572" s="9">
        <v>397</v>
      </c>
      <c r="K5572" s="9">
        <v>269.8</v>
      </c>
      <c r="L5572" s="9">
        <v>112.51</v>
      </c>
      <c r="M5572" s="9">
        <v>931.19</v>
      </c>
      <c r="N5572" s="9">
        <v>291.89999999999998</v>
      </c>
      <c r="O5572" s="9">
        <v>621.80999999999995</v>
      </c>
      <c r="P5572" s="9">
        <v>381</v>
      </c>
      <c r="Q5572" s="9">
        <v>2500.6999999999998</v>
      </c>
      <c r="R5572" s="9">
        <v>1116.5999999999999</v>
      </c>
      <c r="S5572" s="9">
        <v>500.51</v>
      </c>
      <c r="T5572" s="10">
        <v>7426.79</v>
      </c>
    </row>
    <row r="5573" spans="1:20" ht="15.75" thickBot="1" x14ac:dyDescent="0.3">
      <c r="A5573" s="4" t="s">
        <v>866</v>
      </c>
      <c r="B5573" s="4" t="s">
        <v>1121</v>
      </c>
      <c r="C5573" s="4" t="s">
        <v>1122</v>
      </c>
      <c r="D5573" s="4" t="s">
        <v>867</v>
      </c>
      <c r="E5573" s="4" t="s">
        <v>868</v>
      </c>
      <c r="F5573" s="4" t="s">
        <v>217</v>
      </c>
      <c r="G5573" s="4" t="s">
        <v>218</v>
      </c>
      <c r="H5573" s="12"/>
      <c r="I5573" s="11">
        <v>570</v>
      </c>
      <c r="J5573" s="12"/>
      <c r="K5573" s="12"/>
      <c r="L5573" s="12"/>
      <c r="M5573" s="11">
        <v>50</v>
      </c>
      <c r="N5573" s="12"/>
      <c r="O5573" s="12"/>
      <c r="P5573" s="12"/>
      <c r="Q5573" s="12"/>
      <c r="R5573" s="12"/>
      <c r="S5573" s="12"/>
      <c r="T5573" s="10">
        <v>620</v>
      </c>
    </row>
    <row r="5574" spans="1:20" ht="15.75" thickBot="1" x14ac:dyDescent="0.3">
      <c r="A5574" s="4" t="s">
        <v>866</v>
      </c>
      <c r="B5574" s="4" t="s">
        <v>1121</v>
      </c>
      <c r="C5574" s="4" t="s">
        <v>1122</v>
      </c>
      <c r="D5574" s="4" t="s">
        <v>867</v>
      </c>
      <c r="E5574" s="4" t="s">
        <v>868</v>
      </c>
      <c r="F5574" s="4" t="s">
        <v>146</v>
      </c>
      <c r="G5574" s="4" t="s">
        <v>147</v>
      </c>
      <c r="H5574" s="8"/>
      <c r="I5574" s="9">
        <v>365.3</v>
      </c>
      <c r="J5574" s="9">
        <v>1763.3</v>
      </c>
      <c r="K5574" s="9">
        <v>162.5</v>
      </c>
      <c r="L5574" s="9">
        <v>2503.0500000000002</v>
      </c>
      <c r="M5574" s="9">
        <v>4139.29</v>
      </c>
      <c r="N5574" s="8"/>
      <c r="O5574" s="8"/>
      <c r="P5574" s="8"/>
      <c r="Q5574" s="8"/>
      <c r="R5574" s="9">
        <v>336.26</v>
      </c>
      <c r="S5574" s="8"/>
      <c r="T5574" s="10">
        <v>9269.7000000000007</v>
      </c>
    </row>
    <row r="5575" spans="1:20" ht="15.75" thickBot="1" x14ac:dyDescent="0.3">
      <c r="A5575" s="4" t="s">
        <v>866</v>
      </c>
      <c r="B5575" s="4" t="s">
        <v>1121</v>
      </c>
      <c r="C5575" s="4" t="s">
        <v>1122</v>
      </c>
      <c r="D5575" s="4" t="s">
        <v>867</v>
      </c>
      <c r="E5575" s="4" t="s">
        <v>868</v>
      </c>
      <c r="F5575" s="4" t="s">
        <v>148</v>
      </c>
      <c r="G5575" s="4" t="s">
        <v>149</v>
      </c>
      <c r="H5575" s="12"/>
      <c r="I5575" s="11">
        <v>636.55999999999995</v>
      </c>
      <c r="J5575" s="11">
        <v>675.26</v>
      </c>
      <c r="K5575" s="11">
        <v>100.18</v>
      </c>
      <c r="L5575" s="12"/>
      <c r="M5575" s="11">
        <v>1220.5</v>
      </c>
      <c r="N5575" s="12"/>
      <c r="O5575" s="12"/>
      <c r="P5575" s="11">
        <v>2820.52</v>
      </c>
      <c r="Q5575" s="11">
        <v>1412.44</v>
      </c>
      <c r="R5575" s="12"/>
      <c r="S5575" s="11">
        <v>1451.2</v>
      </c>
      <c r="T5575" s="10">
        <v>8316.66</v>
      </c>
    </row>
    <row r="5576" spans="1:20" ht="15.75" thickBot="1" x14ac:dyDescent="0.3">
      <c r="A5576" s="4" t="s">
        <v>866</v>
      </c>
      <c r="B5576" s="4" t="s">
        <v>1121</v>
      </c>
      <c r="C5576" s="4" t="s">
        <v>1122</v>
      </c>
      <c r="D5576" s="4" t="s">
        <v>867</v>
      </c>
      <c r="E5576" s="4" t="s">
        <v>868</v>
      </c>
      <c r="F5576" s="4" t="s">
        <v>150</v>
      </c>
      <c r="G5576" s="4" t="s">
        <v>151</v>
      </c>
      <c r="H5576" s="9">
        <v>423.8</v>
      </c>
      <c r="I5576" s="9">
        <v>525</v>
      </c>
      <c r="J5576" s="8"/>
      <c r="K5576" s="8"/>
      <c r="L5576" s="8"/>
      <c r="M5576" s="8"/>
      <c r="N5576" s="8"/>
      <c r="O5576" s="8"/>
      <c r="P5576" s="8"/>
      <c r="Q5576" s="8"/>
      <c r="R5576" s="8"/>
      <c r="S5576" s="9">
        <v>99.95</v>
      </c>
      <c r="T5576" s="10">
        <v>1048.75</v>
      </c>
    </row>
    <row r="5577" spans="1:20" ht="15.75" thickBot="1" x14ac:dyDescent="0.3">
      <c r="A5577" s="4" t="s">
        <v>866</v>
      </c>
      <c r="B5577" s="4" t="s">
        <v>1121</v>
      </c>
      <c r="C5577" s="4" t="s">
        <v>1122</v>
      </c>
      <c r="D5577" s="4" t="s">
        <v>867</v>
      </c>
      <c r="E5577" s="4" t="s">
        <v>868</v>
      </c>
      <c r="F5577" s="4" t="s">
        <v>152</v>
      </c>
      <c r="G5577" s="4" t="s">
        <v>153</v>
      </c>
      <c r="H5577" s="12"/>
      <c r="I5577" s="12"/>
      <c r="J5577" s="12"/>
      <c r="K5577" s="12"/>
      <c r="L5577" s="12"/>
      <c r="M5577" s="12"/>
      <c r="N5577" s="12"/>
      <c r="O5577" s="12"/>
      <c r="P5577" s="12"/>
      <c r="Q5577" s="12"/>
      <c r="R5577" s="12"/>
      <c r="S5577" s="11">
        <v>3488.4</v>
      </c>
      <c r="T5577" s="10">
        <v>3488.4</v>
      </c>
    </row>
    <row r="5578" spans="1:20" ht="23.25" thickBot="1" x14ac:dyDescent="0.3">
      <c r="A5578" s="4" t="s">
        <v>866</v>
      </c>
      <c r="B5578" s="4" t="s">
        <v>1121</v>
      </c>
      <c r="C5578" s="4" t="s">
        <v>1122</v>
      </c>
      <c r="D5578" s="4" t="s">
        <v>869</v>
      </c>
      <c r="E5578" s="4" t="s">
        <v>870</v>
      </c>
      <c r="F5578" s="4" t="s">
        <v>357</v>
      </c>
      <c r="G5578" s="4" t="s">
        <v>358</v>
      </c>
      <c r="H5578" s="8"/>
      <c r="I5578" s="8"/>
      <c r="J5578" s="8"/>
      <c r="K5578" s="8"/>
      <c r="L5578" s="9">
        <v>2500</v>
      </c>
      <c r="M5578" s="8"/>
      <c r="N5578" s="8"/>
      <c r="O5578" s="8"/>
      <c r="P5578" s="8"/>
      <c r="Q5578" s="8"/>
      <c r="R5578" s="8"/>
      <c r="S5578" s="8"/>
      <c r="T5578" s="10">
        <v>2500</v>
      </c>
    </row>
    <row r="5579" spans="1:20" ht="23.25" thickBot="1" x14ac:dyDescent="0.3">
      <c r="A5579" s="4" t="s">
        <v>866</v>
      </c>
      <c r="B5579" s="4" t="s">
        <v>1121</v>
      </c>
      <c r="C5579" s="4" t="s">
        <v>1122</v>
      </c>
      <c r="D5579" s="4" t="s">
        <v>869</v>
      </c>
      <c r="E5579" s="4" t="s">
        <v>870</v>
      </c>
      <c r="F5579" s="4" t="s">
        <v>144</v>
      </c>
      <c r="G5579" s="4" t="s">
        <v>145</v>
      </c>
      <c r="H5579" s="12"/>
      <c r="I5579" s="11">
        <v>450</v>
      </c>
      <c r="J5579" s="11">
        <v>-280.54000000000002</v>
      </c>
      <c r="K5579" s="12"/>
      <c r="L5579" s="12"/>
      <c r="M5579" s="12"/>
      <c r="N5579" s="11">
        <v>15</v>
      </c>
      <c r="O5579" s="12"/>
      <c r="P5579" s="12"/>
      <c r="Q5579" s="12"/>
      <c r="R5579" s="12"/>
      <c r="S5579" s="12"/>
      <c r="T5579" s="10">
        <v>184.46</v>
      </c>
    </row>
    <row r="5580" spans="1:20" ht="23.25" thickBot="1" x14ac:dyDescent="0.3">
      <c r="A5580" s="4" t="s">
        <v>866</v>
      </c>
      <c r="B5580" s="4" t="s">
        <v>1121</v>
      </c>
      <c r="C5580" s="4" t="s">
        <v>1122</v>
      </c>
      <c r="D5580" s="4" t="s">
        <v>869</v>
      </c>
      <c r="E5580" s="4" t="s">
        <v>870</v>
      </c>
      <c r="F5580" s="4" t="s">
        <v>150</v>
      </c>
      <c r="G5580" s="4" t="s">
        <v>151</v>
      </c>
      <c r="H5580" s="8"/>
      <c r="I5580" s="8"/>
      <c r="J5580" s="8"/>
      <c r="K5580" s="8"/>
      <c r="L5580" s="8"/>
      <c r="M5580" s="8"/>
      <c r="N5580" s="8"/>
      <c r="O5580" s="8"/>
      <c r="P5580" s="8"/>
      <c r="Q5580" s="9">
        <v>164.02</v>
      </c>
      <c r="R5580" s="8"/>
      <c r="S5580" s="8"/>
      <c r="T5580" s="10">
        <v>164.02</v>
      </c>
    </row>
    <row r="5581" spans="1:20" ht="23.25" thickBot="1" x14ac:dyDescent="0.3">
      <c r="A5581" s="4" t="s">
        <v>866</v>
      </c>
      <c r="B5581" s="4" t="s">
        <v>1121</v>
      </c>
      <c r="C5581" s="4" t="s">
        <v>1122</v>
      </c>
      <c r="D5581" s="4" t="s">
        <v>869</v>
      </c>
      <c r="E5581" s="4" t="s">
        <v>870</v>
      </c>
      <c r="F5581" s="4" t="s">
        <v>152</v>
      </c>
      <c r="G5581" s="4" t="s">
        <v>153</v>
      </c>
      <c r="H5581" s="12"/>
      <c r="I5581" s="12"/>
      <c r="J5581" s="12"/>
      <c r="K5581" s="12"/>
      <c r="L5581" s="12"/>
      <c r="M5581" s="12"/>
      <c r="N5581" s="12"/>
      <c r="O5581" s="12"/>
      <c r="P5581" s="12"/>
      <c r="Q5581" s="12"/>
      <c r="R5581" s="12"/>
      <c r="S5581" s="11">
        <v>1211.55</v>
      </c>
      <c r="T5581" s="10">
        <v>1211.55</v>
      </c>
    </row>
    <row r="5582" spans="1:20" ht="15.75" thickBot="1" x14ac:dyDescent="0.3">
      <c r="A5582" s="4" t="s">
        <v>866</v>
      </c>
      <c r="B5582" s="4" t="s">
        <v>1123</v>
      </c>
      <c r="C5582" s="4" t="s">
        <v>1124</v>
      </c>
      <c r="D5582" s="4" t="s">
        <v>867</v>
      </c>
      <c r="E5582" s="4" t="s">
        <v>868</v>
      </c>
      <c r="F5582" s="4" t="s">
        <v>44</v>
      </c>
      <c r="G5582" s="4" t="s">
        <v>45</v>
      </c>
      <c r="H5582" s="9">
        <v>385.88</v>
      </c>
      <c r="I5582" s="8"/>
      <c r="J5582" s="8"/>
      <c r="K5582" s="8"/>
      <c r="L5582" s="8"/>
      <c r="M5582" s="8"/>
      <c r="N5582" s="8"/>
      <c r="O5582" s="8"/>
      <c r="P5582" s="8"/>
      <c r="Q5582" s="8"/>
      <c r="R5582" s="8"/>
      <c r="S5582" s="8"/>
      <c r="T5582" s="10">
        <v>385.88</v>
      </c>
    </row>
    <row r="5583" spans="1:20" ht="15.75" thickBot="1" x14ac:dyDescent="0.3">
      <c r="A5583" s="4" t="s">
        <v>866</v>
      </c>
      <c r="B5583" s="4" t="s">
        <v>1123</v>
      </c>
      <c r="C5583" s="4" t="s">
        <v>1124</v>
      </c>
      <c r="D5583" s="4" t="s">
        <v>867</v>
      </c>
      <c r="E5583" s="4" t="s">
        <v>868</v>
      </c>
      <c r="F5583" s="4" t="s">
        <v>199</v>
      </c>
      <c r="G5583" s="4" t="s">
        <v>200</v>
      </c>
      <c r="H5583" s="11">
        <v>59</v>
      </c>
      <c r="I5583" s="12"/>
      <c r="J5583" s="12"/>
      <c r="K5583" s="12"/>
      <c r="L5583" s="12"/>
      <c r="M5583" s="12"/>
      <c r="N5583" s="12"/>
      <c r="O5583" s="12"/>
      <c r="P5583" s="12"/>
      <c r="Q5583" s="12"/>
      <c r="R5583" s="12"/>
      <c r="S5583" s="12"/>
      <c r="T5583" s="10">
        <v>59</v>
      </c>
    </row>
    <row r="5584" spans="1:20" ht="15.75" thickBot="1" x14ac:dyDescent="0.3">
      <c r="A5584" s="4" t="s">
        <v>866</v>
      </c>
      <c r="B5584" s="4" t="s">
        <v>1123</v>
      </c>
      <c r="C5584" s="4" t="s">
        <v>1124</v>
      </c>
      <c r="D5584" s="4" t="s">
        <v>867</v>
      </c>
      <c r="E5584" s="4" t="s">
        <v>868</v>
      </c>
      <c r="F5584" s="4" t="s">
        <v>144</v>
      </c>
      <c r="G5584" s="4" t="s">
        <v>145</v>
      </c>
      <c r="H5584" s="9">
        <v>59.6</v>
      </c>
      <c r="I5584" s="9">
        <v>87.6</v>
      </c>
      <c r="J5584" s="8"/>
      <c r="K5584" s="8"/>
      <c r="L5584" s="8"/>
      <c r="M5584" s="8"/>
      <c r="N5584" s="8"/>
      <c r="O5584" s="8"/>
      <c r="P5584" s="8"/>
      <c r="Q5584" s="8"/>
      <c r="R5584" s="8"/>
      <c r="S5584" s="8"/>
      <c r="T5584" s="10">
        <v>147.19999999999999</v>
      </c>
    </row>
    <row r="5585" spans="1:20" ht="15.75" thickBot="1" x14ac:dyDescent="0.3">
      <c r="A5585" s="4" t="s">
        <v>866</v>
      </c>
      <c r="B5585" s="4" t="s">
        <v>1123</v>
      </c>
      <c r="C5585" s="4" t="s">
        <v>1124</v>
      </c>
      <c r="D5585" s="4" t="s">
        <v>867</v>
      </c>
      <c r="E5585" s="4" t="s">
        <v>868</v>
      </c>
      <c r="F5585" s="4" t="s">
        <v>150</v>
      </c>
      <c r="G5585" s="4" t="s">
        <v>151</v>
      </c>
      <c r="H5585" s="11">
        <v>2010</v>
      </c>
      <c r="I5585" s="12"/>
      <c r="J5585" s="12"/>
      <c r="K5585" s="12"/>
      <c r="L5585" s="12"/>
      <c r="M5585" s="12"/>
      <c r="N5585" s="12"/>
      <c r="O5585" s="12"/>
      <c r="P5585" s="12"/>
      <c r="Q5585" s="12"/>
      <c r="R5585" s="12"/>
      <c r="S5585" s="12"/>
      <c r="T5585" s="10">
        <v>2010</v>
      </c>
    </row>
    <row r="5586" spans="1:20" ht="15.75" thickBot="1" x14ac:dyDescent="0.3">
      <c r="A5586" s="4" t="s">
        <v>866</v>
      </c>
      <c r="B5586" s="4" t="s">
        <v>1123</v>
      </c>
      <c r="C5586" s="4" t="s">
        <v>1124</v>
      </c>
      <c r="D5586" s="4" t="s">
        <v>867</v>
      </c>
      <c r="E5586" s="4" t="s">
        <v>868</v>
      </c>
      <c r="F5586" s="4" t="s">
        <v>152</v>
      </c>
      <c r="G5586" s="4" t="s">
        <v>153</v>
      </c>
      <c r="H5586" s="9">
        <v>581.47</v>
      </c>
      <c r="I5586" s="9">
        <v>293.89</v>
      </c>
      <c r="J5586" s="8"/>
      <c r="K5586" s="8"/>
      <c r="L5586" s="8"/>
      <c r="M5586" s="8"/>
      <c r="N5586" s="8"/>
      <c r="O5586" s="8"/>
      <c r="P5586" s="8"/>
      <c r="Q5586" s="8"/>
      <c r="R5586" s="8"/>
      <c r="S5586" s="8"/>
      <c r="T5586" s="10">
        <v>875.36</v>
      </c>
    </row>
    <row r="5587" spans="1:20" ht="23.25" thickBot="1" x14ac:dyDescent="0.3">
      <c r="A5587" s="4" t="s">
        <v>866</v>
      </c>
      <c r="B5587" s="4" t="s">
        <v>1123</v>
      </c>
      <c r="C5587" s="4" t="s">
        <v>1124</v>
      </c>
      <c r="D5587" s="4" t="s">
        <v>869</v>
      </c>
      <c r="E5587" s="4" t="s">
        <v>870</v>
      </c>
      <c r="F5587" s="4" t="s">
        <v>144</v>
      </c>
      <c r="G5587" s="4" t="s">
        <v>145</v>
      </c>
      <c r="H5587" s="12"/>
      <c r="I5587" s="11">
        <v>23</v>
      </c>
      <c r="J5587" s="12"/>
      <c r="K5587" s="12"/>
      <c r="L5587" s="12"/>
      <c r="M5587" s="12"/>
      <c r="N5587" s="12"/>
      <c r="O5587" s="12"/>
      <c r="P5587" s="12"/>
      <c r="Q5587" s="12"/>
      <c r="R5587" s="12"/>
      <c r="S5587" s="12"/>
      <c r="T5587" s="10">
        <v>23</v>
      </c>
    </row>
    <row r="5588" spans="1:20" ht="23.25" thickBot="1" x14ac:dyDescent="0.3">
      <c r="A5588" s="4" t="s">
        <v>866</v>
      </c>
      <c r="B5588" s="4" t="s">
        <v>1123</v>
      </c>
      <c r="C5588" s="4" t="s">
        <v>1124</v>
      </c>
      <c r="D5588" s="4" t="s">
        <v>869</v>
      </c>
      <c r="E5588" s="4" t="s">
        <v>870</v>
      </c>
      <c r="F5588" s="4" t="s">
        <v>152</v>
      </c>
      <c r="G5588" s="4" t="s">
        <v>153</v>
      </c>
      <c r="H5588" s="9">
        <v>328.64</v>
      </c>
      <c r="I5588" s="8"/>
      <c r="J5588" s="8"/>
      <c r="K5588" s="8"/>
      <c r="L5588" s="8"/>
      <c r="M5588" s="8"/>
      <c r="N5588" s="8"/>
      <c r="O5588" s="8"/>
      <c r="P5588" s="8"/>
      <c r="Q5588" s="8"/>
      <c r="R5588" s="8"/>
      <c r="S5588" s="8"/>
      <c r="T5588" s="10">
        <v>328.64</v>
      </c>
    </row>
    <row r="5589" spans="1:20" ht="15.75" thickBot="1" x14ac:dyDescent="0.3">
      <c r="A5589" s="4" t="s">
        <v>866</v>
      </c>
      <c r="B5589" s="4" t="s">
        <v>1123</v>
      </c>
      <c r="C5589" s="4" t="s">
        <v>1124</v>
      </c>
      <c r="D5589" s="4" t="s">
        <v>873</v>
      </c>
      <c r="E5589" s="4" t="s">
        <v>874</v>
      </c>
      <c r="F5589" s="4" t="s">
        <v>152</v>
      </c>
      <c r="G5589" s="4" t="s">
        <v>153</v>
      </c>
      <c r="H5589" s="11">
        <v>88.6</v>
      </c>
      <c r="I5589" s="12"/>
      <c r="J5589" s="12"/>
      <c r="K5589" s="12"/>
      <c r="L5589" s="12"/>
      <c r="M5589" s="12"/>
      <c r="N5589" s="12"/>
      <c r="O5589" s="12"/>
      <c r="P5589" s="12"/>
      <c r="Q5589" s="12"/>
      <c r="R5589" s="12"/>
      <c r="S5589" s="12"/>
      <c r="T5589" s="10">
        <v>88.6</v>
      </c>
    </row>
    <row r="5590" spans="1:20" ht="15.75" thickBot="1" x14ac:dyDescent="0.3">
      <c r="A5590" s="4" t="s">
        <v>866</v>
      </c>
      <c r="B5590" s="4" t="s">
        <v>1125</v>
      </c>
      <c r="C5590" s="4" t="s">
        <v>1126</v>
      </c>
      <c r="D5590" s="4" t="s">
        <v>867</v>
      </c>
      <c r="E5590" s="4" t="s">
        <v>868</v>
      </c>
      <c r="F5590" s="4" t="s">
        <v>144</v>
      </c>
      <c r="G5590" s="4" t="s">
        <v>145</v>
      </c>
      <c r="H5590" s="8"/>
      <c r="I5590" s="8"/>
      <c r="J5590" s="8"/>
      <c r="K5590" s="8"/>
      <c r="L5590" s="8"/>
      <c r="M5590" s="8"/>
      <c r="N5590" s="8"/>
      <c r="O5590" s="8"/>
      <c r="P5590" s="8"/>
      <c r="Q5590" s="9">
        <v>30</v>
      </c>
      <c r="R5590" s="8"/>
      <c r="S5590" s="8"/>
      <c r="T5590" s="10">
        <v>30</v>
      </c>
    </row>
    <row r="5591" spans="1:20" ht="15.75" thickBot="1" x14ac:dyDescent="0.3">
      <c r="A5591" s="4" t="s">
        <v>866</v>
      </c>
      <c r="B5591" s="4" t="s">
        <v>1125</v>
      </c>
      <c r="C5591" s="4" t="s">
        <v>1126</v>
      </c>
      <c r="D5591" s="4" t="s">
        <v>867</v>
      </c>
      <c r="E5591" s="4" t="s">
        <v>868</v>
      </c>
      <c r="F5591" s="4" t="s">
        <v>148</v>
      </c>
      <c r="G5591" s="4" t="s">
        <v>149</v>
      </c>
      <c r="H5591" s="12"/>
      <c r="I5591" s="12"/>
      <c r="J5591" s="12"/>
      <c r="K5591" s="12"/>
      <c r="L5591" s="12"/>
      <c r="M5591" s="12"/>
      <c r="N5591" s="12"/>
      <c r="O5591" s="12"/>
      <c r="P5591" s="11">
        <v>642.85</v>
      </c>
      <c r="Q5591" s="11">
        <v>5.01</v>
      </c>
      <c r="R5591" s="12"/>
      <c r="S5591" s="12"/>
      <c r="T5591" s="10">
        <v>647.86</v>
      </c>
    </row>
    <row r="5592" spans="1:20" ht="23.25" thickBot="1" x14ac:dyDescent="0.3">
      <c r="A5592" s="4" t="s">
        <v>866</v>
      </c>
      <c r="B5592" s="4" t="s">
        <v>1125</v>
      </c>
      <c r="C5592" s="4" t="s">
        <v>1126</v>
      </c>
      <c r="D5592" s="4" t="s">
        <v>869</v>
      </c>
      <c r="E5592" s="4" t="s">
        <v>870</v>
      </c>
      <c r="F5592" s="4" t="s">
        <v>150</v>
      </c>
      <c r="G5592" s="4" t="s">
        <v>151</v>
      </c>
      <c r="H5592" s="8"/>
      <c r="I5592" s="8"/>
      <c r="J5592" s="8"/>
      <c r="K5592" s="8"/>
      <c r="L5592" s="8"/>
      <c r="M5592" s="8"/>
      <c r="N5592" s="8"/>
      <c r="O5592" s="8"/>
      <c r="P5592" s="8"/>
      <c r="Q5592" s="9">
        <v>164.02</v>
      </c>
      <c r="R5592" s="8"/>
      <c r="S5592" s="8"/>
      <c r="T5592" s="10">
        <v>164.02</v>
      </c>
    </row>
    <row r="5593" spans="1:20" ht="15.75" thickBot="1" x14ac:dyDescent="0.3">
      <c r="A5593" s="4" t="s">
        <v>866</v>
      </c>
      <c r="B5593" s="4" t="s">
        <v>1127</v>
      </c>
      <c r="C5593" s="4" t="s">
        <v>7381</v>
      </c>
      <c r="D5593" s="4" t="s">
        <v>867</v>
      </c>
      <c r="E5593" s="4" t="s">
        <v>868</v>
      </c>
      <c r="F5593" s="4" t="s">
        <v>120</v>
      </c>
      <c r="G5593" s="4" t="s">
        <v>121</v>
      </c>
      <c r="H5593" s="12"/>
      <c r="I5593" s="12"/>
      <c r="J5593" s="12"/>
      <c r="K5593" s="12"/>
      <c r="L5593" s="12"/>
      <c r="M5593" s="12"/>
      <c r="N5593" s="12"/>
      <c r="O5593" s="12"/>
      <c r="P5593" s="12"/>
      <c r="Q5593" s="12"/>
      <c r="R5593" s="11">
        <v>190.46</v>
      </c>
      <c r="S5593" s="12"/>
      <c r="T5593" s="10">
        <v>190.46</v>
      </c>
    </row>
    <row r="5594" spans="1:20" ht="15.75" thickBot="1" x14ac:dyDescent="0.3">
      <c r="A5594" s="4" t="s">
        <v>866</v>
      </c>
      <c r="B5594" s="4" t="s">
        <v>1127</v>
      </c>
      <c r="C5594" s="4" t="s">
        <v>7381</v>
      </c>
      <c r="D5594" s="4" t="s">
        <v>867</v>
      </c>
      <c r="E5594" s="4" t="s">
        <v>868</v>
      </c>
      <c r="F5594" s="4" t="s">
        <v>44</v>
      </c>
      <c r="G5594" s="4" t="s">
        <v>45</v>
      </c>
      <c r="H5594" s="8"/>
      <c r="I5594" s="8"/>
      <c r="J5594" s="9">
        <v>116.2</v>
      </c>
      <c r="K5594" s="9">
        <v>101.68</v>
      </c>
      <c r="L5594" s="9">
        <v>116.2</v>
      </c>
      <c r="M5594" s="8"/>
      <c r="N5594" s="8"/>
      <c r="O5594" s="8"/>
      <c r="P5594" s="9">
        <v>72.63</v>
      </c>
      <c r="Q5594" s="8"/>
      <c r="R5594" s="9">
        <v>135</v>
      </c>
      <c r="S5594" s="9">
        <v>135</v>
      </c>
      <c r="T5594" s="10">
        <v>676.71</v>
      </c>
    </row>
    <row r="5595" spans="1:20" ht="15.75" thickBot="1" x14ac:dyDescent="0.3">
      <c r="A5595" s="4" t="s">
        <v>866</v>
      </c>
      <c r="B5595" s="4" t="s">
        <v>1127</v>
      </c>
      <c r="C5595" s="4" t="s">
        <v>7381</v>
      </c>
      <c r="D5595" s="4" t="s">
        <v>867</v>
      </c>
      <c r="E5595" s="4" t="s">
        <v>868</v>
      </c>
      <c r="F5595" s="4" t="s">
        <v>98</v>
      </c>
      <c r="G5595" s="4" t="s">
        <v>99</v>
      </c>
      <c r="H5595" s="12"/>
      <c r="I5595" s="12"/>
      <c r="J5595" s="11">
        <v>140.94</v>
      </c>
      <c r="K5595" s="12"/>
      <c r="L5595" s="12"/>
      <c r="M5595" s="11">
        <v>137.88</v>
      </c>
      <c r="N5595" s="12"/>
      <c r="O5595" s="12"/>
      <c r="P5595" s="12"/>
      <c r="Q5595" s="11">
        <v>26.99</v>
      </c>
      <c r="R5595" s="12"/>
      <c r="S5595" s="12"/>
      <c r="T5595" s="10">
        <v>305.81</v>
      </c>
    </row>
    <row r="5596" spans="1:20" ht="15.75" thickBot="1" x14ac:dyDescent="0.3">
      <c r="A5596" s="4" t="s">
        <v>866</v>
      </c>
      <c r="B5596" s="4" t="s">
        <v>1127</v>
      </c>
      <c r="C5596" s="4" t="s">
        <v>7381</v>
      </c>
      <c r="D5596" s="4" t="s">
        <v>867</v>
      </c>
      <c r="E5596" s="4" t="s">
        <v>868</v>
      </c>
      <c r="F5596" s="4" t="s">
        <v>215</v>
      </c>
      <c r="G5596" s="4" t="s">
        <v>216</v>
      </c>
      <c r="H5596" s="8"/>
      <c r="I5596" s="8"/>
      <c r="J5596" s="9">
        <v>55.73</v>
      </c>
      <c r="K5596" s="8"/>
      <c r="L5596" s="9">
        <v>97.12</v>
      </c>
      <c r="M5596" s="8"/>
      <c r="N5596" s="9">
        <v>101.2</v>
      </c>
      <c r="O5596" s="8"/>
      <c r="P5596" s="8"/>
      <c r="Q5596" s="8"/>
      <c r="R5596" s="8"/>
      <c r="S5596" s="8"/>
      <c r="T5596" s="10">
        <v>254.05</v>
      </c>
    </row>
    <row r="5597" spans="1:20" ht="15.75" thickBot="1" x14ac:dyDescent="0.3">
      <c r="A5597" s="4" t="s">
        <v>866</v>
      </c>
      <c r="B5597" s="4" t="s">
        <v>1127</v>
      </c>
      <c r="C5597" s="4" t="s">
        <v>7381</v>
      </c>
      <c r="D5597" s="4" t="s">
        <v>867</v>
      </c>
      <c r="E5597" s="4" t="s">
        <v>868</v>
      </c>
      <c r="F5597" s="4" t="s">
        <v>130</v>
      </c>
      <c r="G5597" s="4" t="s">
        <v>131</v>
      </c>
      <c r="H5597" s="12"/>
      <c r="I5597" s="12"/>
      <c r="J5597" s="12"/>
      <c r="K5597" s="12"/>
      <c r="L5597" s="11">
        <v>2.5</v>
      </c>
      <c r="M5597" s="12"/>
      <c r="N5597" s="12"/>
      <c r="O5597" s="11">
        <v>15.5</v>
      </c>
      <c r="P5597" s="12"/>
      <c r="Q5597" s="12"/>
      <c r="R5597" s="12"/>
      <c r="S5597" s="12"/>
      <c r="T5597" s="10">
        <v>18</v>
      </c>
    </row>
    <row r="5598" spans="1:20" ht="15.75" thickBot="1" x14ac:dyDescent="0.3">
      <c r="A5598" s="4" t="s">
        <v>866</v>
      </c>
      <c r="B5598" s="4" t="s">
        <v>1127</v>
      </c>
      <c r="C5598" s="4" t="s">
        <v>7381</v>
      </c>
      <c r="D5598" s="4" t="s">
        <v>867</v>
      </c>
      <c r="E5598" s="4" t="s">
        <v>868</v>
      </c>
      <c r="F5598" s="4" t="s">
        <v>136</v>
      </c>
      <c r="G5598" s="4" t="s">
        <v>137</v>
      </c>
      <c r="H5598" s="8"/>
      <c r="I5598" s="9">
        <v>9</v>
      </c>
      <c r="J5598" s="9">
        <v>27</v>
      </c>
      <c r="K5598" s="8"/>
      <c r="L5598" s="8"/>
      <c r="M5598" s="8"/>
      <c r="N5598" s="8"/>
      <c r="O5598" s="8"/>
      <c r="P5598" s="8"/>
      <c r="Q5598" s="9">
        <v>153</v>
      </c>
      <c r="R5598" s="9">
        <v>4.5</v>
      </c>
      <c r="S5598" s="9">
        <v>7.5</v>
      </c>
      <c r="T5598" s="10">
        <v>201</v>
      </c>
    </row>
    <row r="5599" spans="1:20" ht="15.75" thickBot="1" x14ac:dyDescent="0.3">
      <c r="A5599" s="4" t="s">
        <v>866</v>
      </c>
      <c r="B5599" s="4" t="s">
        <v>1127</v>
      </c>
      <c r="C5599" s="4" t="s">
        <v>7381</v>
      </c>
      <c r="D5599" s="4" t="s">
        <v>867</v>
      </c>
      <c r="E5599" s="4" t="s">
        <v>868</v>
      </c>
      <c r="F5599" s="4" t="s">
        <v>199</v>
      </c>
      <c r="G5599" s="4" t="s">
        <v>200</v>
      </c>
      <c r="H5599" s="12"/>
      <c r="I5599" s="11">
        <v>10.199999999999999</v>
      </c>
      <c r="J5599" s="11">
        <v>15</v>
      </c>
      <c r="K5599" s="11">
        <v>34.81</v>
      </c>
      <c r="L5599" s="11">
        <v>22</v>
      </c>
      <c r="M5599" s="12"/>
      <c r="N5599" s="12"/>
      <c r="O5599" s="11">
        <v>12</v>
      </c>
      <c r="P5599" s="11">
        <v>29.92</v>
      </c>
      <c r="Q5599" s="11">
        <v>18.5</v>
      </c>
      <c r="R5599" s="11">
        <v>38</v>
      </c>
      <c r="S5599" s="11">
        <v>19</v>
      </c>
      <c r="T5599" s="10">
        <v>199.43</v>
      </c>
    </row>
    <row r="5600" spans="1:20" ht="15.75" thickBot="1" x14ac:dyDescent="0.3">
      <c r="A5600" s="4" t="s">
        <v>866</v>
      </c>
      <c r="B5600" s="4" t="s">
        <v>1127</v>
      </c>
      <c r="C5600" s="4" t="s">
        <v>7381</v>
      </c>
      <c r="D5600" s="4" t="s">
        <v>867</v>
      </c>
      <c r="E5600" s="4" t="s">
        <v>868</v>
      </c>
      <c r="F5600" s="4" t="s">
        <v>102</v>
      </c>
      <c r="G5600" s="4" t="s">
        <v>103</v>
      </c>
      <c r="H5600" s="8"/>
      <c r="I5600" s="9">
        <v>900</v>
      </c>
      <c r="J5600" s="9">
        <v>34768.9</v>
      </c>
      <c r="K5600" s="9">
        <v>3095.53</v>
      </c>
      <c r="L5600" s="8"/>
      <c r="M5600" s="8"/>
      <c r="N5600" s="9">
        <v>1875</v>
      </c>
      <c r="O5600" s="8"/>
      <c r="P5600" s="9">
        <v>1875</v>
      </c>
      <c r="Q5600" s="8"/>
      <c r="R5600" s="8"/>
      <c r="S5600" s="8"/>
      <c r="T5600" s="10">
        <v>42514.43</v>
      </c>
    </row>
    <row r="5601" spans="1:20" ht="15.75" thickBot="1" x14ac:dyDescent="0.3">
      <c r="A5601" s="4" t="s">
        <v>866</v>
      </c>
      <c r="B5601" s="4" t="s">
        <v>1127</v>
      </c>
      <c r="C5601" s="4" t="s">
        <v>7381</v>
      </c>
      <c r="D5601" s="4" t="s">
        <v>867</v>
      </c>
      <c r="E5601" s="4" t="s">
        <v>868</v>
      </c>
      <c r="F5601" s="4" t="s">
        <v>144</v>
      </c>
      <c r="G5601" s="4" t="s">
        <v>145</v>
      </c>
      <c r="H5601" s="11">
        <v>228.07</v>
      </c>
      <c r="I5601" s="11">
        <v>336.25</v>
      </c>
      <c r="J5601" s="11">
        <v>446.34</v>
      </c>
      <c r="K5601" s="11">
        <v>419.81</v>
      </c>
      <c r="L5601" s="11">
        <v>254.13</v>
      </c>
      <c r="M5601" s="11">
        <v>325.95</v>
      </c>
      <c r="N5601" s="11">
        <v>466.62</v>
      </c>
      <c r="O5601" s="11">
        <v>910.64</v>
      </c>
      <c r="P5601" s="11">
        <v>737.05</v>
      </c>
      <c r="Q5601" s="11">
        <v>617.61</v>
      </c>
      <c r="R5601" s="11">
        <v>318.33</v>
      </c>
      <c r="S5601" s="11">
        <v>1159.0999999999999</v>
      </c>
      <c r="T5601" s="10">
        <v>6219.9</v>
      </c>
    </row>
    <row r="5602" spans="1:20" ht="15.75" thickBot="1" x14ac:dyDescent="0.3">
      <c r="A5602" s="4" t="s">
        <v>866</v>
      </c>
      <c r="B5602" s="4" t="s">
        <v>1127</v>
      </c>
      <c r="C5602" s="4" t="s">
        <v>7381</v>
      </c>
      <c r="D5602" s="4" t="s">
        <v>867</v>
      </c>
      <c r="E5602" s="4" t="s">
        <v>868</v>
      </c>
      <c r="F5602" s="4" t="s">
        <v>217</v>
      </c>
      <c r="G5602" s="4" t="s">
        <v>218</v>
      </c>
      <c r="H5602" s="8"/>
      <c r="I5602" s="8"/>
      <c r="J5602" s="8"/>
      <c r="K5602" s="8"/>
      <c r="L5602" s="8"/>
      <c r="M5602" s="8"/>
      <c r="N5602" s="8"/>
      <c r="O5602" s="8"/>
      <c r="P5602" s="9">
        <v>7.77</v>
      </c>
      <c r="Q5602" s="8"/>
      <c r="R5602" s="8"/>
      <c r="S5602" s="8"/>
      <c r="T5602" s="10">
        <v>7.77</v>
      </c>
    </row>
    <row r="5603" spans="1:20" ht="15.75" thickBot="1" x14ac:dyDescent="0.3">
      <c r="A5603" s="4" t="s">
        <v>866</v>
      </c>
      <c r="B5603" s="4" t="s">
        <v>1127</v>
      </c>
      <c r="C5603" s="4" t="s">
        <v>7381</v>
      </c>
      <c r="D5603" s="4" t="s">
        <v>867</v>
      </c>
      <c r="E5603" s="4" t="s">
        <v>868</v>
      </c>
      <c r="F5603" s="4" t="s">
        <v>146</v>
      </c>
      <c r="G5603" s="4" t="s">
        <v>147</v>
      </c>
      <c r="H5603" s="11">
        <v>1758.95</v>
      </c>
      <c r="I5603" s="11">
        <v>288.10000000000002</v>
      </c>
      <c r="J5603" s="11">
        <v>2567.34</v>
      </c>
      <c r="K5603" s="12"/>
      <c r="L5603" s="11">
        <v>1026.51</v>
      </c>
      <c r="M5603" s="12"/>
      <c r="N5603" s="12"/>
      <c r="O5603" s="11">
        <v>636.19000000000005</v>
      </c>
      <c r="P5603" s="11">
        <v>406.23</v>
      </c>
      <c r="Q5603" s="11">
        <v>3274.61</v>
      </c>
      <c r="R5603" s="12"/>
      <c r="S5603" s="12"/>
      <c r="T5603" s="10">
        <v>9957.93</v>
      </c>
    </row>
    <row r="5604" spans="1:20" ht="15.75" thickBot="1" x14ac:dyDescent="0.3">
      <c r="A5604" s="4" t="s">
        <v>866</v>
      </c>
      <c r="B5604" s="4" t="s">
        <v>1127</v>
      </c>
      <c r="C5604" s="4" t="s">
        <v>7381</v>
      </c>
      <c r="D5604" s="4" t="s">
        <v>867</v>
      </c>
      <c r="E5604" s="4" t="s">
        <v>868</v>
      </c>
      <c r="F5604" s="4" t="s">
        <v>148</v>
      </c>
      <c r="G5604" s="4" t="s">
        <v>149</v>
      </c>
      <c r="H5604" s="9">
        <v>586.32000000000005</v>
      </c>
      <c r="I5604" s="8"/>
      <c r="J5604" s="8"/>
      <c r="K5604" s="8"/>
      <c r="L5604" s="8"/>
      <c r="M5604" s="8"/>
      <c r="N5604" s="8"/>
      <c r="O5604" s="8"/>
      <c r="P5604" s="9">
        <v>642.86</v>
      </c>
      <c r="Q5604" s="9">
        <v>328.93</v>
      </c>
      <c r="R5604" s="9">
        <v>900.18</v>
      </c>
      <c r="S5604" s="8"/>
      <c r="T5604" s="10">
        <v>2458.29</v>
      </c>
    </row>
    <row r="5605" spans="1:20" ht="15.75" thickBot="1" x14ac:dyDescent="0.3">
      <c r="A5605" s="4" t="s">
        <v>866</v>
      </c>
      <c r="B5605" s="4" t="s">
        <v>1127</v>
      </c>
      <c r="C5605" s="4" t="s">
        <v>7381</v>
      </c>
      <c r="D5605" s="4" t="s">
        <v>867</v>
      </c>
      <c r="E5605" s="4" t="s">
        <v>868</v>
      </c>
      <c r="F5605" s="4" t="s">
        <v>150</v>
      </c>
      <c r="G5605" s="4" t="s">
        <v>151</v>
      </c>
      <c r="H5605" s="11">
        <v>152.25</v>
      </c>
      <c r="I5605" s="12"/>
      <c r="J5605" s="12"/>
      <c r="K5605" s="11">
        <v>861.95</v>
      </c>
      <c r="L5605" s="12"/>
      <c r="M5605" s="11">
        <v>53.99</v>
      </c>
      <c r="N5605" s="12"/>
      <c r="O5605" s="11">
        <v>91.99</v>
      </c>
      <c r="P5605" s="12"/>
      <c r="Q5605" s="12"/>
      <c r="R5605" s="11">
        <v>225</v>
      </c>
      <c r="S5605" s="11">
        <v>1399.93</v>
      </c>
      <c r="T5605" s="10">
        <v>2785.11</v>
      </c>
    </row>
    <row r="5606" spans="1:20" ht="15.75" thickBot="1" x14ac:dyDescent="0.3">
      <c r="A5606" s="4" t="s">
        <v>866</v>
      </c>
      <c r="B5606" s="4" t="s">
        <v>1127</v>
      </c>
      <c r="C5606" s="4" t="s">
        <v>7381</v>
      </c>
      <c r="D5606" s="4" t="s">
        <v>867</v>
      </c>
      <c r="E5606" s="4" t="s">
        <v>868</v>
      </c>
      <c r="F5606" s="4" t="s">
        <v>152</v>
      </c>
      <c r="G5606" s="4" t="s">
        <v>153</v>
      </c>
      <c r="H5606" s="8"/>
      <c r="I5606" s="9">
        <v>92.36</v>
      </c>
      <c r="J5606" s="8"/>
      <c r="K5606" s="9">
        <v>46.79</v>
      </c>
      <c r="L5606" s="8"/>
      <c r="M5606" s="8"/>
      <c r="N5606" s="8"/>
      <c r="O5606" s="9">
        <v>46.46</v>
      </c>
      <c r="P5606" s="9">
        <v>106.4</v>
      </c>
      <c r="Q5606" s="8"/>
      <c r="R5606" s="9">
        <v>46.12</v>
      </c>
      <c r="S5606" s="8"/>
      <c r="T5606" s="10">
        <v>338.13</v>
      </c>
    </row>
    <row r="5607" spans="1:20" ht="23.25" thickBot="1" x14ac:dyDescent="0.3">
      <c r="A5607" s="4" t="s">
        <v>866</v>
      </c>
      <c r="B5607" s="4" t="s">
        <v>1127</v>
      </c>
      <c r="C5607" s="4" t="s">
        <v>7381</v>
      </c>
      <c r="D5607" s="4" t="s">
        <v>869</v>
      </c>
      <c r="E5607" s="4" t="s">
        <v>870</v>
      </c>
      <c r="F5607" s="4" t="s">
        <v>130</v>
      </c>
      <c r="G5607" s="4" t="s">
        <v>131</v>
      </c>
      <c r="H5607" s="12"/>
      <c r="I5607" s="12"/>
      <c r="J5607" s="12"/>
      <c r="K5607" s="12"/>
      <c r="L5607" s="11">
        <v>19.5</v>
      </c>
      <c r="M5607" s="12"/>
      <c r="N5607" s="12"/>
      <c r="O5607" s="11">
        <v>128</v>
      </c>
      <c r="P5607" s="12"/>
      <c r="Q5607" s="12"/>
      <c r="R5607" s="12"/>
      <c r="S5607" s="12"/>
      <c r="T5607" s="10">
        <v>147.5</v>
      </c>
    </row>
    <row r="5608" spans="1:20" ht="23.25" thickBot="1" x14ac:dyDescent="0.3">
      <c r="A5608" s="4" t="s">
        <v>866</v>
      </c>
      <c r="B5608" s="4" t="s">
        <v>1127</v>
      </c>
      <c r="C5608" s="4" t="s">
        <v>7381</v>
      </c>
      <c r="D5608" s="4" t="s">
        <v>869</v>
      </c>
      <c r="E5608" s="4" t="s">
        <v>870</v>
      </c>
      <c r="F5608" s="4" t="s">
        <v>144</v>
      </c>
      <c r="G5608" s="4" t="s">
        <v>145</v>
      </c>
      <c r="H5608" s="8"/>
      <c r="I5608" s="8"/>
      <c r="J5608" s="8"/>
      <c r="K5608" s="8"/>
      <c r="L5608" s="8"/>
      <c r="M5608" s="8"/>
      <c r="N5608" s="8"/>
      <c r="O5608" s="8"/>
      <c r="P5608" s="9">
        <v>56.5</v>
      </c>
      <c r="Q5608" s="8"/>
      <c r="R5608" s="8"/>
      <c r="S5608" s="8"/>
      <c r="T5608" s="10">
        <v>56.5</v>
      </c>
    </row>
    <row r="5609" spans="1:20" ht="23.25" thickBot="1" x14ac:dyDescent="0.3">
      <c r="A5609" s="4" t="s">
        <v>866</v>
      </c>
      <c r="B5609" s="4" t="s">
        <v>1127</v>
      </c>
      <c r="C5609" s="4" t="s">
        <v>7381</v>
      </c>
      <c r="D5609" s="4" t="s">
        <v>869</v>
      </c>
      <c r="E5609" s="4" t="s">
        <v>870</v>
      </c>
      <c r="F5609" s="4" t="s">
        <v>150</v>
      </c>
      <c r="G5609" s="4" t="s">
        <v>151</v>
      </c>
      <c r="H5609" s="12"/>
      <c r="I5609" s="12"/>
      <c r="J5609" s="12"/>
      <c r="K5609" s="12"/>
      <c r="L5609" s="12"/>
      <c r="M5609" s="12"/>
      <c r="N5609" s="12"/>
      <c r="O5609" s="12"/>
      <c r="P5609" s="12"/>
      <c r="Q5609" s="11">
        <v>164.02</v>
      </c>
      <c r="R5609" s="12"/>
      <c r="S5609" s="12"/>
      <c r="T5609" s="10">
        <v>164.02</v>
      </c>
    </row>
    <row r="5610" spans="1:20" ht="15.75" thickBot="1" x14ac:dyDescent="0.3">
      <c r="A5610" s="4" t="s">
        <v>866</v>
      </c>
      <c r="B5610" s="4" t="s">
        <v>1128</v>
      </c>
      <c r="C5610" s="4" t="s">
        <v>1129</v>
      </c>
      <c r="D5610" s="4" t="s">
        <v>867</v>
      </c>
      <c r="E5610" s="4" t="s">
        <v>868</v>
      </c>
      <c r="F5610" s="4" t="s">
        <v>120</v>
      </c>
      <c r="G5610" s="4" t="s">
        <v>121</v>
      </c>
      <c r="H5610" s="8"/>
      <c r="I5610" s="8"/>
      <c r="J5610" s="8"/>
      <c r="K5610" s="9">
        <v>390.87</v>
      </c>
      <c r="L5610" s="8"/>
      <c r="M5610" s="9">
        <v>271.52</v>
      </c>
      <c r="N5610" s="8"/>
      <c r="O5610" s="8"/>
      <c r="P5610" s="8"/>
      <c r="Q5610" s="9">
        <v>669.37</v>
      </c>
      <c r="R5610" s="8"/>
      <c r="S5610" s="8"/>
      <c r="T5610" s="10">
        <v>1331.76</v>
      </c>
    </row>
    <row r="5611" spans="1:20" ht="15.75" thickBot="1" x14ac:dyDescent="0.3">
      <c r="A5611" s="4" t="s">
        <v>866</v>
      </c>
      <c r="B5611" s="4" t="s">
        <v>1128</v>
      </c>
      <c r="C5611" s="4" t="s">
        <v>1129</v>
      </c>
      <c r="D5611" s="4" t="s">
        <v>867</v>
      </c>
      <c r="E5611" s="4" t="s">
        <v>868</v>
      </c>
      <c r="F5611" s="4" t="s">
        <v>122</v>
      </c>
      <c r="G5611" s="4" t="s">
        <v>123</v>
      </c>
      <c r="H5611" s="12"/>
      <c r="I5611" s="12"/>
      <c r="J5611" s="12"/>
      <c r="K5611" s="12"/>
      <c r="L5611" s="12"/>
      <c r="M5611" s="11">
        <v>295</v>
      </c>
      <c r="N5611" s="12"/>
      <c r="O5611" s="12"/>
      <c r="P5611" s="12"/>
      <c r="Q5611" s="12"/>
      <c r="R5611" s="12"/>
      <c r="S5611" s="12"/>
      <c r="T5611" s="10">
        <v>295</v>
      </c>
    </row>
    <row r="5612" spans="1:20" ht="15.75" thickBot="1" x14ac:dyDescent="0.3">
      <c r="A5612" s="4" t="s">
        <v>866</v>
      </c>
      <c r="B5612" s="4" t="s">
        <v>1128</v>
      </c>
      <c r="C5612" s="4" t="s">
        <v>1129</v>
      </c>
      <c r="D5612" s="4" t="s">
        <v>867</v>
      </c>
      <c r="E5612" s="4" t="s">
        <v>868</v>
      </c>
      <c r="F5612" s="4" t="s">
        <v>98</v>
      </c>
      <c r="G5612" s="4" t="s">
        <v>99</v>
      </c>
      <c r="H5612" s="8"/>
      <c r="I5612" s="8"/>
      <c r="J5612" s="9">
        <v>98.82</v>
      </c>
      <c r="K5612" s="8"/>
      <c r="L5612" s="8"/>
      <c r="M5612" s="8"/>
      <c r="N5612" s="8"/>
      <c r="O5612" s="8"/>
      <c r="P5612" s="8"/>
      <c r="Q5612" s="8"/>
      <c r="R5612" s="8"/>
      <c r="S5612" s="8"/>
      <c r="T5612" s="10">
        <v>98.82</v>
      </c>
    </row>
    <row r="5613" spans="1:20" ht="15.75" thickBot="1" x14ac:dyDescent="0.3">
      <c r="A5613" s="4" t="s">
        <v>866</v>
      </c>
      <c r="B5613" s="4" t="s">
        <v>1128</v>
      </c>
      <c r="C5613" s="4" t="s">
        <v>1129</v>
      </c>
      <c r="D5613" s="4" t="s">
        <v>867</v>
      </c>
      <c r="E5613" s="4" t="s">
        <v>868</v>
      </c>
      <c r="F5613" s="4" t="s">
        <v>215</v>
      </c>
      <c r="G5613" s="4" t="s">
        <v>216</v>
      </c>
      <c r="H5613" s="11">
        <v>153.36000000000001</v>
      </c>
      <c r="I5613" s="11">
        <v>77.05</v>
      </c>
      <c r="J5613" s="11">
        <v>97</v>
      </c>
      <c r="K5613" s="11">
        <v>78.84</v>
      </c>
      <c r="L5613" s="11">
        <v>78.84</v>
      </c>
      <c r="M5613" s="11">
        <v>51.47</v>
      </c>
      <c r="N5613" s="11">
        <v>78.84</v>
      </c>
      <c r="O5613" s="11">
        <v>97</v>
      </c>
      <c r="P5613" s="11">
        <v>22.55</v>
      </c>
      <c r="Q5613" s="11">
        <v>82.68</v>
      </c>
      <c r="R5613" s="11">
        <v>62.47</v>
      </c>
      <c r="S5613" s="11">
        <v>97</v>
      </c>
      <c r="T5613" s="10">
        <v>977.1</v>
      </c>
    </row>
    <row r="5614" spans="1:20" ht="15.75" thickBot="1" x14ac:dyDescent="0.3">
      <c r="A5614" s="4" t="s">
        <v>866</v>
      </c>
      <c r="B5614" s="4" t="s">
        <v>1128</v>
      </c>
      <c r="C5614" s="4" t="s">
        <v>1129</v>
      </c>
      <c r="D5614" s="4" t="s">
        <v>867</v>
      </c>
      <c r="E5614" s="4" t="s">
        <v>868</v>
      </c>
      <c r="F5614" s="4" t="s">
        <v>130</v>
      </c>
      <c r="G5614" s="4" t="s">
        <v>131</v>
      </c>
      <c r="H5614" s="8"/>
      <c r="I5614" s="8"/>
      <c r="J5614" s="8"/>
      <c r="K5614" s="9">
        <v>43.5</v>
      </c>
      <c r="L5614" s="8"/>
      <c r="M5614" s="9">
        <v>7.2</v>
      </c>
      <c r="N5614" s="8"/>
      <c r="O5614" s="9">
        <v>18</v>
      </c>
      <c r="P5614" s="9">
        <v>8.1</v>
      </c>
      <c r="Q5614" s="8"/>
      <c r="R5614" s="8"/>
      <c r="S5614" s="8"/>
      <c r="T5614" s="10">
        <v>76.8</v>
      </c>
    </row>
    <row r="5615" spans="1:20" ht="15.75" thickBot="1" x14ac:dyDescent="0.3">
      <c r="A5615" s="4" t="s">
        <v>866</v>
      </c>
      <c r="B5615" s="4" t="s">
        <v>1128</v>
      </c>
      <c r="C5615" s="4" t="s">
        <v>1129</v>
      </c>
      <c r="D5615" s="4" t="s">
        <v>867</v>
      </c>
      <c r="E5615" s="4" t="s">
        <v>868</v>
      </c>
      <c r="F5615" s="4" t="s">
        <v>136</v>
      </c>
      <c r="G5615" s="4" t="s">
        <v>137</v>
      </c>
      <c r="H5615" s="11">
        <v>24.8</v>
      </c>
      <c r="I5615" s="11">
        <v>3.7</v>
      </c>
      <c r="J5615" s="11">
        <v>7.2</v>
      </c>
      <c r="K5615" s="11">
        <v>20.9</v>
      </c>
      <c r="L5615" s="11">
        <v>15.4</v>
      </c>
      <c r="M5615" s="11">
        <v>25.4</v>
      </c>
      <c r="N5615" s="11">
        <v>6.1</v>
      </c>
      <c r="O5615" s="11">
        <v>7.6</v>
      </c>
      <c r="P5615" s="11">
        <v>6.7</v>
      </c>
      <c r="Q5615" s="11">
        <v>5.7</v>
      </c>
      <c r="R5615" s="11">
        <v>21.8</v>
      </c>
      <c r="S5615" s="11">
        <v>39.700000000000003</v>
      </c>
      <c r="T5615" s="10">
        <v>185</v>
      </c>
    </row>
    <row r="5616" spans="1:20" ht="15.75" thickBot="1" x14ac:dyDescent="0.3">
      <c r="A5616" s="4" t="s">
        <v>866</v>
      </c>
      <c r="B5616" s="4" t="s">
        <v>1128</v>
      </c>
      <c r="C5616" s="4" t="s">
        <v>1129</v>
      </c>
      <c r="D5616" s="4" t="s">
        <v>867</v>
      </c>
      <c r="E5616" s="4" t="s">
        <v>868</v>
      </c>
      <c r="F5616" s="4" t="s">
        <v>138</v>
      </c>
      <c r="G5616" s="4" t="s">
        <v>139</v>
      </c>
      <c r="H5616" s="8"/>
      <c r="I5616" s="8"/>
      <c r="J5616" s="8"/>
      <c r="K5616" s="8"/>
      <c r="L5616" s="9">
        <v>185</v>
      </c>
      <c r="M5616" s="8"/>
      <c r="N5616" s="8"/>
      <c r="O5616" s="8"/>
      <c r="P5616" s="8"/>
      <c r="Q5616" s="8"/>
      <c r="R5616" s="8"/>
      <c r="S5616" s="8"/>
      <c r="T5616" s="10">
        <v>185</v>
      </c>
    </row>
    <row r="5617" spans="1:20" ht="15.75" thickBot="1" x14ac:dyDescent="0.3">
      <c r="A5617" s="4" t="s">
        <v>866</v>
      </c>
      <c r="B5617" s="4" t="s">
        <v>1128</v>
      </c>
      <c r="C5617" s="4" t="s">
        <v>1129</v>
      </c>
      <c r="D5617" s="4" t="s">
        <v>867</v>
      </c>
      <c r="E5617" s="4" t="s">
        <v>868</v>
      </c>
      <c r="F5617" s="4" t="s">
        <v>342</v>
      </c>
      <c r="G5617" s="4" t="s">
        <v>343</v>
      </c>
      <c r="H5617" s="12"/>
      <c r="I5617" s="11">
        <v>38</v>
      </c>
      <c r="J5617" s="11">
        <v>38</v>
      </c>
      <c r="K5617" s="11">
        <v>57</v>
      </c>
      <c r="L5617" s="11">
        <v>38</v>
      </c>
      <c r="M5617" s="11">
        <v>38</v>
      </c>
      <c r="N5617" s="11">
        <v>19</v>
      </c>
      <c r="O5617" s="12"/>
      <c r="P5617" s="11">
        <v>19</v>
      </c>
      <c r="Q5617" s="11">
        <v>38</v>
      </c>
      <c r="R5617" s="11">
        <v>19</v>
      </c>
      <c r="S5617" s="11">
        <v>38</v>
      </c>
      <c r="T5617" s="10">
        <v>342</v>
      </c>
    </row>
    <row r="5618" spans="1:20" ht="15.75" thickBot="1" x14ac:dyDescent="0.3">
      <c r="A5618" s="4" t="s">
        <v>866</v>
      </c>
      <c r="B5618" s="4" t="s">
        <v>1128</v>
      </c>
      <c r="C5618" s="4" t="s">
        <v>1129</v>
      </c>
      <c r="D5618" s="4" t="s">
        <v>867</v>
      </c>
      <c r="E5618" s="4" t="s">
        <v>868</v>
      </c>
      <c r="F5618" s="4" t="s">
        <v>144</v>
      </c>
      <c r="G5618" s="4" t="s">
        <v>145</v>
      </c>
      <c r="H5618" s="9">
        <v>180.54</v>
      </c>
      <c r="I5618" s="9">
        <v>523.54</v>
      </c>
      <c r="J5618" s="9">
        <v>488.63</v>
      </c>
      <c r="K5618" s="9">
        <v>388.53</v>
      </c>
      <c r="L5618" s="9">
        <v>599.87</v>
      </c>
      <c r="M5618" s="9">
        <v>546.97</v>
      </c>
      <c r="N5618" s="9">
        <v>589.03</v>
      </c>
      <c r="O5618" s="9">
        <v>56.9</v>
      </c>
      <c r="P5618" s="9">
        <v>482.3</v>
      </c>
      <c r="Q5618" s="9">
        <v>175.9</v>
      </c>
      <c r="R5618" s="9">
        <v>298</v>
      </c>
      <c r="S5618" s="9">
        <v>715.31</v>
      </c>
      <c r="T5618" s="10">
        <v>5045.5200000000004</v>
      </c>
    </row>
    <row r="5619" spans="1:20" ht="15.75" thickBot="1" x14ac:dyDescent="0.3">
      <c r="A5619" s="4" t="s">
        <v>866</v>
      </c>
      <c r="B5619" s="4" t="s">
        <v>1128</v>
      </c>
      <c r="C5619" s="4" t="s">
        <v>1129</v>
      </c>
      <c r="D5619" s="4" t="s">
        <v>867</v>
      </c>
      <c r="E5619" s="4" t="s">
        <v>868</v>
      </c>
      <c r="F5619" s="4" t="s">
        <v>217</v>
      </c>
      <c r="G5619" s="4" t="s">
        <v>218</v>
      </c>
      <c r="H5619" s="11">
        <v>326.86</v>
      </c>
      <c r="I5619" s="11">
        <v>120</v>
      </c>
      <c r="J5619" s="12"/>
      <c r="K5619" s="12"/>
      <c r="L5619" s="12"/>
      <c r="M5619" s="12"/>
      <c r="N5619" s="12"/>
      <c r="O5619" s="12"/>
      <c r="P5619" s="12"/>
      <c r="Q5619" s="12"/>
      <c r="R5619" s="12"/>
      <c r="S5619" s="11">
        <v>5.9</v>
      </c>
      <c r="T5619" s="10">
        <v>452.76</v>
      </c>
    </row>
    <row r="5620" spans="1:20" ht="15.75" thickBot="1" x14ac:dyDescent="0.3">
      <c r="A5620" s="4" t="s">
        <v>866</v>
      </c>
      <c r="B5620" s="4" t="s">
        <v>1128</v>
      </c>
      <c r="C5620" s="4" t="s">
        <v>1129</v>
      </c>
      <c r="D5620" s="4" t="s">
        <v>867</v>
      </c>
      <c r="E5620" s="4" t="s">
        <v>868</v>
      </c>
      <c r="F5620" s="4" t="s">
        <v>148</v>
      </c>
      <c r="G5620" s="4" t="s">
        <v>149</v>
      </c>
      <c r="H5620" s="9">
        <v>893</v>
      </c>
      <c r="I5620" s="9">
        <v>2284.86</v>
      </c>
      <c r="J5620" s="9">
        <v>1545.03</v>
      </c>
      <c r="K5620" s="9">
        <v>1876.73</v>
      </c>
      <c r="L5620" s="9">
        <v>1877.43</v>
      </c>
      <c r="M5620" s="9">
        <v>109.37</v>
      </c>
      <c r="N5620" s="9">
        <v>1358.63</v>
      </c>
      <c r="O5620" s="9">
        <v>482.4</v>
      </c>
      <c r="P5620" s="9">
        <v>1255.96</v>
      </c>
      <c r="Q5620" s="9">
        <v>592.83000000000004</v>
      </c>
      <c r="R5620" s="8"/>
      <c r="S5620" s="9">
        <v>1646.28</v>
      </c>
      <c r="T5620" s="10">
        <v>13922.52</v>
      </c>
    </row>
    <row r="5621" spans="1:20" ht="15.75" thickBot="1" x14ac:dyDescent="0.3">
      <c r="A5621" s="4" t="s">
        <v>866</v>
      </c>
      <c r="B5621" s="4" t="s">
        <v>1128</v>
      </c>
      <c r="C5621" s="4" t="s">
        <v>1129</v>
      </c>
      <c r="D5621" s="4" t="s">
        <v>867</v>
      </c>
      <c r="E5621" s="4" t="s">
        <v>868</v>
      </c>
      <c r="F5621" s="4" t="s">
        <v>150</v>
      </c>
      <c r="G5621" s="4" t="s">
        <v>151</v>
      </c>
      <c r="H5621" s="11">
        <v>100</v>
      </c>
      <c r="I5621" s="12"/>
      <c r="J5621" s="12"/>
      <c r="K5621" s="12"/>
      <c r="L5621" s="12"/>
      <c r="M5621" s="12"/>
      <c r="N5621" s="12"/>
      <c r="O5621" s="12"/>
      <c r="P5621" s="12"/>
      <c r="Q5621" s="12"/>
      <c r="R5621" s="12"/>
      <c r="S5621" s="12"/>
      <c r="T5621" s="10">
        <v>100</v>
      </c>
    </row>
    <row r="5622" spans="1:20" ht="15.75" thickBot="1" x14ac:dyDescent="0.3">
      <c r="A5622" s="4" t="s">
        <v>866</v>
      </c>
      <c r="B5622" s="4" t="s">
        <v>1128</v>
      </c>
      <c r="C5622" s="4" t="s">
        <v>1129</v>
      </c>
      <c r="D5622" s="4" t="s">
        <v>867</v>
      </c>
      <c r="E5622" s="4" t="s">
        <v>868</v>
      </c>
      <c r="F5622" s="4" t="s">
        <v>152</v>
      </c>
      <c r="G5622" s="4" t="s">
        <v>153</v>
      </c>
      <c r="H5622" s="8"/>
      <c r="I5622" s="8"/>
      <c r="J5622" s="8"/>
      <c r="K5622" s="8"/>
      <c r="L5622" s="8"/>
      <c r="M5622" s="8"/>
      <c r="N5622" s="8"/>
      <c r="O5622" s="9">
        <v>400</v>
      </c>
      <c r="P5622" s="8"/>
      <c r="Q5622" s="8"/>
      <c r="R5622" s="8"/>
      <c r="S5622" s="8"/>
      <c r="T5622" s="10">
        <v>400</v>
      </c>
    </row>
    <row r="5623" spans="1:20" ht="23.25" thickBot="1" x14ac:dyDescent="0.3">
      <c r="A5623" s="4" t="s">
        <v>866</v>
      </c>
      <c r="B5623" s="4" t="s">
        <v>1128</v>
      </c>
      <c r="C5623" s="4" t="s">
        <v>1129</v>
      </c>
      <c r="D5623" s="4" t="s">
        <v>869</v>
      </c>
      <c r="E5623" s="4" t="s">
        <v>870</v>
      </c>
      <c r="F5623" s="4" t="s">
        <v>144</v>
      </c>
      <c r="G5623" s="4" t="s">
        <v>145</v>
      </c>
      <c r="H5623" s="11">
        <v>64</v>
      </c>
      <c r="I5623" s="11">
        <v>189.53</v>
      </c>
      <c r="J5623" s="11">
        <v>346.5</v>
      </c>
      <c r="K5623" s="12"/>
      <c r="L5623" s="11">
        <v>475.35</v>
      </c>
      <c r="M5623" s="11">
        <v>152.22999999999999</v>
      </c>
      <c r="N5623" s="12"/>
      <c r="O5623" s="11">
        <v>70</v>
      </c>
      <c r="P5623" s="11">
        <v>53.98</v>
      </c>
      <c r="Q5623" s="11">
        <v>198</v>
      </c>
      <c r="R5623" s="11">
        <v>162.38999999999999</v>
      </c>
      <c r="S5623" s="11">
        <v>1496.89</v>
      </c>
      <c r="T5623" s="10">
        <v>3208.87</v>
      </c>
    </row>
    <row r="5624" spans="1:20" ht="15.75" thickBot="1" x14ac:dyDescent="0.3">
      <c r="A5624" s="4" t="s">
        <v>866</v>
      </c>
      <c r="B5624" s="4" t="s">
        <v>1130</v>
      </c>
      <c r="C5624" s="4" t="s">
        <v>1131</v>
      </c>
      <c r="D5624" s="4" t="s">
        <v>867</v>
      </c>
      <c r="E5624" s="4" t="s">
        <v>868</v>
      </c>
      <c r="F5624" s="4" t="s">
        <v>118</v>
      </c>
      <c r="G5624" s="4" t="s">
        <v>119</v>
      </c>
      <c r="H5624" s="8"/>
      <c r="I5624" s="9">
        <v>100</v>
      </c>
      <c r="J5624" s="8"/>
      <c r="K5624" s="9">
        <v>45</v>
      </c>
      <c r="L5624" s="8"/>
      <c r="M5624" s="8"/>
      <c r="N5624" s="8"/>
      <c r="O5624" s="8"/>
      <c r="P5624" s="8"/>
      <c r="Q5624" s="8"/>
      <c r="R5624" s="8"/>
      <c r="S5624" s="8"/>
      <c r="T5624" s="10">
        <v>145</v>
      </c>
    </row>
    <row r="5625" spans="1:20" ht="15.75" thickBot="1" x14ac:dyDescent="0.3">
      <c r="A5625" s="4" t="s">
        <v>866</v>
      </c>
      <c r="B5625" s="4" t="s">
        <v>1130</v>
      </c>
      <c r="C5625" s="4" t="s">
        <v>1131</v>
      </c>
      <c r="D5625" s="4" t="s">
        <v>867</v>
      </c>
      <c r="E5625" s="4" t="s">
        <v>868</v>
      </c>
      <c r="F5625" s="4" t="s">
        <v>120</v>
      </c>
      <c r="G5625" s="4" t="s">
        <v>121</v>
      </c>
      <c r="H5625" s="12"/>
      <c r="I5625" s="11">
        <v>428</v>
      </c>
      <c r="J5625" s="12"/>
      <c r="K5625" s="12"/>
      <c r="L5625" s="12"/>
      <c r="M5625" s="12"/>
      <c r="N5625" s="12"/>
      <c r="O5625" s="12"/>
      <c r="P5625" s="12"/>
      <c r="Q5625" s="12"/>
      <c r="R5625" s="12"/>
      <c r="S5625" s="12"/>
      <c r="T5625" s="10">
        <v>428</v>
      </c>
    </row>
    <row r="5626" spans="1:20" ht="15.75" thickBot="1" x14ac:dyDescent="0.3">
      <c r="A5626" s="4" t="s">
        <v>866</v>
      </c>
      <c r="B5626" s="4" t="s">
        <v>1130</v>
      </c>
      <c r="C5626" s="4" t="s">
        <v>1131</v>
      </c>
      <c r="D5626" s="4" t="s">
        <v>867</v>
      </c>
      <c r="E5626" s="4" t="s">
        <v>868</v>
      </c>
      <c r="F5626" s="4" t="s">
        <v>122</v>
      </c>
      <c r="G5626" s="4" t="s">
        <v>123</v>
      </c>
      <c r="H5626" s="8"/>
      <c r="I5626" s="8"/>
      <c r="J5626" s="8"/>
      <c r="K5626" s="8"/>
      <c r="L5626" s="8"/>
      <c r="M5626" s="9">
        <v>9795</v>
      </c>
      <c r="N5626" s="9">
        <v>1100</v>
      </c>
      <c r="O5626" s="13">
        <v>0</v>
      </c>
      <c r="P5626" s="13">
        <v>0</v>
      </c>
      <c r="Q5626" s="9">
        <v>525</v>
      </c>
      <c r="R5626" s="8"/>
      <c r="S5626" s="8"/>
      <c r="T5626" s="10">
        <v>11420</v>
      </c>
    </row>
    <row r="5627" spans="1:20" ht="15.75" thickBot="1" x14ac:dyDescent="0.3">
      <c r="A5627" s="4" t="s">
        <v>866</v>
      </c>
      <c r="B5627" s="4" t="s">
        <v>1130</v>
      </c>
      <c r="C5627" s="4" t="s">
        <v>1131</v>
      </c>
      <c r="D5627" s="4" t="s">
        <v>867</v>
      </c>
      <c r="E5627" s="4" t="s">
        <v>868</v>
      </c>
      <c r="F5627" s="4" t="s">
        <v>44</v>
      </c>
      <c r="G5627" s="4" t="s">
        <v>45</v>
      </c>
      <c r="H5627" s="12"/>
      <c r="I5627" s="12"/>
      <c r="J5627" s="12"/>
      <c r="K5627" s="12"/>
      <c r="L5627" s="11">
        <v>486.8</v>
      </c>
      <c r="M5627" s="11">
        <v>412.5</v>
      </c>
      <c r="N5627" s="12"/>
      <c r="O5627" s="12"/>
      <c r="P5627" s="12"/>
      <c r="Q5627" s="12"/>
      <c r="R5627" s="11">
        <v>2100</v>
      </c>
      <c r="S5627" s="12"/>
      <c r="T5627" s="10">
        <v>2999.3</v>
      </c>
    </row>
    <row r="5628" spans="1:20" ht="15.75" thickBot="1" x14ac:dyDescent="0.3">
      <c r="A5628" s="4" t="s">
        <v>866</v>
      </c>
      <c r="B5628" s="4" t="s">
        <v>1130</v>
      </c>
      <c r="C5628" s="4" t="s">
        <v>1131</v>
      </c>
      <c r="D5628" s="4" t="s">
        <v>867</v>
      </c>
      <c r="E5628" s="4" t="s">
        <v>868</v>
      </c>
      <c r="F5628" s="4" t="s">
        <v>71</v>
      </c>
      <c r="G5628" s="4" t="s">
        <v>72</v>
      </c>
      <c r="H5628" s="9">
        <v>10.8</v>
      </c>
      <c r="I5628" s="8"/>
      <c r="J5628" s="8"/>
      <c r="K5628" s="8"/>
      <c r="L5628" s="8"/>
      <c r="M5628" s="8"/>
      <c r="N5628" s="8"/>
      <c r="O5628" s="8"/>
      <c r="P5628" s="8"/>
      <c r="Q5628" s="9">
        <v>79.5</v>
      </c>
      <c r="R5628" s="8"/>
      <c r="S5628" s="9">
        <v>105.99</v>
      </c>
      <c r="T5628" s="10">
        <v>196.29</v>
      </c>
    </row>
    <row r="5629" spans="1:20" ht="15.75" thickBot="1" x14ac:dyDescent="0.3">
      <c r="A5629" s="4" t="s">
        <v>866</v>
      </c>
      <c r="B5629" s="4" t="s">
        <v>1130</v>
      </c>
      <c r="C5629" s="4" t="s">
        <v>1131</v>
      </c>
      <c r="D5629" s="4" t="s">
        <v>867</v>
      </c>
      <c r="E5629" s="4" t="s">
        <v>868</v>
      </c>
      <c r="F5629" s="4" t="s">
        <v>98</v>
      </c>
      <c r="G5629" s="4" t="s">
        <v>99</v>
      </c>
      <c r="H5629" s="11">
        <v>47.99</v>
      </c>
      <c r="I5629" s="12"/>
      <c r="J5629" s="12"/>
      <c r="K5629" s="12"/>
      <c r="L5629" s="12"/>
      <c r="M5629" s="12"/>
      <c r="N5629" s="12"/>
      <c r="O5629" s="11">
        <v>322.3</v>
      </c>
      <c r="P5629" s="11">
        <v>14.39</v>
      </c>
      <c r="Q5629" s="12"/>
      <c r="R5629" s="12"/>
      <c r="S5629" s="11">
        <v>98.33</v>
      </c>
      <c r="T5629" s="10">
        <v>483.01</v>
      </c>
    </row>
    <row r="5630" spans="1:20" ht="15.75" thickBot="1" x14ac:dyDescent="0.3">
      <c r="A5630" s="4" t="s">
        <v>866</v>
      </c>
      <c r="B5630" s="4" t="s">
        <v>1130</v>
      </c>
      <c r="C5630" s="4" t="s">
        <v>1131</v>
      </c>
      <c r="D5630" s="4" t="s">
        <v>867</v>
      </c>
      <c r="E5630" s="4" t="s">
        <v>868</v>
      </c>
      <c r="F5630" s="4" t="s">
        <v>130</v>
      </c>
      <c r="G5630" s="4" t="s">
        <v>131</v>
      </c>
      <c r="H5630" s="9">
        <v>15.81</v>
      </c>
      <c r="I5630" s="8"/>
      <c r="J5630" s="8"/>
      <c r="K5630" s="8"/>
      <c r="L5630" s="8"/>
      <c r="M5630" s="8"/>
      <c r="N5630" s="8"/>
      <c r="O5630" s="9">
        <v>24.5</v>
      </c>
      <c r="P5630" s="8"/>
      <c r="Q5630" s="9">
        <v>6</v>
      </c>
      <c r="R5630" s="8"/>
      <c r="S5630" s="8"/>
      <c r="T5630" s="10">
        <v>46.31</v>
      </c>
    </row>
    <row r="5631" spans="1:20" ht="15.75" thickBot="1" x14ac:dyDescent="0.3">
      <c r="A5631" s="4" t="s">
        <v>866</v>
      </c>
      <c r="B5631" s="4" t="s">
        <v>1130</v>
      </c>
      <c r="C5631" s="4" t="s">
        <v>1131</v>
      </c>
      <c r="D5631" s="4" t="s">
        <v>867</v>
      </c>
      <c r="E5631" s="4" t="s">
        <v>868</v>
      </c>
      <c r="F5631" s="4" t="s">
        <v>136</v>
      </c>
      <c r="G5631" s="4" t="s">
        <v>137</v>
      </c>
      <c r="H5631" s="11">
        <v>12.9</v>
      </c>
      <c r="I5631" s="11">
        <v>37.299999999999997</v>
      </c>
      <c r="J5631" s="11">
        <v>36.4</v>
      </c>
      <c r="K5631" s="11">
        <v>29.8</v>
      </c>
      <c r="L5631" s="11">
        <v>48.4</v>
      </c>
      <c r="M5631" s="11">
        <v>25.9</v>
      </c>
      <c r="N5631" s="11">
        <v>22.3</v>
      </c>
      <c r="O5631" s="11">
        <v>7.7</v>
      </c>
      <c r="P5631" s="11">
        <v>34.4</v>
      </c>
      <c r="Q5631" s="11">
        <v>105.4</v>
      </c>
      <c r="R5631" s="11">
        <v>38.799999999999997</v>
      </c>
      <c r="S5631" s="11">
        <v>6</v>
      </c>
      <c r="T5631" s="10">
        <v>405.3</v>
      </c>
    </row>
    <row r="5632" spans="1:20" ht="15.75" thickBot="1" x14ac:dyDescent="0.3">
      <c r="A5632" s="4" t="s">
        <v>866</v>
      </c>
      <c r="B5632" s="4" t="s">
        <v>1130</v>
      </c>
      <c r="C5632" s="4" t="s">
        <v>1131</v>
      </c>
      <c r="D5632" s="4" t="s">
        <v>867</v>
      </c>
      <c r="E5632" s="4" t="s">
        <v>868</v>
      </c>
      <c r="F5632" s="4" t="s">
        <v>199</v>
      </c>
      <c r="G5632" s="4" t="s">
        <v>200</v>
      </c>
      <c r="H5632" s="8"/>
      <c r="I5632" s="8"/>
      <c r="J5632" s="8"/>
      <c r="K5632" s="8"/>
      <c r="L5632" s="9">
        <v>57</v>
      </c>
      <c r="M5632" s="8"/>
      <c r="N5632" s="8"/>
      <c r="O5632" s="9">
        <v>26</v>
      </c>
      <c r="P5632" s="8"/>
      <c r="Q5632" s="8"/>
      <c r="R5632" s="8"/>
      <c r="S5632" s="8"/>
      <c r="T5632" s="10">
        <v>83</v>
      </c>
    </row>
    <row r="5633" spans="1:20" ht="15.75" thickBot="1" x14ac:dyDescent="0.3">
      <c r="A5633" s="4" t="s">
        <v>866</v>
      </c>
      <c r="B5633" s="4" t="s">
        <v>1130</v>
      </c>
      <c r="C5633" s="4" t="s">
        <v>1131</v>
      </c>
      <c r="D5633" s="4" t="s">
        <v>867</v>
      </c>
      <c r="E5633" s="4" t="s">
        <v>868</v>
      </c>
      <c r="F5633" s="4" t="s">
        <v>998</v>
      </c>
      <c r="G5633" s="4" t="s">
        <v>999</v>
      </c>
      <c r="H5633" s="12"/>
      <c r="I5633" s="12"/>
      <c r="J5633" s="12"/>
      <c r="K5633" s="12"/>
      <c r="L5633" s="12"/>
      <c r="M5633" s="12"/>
      <c r="N5633" s="12"/>
      <c r="O5633" s="12"/>
      <c r="P5633" s="11">
        <v>20800</v>
      </c>
      <c r="Q5633" s="11">
        <v>-20800</v>
      </c>
      <c r="R5633" s="12"/>
      <c r="S5633" s="12"/>
      <c r="T5633" s="14">
        <v>0</v>
      </c>
    </row>
    <row r="5634" spans="1:20" ht="15.75" thickBot="1" x14ac:dyDescent="0.3">
      <c r="A5634" s="4" t="s">
        <v>866</v>
      </c>
      <c r="B5634" s="4" t="s">
        <v>1130</v>
      </c>
      <c r="C5634" s="4" t="s">
        <v>1131</v>
      </c>
      <c r="D5634" s="4" t="s">
        <v>867</v>
      </c>
      <c r="E5634" s="4" t="s">
        <v>868</v>
      </c>
      <c r="F5634" s="4" t="s">
        <v>102</v>
      </c>
      <c r="G5634" s="4" t="s">
        <v>103</v>
      </c>
      <c r="H5634" s="9">
        <v>375</v>
      </c>
      <c r="I5634" s="8"/>
      <c r="J5634" s="9">
        <v>7700</v>
      </c>
      <c r="K5634" s="8"/>
      <c r="L5634" s="9">
        <v>106.41</v>
      </c>
      <c r="M5634" s="9">
        <v>2160</v>
      </c>
      <c r="N5634" s="13">
        <v>0</v>
      </c>
      <c r="O5634" s="8"/>
      <c r="P5634" s="9">
        <v>3200</v>
      </c>
      <c r="Q5634" s="9">
        <v>20800</v>
      </c>
      <c r="R5634" s="13">
        <v>0</v>
      </c>
      <c r="S5634" s="8"/>
      <c r="T5634" s="10">
        <v>34341.410000000003</v>
      </c>
    </row>
    <row r="5635" spans="1:20" ht="15.75" thickBot="1" x14ac:dyDescent="0.3">
      <c r="A5635" s="4" t="s">
        <v>866</v>
      </c>
      <c r="B5635" s="4" t="s">
        <v>1130</v>
      </c>
      <c r="C5635" s="4" t="s">
        <v>1131</v>
      </c>
      <c r="D5635" s="4" t="s">
        <v>867</v>
      </c>
      <c r="E5635" s="4" t="s">
        <v>868</v>
      </c>
      <c r="F5635" s="4" t="s">
        <v>342</v>
      </c>
      <c r="G5635" s="4" t="s">
        <v>343</v>
      </c>
      <c r="H5635" s="12"/>
      <c r="I5635" s="12"/>
      <c r="J5635" s="12"/>
      <c r="K5635" s="11">
        <v>79.900000000000006</v>
      </c>
      <c r="L5635" s="12"/>
      <c r="M5635" s="12"/>
      <c r="N5635" s="11">
        <v>39.950000000000003</v>
      </c>
      <c r="O5635" s="12"/>
      <c r="P5635" s="12"/>
      <c r="Q5635" s="12"/>
      <c r="R5635" s="12"/>
      <c r="S5635" s="12"/>
      <c r="T5635" s="10">
        <v>119.85</v>
      </c>
    </row>
    <row r="5636" spans="1:20" ht="15.75" thickBot="1" x14ac:dyDescent="0.3">
      <c r="A5636" s="4" t="s">
        <v>866</v>
      </c>
      <c r="B5636" s="4" t="s">
        <v>1130</v>
      </c>
      <c r="C5636" s="4" t="s">
        <v>1131</v>
      </c>
      <c r="D5636" s="4" t="s">
        <v>867</v>
      </c>
      <c r="E5636" s="4" t="s">
        <v>868</v>
      </c>
      <c r="F5636" s="4" t="s">
        <v>144</v>
      </c>
      <c r="G5636" s="4" t="s">
        <v>145</v>
      </c>
      <c r="H5636" s="9">
        <v>5039.53</v>
      </c>
      <c r="I5636" s="9">
        <v>718.74</v>
      </c>
      <c r="J5636" s="9">
        <v>265.61</v>
      </c>
      <c r="K5636" s="9">
        <v>297.2</v>
      </c>
      <c r="L5636" s="9">
        <v>2021.46</v>
      </c>
      <c r="M5636" s="9">
        <v>1364.25</v>
      </c>
      <c r="N5636" s="9">
        <v>148.18</v>
      </c>
      <c r="O5636" s="9">
        <v>378.64</v>
      </c>
      <c r="P5636" s="9">
        <v>205.2</v>
      </c>
      <c r="Q5636" s="9">
        <v>413.3</v>
      </c>
      <c r="R5636" s="9">
        <v>264.70999999999998</v>
      </c>
      <c r="S5636" s="9">
        <v>498.85</v>
      </c>
      <c r="T5636" s="10">
        <v>11615.67</v>
      </c>
    </row>
    <row r="5637" spans="1:20" ht="15.75" thickBot="1" x14ac:dyDescent="0.3">
      <c r="A5637" s="4" t="s">
        <v>866</v>
      </c>
      <c r="B5637" s="4" t="s">
        <v>1130</v>
      </c>
      <c r="C5637" s="4" t="s">
        <v>1131</v>
      </c>
      <c r="D5637" s="4" t="s">
        <v>867</v>
      </c>
      <c r="E5637" s="4" t="s">
        <v>868</v>
      </c>
      <c r="F5637" s="4" t="s">
        <v>217</v>
      </c>
      <c r="G5637" s="4" t="s">
        <v>218</v>
      </c>
      <c r="H5637" s="11">
        <v>58.7</v>
      </c>
      <c r="I5637" s="11">
        <v>195</v>
      </c>
      <c r="J5637" s="11">
        <v>215.69</v>
      </c>
      <c r="K5637" s="11">
        <v>6.81</v>
      </c>
      <c r="L5637" s="11">
        <v>138.07</v>
      </c>
      <c r="M5637" s="12"/>
      <c r="N5637" s="12"/>
      <c r="O5637" s="12"/>
      <c r="P5637" s="12"/>
      <c r="Q5637" s="11">
        <v>224.47</v>
      </c>
      <c r="R5637" s="12"/>
      <c r="S5637" s="11">
        <v>60.49</v>
      </c>
      <c r="T5637" s="10">
        <v>899.23</v>
      </c>
    </row>
    <row r="5638" spans="1:20" ht="15.75" thickBot="1" x14ac:dyDescent="0.3">
      <c r="A5638" s="4" t="s">
        <v>866</v>
      </c>
      <c r="B5638" s="4" t="s">
        <v>1130</v>
      </c>
      <c r="C5638" s="4" t="s">
        <v>1131</v>
      </c>
      <c r="D5638" s="4" t="s">
        <v>867</v>
      </c>
      <c r="E5638" s="4" t="s">
        <v>868</v>
      </c>
      <c r="F5638" s="4" t="s">
        <v>146</v>
      </c>
      <c r="G5638" s="4" t="s">
        <v>147</v>
      </c>
      <c r="H5638" s="9">
        <v>595</v>
      </c>
      <c r="I5638" s="9">
        <v>5206.24</v>
      </c>
      <c r="J5638" s="9">
        <v>65</v>
      </c>
      <c r="K5638" s="9">
        <v>1700</v>
      </c>
      <c r="L5638" s="8"/>
      <c r="M5638" s="9">
        <v>710.24</v>
      </c>
      <c r="N5638" s="9">
        <v>1438.56</v>
      </c>
      <c r="O5638" s="8"/>
      <c r="P5638" s="9">
        <v>350</v>
      </c>
      <c r="Q5638" s="9">
        <v>400</v>
      </c>
      <c r="R5638" s="9">
        <v>-200</v>
      </c>
      <c r="S5638" s="9">
        <v>595</v>
      </c>
      <c r="T5638" s="10">
        <v>10860.04</v>
      </c>
    </row>
    <row r="5639" spans="1:20" ht="15.75" thickBot="1" x14ac:dyDescent="0.3">
      <c r="A5639" s="4" t="s">
        <v>866</v>
      </c>
      <c r="B5639" s="4" t="s">
        <v>1130</v>
      </c>
      <c r="C5639" s="4" t="s">
        <v>1131</v>
      </c>
      <c r="D5639" s="4" t="s">
        <v>867</v>
      </c>
      <c r="E5639" s="4" t="s">
        <v>868</v>
      </c>
      <c r="F5639" s="4" t="s">
        <v>148</v>
      </c>
      <c r="G5639" s="4" t="s">
        <v>149</v>
      </c>
      <c r="H5639" s="11">
        <v>720.47</v>
      </c>
      <c r="I5639" s="11">
        <v>2057.17</v>
      </c>
      <c r="J5639" s="12"/>
      <c r="K5639" s="11">
        <v>564.79</v>
      </c>
      <c r="L5639" s="11">
        <v>749.9</v>
      </c>
      <c r="M5639" s="12"/>
      <c r="N5639" s="11">
        <v>325</v>
      </c>
      <c r="O5639" s="12"/>
      <c r="P5639" s="11">
        <v>642.85</v>
      </c>
      <c r="Q5639" s="11">
        <v>328.94</v>
      </c>
      <c r="R5639" s="11">
        <v>451.1</v>
      </c>
      <c r="S5639" s="11">
        <v>422.96</v>
      </c>
      <c r="T5639" s="10">
        <v>6263.18</v>
      </c>
    </row>
    <row r="5640" spans="1:20" ht="15.75" thickBot="1" x14ac:dyDescent="0.3">
      <c r="A5640" s="4" t="s">
        <v>866</v>
      </c>
      <c r="B5640" s="4" t="s">
        <v>1130</v>
      </c>
      <c r="C5640" s="4" t="s">
        <v>1131</v>
      </c>
      <c r="D5640" s="4" t="s">
        <v>867</v>
      </c>
      <c r="E5640" s="4" t="s">
        <v>868</v>
      </c>
      <c r="F5640" s="4" t="s">
        <v>150</v>
      </c>
      <c r="G5640" s="4" t="s">
        <v>151</v>
      </c>
      <c r="H5640" s="8"/>
      <c r="I5640" s="8"/>
      <c r="J5640" s="8"/>
      <c r="K5640" s="9">
        <v>533.55999999999995</v>
      </c>
      <c r="L5640" s="9">
        <v>317.85000000000002</v>
      </c>
      <c r="M5640" s="8"/>
      <c r="N5640" s="8"/>
      <c r="O5640" s="8"/>
      <c r="P5640" s="9">
        <v>1635.7</v>
      </c>
      <c r="Q5640" s="8"/>
      <c r="R5640" s="8"/>
      <c r="S5640" s="9">
        <v>2338.4</v>
      </c>
      <c r="T5640" s="10">
        <v>4825.51</v>
      </c>
    </row>
    <row r="5641" spans="1:20" ht="15.75" thickBot="1" x14ac:dyDescent="0.3">
      <c r="A5641" s="4" t="s">
        <v>866</v>
      </c>
      <c r="B5641" s="4" t="s">
        <v>1130</v>
      </c>
      <c r="C5641" s="4" t="s">
        <v>1131</v>
      </c>
      <c r="D5641" s="4" t="s">
        <v>867</v>
      </c>
      <c r="E5641" s="4" t="s">
        <v>868</v>
      </c>
      <c r="F5641" s="4" t="s">
        <v>152</v>
      </c>
      <c r="G5641" s="4" t="s">
        <v>153</v>
      </c>
      <c r="H5641" s="11">
        <v>528.87</v>
      </c>
      <c r="I5641" s="12"/>
      <c r="J5641" s="12"/>
      <c r="K5641" s="12"/>
      <c r="L5641" s="12"/>
      <c r="M5641" s="11">
        <v>160</v>
      </c>
      <c r="N5641" s="11">
        <v>165</v>
      </c>
      <c r="O5641" s="12"/>
      <c r="P5641" s="12"/>
      <c r="Q5641" s="12"/>
      <c r="R5641" s="12"/>
      <c r="S5641" s="12"/>
      <c r="T5641" s="10">
        <v>853.87</v>
      </c>
    </row>
    <row r="5642" spans="1:20" ht="15.75" thickBot="1" x14ac:dyDescent="0.3">
      <c r="A5642" s="4" t="s">
        <v>866</v>
      </c>
      <c r="B5642" s="4" t="s">
        <v>1130</v>
      </c>
      <c r="C5642" s="4" t="s">
        <v>1131</v>
      </c>
      <c r="D5642" s="4" t="s">
        <v>867</v>
      </c>
      <c r="E5642" s="4" t="s">
        <v>868</v>
      </c>
      <c r="F5642" s="4" t="s">
        <v>359</v>
      </c>
      <c r="G5642" s="4" t="s">
        <v>360</v>
      </c>
      <c r="H5642" s="9">
        <v>183.97</v>
      </c>
      <c r="I5642" s="8"/>
      <c r="J5642" s="8"/>
      <c r="K5642" s="8"/>
      <c r="L5642" s="8"/>
      <c r="M5642" s="8"/>
      <c r="N5642" s="8"/>
      <c r="O5642" s="8"/>
      <c r="P5642" s="8"/>
      <c r="Q5642" s="8"/>
      <c r="R5642" s="8"/>
      <c r="S5642" s="8"/>
      <c r="T5642" s="10">
        <v>183.97</v>
      </c>
    </row>
    <row r="5643" spans="1:20" ht="15.75" thickBot="1" x14ac:dyDescent="0.3">
      <c r="A5643" s="4" t="s">
        <v>866</v>
      </c>
      <c r="B5643" s="4" t="s">
        <v>1130</v>
      </c>
      <c r="C5643" s="4" t="s">
        <v>1131</v>
      </c>
      <c r="D5643" s="4" t="s">
        <v>941</v>
      </c>
      <c r="E5643" s="4" t="s">
        <v>942</v>
      </c>
      <c r="F5643" s="4" t="s">
        <v>102</v>
      </c>
      <c r="G5643" s="4" t="s">
        <v>103</v>
      </c>
      <c r="H5643" s="12"/>
      <c r="I5643" s="12"/>
      <c r="J5643" s="11">
        <v>3550</v>
      </c>
      <c r="K5643" s="12"/>
      <c r="L5643" s="12"/>
      <c r="M5643" s="12"/>
      <c r="N5643" s="12"/>
      <c r="O5643" s="12"/>
      <c r="P5643" s="12"/>
      <c r="Q5643" s="12"/>
      <c r="R5643" s="12"/>
      <c r="S5643" s="12"/>
      <c r="T5643" s="10">
        <v>3550</v>
      </c>
    </row>
    <row r="5644" spans="1:20" ht="23.25" thickBot="1" x14ac:dyDescent="0.3">
      <c r="A5644" s="4" t="s">
        <v>866</v>
      </c>
      <c r="B5644" s="4" t="s">
        <v>1130</v>
      </c>
      <c r="C5644" s="4" t="s">
        <v>1131</v>
      </c>
      <c r="D5644" s="4" t="s">
        <v>869</v>
      </c>
      <c r="E5644" s="4" t="s">
        <v>870</v>
      </c>
      <c r="F5644" s="4" t="s">
        <v>144</v>
      </c>
      <c r="G5644" s="4" t="s">
        <v>145</v>
      </c>
      <c r="H5644" s="9">
        <v>1256.02</v>
      </c>
      <c r="I5644" s="9">
        <v>58.85</v>
      </c>
      <c r="J5644" s="9">
        <v>87.59</v>
      </c>
      <c r="K5644" s="8"/>
      <c r="L5644" s="9">
        <v>61.75</v>
      </c>
      <c r="M5644" s="9">
        <v>205.88</v>
      </c>
      <c r="N5644" s="9">
        <v>55.89</v>
      </c>
      <c r="O5644" s="9">
        <v>53.8</v>
      </c>
      <c r="P5644" s="9">
        <v>116.37</v>
      </c>
      <c r="Q5644" s="9">
        <v>69.03</v>
      </c>
      <c r="R5644" s="9">
        <v>35.799999999999997</v>
      </c>
      <c r="S5644" s="9">
        <v>230.13</v>
      </c>
      <c r="T5644" s="10">
        <v>2231.11</v>
      </c>
    </row>
    <row r="5645" spans="1:20" ht="15.75" thickBot="1" x14ac:dyDescent="0.3">
      <c r="A5645" s="4" t="s">
        <v>866</v>
      </c>
      <c r="B5645" s="4" t="s">
        <v>1132</v>
      </c>
      <c r="C5645" s="4" t="s">
        <v>1133</v>
      </c>
      <c r="D5645" s="4" t="s">
        <v>867</v>
      </c>
      <c r="E5645" s="4" t="s">
        <v>868</v>
      </c>
      <c r="F5645" s="4" t="s">
        <v>120</v>
      </c>
      <c r="G5645" s="4" t="s">
        <v>121</v>
      </c>
      <c r="H5645" s="12"/>
      <c r="I5645" s="12"/>
      <c r="J5645" s="12"/>
      <c r="K5645" s="11">
        <v>237.59</v>
      </c>
      <c r="L5645" s="12"/>
      <c r="M5645" s="11">
        <v>255.68</v>
      </c>
      <c r="N5645" s="12"/>
      <c r="O5645" s="12"/>
      <c r="P5645" s="11">
        <v>384.67</v>
      </c>
      <c r="Q5645" s="11">
        <v>194.02</v>
      </c>
      <c r="R5645" s="11">
        <v>581.49</v>
      </c>
      <c r="S5645" s="11">
        <v>19.29</v>
      </c>
      <c r="T5645" s="10">
        <v>1672.74</v>
      </c>
    </row>
    <row r="5646" spans="1:20" ht="15.75" thickBot="1" x14ac:dyDescent="0.3">
      <c r="A5646" s="4" t="s">
        <v>866</v>
      </c>
      <c r="B5646" s="4" t="s">
        <v>1132</v>
      </c>
      <c r="C5646" s="4" t="s">
        <v>1133</v>
      </c>
      <c r="D5646" s="4" t="s">
        <v>867</v>
      </c>
      <c r="E5646" s="4" t="s">
        <v>868</v>
      </c>
      <c r="F5646" s="4" t="s">
        <v>122</v>
      </c>
      <c r="G5646" s="4" t="s">
        <v>123</v>
      </c>
      <c r="H5646" s="8"/>
      <c r="I5646" s="8"/>
      <c r="J5646" s="8"/>
      <c r="K5646" s="8"/>
      <c r="L5646" s="13">
        <v>0</v>
      </c>
      <c r="M5646" s="8"/>
      <c r="N5646" s="8"/>
      <c r="O5646" s="8"/>
      <c r="P5646" s="8"/>
      <c r="Q5646" s="8"/>
      <c r="R5646" s="8"/>
      <c r="S5646" s="9">
        <v>265</v>
      </c>
      <c r="T5646" s="10">
        <v>265</v>
      </c>
    </row>
    <row r="5647" spans="1:20" ht="15.75" thickBot="1" x14ac:dyDescent="0.3">
      <c r="A5647" s="4" t="s">
        <v>866</v>
      </c>
      <c r="B5647" s="4" t="s">
        <v>1132</v>
      </c>
      <c r="C5647" s="4" t="s">
        <v>1133</v>
      </c>
      <c r="D5647" s="4" t="s">
        <v>867</v>
      </c>
      <c r="E5647" s="4" t="s">
        <v>868</v>
      </c>
      <c r="F5647" s="4" t="s">
        <v>44</v>
      </c>
      <c r="G5647" s="4" t="s">
        <v>45</v>
      </c>
      <c r="H5647" s="12"/>
      <c r="I5647" s="12"/>
      <c r="J5647" s="12"/>
      <c r="K5647" s="11">
        <v>58.1</v>
      </c>
      <c r="L5647" s="12"/>
      <c r="M5647" s="12"/>
      <c r="N5647" s="12"/>
      <c r="O5647" s="12"/>
      <c r="P5647" s="12"/>
      <c r="Q5647" s="12"/>
      <c r="R5647" s="12"/>
      <c r="S5647" s="12"/>
      <c r="T5647" s="10">
        <v>58.1</v>
      </c>
    </row>
    <row r="5648" spans="1:20" ht="15.75" thickBot="1" x14ac:dyDescent="0.3">
      <c r="A5648" s="4" t="s">
        <v>866</v>
      </c>
      <c r="B5648" s="4" t="s">
        <v>1132</v>
      </c>
      <c r="C5648" s="4" t="s">
        <v>1133</v>
      </c>
      <c r="D5648" s="4" t="s">
        <v>867</v>
      </c>
      <c r="E5648" s="4" t="s">
        <v>868</v>
      </c>
      <c r="F5648" s="4" t="s">
        <v>26</v>
      </c>
      <c r="G5648" s="4" t="s">
        <v>27</v>
      </c>
      <c r="H5648" s="8"/>
      <c r="I5648" s="8"/>
      <c r="J5648" s="8"/>
      <c r="K5648" s="8"/>
      <c r="L5648" s="8"/>
      <c r="M5648" s="8"/>
      <c r="N5648" s="8"/>
      <c r="O5648" s="8"/>
      <c r="P5648" s="8"/>
      <c r="Q5648" s="8"/>
      <c r="R5648" s="9">
        <v>507.35</v>
      </c>
      <c r="S5648" s="8"/>
      <c r="T5648" s="10">
        <v>507.35</v>
      </c>
    </row>
    <row r="5649" spans="1:20" ht="15.75" thickBot="1" x14ac:dyDescent="0.3">
      <c r="A5649" s="4" t="s">
        <v>866</v>
      </c>
      <c r="B5649" s="4" t="s">
        <v>1132</v>
      </c>
      <c r="C5649" s="4" t="s">
        <v>1133</v>
      </c>
      <c r="D5649" s="4" t="s">
        <v>867</v>
      </c>
      <c r="E5649" s="4" t="s">
        <v>868</v>
      </c>
      <c r="F5649" s="4" t="s">
        <v>207</v>
      </c>
      <c r="G5649" s="4" t="s">
        <v>208</v>
      </c>
      <c r="H5649" s="12"/>
      <c r="I5649" s="12"/>
      <c r="J5649" s="12"/>
      <c r="K5649" s="12"/>
      <c r="L5649" s="12"/>
      <c r="M5649" s="12"/>
      <c r="N5649" s="12"/>
      <c r="O5649" s="12"/>
      <c r="P5649" s="12"/>
      <c r="Q5649" s="12"/>
      <c r="R5649" s="11">
        <v>109.8</v>
      </c>
      <c r="S5649" s="12"/>
      <c r="T5649" s="10">
        <v>109.8</v>
      </c>
    </row>
    <row r="5650" spans="1:20" ht="15.75" thickBot="1" x14ac:dyDescent="0.3">
      <c r="A5650" s="4" t="s">
        <v>866</v>
      </c>
      <c r="B5650" s="4" t="s">
        <v>1132</v>
      </c>
      <c r="C5650" s="4" t="s">
        <v>1133</v>
      </c>
      <c r="D5650" s="4" t="s">
        <v>867</v>
      </c>
      <c r="E5650" s="4" t="s">
        <v>868</v>
      </c>
      <c r="F5650" s="4" t="s">
        <v>128</v>
      </c>
      <c r="G5650" s="4" t="s">
        <v>129</v>
      </c>
      <c r="H5650" s="8"/>
      <c r="I5650" s="8"/>
      <c r="J5650" s="8"/>
      <c r="K5650" s="8"/>
      <c r="L5650" s="8"/>
      <c r="M5650" s="8"/>
      <c r="N5650" s="8"/>
      <c r="O5650" s="9">
        <v>370.8</v>
      </c>
      <c r="P5650" s="9">
        <v>-370.8</v>
      </c>
      <c r="Q5650" s="8"/>
      <c r="R5650" s="8"/>
      <c r="S5650" s="8"/>
      <c r="T5650" s="14">
        <v>0</v>
      </c>
    </row>
    <row r="5651" spans="1:20" ht="15.75" thickBot="1" x14ac:dyDescent="0.3">
      <c r="A5651" s="4" t="s">
        <v>866</v>
      </c>
      <c r="B5651" s="4" t="s">
        <v>1132</v>
      </c>
      <c r="C5651" s="4" t="s">
        <v>1133</v>
      </c>
      <c r="D5651" s="4" t="s">
        <v>867</v>
      </c>
      <c r="E5651" s="4" t="s">
        <v>868</v>
      </c>
      <c r="F5651" s="4" t="s">
        <v>71</v>
      </c>
      <c r="G5651" s="4" t="s">
        <v>72</v>
      </c>
      <c r="H5651" s="12"/>
      <c r="I5651" s="11">
        <v>52.36</v>
      </c>
      <c r="J5651" s="12"/>
      <c r="K5651" s="12"/>
      <c r="L5651" s="12"/>
      <c r="M5651" s="11">
        <v>299.26</v>
      </c>
      <c r="N5651" s="11">
        <v>35.549999999999997</v>
      </c>
      <c r="O5651" s="11">
        <v>20.49</v>
      </c>
      <c r="P5651" s="11">
        <v>384.22</v>
      </c>
      <c r="Q5651" s="12"/>
      <c r="R5651" s="11">
        <v>48.6</v>
      </c>
      <c r="S5651" s="12"/>
      <c r="T5651" s="10">
        <v>840.48</v>
      </c>
    </row>
    <row r="5652" spans="1:20" ht="15.75" thickBot="1" x14ac:dyDescent="0.3">
      <c r="A5652" s="4" t="s">
        <v>866</v>
      </c>
      <c r="B5652" s="4" t="s">
        <v>1132</v>
      </c>
      <c r="C5652" s="4" t="s">
        <v>1133</v>
      </c>
      <c r="D5652" s="4" t="s">
        <v>867</v>
      </c>
      <c r="E5652" s="4" t="s">
        <v>868</v>
      </c>
      <c r="F5652" s="4" t="s">
        <v>215</v>
      </c>
      <c r="G5652" s="4" t="s">
        <v>216</v>
      </c>
      <c r="H5652" s="8"/>
      <c r="I5652" s="8"/>
      <c r="J5652" s="9">
        <v>16.7</v>
      </c>
      <c r="K5652" s="8"/>
      <c r="L5652" s="8"/>
      <c r="M5652" s="8"/>
      <c r="N5652" s="8"/>
      <c r="O5652" s="8"/>
      <c r="P5652" s="8"/>
      <c r="Q5652" s="8"/>
      <c r="R5652" s="8"/>
      <c r="S5652" s="8"/>
      <c r="T5652" s="10">
        <v>16.7</v>
      </c>
    </row>
    <row r="5653" spans="1:20" ht="15.75" thickBot="1" x14ac:dyDescent="0.3">
      <c r="A5653" s="4" t="s">
        <v>866</v>
      </c>
      <c r="B5653" s="4" t="s">
        <v>1132</v>
      </c>
      <c r="C5653" s="4" t="s">
        <v>1133</v>
      </c>
      <c r="D5653" s="4" t="s">
        <v>867</v>
      </c>
      <c r="E5653" s="4" t="s">
        <v>868</v>
      </c>
      <c r="F5653" s="4" t="s">
        <v>130</v>
      </c>
      <c r="G5653" s="4" t="s">
        <v>131</v>
      </c>
      <c r="H5653" s="12"/>
      <c r="I5653" s="12"/>
      <c r="J5653" s="12"/>
      <c r="K5653" s="12"/>
      <c r="L5653" s="12"/>
      <c r="M5653" s="12"/>
      <c r="N5653" s="12"/>
      <c r="O5653" s="11">
        <v>7.9</v>
      </c>
      <c r="P5653" s="12"/>
      <c r="Q5653" s="12"/>
      <c r="R5653" s="12"/>
      <c r="S5653" s="12"/>
      <c r="T5653" s="10">
        <v>7.9</v>
      </c>
    </row>
    <row r="5654" spans="1:20" ht="15.75" thickBot="1" x14ac:dyDescent="0.3">
      <c r="A5654" s="4" t="s">
        <v>866</v>
      </c>
      <c r="B5654" s="4" t="s">
        <v>1132</v>
      </c>
      <c r="C5654" s="4" t="s">
        <v>1133</v>
      </c>
      <c r="D5654" s="4" t="s">
        <v>867</v>
      </c>
      <c r="E5654" s="4" t="s">
        <v>868</v>
      </c>
      <c r="F5654" s="4" t="s">
        <v>1134</v>
      </c>
      <c r="G5654" s="4" t="s">
        <v>1135</v>
      </c>
      <c r="H5654" s="9">
        <v>25</v>
      </c>
      <c r="I5654" s="8"/>
      <c r="J5654" s="8"/>
      <c r="K5654" s="8"/>
      <c r="L5654" s="8"/>
      <c r="M5654" s="8"/>
      <c r="N5654" s="8"/>
      <c r="O5654" s="8"/>
      <c r="P5654" s="8"/>
      <c r="Q5654" s="8"/>
      <c r="R5654" s="8"/>
      <c r="S5654" s="8"/>
      <c r="T5654" s="10">
        <v>25</v>
      </c>
    </row>
    <row r="5655" spans="1:20" ht="15.75" thickBot="1" x14ac:dyDescent="0.3">
      <c r="A5655" s="4" t="s">
        <v>866</v>
      </c>
      <c r="B5655" s="4" t="s">
        <v>1132</v>
      </c>
      <c r="C5655" s="4" t="s">
        <v>1133</v>
      </c>
      <c r="D5655" s="4" t="s">
        <v>867</v>
      </c>
      <c r="E5655" s="4" t="s">
        <v>868</v>
      </c>
      <c r="F5655" s="4" t="s">
        <v>136</v>
      </c>
      <c r="G5655" s="4" t="s">
        <v>137</v>
      </c>
      <c r="H5655" s="12"/>
      <c r="I5655" s="11">
        <v>4</v>
      </c>
      <c r="J5655" s="12"/>
      <c r="K5655" s="12"/>
      <c r="L5655" s="11">
        <v>105</v>
      </c>
      <c r="M5655" s="11">
        <v>84</v>
      </c>
      <c r="N5655" s="11">
        <v>1.3</v>
      </c>
      <c r="O5655" s="12"/>
      <c r="P5655" s="12"/>
      <c r="Q5655" s="11">
        <v>64</v>
      </c>
      <c r="R5655" s="12"/>
      <c r="S5655" s="11">
        <v>5</v>
      </c>
      <c r="T5655" s="10">
        <v>263.3</v>
      </c>
    </row>
    <row r="5656" spans="1:20" ht="15.75" thickBot="1" x14ac:dyDescent="0.3">
      <c r="A5656" s="4" t="s">
        <v>866</v>
      </c>
      <c r="B5656" s="4" t="s">
        <v>1132</v>
      </c>
      <c r="C5656" s="4" t="s">
        <v>1133</v>
      </c>
      <c r="D5656" s="4" t="s">
        <v>867</v>
      </c>
      <c r="E5656" s="4" t="s">
        <v>868</v>
      </c>
      <c r="F5656" s="4" t="s">
        <v>199</v>
      </c>
      <c r="G5656" s="4" t="s">
        <v>200</v>
      </c>
      <c r="H5656" s="8"/>
      <c r="I5656" s="8"/>
      <c r="J5656" s="8"/>
      <c r="K5656" s="9">
        <v>13</v>
      </c>
      <c r="L5656" s="8"/>
      <c r="M5656" s="8"/>
      <c r="N5656" s="8"/>
      <c r="O5656" s="8"/>
      <c r="P5656" s="8"/>
      <c r="Q5656" s="8"/>
      <c r="R5656" s="8"/>
      <c r="S5656" s="8"/>
      <c r="T5656" s="10">
        <v>13</v>
      </c>
    </row>
    <row r="5657" spans="1:20" ht="15.75" thickBot="1" x14ac:dyDescent="0.3">
      <c r="A5657" s="4" t="s">
        <v>866</v>
      </c>
      <c r="B5657" s="4" t="s">
        <v>1132</v>
      </c>
      <c r="C5657" s="4" t="s">
        <v>1133</v>
      </c>
      <c r="D5657" s="4" t="s">
        <v>867</v>
      </c>
      <c r="E5657" s="4" t="s">
        <v>868</v>
      </c>
      <c r="F5657" s="4" t="s">
        <v>102</v>
      </c>
      <c r="G5657" s="4" t="s">
        <v>103</v>
      </c>
      <c r="H5657" s="12"/>
      <c r="I5657" s="12"/>
      <c r="J5657" s="11">
        <v>1500</v>
      </c>
      <c r="K5657" s="11">
        <v>25</v>
      </c>
      <c r="L5657" s="12"/>
      <c r="M5657" s="12"/>
      <c r="N5657" s="12"/>
      <c r="O5657" s="12"/>
      <c r="P5657" s="12"/>
      <c r="Q5657" s="12"/>
      <c r="R5657" s="12"/>
      <c r="S5657" s="12"/>
      <c r="T5657" s="10">
        <v>1525</v>
      </c>
    </row>
    <row r="5658" spans="1:20" ht="15.75" thickBot="1" x14ac:dyDescent="0.3">
      <c r="A5658" s="4" t="s">
        <v>866</v>
      </c>
      <c r="B5658" s="4" t="s">
        <v>1132</v>
      </c>
      <c r="C5658" s="4" t="s">
        <v>1133</v>
      </c>
      <c r="D5658" s="4" t="s">
        <v>867</v>
      </c>
      <c r="E5658" s="4" t="s">
        <v>868</v>
      </c>
      <c r="F5658" s="4" t="s">
        <v>342</v>
      </c>
      <c r="G5658" s="4" t="s">
        <v>343</v>
      </c>
      <c r="H5658" s="8"/>
      <c r="I5658" s="8"/>
      <c r="J5658" s="8"/>
      <c r="K5658" s="8"/>
      <c r="L5658" s="9">
        <v>15.95</v>
      </c>
      <c r="M5658" s="9">
        <v>23.95</v>
      </c>
      <c r="N5658" s="9">
        <v>6.5</v>
      </c>
      <c r="O5658" s="8"/>
      <c r="P5658" s="9">
        <v>14.9</v>
      </c>
      <c r="Q5658" s="9">
        <v>15.9</v>
      </c>
      <c r="R5658" s="8"/>
      <c r="S5658" s="8"/>
      <c r="T5658" s="10">
        <v>77.2</v>
      </c>
    </row>
    <row r="5659" spans="1:20" ht="15.75" thickBot="1" x14ac:dyDescent="0.3">
      <c r="A5659" s="4" t="s">
        <v>866</v>
      </c>
      <c r="B5659" s="4" t="s">
        <v>1132</v>
      </c>
      <c r="C5659" s="4" t="s">
        <v>1133</v>
      </c>
      <c r="D5659" s="4" t="s">
        <v>867</v>
      </c>
      <c r="E5659" s="4" t="s">
        <v>868</v>
      </c>
      <c r="F5659" s="4" t="s">
        <v>144</v>
      </c>
      <c r="G5659" s="4" t="s">
        <v>145</v>
      </c>
      <c r="H5659" s="11">
        <v>2707.96</v>
      </c>
      <c r="I5659" s="11">
        <v>530.70000000000005</v>
      </c>
      <c r="J5659" s="11">
        <v>261.75</v>
      </c>
      <c r="K5659" s="11">
        <v>280.49</v>
      </c>
      <c r="L5659" s="11">
        <v>532.6</v>
      </c>
      <c r="M5659" s="11">
        <v>414.23</v>
      </c>
      <c r="N5659" s="11">
        <v>270.52</v>
      </c>
      <c r="O5659" s="11">
        <v>778.4</v>
      </c>
      <c r="P5659" s="11">
        <v>332.3</v>
      </c>
      <c r="Q5659" s="11">
        <v>3976.93</v>
      </c>
      <c r="R5659" s="11">
        <v>157</v>
      </c>
      <c r="S5659" s="11">
        <v>3754.29</v>
      </c>
      <c r="T5659" s="10">
        <v>13997.17</v>
      </c>
    </row>
    <row r="5660" spans="1:20" ht="15.75" thickBot="1" x14ac:dyDescent="0.3">
      <c r="A5660" s="4" t="s">
        <v>866</v>
      </c>
      <c r="B5660" s="4" t="s">
        <v>1132</v>
      </c>
      <c r="C5660" s="4" t="s">
        <v>1133</v>
      </c>
      <c r="D5660" s="4" t="s">
        <v>867</v>
      </c>
      <c r="E5660" s="4" t="s">
        <v>868</v>
      </c>
      <c r="F5660" s="4" t="s">
        <v>217</v>
      </c>
      <c r="G5660" s="4" t="s">
        <v>218</v>
      </c>
      <c r="H5660" s="8"/>
      <c r="I5660" s="9">
        <v>165.84</v>
      </c>
      <c r="J5660" s="9">
        <v>229</v>
      </c>
      <c r="K5660" s="8"/>
      <c r="L5660" s="9">
        <v>171.4</v>
      </c>
      <c r="M5660" s="8"/>
      <c r="N5660" s="8"/>
      <c r="O5660" s="8"/>
      <c r="P5660" s="9">
        <v>254.88</v>
      </c>
      <c r="Q5660" s="8"/>
      <c r="R5660" s="8"/>
      <c r="S5660" s="8"/>
      <c r="T5660" s="10">
        <v>821.12</v>
      </c>
    </row>
    <row r="5661" spans="1:20" ht="15.75" thickBot="1" x14ac:dyDescent="0.3">
      <c r="A5661" s="4" t="s">
        <v>866</v>
      </c>
      <c r="B5661" s="4" t="s">
        <v>1132</v>
      </c>
      <c r="C5661" s="4" t="s">
        <v>1133</v>
      </c>
      <c r="D5661" s="4" t="s">
        <v>867</v>
      </c>
      <c r="E5661" s="4" t="s">
        <v>868</v>
      </c>
      <c r="F5661" s="4" t="s">
        <v>146</v>
      </c>
      <c r="G5661" s="4" t="s">
        <v>147</v>
      </c>
      <c r="H5661" s="11">
        <v>145.51</v>
      </c>
      <c r="I5661" s="11">
        <v>2756.1</v>
      </c>
      <c r="J5661" s="12"/>
      <c r="K5661" s="11">
        <v>389.07</v>
      </c>
      <c r="L5661" s="11">
        <v>1855.61</v>
      </c>
      <c r="M5661" s="11">
        <v>350.15</v>
      </c>
      <c r="N5661" s="11">
        <v>736.35</v>
      </c>
      <c r="O5661" s="12"/>
      <c r="P5661" s="12"/>
      <c r="Q5661" s="12"/>
      <c r="R5661" s="12"/>
      <c r="S5661" s="12"/>
      <c r="T5661" s="10">
        <v>6232.79</v>
      </c>
    </row>
    <row r="5662" spans="1:20" ht="15.75" thickBot="1" x14ac:dyDescent="0.3">
      <c r="A5662" s="4" t="s">
        <v>866</v>
      </c>
      <c r="B5662" s="4" t="s">
        <v>1132</v>
      </c>
      <c r="C5662" s="4" t="s">
        <v>1133</v>
      </c>
      <c r="D5662" s="4" t="s">
        <v>867</v>
      </c>
      <c r="E5662" s="4" t="s">
        <v>868</v>
      </c>
      <c r="F5662" s="4" t="s">
        <v>148</v>
      </c>
      <c r="G5662" s="4" t="s">
        <v>149</v>
      </c>
      <c r="H5662" s="8"/>
      <c r="I5662" s="8"/>
      <c r="J5662" s="8"/>
      <c r="K5662" s="8"/>
      <c r="L5662" s="8"/>
      <c r="M5662" s="8"/>
      <c r="N5662" s="8"/>
      <c r="O5662" s="8"/>
      <c r="P5662" s="9">
        <v>642.86</v>
      </c>
      <c r="Q5662" s="9">
        <v>328.93</v>
      </c>
      <c r="R5662" s="8"/>
      <c r="S5662" s="8"/>
      <c r="T5662" s="10">
        <v>971.79</v>
      </c>
    </row>
    <row r="5663" spans="1:20" ht="15.75" thickBot="1" x14ac:dyDescent="0.3">
      <c r="A5663" s="4" t="s">
        <v>866</v>
      </c>
      <c r="B5663" s="4" t="s">
        <v>1132</v>
      </c>
      <c r="C5663" s="4" t="s">
        <v>1133</v>
      </c>
      <c r="D5663" s="4" t="s">
        <v>867</v>
      </c>
      <c r="E5663" s="4" t="s">
        <v>868</v>
      </c>
      <c r="F5663" s="4" t="s">
        <v>150</v>
      </c>
      <c r="G5663" s="4" t="s">
        <v>151</v>
      </c>
      <c r="H5663" s="11">
        <v>28.97</v>
      </c>
      <c r="I5663" s="11">
        <v>-189.68</v>
      </c>
      <c r="J5663" s="11">
        <v>299.97000000000003</v>
      </c>
      <c r="K5663" s="11">
        <v>67.88</v>
      </c>
      <c r="L5663" s="12"/>
      <c r="M5663" s="12"/>
      <c r="N5663" s="12"/>
      <c r="O5663" s="11">
        <v>97</v>
      </c>
      <c r="P5663" s="11">
        <v>764.95</v>
      </c>
      <c r="Q5663" s="12"/>
      <c r="R5663" s="11">
        <v>210</v>
      </c>
      <c r="S5663" s="11">
        <v>7551.99</v>
      </c>
      <c r="T5663" s="10">
        <v>8831.08</v>
      </c>
    </row>
    <row r="5664" spans="1:20" ht="15.75" thickBot="1" x14ac:dyDescent="0.3">
      <c r="A5664" s="4" t="s">
        <v>866</v>
      </c>
      <c r="B5664" s="4" t="s">
        <v>1132</v>
      </c>
      <c r="C5664" s="4" t="s">
        <v>1133</v>
      </c>
      <c r="D5664" s="4" t="s">
        <v>867</v>
      </c>
      <c r="E5664" s="4" t="s">
        <v>868</v>
      </c>
      <c r="F5664" s="4" t="s">
        <v>152</v>
      </c>
      <c r="G5664" s="4" t="s">
        <v>153</v>
      </c>
      <c r="H5664" s="8"/>
      <c r="I5664" s="8"/>
      <c r="J5664" s="8"/>
      <c r="K5664" s="8"/>
      <c r="L5664" s="8"/>
      <c r="M5664" s="8"/>
      <c r="N5664" s="9">
        <v>165</v>
      </c>
      <c r="O5664" s="8"/>
      <c r="P5664" s="8"/>
      <c r="Q5664" s="8"/>
      <c r="R5664" s="8"/>
      <c r="S5664" s="9">
        <v>579.77</v>
      </c>
      <c r="T5664" s="10">
        <v>744.77</v>
      </c>
    </row>
    <row r="5665" spans="1:20" ht="15.75" thickBot="1" x14ac:dyDescent="0.3">
      <c r="A5665" s="4" t="s">
        <v>866</v>
      </c>
      <c r="B5665" s="4" t="s">
        <v>1132</v>
      </c>
      <c r="C5665" s="4" t="s">
        <v>1133</v>
      </c>
      <c r="D5665" s="4" t="s">
        <v>867</v>
      </c>
      <c r="E5665" s="4" t="s">
        <v>868</v>
      </c>
      <c r="F5665" s="4" t="s">
        <v>359</v>
      </c>
      <c r="G5665" s="4" t="s">
        <v>360</v>
      </c>
      <c r="H5665" s="12"/>
      <c r="I5665" s="12"/>
      <c r="J5665" s="12"/>
      <c r="K5665" s="11">
        <v>82.97</v>
      </c>
      <c r="L5665" s="12"/>
      <c r="M5665" s="12"/>
      <c r="N5665" s="12"/>
      <c r="O5665" s="12"/>
      <c r="P5665" s="11">
        <v>125</v>
      </c>
      <c r="Q5665" s="12"/>
      <c r="R5665" s="12"/>
      <c r="S5665" s="12"/>
      <c r="T5665" s="10">
        <v>207.97</v>
      </c>
    </row>
    <row r="5666" spans="1:20" ht="23.25" thickBot="1" x14ac:dyDescent="0.3">
      <c r="A5666" s="4" t="s">
        <v>866</v>
      </c>
      <c r="B5666" s="4" t="s">
        <v>1132</v>
      </c>
      <c r="C5666" s="4" t="s">
        <v>1133</v>
      </c>
      <c r="D5666" s="4" t="s">
        <v>869</v>
      </c>
      <c r="E5666" s="4" t="s">
        <v>870</v>
      </c>
      <c r="F5666" s="4" t="s">
        <v>130</v>
      </c>
      <c r="G5666" s="4" t="s">
        <v>131</v>
      </c>
      <c r="H5666" s="8"/>
      <c r="I5666" s="8"/>
      <c r="J5666" s="8"/>
      <c r="K5666" s="8"/>
      <c r="L5666" s="8"/>
      <c r="M5666" s="8"/>
      <c r="N5666" s="8"/>
      <c r="O5666" s="9">
        <v>42</v>
      </c>
      <c r="P5666" s="8"/>
      <c r="Q5666" s="8"/>
      <c r="R5666" s="8"/>
      <c r="S5666" s="8"/>
      <c r="T5666" s="10">
        <v>42</v>
      </c>
    </row>
    <row r="5667" spans="1:20" ht="23.25" thickBot="1" x14ac:dyDescent="0.3">
      <c r="A5667" s="4" t="s">
        <v>866</v>
      </c>
      <c r="B5667" s="4" t="s">
        <v>1132</v>
      </c>
      <c r="C5667" s="4" t="s">
        <v>1133</v>
      </c>
      <c r="D5667" s="4" t="s">
        <v>869</v>
      </c>
      <c r="E5667" s="4" t="s">
        <v>870</v>
      </c>
      <c r="F5667" s="4" t="s">
        <v>144</v>
      </c>
      <c r="G5667" s="4" t="s">
        <v>145</v>
      </c>
      <c r="H5667" s="12"/>
      <c r="I5667" s="12"/>
      <c r="J5667" s="12"/>
      <c r="K5667" s="12"/>
      <c r="L5667" s="12"/>
      <c r="M5667" s="12"/>
      <c r="N5667" s="12"/>
      <c r="O5667" s="12"/>
      <c r="P5667" s="12"/>
      <c r="Q5667" s="11">
        <v>12.07</v>
      </c>
      <c r="R5667" s="12"/>
      <c r="S5667" s="11">
        <v>1000.14</v>
      </c>
      <c r="T5667" s="10">
        <v>1012.21</v>
      </c>
    </row>
    <row r="5668" spans="1:20" ht="23.25" thickBot="1" x14ac:dyDescent="0.3">
      <c r="A5668" s="4" t="s">
        <v>866</v>
      </c>
      <c r="B5668" s="4" t="s">
        <v>1132</v>
      </c>
      <c r="C5668" s="4" t="s">
        <v>1133</v>
      </c>
      <c r="D5668" s="4" t="s">
        <v>869</v>
      </c>
      <c r="E5668" s="4" t="s">
        <v>870</v>
      </c>
      <c r="F5668" s="4" t="s">
        <v>150</v>
      </c>
      <c r="G5668" s="4" t="s">
        <v>151</v>
      </c>
      <c r="H5668" s="8"/>
      <c r="I5668" s="8"/>
      <c r="J5668" s="8"/>
      <c r="K5668" s="8"/>
      <c r="L5668" s="8"/>
      <c r="M5668" s="8"/>
      <c r="N5668" s="8"/>
      <c r="O5668" s="8"/>
      <c r="P5668" s="8"/>
      <c r="Q5668" s="9">
        <v>164.02</v>
      </c>
      <c r="R5668" s="8"/>
      <c r="S5668" s="8"/>
      <c r="T5668" s="10">
        <v>164.02</v>
      </c>
    </row>
    <row r="5669" spans="1:20" ht="15.75" thickBot="1" x14ac:dyDescent="0.3">
      <c r="A5669" s="4" t="s">
        <v>866</v>
      </c>
      <c r="B5669" s="4" t="s">
        <v>1136</v>
      </c>
      <c r="C5669" s="4" t="s">
        <v>1137</v>
      </c>
      <c r="D5669" s="4" t="s">
        <v>867</v>
      </c>
      <c r="E5669" s="4" t="s">
        <v>868</v>
      </c>
      <c r="F5669" s="4" t="s">
        <v>120</v>
      </c>
      <c r="G5669" s="4" t="s">
        <v>121</v>
      </c>
      <c r="H5669" s="12"/>
      <c r="I5669" s="12"/>
      <c r="J5669" s="12"/>
      <c r="K5669" s="12"/>
      <c r="L5669" s="12"/>
      <c r="M5669" s="11">
        <v>299.10000000000002</v>
      </c>
      <c r="N5669" s="12"/>
      <c r="O5669" s="12"/>
      <c r="P5669" s="12"/>
      <c r="Q5669" s="11">
        <v>304.55</v>
      </c>
      <c r="R5669" s="12"/>
      <c r="S5669" s="12"/>
      <c r="T5669" s="10">
        <v>603.65</v>
      </c>
    </row>
    <row r="5670" spans="1:20" ht="15.75" thickBot="1" x14ac:dyDescent="0.3">
      <c r="A5670" s="4" t="s">
        <v>866</v>
      </c>
      <c r="B5670" s="4" t="s">
        <v>1136</v>
      </c>
      <c r="C5670" s="4" t="s">
        <v>1137</v>
      </c>
      <c r="D5670" s="4" t="s">
        <v>867</v>
      </c>
      <c r="E5670" s="4" t="s">
        <v>868</v>
      </c>
      <c r="F5670" s="4" t="s">
        <v>207</v>
      </c>
      <c r="G5670" s="4" t="s">
        <v>208</v>
      </c>
      <c r="H5670" s="9">
        <v>207.17</v>
      </c>
      <c r="I5670" s="8"/>
      <c r="J5670" s="8"/>
      <c r="K5670" s="8"/>
      <c r="L5670" s="8"/>
      <c r="M5670" s="8"/>
      <c r="N5670" s="8"/>
      <c r="O5670" s="9">
        <v>2.5</v>
      </c>
      <c r="P5670" s="8"/>
      <c r="Q5670" s="9">
        <v>188.85</v>
      </c>
      <c r="R5670" s="9">
        <v>7.35</v>
      </c>
      <c r="S5670" s="8"/>
      <c r="T5670" s="10">
        <v>405.87</v>
      </c>
    </row>
    <row r="5671" spans="1:20" ht="15.75" thickBot="1" x14ac:dyDescent="0.3">
      <c r="A5671" s="4" t="s">
        <v>866</v>
      </c>
      <c r="B5671" s="4" t="s">
        <v>1136</v>
      </c>
      <c r="C5671" s="4" t="s">
        <v>1137</v>
      </c>
      <c r="D5671" s="4" t="s">
        <v>867</v>
      </c>
      <c r="E5671" s="4" t="s">
        <v>868</v>
      </c>
      <c r="F5671" s="4" t="s">
        <v>71</v>
      </c>
      <c r="G5671" s="4" t="s">
        <v>72</v>
      </c>
      <c r="H5671" s="12"/>
      <c r="I5671" s="12"/>
      <c r="J5671" s="12"/>
      <c r="K5671" s="12"/>
      <c r="L5671" s="12"/>
      <c r="M5671" s="12"/>
      <c r="N5671" s="12"/>
      <c r="O5671" s="12"/>
      <c r="P5671" s="12"/>
      <c r="Q5671" s="12"/>
      <c r="R5671" s="12"/>
      <c r="S5671" s="11">
        <v>35.97</v>
      </c>
      <c r="T5671" s="10">
        <v>35.97</v>
      </c>
    </row>
    <row r="5672" spans="1:20" ht="15.75" thickBot="1" x14ac:dyDescent="0.3">
      <c r="A5672" s="4" t="s">
        <v>866</v>
      </c>
      <c r="B5672" s="4" t="s">
        <v>1136</v>
      </c>
      <c r="C5672" s="4" t="s">
        <v>1137</v>
      </c>
      <c r="D5672" s="4" t="s">
        <v>867</v>
      </c>
      <c r="E5672" s="4" t="s">
        <v>868</v>
      </c>
      <c r="F5672" s="4" t="s">
        <v>98</v>
      </c>
      <c r="G5672" s="4" t="s">
        <v>99</v>
      </c>
      <c r="H5672" s="8"/>
      <c r="I5672" s="8"/>
      <c r="J5672" s="9">
        <v>16.149999999999999</v>
      </c>
      <c r="K5672" s="8"/>
      <c r="L5672" s="8"/>
      <c r="M5672" s="8"/>
      <c r="N5672" s="9">
        <v>47.15</v>
      </c>
      <c r="O5672" s="8"/>
      <c r="P5672" s="8"/>
      <c r="Q5672" s="8"/>
      <c r="R5672" s="8"/>
      <c r="S5672" s="8"/>
      <c r="T5672" s="10">
        <v>63.3</v>
      </c>
    </row>
    <row r="5673" spans="1:20" ht="15.75" thickBot="1" x14ac:dyDescent="0.3">
      <c r="A5673" s="4" t="s">
        <v>866</v>
      </c>
      <c r="B5673" s="4" t="s">
        <v>1136</v>
      </c>
      <c r="C5673" s="4" t="s">
        <v>1137</v>
      </c>
      <c r="D5673" s="4" t="s">
        <v>867</v>
      </c>
      <c r="E5673" s="4" t="s">
        <v>868</v>
      </c>
      <c r="F5673" s="4" t="s">
        <v>215</v>
      </c>
      <c r="G5673" s="4" t="s">
        <v>216</v>
      </c>
      <c r="H5673" s="11">
        <v>2805</v>
      </c>
      <c r="I5673" s="12"/>
      <c r="J5673" s="11">
        <v>98.97</v>
      </c>
      <c r="K5673" s="12"/>
      <c r="L5673" s="12"/>
      <c r="M5673" s="11">
        <v>110.97</v>
      </c>
      <c r="N5673" s="12"/>
      <c r="O5673" s="12"/>
      <c r="P5673" s="11">
        <v>110.97</v>
      </c>
      <c r="Q5673" s="12"/>
      <c r="R5673" s="12"/>
      <c r="S5673" s="11">
        <v>110.97</v>
      </c>
      <c r="T5673" s="10">
        <v>3236.88</v>
      </c>
    </row>
    <row r="5674" spans="1:20" ht="15.75" thickBot="1" x14ac:dyDescent="0.3">
      <c r="A5674" s="4" t="s">
        <v>866</v>
      </c>
      <c r="B5674" s="4" t="s">
        <v>1136</v>
      </c>
      <c r="C5674" s="4" t="s">
        <v>1137</v>
      </c>
      <c r="D5674" s="4" t="s">
        <v>867</v>
      </c>
      <c r="E5674" s="4" t="s">
        <v>868</v>
      </c>
      <c r="F5674" s="4" t="s">
        <v>130</v>
      </c>
      <c r="G5674" s="4" t="s">
        <v>131</v>
      </c>
      <c r="H5674" s="8"/>
      <c r="I5674" s="8"/>
      <c r="J5674" s="8"/>
      <c r="K5674" s="9">
        <v>10.94</v>
      </c>
      <c r="L5674" s="9">
        <v>14.98</v>
      </c>
      <c r="M5674" s="9">
        <v>49.3</v>
      </c>
      <c r="N5674" s="9">
        <v>25.1</v>
      </c>
      <c r="O5674" s="9">
        <v>17.09</v>
      </c>
      <c r="P5674" s="9">
        <v>9</v>
      </c>
      <c r="Q5674" s="9">
        <v>31</v>
      </c>
      <c r="R5674" s="9">
        <v>8</v>
      </c>
      <c r="S5674" s="9">
        <v>22.5</v>
      </c>
      <c r="T5674" s="10">
        <v>187.91</v>
      </c>
    </row>
    <row r="5675" spans="1:20" ht="15.75" thickBot="1" x14ac:dyDescent="0.3">
      <c r="A5675" s="4" t="s">
        <v>866</v>
      </c>
      <c r="B5675" s="4" t="s">
        <v>1136</v>
      </c>
      <c r="C5675" s="4" t="s">
        <v>1137</v>
      </c>
      <c r="D5675" s="4" t="s">
        <v>867</v>
      </c>
      <c r="E5675" s="4" t="s">
        <v>868</v>
      </c>
      <c r="F5675" s="4" t="s">
        <v>136</v>
      </c>
      <c r="G5675" s="4" t="s">
        <v>137</v>
      </c>
      <c r="H5675" s="11">
        <v>2.2999999999999998</v>
      </c>
      <c r="I5675" s="11">
        <v>1.04</v>
      </c>
      <c r="J5675" s="12"/>
      <c r="K5675" s="11">
        <v>3.74</v>
      </c>
      <c r="L5675" s="11">
        <v>83.85</v>
      </c>
      <c r="M5675" s="11">
        <v>35.32</v>
      </c>
      <c r="N5675" s="11">
        <v>6.05</v>
      </c>
      <c r="O5675" s="12"/>
      <c r="P5675" s="12"/>
      <c r="Q5675" s="11">
        <v>54</v>
      </c>
      <c r="R5675" s="11">
        <v>2.7</v>
      </c>
      <c r="S5675" s="11">
        <v>41.9</v>
      </c>
      <c r="T5675" s="10">
        <v>230.9</v>
      </c>
    </row>
    <row r="5676" spans="1:20" ht="15.75" thickBot="1" x14ac:dyDescent="0.3">
      <c r="A5676" s="4" t="s">
        <v>866</v>
      </c>
      <c r="B5676" s="4" t="s">
        <v>1136</v>
      </c>
      <c r="C5676" s="4" t="s">
        <v>1137</v>
      </c>
      <c r="D5676" s="4" t="s">
        <v>867</v>
      </c>
      <c r="E5676" s="4" t="s">
        <v>868</v>
      </c>
      <c r="F5676" s="4" t="s">
        <v>342</v>
      </c>
      <c r="G5676" s="4" t="s">
        <v>343</v>
      </c>
      <c r="H5676" s="9">
        <v>49.95</v>
      </c>
      <c r="I5676" s="9">
        <v>49.95</v>
      </c>
      <c r="J5676" s="9">
        <v>49.95</v>
      </c>
      <c r="K5676" s="9">
        <v>49.95</v>
      </c>
      <c r="L5676" s="9">
        <v>49.95</v>
      </c>
      <c r="M5676" s="9">
        <v>60.94</v>
      </c>
      <c r="N5676" s="9">
        <v>49.95</v>
      </c>
      <c r="O5676" s="9">
        <v>49.95</v>
      </c>
      <c r="P5676" s="9">
        <v>55.94</v>
      </c>
      <c r="Q5676" s="9">
        <v>49.95</v>
      </c>
      <c r="R5676" s="9">
        <v>49.95</v>
      </c>
      <c r="S5676" s="9">
        <v>49.95</v>
      </c>
      <c r="T5676" s="10">
        <v>616.38</v>
      </c>
    </row>
    <row r="5677" spans="1:20" ht="15.75" thickBot="1" x14ac:dyDescent="0.3">
      <c r="A5677" s="4" t="s">
        <v>866</v>
      </c>
      <c r="B5677" s="4" t="s">
        <v>1136</v>
      </c>
      <c r="C5677" s="4" t="s">
        <v>1137</v>
      </c>
      <c r="D5677" s="4" t="s">
        <v>867</v>
      </c>
      <c r="E5677" s="4" t="s">
        <v>868</v>
      </c>
      <c r="F5677" s="4" t="s">
        <v>144</v>
      </c>
      <c r="G5677" s="4" t="s">
        <v>145</v>
      </c>
      <c r="H5677" s="11">
        <v>246.9</v>
      </c>
      <c r="I5677" s="11">
        <v>420.14</v>
      </c>
      <c r="J5677" s="11">
        <v>148.07</v>
      </c>
      <c r="K5677" s="12"/>
      <c r="L5677" s="11">
        <v>241.5</v>
      </c>
      <c r="M5677" s="11">
        <v>284.06</v>
      </c>
      <c r="N5677" s="11">
        <v>85.52</v>
      </c>
      <c r="O5677" s="11">
        <v>625.95000000000005</v>
      </c>
      <c r="P5677" s="11">
        <v>151.96</v>
      </c>
      <c r="Q5677" s="11">
        <v>416.78</v>
      </c>
      <c r="R5677" s="11">
        <v>27.25</v>
      </c>
      <c r="S5677" s="11">
        <v>1823.65</v>
      </c>
      <c r="T5677" s="10">
        <v>4471.78</v>
      </c>
    </row>
    <row r="5678" spans="1:20" ht="15.75" thickBot="1" x14ac:dyDescent="0.3">
      <c r="A5678" s="4" t="s">
        <v>866</v>
      </c>
      <c r="B5678" s="4" t="s">
        <v>1136</v>
      </c>
      <c r="C5678" s="4" t="s">
        <v>1137</v>
      </c>
      <c r="D5678" s="4" t="s">
        <v>867</v>
      </c>
      <c r="E5678" s="4" t="s">
        <v>868</v>
      </c>
      <c r="F5678" s="4" t="s">
        <v>217</v>
      </c>
      <c r="G5678" s="4" t="s">
        <v>218</v>
      </c>
      <c r="H5678" s="8"/>
      <c r="I5678" s="8"/>
      <c r="J5678" s="8"/>
      <c r="K5678" s="9">
        <v>229</v>
      </c>
      <c r="L5678" s="8"/>
      <c r="M5678" s="8"/>
      <c r="N5678" s="8"/>
      <c r="O5678" s="8"/>
      <c r="P5678" s="8"/>
      <c r="Q5678" s="9">
        <v>172.47</v>
      </c>
      <c r="R5678" s="8"/>
      <c r="S5678" s="9">
        <v>17.989999999999998</v>
      </c>
      <c r="T5678" s="10">
        <v>419.46</v>
      </c>
    </row>
    <row r="5679" spans="1:20" ht="15.75" thickBot="1" x14ac:dyDescent="0.3">
      <c r="A5679" s="4" t="s">
        <v>866</v>
      </c>
      <c r="B5679" s="4" t="s">
        <v>1136</v>
      </c>
      <c r="C5679" s="4" t="s">
        <v>1137</v>
      </c>
      <c r="D5679" s="4" t="s">
        <v>867</v>
      </c>
      <c r="E5679" s="4" t="s">
        <v>868</v>
      </c>
      <c r="F5679" s="4" t="s">
        <v>146</v>
      </c>
      <c r="G5679" s="4" t="s">
        <v>147</v>
      </c>
      <c r="H5679" s="12"/>
      <c r="I5679" s="11">
        <v>388.6</v>
      </c>
      <c r="J5679" s="12"/>
      <c r="K5679" s="11">
        <v>575</v>
      </c>
      <c r="L5679" s="12"/>
      <c r="M5679" s="11">
        <v>381.85</v>
      </c>
      <c r="N5679" s="12"/>
      <c r="O5679" s="12"/>
      <c r="P5679" s="12"/>
      <c r="Q5679" s="12"/>
      <c r="R5679" s="12"/>
      <c r="S5679" s="12"/>
      <c r="T5679" s="10">
        <v>1345.45</v>
      </c>
    </row>
    <row r="5680" spans="1:20" ht="15.75" thickBot="1" x14ac:dyDescent="0.3">
      <c r="A5680" s="4" t="s">
        <v>866</v>
      </c>
      <c r="B5680" s="4" t="s">
        <v>1136</v>
      </c>
      <c r="C5680" s="4" t="s">
        <v>1137</v>
      </c>
      <c r="D5680" s="4" t="s">
        <v>867</v>
      </c>
      <c r="E5680" s="4" t="s">
        <v>868</v>
      </c>
      <c r="F5680" s="4" t="s">
        <v>148</v>
      </c>
      <c r="G5680" s="4" t="s">
        <v>149</v>
      </c>
      <c r="H5680" s="9">
        <v>1614</v>
      </c>
      <c r="I5680" s="9">
        <v>1431.46</v>
      </c>
      <c r="J5680" s="9">
        <v>223.37</v>
      </c>
      <c r="K5680" s="9">
        <v>1095.0999999999999</v>
      </c>
      <c r="L5680" s="9">
        <v>1501.78</v>
      </c>
      <c r="M5680" s="9">
        <v>1105.54</v>
      </c>
      <c r="N5680" s="9">
        <v>239.03</v>
      </c>
      <c r="O5680" s="9">
        <v>316.48</v>
      </c>
      <c r="P5680" s="9">
        <v>2404.38</v>
      </c>
      <c r="Q5680" s="9">
        <v>1456.69</v>
      </c>
      <c r="R5680" s="9">
        <v>367.67</v>
      </c>
      <c r="S5680" s="9">
        <v>2507.73</v>
      </c>
      <c r="T5680" s="10">
        <v>14263.23</v>
      </c>
    </row>
    <row r="5681" spans="1:20" ht="15.75" thickBot="1" x14ac:dyDescent="0.3">
      <c r="A5681" s="4" t="s">
        <v>866</v>
      </c>
      <c r="B5681" s="4" t="s">
        <v>1136</v>
      </c>
      <c r="C5681" s="4" t="s">
        <v>1137</v>
      </c>
      <c r="D5681" s="4" t="s">
        <v>867</v>
      </c>
      <c r="E5681" s="4" t="s">
        <v>868</v>
      </c>
      <c r="F5681" s="4" t="s">
        <v>150</v>
      </c>
      <c r="G5681" s="4" t="s">
        <v>151</v>
      </c>
      <c r="H5681" s="11">
        <v>100</v>
      </c>
      <c r="I5681" s="12"/>
      <c r="J5681" s="12"/>
      <c r="K5681" s="12"/>
      <c r="L5681" s="12"/>
      <c r="M5681" s="12"/>
      <c r="N5681" s="12"/>
      <c r="O5681" s="12"/>
      <c r="P5681" s="12"/>
      <c r="Q5681" s="12"/>
      <c r="R5681" s="11">
        <v>505.95</v>
      </c>
      <c r="S5681" s="12"/>
      <c r="T5681" s="10">
        <v>605.95000000000005</v>
      </c>
    </row>
    <row r="5682" spans="1:20" ht="15.75" thickBot="1" x14ac:dyDescent="0.3">
      <c r="A5682" s="4" t="s">
        <v>866</v>
      </c>
      <c r="B5682" s="4" t="s">
        <v>1136</v>
      </c>
      <c r="C5682" s="4" t="s">
        <v>1137</v>
      </c>
      <c r="D5682" s="4" t="s">
        <v>867</v>
      </c>
      <c r="E5682" s="4" t="s">
        <v>868</v>
      </c>
      <c r="F5682" s="4" t="s">
        <v>152</v>
      </c>
      <c r="G5682" s="4" t="s">
        <v>153</v>
      </c>
      <c r="H5682" s="9">
        <v>146.75</v>
      </c>
      <c r="I5682" s="8"/>
      <c r="J5682" s="8"/>
      <c r="K5682" s="8"/>
      <c r="L5682" s="9">
        <v>130</v>
      </c>
      <c r="M5682" s="8"/>
      <c r="N5682" s="8"/>
      <c r="O5682" s="9">
        <v>500</v>
      </c>
      <c r="P5682" s="8"/>
      <c r="Q5682" s="8"/>
      <c r="R5682" s="9">
        <v>150</v>
      </c>
      <c r="S5682" s="8"/>
      <c r="T5682" s="10">
        <v>926.75</v>
      </c>
    </row>
    <row r="5683" spans="1:20" ht="23.25" thickBot="1" x14ac:dyDescent="0.3">
      <c r="A5683" s="4" t="s">
        <v>866</v>
      </c>
      <c r="B5683" s="4" t="s">
        <v>1136</v>
      </c>
      <c r="C5683" s="4" t="s">
        <v>1137</v>
      </c>
      <c r="D5683" s="4" t="s">
        <v>869</v>
      </c>
      <c r="E5683" s="4" t="s">
        <v>870</v>
      </c>
      <c r="F5683" s="4" t="s">
        <v>120</v>
      </c>
      <c r="G5683" s="4" t="s">
        <v>121</v>
      </c>
      <c r="H5683" s="12"/>
      <c r="I5683" s="12"/>
      <c r="J5683" s="12"/>
      <c r="K5683" s="11">
        <v>167.75</v>
      </c>
      <c r="L5683" s="12"/>
      <c r="M5683" s="12"/>
      <c r="N5683" s="12"/>
      <c r="O5683" s="12"/>
      <c r="P5683" s="12"/>
      <c r="Q5683" s="12"/>
      <c r="R5683" s="12"/>
      <c r="S5683" s="12"/>
      <c r="T5683" s="10">
        <v>167.75</v>
      </c>
    </row>
    <row r="5684" spans="1:20" ht="23.25" thickBot="1" x14ac:dyDescent="0.3">
      <c r="A5684" s="4" t="s">
        <v>866</v>
      </c>
      <c r="B5684" s="4" t="s">
        <v>1136</v>
      </c>
      <c r="C5684" s="4" t="s">
        <v>1137</v>
      </c>
      <c r="D5684" s="4" t="s">
        <v>869</v>
      </c>
      <c r="E5684" s="4" t="s">
        <v>870</v>
      </c>
      <c r="F5684" s="4" t="s">
        <v>130</v>
      </c>
      <c r="G5684" s="4" t="s">
        <v>131</v>
      </c>
      <c r="H5684" s="8"/>
      <c r="I5684" s="8"/>
      <c r="J5684" s="8"/>
      <c r="K5684" s="9">
        <v>17.809999999999999</v>
      </c>
      <c r="L5684" s="8"/>
      <c r="M5684" s="8"/>
      <c r="N5684" s="8"/>
      <c r="O5684" s="8"/>
      <c r="P5684" s="8"/>
      <c r="Q5684" s="9">
        <v>43.13</v>
      </c>
      <c r="R5684" s="8"/>
      <c r="S5684" s="8"/>
      <c r="T5684" s="10">
        <v>60.94</v>
      </c>
    </row>
    <row r="5685" spans="1:20" ht="23.25" thickBot="1" x14ac:dyDescent="0.3">
      <c r="A5685" s="4" t="s">
        <v>866</v>
      </c>
      <c r="B5685" s="4" t="s">
        <v>1136</v>
      </c>
      <c r="C5685" s="4" t="s">
        <v>1137</v>
      </c>
      <c r="D5685" s="4" t="s">
        <v>869</v>
      </c>
      <c r="E5685" s="4" t="s">
        <v>870</v>
      </c>
      <c r="F5685" s="4" t="s">
        <v>144</v>
      </c>
      <c r="G5685" s="4" t="s">
        <v>145</v>
      </c>
      <c r="H5685" s="12"/>
      <c r="I5685" s="12"/>
      <c r="J5685" s="12"/>
      <c r="K5685" s="12"/>
      <c r="L5685" s="12"/>
      <c r="M5685" s="12"/>
      <c r="N5685" s="12"/>
      <c r="O5685" s="11">
        <v>259.3</v>
      </c>
      <c r="P5685" s="12"/>
      <c r="Q5685" s="11">
        <v>42</v>
      </c>
      <c r="R5685" s="11">
        <v>150.69999999999999</v>
      </c>
      <c r="S5685" s="11">
        <v>361.16</v>
      </c>
      <c r="T5685" s="10">
        <v>813.16</v>
      </c>
    </row>
    <row r="5686" spans="1:20" ht="23.25" thickBot="1" x14ac:dyDescent="0.3">
      <c r="A5686" s="4" t="s">
        <v>866</v>
      </c>
      <c r="B5686" s="4" t="s">
        <v>1136</v>
      </c>
      <c r="C5686" s="4" t="s">
        <v>1137</v>
      </c>
      <c r="D5686" s="4" t="s">
        <v>869</v>
      </c>
      <c r="E5686" s="4" t="s">
        <v>870</v>
      </c>
      <c r="F5686" s="4" t="s">
        <v>150</v>
      </c>
      <c r="G5686" s="4" t="s">
        <v>151</v>
      </c>
      <c r="H5686" s="8"/>
      <c r="I5686" s="8"/>
      <c r="J5686" s="8"/>
      <c r="K5686" s="8"/>
      <c r="L5686" s="8"/>
      <c r="M5686" s="8"/>
      <c r="N5686" s="8"/>
      <c r="O5686" s="8"/>
      <c r="P5686" s="8"/>
      <c r="Q5686" s="9">
        <v>164.02</v>
      </c>
      <c r="R5686" s="8"/>
      <c r="S5686" s="8"/>
      <c r="T5686" s="10">
        <v>164.02</v>
      </c>
    </row>
    <row r="5687" spans="1:20" ht="15.75" thickBot="1" x14ac:dyDescent="0.3">
      <c r="A5687" s="4" t="s">
        <v>866</v>
      </c>
      <c r="B5687" s="4" t="s">
        <v>1138</v>
      </c>
      <c r="C5687" s="4" t="s">
        <v>1139</v>
      </c>
      <c r="D5687" s="4" t="s">
        <v>867</v>
      </c>
      <c r="E5687" s="4" t="s">
        <v>868</v>
      </c>
      <c r="F5687" s="4" t="s">
        <v>110</v>
      </c>
      <c r="G5687" s="4" t="s">
        <v>111</v>
      </c>
      <c r="H5687" s="11">
        <v>45804.71</v>
      </c>
      <c r="I5687" s="11">
        <v>49999.41</v>
      </c>
      <c r="J5687" s="11">
        <v>49596.87</v>
      </c>
      <c r="K5687" s="11">
        <v>47784.55</v>
      </c>
      <c r="L5687" s="11">
        <v>45349.34</v>
      </c>
      <c r="M5687" s="11">
        <v>50407.7</v>
      </c>
      <c r="N5687" s="11">
        <v>46976.3</v>
      </c>
      <c r="O5687" s="11">
        <v>44943.39</v>
      </c>
      <c r="P5687" s="11">
        <v>48675.17</v>
      </c>
      <c r="Q5687" s="11">
        <v>48529.17</v>
      </c>
      <c r="R5687" s="11">
        <v>44122.69</v>
      </c>
      <c r="S5687" s="11">
        <v>43230.080000000002</v>
      </c>
      <c r="T5687" s="10">
        <v>565419.38</v>
      </c>
    </row>
    <row r="5688" spans="1:20" ht="15.75" thickBot="1" x14ac:dyDescent="0.3">
      <c r="A5688" s="4" t="s">
        <v>866</v>
      </c>
      <c r="B5688" s="4" t="s">
        <v>1138</v>
      </c>
      <c r="C5688" s="4" t="s">
        <v>1139</v>
      </c>
      <c r="D5688" s="4" t="s">
        <v>867</v>
      </c>
      <c r="E5688" s="4" t="s">
        <v>868</v>
      </c>
      <c r="F5688" s="4" t="s">
        <v>112</v>
      </c>
      <c r="G5688" s="4" t="s">
        <v>113</v>
      </c>
      <c r="H5688" s="9">
        <v>916.71</v>
      </c>
      <c r="I5688" s="8"/>
      <c r="J5688" s="8"/>
      <c r="K5688" s="8"/>
      <c r="L5688" s="8"/>
      <c r="M5688" s="8"/>
      <c r="N5688" s="8"/>
      <c r="O5688" s="8"/>
      <c r="P5688" s="8"/>
      <c r="Q5688" s="9">
        <v>2448.9699999999998</v>
      </c>
      <c r="R5688" s="8"/>
      <c r="S5688" s="9">
        <v>1006.52</v>
      </c>
      <c r="T5688" s="10">
        <v>4372.2</v>
      </c>
    </row>
    <row r="5689" spans="1:20" ht="15.75" thickBot="1" x14ac:dyDescent="0.3">
      <c r="A5689" s="4" t="s">
        <v>866</v>
      </c>
      <c r="B5689" s="4" t="s">
        <v>1138</v>
      </c>
      <c r="C5689" s="4" t="s">
        <v>1139</v>
      </c>
      <c r="D5689" s="4" t="s">
        <v>867</v>
      </c>
      <c r="E5689" s="4" t="s">
        <v>868</v>
      </c>
      <c r="F5689" s="4" t="s">
        <v>88</v>
      </c>
      <c r="G5689" s="4" t="s">
        <v>89</v>
      </c>
      <c r="H5689" s="11">
        <v>7081.4</v>
      </c>
      <c r="I5689" s="11">
        <v>7081.36</v>
      </c>
      <c r="J5689" s="11">
        <v>7280.64</v>
      </c>
      <c r="K5689" s="11">
        <v>7280.6</v>
      </c>
      <c r="L5689" s="11">
        <v>7280.63</v>
      </c>
      <c r="M5689" s="11">
        <v>7280.59</v>
      </c>
      <c r="N5689" s="11">
        <v>7280.63</v>
      </c>
      <c r="O5689" s="11">
        <v>7280.65</v>
      </c>
      <c r="P5689" s="11">
        <v>7280.61</v>
      </c>
      <c r="Q5689" s="11">
        <v>7280.61</v>
      </c>
      <c r="R5689" s="11">
        <v>7280.66</v>
      </c>
      <c r="S5689" s="11">
        <v>7280.65</v>
      </c>
      <c r="T5689" s="10">
        <v>86969.03</v>
      </c>
    </row>
    <row r="5690" spans="1:20" ht="15.75" thickBot="1" x14ac:dyDescent="0.3">
      <c r="A5690" s="4" t="s">
        <v>866</v>
      </c>
      <c r="B5690" s="4" t="s">
        <v>1138</v>
      </c>
      <c r="C5690" s="4" t="s">
        <v>1139</v>
      </c>
      <c r="D5690" s="4" t="s">
        <v>867</v>
      </c>
      <c r="E5690" s="4" t="s">
        <v>868</v>
      </c>
      <c r="F5690" s="4" t="s">
        <v>90</v>
      </c>
      <c r="G5690" s="4" t="s">
        <v>91</v>
      </c>
      <c r="H5690" s="9">
        <v>27510.7</v>
      </c>
      <c r="I5690" s="9">
        <v>27510.74</v>
      </c>
      <c r="J5690" s="9">
        <v>28284.58</v>
      </c>
      <c r="K5690" s="9">
        <v>28284.57</v>
      </c>
      <c r="L5690" s="9">
        <v>28284.53</v>
      </c>
      <c r="M5690" s="9">
        <v>28284.55</v>
      </c>
      <c r="N5690" s="9">
        <v>28284.55</v>
      </c>
      <c r="O5690" s="9">
        <v>28284.560000000001</v>
      </c>
      <c r="P5690" s="9">
        <v>28284.55</v>
      </c>
      <c r="Q5690" s="9">
        <v>28284.53</v>
      </c>
      <c r="R5690" s="9">
        <v>28284.560000000001</v>
      </c>
      <c r="S5690" s="9">
        <v>28284.560000000001</v>
      </c>
      <c r="T5690" s="10">
        <v>337866.98</v>
      </c>
    </row>
    <row r="5691" spans="1:20" ht="15.75" thickBot="1" x14ac:dyDescent="0.3">
      <c r="A5691" s="4" t="s">
        <v>866</v>
      </c>
      <c r="B5691" s="4" t="s">
        <v>1138</v>
      </c>
      <c r="C5691" s="4" t="s">
        <v>1139</v>
      </c>
      <c r="D5691" s="4" t="s">
        <v>867</v>
      </c>
      <c r="E5691" s="4" t="s">
        <v>868</v>
      </c>
      <c r="F5691" s="4" t="s">
        <v>120</v>
      </c>
      <c r="G5691" s="4" t="s">
        <v>121</v>
      </c>
      <c r="H5691" s="12"/>
      <c r="I5691" s="12"/>
      <c r="J5691" s="12"/>
      <c r="K5691" s="12"/>
      <c r="L5691" s="12"/>
      <c r="M5691" s="12"/>
      <c r="N5691" s="12"/>
      <c r="O5691" s="12"/>
      <c r="P5691" s="12"/>
      <c r="Q5691" s="12"/>
      <c r="R5691" s="11">
        <v>33.520000000000003</v>
      </c>
      <c r="S5691" s="12"/>
      <c r="T5691" s="10">
        <v>33.520000000000003</v>
      </c>
    </row>
    <row r="5692" spans="1:20" ht="15.75" thickBot="1" x14ac:dyDescent="0.3">
      <c r="A5692" s="4" t="s">
        <v>866</v>
      </c>
      <c r="B5692" s="4" t="s">
        <v>1138</v>
      </c>
      <c r="C5692" s="4" t="s">
        <v>1139</v>
      </c>
      <c r="D5692" s="4" t="s">
        <v>867</v>
      </c>
      <c r="E5692" s="4" t="s">
        <v>868</v>
      </c>
      <c r="F5692" s="4" t="s">
        <v>122</v>
      </c>
      <c r="G5692" s="4" t="s">
        <v>123</v>
      </c>
      <c r="H5692" s="8"/>
      <c r="I5692" s="8"/>
      <c r="J5692" s="8"/>
      <c r="K5692" s="8"/>
      <c r="L5692" s="8"/>
      <c r="M5692" s="8"/>
      <c r="N5692" s="8"/>
      <c r="O5692" s="9">
        <v>205</v>
      </c>
      <c r="P5692" s="8"/>
      <c r="Q5692" s="8"/>
      <c r="R5692" s="8"/>
      <c r="S5692" s="8"/>
      <c r="T5692" s="10">
        <v>205</v>
      </c>
    </row>
    <row r="5693" spans="1:20" ht="15.75" thickBot="1" x14ac:dyDescent="0.3">
      <c r="A5693" s="4" t="s">
        <v>866</v>
      </c>
      <c r="B5693" s="4" t="s">
        <v>1138</v>
      </c>
      <c r="C5693" s="4" t="s">
        <v>1139</v>
      </c>
      <c r="D5693" s="4" t="s">
        <v>867</v>
      </c>
      <c r="E5693" s="4" t="s">
        <v>868</v>
      </c>
      <c r="F5693" s="4" t="s">
        <v>312</v>
      </c>
      <c r="G5693" s="4" t="s">
        <v>313</v>
      </c>
      <c r="H5693" s="11">
        <v>2320.19</v>
      </c>
      <c r="I5693" s="11">
        <v>2569.46</v>
      </c>
      <c r="J5693" s="11">
        <v>575.25</v>
      </c>
      <c r="K5693" s="12"/>
      <c r="L5693" s="11">
        <v>2147.6</v>
      </c>
      <c r="M5693" s="12"/>
      <c r="N5693" s="12"/>
      <c r="O5693" s="11">
        <v>1227.2</v>
      </c>
      <c r="P5693" s="12"/>
      <c r="Q5693" s="11">
        <v>306.8</v>
      </c>
      <c r="R5693" s="12"/>
      <c r="S5693" s="12"/>
      <c r="T5693" s="10">
        <v>9146.5</v>
      </c>
    </row>
    <row r="5694" spans="1:20" ht="15.75" thickBot="1" x14ac:dyDescent="0.3">
      <c r="A5694" s="4" t="s">
        <v>866</v>
      </c>
      <c r="B5694" s="4" t="s">
        <v>1138</v>
      </c>
      <c r="C5694" s="4" t="s">
        <v>1139</v>
      </c>
      <c r="D5694" s="4" t="s">
        <v>867</v>
      </c>
      <c r="E5694" s="4" t="s">
        <v>868</v>
      </c>
      <c r="F5694" s="4" t="s">
        <v>44</v>
      </c>
      <c r="G5694" s="4" t="s">
        <v>45</v>
      </c>
      <c r="H5694" s="9">
        <v>96.42</v>
      </c>
      <c r="I5694" s="9">
        <v>120.06</v>
      </c>
      <c r="J5694" s="9">
        <v>212.98</v>
      </c>
      <c r="K5694" s="9">
        <v>107.43</v>
      </c>
      <c r="L5694" s="9">
        <v>182.87</v>
      </c>
      <c r="M5694" s="9">
        <v>353.5</v>
      </c>
      <c r="N5694" s="9">
        <v>100.94</v>
      </c>
      <c r="O5694" s="9">
        <v>100.94</v>
      </c>
      <c r="P5694" s="9">
        <v>151.41</v>
      </c>
      <c r="Q5694" s="9">
        <v>391.34</v>
      </c>
      <c r="R5694" s="9">
        <v>1365.18</v>
      </c>
      <c r="S5694" s="9">
        <v>364.28</v>
      </c>
      <c r="T5694" s="10">
        <v>3547.35</v>
      </c>
    </row>
    <row r="5695" spans="1:20" ht="15.75" thickBot="1" x14ac:dyDescent="0.3">
      <c r="A5695" s="4" t="s">
        <v>866</v>
      </c>
      <c r="B5695" s="4" t="s">
        <v>1138</v>
      </c>
      <c r="C5695" s="4" t="s">
        <v>1139</v>
      </c>
      <c r="D5695" s="4" t="s">
        <v>867</v>
      </c>
      <c r="E5695" s="4" t="s">
        <v>868</v>
      </c>
      <c r="F5695" s="4" t="s">
        <v>207</v>
      </c>
      <c r="G5695" s="4" t="s">
        <v>208</v>
      </c>
      <c r="H5695" s="12"/>
      <c r="I5695" s="12"/>
      <c r="J5695" s="12"/>
      <c r="K5695" s="12"/>
      <c r="L5695" s="12"/>
      <c r="M5695" s="12"/>
      <c r="N5695" s="12"/>
      <c r="O5695" s="11">
        <v>-7.99</v>
      </c>
      <c r="P5695" s="12"/>
      <c r="Q5695" s="11">
        <v>7.99</v>
      </c>
      <c r="R5695" s="12"/>
      <c r="S5695" s="11">
        <v>727.75</v>
      </c>
      <c r="T5695" s="10">
        <v>727.75</v>
      </c>
    </row>
    <row r="5696" spans="1:20" ht="15.75" thickBot="1" x14ac:dyDescent="0.3">
      <c r="A5696" s="4" t="s">
        <v>866</v>
      </c>
      <c r="B5696" s="4" t="s">
        <v>1138</v>
      </c>
      <c r="C5696" s="4" t="s">
        <v>1139</v>
      </c>
      <c r="D5696" s="4" t="s">
        <v>867</v>
      </c>
      <c r="E5696" s="4" t="s">
        <v>868</v>
      </c>
      <c r="F5696" s="4" t="s">
        <v>71</v>
      </c>
      <c r="G5696" s="4" t="s">
        <v>72</v>
      </c>
      <c r="H5696" s="8"/>
      <c r="I5696" s="8"/>
      <c r="J5696" s="8"/>
      <c r="K5696" s="8"/>
      <c r="L5696" s="9">
        <v>21.15</v>
      </c>
      <c r="M5696" s="9">
        <v>122.38</v>
      </c>
      <c r="N5696" s="8"/>
      <c r="O5696" s="8"/>
      <c r="P5696" s="8"/>
      <c r="Q5696" s="8"/>
      <c r="R5696" s="9">
        <v>82.48</v>
      </c>
      <c r="S5696" s="9">
        <v>300</v>
      </c>
      <c r="T5696" s="10">
        <v>526.01</v>
      </c>
    </row>
    <row r="5697" spans="1:20" ht="15.75" thickBot="1" x14ac:dyDescent="0.3">
      <c r="A5697" s="4" t="s">
        <v>866</v>
      </c>
      <c r="B5697" s="4" t="s">
        <v>1138</v>
      </c>
      <c r="C5697" s="4" t="s">
        <v>1139</v>
      </c>
      <c r="D5697" s="4" t="s">
        <v>867</v>
      </c>
      <c r="E5697" s="4" t="s">
        <v>868</v>
      </c>
      <c r="F5697" s="4" t="s">
        <v>98</v>
      </c>
      <c r="G5697" s="4" t="s">
        <v>99</v>
      </c>
      <c r="H5697" s="11">
        <v>2140.42</v>
      </c>
      <c r="I5697" s="11">
        <v>563.52</v>
      </c>
      <c r="J5697" s="11">
        <v>1541.45</v>
      </c>
      <c r="K5697" s="11">
        <v>1040.01</v>
      </c>
      <c r="L5697" s="11">
        <v>3565.89</v>
      </c>
      <c r="M5697" s="11">
        <v>1252.6600000000001</v>
      </c>
      <c r="N5697" s="11">
        <v>1886.33</v>
      </c>
      <c r="O5697" s="11">
        <v>671.46</v>
      </c>
      <c r="P5697" s="11">
        <v>1248.22</v>
      </c>
      <c r="Q5697" s="11">
        <v>168.68</v>
      </c>
      <c r="R5697" s="11">
        <v>494.49</v>
      </c>
      <c r="S5697" s="11">
        <v>4116.34</v>
      </c>
      <c r="T5697" s="10">
        <v>18689.47</v>
      </c>
    </row>
    <row r="5698" spans="1:20" ht="15.75" thickBot="1" x14ac:dyDescent="0.3">
      <c r="A5698" s="4" t="s">
        <v>866</v>
      </c>
      <c r="B5698" s="4" t="s">
        <v>1138</v>
      </c>
      <c r="C5698" s="4" t="s">
        <v>1139</v>
      </c>
      <c r="D5698" s="4" t="s">
        <v>867</v>
      </c>
      <c r="E5698" s="4" t="s">
        <v>868</v>
      </c>
      <c r="F5698" s="4" t="s">
        <v>412</v>
      </c>
      <c r="G5698" s="4" t="s">
        <v>413</v>
      </c>
      <c r="H5698" s="8"/>
      <c r="I5698" s="8"/>
      <c r="J5698" s="9">
        <v>254.53</v>
      </c>
      <c r="K5698" s="8"/>
      <c r="L5698" s="9">
        <v>394.4</v>
      </c>
      <c r="M5698" s="8"/>
      <c r="N5698" s="8"/>
      <c r="O5698" s="8"/>
      <c r="P5698" s="9">
        <v>566.45000000000005</v>
      </c>
      <c r="Q5698" s="9">
        <v>346.51</v>
      </c>
      <c r="R5698" s="9">
        <v>59.61</v>
      </c>
      <c r="S5698" s="9">
        <v>62.58</v>
      </c>
      <c r="T5698" s="10">
        <v>1684.08</v>
      </c>
    </row>
    <row r="5699" spans="1:20" ht="15.75" thickBot="1" x14ac:dyDescent="0.3">
      <c r="A5699" s="4" t="s">
        <v>866</v>
      </c>
      <c r="B5699" s="4" t="s">
        <v>1138</v>
      </c>
      <c r="C5699" s="4" t="s">
        <v>1139</v>
      </c>
      <c r="D5699" s="4" t="s">
        <v>867</v>
      </c>
      <c r="E5699" s="4" t="s">
        <v>868</v>
      </c>
      <c r="F5699" s="4" t="s">
        <v>215</v>
      </c>
      <c r="G5699" s="4" t="s">
        <v>216</v>
      </c>
      <c r="H5699" s="12"/>
      <c r="I5699" s="12"/>
      <c r="J5699" s="11">
        <v>7.92</v>
      </c>
      <c r="K5699" s="11">
        <v>47.66</v>
      </c>
      <c r="L5699" s="11">
        <v>39.880000000000003</v>
      </c>
      <c r="M5699" s="11">
        <v>39.950000000000003</v>
      </c>
      <c r="N5699" s="11">
        <v>31.96</v>
      </c>
      <c r="O5699" s="11">
        <v>31.96</v>
      </c>
      <c r="P5699" s="11">
        <v>15.98</v>
      </c>
      <c r="Q5699" s="11">
        <v>47.94</v>
      </c>
      <c r="R5699" s="11">
        <v>49.35</v>
      </c>
      <c r="S5699" s="11">
        <v>31.84</v>
      </c>
      <c r="T5699" s="10">
        <v>344.44</v>
      </c>
    </row>
    <row r="5700" spans="1:20" ht="15.75" thickBot="1" x14ac:dyDescent="0.3">
      <c r="A5700" s="4" t="s">
        <v>866</v>
      </c>
      <c r="B5700" s="4" t="s">
        <v>1138</v>
      </c>
      <c r="C5700" s="4" t="s">
        <v>1139</v>
      </c>
      <c r="D5700" s="4" t="s">
        <v>867</v>
      </c>
      <c r="E5700" s="4" t="s">
        <v>868</v>
      </c>
      <c r="F5700" s="4" t="s">
        <v>130</v>
      </c>
      <c r="G5700" s="4" t="s">
        <v>131</v>
      </c>
      <c r="H5700" s="9">
        <v>70.099999999999994</v>
      </c>
      <c r="I5700" s="9">
        <v>244.31</v>
      </c>
      <c r="J5700" s="8"/>
      <c r="K5700" s="9">
        <v>334.63</v>
      </c>
      <c r="L5700" s="9">
        <v>110.92</v>
      </c>
      <c r="M5700" s="9">
        <v>122.25</v>
      </c>
      <c r="N5700" s="8"/>
      <c r="O5700" s="9">
        <v>478.26</v>
      </c>
      <c r="P5700" s="9">
        <v>1977.36</v>
      </c>
      <c r="Q5700" s="9">
        <v>867.31</v>
      </c>
      <c r="R5700" s="9">
        <v>676.93</v>
      </c>
      <c r="S5700" s="9">
        <v>689.14</v>
      </c>
      <c r="T5700" s="10">
        <v>5571.21</v>
      </c>
    </row>
    <row r="5701" spans="1:20" ht="15.75" thickBot="1" x14ac:dyDescent="0.3">
      <c r="A5701" s="4" t="s">
        <v>866</v>
      </c>
      <c r="B5701" s="4" t="s">
        <v>1138</v>
      </c>
      <c r="C5701" s="4" t="s">
        <v>1139</v>
      </c>
      <c r="D5701" s="4" t="s">
        <v>867</v>
      </c>
      <c r="E5701" s="4" t="s">
        <v>868</v>
      </c>
      <c r="F5701" s="4" t="s">
        <v>1134</v>
      </c>
      <c r="G5701" s="4" t="s">
        <v>1135</v>
      </c>
      <c r="H5701" s="12"/>
      <c r="I5701" s="12"/>
      <c r="J5701" s="12"/>
      <c r="K5701" s="12"/>
      <c r="L5701" s="12"/>
      <c r="M5701" s="12"/>
      <c r="N5701" s="12"/>
      <c r="O5701" s="11">
        <v>78</v>
      </c>
      <c r="P5701" s="12"/>
      <c r="Q5701" s="12"/>
      <c r="R5701" s="12"/>
      <c r="S5701" s="12"/>
      <c r="T5701" s="10">
        <v>78</v>
      </c>
    </row>
    <row r="5702" spans="1:20" ht="15.75" thickBot="1" x14ac:dyDescent="0.3">
      <c r="A5702" s="4" t="s">
        <v>866</v>
      </c>
      <c r="B5702" s="4" t="s">
        <v>1138</v>
      </c>
      <c r="C5702" s="4" t="s">
        <v>1139</v>
      </c>
      <c r="D5702" s="4" t="s">
        <v>867</v>
      </c>
      <c r="E5702" s="4" t="s">
        <v>868</v>
      </c>
      <c r="F5702" s="4" t="s">
        <v>136</v>
      </c>
      <c r="G5702" s="4" t="s">
        <v>137</v>
      </c>
      <c r="H5702" s="9">
        <v>18</v>
      </c>
      <c r="I5702" s="8"/>
      <c r="J5702" s="9">
        <v>12</v>
      </c>
      <c r="K5702" s="8"/>
      <c r="L5702" s="8"/>
      <c r="M5702" s="8"/>
      <c r="N5702" s="8"/>
      <c r="O5702" s="8"/>
      <c r="P5702" s="8"/>
      <c r="Q5702" s="8"/>
      <c r="R5702" s="8"/>
      <c r="S5702" s="9">
        <v>5.0999999999999996</v>
      </c>
      <c r="T5702" s="10">
        <v>35.1</v>
      </c>
    </row>
    <row r="5703" spans="1:20" ht="15.75" thickBot="1" x14ac:dyDescent="0.3">
      <c r="A5703" s="4" t="s">
        <v>866</v>
      </c>
      <c r="B5703" s="4" t="s">
        <v>1138</v>
      </c>
      <c r="C5703" s="4" t="s">
        <v>1139</v>
      </c>
      <c r="D5703" s="4" t="s">
        <v>867</v>
      </c>
      <c r="E5703" s="4" t="s">
        <v>868</v>
      </c>
      <c r="F5703" s="4" t="s">
        <v>199</v>
      </c>
      <c r="G5703" s="4" t="s">
        <v>200</v>
      </c>
      <c r="H5703" s="12"/>
      <c r="I5703" s="12"/>
      <c r="J5703" s="11">
        <v>8.9499999999999993</v>
      </c>
      <c r="K5703" s="12"/>
      <c r="L5703" s="11">
        <v>35.1</v>
      </c>
      <c r="M5703" s="12"/>
      <c r="N5703" s="12"/>
      <c r="O5703" s="12"/>
      <c r="P5703" s="12"/>
      <c r="Q5703" s="12"/>
      <c r="R5703" s="11">
        <v>38</v>
      </c>
      <c r="S5703" s="12"/>
      <c r="T5703" s="10">
        <v>82.05</v>
      </c>
    </row>
    <row r="5704" spans="1:20" ht="15.75" thickBot="1" x14ac:dyDescent="0.3">
      <c r="A5704" s="4" t="s">
        <v>866</v>
      </c>
      <c r="B5704" s="4" t="s">
        <v>1138</v>
      </c>
      <c r="C5704" s="4" t="s">
        <v>1139</v>
      </c>
      <c r="D5704" s="4" t="s">
        <v>867</v>
      </c>
      <c r="E5704" s="4" t="s">
        <v>868</v>
      </c>
      <c r="F5704" s="4" t="s">
        <v>144</v>
      </c>
      <c r="G5704" s="4" t="s">
        <v>145</v>
      </c>
      <c r="H5704" s="9">
        <v>2736.86</v>
      </c>
      <c r="I5704" s="9">
        <v>2264.56</v>
      </c>
      <c r="J5704" s="9">
        <v>340</v>
      </c>
      <c r="K5704" s="9">
        <v>2079.66</v>
      </c>
      <c r="L5704" s="9">
        <v>865.48</v>
      </c>
      <c r="M5704" s="9">
        <v>1065.51</v>
      </c>
      <c r="N5704" s="9">
        <v>506.21</v>
      </c>
      <c r="O5704" s="9">
        <v>678.03</v>
      </c>
      <c r="P5704" s="8"/>
      <c r="Q5704" s="9">
        <v>217.86</v>
      </c>
      <c r="R5704" s="9">
        <v>4518.3</v>
      </c>
      <c r="S5704" s="9">
        <v>1628.88</v>
      </c>
      <c r="T5704" s="10">
        <v>16901.349999999999</v>
      </c>
    </row>
    <row r="5705" spans="1:20" ht="15.75" thickBot="1" x14ac:dyDescent="0.3">
      <c r="A5705" s="4" t="s">
        <v>866</v>
      </c>
      <c r="B5705" s="4" t="s">
        <v>1138</v>
      </c>
      <c r="C5705" s="4" t="s">
        <v>1139</v>
      </c>
      <c r="D5705" s="4" t="s">
        <v>867</v>
      </c>
      <c r="E5705" s="4" t="s">
        <v>868</v>
      </c>
      <c r="F5705" s="4" t="s">
        <v>146</v>
      </c>
      <c r="G5705" s="4" t="s">
        <v>147</v>
      </c>
      <c r="H5705" s="12"/>
      <c r="I5705" s="12"/>
      <c r="J5705" s="12"/>
      <c r="K5705" s="12"/>
      <c r="L5705" s="12"/>
      <c r="M5705" s="11">
        <v>259.64</v>
      </c>
      <c r="N5705" s="12"/>
      <c r="O5705" s="12"/>
      <c r="P5705" s="12"/>
      <c r="Q5705" s="12"/>
      <c r="R5705" s="12"/>
      <c r="S5705" s="12"/>
      <c r="T5705" s="10">
        <v>259.64</v>
      </c>
    </row>
    <row r="5706" spans="1:20" ht="15.75" thickBot="1" x14ac:dyDescent="0.3">
      <c r="A5706" s="4" t="s">
        <v>866</v>
      </c>
      <c r="B5706" s="4" t="s">
        <v>1138</v>
      </c>
      <c r="C5706" s="4" t="s">
        <v>1139</v>
      </c>
      <c r="D5706" s="4" t="s">
        <v>867</v>
      </c>
      <c r="E5706" s="4" t="s">
        <v>868</v>
      </c>
      <c r="F5706" s="4" t="s">
        <v>150</v>
      </c>
      <c r="G5706" s="4" t="s">
        <v>151</v>
      </c>
      <c r="H5706" s="8"/>
      <c r="I5706" s="8"/>
      <c r="J5706" s="8"/>
      <c r="K5706" s="8"/>
      <c r="L5706" s="8"/>
      <c r="M5706" s="8"/>
      <c r="N5706" s="8"/>
      <c r="O5706" s="9">
        <v>230.43</v>
      </c>
      <c r="P5706" s="8"/>
      <c r="Q5706" s="8"/>
      <c r="R5706" s="9">
        <v>50.98</v>
      </c>
      <c r="S5706" s="9">
        <v>1814.32</v>
      </c>
      <c r="T5706" s="10">
        <v>2095.73</v>
      </c>
    </row>
    <row r="5707" spans="1:20" ht="15.75" thickBot="1" x14ac:dyDescent="0.3">
      <c r="A5707" s="4" t="s">
        <v>866</v>
      </c>
      <c r="B5707" s="4" t="s">
        <v>1138</v>
      </c>
      <c r="C5707" s="4" t="s">
        <v>1139</v>
      </c>
      <c r="D5707" s="4" t="s">
        <v>867</v>
      </c>
      <c r="E5707" s="4" t="s">
        <v>868</v>
      </c>
      <c r="F5707" s="4" t="s">
        <v>359</v>
      </c>
      <c r="G5707" s="4" t="s">
        <v>360</v>
      </c>
      <c r="H5707" s="12"/>
      <c r="I5707" s="12"/>
      <c r="J5707" s="12"/>
      <c r="K5707" s="12"/>
      <c r="L5707" s="12"/>
      <c r="M5707" s="12"/>
      <c r="N5707" s="12"/>
      <c r="O5707" s="12"/>
      <c r="P5707" s="12"/>
      <c r="Q5707" s="12"/>
      <c r="R5707" s="12"/>
      <c r="S5707" s="11">
        <v>639.98</v>
      </c>
      <c r="T5707" s="10">
        <v>639.98</v>
      </c>
    </row>
    <row r="5708" spans="1:20" ht="15.75" thickBot="1" x14ac:dyDescent="0.3">
      <c r="A5708" s="4" t="s">
        <v>866</v>
      </c>
      <c r="B5708" s="4" t="s">
        <v>1138</v>
      </c>
      <c r="C5708" s="4" t="s">
        <v>1139</v>
      </c>
      <c r="D5708" s="4" t="s">
        <v>867</v>
      </c>
      <c r="E5708" s="4" t="s">
        <v>868</v>
      </c>
      <c r="F5708" s="4" t="s">
        <v>166</v>
      </c>
      <c r="G5708" s="4" t="s">
        <v>167</v>
      </c>
      <c r="H5708" s="9">
        <v>-5242.12</v>
      </c>
      <c r="I5708" s="9">
        <v>-4908.3599999999997</v>
      </c>
      <c r="J5708" s="9">
        <v>-4778.88</v>
      </c>
      <c r="K5708" s="9">
        <v>-5332.31</v>
      </c>
      <c r="L5708" s="9">
        <v>-5533.44</v>
      </c>
      <c r="M5708" s="9">
        <v>-5375.44</v>
      </c>
      <c r="N5708" s="9">
        <v>-4865.1400000000003</v>
      </c>
      <c r="O5708" s="9">
        <v>-5116.66</v>
      </c>
      <c r="P5708" s="9">
        <v>-4786.1400000000003</v>
      </c>
      <c r="Q5708" s="9">
        <v>-6015.13</v>
      </c>
      <c r="R5708" s="9">
        <v>-4275.84</v>
      </c>
      <c r="S5708" s="9">
        <v>-5030.3999999999996</v>
      </c>
      <c r="T5708" s="10">
        <v>-61259.86</v>
      </c>
    </row>
    <row r="5709" spans="1:20" ht="23.25" thickBot="1" x14ac:dyDescent="0.3">
      <c r="A5709" s="4" t="s">
        <v>866</v>
      </c>
      <c r="B5709" s="4" t="s">
        <v>1138</v>
      </c>
      <c r="C5709" s="4" t="s">
        <v>1139</v>
      </c>
      <c r="D5709" s="4" t="s">
        <v>869</v>
      </c>
      <c r="E5709" s="4" t="s">
        <v>870</v>
      </c>
      <c r="F5709" s="4" t="s">
        <v>144</v>
      </c>
      <c r="G5709" s="4" t="s">
        <v>145</v>
      </c>
      <c r="H5709" s="12"/>
      <c r="I5709" s="12"/>
      <c r="J5709" s="12"/>
      <c r="K5709" s="11">
        <v>122.32</v>
      </c>
      <c r="L5709" s="12"/>
      <c r="M5709" s="12"/>
      <c r="N5709" s="12"/>
      <c r="O5709" s="12"/>
      <c r="P5709" s="12"/>
      <c r="Q5709" s="12"/>
      <c r="R5709" s="12"/>
      <c r="S5709" s="12"/>
      <c r="T5709" s="10">
        <v>122.32</v>
      </c>
    </row>
    <row r="5710" spans="1:20" ht="15.75" thickBot="1" x14ac:dyDescent="0.3">
      <c r="A5710" s="4" t="s">
        <v>866</v>
      </c>
      <c r="B5710" s="4" t="s">
        <v>1140</v>
      </c>
      <c r="C5710" s="4" t="s">
        <v>1141</v>
      </c>
      <c r="D5710" s="4" t="s">
        <v>867</v>
      </c>
      <c r="E5710" s="4" t="s">
        <v>868</v>
      </c>
      <c r="F5710" s="4" t="s">
        <v>110</v>
      </c>
      <c r="G5710" s="4" t="s">
        <v>111</v>
      </c>
      <c r="H5710" s="9">
        <v>244453.87</v>
      </c>
      <c r="I5710" s="9">
        <v>255826.04</v>
      </c>
      <c r="J5710" s="9">
        <v>235852.56</v>
      </c>
      <c r="K5710" s="9">
        <v>246369.26</v>
      </c>
      <c r="L5710" s="9">
        <v>246014.85</v>
      </c>
      <c r="M5710" s="9">
        <v>237539.79</v>
      </c>
      <c r="N5710" s="9">
        <v>220904.5</v>
      </c>
      <c r="O5710" s="9">
        <v>217219.46</v>
      </c>
      <c r="P5710" s="9">
        <v>256860.65</v>
      </c>
      <c r="Q5710" s="9">
        <v>263076.27</v>
      </c>
      <c r="R5710" s="9">
        <v>232052.56</v>
      </c>
      <c r="S5710" s="9">
        <v>203813.17</v>
      </c>
      <c r="T5710" s="10">
        <v>2859982.98</v>
      </c>
    </row>
    <row r="5711" spans="1:20" ht="15.75" thickBot="1" x14ac:dyDescent="0.3">
      <c r="A5711" s="4" t="s">
        <v>866</v>
      </c>
      <c r="B5711" s="4" t="s">
        <v>1140</v>
      </c>
      <c r="C5711" s="4" t="s">
        <v>1141</v>
      </c>
      <c r="D5711" s="4" t="s">
        <v>867</v>
      </c>
      <c r="E5711" s="4" t="s">
        <v>868</v>
      </c>
      <c r="F5711" s="4" t="s">
        <v>112</v>
      </c>
      <c r="G5711" s="4" t="s">
        <v>113</v>
      </c>
      <c r="H5711" s="11">
        <v>18091.14</v>
      </c>
      <c r="I5711" s="11">
        <v>18091.14</v>
      </c>
      <c r="J5711" s="11">
        <v>18888.89</v>
      </c>
      <c r="K5711" s="11">
        <v>18888.89</v>
      </c>
      <c r="L5711" s="11">
        <v>18888.89</v>
      </c>
      <c r="M5711" s="11">
        <v>18888.89</v>
      </c>
      <c r="N5711" s="11">
        <v>18888.89</v>
      </c>
      <c r="O5711" s="11">
        <v>18888.89</v>
      </c>
      <c r="P5711" s="11">
        <v>18888.89</v>
      </c>
      <c r="Q5711" s="11">
        <v>11388.89</v>
      </c>
      <c r="R5711" s="11">
        <v>11388.89</v>
      </c>
      <c r="S5711" s="11">
        <v>5823.46</v>
      </c>
      <c r="T5711" s="10">
        <v>197005.75</v>
      </c>
    </row>
    <row r="5712" spans="1:20" ht="15.75" thickBot="1" x14ac:dyDescent="0.3">
      <c r="A5712" s="4" t="s">
        <v>866</v>
      </c>
      <c r="B5712" s="4" t="s">
        <v>1140</v>
      </c>
      <c r="C5712" s="4" t="s">
        <v>1141</v>
      </c>
      <c r="D5712" s="4" t="s">
        <v>867</v>
      </c>
      <c r="E5712" s="4" t="s">
        <v>868</v>
      </c>
      <c r="F5712" s="4" t="s">
        <v>88</v>
      </c>
      <c r="G5712" s="4" t="s">
        <v>89</v>
      </c>
      <c r="H5712" s="9">
        <v>35328.43</v>
      </c>
      <c r="I5712" s="9">
        <v>35328.46</v>
      </c>
      <c r="J5712" s="9">
        <v>36499.21</v>
      </c>
      <c r="K5712" s="9">
        <v>36017.919999999998</v>
      </c>
      <c r="L5712" s="9">
        <v>36017.879999999997</v>
      </c>
      <c r="M5712" s="9">
        <v>36017.949999999997</v>
      </c>
      <c r="N5712" s="9">
        <v>36017.919999999998</v>
      </c>
      <c r="O5712" s="9">
        <v>37903.65</v>
      </c>
      <c r="P5712" s="9">
        <v>37903.699999999997</v>
      </c>
      <c r="Q5712" s="9">
        <v>37903.71</v>
      </c>
      <c r="R5712" s="9">
        <v>37903.660000000003</v>
      </c>
      <c r="S5712" s="9">
        <v>37903.730000000003</v>
      </c>
      <c r="T5712" s="10">
        <v>440746.22</v>
      </c>
    </row>
    <row r="5713" spans="1:20" ht="15.75" thickBot="1" x14ac:dyDescent="0.3">
      <c r="A5713" s="4" t="s">
        <v>866</v>
      </c>
      <c r="B5713" s="4" t="s">
        <v>1140</v>
      </c>
      <c r="C5713" s="4" t="s">
        <v>1141</v>
      </c>
      <c r="D5713" s="4" t="s">
        <v>867</v>
      </c>
      <c r="E5713" s="4" t="s">
        <v>868</v>
      </c>
      <c r="F5713" s="4" t="s">
        <v>90</v>
      </c>
      <c r="G5713" s="4" t="s">
        <v>91</v>
      </c>
      <c r="H5713" s="11">
        <v>1809.11</v>
      </c>
      <c r="I5713" s="11">
        <v>1809.11</v>
      </c>
      <c r="J5713" s="11">
        <v>1888.89</v>
      </c>
      <c r="K5713" s="11">
        <v>1888.89</v>
      </c>
      <c r="L5713" s="11">
        <v>1888.89</v>
      </c>
      <c r="M5713" s="11">
        <v>1888.89</v>
      </c>
      <c r="N5713" s="11">
        <v>1888.89</v>
      </c>
      <c r="O5713" s="11">
        <v>1888.89</v>
      </c>
      <c r="P5713" s="11">
        <v>1888.89</v>
      </c>
      <c r="Q5713" s="11">
        <v>1138.8900000000001</v>
      </c>
      <c r="R5713" s="11">
        <v>1138.8900000000001</v>
      </c>
      <c r="S5713" s="11">
        <v>305.56</v>
      </c>
      <c r="T5713" s="10">
        <v>19423.79</v>
      </c>
    </row>
    <row r="5714" spans="1:20" ht="15.75" thickBot="1" x14ac:dyDescent="0.3">
      <c r="A5714" s="4" t="s">
        <v>866</v>
      </c>
      <c r="B5714" s="4" t="s">
        <v>1140</v>
      </c>
      <c r="C5714" s="4" t="s">
        <v>1141</v>
      </c>
      <c r="D5714" s="4" t="s">
        <v>867</v>
      </c>
      <c r="E5714" s="4" t="s">
        <v>868</v>
      </c>
      <c r="F5714" s="4" t="s">
        <v>1142</v>
      </c>
      <c r="G5714" s="4" t="s">
        <v>1143</v>
      </c>
      <c r="H5714" s="9">
        <v>180602.56</v>
      </c>
      <c r="I5714" s="9">
        <v>180602.58</v>
      </c>
      <c r="J5714" s="9">
        <v>186587.68</v>
      </c>
      <c r="K5714" s="9">
        <v>184127.09</v>
      </c>
      <c r="L5714" s="9">
        <v>184127.06</v>
      </c>
      <c r="M5714" s="9">
        <v>184127.12</v>
      </c>
      <c r="N5714" s="9">
        <v>184127.14</v>
      </c>
      <c r="O5714" s="9">
        <v>193767.42</v>
      </c>
      <c r="P5714" s="9">
        <v>193767.48</v>
      </c>
      <c r="Q5714" s="9">
        <v>193767.42</v>
      </c>
      <c r="R5714" s="9">
        <v>193767.41</v>
      </c>
      <c r="S5714" s="9">
        <v>193767.44</v>
      </c>
      <c r="T5714" s="10">
        <v>2253138.4</v>
      </c>
    </row>
    <row r="5715" spans="1:20" ht="15.75" thickBot="1" x14ac:dyDescent="0.3">
      <c r="A5715" s="4" t="s">
        <v>866</v>
      </c>
      <c r="B5715" s="4" t="s">
        <v>1140</v>
      </c>
      <c r="C5715" s="4" t="s">
        <v>1141</v>
      </c>
      <c r="D5715" s="4" t="s">
        <v>867</v>
      </c>
      <c r="E5715" s="4" t="s">
        <v>868</v>
      </c>
      <c r="F5715" s="4" t="s">
        <v>310</v>
      </c>
      <c r="G5715" s="4" t="s">
        <v>311</v>
      </c>
      <c r="H5715" s="12"/>
      <c r="I5715" s="12"/>
      <c r="J5715" s="11">
        <v>102.38</v>
      </c>
      <c r="K5715" s="12"/>
      <c r="L5715" s="12"/>
      <c r="M5715" s="12"/>
      <c r="N5715" s="12"/>
      <c r="O5715" s="12"/>
      <c r="P5715" s="12"/>
      <c r="Q5715" s="12"/>
      <c r="R5715" s="12"/>
      <c r="S5715" s="12"/>
      <c r="T5715" s="10">
        <v>102.38</v>
      </c>
    </row>
    <row r="5716" spans="1:20" ht="15.75" thickBot="1" x14ac:dyDescent="0.3">
      <c r="A5716" s="4" t="s">
        <v>866</v>
      </c>
      <c r="B5716" s="4" t="s">
        <v>1140</v>
      </c>
      <c r="C5716" s="4" t="s">
        <v>1141</v>
      </c>
      <c r="D5716" s="4" t="s">
        <v>867</v>
      </c>
      <c r="E5716" s="4" t="s">
        <v>868</v>
      </c>
      <c r="F5716" s="4" t="s">
        <v>146</v>
      </c>
      <c r="G5716" s="4" t="s">
        <v>147</v>
      </c>
      <c r="H5716" s="8"/>
      <c r="I5716" s="8"/>
      <c r="J5716" s="8"/>
      <c r="K5716" s="8"/>
      <c r="L5716" s="8"/>
      <c r="M5716" s="8"/>
      <c r="N5716" s="8"/>
      <c r="O5716" s="13">
        <v>0</v>
      </c>
      <c r="P5716" s="8"/>
      <c r="Q5716" s="8"/>
      <c r="R5716" s="8"/>
      <c r="S5716" s="8"/>
      <c r="T5716" s="14">
        <v>0</v>
      </c>
    </row>
    <row r="5717" spans="1:20" ht="15.75" thickBot="1" x14ac:dyDescent="0.3">
      <c r="A5717" s="4" t="s">
        <v>866</v>
      </c>
      <c r="B5717" s="4" t="s">
        <v>1140</v>
      </c>
      <c r="C5717" s="4" t="s">
        <v>1141</v>
      </c>
      <c r="D5717" s="4" t="s">
        <v>867</v>
      </c>
      <c r="E5717" s="4" t="s">
        <v>868</v>
      </c>
      <c r="F5717" s="4" t="s">
        <v>166</v>
      </c>
      <c r="G5717" s="4" t="s">
        <v>167</v>
      </c>
      <c r="H5717" s="11">
        <v>-27101.85</v>
      </c>
      <c r="I5717" s="11">
        <v>-26662.639999999999</v>
      </c>
      <c r="J5717" s="11">
        <v>-23954.36</v>
      </c>
      <c r="K5717" s="11">
        <v>-15968.86</v>
      </c>
      <c r="L5717" s="11">
        <v>-16690.830000000002</v>
      </c>
      <c r="M5717" s="11">
        <v>-13900.64</v>
      </c>
      <c r="N5717" s="11">
        <v>-16839.93</v>
      </c>
      <c r="O5717" s="11">
        <v>-14986.5</v>
      </c>
      <c r="P5717" s="11">
        <v>-38244.879999999997</v>
      </c>
      <c r="Q5717" s="11">
        <v>-29233.85</v>
      </c>
      <c r="R5717" s="11">
        <v>-20951.939999999999</v>
      </c>
      <c r="S5717" s="11">
        <v>-32749.08</v>
      </c>
      <c r="T5717" s="10">
        <v>-277285.36</v>
      </c>
    </row>
    <row r="5718" spans="1:20" ht="15.75" thickBot="1" x14ac:dyDescent="0.3">
      <c r="A5718" s="4" t="s">
        <v>866</v>
      </c>
      <c r="B5718" s="4" t="s">
        <v>1144</v>
      </c>
      <c r="C5718" s="4" t="s">
        <v>1145</v>
      </c>
      <c r="D5718" s="4" t="s">
        <v>867</v>
      </c>
      <c r="E5718" s="4" t="s">
        <v>868</v>
      </c>
      <c r="F5718" s="4" t="s">
        <v>110</v>
      </c>
      <c r="G5718" s="4" t="s">
        <v>111</v>
      </c>
      <c r="H5718" s="9">
        <v>79256.91</v>
      </c>
      <c r="I5718" s="9">
        <v>67250</v>
      </c>
      <c r="J5718" s="9">
        <v>68157.2</v>
      </c>
      <c r="K5718" s="9">
        <v>63818.19</v>
      </c>
      <c r="L5718" s="9">
        <v>44869.8</v>
      </c>
      <c r="M5718" s="9">
        <v>43632.1</v>
      </c>
      <c r="N5718" s="9">
        <v>29543.75</v>
      </c>
      <c r="O5718" s="9">
        <v>42630.21</v>
      </c>
      <c r="P5718" s="9">
        <v>42727.87</v>
      </c>
      <c r="Q5718" s="9">
        <v>48506.51</v>
      </c>
      <c r="R5718" s="9">
        <v>43522.720000000001</v>
      </c>
      <c r="S5718" s="9">
        <v>36730.83</v>
      </c>
      <c r="T5718" s="10">
        <v>610646.09</v>
      </c>
    </row>
    <row r="5719" spans="1:20" ht="15.75" thickBot="1" x14ac:dyDescent="0.3">
      <c r="A5719" s="4" t="s">
        <v>866</v>
      </c>
      <c r="B5719" s="4" t="s">
        <v>1144</v>
      </c>
      <c r="C5719" s="4" t="s">
        <v>1145</v>
      </c>
      <c r="D5719" s="4" t="s">
        <v>867</v>
      </c>
      <c r="E5719" s="4" t="s">
        <v>868</v>
      </c>
      <c r="F5719" s="4" t="s">
        <v>112</v>
      </c>
      <c r="G5719" s="4" t="s">
        <v>113</v>
      </c>
      <c r="H5719" s="11">
        <v>4367.16</v>
      </c>
      <c r="I5719" s="11">
        <v>5167.43</v>
      </c>
      <c r="J5719" s="11">
        <v>4166.67</v>
      </c>
      <c r="K5719" s="11">
        <v>-1761.4</v>
      </c>
      <c r="L5719" s="12"/>
      <c r="M5719" s="12"/>
      <c r="N5719" s="11">
        <v>-1921.14</v>
      </c>
      <c r="O5719" s="12"/>
      <c r="P5719" s="12"/>
      <c r="Q5719" s="12"/>
      <c r="R5719" s="12"/>
      <c r="S5719" s="11">
        <v>8087.95</v>
      </c>
      <c r="T5719" s="10">
        <v>18106.669999999998</v>
      </c>
    </row>
    <row r="5720" spans="1:20" ht="15.75" thickBot="1" x14ac:dyDescent="0.3">
      <c r="A5720" s="4" t="s">
        <v>866</v>
      </c>
      <c r="B5720" s="4" t="s">
        <v>1144</v>
      </c>
      <c r="C5720" s="4" t="s">
        <v>1145</v>
      </c>
      <c r="D5720" s="4" t="s">
        <v>867</v>
      </c>
      <c r="E5720" s="4" t="s">
        <v>868</v>
      </c>
      <c r="F5720" s="4" t="s">
        <v>88</v>
      </c>
      <c r="G5720" s="4" t="s">
        <v>89</v>
      </c>
      <c r="H5720" s="9">
        <v>12089.35</v>
      </c>
      <c r="I5720" s="9">
        <v>9058.6</v>
      </c>
      <c r="J5720" s="9">
        <v>9255.02</v>
      </c>
      <c r="K5720" s="9">
        <v>9127.4699999999993</v>
      </c>
      <c r="L5720" s="9">
        <v>6448.76</v>
      </c>
      <c r="M5720" s="9">
        <v>6448.77</v>
      </c>
      <c r="N5720" s="9">
        <v>6448.75</v>
      </c>
      <c r="O5720" s="9">
        <v>6448.77</v>
      </c>
      <c r="P5720" s="9">
        <v>6448.75</v>
      </c>
      <c r="Q5720" s="9">
        <v>6448.76</v>
      </c>
      <c r="R5720" s="9">
        <v>6448.76</v>
      </c>
      <c r="S5720" s="9">
        <v>6793.1</v>
      </c>
      <c r="T5720" s="10">
        <v>91464.86</v>
      </c>
    </row>
    <row r="5721" spans="1:20" ht="15.75" thickBot="1" x14ac:dyDescent="0.3">
      <c r="A5721" s="4" t="s">
        <v>866</v>
      </c>
      <c r="B5721" s="4" t="s">
        <v>1144</v>
      </c>
      <c r="C5721" s="4" t="s">
        <v>1145</v>
      </c>
      <c r="D5721" s="4" t="s">
        <v>867</v>
      </c>
      <c r="E5721" s="4" t="s">
        <v>868</v>
      </c>
      <c r="F5721" s="4" t="s">
        <v>90</v>
      </c>
      <c r="G5721" s="4" t="s">
        <v>91</v>
      </c>
      <c r="H5721" s="11">
        <v>29743.52</v>
      </c>
      <c r="I5721" s="11">
        <v>17969.25</v>
      </c>
      <c r="J5721" s="11">
        <v>18181.509999999998</v>
      </c>
      <c r="K5721" s="11">
        <v>17269.29</v>
      </c>
      <c r="L5721" s="11">
        <v>6862.76</v>
      </c>
      <c r="M5721" s="11">
        <v>6862.74</v>
      </c>
      <c r="N5721" s="11">
        <v>6862.76</v>
      </c>
      <c r="O5721" s="11">
        <v>6862.75</v>
      </c>
      <c r="P5721" s="11">
        <v>6862.75</v>
      </c>
      <c r="Q5721" s="11">
        <v>6862.76</v>
      </c>
      <c r="R5721" s="11">
        <v>6862.76</v>
      </c>
      <c r="S5721" s="11">
        <v>6862.76</v>
      </c>
      <c r="T5721" s="10">
        <v>138065.60999999999</v>
      </c>
    </row>
    <row r="5722" spans="1:20" ht="15.75" thickBot="1" x14ac:dyDescent="0.3">
      <c r="A5722" s="4" t="s">
        <v>866</v>
      </c>
      <c r="B5722" s="4" t="s">
        <v>1144</v>
      </c>
      <c r="C5722" s="4" t="s">
        <v>1145</v>
      </c>
      <c r="D5722" s="4" t="s">
        <v>867</v>
      </c>
      <c r="E5722" s="4" t="s">
        <v>868</v>
      </c>
      <c r="F5722" s="4" t="s">
        <v>1142</v>
      </c>
      <c r="G5722" s="4" t="s">
        <v>1143</v>
      </c>
      <c r="H5722" s="9">
        <v>15780.42</v>
      </c>
      <c r="I5722" s="9">
        <v>15780.42</v>
      </c>
      <c r="J5722" s="9">
        <v>16268.18</v>
      </c>
      <c r="K5722" s="9">
        <v>16268.18</v>
      </c>
      <c r="L5722" s="9">
        <v>16268.18</v>
      </c>
      <c r="M5722" s="9">
        <v>16268.18</v>
      </c>
      <c r="N5722" s="9">
        <v>16268.19</v>
      </c>
      <c r="O5722" s="9">
        <v>16268.17</v>
      </c>
      <c r="P5722" s="9">
        <v>16268.18</v>
      </c>
      <c r="Q5722" s="9">
        <v>16268.18</v>
      </c>
      <c r="R5722" s="9">
        <v>16268.17</v>
      </c>
      <c r="S5722" s="9">
        <v>16268.17</v>
      </c>
      <c r="T5722" s="10">
        <v>194242.62</v>
      </c>
    </row>
    <row r="5723" spans="1:20" ht="15.75" thickBot="1" x14ac:dyDescent="0.3">
      <c r="A5723" s="4" t="s">
        <v>866</v>
      </c>
      <c r="B5723" s="4" t="s">
        <v>1144</v>
      </c>
      <c r="C5723" s="4" t="s">
        <v>1145</v>
      </c>
      <c r="D5723" s="4" t="s">
        <v>867</v>
      </c>
      <c r="E5723" s="4" t="s">
        <v>868</v>
      </c>
      <c r="F5723" s="4" t="s">
        <v>166</v>
      </c>
      <c r="G5723" s="4" t="s">
        <v>167</v>
      </c>
      <c r="H5723" s="11">
        <v>-61897.53</v>
      </c>
      <c r="I5723" s="11">
        <v>-62129.760000000002</v>
      </c>
      <c r="J5723" s="11">
        <v>-73645.119999999995</v>
      </c>
      <c r="K5723" s="11">
        <v>-57020.959999999999</v>
      </c>
      <c r="L5723" s="11">
        <v>-31591.68</v>
      </c>
      <c r="M5723" s="11">
        <v>-34917.120000000003</v>
      </c>
      <c r="N5723" s="11">
        <v>-24940.799999999999</v>
      </c>
      <c r="O5723" s="11">
        <v>-34085.760000000002</v>
      </c>
      <c r="P5723" s="11">
        <v>-31695.599999999999</v>
      </c>
      <c r="Q5723" s="11">
        <v>-33981.839999999997</v>
      </c>
      <c r="R5723" s="11">
        <v>-24940.799999999999</v>
      </c>
      <c r="S5723" s="11">
        <v>-33670.080000000002</v>
      </c>
      <c r="T5723" s="10">
        <v>-504517.05</v>
      </c>
    </row>
    <row r="5724" spans="1:20" ht="15.75" thickBot="1" x14ac:dyDescent="0.3">
      <c r="A5724" s="4" t="s">
        <v>866</v>
      </c>
      <c r="B5724" s="4" t="s">
        <v>1146</v>
      </c>
      <c r="C5724" s="4" t="s">
        <v>1147</v>
      </c>
      <c r="D5724" s="4" t="s">
        <v>867</v>
      </c>
      <c r="E5724" s="4" t="s">
        <v>868</v>
      </c>
      <c r="F5724" s="4" t="s">
        <v>136</v>
      </c>
      <c r="G5724" s="4" t="s">
        <v>137</v>
      </c>
      <c r="H5724" s="8"/>
      <c r="I5724" s="8"/>
      <c r="J5724" s="9">
        <v>150</v>
      </c>
      <c r="K5724" s="8"/>
      <c r="L5724" s="9">
        <v>300</v>
      </c>
      <c r="M5724" s="8"/>
      <c r="N5724" s="8"/>
      <c r="O5724" s="9">
        <v>158</v>
      </c>
      <c r="P5724" s="8"/>
      <c r="Q5724" s="9">
        <v>158</v>
      </c>
      <c r="R5724" s="8"/>
      <c r="S5724" s="9">
        <v>158</v>
      </c>
      <c r="T5724" s="10">
        <v>924</v>
      </c>
    </row>
    <row r="5725" spans="1:20" ht="15.75" thickBot="1" x14ac:dyDescent="0.3">
      <c r="A5725" s="4" t="s">
        <v>866</v>
      </c>
      <c r="B5725" s="4" t="s">
        <v>1148</v>
      </c>
      <c r="C5725" s="4" t="s">
        <v>1149</v>
      </c>
      <c r="D5725" s="4" t="s">
        <v>867</v>
      </c>
      <c r="E5725" s="4" t="s">
        <v>868</v>
      </c>
      <c r="F5725" s="4" t="s">
        <v>122</v>
      </c>
      <c r="G5725" s="4" t="s">
        <v>123</v>
      </c>
      <c r="H5725" s="11">
        <v>101774.75</v>
      </c>
      <c r="I5725" s="12"/>
      <c r="J5725" s="12"/>
      <c r="K5725" s="11">
        <v>101774.75</v>
      </c>
      <c r="L5725" s="12"/>
      <c r="M5725" s="12"/>
      <c r="N5725" s="11">
        <v>125584.75</v>
      </c>
      <c r="O5725" s="12"/>
      <c r="P5725" s="12"/>
      <c r="Q5725" s="11">
        <v>101774.75</v>
      </c>
      <c r="R5725" s="12"/>
      <c r="S5725" s="12"/>
      <c r="T5725" s="10">
        <v>430909</v>
      </c>
    </row>
    <row r="5726" spans="1:20" ht="15.75" thickBot="1" x14ac:dyDescent="0.3">
      <c r="A5726" s="4" t="s">
        <v>866</v>
      </c>
      <c r="B5726" s="4" t="s">
        <v>1148</v>
      </c>
      <c r="C5726" s="4" t="s">
        <v>1149</v>
      </c>
      <c r="D5726" s="4" t="s">
        <v>867</v>
      </c>
      <c r="E5726" s="4" t="s">
        <v>868</v>
      </c>
      <c r="F5726" s="4" t="s">
        <v>215</v>
      </c>
      <c r="G5726" s="4" t="s">
        <v>216</v>
      </c>
      <c r="H5726" s="8"/>
      <c r="I5726" s="8"/>
      <c r="J5726" s="8"/>
      <c r="K5726" s="8"/>
      <c r="L5726" s="8"/>
      <c r="M5726" s="8"/>
      <c r="N5726" s="9">
        <v>1950</v>
      </c>
      <c r="O5726" s="8"/>
      <c r="P5726" s="8"/>
      <c r="Q5726" s="8"/>
      <c r="R5726" s="8"/>
      <c r="S5726" s="8"/>
      <c r="T5726" s="10">
        <v>1950</v>
      </c>
    </row>
    <row r="5727" spans="1:20" ht="15.75" thickBot="1" x14ac:dyDescent="0.3">
      <c r="A5727" s="4" t="s">
        <v>866</v>
      </c>
      <c r="B5727" s="4" t="s">
        <v>1148</v>
      </c>
      <c r="C5727" s="4" t="s">
        <v>1149</v>
      </c>
      <c r="D5727" s="4" t="s">
        <v>867</v>
      </c>
      <c r="E5727" s="4" t="s">
        <v>868</v>
      </c>
      <c r="F5727" s="4" t="s">
        <v>102</v>
      </c>
      <c r="G5727" s="4" t="s">
        <v>103</v>
      </c>
      <c r="H5727" s="12"/>
      <c r="I5727" s="12"/>
      <c r="J5727" s="12"/>
      <c r="K5727" s="11">
        <v>38068.080000000002</v>
      </c>
      <c r="L5727" s="11">
        <v>9517.02</v>
      </c>
      <c r="M5727" s="11">
        <v>9517.02</v>
      </c>
      <c r="N5727" s="11">
        <v>9517.02</v>
      </c>
      <c r="O5727" s="11">
        <v>9517.02</v>
      </c>
      <c r="P5727" s="11">
        <v>9517.02</v>
      </c>
      <c r="Q5727" s="11">
        <v>9517.02</v>
      </c>
      <c r="R5727" s="11">
        <v>9517.02</v>
      </c>
      <c r="S5727" s="11">
        <v>9517.02</v>
      </c>
      <c r="T5727" s="10">
        <v>114204.24</v>
      </c>
    </row>
    <row r="5728" spans="1:20" ht="15.75" thickBot="1" x14ac:dyDescent="0.3">
      <c r="A5728" s="4" t="s">
        <v>866</v>
      </c>
      <c r="B5728" s="4" t="s">
        <v>1150</v>
      </c>
      <c r="C5728" s="4" t="s">
        <v>1151</v>
      </c>
      <c r="D5728" s="4" t="s">
        <v>1152</v>
      </c>
      <c r="E5728" s="4" t="s">
        <v>1153</v>
      </c>
      <c r="F5728" s="4" t="s">
        <v>391</v>
      </c>
      <c r="G5728" s="4" t="s">
        <v>392</v>
      </c>
      <c r="H5728" s="8"/>
      <c r="I5728" s="8"/>
      <c r="J5728" s="8"/>
      <c r="K5728" s="8"/>
      <c r="L5728" s="8"/>
      <c r="M5728" s="8"/>
      <c r="N5728" s="8"/>
      <c r="O5728" s="8"/>
      <c r="P5728" s="8"/>
      <c r="Q5728" s="8"/>
      <c r="R5728" s="8"/>
      <c r="S5728" s="9">
        <v>7141.36</v>
      </c>
      <c r="T5728" s="10">
        <v>7141.36</v>
      </c>
    </row>
    <row r="5729" spans="1:20" ht="15.75" thickBot="1" x14ac:dyDescent="0.3">
      <c r="A5729" s="4" t="s">
        <v>866</v>
      </c>
      <c r="B5729" s="4" t="s">
        <v>1154</v>
      </c>
      <c r="C5729" s="4" t="s">
        <v>1155</v>
      </c>
      <c r="D5729" s="4" t="s">
        <v>867</v>
      </c>
      <c r="E5729" s="4" t="s">
        <v>868</v>
      </c>
      <c r="F5729" s="4" t="s">
        <v>178</v>
      </c>
      <c r="G5729" s="4" t="s">
        <v>179</v>
      </c>
      <c r="H5729" s="11">
        <v>-5066.6099999999997</v>
      </c>
      <c r="I5729" s="11">
        <v>-4427.38</v>
      </c>
      <c r="J5729" s="11">
        <v>-4826.2700000000004</v>
      </c>
      <c r="K5729" s="11">
        <v>-11438.91</v>
      </c>
      <c r="L5729" s="11">
        <v>-7635.65</v>
      </c>
      <c r="M5729" s="11">
        <v>-9962.52</v>
      </c>
      <c r="N5729" s="11">
        <v>-2167.71</v>
      </c>
      <c r="O5729" s="11">
        <v>-6075.03</v>
      </c>
      <c r="P5729" s="11">
        <v>-4724.84</v>
      </c>
      <c r="Q5729" s="11">
        <v>-5665.06</v>
      </c>
      <c r="R5729" s="11">
        <v>-10306.4</v>
      </c>
      <c r="S5729" s="11">
        <v>-54869.01</v>
      </c>
      <c r="T5729" s="10">
        <v>-127165.39</v>
      </c>
    </row>
    <row r="5730" spans="1:20" ht="15.75" thickBot="1" x14ac:dyDescent="0.3">
      <c r="A5730" s="4" t="s">
        <v>866</v>
      </c>
      <c r="B5730" s="4" t="s">
        <v>1156</v>
      </c>
      <c r="C5730" s="4" t="s">
        <v>1157</v>
      </c>
      <c r="D5730" s="4" t="s">
        <v>1158</v>
      </c>
      <c r="E5730" s="4" t="s">
        <v>1159</v>
      </c>
      <c r="F5730" s="4" t="s">
        <v>258</v>
      </c>
      <c r="G5730" s="4" t="s">
        <v>259</v>
      </c>
      <c r="H5730" s="8"/>
      <c r="I5730" s="8"/>
      <c r="J5730" s="9">
        <v>-1052.0999999999999</v>
      </c>
      <c r="K5730" s="8"/>
      <c r="L5730" s="8"/>
      <c r="M5730" s="9">
        <v>23853</v>
      </c>
      <c r="N5730" s="8"/>
      <c r="O5730" s="8"/>
      <c r="P5730" s="9">
        <v>265063</v>
      </c>
      <c r="Q5730" s="8"/>
      <c r="R5730" s="8"/>
      <c r="S5730" s="9">
        <v>-216048</v>
      </c>
      <c r="T5730" s="10">
        <v>71815.899999999994</v>
      </c>
    </row>
    <row r="5731" spans="1:20" ht="23.25" thickBot="1" x14ac:dyDescent="0.3">
      <c r="A5731" s="4" t="s">
        <v>866</v>
      </c>
      <c r="B5731" s="4" t="s">
        <v>1160</v>
      </c>
      <c r="C5731" s="4" t="s">
        <v>1161</v>
      </c>
      <c r="D5731" s="4" t="s">
        <v>1162</v>
      </c>
      <c r="E5731" s="4" t="s">
        <v>1163</v>
      </c>
      <c r="F5731" s="4" t="s">
        <v>112</v>
      </c>
      <c r="G5731" s="4" t="s">
        <v>113</v>
      </c>
      <c r="H5731" s="12"/>
      <c r="I5731" s="12"/>
      <c r="J5731" s="11">
        <v>1050916.97</v>
      </c>
      <c r="K5731" s="12"/>
      <c r="L5731" s="12"/>
      <c r="M5731" s="11">
        <v>-405493</v>
      </c>
      <c r="N5731" s="12"/>
      <c r="O5731" s="12"/>
      <c r="P5731" s="11">
        <v>-927269</v>
      </c>
      <c r="Q5731" s="12"/>
      <c r="R5731" s="12"/>
      <c r="S5731" s="11">
        <v>1369563</v>
      </c>
      <c r="T5731" s="10">
        <v>1087717.97</v>
      </c>
    </row>
    <row r="5732" spans="1:20" ht="15.75" thickBot="1" x14ac:dyDescent="0.3">
      <c r="A5732" s="4" t="s">
        <v>866</v>
      </c>
      <c r="B5732" s="4" t="s">
        <v>1164</v>
      </c>
      <c r="C5732" s="4" t="s">
        <v>1165</v>
      </c>
      <c r="D5732" s="4" t="s">
        <v>1166</v>
      </c>
      <c r="E5732" s="4" t="s">
        <v>1167</v>
      </c>
      <c r="F5732" s="4" t="s">
        <v>110</v>
      </c>
      <c r="G5732" s="4" t="s">
        <v>111</v>
      </c>
      <c r="H5732" s="8"/>
      <c r="I5732" s="9">
        <v>10000</v>
      </c>
      <c r="J5732" s="8"/>
      <c r="K5732" s="8"/>
      <c r="L5732" s="8"/>
      <c r="M5732" s="9">
        <v>10000</v>
      </c>
      <c r="N5732" s="8"/>
      <c r="O5732" s="8"/>
      <c r="P5732" s="8"/>
      <c r="Q5732" s="9">
        <v>2000</v>
      </c>
      <c r="R5732" s="9">
        <v>7683.33</v>
      </c>
      <c r="S5732" s="8"/>
      <c r="T5732" s="10">
        <v>29683.33</v>
      </c>
    </row>
    <row r="5733" spans="1:20" ht="15.75" thickBot="1" x14ac:dyDescent="0.3">
      <c r="A5733" s="4" t="s">
        <v>866</v>
      </c>
      <c r="B5733" s="4" t="s">
        <v>1164</v>
      </c>
      <c r="C5733" s="4" t="s">
        <v>1165</v>
      </c>
      <c r="D5733" s="4" t="s">
        <v>1166</v>
      </c>
      <c r="E5733" s="4" t="s">
        <v>1167</v>
      </c>
      <c r="F5733" s="4" t="s">
        <v>90</v>
      </c>
      <c r="G5733" s="4" t="s">
        <v>91</v>
      </c>
      <c r="H5733" s="12"/>
      <c r="I5733" s="11">
        <v>1000</v>
      </c>
      <c r="J5733" s="12"/>
      <c r="K5733" s="12"/>
      <c r="L5733" s="12"/>
      <c r="M5733" s="11">
        <v>1000</v>
      </c>
      <c r="N5733" s="12"/>
      <c r="O5733" s="12"/>
      <c r="P5733" s="12"/>
      <c r="Q5733" s="11">
        <v>200</v>
      </c>
      <c r="R5733" s="11">
        <v>718.33</v>
      </c>
      <c r="S5733" s="12"/>
      <c r="T5733" s="10">
        <v>2918.33</v>
      </c>
    </row>
    <row r="5734" spans="1:20" ht="23.25" thickBot="1" x14ac:dyDescent="0.3">
      <c r="A5734" s="4" t="s">
        <v>866</v>
      </c>
      <c r="B5734" s="4" t="s">
        <v>1168</v>
      </c>
      <c r="C5734" s="4" t="s">
        <v>1169</v>
      </c>
      <c r="D5734" s="4" t="s">
        <v>1170</v>
      </c>
      <c r="E5734" s="4" t="s">
        <v>1163</v>
      </c>
      <c r="F5734" s="4" t="s">
        <v>112</v>
      </c>
      <c r="G5734" s="4" t="s">
        <v>113</v>
      </c>
      <c r="H5734" s="8"/>
      <c r="I5734" s="8"/>
      <c r="J5734" s="9">
        <v>188343.59</v>
      </c>
      <c r="K5734" s="8"/>
      <c r="L5734" s="8"/>
      <c r="M5734" s="9">
        <v>270712</v>
      </c>
      <c r="N5734" s="8"/>
      <c r="O5734" s="8"/>
      <c r="P5734" s="9">
        <v>-69455</v>
      </c>
      <c r="Q5734" s="8"/>
      <c r="R5734" s="8"/>
      <c r="S5734" s="9">
        <v>388244</v>
      </c>
      <c r="T5734" s="10">
        <v>777844.59</v>
      </c>
    </row>
    <row r="5735" spans="1:20" ht="23.25" thickBot="1" x14ac:dyDescent="0.3">
      <c r="A5735" s="4" t="s">
        <v>866</v>
      </c>
      <c r="B5735" s="4" t="s">
        <v>1171</v>
      </c>
      <c r="C5735" s="4" t="s">
        <v>1172</v>
      </c>
      <c r="D5735" s="4" t="s">
        <v>869</v>
      </c>
      <c r="E5735" s="4" t="s">
        <v>870</v>
      </c>
      <c r="F5735" s="4" t="s">
        <v>207</v>
      </c>
      <c r="G5735" s="4" t="s">
        <v>208</v>
      </c>
      <c r="H5735" s="12"/>
      <c r="I5735" s="12"/>
      <c r="J5735" s="11">
        <v>841.4</v>
      </c>
      <c r="K5735" s="12"/>
      <c r="L5735" s="12"/>
      <c r="M5735" s="11">
        <v>381.57</v>
      </c>
      <c r="N5735" s="12"/>
      <c r="O5735" s="12"/>
      <c r="P5735" s="11">
        <v>-9656.67</v>
      </c>
      <c r="Q5735" s="12"/>
      <c r="R5735" s="12"/>
      <c r="S5735" s="11">
        <v>-50117.599999999999</v>
      </c>
      <c r="T5735" s="10">
        <v>-58551.3</v>
      </c>
    </row>
    <row r="5736" spans="1:20" ht="23.25" thickBot="1" x14ac:dyDescent="0.3">
      <c r="A5736" s="4" t="s">
        <v>866</v>
      </c>
      <c r="B5736" s="4" t="s">
        <v>1171</v>
      </c>
      <c r="C5736" s="4" t="s">
        <v>1172</v>
      </c>
      <c r="D5736" s="4" t="s">
        <v>869</v>
      </c>
      <c r="E5736" s="4" t="s">
        <v>870</v>
      </c>
      <c r="F5736" s="4" t="s">
        <v>286</v>
      </c>
      <c r="G5736" s="4" t="s">
        <v>287</v>
      </c>
      <c r="H5736" s="8"/>
      <c r="I5736" s="8"/>
      <c r="J5736" s="8"/>
      <c r="K5736" s="8"/>
      <c r="L5736" s="8"/>
      <c r="M5736" s="8"/>
      <c r="N5736" s="8"/>
      <c r="O5736" s="8"/>
      <c r="P5736" s="8"/>
      <c r="Q5736" s="8"/>
      <c r="R5736" s="8"/>
      <c r="S5736" s="9">
        <v>182630</v>
      </c>
      <c r="T5736" s="10">
        <v>182630</v>
      </c>
    </row>
    <row r="5737" spans="1:20" ht="15.75" thickBot="1" x14ac:dyDescent="0.3">
      <c r="A5737" s="4" t="s">
        <v>866</v>
      </c>
      <c r="B5737" s="4" t="s">
        <v>1173</v>
      </c>
      <c r="C5737" s="4" t="s">
        <v>1174</v>
      </c>
      <c r="D5737" s="4" t="s">
        <v>867</v>
      </c>
      <c r="E5737" s="4" t="s">
        <v>868</v>
      </c>
      <c r="F5737" s="4" t="s">
        <v>144</v>
      </c>
      <c r="G5737" s="4" t="s">
        <v>145</v>
      </c>
      <c r="H5737" s="12"/>
      <c r="I5737" s="12"/>
      <c r="J5737" s="12"/>
      <c r="K5737" s="11">
        <v>34.22</v>
      </c>
      <c r="L5737" s="12"/>
      <c r="M5737" s="12"/>
      <c r="N5737" s="12"/>
      <c r="O5737" s="12"/>
      <c r="P5737" s="12"/>
      <c r="Q5737" s="12"/>
      <c r="R5737" s="12"/>
      <c r="S5737" s="12"/>
      <c r="T5737" s="10">
        <v>34.22</v>
      </c>
    </row>
    <row r="5738" spans="1:20" ht="15.75" thickBot="1" x14ac:dyDescent="0.3">
      <c r="A5738" s="4" t="s">
        <v>866</v>
      </c>
      <c r="B5738" s="4" t="s">
        <v>1173</v>
      </c>
      <c r="C5738" s="4" t="s">
        <v>1174</v>
      </c>
      <c r="D5738" s="4" t="s">
        <v>867</v>
      </c>
      <c r="E5738" s="4" t="s">
        <v>868</v>
      </c>
      <c r="F5738" s="4" t="s">
        <v>148</v>
      </c>
      <c r="G5738" s="4" t="s">
        <v>149</v>
      </c>
      <c r="H5738" s="8"/>
      <c r="I5738" s="8"/>
      <c r="J5738" s="8"/>
      <c r="K5738" s="8"/>
      <c r="L5738" s="8"/>
      <c r="M5738" s="8"/>
      <c r="N5738" s="9">
        <v>27.53</v>
      </c>
      <c r="O5738" s="8"/>
      <c r="P5738" s="8"/>
      <c r="Q5738" s="8"/>
      <c r="R5738" s="8"/>
      <c r="S5738" s="8"/>
      <c r="T5738" s="10">
        <v>27.53</v>
      </c>
    </row>
    <row r="5739" spans="1:20" ht="23.25" thickBot="1" x14ac:dyDescent="0.3">
      <c r="A5739" s="4" t="s">
        <v>866</v>
      </c>
      <c r="B5739" s="4" t="s">
        <v>1173</v>
      </c>
      <c r="C5739" s="4" t="s">
        <v>1174</v>
      </c>
      <c r="D5739" s="4" t="s">
        <v>869</v>
      </c>
      <c r="E5739" s="4" t="s">
        <v>870</v>
      </c>
      <c r="F5739" s="4" t="s">
        <v>110</v>
      </c>
      <c r="G5739" s="4" t="s">
        <v>111</v>
      </c>
      <c r="H5739" s="11">
        <v>10543.35</v>
      </c>
      <c r="I5739" s="11">
        <v>11045.42</v>
      </c>
      <c r="J5739" s="11">
        <v>9004.6200000000008</v>
      </c>
      <c r="K5739" s="11">
        <v>8500.6200000000008</v>
      </c>
      <c r="L5739" s="11">
        <v>84231.91</v>
      </c>
      <c r="M5739" s="11">
        <v>11334.16</v>
      </c>
      <c r="N5739" s="11">
        <v>10295.200000000001</v>
      </c>
      <c r="O5739" s="11">
        <v>11334.16</v>
      </c>
      <c r="P5739" s="11">
        <v>10767.45</v>
      </c>
      <c r="Q5739" s="11">
        <v>11334.16</v>
      </c>
      <c r="R5739" s="11">
        <v>10303.780000000001</v>
      </c>
      <c r="S5739" s="11">
        <v>10303.780000000001</v>
      </c>
      <c r="T5739" s="10">
        <v>198998.61</v>
      </c>
    </row>
    <row r="5740" spans="1:20" ht="23.25" thickBot="1" x14ac:dyDescent="0.3">
      <c r="A5740" s="4" t="s">
        <v>866</v>
      </c>
      <c r="B5740" s="4" t="s">
        <v>1173</v>
      </c>
      <c r="C5740" s="4" t="s">
        <v>1174</v>
      </c>
      <c r="D5740" s="4" t="s">
        <v>869</v>
      </c>
      <c r="E5740" s="4" t="s">
        <v>870</v>
      </c>
      <c r="F5740" s="4" t="s">
        <v>112</v>
      </c>
      <c r="G5740" s="4" t="s">
        <v>113</v>
      </c>
      <c r="H5740" s="9">
        <v>1104.54</v>
      </c>
      <c r="I5740" s="9">
        <v>7731.79</v>
      </c>
      <c r="J5740" s="9">
        <v>1191.17</v>
      </c>
      <c r="K5740" s="9">
        <v>1133.42</v>
      </c>
      <c r="L5740" s="9">
        <v>1133.42</v>
      </c>
      <c r="M5740" s="9">
        <v>1133.42</v>
      </c>
      <c r="N5740" s="9">
        <v>1133.42</v>
      </c>
      <c r="O5740" s="9">
        <v>1133.42</v>
      </c>
      <c r="P5740" s="9">
        <v>1133.42</v>
      </c>
      <c r="Q5740" s="9">
        <v>1133.42</v>
      </c>
      <c r="R5740" s="9">
        <v>1133.42</v>
      </c>
      <c r="S5740" s="9">
        <v>1133.42</v>
      </c>
      <c r="T5740" s="10">
        <v>20228.28</v>
      </c>
    </row>
    <row r="5741" spans="1:20" ht="23.25" thickBot="1" x14ac:dyDescent="0.3">
      <c r="A5741" s="4" t="s">
        <v>866</v>
      </c>
      <c r="B5741" s="4" t="s">
        <v>1173</v>
      </c>
      <c r="C5741" s="4" t="s">
        <v>1174</v>
      </c>
      <c r="D5741" s="4" t="s">
        <v>869</v>
      </c>
      <c r="E5741" s="4" t="s">
        <v>870</v>
      </c>
      <c r="F5741" s="4" t="s">
        <v>88</v>
      </c>
      <c r="G5741" s="4" t="s">
        <v>89</v>
      </c>
      <c r="H5741" s="11">
        <v>1487.82</v>
      </c>
      <c r="I5741" s="11">
        <v>1487.82</v>
      </c>
      <c r="J5741" s="11">
        <v>1526.72</v>
      </c>
      <c r="K5741" s="11">
        <v>1526.71</v>
      </c>
      <c r="L5741" s="11">
        <v>1526.72</v>
      </c>
      <c r="M5741" s="11">
        <v>1526.72</v>
      </c>
      <c r="N5741" s="11">
        <v>1526.71</v>
      </c>
      <c r="O5741" s="11">
        <v>1526.72</v>
      </c>
      <c r="P5741" s="11">
        <v>1526.71</v>
      </c>
      <c r="Q5741" s="11">
        <v>1526.72</v>
      </c>
      <c r="R5741" s="11">
        <v>1526.72</v>
      </c>
      <c r="S5741" s="11">
        <v>1526.72</v>
      </c>
      <c r="T5741" s="10">
        <v>18242.810000000001</v>
      </c>
    </row>
    <row r="5742" spans="1:20" ht="23.25" thickBot="1" x14ac:dyDescent="0.3">
      <c r="A5742" s="4" t="s">
        <v>866</v>
      </c>
      <c r="B5742" s="4" t="s">
        <v>1173</v>
      </c>
      <c r="C5742" s="4" t="s">
        <v>1174</v>
      </c>
      <c r="D5742" s="4" t="s">
        <v>869</v>
      </c>
      <c r="E5742" s="4" t="s">
        <v>870</v>
      </c>
      <c r="F5742" s="4" t="s">
        <v>90</v>
      </c>
      <c r="G5742" s="4" t="s">
        <v>91</v>
      </c>
      <c r="H5742" s="9">
        <v>5890.51</v>
      </c>
      <c r="I5742" s="9">
        <v>6553.24</v>
      </c>
      <c r="J5742" s="9">
        <v>6050.28</v>
      </c>
      <c r="K5742" s="9">
        <v>6044.49</v>
      </c>
      <c r="L5742" s="9">
        <v>6044.5</v>
      </c>
      <c r="M5742" s="9">
        <v>6044.5</v>
      </c>
      <c r="N5742" s="9">
        <v>6044.5</v>
      </c>
      <c r="O5742" s="9">
        <v>6044.5</v>
      </c>
      <c r="P5742" s="9">
        <v>6044.5</v>
      </c>
      <c r="Q5742" s="9">
        <v>6044.5</v>
      </c>
      <c r="R5742" s="9">
        <v>6044.51</v>
      </c>
      <c r="S5742" s="9">
        <v>6044.51</v>
      </c>
      <c r="T5742" s="10">
        <v>72894.539999999994</v>
      </c>
    </row>
    <row r="5743" spans="1:20" ht="23.25" thickBot="1" x14ac:dyDescent="0.3">
      <c r="A5743" s="4" t="s">
        <v>866</v>
      </c>
      <c r="B5743" s="4" t="s">
        <v>1173</v>
      </c>
      <c r="C5743" s="4" t="s">
        <v>1174</v>
      </c>
      <c r="D5743" s="4" t="s">
        <v>869</v>
      </c>
      <c r="E5743" s="4" t="s">
        <v>870</v>
      </c>
      <c r="F5743" s="4" t="s">
        <v>310</v>
      </c>
      <c r="G5743" s="4" t="s">
        <v>311</v>
      </c>
      <c r="H5743" s="11">
        <v>367.5</v>
      </c>
      <c r="I5743" s="11">
        <v>367.5</v>
      </c>
      <c r="J5743" s="11">
        <v>367.5</v>
      </c>
      <c r="K5743" s="11">
        <v>367.5</v>
      </c>
      <c r="L5743" s="11">
        <v>367.5</v>
      </c>
      <c r="M5743" s="11">
        <v>367.5</v>
      </c>
      <c r="N5743" s="11">
        <v>367.5</v>
      </c>
      <c r="O5743" s="11">
        <v>367.5</v>
      </c>
      <c r="P5743" s="11">
        <v>367.5</v>
      </c>
      <c r="Q5743" s="11">
        <v>367.5</v>
      </c>
      <c r="R5743" s="11">
        <v>367.5</v>
      </c>
      <c r="S5743" s="11">
        <v>367.5</v>
      </c>
      <c r="T5743" s="10">
        <v>4410</v>
      </c>
    </row>
    <row r="5744" spans="1:20" ht="23.25" thickBot="1" x14ac:dyDescent="0.3">
      <c r="A5744" s="4" t="s">
        <v>866</v>
      </c>
      <c r="B5744" s="4" t="s">
        <v>1173</v>
      </c>
      <c r="C5744" s="4" t="s">
        <v>1174</v>
      </c>
      <c r="D5744" s="4" t="s">
        <v>869</v>
      </c>
      <c r="E5744" s="4" t="s">
        <v>870</v>
      </c>
      <c r="F5744" s="4" t="s">
        <v>120</v>
      </c>
      <c r="G5744" s="4" t="s">
        <v>121</v>
      </c>
      <c r="H5744" s="8"/>
      <c r="I5744" s="8"/>
      <c r="J5744" s="8"/>
      <c r="K5744" s="9">
        <v>244.49</v>
      </c>
      <c r="L5744" s="8"/>
      <c r="M5744" s="8"/>
      <c r="N5744" s="8"/>
      <c r="O5744" s="9">
        <v>248.52</v>
      </c>
      <c r="P5744" s="8"/>
      <c r="Q5744" s="8"/>
      <c r="R5744" s="8"/>
      <c r="S5744" s="8"/>
      <c r="T5744" s="10">
        <v>493.01</v>
      </c>
    </row>
    <row r="5745" spans="1:20" ht="23.25" thickBot="1" x14ac:dyDescent="0.3">
      <c r="A5745" s="4" t="s">
        <v>866</v>
      </c>
      <c r="B5745" s="4" t="s">
        <v>1173</v>
      </c>
      <c r="C5745" s="4" t="s">
        <v>1174</v>
      </c>
      <c r="D5745" s="4" t="s">
        <v>869</v>
      </c>
      <c r="E5745" s="4" t="s">
        <v>870</v>
      </c>
      <c r="F5745" s="4" t="s">
        <v>312</v>
      </c>
      <c r="G5745" s="4" t="s">
        <v>313</v>
      </c>
      <c r="H5745" s="12"/>
      <c r="I5745" s="12"/>
      <c r="J5745" s="11">
        <v>4680</v>
      </c>
      <c r="K5745" s="11">
        <v>5270.5</v>
      </c>
      <c r="L5745" s="11">
        <v>3365.5</v>
      </c>
      <c r="M5745" s="11">
        <v>698.5</v>
      </c>
      <c r="N5745" s="11">
        <v>571.5</v>
      </c>
      <c r="O5745" s="12"/>
      <c r="P5745" s="12"/>
      <c r="Q5745" s="12"/>
      <c r="R5745" s="12"/>
      <c r="S5745" s="12"/>
      <c r="T5745" s="10">
        <v>14586</v>
      </c>
    </row>
    <row r="5746" spans="1:20" ht="23.25" thickBot="1" x14ac:dyDescent="0.3">
      <c r="A5746" s="4" t="s">
        <v>866</v>
      </c>
      <c r="B5746" s="4" t="s">
        <v>1173</v>
      </c>
      <c r="C5746" s="4" t="s">
        <v>1174</v>
      </c>
      <c r="D5746" s="4" t="s">
        <v>869</v>
      </c>
      <c r="E5746" s="4" t="s">
        <v>870</v>
      </c>
      <c r="F5746" s="4" t="s">
        <v>44</v>
      </c>
      <c r="G5746" s="4" t="s">
        <v>45</v>
      </c>
      <c r="H5746" s="8"/>
      <c r="I5746" s="8"/>
      <c r="J5746" s="8"/>
      <c r="K5746" s="8"/>
      <c r="L5746" s="8"/>
      <c r="M5746" s="8"/>
      <c r="N5746" s="8"/>
      <c r="O5746" s="9">
        <v>3120</v>
      </c>
      <c r="P5746" s="9">
        <v>80600</v>
      </c>
      <c r="Q5746" s="9">
        <v>-79400</v>
      </c>
      <c r="R5746" s="9">
        <v>135</v>
      </c>
      <c r="S5746" s="8"/>
      <c r="T5746" s="10">
        <v>4455</v>
      </c>
    </row>
    <row r="5747" spans="1:20" ht="23.25" thickBot="1" x14ac:dyDescent="0.3">
      <c r="A5747" s="4" t="s">
        <v>866</v>
      </c>
      <c r="B5747" s="4" t="s">
        <v>1173</v>
      </c>
      <c r="C5747" s="4" t="s">
        <v>1174</v>
      </c>
      <c r="D5747" s="4" t="s">
        <v>869</v>
      </c>
      <c r="E5747" s="4" t="s">
        <v>870</v>
      </c>
      <c r="F5747" s="4" t="s">
        <v>207</v>
      </c>
      <c r="G5747" s="4" t="s">
        <v>208</v>
      </c>
      <c r="H5747" s="11">
        <v>254.45</v>
      </c>
      <c r="I5747" s="12"/>
      <c r="J5747" s="12"/>
      <c r="K5747" s="12"/>
      <c r="L5747" s="15">
        <v>0</v>
      </c>
      <c r="M5747" s="12"/>
      <c r="N5747" s="12"/>
      <c r="O5747" s="11">
        <v>8.9499999999999993</v>
      </c>
      <c r="P5747" s="12"/>
      <c r="Q5747" s="12"/>
      <c r="R5747" s="12"/>
      <c r="S5747" s="11">
        <v>6</v>
      </c>
      <c r="T5747" s="10">
        <v>269.39999999999998</v>
      </c>
    </row>
    <row r="5748" spans="1:20" ht="23.25" thickBot="1" x14ac:dyDescent="0.3">
      <c r="A5748" s="4" t="s">
        <v>866</v>
      </c>
      <c r="B5748" s="4" t="s">
        <v>1173</v>
      </c>
      <c r="C5748" s="4" t="s">
        <v>1174</v>
      </c>
      <c r="D5748" s="4" t="s">
        <v>869</v>
      </c>
      <c r="E5748" s="4" t="s">
        <v>870</v>
      </c>
      <c r="F5748" s="4" t="s">
        <v>71</v>
      </c>
      <c r="G5748" s="4" t="s">
        <v>72</v>
      </c>
      <c r="H5748" s="9">
        <v>281.16000000000003</v>
      </c>
      <c r="I5748" s="8"/>
      <c r="J5748" s="8"/>
      <c r="K5748" s="8"/>
      <c r="L5748" s="8"/>
      <c r="M5748" s="8"/>
      <c r="N5748" s="8"/>
      <c r="O5748" s="8"/>
      <c r="P5748" s="8"/>
      <c r="Q5748" s="9">
        <v>18.079999999999998</v>
      </c>
      <c r="R5748" s="8"/>
      <c r="S5748" s="9">
        <v>-18.079999999999998</v>
      </c>
      <c r="T5748" s="10">
        <v>281.16000000000003</v>
      </c>
    </row>
    <row r="5749" spans="1:20" ht="23.25" thickBot="1" x14ac:dyDescent="0.3">
      <c r="A5749" s="4" t="s">
        <v>866</v>
      </c>
      <c r="B5749" s="4" t="s">
        <v>1173</v>
      </c>
      <c r="C5749" s="4" t="s">
        <v>1174</v>
      </c>
      <c r="D5749" s="4" t="s">
        <v>869</v>
      </c>
      <c r="E5749" s="4" t="s">
        <v>870</v>
      </c>
      <c r="F5749" s="4" t="s">
        <v>215</v>
      </c>
      <c r="G5749" s="4" t="s">
        <v>216</v>
      </c>
      <c r="H5749" s="12"/>
      <c r="I5749" s="12"/>
      <c r="J5749" s="12"/>
      <c r="K5749" s="12"/>
      <c r="L5749" s="12"/>
      <c r="M5749" s="12"/>
      <c r="N5749" s="12"/>
      <c r="O5749" s="12"/>
      <c r="P5749" s="11">
        <v>15.6</v>
      </c>
      <c r="Q5749" s="12"/>
      <c r="R5749" s="12"/>
      <c r="S5749" s="12"/>
      <c r="T5749" s="10">
        <v>15.6</v>
      </c>
    </row>
    <row r="5750" spans="1:20" ht="23.25" thickBot="1" x14ac:dyDescent="0.3">
      <c r="A5750" s="4" t="s">
        <v>866</v>
      </c>
      <c r="B5750" s="4" t="s">
        <v>1173</v>
      </c>
      <c r="C5750" s="4" t="s">
        <v>1174</v>
      </c>
      <c r="D5750" s="4" t="s">
        <v>869</v>
      </c>
      <c r="E5750" s="4" t="s">
        <v>870</v>
      </c>
      <c r="F5750" s="4" t="s">
        <v>130</v>
      </c>
      <c r="G5750" s="4" t="s">
        <v>131</v>
      </c>
      <c r="H5750" s="8"/>
      <c r="I5750" s="8"/>
      <c r="J5750" s="8"/>
      <c r="K5750" s="9">
        <v>10.98</v>
      </c>
      <c r="L5750" s="8"/>
      <c r="M5750" s="9">
        <v>25.44</v>
      </c>
      <c r="N5750" s="8"/>
      <c r="O5750" s="9">
        <v>13.51</v>
      </c>
      <c r="P5750" s="8"/>
      <c r="Q5750" s="9">
        <v>15</v>
      </c>
      <c r="R5750" s="8"/>
      <c r="S5750" s="8"/>
      <c r="T5750" s="10">
        <v>64.930000000000007</v>
      </c>
    </row>
    <row r="5751" spans="1:20" ht="23.25" thickBot="1" x14ac:dyDescent="0.3">
      <c r="A5751" s="4" t="s">
        <v>866</v>
      </c>
      <c r="B5751" s="4" t="s">
        <v>1173</v>
      </c>
      <c r="C5751" s="4" t="s">
        <v>1174</v>
      </c>
      <c r="D5751" s="4" t="s">
        <v>869</v>
      </c>
      <c r="E5751" s="4" t="s">
        <v>870</v>
      </c>
      <c r="F5751" s="4" t="s">
        <v>136</v>
      </c>
      <c r="G5751" s="4" t="s">
        <v>137</v>
      </c>
      <c r="H5751" s="11">
        <v>61.5</v>
      </c>
      <c r="I5751" s="11">
        <v>33</v>
      </c>
      <c r="J5751" s="12"/>
      <c r="K5751" s="12"/>
      <c r="L5751" s="12"/>
      <c r="M5751" s="12"/>
      <c r="N5751" s="12"/>
      <c r="O5751" s="12"/>
      <c r="P5751" s="12"/>
      <c r="Q5751" s="11">
        <v>42</v>
      </c>
      <c r="R5751" s="12"/>
      <c r="S5751" s="11">
        <v>24</v>
      </c>
      <c r="T5751" s="10">
        <v>160.5</v>
      </c>
    </row>
    <row r="5752" spans="1:20" ht="23.25" thickBot="1" x14ac:dyDescent="0.3">
      <c r="A5752" s="4" t="s">
        <v>866</v>
      </c>
      <c r="B5752" s="4" t="s">
        <v>1173</v>
      </c>
      <c r="C5752" s="4" t="s">
        <v>1174</v>
      </c>
      <c r="D5752" s="4" t="s">
        <v>869</v>
      </c>
      <c r="E5752" s="4" t="s">
        <v>870</v>
      </c>
      <c r="F5752" s="4" t="s">
        <v>199</v>
      </c>
      <c r="G5752" s="4" t="s">
        <v>200</v>
      </c>
      <c r="H5752" s="8"/>
      <c r="I5752" s="8"/>
      <c r="J5752" s="8"/>
      <c r="K5752" s="8"/>
      <c r="L5752" s="8"/>
      <c r="M5752" s="8"/>
      <c r="N5752" s="8"/>
      <c r="O5752" s="8"/>
      <c r="P5752" s="8"/>
      <c r="Q5752" s="9">
        <v>26</v>
      </c>
      <c r="R5752" s="8"/>
      <c r="S5752" s="9">
        <v>-26</v>
      </c>
      <c r="T5752" s="14">
        <v>0</v>
      </c>
    </row>
    <row r="5753" spans="1:20" ht="23.25" thickBot="1" x14ac:dyDescent="0.3">
      <c r="A5753" s="4" t="s">
        <v>866</v>
      </c>
      <c r="B5753" s="4" t="s">
        <v>1173</v>
      </c>
      <c r="C5753" s="4" t="s">
        <v>1174</v>
      </c>
      <c r="D5753" s="4" t="s">
        <v>869</v>
      </c>
      <c r="E5753" s="4" t="s">
        <v>870</v>
      </c>
      <c r="F5753" s="4" t="s">
        <v>998</v>
      </c>
      <c r="G5753" s="4" t="s">
        <v>999</v>
      </c>
      <c r="H5753" s="11">
        <v>4869.5</v>
      </c>
      <c r="I5753" s="11">
        <v>1389.5</v>
      </c>
      <c r="J5753" s="11">
        <v>5848.5</v>
      </c>
      <c r="K5753" s="11">
        <v>-19773</v>
      </c>
      <c r="L5753" s="12"/>
      <c r="M5753" s="12"/>
      <c r="N5753" s="12"/>
      <c r="O5753" s="12"/>
      <c r="P5753" s="12"/>
      <c r="Q5753" s="12"/>
      <c r="R5753" s="12"/>
      <c r="S5753" s="12"/>
      <c r="T5753" s="10">
        <v>-7665.5</v>
      </c>
    </row>
    <row r="5754" spans="1:20" ht="23.25" thickBot="1" x14ac:dyDescent="0.3">
      <c r="A5754" s="4" t="s">
        <v>866</v>
      </c>
      <c r="B5754" s="4" t="s">
        <v>1173</v>
      </c>
      <c r="C5754" s="4" t="s">
        <v>1174</v>
      </c>
      <c r="D5754" s="4" t="s">
        <v>869</v>
      </c>
      <c r="E5754" s="4" t="s">
        <v>870</v>
      </c>
      <c r="F5754" s="4" t="s">
        <v>102</v>
      </c>
      <c r="G5754" s="4" t="s">
        <v>103</v>
      </c>
      <c r="H5754" s="9">
        <v>41083.53</v>
      </c>
      <c r="I5754" s="8"/>
      <c r="J5754" s="9">
        <v>30720</v>
      </c>
      <c r="K5754" s="9">
        <v>42620.12</v>
      </c>
      <c r="L5754" s="9">
        <v>14632</v>
      </c>
      <c r="M5754" s="9">
        <v>10479</v>
      </c>
      <c r="N5754" s="9">
        <v>4050</v>
      </c>
      <c r="O5754" s="9">
        <v>15485.13</v>
      </c>
      <c r="P5754" s="9">
        <v>63006</v>
      </c>
      <c r="Q5754" s="9">
        <v>91143.8</v>
      </c>
      <c r="R5754" s="9">
        <v>-91406.5</v>
      </c>
      <c r="S5754" s="9">
        <v>-9937.2999999999993</v>
      </c>
      <c r="T5754" s="10">
        <v>211875.78</v>
      </c>
    </row>
    <row r="5755" spans="1:20" ht="23.25" thickBot="1" x14ac:dyDescent="0.3">
      <c r="A5755" s="4" t="s">
        <v>866</v>
      </c>
      <c r="B5755" s="4" t="s">
        <v>1173</v>
      </c>
      <c r="C5755" s="4" t="s">
        <v>1174</v>
      </c>
      <c r="D5755" s="4" t="s">
        <v>869</v>
      </c>
      <c r="E5755" s="4" t="s">
        <v>870</v>
      </c>
      <c r="F5755" s="4" t="s">
        <v>30</v>
      </c>
      <c r="G5755" s="4" t="s">
        <v>31</v>
      </c>
      <c r="H5755" s="12"/>
      <c r="I5755" s="12"/>
      <c r="J5755" s="11">
        <v>195340.5</v>
      </c>
      <c r="K5755" s="12"/>
      <c r="L5755" s="12"/>
      <c r="M5755" s="12"/>
      <c r="N5755" s="12"/>
      <c r="O5755" s="12"/>
      <c r="P5755" s="12"/>
      <c r="Q5755" s="12"/>
      <c r="R5755" s="12"/>
      <c r="S5755" s="11">
        <v>-195340.5</v>
      </c>
      <c r="T5755" s="14">
        <v>0</v>
      </c>
    </row>
    <row r="5756" spans="1:20" ht="23.25" thickBot="1" x14ac:dyDescent="0.3">
      <c r="A5756" s="4" t="s">
        <v>866</v>
      </c>
      <c r="B5756" s="4" t="s">
        <v>1173</v>
      </c>
      <c r="C5756" s="4" t="s">
        <v>1174</v>
      </c>
      <c r="D5756" s="4" t="s">
        <v>869</v>
      </c>
      <c r="E5756" s="4" t="s">
        <v>870</v>
      </c>
      <c r="F5756" s="4" t="s">
        <v>178</v>
      </c>
      <c r="G5756" s="4" t="s">
        <v>179</v>
      </c>
      <c r="H5756" s="8"/>
      <c r="I5756" s="8"/>
      <c r="J5756" s="8"/>
      <c r="K5756" s="8"/>
      <c r="L5756" s="8"/>
      <c r="M5756" s="8"/>
      <c r="N5756" s="8"/>
      <c r="O5756" s="8"/>
      <c r="P5756" s="8"/>
      <c r="Q5756" s="8"/>
      <c r="R5756" s="8"/>
      <c r="S5756" s="9">
        <v>-37234.44</v>
      </c>
      <c r="T5756" s="10">
        <v>-37234.44</v>
      </c>
    </row>
    <row r="5757" spans="1:20" ht="23.25" thickBot="1" x14ac:dyDescent="0.3">
      <c r="A5757" s="4" t="s">
        <v>866</v>
      </c>
      <c r="B5757" s="4" t="s">
        <v>1173</v>
      </c>
      <c r="C5757" s="4" t="s">
        <v>1174</v>
      </c>
      <c r="D5757" s="4" t="s">
        <v>869</v>
      </c>
      <c r="E5757" s="4" t="s">
        <v>870</v>
      </c>
      <c r="F5757" s="4" t="s">
        <v>144</v>
      </c>
      <c r="G5757" s="4" t="s">
        <v>145</v>
      </c>
      <c r="H5757" s="11">
        <v>439.29</v>
      </c>
      <c r="I5757" s="11">
        <v>255.82</v>
      </c>
      <c r="J5757" s="11">
        <v>103.4</v>
      </c>
      <c r="K5757" s="11">
        <v>323.60000000000002</v>
      </c>
      <c r="L5757" s="12"/>
      <c r="M5757" s="11">
        <v>335</v>
      </c>
      <c r="N5757" s="12"/>
      <c r="O5757" s="11">
        <v>260.75</v>
      </c>
      <c r="P5757" s="12"/>
      <c r="Q5757" s="11">
        <v>268.72000000000003</v>
      </c>
      <c r="R5757" s="12"/>
      <c r="S5757" s="11">
        <v>-139.11000000000001</v>
      </c>
      <c r="T5757" s="10">
        <v>1847.47</v>
      </c>
    </row>
    <row r="5758" spans="1:20" ht="23.25" thickBot="1" x14ac:dyDescent="0.3">
      <c r="A5758" s="4" t="s">
        <v>866</v>
      </c>
      <c r="B5758" s="4" t="s">
        <v>1173</v>
      </c>
      <c r="C5758" s="4" t="s">
        <v>1174</v>
      </c>
      <c r="D5758" s="4" t="s">
        <v>869</v>
      </c>
      <c r="E5758" s="4" t="s">
        <v>870</v>
      </c>
      <c r="F5758" s="4" t="s">
        <v>217</v>
      </c>
      <c r="G5758" s="4" t="s">
        <v>218</v>
      </c>
      <c r="H5758" s="8"/>
      <c r="I5758" s="9">
        <v>235.64</v>
      </c>
      <c r="J5758" s="8"/>
      <c r="K5758" s="8"/>
      <c r="L5758" s="8"/>
      <c r="M5758" s="8"/>
      <c r="N5758" s="8"/>
      <c r="O5758" s="8"/>
      <c r="P5758" s="8"/>
      <c r="Q5758" s="8"/>
      <c r="R5758" s="8"/>
      <c r="S5758" s="9">
        <v>104.88</v>
      </c>
      <c r="T5758" s="10">
        <v>340.52</v>
      </c>
    </row>
    <row r="5759" spans="1:20" ht="23.25" thickBot="1" x14ac:dyDescent="0.3">
      <c r="A5759" s="4" t="s">
        <v>866</v>
      </c>
      <c r="B5759" s="4" t="s">
        <v>1173</v>
      </c>
      <c r="C5759" s="4" t="s">
        <v>1174</v>
      </c>
      <c r="D5759" s="4" t="s">
        <v>869</v>
      </c>
      <c r="E5759" s="4" t="s">
        <v>870</v>
      </c>
      <c r="F5759" s="4" t="s">
        <v>146</v>
      </c>
      <c r="G5759" s="4" t="s">
        <v>147</v>
      </c>
      <c r="H5759" s="12"/>
      <c r="I5759" s="12"/>
      <c r="J5759" s="12"/>
      <c r="K5759" s="12"/>
      <c r="L5759" s="12"/>
      <c r="M5759" s="11">
        <v>39.58</v>
      </c>
      <c r="N5759" s="12"/>
      <c r="O5759" s="12"/>
      <c r="P5759" s="12"/>
      <c r="Q5759" s="12"/>
      <c r="R5759" s="12"/>
      <c r="S5759" s="12"/>
      <c r="T5759" s="10">
        <v>39.58</v>
      </c>
    </row>
    <row r="5760" spans="1:20" ht="23.25" thickBot="1" x14ac:dyDescent="0.3">
      <c r="A5760" s="4" t="s">
        <v>866</v>
      </c>
      <c r="B5760" s="4" t="s">
        <v>1173</v>
      </c>
      <c r="C5760" s="4" t="s">
        <v>1174</v>
      </c>
      <c r="D5760" s="4" t="s">
        <v>869</v>
      </c>
      <c r="E5760" s="4" t="s">
        <v>870</v>
      </c>
      <c r="F5760" s="4" t="s">
        <v>148</v>
      </c>
      <c r="G5760" s="4" t="s">
        <v>149</v>
      </c>
      <c r="H5760" s="9">
        <v>1416.16</v>
      </c>
      <c r="I5760" s="9">
        <v>1057.68</v>
      </c>
      <c r="J5760" s="8"/>
      <c r="K5760" s="9">
        <v>471.24</v>
      </c>
      <c r="L5760" s="9">
        <v>2285.09</v>
      </c>
      <c r="M5760" s="9">
        <v>2365.23</v>
      </c>
      <c r="N5760" s="9">
        <v>1228.96</v>
      </c>
      <c r="O5760" s="9">
        <v>450.36</v>
      </c>
      <c r="P5760" s="9">
        <v>963.02</v>
      </c>
      <c r="Q5760" s="9">
        <v>260.3</v>
      </c>
      <c r="R5760" s="8"/>
      <c r="S5760" s="9">
        <v>30.79</v>
      </c>
      <c r="T5760" s="10">
        <v>10528.83</v>
      </c>
    </row>
    <row r="5761" spans="1:20" ht="23.25" thickBot="1" x14ac:dyDescent="0.3">
      <c r="A5761" s="4" t="s">
        <v>866</v>
      </c>
      <c r="B5761" s="4" t="s">
        <v>1173</v>
      </c>
      <c r="C5761" s="4" t="s">
        <v>1174</v>
      </c>
      <c r="D5761" s="4" t="s">
        <v>869</v>
      </c>
      <c r="E5761" s="4" t="s">
        <v>870</v>
      </c>
      <c r="F5761" s="4" t="s">
        <v>359</v>
      </c>
      <c r="G5761" s="4" t="s">
        <v>360</v>
      </c>
      <c r="H5761" s="11">
        <v>30.2</v>
      </c>
      <c r="I5761" s="12"/>
      <c r="J5761" s="12"/>
      <c r="K5761" s="12"/>
      <c r="L5761" s="12"/>
      <c r="M5761" s="12"/>
      <c r="N5761" s="12"/>
      <c r="O5761" s="12"/>
      <c r="P5761" s="12"/>
      <c r="Q5761" s="12"/>
      <c r="R5761" s="12"/>
      <c r="S5761" s="12"/>
      <c r="T5761" s="10">
        <v>30.2</v>
      </c>
    </row>
    <row r="5762" spans="1:20" ht="23.25" thickBot="1" x14ac:dyDescent="0.3">
      <c r="A5762" s="4" t="s">
        <v>866</v>
      </c>
      <c r="B5762" s="4" t="s">
        <v>1173</v>
      </c>
      <c r="C5762" s="4" t="s">
        <v>1174</v>
      </c>
      <c r="D5762" s="4" t="s">
        <v>869</v>
      </c>
      <c r="E5762" s="4" t="s">
        <v>870</v>
      </c>
      <c r="F5762" s="4" t="s">
        <v>180</v>
      </c>
      <c r="G5762" s="4" t="s">
        <v>181</v>
      </c>
      <c r="H5762" s="9">
        <v>19045.669999999998</v>
      </c>
      <c r="I5762" s="9">
        <v>22716.38</v>
      </c>
      <c r="J5762" s="9">
        <v>29287.26</v>
      </c>
      <c r="K5762" s="9">
        <v>29305.99</v>
      </c>
      <c r="L5762" s="9">
        <v>25397.55</v>
      </c>
      <c r="M5762" s="9">
        <v>61339.47</v>
      </c>
      <c r="N5762" s="9">
        <v>21237.68</v>
      </c>
      <c r="O5762" s="9">
        <v>32083.75</v>
      </c>
      <c r="P5762" s="9">
        <v>153459.38</v>
      </c>
      <c r="Q5762" s="9">
        <v>31723.74</v>
      </c>
      <c r="R5762" s="9">
        <v>6034.28</v>
      </c>
      <c r="S5762" s="9">
        <v>5720.72</v>
      </c>
      <c r="T5762" s="10">
        <v>437351.87</v>
      </c>
    </row>
    <row r="5763" spans="1:20" ht="23.25" thickBot="1" x14ac:dyDescent="0.3">
      <c r="A5763" s="4" t="s">
        <v>866</v>
      </c>
      <c r="B5763" s="4" t="s">
        <v>1173</v>
      </c>
      <c r="C5763" s="4" t="s">
        <v>1174</v>
      </c>
      <c r="D5763" s="4" t="s">
        <v>869</v>
      </c>
      <c r="E5763" s="4" t="s">
        <v>870</v>
      </c>
      <c r="F5763" s="4" t="s">
        <v>56</v>
      </c>
      <c r="G5763" s="4" t="s">
        <v>57</v>
      </c>
      <c r="H5763" s="12"/>
      <c r="I5763" s="12"/>
      <c r="J5763" s="12"/>
      <c r="K5763" s="12"/>
      <c r="L5763" s="12"/>
      <c r="M5763" s="12"/>
      <c r="N5763" s="12"/>
      <c r="O5763" s="11">
        <v>483.6</v>
      </c>
      <c r="P5763" s="12"/>
      <c r="Q5763" s="12"/>
      <c r="R5763" s="12"/>
      <c r="S5763" s="12"/>
      <c r="T5763" s="10">
        <v>483.6</v>
      </c>
    </row>
    <row r="5764" spans="1:20" ht="23.25" thickBot="1" x14ac:dyDescent="0.3">
      <c r="A5764" s="4" t="s">
        <v>1175</v>
      </c>
      <c r="B5764" s="4" t="s">
        <v>1154</v>
      </c>
      <c r="C5764" s="4" t="s">
        <v>1155</v>
      </c>
      <c r="D5764" s="4" t="s">
        <v>1176</v>
      </c>
      <c r="E5764" s="4" t="s">
        <v>1177</v>
      </c>
      <c r="F5764" s="4" t="s">
        <v>948</v>
      </c>
      <c r="G5764" s="4" t="s">
        <v>949</v>
      </c>
      <c r="H5764" s="9">
        <v>-17463.73</v>
      </c>
      <c r="I5764" s="9">
        <v>-17525.34</v>
      </c>
      <c r="J5764" s="9">
        <v>-21665.58</v>
      </c>
      <c r="K5764" s="9">
        <v>-17369.38</v>
      </c>
      <c r="L5764" s="9">
        <v>-15771.04</v>
      </c>
      <c r="M5764" s="9">
        <v>-15351.3</v>
      </c>
      <c r="N5764" s="9">
        <v>-14869.16</v>
      </c>
      <c r="O5764" s="9">
        <v>-19593.43</v>
      </c>
      <c r="P5764" s="9">
        <v>-15441.09</v>
      </c>
      <c r="Q5764" s="9">
        <v>-16203.47</v>
      </c>
      <c r="R5764" s="9">
        <v>-16741.64</v>
      </c>
      <c r="S5764" s="9">
        <v>-11210.48</v>
      </c>
      <c r="T5764" s="10">
        <v>-199205.64</v>
      </c>
    </row>
    <row r="5765" spans="1:20" ht="23.25" thickBot="1" x14ac:dyDescent="0.3">
      <c r="A5765" s="4" t="s">
        <v>1175</v>
      </c>
      <c r="B5765" s="4" t="s">
        <v>1178</v>
      </c>
      <c r="C5765" s="4" t="s">
        <v>1179</v>
      </c>
      <c r="D5765" s="4" t="s">
        <v>1180</v>
      </c>
      <c r="E5765" s="4" t="s">
        <v>1181</v>
      </c>
      <c r="F5765" s="4" t="s">
        <v>110</v>
      </c>
      <c r="G5765" s="4" t="s">
        <v>111</v>
      </c>
      <c r="H5765" s="11">
        <v>-279693</v>
      </c>
      <c r="I5765" s="11">
        <v>-306948</v>
      </c>
      <c r="J5765" s="11">
        <v>-297230</v>
      </c>
      <c r="K5765" s="11">
        <v>-307591</v>
      </c>
      <c r="L5765" s="11">
        <v>-269434</v>
      </c>
      <c r="M5765" s="11">
        <v>-82819</v>
      </c>
      <c r="N5765" s="11">
        <v>-468312</v>
      </c>
      <c r="O5765" s="11">
        <v>-279577</v>
      </c>
      <c r="P5765" s="11">
        <v>-272507</v>
      </c>
      <c r="Q5765" s="11">
        <v>-297108</v>
      </c>
      <c r="R5765" s="11">
        <v>-276196</v>
      </c>
      <c r="S5765" s="11">
        <v>-240511</v>
      </c>
      <c r="T5765" s="10">
        <v>-3377926</v>
      </c>
    </row>
    <row r="5766" spans="1:20" ht="23.25" thickBot="1" x14ac:dyDescent="0.3">
      <c r="A5766" s="4" t="s">
        <v>1175</v>
      </c>
      <c r="B5766" s="4" t="s">
        <v>1178</v>
      </c>
      <c r="C5766" s="4" t="s">
        <v>1179</v>
      </c>
      <c r="D5766" s="4" t="s">
        <v>1180</v>
      </c>
      <c r="E5766" s="4" t="s">
        <v>1181</v>
      </c>
      <c r="F5766" s="4" t="s">
        <v>582</v>
      </c>
      <c r="G5766" s="4" t="s">
        <v>583</v>
      </c>
      <c r="H5766" s="9">
        <v>-24373</v>
      </c>
      <c r="I5766" s="9">
        <v>-22292</v>
      </c>
      <c r="J5766" s="9">
        <v>-25593</v>
      </c>
      <c r="K5766" s="9">
        <v>-23382</v>
      </c>
      <c r="L5766" s="9">
        <v>-28606</v>
      </c>
      <c r="M5766" s="9">
        <v>-45349</v>
      </c>
      <c r="N5766" s="9">
        <v>-7737</v>
      </c>
      <c r="O5766" s="9">
        <v>-19216</v>
      </c>
      <c r="P5766" s="9">
        <v>-16518</v>
      </c>
      <c r="Q5766" s="9">
        <v>-21942</v>
      </c>
      <c r="R5766" s="9">
        <v>-17566</v>
      </c>
      <c r="S5766" s="9">
        <v>-19099</v>
      </c>
      <c r="T5766" s="10">
        <v>-271673</v>
      </c>
    </row>
    <row r="5767" spans="1:20" ht="23.25" thickBot="1" x14ac:dyDescent="0.3">
      <c r="A5767" s="4" t="s">
        <v>1175</v>
      </c>
      <c r="B5767" s="4" t="s">
        <v>1178</v>
      </c>
      <c r="C5767" s="4" t="s">
        <v>1179</v>
      </c>
      <c r="D5767" s="4" t="s">
        <v>1180</v>
      </c>
      <c r="E5767" s="4" t="s">
        <v>1181</v>
      </c>
      <c r="F5767" s="4" t="s">
        <v>211</v>
      </c>
      <c r="G5767" s="4" t="s">
        <v>212</v>
      </c>
      <c r="H5767" s="11">
        <v>-251</v>
      </c>
      <c r="I5767" s="11">
        <v>-217</v>
      </c>
      <c r="J5767" s="11">
        <v>-239</v>
      </c>
      <c r="K5767" s="11">
        <v>-365</v>
      </c>
      <c r="L5767" s="11">
        <v>-403</v>
      </c>
      <c r="M5767" s="11">
        <v>-304</v>
      </c>
      <c r="N5767" s="11">
        <v>-233</v>
      </c>
      <c r="O5767" s="11">
        <v>-171</v>
      </c>
      <c r="P5767" s="11">
        <v>-183</v>
      </c>
      <c r="Q5767" s="11">
        <v>-278</v>
      </c>
      <c r="R5767" s="11">
        <v>-263</v>
      </c>
      <c r="S5767" s="11">
        <v>-218</v>
      </c>
      <c r="T5767" s="10">
        <v>-3125</v>
      </c>
    </row>
    <row r="5768" spans="1:20" ht="23.25" thickBot="1" x14ac:dyDescent="0.3">
      <c r="A5768" s="4" t="s">
        <v>1175</v>
      </c>
      <c r="B5768" s="4" t="s">
        <v>1178</v>
      </c>
      <c r="C5768" s="4" t="s">
        <v>1179</v>
      </c>
      <c r="D5768" s="4" t="s">
        <v>1180</v>
      </c>
      <c r="E5768" s="4" t="s">
        <v>1181</v>
      </c>
      <c r="F5768" s="4" t="s">
        <v>112</v>
      </c>
      <c r="G5768" s="4" t="s">
        <v>113</v>
      </c>
      <c r="H5768" s="9">
        <v>-10465</v>
      </c>
      <c r="I5768" s="9">
        <v>-8177</v>
      </c>
      <c r="J5768" s="9">
        <v>-8509</v>
      </c>
      <c r="K5768" s="9">
        <v>-5826</v>
      </c>
      <c r="L5768" s="9">
        <v>-7103</v>
      </c>
      <c r="M5768" s="9">
        <v>-5962</v>
      </c>
      <c r="N5768" s="9">
        <v>-8428</v>
      </c>
      <c r="O5768" s="9">
        <v>-9619</v>
      </c>
      <c r="P5768" s="9">
        <v>-9935</v>
      </c>
      <c r="Q5768" s="9">
        <v>-9258</v>
      </c>
      <c r="R5768" s="9">
        <v>-9551</v>
      </c>
      <c r="S5768" s="9">
        <v>-8677</v>
      </c>
      <c r="T5768" s="10">
        <v>-101510</v>
      </c>
    </row>
    <row r="5769" spans="1:20" ht="23.25" thickBot="1" x14ac:dyDescent="0.3">
      <c r="A5769" s="4" t="s">
        <v>1175</v>
      </c>
      <c r="B5769" s="4" t="s">
        <v>1178</v>
      </c>
      <c r="C5769" s="4" t="s">
        <v>1179</v>
      </c>
      <c r="D5769" s="4" t="s">
        <v>1180</v>
      </c>
      <c r="E5769" s="4" t="s">
        <v>1181</v>
      </c>
      <c r="F5769" s="4" t="s">
        <v>501</v>
      </c>
      <c r="G5769" s="4" t="s">
        <v>502</v>
      </c>
      <c r="H5769" s="11">
        <v>-663</v>
      </c>
      <c r="I5769" s="11">
        <v>-636</v>
      </c>
      <c r="J5769" s="11">
        <v>-699</v>
      </c>
      <c r="K5769" s="11">
        <v>-728</v>
      </c>
      <c r="L5769" s="11">
        <v>-714</v>
      </c>
      <c r="M5769" s="11">
        <v>-640</v>
      </c>
      <c r="N5769" s="11">
        <v>-696</v>
      </c>
      <c r="O5769" s="11">
        <v>-1086</v>
      </c>
      <c r="P5769" s="11">
        <v>-1746</v>
      </c>
      <c r="Q5769" s="11">
        <v>-1506</v>
      </c>
      <c r="R5769" s="11">
        <v>-973</v>
      </c>
      <c r="S5769" s="11">
        <v>-575</v>
      </c>
      <c r="T5769" s="10">
        <v>-10662</v>
      </c>
    </row>
    <row r="5770" spans="1:20" ht="23.25" thickBot="1" x14ac:dyDescent="0.3">
      <c r="A5770" s="4" t="s">
        <v>1175</v>
      </c>
      <c r="B5770" s="4" t="s">
        <v>1178</v>
      </c>
      <c r="C5770" s="4" t="s">
        <v>1179</v>
      </c>
      <c r="D5770" s="4" t="s">
        <v>1180</v>
      </c>
      <c r="E5770" s="4" t="s">
        <v>1181</v>
      </c>
      <c r="F5770" s="4" t="s">
        <v>88</v>
      </c>
      <c r="G5770" s="4" t="s">
        <v>89</v>
      </c>
      <c r="H5770" s="9">
        <v>-46092</v>
      </c>
      <c r="I5770" s="9">
        <v>-46796</v>
      </c>
      <c r="J5770" s="9">
        <v>-46727</v>
      </c>
      <c r="K5770" s="9">
        <v>-47040</v>
      </c>
      <c r="L5770" s="9">
        <v>-46509</v>
      </c>
      <c r="M5770" s="9">
        <v>-86016</v>
      </c>
      <c r="N5770" s="9">
        <v>-7587</v>
      </c>
      <c r="O5770" s="9">
        <v>-46464</v>
      </c>
      <c r="P5770" s="9">
        <v>-44384</v>
      </c>
      <c r="Q5770" s="9">
        <v>-45118</v>
      </c>
      <c r="R5770" s="9">
        <v>-46378</v>
      </c>
      <c r="S5770" s="9">
        <v>-46567</v>
      </c>
      <c r="T5770" s="10">
        <v>-555678</v>
      </c>
    </row>
    <row r="5771" spans="1:20" ht="23.25" thickBot="1" x14ac:dyDescent="0.3">
      <c r="A5771" s="4" t="s">
        <v>1175</v>
      </c>
      <c r="B5771" s="4" t="s">
        <v>1178</v>
      </c>
      <c r="C5771" s="4" t="s">
        <v>1179</v>
      </c>
      <c r="D5771" s="4" t="s">
        <v>1180</v>
      </c>
      <c r="E5771" s="4" t="s">
        <v>1181</v>
      </c>
      <c r="F5771" s="4" t="s">
        <v>90</v>
      </c>
      <c r="G5771" s="4" t="s">
        <v>91</v>
      </c>
      <c r="H5771" s="11">
        <v>-186356</v>
      </c>
      <c r="I5771" s="11">
        <v>-188913</v>
      </c>
      <c r="J5771" s="11">
        <v>-188661</v>
      </c>
      <c r="K5771" s="11">
        <v>-189991</v>
      </c>
      <c r="L5771" s="11">
        <v>-187683</v>
      </c>
      <c r="M5771" s="11">
        <v>-342676</v>
      </c>
      <c r="N5771" s="11">
        <v>-34999</v>
      </c>
      <c r="O5771" s="11">
        <v>-187919</v>
      </c>
      <c r="P5771" s="11">
        <v>-179604</v>
      </c>
      <c r="Q5771" s="11">
        <v>-182443</v>
      </c>
      <c r="R5771" s="11">
        <v>-187523</v>
      </c>
      <c r="S5771" s="11">
        <v>-187844</v>
      </c>
      <c r="T5771" s="10">
        <v>-2244612</v>
      </c>
    </row>
    <row r="5772" spans="1:20" ht="23.25" thickBot="1" x14ac:dyDescent="0.3">
      <c r="A5772" s="4" t="s">
        <v>1175</v>
      </c>
      <c r="B5772" s="4" t="s">
        <v>1178</v>
      </c>
      <c r="C5772" s="4" t="s">
        <v>1179</v>
      </c>
      <c r="D5772" s="4" t="s">
        <v>1180</v>
      </c>
      <c r="E5772" s="4" t="s">
        <v>1181</v>
      </c>
      <c r="F5772" s="4" t="s">
        <v>312</v>
      </c>
      <c r="G5772" s="4" t="s">
        <v>313</v>
      </c>
      <c r="H5772" s="9">
        <v>-3802</v>
      </c>
      <c r="I5772" s="9">
        <v>-3463</v>
      </c>
      <c r="J5772" s="9">
        <v>-3231</v>
      </c>
      <c r="K5772" s="9">
        <v>-4414</v>
      </c>
      <c r="L5772" s="9">
        <v>-1109</v>
      </c>
      <c r="M5772" s="9">
        <v>-1994</v>
      </c>
      <c r="N5772" s="9">
        <v>-6252</v>
      </c>
      <c r="O5772" s="9">
        <v>-6247</v>
      </c>
      <c r="P5772" s="9">
        <v>-5186</v>
      </c>
      <c r="Q5772" s="9">
        <v>-5498</v>
      </c>
      <c r="R5772" s="9">
        <v>-4521</v>
      </c>
      <c r="S5772" s="9">
        <v>-4044</v>
      </c>
      <c r="T5772" s="10">
        <v>-49761</v>
      </c>
    </row>
    <row r="5773" spans="1:20" ht="23.25" thickBot="1" x14ac:dyDescent="0.3">
      <c r="A5773" s="4" t="s">
        <v>1175</v>
      </c>
      <c r="B5773" s="4" t="s">
        <v>1178</v>
      </c>
      <c r="C5773" s="4" t="s">
        <v>1179</v>
      </c>
      <c r="D5773" s="4" t="s">
        <v>1180</v>
      </c>
      <c r="E5773" s="4" t="s">
        <v>1181</v>
      </c>
      <c r="F5773" s="4" t="s">
        <v>948</v>
      </c>
      <c r="G5773" s="4" t="s">
        <v>949</v>
      </c>
      <c r="H5773" s="11">
        <v>-593081</v>
      </c>
      <c r="I5773" s="11">
        <v>-345017</v>
      </c>
      <c r="J5773" s="11">
        <v>-904243</v>
      </c>
      <c r="K5773" s="11">
        <v>-488636</v>
      </c>
      <c r="L5773" s="11">
        <v>-466924</v>
      </c>
      <c r="M5773" s="11">
        <v>-561673</v>
      </c>
      <c r="N5773" s="11">
        <v>-577695</v>
      </c>
      <c r="O5773" s="11">
        <v>-560634</v>
      </c>
      <c r="P5773" s="11">
        <v>-763748</v>
      </c>
      <c r="Q5773" s="11">
        <v>-572945</v>
      </c>
      <c r="R5773" s="11">
        <v>-548466</v>
      </c>
      <c r="S5773" s="11">
        <v>-679999</v>
      </c>
      <c r="T5773" s="10">
        <v>-7063061</v>
      </c>
    </row>
    <row r="5774" spans="1:20" ht="15.75" thickBot="1" x14ac:dyDescent="0.3">
      <c r="A5774" s="4" t="s">
        <v>1175</v>
      </c>
      <c r="B5774" s="4" t="s">
        <v>1178</v>
      </c>
      <c r="C5774" s="4" t="s">
        <v>1179</v>
      </c>
      <c r="D5774" s="4" t="s">
        <v>1182</v>
      </c>
      <c r="E5774" s="4" t="s">
        <v>1183</v>
      </c>
      <c r="F5774" s="4" t="s">
        <v>948</v>
      </c>
      <c r="G5774" s="4" t="s">
        <v>949</v>
      </c>
      <c r="H5774" s="8"/>
      <c r="I5774" s="8"/>
      <c r="J5774" s="8"/>
      <c r="K5774" s="8"/>
      <c r="L5774" s="8"/>
      <c r="M5774" s="8"/>
      <c r="N5774" s="8"/>
      <c r="O5774" s="8"/>
      <c r="P5774" s="8"/>
      <c r="Q5774" s="8"/>
      <c r="R5774" s="8"/>
      <c r="S5774" s="9">
        <v>-181153</v>
      </c>
      <c r="T5774" s="10">
        <v>-181153</v>
      </c>
    </row>
    <row r="5775" spans="1:20" ht="15.75" thickBot="1" x14ac:dyDescent="0.3">
      <c r="A5775" s="4" t="s">
        <v>1175</v>
      </c>
      <c r="B5775" s="4" t="s">
        <v>1178</v>
      </c>
      <c r="C5775" s="4" t="s">
        <v>1179</v>
      </c>
      <c r="D5775" s="4" t="s">
        <v>1184</v>
      </c>
      <c r="E5775" s="4" t="s">
        <v>1185</v>
      </c>
      <c r="F5775" s="4" t="s">
        <v>668</v>
      </c>
      <c r="G5775" s="4" t="s">
        <v>669</v>
      </c>
      <c r="H5775" s="12"/>
      <c r="I5775" s="12"/>
      <c r="J5775" s="12"/>
      <c r="K5775" s="12"/>
      <c r="L5775" s="11">
        <v>-125563.06</v>
      </c>
      <c r="M5775" s="11">
        <v>-25112.94</v>
      </c>
      <c r="N5775" s="11">
        <v>-25112</v>
      </c>
      <c r="O5775" s="11">
        <v>-25113</v>
      </c>
      <c r="P5775" s="11">
        <v>-25113</v>
      </c>
      <c r="Q5775" s="11">
        <v>-25112</v>
      </c>
      <c r="R5775" s="11">
        <v>-25113</v>
      </c>
      <c r="S5775" s="11">
        <v>-65845</v>
      </c>
      <c r="T5775" s="10">
        <v>-342084</v>
      </c>
    </row>
    <row r="5776" spans="1:20" ht="15.75" thickBot="1" x14ac:dyDescent="0.3">
      <c r="A5776" s="4" t="s">
        <v>1175</v>
      </c>
      <c r="B5776" s="4" t="s">
        <v>1186</v>
      </c>
      <c r="C5776" s="4" t="s">
        <v>1187</v>
      </c>
      <c r="D5776" s="4" t="s">
        <v>1188</v>
      </c>
      <c r="E5776" s="4" t="s">
        <v>1189</v>
      </c>
      <c r="F5776" s="4" t="s">
        <v>299</v>
      </c>
      <c r="G5776" s="4" t="s">
        <v>300</v>
      </c>
      <c r="H5776" s="9">
        <v>-514196.92</v>
      </c>
      <c r="I5776" s="9">
        <v>-477978.73</v>
      </c>
      <c r="J5776" s="9">
        <v>-513677.97</v>
      </c>
      <c r="K5776" s="9">
        <v>-505000.67</v>
      </c>
      <c r="L5776" s="9">
        <v>-528612.54</v>
      </c>
      <c r="M5776" s="9">
        <v>-502494.73</v>
      </c>
      <c r="N5776" s="9">
        <v>-516020.36</v>
      </c>
      <c r="O5776" s="9">
        <v>-534416.19999999995</v>
      </c>
      <c r="P5776" s="9">
        <v>-495617.71</v>
      </c>
      <c r="Q5776" s="9">
        <v>-538199.12</v>
      </c>
      <c r="R5776" s="9">
        <v>-526207.89</v>
      </c>
      <c r="S5776" s="9">
        <v>-509394.99</v>
      </c>
      <c r="T5776" s="10">
        <v>-6161817.8300000001</v>
      </c>
    </row>
    <row r="5777" spans="1:20" ht="15.75" thickBot="1" x14ac:dyDescent="0.3">
      <c r="A5777" s="4" t="s">
        <v>1190</v>
      </c>
      <c r="B5777" s="4" t="s">
        <v>1191</v>
      </c>
      <c r="C5777" s="4" t="s">
        <v>1135</v>
      </c>
      <c r="D5777" s="4" t="s">
        <v>1192</v>
      </c>
      <c r="E5777" s="4" t="s">
        <v>1193</v>
      </c>
      <c r="F5777" s="4" t="s">
        <v>1134</v>
      </c>
      <c r="G5777" s="4" t="s">
        <v>1135</v>
      </c>
      <c r="H5777" s="11">
        <v>269849.34000000003</v>
      </c>
      <c r="I5777" s="11">
        <v>269049.34000000003</v>
      </c>
      <c r="J5777" s="11">
        <v>126413.02</v>
      </c>
      <c r="K5777" s="11">
        <v>305984.65999999997</v>
      </c>
      <c r="L5777" s="11">
        <v>269149.34000000003</v>
      </c>
      <c r="M5777" s="11">
        <v>284329.34000000003</v>
      </c>
      <c r="N5777" s="11">
        <v>269149.34000000003</v>
      </c>
      <c r="O5777" s="11">
        <v>270035.34000000003</v>
      </c>
      <c r="P5777" s="11">
        <v>269049.34000000003</v>
      </c>
      <c r="Q5777" s="11">
        <v>269049.45</v>
      </c>
      <c r="R5777" s="11">
        <v>221779.81</v>
      </c>
      <c r="S5777" s="11">
        <v>285529.21000000002</v>
      </c>
      <c r="T5777" s="10">
        <v>3109367.53</v>
      </c>
    </row>
    <row r="5778" spans="1:20" ht="15.75" thickBot="1" x14ac:dyDescent="0.3">
      <c r="A5778" s="4" t="s">
        <v>1190</v>
      </c>
      <c r="B5778" s="4" t="s">
        <v>1171</v>
      </c>
      <c r="C5778" s="4" t="s">
        <v>1172</v>
      </c>
      <c r="D5778" s="4" t="s">
        <v>1192</v>
      </c>
      <c r="E5778" s="4" t="s">
        <v>1193</v>
      </c>
      <c r="F5778" s="4" t="s">
        <v>1134</v>
      </c>
      <c r="G5778" s="4" t="s">
        <v>1135</v>
      </c>
      <c r="H5778" s="8"/>
      <c r="I5778" s="8"/>
      <c r="J5778" s="8"/>
      <c r="K5778" s="9">
        <v>-42756</v>
      </c>
      <c r="L5778" s="8"/>
      <c r="M5778" s="8"/>
      <c r="N5778" s="8"/>
      <c r="O5778" s="8"/>
      <c r="P5778" s="8"/>
      <c r="Q5778" s="8"/>
      <c r="R5778" s="8"/>
      <c r="S5778" s="8"/>
      <c r="T5778" s="10">
        <v>-42756</v>
      </c>
    </row>
    <row r="5779" spans="1:20" ht="15.75" thickBot="1" x14ac:dyDescent="0.3">
      <c r="A5779" s="4" t="s">
        <v>1194</v>
      </c>
      <c r="B5779" s="4" t="s">
        <v>338</v>
      </c>
      <c r="C5779" s="4" t="s">
        <v>339</v>
      </c>
      <c r="D5779" s="4" t="s">
        <v>1195</v>
      </c>
      <c r="E5779" s="4" t="s">
        <v>1196</v>
      </c>
      <c r="F5779" s="4" t="s">
        <v>140</v>
      </c>
      <c r="G5779" s="4" t="s">
        <v>141</v>
      </c>
      <c r="H5779" s="12"/>
      <c r="I5779" s="12"/>
      <c r="J5779" s="12"/>
      <c r="K5779" s="11">
        <v>120</v>
      </c>
      <c r="L5779" s="12"/>
      <c r="M5779" s="12"/>
      <c r="N5779" s="12"/>
      <c r="O5779" s="12"/>
      <c r="P5779" s="12"/>
      <c r="Q5779" s="12"/>
      <c r="R5779" s="12"/>
      <c r="S5779" s="12"/>
      <c r="T5779" s="10">
        <v>120</v>
      </c>
    </row>
    <row r="5780" spans="1:20" ht="15.75" thickBot="1" x14ac:dyDescent="0.3">
      <c r="A5780" s="4" t="s">
        <v>1194</v>
      </c>
      <c r="B5780" s="4" t="s">
        <v>507</v>
      </c>
      <c r="C5780" s="4" t="s">
        <v>508</v>
      </c>
      <c r="D5780" s="4" t="s">
        <v>1195</v>
      </c>
      <c r="E5780" s="4" t="s">
        <v>1196</v>
      </c>
      <c r="F5780" s="4" t="s">
        <v>412</v>
      </c>
      <c r="G5780" s="4" t="s">
        <v>413</v>
      </c>
      <c r="H5780" s="8"/>
      <c r="I5780" s="8"/>
      <c r="J5780" s="8"/>
      <c r="K5780" s="8"/>
      <c r="L5780" s="8"/>
      <c r="M5780" s="8"/>
      <c r="N5780" s="8"/>
      <c r="O5780" s="8"/>
      <c r="P5780" s="8"/>
      <c r="Q5780" s="8"/>
      <c r="R5780" s="8"/>
      <c r="S5780" s="9">
        <v>-68.400000000000006</v>
      </c>
      <c r="T5780" s="10">
        <v>-68.400000000000006</v>
      </c>
    </row>
    <row r="5781" spans="1:20" ht="15.75" thickBot="1" x14ac:dyDescent="0.3">
      <c r="A5781" s="4" t="s">
        <v>1194</v>
      </c>
      <c r="B5781" s="4" t="s">
        <v>476</v>
      </c>
      <c r="C5781" s="4" t="s">
        <v>7378</v>
      </c>
      <c r="D5781" s="4" t="s">
        <v>1195</v>
      </c>
      <c r="E5781" s="4" t="s">
        <v>1196</v>
      </c>
      <c r="F5781" s="4" t="s">
        <v>120</v>
      </c>
      <c r="G5781" s="4" t="s">
        <v>121</v>
      </c>
      <c r="H5781" s="12"/>
      <c r="I5781" s="12"/>
      <c r="J5781" s="12"/>
      <c r="K5781" s="12"/>
      <c r="L5781" s="11">
        <v>542</v>
      </c>
      <c r="M5781" s="12"/>
      <c r="N5781" s="12"/>
      <c r="O5781" s="12"/>
      <c r="P5781" s="12"/>
      <c r="Q5781" s="12"/>
      <c r="R5781" s="12"/>
      <c r="S5781" s="12"/>
      <c r="T5781" s="10">
        <v>542</v>
      </c>
    </row>
    <row r="5782" spans="1:20" ht="15.75" thickBot="1" x14ac:dyDescent="0.3">
      <c r="A5782" s="4" t="s">
        <v>1194</v>
      </c>
      <c r="B5782" s="4" t="s">
        <v>476</v>
      </c>
      <c r="C5782" s="4" t="s">
        <v>7378</v>
      </c>
      <c r="D5782" s="4" t="s">
        <v>1195</v>
      </c>
      <c r="E5782" s="4" t="s">
        <v>1196</v>
      </c>
      <c r="F5782" s="4" t="s">
        <v>94</v>
      </c>
      <c r="G5782" s="4" t="s">
        <v>95</v>
      </c>
      <c r="H5782" s="9">
        <v>2262</v>
      </c>
      <c r="I5782" s="9">
        <v>2262</v>
      </c>
      <c r="J5782" s="9">
        <v>2262</v>
      </c>
      <c r="K5782" s="9">
        <v>2262</v>
      </c>
      <c r="L5782" s="9">
        <v>2262</v>
      </c>
      <c r="M5782" s="9">
        <v>2262</v>
      </c>
      <c r="N5782" s="9">
        <v>2262</v>
      </c>
      <c r="O5782" s="9">
        <v>2262</v>
      </c>
      <c r="P5782" s="9">
        <v>2262</v>
      </c>
      <c r="Q5782" s="9">
        <v>2262</v>
      </c>
      <c r="R5782" s="9">
        <v>2262</v>
      </c>
      <c r="S5782" s="9">
        <v>2262</v>
      </c>
      <c r="T5782" s="10">
        <v>27144</v>
      </c>
    </row>
    <row r="5783" spans="1:20" ht="15.75" thickBot="1" x14ac:dyDescent="0.3">
      <c r="A5783" s="4" t="s">
        <v>1194</v>
      </c>
      <c r="B5783" s="4" t="s">
        <v>476</v>
      </c>
      <c r="C5783" s="4" t="s">
        <v>7378</v>
      </c>
      <c r="D5783" s="4" t="s">
        <v>1195</v>
      </c>
      <c r="E5783" s="4" t="s">
        <v>1196</v>
      </c>
      <c r="F5783" s="4" t="s">
        <v>44</v>
      </c>
      <c r="G5783" s="4" t="s">
        <v>45</v>
      </c>
      <c r="H5783" s="12"/>
      <c r="I5783" s="12"/>
      <c r="J5783" s="12"/>
      <c r="K5783" s="12"/>
      <c r="L5783" s="12"/>
      <c r="M5783" s="12"/>
      <c r="N5783" s="11">
        <v>138.99</v>
      </c>
      <c r="O5783" s="12"/>
      <c r="P5783" s="12"/>
      <c r="Q5783" s="12"/>
      <c r="R5783" s="11">
        <v>83.05</v>
      </c>
      <c r="S5783" s="12"/>
      <c r="T5783" s="10">
        <v>222.04</v>
      </c>
    </row>
    <row r="5784" spans="1:20" ht="15.75" thickBot="1" x14ac:dyDescent="0.3">
      <c r="A5784" s="4" t="s">
        <v>1194</v>
      </c>
      <c r="B5784" s="4" t="s">
        <v>476</v>
      </c>
      <c r="C5784" s="4" t="s">
        <v>7378</v>
      </c>
      <c r="D5784" s="4" t="s">
        <v>1195</v>
      </c>
      <c r="E5784" s="4" t="s">
        <v>1196</v>
      </c>
      <c r="F5784" s="4" t="s">
        <v>128</v>
      </c>
      <c r="G5784" s="4" t="s">
        <v>129</v>
      </c>
      <c r="H5784" s="8"/>
      <c r="I5784" s="8"/>
      <c r="J5784" s="8"/>
      <c r="K5784" s="8"/>
      <c r="L5784" s="8"/>
      <c r="M5784" s="8"/>
      <c r="N5784" s="8"/>
      <c r="O5784" s="8"/>
      <c r="P5784" s="8"/>
      <c r="Q5784" s="8"/>
      <c r="R5784" s="8"/>
      <c r="S5784" s="9">
        <v>4.99</v>
      </c>
      <c r="T5784" s="10">
        <v>4.99</v>
      </c>
    </row>
    <row r="5785" spans="1:20" ht="15.75" thickBot="1" x14ac:dyDescent="0.3">
      <c r="A5785" s="4" t="s">
        <v>1194</v>
      </c>
      <c r="B5785" s="4" t="s">
        <v>476</v>
      </c>
      <c r="C5785" s="4" t="s">
        <v>7378</v>
      </c>
      <c r="D5785" s="4" t="s">
        <v>1195</v>
      </c>
      <c r="E5785" s="4" t="s">
        <v>1196</v>
      </c>
      <c r="F5785" s="4" t="s">
        <v>98</v>
      </c>
      <c r="G5785" s="4" t="s">
        <v>99</v>
      </c>
      <c r="H5785" s="11">
        <v>494.01</v>
      </c>
      <c r="I5785" s="11">
        <v>29.55</v>
      </c>
      <c r="J5785" s="12"/>
      <c r="K5785" s="12"/>
      <c r="L5785" s="12"/>
      <c r="M5785" s="12"/>
      <c r="N5785" s="12"/>
      <c r="O5785" s="12"/>
      <c r="P5785" s="12"/>
      <c r="Q5785" s="12"/>
      <c r="R5785" s="12"/>
      <c r="S5785" s="12"/>
      <c r="T5785" s="10">
        <v>523.55999999999995</v>
      </c>
    </row>
    <row r="5786" spans="1:20" ht="15.75" thickBot="1" x14ac:dyDescent="0.3">
      <c r="A5786" s="4" t="s">
        <v>1194</v>
      </c>
      <c r="B5786" s="4" t="s">
        <v>476</v>
      </c>
      <c r="C5786" s="4" t="s">
        <v>7378</v>
      </c>
      <c r="D5786" s="4" t="s">
        <v>1195</v>
      </c>
      <c r="E5786" s="4" t="s">
        <v>1196</v>
      </c>
      <c r="F5786" s="4" t="s">
        <v>130</v>
      </c>
      <c r="G5786" s="4" t="s">
        <v>131</v>
      </c>
      <c r="H5786" s="8"/>
      <c r="I5786" s="8"/>
      <c r="J5786" s="8"/>
      <c r="K5786" s="8"/>
      <c r="L5786" s="8"/>
      <c r="M5786" s="8"/>
      <c r="N5786" s="8"/>
      <c r="O5786" s="9">
        <v>16.05</v>
      </c>
      <c r="P5786" s="9">
        <v>39.75</v>
      </c>
      <c r="Q5786" s="8"/>
      <c r="R5786" s="8"/>
      <c r="S5786" s="8"/>
      <c r="T5786" s="10">
        <v>55.8</v>
      </c>
    </row>
    <row r="5787" spans="1:20" ht="15.75" thickBot="1" x14ac:dyDescent="0.3">
      <c r="A5787" s="4" t="s">
        <v>1194</v>
      </c>
      <c r="B5787" s="4" t="s">
        <v>476</v>
      </c>
      <c r="C5787" s="4" t="s">
        <v>7378</v>
      </c>
      <c r="D5787" s="4" t="s">
        <v>1195</v>
      </c>
      <c r="E5787" s="4" t="s">
        <v>1196</v>
      </c>
      <c r="F5787" s="4" t="s">
        <v>136</v>
      </c>
      <c r="G5787" s="4" t="s">
        <v>137</v>
      </c>
      <c r="H5787" s="12"/>
      <c r="I5787" s="12"/>
      <c r="J5787" s="12"/>
      <c r="K5787" s="11">
        <v>0.3</v>
      </c>
      <c r="L5787" s="12"/>
      <c r="M5787" s="12"/>
      <c r="N5787" s="12"/>
      <c r="O5787" s="12"/>
      <c r="P5787" s="12"/>
      <c r="Q5787" s="12"/>
      <c r="R5787" s="12"/>
      <c r="S5787" s="12"/>
      <c r="T5787" s="10">
        <v>0.3</v>
      </c>
    </row>
    <row r="5788" spans="1:20" ht="15.75" thickBot="1" x14ac:dyDescent="0.3">
      <c r="A5788" s="4" t="s">
        <v>1194</v>
      </c>
      <c r="B5788" s="4" t="s">
        <v>476</v>
      </c>
      <c r="C5788" s="4" t="s">
        <v>7378</v>
      </c>
      <c r="D5788" s="4" t="s">
        <v>1195</v>
      </c>
      <c r="E5788" s="4" t="s">
        <v>1196</v>
      </c>
      <c r="F5788" s="4" t="s">
        <v>998</v>
      </c>
      <c r="G5788" s="4" t="s">
        <v>999</v>
      </c>
      <c r="H5788" s="9">
        <v>205</v>
      </c>
      <c r="I5788" s="9">
        <v>75</v>
      </c>
      <c r="J5788" s="9">
        <v>-75</v>
      </c>
      <c r="K5788" s="9">
        <v>55</v>
      </c>
      <c r="L5788" s="9">
        <v>110</v>
      </c>
      <c r="M5788" s="9">
        <v>110</v>
      </c>
      <c r="N5788" s="9">
        <v>55</v>
      </c>
      <c r="O5788" s="8"/>
      <c r="P5788" s="9">
        <v>55</v>
      </c>
      <c r="Q5788" s="9">
        <v>99</v>
      </c>
      <c r="R5788" s="8"/>
      <c r="S5788" s="9">
        <v>60.25</v>
      </c>
      <c r="T5788" s="10">
        <v>749.25</v>
      </c>
    </row>
    <row r="5789" spans="1:20" ht="15.75" thickBot="1" x14ac:dyDescent="0.3">
      <c r="A5789" s="4" t="s">
        <v>1194</v>
      </c>
      <c r="B5789" s="4" t="s">
        <v>476</v>
      </c>
      <c r="C5789" s="4" t="s">
        <v>7378</v>
      </c>
      <c r="D5789" s="4" t="s">
        <v>1195</v>
      </c>
      <c r="E5789" s="4" t="s">
        <v>1196</v>
      </c>
      <c r="F5789" s="4" t="s">
        <v>102</v>
      </c>
      <c r="G5789" s="4" t="s">
        <v>103</v>
      </c>
      <c r="H5789" s="12"/>
      <c r="I5789" s="12"/>
      <c r="J5789" s="11">
        <v>8.6999999999999993</v>
      </c>
      <c r="K5789" s="12"/>
      <c r="L5789" s="11">
        <v>15.27</v>
      </c>
      <c r="M5789" s="11">
        <v>15.38</v>
      </c>
      <c r="N5789" s="11">
        <v>22.26</v>
      </c>
      <c r="O5789" s="12"/>
      <c r="P5789" s="12"/>
      <c r="Q5789" s="12"/>
      <c r="R5789" s="12"/>
      <c r="S5789" s="12"/>
      <c r="T5789" s="10">
        <v>61.61</v>
      </c>
    </row>
    <row r="5790" spans="1:20" ht="15.75" thickBot="1" x14ac:dyDescent="0.3">
      <c r="A5790" s="4" t="s">
        <v>1194</v>
      </c>
      <c r="B5790" s="4" t="s">
        <v>476</v>
      </c>
      <c r="C5790" s="4" t="s">
        <v>7378</v>
      </c>
      <c r="D5790" s="4" t="s">
        <v>1195</v>
      </c>
      <c r="E5790" s="4" t="s">
        <v>1196</v>
      </c>
      <c r="F5790" s="4" t="s">
        <v>144</v>
      </c>
      <c r="G5790" s="4" t="s">
        <v>145</v>
      </c>
      <c r="H5790" s="9">
        <v>85</v>
      </c>
      <c r="I5790" s="9">
        <v>83.85</v>
      </c>
      <c r="J5790" s="9">
        <v>31.95</v>
      </c>
      <c r="K5790" s="9">
        <v>84.8</v>
      </c>
      <c r="L5790" s="9">
        <v>43.08</v>
      </c>
      <c r="M5790" s="9">
        <v>28.42</v>
      </c>
      <c r="N5790" s="9">
        <v>94.4</v>
      </c>
      <c r="O5790" s="9">
        <v>8.6999999999999993</v>
      </c>
      <c r="P5790" s="8"/>
      <c r="Q5790" s="9">
        <v>43.05</v>
      </c>
      <c r="R5790" s="9">
        <v>45.43</v>
      </c>
      <c r="S5790" s="9">
        <v>78.33</v>
      </c>
      <c r="T5790" s="10">
        <v>627.01</v>
      </c>
    </row>
    <row r="5791" spans="1:20" ht="15.75" thickBot="1" x14ac:dyDescent="0.3">
      <c r="A5791" s="4" t="s">
        <v>1194</v>
      </c>
      <c r="B5791" s="4" t="s">
        <v>476</v>
      </c>
      <c r="C5791" s="4" t="s">
        <v>7378</v>
      </c>
      <c r="D5791" s="4" t="s">
        <v>1195</v>
      </c>
      <c r="E5791" s="4" t="s">
        <v>1196</v>
      </c>
      <c r="F5791" s="4" t="s">
        <v>146</v>
      </c>
      <c r="G5791" s="4" t="s">
        <v>147</v>
      </c>
      <c r="H5791" s="12"/>
      <c r="I5791" s="12"/>
      <c r="J5791" s="11">
        <v>429</v>
      </c>
      <c r="K5791" s="11">
        <v>522.16</v>
      </c>
      <c r="L5791" s="12"/>
      <c r="M5791" s="12"/>
      <c r="N5791" s="12"/>
      <c r="O5791" s="12"/>
      <c r="P5791" s="12"/>
      <c r="Q5791" s="12"/>
      <c r="R5791" s="12"/>
      <c r="S5791" s="12"/>
      <c r="T5791" s="10">
        <v>951.16</v>
      </c>
    </row>
    <row r="5792" spans="1:20" ht="15.75" thickBot="1" x14ac:dyDescent="0.3">
      <c r="A5792" s="4" t="s">
        <v>1194</v>
      </c>
      <c r="B5792" s="4" t="s">
        <v>476</v>
      </c>
      <c r="C5792" s="4" t="s">
        <v>7378</v>
      </c>
      <c r="D5792" s="4" t="s">
        <v>1195</v>
      </c>
      <c r="E5792" s="4" t="s">
        <v>1196</v>
      </c>
      <c r="F5792" s="4" t="s">
        <v>150</v>
      </c>
      <c r="G5792" s="4" t="s">
        <v>151</v>
      </c>
      <c r="H5792" s="8"/>
      <c r="I5792" s="8"/>
      <c r="J5792" s="8"/>
      <c r="K5792" s="8"/>
      <c r="L5792" s="9">
        <v>385</v>
      </c>
      <c r="M5792" s="8"/>
      <c r="N5792" s="8"/>
      <c r="O5792" s="8"/>
      <c r="P5792" s="8"/>
      <c r="Q5792" s="8"/>
      <c r="R5792" s="8"/>
      <c r="S5792" s="8"/>
      <c r="T5792" s="10">
        <v>385</v>
      </c>
    </row>
    <row r="5793" spans="1:20" ht="15.75" thickBot="1" x14ac:dyDescent="0.3">
      <c r="A5793" s="4" t="s">
        <v>1194</v>
      </c>
      <c r="B5793" s="4" t="s">
        <v>476</v>
      </c>
      <c r="C5793" s="4" t="s">
        <v>7378</v>
      </c>
      <c r="D5793" s="4" t="s">
        <v>1197</v>
      </c>
      <c r="E5793" s="4" t="s">
        <v>1198</v>
      </c>
      <c r="F5793" s="4" t="s">
        <v>1134</v>
      </c>
      <c r="G5793" s="4" t="s">
        <v>1135</v>
      </c>
      <c r="H5793" s="12"/>
      <c r="I5793" s="12"/>
      <c r="J5793" s="12"/>
      <c r="K5793" s="12"/>
      <c r="L5793" s="12"/>
      <c r="M5793" s="12"/>
      <c r="N5793" s="12"/>
      <c r="O5793" s="12"/>
      <c r="P5793" s="12"/>
      <c r="Q5793" s="11">
        <v>1474</v>
      </c>
      <c r="R5793" s="11">
        <v>7735.84</v>
      </c>
      <c r="S5793" s="12"/>
      <c r="T5793" s="10">
        <v>9209.84</v>
      </c>
    </row>
    <row r="5794" spans="1:20" ht="15.75" thickBot="1" x14ac:dyDescent="0.3">
      <c r="A5794" s="4" t="s">
        <v>1194</v>
      </c>
      <c r="B5794" s="4" t="s">
        <v>1191</v>
      </c>
      <c r="C5794" s="4" t="s">
        <v>1135</v>
      </c>
      <c r="D5794" s="4" t="s">
        <v>1197</v>
      </c>
      <c r="E5794" s="4" t="s">
        <v>1198</v>
      </c>
      <c r="F5794" s="4" t="s">
        <v>1134</v>
      </c>
      <c r="G5794" s="4" t="s">
        <v>1135</v>
      </c>
      <c r="H5794" s="8"/>
      <c r="I5794" s="8"/>
      <c r="J5794" s="9">
        <v>350</v>
      </c>
      <c r="K5794" s="8"/>
      <c r="L5794" s="8"/>
      <c r="M5794" s="9">
        <v>1766.2</v>
      </c>
      <c r="N5794" s="8"/>
      <c r="O5794" s="8"/>
      <c r="P5794" s="8"/>
      <c r="Q5794" s="8"/>
      <c r="R5794" s="8"/>
      <c r="S5794" s="8"/>
      <c r="T5794" s="10">
        <v>2116.1999999999998</v>
      </c>
    </row>
    <row r="5795" spans="1:20" ht="15.75" thickBot="1" x14ac:dyDescent="0.3">
      <c r="A5795" s="4" t="s">
        <v>1194</v>
      </c>
      <c r="B5795" s="4" t="s">
        <v>1199</v>
      </c>
      <c r="C5795" s="4" t="s">
        <v>1200</v>
      </c>
      <c r="D5795" s="4" t="s">
        <v>1201</v>
      </c>
      <c r="E5795" s="4" t="s">
        <v>1202</v>
      </c>
      <c r="F5795" s="4" t="s">
        <v>1203</v>
      </c>
      <c r="G5795" s="4" t="s">
        <v>1204</v>
      </c>
      <c r="H5795" s="12"/>
      <c r="I5795" s="12"/>
      <c r="J5795" s="11">
        <v>50231.4</v>
      </c>
      <c r="K5795" s="12"/>
      <c r="L5795" s="12"/>
      <c r="M5795" s="11">
        <v>71303.199999999997</v>
      </c>
      <c r="N5795" s="12"/>
      <c r="O5795" s="12"/>
      <c r="P5795" s="11">
        <v>86191.679999999993</v>
      </c>
      <c r="Q5795" s="12"/>
      <c r="R5795" s="12"/>
      <c r="S5795" s="11">
        <v>93602.35</v>
      </c>
      <c r="T5795" s="10">
        <v>301328.63</v>
      </c>
    </row>
    <row r="5796" spans="1:20" ht="15.75" thickBot="1" x14ac:dyDescent="0.3">
      <c r="A5796" s="4" t="s">
        <v>1194</v>
      </c>
      <c r="B5796" s="4" t="s">
        <v>1171</v>
      </c>
      <c r="C5796" s="4" t="s">
        <v>1172</v>
      </c>
      <c r="D5796" s="4" t="s">
        <v>1205</v>
      </c>
      <c r="E5796" s="4" t="s">
        <v>1206</v>
      </c>
      <c r="F5796" s="4" t="s">
        <v>1203</v>
      </c>
      <c r="G5796" s="4" t="s">
        <v>1204</v>
      </c>
      <c r="H5796" s="9">
        <v>75.2</v>
      </c>
      <c r="I5796" s="9">
        <v>2856.16</v>
      </c>
      <c r="J5796" s="9">
        <v>-2303.31</v>
      </c>
      <c r="K5796" s="9">
        <v>1596.59</v>
      </c>
      <c r="L5796" s="9">
        <v>1980.57</v>
      </c>
      <c r="M5796" s="9">
        <v>16486.79</v>
      </c>
      <c r="N5796" s="8"/>
      <c r="O5796" s="9">
        <v>-35854.410000000003</v>
      </c>
      <c r="P5796" s="9">
        <v>-7369.54</v>
      </c>
      <c r="Q5796" s="9">
        <v>4134.17</v>
      </c>
      <c r="R5796" s="9">
        <v>5379.09</v>
      </c>
      <c r="S5796" s="9">
        <v>3708.18</v>
      </c>
      <c r="T5796" s="10">
        <v>-9310.51</v>
      </c>
    </row>
    <row r="5797" spans="1:20" ht="23.25" thickBot="1" x14ac:dyDescent="0.3">
      <c r="A5797" s="4" t="s">
        <v>1207</v>
      </c>
      <c r="B5797" s="4" t="s">
        <v>223</v>
      </c>
      <c r="C5797" s="4" t="s">
        <v>224</v>
      </c>
      <c r="D5797" s="4" t="s">
        <v>1208</v>
      </c>
      <c r="E5797" s="4" t="s">
        <v>1209</v>
      </c>
      <c r="F5797" s="4" t="s">
        <v>94</v>
      </c>
      <c r="G5797" s="4" t="s">
        <v>95</v>
      </c>
      <c r="H5797" s="11">
        <v>754</v>
      </c>
      <c r="I5797" s="11">
        <v>754</v>
      </c>
      <c r="J5797" s="11">
        <v>754</v>
      </c>
      <c r="K5797" s="11">
        <v>754</v>
      </c>
      <c r="L5797" s="11">
        <v>754</v>
      </c>
      <c r="M5797" s="11">
        <v>754</v>
      </c>
      <c r="N5797" s="11">
        <v>754</v>
      </c>
      <c r="O5797" s="11">
        <v>754</v>
      </c>
      <c r="P5797" s="11">
        <v>754</v>
      </c>
      <c r="Q5797" s="11">
        <v>754</v>
      </c>
      <c r="R5797" s="11">
        <v>754</v>
      </c>
      <c r="S5797" s="11">
        <v>754</v>
      </c>
      <c r="T5797" s="10">
        <v>9048</v>
      </c>
    </row>
    <row r="5798" spans="1:20" ht="23.25" thickBot="1" x14ac:dyDescent="0.3">
      <c r="A5798" s="4" t="s">
        <v>1207</v>
      </c>
      <c r="B5798" s="4" t="s">
        <v>52</v>
      </c>
      <c r="C5798" s="4" t="s">
        <v>53</v>
      </c>
      <c r="D5798" s="4" t="s">
        <v>1210</v>
      </c>
      <c r="E5798" s="4" t="s">
        <v>1211</v>
      </c>
      <c r="F5798" s="4" t="s">
        <v>92</v>
      </c>
      <c r="G5798" s="4" t="s">
        <v>93</v>
      </c>
      <c r="H5798" s="9">
        <v>1.86</v>
      </c>
      <c r="I5798" s="9">
        <v>200.67</v>
      </c>
      <c r="J5798" s="8"/>
      <c r="K5798" s="8"/>
      <c r="L5798" s="8"/>
      <c r="M5798" s="8"/>
      <c r="N5798" s="8"/>
      <c r="O5798" s="8"/>
      <c r="P5798" s="8"/>
      <c r="Q5798" s="8"/>
      <c r="R5798" s="8"/>
      <c r="S5798" s="8"/>
      <c r="T5798" s="10">
        <v>202.53</v>
      </c>
    </row>
    <row r="5799" spans="1:20" ht="15.75" thickBot="1" x14ac:dyDescent="0.3">
      <c r="A5799" s="4" t="s">
        <v>1207</v>
      </c>
      <c r="B5799" s="4" t="s">
        <v>929</v>
      </c>
      <c r="C5799" s="4" t="s">
        <v>930</v>
      </c>
      <c r="D5799" s="4" t="s">
        <v>1212</v>
      </c>
      <c r="E5799" s="4" t="s">
        <v>1213</v>
      </c>
      <c r="F5799" s="4" t="s">
        <v>110</v>
      </c>
      <c r="G5799" s="4" t="s">
        <v>111</v>
      </c>
      <c r="H5799" s="11">
        <v>18799.87</v>
      </c>
      <c r="I5799" s="11">
        <v>18116.25</v>
      </c>
      <c r="J5799" s="11">
        <v>17012.78</v>
      </c>
      <c r="K5799" s="11">
        <v>12308.41</v>
      </c>
      <c r="L5799" s="11">
        <v>11205.01</v>
      </c>
      <c r="M5799" s="11">
        <v>14438.14</v>
      </c>
      <c r="N5799" s="11">
        <v>16971.07</v>
      </c>
      <c r="O5799" s="11">
        <v>16748.54</v>
      </c>
      <c r="P5799" s="11">
        <v>13626.29</v>
      </c>
      <c r="Q5799" s="11">
        <v>18469.16</v>
      </c>
      <c r="R5799" s="11">
        <v>16921.61</v>
      </c>
      <c r="S5799" s="11">
        <v>13808.1</v>
      </c>
      <c r="T5799" s="10">
        <v>188425.23</v>
      </c>
    </row>
    <row r="5800" spans="1:20" ht="15.75" thickBot="1" x14ac:dyDescent="0.3">
      <c r="A5800" s="4" t="s">
        <v>1207</v>
      </c>
      <c r="B5800" s="4" t="s">
        <v>929</v>
      </c>
      <c r="C5800" s="4" t="s">
        <v>930</v>
      </c>
      <c r="D5800" s="4" t="s">
        <v>1212</v>
      </c>
      <c r="E5800" s="4" t="s">
        <v>1213</v>
      </c>
      <c r="F5800" s="4" t="s">
        <v>112</v>
      </c>
      <c r="G5800" s="4" t="s">
        <v>113</v>
      </c>
      <c r="H5800" s="8"/>
      <c r="I5800" s="8"/>
      <c r="J5800" s="8"/>
      <c r="K5800" s="8"/>
      <c r="L5800" s="8"/>
      <c r="M5800" s="8"/>
      <c r="N5800" s="9">
        <v>583.33000000000004</v>
      </c>
      <c r="O5800" s="9">
        <v>583.33000000000004</v>
      </c>
      <c r="P5800" s="9">
        <v>583.33000000000004</v>
      </c>
      <c r="Q5800" s="9">
        <v>583.33000000000004</v>
      </c>
      <c r="R5800" s="9">
        <v>583.33000000000004</v>
      </c>
      <c r="S5800" s="9">
        <v>583.33000000000004</v>
      </c>
      <c r="T5800" s="10">
        <v>3499.98</v>
      </c>
    </row>
    <row r="5801" spans="1:20" ht="15.75" thickBot="1" x14ac:dyDescent="0.3">
      <c r="A5801" s="4" t="s">
        <v>1207</v>
      </c>
      <c r="B5801" s="4" t="s">
        <v>929</v>
      </c>
      <c r="C5801" s="4" t="s">
        <v>930</v>
      </c>
      <c r="D5801" s="4" t="s">
        <v>1212</v>
      </c>
      <c r="E5801" s="4" t="s">
        <v>1213</v>
      </c>
      <c r="F5801" s="4" t="s">
        <v>88</v>
      </c>
      <c r="G5801" s="4" t="s">
        <v>89</v>
      </c>
      <c r="H5801" s="11">
        <v>2745.65</v>
      </c>
      <c r="I5801" s="11">
        <v>2745.65</v>
      </c>
      <c r="J5801" s="11">
        <v>2327.35</v>
      </c>
      <c r="K5801" s="11">
        <v>1736.56</v>
      </c>
      <c r="L5801" s="11">
        <v>1736.56</v>
      </c>
      <c r="M5801" s="11">
        <v>1944.82</v>
      </c>
      <c r="N5801" s="11">
        <v>2569.56</v>
      </c>
      <c r="O5801" s="11">
        <v>2569.5700000000002</v>
      </c>
      <c r="P5801" s="11">
        <v>2569.54</v>
      </c>
      <c r="Q5801" s="11">
        <v>2589.1999999999998</v>
      </c>
      <c r="R5801" s="11">
        <v>2589.1999999999998</v>
      </c>
      <c r="S5801" s="11">
        <v>2589.2399999999998</v>
      </c>
      <c r="T5801" s="10">
        <v>28712.9</v>
      </c>
    </row>
    <row r="5802" spans="1:20" ht="15.75" thickBot="1" x14ac:dyDescent="0.3">
      <c r="A5802" s="4" t="s">
        <v>1207</v>
      </c>
      <c r="B5802" s="4" t="s">
        <v>929</v>
      </c>
      <c r="C5802" s="4" t="s">
        <v>930</v>
      </c>
      <c r="D5802" s="4" t="s">
        <v>1212</v>
      </c>
      <c r="E5802" s="4" t="s">
        <v>1213</v>
      </c>
      <c r="F5802" s="4" t="s">
        <v>90</v>
      </c>
      <c r="G5802" s="4" t="s">
        <v>91</v>
      </c>
      <c r="H5802" s="9">
        <v>10666.58</v>
      </c>
      <c r="I5802" s="9">
        <v>10666.58</v>
      </c>
      <c r="J5802" s="9">
        <v>9041.6200000000008</v>
      </c>
      <c r="K5802" s="9">
        <v>6746.43</v>
      </c>
      <c r="L5802" s="9">
        <v>6746.4</v>
      </c>
      <c r="M5802" s="9">
        <v>7555.47</v>
      </c>
      <c r="N5802" s="9">
        <v>10040.92</v>
      </c>
      <c r="O5802" s="9">
        <v>10040.950000000001</v>
      </c>
      <c r="P5802" s="9">
        <v>10040.879999999999</v>
      </c>
      <c r="Q5802" s="9">
        <v>10117.23</v>
      </c>
      <c r="R5802" s="9">
        <v>10117.23</v>
      </c>
      <c r="S5802" s="9">
        <v>10117.23</v>
      </c>
      <c r="T5802" s="10">
        <v>111897.52</v>
      </c>
    </row>
    <row r="5803" spans="1:20" ht="15.75" thickBot="1" x14ac:dyDescent="0.3">
      <c r="A5803" s="4" t="s">
        <v>1207</v>
      </c>
      <c r="B5803" s="4" t="s">
        <v>929</v>
      </c>
      <c r="C5803" s="4" t="s">
        <v>930</v>
      </c>
      <c r="D5803" s="4" t="s">
        <v>1212</v>
      </c>
      <c r="E5803" s="4" t="s">
        <v>1213</v>
      </c>
      <c r="F5803" s="4" t="s">
        <v>180</v>
      </c>
      <c r="G5803" s="4" t="s">
        <v>181</v>
      </c>
      <c r="H5803" s="12"/>
      <c r="I5803" s="12"/>
      <c r="J5803" s="11">
        <v>3450.4</v>
      </c>
      <c r="K5803" s="12"/>
      <c r="L5803" s="12"/>
      <c r="M5803" s="12"/>
      <c r="N5803" s="12"/>
      <c r="O5803" s="12"/>
      <c r="P5803" s="12"/>
      <c r="Q5803" s="12"/>
      <c r="R5803" s="12"/>
      <c r="S5803" s="12"/>
      <c r="T5803" s="10">
        <v>3450.4</v>
      </c>
    </row>
    <row r="5804" spans="1:20" ht="15.75" thickBot="1" x14ac:dyDescent="0.3">
      <c r="A5804" s="4" t="s">
        <v>1207</v>
      </c>
      <c r="B5804" s="4" t="s">
        <v>935</v>
      </c>
      <c r="C5804" s="4" t="s">
        <v>936</v>
      </c>
      <c r="D5804" s="4" t="s">
        <v>1214</v>
      </c>
      <c r="E5804" s="4" t="s">
        <v>1215</v>
      </c>
      <c r="F5804" s="4" t="s">
        <v>44</v>
      </c>
      <c r="G5804" s="4" t="s">
        <v>45</v>
      </c>
      <c r="H5804" s="8"/>
      <c r="I5804" s="8"/>
      <c r="J5804" s="8"/>
      <c r="K5804" s="9">
        <v>274.3</v>
      </c>
      <c r="L5804" s="8"/>
      <c r="M5804" s="9">
        <v>105.1</v>
      </c>
      <c r="N5804" s="9">
        <v>25</v>
      </c>
      <c r="O5804" s="9">
        <v>28.9</v>
      </c>
      <c r="P5804" s="9">
        <v>69.3</v>
      </c>
      <c r="Q5804" s="9">
        <v>117.2</v>
      </c>
      <c r="R5804" s="8"/>
      <c r="S5804" s="9">
        <v>166.5</v>
      </c>
      <c r="T5804" s="10">
        <v>786.3</v>
      </c>
    </row>
    <row r="5805" spans="1:20" ht="15.75" thickBot="1" x14ac:dyDescent="0.3">
      <c r="A5805" s="4" t="s">
        <v>1207</v>
      </c>
      <c r="B5805" s="4" t="s">
        <v>939</v>
      </c>
      <c r="C5805" s="4" t="s">
        <v>940</v>
      </c>
      <c r="D5805" s="4" t="s">
        <v>1212</v>
      </c>
      <c r="E5805" s="4" t="s">
        <v>1213</v>
      </c>
      <c r="F5805" s="4" t="s">
        <v>110</v>
      </c>
      <c r="G5805" s="4" t="s">
        <v>111</v>
      </c>
      <c r="H5805" s="11">
        <v>14203.96</v>
      </c>
      <c r="I5805" s="11">
        <v>15578.03</v>
      </c>
      <c r="J5805" s="11">
        <v>9756.58</v>
      </c>
      <c r="K5805" s="11">
        <v>10198.4</v>
      </c>
      <c r="L5805" s="11">
        <v>13724.28</v>
      </c>
      <c r="M5805" s="11">
        <v>15405.64</v>
      </c>
      <c r="N5805" s="11">
        <v>13836.9</v>
      </c>
      <c r="O5805" s="11">
        <v>13992.96</v>
      </c>
      <c r="P5805" s="11">
        <v>13430.08</v>
      </c>
      <c r="Q5805" s="11">
        <v>15436.35</v>
      </c>
      <c r="R5805" s="11">
        <v>14340.14</v>
      </c>
      <c r="S5805" s="11">
        <v>12154.28</v>
      </c>
      <c r="T5805" s="10">
        <v>162057.60000000001</v>
      </c>
    </row>
    <row r="5806" spans="1:20" ht="15.75" thickBot="1" x14ac:dyDescent="0.3">
      <c r="A5806" s="4" t="s">
        <v>1207</v>
      </c>
      <c r="B5806" s="4" t="s">
        <v>939</v>
      </c>
      <c r="C5806" s="4" t="s">
        <v>940</v>
      </c>
      <c r="D5806" s="4" t="s">
        <v>1212</v>
      </c>
      <c r="E5806" s="4" t="s">
        <v>1213</v>
      </c>
      <c r="F5806" s="4" t="s">
        <v>112</v>
      </c>
      <c r="G5806" s="4" t="s">
        <v>113</v>
      </c>
      <c r="H5806" s="8"/>
      <c r="I5806" s="8"/>
      <c r="J5806" s="8"/>
      <c r="K5806" s="8"/>
      <c r="L5806" s="9">
        <v>125.99</v>
      </c>
      <c r="M5806" s="8"/>
      <c r="N5806" s="8"/>
      <c r="O5806" s="8"/>
      <c r="P5806" s="8"/>
      <c r="Q5806" s="8"/>
      <c r="R5806" s="9">
        <v>8711.11</v>
      </c>
      <c r="S5806" s="9">
        <v>1355.56</v>
      </c>
      <c r="T5806" s="10">
        <v>10192.66</v>
      </c>
    </row>
    <row r="5807" spans="1:20" ht="15.75" thickBot="1" x14ac:dyDescent="0.3">
      <c r="A5807" s="4" t="s">
        <v>1207</v>
      </c>
      <c r="B5807" s="4" t="s">
        <v>939</v>
      </c>
      <c r="C5807" s="4" t="s">
        <v>940</v>
      </c>
      <c r="D5807" s="4" t="s">
        <v>1212</v>
      </c>
      <c r="E5807" s="4" t="s">
        <v>1213</v>
      </c>
      <c r="F5807" s="4" t="s">
        <v>88</v>
      </c>
      <c r="G5807" s="4" t="s">
        <v>89</v>
      </c>
      <c r="H5807" s="11">
        <v>2210.5300000000002</v>
      </c>
      <c r="I5807" s="11">
        <v>2210.52</v>
      </c>
      <c r="J5807" s="11">
        <v>1363.85</v>
      </c>
      <c r="K5807" s="11">
        <v>1373.72</v>
      </c>
      <c r="L5807" s="11">
        <v>2124.77</v>
      </c>
      <c r="M5807" s="11">
        <v>2124.7800000000002</v>
      </c>
      <c r="N5807" s="11">
        <v>2124.7800000000002</v>
      </c>
      <c r="O5807" s="11">
        <v>2124.77</v>
      </c>
      <c r="P5807" s="11">
        <v>2124.8000000000002</v>
      </c>
      <c r="Q5807" s="11">
        <v>2124.7800000000002</v>
      </c>
      <c r="R5807" s="11">
        <v>2124.7800000000002</v>
      </c>
      <c r="S5807" s="11">
        <v>2124.79</v>
      </c>
      <c r="T5807" s="10">
        <v>24156.87</v>
      </c>
    </row>
    <row r="5808" spans="1:20" ht="15.75" thickBot="1" x14ac:dyDescent="0.3">
      <c r="A5808" s="4" t="s">
        <v>1207</v>
      </c>
      <c r="B5808" s="4" t="s">
        <v>939</v>
      </c>
      <c r="C5808" s="4" t="s">
        <v>940</v>
      </c>
      <c r="D5808" s="4" t="s">
        <v>1212</v>
      </c>
      <c r="E5808" s="4" t="s">
        <v>1213</v>
      </c>
      <c r="F5808" s="4" t="s">
        <v>90</v>
      </c>
      <c r="G5808" s="4" t="s">
        <v>91</v>
      </c>
      <c r="H5808" s="9">
        <v>8587.67</v>
      </c>
      <c r="I5808" s="9">
        <v>8587.66</v>
      </c>
      <c r="J5808" s="9">
        <v>5298.47</v>
      </c>
      <c r="K5808" s="9">
        <v>5336.83</v>
      </c>
      <c r="L5808" s="9">
        <v>8254.64</v>
      </c>
      <c r="M5808" s="9">
        <v>8254.6200000000008</v>
      </c>
      <c r="N5808" s="9">
        <v>8254.61</v>
      </c>
      <c r="O5808" s="9">
        <v>8254.6299999999992</v>
      </c>
      <c r="P5808" s="9">
        <v>8254.6200000000008</v>
      </c>
      <c r="Q5808" s="9">
        <v>8254.6200000000008</v>
      </c>
      <c r="R5808" s="9">
        <v>9125.73</v>
      </c>
      <c r="S5808" s="9">
        <v>8390.18</v>
      </c>
      <c r="T5808" s="10">
        <v>94854.28</v>
      </c>
    </row>
    <row r="5809" spans="1:20" ht="15.75" thickBot="1" x14ac:dyDescent="0.3">
      <c r="A5809" s="4" t="s">
        <v>1207</v>
      </c>
      <c r="B5809" s="4" t="s">
        <v>939</v>
      </c>
      <c r="C5809" s="4" t="s">
        <v>940</v>
      </c>
      <c r="D5809" s="4" t="s">
        <v>1212</v>
      </c>
      <c r="E5809" s="4" t="s">
        <v>1213</v>
      </c>
      <c r="F5809" s="4" t="s">
        <v>146</v>
      </c>
      <c r="G5809" s="4" t="s">
        <v>147</v>
      </c>
      <c r="H5809" s="11">
        <v>286.10000000000002</v>
      </c>
      <c r="I5809" s="11">
        <v>447.1</v>
      </c>
      <c r="J5809" s="12"/>
      <c r="K5809" s="12"/>
      <c r="L5809" s="12"/>
      <c r="M5809" s="12"/>
      <c r="N5809" s="12"/>
      <c r="O5809" s="12"/>
      <c r="P5809" s="12"/>
      <c r="Q5809" s="12"/>
      <c r="R5809" s="12"/>
      <c r="S5809" s="12"/>
      <c r="T5809" s="10">
        <v>733.2</v>
      </c>
    </row>
    <row r="5810" spans="1:20" ht="15.75" thickBot="1" x14ac:dyDescent="0.3">
      <c r="A5810" s="4" t="s">
        <v>1207</v>
      </c>
      <c r="B5810" s="4" t="s">
        <v>939</v>
      </c>
      <c r="C5810" s="4" t="s">
        <v>940</v>
      </c>
      <c r="D5810" s="4" t="s">
        <v>1212</v>
      </c>
      <c r="E5810" s="4" t="s">
        <v>1213</v>
      </c>
      <c r="F5810" s="4" t="s">
        <v>166</v>
      </c>
      <c r="G5810" s="4" t="s">
        <v>167</v>
      </c>
      <c r="H5810" s="9">
        <v>-1335.04</v>
      </c>
      <c r="I5810" s="8"/>
      <c r="J5810" s="8"/>
      <c r="K5810" s="8"/>
      <c r="L5810" s="8"/>
      <c r="M5810" s="8"/>
      <c r="N5810" s="8"/>
      <c r="O5810" s="8"/>
      <c r="P5810" s="8"/>
      <c r="Q5810" s="9">
        <v>-2070.2399999999998</v>
      </c>
      <c r="R5810" s="9">
        <v>-690.08</v>
      </c>
      <c r="S5810" s="9">
        <v>-1035.1199999999999</v>
      </c>
      <c r="T5810" s="10">
        <v>-5130.4799999999996</v>
      </c>
    </row>
    <row r="5811" spans="1:20" ht="15.75" thickBot="1" x14ac:dyDescent="0.3">
      <c r="A5811" s="4" t="s">
        <v>1207</v>
      </c>
      <c r="B5811" s="4" t="s">
        <v>945</v>
      </c>
      <c r="C5811" s="4" t="s">
        <v>669</v>
      </c>
      <c r="D5811" s="4" t="s">
        <v>1216</v>
      </c>
      <c r="E5811" s="4" t="s">
        <v>1217</v>
      </c>
      <c r="F5811" s="4" t="s">
        <v>120</v>
      </c>
      <c r="G5811" s="4" t="s">
        <v>121</v>
      </c>
      <c r="H5811" s="12"/>
      <c r="I5811" s="12"/>
      <c r="J5811" s="12"/>
      <c r="K5811" s="11">
        <v>28.34</v>
      </c>
      <c r="L5811" s="12"/>
      <c r="M5811" s="12"/>
      <c r="N5811" s="12"/>
      <c r="O5811" s="12"/>
      <c r="P5811" s="12"/>
      <c r="Q5811" s="12"/>
      <c r="R5811" s="12"/>
      <c r="S5811" s="12"/>
      <c r="T5811" s="10">
        <v>28.34</v>
      </c>
    </row>
    <row r="5812" spans="1:20" ht="15.75" thickBot="1" x14ac:dyDescent="0.3">
      <c r="A5812" s="4" t="s">
        <v>1207</v>
      </c>
      <c r="B5812" s="4" t="s">
        <v>945</v>
      </c>
      <c r="C5812" s="4" t="s">
        <v>669</v>
      </c>
      <c r="D5812" s="4" t="s">
        <v>1216</v>
      </c>
      <c r="E5812" s="4" t="s">
        <v>1217</v>
      </c>
      <c r="F5812" s="4" t="s">
        <v>144</v>
      </c>
      <c r="G5812" s="4" t="s">
        <v>145</v>
      </c>
      <c r="H5812" s="8"/>
      <c r="I5812" s="8"/>
      <c r="J5812" s="8"/>
      <c r="K5812" s="9">
        <v>55.5</v>
      </c>
      <c r="L5812" s="8"/>
      <c r="M5812" s="8"/>
      <c r="N5812" s="8"/>
      <c r="O5812" s="8"/>
      <c r="P5812" s="8"/>
      <c r="Q5812" s="8"/>
      <c r="R5812" s="8"/>
      <c r="S5812" s="8"/>
      <c r="T5812" s="10">
        <v>55.5</v>
      </c>
    </row>
    <row r="5813" spans="1:20" ht="15.75" thickBot="1" x14ac:dyDescent="0.3">
      <c r="A5813" s="4" t="s">
        <v>1207</v>
      </c>
      <c r="B5813" s="4" t="s">
        <v>945</v>
      </c>
      <c r="C5813" s="4" t="s">
        <v>669</v>
      </c>
      <c r="D5813" s="4" t="s">
        <v>1216</v>
      </c>
      <c r="E5813" s="4" t="s">
        <v>1217</v>
      </c>
      <c r="F5813" s="4" t="s">
        <v>146</v>
      </c>
      <c r="G5813" s="4" t="s">
        <v>147</v>
      </c>
      <c r="H5813" s="12"/>
      <c r="I5813" s="12"/>
      <c r="J5813" s="12"/>
      <c r="K5813" s="11">
        <v>683.93</v>
      </c>
      <c r="L5813" s="12"/>
      <c r="M5813" s="12"/>
      <c r="N5813" s="12"/>
      <c r="O5813" s="12"/>
      <c r="P5813" s="12"/>
      <c r="Q5813" s="12"/>
      <c r="R5813" s="12"/>
      <c r="S5813" s="12"/>
      <c r="T5813" s="10">
        <v>683.93</v>
      </c>
    </row>
    <row r="5814" spans="1:20" ht="15.75" thickBot="1" x14ac:dyDescent="0.3">
      <c r="A5814" s="4" t="s">
        <v>1207</v>
      </c>
      <c r="B5814" s="4" t="s">
        <v>945</v>
      </c>
      <c r="C5814" s="4" t="s">
        <v>669</v>
      </c>
      <c r="D5814" s="4" t="s">
        <v>1218</v>
      </c>
      <c r="E5814" s="4" t="s">
        <v>1219</v>
      </c>
      <c r="F5814" s="4" t="s">
        <v>110</v>
      </c>
      <c r="G5814" s="4" t="s">
        <v>111</v>
      </c>
      <c r="H5814" s="9">
        <v>61826.11</v>
      </c>
      <c r="I5814" s="9">
        <v>65985.95</v>
      </c>
      <c r="J5814" s="9">
        <v>73815.11</v>
      </c>
      <c r="K5814" s="9">
        <v>66394.27</v>
      </c>
      <c r="L5814" s="9">
        <v>60146.45</v>
      </c>
      <c r="M5814" s="9">
        <v>63086.18</v>
      </c>
      <c r="N5814" s="9">
        <v>58342.01</v>
      </c>
      <c r="O5814" s="9">
        <v>51397.27</v>
      </c>
      <c r="P5814" s="9">
        <v>38695.839999999997</v>
      </c>
      <c r="Q5814" s="9">
        <v>47288.76</v>
      </c>
      <c r="R5814" s="9">
        <v>44002.89</v>
      </c>
      <c r="S5814" s="9">
        <v>46606.12</v>
      </c>
      <c r="T5814" s="10">
        <v>677586.96</v>
      </c>
    </row>
    <row r="5815" spans="1:20" ht="15.75" thickBot="1" x14ac:dyDescent="0.3">
      <c r="A5815" s="4" t="s">
        <v>1207</v>
      </c>
      <c r="B5815" s="4" t="s">
        <v>945</v>
      </c>
      <c r="C5815" s="4" t="s">
        <v>669</v>
      </c>
      <c r="D5815" s="4" t="s">
        <v>1218</v>
      </c>
      <c r="E5815" s="4" t="s">
        <v>1219</v>
      </c>
      <c r="F5815" s="4" t="s">
        <v>112</v>
      </c>
      <c r="G5815" s="4" t="s">
        <v>113</v>
      </c>
      <c r="H5815" s="11">
        <v>413.93</v>
      </c>
      <c r="I5815" s="11">
        <v>1500</v>
      </c>
      <c r="J5815" s="12"/>
      <c r="K5815" s="12"/>
      <c r="L5815" s="11">
        <v>2134.0100000000002</v>
      </c>
      <c r="M5815" s="12"/>
      <c r="N5815" s="11">
        <v>316.33</v>
      </c>
      <c r="O5815" s="12"/>
      <c r="P5815" s="12"/>
      <c r="Q5815" s="12"/>
      <c r="R5815" s="11">
        <v>4026.14</v>
      </c>
      <c r="S5815" s="11">
        <v>-792.73</v>
      </c>
      <c r="T5815" s="10">
        <v>7597.68</v>
      </c>
    </row>
    <row r="5816" spans="1:20" ht="15.75" thickBot="1" x14ac:dyDescent="0.3">
      <c r="A5816" s="4" t="s">
        <v>1207</v>
      </c>
      <c r="B5816" s="4" t="s">
        <v>945</v>
      </c>
      <c r="C5816" s="4" t="s">
        <v>669</v>
      </c>
      <c r="D5816" s="4" t="s">
        <v>1218</v>
      </c>
      <c r="E5816" s="4" t="s">
        <v>1219</v>
      </c>
      <c r="F5816" s="4" t="s">
        <v>501</v>
      </c>
      <c r="G5816" s="4" t="s">
        <v>502</v>
      </c>
      <c r="H5816" s="9">
        <v>4235.32</v>
      </c>
      <c r="I5816" s="9">
        <v>4488.66</v>
      </c>
      <c r="J5816" s="9">
        <v>4645.34</v>
      </c>
      <c r="K5816" s="9">
        <v>12359.5</v>
      </c>
      <c r="L5816" s="9">
        <v>8819.42</v>
      </c>
      <c r="M5816" s="9">
        <v>4673.43</v>
      </c>
      <c r="N5816" s="9">
        <v>4162.95</v>
      </c>
      <c r="O5816" s="9">
        <v>4757.66</v>
      </c>
      <c r="P5816" s="9">
        <v>4460.3100000000004</v>
      </c>
      <c r="Q5816" s="9">
        <v>4870</v>
      </c>
      <c r="R5816" s="9">
        <v>4316.59</v>
      </c>
      <c r="S5816" s="9">
        <v>4316.59</v>
      </c>
      <c r="T5816" s="10">
        <v>66105.77</v>
      </c>
    </row>
    <row r="5817" spans="1:20" ht="15.75" thickBot="1" x14ac:dyDescent="0.3">
      <c r="A5817" s="4" t="s">
        <v>1207</v>
      </c>
      <c r="B5817" s="4" t="s">
        <v>945</v>
      </c>
      <c r="C5817" s="4" t="s">
        <v>669</v>
      </c>
      <c r="D5817" s="4" t="s">
        <v>1218</v>
      </c>
      <c r="E5817" s="4" t="s">
        <v>1219</v>
      </c>
      <c r="F5817" s="4" t="s">
        <v>88</v>
      </c>
      <c r="G5817" s="4" t="s">
        <v>89</v>
      </c>
      <c r="H5817" s="11">
        <v>9943.92</v>
      </c>
      <c r="I5817" s="11">
        <v>9943.8799999999992</v>
      </c>
      <c r="J5817" s="11">
        <v>11155.46</v>
      </c>
      <c r="K5817" s="11">
        <v>11167.49</v>
      </c>
      <c r="L5817" s="11">
        <v>11138.81</v>
      </c>
      <c r="M5817" s="11">
        <v>10132.209999999999</v>
      </c>
      <c r="N5817" s="11">
        <v>10143.5</v>
      </c>
      <c r="O5817" s="11">
        <v>8309.52</v>
      </c>
      <c r="P5817" s="11">
        <v>6998.82</v>
      </c>
      <c r="Q5817" s="11">
        <v>7629.81</v>
      </c>
      <c r="R5817" s="11">
        <v>7604.48</v>
      </c>
      <c r="S5817" s="11">
        <v>8315.24</v>
      </c>
      <c r="T5817" s="10">
        <v>112483.14</v>
      </c>
    </row>
    <row r="5818" spans="1:20" ht="15.75" thickBot="1" x14ac:dyDescent="0.3">
      <c r="A5818" s="4" t="s">
        <v>1207</v>
      </c>
      <c r="B5818" s="4" t="s">
        <v>945</v>
      </c>
      <c r="C5818" s="4" t="s">
        <v>669</v>
      </c>
      <c r="D5818" s="4" t="s">
        <v>1218</v>
      </c>
      <c r="E5818" s="4" t="s">
        <v>1219</v>
      </c>
      <c r="F5818" s="4" t="s">
        <v>90</v>
      </c>
      <c r="G5818" s="4" t="s">
        <v>91</v>
      </c>
      <c r="H5818" s="9">
        <v>38631.47</v>
      </c>
      <c r="I5818" s="9">
        <v>38631.47</v>
      </c>
      <c r="J5818" s="9">
        <v>43338.28</v>
      </c>
      <c r="K5818" s="9">
        <v>43384.94</v>
      </c>
      <c r="L5818" s="9">
        <v>43273.55</v>
      </c>
      <c r="M5818" s="9">
        <v>39362.83</v>
      </c>
      <c r="N5818" s="9">
        <v>39406.879999999997</v>
      </c>
      <c r="O5818" s="9">
        <v>32281.94</v>
      </c>
      <c r="P5818" s="9">
        <v>27189.99</v>
      </c>
      <c r="Q5818" s="9">
        <v>29641.3</v>
      </c>
      <c r="R5818" s="9">
        <v>29945.45</v>
      </c>
      <c r="S5818" s="9">
        <v>32201.5</v>
      </c>
      <c r="T5818" s="10">
        <v>437289.6</v>
      </c>
    </row>
    <row r="5819" spans="1:20" ht="15.75" thickBot="1" x14ac:dyDescent="0.3">
      <c r="A5819" s="4" t="s">
        <v>1207</v>
      </c>
      <c r="B5819" s="4" t="s">
        <v>945</v>
      </c>
      <c r="C5819" s="4" t="s">
        <v>669</v>
      </c>
      <c r="D5819" s="4" t="s">
        <v>1218</v>
      </c>
      <c r="E5819" s="4" t="s">
        <v>1219</v>
      </c>
      <c r="F5819" s="4" t="s">
        <v>118</v>
      </c>
      <c r="G5819" s="4" t="s">
        <v>119</v>
      </c>
      <c r="H5819" s="12"/>
      <c r="I5819" s="12"/>
      <c r="J5819" s="11">
        <v>797</v>
      </c>
      <c r="K5819" s="11">
        <v>70</v>
      </c>
      <c r="L5819" s="11">
        <v>1799</v>
      </c>
      <c r="M5819" s="11">
        <v>899</v>
      </c>
      <c r="N5819" s="11">
        <v>70</v>
      </c>
      <c r="O5819" s="11">
        <v>-851.75</v>
      </c>
      <c r="P5819" s="12"/>
      <c r="Q5819" s="12"/>
      <c r="R5819" s="12"/>
      <c r="S5819" s="12"/>
      <c r="T5819" s="10">
        <v>2783.25</v>
      </c>
    </row>
    <row r="5820" spans="1:20" ht="15.75" thickBot="1" x14ac:dyDescent="0.3">
      <c r="A5820" s="4" t="s">
        <v>1207</v>
      </c>
      <c r="B5820" s="4" t="s">
        <v>945</v>
      </c>
      <c r="C5820" s="4" t="s">
        <v>669</v>
      </c>
      <c r="D5820" s="4" t="s">
        <v>1218</v>
      </c>
      <c r="E5820" s="4" t="s">
        <v>1219</v>
      </c>
      <c r="F5820" s="4" t="s">
        <v>120</v>
      </c>
      <c r="G5820" s="4" t="s">
        <v>121</v>
      </c>
      <c r="H5820" s="8"/>
      <c r="I5820" s="8"/>
      <c r="J5820" s="9">
        <v>26.49</v>
      </c>
      <c r="K5820" s="9">
        <v>26.6</v>
      </c>
      <c r="L5820" s="8"/>
      <c r="M5820" s="8"/>
      <c r="N5820" s="8"/>
      <c r="O5820" s="9">
        <v>13.63</v>
      </c>
      <c r="P5820" s="13">
        <v>0</v>
      </c>
      <c r="Q5820" s="8"/>
      <c r="R5820" s="8"/>
      <c r="S5820" s="9">
        <v>238.71</v>
      </c>
      <c r="T5820" s="10">
        <v>305.43</v>
      </c>
    </row>
    <row r="5821" spans="1:20" ht="15.75" thickBot="1" x14ac:dyDescent="0.3">
      <c r="A5821" s="4" t="s">
        <v>1207</v>
      </c>
      <c r="B5821" s="4" t="s">
        <v>945</v>
      </c>
      <c r="C5821" s="4" t="s">
        <v>669</v>
      </c>
      <c r="D5821" s="4" t="s">
        <v>1218</v>
      </c>
      <c r="E5821" s="4" t="s">
        <v>1219</v>
      </c>
      <c r="F5821" s="4" t="s">
        <v>122</v>
      </c>
      <c r="G5821" s="4" t="s">
        <v>123</v>
      </c>
      <c r="H5821" s="12"/>
      <c r="I5821" s="12"/>
      <c r="J5821" s="11">
        <v>150</v>
      </c>
      <c r="K5821" s="11">
        <v>265</v>
      </c>
      <c r="L5821" s="11">
        <v>189</v>
      </c>
      <c r="M5821" s="11">
        <v>265</v>
      </c>
      <c r="N5821" s="12"/>
      <c r="O5821" s="12"/>
      <c r="P5821" s="11">
        <v>265</v>
      </c>
      <c r="Q5821" s="11">
        <v>194</v>
      </c>
      <c r="R5821" s="12"/>
      <c r="S5821" s="12"/>
      <c r="T5821" s="10">
        <v>1328</v>
      </c>
    </row>
    <row r="5822" spans="1:20" ht="15.75" thickBot="1" x14ac:dyDescent="0.3">
      <c r="A5822" s="4" t="s">
        <v>1207</v>
      </c>
      <c r="B5822" s="4" t="s">
        <v>945</v>
      </c>
      <c r="C5822" s="4" t="s">
        <v>669</v>
      </c>
      <c r="D5822" s="4" t="s">
        <v>1218</v>
      </c>
      <c r="E5822" s="4" t="s">
        <v>1219</v>
      </c>
      <c r="F5822" s="4" t="s">
        <v>312</v>
      </c>
      <c r="G5822" s="4" t="s">
        <v>313</v>
      </c>
      <c r="H5822" s="8"/>
      <c r="I5822" s="8"/>
      <c r="J5822" s="8"/>
      <c r="K5822" s="8"/>
      <c r="L5822" s="8"/>
      <c r="M5822" s="8"/>
      <c r="N5822" s="8"/>
      <c r="O5822" s="8"/>
      <c r="P5822" s="9">
        <v>2353.12</v>
      </c>
      <c r="Q5822" s="9">
        <v>977.92</v>
      </c>
      <c r="R5822" s="8"/>
      <c r="S5822" s="8"/>
      <c r="T5822" s="10">
        <v>3331.04</v>
      </c>
    </row>
    <row r="5823" spans="1:20" ht="15.75" thickBot="1" x14ac:dyDescent="0.3">
      <c r="A5823" s="4" t="s">
        <v>1207</v>
      </c>
      <c r="B5823" s="4" t="s">
        <v>945</v>
      </c>
      <c r="C5823" s="4" t="s">
        <v>669</v>
      </c>
      <c r="D5823" s="4" t="s">
        <v>1218</v>
      </c>
      <c r="E5823" s="4" t="s">
        <v>1219</v>
      </c>
      <c r="F5823" s="4" t="s">
        <v>44</v>
      </c>
      <c r="G5823" s="4" t="s">
        <v>45</v>
      </c>
      <c r="H5823" s="11">
        <v>651.29</v>
      </c>
      <c r="I5823" s="11">
        <v>289.19</v>
      </c>
      <c r="J5823" s="11">
        <v>652.35</v>
      </c>
      <c r="K5823" s="11">
        <v>464.61</v>
      </c>
      <c r="L5823" s="11">
        <v>908.69</v>
      </c>
      <c r="M5823" s="11">
        <v>248.86</v>
      </c>
      <c r="N5823" s="11">
        <v>144.05000000000001</v>
      </c>
      <c r="O5823" s="11">
        <v>405.14</v>
      </c>
      <c r="P5823" s="12"/>
      <c r="Q5823" s="11">
        <v>354.28</v>
      </c>
      <c r="R5823" s="11">
        <v>462.12</v>
      </c>
      <c r="S5823" s="11">
        <v>127.3</v>
      </c>
      <c r="T5823" s="10">
        <v>4707.88</v>
      </c>
    </row>
    <row r="5824" spans="1:20" ht="15.75" thickBot="1" x14ac:dyDescent="0.3">
      <c r="A5824" s="4" t="s">
        <v>1207</v>
      </c>
      <c r="B5824" s="4" t="s">
        <v>945</v>
      </c>
      <c r="C5824" s="4" t="s">
        <v>669</v>
      </c>
      <c r="D5824" s="4" t="s">
        <v>1218</v>
      </c>
      <c r="E5824" s="4" t="s">
        <v>1219</v>
      </c>
      <c r="F5824" s="4" t="s">
        <v>668</v>
      </c>
      <c r="G5824" s="4" t="s">
        <v>669</v>
      </c>
      <c r="H5824" s="8"/>
      <c r="I5824" s="9">
        <v>-15074.99</v>
      </c>
      <c r="J5824" s="8"/>
      <c r="K5824" s="8"/>
      <c r="L5824" s="8"/>
      <c r="M5824" s="8"/>
      <c r="N5824" s="9">
        <v>-15000</v>
      </c>
      <c r="O5824" s="9">
        <v>10888.05</v>
      </c>
      <c r="P5824" s="9">
        <v>-75</v>
      </c>
      <c r="Q5824" s="9">
        <v>1350</v>
      </c>
      <c r="R5824" s="9">
        <v>46285</v>
      </c>
      <c r="S5824" s="9">
        <v>3501.02</v>
      </c>
      <c r="T5824" s="10">
        <v>31874.080000000002</v>
      </c>
    </row>
    <row r="5825" spans="1:20" ht="15.75" thickBot="1" x14ac:dyDescent="0.3">
      <c r="A5825" s="4" t="s">
        <v>1207</v>
      </c>
      <c r="B5825" s="4" t="s">
        <v>945</v>
      </c>
      <c r="C5825" s="4" t="s">
        <v>669</v>
      </c>
      <c r="D5825" s="4" t="s">
        <v>1218</v>
      </c>
      <c r="E5825" s="4" t="s">
        <v>1219</v>
      </c>
      <c r="F5825" s="4" t="s">
        <v>207</v>
      </c>
      <c r="G5825" s="4" t="s">
        <v>208</v>
      </c>
      <c r="H5825" s="11">
        <v>152.25</v>
      </c>
      <c r="I5825" s="12"/>
      <c r="J5825" s="11">
        <v>17.940000000000001</v>
      </c>
      <c r="K5825" s="12"/>
      <c r="L5825" s="12"/>
      <c r="M5825" s="12"/>
      <c r="N5825" s="12"/>
      <c r="O5825" s="12"/>
      <c r="P5825" s="12"/>
      <c r="Q5825" s="12"/>
      <c r="R5825" s="11">
        <v>160</v>
      </c>
      <c r="S5825" s="11">
        <v>162</v>
      </c>
      <c r="T5825" s="10">
        <v>492.19</v>
      </c>
    </row>
    <row r="5826" spans="1:20" ht="15.75" thickBot="1" x14ac:dyDescent="0.3">
      <c r="A5826" s="4" t="s">
        <v>1207</v>
      </c>
      <c r="B5826" s="4" t="s">
        <v>945</v>
      </c>
      <c r="C5826" s="4" t="s">
        <v>669</v>
      </c>
      <c r="D5826" s="4" t="s">
        <v>1218</v>
      </c>
      <c r="E5826" s="4" t="s">
        <v>1219</v>
      </c>
      <c r="F5826" s="4" t="s">
        <v>71</v>
      </c>
      <c r="G5826" s="4" t="s">
        <v>72</v>
      </c>
      <c r="H5826" s="9">
        <v>28.49</v>
      </c>
      <c r="I5826" s="8"/>
      <c r="J5826" s="8"/>
      <c r="K5826" s="8"/>
      <c r="L5826" s="8"/>
      <c r="M5826" s="9">
        <v>103.05</v>
      </c>
      <c r="N5826" s="9">
        <v>140.62</v>
      </c>
      <c r="O5826" s="8"/>
      <c r="P5826" s="8"/>
      <c r="Q5826" s="8"/>
      <c r="R5826" s="8"/>
      <c r="S5826" s="9">
        <v>41.66</v>
      </c>
      <c r="T5826" s="10">
        <v>313.82</v>
      </c>
    </row>
    <row r="5827" spans="1:20" ht="15.75" thickBot="1" x14ac:dyDescent="0.3">
      <c r="A5827" s="4" t="s">
        <v>1207</v>
      </c>
      <c r="B5827" s="4" t="s">
        <v>945</v>
      </c>
      <c r="C5827" s="4" t="s">
        <v>669</v>
      </c>
      <c r="D5827" s="4" t="s">
        <v>1218</v>
      </c>
      <c r="E5827" s="4" t="s">
        <v>1219</v>
      </c>
      <c r="F5827" s="4" t="s">
        <v>98</v>
      </c>
      <c r="G5827" s="4" t="s">
        <v>99</v>
      </c>
      <c r="H5827" s="11">
        <v>1875.06</v>
      </c>
      <c r="I5827" s="11">
        <v>1789.18</v>
      </c>
      <c r="J5827" s="11">
        <v>1588.65</v>
      </c>
      <c r="K5827" s="11">
        <v>1318.32</v>
      </c>
      <c r="L5827" s="11">
        <v>194.45</v>
      </c>
      <c r="M5827" s="11">
        <v>1473.07</v>
      </c>
      <c r="N5827" s="11">
        <v>1743.88</v>
      </c>
      <c r="O5827" s="11">
        <v>1810.53</v>
      </c>
      <c r="P5827" s="11">
        <v>1422.78</v>
      </c>
      <c r="Q5827" s="11">
        <v>592.51</v>
      </c>
      <c r="R5827" s="11">
        <v>1632.42</v>
      </c>
      <c r="S5827" s="11">
        <v>437.19</v>
      </c>
      <c r="T5827" s="10">
        <v>15878.04</v>
      </c>
    </row>
    <row r="5828" spans="1:20" ht="15.75" thickBot="1" x14ac:dyDescent="0.3">
      <c r="A5828" s="4" t="s">
        <v>1207</v>
      </c>
      <c r="B5828" s="4" t="s">
        <v>945</v>
      </c>
      <c r="C5828" s="4" t="s">
        <v>669</v>
      </c>
      <c r="D5828" s="4" t="s">
        <v>1218</v>
      </c>
      <c r="E5828" s="4" t="s">
        <v>1219</v>
      </c>
      <c r="F5828" s="4" t="s">
        <v>412</v>
      </c>
      <c r="G5828" s="4" t="s">
        <v>413</v>
      </c>
      <c r="H5828" s="8"/>
      <c r="I5828" s="8"/>
      <c r="J5828" s="8"/>
      <c r="K5828" s="8"/>
      <c r="L5828" s="8"/>
      <c r="M5828" s="8"/>
      <c r="N5828" s="8"/>
      <c r="O5828" s="8"/>
      <c r="P5828" s="8"/>
      <c r="Q5828" s="8"/>
      <c r="R5828" s="8"/>
      <c r="S5828" s="9">
        <v>125.32</v>
      </c>
      <c r="T5828" s="10">
        <v>125.32</v>
      </c>
    </row>
    <row r="5829" spans="1:20" ht="15.75" thickBot="1" x14ac:dyDescent="0.3">
      <c r="A5829" s="4" t="s">
        <v>1207</v>
      </c>
      <c r="B5829" s="4" t="s">
        <v>945</v>
      </c>
      <c r="C5829" s="4" t="s">
        <v>669</v>
      </c>
      <c r="D5829" s="4" t="s">
        <v>1218</v>
      </c>
      <c r="E5829" s="4" t="s">
        <v>1219</v>
      </c>
      <c r="F5829" s="4" t="s">
        <v>215</v>
      </c>
      <c r="G5829" s="4" t="s">
        <v>216</v>
      </c>
      <c r="H5829" s="12"/>
      <c r="I5829" s="12"/>
      <c r="J5829" s="12"/>
      <c r="K5829" s="12"/>
      <c r="L5829" s="11">
        <v>616.79999999999995</v>
      </c>
      <c r="M5829" s="12"/>
      <c r="N5829" s="12"/>
      <c r="O5829" s="12"/>
      <c r="P5829" s="12"/>
      <c r="Q5829" s="11">
        <v>53.04</v>
      </c>
      <c r="R5829" s="12"/>
      <c r="S5829" s="11">
        <v>21.74</v>
      </c>
      <c r="T5829" s="10">
        <v>691.58</v>
      </c>
    </row>
    <row r="5830" spans="1:20" ht="15.75" thickBot="1" x14ac:dyDescent="0.3">
      <c r="A5830" s="4" t="s">
        <v>1207</v>
      </c>
      <c r="B5830" s="4" t="s">
        <v>945</v>
      </c>
      <c r="C5830" s="4" t="s">
        <v>669</v>
      </c>
      <c r="D5830" s="4" t="s">
        <v>1218</v>
      </c>
      <c r="E5830" s="4" t="s">
        <v>1219</v>
      </c>
      <c r="F5830" s="4" t="s">
        <v>130</v>
      </c>
      <c r="G5830" s="4" t="s">
        <v>131</v>
      </c>
      <c r="H5830" s="9">
        <v>68.06</v>
      </c>
      <c r="I5830" s="8"/>
      <c r="J5830" s="9">
        <v>133.55000000000001</v>
      </c>
      <c r="K5830" s="9">
        <v>44.55</v>
      </c>
      <c r="L5830" s="9">
        <v>198.17</v>
      </c>
      <c r="M5830" s="8"/>
      <c r="N5830" s="8"/>
      <c r="O5830" s="9">
        <v>44.01</v>
      </c>
      <c r="P5830" s="8"/>
      <c r="Q5830" s="9">
        <v>37.19</v>
      </c>
      <c r="R5830" s="8"/>
      <c r="S5830" s="8"/>
      <c r="T5830" s="10">
        <v>525.53</v>
      </c>
    </row>
    <row r="5831" spans="1:20" ht="15.75" thickBot="1" x14ac:dyDescent="0.3">
      <c r="A5831" s="4" t="s">
        <v>1207</v>
      </c>
      <c r="B5831" s="4" t="s">
        <v>945</v>
      </c>
      <c r="C5831" s="4" t="s">
        <v>669</v>
      </c>
      <c r="D5831" s="4" t="s">
        <v>1218</v>
      </c>
      <c r="E5831" s="4" t="s">
        <v>1219</v>
      </c>
      <c r="F5831" s="4" t="s">
        <v>1134</v>
      </c>
      <c r="G5831" s="4" t="s">
        <v>1135</v>
      </c>
      <c r="H5831" s="12"/>
      <c r="I5831" s="12"/>
      <c r="J5831" s="12"/>
      <c r="K5831" s="12"/>
      <c r="L5831" s="12"/>
      <c r="M5831" s="12"/>
      <c r="N5831" s="12"/>
      <c r="O5831" s="12"/>
      <c r="P5831" s="12"/>
      <c r="Q5831" s="12"/>
      <c r="R5831" s="12"/>
      <c r="S5831" s="11">
        <v>40</v>
      </c>
      <c r="T5831" s="10">
        <v>40</v>
      </c>
    </row>
    <row r="5832" spans="1:20" ht="15.75" thickBot="1" x14ac:dyDescent="0.3">
      <c r="A5832" s="4" t="s">
        <v>1207</v>
      </c>
      <c r="B5832" s="4" t="s">
        <v>945</v>
      </c>
      <c r="C5832" s="4" t="s">
        <v>669</v>
      </c>
      <c r="D5832" s="4" t="s">
        <v>1218</v>
      </c>
      <c r="E5832" s="4" t="s">
        <v>1219</v>
      </c>
      <c r="F5832" s="4" t="s">
        <v>136</v>
      </c>
      <c r="G5832" s="4" t="s">
        <v>137</v>
      </c>
      <c r="H5832" s="9">
        <v>20</v>
      </c>
      <c r="I5832" s="9">
        <v>8</v>
      </c>
      <c r="J5832" s="9">
        <v>46</v>
      </c>
      <c r="K5832" s="9">
        <v>60</v>
      </c>
      <c r="L5832" s="9">
        <v>10.199999999999999</v>
      </c>
      <c r="M5832" s="9">
        <v>27</v>
      </c>
      <c r="N5832" s="9">
        <v>23</v>
      </c>
      <c r="O5832" s="8"/>
      <c r="P5832" s="8"/>
      <c r="Q5832" s="9">
        <v>44.4</v>
      </c>
      <c r="R5832" s="9">
        <v>20</v>
      </c>
      <c r="S5832" s="9">
        <v>25</v>
      </c>
      <c r="T5832" s="10">
        <v>283.60000000000002</v>
      </c>
    </row>
    <row r="5833" spans="1:20" ht="15.75" thickBot="1" x14ac:dyDescent="0.3">
      <c r="A5833" s="4" t="s">
        <v>1207</v>
      </c>
      <c r="B5833" s="4" t="s">
        <v>945</v>
      </c>
      <c r="C5833" s="4" t="s">
        <v>669</v>
      </c>
      <c r="D5833" s="4" t="s">
        <v>1218</v>
      </c>
      <c r="E5833" s="4" t="s">
        <v>1219</v>
      </c>
      <c r="F5833" s="4" t="s">
        <v>199</v>
      </c>
      <c r="G5833" s="4" t="s">
        <v>200</v>
      </c>
      <c r="H5833" s="11">
        <v>30</v>
      </c>
      <c r="I5833" s="12"/>
      <c r="J5833" s="11">
        <v>56.9</v>
      </c>
      <c r="K5833" s="11">
        <v>16</v>
      </c>
      <c r="L5833" s="11">
        <v>20</v>
      </c>
      <c r="M5833" s="12"/>
      <c r="N5833" s="12"/>
      <c r="O5833" s="11">
        <v>26</v>
      </c>
      <c r="P5833" s="12"/>
      <c r="Q5833" s="11">
        <v>19</v>
      </c>
      <c r="R5833" s="11">
        <v>19</v>
      </c>
      <c r="S5833" s="12"/>
      <c r="T5833" s="10">
        <v>186.9</v>
      </c>
    </row>
    <row r="5834" spans="1:20" ht="15.75" thickBot="1" x14ac:dyDescent="0.3">
      <c r="A5834" s="4" t="s">
        <v>1207</v>
      </c>
      <c r="B5834" s="4" t="s">
        <v>945</v>
      </c>
      <c r="C5834" s="4" t="s">
        <v>669</v>
      </c>
      <c r="D5834" s="4" t="s">
        <v>1218</v>
      </c>
      <c r="E5834" s="4" t="s">
        <v>1219</v>
      </c>
      <c r="F5834" s="4" t="s">
        <v>102</v>
      </c>
      <c r="G5834" s="4" t="s">
        <v>103</v>
      </c>
      <c r="H5834" s="9">
        <v>6301.06</v>
      </c>
      <c r="I5834" s="9">
        <v>6062.64</v>
      </c>
      <c r="J5834" s="9">
        <v>6112.63</v>
      </c>
      <c r="K5834" s="9">
        <v>17055.900000000001</v>
      </c>
      <c r="L5834" s="9">
        <v>9796.07</v>
      </c>
      <c r="M5834" s="9">
        <v>10931.36</v>
      </c>
      <c r="N5834" s="9">
        <v>-3532.78</v>
      </c>
      <c r="O5834" s="9">
        <v>6213.48</v>
      </c>
      <c r="P5834" s="9">
        <v>6084.5</v>
      </c>
      <c r="Q5834" s="9">
        <v>12122.8</v>
      </c>
      <c r="R5834" s="9">
        <v>6363.56</v>
      </c>
      <c r="S5834" s="9">
        <v>5210</v>
      </c>
      <c r="T5834" s="10">
        <v>88721.22</v>
      </c>
    </row>
    <row r="5835" spans="1:20" ht="15.75" thickBot="1" x14ac:dyDescent="0.3">
      <c r="A5835" s="4" t="s">
        <v>1207</v>
      </c>
      <c r="B5835" s="4" t="s">
        <v>945</v>
      </c>
      <c r="C5835" s="4" t="s">
        <v>669</v>
      </c>
      <c r="D5835" s="4" t="s">
        <v>1218</v>
      </c>
      <c r="E5835" s="4" t="s">
        <v>1219</v>
      </c>
      <c r="F5835" s="4" t="s">
        <v>144</v>
      </c>
      <c r="G5835" s="4" t="s">
        <v>145</v>
      </c>
      <c r="H5835" s="11">
        <v>21.74</v>
      </c>
      <c r="I5835" s="11">
        <v>118.85</v>
      </c>
      <c r="J5835" s="11">
        <v>355.21</v>
      </c>
      <c r="K5835" s="11">
        <v>57.82</v>
      </c>
      <c r="L5835" s="11">
        <v>142.9</v>
      </c>
      <c r="M5835" s="11">
        <v>73.77</v>
      </c>
      <c r="N5835" s="11">
        <v>7.5</v>
      </c>
      <c r="O5835" s="11">
        <v>20</v>
      </c>
      <c r="P5835" s="12"/>
      <c r="Q5835" s="11">
        <v>89.48</v>
      </c>
      <c r="R5835" s="11">
        <v>391.99</v>
      </c>
      <c r="S5835" s="12"/>
      <c r="T5835" s="10">
        <v>1279.26</v>
      </c>
    </row>
    <row r="5836" spans="1:20" ht="15.75" thickBot="1" x14ac:dyDescent="0.3">
      <c r="A5836" s="4" t="s">
        <v>1207</v>
      </c>
      <c r="B5836" s="4" t="s">
        <v>945</v>
      </c>
      <c r="C5836" s="4" t="s">
        <v>669</v>
      </c>
      <c r="D5836" s="4" t="s">
        <v>1218</v>
      </c>
      <c r="E5836" s="4" t="s">
        <v>1219</v>
      </c>
      <c r="F5836" s="4" t="s">
        <v>146</v>
      </c>
      <c r="G5836" s="4" t="s">
        <v>147</v>
      </c>
      <c r="H5836" s="8"/>
      <c r="I5836" s="9">
        <v>2396.38</v>
      </c>
      <c r="J5836" s="9">
        <v>525.5</v>
      </c>
      <c r="K5836" s="9">
        <v>901.7</v>
      </c>
      <c r="L5836" s="8"/>
      <c r="M5836" s="9">
        <v>10</v>
      </c>
      <c r="N5836" s="9">
        <v>717</v>
      </c>
      <c r="O5836" s="8"/>
      <c r="P5836" s="8"/>
      <c r="Q5836" s="8"/>
      <c r="R5836" s="8"/>
      <c r="S5836" s="8"/>
      <c r="T5836" s="10">
        <v>4550.58</v>
      </c>
    </row>
    <row r="5837" spans="1:20" ht="15.75" thickBot="1" x14ac:dyDescent="0.3">
      <c r="A5837" s="4" t="s">
        <v>1207</v>
      </c>
      <c r="B5837" s="4" t="s">
        <v>945</v>
      </c>
      <c r="C5837" s="4" t="s">
        <v>669</v>
      </c>
      <c r="D5837" s="4" t="s">
        <v>1218</v>
      </c>
      <c r="E5837" s="4" t="s">
        <v>1219</v>
      </c>
      <c r="F5837" s="4" t="s">
        <v>148</v>
      </c>
      <c r="G5837" s="4" t="s">
        <v>149</v>
      </c>
      <c r="H5837" s="12"/>
      <c r="I5837" s="12"/>
      <c r="J5837" s="11">
        <v>368.77</v>
      </c>
      <c r="K5837" s="11">
        <v>76.66</v>
      </c>
      <c r="L5837" s="12"/>
      <c r="M5837" s="12"/>
      <c r="N5837" s="12"/>
      <c r="O5837" s="12"/>
      <c r="P5837" s="12"/>
      <c r="Q5837" s="12"/>
      <c r="R5837" s="12"/>
      <c r="S5837" s="12"/>
      <c r="T5837" s="10">
        <v>445.43</v>
      </c>
    </row>
    <row r="5838" spans="1:20" ht="15.75" thickBot="1" x14ac:dyDescent="0.3">
      <c r="A5838" s="4" t="s">
        <v>1207</v>
      </c>
      <c r="B5838" s="4" t="s">
        <v>945</v>
      </c>
      <c r="C5838" s="4" t="s">
        <v>669</v>
      </c>
      <c r="D5838" s="4" t="s">
        <v>1218</v>
      </c>
      <c r="E5838" s="4" t="s">
        <v>1219</v>
      </c>
      <c r="F5838" s="4" t="s">
        <v>150</v>
      </c>
      <c r="G5838" s="4" t="s">
        <v>151</v>
      </c>
      <c r="H5838" s="9">
        <v>62706.879999999997</v>
      </c>
      <c r="I5838" s="9">
        <v>12757.74</v>
      </c>
      <c r="J5838" s="9">
        <v>19599.43</v>
      </c>
      <c r="K5838" s="9">
        <v>27204.48</v>
      </c>
      <c r="L5838" s="9">
        <v>42552.14</v>
      </c>
      <c r="M5838" s="9">
        <v>19436.650000000001</v>
      </c>
      <c r="N5838" s="9">
        <v>14453.7</v>
      </c>
      <c r="O5838" s="9">
        <v>13528.62</v>
      </c>
      <c r="P5838" s="9">
        <v>20290.8</v>
      </c>
      <c r="Q5838" s="9">
        <v>19543.66</v>
      </c>
      <c r="R5838" s="9">
        <v>20667.91</v>
      </c>
      <c r="S5838" s="9">
        <v>33893.43</v>
      </c>
      <c r="T5838" s="10">
        <v>306635.44</v>
      </c>
    </row>
    <row r="5839" spans="1:20" ht="15.75" thickBot="1" x14ac:dyDescent="0.3">
      <c r="A5839" s="4" t="s">
        <v>1207</v>
      </c>
      <c r="B5839" s="4" t="s">
        <v>945</v>
      </c>
      <c r="C5839" s="4" t="s">
        <v>669</v>
      </c>
      <c r="D5839" s="4" t="s">
        <v>1218</v>
      </c>
      <c r="E5839" s="4" t="s">
        <v>1219</v>
      </c>
      <c r="F5839" s="4" t="s">
        <v>152</v>
      </c>
      <c r="G5839" s="4" t="s">
        <v>153</v>
      </c>
      <c r="H5839" s="11">
        <v>51.95</v>
      </c>
      <c r="I5839" s="11">
        <v>224.72</v>
      </c>
      <c r="J5839" s="12"/>
      <c r="K5839" s="11">
        <v>432.32</v>
      </c>
      <c r="L5839" s="11">
        <v>253.99</v>
      </c>
      <c r="M5839" s="11">
        <v>117.78</v>
      </c>
      <c r="N5839" s="11">
        <v>-40</v>
      </c>
      <c r="O5839" s="11">
        <v>182</v>
      </c>
      <c r="P5839" s="12"/>
      <c r="Q5839" s="12"/>
      <c r="R5839" s="12"/>
      <c r="S5839" s="11">
        <v>187</v>
      </c>
      <c r="T5839" s="10">
        <v>1409.76</v>
      </c>
    </row>
    <row r="5840" spans="1:20" ht="15.75" thickBot="1" x14ac:dyDescent="0.3">
      <c r="A5840" s="4" t="s">
        <v>1207</v>
      </c>
      <c r="B5840" s="4" t="s">
        <v>945</v>
      </c>
      <c r="C5840" s="4" t="s">
        <v>669</v>
      </c>
      <c r="D5840" s="4" t="s">
        <v>1218</v>
      </c>
      <c r="E5840" s="4" t="s">
        <v>1219</v>
      </c>
      <c r="F5840" s="4" t="s">
        <v>359</v>
      </c>
      <c r="G5840" s="4" t="s">
        <v>360</v>
      </c>
      <c r="H5840" s="9">
        <v>18.54</v>
      </c>
      <c r="I5840" s="8"/>
      <c r="J5840" s="8"/>
      <c r="K5840" s="8"/>
      <c r="L5840" s="8"/>
      <c r="M5840" s="8"/>
      <c r="N5840" s="8"/>
      <c r="O5840" s="8"/>
      <c r="P5840" s="8"/>
      <c r="Q5840" s="8"/>
      <c r="R5840" s="8"/>
      <c r="S5840" s="8"/>
      <c r="T5840" s="10">
        <v>18.54</v>
      </c>
    </row>
    <row r="5841" spans="1:20" ht="15.75" thickBot="1" x14ac:dyDescent="0.3">
      <c r="A5841" s="4" t="s">
        <v>1207</v>
      </c>
      <c r="B5841" s="4" t="s">
        <v>945</v>
      </c>
      <c r="C5841" s="4" t="s">
        <v>669</v>
      </c>
      <c r="D5841" s="4" t="s">
        <v>1218</v>
      </c>
      <c r="E5841" s="4" t="s">
        <v>1219</v>
      </c>
      <c r="F5841" s="4" t="s">
        <v>166</v>
      </c>
      <c r="G5841" s="4" t="s">
        <v>167</v>
      </c>
      <c r="H5841" s="12"/>
      <c r="I5841" s="12"/>
      <c r="J5841" s="12"/>
      <c r="K5841" s="12"/>
      <c r="L5841" s="12"/>
      <c r="M5841" s="12"/>
      <c r="N5841" s="12"/>
      <c r="O5841" s="11">
        <v>-3608.51</v>
      </c>
      <c r="P5841" s="12"/>
      <c r="Q5841" s="12"/>
      <c r="R5841" s="12"/>
      <c r="S5841" s="12"/>
      <c r="T5841" s="10">
        <v>-3608.51</v>
      </c>
    </row>
    <row r="5842" spans="1:20" ht="15.75" thickBot="1" x14ac:dyDescent="0.3">
      <c r="A5842" s="4" t="s">
        <v>1207</v>
      </c>
      <c r="B5842" s="4" t="s">
        <v>1220</v>
      </c>
      <c r="C5842" s="4" t="s">
        <v>1221</v>
      </c>
      <c r="D5842" s="4" t="s">
        <v>1218</v>
      </c>
      <c r="E5842" s="4" t="s">
        <v>1219</v>
      </c>
      <c r="F5842" s="4" t="s">
        <v>146</v>
      </c>
      <c r="G5842" s="4" t="s">
        <v>147</v>
      </c>
      <c r="H5842" s="8"/>
      <c r="I5842" s="9">
        <v>743.6</v>
      </c>
      <c r="J5842" s="8"/>
      <c r="K5842" s="8"/>
      <c r="L5842" s="8"/>
      <c r="M5842" s="8"/>
      <c r="N5842" s="8"/>
      <c r="O5842" s="8"/>
      <c r="P5842" s="8"/>
      <c r="Q5842" s="8"/>
      <c r="R5842" s="8"/>
      <c r="S5842" s="8"/>
      <c r="T5842" s="10">
        <v>743.6</v>
      </c>
    </row>
    <row r="5843" spans="1:20" ht="15.75" thickBot="1" x14ac:dyDescent="0.3">
      <c r="A5843" s="4" t="s">
        <v>1207</v>
      </c>
      <c r="B5843" s="4" t="s">
        <v>1220</v>
      </c>
      <c r="C5843" s="4" t="s">
        <v>1221</v>
      </c>
      <c r="D5843" s="4" t="s">
        <v>1222</v>
      </c>
      <c r="E5843" s="4" t="s">
        <v>1223</v>
      </c>
      <c r="F5843" s="4" t="s">
        <v>94</v>
      </c>
      <c r="G5843" s="4" t="s">
        <v>95</v>
      </c>
      <c r="H5843" s="11">
        <v>11525.93</v>
      </c>
      <c r="I5843" s="11">
        <v>11525.93</v>
      </c>
      <c r="J5843" s="11">
        <v>11525.93</v>
      </c>
      <c r="K5843" s="11">
        <v>10953.01</v>
      </c>
      <c r="L5843" s="11">
        <v>11869.68</v>
      </c>
      <c r="M5843" s="11">
        <v>11525.93</v>
      </c>
      <c r="N5843" s="11">
        <v>11525.93</v>
      </c>
      <c r="O5843" s="11">
        <v>11640.5</v>
      </c>
      <c r="P5843" s="11">
        <v>12504.69</v>
      </c>
      <c r="Q5843" s="11">
        <v>12504.69</v>
      </c>
      <c r="R5843" s="11">
        <v>12504.69</v>
      </c>
      <c r="S5843" s="11">
        <v>12504.69</v>
      </c>
      <c r="T5843" s="10">
        <v>142111.6</v>
      </c>
    </row>
    <row r="5844" spans="1:20" ht="15.75" thickBot="1" x14ac:dyDescent="0.3">
      <c r="A5844" s="4" t="s">
        <v>1207</v>
      </c>
      <c r="B5844" s="4" t="s">
        <v>1220</v>
      </c>
      <c r="C5844" s="4" t="s">
        <v>1221</v>
      </c>
      <c r="D5844" s="4" t="s">
        <v>1222</v>
      </c>
      <c r="E5844" s="4" t="s">
        <v>1223</v>
      </c>
      <c r="F5844" s="4" t="s">
        <v>668</v>
      </c>
      <c r="G5844" s="4" t="s">
        <v>669</v>
      </c>
      <c r="H5844" s="9">
        <v>432.55</v>
      </c>
      <c r="I5844" s="9">
        <v>1855</v>
      </c>
      <c r="J5844" s="9">
        <v>802.5</v>
      </c>
      <c r="K5844" s="9">
        <v>52.45</v>
      </c>
      <c r="L5844" s="9">
        <v>702.5</v>
      </c>
      <c r="M5844" s="9">
        <v>702.5</v>
      </c>
      <c r="N5844" s="9">
        <v>702.5</v>
      </c>
      <c r="O5844" s="9">
        <v>602.5</v>
      </c>
      <c r="P5844" s="9">
        <v>883.62</v>
      </c>
      <c r="Q5844" s="9">
        <v>702.5</v>
      </c>
      <c r="R5844" s="9">
        <v>977.5</v>
      </c>
      <c r="S5844" s="9">
        <v>1527.5</v>
      </c>
      <c r="T5844" s="10">
        <v>9943.6200000000008</v>
      </c>
    </row>
    <row r="5845" spans="1:20" ht="15.75" thickBot="1" x14ac:dyDescent="0.3">
      <c r="A5845" s="4" t="s">
        <v>1207</v>
      </c>
      <c r="B5845" s="4" t="s">
        <v>1220</v>
      </c>
      <c r="C5845" s="4" t="s">
        <v>1221</v>
      </c>
      <c r="D5845" s="4" t="s">
        <v>1224</v>
      </c>
      <c r="E5845" s="4" t="s">
        <v>1225</v>
      </c>
      <c r="F5845" s="4" t="s">
        <v>118</v>
      </c>
      <c r="G5845" s="4" t="s">
        <v>119</v>
      </c>
      <c r="H5845" s="11">
        <v>13234</v>
      </c>
      <c r="I5845" s="11">
        <v>1101</v>
      </c>
      <c r="J5845" s="11">
        <v>4314.28</v>
      </c>
      <c r="K5845" s="11">
        <v>10566.5</v>
      </c>
      <c r="L5845" s="11">
        <v>7910</v>
      </c>
      <c r="M5845" s="11">
        <v>17167.5</v>
      </c>
      <c r="N5845" s="11">
        <v>3490</v>
      </c>
      <c r="O5845" s="11">
        <v>3367</v>
      </c>
      <c r="P5845" s="11">
        <v>1485</v>
      </c>
      <c r="Q5845" s="11">
        <v>25495.09</v>
      </c>
      <c r="R5845" s="12"/>
      <c r="S5845" s="11">
        <v>19382</v>
      </c>
      <c r="T5845" s="10">
        <v>107512.37</v>
      </c>
    </row>
    <row r="5846" spans="1:20" ht="15.75" thickBot="1" x14ac:dyDescent="0.3">
      <c r="A5846" s="4" t="s">
        <v>1207</v>
      </c>
      <c r="B5846" s="4" t="s">
        <v>946</v>
      </c>
      <c r="C5846" s="4" t="s">
        <v>947</v>
      </c>
      <c r="D5846" s="4" t="s">
        <v>1212</v>
      </c>
      <c r="E5846" s="4" t="s">
        <v>1213</v>
      </c>
      <c r="F5846" s="4" t="s">
        <v>110</v>
      </c>
      <c r="G5846" s="4" t="s">
        <v>111</v>
      </c>
      <c r="H5846" s="9">
        <v>14232.83</v>
      </c>
      <c r="I5846" s="9">
        <v>10899.91</v>
      </c>
      <c r="J5846" s="9">
        <v>14952.85</v>
      </c>
      <c r="K5846" s="9">
        <v>14952.85</v>
      </c>
      <c r="L5846" s="9">
        <v>11827.29</v>
      </c>
      <c r="M5846" s="9">
        <v>13945.39</v>
      </c>
      <c r="N5846" s="9">
        <v>14700.18</v>
      </c>
      <c r="O5846" s="9">
        <v>14063.09</v>
      </c>
      <c r="P5846" s="9">
        <v>12125.86</v>
      </c>
      <c r="Q5846" s="9">
        <v>14363.02</v>
      </c>
      <c r="R5846" s="9">
        <v>12859.48</v>
      </c>
      <c r="S5846" s="9">
        <v>11691.09</v>
      </c>
      <c r="T5846" s="10">
        <v>160613.84</v>
      </c>
    </row>
    <row r="5847" spans="1:20" ht="15.75" thickBot="1" x14ac:dyDescent="0.3">
      <c r="A5847" s="4" t="s">
        <v>1207</v>
      </c>
      <c r="B5847" s="4" t="s">
        <v>946</v>
      </c>
      <c r="C5847" s="4" t="s">
        <v>947</v>
      </c>
      <c r="D5847" s="4" t="s">
        <v>1212</v>
      </c>
      <c r="E5847" s="4" t="s">
        <v>1213</v>
      </c>
      <c r="F5847" s="4" t="s">
        <v>86</v>
      </c>
      <c r="G5847" s="4" t="s">
        <v>87</v>
      </c>
      <c r="H5847" s="11">
        <v>4017.86</v>
      </c>
      <c r="I5847" s="11">
        <v>3900.37</v>
      </c>
      <c r="J5847" s="11">
        <v>5239.62</v>
      </c>
      <c r="K5847" s="11">
        <v>4088.38</v>
      </c>
      <c r="L5847" s="11">
        <v>5530.34</v>
      </c>
      <c r="M5847" s="11">
        <v>4699.28</v>
      </c>
      <c r="N5847" s="11">
        <v>3725.56</v>
      </c>
      <c r="O5847" s="11">
        <v>5280.06</v>
      </c>
      <c r="P5847" s="11">
        <v>4727.7</v>
      </c>
      <c r="Q5847" s="11">
        <v>4251.84</v>
      </c>
      <c r="R5847" s="11">
        <v>5636.16</v>
      </c>
      <c r="S5847" s="11">
        <v>4292.8</v>
      </c>
      <c r="T5847" s="10">
        <v>55389.97</v>
      </c>
    </row>
    <row r="5848" spans="1:20" ht="15.75" thickBot="1" x14ac:dyDescent="0.3">
      <c r="A5848" s="4" t="s">
        <v>1207</v>
      </c>
      <c r="B5848" s="4" t="s">
        <v>946</v>
      </c>
      <c r="C5848" s="4" t="s">
        <v>947</v>
      </c>
      <c r="D5848" s="4" t="s">
        <v>1212</v>
      </c>
      <c r="E5848" s="4" t="s">
        <v>1213</v>
      </c>
      <c r="F5848" s="4" t="s">
        <v>116</v>
      </c>
      <c r="G5848" s="4" t="s">
        <v>117</v>
      </c>
      <c r="H5848" s="9">
        <v>68.290000000000006</v>
      </c>
      <c r="I5848" s="9">
        <v>-13.22</v>
      </c>
      <c r="J5848" s="9">
        <v>38.549999999999997</v>
      </c>
      <c r="K5848" s="9">
        <v>29.74</v>
      </c>
      <c r="L5848" s="9">
        <v>39.65</v>
      </c>
      <c r="M5848" s="9">
        <v>-19.829999999999998</v>
      </c>
      <c r="N5848" s="9">
        <v>39.65</v>
      </c>
      <c r="O5848" s="9">
        <v>-6.61</v>
      </c>
      <c r="P5848" s="8"/>
      <c r="Q5848" s="8"/>
      <c r="R5848" s="8"/>
      <c r="S5848" s="9">
        <v>11.94</v>
      </c>
      <c r="T5848" s="10">
        <v>188.16</v>
      </c>
    </row>
    <row r="5849" spans="1:20" ht="15.75" thickBot="1" x14ac:dyDescent="0.3">
      <c r="A5849" s="4" t="s">
        <v>1207</v>
      </c>
      <c r="B5849" s="4" t="s">
        <v>946</v>
      </c>
      <c r="C5849" s="4" t="s">
        <v>947</v>
      </c>
      <c r="D5849" s="4" t="s">
        <v>1212</v>
      </c>
      <c r="E5849" s="4" t="s">
        <v>1213</v>
      </c>
      <c r="F5849" s="4" t="s">
        <v>112</v>
      </c>
      <c r="G5849" s="4" t="s">
        <v>113</v>
      </c>
      <c r="H5849" s="12"/>
      <c r="I5849" s="12"/>
      <c r="J5849" s="12"/>
      <c r="K5849" s="12"/>
      <c r="L5849" s="11">
        <v>126</v>
      </c>
      <c r="M5849" s="12"/>
      <c r="N5849" s="12"/>
      <c r="O5849" s="12"/>
      <c r="P5849" s="12"/>
      <c r="Q5849" s="12"/>
      <c r="R5849" s="12"/>
      <c r="S5849" s="12"/>
      <c r="T5849" s="10">
        <v>126</v>
      </c>
    </row>
    <row r="5850" spans="1:20" ht="15.75" thickBot="1" x14ac:dyDescent="0.3">
      <c r="A5850" s="4" t="s">
        <v>1207</v>
      </c>
      <c r="B5850" s="4" t="s">
        <v>946</v>
      </c>
      <c r="C5850" s="4" t="s">
        <v>947</v>
      </c>
      <c r="D5850" s="4" t="s">
        <v>1212</v>
      </c>
      <c r="E5850" s="4" t="s">
        <v>1213</v>
      </c>
      <c r="F5850" s="4" t="s">
        <v>88</v>
      </c>
      <c r="G5850" s="4" t="s">
        <v>89</v>
      </c>
      <c r="H5850" s="9">
        <v>2736.4</v>
      </c>
      <c r="I5850" s="9">
        <v>2641.42</v>
      </c>
      <c r="J5850" s="9">
        <v>2765.02</v>
      </c>
      <c r="K5850" s="9">
        <v>2733.29</v>
      </c>
      <c r="L5850" s="9">
        <v>2796.66</v>
      </c>
      <c r="M5850" s="9">
        <v>2733.29</v>
      </c>
      <c r="N5850" s="9">
        <v>2779.87</v>
      </c>
      <c r="O5850" s="9">
        <v>2867.61</v>
      </c>
      <c r="P5850" s="9">
        <v>2764.4</v>
      </c>
      <c r="Q5850" s="9">
        <v>2864.29</v>
      </c>
      <c r="R5850" s="9">
        <v>2831</v>
      </c>
      <c r="S5850" s="9">
        <v>2818.69</v>
      </c>
      <c r="T5850" s="10">
        <v>33331.94</v>
      </c>
    </row>
    <row r="5851" spans="1:20" ht="15.75" thickBot="1" x14ac:dyDescent="0.3">
      <c r="A5851" s="4" t="s">
        <v>1207</v>
      </c>
      <c r="B5851" s="4" t="s">
        <v>946</v>
      </c>
      <c r="C5851" s="4" t="s">
        <v>947</v>
      </c>
      <c r="D5851" s="4" t="s">
        <v>1212</v>
      </c>
      <c r="E5851" s="4" t="s">
        <v>1213</v>
      </c>
      <c r="F5851" s="4" t="s">
        <v>90</v>
      </c>
      <c r="G5851" s="4" t="s">
        <v>91</v>
      </c>
      <c r="H5851" s="11">
        <v>10641.86</v>
      </c>
      <c r="I5851" s="11">
        <v>10259.549999999999</v>
      </c>
      <c r="J5851" s="11">
        <v>10748.05</v>
      </c>
      <c r="K5851" s="11">
        <v>10623.62</v>
      </c>
      <c r="L5851" s="11">
        <v>10871.22</v>
      </c>
      <c r="M5851" s="11">
        <v>10615.44</v>
      </c>
      <c r="N5851" s="11">
        <v>10805.92</v>
      </c>
      <c r="O5851" s="11">
        <v>11139.15</v>
      </c>
      <c r="P5851" s="11">
        <v>10739.29</v>
      </c>
      <c r="Q5851" s="11">
        <v>11127.37</v>
      </c>
      <c r="R5851" s="11">
        <v>10997.99</v>
      </c>
      <c r="S5851" s="11">
        <v>10952.36</v>
      </c>
      <c r="T5851" s="10">
        <v>129521.82</v>
      </c>
    </row>
    <row r="5852" spans="1:20" ht="15.75" thickBot="1" x14ac:dyDescent="0.3">
      <c r="A5852" s="4" t="s">
        <v>1207</v>
      </c>
      <c r="B5852" s="4" t="s">
        <v>946</v>
      </c>
      <c r="C5852" s="4" t="s">
        <v>947</v>
      </c>
      <c r="D5852" s="4" t="s">
        <v>1212</v>
      </c>
      <c r="E5852" s="4" t="s">
        <v>1213</v>
      </c>
      <c r="F5852" s="4" t="s">
        <v>118</v>
      </c>
      <c r="G5852" s="4" t="s">
        <v>119</v>
      </c>
      <c r="H5852" s="8"/>
      <c r="I5852" s="8"/>
      <c r="J5852" s="9">
        <v>299</v>
      </c>
      <c r="K5852" s="8"/>
      <c r="L5852" s="9">
        <v>954.78</v>
      </c>
      <c r="M5852" s="8"/>
      <c r="N5852" s="8"/>
      <c r="O5852" s="8"/>
      <c r="P5852" s="9">
        <v>733.48</v>
      </c>
      <c r="Q5852" s="8"/>
      <c r="R5852" s="9">
        <v>475</v>
      </c>
      <c r="S5852" s="8"/>
      <c r="T5852" s="10">
        <v>2462.2600000000002</v>
      </c>
    </row>
    <row r="5853" spans="1:20" ht="15.75" thickBot="1" x14ac:dyDescent="0.3">
      <c r="A5853" s="4" t="s">
        <v>1207</v>
      </c>
      <c r="B5853" s="4" t="s">
        <v>946</v>
      </c>
      <c r="C5853" s="4" t="s">
        <v>947</v>
      </c>
      <c r="D5853" s="4" t="s">
        <v>1212</v>
      </c>
      <c r="E5853" s="4" t="s">
        <v>1213</v>
      </c>
      <c r="F5853" s="4" t="s">
        <v>122</v>
      </c>
      <c r="G5853" s="4" t="s">
        <v>123</v>
      </c>
      <c r="H5853" s="12"/>
      <c r="I5853" s="12"/>
      <c r="J5853" s="11">
        <v>20</v>
      </c>
      <c r="K5853" s="12"/>
      <c r="L5853" s="12"/>
      <c r="M5853" s="12"/>
      <c r="N5853" s="11">
        <v>255</v>
      </c>
      <c r="O5853" s="12"/>
      <c r="P5853" s="11">
        <v>269</v>
      </c>
      <c r="Q5853" s="12"/>
      <c r="R5853" s="12"/>
      <c r="S5853" s="12"/>
      <c r="T5853" s="10">
        <v>544</v>
      </c>
    </row>
    <row r="5854" spans="1:20" ht="15.75" thickBot="1" x14ac:dyDescent="0.3">
      <c r="A5854" s="4" t="s">
        <v>1207</v>
      </c>
      <c r="B5854" s="4" t="s">
        <v>946</v>
      </c>
      <c r="C5854" s="4" t="s">
        <v>947</v>
      </c>
      <c r="D5854" s="4" t="s">
        <v>1212</v>
      </c>
      <c r="E5854" s="4" t="s">
        <v>1213</v>
      </c>
      <c r="F5854" s="4" t="s">
        <v>128</v>
      </c>
      <c r="G5854" s="4" t="s">
        <v>129</v>
      </c>
      <c r="H5854" s="8"/>
      <c r="I5854" s="8"/>
      <c r="J5854" s="8"/>
      <c r="K5854" s="8"/>
      <c r="L5854" s="9">
        <v>475</v>
      </c>
      <c r="M5854" s="8"/>
      <c r="N5854" s="8"/>
      <c r="O5854" s="8"/>
      <c r="P5854" s="9">
        <v>-475</v>
      </c>
      <c r="Q5854" s="8"/>
      <c r="R5854" s="8"/>
      <c r="S5854" s="9">
        <v>1630.45</v>
      </c>
      <c r="T5854" s="10">
        <v>1630.45</v>
      </c>
    </row>
    <row r="5855" spans="1:20" ht="15.75" thickBot="1" x14ac:dyDescent="0.3">
      <c r="A5855" s="4" t="s">
        <v>1207</v>
      </c>
      <c r="B5855" s="4" t="s">
        <v>946</v>
      </c>
      <c r="C5855" s="4" t="s">
        <v>947</v>
      </c>
      <c r="D5855" s="4" t="s">
        <v>1212</v>
      </c>
      <c r="E5855" s="4" t="s">
        <v>1213</v>
      </c>
      <c r="F5855" s="4" t="s">
        <v>130</v>
      </c>
      <c r="G5855" s="4" t="s">
        <v>131</v>
      </c>
      <c r="H5855" s="11">
        <v>113.9</v>
      </c>
      <c r="I5855" s="12"/>
      <c r="J5855" s="12"/>
      <c r="K5855" s="12"/>
      <c r="L5855" s="12"/>
      <c r="M5855" s="12"/>
      <c r="N5855" s="12"/>
      <c r="O5855" s="12"/>
      <c r="P5855" s="11">
        <v>8.65</v>
      </c>
      <c r="Q5855" s="12"/>
      <c r="R5855" s="12"/>
      <c r="S5855" s="12"/>
      <c r="T5855" s="10">
        <v>122.55</v>
      </c>
    </row>
    <row r="5856" spans="1:20" ht="15.75" thickBot="1" x14ac:dyDescent="0.3">
      <c r="A5856" s="4" t="s">
        <v>1207</v>
      </c>
      <c r="B5856" s="4" t="s">
        <v>946</v>
      </c>
      <c r="C5856" s="4" t="s">
        <v>947</v>
      </c>
      <c r="D5856" s="4" t="s">
        <v>1212</v>
      </c>
      <c r="E5856" s="4" t="s">
        <v>1213</v>
      </c>
      <c r="F5856" s="4" t="s">
        <v>144</v>
      </c>
      <c r="G5856" s="4" t="s">
        <v>145</v>
      </c>
      <c r="H5856" s="8"/>
      <c r="I5856" s="8"/>
      <c r="J5856" s="9">
        <v>14.95</v>
      </c>
      <c r="K5856" s="8"/>
      <c r="L5856" s="8"/>
      <c r="M5856" s="8"/>
      <c r="N5856" s="8"/>
      <c r="O5856" s="9">
        <v>5.86</v>
      </c>
      <c r="P5856" s="9">
        <v>500</v>
      </c>
      <c r="Q5856" s="8"/>
      <c r="R5856" s="9">
        <v>53.34</v>
      </c>
      <c r="S5856" s="9">
        <v>30.25</v>
      </c>
      <c r="T5856" s="10">
        <v>604.4</v>
      </c>
    </row>
    <row r="5857" spans="1:20" ht="15.75" thickBot="1" x14ac:dyDescent="0.3">
      <c r="A5857" s="4" t="s">
        <v>1207</v>
      </c>
      <c r="B5857" s="4" t="s">
        <v>946</v>
      </c>
      <c r="C5857" s="4" t="s">
        <v>947</v>
      </c>
      <c r="D5857" s="4" t="s">
        <v>1212</v>
      </c>
      <c r="E5857" s="4" t="s">
        <v>1213</v>
      </c>
      <c r="F5857" s="4" t="s">
        <v>146</v>
      </c>
      <c r="G5857" s="4" t="s">
        <v>147</v>
      </c>
      <c r="H5857" s="12"/>
      <c r="I5857" s="12"/>
      <c r="J5857" s="12"/>
      <c r="K5857" s="12"/>
      <c r="L5857" s="12"/>
      <c r="M5857" s="11">
        <v>2443.71</v>
      </c>
      <c r="N5857" s="11">
        <v>39.78</v>
      </c>
      <c r="O5857" s="11">
        <v>19.690000000000001</v>
      </c>
      <c r="P5857" s="11">
        <v>358.7</v>
      </c>
      <c r="Q5857" s="12"/>
      <c r="R5857" s="12"/>
      <c r="S5857" s="12"/>
      <c r="T5857" s="10">
        <v>2861.88</v>
      </c>
    </row>
    <row r="5858" spans="1:20" ht="15.75" thickBot="1" x14ac:dyDescent="0.3">
      <c r="A5858" s="4" t="s">
        <v>1207</v>
      </c>
      <c r="B5858" s="4" t="s">
        <v>946</v>
      </c>
      <c r="C5858" s="4" t="s">
        <v>947</v>
      </c>
      <c r="D5858" s="4" t="s">
        <v>1212</v>
      </c>
      <c r="E5858" s="4" t="s">
        <v>1213</v>
      </c>
      <c r="F5858" s="4" t="s">
        <v>152</v>
      </c>
      <c r="G5858" s="4" t="s">
        <v>153</v>
      </c>
      <c r="H5858" s="8"/>
      <c r="I5858" s="8"/>
      <c r="J5858" s="8"/>
      <c r="K5858" s="8"/>
      <c r="L5858" s="8"/>
      <c r="M5858" s="8"/>
      <c r="N5858" s="8"/>
      <c r="O5858" s="8"/>
      <c r="P5858" s="8"/>
      <c r="Q5858" s="8"/>
      <c r="R5858" s="8"/>
      <c r="S5858" s="9">
        <v>20</v>
      </c>
      <c r="T5858" s="10">
        <v>20</v>
      </c>
    </row>
    <row r="5859" spans="1:20" ht="15.75" thickBot="1" x14ac:dyDescent="0.3">
      <c r="A5859" s="4" t="s">
        <v>1207</v>
      </c>
      <c r="B5859" s="4" t="s">
        <v>946</v>
      </c>
      <c r="C5859" s="4" t="s">
        <v>947</v>
      </c>
      <c r="D5859" s="4" t="s">
        <v>1212</v>
      </c>
      <c r="E5859" s="4" t="s">
        <v>1213</v>
      </c>
      <c r="F5859" s="4" t="s">
        <v>166</v>
      </c>
      <c r="G5859" s="4" t="s">
        <v>167</v>
      </c>
      <c r="H5859" s="12"/>
      <c r="I5859" s="11">
        <v>-333.76</v>
      </c>
      <c r="J5859" s="12"/>
      <c r="K5859" s="11">
        <v>-345.04</v>
      </c>
      <c r="L5859" s="12"/>
      <c r="M5859" s="11">
        <v>-1572</v>
      </c>
      <c r="N5859" s="11">
        <v>-314.39999999999998</v>
      </c>
      <c r="O5859" s="11">
        <v>-551.27</v>
      </c>
      <c r="P5859" s="11">
        <v>-187.02</v>
      </c>
      <c r="Q5859" s="11">
        <v>-311.7</v>
      </c>
      <c r="R5859" s="11">
        <v>-249.36</v>
      </c>
      <c r="S5859" s="11">
        <v>-359.54</v>
      </c>
      <c r="T5859" s="10">
        <v>-4224.09</v>
      </c>
    </row>
    <row r="5860" spans="1:20" ht="15.75" thickBot="1" x14ac:dyDescent="0.3">
      <c r="A5860" s="4" t="s">
        <v>1207</v>
      </c>
      <c r="B5860" s="4" t="s">
        <v>946</v>
      </c>
      <c r="C5860" s="4" t="s">
        <v>947</v>
      </c>
      <c r="D5860" s="4" t="s">
        <v>1212</v>
      </c>
      <c r="E5860" s="4" t="s">
        <v>1213</v>
      </c>
      <c r="F5860" s="4" t="s">
        <v>106</v>
      </c>
      <c r="G5860" s="4" t="s">
        <v>107</v>
      </c>
      <c r="H5860" s="9">
        <v>-245.16</v>
      </c>
      <c r="I5860" s="9">
        <v>-326.88</v>
      </c>
      <c r="J5860" s="9">
        <v>-190.78</v>
      </c>
      <c r="K5860" s="9">
        <v>-327</v>
      </c>
      <c r="L5860" s="9">
        <v>-408.75</v>
      </c>
      <c r="M5860" s="9">
        <v>-299.75</v>
      </c>
      <c r="N5860" s="9">
        <v>-163.5</v>
      </c>
      <c r="O5860" s="9">
        <v>-272.5</v>
      </c>
      <c r="P5860" s="9">
        <v>-163.5</v>
      </c>
      <c r="Q5860" s="9">
        <v>-109</v>
      </c>
      <c r="R5860" s="9">
        <v>-272.5</v>
      </c>
      <c r="S5860" s="9">
        <v>-168.36</v>
      </c>
      <c r="T5860" s="10">
        <v>-2947.68</v>
      </c>
    </row>
    <row r="5861" spans="1:20" ht="15.75" thickBot="1" x14ac:dyDescent="0.3">
      <c r="A5861" s="4" t="s">
        <v>1207</v>
      </c>
      <c r="B5861" s="4" t="s">
        <v>950</v>
      </c>
      <c r="C5861" s="4" t="s">
        <v>951</v>
      </c>
      <c r="D5861" s="4" t="s">
        <v>1212</v>
      </c>
      <c r="E5861" s="4" t="s">
        <v>1213</v>
      </c>
      <c r="F5861" s="4" t="s">
        <v>150</v>
      </c>
      <c r="G5861" s="4" t="s">
        <v>151</v>
      </c>
      <c r="H5861" s="12"/>
      <c r="I5861" s="12"/>
      <c r="J5861" s="12"/>
      <c r="K5861" s="11">
        <v>550</v>
      </c>
      <c r="L5861" s="12"/>
      <c r="M5861" s="12"/>
      <c r="N5861" s="12"/>
      <c r="O5861" s="12"/>
      <c r="P5861" s="12"/>
      <c r="Q5861" s="12"/>
      <c r="R5861" s="12"/>
      <c r="S5861" s="12"/>
      <c r="T5861" s="10">
        <v>550</v>
      </c>
    </row>
    <row r="5862" spans="1:20" ht="15.75" thickBot="1" x14ac:dyDescent="0.3">
      <c r="A5862" s="4" t="s">
        <v>1207</v>
      </c>
      <c r="B5862" s="4" t="s">
        <v>950</v>
      </c>
      <c r="C5862" s="4" t="s">
        <v>951</v>
      </c>
      <c r="D5862" s="4" t="s">
        <v>1226</v>
      </c>
      <c r="E5862" s="4" t="s">
        <v>1227</v>
      </c>
      <c r="F5862" s="4" t="s">
        <v>118</v>
      </c>
      <c r="G5862" s="4" t="s">
        <v>119</v>
      </c>
      <c r="H5862" s="8"/>
      <c r="I5862" s="8"/>
      <c r="J5862" s="9">
        <v>8350</v>
      </c>
      <c r="K5862" s="9">
        <v>-800</v>
      </c>
      <c r="L5862" s="8"/>
      <c r="M5862" s="8"/>
      <c r="N5862" s="8"/>
      <c r="O5862" s="8"/>
      <c r="P5862" s="8"/>
      <c r="Q5862" s="8"/>
      <c r="R5862" s="9">
        <v>-7650</v>
      </c>
      <c r="S5862" s="13">
        <v>0</v>
      </c>
      <c r="T5862" s="10">
        <v>-100</v>
      </c>
    </row>
    <row r="5863" spans="1:20" ht="15.75" thickBot="1" x14ac:dyDescent="0.3">
      <c r="A5863" s="4" t="s">
        <v>1207</v>
      </c>
      <c r="B5863" s="4" t="s">
        <v>950</v>
      </c>
      <c r="C5863" s="4" t="s">
        <v>951</v>
      </c>
      <c r="D5863" s="4" t="s">
        <v>1228</v>
      </c>
      <c r="E5863" s="4" t="s">
        <v>1229</v>
      </c>
      <c r="F5863" s="4" t="s">
        <v>146</v>
      </c>
      <c r="G5863" s="4" t="s">
        <v>147</v>
      </c>
      <c r="H5863" s="12"/>
      <c r="I5863" s="12"/>
      <c r="J5863" s="11">
        <v>534.42999999999995</v>
      </c>
      <c r="K5863" s="12"/>
      <c r="L5863" s="12"/>
      <c r="M5863" s="12"/>
      <c r="N5863" s="12"/>
      <c r="O5863" s="11">
        <v>221.57</v>
      </c>
      <c r="P5863" s="12"/>
      <c r="Q5863" s="12"/>
      <c r="R5863" s="12"/>
      <c r="S5863" s="12"/>
      <c r="T5863" s="10">
        <v>756</v>
      </c>
    </row>
    <row r="5864" spans="1:20" ht="15.75" thickBot="1" x14ac:dyDescent="0.3">
      <c r="A5864" s="4" t="s">
        <v>1207</v>
      </c>
      <c r="B5864" s="4" t="s">
        <v>960</v>
      </c>
      <c r="C5864" s="4" t="s">
        <v>961</v>
      </c>
      <c r="D5864" s="4" t="s">
        <v>1212</v>
      </c>
      <c r="E5864" s="4" t="s">
        <v>1213</v>
      </c>
      <c r="F5864" s="4" t="s">
        <v>110</v>
      </c>
      <c r="G5864" s="4" t="s">
        <v>111</v>
      </c>
      <c r="H5864" s="9">
        <v>5506.31</v>
      </c>
      <c r="I5864" s="9">
        <v>4447.99</v>
      </c>
      <c r="J5864" s="9">
        <v>5770.93</v>
      </c>
      <c r="K5864" s="9">
        <v>5415.14</v>
      </c>
      <c r="L5864" s="9">
        <v>5917.81</v>
      </c>
      <c r="M5864" s="9">
        <v>4726.12</v>
      </c>
      <c r="N5864" s="9">
        <v>5001.18</v>
      </c>
      <c r="O5864" s="9">
        <v>5647.72</v>
      </c>
      <c r="P5864" s="9">
        <v>5620.83</v>
      </c>
      <c r="Q5864" s="9">
        <v>1344.7</v>
      </c>
      <c r="R5864" s="9">
        <v>2303.0300000000002</v>
      </c>
      <c r="S5864" s="9">
        <v>5469.7</v>
      </c>
      <c r="T5864" s="10">
        <v>57171.46</v>
      </c>
    </row>
    <row r="5865" spans="1:20" ht="15.75" thickBot="1" x14ac:dyDescent="0.3">
      <c r="A5865" s="4" t="s">
        <v>1207</v>
      </c>
      <c r="B5865" s="4" t="s">
        <v>960</v>
      </c>
      <c r="C5865" s="4" t="s">
        <v>961</v>
      </c>
      <c r="D5865" s="4" t="s">
        <v>1212</v>
      </c>
      <c r="E5865" s="4" t="s">
        <v>1213</v>
      </c>
      <c r="F5865" s="4" t="s">
        <v>493</v>
      </c>
      <c r="G5865" s="4" t="s">
        <v>494</v>
      </c>
      <c r="H5865" s="11">
        <v>215.28</v>
      </c>
      <c r="I5865" s="11">
        <v>52.65</v>
      </c>
      <c r="J5865" s="11">
        <v>287.39</v>
      </c>
      <c r="K5865" s="11">
        <v>278.45999999999998</v>
      </c>
      <c r="L5865" s="11">
        <v>261.45</v>
      </c>
      <c r="M5865" s="11">
        <v>414.65</v>
      </c>
      <c r="N5865" s="11">
        <v>-48.64</v>
      </c>
      <c r="O5865" s="12"/>
      <c r="P5865" s="12"/>
      <c r="Q5865" s="12"/>
      <c r="R5865" s="12"/>
      <c r="S5865" s="12"/>
      <c r="T5865" s="10">
        <v>1461.24</v>
      </c>
    </row>
    <row r="5866" spans="1:20" ht="15.75" thickBot="1" x14ac:dyDescent="0.3">
      <c r="A5866" s="4" t="s">
        <v>1207</v>
      </c>
      <c r="B5866" s="4" t="s">
        <v>960</v>
      </c>
      <c r="C5866" s="4" t="s">
        <v>961</v>
      </c>
      <c r="D5866" s="4" t="s">
        <v>1212</v>
      </c>
      <c r="E5866" s="4" t="s">
        <v>1213</v>
      </c>
      <c r="F5866" s="4" t="s">
        <v>88</v>
      </c>
      <c r="G5866" s="4" t="s">
        <v>89</v>
      </c>
      <c r="H5866" s="9">
        <v>775.38</v>
      </c>
      <c r="I5866" s="9">
        <v>672.4</v>
      </c>
      <c r="J5866" s="9">
        <v>768.15</v>
      </c>
      <c r="K5866" s="9">
        <v>733.81</v>
      </c>
      <c r="L5866" s="9">
        <v>803.66</v>
      </c>
      <c r="M5866" s="9">
        <v>733.71</v>
      </c>
      <c r="N5866" s="9">
        <v>747.91</v>
      </c>
      <c r="O5866" s="9">
        <v>796.99</v>
      </c>
      <c r="P5866" s="9">
        <v>796.98</v>
      </c>
      <c r="Q5866" s="9">
        <v>181.13</v>
      </c>
      <c r="R5866" s="9">
        <v>387.77</v>
      </c>
      <c r="S5866" s="9">
        <v>853.1</v>
      </c>
      <c r="T5866" s="10">
        <v>8250.99</v>
      </c>
    </row>
    <row r="5867" spans="1:20" ht="15.75" thickBot="1" x14ac:dyDescent="0.3">
      <c r="A5867" s="4" t="s">
        <v>1207</v>
      </c>
      <c r="B5867" s="4" t="s">
        <v>960</v>
      </c>
      <c r="C5867" s="4" t="s">
        <v>961</v>
      </c>
      <c r="D5867" s="4" t="s">
        <v>1212</v>
      </c>
      <c r="E5867" s="4" t="s">
        <v>1213</v>
      </c>
      <c r="F5867" s="4" t="s">
        <v>90</v>
      </c>
      <c r="G5867" s="4" t="s">
        <v>91</v>
      </c>
      <c r="H5867" s="11">
        <v>3047.45</v>
      </c>
      <c r="I5867" s="11">
        <v>2620.67</v>
      </c>
      <c r="J5867" s="11">
        <v>3031.74</v>
      </c>
      <c r="K5867" s="11">
        <v>2896.52</v>
      </c>
      <c r="L5867" s="11">
        <v>3165.3</v>
      </c>
      <c r="M5867" s="11">
        <v>2918.97</v>
      </c>
      <c r="N5867" s="11">
        <v>2897.57</v>
      </c>
      <c r="O5867" s="11">
        <v>3096.21</v>
      </c>
      <c r="P5867" s="11">
        <v>3096.2</v>
      </c>
      <c r="Q5867" s="11">
        <v>703.68</v>
      </c>
      <c r="R5867" s="11">
        <v>1506.47</v>
      </c>
      <c r="S5867" s="11">
        <v>3314.24</v>
      </c>
      <c r="T5867" s="10">
        <v>32295.02</v>
      </c>
    </row>
    <row r="5868" spans="1:20" ht="15.75" thickBot="1" x14ac:dyDescent="0.3">
      <c r="A5868" s="4" t="s">
        <v>1207</v>
      </c>
      <c r="B5868" s="4" t="s">
        <v>7382</v>
      </c>
      <c r="C5868" s="4" t="s">
        <v>7383</v>
      </c>
      <c r="D5868" s="4" t="s">
        <v>1244</v>
      </c>
      <c r="E5868" s="4" t="s">
        <v>1245</v>
      </c>
      <c r="F5868" s="4" t="s">
        <v>7384</v>
      </c>
      <c r="G5868" s="4" t="s">
        <v>7385</v>
      </c>
      <c r="H5868" s="8"/>
      <c r="I5868" s="8"/>
      <c r="J5868" s="8"/>
      <c r="K5868" s="8"/>
      <c r="L5868" s="8"/>
      <c r="M5868" s="8"/>
      <c r="N5868" s="8"/>
      <c r="O5868" s="8"/>
      <c r="P5868" s="8"/>
      <c r="Q5868" s="8"/>
      <c r="R5868" s="8"/>
      <c r="S5868" s="9">
        <v>-47197.919999999998</v>
      </c>
      <c r="T5868" s="10">
        <v>-47197.919999999998</v>
      </c>
    </row>
    <row r="5869" spans="1:20" ht="15.75" thickBot="1" x14ac:dyDescent="0.3">
      <c r="A5869" s="4" t="s">
        <v>1207</v>
      </c>
      <c r="B5869" s="4" t="s">
        <v>467</v>
      </c>
      <c r="C5869" s="4" t="s">
        <v>468</v>
      </c>
      <c r="D5869" s="4" t="s">
        <v>1230</v>
      </c>
      <c r="E5869" s="4" t="s">
        <v>1231</v>
      </c>
      <c r="F5869" s="4" t="s">
        <v>98</v>
      </c>
      <c r="G5869" s="4" t="s">
        <v>99</v>
      </c>
      <c r="H5869" s="11">
        <v>53.7</v>
      </c>
      <c r="I5869" s="11">
        <v>28.98</v>
      </c>
      <c r="J5869" s="11">
        <v>86.57</v>
      </c>
      <c r="K5869" s="11">
        <v>498.9</v>
      </c>
      <c r="L5869" s="12"/>
      <c r="M5869" s="11">
        <v>155.29</v>
      </c>
      <c r="N5869" s="11">
        <v>20.58</v>
      </c>
      <c r="O5869" s="11">
        <v>104.97</v>
      </c>
      <c r="P5869" s="11">
        <v>34.58</v>
      </c>
      <c r="Q5869" s="12"/>
      <c r="R5869" s="11">
        <v>23.99</v>
      </c>
      <c r="S5869" s="11">
        <v>33.479999999999997</v>
      </c>
      <c r="T5869" s="10">
        <v>1041.04</v>
      </c>
    </row>
    <row r="5870" spans="1:20" ht="15.75" thickBot="1" x14ac:dyDescent="0.3">
      <c r="A5870" s="4" t="s">
        <v>1207</v>
      </c>
      <c r="B5870" s="4" t="s">
        <v>467</v>
      </c>
      <c r="C5870" s="4" t="s">
        <v>468</v>
      </c>
      <c r="D5870" s="4" t="s">
        <v>1230</v>
      </c>
      <c r="E5870" s="4" t="s">
        <v>1231</v>
      </c>
      <c r="F5870" s="4" t="s">
        <v>152</v>
      </c>
      <c r="G5870" s="4" t="s">
        <v>153</v>
      </c>
      <c r="H5870" s="8"/>
      <c r="I5870" s="8"/>
      <c r="J5870" s="8"/>
      <c r="K5870" s="8"/>
      <c r="L5870" s="8"/>
      <c r="M5870" s="8"/>
      <c r="N5870" s="8"/>
      <c r="O5870" s="8"/>
      <c r="P5870" s="8"/>
      <c r="Q5870" s="8"/>
      <c r="R5870" s="9">
        <v>190</v>
      </c>
      <c r="S5870" s="8"/>
      <c r="T5870" s="10">
        <v>190</v>
      </c>
    </row>
    <row r="5871" spans="1:20" ht="23.25" thickBot="1" x14ac:dyDescent="0.3">
      <c r="A5871" s="4" t="s">
        <v>1207</v>
      </c>
      <c r="B5871" s="4" t="s">
        <v>467</v>
      </c>
      <c r="C5871" s="4" t="s">
        <v>468</v>
      </c>
      <c r="D5871" s="4" t="s">
        <v>1208</v>
      </c>
      <c r="E5871" s="4" t="s">
        <v>1209</v>
      </c>
      <c r="F5871" s="4" t="s">
        <v>92</v>
      </c>
      <c r="G5871" s="4" t="s">
        <v>93</v>
      </c>
      <c r="H5871" s="12"/>
      <c r="I5871" s="12"/>
      <c r="J5871" s="12"/>
      <c r="K5871" s="11">
        <v>227.18</v>
      </c>
      <c r="L5871" s="12"/>
      <c r="M5871" s="12"/>
      <c r="N5871" s="11">
        <v>9.41</v>
      </c>
      <c r="O5871" s="11">
        <v>42.27</v>
      </c>
      <c r="P5871" s="12"/>
      <c r="Q5871" s="12"/>
      <c r="R5871" s="12"/>
      <c r="S5871" s="12"/>
      <c r="T5871" s="10">
        <v>278.86</v>
      </c>
    </row>
    <row r="5872" spans="1:20" ht="23.25" thickBot="1" x14ac:dyDescent="0.3">
      <c r="A5872" s="4" t="s">
        <v>1207</v>
      </c>
      <c r="B5872" s="4" t="s">
        <v>467</v>
      </c>
      <c r="C5872" s="4" t="s">
        <v>468</v>
      </c>
      <c r="D5872" s="4" t="s">
        <v>1208</v>
      </c>
      <c r="E5872" s="4" t="s">
        <v>1209</v>
      </c>
      <c r="F5872" s="4" t="s">
        <v>94</v>
      </c>
      <c r="G5872" s="4" t="s">
        <v>95</v>
      </c>
      <c r="H5872" s="9">
        <v>754</v>
      </c>
      <c r="I5872" s="9">
        <v>754</v>
      </c>
      <c r="J5872" s="9">
        <v>754</v>
      </c>
      <c r="K5872" s="9">
        <v>754</v>
      </c>
      <c r="L5872" s="9">
        <v>754</v>
      </c>
      <c r="M5872" s="9">
        <v>754</v>
      </c>
      <c r="N5872" s="9">
        <v>754</v>
      </c>
      <c r="O5872" s="9">
        <v>754</v>
      </c>
      <c r="P5872" s="9">
        <v>754</v>
      </c>
      <c r="Q5872" s="9">
        <v>754</v>
      </c>
      <c r="R5872" s="9">
        <v>754</v>
      </c>
      <c r="S5872" s="9">
        <v>754</v>
      </c>
      <c r="T5872" s="10">
        <v>9048</v>
      </c>
    </row>
    <row r="5873" spans="1:20" ht="23.25" thickBot="1" x14ac:dyDescent="0.3">
      <c r="A5873" s="4" t="s">
        <v>1207</v>
      </c>
      <c r="B5873" s="4" t="s">
        <v>467</v>
      </c>
      <c r="C5873" s="4" t="s">
        <v>468</v>
      </c>
      <c r="D5873" s="4" t="s">
        <v>1208</v>
      </c>
      <c r="E5873" s="4" t="s">
        <v>1209</v>
      </c>
      <c r="F5873" s="4" t="s">
        <v>26</v>
      </c>
      <c r="G5873" s="4" t="s">
        <v>27</v>
      </c>
      <c r="H5873" s="12"/>
      <c r="I5873" s="12"/>
      <c r="J5873" s="12"/>
      <c r="K5873" s="12"/>
      <c r="L5873" s="12"/>
      <c r="M5873" s="12"/>
      <c r="N5873" s="12"/>
      <c r="O5873" s="11">
        <v>80.760000000000005</v>
      </c>
      <c r="P5873" s="12"/>
      <c r="Q5873" s="11">
        <v>70.81</v>
      </c>
      <c r="R5873" s="11">
        <v>175.81</v>
      </c>
      <c r="S5873" s="12"/>
      <c r="T5873" s="10">
        <v>327.38</v>
      </c>
    </row>
    <row r="5874" spans="1:20" ht="23.25" thickBot="1" x14ac:dyDescent="0.3">
      <c r="A5874" s="4" t="s">
        <v>1207</v>
      </c>
      <c r="B5874" s="4" t="s">
        <v>467</v>
      </c>
      <c r="C5874" s="4" t="s">
        <v>468</v>
      </c>
      <c r="D5874" s="4" t="s">
        <v>1208</v>
      </c>
      <c r="E5874" s="4" t="s">
        <v>1209</v>
      </c>
      <c r="F5874" s="4" t="s">
        <v>98</v>
      </c>
      <c r="G5874" s="4" t="s">
        <v>99</v>
      </c>
      <c r="H5874" s="9">
        <v>50.26</v>
      </c>
      <c r="I5874" s="9">
        <v>60.64</v>
      </c>
      <c r="J5874" s="9">
        <v>51.87</v>
      </c>
      <c r="K5874" s="9">
        <v>50.11</v>
      </c>
      <c r="L5874" s="9">
        <v>44.99</v>
      </c>
      <c r="M5874" s="9">
        <v>52.04</v>
      </c>
      <c r="N5874" s="9">
        <v>62.09</v>
      </c>
      <c r="O5874" s="9">
        <v>51.13</v>
      </c>
      <c r="P5874" s="9">
        <v>53.85</v>
      </c>
      <c r="Q5874" s="9">
        <v>60.74</v>
      </c>
      <c r="R5874" s="9">
        <v>28.08</v>
      </c>
      <c r="S5874" s="9">
        <v>48.18</v>
      </c>
      <c r="T5874" s="10">
        <v>613.98</v>
      </c>
    </row>
    <row r="5875" spans="1:20" ht="23.25" thickBot="1" x14ac:dyDescent="0.3">
      <c r="A5875" s="4" t="s">
        <v>1207</v>
      </c>
      <c r="B5875" s="4" t="s">
        <v>467</v>
      </c>
      <c r="C5875" s="4" t="s">
        <v>468</v>
      </c>
      <c r="D5875" s="4" t="s">
        <v>1232</v>
      </c>
      <c r="E5875" s="4" t="s">
        <v>1233</v>
      </c>
      <c r="F5875" s="4" t="s">
        <v>138</v>
      </c>
      <c r="G5875" s="4" t="s">
        <v>139</v>
      </c>
      <c r="H5875" s="11">
        <v>228.01</v>
      </c>
      <c r="I5875" s="12"/>
      <c r="J5875" s="12"/>
      <c r="K5875" s="11">
        <v>129.99</v>
      </c>
      <c r="L5875" s="12"/>
      <c r="M5875" s="11">
        <v>170.96</v>
      </c>
      <c r="N5875" s="11">
        <v>225</v>
      </c>
      <c r="O5875" s="11">
        <v>143.99</v>
      </c>
      <c r="P5875" s="11">
        <v>164.76</v>
      </c>
      <c r="Q5875" s="11">
        <v>190</v>
      </c>
      <c r="R5875" s="11">
        <v>203.25</v>
      </c>
      <c r="S5875" s="12"/>
      <c r="T5875" s="10">
        <v>1455.96</v>
      </c>
    </row>
    <row r="5876" spans="1:20" ht="15.75" thickBot="1" x14ac:dyDescent="0.3">
      <c r="A5876" s="4" t="s">
        <v>1207</v>
      </c>
      <c r="B5876" s="4" t="s">
        <v>1026</v>
      </c>
      <c r="C5876" s="4" t="s">
        <v>1027</v>
      </c>
      <c r="D5876" s="4" t="s">
        <v>1212</v>
      </c>
      <c r="E5876" s="4" t="s">
        <v>1213</v>
      </c>
      <c r="F5876" s="4" t="s">
        <v>110</v>
      </c>
      <c r="G5876" s="4" t="s">
        <v>111</v>
      </c>
      <c r="H5876" s="9">
        <v>5181.82</v>
      </c>
      <c r="I5876" s="9">
        <v>5333.33</v>
      </c>
      <c r="J5876" s="9">
        <v>5482.16</v>
      </c>
      <c r="K5876" s="9">
        <v>6162.5</v>
      </c>
      <c r="L5876" s="9">
        <v>5345.5</v>
      </c>
      <c r="M5876" s="9">
        <v>6162.5</v>
      </c>
      <c r="N5876" s="9">
        <v>4621.88</v>
      </c>
      <c r="O5876" s="9">
        <v>4575.1899999999996</v>
      </c>
      <c r="P5876" s="9">
        <v>5854.38</v>
      </c>
      <c r="Q5876" s="9">
        <v>6162.5</v>
      </c>
      <c r="R5876" s="9">
        <v>5322.16</v>
      </c>
      <c r="S5876" s="9">
        <v>4453.8100000000004</v>
      </c>
      <c r="T5876" s="10">
        <v>64657.73</v>
      </c>
    </row>
    <row r="5877" spans="1:20" ht="15.75" thickBot="1" x14ac:dyDescent="0.3">
      <c r="A5877" s="4" t="s">
        <v>1207</v>
      </c>
      <c r="B5877" s="4" t="s">
        <v>1026</v>
      </c>
      <c r="C5877" s="4" t="s">
        <v>1027</v>
      </c>
      <c r="D5877" s="4" t="s">
        <v>1212</v>
      </c>
      <c r="E5877" s="4" t="s">
        <v>1213</v>
      </c>
      <c r="F5877" s="4" t="s">
        <v>88</v>
      </c>
      <c r="G5877" s="4" t="s">
        <v>89</v>
      </c>
      <c r="H5877" s="11">
        <v>808.21</v>
      </c>
      <c r="I5877" s="11">
        <v>808.2</v>
      </c>
      <c r="J5877" s="11">
        <v>830.08</v>
      </c>
      <c r="K5877" s="11">
        <v>830.08</v>
      </c>
      <c r="L5877" s="11">
        <v>830.08</v>
      </c>
      <c r="M5877" s="11">
        <v>830.08</v>
      </c>
      <c r="N5877" s="11">
        <v>830.06</v>
      </c>
      <c r="O5877" s="11">
        <v>830.09</v>
      </c>
      <c r="P5877" s="11">
        <v>830.08</v>
      </c>
      <c r="Q5877" s="11">
        <v>830.08</v>
      </c>
      <c r="R5877" s="11">
        <v>830.08</v>
      </c>
      <c r="S5877" s="11">
        <v>830.08</v>
      </c>
      <c r="T5877" s="10">
        <v>9917.2000000000007</v>
      </c>
    </row>
    <row r="5878" spans="1:20" ht="15.75" thickBot="1" x14ac:dyDescent="0.3">
      <c r="A5878" s="4" t="s">
        <v>1207</v>
      </c>
      <c r="B5878" s="4" t="s">
        <v>1026</v>
      </c>
      <c r="C5878" s="4" t="s">
        <v>1027</v>
      </c>
      <c r="D5878" s="4" t="s">
        <v>1212</v>
      </c>
      <c r="E5878" s="4" t="s">
        <v>1213</v>
      </c>
      <c r="F5878" s="4" t="s">
        <v>90</v>
      </c>
      <c r="G5878" s="4" t="s">
        <v>91</v>
      </c>
      <c r="H5878" s="9">
        <v>3139.81</v>
      </c>
      <c r="I5878" s="9">
        <v>3139.79</v>
      </c>
      <c r="J5878" s="9">
        <v>3224.83</v>
      </c>
      <c r="K5878" s="9">
        <v>3224.84</v>
      </c>
      <c r="L5878" s="9">
        <v>3224.83</v>
      </c>
      <c r="M5878" s="9">
        <v>3224.84</v>
      </c>
      <c r="N5878" s="9">
        <v>3224.83</v>
      </c>
      <c r="O5878" s="9">
        <v>3224.84</v>
      </c>
      <c r="P5878" s="9">
        <v>3224.84</v>
      </c>
      <c r="Q5878" s="9">
        <v>3224.84</v>
      </c>
      <c r="R5878" s="9">
        <v>3224.84</v>
      </c>
      <c r="S5878" s="9">
        <v>3224.83</v>
      </c>
      <c r="T5878" s="10">
        <v>38527.96</v>
      </c>
    </row>
    <row r="5879" spans="1:20" ht="23.25" thickBot="1" x14ac:dyDescent="0.3">
      <c r="A5879" s="4" t="s">
        <v>1207</v>
      </c>
      <c r="B5879" s="4" t="s">
        <v>1028</v>
      </c>
      <c r="C5879" s="4" t="s">
        <v>1029</v>
      </c>
      <c r="D5879" s="4" t="s">
        <v>1234</v>
      </c>
      <c r="E5879" s="4" t="s">
        <v>1235</v>
      </c>
      <c r="F5879" s="4" t="s">
        <v>44</v>
      </c>
      <c r="G5879" s="4" t="s">
        <v>45</v>
      </c>
      <c r="H5879" s="12"/>
      <c r="I5879" s="12"/>
      <c r="J5879" s="12"/>
      <c r="K5879" s="12"/>
      <c r="L5879" s="12"/>
      <c r="M5879" s="12"/>
      <c r="N5879" s="11">
        <v>4202.28</v>
      </c>
      <c r="O5879" s="11">
        <v>320</v>
      </c>
      <c r="P5879" s="11">
        <v>741.98</v>
      </c>
      <c r="Q5879" s="11">
        <v>90.7</v>
      </c>
      <c r="R5879" s="12"/>
      <c r="S5879" s="11">
        <v>470.4</v>
      </c>
      <c r="T5879" s="10">
        <v>5825.36</v>
      </c>
    </row>
    <row r="5880" spans="1:20" ht="23.25" thickBot="1" x14ac:dyDescent="0.3">
      <c r="A5880" s="4" t="s">
        <v>1207</v>
      </c>
      <c r="B5880" s="4" t="s">
        <v>1028</v>
      </c>
      <c r="C5880" s="4" t="s">
        <v>1029</v>
      </c>
      <c r="D5880" s="4" t="s">
        <v>1234</v>
      </c>
      <c r="E5880" s="4" t="s">
        <v>1235</v>
      </c>
      <c r="F5880" s="4" t="s">
        <v>26</v>
      </c>
      <c r="G5880" s="4" t="s">
        <v>27</v>
      </c>
      <c r="H5880" s="8"/>
      <c r="I5880" s="8"/>
      <c r="J5880" s="8"/>
      <c r="K5880" s="8"/>
      <c r="L5880" s="8"/>
      <c r="M5880" s="8"/>
      <c r="N5880" s="8"/>
      <c r="O5880" s="9">
        <v>377.9</v>
      </c>
      <c r="P5880" s="8"/>
      <c r="Q5880" s="8"/>
      <c r="R5880" s="8"/>
      <c r="S5880" s="8"/>
      <c r="T5880" s="10">
        <v>377.9</v>
      </c>
    </row>
    <row r="5881" spans="1:20" ht="23.25" thickBot="1" x14ac:dyDescent="0.3">
      <c r="A5881" s="4" t="s">
        <v>1207</v>
      </c>
      <c r="B5881" s="4" t="s">
        <v>1028</v>
      </c>
      <c r="C5881" s="4" t="s">
        <v>1029</v>
      </c>
      <c r="D5881" s="4" t="s">
        <v>1234</v>
      </c>
      <c r="E5881" s="4" t="s">
        <v>1235</v>
      </c>
      <c r="F5881" s="4" t="s">
        <v>412</v>
      </c>
      <c r="G5881" s="4" t="s">
        <v>413</v>
      </c>
      <c r="H5881" s="12"/>
      <c r="I5881" s="12"/>
      <c r="J5881" s="12"/>
      <c r="K5881" s="12"/>
      <c r="L5881" s="11">
        <v>215</v>
      </c>
      <c r="M5881" s="12"/>
      <c r="N5881" s="12"/>
      <c r="O5881" s="12"/>
      <c r="P5881" s="12"/>
      <c r="Q5881" s="12"/>
      <c r="R5881" s="12"/>
      <c r="S5881" s="12"/>
      <c r="T5881" s="10">
        <v>215</v>
      </c>
    </row>
    <row r="5882" spans="1:20" ht="23.25" thickBot="1" x14ac:dyDescent="0.3">
      <c r="A5882" s="4" t="s">
        <v>1207</v>
      </c>
      <c r="B5882" s="4" t="s">
        <v>1028</v>
      </c>
      <c r="C5882" s="4" t="s">
        <v>1029</v>
      </c>
      <c r="D5882" s="4" t="s">
        <v>1234</v>
      </c>
      <c r="E5882" s="4" t="s">
        <v>1235</v>
      </c>
      <c r="F5882" s="4" t="s">
        <v>199</v>
      </c>
      <c r="G5882" s="4" t="s">
        <v>200</v>
      </c>
      <c r="H5882" s="8"/>
      <c r="I5882" s="8"/>
      <c r="J5882" s="8"/>
      <c r="K5882" s="8"/>
      <c r="L5882" s="8"/>
      <c r="M5882" s="8"/>
      <c r="N5882" s="9">
        <v>32.08</v>
      </c>
      <c r="O5882" s="8"/>
      <c r="P5882" s="9">
        <v>143.4</v>
      </c>
      <c r="Q5882" s="9">
        <v>46</v>
      </c>
      <c r="R5882" s="8"/>
      <c r="S5882" s="8"/>
      <c r="T5882" s="10">
        <v>221.48</v>
      </c>
    </row>
    <row r="5883" spans="1:20" ht="23.25" thickBot="1" x14ac:dyDescent="0.3">
      <c r="A5883" s="4" t="s">
        <v>1207</v>
      </c>
      <c r="B5883" s="4" t="s">
        <v>1028</v>
      </c>
      <c r="C5883" s="4" t="s">
        <v>1029</v>
      </c>
      <c r="D5883" s="4" t="s">
        <v>1234</v>
      </c>
      <c r="E5883" s="4" t="s">
        <v>1235</v>
      </c>
      <c r="F5883" s="4" t="s">
        <v>316</v>
      </c>
      <c r="G5883" s="4" t="s">
        <v>317</v>
      </c>
      <c r="H5883" s="12"/>
      <c r="I5883" s="12"/>
      <c r="J5883" s="12"/>
      <c r="K5883" s="12"/>
      <c r="L5883" s="12"/>
      <c r="M5883" s="12"/>
      <c r="N5883" s="12"/>
      <c r="O5883" s="12"/>
      <c r="P5883" s="12"/>
      <c r="Q5883" s="12"/>
      <c r="R5883" s="11">
        <v>144.30000000000001</v>
      </c>
      <c r="S5883" s="12"/>
      <c r="T5883" s="10">
        <v>144.30000000000001</v>
      </c>
    </row>
    <row r="5884" spans="1:20" ht="23.25" thickBot="1" x14ac:dyDescent="0.3">
      <c r="A5884" s="4" t="s">
        <v>1207</v>
      </c>
      <c r="B5884" s="4" t="s">
        <v>1028</v>
      </c>
      <c r="C5884" s="4" t="s">
        <v>1029</v>
      </c>
      <c r="D5884" s="4" t="s">
        <v>1234</v>
      </c>
      <c r="E5884" s="4" t="s">
        <v>1235</v>
      </c>
      <c r="F5884" s="4" t="s">
        <v>357</v>
      </c>
      <c r="G5884" s="4" t="s">
        <v>358</v>
      </c>
      <c r="H5884" s="8"/>
      <c r="I5884" s="8"/>
      <c r="J5884" s="8"/>
      <c r="K5884" s="8"/>
      <c r="L5884" s="8"/>
      <c r="M5884" s="8"/>
      <c r="N5884" s="9">
        <v>217.95</v>
      </c>
      <c r="O5884" s="8"/>
      <c r="P5884" s="9">
        <v>50</v>
      </c>
      <c r="Q5884" s="8"/>
      <c r="R5884" s="8"/>
      <c r="S5884" s="8"/>
      <c r="T5884" s="10">
        <v>267.95</v>
      </c>
    </row>
    <row r="5885" spans="1:20" ht="23.25" thickBot="1" x14ac:dyDescent="0.3">
      <c r="A5885" s="4" t="s">
        <v>1207</v>
      </c>
      <c r="B5885" s="4" t="s">
        <v>1028</v>
      </c>
      <c r="C5885" s="4" t="s">
        <v>1029</v>
      </c>
      <c r="D5885" s="4" t="s">
        <v>1234</v>
      </c>
      <c r="E5885" s="4" t="s">
        <v>1235</v>
      </c>
      <c r="F5885" s="4" t="s">
        <v>144</v>
      </c>
      <c r="G5885" s="4" t="s">
        <v>145</v>
      </c>
      <c r="H5885" s="12"/>
      <c r="I5885" s="12"/>
      <c r="J5885" s="12"/>
      <c r="K5885" s="12"/>
      <c r="L5885" s="11">
        <v>183.75</v>
      </c>
      <c r="M5885" s="12"/>
      <c r="N5885" s="12"/>
      <c r="O5885" s="12"/>
      <c r="P5885" s="11">
        <v>1786.13</v>
      </c>
      <c r="Q5885" s="12"/>
      <c r="R5885" s="12"/>
      <c r="S5885" s="12"/>
      <c r="T5885" s="10">
        <v>1969.88</v>
      </c>
    </row>
    <row r="5886" spans="1:20" ht="23.25" thickBot="1" x14ac:dyDescent="0.3">
      <c r="A5886" s="4" t="s">
        <v>1207</v>
      </c>
      <c r="B5886" s="4" t="s">
        <v>1028</v>
      </c>
      <c r="C5886" s="4" t="s">
        <v>1029</v>
      </c>
      <c r="D5886" s="4" t="s">
        <v>1234</v>
      </c>
      <c r="E5886" s="4" t="s">
        <v>1235</v>
      </c>
      <c r="F5886" s="4" t="s">
        <v>150</v>
      </c>
      <c r="G5886" s="4" t="s">
        <v>151</v>
      </c>
      <c r="H5886" s="8"/>
      <c r="I5886" s="8"/>
      <c r="J5886" s="8"/>
      <c r="K5886" s="8"/>
      <c r="L5886" s="8"/>
      <c r="M5886" s="8"/>
      <c r="N5886" s="8"/>
      <c r="O5886" s="8"/>
      <c r="P5886" s="8"/>
      <c r="Q5886" s="8"/>
      <c r="R5886" s="9">
        <v>1559.32</v>
      </c>
      <c r="S5886" s="8"/>
      <c r="T5886" s="10">
        <v>1559.32</v>
      </c>
    </row>
    <row r="5887" spans="1:20" ht="23.25" thickBot="1" x14ac:dyDescent="0.3">
      <c r="A5887" s="4" t="s">
        <v>1207</v>
      </c>
      <c r="B5887" s="4" t="s">
        <v>1028</v>
      </c>
      <c r="C5887" s="4" t="s">
        <v>1029</v>
      </c>
      <c r="D5887" s="4" t="s">
        <v>1234</v>
      </c>
      <c r="E5887" s="4" t="s">
        <v>1235</v>
      </c>
      <c r="F5887" s="4" t="s">
        <v>152</v>
      </c>
      <c r="G5887" s="4" t="s">
        <v>153</v>
      </c>
      <c r="H5887" s="12"/>
      <c r="I5887" s="12"/>
      <c r="J5887" s="12"/>
      <c r="K5887" s="11">
        <v>1425.5</v>
      </c>
      <c r="L5887" s="11">
        <v>754.6</v>
      </c>
      <c r="M5887" s="11">
        <v>2176.08</v>
      </c>
      <c r="N5887" s="11">
        <v>10051.06</v>
      </c>
      <c r="O5887" s="11">
        <v>21473.200000000001</v>
      </c>
      <c r="P5887" s="12"/>
      <c r="Q5887" s="11">
        <v>224</v>
      </c>
      <c r="R5887" s="11">
        <v>1574.02</v>
      </c>
      <c r="S5887" s="11">
        <v>642.69000000000005</v>
      </c>
      <c r="T5887" s="10">
        <v>38321.15</v>
      </c>
    </row>
    <row r="5888" spans="1:20" ht="15.75" thickBot="1" x14ac:dyDescent="0.3">
      <c r="A5888" s="4" t="s">
        <v>1207</v>
      </c>
      <c r="B5888" s="4" t="s">
        <v>1132</v>
      </c>
      <c r="C5888" s="4" t="s">
        <v>1133</v>
      </c>
      <c r="D5888" s="4" t="s">
        <v>1218</v>
      </c>
      <c r="E5888" s="4" t="s">
        <v>1219</v>
      </c>
      <c r="F5888" s="4" t="s">
        <v>150</v>
      </c>
      <c r="G5888" s="4" t="s">
        <v>151</v>
      </c>
      <c r="H5888" s="8"/>
      <c r="I5888" s="8"/>
      <c r="J5888" s="8"/>
      <c r="K5888" s="8"/>
      <c r="L5888" s="8"/>
      <c r="M5888" s="8"/>
      <c r="N5888" s="8"/>
      <c r="O5888" s="8"/>
      <c r="P5888" s="8"/>
      <c r="Q5888" s="8"/>
      <c r="R5888" s="8"/>
      <c r="S5888" s="9">
        <v>125</v>
      </c>
      <c r="T5888" s="10">
        <v>125</v>
      </c>
    </row>
    <row r="5889" spans="1:20" ht="15.75" thickBot="1" x14ac:dyDescent="0.3">
      <c r="A5889" s="4" t="s">
        <v>1207</v>
      </c>
      <c r="B5889" s="4" t="s">
        <v>1236</v>
      </c>
      <c r="C5889" s="4" t="s">
        <v>1237</v>
      </c>
      <c r="D5889" s="4" t="s">
        <v>1238</v>
      </c>
      <c r="E5889" s="4" t="s">
        <v>1239</v>
      </c>
      <c r="F5889" s="4" t="s">
        <v>745</v>
      </c>
      <c r="G5889" s="4" t="s">
        <v>746</v>
      </c>
      <c r="H5889" s="11">
        <v>-241060</v>
      </c>
      <c r="I5889" s="11">
        <v>-239686</v>
      </c>
      <c r="J5889" s="11">
        <v>-240251</v>
      </c>
      <c r="K5889" s="11">
        <v>-239598</v>
      </c>
      <c r="L5889" s="11">
        <v>-238881</v>
      </c>
      <c r="M5889" s="11">
        <v>-239145</v>
      </c>
      <c r="N5889" s="11">
        <v>-240172</v>
      </c>
      <c r="O5889" s="11">
        <v>-240557</v>
      </c>
      <c r="P5889" s="11">
        <v>-290658</v>
      </c>
      <c r="Q5889" s="11">
        <v>-219000</v>
      </c>
      <c r="R5889" s="12"/>
      <c r="S5889" s="12"/>
      <c r="T5889" s="10">
        <v>-2429008</v>
      </c>
    </row>
    <row r="5890" spans="1:20" ht="15.75" thickBot="1" x14ac:dyDescent="0.3">
      <c r="A5890" s="4" t="s">
        <v>1207</v>
      </c>
      <c r="B5890" s="4" t="s">
        <v>1236</v>
      </c>
      <c r="C5890" s="4" t="s">
        <v>1237</v>
      </c>
      <c r="D5890" s="4" t="s">
        <v>1240</v>
      </c>
      <c r="E5890" s="4" t="s">
        <v>1241</v>
      </c>
      <c r="F5890" s="4" t="s">
        <v>745</v>
      </c>
      <c r="G5890" s="4" t="s">
        <v>746</v>
      </c>
      <c r="H5890" s="9">
        <v>-678573</v>
      </c>
      <c r="I5890" s="9">
        <v>-678252</v>
      </c>
      <c r="J5890" s="9">
        <v>-678384</v>
      </c>
      <c r="K5890" s="9">
        <v>-676358</v>
      </c>
      <c r="L5890" s="9">
        <v>-676190</v>
      </c>
      <c r="M5890" s="9">
        <v>-676252</v>
      </c>
      <c r="N5890" s="9">
        <v>-677429</v>
      </c>
      <c r="O5890" s="9">
        <v>-677519</v>
      </c>
      <c r="P5890" s="9">
        <v>-1752290</v>
      </c>
      <c r="Q5890" s="9">
        <v>-713890</v>
      </c>
      <c r="R5890" s="8"/>
      <c r="S5890" s="8"/>
      <c r="T5890" s="10">
        <v>-7885137</v>
      </c>
    </row>
    <row r="5891" spans="1:20" ht="15.75" thickBot="1" x14ac:dyDescent="0.3">
      <c r="A5891" s="4" t="s">
        <v>1207</v>
      </c>
      <c r="B5891" s="4" t="s">
        <v>1242</v>
      </c>
      <c r="C5891" s="4" t="s">
        <v>1243</v>
      </c>
      <c r="D5891" s="4" t="s">
        <v>1244</v>
      </c>
      <c r="E5891" s="4" t="s">
        <v>1245</v>
      </c>
      <c r="F5891" s="4" t="s">
        <v>668</v>
      </c>
      <c r="G5891" s="4" t="s">
        <v>669</v>
      </c>
      <c r="H5891" s="11">
        <v>1021379.83</v>
      </c>
      <c r="I5891" s="11">
        <v>1021379.83</v>
      </c>
      <c r="J5891" s="11">
        <v>1021379.83</v>
      </c>
      <c r="K5891" s="11">
        <v>1021379.83</v>
      </c>
      <c r="L5891" s="11">
        <v>1021379.83</v>
      </c>
      <c r="M5891" s="11">
        <v>1021379.83</v>
      </c>
      <c r="N5891" s="11">
        <v>1021379.83</v>
      </c>
      <c r="O5891" s="11">
        <v>1021379.83</v>
      </c>
      <c r="P5891" s="11">
        <v>2309498.83</v>
      </c>
      <c r="Q5891" s="11">
        <v>1164502.83</v>
      </c>
      <c r="R5891" s="11">
        <v>1164505.83</v>
      </c>
      <c r="S5891" s="11">
        <v>1164502.83</v>
      </c>
      <c r="T5891" s="10">
        <v>13974048.960000001</v>
      </c>
    </row>
    <row r="5892" spans="1:20" ht="15.75" thickBot="1" x14ac:dyDescent="0.3">
      <c r="A5892" s="4" t="s">
        <v>1207</v>
      </c>
      <c r="B5892" s="4" t="s">
        <v>1246</v>
      </c>
      <c r="C5892" s="4" t="s">
        <v>1247</v>
      </c>
      <c r="D5892" s="4" t="s">
        <v>1248</v>
      </c>
      <c r="E5892" s="4" t="s">
        <v>1249</v>
      </c>
      <c r="F5892" s="4" t="s">
        <v>88</v>
      </c>
      <c r="G5892" s="4" t="s">
        <v>89</v>
      </c>
      <c r="H5892" s="8"/>
      <c r="I5892" s="8"/>
      <c r="J5892" s="8"/>
      <c r="K5892" s="8"/>
      <c r="L5892" s="8"/>
      <c r="M5892" s="8"/>
      <c r="N5892" s="8"/>
      <c r="O5892" s="8"/>
      <c r="P5892" s="8"/>
      <c r="Q5892" s="8"/>
      <c r="R5892" s="8"/>
      <c r="S5892" s="9">
        <v>-3921.1</v>
      </c>
      <c r="T5892" s="10">
        <v>-3921.1</v>
      </c>
    </row>
    <row r="5893" spans="1:20" ht="15.75" thickBot="1" x14ac:dyDescent="0.3">
      <c r="A5893" s="4" t="s">
        <v>1207</v>
      </c>
      <c r="B5893" s="4" t="s">
        <v>1246</v>
      </c>
      <c r="C5893" s="4" t="s">
        <v>1247</v>
      </c>
      <c r="D5893" s="4" t="s">
        <v>1248</v>
      </c>
      <c r="E5893" s="4" t="s">
        <v>1249</v>
      </c>
      <c r="F5893" s="4" t="s">
        <v>668</v>
      </c>
      <c r="G5893" s="4" t="s">
        <v>669</v>
      </c>
      <c r="H5893" s="12"/>
      <c r="I5893" s="12"/>
      <c r="J5893" s="12"/>
      <c r="K5893" s="12"/>
      <c r="L5893" s="12"/>
      <c r="M5893" s="11">
        <v>-109597.5</v>
      </c>
      <c r="N5893" s="12"/>
      <c r="O5893" s="12"/>
      <c r="P5893" s="12"/>
      <c r="Q5893" s="12"/>
      <c r="R5893" s="12"/>
      <c r="S5893" s="11">
        <v>-733333.19</v>
      </c>
      <c r="T5893" s="10">
        <v>-842930.69</v>
      </c>
    </row>
    <row r="5894" spans="1:20" ht="15.75" thickBot="1" x14ac:dyDescent="0.3">
      <c r="A5894" s="4" t="s">
        <v>1207</v>
      </c>
      <c r="B5894" s="4" t="s">
        <v>1250</v>
      </c>
      <c r="C5894" s="4" t="s">
        <v>1251</v>
      </c>
      <c r="D5894" s="4" t="s">
        <v>1252</v>
      </c>
      <c r="E5894" s="4" t="s">
        <v>1253</v>
      </c>
      <c r="F5894" s="4" t="s">
        <v>668</v>
      </c>
      <c r="G5894" s="4" t="s">
        <v>669</v>
      </c>
      <c r="H5894" s="9">
        <v>78211.75</v>
      </c>
      <c r="I5894" s="9">
        <v>78211.75</v>
      </c>
      <c r="J5894" s="9">
        <v>78211.75</v>
      </c>
      <c r="K5894" s="9">
        <v>78211.75</v>
      </c>
      <c r="L5894" s="9">
        <v>78211.75</v>
      </c>
      <c r="M5894" s="9">
        <v>78211.75</v>
      </c>
      <c r="N5894" s="9">
        <v>78211.75</v>
      </c>
      <c r="O5894" s="9">
        <v>78211.75</v>
      </c>
      <c r="P5894" s="9">
        <v>78211.75</v>
      </c>
      <c r="Q5894" s="9">
        <v>78211.75</v>
      </c>
      <c r="R5894" s="9">
        <v>78211.75</v>
      </c>
      <c r="S5894" s="9">
        <v>83359.75</v>
      </c>
      <c r="T5894" s="10">
        <v>943689</v>
      </c>
    </row>
    <row r="5895" spans="1:20" ht="23.25" thickBot="1" x14ac:dyDescent="0.3">
      <c r="A5895" s="4" t="s">
        <v>1207</v>
      </c>
      <c r="B5895" s="4" t="s">
        <v>1254</v>
      </c>
      <c r="C5895" s="4" t="s">
        <v>1255</v>
      </c>
      <c r="D5895" s="4" t="s">
        <v>1256</v>
      </c>
      <c r="E5895" s="4" t="s">
        <v>1257</v>
      </c>
      <c r="F5895" s="4" t="s">
        <v>668</v>
      </c>
      <c r="G5895" s="4" t="s">
        <v>669</v>
      </c>
      <c r="H5895" s="11">
        <v>125990</v>
      </c>
      <c r="I5895" s="11">
        <v>125990</v>
      </c>
      <c r="J5895" s="11">
        <v>636646.61</v>
      </c>
      <c r="K5895" s="11">
        <v>148315</v>
      </c>
      <c r="L5895" s="11">
        <v>100678</v>
      </c>
      <c r="M5895" s="11">
        <v>92601</v>
      </c>
      <c r="N5895" s="11">
        <v>99897</v>
      </c>
      <c r="O5895" s="11">
        <v>100672.5</v>
      </c>
      <c r="P5895" s="11">
        <v>92449</v>
      </c>
      <c r="Q5895" s="11">
        <v>89170</v>
      </c>
      <c r="R5895" s="11">
        <v>94806</v>
      </c>
      <c r="S5895" s="11">
        <v>94068</v>
      </c>
      <c r="T5895" s="10">
        <v>1801283.11</v>
      </c>
    </row>
    <row r="5896" spans="1:20" ht="15.75" thickBot="1" x14ac:dyDescent="0.3">
      <c r="A5896" s="4" t="s">
        <v>1207</v>
      </c>
      <c r="B5896" s="4" t="s">
        <v>1258</v>
      </c>
      <c r="C5896" s="4" t="s">
        <v>1259</v>
      </c>
      <c r="D5896" s="4" t="s">
        <v>1260</v>
      </c>
      <c r="E5896" s="4" t="s">
        <v>1261</v>
      </c>
      <c r="F5896" s="4" t="s">
        <v>668</v>
      </c>
      <c r="G5896" s="4" t="s">
        <v>669</v>
      </c>
      <c r="H5896" s="9">
        <v>28876.66</v>
      </c>
      <c r="I5896" s="9">
        <v>28876.66</v>
      </c>
      <c r="J5896" s="9">
        <v>28876.66</v>
      </c>
      <c r="K5896" s="9">
        <v>28876.66</v>
      </c>
      <c r="L5896" s="9">
        <v>28876.66</v>
      </c>
      <c r="M5896" s="9">
        <v>28876.66</v>
      </c>
      <c r="N5896" s="9">
        <v>28876.66</v>
      </c>
      <c r="O5896" s="9">
        <v>28876.66</v>
      </c>
      <c r="P5896" s="9">
        <v>28876.66</v>
      </c>
      <c r="Q5896" s="9">
        <v>28876.66</v>
      </c>
      <c r="R5896" s="9">
        <v>28876.66</v>
      </c>
      <c r="S5896" s="9">
        <v>52931.66</v>
      </c>
      <c r="T5896" s="10">
        <v>370574.92</v>
      </c>
    </row>
    <row r="5897" spans="1:20" ht="15.75" thickBot="1" x14ac:dyDescent="0.3">
      <c r="A5897" s="4" t="s">
        <v>1207</v>
      </c>
      <c r="B5897" s="4" t="s">
        <v>1258</v>
      </c>
      <c r="C5897" s="4" t="s">
        <v>1259</v>
      </c>
      <c r="D5897" s="4" t="s">
        <v>1262</v>
      </c>
      <c r="E5897" s="4" t="s">
        <v>1263</v>
      </c>
      <c r="F5897" s="4" t="s">
        <v>668</v>
      </c>
      <c r="G5897" s="4" t="s">
        <v>669</v>
      </c>
      <c r="H5897" s="11">
        <v>167417.41</v>
      </c>
      <c r="I5897" s="11">
        <v>167417.41</v>
      </c>
      <c r="J5897" s="11">
        <v>167417.41</v>
      </c>
      <c r="K5897" s="11">
        <v>167417.41</v>
      </c>
      <c r="L5897" s="11">
        <v>167417.41</v>
      </c>
      <c r="M5897" s="11">
        <v>167417.41</v>
      </c>
      <c r="N5897" s="11">
        <v>167417.41</v>
      </c>
      <c r="O5897" s="11">
        <v>167417.41</v>
      </c>
      <c r="P5897" s="11">
        <v>167417.41</v>
      </c>
      <c r="Q5897" s="11">
        <v>167417.41</v>
      </c>
      <c r="R5897" s="11">
        <v>167417.41</v>
      </c>
      <c r="S5897" s="11">
        <v>438965.41</v>
      </c>
      <c r="T5897" s="10">
        <v>2280556.92</v>
      </c>
    </row>
    <row r="5898" spans="1:20" ht="15.75" thickBot="1" x14ac:dyDescent="0.3">
      <c r="A5898" s="4" t="s">
        <v>1264</v>
      </c>
      <c r="B5898" s="4" t="s">
        <v>1265</v>
      </c>
      <c r="C5898" s="4" t="s">
        <v>1266</v>
      </c>
      <c r="D5898" s="4" t="s">
        <v>1267</v>
      </c>
      <c r="E5898" s="4" t="s">
        <v>1268</v>
      </c>
      <c r="F5898" s="4" t="s">
        <v>84</v>
      </c>
      <c r="G5898" s="4" t="s">
        <v>85</v>
      </c>
      <c r="H5898" s="8"/>
      <c r="I5898" s="8"/>
      <c r="J5898" s="9">
        <v>25000</v>
      </c>
      <c r="K5898" s="8"/>
      <c r="L5898" s="8"/>
      <c r="M5898" s="8"/>
      <c r="N5898" s="8"/>
      <c r="O5898" s="8"/>
      <c r="P5898" s="8"/>
      <c r="Q5898" s="8"/>
      <c r="R5898" s="8"/>
      <c r="S5898" s="8"/>
      <c r="T5898" s="10">
        <v>25000</v>
      </c>
    </row>
    <row r="5899" spans="1:20" ht="15.75" thickBot="1" x14ac:dyDescent="0.3">
      <c r="A5899" s="4" t="s">
        <v>1264</v>
      </c>
      <c r="B5899" s="4" t="s">
        <v>1265</v>
      </c>
      <c r="C5899" s="4" t="s">
        <v>1266</v>
      </c>
      <c r="D5899" s="4" t="s">
        <v>1267</v>
      </c>
      <c r="E5899" s="4" t="s">
        <v>1268</v>
      </c>
      <c r="F5899" s="4" t="s">
        <v>122</v>
      </c>
      <c r="G5899" s="4" t="s">
        <v>123</v>
      </c>
      <c r="H5899" s="11">
        <v>335000</v>
      </c>
      <c r="I5899" s="12"/>
      <c r="J5899" s="11">
        <v>250000</v>
      </c>
      <c r="K5899" s="12"/>
      <c r="L5899" s="12"/>
      <c r="M5899" s="12"/>
      <c r="N5899" s="12"/>
      <c r="O5899" s="12"/>
      <c r="P5899" s="12"/>
      <c r="Q5899" s="12"/>
      <c r="R5899" s="12"/>
      <c r="S5899" s="12"/>
      <c r="T5899" s="10">
        <v>585000</v>
      </c>
    </row>
    <row r="5900" spans="1:20" ht="15.75" thickBot="1" x14ac:dyDescent="0.3">
      <c r="A5900" s="4" t="s">
        <v>1264</v>
      </c>
      <c r="B5900" s="4" t="s">
        <v>1265</v>
      </c>
      <c r="C5900" s="4" t="s">
        <v>1266</v>
      </c>
      <c r="D5900" s="4" t="s">
        <v>1267</v>
      </c>
      <c r="E5900" s="4" t="s">
        <v>1268</v>
      </c>
      <c r="F5900" s="4" t="s">
        <v>1269</v>
      </c>
      <c r="G5900" s="4" t="s">
        <v>1270</v>
      </c>
      <c r="H5900" s="8"/>
      <c r="I5900" s="8"/>
      <c r="J5900" s="8"/>
      <c r="K5900" s="8"/>
      <c r="L5900" s="8"/>
      <c r="M5900" s="8"/>
      <c r="N5900" s="8"/>
      <c r="O5900" s="8"/>
      <c r="P5900" s="9">
        <v>51380</v>
      </c>
      <c r="Q5900" s="8"/>
      <c r="R5900" s="9">
        <v>50000</v>
      </c>
      <c r="S5900" s="9">
        <v>68438.460000000006</v>
      </c>
      <c r="T5900" s="10">
        <v>169818.46</v>
      </c>
    </row>
    <row r="5901" spans="1:20" ht="23.25" thickBot="1" x14ac:dyDescent="0.3">
      <c r="A5901" s="4" t="s">
        <v>1264</v>
      </c>
      <c r="B5901" s="4" t="s">
        <v>672</v>
      </c>
      <c r="C5901" s="4" t="s">
        <v>673</v>
      </c>
      <c r="D5901" s="4" t="s">
        <v>1271</v>
      </c>
      <c r="E5901" s="4" t="s">
        <v>1272</v>
      </c>
      <c r="F5901" s="4" t="s">
        <v>207</v>
      </c>
      <c r="G5901" s="4" t="s">
        <v>208</v>
      </c>
      <c r="H5901" s="12"/>
      <c r="I5901" s="12"/>
      <c r="J5901" s="11">
        <v>20.93</v>
      </c>
      <c r="K5901" s="12"/>
      <c r="L5901" s="12"/>
      <c r="M5901" s="12"/>
      <c r="N5901" s="12"/>
      <c r="O5901" s="12"/>
      <c r="P5901" s="12"/>
      <c r="Q5901" s="12"/>
      <c r="R5901" s="12"/>
      <c r="S5901" s="12"/>
      <c r="T5901" s="10">
        <v>20.93</v>
      </c>
    </row>
    <row r="5902" spans="1:20" ht="23.25" thickBot="1" x14ac:dyDescent="0.3">
      <c r="A5902" s="4" t="s">
        <v>1264</v>
      </c>
      <c r="B5902" s="4" t="s">
        <v>672</v>
      </c>
      <c r="C5902" s="4" t="s">
        <v>673</v>
      </c>
      <c r="D5902" s="4" t="s">
        <v>1271</v>
      </c>
      <c r="E5902" s="4" t="s">
        <v>1272</v>
      </c>
      <c r="F5902" s="4" t="s">
        <v>152</v>
      </c>
      <c r="G5902" s="4" t="s">
        <v>153</v>
      </c>
      <c r="H5902" s="8"/>
      <c r="I5902" s="8"/>
      <c r="J5902" s="8"/>
      <c r="K5902" s="8"/>
      <c r="L5902" s="8"/>
      <c r="M5902" s="8"/>
      <c r="N5902" s="8"/>
      <c r="O5902" s="8"/>
      <c r="P5902" s="8"/>
      <c r="Q5902" s="8"/>
      <c r="R5902" s="9">
        <v>300</v>
      </c>
      <c r="S5902" s="8"/>
      <c r="T5902" s="10">
        <v>300</v>
      </c>
    </row>
    <row r="5903" spans="1:20" ht="15.75" thickBot="1" x14ac:dyDescent="0.3">
      <c r="A5903" s="4" t="s">
        <v>1264</v>
      </c>
      <c r="B5903" s="4" t="s">
        <v>980</v>
      </c>
      <c r="C5903" s="4" t="s">
        <v>981</v>
      </c>
      <c r="D5903" s="4" t="s">
        <v>1273</v>
      </c>
      <c r="E5903" s="4" t="s">
        <v>1274</v>
      </c>
      <c r="F5903" s="4" t="s">
        <v>144</v>
      </c>
      <c r="G5903" s="4" t="s">
        <v>145</v>
      </c>
      <c r="H5903" s="12"/>
      <c r="I5903" s="12"/>
      <c r="J5903" s="12"/>
      <c r="K5903" s="12"/>
      <c r="L5903" s="12"/>
      <c r="M5903" s="11">
        <v>136.94</v>
      </c>
      <c r="N5903" s="12"/>
      <c r="O5903" s="12"/>
      <c r="P5903" s="12"/>
      <c r="Q5903" s="12"/>
      <c r="R5903" s="12"/>
      <c r="S5903" s="12"/>
      <c r="T5903" s="10">
        <v>136.94</v>
      </c>
    </row>
    <row r="5904" spans="1:20" ht="15.75" thickBot="1" x14ac:dyDescent="0.3">
      <c r="A5904" s="4" t="s">
        <v>1264</v>
      </c>
      <c r="B5904" s="4" t="s">
        <v>683</v>
      </c>
      <c r="C5904" s="4" t="s">
        <v>684</v>
      </c>
      <c r="D5904" s="4" t="s">
        <v>1273</v>
      </c>
      <c r="E5904" s="4" t="s">
        <v>1274</v>
      </c>
      <c r="F5904" s="4" t="s">
        <v>71</v>
      </c>
      <c r="G5904" s="4" t="s">
        <v>72</v>
      </c>
      <c r="H5904" s="8"/>
      <c r="I5904" s="8"/>
      <c r="J5904" s="8"/>
      <c r="K5904" s="8"/>
      <c r="L5904" s="8"/>
      <c r="M5904" s="8"/>
      <c r="N5904" s="9">
        <v>154.57</v>
      </c>
      <c r="O5904" s="8"/>
      <c r="P5904" s="8"/>
      <c r="Q5904" s="8"/>
      <c r="R5904" s="8"/>
      <c r="S5904" s="8"/>
      <c r="T5904" s="10">
        <v>154.57</v>
      </c>
    </row>
    <row r="5905" spans="1:20" ht="15.75" thickBot="1" x14ac:dyDescent="0.3">
      <c r="A5905" s="4" t="s">
        <v>1264</v>
      </c>
      <c r="B5905" s="4" t="s">
        <v>785</v>
      </c>
      <c r="C5905" s="4" t="s">
        <v>786</v>
      </c>
      <c r="D5905" s="4" t="s">
        <v>1273</v>
      </c>
      <c r="E5905" s="4" t="s">
        <v>1274</v>
      </c>
      <c r="F5905" s="4" t="s">
        <v>144</v>
      </c>
      <c r="G5905" s="4" t="s">
        <v>145</v>
      </c>
      <c r="H5905" s="12"/>
      <c r="I5905" s="12"/>
      <c r="J5905" s="12"/>
      <c r="K5905" s="12"/>
      <c r="L5905" s="12"/>
      <c r="M5905" s="12"/>
      <c r="N5905" s="12"/>
      <c r="O5905" s="12"/>
      <c r="P5905" s="11">
        <v>35.85</v>
      </c>
      <c r="Q5905" s="12"/>
      <c r="R5905" s="12"/>
      <c r="S5905" s="12"/>
      <c r="T5905" s="10">
        <v>35.85</v>
      </c>
    </row>
    <row r="5906" spans="1:20" ht="23.25" thickBot="1" x14ac:dyDescent="0.3">
      <c r="A5906" s="4" t="s">
        <v>1264</v>
      </c>
      <c r="B5906" s="4" t="s">
        <v>847</v>
      </c>
      <c r="C5906" s="4" t="s">
        <v>848</v>
      </c>
      <c r="D5906" s="4" t="s">
        <v>1271</v>
      </c>
      <c r="E5906" s="4" t="s">
        <v>1272</v>
      </c>
      <c r="F5906" s="4" t="s">
        <v>71</v>
      </c>
      <c r="G5906" s="4" t="s">
        <v>72</v>
      </c>
      <c r="H5906" s="8"/>
      <c r="I5906" s="8"/>
      <c r="J5906" s="8"/>
      <c r="K5906" s="8"/>
      <c r="L5906" s="8"/>
      <c r="M5906" s="8"/>
      <c r="N5906" s="8"/>
      <c r="O5906" s="8"/>
      <c r="P5906" s="8"/>
      <c r="Q5906" s="9">
        <v>120.41</v>
      </c>
      <c r="R5906" s="8"/>
      <c r="S5906" s="8"/>
      <c r="T5906" s="10">
        <v>120.41</v>
      </c>
    </row>
    <row r="5907" spans="1:20" ht="23.25" thickBot="1" x14ac:dyDescent="0.3">
      <c r="A5907" s="4" t="s">
        <v>1264</v>
      </c>
      <c r="B5907" s="4" t="s">
        <v>847</v>
      </c>
      <c r="C5907" s="4" t="s">
        <v>848</v>
      </c>
      <c r="D5907" s="4" t="s">
        <v>1271</v>
      </c>
      <c r="E5907" s="4" t="s">
        <v>1272</v>
      </c>
      <c r="F5907" s="4" t="s">
        <v>144</v>
      </c>
      <c r="G5907" s="4" t="s">
        <v>145</v>
      </c>
      <c r="H5907" s="12"/>
      <c r="I5907" s="12"/>
      <c r="J5907" s="11">
        <v>523.54</v>
      </c>
      <c r="K5907" s="12"/>
      <c r="L5907" s="12"/>
      <c r="M5907" s="12"/>
      <c r="N5907" s="12"/>
      <c r="O5907" s="12"/>
      <c r="P5907" s="11">
        <v>6102.8</v>
      </c>
      <c r="Q5907" s="11">
        <v>1338.01</v>
      </c>
      <c r="R5907" s="12"/>
      <c r="S5907" s="11">
        <v>4083.54</v>
      </c>
      <c r="T5907" s="10">
        <v>12047.89</v>
      </c>
    </row>
    <row r="5908" spans="1:20" ht="23.25" thickBot="1" x14ac:dyDescent="0.3">
      <c r="A5908" s="4" t="s">
        <v>1264</v>
      </c>
      <c r="B5908" s="4" t="s">
        <v>847</v>
      </c>
      <c r="C5908" s="4" t="s">
        <v>848</v>
      </c>
      <c r="D5908" s="4" t="s">
        <v>1271</v>
      </c>
      <c r="E5908" s="4" t="s">
        <v>1272</v>
      </c>
      <c r="F5908" s="4" t="s">
        <v>359</v>
      </c>
      <c r="G5908" s="4" t="s">
        <v>360</v>
      </c>
      <c r="H5908" s="8"/>
      <c r="I5908" s="8"/>
      <c r="J5908" s="8"/>
      <c r="K5908" s="8"/>
      <c r="L5908" s="8"/>
      <c r="M5908" s="8"/>
      <c r="N5908" s="8"/>
      <c r="O5908" s="8"/>
      <c r="P5908" s="8"/>
      <c r="Q5908" s="9">
        <v>669.06</v>
      </c>
      <c r="R5908" s="8"/>
      <c r="S5908" s="8"/>
      <c r="T5908" s="10">
        <v>669.06</v>
      </c>
    </row>
    <row r="5909" spans="1:20" ht="15.75" thickBot="1" x14ac:dyDescent="0.3">
      <c r="A5909" s="4" t="s">
        <v>1264</v>
      </c>
      <c r="B5909" s="4" t="s">
        <v>847</v>
      </c>
      <c r="C5909" s="4" t="s">
        <v>848</v>
      </c>
      <c r="D5909" s="4" t="s">
        <v>1273</v>
      </c>
      <c r="E5909" s="4" t="s">
        <v>1274</v>
      </c>
      <c r="F5909" s="4" t="s">
        <v>118</v>
      </c>
      <c r="G5909" s="4" t="s">
        <v>119</v>
      </c>
      <c r="H5909" s="12"/>
      <c r="I5909" s="11">
        <v>1167.95</v>
      </c>
      <c r="J5909" s="12"/>
      <c r="K5909" s="12"/>
      <c r="L5909" s="11">
        <v>1280.6400000000001</v>
      </c>
      <c r="M5909" s="12"/>
      <c r="N5909" s="12"/>
      <c r="O5909" s="12"/>
      <c r="P5909" s="12"/>
      <c r="Q5909" s="11">
        <v>6762.57</v>
      </c>
      <c r="R5909" s="12"/>
      <c r="S5909" s="11">
        <v>6824.29</v>
      </c>
      <c r="T5909" s="10">
        <v>16035.45</v>
      </c>
    </row>
    <row r="5910" spans="1:20" ht="15.75" thickBot="1" x14ac:dyDescent="0.3">
      <c r="A5910" s="4" t="s">
        <v>1264</v>
      </c>
      <c r="B5910" s="4" t="s">
        <v>847</v>
      </c>
      <c r="C5910" s="4" t="s">
        <v>848</v>
      </c>
      <c r="D5910" s="4" t="s">
        <v>1273</v>
      </c>
      <c r="E5910" s="4" t="s">
        <v>1274</v>
      </c>
      <c r="F5910" s="4" t="s">
        <v>120</v>
      </c>
      <c r="G5910" s="4" t="s">
        <v>121</v>
      </c>
      <c r="H5910" s="8"/>
      <c r="I5910" s="8"/>
      <c r="J5910" s="8"/>
      <c r="K5910" s="8"/>
      <c r="L5910" s="8"/>
      <c r="M5910" s="8"/>
      <c r="N5910" s="8"/>
      <c r="O5910" s="8"/>
      <c r="P5910" s="8"/>
      <c r="Q5910" s="9">
        <v>402.65</v>
      </c>
      <c r="R5910" s="9">
        <v>196.75</v>
      </c>
      <c r="S5910" s="8"/>
      <c r="T5910" s="10">
        <v>599.4</v>
      </c>
    </row>
    <row r="5911" spans="1:20" ht="15.75" thickBot="1" x14ac:dyDescent="0.3">
      <c r="A5911" s="4" t="s">
        <v>1264</v>
      </c>
      <c r="B5911" s="4" t="s">
        <v>847</v>
      </c>
      <c r="C5911" s="4" t="s">
        <v>848</v>
      </c>
      <c r="D5911" s="4" t="s">
        <v>1273</v>
      </c>
      <c r="E5911" s="4" t="s">
        <v>1274</v>
      </c>
      <c r="F5911" s="4" t="s">
        <v>44</v>
      </c>
      <c r="G5911" s="4" t="s">
        <v>45</v>
      </c>
      <c r="H5911" s="12"/>
      <c r="I5911" s="12"/>
      <c r="J5911" s="11">
        <v>554.23</v>
      </c>
      <c r="K5911" s="12"/>
      <c r="L5911" s="11">
        <v>617.53</v>
      </c>
      <c r="M5911" s="12"/>
      <c r="N5911" s="11">
        <v>291.61</v>
      </c>
      <c r="O5911" s="11">
        <v>111.38</v>
      </c>
      <c r="P5911" s="11">
        <v>60.75</v>
      </c>
      <c r="Q5911" s="11">
        <v>81</v>
      </c>
      <c r="R5911" s="12"/>
      <c r="S5911" s="11">
        <v>671.63</v>
      </c>
      <c r="T5911" s="10">
        <v>2388.13</v>
      </c>
    </row>
    <row r="5912" spans="1:20" ht="15.75" thickBot="1" x14ac:dyDescent="0.3">
      <c r="A5912" s="4" t="s">
        <v>1264</v>
      </c>
      <c r="B5912" s="4" t="s">
        <v>847</v>
      </c>
      <c r="C5912" s="4" t="s">
        <v>848</v>
      </c>
      <c r="D5912" s="4" t="s">
        <v>1273</v>
      </c>
      <c r="E5912" s="4" t="s">
        <v>1274</v>
      </c>
      <c r="F5912" s="4" t="s">
        <v>213</v>
      </c>
      <c r="G5912" s="4" t="s">
        <v>214</v>
      </c>
      <c r="H5912" s="8"/>
      <c r="I5912" s="8"/>
      <c r="J5912" s="8"/>
      <c r="K5912" s="8"/>
      <c r="L5912" s="8"/>
      <c r="M5912" s="8"/>
      <c r="N5912" s="8"/>
      <c r="O5912" s="8"/>
      <c r="P5912" s="8"/>
      <c r="Q5912" s="9">
        <v>638.6</v>
      </c>
      <c r="R5912" s="8"/>
      <c r="S5912" s="8"/>
      <c r="T5912" s="10">
        <v>638.6</v>
      </c>
    </row>
    <row r="5913" spans="1:20" ht="15.75" thickBot="1" x14ac:dyDescent="0.3">
      <c r="A5913" s="4" t="s">
        <v>1264</v>
      </c>
      <c r="B5913" s="4" t="s">
        <v>847</v>
      </c>
      <c r="C5913" s="4" t="s">
        <v>848</v>
      </c>
      <c r="D5913" s="4" t="s">
        <v>1273</v>
      </c>
      <c r="E5913" s="4" t="s">
        <v>1274</v>
      </c>
      <c r="F5913" s="4" t="s">
        <v>71</v>
      </c>
      <c r="G5913" s="4" t="s">
        <v>72</v>
      </c>
      <c r="H5913" s="11">
        <v>118.15</v>
      </c>
      <c r="I5913" s="11">
        <v>35.14</v>
      </c>
      <c r="J5913" s="11">
        <v>82.61</v>
      </c>
      <c r="K5913" s="12"/>
      <c r="L5913" s="11">
        <v>48.59</v>
      </c>
      <c r="M5913" s="11">
        <v>49.05</v>
      </c>
      <c r="N5913" s="11">
        <v>84.1</v>
      </c>
      <c r="O5913" s="11">
        <v>135.1</v>
      </c>
      <c r="P5913" s="12"/>
      <c r="Q5913" s="12"/>
      <c r="R5913" s="11">
        <v>157.15</v>
      </c>
      <c r="S5913" s="11">
        <v>59.06</v>
      </c>
      <c r="T5913" s="10">
        <v>768.95</v>
      </c>
    </row>
    <row r="5914" spans="1:20" ht="15.75" thickBot="1" x14ac:dyDescent="0.3">
      <c r="A5914" s="4" t="s">
        <v>1264</v>
      </c>
      <c r="B5914" s="4" t="s">
        <v>847</v>
      </c>
      <c r="C5914" s="4" t="s">
        <v>848</v>
      </c>
      <c r="D5914" s="4" t="s">
        <v>1273</v>
      </c>
      <c r="E5914" s="4" t="s">
        <v>1274</v>
      </c>
      <c r="F5914" s="4" t="s">
        <v>98</v>
      </c>
      <c r="G5914" s="4" t="s">
        <v>99</v>
      </c>
      <c r="H5914" s="8"/>
      <c r="I5914" s="8"/>
      <c r="J5914" s="8"/>
      <c r="K5914" s="8"/>
      <c r="L5914" s="8"/>
      <c r="M5914" s="8"/>
      <c r="N5914" s="8"/>
      <c r="O5914" s="8"/>
      <c r="P5914" s="8"/>
      <c r="Q5914" s="9">
        <v>386.7</v>
      </c>
      <c r="R5914" s="8"/>
      <c r="S5914" s="8"/>
      <c r="T5914" s="10">
        <v>386.7</v>
      </c>
    </row>
    <row r="5915" spans="1:20" ht="15.75" thickBot="1" x14ac:dyDescent="0.3">
      <c r="A5915" s="4" t="s">
        <v>1264</v>
      </c>
      <c r="B5915" s="4" t="s">
        <v>847</v>
      </c>
      <c r="C5915" s="4" t="s">
        <v>848</v>
      </c>
      <c r="D5915" s="4" t="s">
        <v>1273</v>
      </c>
      <c r="E5915" s="4" t="s">
        <v>1274</v>
      </c>
      <c r="F5915" s="4" t="s">
        <v>215</v>
      </c>
      <c r="G5915" s="4" t="s">
        <v>216</v>
      </c>
      <c r="H5915" s="12"/>
      <c r="I5915" s="12"/>
      <c r="J5915" s="12"/>
      <c r="K5915" s="12"/>
      <c r="L5915" s="12"/>
      <c r="M5915" s="12"/>
      <c r="N5915" s="12"/>
      <c r="O5915" s="12"/>
      <c r="P5915" s="12"/>
      <c r="Q5915" s="11">
        <v>8</v>
      </c>
      <c r="R5915" s="12"/>
      <c r="S5915" s="12"/>
      <c r="T5915" s="10">
        <v>8</v>
      </c>
    </row>
    <row r="5916" spans="1:20" ht="15.75" thickBot="1" x14ac:dyDescent="0.3">
      <c r="A5916" s="4" t="s">
        <v>1264</v>
      </c>
      <c r="B5916" s="4" t="s">
        <v>847</v>
      </c>
      <c r="C5916" s="4" t="s">
        <v>848</v>
      </c>
      <c r="D5916" s="4" t="s">
        <v>1273</v>
      </c>
      <c r="E5916" s="4" t="s">
        <v>1274</v>
      </c>
      <c r="F5916" s="4" t="s">
        <v>136</v>
      </c>
      <c r="G5916" s="4" t="s">
        <v>137</v>
      </c>
      <c r="H5916" s="9">
        <v>200</v>
      </c>
      <c r="I5916" s="9">
        <v>200</v>
      </c>
      <c r="J5916" s="9">
        <v>200</v>
      </c>
      <c r="K5916" s="9">
        <v>200</v>
      </c>
      <c r="L5916" s="9">
        <v>200</v>
      </c>
      <c r="M5916" s="9">
        <v>200</v>
      </c>
      <c r="N5916" s="9">
        <v>200</v>
      </c>
      <c r="O5916" s="9">
        <v>282.60000000000002</v>
      </c>
      <c r="P5916" s="9">
        <v>362.5</v>
      </c>
      <c r="Q5916" s="9">
        <v>315</v>
      </c>
      <c r="R5916" s="9">
        <v>317</v>
      </c>
      <c r="S5916" s="9">
        <v>315</v>
      </c>
      <c r="T5916" s="10">
        <v>2992.1</v>
      </c>
    </row>
    <row r="5917" spans="1:20" ht="15.75" thickBot="1" x14ac:dyDescent="0.3">
      <c r="A5917" s="4" t="s">
        <v>1264</v>
      </c>
      <c r="B5917" s="4" t="s">
        <v>847</v>
      </c>
      <c r="C5917" s="4" t="s">
        <v>848</v>
      </c>
      <c r="D5917" s="4" t="s">
        <v>1273</v>
      </c>
      <c r="E5917" s="4" t="s">
        <v>1274</v>
      </c>
      <c r="F5917" s="4" t="s">
        <v>199</v>
      </c>
      <c r="G5917" s="4" t="s">
        <v>200</v>
      </c>
      <c r="H5917" s="12"/>
      <c r="I5917" s="11">
        <v>67.25</v>
      </c>
      <c r="J5917" s="12"/>
      <c r="K5917" s="12"/>
      <c r="L5917" s="12"/>
      <c r="M5917" s="12"/>
      <c r="N5917" s="11">
        <v>86</v>
      </c>
      <c r="O5917" s="12"/>
      <c r="P5917" s="11">
        <v>24.72</v>
      </c>
      <c r="Q5917" s="12"/>
      <c r="R5917" s="12"/>
      <c r="S5917" s="11">
        <v>114.33</v>
      </c>
      <c r="T5917" s="10">
        <v>292.3</v>
      </c>
    </row>
    <row r="5918" spans="1:20" ht="15.75" thickBot="1" x14ac:dyDescent="0.3">
      <c r="A5918" s="4" t="s">
        <v>1264</v>
      </c>
      <c r="B5918" s="4" t="s">
        <v>847</v>
      </c>
      <c r="C5918" s="4" t="s">
        <v>848</v>
      </c>
      <c r="D5918" s="4" t="s">
        <v>1273</v>
      </c>
      <c r="E5918" s="4" t="s">
        <v>1274</v>
      </c>
      <c r="F5918" s="4" t="s">
        <v>102</v>
      </c>
      <c r="G5918" s="4" t="s">
        <v>103</v>
      </c>
      <c r="H5918" s="9">
        <v>8000</v>
      </c>
      <c r="I5918" s="9">
        <v>71214</v>
      </c>
      <c r="J5918" s="9">
        <v>31446</v>
      </c>
      <c r="K5918" s="8"/>
      <c r="L5918" s="9">
        <v>400</v>
      </c>
      <c r="M5918" s="9">
        <v>57595</v>
      </c>
      <c r="N5918" s="9">
        <v>-10000</v>
      </c>
      <c r="O5918" s="9">
        <v>28269.78</v>
      </c>
      <c r="P5918" s="9">
        <v>865.62</v>
      </c>
      <c r="Q5918" s="9">
        <v>10346.25</v>
      </c>
      <c r="R5918" s="9">
        <v>75</v>
      </c>
      <c r="S5918" s="9">
        <v>2886.25</v>
      </c>
      <c r="T5918" s="10">
        <v>201097.9</v>
      </c>
    </row>
    <row r="5919" spans="1:20" ht="15.75" thickBot="1" x14ac:dyDescent="0.3">
      <c r="A5919" s="4" t="s">
        <v>1264</v>
      </c>
      <c r="B5919" s="4" t="s">
        <v>847</v>
      </c>
      <c r="C5919" s="4" t="s">
        <v>848</v>
      </c>
      <c r="D5919" s="4" t="s">
        <v>1273</v>
      </c>
      <c r="E5919" s="4" t="s">
        <v>1274</v>
      </c>
      <c r="F5919" s="4" t="s">
        <v>1275</v>
      </c>
      <c r="G5919" s="4" t="s">
        <v>1276</v>
      </c>
      <c r="H5919" s="11">
        <v>334168</v>
      </c>
      <c r="I5919" s="11">
        <v>55543</v>
      </c>
      <c r="J5919" s="11">
        <v>15043</v>
      </c>
      <c r="K5919" s="11">
        <v>328168</v>
      </c>
      <c r="L5919" s="11">
        <v>43513</v>
      </c>
      <c r="M5919" s="11">
        <v>15013</v>
      </c>
      <c r="N5919" s="11">
        <v>367138</v>
      </c>
      <c r="O5919" s="11">
        <v>24317</v>
      </c>
      <c r="P5919" s="11">
        <v>93150.33</v>
      </c>
      <c r="Q5919" s="11">
        <v>326285.75</v>
      </c>
      <c r="R5919" s="11">
        <v>51692</v>
      </c>
      <c r="S5919" s="11">
        <v>60017</v>
      </c>
      <c r="T5919" s="10">
        <v>1714048.08</v>
      </c>
    </row>
    <row r="5920" spans="1:20" ht="15.75" thickBot="1" x14ac:dyDescent="0.3">
      <c r="A5920" s="4" t="s">
        <v>1264</v>
      </c>
      <c r="B5920" s="4" t="s">
        <v>847</v>
      </c>
      <c r="C5920" s="4" t="s">
        <v>848</v>
      </c>
      <c r="D5920" s="4" t="s">
        <v>1273</v>
      </c>
      <c r="E5920" s="4" t="s">
        <v>1274</v>
      </c>
      <c r="F5920" s="4" t="s">
        <v>144</v>
      </c>
      <c r="G5920" s="4" t="s">
        <v>145</v>
      </c>
      <c r="H5920" s="9">
        <v>186.9</v>
      </c>
      <c r="I5920" s="9">
        <v>1449.7</v>
      </c>
      <c r="J5920" s="9">
        <v>147.93</v>
      </c>
      <c r="K5920" s="8"/>
      <c r="L5920" s="8"/>
      <c r="M5920" s="9">
        <v>439.37</v>
      </c>
      <c r="N5920" s="9">
        <v>30</v>
      </c>
      <c r="O5920" s="9">
        <v>643.36</v>
      </c>
      <c r="P5920" s="9">
        <v>26033.040000000001</v>
      </c>
      <c r="Q5920" s="9">
        <v>-2543.7399999999998</v>
      </c>
      <c r="R5920" s="9">
        <v>45.22</v>
      </c>
      <c r="S5920" s="9">
        <v>1567.59</v>
      </c>
      <c r="T5920" s="10">
        <v>27999.37</v>
      </c>
    </row>
    <row r="5921" spans="1:20" ht="15.75" thickBot="1" x14ac:dyDescent="0.3">
      <c r="A5921" s="4" t="s">
        <v>1264</v>
      </c>
      <c r="B5921" s="4" t="s">
        <v>847</v>
      </c>
      <c r="C5921" s="4" t="s">
        <v>848</v>
      </c>
      <c r="D5921" s="4" t="s">
        <v>1273</v>
      </c>
      <c r="E5921" s="4" t="s">
        <v>1274</v>
      </c>
      <c r="F5921" s="4" t="s">
        <v>217</v>
      </c>
      <c r="G5921" s="4" t="s">
        <v>218</v>
      </c>
      <c r="H5921" s="11">
        <v>741.25</v>
      </c>
      <c r="I5921" s="12"/>
      <c r="J5921" s="11">
        <v>1111.25</v>
      </c>
      <c r="K5921" s="12"/>
      <c r="L5921" s="11">
        <v>335</v>
      </c>
      <c r="M5921" s="11">
        <v>571.25</v>
      </c>
      <c r="N5921" s="12"/>
      <c r="O5921" s="11">
        <v>1040</v>
      </c>
      <c r="P5921" s="12"/>
      <c r="Q5921" s="12"/>
      <c r="R5921" s="12"/>
      <c r="S5921" s="11">
        <v>1241</v>
      </c>
      <c r="T5921" s="10">
        <v>5039.75</v>
      </c>
    </row>
    <row r="5922" spans="1:20" ht="15.75" thickBot="1" x14ac:dyDescent="0.3">
      <c r="A5922" s="4" t="s">
        <v>1264</v>
      </c>
      <c r="B5922" s="4" t="s">
        <v>847</v>
      </c>
      <c r="C5922" s="4" t="s">
        <v>848</v>
      </c>
      <c r="D5922" s="4" t="s">
        <v>1273</v>
      </c>
      <c r="E5922" s="4" t="s">
        <v>1274</v>
      </c>
      <c r="F5922" s="4" t="s">
        <v>148</v>
      </c>
      <c r="G5922" s="4" t="s">
        <v>149</v>
      </c>
      <c r="H5922" s="9">
        <v>6890.34</v>
      </c>
      <c r="I5922" s="9">
        <v>3703.05</v>
      </c>
      <c r="J5922" s="8"/>
      <c r="K5922" s="8"/>
      <c r="L5922" s="9">
        <v>6358.01</v>
      </c>
      <c r="M5922" s="9">
        <v>8741.0499999999993</v>
      </c>
      <c r="N5922" s="9">
        <v>3639.72</v>
      </c>
      <c r="O5922" s="9">
        <v>3834.33</v>
      </c>
      <c r="P5922" s="9">
        <v>12279.27</v>
      </c>
      <c r="Q5922" s="9">
        <v>170.59</v>
      </c>
      <c r="R5922" s="9">
        <v>6000</v>
      </c>
      <c r="S5922" s="9">
        <v>3361.98</v>
      </c>
      <c r="T5922" s="10">
        <v>54978.34</v>
      </c>
    </row>
    <row r="5923" spans="1:20" ht="15.75" thickBot="1" x14ac:dyDescent="0.3">
      <c r="A5923" s="4" t="s">
        <v>1264</v>
      </c>
      <c r="B5923" s="4" t="s">
        <v>847</v>
      </c>
      <c r="C5923" s="4" t="s">
        <v>848</v>
      </c>
      <c r="D5923" s="4" t="s">
        <v>1273</v>
      </c>
      <c r="E5923" s="4" t="s">
        <v>1274</v>
      </c>
      <c r="F5923" s="4" t="s">
        <v>150</v>
      </c>
      <c r="G5923" s="4" t="s">
        <v>151</v>
      </c>
      <c r="H5923" s="12"/>
      <c r="I5923" s="12"/>
      <c r="J5923" s="12"/>
      <c r="K5923" s="12"/>
      <c r="L5923" s="12"/>
      <c r="M5923" s="12"/>
      <c r="N5923" s="12"/>
      <c r="O5923" s="12"/>
      <c r="P5923" s="12"/>
      <c r="Q5923" s="12"/>
      <c r="R5923" s="12"/>
      <c r="S5923" s="11">
        <v>74</v>
      </c>
      <c r="T5923" s="10">
        <v>74</v>
      </c>
    </row>
    <row r="5924" spans="1:20" ht="15.75" thickBot="1" x14ac:dyDescent="0.3">
      <c r="A5924" s="4" t="s">
        <v>1264</v>
      </c>
      <c r="B5924" s="4" t="s">
        <v>847</v>
      </c>
      <c r="C5924" s="4" t="s">
        <v>848</v>
      </c>
      <c r="D5924" s="4" t="s">
        <v>1273</v>
      </c>
      <c r="E5924" s="4" t="s">
        <v>1274</v>
      </c>
      <c r="F5924" s="4" t="s">
        <v>359</v>
      </c>
      <c r="G5924" s="4" t="s">
        <v>360</v>
      </c>
      <c r="H5924" s="8"/>
      <c r="I5924" s="8"/>
      <c r="J5924" s="8"/>
      <c r="K5924" s="8"/>
      <c r="L5924" s="8"/>
      <c r="M5924" s="8"/>
      <c r="N5924" s="8"/>
      <c r="O5924" s="8"/>
      <c r="P5924" s="8"/>
      <c r="Q5924" s="8"/>
      <c r="R5924" s="8"/>
      <c r="S5924" s="9">
        <v>105</v>
      </c>
      <c r="T5924" s="10">
        <v>105</v>
      </c>
    </row>
    <row r="5925" spans="1:20" ht="15.75" thickBot="1" x14ac:dyDescent="0.3">
      <c r="A5925" s="4" t="s">
        <v>1264</v>
      </c>
      <c r="B5925" s="4" t="s">
        <v>1004</v>
      </c>
      <c r="C5925" s="4" t="s">
        <v>1005</v>
      </c>
      <c r="D5925" s="4" t="s">
        <v>1277</v>
      </c>
      <c r="E5925" s="4" t="s">
        <v>1278</v>
      </c>
      <c r="F5925" s="4" t="s">
        <v>102</v>
      </c>
      <c r="G5925" s="4" t="s">
        <v>103</v>
      </c>
      <c r="H5925" s="15">
        <v>0</v>
      </c>
      <c r="I5925" s="11">
        <v>17000</v>
      </c>
      <c r="J5925" s="12"/>
      <c r="K5925" s="12"/>
      <c r="L5925" s="12"/>
      <c r="M5925" s="12"/>
      <c r="N5925" s="12"/>
      <c r="O5925" s="12"/>
      <c r="P5925" s="12"/>
      <c r="Q5925" s="12"/>
      <c r="R5925" s="12"/>
      <c r="S5925" s="12"/>
      <c r="T5925" s="10">
        <v>17000</v>
      </c>
    </row>
    <row r="5926" spans="1:20" ht="15.75" thickBot="1" x14ac:dyDescent="0.3">
      <c r="A5926" s="4" t="s">
        <v>1264</v>
      </c>
      <c r="B5926" s="4" t="s">
        <v>1004</v>
      </c>
      <c r="C5926" s="4" t="s">
        <v>1005</v>
      </c>
      <c r="D5926" s="4" t="s">
        <v>1279</v>
      </c>
      <c r="E5926" s="4" t="s">
        <v>1280</v>
      </c>
      <c r="F5926" s="4" t="s">
        <v>26</v>
      </c>
      <c r="G5926" s="4" t="s">
        <v>27</v>
      </c>
      <c r="H5926" s="8"/>
      <c r="I5926" s="8"/>
      <c r="J5926" s="8"/>
      <c r="K5926" s="8"/>
      <c r="L5926" s="8"/>
      <c r="M5926" s="9">
        <v>750.05</v>
      </c>
      <c r="N5926" s="8"/>
      <c r="O5926" s="8"/>
      <c r="P5926" s="8"/>
      <c r="Q5926" s="8"/>
      <c r="R5926" s="8"/>
      <c r="S5926" s="8"/>
      <c r="T5926" s="10">
        <v>750.05</v>
      </c>
    </row>
    <row r="5927" spans="1:20" ht="15.75" thickBot="1" x14ac:dyDescent="0.3">
      <c r="A5927" s="4" t="s">
        <v>1264</v>
      </c>
      <c r="B5927" s="4" t="s">
        <v>1004</v>
      </c>
      <c r="C5927" s="4" t="s">
        <v>1005</v>
      </c>
      <c r="D5927" s="4" t="s">
        <v>1279</v>
      </c>
      <c r="E5927" s="4" t="s">
        <v>1280</v>
      </c>
      <c r="F5927" s="4" t="s">
        <v>71</v>
      </c>
      <c r="G5927" s="4" t="s">
        <v>72</v>
      </c>
      <c r="H5927" s="12"/>
      <c r="I5927" s="11">
        <v>14765.25</v>
      </c>
      <c r="J5927" s="11">
        <v>5955.25</v>
      </c>
      <c r="K5927" s="11">
        <v>17060.62</v>
      </c>
      <c r="L5927" s="11">
        <v>-8185.58</v>
      </c>
      <c r="M5927" s="11">
        <v>-656.98</v>
      </c>
      <c r="N5927" s="12"/>
      <c r="O5927" s="12"/>
      <c r="P5927" s="12"/>
      <c r="Q5927" s="12"/>
      <c r="R5927" s="12"/>
      <c r="S5927" s="12"/>
      <c r="T5927" s="10">
        <v>28938.560000000001</v>
      </c>
    </row>
    <row r="5928" spans="1:20" ht="15.75" thickBot="1" x14ac:dyDescent="0.3">
      <c r="A5928" s="4" t="s">
        <v>1264</v>
      </c>
      <c r="B5928" s="4" t="s">
        <v>1004</v>
      </c>
      <c r="C5928" s="4" t="s">
        <v>1005</v>
      </c>
      <c r="D5928" s="4" t="s">
        <v>1279</v>
      </c>
      <c r="E5928" s="4" t="s">
        <v>1280</v>
      </c>
      <c r="F5928" s="4" t="s">
        <v>412</v>
      </c>
      <c r="G5928" s="4" t="s">
        <v>413</v>
      </c>
      <c r="H5928" s="8"/>
      <c r="I5928" s="8"/>
      <c r="J5928" s="9">
        <v>26000</v>
      </c>
      <c r="K5928" s="9">
        <v>14550</v>
      </c>
      <c r="L5928" s="9">
        <v>41397.1</v>
      </c>
      <c r="M5928" s="9">
        <v>-33047.39</v>
      </c>
      <c r="N5928" s="8"/>
      <c r="O5928" s="8"/>
      <c r="P5928" s="8"/>
      <c r="Q5928" s="8"/>
      <c r="R5928" s="8"/>
      <c r="S5928" s="8"/>
      <c r="T5928" s="10">
        <v>48899.71</v>
      </c>
    </row>
    <row r="5929" spans="1:20" ht="15.75" thickBot="1" x14ac:dyDescent="0.3">
      <c r="A5929" s="4" t="s">
        <v>1264</v>
      </c>
      <c r="B5929" s="4" t="s">
        <v>1004</v>
      </c>
      <c r="C5929" s="4" t="s">
        <v>1005</v>
      </c>
      <c r="D5929" s="4" t="s">
        <v>1279</v>
      </c>
      <c r="E5929" s="4" t="s">
        <v>1280</v>
      </c>
      <c r="F5929" s="4" t="s">
        <v>199</v>
      </c>
      <c r="G5929" s="4" t="s">
        <v>200</v>
      </c>
      <c r="H5929" s="12"/>
      <c r="I5929" s="12"/>
      <c r="J5929" s="12"/>
      <c r="K5929" s="12"/>
      <c r="L5929" s="11">
        <v>42</v>
      </c>
      <c r="M5929" s="12"/>
      <c r="N5929" s="12"/>
      <c r="O5929" s="12"/>
      <c r="P5929" s="12"/>
      <c r="Q5929" s="12"/>
      <c r="R5929" s="12"/>
      <c r="S5929" s="12"/>
      <c r="T5929" s="10">
        <v>42</v>
      </c>
    </row>
    <row r="5930" spans="1:20" ht="15.75" thickBot="1" x14ac:dyDescent="0.3">
      <c r="A5930" s="4" t="s">
        <v>1264</v>
      </c>
      <c r="B5930" s="4" t="s">
        <v>1004</v>
      </c>
      <c r="C5930" s="4" t="s">
        <v>1005</v>
      </c>
      <c r="D5930" s="4" t="s">
        <v>1279</v>
      </c>
      <c r="E5930" s="4" t="s">
        <v>1280</v>
      </c>
      <c r="F5930" s="4" t="s">
        <v>102</v>
      </c>
      <c r="G5930" s="4" t="s">
        <v>103</v>
      </c>
      <c r="H5930" s="8"/>
      <c r="I5930" s="8"/>
      <c r="J5930" s="8"/>
      <c r="K5930" s="9">
        <v>19500</v>
      </c>
      <c r="L5930" s="9">
        <v>5613.7</v>
      </c>
      <c r="M5930" s="9">
        <v>34307.26</v>
      </c>
      <c r="N5930" s="9">
        <v>9785</v>
      </c>
      <c r="O5930" s="8"/>
      <c r="P5930" s="8"/>
      <c r="Q5930" s="8"/>
      <c r="R5930" s="8"/>
      <c r="S5930" s="8"/>
      <c r="T5930" s="10">
        <v>69205.960000000006</v>
      </c>
    </row>
    <row r="5931" spans="1:20" ht="15.75" thickBot="1" x14ac:dyDescent="0.3">
      <c r="A5931" s="4" t="s">
        <v>1264</v>
      </c>
      <c r="B5931" s="4" t="s">
        <v>1004</v>
      </c>
      <c r="C5931" s="4" t="s">
        <v>1005</v>
      </c>
      <c r="D5931" s="4" t="s">
        <v>1279</v>
      </c>
      <c r="E5931" s="4" t="s">
        <v>1280</v>
      </c>
      <c r="F5931" s="4" t="s">
        <v>314</v>
      </c>
      <c r="G5931" s="4" t="s">
        <v>315</v>
      </c>
      <c r="H5931" s="12"/>
      <c r="I5931" s="12"/>
      <c r="J5931" s="12"/>
      <c r="K5931" s="12"/>
      <c r="L5931" s="12"/>
      <c r="M5931" s="12"/>
      <c r="N5931" s="12"/>
      <c r="O5931" s="12"/>
      <c r="P5931" s="12"/>
      <c r="Q5931" s="12"/>
      <c r="R5931" s="11">
        <v>40</v>
      </c>
      <c r="S5931" s="11">
        <v>80</v>
      </c>
      <c r="T5931" s="10">
        <v>120</v>
      </c>
    </row>
    <row r="5932" spans="1:20" ht="15.75" thickBot="1" x14ac:dyDescent="0.3">
      <c r="A5932" s="4" t="s">
        <v>1264</v>
      </c>
      <c r="B5932" s="4" t="s">
        <v>1004</v>
      </c>
      <c r="C5932" s="4" t="s">
        <v>1005</v>
      </c>
      <c r="D5932" s="4" t="s">
        <v>1279</v>
      </c>
      <c r="E5932" s="4" t="s">
        <v>1280</v>
      </c>
      <c r="F5932" s="4" t="s">
        <v>144</v>
      </c>
      <c r="G5932" s="4" t="s">
        <v>145</v>
      </c>
      <c r="H5932" s="8"/>
      <c r="I5932" s="8"/>
      <c r="J5932" s="8"/>
      <c r="K5932" s="8"/>
      <c r="L5932" s="8"/>
      <c r="M5932" s="9">
        <v>190.9</v>
      </c>
      <c r="N5932" s="8"/>
      <c r="O5932" s="8"/>
      <c r="P5932" s="8"/>
      <c r="Q5932" s="8"/>
      <c r="R5932" s="8"/>
      <c r="S5932" s="8"/>
      <c r="T5932" s="10">
        <v>190.9</v>
      </c>
    </row>
    <row r="5933" spans="1:20" ht="15.75" thickBot="1" x14ac:dyDescent="0.3">
      <c r="A5933" s="4" t="s">
        <v>1264</v>
      </c>
      <c r="B5933" s="4" t="s">
        <v>1004</v>
      </c>
      <c r="C5933" s="4" t="s">
        <v>1005</v>
      </c>
      <c r="D5933" s="4" t="s">
        <v>1281</v>
      </c>
      <c r="E5933" s="4" t="s">
        <v>1282</v>
      </c>
      <c r="F5933" s="4" t="s">
        <v>122</v>
      </c>
      <c r="G5933" s="4" t="s">
        <v>123</v>
      </c>
      <c r="H5933" s="12"/>
      <c r="I5933" s="11">
        <v>65000</v>
      </c>
      <c r="J5933" s="12"/>
      <c r="K5933" s="12"/>
      <c r="L5933" s="11">
        <v>90</v>
      </c>
      <c r="M5933" s="12"/>
      <c r="N5933" s="12"/>
      <c r="O5933" s="12"/>
      <c r="P5933" s="12"/>
      <c r="Q5933" s="12"/>
      <c r="R5933" s="11">
        <v>625</v>
      </c>
      <c r="S5933" s="12"/>
      <c r="T5933" s="10">
        <v>65715</v>
      </c>
    </row>
    <row r="5934" spans="1:20" ht="15.75" thickBot="1" x14ac:dyDescent="0.3">
      <c r="A5934" s="4" t="s">
        <v>1264</v>
      </c>
      <c r="B5934" s="4" t="s">
        <v>1004</v>
      </c>
      <c r="C5934" s="4" t="s">
        <v>1005</v>
      </c>
      <c r="D5934" s="4" t="s">
        <v>1281</v>
      </c>
      <c r="E5934" s="4" t="s">
        <v>1282</v>
      </c>
      <c r="F5934" s="4" t="s">
        <v>44</v>
      </c>
      <c r="G5934" s="4" t="s">
        <v>45</v>
      </c>
      <c r="H5934" s="9">
        <v>12.05</v>
      </c>
      <c r="I5934" s="9">
        <v>12.05</v>
      </c>
      <c r="J5934" s="9">
        <v>12.1</v>
      </c>
      <c r="K5934" s="9">
        <v>12.1</v>
      </c>
      <c r="L5934" s="9">
        <v>12.48</v>
      </c>
      <c r="M5934" s="9">
        <v>12.48</v>
      </c>
      <c r="N5934" s="9">
        <v>12.62</v>
      </c>
      <c r="O5934" s="9">
        <v>12.62</v>
      </c>
      <c r="P5934" s="8"/>
      <c r="Q5934" s="9">
        <v>25.24</v>
      </c>
      <c r="R5934" s="9">
        <v>12.62</v>
      </c>
      <c r="S5934" s="9">
        <v>25.34</v>
      </c>
      <c r="T5934" s="10">
        <v>161.69999999999999</v>
      </c>
    </row>
    <row r="5935" spans="1:20" ht="15.75" thickBot="1" x14ac:dyDescent="0.3">
      <c r="A5935" s="4" t="s">
        <v>1264</v>
      </c>
      <c r="B5935" s="4" t="s">
        <v>1004</v>
      </c>
      <c r="C5935" s="4" t="s">
        <v>1005</v>
      </c>
      <c r="D5935" s="4" t="s">
        <v>1281</v>
      </c>
      <c r="E5935" s="4" t="s">
        <v>1282</v>
      </c>
      <c r="F5935" s="4" t="s">
        <v>71</v>
      </c>
      <c r="G5935" s="4" t="s">
        <v>72</v>
      </c>
      <c r="H5935" s="11">
        <v>3427.64</v>
      </c>
      <c r="I5935" s="11">
        <v>3602.6</v>
      </c>
      <c r="J5935" s="11">
        <v>2390.2800000000002</v>
      </c>
      <c r="K5935" s="11">
        <v>427.7</v>
      </c>
      <c r="L5935" s="11">
        <v>6026.84</v>
      </c>
      <c r="M5935" s="11">
        <v>1522.84</v>
      </c>
      <c r="N5935" s="11">
        <v>845.4</v>
      </c>
      <c r="O5935" s="11">
        <v>3109.3</v>
      </c>
      <c r="P5935" s="11">
        <v>1261.06</v>
      </c>
      <c r="Q5935" s="11">
        <v>315.7</v>
      </c>
      <c r="R5935" s="11">
        <v>3722.5</v>
      </c>
      <c r="S5935" s="11">
        <v>2046.14</v>
      </c>
      <c r="T5935" s="10">
        <v>28698</v>
      </c>
    </row>
    <row r="5936" spans="1:20" ht="15.75" thickBot="1" x14ac:dyDescent="0.3">
      <c r="A5936" s="4" t="s">
        <v>1264</v>
      </c>
      <c r="B5936" s="4" t="s">
        <v>1004</v>
      </c>
      <c r="C5936" s="4" t="s">
        <v>1005</v>
      </c>
      <c r="D5936" s="4" t="s">
        <v>1281</v>
      </c>
      <c r="E5936" s="4" t="s">
        <v>1282</v>
      </c>
      <c r="F5936" s="4" t="s">
        <v>98</v>
      </c>
      <c r="G5936" s="4" t="s">
        <v>99</v>
      </c>
      <c r="H5936" s="9">
        <v>11.94</v>
      </c>
      <c r="I5936" s="9">
        <v>54.82</v>
      </c>
      <c r="J5936" s="9">
        <v>1.61</v>
      </c>
      <c r="K5936" s="9">
        <v>171.87</v>
      </c>
      <c r="L5936" s="9">
        <v>11.44</v>
      </c>
      <c r="M5936" s="9">
        <v>112.37</v>
      </c>
      <c r="N5936" s="9">
        <v>127.51</v>
      </c>
      <c r="O5936" s="9">
        <v>5.75</v>
      </c>
      <c r="P5936" s="9">
        <v>8.4</v>
      </c>
      <c r="Q5936" s="9">
        <v>20.59</v>
      </c>
      <c r="R5936" s="9">
        <v>1.38</v>
      </c>
      <c r="S5936" s="9">
        <v>144.04</v>
      </c>
      <c r="T5936" s="10">
        <v>671.72</v>
      </c>
    </row>
    <row r="5937" spans="1:20" ht="15.75" thickBot="1" x14ac:dyDescent="0.3">
      <c r="A5937" s="4" t="s">
        <v>1264</v>
      </c>
      <c r="B5937" s="4" t="s">
        <v>1004</v>
      </c>
      <c r="C5937" s="4" t="s">
        <v>1005</v>
      </c>
      <c r="D5937" s="4" t="s">
        <v>1281</v>
      </c>
      <c r="E5937" s="4" t="s">
        <v>1282</v>
      </c>
      <c r="F5937" s="4" t="s">
        <v>412</v>
      </c>
      <c r="G5937" s="4" t="s">
        <v>413</v>
      </c>
      <c r="H5937" s="12"/>
      <c r="I5937" s="12"/>
      <c r="J5937" s="11">
        <v>1567.5</v>
      </c>
      <c r="K5937" s="12"/>
      <c r="L5937" s="12"/>
      <c r="M5937" s="11">
        <v>1450</v>
      </c>
      <c r="N5937" s="12"/>
      <c r="O5937" s="12"/>
      <c r="P5937" s="11">
        <v>1332.5</v>
      </c>
      <c r="Q5937" s="12"/>
      <c r="R5937" s="12"/>
      <c r="S5937" s="11">
        <v>16528.64</v>
      </c>
      <c r="T5937" s="10">
        <v>20878.64</v>
      </c>
    </row>
    <row r="5938" spans="1:20" ht="15.75" thickBot="1" x14ac:dyDescent="0.3">
      <c r="A5938" s="4" t="s">
        <v>1264</v>
      </c>
      <c r="B5938" s="4" t="s">
        <v>1004</v>
      </c>
      <c r="C5938" s="4" t="s">
        <v>1005</v>
      </c>
      <c r="D5938" s="4" t="s">
        <v>1281</v>
      </c>
      <c r="E5938" s="4" t="s">
        <v>1282</v>
      </c>
      <c r="F5938" s="4" t="s">
        <v>215</v>
      </c>
      <c r="G5938" s="4" t="s">
        <v>216</v>
      </c>
      <c r="H5938" s="9">
        <v>307.99</v>
      </c>
      <c r="I5938" s="9">
        <v>32.99</v>
      </c>
      <c r="J5938" s="9">
        <v>32.99</v>
      </c>
      <c r="K5938" s="9">
        <v>32.99</v>
      </c>
      <c r="L5938" s="9">
        <v>36.99</v>
      </c>
      <c r="M5938" s="9">
        <v>36.99</v>
      </c>
      <c r="N5938" s="9">
        <v>36.99</v>
      </c>
      <c r="O5938" s="9">
        <v>36.99</v>
      </c>
      <c r="P5938" s="8"/>
      <c r="Q5938" s="8"/>
      <c r="R5938" s="8"/>
      <c r="S5938" s="8"/>
      <c r="T5938" s="10">
        <v>554.91999999999996</v>
      </c>
    </row>
    <row r="5939" spans="1:20" ht="15.75" thickBot="1" x14ac:dyDescent="0.3">
      <c r="A5939" s="4" t="s">
        <v>1264</v>
      </c>
      <c r="B5939" s="4" t="s">
        <v>1004</v>
      </c>
      <c r="C5939" s="4" t="s">
        <v>1005</v>
      </c>
      <c r="D5939" s="4" t="s">
        <v>1281</v>
      </c>
      <c r="E5939" s="4" t="s">
        <v>1282</v>
      </c>
      <c r="F5939" s="4" t="s">
        <v>130</v>
      </c>
      <c r="G5939" s="4" t="s">
        <v>131</v>
      </c>
      <c r="H5939" s="12"/>
      <c r="I5939" s="12"/>
      <c r="J5939" s="12"/>
      <c r="K5939" s="12"/>
      <c r="L5939" s="11">
        <v>0.67</v>
      </c>
      <c r="M5939" s="12"/>
      <c r="N5939" s="11">
        <v>4.28</v>
      </c>
      <c r="O5939" s="12"/>
      <c r="P5939" s="12"/>
      <c r="Q5939" s="12"/>
      <c r="R5939" s="12"/>
      <c r="S5939" s="12"/>
      <c r="T5939" s="10">
        <v>4.95</v>
      </c>
    </row>
    <row r="5940" spans="1:20" ht="15.75" thickBot="1" x14ac:dyDescent="0.3">
      <c r="A5940" s="4" t="s">
        <v>1264</v>
      </c>
      <c r="B5940" s="4" t="s">
        <v>1004</v>
      </c>
      <c r="C5940" s="4" t="s">
        <v>1005</v>
      </c>
      <c r="D5940" s="4" t="s">
        <v>1281</v>
      </c>
      <c r="E5940" s="4" t="s">
        <v>1282</v>
      </c>
      <c r="F5940" s="4" t="s">
        <v>136</v>
      </c>
      <c r="G5940" s="4" t="s">
        <v>137</v>
      </c>
      <c r="H5940" s="8"/>
      <c r="I5940" s="8"/>
      <c r="J5940" s="9">
        <v>1.5</v>
      </c>
      <c r="K5940" s="8"/>
      <c r="L5940" s="8"/>
      <c r="M5940" s="8"/>
      <c r="N5940" s="8"/>
      <c r="O5940" s="8"/>
      <c r="P5940" s="8"/>
      <c r="Q5940" s="8"/>
      <c r="R5940" s="8"/>
      <c r="S5940" s="8"/>
      <c r="T5940" s="10">
        <v>1.5</v>
      </c>
    </row>
    <row r="5941" spans="1:20" ht="15.75" thickBot="1" x14ac:dyDescent="0.3">
      <c r="A5941" s="4" t="s">
        <v>1264</v>
      </c>
      <c r="B5941" s="4" t="s">
        <v>1004</v>
      </c>
      <c r="C5941" s="4" t="s">
        <v>1005</v>
      </c>
      <c r="D5941" s="4" t="s">
        <v>1281</v>
      </c>
      <c r="E5941" s="4" t="s">
        <v>1282</v>
      </c>
      <c r="F5941" s="4" t="s">
        <v>102</v>
      </c>
      <c r="G5941" s="4" t="s">
        <v>103</v>
      </c>
      <c r="H5941" s="11">
        <v>5500</v>
      </c>
      <c r="I5941" s="11">
        <v>5700</v>
      </c>
      <c r="J5941" s="11">
        <v>4000</v>
      </c>
      <c r="K5941" s="11">
        <v>5285</v>
      </c>
      <c r="L5941" s="11">
        <v>6655.24</v>
      </c>
      <c r="M5941" s="11">
        <v>3587.76</v>
      </c>
      <c r="N5941" s="11">
        <v>8459.3799999999992</v>
      </c>
      <c r="O5941" s="11">
        <v>4400</v>
      </c>
      <c r="P5941" s="11">
        <v>4400</v>
      </c>
      <c r="Q5941" s="11">
        <v>28137.5</v>
      </c>
      <c r="R5941" s="11">
        <v>6626</v>
      </c>
      <c r="S5941" s="11">
        <v>4400</v>
      </c>
      <c r="T5941" s="10">
        <v>87150.88</v>
      </c>
    </row>
    <row r="5942" spans="1:20" ht="15.75" thickBot="1" x14ac:dyDescent="0.3">
      <c r="A5942" s="4" t="s">
        <v>1264</v>
      </c>
      <c r="B5942" s="4" t="s">
        <v>1004</v>
      </c>
      <c r="C5942" s="4" t="s">
        <v>1005</v>
      </c>
      <c r="D5942" s="4" t="s">
        <v>1281</v>
      </c>
      <c r="E5942" s="4" t="s">
        <v>1282</v>
      </c>
      <c r="F5942" s="4" t="s">
        <v>314</v>
      </c>
      <c r="G5942" s="4" t="s">
        <v>315</v>
      </c>
      <c r="H5942" s="9">
        <v>1716.57</v>
      </c>
      <c r="I5942" s="9">
        <v>1716.57</v>
      </c>
      <c r="J5942" s="9">
        <v>2818.57</v>
      </c>
      <c r="K5942" s="9">
        <v>1716.57</v>
      </c>
      <c r="L5942" s="9">
        <v>1716.57</v>
      </c>
      <c r="M5942" s="9">
        <v>1716.57</v>
      </c>
      <c r="N5942" s="9">
        <v>1716.57</v>
      </c>
      <c r="O5942" s="9">
        <v>1716.57</v>
      </c>
      <c r="P5942" s="9">
        <v>1716.57</v>
      </c>
      <c r="Q5942" s="9">
        <v>1716.57</v>
      </c>
      <c r="R5942" s="9">
        <v>2212.35</v>
      </c>
      <c r="S5942" s="9">
        <v>2212.35</v>
      </c>
      <c r="T5942" s="10">
        <v>22692.400000000001</v>
      </c>
    </row>
    <row r="5943" spans="1:20" ht="15.75" thickBot="1" x14ac:dyDescent="0.3">
      <c r="A5943" s="4" t="s">
        <v>1264</v>
      </c>
      <c r="B5943" s="4" t="s">
        <v>1004</v>
      </c>
      <c r="C5943" s="4" t="s">
        <v>1005</v>
      </c>
      <c r="D5943" s="4" t="s">
        <v>1281</v>
      </c>
      <c r="E5943" s="4" t="s">
        <v>1282</v>
      </c>
      <c r="F5943" s="4" t="s">
        <v>63</v>
      </c>
      <c r="G5943" s="4" t="s">
        <v>64</v>
      </c>
      <c r="H5943" s="12"/>
      <c r="I5943" s="11">
        <v>1102</v>
      </c>
      <c r="J5943" s="11">
        <v>-1102</v>
      </c>
      <c r="K5943" s="12"/>
      <c r="L5943" s="12"/>
      <c r="M5943" s="12"/>
      <c r="N5943" s="12"/>
      <c r="O5943" s="12"/>
      <c r="P5943" s="12"/>
      <c r="Q5943" s="12"/>
      <c r="R5943" s="12"/>
      <c r="S5943" s="12"/>
      <c r="T5943" s="14">
        <v>0</v>
      </c>
    </row>
    <row r="5944" spans="1:20" ht="15.75" thickBot="1" x14ac:dyDescent="0.3">
      <c r="A5944" s="4" t="s">
        <v>1264</v>
      </c>
      <c r="B5944" s="4" t="s">
        <v>1004</v>
      </c>
      <c r="C5944" s="4" t="s">
        <v>1005</v>
      </c>
      <c r="D5944" s="4" t="s">
        <v>1281</v>
      </c>
      <c r="E5944" s="4" t="s">
        <v>1282</v>
      </c>
      <c r="F5944" s="4" t="s">
        <v>144</v>
      </c>
      <c r="G5944" s="4" t="s">
        <v>145</v>
      </c>
      <c r="H5944" s="8"/>
      <c r="I5944" s="8"/>
      <c r="J5944" s="8"/>
      <c r="K5944" s="8"/>
      <c r="L5944" s="9">
        <v>1.54</v>
      </c>
      <c r="M5944" s="8"/>
      <c r="N5944" s="8"/>
      <c r="O5944" s="8"/>
      <c r="P5944" s="8"/>
      <c r="Q5944" s="9">
        <v>20.64</v>
      </c>
      <c r="R5944" s="8"/>
      <c r="S5944" s="8"/>
      <c r="T5944" s="10">
        <v>22.18</v>
      </c>
    </row>
    <row r="5945" spans="1:20" ht="15.75" thickBot="1" x14ac:dyDescent="0.3">
      <c r="A5945" s="4" t="s">
        <v>1264</v>
      </c>
      <c r="B5945" s="4" t="s">
        <v>1004</v>
      </c>
      <c r="C5945" s="4" t="s">
        <v>1005</v>
      </c>
      <c r="D5945" s="4" t="s">
        <v>1281</v>
      </c>
      <c r="E5945" s="4" t="s">
        <v>1282</v>
      </c>
      <c r="F5945" s="4" t="s">
        <v>146</v>
      </c>
      <c r="G5945" s="4" t="s">
        <v>147</v>
      </c>
      <c r="H5945" s="12"/>
      <c r="I5945" s="12"/>
      <c r="J5945" s="12"/>
      <c r="K5945" s="12"/>
      <c r="L5945" s="11">
        <v>1095</v>
      </c>
      <c r="M5945" s="11">
        <v>251.96</v>
      </c>
      <c r="N5945" s="11">
        <v>84.24</v>
      </c>
      <c r="O5945" s="11">
        <v>1079.19</v>
      </c>
      <c r="P5945" s="12"/>
      <c r="Q5945" s="11">
        <v>-20.64</v>
      </c>
      <c r="R5945" s="12"/>
      <c r="S5945" s="12"/>
      <c r="T5945" s="10">
        <v>2489.75</v>
      </c>
    </row>
    <row r="5946" spans="1:20" ht="15.75" thickBot="1" x14ac:dyDescent="0.3">
      <c r="A5946" s="4" t="s">
        <v>1264</v>
      </c>
      <c r="B5946" s="4" t="s">
        <v>1036</v>
      </c>
      <c r="C5946" s="4" t="s">
        <v>1037</v>
      </c>
      <c r="D5946" s="4" t="s">
        <v>1281</v>
      </c>
      <c r="E5946" s="4" t="s">
        <v>1282</v>
      </c>
      <c r="F5946" s="4" t="s">
        <v>71</v>
      </c>
      <c r="G5946" s="4" t="s">
        <v>72</v>
      </c>
      <c r="H5946" s="8"/>
      <c r="I5946" s="8"/>
      <c r="J5946" s="8"/>
      <c r="K5946" s="8"/>
      <c r="L5946" s="8"/>
      <c r="M5946" s="8"/>
      <c r="N5946" s="9">
        <v>16.13</v>
      </c>
      <c r="O5946" s="8"/>
      <c r="P5946" s="8"/>
      <c r="Q5946" s="8"/>
      <c r="R5946" s="8"/>
      <c r="S5946" s="8"/>
      <c r="T5946" s="10">
        <v>16.13</v>
      </c>
    </row>
    <row r="5947" spans="1:20" ht="15.75" thickBot="1" x14ac:dyDescent="0.3">
      <c r="A5947" s="4" t="s">
        <v>1264</v>
      </c>
      <c r="B5947" s="4" t="s">
        <v>1115</v>
      </c>
      <c r="C5947" s="4" t="s">
        <v>1116</v>
      </c>
      <c r="D5947" s="4" t="s">
        <v>1273</v>
      </c>
      <c r="E5947" s="4" t="s">
        <v>1274</v>
      </c>
      <c r="F5947" s="4" t="s">
        <v>144</v>
      </c>
      <c r="G5947" s="4" t="s">
        <v>145</v>
      </c>
      <c r="H5947" s="12"/>
      <c r="I5947" s="12"/>
      <c r="J5947" s="11">
        <v>152.94</v>
      </c>
      <c r="K5947" s="12"/>
      <c r="L5947" s="12"/>
      <c r="M5947" s="12"/>
      <c r="N5947" s="12"/>
      <c r="O5947" s="12"/>
      <c r="P5947" s="12"/>
      <c r="Q5947" s="12"/>
      <c r="R5947" s="12"/>
      <c r="S5947" s="12"/>
      <c r="T5947" s="10">
        <v>152.94</v>
      </c>
    </row>
    <row r="5948" spans="1:20" ht="15.75" thickBot="1" x14ac:dyDescent="0.3">
      <c r="A5948" s="4" t="s">
        <v>1264</v>
      </c>
      <c r="B5948" s="4" t="s">
        <v>1146</v>
      </c>
      <c r="C5948" s="4" t="s">
        <v>1147</v>
      </c>
      <c r="D5948" s="4" t="s">
        <v>1273</v>
      </c>
      <c r="E5948" s="4" t="s">
        <v>1274</v>
      </c>
      <c r="F5948" s="4" t="s">
        <v>112</v>
      </c>
      <c r="G5948" s="4" t="s">
        <v>113</v>
      </c>
      <c r="H5948" s="8"/>
      <c r="I5948" s="8"/>
      <c r="J5948" s="8"/>
      <c r="K5948" s="9">
        <v>-13270.38</v>
      </c>
      <c r="L5948" s="8"/>
      <c r="M5948" s="8"/>
      <c r="N5948" s="9">
        <v>6777.47</v>
      </c>
      <c r="O5948" s="8"/>
      <c r="P5948" s="8"/>
      <c r="Q5948" s="9">
        <v>-364.35</v>
      </c>
      <c r="R5948" s="8"/>
      <c r="S5948" s="8"/>
      <c r="T5948" s="10">
        <v>-6857.26</v>
      </c>
    </row>
    <row r="5949" spans="1:20" ht="15.75" thickBot="1" x14ac:dyDescent="0.3">
      <c r="A5949" s="4" t="s">
        <v>1264</v>
      </c>
      <c r="B5949" s="4" t="s">
        <v>1148</v>
      </c>
      <c r="C5949" s="4" t="s">
        <v>1149</v>
      </c>
      <c r="D5949" s="4" t="s">
        <v>1267</v>
      </c>
      <c r="E5949" s="4" t="s">
        <v>1268</v>
      </c>
      <c r="F5949" s="4" t="s">
        <v>122</v>
      </c>
      <c r="G5949" s="4" t="s">
        <v>123</v>
      </c>
      <c r="H5949" s="12"/>
      <c r="I5949" s="12"/>
      <c r="J5949" s="12"/>
      <c r="K5949" s="12"/>
      <c r="L5949" s="11">
        <v>4944.5600000000004</v>
      </c>
      <c r="M5949" s="12"/>
      <c r="N5949" s="11">
        <v>4944.5600000000004</v>
      </c>
      <c r="O5949" s="12"/>
      <c r="P5949" s="12"/>
      <c r="Q5949" s="11">
        <v>4944.5600000000004</v>
      </c>
      <c r="R5949" s="12"/>
      <c r="S5949" s="11">
        <v>4944.5600000000004</v>
      </c>
      <c r="T5949" s="10">
        <v>19778.240000000002</v>
      </c>
    </row>
    <row r="5950" spans="1:20" ht="15.75" thickBot="1" x14ac:dyDescent="0.3">
      <c r="A5950" s="4" t="s">
        <v>1283</v>
      </c>
      <c r="B5950" s="4" t="s">
        <v>761</v>
      </c>
      <c r="C5950" s="4" t="s">
        <v>762</v>
      </c>
      <c r="D5950" s="4" t="s">
        <v>1284</v>
      </c>
      <c r="E5950" s="4" t="s">
        <v>1285</v>
      </c>
      <c r="F5950" s="4" t="s">
        <v>26</v>
      </c>
      <c r="G5950" s="4" t="s">
        <v>27</v>
      </c>
      <c r="H5950" s="9">
        <v>5130</v>
      </c>
      <c r="I5950" s="8"/>
      <c r="J5950" s="9">
        <v>2565</v>
      </c>
      <c r="K5950" s="9">
        <v>2565</v>
      </c>
      <c r="L5950" s="9">
        <v>2565</v>
      </c>
      <c r="M5950" s="9">
        <v>2565</v>
      </c>
      <c r="N5950" s="9">
        <v>2565</v>
      </c>
      <c r="O5950" s="9">
        <v>2565</v>
      </c>
      <c r="P5950" s="9">
        <v>2565</v>
      </c>
      <c r="Q5950" s="9">
        <v>2640</v>
      </c>
      <c r="R5950" s="9">
        <v>2640</v>
      </c>
      <c r="S5950" s="9">
        <v>2640</v>
      </c>
      <c r="T5950" s="10">
        <v>31005</v>
      </c>
    </row>
    <row r="5951" spans="1:20" ht="15.75" thickBot="1" x14ac:dyDescent="0.3">
      <c r="A5951" s="4" t="s">
        <v>1283</v>
      </c>
      <c r="B5951" s="4" t="s">
        <v>162</v>
      </c>
      <c r="C5951" s="4" t="s">
        <v>163</v>
      </c>
      <c r="D5951" s="4" t="s">
        <v>1286</v>
      </c>
      <c r="E5951" s="4" t="s">
        <v>1287</v>
      </c>
      <c r="F5951" s="4" t="s">
        <v>26</v>
      </c>
      <c r="G5951" s="4" t="s">
        <v>27</v>
      </c>
      <c r="H5951" s="11">
        <v>2390.84</v>
      </c>
      <c r="I5951" s="12"/>
      <c r="J5951" s="11">
        <v>1195.42</v>
      </c>
      <c r="K5951" s="11">
        <v>1218.3399999999999</v>
      </c>
      <c r="L5951" s="11">
        <v>1218.3399999999999</v>
      </c>
      <c r="M5951" s="11">
        <v>1218.3399999999999</v>
      </c>
      <c r="N5951" s="11">
        <v>1218.3399999999999</v>
      </c>
      <c r="O5951" s="11">
        <v>1218.3399999999999</v>
      </c>
      <c r="P5951" s="11">
        <v>1131.3399999999999</v>
      </c>
      <c r="Q5951" s="11">
        <v>1955.34</v>
      </c>
      <c r="R5951" s="11">
        <v>1218.3399999999999</v>
      </c>
      <c r="S5951" s="11">
        <v>1955.34</v>
      </c>
      <c r="T5951" s="10">
        <v>15938.32</v>
      </c>
    </row>
    <row r="5952" spans="1:20" ht="15.75" thickBot="1" x14ac:dyDescent="0.3">
      <c r="A5952" s="4" t="s">
        <v>1283</v>
      </c>
      <c r="B5952" s="4" t="s">
        <v>52</v>
      </c>
      <c r="C5952" s="4" t="s">
        <v>53</v>
      </c>
      <c r="D5952" s="4" t="s">
        <v>1288</v>
      </c>
      <c r="E5952" s="4" t="s">
        <v>1289</v>
      </c>
      <c r="F5952" s="4" t="s">
        <v>26</v>
      </c>
      <c r="G5952" s="4" t="s">
        <v>27</v>
      </c>
      <c r="H5952" s="9">
        <v>361536.03</v>
      </c>
      <c r="I5952" s="9">
        <v>361536.03</v>
      </c>
      <c r="J5952" s="9">
        <v>361536.03</v>
      </c>
      <c r="K5952" s="9">
        <v>363845.92</v>
      </c>
      <c r="L5952" s="9">
        <v>361536.03</v>
      </c>
      <c r="M5952" s="9">
        <v>375895.4</v>
      </c>
      <c r="N5952" s="9">
        <v>375895.4</v>
      </c>
      <c r="O5952" s="9">
        <v>375895.4</v>
      </c>
      <c r="P5952" s="9">
        <v>375895.4</v>
      </c>
      <c r="Q5952" s="9">
        <v>377457.98</v>
      </c>
      <c r="R5952" s="9">
        <v>375895.4</v>
      </c>
      <c r="S5952" s="9">
        <v>375895.4</v>
      </c>
      <c r="T5952" s="10">
        <v>4442820.42</v>
      </c>
    </row>
    <row r="5953" spans="1:20" ht="15.75" thickBot="1" x14ac:dyDescent="0.3">
      <c r="A5953" s="4" t="s">
        <v>1283</v>
      </c>
      <c r="B5953" s="4" t="s">
        <v>52</v>
      </c>
      <c r="C5953" s="4" t="s">
        <v>53</v>
      </c>
      <c r="D5953" s="4" t="s">
        <v>1288</v>
      </c>
      <c r="E5953" s="4" t="s">
        <v>1289</v>
      </c>
      <c r="F5953" s="4" t="s">
        <v>1290</v>
      </c>
      <c r="G5953" s="4" t="s">
        <v>1291</v>
      </c>
      <c r="H5953" s="11">
        <v>23832.85</v>
      </c>
      <c r="I5953" s="11">
        <v>23832.85</v>
      </c>
      <c r="J5953" s="11">
        <v>23832.85</v>
      </c>
      <c r="K5953" s="11">
        <v>23832.85</v>
      </c>
      <c r="L5953" s="11">
        <v>23832.85</v>
      </c>
      <c r="M5953" s="11">
        <v>21933.85</v>
      </c>
      <c r="N5953" s="11">
        <v>21933.85</v>
      </c>
      <c r="O5953" s="11">
        <v>22706.61</v>
      </c>
      <c r="P5953" s="11">
        <v>22706.61</v>
      </c>
      <c r="Q5953" s="11">
        <v>22706.53</v>
      </c>
      <c r="R5953" s="11">
        <v>3686.53</v>
      </c>
      <c r="S5953" s="11">
        <v>3686.53</v>
      </c>
      <c r="T5953" s="10">
        <v>238524.76</v>
      </c>
    </row>
    <row r="5954" spans="1:20" ht="15.75" thickBot="1" x14ac:dyDescent="0.3">
      <c r="A5954" s="4" t="s">
        <v>1283</v>
      </c>
      <c r="B5954" s="4" t="s">
        <v>1292</v>
      </c>
      <c r="C5954" s="4" t="s">
        <v>1293</v>
      </c>
      <c r="D5954" s="4" t="s">
        <v>1288</v>
      </c>
      <c r="E5954" s="4" t="s">
        <v>1289</v>
      </c>
      <c r="F5954" s="4" t="s">
        <v>26</v>
      </c>
      <c r="G5954" s="4" t="s">
        <v>27</v>
      </c>
      <c r="H5954" s="9">
        <v>7978.36</v>
      </c>
      <c r="I5954" s="8"/>
      <c r="J5954" s="9">
        <v>3989.18</v>
      </c>
      <c r="K5954" s="9">
        <v>3989.18</v>
      </c>
      <c r="L5954" s="9">
        <v>3989.18</v>
      </c>
      <c r="M5954" s="9">
        <v>3989.18</v>
      </c>
      <c r="N5954" s="9">
        <v>3989.18</v>
      </c>
      <c r="O5954" s="9">
        <v>3989.18</v>
      </c>
      <c r="P5954" s="9">
        <v>3989.18</v>
      </c>
      <c r="Q5954" s="8"/>
      <c r="R5954" s="9">
        <v>-398.92</v>
      </c>
      <c r="S5954" s="8"/>
      <c r="T5954" s="10">
        <v>35503.699999999997</v>
      </c>
    </row>
    <row r="5955" spans="1:20" ht="15.75" thickBot="1" x14ac:dyDescent="0.3">
      <c r="A5955" s="4" t="s">
        <v>1283</v>
      </c>
      <c r="B5955" s="4" t="s">
        <v>1036</v>
      </c>
      <c r="C5955" s="4" t="s">
        <v>1037</v>
      </c>
      <c r="D5955" s="4" t="s">
        <v>1288</v>
      </c>
      <c r="E5955" s="4" t="s">
        <v>1289</v>
      </c>
      <c r="F5955" s="4" t="s">
        <v>98</v>
      </c>
      <c r="G5955" s="4" t="s">
        <v>99</v>
      </c>
      <c r="H5955" s="12"/>
      <c r="I5955" s="12"/>
      <c r="J5955" s="12"/>
      <c r="K5955" s="12"/>
      <c r="L5955" s="12"/>
      <c r="M5955" s="11">
        <v>97.38</v>
      </c>
      <c r="N5955" s="12"/>
      <c r="O5955" s="12"/>
      <c r="P5955" s="12"/>
      <c r="Q5955" s="12"/>
      <c r="R5955" s="12"/>
      <c r="S5955" s="12"/>
      <c r="T5955" s="10">
        <v>97.38</v>
      </c>
    </row>
    <row r="5956" spans="1:20" ht="23.25" thickBot="1" x14ac:dyDescent="0.3">
      <c r="A5956" s="4" t="s">
        <v>1294</v>
      </c>
      <c r="B5956" s="4" t="s">
        <v>80</v>
      </c>
      <c r="C5956" s="4" t="s">
        <v>81</v>
      </c>
      <c r="D5956" s="4" t="s">
        <v>1295</v>
      </c>
      <c r="E5956" s="4" t="s">
        <v>1296</v>
      </c>
      <c r="F5956" s="4" t="s">
        <v>61</v>
      </c>
      <c r="G5956" s="4" t="s">
        <v>62</v>
      </c>
      <c r="H5956" s="9">
        <v>6.13</v>
      </c>
      <c r="I5956" s="9">
        <v>1025.79</v>
      </c>
      <c r="J5956" s="9">
        <v>802.53</v>
      </c>
      <c r="K5956" s="9">
        <v>549.4</v>
      </c>
      <c r="L5956" s="9">
        <v>3801.5</v>
      </c>
      <c r="M5956" s="9">
        <v>5995.13</v>
      </c>
      <c r="N5956" s="9">
        <v>4290.8</v>
      </c>
      <c r="O5956" s="9">
        <v>6862.9</v>
      </c>
      <c r="P5956" s="9">
        <v>-1089.69</v>
      </c>
      <c r="Q5956" s="9">
        <v>385.21</v>
      </c>
      <c r="R5956" s="9">
        <v>30.21</v>
      </c>
      <c r="S5956" s="9">
        <v>1770.05</v>
      </c>
      <c r="T5956" s="10">
        <v>24429.96</v>
      </c>
    </row>
    <row r="5957" spans="1:20" ht="23.25" thickBot="1" x14ac:dyDescent="0.3">
      <c r="A5957" s="4" t="s">
        <v>1294</v>
      </c>
      <c r="B5957" s="4" t="s">
        <v>80</v>
      </c>
      <c r="C5957" s="4" t="s">
        <v>81</v>
      </c>
      <c r="D5957" s="4" t="s">
        <v>1295</v>
      </c>
      <c r="E5957" s="4" t="s">
        <v>1296</v>
      </c>
      <c r="F5957" s="4" t="s">
        <v>92</v>
      </c>
      <c r="G5957" s="4" t="s">
        <v>93</v>
      </c>
      <c r="H5957" s="12"/>
      <c r="I5957" s="12"/>
      <c r="J5957" s="11">
        <v>271.66000000000003</v>
      </c>
      <c r="K5957" s="12"/>
      <c r="L5957" s="11">
        <v>265.19</v>
      </c>
      <c r="M5957" s="11">
        <v>20.46</v>
      </c>
      <c r="N5957" s="11">
        <v>94.27</v>
      </c>
      <c r="O5957" s="11">
        <v>111.19</v>
      </c>
      <c r="P5957" s="11">
        <v>143.46</v>
      </c>
      <c r="Q5957" s="11">
        <v>686.88</v>
      </c>
      <c r="R5957" s="11">
        <v>23.99</v>
      </c>
      <c r="S5957" s="11">
        <v>311.39</v>
      </c>
      <c r="T5957" s="10">
        <v>1928.49</v>
      </c>
    </row>
    <row r="5958" spans="1:20" ht="23.25" thickBot="1" x14ac:dyDescent="0.3">
      <c r="A5958" s="4" t="s">
        <v>1294</v>
      </c>
      <c r="B5958" s="4" t="s">
        <v>80</v>
      </c>
      <c r="C5958" s="4" t="s">
        <v>81</v>
      </c>
      <c r="D5958" s="4" t="s">
        <v>1295</v>
      </c>
      <c r="E5958" s="4" t="s">
        <v>1296</v>
      </c>
      <c r="F5958" s="4" t="s">
        <v>84</v>
      </c>
      <c r="G5958" s="4" t="s">
        <v>85</v>
      </c>
      <c r="H5958" s="9">
        <v>306.27999999999997</v>
      </c>
      <c r="I5958" s="9">
        <v>437.43</v>
      </c>
      <c r="J5958" s="9">
        <v>646.19000000000005</v>
      </c>
      <c r="K5958" s="9">
        <v>493.26</v>
      </c>
      <c r="L5958" s="9">
        <v>836.54</v>
      </c>
      <c r="M5958" s="9">
        <v>886.45</v>
      </c>
      <c r="N5958" s="9">
        <v>892.77</v>
      </c>
      <c r="O5958" s="9">
        <v>257.07</v>
      </c>
      <c r="P5958" s="9">
        <v>219.85</v>
      </c>
      <c r="Q5958" s="9">
        <v>374.07</v>
      </c>
      <c r="R5958" s="9">
        <v>402.09</v>
      </c>
      <c r="S5958" s="9">
        <v>385.7</v>
      </c>
      <c r="T5958" s="10">
        <v>6137.7</v>
      </c>
    </row>
    <row r="5959" spans="1:20" ht="23.25" thickBot="1" x14ac:dyDescent="0.3">
      <c r="A5959" s="4" t="s">
        <v>1294</v>
      </c>
      <c r="B5959" s="4" t="s">
        <v>80</v>
      </c>
      <c r="C5959" s="4" t="s">
        <v>81</v>
      </c>
      <c r="D5959" s="4" t="s">
        <v>1295</v>
      </c>
      <c r="E5959" s="4" t="s">
        <v>1296</v>
      </c>
      <c r="F5959" s="4" t="s">
        <v>44</v>
      </c>
      <c r="G5959" s="4" t="s">
        <v>45</v>
      </c>
      <c r="H5959" s="11">
        <v>-42075.8</v>
      </c>
      <c r="I5959" s="12"/>
      <c r="J5959" s="12"/>
      <c r="K5959" s="11">
        <v>2000</v>
      </c>
      <c r="L5959" s="12"/>
      <c r="M5959" s="11">
        <v>468.75</v>
      </c>
      <c r="N5959" s="11">
        <v>756.45</v>
      </c>
      <c r="O5959" s="11">
        <v>-85.09</v>
      </c>
      <c r="P5959" s="12"/>
      <c r="Q5959" s="12"/>
      <c r="R5959" s="11">
        <v>1526.25</v>
      </c>
      <c r="S5959" s="12"/>
      <c r="T5959" s="10">
        <v>-37409.440000000002</v>
      </c>
    </row>
    <row r="5960" spans="1:20" ht="23.25" thickBot="1" x14ac:dyDescent="0.3">
      <c r="A5960" s="4" t="s">
        <v>1294</v>
      </c>
      <c r="B5960" s="4" t="s">
        <v>80</v>
      </c>
      <c r="C5960" s="4" t="s">
        <v>81</v>
      </c>
      <c r="D5960" s="4" t="s">
        <v>1295</v>
      </c>
      <c r="E5960" s="4" t="s">
        <v>1296</v>
      </c>
      <c r="F5960" s="4" t="s">
        <v>132</v>
      </c>
      <c r="G5960" s="4" t="s">
        <v>133</v>
      </c>
      <c r="H5960" s="8"/>
      <c r="I5960" s="9">
        <v>46.39</v>
      </c>
      <c r="J5960" s="9">
        <v>147.19999999999999</v>
      </c>
      <c r="K5960" s="8"/>
      <c r="L5960" s="9">
        <v>36.9</v>
      </c>
      <c r="M5960" s="8"/>
      <c r="N5960" s="8"/>
      <c r="O5960" s="8"/>
      <c r="P5960" s="9">
        <v>49.2</v>
      </c>
      <c r="Q5960" s="8"/>
      <c r="R5960" s="8"/>
      <c r="S5960" s="8"/>
      <c r="T5960" s="10">
        <v>279.69</v>
      </c>
    </row>
    <row r="5961" spans="1:20" ht="23.25" thickBot="1" x14ac:dyDescent="0.3">
      <c r="A5961" s="4" t="s">
        <v>1294</v>
      </c>
      <c r="B5961" s="4" t="s">
        <v>80</v>
      </c>
      <c r="C5961" s="4" t="s">
        <v>81</v>
      </c>
      <c r="D5961" s="4" t="s">
        <v>1295</v>
      </c>
      <c r="E5961" s="4" t="s">
        <v>1296</v>
      </c>
      <c r="F5961" s="4" t="s">
        <v>239</v>
      </c>
      <c r="G5961" s="4" t="s">
        <v>240</v>
      </c>
      <c r="H5961" s="12"/>
      <c r="I5961" s="12"/>
      <c r="J5961" s="12"/>
      <c r="K5961" s="12"/>
      <c r="L5961" s="12"/>
      <c r="M5961" s="12"/>
      <c r="N5961" s="12"/>
      <c r="O5961" s="12"/>
      <c r="P5961" s="11">
        <v>364.49</v>
      </c>
      <c r="Q5961" s="12"/>
      <c r="R5961" s="12"/>
      <c r="S5961" s="12"/>
      <c r="T5961" s="10">
        <v>364.49</v>
      </c>
    </row>
    <row r="5962" spans="1:20" ht="23.25" thickBot="1" x14ac:dyDescent="0.3">
      <c r="A5962" s="4" t="s">
        <v>1294</v>
      </c>
      <c r="B5962" s="4" t="s">
        <v>80</v>
      </c>
      <c r="C5962" s="4" t="s">
        <v>81</v>
      </c>
      <c r="D5962" s="4" t="s">
        <v>1295</v>
      </c>
      <c r="E5962" s="4" t="s">
        <v>1296</v>
      </c>
      <c r="F5962" s="4" t="s">
        <v>65</v>
      </c>
      <c r="G5962" s="4" t="s">
        <v>66</v>
      </c>
      <c r="H5962" s="8"/>
      <c r="I5962" s="9">
        <v>192.66</v>
      </c>
      <c r="J5962" s="9">
        <v>369.86</v>
      </c>
      <c r="K5962" s="8"/>
      <c r="L5962" s="8"/>
      <c r="M5962" s="8"/>
      <c r="N5962" s="8"/>
      <c r="O5962" s="8"/>
      <c r="P5962" s="9">
        <v>385.32</v>
      </c>
      <c r="Q5962" s="8"/>
      <c r="R5962" s="9">
        <v>722.48</v>
      </c>
      <c r="S5962" s="8"/>
      <c r="T5962" s="10">
        <v>1670.32</v>
      </c>
    </row>
    <row r="5963" spans="1:20" ht="23.25" thickBot="1" x14ac:dyDescent="0.3">
      <c r="A5963" s="4" t="s">
        <v>1294</v>
      </c>
      <c r="B5963" s="4" t="s">
        <v>80</v>
      </c>
      <c r="C5963" s="4" t="s">
        <v>81</v>
      </c>
      <c r="D5963" s="4" t="s">
        <v>1295</v>
      </c>
      <c r="E5963" s="4" t="s">
        <v>1296</v>
      </c>
      <c r="F5963" s="4" t="s">
        <v>56</v>
      </c>
      <c r="G5963" s="4" t="s">
        <v>57</v>
      </c>
      <c r="H5963" s="11">
        <v>6078.44</v>
      </c>
      <c r="I5963" s="11">
        <v>7013.36</v>
      </c>
      <c r="J5963" s="11">
        <v>11148.24</v>
      </c>
      <c r="K5963" s="11">
        <v>9175.8799999999992</v>
      </c>
      <c r="L5963" s="11">
        <v>15043.85</v>
      </c>
      <c r="M5963" s="11">
        <v>14594.92</v>
      </c>
      <c r="N5963" s="11">
        <v>15581.1</v>
      </c>
      <c r="O5963" s="11">
        <v>4705.28</v>
      </c>
      <c r="P5963" s="11">
        <v>2662.68</v>
      </c>
      <c r="Q5963" s="11">
        <v>6801.44</v>
      </c>
      <c r="R5963" s="11">
        <v>6127.8</v>
      </c>
      <c r="S5963" s="11">
        <v>6876.69</v>
      </c>
      <c r="T5963" s="10">
        <v>105809.68</v>
      </c>
    </row>
    <row r="5964" spans="1:20" ht="23.25" thickBot="1" x14ac:dyDescent="0.3">
      <c r="A5964" s="4" t="s">
        <v>1294</v>
      </c>
      <c r="B5964" s="4" t="s">
        <v>80</v>
      </c>
      <c r="C5964" s="4" t="s">
        <v>81</v>
      </c>
      <c r="D5964" s="4" t="s">
        <v>1295</v>
      </c>
      <c r="E5964" s="4" t="s">
        <v>1296</v>
      </c>
      <c r="F5964" s="4" t="s">
        <v>68</v>
      </c>
      <c r="G5964" s="4" t="s">
        <v>69</v>
      </c>
      <c r="H5964" s="9">
        <v>180.65</v>
      </c>
      <c r="I5964" s="9">
        <v>650.28</v>
      </c>
      <c r="J5964" s="9">
        <v>1687.63</v>
      </c>
      <c r="K5964" s="9">
        <v>904.48</v>
      </c>
      <c r="L5964" s="9">
        <v>2051.84</v>
      </c>
      <c r="M5964" s="9">
        <v>3520.69</v>
      </c>
      <c r="N5964" s="9">
        <v>2663.73</v>
      </c>
      <c r="O5964" s="9">
        <v>548.37</v>
      </c>
      <c r="P5964" s="9">
        <v>1445.02</v>
      </c>
      <c r="Q5964" s="9">
        <v>843.18</v>
      </c>
      <c r="R5964" s="9">
        <v>1366.98</v>
      </c>
      <c r="S5964" s="9">
        <v>1005.37</v>
      </c>
      <c r="T5964" s="10">
        <v>16868.22</v>
      </c>
    </row>
    <row r="5965" spans="1:20" ht="23.25" thickBot="1" x14ac:dyDescent="0.3">
      <c r="A5965" s="4" t="s">
        <v>1294</v>
      </c>
      <c r="B5965" s="4" t="s">
        <v>80</v>
      </c>
      <c r="C5965" s="4" t="s">
        <v>81</v>
      </c>
      <c r="D5965" s="4" t="s">
        <v>1295</v>
      </c>
      <c r="E5965" s="4" t="s">
        <v>1296</v>
      </c>
      <c r="F5965" s="4" t="s">
        <v>156</v>
      </c>
      <c r="G5965" s="4" t="s">
        <v>157</v>
      </c>
      <c r="H5965" s="12"/>
      <c r="I5965" s="12"/>
      <c r="J5965" s="11">
        <v>64.290000000000006</v>
      </c>
      <c r="K5965" s="12"/>
      <c r="L5965" s="12"/>
      <c r="M5965" s="12"/>
      <c r="N5965" s="12"/>
      <c r="O5965" s="12"/>
      <c r="P5965" s="11">
        <v>42.86</v>
      </c>
      <c r="Q5965" s="12"/>
      <c r="R5965" s="11">
        <v>42.86</v>
      </c>
      <c r="S5965" s="12"/>
      <c r="T5965" s="10">
        <v>150.01</v>
      </c>
    </row>
    <row r="5966" spans="1:20" ht="23.25" thickBot="1" x14ac:dyDescent="0.3">
      <c r="A5966" s="4" t="s">
        <v>1294</v>
      </c>
      <c r="B5966" s="4" t="s">
        <v>80</v>
      </c>
      <c r="C5966" s="4" t="s">
        <v>81</v>
      </c>
      <c r="D5966" s="4" t="s">
        <v>1297</v>
      </c>
      <c r="E5966" s="4" t="s">
        <v>1298</v>
      </c>
      <c r="F5966" s="4" t="s">
        <v>84</v>
      </c>
      <c r="G5966" s="4" t="s">
        <v>85</v>
      </c>
      <c r="H5966" s="9">
        <v>15.72</v>
      </c>
      <c r="I5966" s="8"/>
      <c r="J5966" s="9">
        <v>26.97</v>
      </c>
      <c r="K5966" s="9">
        <v>7.49</v>
      </c>
      <c r="L5966" s="9">
        <v>19.7</v>
      </c>
      <c r="M5966" s="8"/>
      <c r="N5966" s="9">
        <v>7.14</v>
      </c>
      <c r="O5966" s="9">
        <v>14.28</v>
      </c>
      <c r="P5966" s="8"/>
      <c r="Q5966" s="9">
        <v>16.48</v>
      </c>
      <c r="R5966" s="9">
        <v>57.25</v>
      </c>
      <c r="S5966" s="9">
        <v>35.57</v>
      </c>
      <c r="T5966" s="10">
        <v>200.6</v>
      </c>
    </row>
    <row r="5967" spans="1:20" ht="23.25" thickBot="1" x14ac:dyDescent="0.3">
      <c r="A5967" s="4" t="s">
        <v>1294</v>
      </c>
      <c r="B5967" s="4" t="s">
        <v>80</v>
      </c>
      <c r="C5967" s="4" t="s">
        <v>81</v>
      </c>
      <c r="D5967" s="4" t="s">
        <v>1297</v>
      </c>
      <c r="E5967" s="4" t="s">
        <v>1298</v>
      </c>
      <c r="F5967" s="4" t="s">
        <v>56</v>
      </c>
      <c r="G5967" s="4" t="s">
        <v>57</v>
      </c>
      <c r="H5967" s="11">
        <v>321.35000000000002</v>
      </c>
      <c r="I5967" s="12"/>
      <c r="J5967" s="11">
        <v>551.16</v>
      </c>
      <c r="K5967" s="11">
        <v>153.1</v>
      </c>
      <c r="L5967" s="11">
        <v>402.57</v>
      </c>
      <c r="M5967" s="12"/>
      <c r="N5967" s="11">
        <v>145.9</v>
      </c>
      <c r="O5967" s="11">
        <v>291.8</v>
      </c>
      <c r="P5967" s="12"/>
      <c r="Q5967" s="11">
        <v>336.82</v>
      </c>
      <c r="R5967" s="11">
        <v>1169.8900000000001</v>
      </c>
      <c r="S5967" s="11">
        <v>726.98</v>
      </c>
      <c r="T5967" s="10">
        <v>4099.57</v>
      </c>
    </row>
    <row r="5968" spans="1:20" ht="15.75" thickBot="1" x14ac:dyDescent="0.3">
      <c r="A5968" s="4" t="s">
        <v>1294</v>
      </c>
      <c r="B5968" s="4" t="s">
        <v>80</v>
      </c>
      <c r="C5968" s="4" t="s">
        <v>81</v>
      </c>
      <c r="D5968" s="4" t="s">
        <v>1299</v>
      </c>
      <c r="E5968" s="4" t="s">
        <v>1300</v>
      </c>
      <c r="F5968" s="4" t="s">
        <v>187</v>
      </c>
      <c r="G5968" s="4" t="s">
        <v>188</v>
      </c>
      <c r="H5968" s="8"/>
      <c r="I5968" s="8"/>
      <c r="J5968" s="8"/>
      <c r="K5968" s="9">
        <v>373.67</v>
      </c>
      <c r="L5968" s="8"/>
      <c r="M5968" s="8"/>
      <c r="N5968" s="8"/>
      <c r="O5968" s="8"/>
      <c r="P5968" s="8"/>
      <c r="Q5968" s="8"/>
      <c r="R5968" s="8"/>
      <c r="S5968" s="8"/>
      <c r="T5968" s="10">
        <v>373.67</v>
      </c>
    </row>
    <row r="5969" spans="1:20" ht="23.25" thickBot="1" x14ac:dyDescent="0.3">
      <c r="A5969" s="4" t="s">
        <v>1294</v>
      </c>
      <c r="B5969" s="4" t="s">
        <v>80</v>
      </c>
      <c r="C5969" s="4" t="s">
        <v>81</v>
      </c>
      <c r="D5969" s="4" t="s">
        <v>1301</v>
      </c>
      <c r="E5969" s="4" t="s">
        <v>1302</v>
      </c>
      <c r="F5969" s="4" t="s">
        <v>61</v>
      </c>
      <c r="G5969" s="4" t="s">
        <v>62</v>
      </c>
      <c r="H5969" s="12"/>
      <c r="I5969" s="12"/>
      <c r="J5969" s="12"/>
      <c r="K5969" s="12"/>
      <c r="L5969" s="12"/>
      <c r="M5969" s="12"/>
      <c r="N5969" s="11">
        <v>52.5</v>
      </c>
      <c r="O5969" s="12"/>
      <c r="P5969" s="11">
        <v>172.37</v>
      </c>
      <c r="Q5969" s="12"/>
      <c r="R5969" s="12"/>
      <c r="S5969" s="12"/>
      <c r="T5969" s="10">
        <v>224.87</v>
      </c>
    </row>
    <row r="5970" spans="1:20" ht="23.25" thickBot="1" x14ac:dyDescent="0.3">
      <c r="A5970" s="4" t="s">
        <v>1294</v>
      </c>
      <c r="B5970" s="4" t="s">
        <v>80</v>
      </c>
      <c r="C5970" s="4" t="s">
        <v>81</v>
      </c>
      <c r="D5970" s="4" t="s">
        <v>1301</v>
      </c>
      <c r="E5970" s="4" t="s">
        <v>1302</v>
      </c>
      <c r="F5970" s="4" t="s">
        <v>84</v>
      </c>
      <c r="G5970" s="4" t="s">
        <v>85</v>
      </c>
      <c r="H5970" s="9">
        <v>14.27</v>
      </c>
      <c r="I5970" s="9">
        <v>42.82</v>
      </c>
      <c r="J5970" s="9">
        <v>47.33</v>
      </c>
      <c r="K5970" s="9">
        <v>67.650000000000006</v>
      </c>
      <c r="L5970" s="9">
        <v>161.19999999999999</v>
      </c>
      <c r="M5970" s="9">
        <v>24.13</v>
      </c>
      <c r="N5970" s="9">
        <v>201.42</v>
      </c>
      <c r="O5970" s="9">
        <v>51.61</v>
      </c>
      <c r="P5970" s="8"/>
      <c r="Q5970" s="9">
        <v>78.36</v>
      </c>
      <c r="R5970" s="9">
        <v>35.67</v>
      </c>
      <c r="S5970" s="9">
        <v>29.4</v>
      </c>
      <c r="T5970" s="10">
        <v>753.86</v>
      </c>
    </row>
    <row r="5971" spans="1:20" ht="23.25" thickBot="1" x14ac:dyDescent="0.3">
      <c r="A5971" s="4" t="s">
        <v>1294</v>
      </c>
      <c r="B5971" s="4" t="s">
        <v>80</v>
      </c>
      <c r="C5971" s="4" t="s">
        <v>81</v>
      </c>
      <c r="D5971" s="4" t="s">
        <v>1301</v>
      </c>
      <c r="E5971" s="4" t="s">
        <v>1302</v>
      </c>
      <c r="F5971" s="4" t="s">
        <v>65</v>
      </c>
      <c r="G5971" s="4" t="s">
        <v>66</v>
      </c>
      <c r="H5971" s="12"/>
      <c r="I5971" s="12"/>
      <c r="J5971" s="12"/>
      <c r="K5971" s="12"/>
      <c r="L5971" s="11">
        <v>48.17</v>
      </c>
      <c r="M5971" s="12"/>
      <c r="N5971" s="11">
        <v>88.61</v>
      </c>
      <c r="O5971" s="12"/>
      <c r="P5971" s="12"/>
      <c r="Q5971" s="12"/>
      <c r="R5971" s="12"/>
      <c r="S5971" s="12"/>
      <c r="T5971" s="10">
        <v>136.78</v>
      </c>
    </row>
    <row r="5972" spans="1:20" ht="23.25" thickBot="1" x14ac:dyDescent="0.3">
      <c r="A5972" s="4" t="s">
        <v>1294</v>
      </c>
      <c r="B5972" s="4" t="s">
        <v>80</v>
      </c>
      <c r="C5972" s="4" t="s">
        <v>81</v>
      </c>
      <c r="D5972" s="4" t="s">
        <v>1301</v>
      </c>
      <c r="E5972" s="4" t="s">
        <v>1302</v>
      </c>
      <c r="F5972" s="4" t="s">
        <v>56</v>
      </c>
      <c r="G5972" s="4" t="s">
        <v>57</v>
      </c>
      <c r="H5972" s="9">
        <v>291.68</v>
      </c>
      <c r="I5972" s="9">
        <v>875.04</v>
      </c>
      <c r="J5972" s="9">
        <v>834.42</v>
      </c>
      <c r="K5972" s="9">
        <v>888.46</v>
      </c>
      <c r="L5972" s="9">
        <v>3143.57</v>
      </c>
      <c r="M5972" s="9">
        <v>493.09</v>
      </c>
      <c r="N5972" s="9">
        <v>3994.21</v>
      </c>
      <c r="O5972" s="9">
        <v>729.5</v>
      </c>
      <c r="P5972" s="8"/>
      <c r="Q5972" s="9">
        <v>1240.1500000000001</v>
      </c>
      <c r="R5972" s="9">
        <v>656.55</v>
      </c>
      <c r="S5972" s="9">
        <v>600.88</v>
      </c>
      <c r="T5972" s="10">
        <v>13747.55</v>
      </c>
    </row>
    <row r="5973" spans="1:20" ht="23.25" thickBot="1" x14ac:dyDescent="0.3">
      <c r="A5973" s="4" t="s">
        <v>1294</v>
      </c>
      <c r="B5973" s="4" t="s">
        <v>80</v>
      </c>
      <c r="C5973" s="4" t="s">
        <v>81</v>
      </c>
      <c r="D5973" s="4" t="s">
        <v>1301</v>
      </c>
      <c r="E5973" s="4" t="s">
        <v>1302</v>
      </c>
      <c r="F5973" s="4" t="s">
        <v>68</v>
      </c>
      <c r="G5973" s="4" t="s">
        <v>69</v>
      </c>
      <c r="H5973" s="12"/>
      <c r="I5973" s="12"/>
      <c r="J5973" s="11">
        <v>132.9</v>
      </c>
      <c r="K5973" s="11">
        <v>494.16</v>
      </c>
      <c r="L5973" s="11">
        <v>102.59</v>
      </c>
      <c r="M5973" s="12"/>
      <c r="N5973" s="11">
        <v>33.22</v>
      </c>
      <c r="O5973" s="11">
        <v>325.13</v>
      </c>
      <c r="P5973" s="12"/>
      <c r="Q5973" s="11">
        <v>361.26</v>
      </c>
      <c r="R5973" s="11">
        <v>72.25</v>
      </c>
      <c r="S5973" s="12"/>
      <c r="T5973" s="10">
        <v>1521.51</v>
      </c>
    </row>
    <row r="5974" spans="1:20" ht="23.25" thickBot="1" x14ac:dyDescent="0.3">
      <c r="A5974" s="4" t="s">
        <v>1294</v>
      </c>
      <c r="B5974" s="4" t="s">
        <v>80</v>
      </c>
      <c r="C5974" s="4" t="s">
        <v>81</v>
      </c>
      <c r="D5974" s="4" t="s">
        <v>1303</v>
      </c>
      <c r="E5974" s="4" t="s">
        <v>1304</v>
      </c>
      <c r="F5974" s="4" t="s">
        <v>61</v>
      </c>
      <c r="G5974" s="4" t="s">
        <v>62</v>
      </c>
      <c r="H5974" s="9">
        <v>141.88</v>
      </c>
      <c r="I5974" s="9">
        <v>85.78</v>
      </c>
      <c r="J5974" s="9">
        <v>248.86</v>
      </c>
      <c r="K5974" s="8"/>
      <c r="L5974" s="8"/>
      <c r="M5974" s="9">
        <v>104.04</v>
      </c>
      <c r="N5974" s="9">
        <v>67.489999999999995</v>
      </c>
      <c r="O5974" s="9">
        <v>736.51</v>
      </c>
      <c r="P5974" s="9">
        <v>614.49</v>
      </c>
      <c r="Q5974" s="8"/>
      <c r="R5974" s="8"/>
      <c r="S5974" s="8"/>
      <c r="T5974" s="10">
        <v>1999.05</v>
      </c>
    </row>
    <row r="5975" spans="1:20" ht="23.25" thickBot="1" x14ac:dyDescent="0.3">
      <c r="A5975" s="4" t="s">
        <v>1294</v>
      </c>
      <c r="B5975" s="4" t="s">
        <v>80</v>
      </c>
      <c r="C5975" s="4" t="s">
        <v>81</v>
      </c>
      <c r="D5975" s="4" t="s">
        <v>1303</v>
      </c>
      <c r="E5975" s="4" t="s">
        <v>1304</v>
      </c>
      <c r="F5975" s="4" t="s">
        <v>92</v>
      </c>
      <c r="G5975" s="4" t="s">
        <v>93</v>
      </c>
      <c r="H5975" s="12"/>
      <c r="I5975" s="12"/>
      <c r="J5975" s="12"/>
      <c r="K5975" s="12"/>
      <c r="L5975" s="12"/>
      <c r="M5975" s="12"/>
      <c r="N5975" s="12"/>
      <c r="O5975" s="12"/>
      <c r="P5975" s="12"/>
      <c r="Q5975" s="11">
        <v>77.900000000000006</v>
      </c>
      <c r="R5975" s="12"/>
      <c r="S5975" s="12"/>
      <c r="T5975" s="10">
        <v>77.900000000000006</v>
      </c>
    </row>
    <row r="5976" spans="1:20" ht="23.25" thickBot="1" x14ac:dyDescent="0.3">
      <c r="A5976" s="4" t="s">
        <v>1294</v>
      </c>
      <c r="B5976" s="4" t="s">
        <v>80</v>
      </c>
      <c r="C5976" s="4" t="s">
        <v>81</v>
      </c>
      <c r="D5976" s="4" t="s">
        <v>1303</v>
      </c>
      <c r="E5976" s="4" t="s">
        <v>1304</v>
      </c>
      <c r="F5976" s="4" t="s">
        <v>84</v>
      </c>
      <c r="G5976" s="4" t="s">
        <v>85</v>
      </c>
      <c r="H5976" s="9">
        <v>102.19</v>
      </c>
      <c r="I5976" s="9">
        <v>97.06</v>
      </c>
      <c r="J5976" s="9">
        <v>86.64</v>
      </c>
      <c r="K5976" s="9">
        <v>135.19</v>
      </c>
      <c r="L5976" s="9">
        <v>110.57</v>
      </c>
      <c r="M5976" s="9">
        <v>82.7</v>
      </c>
      <c r="N5976" s="9">
        <v>193.99</v>
      </c>
      <c r="O5976" s="9">
        <v>146.22</v>
      </c>
      <c r="P5976" s="9">
        <v>83.63</v>
      </c>
      <c r="Q5976" s="9">
        <v>111.55</v>
      </c>
      <c r="R5976" s="9">
        <v>16.010000000000002</v>
      </c>
      <c r="S5976" s="9">
        <v>65.08</v>
      </c>
      <c r="T5976" s="10">
        <v>1230.83</v>
      </c>
    </row>
    <row r="5977" spans="1:20" ht="23.25" thickBot="1" x14ac:dyDescent="0.3">
      <c r="A5977" s="4" t="s">
        <v>1294</v>
      </c>
      <c r="B5977" s="4" t="s">
        <v>80</v>
      </c>
      <c r="C5977" s="4" t="s">
        <v>81</v>
      </c>
      <c r="D5977" s="4" t="s">
        <v>1303</v>
      </c>
      <c r="E5977" s="4" t="s">
        <v>1304</v>
      </c>
      <c r="F5977" s="4" t="s">
        <v>56</v>
      </c>
      <c r="G5977" s="4" t="s">
        <v>57</v>
      </c>
      <c r="H5977" s="11">
        <v>1774.83</v>
      </c>
      <c r="I5977" s="11">
        <v>1604.24</v>
      </c>
      <c r="J5977" s="11">
        <v>1644.07</v>
      </c>
      <c r="K5977" s="11">
        <v>1925.5</v>
      </c>
      <c r="L5977" s="11">
        <v>1934.52</v>
      </c>
      <c r="M5977" s="11">
        <v>1321.65</v>
      </c>
      <c r="N5977" s="11">
        <v>3153.94</v>
      </c>
      <c r="O5977" s="11">
        <v>2699.15</v>
      </c>
      <c r="P5977" s="11">
        <v>1167.2</v>
      </c>
      <c r="Q5977" s="11">
        <v>1520.24</v>
      </c>
      <c r="R5977" s="11">
        <v>218.85</v>
      </c>
      <c r="S5977" s="11">
        <v>1078.4100000000001</v>
      </c>
      <c r="T5977" s="10">
        <v>20042.599999999999</v>
      </c>
    </row>
    <row r="5978" spans="1:20" ht="23.25" thickBot="1" x14ac:dyDescent="0.3">
      <c r="A5978" s="4" t="s">
        <v>1294</v>
      </c>
      <c r="B5978" s="4" t="s">
        <v>80</v>
      </c>
      <c r="C5978" s="4" t="s">
        <v>81</v>
      </c>
      <c r="D5978" s="4" t="s">
        <v>1303</v>
      </c>
      <c r="E5978" s="4" t="s">
        <v>1304</v>
      </c>
      <c r="F5978" s="4" t="s">
        <v>68</v>
      </c>
      <c r="G5978" s="4" t="s">
        <v>69</v>
      </c>
      <c r="H5978" s="9">
        <v>313.54000000000002</v>
      </c>
      <c r="I5978" s="9">
        <v>379.31</v>
      </c>
      <c r="J5978" s="9">
        <v>126.44</v>
      </c>
      <c r="K5978" s="9">
        <v>837.34</v>
      </c>
      <c r="L5978" s="9">
        <v>325.14</v>
      </c>
      <c r="M5978" s="9">
        <v>368.39</v>
      </c>
      <c r="N5978" s="9">
        <v>810.59</v>
      </c>
      <c r="O5978" s="9">
        <v>289.01</v>
      </c>
      <c r="P5978" s="9">
        <v>541.88</v>
      </c>
      <c r="Q5978" s="9">
        <v>759.31</v>
      </c>
      <c r="R5978" s="9">
        <v>108.38</v>
      </c>
      <c r="S5978" s="9">
        <v>251.51</v>
      </c>
      <c r="T5978" s="10">
        <v>5110.84</v>
      </c>
    </row>
    <row r="5979" spans="1:20" ht="23.25" thickBot="1" x14ac:dyDescent="0.3">
      <c r="A5979" s="4" t="s">
        <v>1294</v>
      </c>
      <c r="B5979" s="4" t="s">
        <v>80</v>
      </c>
      <c r="C5979" s="4" t="s">
        <v>81</v>
      </c>
      <c r="D5979" s="4" t="s">
        <v>1303</v>
      </c>
      <c r="E5979" s="4" t="s">
        <v>1304</v>
      </c>
      <c r="F5979" s="4" t="s">
        <v>156</v>
      </c>
      <c r="G5979" s="4" t="s">
        <v>157</v>
      </c>
      <c r="H5979" s="12"/>
      <c r="I5979" s="12"/>
      <c r="J5979" s="12"/>
      <c r="K5979" s="11">
        <v>42.86</v>
      </c>
      <c r="L5979" s="12"/>
      <c r="M5979" s="11">
        <v>42.86</v>
      </c>
      <c r="N5979" s="12"/>
      <c r="O5979" s="12"/>
      <c r="P5979" s="11">
        <v>64.290000000000006</v>
      </c>
      <c r="Q5979" s="11">
        <v>64.290000000000006</v>
      </c>
      <c r="R5979" s="11">
        <v>21.43</v>
      </c>
      <c r="S5979" s="12"/>
      <c r="T5979" s="10">
        <v>235.73</v>
      </c>
    </row>
    <row r="5980" spans="1:20" ht="15.75" thickBot="1" x14ac:dyDescent="0.3">
      <c r="A5980" s="4" t="s">
        <v>1294</v>
      </c>
      <c r="B5980" s="4" t="s">
        <v>80</v>
      </c>
      <c r="C5980" s="4" t="s">
        <v>81</v>
      </c>
      <c r="D5980" s="4" t="s">
        <v>1305</v>
      </c>
      <c r="E5980" s="4" t="s">
        <v>1306</v>
      </c>
      <c r="F5980" s="4" t="s">
        <v>98</v>
      </c>
      <c r="G5980" s="4" t="s">
        <v>99</v>
      </c>
      <c r="H5980" s="9">
        <v>118.75</v>
      </c>
      <c r="I5980" s="8"/>
      <c r="J5980" s="8"/>
      <c r="K5980" s="9">
        <v>127.02</v>
      </c>
      <c r="L5980" s="8"/>
      <c r="M5980" s="9">
        <v>217.5</v>
      </c>
      <c r="N5980" s="8"/>
      <c r="O5980" s="8"/>
      <c r="P5980" s="8"/>
      <c r="Q5980" s="8"/>
      <c r="R5980" s="8"/>
      <c r="S5980" s="8"/>
      <c r="T5980" s="10">
        <v>463.27</v>
      </c>
    </row>
    <row r="5981" spans="1:20" ht="15.75" thickBot="1" x14ac:dyDescent="0.3">
      <c r="A5981" s="4" t="s">
        <v>1294</v>
      </c>
      <c r="B5981" s="4" t="s">
        <v>80</v>
      </c>
      <c r="C5981" s="4" t="s">
        <v>81</v>
      </c>
      <c r="D5981" s="4" t="s">
        <v>1305</v>
      </c>
      <c r="E5981" s="4" t="s">
        <v>1306</v>
      </c>
      <c r="F5981" s="4" t="s">
        <v>102</v>
      </c>
      <c r="G5981" s="4" t="s">
        <v>103</v>
      </c>
      <c r="H5981" s="12"/>
      <c r="I5981" s="12"/>
      <c r="J5981" s="12"/>
      <c r="K5981" s="12"/>
      <c r="L5981" s="12"/>
      <c r="M5981" s="12"/>
      <c r="N5981" s="11">
        <v>1249.92</v>
      </c>
      <c r="O5981" s="12"/>
      <c r="P5981" s="12"/>
      <c r="Q5981" s="12"/>
      <c r="R5981" s="12"/>
      <c r="S5981" s="12"/>
      <c r="T5981" s="10">
        <v>1249.92</v>
      </c>
    </row>
    <row r="5982" spans="1:20" ht="23.25" thickBot="1" x14ac:dyDescent="0.3">
      <c r="A5982" s="4" t="s">
        <v>1294</v>
      </c>
      <c r="B5982" s="4" t="s">
        <v>219</v>
      </c>
      <c r="C5982" s="4" t="s">
        <v>220</v>
      </c>
      <c r="D5982" s="4" t="s">
        <v>1307</v>
      </c>
      <c r="E5982" s="4" t="s">
        <v>1308</v>
      </c>
      <c r="F5982" s="4" t="s">
        <v>96</v>
      </c>
      <c r="G5982" s="4" t="s">
        <v>97</v>
      </c>
      <c r="H5982" s="8"/>
      <c r="I5982" s="9">
        <v>397.63</v>
      </c>
      <c r="J5982" s="9">
        <v>400.04</v>
      </c>
      <c r="K5982" s="9">
        <v>402.12</v>
      </c>
      <c r="L5982" s="9">
        <v>402.12</v>
      </c>
      <c r="M5982" s="9">
        <v>402.12</v>
      </c>
      <c r="N5982" s="9">
        <v>402.12</v>
      </c>
      <c r="O5982" s="9">
        <v>428.72</v>
      </c>
      <c r="P5982" s="9">
        <v>428.72</v>
      </c>
      <c r="Q5982" s="9">
        <v>428.72</v>
      </c>
      <c r="R5982" s="9">
        <v>428.72</v>
      </c>
      <c r="S5982" s="9">
        <v>417.86</v>
      </c>
      <c r="T5982" s="10">
        <v>4538.8900000000003</v>
      </c>
    </row>
    <row r="5983" spans="1:20" ht="23.25" thickBot="1" x14ac:dyDescent="0.3">
      <c r="A5983" s="4" t="s">
        <v>1294</v>
      </c>
      <c r="B5983" s="4" t="s">
        <v>761</v>
      </c>
      <c r="C5983" s="4" t="s">
        <v>762</v>
      </c>
      <c r="D5983" s="4" t="s">
        <v>1309</v>
      </c>
      <c r="E5983" s="4" t="s">
        <v>1310</v>
      </c>
      <c r="F5983" s="4" t="s">
        <v>110</v>
      </c>
      <c r="G5983" s="4" t="s">
        <v>111</v>
      </c>
      <c r="H5983" s="11">
        <v>1199.06</v>
      </c>
      <c r="I5983" s="11">
        <v>1086.1600000000001</v>
      </c>
      <c r="J5983" s="11">
        <v>1069.83</v>
      </c>
      <c r="K5983" s="11">
        <v>1232.02</v>
      </c>
      <c r="L5983" s="11">
        <v>961.04</v>
      </c>
      <c r="M5983" s="11">
        <v>3602</v>
      </c>
      <c r="N5983" s="11">
        <v>1314.99</v>
      </c>
      <c r="O5983" s="11">
        <v>914.16</v>
      </c>
      <c r="P5983" s="11">
        <v>1966.47</v>
      </c>
      <c r="Q5983" s="11">
        <v>1512.67</v>
      </c>
      <c r="R5983" s="11">
        <v>975.11</v>
      </c>
      <c r="S5983" s="11">
        <v>1275.1400000000001</v>
      </c>
      <c r="T5983" s="10">
        <v>17108.650000000001</v>
      </c>
    </row>
    <row r="5984" spans="1:20" ht="23.25" thickBot="1" x14ac:dyDescent="0.3">
      <c r="A5984" s="4" t="s">
        <v>1294</v>
      </c>
      <c r="B5984" s="4" t="s">
        <v>761</v>
      </c>
      <c r="C5984" s="4" t="s">
        <v>762</v>
      </c>
      <c r="D5984" s="4" t="s">
        <v>1309</v>
      </c>
      <c r="E5984" s="4" t="s">
        <v>1310</v>
      </c>
      <c r="F5984" s="4" t="s">
        <v>88</v>
      </c>
      <c r="G5984" s="4" t="s">
        <v>89</v>
      </c>
      <c r="H5984" s="9">
        <v>216.39</v>
      </c>
      <c r="I5984" s="9">
        <v>216.41</v>
      </c>
      <c r="J5984" s="9">
        <v>222.29</v>
      </c>
      <c r="K5984" s="9">
        <v>222.3</v>
      </c>
      <c r="L5984" s="9">
        <v>222.3</v>
      </c>
      <c r="M5984" s="9">
        <v>222.28</v>
      </c>
      <c r="N5984" s="9">
        <v>222.29</v>
      </c>
      <c r="O5984" s="9">
        <v>222.27</v>
      </c>
      <c r="P5984" s="9">
        <v>222.29</v>
      </c>
      <c r="Q5984" s="9">
        <v>222.28</v>
      </c>
      <c r="R5984" s="9">
        <v>222.29</v>
      </c>
      <c r="S5984" s="9">
        <v>222.28</v>
      </c>
      <c r="T5984" s="10">
        <v>2655.67</v>
      </c>
    </row>
    <row r="5985" spans="1:20" ht="23.25" thickBot="1" x14ac:dyDescent="0.3">
      <c r="A5985" s="4" t="s">
        <v>1294</v>
      </c>
      <c r="B5985" s="4" t="s">
        <v>761</v>
      </c>
      <c r="C5985" s="4" t="s">
        <v>762</v>
      </c>
      <c r="D5985" s="4" t="s">
        <v>1309</v>
      </c>
      <c r="E5985" s="4" t="s">
        <v>1310</v>
      </c>
      <c r="F5985" s="4" t="s">
        <v>90</v>
      </c>
      <c r="G5985" s="4" t="s">
        <v>91</v>
      </c>
      <c r="H5985" s="11">
        <v>840.67</v>
      </c>
      <c r="I5985" s="11">
        <v>840.65</v>
      </c>
      <c r="J5985" s="11">
        <v>863.54</v>
      </c>
      <c r="K5985" s="11">
        <v>863.53</v>
      </c>
      <c r="L5985" s="11">
        <v>863.53</v>
      </c>
      <c r="M5985" s="11">
        <v>863.57</v>
      </c>
      <c r="N5985" s="11">
        <v>863.54</v>
      </c>
      <c r="O5985" s="11">
        <v>863.55</v>
      </c>
      <c r="P5985" s="11">
        <v>863.53</v>
      </c>
      <c r="Q5985" s="11">
        <v>863.54</v>
      </c>
      <c r="R5985" s="11">
        <v>863.54</v>
      </c>
      <c r="S5985" s="11">
        <v>863.54</v>
      </c>
      <c r="T5985" s="10">
        <v>10316.73</v>
      </c>
    </row>
    <row r="5986" spans="1:20" ht="23.25" thickBot="1" x14ac:dyDescent="0.3">
      <c r="A5986" s="4" t="s">
        <v>1294</v>
      </c>
      <c r="B5986" s="4" t="s">
        <v>761</v>
      </c>
      <c r="C5986" s="4" t="s">
        <v>762</v>
      </c>
      <c r="D5986" s="4" t="s">
        <v>1309</v>
      </c>
      <c r="E5986" s="4" t="s">
        <v>1310</v>
      </c>
      <c r="F5986" s="4" t="s">
        <v>61</v>
      </c>
      <c r="G5986" s="4" t="s">
        <v>62</v>
      </c>
      <c r="H5986" s="8"/>
      <c r="I5986" s="9">
        <v>11.98</v>
      </c>
      <c r="J5986" s="9">
        <v>138.97</v>
      </c>
      <c r="K5986" s="9">
        <v>240.5</v>
      </c>
      <c r="L5986" s="9">
        <v>59.38</v>
      </c>
      <c r="M5986" s="9">
        <v>106.23</v>
      </c>
      <c r="N5986" s="9">
        <v>184.85</v>
      </c>
      <c r="O5986" s="9">
        <v>134.71</v>
      </c>
      <c r="P5986" s="9">
        <v>105.53</v>
      </c>
      <c r="Q5986" s="9">
        <v>98.45</v>
      </c>
      <c r="R5986" s="9">
        <v>23.49</v>
      </c>
      <c r="S5986" s="9">
        <v>69.010000000000005</v>
      </c>
      <c r="T5986" s="10">
        <v>1173.0999999999999</v>
      </c>
    </row>
    <row r="5987" spans="1:20" ht="23.25" thickBot="1" x14ac:dyDescent="0.3">
      <c r="A5987" s="4" t="s">
        <v>1294</v>
      </c>
      <c r="B5987" s="4" t="s">
        <v>761</v>
      </c>
      <c r="C5987" s="4" t="s">
        <v>762</v>
      </c>
      <c r="D5987" s="4" t="s">
        <v>1309</v>
      </c>
      <c r="E5987" s="4" t="s">
        <v>1310</v>
      </c>
      <c r="F5987" s="4" t="s">
        <v>94</v>
      </c>
      <c r="G5987" s="4" t="s">
        <v>95</v>
      </c>
      <c r="H5987" s="11">
        <v>6020</v>
      </c>
      <c r="I5987" s="11">
        <v>6020</v>
      </c>
      <c r="J5987" s="11">
        <v>6020</v>
      </c>
      <c r="K5987" s="11">
        <v>6020</v>
      </c>
      <c r="L5987" s="11">
        <v>6020</v>
      </c>
      <c r="M5987" s="11">
        <v>6020</v>
      </c>
      <c r="N5987" s="11">
        <v>6020</v>
      </c>
      <c r="O5987" s="11">
        <v>6020</v>
      </c>
      <c r="P5987" s="11">
        <v>6020</v>
      </c>
      <c r="Q5987" s="11">
        <v>6020</v>
      </c>
      <c r="R5987" s="11">
        <v>6020</v>
      </c>
      <c r="S5987" s="11">
        <v>6020</v>
      </c>
      <c r="T5987" s="10">
        <v>72240</v>
      </c>
    </row>
    <row r="5988" spans="1:20" ht="23.25" thickBot="1" x14ac:dyDescent="0.3">
      <c r="A5988" s="4" t="s">
        <v>1294</v>
      </c>
      <c r="B5988" s="4" t="s">
        <v>761</v>
      </c>
      <c r="C5988" s="4" t="s">
        <v>762</v>
      </c>
      <c r="D5988" s="4" t="s">
        <v>1309</v>
      </c>
      <c r="E5988" s="4" t="s">
        <v>1310</v>
      </c>
      <c r="F5988" s="4" t="s">
        <v>84</v>
      </c>
      <c r="G5988" s="4" t="s">
        <v>85</v>
      </c>
      <c r="H5988" s="8"/>
      <c r="I5988" s="8"/>
      <c r="J5988" s="9">
        <v>499</v>
      </c>
      <c r="K5988" s="9">
        <v>99.94</v>
      </c>
      <c r="L5988" s="9">
        <v>9830.4599999999991</v>
      </c>
      <c r="M5988" s="8"/>
      <c r="N5988" s="9">
        <v>108.96</v>
      </c>
      <c r="O5988" s="9">
        <v>2298.5500000000002</v>
      </c>
      <c r="P5988" s="9">
        <v>1027.75</v>
      </c>
      <c r="Q5988" s="8"/>
      <c r="R5988" s="8"/>
      <c r="S5988" s="8"/>
      <c r="T5988" s="10">
        <v>13864.66</v>
      </c>
    </row>
    <row r="5989" spans="1:20" ht="23.25" thickBot="1" x14ac:dyDescent="0.3">
      <c r="A5989" s="4" t="s">
        <v>1294</v>
      </c>
      <c r="B5989" s="4" t="s">
        <v>761</v>
      </c>
      <c r="C5989" s="4" t="s">
        <v>762</v>
      </c>
      <c r="D5989" s="4" t="s">
        <v>1309</v>
      </c>
      <c r="E5989" s="4" t="s">
        <v>1310</v>
      </c>
      <c r="F5989" s="4" t="s">
        <v>44</v>
      </c>
      <c r="G5989" s="4" t="s">
        <v>45</v>
      </c>
      <c r="H5989" s="11">
        <v>507.63</v>
      </c>
      <c r="I5989" s="11">
        <v>564.20000000000005</v>
      </c>
      <c r="J5989" s="11">
        <v>1893.68</v>
      </c>
      <c r="K5989" s="11">
        <v>2226.5</v>
      </c>
      <c r="L5989" s="11">
        <v>2025.23</v>
      </c>
      <c r="M5989" s="11">
        <v>1467.2</v>
      </c>
      <c r="N5989" s="11">
        <v>2782.08</v>
      </c>
      <c r="O5989" s="11">
        <v>1988.5</v>
      </c>
      <c r="P5989" s="11">
        <v>1575.9</v>
      </c>
      <c r="Q5989" s="11">
        <v>579.1</v>
      </c>
      <c r="R5989" s="11">
        <v>514.35</v>
      </c>
      <c r="S5989" s="11">
        <v>548.1</v>
      </c>
      <c r="T5989" s="10">
        <v>16672.47</v>
      </c>
    </row>
    <row r="5990" spans="1:20" ht="23.25" thickBot="1" x14ac:dyDescent="0.3">
      <c r="A5990" s="4" t="s">
        <v>1294</v>
      </c>
      <c r="B5990" s="4" t="s">
        <v>761</v>
      </c>
      <c r="C5990" s="4" t="s">
        <v>762</v>
      </c>
      <c r="D5990" s="4" t="s">
        <v>1309</v>
      </c>
      <c r="E5990" s="4" t="s">
        <v>1310</v>
      </c>
      <c r="F5990" s="4" t="s">
        <v>207</v>
      </c>
      <c r="G5990" s="4" t="s">
        <v>208</v>
      </c>
      <c r="H5990" s="8"/>
      <c r="I5990" s="8"/>
      <c r="J5990" s="8"/>
      <c r="K5990" s="8"/>
      <c r="L5990" s="8"/>
      <c r="M5990" s="8"/>
      <c r="N5990" s="9">
        <v>-331.29</v>
      </c>
      <c r="O5990" s="8"/>
      <c r="P5990" s="9">
        <v>331.29</v>
      </c>
      <c r="Q5990" s="8"/>
      <c r="R5990" s="8"/>
      <c r="S5990" s="8"/>
      <c r="T5990" s="14">
        <v>0</v>
      </c>
    </row>
    <row r="5991" spans="1:20" ht="23.25" thickBot="1" x14ac:dyDescent="0.3">
      <c r="A5991" s="4" t="s">
        <v>1294</v>
      </c>
      <c r="B5991" s="4" t="s">
        <v>761</v>
      </c>
      <c r="C5991" s="4" t="s">
        <v>762</v>
      </c>
      <c r="D5991" s="4" t="s">
        <v>1309</v>
      </c>
      <c r="E5991" s="4" t="s">
        <v>1310</v>
      </c>
      <c r="F5991" s="4" t="s">
        <v>96</v>
      </c>
      <c r="G5991" s="4" t="s">
        <v>97</v>
      </c>
      <c r="H5991" s="12"/>
      <c r="I5991" s="12"/>
      <c r="J5991" s="11">
        <v>29</v>
      </c>
      <c r="K5991" s="12"/>
      <c r="L5991" s="12"/>
      <c r="M5991" s="12"/>
      <c r="N5991" s="12"/>
      <c r="O5991" s="12"/>
      <c r="P5991" s="12"/>
      <c r="Q5991" s="12"/>
      <c r="R5991" s="12"/>
      <c r="S5991" s="12"/>
      <c r="T5991" s="10">
        <v>29</v>
      </c>
    </row>
    <row r="5992" spans="1:20" ht="23.25" thickBot="1" x14ac:dyDescent="0.3">
      <c r="A5992" s="4" t="s">
        <v>1294</v>
      </c>
      <c r="B5992" s="4" t="s">
        <v>761</v>
      </c>
      <c r="C5992" s="4" t="s">
        <v>762</v>
      </c>
      <c r="D5992" s="4" t="s">
        <v>1309</v>
      </c>
      <c r="E5992" s="4" t="s">
        <v>1310</v>
      </c>
      <c r="F5992" s="4" t="s">
        <v>132</v>
      </c>
      <c r="G5992" s="4" t="s">
        <v>133</v>
      </c>
      <c r="H5992" s="8"/>
      <c r="I5992" s="8"/>
      <c r="J5992" s="8"/>
      <c r="K5992" s="9">
        <v>405.54</v>
      </c>
      <c r="L5992" s="9">
        <v>169.5</v>
      </c>
      <c r="M5992" s="9">
        <v>34.380000000000003</v>
      </c>
      <c r="N5992" s="9">
        <v>19.989999999999998</v>
      </c>
      <c r="O5992" s="8"/>
      <c r="P5992" s="9">
        <v>48.97</v>
      </c>
      <c r="Q5992" s="9">
        <v>94.49</v>
      </c>
      <c r="R5992" s="8"/>
      <c r="S5992" s="8"/>
      <c r="T5992" s="10">
        <v>772.87</v>
      </c>
    </row>
    <row r="5993" spans="1:20" ht="23.25" thickBot="1" x14ac:dyDescent="0.3">
      <c r="A5993" s="4" t="s">
        <v>1294</v>
      </c>
      <c r="B5993" s="4" t="s">
        <v>761</v>
      </c>
      <c r="C5993" s="4" t="s">
        <v>762</v>
      </c>
      <c r="D5993" s="4" t="s">
        <v>1309</v>
      </c>
      <c r="E5993" s="4" t="s">
        <v>1310</v>
      </c>
      <c r="F5993" s="4" t="s">
        <v>199</v>
      </c>
      <c r="G5993" s="4" t="s">
        <v>200</v>
      </c>
      <c r="H5993" s="11">
        <v>36</v>
      </c>
      <c r="I5993" s="12"/>
      <c r="J5993" s="12"/>
      <c r="K5993" s="12"/>
      <c r="L5993" s="12"/>
      <c r="M5993" s="12"/>
      <c r="N5993" s="12"/>
      <c r="O5993" s="12"/>
      <c r="P5993" s="12"/>
      <c r="Q5993" s="12"/>
      <c r="R5993" s="12"/>
      <c r="S5993" s="12"/>
      <c r="T5993" s="10">
        <v>36</v>
      </c>
    </row>
    <row r="5994" spans="1:20" ht="23.25" thickBot="1" x14ac:dyDescent="0.3">
      <c r="A5994" s="4" t="s">
        <v>1294</v>
      </c>
      <c r="B5994" s="4" t="s">
        <v>761</v>
      </c>
      <c r="C5994" s="4" t="s">
        <v>762</v>
      </c>
      <c r="D5994" s="4" t="s">
        <v>1309</v>
      </c>
      <c r="E5994" s="4" t="s">
        <v>1310</v>
      </c>
      <c r="F5994" s="4" t="s">
        <v>138</v>
      </c>
      <c r="G5994" s="4" t="s">
        <v>139</v>
      </c>
      <c r="H5994" s="8"/>
      <c r="I5994" s="8"/>
      <c r="J5994" s="8"/>
      <c r="K5994" s="8"/>
      <c r="L5994" s="8"/>
      <c r="M5994" s="8"/>
      <c r="N5994" s="8"/>
      <c r="O5994" s="9">
        <v>205.25</v>
      </c>
      <c r="P5994" s="8"/>
      <c r="Q5994" s="8"/>
      <c r="R5994" s="8"/>
      <c r="S5994" s="8"/>
      <c r="T5994" s="10">
        <v>205.25</v>
      </c>
    </row>
    <row r="5995" spans="1:20" ht="23.25" thickBot="1" x14ac:dyDescent="0.3">
      <c r="A5995" s="4" t="s">
        <v>1294</v>
      </c>
      <c r="B5995" s="4" t="s">
        <v>761</v>
      </c>
      <c r="C5995" s="4" t="s">
        <v>762</v>
      </c>
      <c r="D5995" s="4" t="s">
        <v>1309</v>
      </c>
      <c r="E5995" s="4" t="s">
        <v>1310</v>
      </c>
      <c r="F5995" s="4" t="s">
        <v>187</v>
      </c>
      <c r="G5995" s="4" t="s">
        <v>188</v>
      </c>
      <c r="H5995" s="12"/>
      <c r="I5995" s="12"/>
      <c r="J5995" s="12"/>
      <c r="K5995" s="12"/>
      <c r="L5995" s="12"/>
      <c r="M5995" s="12"/>
      <c r="N5995" s="11">
        <v>961</v>
      </c>
      <c r="O5995" s="12"/>
      <c r="P5995" s="12"/>
      <c r="Q5995" s="12"/>
      <c r="R5995" s="12"/>
      <c r="S5995" s="12"/>
      <c r="T5995" s="10">
        <v>961</v>
      </c>
    </row>
    <row r="5996" spans="1:20" ht="23.25" thickBot="1" x14ac:dyDescent="0.3">
      <c r="A5996" s="4" t="s">
        <v>1294</v>
      </c>
      <c r="B5996" s="4" t="s">
        <v>761</v>
      </c>
      <c r="C5996" s="4" t="s">
        <v>762</v>
      </c>
      <c r="D5996" s="4" t="s">
        <v>1309</v>
      </c>
      <c r="E5996" s="4" t="s">
        <v>1310</v>
      </c>
      <c r="F5996" s="4" t="s">
        <v>239</v>
      </c>
      <c r="G5996" s="4" t="s">
        <v>240</v>
      </c>
      <c r="H5996" s="8"/>
      <c r="I5996" s="8"/>
      <c r="J5996" s="9">
        <v>5.77</v>
      </c>
      <c r="K5996" s="8"/>
      <c r="L5996" s="8"/>
      <c r="M5996" s="8"/>
      <c r="N5996" s="8"/>
      <c r="O5996" s="8"/>
      <c r="P5996" s="8"/>
      <c r="Q5996" s="9">
        <v>10.81</v>
      </c>
      <c r="R5996" s="8"/>
      <c r="S5996" s="8"/>
      <c r="T5996" s="10">
        <v>16.579999999999998</v>
      </c>
    </row>
    <row r="5997" spans="1:20" ht="23.25" thickBot="1" x14ac:dyDescent="0.3">
      <c r="A5997" s="4" t="s">
        <v>1294</v>
      </c>
      <c r="B5997" s="4" t="s">
        <v>761</v>
      </c>
      <c r="C5997" s="4" t="s">
        <v>762</v>
      </c>
      <c r="D5997" s="4" t="s">
        <v>1309</v>
      </c>
      <c r="E5997" s="4" t="s">
        <v>1310</v>
      </c>
      <c r="F5997" s="4" t="s">
        <v>144</v>
      </c>
      <c r="G5997" s="4" t="s">
        <v>145</v>
      </c>
      <c r="H5997" s="12"/>
      <c r="I5997" s="11">
        <v>23.25</v>
      </c>
      <c r="J5997" s="12"/>
      <c r="K5997" s="12"/>
      <c r="L5997" s="12"/>
      <c r="M5997" s="11">
        <v>21.4</v>
      </c>
      <c r="N5997" s="11">
        <v>8.3000000000000007</v>
      </c>
      <c r="O5997" s="12"/>
      <c r="P5997" s="11">
        <v>23.77</v>
      </c>
      <c r="Q5997" s="12"/>
      <c r="R5997" s="12"/>
      <c r="S5997" s="12"/>
      <c r="T5997" s="10">
        <v>76.72</v>
      </c>
    </row>
    <row r="5998" spans="1:20" ht="15.75" thickBot="1" x14ac:dyDescent="0.3">
      <c r="A5998" s="4" t="s">
        <v>1294</v>
      </c>
      <c r="B5998" s="4" t="s">
        <v>761</v>
      </c>
      <c r="C5998" s="4" t="s">
        <v>762</v>
      </c>
      <c r="D5998" s="4" t="s">
        <v>1311</v>
      </c>
      <c r="E5998" s="4" t="s">
        <v>1312</v>
      </c>
      <c r="F5998" s="4" t="s">
        <v>44</v>
      </c>
      <c r="G5998" s="4" t="s">
        <v>45</v>
      </c>
      <c r="H5998" s="8"/>
      <c r="I5998" s="8"/>
      <c r="J5998" s="8"/>
      <c r="K5998" s="8"/>
      <c r="L5998" s="8"/>
      <c r="M5998" s="9">
        <v>78.400000000000006</v>
      </c>
      <c r="N5998" s="8"/>
      <c r="O5998" s="8"/>
      <c r="P5998" s="8"/>
      <c r="Q5998" s="8"/>
      <c r="R5998" s="8"/>
      <c r="S5998" s="8"/>
      <c r="T5998" s="10">
        <v>78.400000000000006</v>
      </c>
    </row>
    <row r="5999" spans="1:20" ht="15.75" thickBot="1" x14ac:dyDescent="0.3">
      <c r="A5999" s="4" t="s">
        <v>1294</v>
      </c>
      <c r="B5999" s="4" t="s">
        <v>48</v>
      </c>
      <c r="C5999" s="4" t="s">
        <v>49</v>
      </c>
      <c r="D5999" s="4" t="s">
        <v>1299</v>
      </c>
      <c r="E5999" s="4" t="s">
        <v>1300</v>
      </c>
      <c r="F5999" s="4" t="s">
        <v>61</v>
      </c>
      <c r="G5999" s="4" t="s">
        <v>62</v>
      </c>
      <c r="H5999" s="12"/>
      <c r="I5999" s="12"/>
      <c r="J5999" s="12"/>
      <c r="K5999" s="12"/>
      <c r="L5999" s="12"/>
      <c r="M5999" s="12"/>
      <c r="N5999" s="12"/>
      <c r="O5999" s="12"/>
      <c r="P5999" s="11">
        <v>260.05</v>
      </c>
      <c r="Q5999" s="12"/>
      <c r="R5999" s="12"/>
      <c r="S5999" s="12"/>
      <c r="T5999" s="10">
        <v>260.05</v>
      </c>
    </row>
    <row r="6000" spans="1:20" ht="15.75" thickBot="1" x14ac:dyDescent="0.3">
      <c r="A6000" s="4" t="s">
        <v>1294</v>
      </c>
      <c r="B6000" s="4" t="s">
        <v>556</v>
      </c>
      <c r="C6000" s="4" t="s">
        <v>557</v>
      </c>
      <c r="D6000" s="4" t="s">
        <v>1313</v>
      </c>
      <c r="E6000" s="4" t="s">
        <v>1314</v>
      </c>
      <c r="F6000" s="4" t="s">
        <v>61</v>
      </c>
      <c r="G6000" s="4" t="s">
        <v>62</v>
      </c>
      <c r="H6000" s="9">
        <v>87.13</v>
      </c>
      <c r="I6000" s="9">
        <v>750.49</v>
      </c>
      <c r="J6000" s="8"/>
      <c r="K6000" s="8"/>
      <c r="L6000" s="8"/>
      <c r="M6000" s="9">
        <v>112.22</v>
      </c>
      <c r="N6000" s="9">
        <v>3646.78</v>
      </c>
      <c r="O6000" s="9">
        <v>4008.16</v>
      </c>
      <c r="P6000" s="8"/>
      <c r="Q6000" s="9">
        <v>1185.48</v>
      </c>
      <c r="R6000" s="9">
        <v>182.33</v>
      </c>
      <c r="S6000" s="8"/>
      <c r="T6000" s="10">
        <v>9972.59</v>
      </c>
    </row>
    <row r="6001" spans="1:20" ht="15.75" thickBot="1" x14ac:dyDescent="0.3">
      <c r="A6001" s="4" t="s">
        <v>1294</v>
      </c>
      <c r="B6001" s="4" t="s">
        <v>556</v>
      </c>
      <c r="C6001" s="4" t="s">
        <v>557</v>
      </c>
      <c r="D6001" s="4" t="s">
        <v>1313</v>
      </c>
      <c r="E6001" s="4" t="s">
        <v>1314</v>
      </c>
      <c r="F6001" s="4" t="s">
        <v>92</v>
      </c>
      <c r="G6001" s="4" t="s">
        <v>93</v>
      </c>
      <c r="H6001" s="12"/>
      <c r="I6001" s="12"/>
      <c r="J6001" s="12"/>
      <c r="K6001" s="12"/>
      <c r="L6001" s="12"/>
      <c r="M6001" s="12"/>
      <c r="N6001" s="12"/>
      <c r="O6001" s="12"/>
      <c r="P6001" s="12"/>
      <c r="Q6001" s="11">
        <v>43.35</v>
      </c>
      <c r="R6001" s="12"/>
      <c r="S6001" s="12"/>
      <c r="T6001" s="10">
        <v>43.35</v>
      </c>
    </row>
    <row r="6002" spans="1:20" ht="15.75" thickBot="1" x14ac:dyDescent="0.3">
      <c r="A6002" s="4" t="s">
        <v>1294</v>
      </c>
      <c r="B6002" s="4" t="s">
        <v>556</v>
      </c>
      <c r="C6002" s="4" t="s">
        <v>557</v>
      </c>
      <c r="D6002" s="4" t="s">
        <v>1313</v>
      </c>
      <c r="E6002" s="4" t="s">
        <v>1314</v>
      </c>
      <c r="F6002" s="4" t="s">
        <v>44</v>
      </c>
      <c r="G6002" s="4" t="s">
        <v>45</v>
      </c>
      <c r="H6002" s="8"/>
      <c r="I6002" s="8"/>
      <c r="J6002" s="8"/>
      <c r="K6002" s="8"/>
      <c r="L6002" s="8"/>
      <c r="M6002" s="8"/>
      <c r="N6002" s="8"/>
      <c r="O6002" s="9">
        <v>885.36</v>
      </c>
      <c r="P6002" s="9">
        <v>1249.92</v>
      </c>
      <c r="Q6002" s="8"/>
      <c r="R6002" s="8"/>
      <c r="S6002" s="8"/>
      <c r="T6002" s="10">
        <v>2135.2800000000002</v>
      </c>
    </row>
    <row r="6003" spans="1:20" ht="15.75" thickBot="1" x14ac:dyDescent="0.3">
      <c r="A6003" s="4" t="s">
        <v>1294</v>
      </c>
      <c r="B6003" s="4" t="s">
        <v>556</v>
      </c>
      <c r="C6003" s="4" t="s">
        <v>557</v>
      </c>
      <c r="D6003" s="4" t="s">
        <v>1313</v>
      </c>
      <c r="E6003" s="4" t="s">
        <v>1314</v>
      </c>
      <c r="F6003" s="4" t="s">
        <v>102</v>
      </c>
      <c r="G6003" s="4" t="s">
        <v>103</v>
      </c>
      <c r="H6003" s="12"/>
      <c r="I6003" s="12"/>
      <c r="J6003" s="12"/>
      <c r="K6003" s="12"/>
      <c r="L6003" s="12"/>
      <c r="M6003" s="11">
        <v>260.39999999999998</v>
      </c>
      <c r="N6003" s="11">
        <v>3281.04</v>
      </c>
      <c r="O6003" s="11">
        <v>2083.1999999999998</v>
      </c>
      <c r="P6003" s="12"/>
      <c r="Q6003" s="12"/>
      <c r="R6003" s="12"/>
      <c r="S6003" s="12"/>
      <c r="T6003" s="10">
        <v>5624.64</v>
      </c>
    </row>
    <row r="6004" spans="1:20" ht="15.75" thickBot="1" x14ac:dyDescent="0.3">
      <c r="A6004" s="4" t="s">
        <v>1294</v>
      </c>
      <c r="B6004" s="4" t="s">
        <v>556</v>
      </c>
      <c r="C6004" s="4" t="s">
        <v>557</v>
      </c>
      <c r="D6004" s="4" t="s">
        <v>1313</v>
      </c>
      <c r="E6004" s="4" t="s">
        <v>1314</v>
      </c>
      <c r="F6004" s="4" t="s">
        <v>152</v>
      </c>
      <c r="G6004" s="4" t="s">
        <v>153</v>
      </c>
      <c r="H6004" s="8"/>
      <c r="I6004" s="8"/>
      <c r="J6004" s="8"/>
      <c r="K6004" s="8"/>
      <c r="L6004" s="8"/>
      <c r="M6004" s="8"/>
      <c r="N6004" s="8"/>
      <c r="O6004" s="8"/>
      <c r="P6004" s="8"/>
      <c r="Q6004" s="9">
        <v>14</v>
      </c>
      <c r="R6004" s="8"/>
      <c r="S6004" s="8"/>
      <c r="T6004" s="10">
        <v>14</v>
      </c>
    </row>
    <row r="6005" spans="1:20" ht="23.25" thickBot="1" x14ac:dyDescent="0.3">
      <c r="A6005" s="4" t="s">
        <v>1294</v>
      </c>
      <c r="B6005" s="4" t="s">
        <v>556</v>
      </c>
      <c r="C6005" s="4" t="s">
        <v>557</v>
      </c>
      <c r="D6005" s="4" t="s">
        <v>1315</v>
      </c>
      <c r="E6005" s="4" t="s">
        <v>1316</v>
      </c>
      <c r="F6005" s="4" t="s">
        <v>180</v>
      </c>
      <c r="G6005" s="4" t="s">
        <v>181</v>
      </c>
      <c r="H6005" s="11">
        <v>3370.95</v>
      </c>
      <c r="I6005" s="11">
        <v>3708.09</v>
      </c>
      <c r="J6005" s="11">
        <v>2299.09</v>
      </c>
      <c r="K6005" s="11">
        <v>2955.36</v>
      </c>
      <c r="L6005" s="11">
        <v>3144</v>
      </c>
      <c r="M6005" s="11">
        <v>4055.76</v>
      </c>
      <c r="N6005" s="11">
        <v>2751</v>
      </c>
      <c r="O6005" s="11">
        <v>2515.1999999999998</v>
      </c>
      <c r="P6005" s="11">
        <v>3018.24</v>
      </c>
      <c r="Q6005" s="11">
        <v>3301.2</v>
      </c>
      <c r="R6005" s="11">
        <v>4621.68</v>
      </c>
      <c r="S6005" s="11">
        <v>2358</v>
      </c>
      <c r="T6005" s="10">
        <v>38098.57</v>
      </c>
    </row>
    <row r="6006" spans="1:20" ht="23.25" thickBot="1" x14ac:dyDescent="0.3">
      <c r="A6006" s="4" t="s">
        <v>1294</v>
      </c>
      <c r="B6006" s="4" t="s">
        <v>556</v>
      </c>
      <c r="C6006" s="4" t="s">
        <v>557</v>
      </c>
      <c r="D6006" s="4" t="s">
        <v>1315</v>
      </c>
      <c r="E6006" s="4" t="s">
        <v>1316</v>
      </c>
      <c r="F6006" s="4" t="s">
        <v>1317</v>
      </c>
      <c r="G6006" s="4" t="s">
        <v>1318</v>
      </c>
      <c r="H6006" s="8"/>
      <c r="I6006" s="8"/>
      <c r="J6006" s="8"/>
      <c r="K6006" s="8"/>
      <c r="L6006" s="8"/>
      <c r="M6006" s="8"/>
      <c r="N6006" s="9">
        <v>529.38</v>
      </c>
      <c r="O6006" s="8"/>
      <c r="P6006" s="8"/>
      <c r="Q6006" s="8"/>
      <c r="R6006" s="8"/>
      <c r="S6006" s="8"/>
      <c r="T6006" s="10">
        <v>529.38</v>
      </c>
    </row>
    <row r="6007" spans="1:20" ht="23.25" thickBot="1" x14ac:dyDescent="0.3">
      <c r="A6007" s="4" t="s">
        <v>1294</v>
      </c>
      <c r="B6007" s="4" t="s">
        <v>556</v>
      </c>
      <c r="C6007" s="4" t="s">
        <v>557</v>
      </c>
      <c r="D6007" s="4" t="s">
        <v>1315</v>
      </c>
      <c r="E6007" s="4" t="s">
        <v>1316</v>
      </c>
      <c r="F6007" s="4" t="s">
        <v>56</v>
      </c>
      <c r="G6007" s="4" t="s">
        <v>57</v>
      </c>
      <c r="H6007" s="11">
        <v>547.16999999999996</v>
      </c>
      <c r="I6007" s="11">
        <v>297.38</v>
      </c>
      <c r="J6007" s="11">
        <v>380.8</v>
      </c>
      <c r="K6007" s="11">
        <v>238</v>
      </c>
      <c r="L6007" s="11">
        <v>357</v>
      </c>
      <c r="M6007" s="11">
        <v>297.5</v>
      </c>
      <c r="N6007" s="11">
        <v>142.80000000000001</v>
      </c>
      <c r="O6007" s="11">
        <v>214.2</v>
      </c>
      <c r="P6007" s="11">
        <v>23.8</v>
      </c>
      <c r="Q6007" s="11">
        <v>71.400000000000006</v>
      </c>
      <c r="R6007" s="11">
        <v>71.400000000000006</v>
      </c>
      <c r="S6007" s="11">
        <v>24.51</v>
      </c>
      <c r="T6007" s="10">
        <v>2665.96</v>
      </c>
    </row>
    <row r="6008" spans="1:20" ht="23.25" thickBot="1" x14ac:dyDescent="0.3">
      <c r="A6008" s="4" t="s">
        <v>1294</v>
      </c>
      <c r="B6008" s="4" t="s">
        <v>556</v>
      </c>
      <c r="C6008" s="4" t="s">
        <v>557</v>
      </c>
      <c r="D6008" s="4" t="s">
        <v>1315</v>
      </c>
      <c r="E6008" s="4" t="s">
        <v>1316</v>
      </c>
      <c r="F6008" s="4" t="s">
        <v>68</v>
      </c>
      <c r="G6008" s="4" t="s">
        <v>69</v>
      </c>
      <c r="H6008" s="9">
        <v>129.68</v>
      </c>
      <c r="I6008" s="9">
        <v>94.32</v>
      </c>
      <c r="J6008" s="9">
        <v>129.66999999999999</v>
      </c>
      <c r="K6008" s="9">
        <v>117.89</v>
      </c>
      <c r="L6008" s="8"/>
      <c r="M6008" s="9">
        <v>94.32</v>
      </c>
      <c r="N6008" s="9">
        <v>47.16</v>
      </c>
      <c r="O6008" s="8"/>
      <c r="P6008" s="8"/>
      <c r="Q6008" s="8"/>
      <c r="R6008" s="13">
        <v>0</v>
      </c>
      <c r="S6008" s="8"/>
      <c r="T6008" s="10">
        <v>613.04</v>
      </c>
    </row>
    <row r="6009" spans="1:20" ht="23.25" thickBot="1" x14ac:dyDescent="0.3">
      <c r="A6009" s="4" t="s">
        <v>1294</v>
      </c>
      <c r="B6009" s="4" t="s">
        <v>556</v>
      </c>
      <c r="C6009" s="4" t="s">
        <v>557</v>
      </c>
      <c r="D6009" s="4" t="s">
        <v>1297</v>
      </c>
      <c r="E6009" s="4" t="s">
        <v>1298</v>
      </c>
      <c r="F6009" s="4" t="s">
        <v>56</v>
      </c>
      <c r="G6009" s="4" t="s">
        <v>57</v>
      </c>
      <c r="H6009" s="11">
        <v>57.76</v>
      </c>
      <c r="I6009" s="12"/>
      <c r="J6009" s="12"/>
      <c r="K6009" s="11">
        <v>57.78</v>
      </c>
      <c r="L6009" s="11">
        <v>57.78</v>
      </c>
      <c r="M6009" s="11">
        <v>115.56</v>
      </c>
      <c r="N6009" s="12"/>
      <c r="O6009" s="11">
        <v>28.89</v>
      </c>
      <c r="P6009" s="11">
        <v>57.78</v>
      </c>
      <c r="Q6009" s="11">
        <v>238.04</v>
      </c>
      <c r="R6009" s="12"/>
      <c r="S6009" s="11">
        <v>773.24</v>
      </c>
      <c r="T6009" s="10">
        <v>1386.83</v>
      </c>
    </row>
    <row r="6010" spans="1:20" ht="23.25" thickBot="1" x14ac:dyDescent="0.3">
      <c r="A6010" s="4" t="s">
        <v>1294</v>
      </c>
      <c r="B6010" s="4" t="s">
        <v>628</v>
      </c>
      <c r="C6010" s="4" t="s">
        <v>629</v>
      </c>
      <c r="D6010" s="4" t="s">
        <v>1315</v>
      </c>
      <c r="E6010" s="4" t="s">
        <v>1316</v>
      </c>
      <c r="F6010" s="4" t="s">
        <v>120</v>
      </c>
      <c r="G6010" s="4" t="s">
        <v>121</v>
      </c>
      <c r="H6010" s="13">
        <v>0</v>
      </c>
      <c r="I6010" s="8"/>
      <c r="J6010" s="8"/>
      <c r="K6010" s="8"/>
      <c r="L6010" s="8"/>
      <c r="M6010" s="8"/>
      <c r="N6010" s="8"/>
      <c r="O6010" s="8"/>
      <c r="P6010" s="8"/>
      <c r="Q6010" s="8"/>
      <c r="R6010" s="8"/>
      <c r="S6010" s="8"/>
      <c r="T6010" s="14">
        <v>0</v>
      </c>
    </row>
    <row r="6011" spans="1:20" ht="23.25" thickBot="1" x14ac:dyDescent="0.3">
      <c r="A6011" s="4" t="s">
        <v>1294</v>
      </c>
      <c r="B6011" s="4" t="s">
        <v>628</v>
      </c>
      <c r="C6011" s="4" t="s">
        <v>629</v>
      </c>
      <c r="D6011" s="4" t="s">
        <v>1315</v>
      </c>
      <c r="E6011" s="4" t="s">
        <v>1316</v>
      </c>
      <c r="F6011" s="4" t="s">
        <v>207</v>
      </c>
      <c r="G6011" s="4" t="s">
        <v>208</v>
      </c>
      <c r="H6011" s="12"/>
      <c r="I6011" s="12"/>
      <c r="J6011" s="12"/>
      <c r="K6011" s="12"/>
      <c r="L6011" s="11">
        <v>37</v>
      </c>
      <c r="M6011" s="12"/>
      <c r="N6011" s="11">
        <v>37</v>
      </c>
      <c r="O6011" s="12"/>
      <c r="P6011" s="12"/>
      <c r="Q6011" s="11">
        <v>37</v>
      </c>
      <c r="R6011" s="11">
        <v>37</v>
      </c>
      <c r="S6011" s="11">
        <v>37</v>
      </c>
      <c r="T6011" s="10">
        <v>185</v>
      </c>
    </row>
    <row r="6012" spans="1:20" ht="23.25" thickBot="1" x14ac:dyDescent="0.3">
      <c r="A6012" s="4" t="s">
        <v>1294</v>
      </c>
      <c r="B6012" s="4" t="s">
        <v>628</v>
      </c>
      <c r="C6012" s="4" t="s">
        <v>629</v>
      </c>
      <c r="D6012" s="4" t="s">
        <v>1315</v>
      </c>
      <c r="E6012" s="4" t="s">
        <v>1316</v>
      </c>
      <c r="F6012" s="4" t="s">
        <v>130</v>
      </c>
      <c r="G6012" s="4" t="s">
        <v>131</v>
      </c>
      <c r="H6012" s="8"/>
      <c r="I6012" s="8"/>
      <c r="J6012" s="8"/>
      <c r="K6012" s="8"/>
      <c r="L6012" s="8"/>
      <c r="M6012" s="8"/>
      <c r="N6012" s="8"/>
      <c r="O6012" s="8"/>
      <c r="P6012" s="8"/>
      <c r="Q6012" s="9">
        <v>5.3</v>
      </c>
      <c r="R6012" s="8"/>
      <c r="S6012" s="8"/>
      <c r="T6012" s="10">
        <v>5.3</v>
      </c>
    </row>
    <row r="6013" spans="1:20" ht="23.25" thickBot="1" x14ac:dyDescent="0.3">
      <c r="A6013" s="4" t="s">
        <v>1294</v>
      </c>
      <c r="B6013" s="4" t="s">
        <v>628</v>
      </c>
      <c r="C6013" s="4" t="s">
        <v>629</v>
      </c>
      <c r="D6013" s="4" t="s">
        <v>1315</v>
      </c>
      <c r="E6013" s="4" t="s">
        <v>1316</v>
      </c>
      <c r="F6013" s="4" t="s">
        <v>136</v>
      </c>
      <c r="G6013" s="4" t="s">
        <v>137</v>
      </c>
      <c r="H6013" s="11">
        <v>33.799999999999997</v>
      </c>
      <c r="I6013" s="11">
        <v>71</v>
      </c>
      <c r="J6013" s="11">
        <v>39</v>
      </c>
      <c r="K6013" s="11">
        <v>114</v>
      </c>
      <c r="L6013" s="11">
        <v>56.2</v>
      </c>
      <c r="M6013" s="11">
        <v>86.3</v>
      </c>
      <c r="N6013" s="11">
        <v>64.8</v>
      </c>
      <c r="O6013" s="11">
        <v>108.4</v>
      </c>
      <c r="P6013" s="11">
        <v>40.4</v>
      </c>
      <c r="Q6013" s="11">
        <v>72.599999999999994</v>
      </c>
      <c r="R6013" s="11">
        <v>109.8</v>
      </c>
      <c r="S6013" s="11">
        <v>109.8</v>
      </c>
      <c r="T6013" s="10">
        <v>906.1</v>
      </c>
    </row>
    <row r="6014" spans="1:20" ht="23.25" thickBot="1" x14ac:dyDescent="0.3">
      <c r="A6014" s="4" t="s">
        <v>1294</v>
      </c>
      <c r="B6014" s="4" t="s">
        <v>628</v>
      </c>
      <c r="C6014" s="4" t="s">
        <v>629</v>
      </c>
      <c r="D6014" s="4" t="s">
        <v>1315</v>
      </c>
      <c r="E6014" s="4" t="s">
        <v>1316</v>
      </c>
      <c r="F6014" s="4" t="s">
        <v>102</v>
      </c>
      <c r="G6014" s="4" t="s">
        <v>103</v>
      </c>
      <c r="H6014" s="8"/>
      <c r="I6014" s="8"/>
      <c r="J6014" s="8"/>
      <c r="K6014" s="8"/>
      <c r="L6014" s="8"/>
      <c r="M6014" s="9">
        <v>37</v>
      </c>
      <c r="N6014" s="8"/>
      <c r="O6014" s="8"/>
      <c r="P6014" s="8"/>
      <c r="Q6014" s="8"/>
      <c r="R6014" s="8"/>
      <c r="S6014" s="8"/>
      <c r="T6014" s="10">
        <v>37</v>
      </c>
    </row>
    <row r="6015" spans="1:20" ht="23.25" thickBot="1" x14ac:dyDescent="0.3">
      <c r="A6015" s="4" t="s">
        <v>1294</v>
      </c>
      <c r="B6015" s="4" t="s">
        <v>628</v>
      </c>
      <c r="C6015" s="4" t="s">
        <v>629</v>
      </c>
      <c r="D6015" s="4" t="s">
        <v>1315</v>
      </c>
      <c r="E6015" s="4" t="s">
        <v>1316</v>
      </c>
      <c r="F6015" s="4" t="s">
        <v>144</v>
      </c>
      <c r="G6015" s="4" t="s">
        <v>145</v>
      </c>
      <c r="H6015" s="12"/>
      <c r="I6015" s="12"/>
      <c r="J6015" s="12"/>
      <c r="K6015" s="11">
        <v>62.63</v>
      </c>
      <c r="L6015" s="12"/>
      <c r="M6015" s="12"/>
      <c r="N6015" s="11">
        <v>58.54</v>
      </c>
      <c r="O6015" s="11">
        <v>64.63</v>
      </c>
      <c r="P6015" s="12"/>
      <c r="Q6015" s="12"/>
      <c r="R6015" s="12"/>
      <c r="S6015" s="11">
        <v>62.72</v>
      </c>
      <c r="T6015" s="10">
        <v>248.52</v>
      </c>
    </row>
    <row r="6016" spans="1:20" ht="23.25" thickBot="1" x14ac:dyDescent="0.3">
      <c r="A6016" s="4" t="s">
        <v>1294</v>
      </c>
      <c r="B6016" s="4" t="s">
        <v>628</v>
      </c>
      <c r="C6016" s="4" t="s">
        <v>629</v>
      </c>
      <c r="D6016" s="4" t="s">
        <v>1315</v>
      </c>
      <c r="E6016" s="4" t="s">
        <v>1316</v>
      </c>
      <c r="F6016" s="4" t="s">
        <v>150</v>
      </c>
      <c r="G6016" s="4" t="s">
        <v>151</v>
      </c>
      <c r="H6016" s="8"/>
      <c r="I6016" s="8"/>
      <c r="J6016" s="8"/>
      <c r="K6016" s="8"/>
      <c r="L6016" s="8"/>
      <c r="M6016" s="8"/>
      <c r="N6016" s="8"/>
      <c r="O6016" s="8"/>
      <c r="P6016" s="8"/>
      <c r="Q6016" s="8"/>
      <c r="R6016" s="8"/>
      <c r="S6016" s="9">
        <v>200</v>
      </c>
      <c r="T6016" s="10">
        <v>200</v>
      </c>
    </row>
    <row r="6017" spans="1:20" ht="23.25" thickBot="1" x14ac:dyDescent="0.3">
      <c r="A6017" s="4" t="s">
        <v>1294</v>
      </c>
      <c r="B6017" s="4" t="s">
        <v>162</v>
      </c>
      <c r="C6017" s="4" t="s">
        <v>163</v>
      </c>
      <c r="D6017" s="4" t="s">
        <v>1295</v>
      </c>
      <c r="E6017" s="4" t="s">
        <v>1296</v>
      </c>
      <c r="F6017" s="4" t="s">
        <v>84</v>
      </c>
      <c r="G6017" s="4" t="s">
        <v>85</v>
      </c>
      <c r="H6017" s="12"/>
      <c r="I6017" s="11">
        <v>7.49</v>
      </c>
      <c r="J6017" s="11">
        <v>22.7</v>
      </c>
      <c r="K6017" s="12"/>
      <c r="L6017" s="11">
        <v>11.35</v>
      </c>
      <c r="M6017" s="11">
        <v>86.94</v>
      </c>
      <c r="N6017" s="11">
        <v>3.78</v>
      </c>
      <c r="O6017" s="11">
        <v>7.57</v>
      </c>
      <c r="P6017" s="12"/>
      <c r="Q6017" s="12"/>
      <c r="R6017" s="12"/>
      <c r="S6017" s="12"/>
      <c r="T6017" s="10">
        <v>139.83000000000001</v>
      </c>
    </row>
    <row r="6018" spans="1:20" ht="23.25" thickBot="1" x14ac:dyDescent="0.3">
      <c r="A6018" s="4" t="s">
        <v>1294</v>
      </c>
      <c r="B6018" s="4" t="s">
        <v>162</v>
      </c>
      <c r="C6018" s="4" t="s">
        <v>163</v>
      </c>
      <c r="D6018" s="4" t="s">
        <v>1295</v>
      </c>
      <c r="E6018" s="4" t="s">
        <v>1296</v>
      </c>
      <c r="F6018" s="4" t="s">
        <v>56</v>
      </c>
      <c r="G6018" s="4" t="s">
        <v>57</v>
      </c>
      <c r="H6018" s="8"/>
      <c r="I6018" s="8"/>
      <c r="J6018" s="9">
        <v>463.92</v>
      </c>
      <c r="K6018" s="8"/>
      <c r="L6018" s="9">
        <v>231.96</v>
      </c>
      <c r="M6018" s="9">
        <v>1623.72</v>
      </c>
      <c r="N6018" s="9">
        <v>77.319999999999993</v>
      </c>
      <c r="O6018" s="9">
        <v>154.63999999999999</v>
      </c>
      <c r="P6018" s="8"/>
      <c r="Q6018" s="8"/>
      <c r="R6018" s="8"/>
      <c r="S6018" s="8"/>
      <c r="T6018" s="10">
        <v>2551.56</v>
      </c>
    </row>
    <row r="6019" spans="1:20" ht="23.25" thickBot="1" x14ac:dyDescent="0.3">
      <c r="A6019" s="4" t="s">
        <v>1294</v>
      </c>
      <c r="B6019" s="4" t="s">
        <v>162</v>
      </c>
      <c r="C6019" s="4" t="s">
        <v>163</v>
      </c>
      <c r="D6019" s="4" t="s">
        <v>1295</v>
      </c>
      <c r="E6019" s="4" t="s">
        <v>1296</v>
      </c>
      <c r="F6019" s="4" t="s">
        <v>68</v>
      </c>
      <c r="G6019" s="4" t="s">
        <v>69</v>
      </c>
      <c r="H6019" s="12"/>
      <c r="I6019" s="11">
        <v>153.16</v>
      </c>
      <c r="J6019" s="12"/>
      <c r="K6019" s="12"/>
      <c r="L6019" s="12"/>
      <c r="M6019" s="11">
        <v>153.16</v>
      </c>
      <c r="N6019" s="12"/>
      <c r="O6019" s="12"/>
      <c r="P6019" s="12"/>
      <c r="Q6019" s="12"/>
      <c r="R6019" s="12"/>
      <c r="S6019" s="12"/>
      <c r="T6019" s="10">
        <v>306.32</v>
      </c>
    </row>
    <row r="6020" spans="1:20" ht="23.25" thickBot="1" x14ac:dyDescent="0.3">
      <c r="A6020" s="4" t="s">
        <v>1294</v>
      </c>
      <c r="B6020" s="4" t="s">
        <v>162</v>
      </c>
      <c r="C6020" s="4" t="s">
        <v>163</v>
      </c>
      <c r="D6020" s="4" t="s">
        <v>1315</v>
      </c>
      <c r="E6020" s="4" t="s">
        <v>1316</v>
      </c>
      <c r="F6020" s="4" t="s">
        <v>84</v>
      </c>
      <c r="G6020" s="4" t="s">
        <v>85</v>
      </c>
      <c r="H6020" s="9">
        <v>43.38</v>
      </c>
      <c r="I6020" s="8"/>
      <c r="J6020" s="8"/>
      <c r="K6020" s="8"/>
      <c r="L6020" s="9">
        <v>15.13</v>
      </c>
      <c r="M6020" s="8"/>
      <c r="N6020" s="8"/>
      <c r="O6020" s="8"/>
      <c r="P6020" s="8"/>
      <c r="Q6020" s="8"/>
      <c r="R6020" s="8"/>
      <c r="S6020" s="8"/>
      <c r="T6020" s="10">
        <v>58.51</v>
      </c>
    </row>
    <row r="6021" spans="1:20" ht="23.25" thickBot="1" x14ac:dyDescent="0.3">
      <c r="A6021" s="4" t="s">
        <v>1294</v>
      </c>
      <c r="B6021" s="4" t="s">
        <v>162</v>
      </c>
      <c r="C6021" s="4" t="s">
        <v>163</v>
      </c>
      <c r="D6021" s="4" t="s">
        <v>1315</v>
      </c>
      <c r="E6021" s="4" t="s">
        <v>1316</v>
      </c>
      <c r="F6021" s="4" t="s">
        <v>213</v>
      </c>
      <c r="G6021" s="4" t="s">
        <v>214</v>
      </c>
      <c r="H6021" s="12"/>
      <c r="I6021" s="12"/>
      <c r="J6021" s="12"/>
      <c r="K6021" s="12"/>
      <c r="L6021" s="12"/>
      <c r="M6021" s="12"/>
      <c r="N6021" s="11">
        <v>284.85000000000002</v>
      </c>
      <c r="O6021" s="12"/>
      <c r="P6021" s="12"/>
      <c r="Q6021" s="12"/>
      <c r="R6021" s="12"/>
      <c r="S6021" s="12"/>
      <c r="T6021" s="10">
        <v>284.85000000000002</v>
      </c>
    </row>
    <row r="6022" spans="1:20" ht="23.25" thickBot="1" x14ac:dyDescent="0.3">
      <c r="A6022" s="4" t="s">
        <v>1294</v>
      </c>
      <c r="B6022" s="4" t="s">
        <v>162</v>
      </c>
      <c r="C6022" s="4" t="s">
        <v>163</v>
      </c>
      <c r="D6022" s="4" t="s">
        <v>1315</v>
      </c>
      <c r="E6022" s="4" t="s">
        <v>1316</v>
      </c>
      <c r="F6022" s="4" t="s">
        <v>56</v>
      </c>
      <c r="G6022" s="4" t="s">
        <v>57</v>
      </c>
      <c r="H6022" s="9">
        <v>618.32000000000005</v>
      </c>
      <c r="I6022" s="8"/>
      <c r="J6022" s="8"/>
      <c r="K6022" s="8"/>
      <c r="L6022" s="9">
        <v>309.27999999999997</v>
      </c>
      <c r="M6022" s="8"/>
      <c r="N6022" s="8"/>
      <c r="O6022" s="8"/>
      <c r="P6022" s="8"/>
      <c r="Q6022" s="8"/>
      <c r="R6022" s="8"/>
      <c r="S6022" s="8"/>
      <c r="T6022" s="10">
        <v>927.6</v>
      </c>
    </row>
    <row r="6023" spans="1:20" ht="23.25" thickBot="1" x14ac:dyDescent="0.3">
      <c r="A6023" s="4" t="s">
        <v>1294</v>
      </c>
      <c r="B6023" s="4" t="s">
        <v>162</v>
      </c>
      <c r="C6023" s="4" t="s">
        <v>163</v>
      </c>
      <c r="D6023" s="4" t="s">
        <v>1315</v>
      </c>
      <c r="E6023" s="4" t="s">
        <v>1316</v>
      </c>
      <c r="F6023" s="4" t="s">
        <v>68</v>
      </c>
      <c r="G6023" s="4" t="s">
        <v>69</v>
      </c>
      <c r="H6023" s="11">
        <v>268.02999999999997</v>
      </c>
      <c r="I6023" s="12"/>
      <c r="J6023" s="12"/>
      <c r="K6023" s="12"/>
      <c r="L6023" s="12"/>
      <c r="M6023" s="12"/>
      <c r="N6023" s="12"/>
      <c r="O6023" s="12"/>
      <c r="P6023" s="12"/>
      <c r="Q6023" s="12"/>
      <c r="R6023" s="12"/>
      <c r="S6023" s="12"/>
      <c r="T6023" s="10">
        <v>268.02999999999997</v>
      </c>
    </row>
    <row r="6024" spans="1:20" ht="23.25" thickBot="1" x14ac:dyDescent="0.3">
      <c r="A6024" s="4" t="s">
        <v>1294</v>
      </c>
      <c r="B6024" s="4" t="s">
        <v>162</v>
      </c>
      <c r="C6024" s="4" t="s">
        <v>163</v>
      </c>
      <c r="D6024" s="4" t="s">
        <v>1301</v>
      </c>
      <c r="E6024" s="4" t="s">
        <v>1302</v>
      </c>
      <c r="F6024" s="4" t="s">
        <v>61</v>
      </c>
      <c r="G6024" s="4" t="s">
        <v>62</v>
      </c>
      <c r="H6024" s="8"/>
      <c r="I6024" s="9">
        <v>22.02</v>
      </c>
      <c r="J6024" s="9">
        <v>175</v>
      </c>
      <c r="K6024" s="9">
        <v>21.4</v>
      </c>
      <c r="L6024" s="8"/>
      <c r="M6024" s="8"/>
      <c r="N6024" s="9">
        <v>27.05</v>
      </c>
      <c r="O6024" s="9">
        <v>21.49</v>
      </c>
      <c r="P6024" s="8"/>
      <c r="Q6024" s="9">
        <v>17.71</v>
      </c>
      <c r="R6024" s="9">
        <v>51.53</v>
      </c>
      <c r="S6024" s="8"/>
      <c r="T6024" s="10">
        <v>336.2</v>
      </c>
    </row>
    <row r="6025" spans="1:20" ht="23.25" thickBot="1" x14ac:dyDescent="0.3">
      <c r="A6025" s="4" t="s">
        <v>1294</v>
      </c>
      <c r="B6025" s="4" t="s">
        <v>162</v>
      </c>
      <c r="C6025" s="4" t="s">
        <v>163</v>
      </c>
      <c r="D6025" s="4" t="s">
        <v>1301</v>
      </c>
      <c r="E6025" s="4" t="s">
        <v>1302</v>
      </c>
      <c r="F6025" s="4" t="s">
        <v>92</v>
      </c>
      <c r="G6025" s="4" t="s">
        <v>93</v>
      </c>
      <c r="H6025" s="12"/>
      <c r="I6025" s="11">
        <v>127.77</v>
      </c>
      <c r="J6025" s="11">
        <v>179.46</v>
      </c>
      <c r="K6025" s="11">
        <v>102.82</v>
      </c>
      <c r="L6025" s="11">
        <v>363.12</v>
      </c>
      <c r="M6025" s="12"/>
      <c r="N6025" s="11">
        <v>90.12</v>
      </c>
      <c r="O6025" s="12"/>
      <c r="P6025" s="11">
        <v>300.23</v>
      </c>
      <c r="Q6025" s="12"/>
      <c r="R6025" s="11">
        <v>82.74</v>
      </c>
      <c r="S6025" s="11">
        <v>96</v>
      </c>
      <c r="T6025" s="10">
        <v>1342.26</v>
      </c>
    </row>
    <row r="6026" spans="1:20" ht="23.25" thickBot="1" x14ac:dyDescent="0.3">
      <c r="A6026" s="4" t="s">
        <v>1294</v>
      </c>
      <c r="B6026" s="4" t="s">
        <v>162</v>
      </c>
      <c r="C6026" s="4" t="s">
        <v>163</v>
      </c>
      <c r="D6026" s="4" t="s">
        <v>1301</v>
      </c>
      <c r="E6026" s="4" t="s">
        <v>1302</v>
      </c>
      <c r="F6026" s="4" t="s">
        <v>84</v>
      </c>
      <c r="G6026" s="4" t="s">
        <v>85</v>
      </c>
      <c r="H6026" s="9">
        <v>176.13</v>
      </c>
      <c r="I6026" s="9">
        <v>320.08999999999997</v>
      </c>
      <c r="J6026" s="9">
        <v>260.39</v>
      </c>
      <c r="K6026" s="9">
        <v>131.88</v>
      </c>
      <c r="L6026" s="9">
        <v>295.41000000000003</v>
      </c>
      <c r="M6026" s="9">
        <v>116.25</v>
      </c>
      <c r="N6026" s="9">
        <v>110.12</v>
      </c>
      <c r="O6026" s="9">
        <v>41.62</v>
      </c>
      <c r="P6026" s="9">
        <v>119.84</v>
      </c>
      <c r="Q6026" s="9">
        <v>51.06</v>
      </c>
      <c r="R6026" s="9">
        <v>107.74</v>
      </c>
      <c r="S6026" s="9">
        <v>89.57</v>
      </c>
      <c r="T6026" s="10">
        <v>1820.1</v>
      </c>
    </row>
    <row r="6027" spans="1:20" ht="23.25" thickBot="1" x14ac:dyDescent="0.3">
      <c r="A6027" s="4" t="s">
        <v>1294</v>
      </c>
      <c r="B6027" s="4" t="s">
        <v>162</v>
      </c>
      <c r="C6027" s="4" t="s">
        <v>163</v>
      </c>
      <c r="D6027" s="4" t="s">
        <v>1301</v>
      </c>
      <c r="E6027" s="4" t="s">
        <v>1302</v>
      </c>
      <c r="F6027" s="4" t="s">
        <v>44</v>
      </c>
      <c r="G6027" s="4" t="s">
        <v>45</v>
      </c>
      <c r="H6027" s="11">
        <v>-4476</v>
      </c>
      <c r="I6027" s="12"/>
      <c r="J6027" s="12"/>
      <c r="K6027" s="12"/>
      <c r="L6027" s="12"/>
      <c r="M6027" s="12"/>
      <c r="N6027" s="12"/>
      <c r="O6027" s="12"/>
      <c r="P6027" s="12"/>
      <c r="Q6027" s="12"/>
      <c r="R6027" s="12"/>
      <c r="S6027" s="12"/>
      <c r="T6027" s="10">
        <v>-4476</v>
      </c>
    </row>
    <row r="6028" spans="1:20" ht="23.25" thickBot="1" x14ac:dyDescent="0.3">
      <c r="A6028" s="4" t="s">
        <v>1294</v>
      </c>
      <c r="B6028" s="4" t="s">
        <v>162</v>
      </c>
      <c r="C6028" s="4" t="s">
        <v>163</v>
      </c>
      <c r="D6028" s="4" t="s">
        <v>1301</v>
      </c>
      <c r="E6028" s="4" t="s">
        <v>1302</v>
      </c>
      <c r="F6028" s="4" t="s">
        <v>26</v>
      </c>
      <c r="G6028" s="4" t="s">
        <v>27</v>
      </c>
      <c r="H6028" s="9">
        <v>10141.34</v>
      </c>
      <c r="I6028" s="8"/>
      <c r="J6028" s="9">
        <v>1898.51</v>
      </c>
      <c r="K6028" s="9">
        <v>1898.51</v>
      </c>
      <c r="L6028" s="9">
        <v>1898.51</v>
      </c>
      <c r="M6028" s="9">
        <v>16957.29</v>
      </c>
      <c r="N6028" s="9">
        <v>1935.42</v>
      </c>
      <c r="O6028" s="9">
        <v>1935.42</v>
      </c>
      <c r="P6028" s="9">
        <v>2188.1</v>
      </c>
      <c r="Q6028" s="9">
        <v>1935.42</v>
      </c>
      <c r="R6028" s="9">
        <v>1935.42</v>
      </c>
      <c r="S6028" s="9">
        <v>7975.19</v>
      </c>
      <c r="T6028" s="10">
        <v>50699.13</v>
      </c>
    </row>
    <row r="6029" spans="1:20" ht="23.25" thickBot="1" x14ac:dyDescent="0.3">
      <c r="A6029" s="4" t="s">
        <v>1294</v>
      </c>
      <c r="B6029" s="4" t="s">
        <v>162</v>
      </c>
      <c r="C6029" s="4" t="s">
        <v>163</v>
      </c>
      <c r="D6029" s="4" t="s">
        <v>1301</v>
      </c>
      <c r="E6029" s="4" t="s">
        <v>1302</v>
      </c>
      <c r="F6029" s="4" t="s">
        <v>71</v>
      </c>
      <c r="G6029" s="4" t="s">
        <v>72</v>
      </c>
      <c r="H6029" s="12"/>
      <c r="I6029" s="12"/>
      <c r="J6029" s="12"/>
      <c r="K6029" s="12"/>
      <c r="L6029" s="12"/>
      <c r="M6029" s="11">
        <v>15.38</v>
      </c>
      <c r="N6029" s="12"/>
      <c r="O6029" s="12"/>
      <c r="P6029" s="12"/>
      <c r="Q6029" s="12"/>
      <c r="R6029" s="12"/>
      <c r="S6029" s="12"/>
      <c r="T6029" s="10">
        <v>15.38</v>
      </c>
    </row>
    <row r="6030" spans="1:20" ht="23.25" thickBot="1" x14ac:dyDescent="0.3">
      <c r="A6030" s="4" t="s">
        <v>1294</v>
      </c>
      <c r="B6030" s="4" t="s">
        <v>162</v>
      </c>
      <c r="C6030" s="4" t="s">
        <v>163</v>
      </c>
      <c r="D6030" s="4" t="s">
        <v>1301</v>
      </c>
      <c r="E6030" s="4" t="s">
        <v>1302</v>
      </c>
      <c r="F6030" s="4" t="s">
        <v>130</v>
      </c>
      <c r="G6030" s="4" t="s">
        <v>131</v>
      </c>
      <c r="H6030" s="8"/>
      <c r="I6030" s="8"/>
      <c r="J6030" s="8"/>
      <c r="K6030" s="8"/>
      <c r="L6030" s="8"/>
      <c r="M6030" s="8"/>
      <c r="N6030" s="8"/>
      <c r="O6030" s="8"/>
      <c r="P6030" s="8"/>
      <c r="Q6030" s="8"/>
      <c r="R6030" s="9">
        <v>17.579999999999998</v>
      </c>
      <c r="S6030" s="8"/>
      <c r="T6030" s="10">
        <v>17.579999999999998</v>
      </c>
    </row>
    <row r="6031" spans="1:20" ht="23.25" thickBot="1" x14ac:dyDescent="0.3">
      <c r="A6031" s="4" t="s">
        <v>1294</v>
      </c>
      <c r="B6031" s="4" t="s">
        <v>162</v>
      </c>
      <c r="C6031" s="4" t="s">
        <v>163</v>
      </c>
      <c r="D6031" s="4" t="s">
        <v>1301</v>
      </c>
      <c r="E6031" s="4" t="s">
        <v>1302</v>
      </c>
      <c r="F6031" s="4" t="s">
        <v>65</v>
      </c>
      <c r="G6031" s="4" t="s">
        <v>66</v>
      </c>
      <c r="H6031" s="11">
        <v>127.64</v>
      </c>
      <c r="I6031" s="12"/>
      <c r="J6031" s="11">
        <v>51.06</v>
      </c>
      <c r="K6031" s="12"/>
      <c r="L6031" s="12"/>
      <c r="M6031" s="12"/>
      <c r="N6031" s="11">
        <v>153.16999999999999</v>
      </c>
      <c r="O6031" s="12"/>
      <c r="P6031" s="12"/>
      <c r="Q6031" s="12"/>
      <c r="R6031" s="12"/>
      <c r="S6031" s="12"/>
      <c r="T6031" s="10">
        <v>331.87</v>
      </c>
    </row>
    <row r="6032" spans="1:20" ht="23.25" thickBot="1" x14ac:dyDescent="0.3">
      <c r="A6032" s="4" t="s">
        <v>1294</v>
      </c>
      <c r="B6032" s="4" t="s">
        <v>162</v>
      </c>
      <c r="C6032" s="4" t="s">
        <v>163</v>
      </c>
      <c r="D6032" s="4" t="s">
        <v>1301</v>
      </c>
      <c r="E6032" s="4" t="s">
        <v>1302</v>
      </c>
      <c r="F6032" s="4" t="s">
        <v>56</v>
      </c>
      <c r="G6032" s="4" t="s">
        <v>57</v>
      </c>
      <c r="H6032" s="9">
        <v>2782.44</v>
      </c>
      <c r="I6032" s="9">
        <v>5564.88</v>
      </c>
      <c r="J6032" s="9">
        <v>4561.88</v>
      </c>
      <c r="K6032" s="9">
        <v>1546.4</v>
      </c>
      <c r="L6032" s="9">
        <v>4677.8599999999997</v>
      </c>
      <c r="M6032" s="9">
        <v>2164.96</v>
      </c>
      <c r="N6032" s="9">
        <v>1082.48</v>
      </c>
      <c r="O6032" s="9">
        <v>850.52</v>
      </c>
      <c r="P6032" s="9">
        <v>1855.68</v>
      </c>
      <c r="Q6032" s="9">
        <v>1005.16</v>
      </c>
      <c r="R6032" s="9">
        <v>2010.32</v>
      </c>
      <c r="S6032" s="9">
        <v>1751.64</v>
      </c>
      <c r="T6032" s="10">
        <v>29854.22</v>
      </c>
    </row>
    <row r="6033" spans="1:20" ht="23.25" thickBot="1" x14ac:dyDescent="0.3">
      <c r="A6033" s="4" t="s">
        <v>1294</v>
      </c>
      <c r="B6033" s="4" t="s">
        <v>162</v>
      </c>
      <c r="C6033" s="4" t="s">
        <v>163</v>
      </c>
      <c r="D6033" s="4" t="s">
        <v>1301</v>
      </c>
      <c r="E6033" s="4" t="s">
        <v>1302</v>
      </c>
      <c r="F6033" s="4" t="s">
        <v>68</v>
      </c>
      <c r="G6033" s="4" t="s">
        <v>69</v>
      </c>
      <c r="H6033" s="11">
        <v>689.23</v>
      </c>
      <c r="I6033" s="11">
        <v>976.42</v>
      </c>
      <c r="J6033" s="11">
        <v>708.37</v>
      </c>
      <c r="K6033" s="11">
        <v>1148.71</v>
      </c>
      <c r="L6033" s="11">
        <v>1359.3</v>
      </c>
      <c r="M6033" s="11">
        <v>210.6</v>
      </c>
      <c r="N6033" s="11">
        <v>1014.69</v>
      </c>
      <c r="O6033" s="12"/>
      <c r="P6033" s="11">
        <v>593.5</v>
      </c>
      <c r="Q6033" s="11">
        <v>38.29</v>
      </c>
      <c r="R6033" s="11">
        <v>191.45</v>
      </c>
      <c r="S6033" s="11">
        <v>78.89</v>
      </c>
      <c r="T6033" s="10">
        <v>7009.45</v>
      </c>
    </row>
    <row r="6034" spans="1:20" ht="23.25" thickBot="1" x14ac:dyDescent="0.3">
      <c r="A6034" s="4" t="s">
        <v>1294</v>
      </c>
      <c r="B6034" s="4" t="s">
        <v>162</v>
      </c>
      <c r="C6034" s="4" t="s">
        <v>163</v>
      </c>
      <c r="D6034" s="4" t="s">
        <v>1303</v>
      </c>
      <c r="E6034" s="4" t="s">
        <v>1304</v>
      </c>
      <c r="F6034" s="4" t="s">
        <v>84</v>
      </c>
      <c r="G6034" s="4" t="s">
        <v>85</v>
      </c>
      <c r="H6034" s="9">
        <v>349.78</v>
      </c>
      <c r="I6034" s="9">
        <v>203.03</v>
      </c>
      <c r="J6034" s="9">
        <v>256.86</v>
      </c>
      <c r="K6034" s="9">
        <v>117.29</v>
      </c>
      <c r="L6034" s="9">
        <v>673.92</v>
      </c>
      <c r="M6034" s="9">
        <v>129.87</v>
      </c>
      <c r="N6034" s="9">
        <v>324.31</v>
      </c>
      <c r="O6034" s="9">
        <v>96.36</v>
      </c>
      <c r="P6034" s="9">
        <v>221.26</v>
      </c>
      <c r="Q6034" s="9">
        <v>198.51</v>
      </c>
      <c r="R6034" s="9">
        <v>115.2</v>
      </c>
      <c r="S6034" s="9">
        <v>165.49</v>
      </c>
      <c r="T6034" s="10">
        <v>2851.88</v>
      </c>
    </row>
    <row r="6035" spans="1:20" ht="23.25" thickBot="1" x14ac:dyDescent="0.3">
      <c r="A6035" s="4" t="s">
        <v>1294</v>
      </c>
      <c r="B6035" s="4" t="s">
        <v>162</v>
      </c>
      <c r="C6035" s="4" t="s">
        <v>163</v>
      </c>
      <c r="D6035" s="4" t="s">
        <v>1303</v>
      </c>
      <c r="E6035" s="4" t="s">
        <v>1304</v>
      </c>
      <c r="F6035" s="4" t="s">
        <v>26</v>
      </c>
      <c r="G6035" s="4" t="s">
        <v>27</v>
      </c>
      <c r="H6035" s="11">
        <v>2997.02</v>
      </c>
      <c r="I6035" s="12"/>
      <c r="J6035" s="11">
        <v>1498.51</v>
      </c>
      <c r="K6035" s="11">
        <v>1498.51</v>
      </c>
      <c r="L6035" s="11">
        <v>1498.51</v>
      </c>
      <c r="M6035" s="11">
        <v>1498.51</v>
      </c>
      <c r="N6035" s="11">
        <v>1535.41</v>
      </c>
      <c r="O6035" s="11">
        <v>1535.41</v>
      </c>
      <c r="P6035" s="11">
        <v>1535.41</v>
      </c>
      <c r="Q6035" s="11">
        <v>1535.41</v>
      </c>
      <c r="R6035" s="11">
        <v>1535.41</v>
      </c>
      <c r="S6035" s="11">
        <v>1788.62</v>
      </c>
      <c r="T6035" s="10">
        <v>18456.73</v>
      </c>
    </row>
    <row r="6036" spans="1:20" ht="23.25" thickBot="1" x14ac:dyDescent="0.3">
      <c r="A6036" s="4" t="s">
        <v>1294</v>
      </c>
      <c r="B6036" s="4" t="s">
        <v>162</v>
      </c>
      <c r="C6036" s="4" t="s">
        <v>163</v>
      </c>
      <c r="D6036" s="4" t="s">
        <v>1303</v>
      </c>
      <c r="E6036" s="4" t="s">
        <v>1304</v>
      </c>
      <c r="F6036" s="4" t="s">
        <v>65</v>
      </c>
      <c r="G6036" s="4" t="s">
        <v>66</v>
      </c>
      <c r="H6036" s="9">
        <v>0.54</v>
      </c>
      <c r="I6036" s="8"/>
      <c r="J6036" s="8"/>
      <c r="K6036" s="8"/>
      <c r="L6036" s="8"/>
      <c r="M6036" s="8"/>
      <c r="N6036" s="8"/>
      <c r="O6036" s="8"/>
      <c r="P6036" s="8"/>
      <c r="Q6036" s="8"/>
      <c r="R6036" s="8"/>
      <c r="S6036" s="8"/>
      <c r="T6036" s="10">
        <v>0.54</v>
      </c>
    </row>
    <row r="6037" spans="1:20" ht="23.25" thickBot="1" x14ac:dyDescent="0.3">
      <c r="A6037" s="4" t="s">
        <v>1294</v>
      </c>
      <c r="B6037" s="4" t="s">
        <v>162</v>
      </c>
      <c r="C6037" s="4" t="s">
        <v>163</v>
      </c>
      <c r="D6037" s="4" t="s">
        <v>1303</v>
      </c>
      <c r="E6037" s="4" t="s">
        <v>1304</v>
      </c>
      <c r="F6037" s="4" t="s">
        <v>56</v>
      </c>
      <c r="G6037" s="4" t="s">
        <v>57</v>
      </c>
      <c r="H6037" s="11">
        <v>6714.26</v>
      </c>
      <c r="I6037" s="11">
        <v>3747.2</v>
      </c>
      <c r="J6037" s="11">
        <v>4770.6499999999996</v>
      </c>
      <c r="K6037" s="11">
        <v>2396.92</v>
      </c>
      <c r="L6037" s="11">
        <v>11949.64</v>
      </c>
      <c r="M6037" s="11">
        <v>2156.2199999999998</v>
      </c>
      <c r="N6037" s="11">
        <v>5712.94</v>
      </c>
      <c r="O6037" s="11">
        <v>1701.04</v>
      </c>
      <c r="P6037" s="11">
        <v>4368.58</v>
      </c>
      <c r="Q6037" s="11">
        <v>3788.68</v>
      </c>
      <c r="R6037" s="11">
        <v>1933</v>
      </c>
      <c r="S6037" s="11">
        <v>3184.8</v>
      </c>
      <c r="T6037" s="10">
        <v>52423.93</v>
      </c>
    </row>
    <row r="6038" spans="1:20" ht="23.25" thickBot="1" x14ac:dyDescent="0.3">
      <c r="A6038" s="4" t="s">
        <v>1294</v>
      </c>
      <c r="B6038" s="4" t="s">
        <v>162</v>
      </c>
      <c r="C6038" s="4" t="s">
        <v>163</v>
      </c>
      <c r="D6038" s="4" t="s">
        <v>1303</v>
      </c>
      <c r="E6038" s="4" t="s">
        <v>1304</v>
      </c>
      <c r="F6038" s="4" t="s">
        <v>68</v>
      </c>
      <c r="G6038" s="4" t="s">
        <v>69</v>
      </c>
      <c r="H6038" s="9">
        <v>433.32</v>
      </c>
      <c r="I6038" s="9">
        <v>402.06</v>
      </c>
      <c r="J6038" s="9">
        <v>478.63</v>
      </c>
      <c r="K6038" s="8"/>
      <c r="L6038" s="9">
        <v>1822.78</v>
      </c>
      <c r="M6038" s="9">
        <v>497.77</v>
      </c>
      <c r="N6038" s="9">
        <v>914.63</v>
      </c>
      <c r="O6038" s="9">
        <v>268.02999999999997</v>
      </c>
      <c r="P6038" s="9">
        <v>153.16</v>
      </c>
      <c r="Q6038" s="9">
        <v>268.02999999999997</v>
      </c>
      <c r="R6038" s="9">
        <v>421.19</v>
      </c>
      <c r="S6038" s="9">
        <v>197.23</v>
      </c>
      <c r="T6038" s="10">
        <v>5856.83</v>
      </c>
    </row>
    <row r="6039" spans="1:20" ht="23.25" thickBot="1" x14ac:dyDescent="0.3">
      <c r="A6039" s="4" t="s">
        <v>1294</v>
      </c>
      <c r="B6039" s="4" t="s">
        <v>162</v>
      </c>
      <c r="C6039" s="4" t="s">
        <v>163</v>
      </c>
      <c r="D6039" s="4" t="s">
        <v>1319</v>
      </c>
      <c r="E6039" s="4" t="s">
        <v>1320</v>
      </c>
      <c r="F6039" s="4" t="s">
        <v>61</v>
      </c>
      <c r="G6039" s="4" t="s">
        <v>62</v>
      </c>
      <c r="H6039" s="12"/>
      <c r="I6039" s="12"/>
      <c r="J6039" s="11">
        <v>588.45000000000005</v>
      </c>
      <c r="K6039" s="12"/>
      <c r="L6039" s="12"/>
      <c r="M6039" s="12"/>
      <c r="N6039" s="12"/>
      <c r="O6039" s="12"/>
      <c r="P6039" s="12"/>
      <c r="Q6039" s="12"/>
      <c r="R6039" s="12"/>
      <c r="S6039" s="12"/>
      <c r="T6039" s="10">
        <v>588.45000000000005</v>
      </c>
    </row>
    <row r="6040" spans="1:20" ht="23.25" thickBot="1" x14ac:dyDescent="0.3">
      <c r="A6040" s="4" t="s">
        <v>1294</v>
      </c>
      <c r="B6040" s="4" t="s">
        <v>162</v>
      </c>
      <c r="C6040" s="4" t="s">
        <v>163</v>
      </c>
      <c r="D6040" s="4" t="s">
        <v>1319</v>
      </c>
      <c r="E6040" s="4" t="s">
        <v>1320</v>
      </c>
      <c r="F6040" s="4" t="s">
        <v>92</v>
      </c>
      <c r="G6040" s="4" t="s">
        <v>93</v>
      </c>
      <c r="H6040" s="8"/>
      <c r="I6040" s="9">
        <v>266.43</v>
      </c>
      <c r="J6040" s="9">
        <v>111.24</v>
      </c>
      <c r="K6040" s="9">
        <v>405.35</v>
      </c>
      <c r="L6040" s="9">
        <v>164.07</v>
      </c>
      <c r="M6040" s="9">
        <v>73.400000000000006</v>
      </c>
      <c r="N6040" s="9">
        <v>17.75</v>
      </c>
      <c r="O6040" s="9">
        <v>102.32</v>
      </c>
      <c r="P6040" s="9">
        <v>275.27</v>
      </c>
      <c r="Q6040" s="9">
        <v>26.07</v>
      </c>
      <c r="R6040" s="8"/>
      <c r="S6040" s="8"/>
      <c r="T6040" s="10">
        <v>1441.9</v>
      </c>
    </row>
    <row r="6041" spans="1:20" ht="23.25" thickBot="1" x14ac:dyDescent="0.3">
      <c r="A6041" s="4" t="s">
        <v>1294</v>
      </c>
      <c r="B6041" s="4" t="s">
        <v>162</v>
      </c>
      <c r="C6041" s="4" t="s">
        <v>163</v>
      </c>
      <c r="D6041" s="4" t="s">
        <v>1319</v>
      </c>
      <c r="E6041" s="4" t="s">
        <v>1320</v>
      </c>
      <c r="F6041" s="4" t="s">
        <v>94</v>
      </c>
      <c r="G6041" s="4" t="s">
        <v>95</v>
      </c>
      <c r="H6041" s="12"/>
      <c r="I6041" s="12"/>
      <c r="J6041" s="11">
        <v>84.95</v>
      </c>
      <c r="K6041" s="12"/>
      <c r="L6041" s="12"/>
      <c r="M6041" s="12"/>
      <c r="N6041" s="12"/>
      <c r="O6041" s="12"/>
      <c r="P6041" s="12"/>
      <c r="Q6041" s="12"/>
      <c r="R6041" s="12"/>
      <c r="S6041" s="12"/>
      <c r="T6041" s="10">
        <v>84.95</v>
      </c>
    </row>
    <row r="6042" spans="1:20" ht="23.25" thickBot="1" x14ac:dyDescent="0.3">
      <c r="A6042" s="4" t="s">
        <v>1294</v>
      </c>
      <c r="B6042" s="4" t="s">
        <v>162</v>
      </c>
      <c r="C6042" s="4" t="s">
        <v>163</v>
      </c>
      <c r="D6042" s="4" t="s">
        <v>1319</v>
      </c>
      <c r="E6042" s="4" t="s">
        <v>1320</v>
      </c>
      <c r="F6042" s="4" t="s">
        <v>84</v>
      </c>
      <c r="G6042" s="4" t="s">
        <v>85</v>
      </c>
      <c r="H6042" s="9">
        <v>1418.66</v>
      </c>
      <c r="I6042" s="9">
        <v>1448.95</v>
      </c>
      <c r="J6042" s="9">
        <v>1339.5</v>
      </c>
      <c r="K6042" s="9">
        <v>1222.58</v>
      </c>
      <c r="L6042" s="9">
        <v>1930.06</v>
      </c>
      <c r="M6042" s="9">
        <v>1881.14</v>
      </c>
      <c r="N6042" s="9">
        <v>396.12</v>
      </c>
      <c r="O6042" s="9">
        <v>586.5</v>
      </c>
      <c r="P6042" s="9">
        <v>695.56</v>
      </c>
      <c r="Q6042" s="9">
        <v>676.47</v>
      </c>
      <c r="R6042" s="9">
        <v>583.35</v>
      </c>
      <c r="S6042" s="9">
        <v>557.64</v>
      </c>
      <c r="T6042" s="10">
        <v>12736.53</v>
      </c>
    </row>
    <row r="6043" spans="1:20" ht="23.25" thickBot="1" x14ac:dyDescent="0.3">
      <c r="A6043" s="4" t="s">
        <v>1294</v>
      </c>
      <c r="B6043" s="4" t="s">
        <v>162</v>
      </c>
      <c r="C6043" s="4" t="s">
        <v>163</v>
      </c>
      <c r="D6043" s="4" t="s">
        <v>1319</v>
      </c>
      <c r="E6043" s="4" t="s">
        <v>1320</v>
      </c>
      <c r="F6043" s="4" t="s">
        <v>213</v>
      </c>
      <c r="G6043" s="4" t="s">
        <v>214</v>
      </c>
      <c r="H6043" s="11">
        <v>3181.03</v>
      </c>
      <c r="I6043" s="11">
        <v>3181.03</v>
      </c>
      <c r="J6043" s="11">
        <v>3181.03</v>
      </c>
      <c r="K6043" s="11">
        <v>3616.74</v>
      </c>
      <c r="L6043" s="11">
        <v>5480.92</v>
      </c>
      <c r="M6043" s="11">
        <v>5557.04</v>
      </c>
      <c r="N6043" s="11">
        <v>5062.13</v>
      </c>
      <c r="O6043" s="11">
        <v>4777.28</v>
      </c>
      <c r="P6043" s="11">
        <v>5062.13</v>
      </c>
      <c r="Q6043" s="11">
        <v>5408.43</v>
      </c>
      <c r="R6043" s="11">
        <v>4836.7299999999996</v>
      </c>
      <c r="S6043" s="11">
        <v>5123.58</v>
      </c>
      <c r="T6043" s="10">
        <v>54468.07</v>
      </c>
    </row>
    <row r="6044" spans="1:20" ht="23.25" thickBot="1" x14ac:dyDescent="0.3">
      <c r="A6044" s="4" t="s">
        <v>1294</v>
      </c>
      <c r="B6044" s="4" t="s">
        <v>162</v>
      </c>
      <c r="C6044" s="4" t="s">
        <v>163</v>
      </c>
      <c r="D6044" s="4" t="s">
        <v>1319</v>
      </c>
      <c r="E6044" s="4" t="s">
        <v>1320</v>
      </c>
      <c r="F6044" s="4" t="s">
        <v>71</v>
      </c>
      <c r="G6044" s="4" t="s">
        <v>72</v>
      </c>
      <c r="H6044" s="8"/>
      <c r="I6044" s="8"/>
      <c r="J6044" s="9">
        <v>12.25</v>
      </c>
      <c r="K6044" s="8"/>
      <c r="L6044" s="8"/>
      <c r="M6044" s="8"/>
      <c r="N6044" s="8"/>
      <c r="O6044" s="8"/>
      <c r="P6044" s="8"/>
      <c r="Q6044" s="8"/>
      <c r="R6044" s="8"/>
      <c r="S6044" s="8"/>
      <c r="T6044" s="10">
        <v>12.25</v>
      </c>
    </row>
    <row r="6045" spans="1:20" ht="23.25" thickBot="1" x14ac:dyDescent="0.3">
      <c r="A6045" s="4" t="s">
        <v>1294</v>
      </c>
      <c r="B6045" s="4" t="s">
        <v>162</v>
      </c>
      <c r="C6045" s="4" t="s">
        <v>163</v>
      </c>
      <c r="D6045" s="4" t="s">
        <v>1319</v>
      </c>
      <c r="E6045" s="4" t="s">
        <v>1320</v>
      </c>
      <c r="F6045" s="4" t="s">
        <v>65</v>
      </c>
      <c r="G6045" s="4" t="s">
        <v>66</v>
      </c>
      <c r="H6045" s="12"/>
      <c r="I6045" s="12"/>
      <c r="J6045" s="11">
        <v>102.11</v>
      </c>
      <c r="K6045" s="11">
        <v>102.12</v>
      </c>
      <c r="L6045" s="11">
        <v>544.27</v>
      </c>
      <c r="M6045" s="15">
        <v>0</v>
      </c>
      <c r="N6045" s="12"/>
      <c r="O6045" s="12"/>
      <c r="P6045" s="12"/>
      <c r="Q6045" s="11">
        <v>51.06</v>
      </c>
      <c r="R6045" s="12"/>
      <c r="S6045" s="12"/>
      <c r="T6045" s="10">
        <v>799.56</v>
      </c>
    </row>
    <row r="6046" spans="1:20" ht="23.25" thickBot="1" x14ac:dyDescent="0.3">
      <c r="A6046" s="4" t="s">
        <v>1294</v>
      </c>
      <c r="B6046" s="4" t="s">
        <v>162</v>
      </c>
      <c r="C6046" s="4" t="s">
        <v>163</v>
      </c>
      <c r="D6046" s="4" t="s">
        <v>1319</v>
      </c>
      <c r="E6046" s="4" t="s">
        <v>1320</v>
      </c>
      <c r="F6046" s="4" t="s">
        <v>56</v>
      </c>
      <c r="G6046" s="4" t="s">
        <v>57</v>
      </c>
      <c r="H6046" s="9">
        <v>26096.95</v>
      </c>
      <c r="I6046" s="9">
        <v>28002.98</v>
      </c>
      <c r="J6046" s="9">
        <v>25408.92</v>
      </c>
      <c r="K6046" s="9">
        <v>23053.83</v>
      </c>
      <c r="L6046" s="9">
        <v>35308.910000000003</v>
      </c>
      <c r="M6046" s="9">
        <v>36662.85</v>
      </c>
      <c r="N6046" s="9">
        <v>7491.3</v>
      </c>
      <c r="O6046" s="9">
        <v>11415.8</v>
      </c>
      <c r="P6046" s="9">
        <v>13074.48</v>
      </c>
      <c r="Q6046" s="9">
        <v>12844.04</v>
      </c>
      <c r="R6046" s="9">
        <v>11547.25</v>
      </c>
      <c r="S6046" s="9">
        <v>11056.52</v>
      </c>
      <c r="T6046" s="10">
        <v>241963.83</v>
      </c>
    </row>
    <row r="6047" spans="1:20" ht="23.25" thickBot="1" x14ac:dyDescent="0.3">
      <c r="A6047" s="4" t="s">
        <v>1294</v>
      </c>
      <c r="B6047" s="4" t="s">
        <v>162</v>
      </c>
      <c r="C6047" s="4" t="s">
        <v>163</v>
      </c>
      <c r="D6047" s="4" t="s">
        <v>1319</v>
      </c>
      <c r="E6047" s="4" t="s">
        <v>1320</v>
      </c>
      <c r="F6047" s="4" t="s">
        <v>68</v>
      </c>
      <c r="G6047" s="4" t="s">
        <v>69</v>
      </c>
      <c r="H6047" s="11">
        <v>2894.89</v>
      </c>
      <c r="I6047" s="11">
        <v>1608.18</v>
      </c>
      <c r="J6047" s="11">
        <v>1863.23</v>
      </c>
      <c r="K6047" s="11">
        <v>1828.93</v>
      </c>
      <c r="L6047" s="11">
        <v>3589.93</v>
      </c>
      <c r="M6047" s="11">
        <v>1780.49</v>
      </c>
      <c r="N6047" s="11">
        <v>603.98</v>
      </c>
      <c r="O6047" s="11">
        <v>570.02</v>
      </c>
      <c r="P6047" s="11">
        <v>1140.04</v>
      </c>
      <c r="Q6047" s="11">
        <v>929.45</v>
      </c>
      <c r="R6047" s="11">
        <v>374.24</v>
      </c>
      <c r="S6047" s="11">
        <v>339.36</v>
      </c>
      <c r="T6047" s="10">
        <v>17522.740000000002</v>
      </c>
    </row>
    <row r="6048" spans="1:20" ht="15.75" thickBot="1" x14ac:dyDescent="0.3">
      <c r="A6048" s="4" t="s">
        <v>1294</v>
      </c>
      <c r="B6048" s="4" t="s">
        <v>162</v>
      </c>
      <c r="C6048" s="4" t="s">
        <v>163</v>
      </c>
      <c r="D6048" s="4" t="s">
        <v>1321</v>
      </c>
      <c r="E6048" s="4" t="s">
        <v>1322</v>
      </c>
      <c r="F6048" s="4" t="s">
        <v>96</v>
      </c>
      <c r="G6048" s="4" t="s">
        <v>97</v>
      </c>
      <c r="H6048" s="8"/>
      <c r="I6048" s="8"/>
      <c r="J6048" s="8"/>
      <c r="K6048" s="8"/>
      <c r="L6048" s="8"/>
      <c r="M6048" s="9">
        <v>429.94</v>
      </c>
      <c r="N6048" s="8"/>
      <c r="O6048" s="8"/>
      <c r="P6048" s="8"/>
      <c r="Q6048" s="8"/>
      <c r="R6048" s="8"/>
      <c r="S6048" s="8"/>
      <c r="T6048" s="10">
        <v>429.94</v>
      </c>
    </row>
    <row r="6049" spans="1:20" ht="15.75" thickBot="1" x14ac:dyDescent="0.3">
      <c r="A6049" s="4" t="s">
        <v>1294</v>
      </c>
      <c r="B6049" s="4" t="s">
        <v>162</v>
      </c>
      <c r="C6049" s="4" t="s">
        <v>163</v>
      </c>
      <c r="D6049" s="4" t="s">
        <v>1321</v>
      </c>
      <c r="E6049" s="4" t="s">
        <v>1322</v>
      </c>
      <c r="F6049" s="4" t="s">
        <v>213</v>
      </c>
      <c r="G6049" s="4" t="s">
        <v>214</v>
      </c>
      <c r="H6049" s="11">
        <v>1832.73</v>
      </c>
      <c r="I6049" s="11">
        <v>2358.09</v>
      </c>
      <c r="J6049" s="11">
        <v>2005.79</v>
      </c>
      <c r="K6049" s="11">
        <v>2627.4</v>
      </c>
      <c r="L6049" s="11">
        <v>2171.52</v>
      </c>
      <c r="M6049" s="11">
        <v>1741.58</v>
      </c>
      <c r="N6049" s="11">
        <v>2235.02</v>
      </c>
      <c r="O6049" s="11">
        <v>2885.72</v>
      </c>
      <c r="P6049" s="11">
        <v>1641.59</v>
      </c>
      <c r="Q6049" s="11">
        <v>2399.77</v>
      </c>
      <c r="R6049" s="11">
        <v>2633.21</v>
      </c>
      <c r="S6049" s="11">
        <v>860.66</v>
      </c>
      <c r="T6049" s="10">
        <v>25393.08</v>
      </c>
    </row>
    <row r="6050" spans="1:20" ht="23.25" thickBot="1" x14ac:dyDescent="0.3">
      <c r="A6050" s="4" t="s">
        <v>1294</v>
      </c>
      <c r="B6050" s="4" t="s">
        <v>162</v>
      </c>
      <c r="C6050" s="4" t="s">
        <v>163</v>
      </c>
      <c r="D6050" s="4" t="s">
        <v>1323</v>
      </c>
      <c r="E6050" s="4" t="s">
        <v>1324</v>
      </c>
      <c r="F6050" s="4" t="s">
        <v>92</v>
      </c>
      <c r="G6050" s="4" t="s">
        <v>93</v>
      </c>
      <c r="H6050" s="8"/>
      <c r="I6050" s="8"/>
      <c r="J6050" s="8"/>
      <c r="K6050" s="9">
        <v>58.32</v>
      </c>
      <c r="L6050" s="8"/>
      <c r="M6050" s="8"/>
      <c r="N6050" s="8"/>
      <c r="O6050" s="8"/>
      <c r="P6050" s="8"/>
      <c r="Q6050" s="8"/>
      <c r="R6050" s="8"/>
      <c r="S6050" s="8"/>
      <c r="T6050" s="10">
        <v>58.32</v>
      </c>
    </row>
    <row r="6051" spans="1:20" ht="23.25" thickBot="1" x14ac:dyDescent="0.3">
      <c r="A6051" s="4" t="s">
        <v>1294</v>
      </c>
      <c r="B6051" s="4" t="s">
        <v>338</v>
      </c>
      <c r="C6051" s="4" t="s">
        <v>339</v>
      </c>
      <c r="D6051" s="4" t="s">
        <v>1297</v>
      </c>
      <c r="E6051" s="4" t="s">
        <v>1298</v>
      </c>
      <c r="F6051" s="4" t="s">
        <v>84</v>
      </c>
      <c r="G6051" s="4" t="s">
        <v>85</v>
      </c>
      <c r="H6051" s="12"/>
      <c r="I6051" s="12"/>
      <c r="J6051" s="11">
        <v>2.7</v>
      </c>
      <c r="K6051" s="11">
        <v>2.7</v>
      </c>
      <c r="L6051" s="11">
        <v>2.7</v>
      </c>
      <c r="M6051" s="12"/>
      <c r="N6051" s="12"/>
      <c r="O6051" s="12"/>
      <c r="P6051" s="12"/>
      <c r="Q6051" s="12"/>
      <c r="R6051" s="12"/>
      <c r="S6051" s="12"/>
      <c r="T6051" s="10">
        <v>8.1</v>
      </c>
    </row>
    <row r="6052" spans="1:20" ht="23.25" thickBot="1" x14ac:dyDescent="0.3">
      <c r="A6052" s="4" t="s">
        <v>1294</v>
      </c>
      <c r="B6052" s="4" t="s">
        <v>338</v>
      </c>
      <c r="C6052" s="4" t="s">
        <v>339</v>
      </c>
      <c r="D6052" s="4" t="s">
        <v>1297</v>
      </c>
      <c r="E6052" s="4" t="s">
        <v>1298</v>
      </c>
      <c r="F6052" s="4" t="s">
        <v>56</v>
      </c>
      <c r="G6052" s="4" t="s">
        <v>57</v>
      </c>
      <c r="H6052" s="8"/>
      <c r="I6052" s="8"/>
      <c r="J6052" s="9">
        <v>55.12</v>
      </c>
      <c r="K6052" s="9">
        <v>55.12</v>
      </c>
      <c r="L6052" s="9">
        <v>55.12</v>
      </c>
      <c r="M6052" s="8"/>
      <c r="N6052" s="8"/>
      <c r="O6052" s="8"/>
      <c r="P6052" s="8"/>
      <c r="Q6052" s="8"/>
      <c r="R6052" s="8"/>
      <c r="S6052" s="8"/>
      <c r="T6052" s="10">
        <v>165.36</v>
      </c>
    </row>
    <row r="6053" spans="1:20" ht="23.25" thickBot="1" x14ac:dyDescent="0.3">
      <c r="A6053" s="4" t="s">
        <v>1294</v>
      </c>
      <c r="B6053" s="4" t="s">
        <v>338</v>
      </c>
      <c r="C6053" s="4" t="s">
        <v>339</v>
      </c>
      <c r="D6053" s="4" t="s">
        <v>1303</v>
      </c>
      <c r="E6053" s="4" t="s">
        <v>1304</v>
      </c>
      <c r="F6053" s="4" t="s">
        <v>84</v>
      </c>
      <c r="G6053" s="4" t="s">
        <v>85</v>
      </c>
      <c r="H6053" s="11">
        <v>1.1599999999999999</v>
      </c>
      <c r="I6053" s="12"/>
      <c r="J6053" s="12"/>
      <c r="K6053" s="12"/>
      <c r="L6053" s="12"/>
      <c r="M6053" s="12"/>
      <c r="N6053" s="12"/>
      <c r="O6053" s="12"/>
      <c r="P6053" s="12"/>
      <c r="Q6053" s="12"/>
      <c r="R6053" s="12"/>
      <c r="S6053" s="12"/>
      <c r="T6053" s="10">
        <v>1.1599999999999999</v>
      </c>
    </row>
    <row r="6054" spans="1:20" ht="23.25" thickBot="1" x14ac:dyDescent="0.3">
      <c r="A6054" s="4" t="s">
        <v>1294</v>
      </c>
      <c r="B6054" s="4" t="s">
        <v>338</v>
      </c>
      <c r="C6054" s="4" t="s">
        <v>339</v>
      </c>
      <c r="D6054" s="4" t="s">
        <v>1303</v>
      </c>
      <c r="E6054" s="4" t="s">
        <v>1304</v>
      </c>
      <c r="F6054" s="4" t="s">
        <v>56</v>
      </c>
      <c r="G6054" s="4" t="s">
        <v>57</v>
      </c>
      <c r="H6054" s="9">
        <v>23.79</v>
      </c>
      <c r="I6054" s="8"/>
      <c r="J6054" s="8"/>
      <c r="K6054" s="8"/>
      <c r="L6054" s="8"/>
      <c r="M6054" s="8"/>
      <c r="N6054" s="8"/>
      <c r="O6054" s="8"/>
      <c r="P6054" s="8"/>
      <c r="Q6054" s="8"/>
      <c r="R6054" s="8"/>
      <c r="S6054" s="8"/>
      <c r="T6054" s="10">
        <v>23.79</v>
      </c>
    </row>
    <row r="6055" spans="1:20" ht="15.75" thickBot="1" x14ac:dyDescent="0.3">
      <c r="A6055" s="4" t="s">
        <v>1294</v>
      </c>
      <c r="B6055" s="4" t="s">
        <v>223</v>
      </c>
      <c r="C6055" s="4" t="s">
        <v>224</v>
      </c>
      <c r="D6055" s="4" t="s">
        <v>1311</v>
      </c>
      <c r="E6055" s="4" t="s">
        <v>1312</v>
      </c>
      <c r="F6055" s="4" t="s">
        <v>84</v>
      </c>
      <c r="G6055" s="4" t="s">
        <v>85</v>
      </c>
      <c r="H6055" s="11">
        <v>50.81</v>
      </c>
      <c r="I6055" s="12"/>
      <c r="J6055" s="12"/>
      <c r="K6055" s="12"/>
      <c r="L6055" s="12"/>
      <c r="M6055" s="12"/>
      <c r="N6055" s="12"/>
      <c r="O6055" s="12"/>
      <c r="P6055" s="12"/>
      <c r="Q6055" s="12"/>
      <c r="R6055" s="12"/>
      <c r="S6055" s="12"/>
      <c r="T6055" s="10">
        <v>50.81</v>
      </c>
    </row>
    <row r="6056" spans="1:20" ht="15.75" thickBot="1" x14ac:dyDescent="0.3">
      <c r="A6056" s="4" t="s">
        <v>1294</v>
      </c>
      <c r="B6056" s="4" t="s">
        <v>223</v>
      </c>
      <c r="C6056" s="4" t="s">
        <v>224</v>
      </c>
      <c r="D6056" s="4" t="s">
        <v>1311</v>
      </c>
      <c r="E6056" s="4" t="s">
        <v>1312</v>
      </c>
      <c r="F6056" s="4" t="s">
        <v>56</v>
      </c>
      <c r="G6056" s="4" t="s">
        <v>57</v>
      </c>
      <c r="H6056" s="9">
        <v>1038.4000000000001</v>
      </c>
      <c r="I6056" s="8"/>
      <c r="J6056" s="8"/>
      <c r="K6056" s="8"/>
      <c r="L6056" s="8"/>
      <c r="M6056" s="8"/>
      <c r="N6056" s="8"/>
      <c r="O6056" s="8"/>
      <c r="P6056" s="8"/>
      <c r="Q6056" s="8"/>
      <c r="R6056" s="8"/>
      <c r="S6056" s="8"/>
      <c r="T6056" s="10">
        <v>1038.4000000000001</v>
      </c>
    </row>
    <row r="6057" spans="1:20" ht="23.25" thickBot="1" x14ac:dyDescent="0.3">
      <c r="A6057" s="4" t="s">
        <v>1294</v>
      </c>
      <c r="B6057" s="4" t="s">
        <v>223</v>
      </c>
      <c r="C6057" s="4" t="s">
        <v>224</v>
      </c>
      <c r="D6057" s="4" t="s">
        <v>1297</v>
      </c>
      <c r="E6057" s="4" t="s">
        <v>1298</v>
      </c>
      <c r="F6057" s="4" t="s">
        <v>92</v>
      </c>
      <c r="G6057" s="4" t="s">
        <v>93</v>
      </c>
      <c r="H6057" s="12"/>
      <c r="I6057" s="12"/>
      <c r="J6057" s="12"/>
      <c r="K6057" s="12"/>
      <c r="L6057" s="12"/>
      <c r="M6057" s="12"/>
      <c r="N6057" s="12"/>
      <c r="O6057" s="12"/>
      <c r="P6057" s="12"/>
      <c r="Q6057" s="12"/>
      <c r="R6057" s="12"/>
      <c r="S6057" s="11">
        <v>44.73</v>
      </c>
      <c r="T6057" s="10">
        <v>44.73</v>
      </c>
    </row>
    <row r="6058" spans="1:20" ht="23.25" thickBot="1" x14ac:dyDescent="0.3">
      <c r="A6058" s="4" t="s">
        <v>1294</v>
      </c>
      <c r="B6058" s="4" t="s">
        <v>223</v>
      </c>
      <c r="C6058" s="4" t="s">
        <v>224</v>
      </c>
      <c r="D6058" s="4" t="s">
        <v>1297</v>
      </c>
      <c r="E6058" s="4" t="s">
        <v>1298</v>
      </c>
      <c r="F6058" s="4" t="s">
        <v>84</v>
      </c>
      <c r="G6058" s="4" t="s">
        <v>85</v>
      </c>
      <c r="H6058" s="8"/>
      <c r="I6058" s="8"/>
      <c r="J6058" s="8"/>
      <c r="K6058" s="9">
        <v>26.94</v>
      </c>
      <c r="L6058" s="8"/>
      <c r="M6058" s="8"/>
      <c r="N6058" s="8"/>
      <c r="O6058" s="8"/>
      <c r="P6058" s="9">
        <v>13.11</v>
      </c>
      <c r="Q6058" s="8"/>
      <c r="R6058" s="8"/>
      <c r="S6058" s="8"/>
      <c r="T6058" s="10">
        <v>40.049999999999997</v>
      </c>
    </row>
    <row r="6059" spans="1:20" ht="23.25" thickBot="1" x14ac:dyDescent="0.3">
      <c r="A6059" s="4" t="s">
        <v>1294</v>
      </c>
      <c r="B6059" s="4" t="s">
        <v>223</v>
      </c>
      <c r="C6059" s="4" t="s">
        <v>224</v>
      </c>
      <c r="D6059" s="4" t="s">
        <v>1297</v>
      </c>
      <c r="E6059" s="4" t="s">
        <v>1298</v>
      </c>
      <c r="F6059" s="4" t="s">
        <v>56</v>
      </c>
      <c r="G6059" s="4" t="s">
        <v>57</v>
      </c>
      <c r="H6059" s="12"/>
      <c r="I6059" s="12"/>
      <c r="J6059" s="12"/>
      <c r="K6059" s="11">
        <v>550.55999999999995</v>
      </c>
      <c r="L6059" s="12"/>
      <c r="M6059" s="12"/>
      <c r="N6059" s="12"/>
      <c r="O6059" s="12"/>
      <c r="P6059" s="11">
        <v>267.87</v>
      </c>
      <c r="Q6059" s="12"/>
      <c r="R6059" s="12"/>
      <c r="S6059" s="12"/>
      <c r="T6059" s="10">
        <v>818.43</v>
      </c>
    </row>
    <row r="6060" spans="1:20" ht="15.75" thickBot="1" x14ac:dyDescent="0.3">
      <c r="A6060" s="4" t="s">
        <v>1294</v>
      </c>
      <c r="B6060" s="4" t="s">
        <v>223</v>
      </c>
      <c r="C6060" s="4" t="s">
        <v>224</v>
      </c>
      <c r="D6060" s="4" t="s">
        <v>1305</v>
      </c>
      <c r="E6060" s="4" t="s">
        <v>1306</v>
      </c>
      <c r="F6060" s="4" t="s">
        <v>61</v>
      </c>
      <c r="G6060" s="4" t="s">
        <v>62</v>
      </c>
      <c r="H6060" s="8"/>
      <c r="I6060" s="8"/>
      <c r="J6060" s="9">
        <v>112.85</v>
      </c>
      <c r="K6060" s="8"/>
      <c r="L6060" s="8"/>
      <c r="M6060" s="8"/>
      <c r="N6060" s="8"/>
      <c r="O6060" s="8"/>
      <c r="P6060" s="8"/>
      <c r="Q6060" s="8"/>
      <c r="R6060" s="8"/>
      <c r="S6060" s="8"/>
      <c r="T6060" s="10">
        <v>112.85</v>
      </c>
    </row>
    <row r="6061" spans="1:20" ht="15.75" thickBot="1" x14ac:dyDescent="0.3">
      <c r="A6061" s="4" t="s">
        <v>1294</v>
      </c>
      <c r="B6061" s="4" t="s">
        <v>223</v>
      </c>
      <c r="C6061" s="4" t="s">
        <v>224</v>
      </c>
      <c r="D6061" s="4" t="s">
        <v>1305</v>
      </c>
      <c r="E6061" s="4" t="s">
        <v>1306</v>
      </c>
      <c r="F6061" s="4" t="s">
        <v>98</v>
      </c>
      <c r="G6061" s="4" t="s">
        <v>99</v>
      </c>
      <c r="H6061" s="12"/>
      <c r="I6061" s="11">
        <v>69.97</v>
      </c>
      <c r="J6061" s="11">
        <v>75.38</v>
      </c>
      <c r="K6061" s="12"/>
      <c r="L6061" s="12"/>
      <c r="M6061" s="12"/>
      <c r="N6061" s="11">
        <v>26.9</v>
      </c>
      <c r="O6061" s="12"/>
      <c r="P6061" s="11">
        <v>46.61</v>
      </c>
      <c r="Q6061" s="12"/>
      <c r="R6061" s="12"/>
      <c r="S6061" s="12"/>
      <c r="T6061" s="10">
        <v>218.86</v>
      </c>
    </row>
    <row r="6062" spans="1:20" ht="23.25" thickBot="1" x14ac:dyDescent="0.3">
      <c r="A6062" s="4" t="s">
        <v>1294</v>
      </c>
      <c r="B6062" s="4" t="s">
        <v>349</v>
      </c>
      <c r="C6062" s="4" t="s">
        <v>350</v>
      </c>
      <c r="D6062" s="4" t="s">
        <v>1315</v>
      </c>
      <c r="E6062" s="4" t="s">
        <v>1316</v>
      </c>
      <c r="F6062" s="4" t="s">
        <v>110</v>
      </c>
      <c r="G6062" s="4" t="s">
        <v>111</v>
      </c>
      <c r="H6062" s="9">
        <v>17098.86</v>
      </c>
      <c r="I6062" s="9">
        <v>18182.400000000001</v>
      </c>
      <c r="J6062" s="9">
        <v>18712.89</v>
      </c>
      <c r="K6062" s="9">
        <v>16880.87</v>
      </c>
      <c r="L6062" s="9">
        <v>17108.97</v>
      </c>
      <c r="M6062" s="9">
        <v>18676.939999999999</v>
      </c>
      <c r="N6062" s="9">
        <v>13400.41</v>
      </c>
      <c r="O6062" s="9">
        <v>19433.18</v>
      </c>
      <c r="P6062" s="9">
        <v>14334.26</v>
      </c>
      <c r="Q6062" s="9">
        <v>14765.86</v>
      </c>
      <c r="R6062" s="9">
        <v>18445.68</v>
      </c>
      <c r="S6062" s="9">
        <v>14160.05</v>
      </c>
      <c r="T6062" s="10">
        <v>201200.37</v>
      </c>
    </row>
    <row r="6063" spans="1:20" ht="23.25" thickBot="1" x14ac:dyDescent="0.3">
      <c r="A6063" s="4" t="s">
        <v>1294</v>
      </c>
      <c r="B6063" s="4" t="s">
        <v>349</v>
      </c>
      <c r="C6063" s="4" t="s">
        <v>350</v>
      </c>
      <c r="D6063" s="4" t="s">
        <v>1315</v>
      </c>
      <c r="E6063" s="4" t="s">
        <v>1316</v>
      </c>
      <c r="F6063" s="4" t="s">
        <v>112</v>
      </c>
      <c r="G6063" s="4" t="s">
        <v>113</v>
      </c>
      <c r="H6063" s="11">
        <v>3750</v>
      </c>
      <c r="I6063" s="11">
        <v>3750</v>
      </c>
      <c r="J6063" s="11">
        <v>3750</v>
      </c>
      <c r="K6063" s="11">
        <v>3750</v>
      </c>
      <c r="L6063" s="11">
        <v>3750</v>
      </c>
      <c r="M6063" s="11">
        <v>3750</v>
      </c>
      <c r="N6063" s="11">
        <v>3750</v>
      </c>
      <c r="O6063" s="11">
        <v>3750</v>
      </c>
      <c r="P6063" s="11">
        <v>3750</v>
      </c>
      <c r="Q6063" s="11">
        <v>3750</v>
      </c>
      <c r="R6063" s="11">
        <v>3750</v>
      </c>
      <c r="S6063" s="11">
        <v>3750</v>
      </c>
      <c r="T6063" s="10">
        <v>45000</v>
      </c>
    </row>
    <row r="6064" spans="1:20" ht="23.25" thickBot="1" x14ac:dyDescent="0.3">
      <c r="A6064" s="4" t="s">
        <v>1294</v>
      </c>
      <c r="B6064" s="4" t="s">
        <v>349</v>
      </c>
      <c r="C6064" s="4" t="s">
        <v>350</v>
      </c>
      <c r="D6064" s="4" t="s">
        <v>1315</v>
      </c>
      <c r="E6064" s="4" t="s">
        <v>1316</v>
      </c>
      <c r="F6064" s="4" t="s">
        <v>88</v>
      </c>
      <c r="G6064" s="4" t="s">
        <v>89</v>
      </c>
      <c r="H6064" s="9">
        <v>2522.83</v>
      </c>
      <c r="I6064" s="9">
        <v>2424.5300000000002</v>
      </c>
      <c r="J6064" s="9">
        <v>2584.4</v>
      </c>
      <c r="K6064" s="9">
        <v>2549.8000000000002</v>
      </c>
      <c r="L6064" s="9">
        <v>2617.7199999999998</v>
      </c>
      <c r="M6064" s="9">
        <v>2549.88</v>
      </c>
      <c r="N6064" s="9">
        <v>2583.77</v>
      </c>
      <c r="O6064" s="9">
        <v>2617.8000000000002</v>
      </c>
      <c r="P6064" s="9">
        <v>2515.87</v>
      </c>
      <c r="Q6064" s="9">
        <v>2617.7199999999998</v>
      </c>
      <c r="R6064" s="9">
        <v>2583.8000000000002</v>
      </c>
      <c r="S6064" s="9">
        <v>2549.87</v>
      </c>
      <c r="T6064" s="10">
        <v>30717.99</v>
      </c>
    </row>
    <row r="6065" spans="1:20" ht="23.25" thickBot="1" x14ac:dyDescent="0.3">
      <c r="A6065" s="4" t="s">
        <v>1294</v>
      </c>
      <c r="B6065" s="4" t="s">
        <v>349</v>
      </c>
      <c r="C6065" s="4" t="s">
        <v>350</v>
      </c>
      <c r="D6065" s="4" t="s">
        <v>1315</v>
      </c>
      <c r="E6065" s="4" t="s">
        <v>1316</v>
      </c>
      <c r="F6065" s="4" t="s">
        <v>90</v>
      </c>
      <c r="G6065" s="4" t="s">
        <v>91</v>
      </c>
      <c r="H6065" s="11">
        <v>10176.16</v>
      </c>
      <c r="I6065" s="11">
        <v>9794.32</v>
      </c>
      <c r="J6065" s="11">
        <v>10414.780000000001</v>
      </c>
      <c r="K6065" s="11">
        <v>10280.52</v>
      </c>
      <c r="L6065" s="11">
        <v>10544.28</v>
      </c>
      <c r="M6065" s="11">
        <v>10280.51</v>
      </c>
      <c r="N6065" s="11">
        <v>10412.44</v>
      </c>
      <c r="O6065" s="11">
        <v>10544.36</v>
      </c>
      <c r="P6065" s="11">
        <v>10148.59</v>
      </c>
      <c r="Q6065" s="11">
        <v>10544.27</v>
      </c>
      <c r="R6065" s="11">
        <v>10412.44</v>
      </c>
      <c r="S6065" s="11">
        <v>10280.52</v>
      </c>
      <c r="T6065" s="10">
        <v>123833.19</v>
      </c>
    </row>
    <row r="6066" spans="1:20" ht="23.25" thickBot="1" x14ac:dyDescent="0.3">
      <c r="A6066" s="4" t="s">
        <v>1294</v>
      </c>
      <c r="B6066" s="4" t="s">
        <v>349</v>
      </c>
      <c r="C6066" s="4" t="s">
        <v>350</v>
      </c>
      <c r="D6066" s="4" t="s">
        <v>1315</v>
      </c>
      <c r="E6066" s="4" t="s">
        <v>1316</v>
      </c>
      <c r="F6066" s="4" t="s">
        <v>118</v>
      </c>
      <c r="G6066" s="4" t="s">
        <v>119</v>
      </c>
      <c r="H6066" s="8"/>
      <c r="I6066" s="8"/>
      <c r="J6066" s="8"/>
      <c r="K6066" s="8"/>
      <c r="L6066" s="8"/>
      <c r="M6066" s="8"/>
      <c r="N6066" s="8"/>
      <c r="O6066" s="8"/>
      <c r="P6066" s="8"/>
      <c r="Q6066" s="9">
        <v>199</v>
      </c>
      <c r="R6066" s="8"/>
      <c r="S6066" s="8"/>
      <c r="T6066" s="10">
        <v>199</v>
      </c>
    </row>
    <row r="6067" spans="1:20" ht="23.25" thickBot="1" x14ac:dyDescent="0.3">
      <c r="A6067" s="4" t="s">
        <v>1294</v>
      </c>
      <c r="B6067" s="4" t="s">
        <v>349</v>
      </c>
      <c r="C6067" s="4" t="s">
        <v>350</v>
      </c>
      <c r="D6067" s="4" t="s">
        <v>1315</v>
      </c>
      <c r="E6067" s="4" t="s">
        <v>1316</v>
      </c>
      <c r="F6067" s="4" t="s">
        <v>120</v>
      </c>
      <c r="G6067" s="4" t="s">
        <v>121</v>
      </c>
      <c r="H6067" s="12"/>
      <c r="I6067" s="12"/>
      <c r="J6067" s="12"/>
      <c r="K6067" s="12"/>
      <c r="L6067" s="11">
        <v>51.23</v>
      </c>
      <c r="M6067" s="12"/>
      <c r="N6067" s="12"/>
      <c r="O6067" s="12"/>
      <c r="P6067" s="12"/>
      <c r="Q6067" s="12"/>
      <c r="R6067" s="12"/>
      <c r="S6067" s="12"/>
      <c r="T6067" s="10">
        <v>51.23</v>
      </c>
    </row>
    <row r="6068" spans="1:20" ht="23.25" thickBot="1" x14ac:dyDescent="0.3">
      <c r="A6068" s="4" t="s">
        <v>1294</v>
      </c>
      <c r="B6068" s="4" t="s">
        <v>349</v>
      </c>
      <c r="C6068" s="4" t="s">
        <v>350</v>
      </c>
      <c r="D6068" s="4" t="s">
        <v>1315</v>
      </c>
      <c r="E6068" s="4" t="s">
        <v>1316</v>
      </c>
      <c r="F6068" s="4" t="s">
        <v>122</v>
      </c>
      <c r="G6068" s="4" t="s">
        <v>123</v>
      </c>
      <c r="H6068" s="8"/>
      <c r="I6068" s="9">
        <v>100</v>
      </c>
      <c r="J6068" s="8"/>
      <c r="K6068" s="8"/>
      <c r="L6068" s="8"/>
      <c r="M6068" s="8"/>
      <c r="N6068" s="9">
        <v>290</v>
      </c>
      <c r="O6068" s="8"/>
      <c r="P6068" s="8"/>
      <c r="Q6068" s="8"/>
      <c r="R6068" s="8"/>
      <c r="S6068" s="8"/>
      <c r="T6068" s="10">
        <v>390</v>
      </c>
    </row>
    <row r="6069" spans="1:20" ht="23.25" thickBot="1" x14ac:dyDescent="0.3">
      <c r="A6069" s="4" t="s">
        <v>1294</v>
      </c>
      <c r="B6069" s="4" t="s">
        <v>349</v>
      </c>
      <c r="C6069" s="4" t="s">
        <v>350</v>
      </c>
      <c r="D6069" s="4" t="s">
        <v>1315</v>
      </c>
      <c r="E6069" s="4" t="s">
        <v>1316</v>
      </c>
      <c r="F6069" s="4" t="s">
        <v>98</v>
      </c>
      <c r="G6069" s="4" t="s">
        <v>99</v>
      </c>
      <c r="H6069" s="11">
        <v>-7.99</v>
      </c>
      <c r="I6069" s="12"/>
      <c r="J6069" s="11">
        <v>113.9</v>
      </c>
      <c r="K6069" s="11">
        <v>38.450000000000003</v>
      </c>
      <c r="L6069" s="11">
        <v>34.28</v>
      </c>
      <c r="M6069" s="11">
        <v>71.41</v>
      </c>
      <c r="N6069" s="11">
        <v>191.71</v>
      </c>
      <c r="O6069" s="11">
        <v>10.59</v>
      </c>
      <c r="P6069" s="12"/>
      <c r="Q6069" s="12"/>
      <c r="R6069" s="11">
        <v>28.96</v>
      </c>
      <c r="S6069" s="12"/>
      <c r="T6069" s="10">
        <v>481.31</v>
      </c>
    </row>
    <row r="6070" spans="1:20" ht="23.25" thickBot="1" x14ac:dyDescent="0.3">
      <c r="A6070" s="4" t="s">
        <v>1294</v>
      </c>
      <c r="B6070" s="4" t="s">
        <v>349</v>
      </c>
      <c r="C6070" s="4" t="s">
        <v>350</v>
      </c>
      <c r="D6070" s="4" t="s">
        <v>1315</v>
      </c>
      <c r="E6070" s="4" t="s">
        <v>1316</v>
      </c>
      <c r="F6070" s="4" t="s">
        <v>136</v>
      </c>
      <c r="G6070" s="4" t="s">
        <v>137</v>
      </c>
      <c r="H6070" s="8"/>
      <c r="I6070" s="8"/>
      <c r="J6070" s="8"/>
      <c r="K6070" s="8"/>
      <c r="L6070" s="8"/>
      <c r="M6070" s="8"/>
      <c r="N6070" s="8"/>
      <c r="O6070" s="8"/>
      <c r="P6070" s="8"/>
      <c r="Q6070" s="8"/>
      <c r="R6070" s="8"/>
      <c r="S6070" s="9">
        <v>14</v>
      </c>
      <c r="T6070" s="10">
        <v>14</v>
      </c>
    </row>
    <row r="6071" spans="1:20" ht="23.25" thickBot="1" x14ac:dyDescent="0.3">
      <c r="A6071" s="4" t="s">
        <v>1294</v>
      </c>
      <c r="B6071" s="4" t="s">
        <v>349</v>
      </c>
      <c r="C6071" s="4" t="s">
        <v>350</v>
      </c>
      <c r="D6071" s="4" t="s">
        <v>1315</v>
      </c>
      <c r="E6071" s="4" t="s">
        <v>1316</v>
      </c>
      <c r="F6071" s="4" t="s">
        <v>144</v>
      </c>
      <c r="G6071" s="4" t="s">
        <v>145</v>
      </c>
      <c r="H6071" s="11">
        <v>87.45</v>
      </c>
      <c r="I6071" s="11">
        <v>126.55</v>
      </c>
      <c r="J6071" s="11">
        <v>124.52</v>
      </c>
      <c r="K6071" s="11">
        <v>180.96</v>
      </c>
      <c r="L6071" s="11">
        <v>378.69</v>
      </c>
      <c r="M6071" s="11">
        <v>113.5</v>
      </c>
      <c r="N6071" s="11">
        <v>169.16</v>
      </c>
      <c r="O6071" s="11">
        <v>124</v>
      </c>
      <c r="P6071" s="11">
        <v>134.15</v>
      </c>
      <c r="Q6071" s="11">
        <v>69.45</v>
      </c>
      <c r="R6071" s="11">
        <v>159.05000000000001</v>
      </c>
      <c r="S6071" s="11">
        <v>215.74</v>
      </c>
      <c r="T6071" s="10">
        <v>1883.22</v>
      </c>
    </row>
    <row r="6072" spans="1:20" ht="23.25" thickBot="1" x14ac:dyDescent="0.3">
      <c r="A6072" s="4" t="s">
        <v>1294</v>
      </c>
      <c r="B6072" s="4" t="s">
        <v>349</v>
      </c>
      <c r="C6072" s="4" t="s">
        <v>350</v>
      </c>
      <c r="D6072" s="4" t="s">
        <v>1315</v>
      </c>
      <c r="E6072" s="4" t="s">
        <v>1316</v>
      </c>
      <c r="F6072" s="4" t="s">
        <v>148</v>
      </c>
      <c r="G6072" s="4" t="s">
        <v>149</v>
      </c>
      <c r="H6072" s="8"/>
      <c r="I6072" s="8"/>
      <c r="J6072" s="8"/>
      <c r="K6072" s="8"/>
      <c r="L6072" s="9">
        <v>459.76</v>
      </c>
      <c r="M6072" s="8"/>
      <c r="N6072" s="8"/>
      <c r="O6072" s="8"/>
      <c r="P6072" s="8"/>
      <c r="Q6072" s="8"/>
      <c r="R6072" s="8"/>
      <c r="S6072" s="8"/>
      <c r="T6072" s="10">
        <v>459.76</v>
      </c>
    </row>
    <row r="6073" spans="1:20" ht="15.75" thickBot="1" x14ac:dyDescent="0.3">
      <c r="A6073" s="4" t="s">
        <v>1294</v>
      </c>
      <c r="B6073" s="4" t="s">
        <v>170</v>
      </c>
      <c r="C6073" s="4" t="s">
        <v>171</v>
      </c>
      <c r="D6073" s="4" t="s">
        <v>1311</v>
      </c>
      <c r="E6073" s="4" t="s">
        <v>1312</v>
      </c>
      <c r="F6073" s="4" t="s">
        <v>92</v>
      </c>
      <c r="G6073" s="4" t="s">
        <v>93</v>
      </c>
      <c r="H6073" s="12"/>
      <c r="I6073" s="12"/>
      <c r="J6073" s="12"/>
      <c r="K6073" s="12"/>
      <c r="L6073" s="11">
        <v>281.95999999999998</v>
      </c>
      <c r="M6073" s="12"/>
      <c r="N6073" s="12"/>
      <c r="O6073" s="12"/>
      <c r="P6073" s="12"/>
      <c r="Q6073" s="12"/>
      <c r="R6073" s="12"/>
      <c r="S6073" s="12"/>
      <c r="T6073" s="10">
        <v>281.95999999999998</v>
      </c>
    </row>
    <row r="6074" spans="1:20" ht="15.75" thickBot="1" x14ac:dyDescent="0.3">
      <c r="A6074" s="4" t="s">
        <v>1294</v>
      </c>
      <c r="B6074" s="4" t="s">
        <v>170</v>
      </c>
      <c r="C6074" s="4" t="s">
        <v>171</v>
      </c>
      <c r="D6074" s="4" t="s">
        <v>1311</v>
      </c>
      <c r="E6074" s="4" t="s">
        <v>1312</v>
      </c>
      <c r="F6074" s="4" t="s">
        <v>84</v>
      </c>
      <c r="G6074" s="4" t="s">
        <v>85</v>
      </c>
      <c r="H6074" s="8"/>
      <c r="I6074" s="8"/>
      <c r="J6074" s="8"/>
      <c r="K6074" s="8"/>
      <c r="L6074" s="9">
        <v>4.2</v>
      </c>
      <c r="M6074" s="8"/>
      <c r="N6074" s="8"/>
      <c r="O6074" s="8"/>
      <c r="P6074" s="8"/>
      <c r="Q6074" s="8"/>
      <c r="R6074" s="8"/>
      <c r="S6074" s="8"/>
      <c r="T6074" s="10">
        <v>4.2</v>
      </c>
    </row>
    <row r="6075" spans="1:20" ht="15.75" thickBot="1" x14ac:dyDescent="0.3">
      <c r="A6075" s="4" t="s">
        <v>1294</v>
      </c>
      <c r="B6075" s="4" t="s">
        <v>170</v>
      </c>
      <c r="C6075" s="4" t="s">
        <v>171</v>
      </c>
      <c r="D6075" s="4" t="s">
        <v>1311</v>
      </c>
      <c r="E6075" s="4" t="s">
        <v>1312</v>
      </c>
      <c r="F6075" s="4" t="s">
        <v>68</v>
      </c>
      <c r="G6075" s="4" t="s">
        <v>69</v>
      </c>
      <c r="H6075" s="12"/>
      <c r="I6075" s="12"/>
      <c r="J6075" s="12"/>
      <c r="K6075" s="12"/>
      <c r="L6075" s="11">
        <v>85.85</v>
      </c>
      <c r="M6075" s="12"/>
      <c r="N6075" s="12"/>
      <c r="O6075" s="12"/>
      <c r="P6075" s="12"/>
      <c r="Q6075" s="12"/>
      <c r="R6075" s="12"/>
      <c r="S6075" s="12"/>
      <c r="T6075" s="10">
        <v>85.85</v>
      </c>
    </row>
    <row r="6076" spans="1:20" ht="23.25" thickBot="1" x14ac:dyDescent="0.3">
      <c r="A6076" s="4" t="s">
        <v>1294</v>
      </c>
      <c r="B6076" s="4" t="s">
        <v>170</v>
      </c>
      <c r="C6076" s="4" t="s">
        <v>171</v>
      </c>
      <c r="D6076" s="4" t="s">
        <v>1297</v>
      </c>
      <c r="E6076" s="4" t="s">
        <v>1298</v>
      </c>
      <c r="F6076" s="4" t="s">
        <v>84</v>
      </c>
      <c r="G6076" s="4" t="s">
        <v>85</v>
      </c>
      <c r="H6076" s="9">
        <v>10.1</v>
      </c>
      <c r="I6076" s="8"/>
      <c r="J6076" s="9">
        <v>23.89</v>
      </c>
      <c r="K6076" s="9">
        <v>5.99</v>
      </c>
      <c r="L6076" s="9">
        <v>11.99</v>
      </c>
      <c r="M6076" s="8"/>
      <c r="N6076" s="8"/>
      <c r="O6076" s="8"/>
      <c r="P6076" s="8"/>
      <c r="Q6076" s="8"/>
      <c r="R6076" s="8"/>
      <c r="S6076" s="8"/>
      <c r="T6076" s="10">
        <v>51.97</v>
      </c>
    </row>
    <row r="6077" spans="1:20" ht="23.25" thickBot="1" x14ac:dyDescent="0.3">
      <c r="A6077" s="4" t="s">
        <v>1294</v>
      </c>
      <c r="B6077" s="4" t="s">
        <v>170</v>
      </c>
      <c r="C6077" s="4" t="s">
        <v>171</v>
      </c>
      <c r="D6077" s="4" t="s">
        <v>1297</v>
      </c>
      <c r="E6077" s="4" t="s">
        <v>1298</v>
      </c>
      <c r="F6077" s="4" t="s">
        <v>56</v>
      </c>
      <c r="G6077" s="4" t="s">
        <v>57</v>
      </c>
      <c r="H6077" s="11">
        <v>206.37</v>
      </c>
      <c r="I6077" s="12"/>
      <c r="J6077" s="11">
        <v>488.25</v>
      </c>
      <c r="K6077" s="11">
        <v>122.48</v>
      </c>
      <c r="L6077" s="11">
        <v>244.96</v>
      </c>
      <c r="M6077" s="12"/>
      <c r="N6077" s="12"/>
      <c r="O6077" s="12"/>
      <c r="P6077" s="12"/>
      <c r="Q6077" s="12"/>
      <c r="R6077" s="12"/>
      <c r="S6077" s="12"/>
      <c r="T6077" s="10">
        <v>1062.06</v>
      </c>
    </row>
    <row r="6078" spans="1:20" ht="15.75" thickBot="1" x14ac:dyDescent="0.3">
      <c r="A6078" s="4" t="s">
        <v>1294</v>
      </c>
      <c r="B6078" s="4" t="s">
        <v>170</v>
      </c>
      <c r="C6078" s="4" t="s">
        <v>171</v>
      </c>
      <c r="D6078" s="4" t="s">
        <v>1305</v>
      </c>
      <c r="E6078" s="4" t="s">
        <v>1306</v>
      </c>
      <c r="F6078" s="4" t="s">
        <v>92</v>
      </c>
      <c r="G6078" s="4" t="s">
        <v>93</v>
      </c>
      <c r="H6078" s="8"/>
      <c r="I6078" s="9">
        <v>-209.23</v>
      </c>
      <c r="J6078" s="8"/>
      <c r="K6078" s="8"/>
      <c r="L6078" s="8"/>
      <c r="M6078" s="8"/>
      <c r="N6078" s="8"/>
      <c r="O6078" s="8"/>
      <c r="P6078" s="8"/>
      <c r="Q6078" s="8"/>
      <c r="R6078" s="8"/>
      <c r="S6078" s="8"/>
      <c r="T6078" s="10">
        <v>-209.23</v>
      </c>
    </row>
    <row r="6079" spans="1:20" ht="15.75" thickBot="1" x14ac:dyDescent="0.3">
      <c r="A6079" s="4" t="s">
        <v>1294</v>
      </c>
      <c r="B6079" s="4" t="s">
        <v>170</v>
      </c>
      <c r="C6079" s="4" t="s">
        <v>171</v>
      </c>
      <c r="D6079" s="4" t="s">
        <v>1305</v>
      </c>
      <c r="E6079" s="4" t="s">
        <v>1306</v>
      </c>
      <c r="F6079" s="4" t="s">
        <v>94</v>
      </c>
      <c r="G6079" s="4" t="s">
        <v>95</v>
      </c>
      <c r="H6079" s="11">
        <v>750</v>
      </c>
      <c r="I6079" s="11">
        <v>750</v>
      </c>
      <c r="J6079" s="11">
        <v>750</v>
      </c>
      <c r="K6079" s="11">
        <v>750</v>
      </c>
      <c r="L6079" s="11">
        <v>750</v>
      </c>
      <c r="M6079" s="11">
        <v>750</v>
      </c>
      <c r="N6079" s="11">
        <v>750</v>
      </c>
      <c r="O6079" s="11">
        <v>750</v>
      </c>
      <c r="P6079" s="11">
        <v>750</v>
      </c>
      <c r="Q6079" s="11">
        <v>750</v>
      </c>
      <c r="R6079" s="11">
        <v>750</v>
      </c>
      <c r="S6079" s="11">
        <v>750</v>
      </c>
      <c r="T6079" s="10">
        <v>9000</v>
      </c>
    </row>
    <row r="6080" spans="1:20" ht="23.25" thickBot="1" x14ac:dyDescent="0.3">
      <c r="A6080" s="4" t="s">
        <v>1294</v>
      </c>
      <c r="B6080" s="4" t="s">
        <v>294</v>
      </c>
      <c r="C6080" s="4" t="s">
        <v>295</v>
      </c>
      <c r="D6080" s="4" t="s">
        <v>1297</v>
      </c>
      <c r="E6080" s="4" t="s">
        <v>1298</v>
      </c>
      <c r="F6080" s="4" t="s">
        <v>84</v>
      </c>
      <c r="G6080" s="4" t="s">
        <v>85</v>
      </c>
      <c r="H6080" s="8"/>
      <c r="I6080" s="8"/>
      <c r="J6080" s="8"/>
      <c r="K6080" s="8"/>
      <c r="L6080" s="8"/>
      <c r="M6080" s="8"/>
      <c r="N6080" s="8"/>
      <c r="O6080" s="8"/>
      <c r="P6080" s="8"/>
      <c r="Q6080" s="8"/>
      <c r="R6080" s="9">
        <v>10.42</v>
      </c>
      <c r="S6080" s="8"/>
      <c r="T6080" s="10">
        <v>10.42</v>
      </c>
    </row>
    <row r="6081" spans="1:20" ht="23.25" thickBot="1" x14ac:dyDescent="0.3">
      <c r="A6081" s="4" t="s">
        <v>1294</v>
      </c>
      <c r="B6081" s="4" t="s">
        <v>294</v>
      </c>
      <c r="C6081" s="4" t="s">
        <v>295</v>
      </c>
      <c r="D6081" s="4" t="s">
        <v>1297</v>
      </c>
      <c r="E6081" s="4" t="s">
        <v>1298</v>
      </c>
      <c r="F6081" s="4" t="s">
        <v>56</v>
      </c>
      <c r="G6081" s="4" t="s">
        <v>57</v>
      </c>
      <c r="H6081" s="12"/>
      <c r="I6081" s="12"/>
      <c r="J6081" s="12"/>
      <c r="K6081" s="12"/>
      <c r="L6081" s="12"/>
      <c r="M6081" s="12"/>
      <c r="N6081" s="12"/>
      <c r="O6081" s="12"/>
      <c r="P6081" s="12"/>
      <c r="Q6081" s="12"/>
      <c r="R6081" s="11">
        <v>212.94</v>
      </c>
      <c r="S6081" s="12"/>
      <c r="T6081" s="10">
        <v>212.94</v>
      </c>
    </row>
    <row r="6082" spans="1:20" ht="15.75" thickBot="1" x14ac:dyDescent="0.3">
      <c r="A6082" s="4" t="s">
        <v>1294</v>
      </c>
      <c r="B6082" s="4" t="s">
        <v>905</v>
      </c>
      <c r="C6082" s="4" t="s">
        <v>906</v>
      </c>
      <c r="D6082" s="4" t="s">
        <v>1311</v>
      </c>
      <c r="E6082" s="4" t="s">
        <v>1312</v>
      </c>
      <c r="F6082" s="4" t="s">
        <v>102</v>
      </c>
      <c r="G6082" s="4" t="s">
        <v>103</v>
      </c>
      <c r="H6082" s="8"/>
      <c r="I6082" s="8"/>
      <c r="J6082" s="8"/>
      <c r="K6082" s="8"/>
      <c r="L6082" s="8"/>
      <c r="M6082" s="8"/>
      <c r="N6082" s="8"/>
      <c r="O6082" s="8"/>
      <c r="P6082" s="8"/>
      <c r="Q6082" s="8"/>
      <c r="R6082" s="8"/>
      <c r="S6082" s="9">
        <v>1313.77</v>
      </c>
      <c r="T6082" s="10">
        <v>1313.77</v>
      </c>
    </row>
    <row r="6083" spans="1:20" ht="23.25" thickBot="1" x14ac:dyDescent="0.3">
      <c r="A6083" s="4" t="s">
        <v>1294</v>
      </c>
      <c r="B6083" s="4" t="s">
        <v>52</v>
      </c>
      <c r="C6083" s="4" t="s">
        <v>53</v>
      </c>
      <c r="D6083" s="4" t="s">
        <v>1309</v>
      </c>
      <c r="E6083" s="4" t="s">
        <v>1310</v>
      </c>
      <c r="F6083" s="4" t="s">
        <v>110</v>
      </c>
      <c r="G6083" s="4" t="s">
        <v>111</v>
      </c>
      <c r="H6083" s="11">
        <v>18554.349999999999</v>
      </c>
      <c r="I6083" s="11">
        <v>20225.8</v>
      </c>
      <c r="J6083" s="11">
        <v>19444.939999999999</v>
      </c>
      <c r="K6083" s="11">
        <v>18180.419999999998</v>
      </c>
      <c r="L6083" s="11">
        <v>19171.66</v>
      </c>
      <c r="M6083" s="11">
        <v>19755.150000000001</v>
      </c>
      <c r="N6083" s="11">
        <v>17728.77</v>
      </c>
      <c r="O6083" s="11">
        <v>16898.45</v>
      </c>
      <c r="P6083" s="11">
        <v>19923.89</v>
      </c>
      <c r="Q6083" s="11">
        <v>19993.16</v>
      </c>
      <c r="R6083" s="11">
        <v>17923.490000000002</v>
      </c>
      <c r="S6083" s="11">
        <v>14151.24</v>
      </c>
      <c r="T6083" s="10">
        <v>221951.32</v>
      </c>
    </row>
    <row r="6084" spans="1:20" ht="23.25" thickBot="1" x14ac:dyDescent="0.3">
      <c r="A6084" s="4" t="s">
        <v>1294</v>
      </c>
      <c r="B6084" s="4" t="s">
        <v>52</v>
      </c>
      <c r="C6084" s="4" t="s">
        <v>53</v>
      </c>
      <c r="D6084" s="4" t="s">
        <v>1309</v>
      </c>
      <c r="E6084" s="4" t="s">
        <v>1310</v>
      </c>
      <c r="F6084" s="4" t="s">
        <v>114</v>
      </c>
      <c r="G6084" s="4" t="s">
        <v>115</v>
      </c>
      <c r="H6084" s="9">
        <v>202.29</v>
      </c>
      <c r="I6084" s="8"/>
      <c r="J6084" s="8"/>
      <c r="K6084" s="8"/>
      <c r="L6084" s="9">
        <v>570.11</v>
      </c>
      <c r="M6084" s="9">
        <v>-270.05</v>
      </c>
      <c r="N6084" s="8"/>
      <c r="O6084" s="8"/>
      <c r="P6084" s="8"/>
      <c r="Q6084" s="8"/>
      <c r="R6084" s="8"/>
      <c r="S6084" s="8"/>
      <c r="T6084" s="10">
        <v>502.35</v>
      </c>
    </row>
    <row r="6085" spans="1:20" ht="23.25" thickBot="1" x14ac:dyDescent="0.3">
      <c r="A6085" s="4" t="s">
        <v>1294</v>
      </c>
      <c r="B6085" s="4" t="s">
        <v>52</v>
      </c>
      <c r="C6085" s="4" t="s">
        <v>53</v>
      </c>
      <c r="D6085" s="4" t="s">
        <v>1309</v>
      </c>
      <c r="E6085" s="4" t="s">
        <v>1310</v>
      </c>
      <c r="F6085" s="4" t="s">
        <v>86</v>
      </c>
      <c r="G6085" s="4" t="s">
        <v>87</v>
      </c>
      <c r="H6085" s="11">
        <v>5012.12</v>
      </c>
      <c r="I6085" s="11">
        <v>6758.26</v>
      </c>
      <c r="J6085" s="11">
        <v>8946.58</v>
      </c>
      <c r="K6085" s="11">
        <v>10802.22</v>
      </c>
      <c r="L6085" s="11">
        <v>10162.18</v>
      </c>
      <c r="M6085" s="11">
        <v>7085.85</v>
      </c>
      <c r="N6085" s="11">
        <v>9365.9</v>
      </c>
      <c r="O6085" s="11">
        <v>9011.76</v>
      </c>
      <c r="P6085" s="11">
        <v>8247.74</v>
      </c>
      <c r="Q6085" s="11">
        <v>11143.96</v>
      </c>
      <c r="R6085" s="11">
        <v>10790.76</v>
      </c>
      <c r="S6085" s="11">
        <v>6970.75</v>
      </c>
      <c r="T6085" s="10">
        <v>104298.08</v>
      </c>
    </row>
    <row r="6086" spans="1:20" ht="23.25" thickBot="1" x14ac:dyDescent="0.3">
      <c r="A6086" s="4" t="s">
        <v>1294</v>
      </c>
      <c r="B6086" s="4" t="s">
        <v>52</v>
      </c>
      <c r="C6086" s="4" t="s">
        <v>53</v>
      </c>
      <c r="D6086" s="4" t="s">
        <v>1309</v>
      </c>
      <c r="E6086" s="4" t="s">
        <v>1310</v>
      </c>
      <c r="F6086" s="4" t="s">
        <v>116</v>
      </c>
      <c r="G6086" s="4" t="s">
        <v>117</v>
      </c>
      <c r="H6086" s="9">
        <v>230.38</v>
      </c>
      <c r="I6086" s="9">
        <v>93.35</v>
      </c>
      <c r="J6086" s="9">
        <v>422.04</v>
      </c>
      <c r="K6086" s="9">
        <v>49.78</v>
      </c>
      <c r="L6086" s="9">
        <v>1309.67</v>
      </c>
      <c r="M6086" s="9">
        <v>520.71</v>
      </c>
      <c r="N6086" s="9">
        <v>324.11</v>
      </c>
      <c r="O6086" s="9">
        <v>485</v>
      </c>
      <c r="P6086" s="9">
        <v>328.65</v>
      </c>
      <c r="Q6086" s="9">
        <v>537.5</v>
      </c>
      <c r="R6086" s="9">
        <v>259.70999999999998</v>
      </c>
      <c r="S6086" s="9">
        <v>213.19</v>
      </c>
      <c r="T6086" s="10">
        <v>4774.09</v>
      </c>
    </row>
    <row r="6087" spans="1:20" ht="23.25" thickBot="1" x14ac:dyDescent="0.3">
      <c r="A6087" s="4" t="s">
        <v>1294</v>
      </c>
      <c r="B6087" s="4" t="s">
        <v>52</v>
      </c>
      <c r="C6087" s="4" t="s">
        <v>53</v>
      </c>
      <c r="D6087" s="4" t="s">
        <v>1309</v>
      </c>
      <c r="E6087" s="4" t="s">
        <v>1310</v>
      </c>
      <c r="F6087" s="4" t="s">
        <v>88</v>
      </c>
      <c r="G6087" s="4" t="s">
        <v>89</v>
      </c>
      <c r="H6087" s="11">
        <v>3503.58</v>
      </c>
      <c r="I6087" s="11">
        <v>3990.45</v>
      </c>
      <c r="J6087" s="11">
        <v>4127.2700000000004</v>
      </c>
      <c r="K6087" s="11">
        <v>4260.0200000000004</v>
      </c>
      <c r="L6087" s="11">
        <v>4320.2299999999996</v>
      </c>
      <c r="M6087" s="11">
        <v>4190.21</v>
      </c>
      <c r="N6087" s="11">
        <v>4255.33</v>
      </c>
      <c r="O6087" s="11">
        <v>4320.2</v>
      </c>
      <c r="P6087" s="11">
        <v>4125.1899999999996</v>
      </c>
      <c r="Q6087" s="11">
        <v>4320.1099999999997</v>
      </c>
      <c r="R6087" s="11">
        <v>4255.2299999999996</v>
      </c>
      <c r="S6087" s="11">
        <v>4231.2</v>
      </c>
      <c r="T6087" s="10">
        <v>49899.02</v>
      </c>
    </row>
    <row r="6088" spans="1:20" ht="23.25" thickBot="1" x14ac:dyDescent="0.3">
      <c r="A6088" s="4" t="s">
        <v>1294</v>
      </c>
      <c r="B6088" s="4" t="s">
        <v>52</v>
      </c>
      <c r="C6088" s="4" t="s">
        <v>53</v>
      </c>
      <c r="D6088" s="4" t="s">
        <v>1309</v>
      </c>
      <c r="E6088" s="4" t="s">
        <v>1310</v>
      </c>
      <c r="F6088" s="4" t="s">
        <v>90</v>
      </c>
      <c r="G6088" s="4" t="s">
        <v>91</v>
      </c>
      <c r="H6088" s="9">
        <v>13831.33</v>
      </c>
      <c r="I6088" s="9">
        <v>15517.96</v>
      </c>
      <c r="J6088" s="9">
        <v>16103.26</v>
      </c>
      <c r="K6088" s="9">
        <v>16558.18</v>
      </c>
      <c r="L6088" s="9">
        <v>17093.16</v>
      </c>
      <c r="M6088" s="9">
        <v>16319.96</v>
      </c>
      <c r="N6088" s="9">
        <v>16584.599999999999</v>
      </c>
      <c r="O6088" s="9">
        <v>16863.71</v>
      </c>
      <c r="P6088" s="9">
        <v>16080.18</v>
      </c>
      <c r="Q6088" s="9">
        <v>16872.25</v>
      </c>
      <c r="R6088" s="9">
        <v>16574.03</v>
      </c>
      <c r="S6088" s="9">
        <v>16472.96</v>
      </c>
      <c r="T6088" s="10">
        <v>194871.58</v>
      </c>
    </row>
    <row r="6089" spans="1:20" ht="23.25" thickBot="1" x14ac:dyDescent="0.3">
      <c r="A6089" s="4" t="s">
        <v>1294</v>
      </c>
      <c r="B6089" s="4" t="s">
        <v>52</v>
      </c>
      <c r="C6089" s="4" t="s">
        <v>53</v>
      </c>
      <c r="D6089" s="4" t="s">
        <v>1309</v>
      </c>
      <c r="E6089" s="4" t="s">
        <v>1310</v>
      </c>
      <c r="F6089" s="4" t="s">
        <v>61</v>
      </c>
      <c r="G6089" s="4" t="s">
        <v>62</v>
      </c>
      <c r="H6089" s="12"/>
      <c r="I6089" s="12"/>
      <c r="J6089" s="11">
        <v>196.22</v>
      </c>
      <c r="K6089" s="12"/>
      <c r="L6089" s="12"/>
      <c r="M6089" s="12"/>
      <c r="N6089" s="12"/>
      <c r="O6089" s="12"/>
      <c r="P6089" s="12"/>
      <c r="Q6089" s="12"/>
      <c r="R6089" s="12"/>
      <c r="S6089" s="11">
        <v>33.57</v>
      </c>
      <c r="T6089" s="10">
        <v>229.79</v>
      </c>
    </row>
    <row r="6090" spans="1:20" ht="23.25" thickBot="1" x14ac:dyDescent="0.3">
      <c r="A6090" s="4" t="s">
        <v>1294</v>
      </c>
      <c r="B6090" s="4" t="s">
        <v>52</v>
      </c>
      <c r="C6090" s="4" t="s">
        <v>53</v>
      </c>
      <c r="D6090" s="4" t="s">
        <v>1309</v>
      </c>
      <c r="E6090" s="4" t="s">
        <v>1310</v>
      </c>
      <c r="F6090" s="4" t="s">
        <v>92</v>
      </c>
      <c r="G6090" s="4" t="s">
        <v>93</v>
      </c>
      <c r="H6090" s="8"/>
      <c r="I6090" s="9">
        <v>139.56</v>
      </c>
      <c r="J6090" s="9">
        <v>56</v>
      </c>
      <c r="K6090" s="8"/>
      <c r="L6090" s="9">
        <v>166.71</v>
      </c>
      <c r="M6090" s="8"/>
      <c r="N6090" s="9">
        <v>23.62</v>
      </c>
      <c r="O6090" s="8"/>
      <c r="P6090" s="9">
        <v>525.70000000000005</v>
      </c>
      <c r="Q6090" s="8"/>
      <c r="R6090" s="9">
        <v>67.86</v>
      </c>
      <c r="S6090" s="9">
        <v>15.81</v>
      </c>
      <c r="T6090" s="10">
        <v>995.26</v>
      </c>
    </row>
    <row r="6091" spans="1:20" ht="23.25" thickBot="1" x14ac:dyDescent="0.3">
      <c r="A6091" s="4" t="s">
        <v>1294</v>
      </c>
      <c r="B6091" s="4" t="s">
        <v>52</v>
      </c>
      <c r="C6091" s="4" t="s">
        <v>53</v>
      </c>
      <c r="D6091" s="4" t="s">
        <v>1309</v>
      </c>
      <c r="E6091" s="4" t="s">
        <v>1310</v>
      </c>
      <c r="F6091" s="4" t="s">
        <v>120</v>
      </c>
      <c r="G6091" s="4" t="s">
        <v>121</v>
      </c>
      <c r="H6091" s="12"/>
      <c r="I6091" s="12"/>
      <c r="J6091" s="12"/>
      <c r="K6091" s="12"/>
      <c r="L6091" s="11">
        <v>27.25</v>
      </c>
      <c r="M6091" s="12"/>
      <c r="N6091" s="12"/>
      <c r="O6091" s="12"/>
      <c r="P6091" s="11">
        <v>120.99</v>
      </c>
      <c r="Q6091" s="12"/>
      <c r="R6091" s="12"/>
      <c r="S6091" s="12"/>
      <c r="T6091" s="10">
        <v>148.24</v>
      </c>
    </row>
    <row r="6092" spans="1:20" ht="23.25" thickBot="1" x14ac:dyDescent="0.3">
      <c r="A6092" s="4" t="s">
        <v>1294</v>
      </c>
      <c r="B6092" s="4" t="s">
        <v>52</v>
      </c>
      <c r="C6092" s="4" t="s">
        <v>53</v>
      </c>
      <c r="D6092" s="4" t="s">
        <v>1309</v>
      </c>
      <c r="E6092" s="4" t="s">
        <v>1310</v>
      </c>
      <c r="F6092" s="4" t="s">
        <v>94</v>
      </c>
      <c r="G6092" s="4" t="s">
        <v>95</v>
      </c>
      <c r="H6092" s="9">
        <v>1508</v>
      </c>
      <c r="I6092" s="9">
        <v>1508</v>
      </c>
      <c r="J6092" s="9">
        <v>1508</v>
      </c>
      <c r="K6092" s="9">
        <v>1508</v>
      </c>
      <c r="L6092" s="9">
        <v>1508</v>
      </c>
      <c r="M6092" s="9">
        <v>1508</v>
      </c>
      <c r="N6092" s="9">
        <v>1508</v>
      </c>
      <c r="O6092" s="9">
        <v>1508</v>
      </c>
      <c r="P6092" s="9">
        <v>1508</v>
      </c>
      <c r="Q6092" s="9">
        <v>1508</v>
      </c>
      <c r="R6092" s="9">
        <v>1508</v>
      </c>
      <c r="S6092" s="9">
        <v>1508</v>
      </c>
      <c r="T6092" s="10">
        <v>18096</v>
      </c>
    </row>
    <row r="6093" spans="1:20" ht="23.25" thickBot="1" x14ac:dyDescent="0.3">
      <c r="A6093" s="4" t="s">
        <v>1294</v>
      </c>
      <c r="B6093" s="4" t="s">
        <v>52</v>
      </c>
      <c r="C6093" s="4" t="s">
        <v>53</v>
      </c>
      <c r="D6093" s="4" t="s">
        <v>1309</v>
      </c>
      <c r="E6093" s="4" t="s">
        <v>1310</v>
      </c>
      <c r="F6093" s="4" t="s">
        <v>84</v>
      </c>
      <c r="G6093" s="4" t="s">
        <v>85</v>
      </c>
      <c r="H6093" s="11">
        <v>532.86</v>
      </c>
      <c r="I6093" s="11">
        <v>670.54</v>
      </c>
      <c r="J6093" s="11">
        <v>916.86</v>
      </c>
      <c r="K6093" s="11">
        <v>1062.04</v>
      </c>
      <c r="L6093" s="11">
        <v>1178.49</v>
      </c>
      <c r="M6093" s="11">
        <v>717.99</v>
      </c>
      <c r="N6093" s="11">
        <v>948.32</v>
      </c>
      <c r="O6093" s="11">
        <v>929.4</v>
      </c>
      <c r="P6093" s="11">
        <v>839.33</v>
      </c>
      <c r="Q6093" s="11">
        <v>1143.21</v>
      </c>
      <c r="R6093" s="11">
        <v>1081.46</v>
      </c>
      <c r="S6093" s="11">
        <v>703.06</v>
      </c>
      <c r="T6093" s="10">
        <v>10723.56</v>
      </c>
    </row>
    <row r="6094" spans="1:20" ht="23.25" thickBot="1" x14ac:dyDescent="0.3">
      <c r="A6094" s="4" t="s">
        <v>1294</v>
      </c>
      <c r="B6094" s="4" t="s">
        <v>52</v>
      </c>
      <c r="C6094" s="4" t="s">
        <v>53</v>
      </c>
      <c r="D6094" s="4" t="s">
        <v>1309</v>
      </c>
      <c r="E6094" s="4" t="s">
        <v>1310</v>
      </c>
      <c r="F6094" s="4" t="s">
        <v>128</v>
      </c>
      <c r="G6094" s="4" t="s">
        <v>129</v>
      </c>
      <c r="H6094" s="8"/>
      <c r="I6094" s="8"/>
      <c r="J6094" s="8"/>
      <c r="K6094" s="8"/>
      <c r="L6094" s="8"/>
      <c r="M6094" s="8"/>
      <c r="N6094" s="8"/>
      <c r="O6094" s="9">
        <v>58</v>
      </c>
      <c r="P6094" s="9">
        <v>-58</v>
      </c>
      <c r="Q6094" s="8"/>
      <c r="R6094" s="8"/>
      <c r="S6094" s="8"/>
      <c r="T6094" s="14">
        <v>0</v>
      </c>
    </row>
    <row r="6095" spans="1:20" ht="23.25" thickBot="1" x14ac:dyDescent="0.3">
      <c r="A6095" s="4" t="s">
        <v>1294</v>
      </c>
      <c r="B6095" s="4" t="s">
        <v>52</v>
      </c>
      <c r="C6095" s="4" t="s">
        <v>53</v>
      </c>
      <c r="D6095" s="4" t="s">
        <v>1309</v>
      </c>
      <c r="E6095" s="4" t="s">
        <v>1310</v>
      </c>
      <c r="F6095" s="4" t="s">
        <v>213</v>
      </c>
      <c r="G6095" s="4" t="s">
        <v>214</v>
      </c>
      <c r="H6095" s="12"/>
      <c r="I6095" s="11">
        <v>24.99</v>
      </c>
      <c r="J6095" s="12"/>
      <c r="K6095" s="12"/>
      <c r="L6095" s="12"/>
      <c r="M6095" s="12"/>
      <c r="N6095" s="12"/>
      <c r="O6095" s="12"/>
      <c r="P6095" s="12"/>
      <c r="Q6095" s="12"/>
      <c r="R6095" s="12"/>
      <c r="S6095" s="12"/>
      <c r="T6095" s="10">
        <v>24.99</v>
      </c>
    </row>
    <row r="6096" spans="1:20" ht="23.25" thickBot="1" x14ac:dyDescent="0.3">
      <c r="A6096" s="4" t="s">
        <v>1294</v>
      </c>
      <c r="B6096" s="4" t="s">
        <v>52</v>
      </c>
      <c r="C6096" s="4" t="s">
        <v>53</v>
      </c>
      <c r="D6096" s="4" t="s">
        <v>1309</v>
      </c>
      <c r="E6096" s="4" t="s">
        <v>1310</v>
      </c>
      <c r="F6096" s="4" t="s">
        <v>98</v>
      </c>
      <c r="G6096" s="4" t="s">
        <v>99</v>
      </c>
      <c r="H6096" s="8"/>
      <c r="I6096" s="8"/>
      <c r="J6096" s="8"/>
      <c r="K6096" s="8"/>
      <c r="L6096" s="9">
        <v>32.5</v>
      </c>
      <c r="M6096" s="9">
        <v>15.61</v>
      </c>
      <c r="N6096" s="9">
        <v>73.819999999999993</v>
      </c>
      <c r="O6096" s="8"/>
      <c r="P6096" s="9">
        <v>552.99</v>
      </c>
      <c r="Q6096" s="9">
        <v>212.77</v>
      </c>
      <c r="R6096" s="9">
        <v>73.430000000000007</v>
      </c>
      <c r="S6096" s="9">
        <v>26.36</v>
      </c>
      <c r="T6096" s="10">
        <v>987.48</v>
      </c>
    </row>
    <row r="6097" spans="1:20" ht="23.25" thickBot="1" x14ac:dyDescent="0.3">
      <c r="A6097" s="4" t="s">
        <v>1294</v>
      </c>
      <c r="B6097" s="4" t="s">
        <v>52</v>
      </c>
      <c r="C6097" s="4" t="s">
        <v>53</v>
      </c>
      <c r="D6097" s="4" t="s">
        <v>1309</v>
      </c>
      <c r="E6097" s="4" t="s">
        <v>1310</v>
      </c>
      <c r="F6097" s="4" t="s">
        <v>412</v>
      </c>
      <c r="G6097" s="4" t="s">
        <v>413</v>
      </c>
      <c r="H6097" s="12"/>
      <c r="I6097" s="12"/>
      <c r="J6097" s="11">
        <v>63.28</v>
      </c>
      <c r="K6097" s="12"/>
      <c r="L6097" s="12"/>
      <c r="M6097" s="11">
        <v>62.31</v>
      </c>
      <c r="N6097" s="12"/>
      <c r="O6097" s="12"/>
      <c r="P6097" s="12"/>
      <c r="Q6097" s="12"/>
      <c r="R6097" s="12"/>
      <c r="S6097" s="12"/>
      <c r="T6097" s="10">
        <v>125.59</v>
      </c>
    </row>
    <row r="6098" spans="1:20" ht="23.25" thickBot="1" x14ac:dyDescent="0.3">
      <c r="A6098" s="4" t="s">
        <v>1294</v>
      </c>
      <c r="B6098" s="4" t="s">
        <v>52</v>
      </c>
      <c r="C6098" s="4" t="s">
        <v>53</v>
      </c>
      <c r="D6098" s="4" t="s">
        <v>1309</v>
      </c>
      <c r="E6098" s="4" t="s">
        <v>1310</v>
      </c>
      <c r="F6098" s="4" t="s">
        <v>102</v>
      </c>
      <c r="G6098" s="4" t="s">
        <v>103</v>
      </c>
      <c r="H6098" s="8"/>
      <c r="I6098" s="8"/>
      <c r="J6098" s="8"/>
      <c r="K6098" s="8"/>
      <c r="L6098" s="8"/>
      <c r="M6098" s="9">
        <v>4.3499999999999996</v>
      </c>
      <c r="N6098" s="8"/>
      <c r="O6098" s="8"/>
      <c r="P6098" s="8"/>
      <c r="Q6098" s="8"/>
      <c r="R6098" s="8"/>
      <c r="S6098" s="8"/>
      <c r="T6098" s="10">
        <v>4.3499999999999996</v>
      </c>
    </row>
    <row r="6099" spans="1:20" ht="23.25" thickBot="1" x14ac:dyDescent="0.3">
      <c r="A6099" s="4" t="s">
        <v>1294</v>
      </c>
      <c r="B6099" s="4" t="s">
        <v>52</v>
      </c>
      <c r="C6099" s="4" t="s">
        <v>53</v>
      </c>
      <c r="D6099" s="4" t="s">
        <v>1309</v>
      </c>
      <c r="E6099" s="4" t="s">
        <v>1310</v>
      </c>
      <c r="F6099" s="4" t="s">
        <v>140</v>
      </c>
      <c r="G6099" s="4" t="s">
        <v>141</v>
      </c>
      <c r="H6099" s="11">
        <v>398.59</v>
      </c>
      <c r="I6099" s="12"/>
      <c r="J6099" s="12"/>
      <c r="K6099" s="11">
        <v>300</v>
      </c>
      <c r="L6099" s="12"/>
      <c r="M6099" s="12"/>
      <c r="N6099" s="12"/>
      <c r="O6099" s="12"/>
      <c r="P6099" s="11">
        <v>21.43</v>
      </c>
      <c r="Q6099" s="11">
        <v>21.43</v>
      </c>
      <c r="R6099" s="12"/>
      <c r="S6099" s="12"/>
      <c r="T6099" s="10">
        <v>741.45</v>
      </c>
    </row>
    <row r="6100" spans="1:20" ht="23.25" thickBot="1" x14ac:dyDescent="0.3">
      <c r="A6100" s="4" t="s">
        <v>1294</v>
      </c>
      <c r="B6100" s="4" t="s">
        <v>52</v>
      </c>
      <c r="C6100" s="4" t="s">
        <v>53</v>
      </c>
      <c r="D6100" s="4" t="s">
        <v>1309</v>
      </c>
      <c r="E6100" s="4" t="s">
        <v>1310</v>
      </c>
      <c r="F6100" s="4" t="s">
        <v>144</v>
      </c>
      <c r="G6100" s="4" t="s">
        <v>145</v>
      </c>
      <c r="H6100" s="8"/>
      <c r="I6100" s="8"/>
      <c r="J6100" s="9">
        <v>10.99</v>
      </c>
      <c r="K6100" s="8"/>
      <c r="L6100" s="8"/>
      <c r="M6100" s="9">
        <v>314.22000000000003</v>
      </c>
      <c r="N6100" s="8"/>
      <c r="O6100" s="8"/>
      <c r="P6100" s="8"/>
      <c r="Q6100" s="8"/>
      <c r="R6100" s="8"/>
      <c r="S6100" s="8"/>
      <c r="T6100" s="10">
        <v>325.20999999999998</v>
      </c>
    </row>
    <row r="6101" spans="1:20" ht="23.25" thickBot="1" x14ac:dyDescent="0.3">
      <c r="A6101" s="4" t="s">
        <v>1294</v>
      </c>
      <c r="B6101" s="4" t="s">
        <v>52</v>
      </c>
      <c r="C6101" s="4" t="s">
        <v>53</v>
      </c>
      <c r="D6101" s="4" t="s">
        <v>1309</v>
      </c>
      <c r="E6101" s="4" t="s">
        <v>1310</v>
      </c>
      <c r="F6101" s="4" t="s">
        <v>217</v>
      </c>
      <c r="G6101" s="4" t="s">
        <v>218</v>
      </c>
      <c r="H6101" s="12"/>
      <c r="I6101" s="12"/>
      <c r="J6101" s="11">
        <v>62.24</v>
      </c>
      <c r="K6101" s="12"/>
      <c r="L6101" s="12"/>
      <c r="M6101" s="12"/>
      <c r="N6101" s="12"/>
      <c r="O6101" s="12"/>
      <c r="P6101" s="12"/>
      <c r="Q6101" s="12"/>
      <c r="R6101" s="12"/>
      <c r="S6101" s="12"/>
      <c r="T6101" s="10">
        <v>62.24</v>
      </c>
    </row>
    <row r="6102" spans="1:20" ht="23.25" thickBot="1" x14ac:dyDescent="0.3">
      <c r="A6102" s="4" t="s">
        <v>1294</v>
      </c>
      <c r="B6102" s="4" t="s">
        <v>52</v>
      </c>
      <c r="C6102" s="4" t="s">
        <v>53</v>
      </c>
      <c r="D6102" s="4" t="s">
        <v>1309</v>
      </c>
      <c r="E6102" s="4" t="s">
        <v>1310</v>
      </c>
      <c r="F6102" s="4" t="s">
        <v>148</v>
      </c>
      <c r="G6102" s="4" t="s">
        <v>149</v>
      </c>
      <c r="H6102" s="8"/>
      <c r="I6102" s="8"/>
      <c r="J6102" s="9">
        <v>1112</v>
      </c>
      <c r="K6102" s="9">
        <v>762.5</v>
      </c>
      <c r="L6102" s="8"/>
      <c r="M6102" s="8"/>
      <c r="N6102" s="8"/>
      <c r="O6102" s="8"/>
      <c r="P6102" s="8"/>
      <c r="Q6102" s="8"/>
      <c r="R6102" s="8"/>
      <c r="S6102" s="8"/>
      <c r="T6102" s="10">
        <v>1874.5</v>
      </c>
    </row>
    <row r="6103" spans="1:20" ht="23.25" thickBot="1" x14ac:dyDescent="0.3">
      <c r="A6103" s="4" t="s">
        <v>1294</v>
      </c>
      <c r="B6103" s="4" t="s">
        <v>52</v>
      </c>
      <c r="C6103" s="4" t="s">
        <v>53</v>
      </c>
      <c r="D6103" s="4" t="s">
        <v>1309</v>
      </c>
      <c r="E6103" s="4" t="s">
        <v>1310</v>
      </c>
      <c r="F6103" s="4" t="s">
        <v>166</v>
      </c>
      <c r="G6103" s="4" t="s">
        <v>167</v>
      </c>
      <c r="H6103" s="11">
        <v>-17818.64</v>
      </c>
      <c r="I6103" s="11">
        <v>-12198.4</v>
      </c>
      <c r="J6103" s="12"/>
      <c r="K6103" s="12"/>
      <c r="L6103" s="11">
        <v>-60364.88</v>
      </c>
      <c r="M6103" s="11">
        <v>-22906.720000000001</v>
      </c>
      <c r="N6103" s="11">
        <v>-21663.360000000001</v>
      </c>
      <c r="O6103" s="11">
        <v>-20665.919999999998</v>
      </c>
      <c r="P6103" s="11">
        <v>-16300.4</v>
      </c>
      <c r="Q6103" s="11">
        <v>-30134.720000000001</v>
      </c>
      <c r="R6103" s="11">
        <v>-11566</v>
      </c>
      <c r="S6103" s="11">
        <v>621.67999999999995</v>
      </c>
      <c r="T6103" s="10">
        <v>-212997.36</v>
      </c>
    </row>
    <row r="6104" spans="1:20" ht="15.75" thickBot="1" x14ac:dyDescent="0.3">
      <c r="A6104" s="4" t="s">
        <v>1294</v>
      </c>
      <c r="B6104" s="4" t="s">
        <v>52</v>
      </c>
      <c r="C6104" s="4" t="s">
        <v>53</v>
      </c>
      <c r="D6104" s="4" t="s">
        <v>1311</v>
      </c>
      <c r="E6104" s="4" t="s">
        <v>1312</v>
      </c>
      <c r="F6104" s="4" t="s">
        <v>61</v>
      </c>
      <c r="G6104" s="4" t="s">
        <v>62</v>
      </c>
      <c r="H6104" s="8"/>
      <c r="I6104" s="8"/>
      <c r="J6104" s="8"/>
      <c r="K6104" s="8"/>
      <c r="L6104" s="8"/>
      <c r="M6104" s="8"/>
      <c r="N6104" s="8"/>
      <c r="O6104" s="8"/>
      <c r="P6104" s="8"/>
      <c r="Q6104" s="9">
        <v>4928.2700000000004</v>
      </c>
      <c r="R6104" s="8"/>
      <c r="S6104" s="9">
        <v>589.21</v>
      </c>
      <c r="T6104" s="10">
        <v>5517.48</v>
      </c>
    </row>
    <row r="6105" spans="1:20" ht="15.75" thickBot="1" x14ac:dyDescent="0.3">
      <c r="A6105" s="4" t="s">
        <v>1294</v>
      </c>
      <c r="B6105" s="4" t="s">
        <v>52</v>
      </c>
      <c r="C6105" s="4" t="s">
        <v>53</v>
      </c>
      <c r="D6105" s="4" t="s">
        <v>1311</v>
      </c>
      <c r="E6105" s="4" t="s">
        <v>1312</v>
      </c>
      <c r="F6105" s="4" t="s">
        <v>84</v>
      </c>
      <c r="G6105" s="4" t="s">
        <v>85</v>
      </c>
      <c r="H6105" s="12"/>
      <c r="I6105" s="12"/>
      <c r="J6105" s="12"/>
      <c r="K6105" s="11">
        <v>155.69999999999999</v>
      </c>
      <c r="L6105" s="12"/>
      <c r="M6105" s="12"/>
      <c r="N6105" s="12"/>
      <c r="O6105" s="12"/>
      <c r="P6105" s="12"/>
      <c r="Q6105" s="12"/>
      <c r="R6105" s="11">
        <v>47.98</v>
      </c>
      <c r="S6105" s="12"/>
      <c r="T6105" s="10">
        <v>203.68</v>
      </c>
    </row>
    <row r="6106" spans="1:20" ht="15.75" thickBot="1" x14ac:dyDescent="0.3">
      <c r="A6106" s="4" t="s">
        <v>1294</v>
      </c>
      <c r="B6106" s="4" t="s">
        <v>52</v>
      </c>
      <c r="C6106" s="4" t="s">
        <v>53</v>
      </c>
      <c r="D6106" s="4" t="s">
        <v>1311</v>
      </c>
      <c r="E6106" s="4" t="s">
        <v>1312</v>
      </c>
      <c r="F6106" s="4" t="s">
        <v>361</v>
      </c>
      <c r="G6106" s="4" t="s">
        <v>362</v>
      </c>
      <c r="H6106" s="8"/>
      <c r="I6106" s="8"/>
      <c r="J6106" s="8"/>
      <c r="K6106" s="9">
        <v>133.27000000000001</v>
      </c>
      <c r="L6106" s="8"/>
      <c r="M6106" s="8"/>
      <c r="N6106" s="8"/>
      <c r="O6106" s="8"/>
      <c r="P6106" s="8"/>
      <c r="Q6106" s="8"/>
      <c r="R6106" s="8"/>
      <c r="S6106" s="8"/>
      <c r="T6106" s="10">
        <v>133.27000000000001</v>
      </c>
    </row>
    <row r="6107" spans="1:20" ht="15.75" thickBot="1" x14ac:dyDescent="0.3">
      <c r="A6107" s="4" t="s">
        <v>1294</v>
      </c>
      <c r="B6107" s="4" t="s">
        <v>52</v>
      </c>
      <c r="C6107" s="4" t="s">
        <v>53</v>
      </c>
      <c r="D6107" s="4" t="s">
        <v>1311</v>
      </c>
      <c r="E6107" s="4" t="s">
        <v>1312</v>
      </c>
      <c r="F6107" s="4" t="s">
        <v>44</v>
      </c>
      <c r="G6107" s="4" t="s">
        <v>45</v>
      </c>
      <c r="H6107" s="11">
        <v>225</v>
      </c>
      <c r="I6107" s="11">
        <v>225</v>
      </c>
      <c r="J6107" s="12"/>
      <c r="K6107" s="12"/>
      <c r="L6107" s="12"/>
      <c r="M6107" s="12"/>
      <c r="N6107" s="11">
        <v>945</v>
      </c>
      <c r="O6107" s="12"/>
      <c r="P6107" s="11">
        <v>1461</v>
      </c>
      <c r="Q6107" s="12"/>
      <c r="R6107" s="12"/>
      <c r="S6107" s="11">
        <v>1882.33</v>
      </c>
      <c r="T6107" s="10">
        <v>4738.33</v>
      </c>
    </row>
    <row r="6108" spans="1:20" ht="15.75" thickBot="1" x14ac:dyDescent="0.3">
      <c r="A6108" s="4" t="s">
        <v>1294</v>
      </c>
      <c r="B6108" s="4" t="s">
        <v>52</v>
      </c>
      <c r="C6108" s="4" t="s">
        <v>53</v>
      </c>
      <c r="D6108" s="4" t="s">
        <v>1311</v>
      </c>
      <c r="E6108" s="4" t="s">
        <v>1312</v>
      </c>
      <c r="F6108" s="4" t="s">
        <v>207</v>
      </c>
      <c r="G6108" s="4" t="s">
        <v>208</v>
      </c>
      <c r="H6108" s="8"/>
      <c r="I6108" s="8"/>
      <c r="J6108" s="8"/>
      <c r="K6108" s="8"/>
      <c r="L6108" s="8"/>
      <c r="M6108" s="8"/>
      <c r="N6108" s="8"/>
      <c r="O6108" s="8"/>
      <c r="P6108" s="8"/>
      <c r="Q6108" s="8"/>
      <c r="R6108" s="8"/>
      <c r="S6108" s="9">
        <v>15</v>
      </c>
      <c r="T6108" s="10">
        <v>15</v>
      </c>
    </row>
    <row r="6109" spans="1:20" ht="15.75" thickBot="1" x14ac:dyDescent="0.3">
      <c r="A6109" s="4" t="s">
        <v>1294</v>
      </c>
      <c r="B6109" s="4" t="s">
        <v>52</v>
      </c>
      <c r="C6109" s="4" t="s">
        <v>53</v>
      </c>
      <c r="D6109" s="4" t="s">
        <v>1311</v>
      </c>
      <c r="E6109" s="4" t="s">
        <v>1312</v>
      </c>
      <c r="F6109" s="4" t="s">
        <v>96</v>
      </c>
      <c r="G6109" s="4" t="s">
        <v>97</v>
      </c>
      <c r="H6109" s="12"/>
      <c r="I6109" s="11">
        <v>7577.34</v>
      </c>
      <c r="J6109" s="11">
        <v>3677.19</v>
      </c>
      <c r="K6109" s="11">
        <v>4220.3999999999996</v>
      </c>
      <c r="L6109" s="11">
        <v>3238.43</v>
      </c>
      <c r="M6109" s="11">
        <v>3039.09</v>
      </c>
      <c r="N6109" s="11">
        <v>280.87</v>
      </c>
      <c r="O6109" s="11">
        <v>2020.18</v>
      </c>
      <c r="P6109" s="11">
        <v>2544.1799999999998</v>
      </c>
      <c r="Q6109" s="11">
        <v>2139.56</v>
      </c>
      <c r="R6109" s="11">
        <v>2097.89</v>
      </c>
      <c r="S6109" s="11">
        <v>2245.3200000000002</v>
      </c>
      <c r="T6109" s="10">
        <v>33080.449999999997</v>
      </c>
    </row>
    <row r="6110" spans="1:20" ht="15.75" thickBot="1" x14ac:dyDescent="0.3">
      <c r="A6110" s="4" t="s">
        <v>1294</v>
      </c>
      <c r="B6110" s="4" t="s">
        <v>52</v>
      </c>
      <c r="C6110" s="4" t="s">
        <v>53</v>
      </c>
      <c r="D6110" s="4" t="s">
        <v>1311</v>
      </c>
      <c r="E6110" s="4" t="s">
        <v>1312</v>
      </c>
      <c r="F6110" s="4" t="s">
        <v>98</v>
      </c>
      <c r="G6110" s="4" t="s">
        <v>99</v>
      </c>
      <c r="H6110" s="9">
        <v>79.28</v>
      </c>
      <c r="I6110" s="8"/>
      <c r="J6110" s="8"/>
      <c r="K6110" s="9">
        <v>49.5</v>
      </c>
      <c r="L6110" s="8"/>
      <c r="M6110" s="8"/>
      <c r="N6110" s="8"/>
      <c r="O6110" s="8"/>
      <c r="P6110" s="8"/>
      <c r="Q6110" s="8"/>
      <c r="R6110" s="8"/>
      <c r="S6110" s="8"/>
      <c r="T6110" s="10">
        <v>128.78</v>
      </c>
    </row>
    <row r="6111" spans="1:20" ht="15.75" thickBot="1" x14ac:dyDescent="0.3">
      <c r="A6111" s="4" t="s">
        <v>1294</v>
      </c>
      <c r="B6111" s="4" t="s">
        <v>52</v>
      </c>
      <c r="C6111" s="4" t="s">
        <v>53</v>
      </c>
      <c r="D6111" s="4" t="s">
        <v>1311</v>
      </c>
      <c r="E6111" s="4" t="s">
        <v>1312</v>
      </c>
      <c r="F6111" s="4" t="s">
        <v>199</v>
      </c>
      <c r="G6111" s="4" t="s">
        <v>200</v>
      </c>
      <c r="H6111" s="12"/>
      <c r="I6111" s="12"/>
      <c r="J6111" s="12"/>
      <c r="K6111" s="12"/>
      <c r="L6111" s="11">
        <v>59.5</v>
      </c>
      <c r="M6111" s="12"/>
      <c r="N6111" s="12"/>
      <c r="O6111" s="12"/>
      <c r="P6111" s="11">
        <v>59.5</v>
      </c>
      <c r="Q6111" s="12"/>
      <c r="R6111" s="12"/>
      <c r="S6111" s="12"/>
      <c r="T6111" s="10">
        <v>119</v>
      </c>
    </row>
    <row r="6112" spans="1:20" ht="15.75" thickBot="1" x14ac:dyDescent="0.3">
      <c r="A6112" s="4" t="s">
        <v>1294</v>
      </c>
      <c r="B6112" s="4" t="s">
        <v>52</v>
      </c>
      <c r="C6112" s="4" t="s">
        <v>53</v>
      </c>
      <c r="D6112" s="4" t="s">
        <v>1311</v>
      </c>
      <c r="E6112" s="4" t="s">
        <v>1312</v>
      </c>
      <c r="F6112" s="4" t="s">
        <v>102</v>
      </c>
      <c r="G6112" s="4" t="s">
        <v>103</v>
      </c>
      <c r="H6112" s="8"/>
      <c r="I6112" s="8"/>
      <c r="J6112" s="8"/>
      <c r="K6112" s="8"/>
      <c r="L6112" s="8"/>
      <c r="M6112" s="8"/>
      <c r="N6112" s="8"/>
      <c r="O6112" s="8"/>
      <c r="P6112" s="9">
        <v>1422</v>
      </c>
      <c r="Q6112" s="8"/>
      <c r="R6112" s="8"/>
      <c r="S6112" s="9">
        <v>1485</v>
      </c>
      <c r="T6112" s="10">
        <v>2907</v>
      </c>
    </row>
    <row r="6113" spans="1:20" ht="15.75" thickBot="1" x14ac:dyDescent="0.3">
      <c r="A6113" s="4" t="s">
        <v>1294</v>
      </c>
      <c r="B6113" s="4" t="s">
        <v>52</v>
      </c>
      <c r="C6113" s="4" t="s">
        <v>53</v>
      </c>
      <c r="D6113" s="4" t="s">
        <v>1311</v>
      </c>
      <c r="E6113" s="4" t="s">
        <v>1312</v>
      </c>
      <c r="F6113" s="4" t="s">
        <v>187</v>
      </c>
      <c r="G6113" s="4" t="s">
        <v>188</v>
      </c>
      <c r="H6113" s="11">
        <v>1021</v>
      </c>
      <c r="I6113" s="11">
        <v>1448.98</v>
      </c>
      <c r="J6113" s="12"/>
      <c r="K6113" s="12"/>
      <c r="L6113" s="12"/>
      <c r="M6113" s="11">
        <v>250.45</v>
      </c>
      <c r="N6113" s="11">
        <v>1183.96</v>
      </c>
      <c r="O6113" s="12"/>
      <c r="P6113" s="12"/>
      <c r="Q6113" s="11">
        <v>147</v>
      </c>
      <c r="R6113" s="11">
        <v>302.5</v>
      </c>
      <c r="S6113" s="11">
        <v>650</v>
      </c>
      <c r="T6113" s="10">
        <v>5003.8900000000003</v>
      </c>
    </row>
    <row r="6114" spans="1:20" ht="15.75" thickBot="1" x14ac:dyDescent="0.3">
      <c r="A6114" s="4" t="s">
        <v>1294</v>
      </c>
      <c r="B6114" s="4" t="s">
        <v>52</v>
      </c>
      <c r="C6114" s="4" t="s">
        <v>53</v>
      </c>
      <c r="D6114" s="4" t="s">
        <v>1311</v>
      </c>
      <c r="E6114" s="4" t="s">
        <v>1312</v>
      </c>
      <c r="F6114" s="4" t="s">
        <v>314</v>
      </c>
      <c r="G6114" s="4" t="s">
        <v>315</v>
      </c>
      <c r="H6114" s="9">
        <v>1160</v>
      </c>
      <c r="I6114" s="8"/>
      <c r="J6114" s="8"/>
      <c r="K6114" s="8"/>
      <c r="L6114" s="8"/>
      <c r="M6114" s="8"/>
      <c r="N6114" s="8"/>
      <c r="O6114" s="8"/>
      <c r="P6114" s="8"/>
      <c r="Q6114" s="8"/>
      <c r="R6114" s="8"/>
      <c r="S6114" s="8"/>
      <c r="T6114" s="10">
        <v>1160</v>
      </c>
    </row>
    <row r="6115" spans="1:20" ht="15.75" thickBot="1" x14ac:dyDescent="0.3">
      <c r="A6115" s="4" t="s">
        <v>1294</v>
      </c>
      <c r="B6115" s="4" t="s">
        <v>52</v>
      </c>
      <c r="C6115" s="4" t="s">
        <v>53</v>
      </c>
      <c r="D6115" s="4" t="s">
        <v>1311</v>
      </c>
      <c r="E6115" s="4" t="s">
        <v>1312</v>
      </c>
      <c r="F6115" s="4" t="s">
        <v>140</v>
      </c>
      <c r="G6115" s="4" t="s">
        <v>141</v>
      </c>
      <c r="H6115" s="12"/>
      <c r="I6115" s="11">
        <v>120</v>
      </c>
      <c r="J6115" s="12"/>
      <c r="K6115" s="12"/>
      <c r="L6115" s="11">
        <v>720</v>
      </c>
      <c r="M6115" s="12"/>
      <c r="N6115" s="12"/>
      <c r="O6115" s="12"/>
      <c r="P6115" s="11">
        <v>120</v>
      </c>
      <c r="Q6115" s="11">
        <v>120</v>
      </c>
      <c r="R6115" s="12"/>
      <c r="S6115" s="12"/>
      <c r="T6115" s="10">
        <v>1080</v>
      </c>
    </row>
    <row r="6116" spans="1:20" ht="15.75" thickBot="1" x14ac:dyDescent="0.3">
      <c r="A6116" s="4" t="s">
        <v>1294</v>
      </c>
      <c r="B6116" s="4" t="s">
        <v>52</v>
      </c>
      <c r="C6116" s="4" t="s">
        <v>53</v>
      </c>
      <c r="D6116" s="4" t="s">
        <v>1311</v>
      </c>
      <c r="E6116" s="4" t="s">
        <v>1312</v>
      </c>
      <c r="F6116" s="4" t="s">
        <v>63</v>
      </c>
      <c r="G6116" s="4" t="s">
        <v>64</v>
      </c>
      <c r="H6116" s="9">
        <v>1810</v>
      </c>
      <c r="I6116" s="9">
        <v>1485</v>
      </c>
      <c r="J6116" s="9">
        <v>1485</v>
      </c>
      <c r="K6116" s="9">
        <v>1485</v>
      </c>
      <c r="L6116" s="9">
        <v>1485</v>
      </c>
      <c r="M6116" s="9">
        <v>1485</v>
      </c>
      <c r="N6116" s="9">
        <v>1485</v>
      </c>
      <c r="O6116" s="9">
        <v>1485</v>
      </c>
      <c r="P6116" s="9">
        <v>1485</v>
      </c>
      <c r="Q6116" s="9">
        <v>1485</v>
      </c>
      <c r="R6116" s="9">
        <v>1485</v>
      </c>
      <c r="S6116" s="8"/>
      <c r="T6116" s="10">
        <v>16660</v>
      </c>
    </row>
    <row r="6117" spans="1:20" ht="15.75" thickBot="1" x14ac:dyDescent="0.3">
      <c r="A6117" s="4" t="s">
        <v>1294</v>
      </c>
      <c r="B6117" s="4" t="s">
        <v>52</v>
      </c>
      <c r="C6117" s="4" t="s">
        <v>53</v>
      </c>
      <c r="D6117" s="4" t="s">
        <v>1311</v>
      </c>
      <c r="E6117" s="4" t="s">
        <v>1312</v>
      </c>
      <c r="F6117" s="4" t="s">
        <v>144</v>
      </c>
      <c r="G6117" s="4" t="s">
        <v>145</v>
      </c>
      <c r="H6117" s="12"/>
      <c r="I6117" s="12"/>
      <c r="J6117" s="12"/>
      <c r="K6117" s="12"/>
      <c r="L6117" s="12"/>
      <c r="M6117" s="12"/>
      <c r="N6117" s="12"/>
      <c r="O6117" s="12"/>
      <c r="P6117" s="12"/>
      <c r="Q6117" s="12"/>
      <c r="R6117" s="12"/>
      <c r="S6117" s="11">
        <v>194.81</v>
      </c>
      <c r="T6117" s="10">
        <v>194.81</v>
      </c>
    </row>
    <row r="6118" spans="1:20" ht="15.75" thickBot="1" x14ac:dyDescent="0.3">
      <c r="A6118" s="4" t="s">
        <v>1294</v>
      </c>
      <c r="B6118" s="4" t="s">
        <v>52</v>
      </c>
      <c r="C6118" s="4" t="s">
        <v>53</v>
      </c>
      <c r="D6118" s="4" t="s">
        <v>1311</v>
      </c>
      <c r="E6118" s="4" t="s">
        <v>1312</v>
      </c>
      <c r="F6118" s="4" t="s">
        <v>152</v>
      </c>
      <c r="G6118" s="4" t="s">
        <v>153</v>
      </c>
      <c r="H6118" s="8"/>
      <c r="I6118" s="8"/>
      <c r="J6118" s="8"/>
      <c r="K6118" s="8"/>
      <c r="L6118" s="8"/>
      <c r="M6118" s="8"/>
      <c r="N6118" s="8"/>
      <c r="O6118" s="8"/>
      <c r="P6118" s="8"/>
      <c r="Q6118" s="8"/>
      <c r="R6118" s="8"/>
      <c r="S6118" s="9">
        <v>38.26</v>
      </c>
      <c r="T6118" s="10">
        <v>38.26</v>
      </c>
    </row>
    <row r="6119" spans="1:20" ht="23.25" thickBot="1" x14ac:dyDescent="0.3">
      <c r="A6119" s="4" t="s">
        <v>1294</v>
      </c>
      <c r="B6119" s="4" t="s">
        <v>52</v>
      </c>
      <c r="C6119" s="4" t="s">
        <v>53</v>
      </c>
      <c r="D6119" s="4" t="s">
        <v>1315</v>
      </c>
      <c r="E6119" s="4" t="s">
        <v>1316</v>
      </c>
      <c r="F6119" s="4" t="s">
        <v>61</v>
      </c>
      <c r="G6119" s="4" t="s">
        <v>62</v>
      </c>
      <c r="H6119" s="11">
        <v>33.15</v>
      </c>
      <c r="I6119" s="12"/>
      <c r="J6119" s="12"/>
      <c r="K6119" s="12"/>
      <c r="L6119" s="12"/>
      <c r="M6119" s="12"/>
      <c r="N6119" s="12"/>
      <c r="O6119" s="12"/>
      <c r="P6119" s="12"/>
      <c r="Q6119" s="12"/>
      <c r="R6119" s="12"/>
      <c r="S6119" s="12"/>
      <c r="T6119" s="10">
        <v>33.15</v>
      </c>
    </row>
    <row r="6120" spans="1:20" ht="23.25" thickBot="1" x14ac:dyDescent="0.3">
      <c r="A6120" s="4" t="s">
        <v>1294</v>
      </c>
      <c r="B6120" s="4" t="s">
        <v>52</v>
      </c>
      <c r="C6120" s="4" t="s">
        <v>53</v>
      </c>
      <c r="D6120" s="4" t="s">
        <v>1315</v>
      </c>
      <c r="E6120" s="4" t="s">
        <v>1316</v>
      </c>
      <c r="F6120" s="4" t="s">
        <v>120</v>
      </c>
      <c r="G6120" s="4" t="s">
        <v>121</v>
      </c>
      <c r="H6120" s="8"/>
      <c r="I6120" s="8"/>
      <c r="J6120" s="9">
        <v>70.849999999999994</v>
      </c>
      <c r="K6120" s="8"/>
      <c r="L6120" s="8"/>
      <c r="M6120" s="8"/>
      <c r="N6120" s="8"/>
      <c r="O6120" s="8"/>
      <c r="P6120" s="8"/>
      <c r="Q6120" s="8"/>
      <c r="R6120" s="8"/>
      <c r="S6120" s="8"/>
      <c r="T6120" s="10">
        <v>70.849999999999994</v>
      </c>
    </row>
    <row r="6121" spans="1:20" ht="23.25" thickBot="1" x14ac:dyDescent="0.3">
      <c r="A6121" s="4" t="s">
        <v>1294</v>
      </c>
      <c r="B6121" s="4" t="s">
        <v>52</v>
      </c>
      <c r="C6121" s="4" t="s">
        <v>53</v>
      </c>
      <c r="D6121" s="4" t="s">
        <v>1325</v>
      </c>
      <c r="E6121" s="4" t="s">
        <v>1326</v>
      </c>
      <c r="F6121" s="4" t="s">
        <v>61</v>
      </c>
      <c r="G6121" s="4" t="s">
        <v>62</v>
      </c>
      <c r="H6121" s="12"/>
      <c r="I6121" s="12"/>
      <c r="J6121" s="12"/>
      <c r="K6121" s="12"/>
      <c r="L6121" s="12"/>
      <c r="M6121" s="12"/>
      <c r="N6121" s="11">
        <v>47.98</v>
      </c>
      <c r="O6121" s="11">
        <v>234.24</v>
      </c>
      <c r="P6121" s="12"/>
      <c r="Q6121" s="12"/>
      <c r="R6121" s="12"/>
      <c r="S6121" s="12"/>
      <c r="T6121" s="10">
        <v>282.22000000000003</v>
      </c>
    </row>
    <row r="6122" spans="1:20" ht="23.25" thickBot="1" x14ac:dyDescent="0.3">
      <c r="A6122" s="4" t="s">
        <v>1294</v>
      </c>
      <c r="B6122" s="4" t="s">
        <v>52</v>
      </c>
      <c r="C6122" s="4" t="s">
        <v>53</v>
      </c>
      <c r="D6122" s="4" t="s">
        <v>1325</v>
      </c>
      <c r="E6122" s="4" t="s">
        <v>1326</v>
      </c>
      <c r="F6122" s="4" t="s">
        <v>98</v>
      </c>
      <c r="G6122" s="4" t="s">
        <v>99</v>
      </c>
      <c r="H6122" s="8"/>
      <c r="I6122" s="9">
        <v>8</v>
      </c>
      <c r="J6122" s="8"/>
      <c r="K6122" s="8"/>
      <c r="L6122" s="8"/>
      <c r="M6122" s="8"/>
      <c r="N6122" s="8"/>
      <c r="O6122" s="8"/>
      <c r="P6122" s="8"/>
      <c r="Q6122" s="8"/>
      <c r="R6122" s="8"/>
      <c r="S6122" s="9">
        <v>16</v>
      </c>
      <c r="T6122" s="10">
        <v>24</v>
      </c>
    </row>
    <row r="6123" spans="1:20" ht="23.25" thickBot="1" x14ac:dyDescent="0.3">
      <c r="A6123" s="4" t="s">
        <v>1294</v>
      </c>
      <c r="B6123" s="4" t="s">
        <v>52</v>
      </c>
      <c r="C6123" s="4" t="s">
        <v>53</v>
      </c>
      <c r="D6123" s="4" t="s">
        <v>1325</v>
      </c>
      <c r="E6123" s="4" t="s">
        <v>1326</v>
      </c>
      <c r="F6123" s="4" t="s">
        <v>130</v>
      </c>
      <c r="G6123" s="4" t="s">
        <v>131</v>
      </c>
      <c r="H6123" s="11">
        <v>37.39</v>
      </c>
      <c r="I6123" s="11">
        <v>12</v>
      </c>
      <c r="J6123" s="11">
        <v>28</v>
      </c>
      <c r="K6123" s="12"/>
      <c r="L6123" s="12"/>
      <c r="M6123" s="11">
        <v>47.49</v>
      </c>
      <c r="N6123" s="11">
        <v>231.59</v>
      </c>
      <c r="O6123" s="12"/>
      <c r="P6123" s="11">
        <v>64</v>
      </c>
      <c r="Q6123" s="11">
        <v>32</v>
      </c>
      <c r="R6123" s="12"/>
      <c r="S6123" s="11">
        <v>12</v>
      </c>
      <c r="T6123" s="10">
        <v>464.47</v>
      </c>
    </row>
    <row r="6124" spans="1:20" ht="23.25" thickBot="1" x14ac:dyDescent="0.3">
      <c r="A6124" s="4" t="s">
        <v>1294</v>
      </c>
      <c r="B6124" s="4" t="s">
        <v>52</v>
      </c>
      <c r="C6124" s="4" t="s">
        <v>53</v>
      </c>
      <c r="D6124" s="4" t="s">
        <v>1325</v>
      </c>
      <c r="E6124" s="4" t="s">
        <v>1326</v>
      </c>
      <c r="F6124" s="4" t="s">
        <v>100</v>
      </c>
      <c r="G6124" s="4" t="s">
        <v>101</v>
      </c>
      <c r="H6124" s="9">
        <v>-285</v>
      </c>
      <c r="I6124" s="8"/>
      <c r="J6124" s="8"/>
      <c r="K6124" s="9">
        <v>-853.75</v>
      </c>
      <c r="L6124" s="8"/>
      <c r="M6124" s="9">
        <v>-1195.5</v>
      </c>
      <c r="N6124" s="8"/>
      <c r="O6124" s="8"/>
      <c r="P6124" s="9">
        <v>-1666.2</v>
      </c>
      <c r="Q6124" s="9">
        <v>-998.75</v>
      </c>
      <c r="R6124" s="8"/>
      <c r="S6124" s="9">
        <v>-431.25</v>
      </c>
      <c r="T6124" s="10">
        <v>-5430.45</v>
      </c>
    </row>
    <row r="6125" spans="1:20" ht="23.25" thickBot="1" x14ac:dyDescent="0.3">
      <c r="A6125" s="4" t="s">
        <v>1294</v>
      </c>
      <c r="B6125" s="4" t="s">
        <v>52</v>
      </c>
      <c r="C6125" s="4" t="s">
        <v>53</v>
      </c>
      <c r="D6125" s="4" t="s">
        <v>1325</v>
      </c>
      <c r="E6125" s="4" t="s">
        <v>1326</v>
      </c>
      <c r="F6125" s="4" t="s">
        <v>199</v>
      </c>
      <c r="G6125" s="4" t="s">
        <v>200</v>
      </c>
      <c r="H6125" s="12"/>
      <c r="I6125" s="11">
        <v>1524.08</v>
      </c>
      <c r="J6125" s="11">
        <v>1400.67</v>
      </c>
      <c r="K6125" s="11">
        <v>934.84</v>
      </c>
      <c r="L6125" s="11">
        <v>1168.55</v>
      </c>
      <c r="M6125" s="11">
        <v>1168.55</v>
      </c>
      <c r="N6125" s="11">
        <v>468.48</v>
      </c>
      <c r="O6125" s="11">
        <v>702.72</v>
      </c>
      <c r="P6125" s="11">
        <v>1357.01</v>
      </c>
      <c r="Q6125" s="11">
        <v>874.52</v>
      </c>
      <c r="R6125" s="11">
        <v>1153.5899999999999</v>
      </c>
      <c r="S6125" s="11">
        <v>930.69</v>
      </c>
      <c r="T6125" s="10">
        <v>11683.7</v>
      </c>
    </row>
    <row r="6126" spans="1:20" ht="23.25" thickBot="1" x14ac:dyDescent="0.3">
      <c r="A6126" s="4" t="s">
        <v>1294</v>
      </c>
      <c r="B6126" s="4" t="s">
        <v>52</v>
      </c>
      <c r="C6126" s="4" t="s">
        <v>53</v>
      </c>
      <c r="D6126" s="4" t="s">
        <v>1325</v>
      </c>
      <c r="E6126" s="4" t="s">
        <v>1326</v>
      </c>
      <c r="F6126" s="4" t="s">
        <v>144</v>
      </c>
      <c r="G6126" s="4" t="s">
        <v>145</v>
      </c>
      <c r="H6126" s="8"/>
      <c r="I6126" s="8"/>
      <c r="J6126" s="8"/>
      <c r="K6126" s="8"/>
      <c r="L6126" s="8"/>
      <c r="M6126" s="8"/>
      <c r="N6126" s="8"/>
      <c r="O6126" s="9">
        <v>142.5</v>
      </c>
      <c r="P6126" s="8"/>
      <c r="Q6126" s="8"/>
      <c r="R6126" s="8"/>
      <c r="S6126" s="8"/>
      <c r="T6126" s="10">
        <v>142.5</v>
      </c>
    </row>
    <row r="6127" spans="1:20" ht="23.25" thickBot="1" x14ac:dyDescent="0.3">
      <c r="A6127" s="4" t="s">
        <v>1294</v>
      </c>
      <c r="B6127" s="4" t="s">
        <v>52</v>
      </c>
      <c r="C6127" s="4" t="s">
        <v>53</v>
      </c>
      <c r="D6127" s="4" t="s">
        <v>1325</v>
      </c>
      <c r="E6127" s="4" t="s">
        <v>1326</v>
      </c>
      <c r="F6127" s="4" t="s">
        <v>152</v>
      </c>
      <c r="G6127" s="4" t="s">
        <v>153</v>
      </c>
      <c r="H6127" s="12"/>
      <c r="I6127" s="12"/>
      <c r="J6127" s="12"/>
      <c r="K6127" s="12"/>
      <c r="L6127" s="12"/>
      <c r="M6127" s="12"/>
      <c r="N6127" s="12"/>
      <c r="O6127" s="12"/>
      <c r="P6127" s="12"/>
      <c r="Q6127" s="12"/>
      <c r="R6127" s="12"/>
      <c r="S6127" s="11">
        <v>216.14</v>
      </c>
      <c r="T6127" s="10">
        <v>216.14</v>
      </c>
    </row>
    <row r="6128" spans="1:20" ht="23.25" thickBot="1" x14ac:dyDescent="0.3">
      <c r="A6128" s="4" t="s">
        <v>1294</v>
      </c>
      <c r="B6128" s="4" t="s">
        <v>52</v>
      </c>
      <c r="C6128" s="4" t="s">
        <v>53</v>
      </c>
      <c r="D6128" s="4" t="s">
        <v>1327</v>
      </c>
      <c r="E6128" s="4" t="s">
        <v>1328</v>
      </c>
      <c r="F6128" s="4" t="s">
        <v>92</v>
      </c>
      <c r="G6128" s="4" t="s">
        <v>93</v>
      </c>
      <c r="H6128" s="9">
        <v>760.72</v>
      </c>
      <c r="I6128" s="9">
        <v>309.79000000000002</v>
      </c>
      <c r="J6128" s="9">
        <v>617.13</v>
      </c>
      <c r="K6128" s="9">
        <v>656.55</v>
      </c>
      <c r="L6128" s="9">
        <v>567.98</v>
      </c>
      <c r="M6128" s="9">
        <v>349.11</v>
      </c>
      <c r="N6128" s="9">
        <v>587.88</v>
      </c>
      <c r="O6128" s="9">
        <v>475.12</v>
      </c>
      <c r="P6128" s="9">
        <v>575.54999999999995</v>
      </c>
      <c r="Q6128" s="9">
        <v>705.64</v>
      </c>
      <c r="R6128" s="9">
        <v>609.04</v>
      </c>
      <c r="S6128" s="9">
        <v>821.46</v>
      </c>
      <c r="T6128" s="10">
        <v>7035.97</v>
      </c>
    </row>
    <row r="6129" spans="1:20" ht="23.25" thickBot="1" x14ac:dyDescent="0.3">
      <c r="A6129" s="4" t="s">
        <v>1294</v>
      </c>
      <c r="B6129" s="4" t="s">
        <v>52</v>
      </c>
      <c r="C6129" s="4" t="s">
        <v>53</v>
      </c>
      <c r="D6129" s="4" t="s">
        <v>1327</v>
      </c>
      <c r="E6129" s="4" t="s">
        <v>1328</v>
      </c>
      <c r="F6129" s="4" t="s">
        <v>96</v>
      </c>
      <c r="G6129" s="4" t="s">
        <v>97</v>
      </c>
      <c r="H6129" s="11">
        <v>976.49</v>
      </c>
      <c r="I6129" s="11">
        <v>1006.54</v>
      </c>
      <c r="J6129" s="11">
        <v>990.43</v>
      </c>
      <c r="K6129" s="11">
        <v>997.39</v>
      </c>
      <c r="L6129" s="11">
        <v>988.97</v>
      </c>
      <c r="M6129" s="11">
        <v>978.48</v>
      </c>
      <c r="N6129" s="11">
        <v>985.65</v>
      </c>
      <c r="O6129" s="11">
        <v>1023.19</v>
      </c>
      <c r="P6129" s="11">
        <v>1048.3599999999999</v>
      </c>
      <c r="Q6129" s="11">
        <v>1064.77</v>
      </c>
      <c r="R6129" s="11">
        <v>1052.93</v>
      </c>
      <c r="S6129" s="11">
        <v>970.81</v>
      </c>
      <c r="T6129" s="10">
        <v>12084.01</v>
      </c>
    </row>
    <row r="6130" spans="1:20" ht="23.25" thickBot="1" x14ac:dyDescent="0.3">
      <c r="A6130" s="4" t="s">
        <v>1294</v>
      </c>
      <c r="B6130" s="4" t="s">
        <v>52</v>
      </c>
      <c r="C6130" s="4" t="s">
        <v>53</v>
      </c>
      <c r="D6130" s="4" t="s">
        <v>1327</v>
      </c>
      <c r="E6130" s="4" t="s">
        <v>1328</v>
      </c>
      <c r="F6130" s="4" t="s">
        <v>199</v>
      </c>
      <c r="G6130" s="4" t="s">
        <v>200</v>
      </c>
      <c r="H6130" s="8"/>
      <c r="I6130" s="8"/>
      <c r="J6130" s="8"/>
      <c r="K6130" s="8"/>
      <c r="L6130" s="8"/>
      <c r="M6130" s="8"/>
      <c r="N6130" s="8"/>
      <c r="O6130" s="8"/>
      <c r="P6130" s="8"/>
      <c r="Q6130" s="8"/>
      <c r="R6130" s="8"/>
      <c r="S6130" s="9">
        <v>181.71</v>
      </c>
      <c r="T6130" s="10">
        <v>181.71</v>
      </c>
    </row>
    <row r="6131" spans="1:20" ht="15.75" thickBot="1" x14ac:dyDescent="0.3">
      <c r="A6131" s="4" t="s">
        <v>1294</v>
      </c>
      <c r="B6131" s="4" t="s">
        <v>52</v>
      </c>
      <c r="C6131" s="4" t="s">
        <v>53</v>
      </c>
      <c r="D6131" s="4" t="s">
        <v>1299</v>
      </c>
      <c r="E6131" s="4" t="s">
        <v>1300</v>
      </c>
      <c r="F6131" s="4" t="s">
        <v>118</v>
      </c>
      <c r="G6131" s="4" t="s">
        <v>119</v>
      </c>
      <c r="H6131" s="12"/>
      <c r="I6131" s="12"/>
      <c r="J6131" s="11">
        <v>935</v>
      </c>
      <c r="K6131" s="12"/>
      <c r="L6131" s="12"/>
      <c r="M6131" s="11">
        <v>2100</v>
      </c>
      <c r="N6131" s="12"/>
      <c r="O6131" s="12"/>
      <c r="P6131" s="12"/>
      <c r="Q6131" s="12"/>
      <c r="R6131" s="12"/>
      <c r="S6131" s="12"/>
      <c r="T6131" s="10">
        <v>3035</v>
      </c>
    </row>
    <row r="6132" spans="1:20" ht="15.75" thickBot="1" x14ac:dyDescent="0.3">
      <c r="A6132" s="4" t="s">
        <v>1294</v>
      </c>
      <c r="B6132" s="4" t="s">
        <v>52</v>
      </c>
      <c r="C6132" s="4" t="s">
        <v>53</v>
      </c>
      <c r="D6132" s="4" t="s">
        <v>1299</v>
      </c>
      <c r="E6132" s="4" t="s">
        <v>1300</v>
      </c>
      <c r="F6132" s="4" t="s">
        <v>61</v>
      </c>
      <c r="G6132" s="4" t="s">
        <v>62</v>
      </c>
      <c r="H6132" s="8"/>
      <c r="I6132" s="9">
        <v>2451.1799999999998</v>
      </c>
      <c r="J6132" s="9">
        <v>254.85</v>
      </c>
      <c r="K6132" s="9">
        <v>965.04</v>
      </c>
      <c r="L6132" s="9">
        <v>1076.97</v>
      </c>
      <c r="M6132" s="9">
        <v>909.78</v>
      </c>
      <c r="N6132" s="9">
        <v>287.98</v>
      </c>
      <c r="O6132" s="9">
        <v>544.87</v>
      </c>
      <c r="P6132" s="9">
        <v>590.96</v>
      </c>
      <c r="Q6132" s="9">
        <v>1098.19</v>
      </c>
      <c r="R6132" s="9">
        <v>1082.3900000000001</v>
      </c>
      <c r="S6132" s="9">
        <v>17639.07</v>
      </c>
      <c r="T6132" s="10">
        <v>26901.279999999999</v>
      </c>
    </row>
    <row r="6133" spans="1:20" ht="15.75" thickBot="1" x14ac:dyDescent="0.3">
      <c r="A6133" s="4" t="s">
        <v>1294</v>
      </c>
      <c r="B6133" s="4" t="s">
        <v>52</v>
      </c>
      <c r="C6133" s="4" t="s">
        <v>53</v>
      </c>
      <c r="D6133" s="4" t="s">
        <v>1299</v>
      </c>
      <c r="E6133" s="4" t="s">
        <v>1300</v>
      </c>
      <c r="F6133" s="4" t="s">
        <v>92</v>
      </c>
      <c r="G6133" s="4" t="s">
        <v>93</v>
      </c>
      <c r="H6133" s="12"/>
      <c r="I6133" s="12"/>
      <c r="J6133" s="12"/>
      <c r="K6133" s="12"/>
      <c r="L6133" s="12"/>
      <c r="M6133" s="12"/>
      <c r="N6133" s="12"/>
      <c r="O6133" s="12"/>
      <c r="P6133" s="12"/>
      <c r="Q6133" s="11">
        <v>17.2</v>
      </c>
      <c r="R6133" s="11">
        <v>271.02</v>
      </c>
      <c r="S6133" s="12"/>
      <c r="T6133" s="10">
        <v>288.22000000000003</v>
      </c>
    </row>
    <row r="6134" spans="1:20" ht="15.75" thickBot="1" x14ac:dyDescent="0.3">
      <c r="A6134" s="4" t="s">
        <v>1294</v>
      </c>
      <c r="B6134" s="4" t="s">
        <v>52</v>
      </c>
      <c r="C6134" s="4" t="s">
        <v>53</v>
      </c>
      <c r="D6134" s="4" t="s">
        <v>1299</v>
      </c>
      <c r="E6134" s="4" t="s">
        <v>1300</v>
      </c>
      <c r="F6134" s="4" t="s">
        <v>120</v>
      </c>
      <c r="G6134" s="4" t="s">
        <v>121</v>
      </c>
      <c r="H6134" s="9">
        <v>189.66</v>
      </c>
      <c r="I6134" s="8"/>
      <c r="J6134" s="8"/>
      <c r="K6134" s="8"/>
      <c r="L6134" s="9">
        <v>232.17</v>
      </c>
      <c r="M6134" s="8"/>
      <c r="N6134" s="8"/>
      <c r="O6134" s="8"/>
      <c r="P6134" s="8"/>
      <c r="Q6134" s="8"/>
      <c r="R6134" s="8"/>
      <c r="S6134" s="9">
        <v>176.58</v>
      </c>
      <c r="T6134" s="10">
        <v>598.41</v>
      </c>
    </row>
    <row r="6135" spans="1:20" ht="15.75" thickBot="1" x14ac:dyDescent="0.3">
      <c r="A6135" s="4" t="s">
        <v>1294</v>
      </c>
      <c r="B6135" s="4" t="s">
        <v>52</v>
      </c>
      <c r="C6135" s="4" t="s">
        <v>53</v>
      </c>
      <c r="D6135" s="4" t="s">
        <v>1299</v>
      </c>
      <c r="E6135" s="4" t="s">
        <v>1300</v>
      </c>
      <c r="F6135" s="4" t="s">
        <v>94</v>
      </c>
      <c r="G6135" s="4" t="s">
        <v>95</v>
      </c>
      <c r="H6135" s="12"/>
      <c r="I6135" s="12"/>
      <c r="J6135" s="12"/>
      <c r="K6135" s="12"/>
      <c r="L6135" s="12"/>
      <c r="M6135" s="12"/>
      <c r="N6135" s="12"/>
      <c r="O6135" s="12"/>
      <c r="P6135" s="12"/>
      <c r="Q6135" s="11">
        <v>68</v>
      </c>
      <c r="R6135" s="12"/>
      <c r="S6135" s="12"/>
      <c r="T6135" s="10">
        <v>68</v>
      </c>
    </row>
    <row r="6136" spans="1:20" ht="15.75" thickBot="1" x14ac:dyDescent="0.3">
      <c r="A6136" s="4" t="s">
        <v>1294</v>
      </c>
      <c r="B6136" s="4" t="s">
        <v>52</v>
      </c>
      <c r="C6136" s="4" t="s">
        <v>53</v>
      </c>
      <c r="D6136" s="4" t="s">
        <v>1299</v>
      </c>
      <c r="E6136" s="4" t="s">
        <v>1300</v>
      </c>
      <c r="F6136" s="4" t="s">
        <v>84</v>
      </c>
      <c r="G6136" s="4" t="s">
        <v>85</v>
      </c>
      <c r="H6136" s="8"/>
      <c r="I6136" s="9">
        <v>212.42</v>
      </c>
      <c r="J6136" s="9">
        <v>54.67</v>
      </c>
      <c r="K6136" s="9">
        <v>4863.28</v>
      </c>
      <c r="L6136" s="8"/>
      <c r="M6136" s="8"/>
      <c r="N6136" s="9">
        <v>3396.97</v>
      </c>
      <c r="O6136" s="9">
        <v>482.72</v>
      </c>
      <c r="P6136" s="9">
        <v>716.85</v>
      </c>
      <c r="Q6136" s="9">
        <v>79.16</v>
      </c>
      <c r="R6136" s="9">
        <v>12.99</v>
      </c>
      <c r="S6136" s="8"/>
      <c r="T6136" s="10">
        <v>9819.06</v>
      </c>
    </row>
    <row r="6137" spans="1:20" ht="15.75" thickBot="1" x14ac:dyDescent="0.3">
      <c r="A6137" s="4" t="s">
        <v>1294</v>
      </c>
      <c r="B6137" s="4" t="s">
        <v>52</v>
      </c>
      <c r="C6137" s="4" t="s">
        <v>53</v>
      </c>
      <c r="D6137" s="4" t="s">
        <v>1299</v>
      </c>
      <c r="E6137" s="4" t="s">
        <v>1300</v>
      </c>
      <c r="F6137" s="4" t="s">
        <v>361</v>
      </c>
      <c r="G6137" s="4" t="s">
        <v>362</v>
      </c>
      <c r="H6137" s="12"/>
      <c r="I6137" s="12"/>
      <c r="J6137" s="11">
        <v>827.5</v>
      </c>
      <c r="K6137" s="12"/>
      <c r="L6137" s="11">
        <v>609.85</v>
      </c>
      <c r="M6137" s="11">
        <v>3179</v>
      </c>
      <c r="N6137" s="11">
        <v>250.86</v>
      </c>
      <c r="O6137" s="11">
        <v>43.93</v>
      </c>
      <c r="P6137" s="11">
        <v>12.99</v>
      </c>
      <c r="Q6137" s="11">
        <v>466.67</v>
      </c>
      <c r="R6137" s="11">
        <v>469.6</v>
      </c>
      <c r="S6137" s="12"/>
      <c r="T6137" s="10">
        <v>5860.4</v>
      </c>
    </row>
    <row r="6138" spans="1:20" ht="15.75" thickBot="1" x14ac:dyDescent="0.3">
      <c r="A6138" s="4" t="s">
        <v>1294</v>
      </c>
      <c r="B6138" s="4" t="s">
        <v>52</v>
      </c>
      <c r="C6138" s="4" t="s">
        <v>53</v>
      </c>
      <c r="D6138" s="4" t="s">
        <v>1299</v>
      </c>
      <c r="E6138" s="4" t="s">
        <v>1300</v>
      </c>
      <c r="F6138" s="4" t="s">
        <v>122</v>
      </c>
      <c r="G6138" s="4" t="s">
        <v>123</v>
      </c>
      <c r="H6138" s="9">
        <v>10.99</v>
      </c>
      <c r="I6138" s="9">
        <v>10.99</v>
      </c>
      <c r="J6138" s="9">
        <v>12.99</v>
      </c>
      <c r="K6138" s="9">
        <v>12.99</v>
      </c>
      <c r="L6138" s="9">
        <v>111.99</v>
      </c>
      <c r="M6138" s="9">
        <v>12.99</v>
      </c>
      <c r="N6138" s="9">
        <v>12.99</v>
      </c>
      <c r="O6138" s="9">
        <v>12.99</v>
      </c>
      <c r="P6138" s="8"/>
      <c r="Q6138" s="9">
        <v>12.99</v>
      </c>
      <c r="R6138" s="8"/>
      <c r="S6138" s="9">
        <v>12.99</v>
      </c>
      <c r="T6138" s="10">
        <v>224.9</v>
      </c>
    </row>
    <row r="6139" spans="1:20" ht="15.75" thickBot="1" x14ac:dyDescent="0.3">
      <c r="A6139" s="4" t="s">
        <v>1294</v>
      </c>
      <c r="B6139" s="4" t="s">
        <v>52</v>
      </c>
      <c r="C6139" s="4" t="s">
        <v>53</v>
      </c>
      <c r="D6139" s="4" t="s">
        <v>1299</v>
      </c>
      <c r="E6139" s="4" t="s">
        <v>1300</v>
      </c>
      <c r="F6139" s="4" t="s">
        <v>44</v>
      </c>
      <c r="G6139" s="4" t="s">
        <v>45</v>
      </c>
      <c r="H6139" s="11">
        <v>11640.31</v>
      </c>
      <c r="I6139" s="11">
        <v>3412.7</v>
      </c>
      <c r="J6139" s="11">
        <v>4929.46</v>
      </c>
      <c r="K6139" s="11">
        <v>20548.63</v>
      </c>
      <c r="L6139" s="11">
        <v>8693.44</v>
      </c>
      <c r="M6139" s="11">
        <v>6973.53</v>
      </c>
      <c r="N6139" s="11">
        <v>12647.08</v>
      </c>
      <c r="O6139" s="11">
        <v>1210.82</v>
      </c>
      <c r="P6139" s="11">
        <v>6226.73</v>
      </c>
      <c r="Q6139" s="11">
        <v>5077.5600000000004</v>
      </c>
      <c r="R6139" s="11">
        <v>7396.07</v>
      </c>
      <c r="S6139" s="11">
        <v>5091.78</v>
      </c>
      <c r="T6139" s="10">
        <v>93848.11</v>
      </c>
    </row>
    <row r="6140" spans="1:20" ht="15.75" thickBot="1" x14ac:dyDescent="0.3">
      <c r="A6140" s="4" t="s">
        <v>1294</v>
      </c>
      <c r="B6140" s="4" t="s">
        <v>52</v>
      </c>
      <c r="C6140" s="4" t="s">
        <v>53</v>
      </c>
      <c r="D6140" s="4" t="s">
        <v>1299</v>
      </c>
      <c r="E6140" s="4" t="s">
        <v>1300</v>
      </c>
      <c r="F6140" s="4" t="s">
        <v>26</v>
      </c>
      <c r="G6140" s="4" t="s">
        <v>27</v>
      </c>
      <c r="H6140" s="8"/>
      <c r="I6140" s="8"/>
      <c r="J6140" s="8"/>
      <c r="K6140" s="8"/>
      <c r="L6140" s="9">
        <v>288</v>
      </c>
      <c r="M6140" s="8"/>
      <c r="N6140" s="8"/>
      <c r="O6140" s="8"/>
      <c r="P6140" s="8"/>
      <c r="Q6140" s="8"/>
      <c r="R6140" s="8"/>
      <c r="S6140" s="8"/>
      <c r="T6140" s="10">
        <v>288</v>
      </c>
    </row>
    <row r="6141" spans="1:20" ht="15.75" thickBot="1" x14ac:dyDescent="0.3">
      <c r="A6141" s="4" t="s">
        <v>1294</v>
      </c>
      <c r="B6141" s="4" t="s">
        <v>52</v>
      </c>
      <c r="C6141" s="4" t="s">
        <v>53</v>
      </c>
      <c r="D6141" s="4" t="s">
        <v>1299</v>
      </c>
      <c r="E6141" s="4" t="s">
        <v>1300</v>
      </c>
      <c r="F6141" s="4" t="s">
        <v>128</v>
      </c>
      <c r="G6141" s="4" t="s">
        <v>129</v>
      </c>
      <c r="H6141" s="12"/>
      <c r="I6141" s="12"/>
      <c r="J6141" s="12"/>
      <c r="K6141" s="12"/>
      <c r="L6141" s="11">
        <v>569.87</v>
      </c>
      <c r="M6141" s="12"/>
      <c r="N6141" s="12"/>
      <c r="O6141" s="12"/>
      <c r="P6141" s="11">
        <v>-569.87</v>
      </c>
      <c r="Q6141" s="12"/>
      <c r="R6141" s="12"/>
      <c r="S6141" s="12"/>
      <c r="T6141" s="14">
        <v>0</v>
      </c>
    </row>
    <row r="6142" spans="1:20" ht="15.75" thickBot="1" x14ac:dyDescent="0.3">
      <c r="A6142" s="4" t="s">
        <v>1294</v>
      </c>
      <c r="B6142" s="4" t="s">
        <v>52</v>
      </c>
      <c r="C6142" s="4" t="s">
        <v>53</v>
      </c>
      <c r="D6142" s="4" t="s">
        <v>1299</v>
      </c>
      <c r="E6142" s="4" t="s">
        <v>1300</v>
      </c>
      <c r="F6142" s="4" t="s">
        <v>96</v>
      </c>
      <c r="G6142" s="4" t="s">
        <v>97</v>
      </c>
      <c r="H6142" s="9">
        <v>545.17999999999995</v>
      </c>
      <c r="I6142" s="9">
        <v>509.93</v>
      </c>
      <c r="J6142" s="9">
        <v>8366.2800000000007</v>
      </c>
      <c r="K6142" s="9">
        <v>459.95</v>
      </c>
      <c r="L6142" s="9">
        <v>400.99</v>
      </c>
      <c r="M6142" s="9">
        <v>4031.19</v>
      </c>
      <c r="N6142" s="9">
        <v>390.36</v>
      </c>
      <c r="O6142" s="9">
        <v>405.3</v>
      </c>
      <c r="P6142" s="9">
        <v>2738.28</v>
      </c>
      <c r="Q6142" s="9">
        <v>412.17</v>
      </c>
      <c r="R6142" s="9">
        <v>449.7</v>
      </c>
      <c r="S6142" s="9">
        <v>3253.32</v>
      </c>
      <c r="T6142" s="10">
        <v>21962.65</v>
      </c>
    </row>
    <row r="6143" spans="1:20" ht="15.75" thickBot="1" x14ac:dyDescent="0.3">
      <c r="A6143" s="4" t="s">
        <v>1294</v>
      </c>
      <c r="B6143" s="4" t="s">
        <v>52</v>
      </c>
      <c r="C6143" s="4" t="s">
        <v>53</v>
      </c>
      <c r="D6143" s="4" t="s">
        <v>1299</v>
      </c>
      <c r="E6143" s="4" t="s">
        <v>1300</v>
      </c>
      <c r="F6143" s="4" t="s">
        <v>213</v>
      </c>
      <c r="G6143" s="4" t="s">
        <v>214</v>
      </c>
      <c r="H6143" s="12"/>
      <c r="I6143" s="11">
        <v>26.25</v>
      </c>
      <c r="J6143" s="12"/>
      <c r="K6143" s="12"/>
      <c r="L6143" s="12"/>
      <c r="M6143" s="12"/>
      <c r="N6143" s="12"/>
      <c r="O6143" s="12"/>
      <c r="P6143" s="12"/>
      <c r="Q6143" s="12"/>
      <c r="R6143" s="12"/>
      <c r="S6143" s="12"/>
      <c r="T6143" s="10">
        <v>26.25</v>
      </c>
    </row>
    <row r="6144" spans="1:20" ht="15.75" thickBot="1" x14ac:dyDescent="0.3">
      <c r="A6144" s="4" t="s">
        <v>1294</v>
      </c>
      <c r="B6144" s="4" t="s">
        <v>52</v>
      </c>
      <c r="C6144" s="4" t="s">
        <v>53</v>
      </c>
      <c r="D6144" s="4" t="s">
        <v>1299</v>
      </c>
      <c r="E6144" s="4" t="s">
        <v>1300</v>
      </c>
      <c r="F6144" s="4" t="s">
        <v>71</v>
      </c>
      <c r="G6144" s="4" t="s">
        <v>72</v>
      </c>
      <c r="H6144" s="8"/>
      <c r="I6144" s="8"/>
      <c r="J6144" s="8"/>
      <c r="K6144" s="8"/>
      <c r="L6144" s="8"/>
      <c r="M6144" s="9">
        <v>78.83</v>
      </c>
      <c r="N6144" s="8"/>
      <c r="O6144" s="8"/>
      <c r="P6144" s="9">
        <v>15.7</v>
      </c>
      <c r="Q6144" s="13">
        <v>0</v>
      </c>
      <c r="R6144" s="8"/>
      <c r="S6144" s="8"/>
      <c r="T6144" s="10">
        <v>94.53</v>
      </c>
    </row>
    <row r="6145" spans="1:20" ht="15.75" thickBot="1" x14ac:dyDescent="0.3">
      <c r="A6145" s="4" t="s">
        <v>1294</v>
      </c>
      <c r="B6145" s="4" t="s">
        <v>52</v>
      </c>
      <c r="C6145" s="4" t="s">
        <v>53</v>
      </c>
      <c r="D6145" s="4" t="s">
        <v>1299</v>
      </c>
      <c r="E6145" s="4" t="s">
        <v>1300</v>
      </c>
      <c r="F6145" s="4" t="s">
        <v>98</v>
      </c>
      <c r="G6145" s="4" t="s">
        <v>99</v>
      </c>
      <c r="H6145" s="11">
        <v>311.52999999999997</v>
      </c>
      <c r="I6145" s="11">
        <v>1607.89</v>
      </c>
      <c r="J6145" s="11">
        <v>20.14</v>
      </c>
      <c r="K6145" s="11">
        <v>103.78</v>
      </c>
      <c r="L6145" s="11">
        <v>313.97000000000003</v>
      </c>
      <c r="M6145" s="12"/>
      <c r="N6145" s="11">
        <v>295.73</v>
      </c>
      <c r="O6145" s="11">
        <v>237.81</v>
      </c>
      <c r="P6145" s="11">
        <v>196.11</v>
      </c>
      <c r="Q6145" s="11">
        <v>15.98</v>
      </c>
      <c r="R6145" s="11">
        <v>596.49</v>
      </c>
      <c r="S6145" s="11">
        <v>18</v>
      </c>
      <c r="T6145" s="10">
        <v>3717.43</v>
      </c>
    </row>
    <row r="6146" spans="1:20" ht="15.75" thickBot="1" x14ac:dyDescent="0.3">
      <c r="A6146" s="4" t="s">
        <v>1294</v>
      </c>
      <c r="B6146" s="4" t="s">
        <v>52</v>
      </c>
      <c r="C6146" s="4" t="s">
        <v>53</v>
      </c>
      <c r="D6146" s="4" t="s">
        <v>1299</v>
      </c>
      <c r="E6146" s="4" t="s">
        <v>1300</v>
      </c>
      <c r="F6146" s="4" t="s">
        <v>412</v>
      </c>
      <c r="G6146" s="4" t="s">
        <v>413</v>
      </c>
      <c r="H6146" s="8"/>
      <c r="I6146" s="8"/>
      <c r="J6146" s="8"/>
      <c r="K6146" s="8"/>
      <c r="L6146" s="8"/>
      <c r="M6146" s="8"/>
      <c r="N6146" s="8"/>
      <c r="O6146" s="8"/>
      <c r="P6146" s="8"/>
      <c r="Q6146" s="8"/>
      <c r="R6146" s="9">
        <v>144.5</v>
      </c>
      <c r="S6146" s="8"/>
      <c r="T6146" s="10">
        <v>144.5</v>
      </c>
    </row>
    <row r="6147" spans="1:20" ht="15.75" thickBot="1" x14ac:dyDescent="0.3">
      <c r="A6147" s="4" t="s">
        <v>1294</v>
      </c>
      <c r="B6147" s="4" t="s">
        <v>52</v>
      </c>
      <c r="C6147" s="4" t="s">
        <v>53</v>
      </c>
      <c r="D6147" s="4" t="s">
        <v>1299</v>
      </c>
      <c r="E6147" s="4" t="s">
        <v>1300</v>
      </c>
      <c r="F6147" s="4" t="s">
        <v>215</v>
      </c>
      <c r="G6147" s="4" t="s">
        <v>216</v>
      </c>
      <c r="H6147" s="12"/>
      <c r="I6147" s="12"/>
      <c r="J6147" s="11">
        <v>7.92</v>
      </c>
      <c r="K6147" s="11">
        <v>47.66</v>
      </c>
      <c r="L6147" s="11">
        <v>39.880000000000003</v>
      </c>
      <c r="M6147" s="11">
        <v>39.950000000000003</v>
      </c>
      <c r="N6147" s="11">
        <v>31.96</v>
      </c>
      <c r="O6147" s="11">
        <v>31.96</v>
      </c>
      <c r="P6147" s="11">
        <v>15.98</v>
      </c>
      <c r="Q6147" s="11">
        <v>167.94</v>
      </c>
      <c r="R6147" s="11">
        <v>49.35</v>
      </c>
      <c r="S6147" s="11">
        <v>31.84</v>
      </c>
      <c r="T6147" s="10">
        <v>464.44</v>
      </c>
    </row>
    <row r="6148" spans="1:20" ht="15.75" thickBot="1" x14ac:dyDescent="0.3">
      <c r="A6148" s="4" t="s">
        <v>1294</v>
      </c>
      <c r="B6148" s="4" t="s">
        <v>52</v>
      </c>
      <c r="C6148" s="4" t="s">
        <v>53</v>
      </c>
      <c r="D6148" s="4" t="s">
        <v>1299</v>
      </c>
      <c r="E6148" s="4" t="s">
        <v>1300</v>
      </c>
      <c r="F6148" s="4" t="s">
        <v>130</v>
      </c>
      <c r="G6148" s="4" t="s">
        <v>131</v>
      </c>
      <c r="H6148" s="9">
        <v>21.3</v>
      </c>
      <c r="I6148" s="8"/>
      <c r="J6148" s="9">
        <v>59.11</v>
      </c>
      <c r="K6148" s="8"/>
      <c r="L6148" s="8"/>
      <c r="M6148" s="9">
        <v>168.45</v>
      </c>
      <c r="N6148" s="9">
        <v>55.97</v>
      </c>
      <c r="O6148" s="9">
        <v>50.97</v>
      </c>
      <c r="P6148" s="9">
        <v>68.819999999999993</v>
      </c>
      <c r="Q6148" s="8"/>
      <c r="R6148" s="9">
        <v>130.08000000000001</v>
      </c>
      <c r="S6148" s="9">
        <v>379.2</v>
      </c>
      <c r="T6148" s="10">
        <v>933.9</v>
      </c>
    </row>
    <row r="6149" spans="1:20" ht="15.75" thickBot="1" x14ac:dyDescent="0.3">
      <c r="A6149" s="4" t="s">
        <v>1294</v>
      </c>
      <c r="B6149" s="4" t="s">
        <v>52</v>
      </c>
      <c r="C6149" s="4" t="s">
        <v>53</v>
      </c>
      <c r="D6149" s="4" t="s">
        <v>1299</v>
      </c>
      <c r="E6149" s="4" t="s">
        <v>1300</v>
      </c>
      <c r="F6149" s="4" t="s">
        <v>132</v>
      </c>
      <c r="G6149" s="4" t="s">
        <v>133</v>
      </c>
      <c r="H6149" s="12"/>
      <c r="I6149" s="12"/>
      <c r="J6149" s="12"/>
      <c r="K6149" s="12"/>
      <c r="L6149" s="12"/>
      <c r="M6149" s="12"/>
      <c r="N6149" s="12"/>
      <c r="O6149" s="12"/>
      <c r="P6149" s="11">
        <v>805.2</v>
      </c>
      <c r="Q6149" s="12"/>
      <c r="R6149" s="12"/>
      <c r="S6149" s="12"/>
      <c r="T6149" s="10">
        <v>805.2</v>
      </c>
    </row>
    <row r="6150" spans="1:20" ht="15.75" thickBot="1" x14ac:dyDescent="0.3">
      <c r="A6150" s="4" t="s">
        <v>1294</v>
      </c>
      <c r="B6150" s="4" t="s">
        <v>52</v>
      </c>
      <c r="C6150" s="4" t="s">
        <v>53</v>
      </c>
      <c r="D6150" s="4" t="s">
        <v>1299</v>
      </c>
      <c r="E6150" s="4" t="s">
        <v>1300</v>
      </c>
      <c r="F6150" s="4" t="s">
        <v>100</v>
      </c>
      <c r="G6150" s="4" t="s">
        <v>101</v>
      </c>
      <c r="H6150" s="8"/>
      <c r="I6150" s="8"/>
      <c r="J6150" s="8"/>
      <c r="K6150" s="9">
        <v>-5</v>
      </c>
      <c r="L6150" s="8"/>
      <c r="M6150" s="9">
        <v>-20</v>
      </c>
      <c r="N6150" s="8"/>
      <c r="O6150" s="8"/>
      <c r="P6150" s="8"/>
      <c r="Q6150" s="8"/>
      <c r="R6150" s="8"/>
      <c r="S6150" s="8"/>
      <c r="T6150" s="10">
        <v>-25</v>
      </c>
    </row>
    <row r="6151" spans="1:20" ht="15.75" thickBot="1" x14ac:dyDescent="0.3">
      <c r="A6151" s="4" t="s">
        <v>1294</v>
      </c>
      <c r="B6151" s="4" t="s">
        <v>52</v>
      </c>
      <c r="C6151" s="4" t="s">
        <v>53</v>
      </c>
      <c r="D6151" s="4" t="s">
        <v>1299</v>
      </c>
      <c r="E6151" s="4" t="s">
        <v>1300</v>
      </c>
      <c r="F6151" s="4" t="s">
        <v>136</v>
      </c>
      <c r="G6151" s="4" t="s">
        <v>137</v>
      </c>
      <c r="H6151" s="12"/>
      <c r="I6151" s="11">
        <v>20</v>
      </c>
      <c r="J6151" s="11">
        <v>12</v>
      </c>
      <c r="K6151" s="11">
        <v>0.6</v>
      </c>
      <c r="L6151" s="12"/>
      <c r="M6151" s="11">
        <v>24</v>
      </c>
      <c r="N6151" s="11">
        <v>15</v>
      </c>
      <c r="O6151" s="12"/>
      <c r="P6151" s="12"/>
      <c r="Q6151" s="11">
        <v>18.2</v>
      </c>
      <c r="R6151" s="11">
        <v>2.4</v>
      </c>
      <c r="S6151" s="11">
        <v>14.6</v>
      </c>
      <c r="T6151" s="10">
        <v>106.8</v>
      </c>
    </row>
    <row r="6152" spans="1:20" ht="15.75" thickBot="1" x14ac:dyDescent="0.3">
      <c r="A6152" s="4" t="s">
        <v>1294</v>
      </c>
      <c r="B6152" s="4" t="s">
        <v>52</v>
      </c>
      <c r="C6152" s="4" t="s">
        <v>53</v>
      </c>
      <c r="D6152" s="4" t="s">
        <v>1299</v>
      </c>
      <c r="E6152" s="4" t="s">
        <v>1300</v>
      </c>
      <c r="F6152" s="4" t="s">
        <v>102</v>
      </c>
      <c r="G6152" s="4" t="s">
        <v>103</v>
      </c>
      <c r="H6152" s="8"/>
      <c r="I6152" s="8"/>
      <c r="J6152" s="8"/>
      <c r="K6152" s="8"/>
      <c r="L6152" s="8"/>
      <c r="M6152" s="8"/>
      <c r="N6152" s="8"/>
      <c r="O6152" s="8"/>
      <c r="P6152" s="8"/>
      <c r="Q6152" s="8"/>
      <c r="R6152" s="8"/>
      <c r="S6152" s="9">
        <v>6689</v>
      </c>
      <c r="T6152" s="10">
        <v>6689</v>
      </c>
    </row>
    <row r="6153" spans="1:20" ht="15.75" thickBot="1" x14ac:dyDescent="0.3">
      <c r="A6153" s="4" t="s">
        <v>1294</v>
      </c>
      <c r="B6153" s="4" t="s">
        <v>52</v>
      </c>
      <c r="C6153" s="4" t="s">
        <v>53</v>
      </c>
      <c r="D6153" s="4" t="s">
        <v>1299</v>
      </c>
      <c r="E6153" s="4" t="s">
        <v>1300</v>
      </c>
      <c r="F6153" s="4" t="s">
        <v>187</v>
      </c>
      <c r="G6153" s="4" t="s">
        <v>188</v>
      </c>
      <c r="H6153" s="11">
        <v>769.38</v>
      </c>
      <c r="I6153" s="11">
        <v>303</v>
      </c>
      <c r="J6153" s="11">
        <v>403.76</v>
      </c>
      <c r="K6153" s="11">
        <v>422</v>
      </c>
      <c r="L6153" s="11">
        <v>929</v>
      </c>
      <c r="M6153" s="11">
        <v>5737.53</v>
      </c>
      <c r="N6153" s="11">
        <v>164</v>
      </c>
      <c r="O6153" s="11">
        <v>315.06</v>
      </c>
      <c r="P6153" s="11">
        <v>254</v>
      </c>
      <c r="Q6153" s="11">
        <v>727.67</v>
      </c>
      <c r="R6153" s="11">
        <v>5120.4799999999996</v>
      </c>
      <c r="S6153" s="11">
        <v>-1974.78</v>
      </c>
      <c r="T6153" s="10">
        <v>13171.1</v>
      </c>
    </row>
    <row r="6154" spans="1:20" ht="15.75" thickBot="1" x14ac:dyDescent="0.3">
      <c r="A6154" s="4" t="s">
        <v>1294</v>
      </c>
      <c r="B6154" s="4" t="s">
        <v>52</v>
      </c>
      <c r="C6154" s="4" t="s">
        <v>53</v>
      </c>
      <c r="D6154" s="4" t="s">
        <v>1299</v>
      </c>
      <c r="E6154" s="4" t="s">
        <v>1300</v>
      </c>
      <c r="F6154" s="4" t="s">
        <v>314</v>
      </c>
      <c r="G6154" s="4" t="s">
        <v>315</v>
      </c>
      <c r="H6154" s="9">
        <v>543.45000000000005</v>
      </c>
      <c r="I6154" s="8"/>
      <c r="J6154" s="8"/>
      <c r="K6154" s="8"/>
      <c r="L6154" s="8"/>
      <c r="M6154" s="8"/>
      <c r="N6154" s="8"/>
      <c r="O6154" s="8"/>
      <c r="P6154" s="8"/>
      <c r="Q6154" s="8"/>
      <c r="R6154" s="8"/>
      <c r="S6154" s="8"/>
      <c r="T6154" s="10">
        <v>543.45000000000005</v>
      </c>
    </row>
    <row r="6155" spans="1:20" ht="15.75" thickBot="1" x14ac:dyDescent="0.3">
      <c r="A6155" s="4" t="s">
        <v>1294</v>
      </c>
      <c r="B6155" s="4" t="s">
        <v>52</v>
      </c>
      <c r="C6155" s="4" t="s">
        <v>53</v>
      </c>
      <c r="D6155" s="4" t="s">
        <v>1299</v>
      </c>
      <c r="E6155" s="4" t="s">
        <v>1300</v>
      </c>
      <c r="F6155" s="4" t="s">
        <v>545</v>
      </c>
      <c r="G6155" s="4" t="s">
        <v>546</v>
      </c>
      <c r="H6155" s="12"/>
      <c r="I6155" s="11">
        <v>248.6</v>
      </c>
      <c r="J6155" s="12"/>
      <c r="K6155" s="12"/>
      <c r="L6155" s="12"/>
      <c r="M6155" s="12"/>
      <c r="N6155" s="12"/>
      <c r="O6155" s="11">
        <v>2157.8000000000002</v>
      </c>
      <c r="P6155" s="11">
        <v>24.61</v>
      </c>
      <c r="Q6155" s="12"/>
      <c r="R6155" s="12"/>
      <c r="S6155" s="12"/>
      <c r="T6155" s="10">
        <v>2431.0100000000002</v>
      </c>
    </row>
    <row r="6156" spans="1:20" ht="15.75" thickBot="1" x14ac:dyDescent="0.3">
      <c r="A6156" s="4" t="s">
        <v>1294</v>
      </c>
      <c r="B6156" s="4" t="s">
        <v>52</v>
      </c>
      <c r="C6156" s="4" t="s">
        <v>53</v>
      </c>
      <c r="D6156" s="4" t="s">
        <v>1299</v>
      </c>
      <c r="E6156" s="4" t="s">
        <v>1300</v>
      </c>
      <c r="F6156" s="4" t="s">
        <v>30</v>
      </c>
      <c r="G6156" s="4" t="s">
        <v>31</v>
      </c>
      <c r="H6156" s="9">
        <v>1875.44</v>
      </c>
      <c r="I6156" s="9">
        <v>370.62</v>
      </c>
      <c r="J6156" s="8"/>
      <c r="K6156" s="8"/>
      <c r="L6156" s="8"/>
      <c r="M6156" s="8"/>
      <c r="N6156" s="9">
        <v>125.25</v>
      </c>
      <c r="O6156" s="8"/>
      <c r="P6156" s="9">
        <v>10</v>
      </c>
      <c r="Q6156" s="8"/>
      <c r="R6156" s="8"/>
      <c r="S6156" s="9">
        <v>230</v>
      </c>
      <c r="T6156" s="10">
        <v>2611.31</v>
      </c>
    </row>
    <row r="6157" spans="1:20" ht="15.75" thickBot="1" x14ac:dyDescent="0.3">
      <c r="A6157" s="4" t="s">
        <v>1294</v>
      </c>
      <c r="B6157" s="4" t="s">
        <v>52</v>
      </c>
      <c r="C6157" s="4" t="s">
        <v>53</v>
      </c>
      <c r="D6157" s="4" t="s">
        <v>1299</v>
      </c>
      <c r="E6157" s="4" t="s">
        <v>1300</v>
      </c>
      <c r="F6157" s="4" t="s">
        <v>342</v>
      </c>
      <c r="G6157" s="4" t="s">
        <v>343</v>
      </c>
      <c r="H6157" s="12"/>
      <c r="I6157" s="12"/>
      <c r="J6157" s="12"/>
      <c r="K6157" s="12"/>
      <c r="L6157" s="12"/>
      <c r="M6157" s="12"/>
      <c r="N6157" s="12"/>
      <c r="O6157" s="12"/>
      <c r="P6157" s="12"/>
      <c r="Q6157" s="12"/>
      <c r="R6157" s="11">
        <v>13.99</v>
      </c>
      <c r="S6157" s="12"/>
      <c r="T6157" s="10">
        <v>13.99</v>
      </c>
    </row>
    <row r="6158" spans="1:20" ht="15.75" thickBot="1" x14ac:dyDescent="0.3">
      <c r="A6158" s="4" t="s">
        <v>1294</v>
      </c>
      <c r="B6158" s="4" t="s">
        <v>52</v>
      </c>
      <c r="C6158" s="4" t="s">
        <v>53</v>
      </c>
      <c r="D6158" s="4" t="s">
        <v>1299</v>
      </c>
      <c r="E6158" s="4" t="s">
        <v>1300</v>
      </c>
      <c r="F6158" s="4" t="s">
        <v>239</v>
      </c>
      <c r="G6158" s="4" t="s">
        <v>240</v>
      </c>
      <c r="H6158" s="8"/>
      <c r="I6158" s="8"/>
      <c r="J6158" s="8"/>
      <c r="K6158" s="9">
        <v>40.340000000000003</v>
      </c>
      <c r="L6158" s="8"/>
      <c r="M6158" s="13">
        <v>0</v>
      </c>
      <c r="N6158" s="8"/>
      <c r="O6158" s="9">
        <v>6.98</v>
      </c>
      <c r="P6158" s="9">
        <v>144.72</v>
      </c>
      <c r="Q6158" s="8"/>
      <c r="R6158" s="8"/>
      <c r="S6158" s="8"/>
      <c r="T6158" s="10">
        <v>192.04</v>
      </c>
    </row>
    <row r="6159" spans="1:20" ht="15.75" thickBot="1" x14ac:dyDescent="0.3">
      <c r="A6159" s="4" t="s">
        <v>1294</v>
      </c>
      <c r="B6159" s="4" t="s">
        <v>52</v>
      </c>
      <c r="C6159" s="4" t="s">
        <v>53</v>
      </c>
      <c r="D6159" s="4" t="s">
        <v>1299</v>
      </c>
      <c r="E6159" s="4" t="s">
        <v>1300</v>
      </c>
      <c r="F6159" s="4" t="s">
        <v>144</v>
      </c>
      <c r="G6159" s="4" t="s">
        <v>145</v>
      </c>
      <c r="H6159" s="11">
        <v>61.17</v>
      </c>
      <c r="I6159" s="11">
        <v>526.15</v>
      </c>
      <c r="J6159" s="11">
        <v>428.25</v>
      </c>
      <c r="K6159" s="11">
        <v>74.75</v>
      </c>
      <c r="L6159" s="11">
        <v>475.96</v>
      </c>
      <c r="M6159" s="11">
        <v>555.61</v>
      </c>
      <c r="N6159" s="11">
        <v>163.11000000000001</v>
      </c>
      <c r="O6159" s="11">
        <v>125.55</v>
      </c>
      <c r="P6159" s="11">
        <v>140.07</v>
      </c>
      <c r="Q6159" s="11">
        <v>420.32</v>
      </c>
      <c r="R6159" s="11">
        <v>336.03</v>
      </c>
      <c r="S6159" s="11">
        <v>808.8</v>
      </c>
      <c r="T6159" s="10">
        <v>4115.7700000000004</v>
      </c>
    </row>
    <row r="6160" spans="1:20" ht="15.75" thickBot="1" x14ac:dyDescent="0.3">
      <c r="A6160" s="4" t="s">
        <v>1294</v>
      </c>
      <c r="B6160" s="4" t="s">
        <v>52</v>
      </c>
      <c r="C6160" s="4" t="s">
        <v>53</v>
      </c>
      <c r="D6160" s="4" t="s">
        <v>1299</v>
      </c>
      <c r="E6160" s="4" t="s">
        <v>1300</v>
      </c>
      <c r="F6160" s="4" t="s">
        <v>217</v>
      </c>
      <c r="G6160" s="4" t="s">
        <v>218</v>
      </c>
      <c r="H6160" s="8"/>
      <c r="I6160" s="8"/>
      <c r="J6160" s="9">
        <v>280.7</v>
      </c>
      <c r="K6160" s="9">
        <v>-140.35</v>
      </c>
      <c r="L6160" s="8"/>
      <c r="M6160" s="8"/>
      <c r="N6160" s="8"/>
      <c r="O6160" s="8"/>
      <c r="P6160" s="9">
        <v>118.06</v>
      </c>
      <c r="Q6160" s="9">
        <v>133.53</v>
      </c>
      <c r="R6160" s="8"/>
      <c r="S6160" s="8"/>
      <c r="T6160" s="10">
        <v>391.94</v>
      </c>
    </row>
    <row r="6161" spans="1:20" ht="15.75" thickBot="1" x14ac:dyDescent="0.3">
      <c r="A6161" s="4" t="s">
        <v>1294</v>
      </c>
      <c r="B6161" s="4" t="s">
        <v>52</v>
      </c>
      <c r="C6161" s="4" t="s">
        <v>53</v>
      </c>
      <c r="D6161" s="4" t="s">
        <v>1299</v>
      </c>
      <c r="E6161" s="4" t="s">
        <v>1300</v>
      </c>
      <c r="F6161" s="4" t="s">
        <v>148</v>
      </c>
      <c r="G6161" s="4" t="s">
        <v>149</v>
      </c>
      <c r="H6161" s="12"/>
      <c r="I6161" s="12"/>
      <c r="J6161" s="12"/>
      <c r="K6161" s="11">
        <v>493.56</v>
      </c>
      <c r="L6161" s="12"/>
      <c r="M6161" s="11">
        <v>1211.48</v>
      </c>
      <c r="N6161" s="12"/>
      <c r="O6161" s="12"/>
      <c r="P6161" s="11">
        <v>521.24</v>
      </c>
      <c r="Q6161" s="12"/>
      <c r="R6161" s="11">
        <v>114.2</v>
      </c>
      <c r="S6161" s="12"/>
      <c r="T6161" s="10">
        <v>2340.48</v>
      </c>
    </row>
    <row r="6162" spans="1:20" ht="15.75" thickBot="1" x14ac:dyDescent="0.3">
      <c r="A6162" s="4" t="s">
        <v>1294</v>
      </c>
      <c r="B6162" s="4" t="s">
        <v>52</v>
      </c>
      <c r="C6162" s="4" t="s">
        <v>53</v>
      </c>
      <c r="D6162" s="4" t="s">
        <v>1299</v>
      </c>
      <c r="E6162" s="4" t="s">
        <v>1300</v>
      </c>
      <c r="F6162" s="4" t="s">
        <v>150</v>
      </c>
      <c r="G6162" s="4" t="s">
        <v>151</v>
      </c>
      <c r="H6162" s="9">
        <v>85.14</v>
      </c>
      <c r="I6162" s="8"/>
      <c r="J6162" s="9">
        <v>110</v>
      </c>
      <c r="K6162" s="8"/>
      <c r="L6162" s="9">
        <v>11.66</v>
      </c>
      <c r="M6162" s="8"/>
      <c r="N6162" s="8"/>
      <c r="O6162" s="8"/>
      <c r="P6162" s="8"/>
      <c r="Q6162" s="8"/>
      <c r="R6162" s="9">
        <v>150</v>
      </c>
      <c r="S6162" s="8"/>
      <c r="T6162" s="10">
        <v>356.8</v>
      </c>
    </row>
    <row r="6163" spans="1:20" ht="15.75" thickBot="1" x14ac:dyDescent="0.3">
      <c r="A6163" s="4" t="s">
        <v>1294</v>
      </c>
      <c r="B6163" s="4" t="s">
        <v>52</v>
      </c>
      <c r="C6163" s="4" t="s">
        <v>53</v>
      </c>
      <c r="D6163" s="4" t="s">
        <v>1299</v>
      </c>
      <c r="E6163" s="4" t="s">
        <v>1300</v>
      </c>
      <c r="F6163" s="4" t="s">
        <v>152</v>
      </c>
      <c r="G6163" s="4" t="s">
        <v>153</v>
      </c>
      <c r="H6163" s="12"/>
      <c r="I6163" s="12"/>
      <c r="J6163" s="12"/>
      <c r="K6163" s="12"/>
      <c r="L6163" s="11">
        <v>60</v>
      </c>
      <c r="M6163" s="12"/>
      <c r="N6163" s="12"/>
      <c r="O6163" s="12"/>
      <c r="P6163" s="11">
        <v>192.5</v>
      </c>
      <c r="Q6163" s="11">
        <v>40.78</v>
      </c>
      <c r="R6163" s="11">
        <v>36</v>
      </c>
      <c r="S6163" s="11">
        <v>54.71</v>
      </c>
      <c r="T6163" s="10">
        <v>383.99</v>
      </c>
    </row>
    <row r="6164" spans="1:20" ht="15.75" thickBot="1" x14ac:dyDescent="0.3">
      <c r="A6164" s="4" t="s">
        <v>1294</v>
      </c>
      <c r="B6164" s="4" t="s">
        <v>52</v>
      </c>
      <c r="C6164" s="4" t="s">
        <v>53</v>
      </c>
      <c r="D6164" s="4" t="s">
        <v>1299</v>
      </c>
      <c r="E6164" s="4" t="s">
        <v>1300</v>
      </c>
      <c r="F6164" s="4" t="s">
        <v>359</v>
      </c>
      <c r="G6164" s="4" t="s">
        <v>360</v>
      </c>
      <c r="H6164" s="8"/>
      <c r="I6164" s="8"/>
      <c r="J6164" s="8"/>
      <c r="K6164" s="8"/>
      <c r="L6164" s="9">
        <v>59.38</v>
      </c>
      <c r="M6164" s="8"/>
      <c r="N6164" s="8"/>
      <c r="O6164" s="8"/>
      <c r="P6164" s="8"/>
      <c r="Q6164" s="8"/>
      <c r="R6164" s="8"/>
      <c r="S6164" s="8"/>
      <c r="T6164" s="10">
        <v>59.38</v>
      </c>
    </row>
    <row r="6165" spans="1:20" ht="15.75" thickBot="1" x14ac:dyDescent="0.3">
      <c r="A6165" s="4" t="s">
        <v>1294</v>
      </c>
      <c r="B6165" s="4" t="s">
        <v>52</v>
      </c>
      <c r="C6165" s="4" t="s">
        <v>53</v>
      </c>
      <c r="D6165" s="4" t="s">
        <v>1329</v>
      </c>
      <c r="E6165" s="4" t="s">
        <v>1330</v>
      </c>
      <c r="F6165" s="4" t="s">
        <v>102</v>
      </c>
      <c r="G6165" s="4" t="s">
        <v>103</v>
      </c>
      <c r="H6165" s="11">
        <v>21693.39</v>
      </c>
      <c r="I6165" s="11">
        <v>-76823</v>
      </c>
      <c r="J6165" s="12"/>
      <c r="K6165" s="12"/>
      <c r="L6165" s="12"/>
      <c r="M6165" s="12"/>
      <c r="N6165" s="12"/>
      <c r="O6165" s="12"/>
      <c r="P6165" s="12"/>
      <c r="Q6165" s="12"/>
      <c r="R6165" s="12"/>
      <c r="S6165" s="12"/>
      <c r="T6165" s="10">
        <v>-55129.61</v>
      </c>
    </row>
    <row r="6166" spans="1:20" ht="15.75" thickBot="1" x14ac:dyDescent="0.3">
      <c r="A6166" s="4" t="s">
        <v>1294</v>
      </c>
      <c r="B6166" s="4" t="s">
        <v>52</v>
      </c>
      <c r="C6166" s="4" t="s">
        <v>53</v>
      </c>
      <c r="D6166" s="4" t="s">
        <v>1329</v>
      </c>
      <c r="E6166" s="4" t="s">
        <v>1330</v>
      </c>
      <c r="F6166" s="4" t="s">
        <v>286</v>
      </c>
      <c r="G6166" s="4" t="s">
        <v>287</v>
      </c>
      <c r="H6166" s="8"/>
      <c r="I6166" s="8"/>
      <c r="J6166" s="8"/>
      <c r="K6166" s="8"/>
      <c r="L6166" s="9">
        <v>-93155.25</v>
      </c>
      <c r="M6166" s="8"/>
      <c r="N6166" s="8"/>
      <c r="O6166" s="8"/>
      <c r="P6166" s="8"/>
      <c r="Q6166" s="8"/>
      <c r="R6166" s="8"/>
      <c r="S6166" s="8"/>
      <c r="T6166" s="10">
        <v>-93155.25</v>
      </c>
    </row>
    <row r="6167" spans="1:20" ht="15.75" thickBot="1" x14ac:dyDescent="0.3">
      <c r="A6167" s="4" t="s">
        <v>1294</v>
      </c>
      <c r="B6167" s="4" t="s">
        <v>52</v>
      </c>
      <c r="C6167" s="4" t="s">
        <v>53</v>
      </c>
      <c r="D6167" s="4" t="s">
        <v>1329</v>
      </c>
      <c r="E6167" s="4" t="s">
        <v>1330</v>
      </c>
      <c r="F6167" s="4" t="s">
        <v>428</v>
      </c>
      <c r="G6167" s="4" t="s">
        <v>429</v>
      </c>
      <c r="H6167" s="12"/>
      <c r="I6167" s="12"/>
      <c r="J6167" s="12"/>
      <c r="K6167" s="12"/>
      <c r="L6167" s="11">
        <v>148284.85999999999</v>
      </c>
      <c r="M6167" s="12"/>
      <c r="N6167" s="12"/>
      <c r="O6167" s="12"/>
      <c r="P6167" s="12"/>
      <c r="Q6167" s="12"/>
      <c r="R6167" s="12"/>
      <c r="S6167" s="12"/>
      <c r="T6167" s="10">
        <v>148284.85999999999</v>
      </c>
    </row>
    <row r="6168" spans="1:20" ht="23.25" thickBot="1" x14ac:dyDescent="0.3">
      <c r="A6168" s="4" t="s">
        <v>1294</v>
      </c>
      <c r="B6168" s="4" t="s">
        <v>52</v>
      </c>
      <c r="C6168" s="4" t="s">
        <v>53</v>
      </c>
      <c r="D6168" s="4" t="s">
        <v>1331</v>
      </c>
      <c r="E6168" s="4" t="s">
        <v>1332</v>
      </c>
      <c r="F6168" s="4" t="s">
        <v>96</v>
      </c>
      <c r="G6168" s="4" t="s">
        <v>97</v>
      </c>
      <c r="H6168" s="8"/>
      <c r="I6168" s="9">
        <v>1666.57</v>
      </c>
      <c r="J6168" s="8"/>
      <c r="K6168" s="8"/>
      <c r="L6168" s="9">
        <v>1511.94</v>
      </c>
      <c r="M6168" s="8"/>
      <c r="N6168" s="8"/>
      <c r="O6168" s="9">
        <v>1601.71</v>
      </c>
      <c r="P6168" s="8"/>
      <c r="Q6168" s="8"/>
      <c r="R6168" s="8"/>
      <c r="S6168" s="9">
        <v>1631.7</v>
      </c>
      <c r="T6168" s="10">
        <v>6411.92</v>
      </c>
    </row>
    <row r="6169" spans="1:20" ht="23.25" thickBot="1" x14ac:dyDescent="0.3">
      <c r="A6169" s="4" t="s">
        <v>1294</v>
      </c>
      <c r="B6169" s="4" t="s">
        <v>52</v>
      </c>
      <c r="C6169" s="4" t="s">
        <v>53</v>
      </c>
      <c r="D6169" s="4" t="s">
        <v>1331</v>
      </c>
      <c r="E6169" s="4" t="s">
        <v>1332</v>
      </c>
      <c r="F6169" s="4" t="s">
        <v>98</v>
      </c>
      <c r="G6169" s="4" t="s">
        <v>99</v>
      </c>
      <c r="H6169" s="11">
        <v>454.13</v>
      </c>
      <c r="I6169" s="12"/>
      <c r="J6169" s="12"/>
      <c r="K6169" s="12"/>
      <c r="L6169" s="12"/>
      <c r="M6169" s="12"/>
      <c r="N6169" s="12"/>
      <c r="O6169" s="12"/>
      <c r="P6169" s="12"/>
      <c r="Q6169" s="12"/>
      <c r="R6169" s="12"/>
      <c r="S6169" s="12"/>
      <c r="T6169" s="10">
        <v>454.13</v>
      </c>
    </row>
    <row r="6170" spans="1:20" ht="23.25" thickBot="1" x14ac:dyDescent="0.3">
      <c r="A6170" s="4" t="s">
        <v>1294</v>
      </c>
      <c r="B6170" s="4" t="s">
        <v>52</v>
      </c>
      <c r="C6170" s="4" t="s">
        <v>53</v>
      </c>
      <c r="D6170" s="4" t="s">
        <v>1331</v>
      </c>
      <c r="E6170" s="4" t="s">
        <v>1332</v>
      </c>
      <c r="F6170" s="4" t="s">
        <v>30</v>
      </c>
      <c r="G6170" s="4" t="s">
        <v>31</v>
      </c>
      <c r="H6170" s="8"/>
      <c r="I6170" s="8"/>
      <c r="J6170" s="8"/>
      <c r="K6170" s="8"/>
      <c r="L6170" s="8"/>
      <c r="M6170" s="8"/>
      <c r="N6170" s="8"/>
      <c r="O6170" s="9">
        <v>2271.56</v>
      </c>
      <c r="P6170" s="8"/>
      <c r="Q6170" s="8"/>
      <c r="R6170" s="8"/>
      <c r="S6170" s="8"/>
      <c r="T6170" s="10">
        <v>2271.56</v>
      </c>
    </row>
    <row r="6171" spans="1:20" ht="23.25" thickBot="1" x14ac:dyDescent="0.3">
      <c r="A6171" s="4" t="s">
        <v>1294</v>
      </c>
      <c r="B6171" s="4" t="s">
        <v>52</v>
      </c>
      <c r="C6171" s="4" t="s">
        <v>53</v>
      </c>
      <c r="D6171" s="4" t="s">
        <v>1333</v>
      </c>
      <c r="E6171" s="4" t="s">
        <v>1334</v>
      </c>
      <c r="F6171" s="4" t="s">
        <v>96</v>
      </c>
      <c r="G6171" s="4" t="s">
        <v>97</v>
      </c>
      <c r="H6171" s="11">
        <v>266.45</v>
      </c>
      <c r="I6171" s="11">
        <v>2478.4</v>
      </c>
      <c r="J6171" s="11">
        <v>4406.6400000000003</v>
      </c>
      <c r="K6171" s="11">
        <v>1327.35</v>
      </c>
      <c r="L6171" s="11">
        <v>1238.1500000000001</v>
      </c>
      <c r="M6171" s="11">
        <v>3960.43</v>
      </c>
      <c r="N6171" s="11">
        <v>306.35000000000002</v>
      </c>
      <c r="O6171" s="11">
        <v>1129.72</v>
      </c>
      <c r="P6171" s="11">
        <v>5590.48</v>
      </c>
      <c r="Q6171" s="11">
        <v>1033.8699999999999</v>
      </c>
      <c r="R6171" s="11">
        <v>1457.8</v>
      </c>
      <c r="S6171" s="11">
        <v>4354.4799999999996</v>
      </c>
      <c r="T6171" s="10">
        <v>27550.12</v>
      </c>
    </row>
    <row r="6172" spans="1:20" ht="23.25" thickBot="1" x14ac:dyDescent="0.3">
      <c r="A6172" s="4" t="s">
        <v>1294</v>
      </c>
      <c r="B6172" s="4" t="s">
        <v>52</v>
      </c>
      <c r="C6172" s="4" t="s">
        <v>53</v>
      </c>
      <c r="D6172" s="4" t="s">
        <v>1333</v>
      </c>
      <c r="E6172" s="4" t="s">
        <v>1334</v>
      </c>
      <c r="F6172" s="4" t="s">
        <v>199</v>
      </c>
      <c r="G6172" s="4" t="s">
        <v>200</v>
      </c>
      <c r="H6172" s="8"/>
      <c r="I6172" s="8"/>
      <c r="J6172" s="8"/>
      <c r="K6172" s="8"/>
      <c r="L6172" s="8"/>
      <c r="M6172" s="8"/>
      <c r="N6172" s="8"/>
      <c r="O6172" s="8"/>
      <c r="P6172" s="8"/>
      <c r="Q6172" s="8"/>
      <c r="R6172" s="8"/>
      <c r="S6172" s="9">
        <v>169.83</v>
      </c>
      <c r="T6172" s="10">
        <v>169.83</v>
      </c>
    </row>
    <row r="6173" spans="1:20" ht="23.25" thickBot="1" x14ac:dyDescent="0.3">
      <c r="A6173" s="4" t="s">
        <v>1294</v>
      </c>
      <c r="B6173" s="4" t="s">
        <v>52</v>
      </c>
      <c r="C6173" s="4" t="s">
        <v>53</v>
      </c>
      <c r="D6173" s="4" t="s">
        <v>1335</v>
      </c>
      <c r="E6173" s="4" t="s">
        <v>1336</v>
      </c>
      <c r="F6173" s="4" t="s">
        <v>61</v>
      </c>
      <c r="G6173" s="4" t="s">
        <v>62</v>
      </c>
      <c r="H6173" s="12"/>
      <c r="I6173" s="12"/>
      <c r="J6173" s="12"/>
      <c r="K6173" s="12"/>
      <c r="L6173" s="12"/>
      <c r="M6173" s="12"/>
      <c r="N6173" s="12"/>
      <c r="O6173" s="12"/>
      <c r="P6173" s="12"/>
      <c r="Q6173" s="12"/>
      <c r="R6173" s="12"/>
      <c r="S6173" s="11">
        <v>188.31</v>
      </c>
      <c r="T6173" s="10">
        <v>188.31</v>
      </c>
    </row>
    <row r="6174" spans="1:20" ht="23.25" thickBot="1" x14ac:dyDescent="0.3">
      <c r="A6174" s="4" t="s">
        <v>1294</v>
      </c>
      <c r="B6174" s="4" t="s">
        <v>52</v>
      </c>
      <c r="C6174" s="4" t="s">
        <v>53</v>
      </c>
      <c r="D6174" s="4" t="s">
        <v>1335</v>
      </c>
      <c r="E6174" s="4" t="s">
        <v>1336</v>
      </c>
      <c r="F6174" s="4" t="s">
        <v>92</v>
      </c>
      <c r="G6174" s="4" t="s">
        <v>93</v>
      </c>
      <c r="H6174" s="8"/>
      <c r="I6174" s="8"/>
      <c r="J6174" s="9">
        <v>301.07</v>
      </c>
      <c r="K6174" s="8"/>
      <c r="L6174" s="9">
        <v>23.08</v>
      </c>
      <c r="M6174" s="8"/>
      <c r="N6174" s="8"/>
      <c r="O6174" s="8"/>
      <c r="P6174" s="8"/>
      <c r="Q6174" s="9">
        <v>545.61</v>
      </c>
      <c r="R6174" s="9">
        <v>5.69</v>
      </c>
      <c r="S6174" s="8"/>
      <c r="T6174" s="10">
        <v>875.45</v>
      </c>
    </row>
    <row r="6175" spans="1:20" ht="23.25" thickBot="1" x14ac:dyDescent="0.3">
      <c r="A6175" s="4" t="s">
        <v>1294</v>
      </c>
      <c r="B6175" s="4" t="s">
        <v>52</v>
      </c>
      <c r="C6175" s="4" t="s">
        <v>53</v>
      </c>
      <c r="D6175" s="4" t="s">
        <v>1335</v>
      </c>
      <c r="E6175" s="4" t="s">
        <v>1336</v>
      </c>
      <c r="F6175" s="4" t="s">
        <v>96</v>
      </c>
      <c r="G6175" s="4" t="s">
        <v>97</v>
      </c>
      <c r="H6175" s="11">
        <v>2934.92</v>
      </c>
      <c r="I6175" s="11">
        <v>399.83</v>
      </c>
      <c r="J6175" s="11">
        <v>2835.36</v>
      </c>
      <c r="K6175" s="11">
        <v>526.55999999999995</v>
      </c>
      <c r="L6175" s="11">
        <v>2918.65</v>
      </c>
      <c r="M6175" s="11">
        <v>389.89</v>
      </c>
      <c r="N6175" s="11">
        <v>3974.11</v>
      </c>
      <c r="O6175" s="11">
        <v>369.49</v>
      </c>
      <c r="P6175" s="11">
        <v>3818.07</v>
      </c>
      <c r="Q6175" s="11">
        <v>383.54</v>
      </c>
      <c r="R6175" s="11">
        <v>2965.71</v>
      </c>
      <c r="S6175" s="11">
        <v>432.77</v>
      </c>
      <c r="T6175" s="10">
        <v>21948.9</v>
      </c>
    </row>
    <row r="6176" spans="1:20" ht="23.25" thickBot="1" x14ac:dyDescent="0.3">
      <c r="A6176" s="4" t="s">
        <v>1294</v>
      </c>
      <c r="B6176" s="4" t="s">
        <v>52</v>
      </c>
      <c r="C6176" s="4" t="s">
        <v>53</v>
      </c>
      <c r="D6176" s="4" t="s">
        <v>1335</v>
      </c>
      <c r="E6176" s="4" t="s">
        <v>1336</v>
      </c>
      <c r="F6176" s="4" t="s">
        <v>199</v>
      </c>
      <c r="G6176" s="4" t="s">
        <v>200</v>
      </c>
      <c r="H6176" s="8"/>
      <c r="I6176" s="8"/>
      <c r="J6176" s="8"/>
      <c r="K6176" s="8"/>
      <c r="L6176" s="8"/>
      <c r="M6176" s="8"/>
      <c r="N6176" s="8"/>
      <c r="O6176" s="8"/>
      <c r="P6176" s="8"/>
      <c r="Q6176" s="8"/>
      <c r="R6176" s="8"/>
      <c r="S6176" s="9">
        <v>139.05000000000001</v>
      </c>
      <c r="T6176" s="10">
        <v>139.05000000000001</v>
      </c>
    </row>
    <row r="6177" spans="1:20" ht="23.25" thickBot="1" x14ac:dyDescent="0.3">
      <c r="A6177" s="4" t="s">
        <v>1294</v>
      </c>
      <c r="B6177" s="4" t="s">
        <v>52</v>
      </c>
      <c r="C6177" s="4" t="s">
        <v>53</v>
      </c>
      <c r="D6177" s="4" t="s">
        <v>1337</v>
      </c>
      <c r="E6177" s="4" t="s">
        <v>1338</v>
      </c>
      <c r="F6177" s="4" t="s">
        <v>96</v>
      </c>
      <c r="G6177" s="4" t="s">
        <v>97</v>
      </c>
      <c r="H6177" s="11">
        <v>3.46</v>
      </c>
      <c r="I6177" s="11">
        <v>1.73</v>
      </c>
      <c r="J6177" s="12"/>
      <c r="K6177" s="11">
        <v>1.73</v>
      </c>
      <c r="L6177" s="11">
        <v>1.73</v>
      </c>
      <c r="M6177" s="11">
        <v>3.46</v>
      </c>
      <c r="N6177" s="11">
        <v>1.82</v>
      </c>
      <c r="O6177" s="11">
        <v>1.83</v>
      </c>
      <c r="P6177" s="11">
        <v>1.83</v>
      </c>
      <c r="Q6177" s="11">
        <v>1.83</v>
      </c>
      <c r="R6177" s="11">
        <v>1.83</v>
      </c>
      <c r="S6177" s="11">
        <v>1.83</v>
      </c>
      <c r="T6177" s="10">
        <v>23.08</v>
      </c>
    </row>
    <row r="6178" spans="1:20" ht="23.25" thickBot="1" x14ac:dyDescent="0.3">
      <c r="A6178" s="4" t="s">
        <v>1294</v>
      </c>
      <c r="B6178" s="4" t="s">
        <v>52</v>
      </c>
      <c r="C6178" s="4" t="s">
        <v>53</v>
      </c>
      <c r="D6178" s="4" t="s">
        <v>1301</v>
      </c>
      <c r="E6178" s="4" t="s">
        <v>1302</v>
      </c>
      <c r="F6178" s="4" t="s">
        <v>96</v>
      </c>
      <c r="G6178" s="4" t="s">
        <v>97</v>
      </c>
      <c r="H6178" s="9">
        <v>659.67</v>
      </c>
      <c r="I6178" s="9">
        <v>455.64</v>
      </c>
      <c r="J6178" s="9">
        <v>425.45</v>
      </c>
      <c r="K6178" s="9">
        <v>245.75</v>
      </c>
      <c r="L6178" s="9">
        <v>648.83000000000004</v>
      </c>
      <c r="M6178" s="9">
        <v>457.43</v>
      </c>
      <c r="N6178" s="9">
        <v>420.17</v>
      </c>
      <c r="O6178" s="9">
        <v>291.13</v>
      </c>
      <c r="P6178" s="9">
        <v>488.74</v>
      </c>
      <c r="Q6178" s="9">
        <v>354.11</v>
      </c>
      <c r="R6178" s="9">
        <v>363.06</v>
      </c>
      <c r="S6178" s="9">
        <v>331.39</v>
      </c>
      <c r="T6178" s="10">
        <v>5141.37</v>
      </c>
    </row>
    <row r="6179" spans="1:20" ht="15.75" thickBot="1" x14ac:dyDescent="0.3">
      <c r="A6179" s="4" t="s">
        <v>1294</v>
      </c>
      <c r="B6179" s="4" t="s">
        <v>52</v>
      </c>
      <c r="C6179" s="4" t="s">
        <v>53</v>
      </c>
      <c r="D6179" s="4" t="s">
        <v>1321</v>
      </c>
      <c r="E6179" s="4" t="s">
        <v>1322</v>
      </c>
      <c r="F6179" s="4" t="s">
        <v>213</v>
      </c>
      <c r="G6179" s="4" t="s">
        <v>214</v>
      </c>
      <c r="H6179" s="12"/>
      <c r="I6179" s="12"/>
      <c r="J6179" s="11">
        <v>124.98</v>
      </c>
      <c r="K6179" s="12"/>
      <c r="L6179" s="12"/>
      <c r="M6179" s="12"/>
      <c r="N6179" s="12"/>
      <c r="O6179" s="12"/>
      <c r="P6179" s="12"/>
      <c r="Q6179" s="12"/>
      <c r="R6179" s="12"/>
      <c r="S6179" s="12"/>
      <c r="T6179" s="10">
        <v>124.98</v>
      </c>
    </row>
    <row r="6180" spans="1:20" ht="23.25" thickBot="1" x14ac:dyDescent="0.3">
      <c r="A6180" s="4" t="s">
        <v>1294</v>
      </c>
      <c r="B6180" s="4" t="s">
        <v>52</v>
      </c>
      <c r="C6180" s="4" t="s">
        <v>53</v>
      </c>
      <c r="D6180" s="4" t="s">
        <v>1339</v>
      </c>
      <c r="E6180" s="4" t="s">
        <v>1340</v>
      </c>
      <c r="F6180" s="4" t="s">
        <v>96</v>
      </c>
      <c r="G6180" s="4" t="s">
        <v>97</v>
      </c>
      <c r="H6180" s="9">
        <v>6115.02</v>
      </c>
      <c r="I6180" s="9">
        <v>4825.0200000000004</v>
      </c>
      <c r="J6180" s="9">
        <v>5135.97</v>
      </c>
      <c r="K6180" s="9">
        <v>5587.48</v>
      </c>
      <c r="L6180" s="9">
        <v>5226.67</v>
      </c>
      <c r="M6180" s="9">
        <v>5576.28</v>
      </c>
      <c r="N6180" s="9">
        <v>2526.0500000000002</v>
      </c>
      <c r="O6180" s="9">
        <v>8908.5400000000009</v>
      </c>
      <c r="P6180" s="9">
        <v>6334.49</v>
      </c>
      <c r="Q6180" s="9">
        <v>5506.84</v>
      </c>
      <c r="R6180" s="9">
        <v>5406.14</v>
      </c>
      <c r="S6180" s="9">
        <v>5311.16</v>
      </c>
      <c r="T6180" s="10">
        <v>66459.66</v>
      </c>
    </row>
    <row r="6181" spans="1:20" ht="23.25" thickBot="1" x14ac:dyDescent="0.3">
      <c r="A6181" s="4" t="s">
        <v>1294</v>
      </c>
      <c r="B6181" s="4" t="s">
        <v>52</v>
      </c>
      <c r="C6181" s="4" t="s">
        <v>53</v>
      </c>
      <c r="D6181" s="4" t="s">
        <v>1307</v>
      </c>
      <c r="E6181" s="4" t="s">
        <v>1308</v>
      </c>
      <c r="F6181" s="4" t="s">
        <v>96</v>
      </c>
      <c r="G6181" s="4" t="s">
        <v>97</v>
      </c>
      <c r="H6181" s="11">
        <v>374.32</v>
      </c>
      <c r="I6181" s="12"/>
      <c r="J6181" s="12"/>
      <c r="K6181" s="12"/>
      <c r="L6181" s="12"/>
      <c r="M6181" s="12"/>
      <c r="N6181" s="12"/>
      <c r="O6181" s="12"/>
      <c r="P6181" s="12"/>
      <c r="Q6181" s="12"/>
      <c r="R6181" s="12"/>
      <c r="S6181" s="12"/>
      <c r="T6181" s="10">
        <v>374.32</v>
      </c>
    </row>
    <row r="6182" spans="1:20" ht="15.75" thickBot="1" x14ac:dyDescent="0.3">
      <c r="A6182" s="4" t="s">
        <v>1294</v>
      </c>
      <c r="B6182" s="4" t="s">
        <v>1341</v>
      </c>
      <c r="C6182" s="4" t="s">
        <v>1342</v>
      </c>
      <c r="D6182" s="4" t="s">
        <v>1311</v>
      </c>
      <c r="E6182" s="4" t="s">
        <v>1312</v>
      </c>
      <c r="F6182" s="4" t="s">
        <v>61</v>
      </c>
      <c r="G6182" s="4" t="s">
        <v>62</v>
      </c>
      <c r="H6182" s="8"/>
      <c r="I6182" s="8"/>
      <c r="J6182" s="8"/>
      <c r="K6182" s="8"/>
      <c r="L6182" s="8"/>
      <c r="M6182" s="8"/>
      <c r="N6182" s="9">
        <v>19.989999999999998</v>
      </c>
      <c r="O6182" s="8"/>
      <c r="P6182" s="8"/>
      <c r="Q6182" s="8"/>
      <c r="R6182" s="8"/>
      <c r="S6182" s="8"/>
      <c r="T6182" s="10">
        <v>19.989999999999998</v>
      </c>
    </row>
    <row r="6183" spans="1:20" ht="15.75" thickBot="1" x14ac:dyDescent="0.3">
      <c r="A6183" s="4" t="s">
        <v>1294</v>
      </c>
      <c r="B6183" s="4" t="s">
        <v>1341</v>
      </c>
      <c r="C6183" s="4" t="s">
        <v>1342</v>
      </c>
      <c r="D6183" s="4" t="s">
        <v>1311</v>
      </c>
      <c r="E6183" s="4" t="s">
        <v>1312</v>
      </c>
      <c r="F6183" s="4" t="s">
        <v>44</v>
      </c>
      <c r="G6183" s="4" t="s">
        <v>45</v>
      </c>
      <c r="H6183" s="11">
        <v>2604.5700000000002</v>
      </c>
      <c r="I6183" s="11">
        <v>937.57</v>
      </c>
      <c r="J6183" s="11">
        <v>1239.07</v>
      </c>
      <c r="K6183" s="11">
        <v>1345.07</v>
      </c>
      <c r="L6183" s="11">
        <v>937.57</v>
      </c>
      <c r="M6183" s="11">
        <v>1232.57</v>
      </c>
      <c r="N6183" s="11">
        <v>165</v>
      </c>
      <c r="O6183" s="11">
        <v>772.57</v>
      </c>
      <c r="P6183" s="11">
        <v>1590.14</v>
      </c>
      <c r="Q6183" s="11">
        <v>1452.57</v>
      </c>
      <c r="R6183" s="11">
        <v>2419</v>
      </c>
      <c r="S6183" s="11">
        <v>1562.57</v>
      </c>
      <c r="T6183" s="10">
        <v>16258.27</v>
      </c>
    </row>
    <row r="6184" spans="1:20" ht="15.75" thickBot="1" x14ac:dyDescent="0.3">
      <c r="A6184" s="4" t="s">
        <v>1294</v>
      </c>
      <c r="B6184" s="4" t="s">
        <v>1341</v>
      </c>
      <c r="C6184" s="4" t="s">
        <v>1342</v>
      </c>
      <c r="D6184" s="4" t="s">
        <v>1311</v>
      </c>
      <c r="E6184" s="4" t="s">
        <v>1312</v>
      </c>
      <c r="F6184" s="4" t="s">
        <v>96</v>
      </c>
      <c r="G6184" s="4" t="s">
        <v>97</v>
      </c>
      <c r="H6184" s="9">
        <v>1941.16</v>
      </c>
      <c r="I6184" s="9">
        <v>3432.64</v>
      </c>
      <c r="J6184" s="8"/>
      <c r="K6184" s="9">
        <v>1955.8</v>
      </c>
      <c r="L6184" s="9">
        <v>1583.27</v>
      </c>
      <c r="M6184" s="9">
        <v>3713.37</v>
      </c>
      <c r="N6184" s="9">
        <v>1710.73</v>
      </c>
      <c r="O6184" s="9">
        <v>1961.38</v>
      </c>
      <c r="P6184" s="9">
        <v>1720.24</v>
      </c>
      <c r="Q6184" s="9">
        <v>3867.22</v>
      </c>
      <c r="R6184" s="9">
        <v>3404.7</v>
      </c>
      <c r="S6184" s="9">
        <v>2719.6</v>
      </c>
      <c r="T6184" s="10">
        <v>28010.11</v>
      </c>
    </row>
    <row r="6185" spans="1:20" ht="15.75" thickBot="1" x14ac:dyDescent="0.3">
      <c r="A6185" s="4" t="s">
        <v>1294</v>
      </c>
      <c r="B6185" s="4" t="s">
        <v>1341</v>
      </c>
      <c r="C6185" s="4" t="s">
        <v>1342</v>
      </c>
      <c r="D6185" s="4" t="s">
        <v>1311</v>
      </c>
      <c r="E6185" s="4" t="s">
        <v>1312</v>
      </c>
      <c r="F6185" s="4" t="s">
        <v>199</v>
      </c>
      <c r="G6185" s="4" t="s">
        <v>200</v>
      </c>
      <c r="H6185" s="11">
        <v>76.92</v>
      </c>
      <c r="I6185" s="11">
        <v>76.92</v>
      </c>
      <c r="J6185" s="11">
        <v>76.92</v>
      </c>
      <c r="K6185" s="11">
        <v>96.15</v>
      </c>
      <c r="L6185" s="11">
        <v>76.92</v>
      </c>
      <c r="M6185" s="11">
        <v>100.97</v>
      </c>
      <c r="N6185" s="12"/>
      <c r="O6185" s="11">
        <v>161.56</v>
      </c>
      <c r="P6185" s="11">
        <v>100.97</v>
      </c>
      <c r="Q6185" s="11">
        <v>80.760000000000005</v>
      </c>
      <c r="R6185" s="12"/>
      <c r="S6185" s="11">
        <v>80.760000000000005</v>
      </c>
      <c r="T6185" s="10">
        <v>928.85</v>
      </c>
    </row>
    <row r="6186" spans="1:20" ht="15.75" thickBot="1" x14ac:dyDescent="0.3">
      <c r="A6186" s="4" t="s">
        <v>1294</v>
      </c>
      <c r="B6186" s="4" t="s">
        <v>1341</v>
      </c>
      <c r="C6186" s="4" t="s">
        <v>1342</v>
      </c>
      <c r="D6186" s="4" t="s">
        <v>1311</v>
      </c>
      <c r="E6186" s="4" t="s">
        <v>1312</v>
      </c>
      <c r="F6186" s="4" t="s">
        <v>187</v>
      </c>
      <c r="G6186" s="4" t="s">
        <v>188</v>
      </c>
      <c r="H6186" s="9">
        <v>5018.17</v>
      </c>
      <c r="I6186" s="8"/>
      <c r="J6186" s="9">
        <v>1543.14</v>
      </c>
      <c r="K6186" s="9">
        <v>219</v>
      </c>
      <c r="L6186" s="9">
        <v>381</v>
      </c>
      <c r="M6186" s="9">
        <v>2008</v>
      </c>
      <c r="N6186" s="9">
        <v>1168.06</v>
      </c>
      <c r="O6186" s="8"/>
      <c r="P6186" s="9">
        <v>3211</v>
      </c>
      <c r="Q6186" s="9">
        <v>2066.27</v>
      </c>
      <c r="R6186" s="9">
        <v>251</v>
      </c>
      <c r="S6186" s="9">
        <v>4572.79</v>
      </c>
      <c r="T6186" s="10">
        <v>20438.43</v>
      </c>
    </row>
    <row r="6187" spans="1:20" ht="15.75" thickBot="1" x14ac:dyDescent="0.3">
      <c r="A6187" s="4" t="s">
        <v>1294</v>
      </c>
      <c r="B6187" s="4" t="s">
        <v>1341</v>
      </c>
      <c r="C6187" s="4" t="s">
        <v>1342</v>
      </c>
      <c r="D6187" s="4" t="s">
        <v>1311</v>
      </c>
      <c r="E6187" s="4" t="s">
        <v>1312</v>
      </c>
      <c r="F6187" s="4" t="s">
        <v>545</v>
      </c>
      <c r="G6187" s="4" t="s">
        <v>546</v>
      </c>
      <c r="H6187" s="12"/>
      <c r="I6187" s="12"/>
      <c r="J6187" s="12"/>
      <c r="K6187" s="12"/>
      <c r="L6187" s="12"/>
      <c r="M6187" s="12"/>
      <c r="N6187" s="11">
        <v>225</v>
      </c>
      <c r="O6187" s="12"/>
      <c r="P6187" s="12"/>
      <c r="Q6187" s="12"/>
      <c r="R6187" s="12"/>
      <c r="S6187" s="12"/>
      <c r="T6187" s="10">
        <v>225</v>
      </c>
    </row>
    <row r="6188" spans="1:20" ht="15.75" thickBot="1" x14ac:dyDescent="0.3">
      <c r="A6188" s="4" t="s">
        <v>1294</v>
      </c>
      <c r="B6188" s="4" t="s">
        <v>1341</v>
      </c>
      <c r="C6188" s="4" t="s">
        <v>1342</v>
      </c>
      <c r="D6188" s="4" t="s">
        <v>1311</v>
      </c>
      <c r="E6188" s="4" t="s">
        <v>1312</v>
      </c>
      <c r="F6188" s="4" t="s">
        <v>30</v>
      </c>
      <c r="G6188" s="4" t="s">
        <v>31</v>
      </c>
      <c r="H6188" s="8"/>
      <c r="I6188" s="8"/>
      <c r="J6188" s="8"/>
      <c r="K6188" s="9">
        <v>91.1</v>
      </c>
      <c r="L6188" s="8"/>
      <c r="M6188" s="8"/>
      <c r="N6188" s="8"/>
      <c r="O6188" s="8"/>
      <c r="P6188" s="8"/>
      <c r="Q6188" s="9">
        <v>125</v>
      </c>
      <c r="R6188" s="8"/>
      <c r="S6188" s="8"/>
      <c r="T6188" s="10">
        <v>216.1</v>
      </c>
    </row>
    <row r="6189" spans="1:20" ht="23.25" thickBot="1" x14ac:dyDescent="0.3">
      <c r="A6189" s="4" t="s">
        <v>1294</v>
      </c>
      <c r="B6189" s="4" t="s">
        <v>1341</v>
      </c>
      <c r="C6189" s="4" t="s">
        <v>1342</v>
      </c>
      <c r="D6189" s="4" t="s">
        <v>1315</v>
      </c>
      <c r="E6189" s="4" t="s">
        <v>1316</v>
      </c>
      <c r="F6189" s="4" t="s">
        <v>44</v>
      </c>
      <c r="G6189" s="4" t="s">
        <v>45</v>
      </c>
      <c r="H6189" s="11">
        <v>165</v>
      </c>
      <c r="I6189" s="12"/>
      <c r="J6189" s="12"/>
      <c r="K6189" s="12"/>
      <c r="L6189" s="12"/>
      <c r="M6189" s="12"/>
      <c r="N6189" s="12"/>
      <c r="O6189" s="12"/>
      <c r="P6189" s="12"/>
      <c r="Q6189" s="12"/>
      <c r="R6189" s="12"/>
      <c r="S6189" s="12"/>
      <c r="T6189" s="10">
        <v>165</v>
      </c>
    </row>
    <row r="6190" spans="1:20" ht="15.75" thickBot="1" x14ac:dyDescent="0.3">
      <c r="A6190" s="4" t="s">
        <v>1294</v>
      </c>
      <c r="B6190" s="4" t="s">
        <v>843</v>
      </c>
      <c r="C6190" s="4" t="s">
        <v>844</v>
      </c>
      <c r="D6190" s="4" t="s">
        <v>1311</v>
      </c>
      <c r="E6190" s="4" t="s">
        <v>1312</v>
      </c>
      <c r="F6190" s="4" t="s">
        <v>44</v>
      </c>
      <c r="G6190" s="4" t="s">
        <v>45</v>
      </c>
      <c r="H6190" s="9">
        <v>884</v>
      </c>
      <c r="I6190" s="9">
        <v>878.66</v>
      </c>
      <c r="J6190" s="9">
        <v>2953.97</v>
      </c>
      <c r="K6190" s="9">
        <v>664.33</v>
      </c>
      <c r="L6190" s="9">
        <v>1056.33</v>
      </c>
      <c r="M6190" s="9">
        <v>978.33</v>
      </c>
      <c r="N6190" s="9">
        <v>664.33</v>
      </c>
      <c r="O6190" s="9">
        <v>664.33</v>
      </c>
      <c r="P6190" s="9">
        <v>872.33</v>
      </c>
      <c r="Q6190" s="9">
        <v>3885.33</v>
      </c>
      <c r="R6190" s="9">
        <v>-2346</v>
      </c>
      <c r="S6190" s="9">
        <v>2180.33</v>
      </c>
      <c r="T6190" s="10">
        <v>13336.27</v>
      </c>
    </row>
    <row r="6191" spans="1:20" ht="15.75" thickBot="1" x14ac:dyDescent="0.3">
      <c r="A6191" s="4" t="s">
        <v>1294</v>
      </c>
      <c r="B6191" s="4" t="s">
        <v>843</v>
      </c>
      <c r="C6191" s="4" t="s">
        <v>844</v>
      </c>
      <c r="D6191" s="4" t="s">
        <v>1311</v>
      </c>
      <c r="E6191" s="4" t="s">
        <v>1312</v>
      </c>
      <c r="F6191" s="4" t="s">
        <v>50</v>
      </c>
      <c r="G6191" s="4" t="s">
        <v>51</v>
      </c>
      <c r="H6191" s="12"/>
      <c r="I6191" s="11">
        <v>104</v>
      </c>
      <c r="J6191" s="11">
        <v>104</v>
      </c>
      <c r="K6191" s="11">
        <v>104</v>
      </c>
      <c r="L6191" s="11">
        <v>104</v>
      </c>
      <c r="M6191" s="12"/>
      <c r="N6191" s="12"/>
      <c r="O6191" s="11">
        <v>104</v>
      </c>
      <c r="P6191" s="12"/>
      <c r="Q6191" s="11">
        <v>104</v>
      </c>
      <c r="R6191" s="12"/>
      <c r="S6191" s="12"/>
      <c r="T6191" s="10">
        <v>624</v>
      </c>
    </row>
    <row r="6192" spans="1:20" ht="15.75" thickBot="1" x14ac:dyDescent="0.3">
      <c r="A6192" s="4" t="s">
        <v>1294</v>
      </c>
      <c r="B6192" s="4" t="s">
        <v>843</v>
      </c>
      <c r="C6192" s="4" t="s">
        <v>844</v>
      </c>
      <c r="D6192" s="4" t="s">
        <v>1311</v>
      </c>
      <c r="E6192" s="4" t="s">
        <v>1312</v>
      </c>
      <c r="F6192" s="4" t="s">
        <v>26</v>
      </c>
      <c r="G6192" s="4" t="s">
        <v>27</v>
      </c>
      <c r="H6192" s="8"/>
      <c r="I6192" s="8"/>
      <c r="J6192" s="8"/>
      <c r="K6192" s="8"/>
      <c r="L6192" s="8"/>
      <c r="M6192" s="8"/>
      <c r="N6192" s="8"/>
      <c r="O6192" s="8"/>
      <c r="P6192" s="8"/>
      <c r="Q6192" s="9">
        <v>109.61</v>
      </c>
      <c r="R6192" s="8"/>
      <c r="S6192" s="9">
        <v>123.61</v>
      </c>
      <c r="T6192" s="10">
        <v>233.22</v>
      </c>
    </row>
    <row r="6193" spans="1:20" ht="15.75" thickBot="1" x14ac:dyDescent="0.3">
      <c r="A6193" s="4" t="s">
        <v>1294</v>
      </c>
      <c r="B6193" s="4" t="s">
        <v>843</v>
      </c>
      <c r="C6193" s="4" t="s">
        <v>844</v>
      </c>
      <c r="D6193" s="4" t="s">
        <v>1311</v>
      </c>
      <c r="E6193" s="4" t="s">
        <v>1312</v>
      </c>
      <c r="F6193" s="4" t="s">
        <v>96</v>
      </c>
      <c r="G6193" s="4" t="s">
        <v>97</v>
      </c>
      <c r="H6193" s="11">
        <v>443.24</v>
      </c>
      <c r="I6193" s="11">
        <v>240.01</v>
      </c>
      <c r="J6193" s="12"/>
      <c r="K6193" s="12"/>
      <c r="L6193" s="11">
        <v>481.28</v>
      </c>
      <c r="M6193" s="11">
        <v>215.39</v>
      </c>
      <c r="N6193" s="11">
        <v>240.01</v>
      </c>
      <c r="O6193" s="11">
        <v>471.99</v>
      </c>
      <c r="P6193" s="11">
        <v>263.45</v>
      </c>
      <c r="Q6193" s="11">
        <v>494.1</v>
      </c>
      <c r="R6193" s="11">
        <v>240.01</v>
      </c>
      <c r="S6193" s="11">
        <v>585.54999999999995</v>
      </c>
      <c r="T6193" s="10">
        <v>3675.03</v>
      </c>
    </row>
    <row r="6194" spans="1:20" ht="15.75" thickBot="1" x14ac:dyDescent="0.3">
      <c r="A6194" s="4" t="s">
        <v>1294</v>
      </c>
      <c r="B6194" s="4" t="s">
        <v>843</v>
      </c>
      <c r="C6194" s="4" t="s">
        <v>844</v>
      </c>
      <c r="D6194" s="4" t="s">
        <v>1311</v>
      </c>
      <c r="E6194" s="4" t="s">
        <v>1312</v>
      </c>
      <c r="F6194" s="4" t="s">
        <v>199</v>
      </c>
      <c r="G6194" s="4" t="s">
        <v>200</v>
      </c>
      <c r="H6194" s="9">
        <v>144.47999999999999</v>
      </c>
      <c r="I6194" s="9">
        <v>180.6</v>
      </c>
      <c r="J6194" s="9">
        <v>144.47999999999999</v>
      </c>
      <c r="K6194" s="9">
        <v>144.47999999999999</v>
      </c>
      <c r="L6194" s="9">
        <v>180.6</v>
      </c>
      <c r="M6194" s="9">
        <v>151.72</v>
      </c>
      <c r="N6194" s="8"/>
      <c r="O6194" s="9">
        <v>341.37</v>
      </c>
      <c r="P6194" s="9">
        <v>151.72</v>
      </c>
      <c r="Q6194" s="9">
        <v>151.72</v>
      </c>
      <c r="R6194" s="8"/>
      <c r="S6194" s="9">
        <v>493.09</v>
      </c>
      <c r="T6194" s="10">
        <v>2084.2600000000002</v>
      </c>
    </row>
    <row r="6195" spans="1:20" ht="15.75" thickBot="1" x14ac:dyDescent="0.3">
      <c r="A6195" s="4" t="s">
        <v>1294</v>
      </c>
      <c r="B6195" s="4" t="s">
        <v>843</v>
      </c>
      <c r="C6195" s="4" t="s">
        <v>844</v>
      </c>
      <c r="D6195" s="4" t="s">
        <v>1311</v>
      </c>
      <c r="E6195" s="4" t="s">
        <v>1312</v>
      </c>
      <c r="F6195" s="4" t="s">
        <v>187</v>
      </c>
      <c r="G6195" s="4" t="s">
        <v>188</v>
      </c>
      <c r="H6195" s="12"/>
      <c r="I6195" s="12"/>
      <c r="J6195" s="11">
        <v>495</v>
      </c>
      <c r="K6195" s="12"/>
      <c r="L6195" s="11">
        <v>625</v>
      </c>
      <c r="M6195" s="15">
        <v>0</v>
      </c>
      <c r="N6195" s="12"/>
      <c r="O6195" s="12"/>
      <c r="P6195" s="11">
        <v>1089.0999999999999</v>
      </c>
      <c r="Q6195" s="11">
        <v>128.72</v>
      </c>
      <c r="R6195" s="11">
        <v>3221</v>
      </c>
      <c r="S6195" s="12"/>
      <c r="T6195" s="10">
        <v>5558.82</v>
      </c>
    </row>
    <row r="6196" spans="1:20" ht="15.75" thickBot="1" x14ac:dyDescent="0.3">
      <c r="A6196" s="4" t="s">
        <v>1294</v>
      </c>
      <c r="B6196" s="4" t="s">
        <v>369</v>
      </c>
      <c r="C6196" s="4" t="s">
        <v>370</v>
      </c>
      <c r="D6196" s="4" t="s">
        <v>1311</v>
      </c>
      <c r="E6196" s="4" t="s">
        <v>1312</v>
      </c>
      <c r="F6196" s="4" t="s">
        <v>310</v>
      </c>
      <c r="G6196" s="4" t="s">
        <v>311</v>
      </c>
      <c r="H6196" s="8"/>
      <c r="I6196" s="9">
        <v>350</v>
      </c>
      <c r="J6196" s="8"/>
      <c r="K6196" s="8"/>
      <c r="L6196" s="8"/>
      <c r="M6196" s="8"/>
      <c r="N6196" s="8"/>
      <c r="O6196" s="8"/>
      <c r="P6196" s="8"/>
      <c r="Q6196" s="8"/>
      <c r="R6196" s="8"/>
      <c r="S6196" s="8"/>
      <c r="T6196" s="10">
        <v>350</v>
      </c>
    </row>
    <row r="6197" spans="1:20" ht="15.75" thickBot="1" x14ac:dyDescent="0.3">
      <c r="A6197" s="4" t="s">
        <v>1294</v>
      </c>
      <c r="B6197" s="4" t="s">
        <v>369</v>
      </c>
      <c r="C6197" s="4" t="s">
        <v>370</v>
      </c>
      <c r="D6197" s="4" t="s">
        <v>1311</v>
      </c>
      <c r="E6197" s="4" t="s">
        <v>1312</v>
      </c>
      <c r="F6197" s="4" t="s">
        <v>92</v>
      </c>
      <c r="G6197" s="4" t="s">
        <v>93</v>
      </c>
      <c r="H6197" s="12"/>
      <c r="I6197" s="12"/>
      <c r="J6197" s="11">
        <v>109.99</v>
      </c>
      <c r="K6197" s="12"/>
      <c r="L6197" s="11">
        <v>135.51</v>
      </c>
      <c r="M6197" s="11">
        <v>84.48</v>
      </c>
      <c r="N6197" s="12"/>
      <c r="O6197" s="11">
        <v>135.51</v>
      </c>
      <c r="P6197" s="11">
        <v>23.16</v>
      </c>
      <c r="Q6197" s="11">
        <v>109.99</v>
      </c>
      <c r="R6197" s="12"/>
      <c r="S6197" s="11">
        <v>135.51</v>
      </c>
      <c r="T6197" s="10">
        <v>734.15</v>
      </c>
    </row>
    <row r="6198" spans="1:20" ht="15.75" thickBot="1" x14ac:dyDescent="0.3">
      <c r="A6198" s="4" t="s">
        <v>1294</v>
      </c>
      <c r="B6198" s="4" t="s">
        <v>369</v>
      </c>
      <c r="C6198" s="4" t="s">
        <v>370</v>
      </c>
      <c r="D6198" s="4" t="s">
        <v>1311</v>
      </c>
      <c r="E6198" s="4" t="s">
        <v>1312</v>
      </c>
      <c r="F6198" s="4" t="s">
        <v>44</v>
      </c>
      <c r="G6198" s="4" t="s">
        <v>45</v>
      </c>
      <c r="H6198" s="9">
        <v>1937.69</v>
      </c>
      <c r="I6198" s="9">
        <v>477.49</v>
      </c>
      <c r="J6198" s="9">
        <v>1180.3900000000001</v>
      </c>
      <c r="K6198" s="9">
        <v>1600.39</v>
      </c>
      <c r="L6198" s="9">
        <v>1975.39</v>
      </c>
      <c r="M6198" s="9">
        <v>1240.3900000000001</v>
      </c>
      <c r="N6198" s="9">
        <v>350</v>
      </c>
      <c r="O6198" s="9">
        <v>1420.78</v>
      </c>
      <c r="P6198" s="9">
        <v>1060.3900000000001</v>
      </c>
      <c r="Q6198" s="9">
        <v>1885.39</v>
      </c>
      <c r="R6198" s="9">
        <v>955</v>
      </c>
      <c r="S6198" s="9">
        <v>2150.39</v>
      </c>
      <c r="T6198" s="10">
        <v>16233.69</v>
      </c>
    </row>
    <row r="6199" spans="1:20" ht="15.75" thickBot="1" x14ac:dyDescent="0.3">
      <c r="A6199" s="4" t="s">
        <v>1294</v>
      </c>
      <c r="B6199" s="4" t="s">
        <v>369</v>
      </c>
      <c r="C6199" s="4" t="s">
        <v>370</v>
      </c>
      <c r="D6199" s="4" t="s">
        <v>1311</v>
      </c>
      <c r="E6199" s="4" t="s">
        <v>1312</v>
      </c>
      <c r="F6199" s="4" t="s">
        <v>96</v>
      </c>
      <c r="G6199" s="4" t="s">
        <v>97</v>
      </c>
      <c r="H6199" s="12"/>
      <c r="I6199" s="12"/>
      <c r="J6199" s="12"/>
      <c r="K6199" s="12"/>
      <c r="L6199" s="12"/>
      <c r="M6199" s="12"/>
      <c r="N6199" s="12"/>
      <c r="O6199" s="12"/>
      <c r="P6199" s="12"/>
      <c r="Q6199" s="11">
        <v>725.37</v>
      </c>
      <c r="R6199" s="11">
        <v>327.39</v>
      </c>
      <c r="S6199" s="11">
        <v>300</v>
      </c>
      <c r="T6199" s="10">
        <v>1352.76</v>
      </c>
    </row>
    <row r="6200" spans="1:20" ht="15.75" thickBot="1" x14ac:dyDescent="0.3">
      <c r="A6200" s="4" t="s">
        <v>1294</v>
      </c>
      <c r="B6200" s="4" t="s">
        <v>369</v>
      </c>
      <c r="C6200" s="4" t="s">
        <v>370</v>
      </c>
      <c r="D6200" s="4" t="s">
        <v>1311</v>
      </c>
      <c r="E6200" s="4" t="s">
        <v>1312</v>
      </c>
      <c r="F6200" s="4" t="s">
        <v>199</v>
      </c>
      <c r="G6200" s="4" t="s">
        <v>200</v>
      </c>
      <c r="H6200" s="9">
        <v>91.88</v>
      </c>
      <c r="I6200" s="9">
        <v>114.85</v>
      </c>
      <c r="J6200" s="9">
        <v>91.88</v>
      </c>
      <c r="K6200" s="9">
        <v>91.88</v>
      </c>
      <c r="L6200" s="9">
        <v>91.88</v>
      </c>
      <c r="M6200" s="9">
        <v>120.6</v>
      </c>
      <c r="N6200" s="8"/>
      <c r="O6200" s="9">
        <v>217.08</v>
      </c>
      <c r="P6200" s="9">
        <v>96.48</v>
      </c>
      <c r="Q6200" s="9">
        <v>96.48</v>
      </c>
      <c r="R6200" s="8"/>
      <c r="S6200" s="9">
        <v>120.6</v>
      </c>
      <c r="T6200" s="10">
        <v>1133.6099999999999</v>
      </c>
    </row>
    <row r="6201" spans="1:20" ht="15.75" thickBot="1" x14ac:dyDescent="0.3">
      <c r="A6201" s="4" t="s">
        <v>1294</v>
      </c>
      <c r="B6201" s="4" t="s">
        <v>369</v>
      </c>
      <c r="C6201" s="4" t="s">
        <v>370</v>
      </c>
      <c r="D6201" s="4" t="s">
        <v>1311</v>
      </c>
      <c r="E6201" s="4" t="s">
        <v>1312</v>
      </c>
      <c r="F6201" s="4" t="s">
        <v>187</v>
      </c>
      <c r="G6201" s="4" t="s">
        <v>188</v>
      </c>
      <c r="H6201" s="11">
        <v>384.3</v>
      </c>
      <c r="I6201" s="11">
        <v>329</v>
      </c>
      <c r="J6201" s="11">
        <v>1608.48</v>
      </c>
      <c r="K6201" s="11">
        <v>1649.44</v>
      </c>
      <c r="L6201" s="11">
        <v>2847.86</v>
      </c>
      <c r="M6201" s="11">
        <v>-1500</v>
      </c>
      <c r="N6201" s="12"/>
      <c r="O6201" s="12"/>
      <c r="P6201" s="11">
        <v>784.15</v>
      </c>
      <c r="Q6201" s="12"/>
      <c r="R6201" s="12"/>
      <c r="S6201" s="11">
        <v>203.9</v>
      </c>
      <c r="T6201" s="10">
        <v>6307.13</v>
      </c>
    </row>
    <row r="6202" spans="1:20" ht="15.75" thickBot="1" x14ac:dyDescent="0.3">
      <c r="A6202" s="4" t="s">
        <v>1294</v>
      </c>
      <c r="B6202" s="4" t="s">
        <v>369</v>
      </c>
      <c r="C6202" s="4" t="s">
        <v>370</v>
      </c>
      <c r="D6202" s="4" t="s">
        <v>1311</v>
      </c>
      <c r="E6202" s="4" t="s">
        <v>1312</v>
      </c>
      <c r="F6202" s="4" t="s">
        <v>30</v>
      </c>
      <c r="G6202" s="4" t="s">
        <v>31</v>
      </c>
      <c r="H6202" s="9">
        <v>334</v>
      </c>
      <c r="I6202" s="8"/>
      <c r="J6202" s="9">
        <v>200</v>
      </c>
      <c r="K6202" s="8"/>
      <c r="L6202" s="8"/>
      <c r="M6202" s="8"/>
      <c r="N6202" s="8"/>
      <c r="O6202" s="8"/>
      <c r="P6202" s="8"/>
      <c r="Q6202" s="8"/>
      <c r="R6202" s="8"/>
      <c r="S6202" s="8"/>
      <c r="T6202" s="10">
        <v>534</v>
      </c>
    </row>
    <row r="6203" spans="1:20" ht="15.75" thickBot="1" x14ac:dyDescent="0.3">
      <c r="A6203" s="4" t="s">
        <v>1294</v>
      </c>
      <c r="B6203" s="4" t="s">
        <v>1343</v>
      </c>
      <c r="C6203" s="4" t="s">
        <v>1344</v>
      </c>
      <c r="D6203" s="4" t="s">
        <v>1311</v>
      </c>
      <c r="E6203" s="4" t="s">
        <v>1312</v>
      </c>
      <c r="F6203" s="4" t="s">
        <v>61</v>
      </c>
      <c r="G6203" s="4" t="s">
        <v>62</v>
      </c>
      <c r="H6203" s="12"/>
      <c r="I6203" s="12"/>
      <c r="J6203" s="12"/>
      <c r="K6203" s="12"/>
      <c r="L6203" s="12"/>
      <c r="M6203" s="12"/>
      <c r="N6203" s="12"/>
      <c r="O6203" s="12"/>
      <c r="P6203" s="12"/>
      <c r="Q6203" s="11">
        <v>41.55</v>
      </c>
      <c r="R6203" s="12"/>
      <c r="S6203" s="12"/>
      <c r="T6203" s="10">
        <v>41.55</v>
      </c>
    </row>
    <row r="6204" spans="1:20" ht="15.75" thickBot="1" x14ac:dyDescent="0.3">
      <c r="A6204" s="4" t="s">
        <v>1294</v>
      </c>
      <c r="B6204" s="4" t="s">
        <v>1343</v>
      </c>
      <c r="C6204" s="4" t="s">
        <v>1344</v>
      </c>
      <c r="D6204" s="4" t="s">
        <v>1311</v>
      </c>
      <c r="E6204" s="4" t="s">
        <v>1312</v>
      </c>
      <c r="F6204" s="4" t="s">
        <v>44</v>
      </c>
      <c r="G6204" s="4" t="s">
        <v>45</v>
      </c>
      <c r="H6204" s="9">
        <v>1870</v>
      </c>
      <c r="I6204" s="9">
        <v>285</v>
      </c>
      <c r="J6204" s="9">
        <v>285</v>
      </c>
      <c r="K6204" s="9">
        <v>80</v>
      </c>
      <c r="L6204" s="9">
        <v>710</v>
      </c>
      <c r="M6204" s="9">
        <v>495</v>
      </c>
      <c r="N6204" s="9">
        <v>535</v>
      </c>
      <c r="O6204" s="9">
        <v>285</v>
      </c>
      <c r="P6204" s="9">
        <v>285</v>
      </c>
      <c r="Q6204" s="9">
        <v>485</v>
      </c>
      <c r="R6204" s="9">
        <v>1000</v>
      </c>
      <c r="S6204" s="9">
        <v>1539.95</v>
      </c>
      <c r="T6204" s="10">
        <v>7854.95</v>
      </c>
    </row>
    <row r="6205" spans="1:20" ht="15.75" thickBot="1" x14ac:dyDescent="0.3">
      <c r="A6205" s="4" t="s">
        <v>1294</v>
      </c>
      <c r="B6205" s="4" t="s">
        <v>1343</v>
      </c>
      <c r="C6205" s="4" t="s">
        <v>1344</v>
      </c>
      <c r="D6205" s="4" t="s">
        <v>1311</v>
      </c>
      <c r="E6205" s="4" t="s">
        <v>1312</v>
      </c>
      <c r="F6205" s="4" t="s">
        <v>96</v>
      </c>
      <c r="G6205" s="4" t="s">
        <v>97</v>
      </c>
      <c r="H6205" s="11">
        <v>354.13</v>
      </c>
      <c r="I6205" s="11">
        <v>3243.76</v>
      </c>
      <c r="J6205" s="11">
        <v>1595.84</v>
      </c>
      <c r="K6205" s="11">
        <v>1674.91</v>
      </c>
      <c r="L6205" s="11">
        <v>1694.94</v>
      </c>
      <c r="M6205" s="11">
        <v>1565.52</v>
      </c>
      <c r="N6205" s="11">
        <v>362.35</v>
      </c>
      <c r="O6205" s="11">
        <v>1556.25</v>
      </c>
      <c r="P6205" s="11">
        <v>1545.55</v>
      </c>
      <c r="Q6205" s="11">
        <v>1631.06</v>
      </c>
      <c r="R6205" s="11">
        <v>1551.97</v>
      </c>
      <c r="S6205" s="11">
        <v>1531.72</v>
      </c>
      <c r="T6205" s="10">
        <v>18308</v>
      </c>
    </row>
    <row r="6206" spans="1:20" ht="15.75" thickBot="1" x14ac:dyDescent="0.3">
      <c r="A6206" s="4" t="s">
        <v>1294</v>
      </c>
      <c r="B6206" s="4" t="s">
        <v>1343</v>
      </c>
      <c r="C6206" s="4" t="s">
        <v>1344</v>
      </c>
      <c r="D6206" s="4" t="s">
        <v>1311</v>
      </c>
      <c r="E6206" s="4" t="s">
        <v>1312</v>
      </c>
      <c r="F6206" s="4" t="s">
        <v>98</v>
      </c>
      <c r="G6206" s="4" t="s">
        <v>99</v>
      </c>
      <c r="H6206" s="9">
        <v>30.82</v>
      </c>
      <c r="I6206" s="8"/>
      <c r="J6206" s="9">
        <v>93</v>
      </c>
      <c r="K6206" s="8"/>
      <c r="L6206" s="9">
        <v>41</v>
      </c>
      <c r="M6206" s="8"/>
      <c r="N6206" s="9">
        <v>41</v>
      </c>
      <c r="O6206" s="9">
        <v>58</v>
      </c>
      <c r="P6206" s="8"/>
      <c r="Q6206" s="9">
        <v>150</v>
      </c>
      <c r="R6206" s="9">
        <v>75</v>
      </c>
      <c r="S6206" s="9">
        <v>75</v>
      </c>
      <c r="T6206" s="10">
        <v>563.82000000000005</v>
      </c>
    </row>
    <row r="6207" spans="1:20" ht="15.75" thickBot="1" x14ac:dyDescent="0.3">
      <c r="A6207" s="4" t="s">
        <v>1294</v>
      </c>
      <c r="B6207" s="4" t="s">
        <v>1343</v>
      </c>
      <c r="C6207" s="4" t="s">
        <v>1344</v>
      </c>
      <c r="D6207" s="4" t="s">
        <v>1311</v>
      </c>
      <c r="E6207" s="4" t="s">
        <v>1312</v>
      </c>
      <c r="F6207" s="4" t="s">
        <v>130</v>
      </c>
      <c r="G6207" s="4" t="s">
        <v>131</v>
      </c>
      <c r="H6207" s="12"/>
      <c r="I6207" s="12"/>
      <c r="J6207" s="12"/>
      <c r="K6207" s="12"/>
      <c r="L6207" s="12"/>
      <c r="M6207" s="12"/>
      <c r="N6207" s="12"/>
      <c r="O6207" s="11">
        <v>65.34</v>
      </c>
      <c r="P6207" s="12"/>
      <c r="Q6207" s="12"/>
      <c r="R6207" s="12"/>
      <c r="S6207" s="12"/>
      <c r="T6207" s="10">
        <v>65.34</v>
      </c>
    </row>
    <row r="6208" spans="1:20" ht="15.75" thickBot="1" x14ac:dyDescent="0.3">
      <c r="A6208" s="4" t="s">
        <v>1294</v>
      </c>
      <c r="B6208" s="4" t="s">
        <v>1343</v>
      </c>
      <c r="C6208" s="4" t="s">
        <v>1344</v>
      </c>
      <c r="D6208" s="4" t="s">
        <v>1311</v>
      </c>
      <c r="E6208" s="4" t="s">
        <v>1312</v>
      </c>
      <c r="F6208" s="4" t="s">
        <v>1345</v>
      </c>
      <c r="G6208" s="4" t="s">
        <v>1346</v>
      </c>
      <c r="H6208" s="8"/>
      <c r="I6208" s="8"/>
      <c r="J6208" s="8"/>
      <c r="K6208" s="8"/>
      <c r="L6208" s="8"/>
      <c r="M6208" s="9">
        <v>59.5</v>
      </c>
      <c r="N6208" s="8"/>
      <c r="O6208" s="8"/>
      <c r="P6208" s="8"/>
      <c r="Q6208" s="8"/>
      <c r="R6208" s="8"/>
      <c r="S6208" s="8"/>
      <c r="T6208" s="10">
        <v>59.5</v>
      </c>
    </row>
    <row r="6209" spans="1:20" ht="15.75" thickBot="1" x14ac:dyDescent="0.3">
      <c r="A6209" s="4" t="s">
        <v>1294</v>
      </c>
      <c r="B6209" s="4" t="s">
        <v>1343</v>
      </c>
      <c r="C6209" s="4" t="s">
        <v>1344</v>
      </c>
      <c r="D6209" s="4" t="s">
        <v>1311</v>
      </c>
      <c r="E6209" s="4" t="s">
        <v>1312</v>
      </c>
      <c r="F6209" s="4" t="s">
        <v>199</v>
      </c>
      <c r="G6209" s="4" t="s">
        <v>200</v>
      </c>
      <c r="H6209" s="11">
        <v>357</v>
      </c>
      <c r="I6209" s="11">
        <v>238</v>
      </c>
      <c r="J6209" s="11">
        <v>301.39999999999998</v>
      </c>
      <c r="K6209" s="11">
        <v>178.5</v>
      </c>
      <c r="L6209" s="11">
        <v>297.5</v>
      </c>
      <c r="M6209" s="11">
        <v>265.13</v>
      </c>
      <c r="N6209" s="11">
        <v>238</v>
      </c>
      <c r="O6209" s="11">
        <v>248.19</v>
      </c>
      <c r="P6209" s="11">
        <v>302.14999999999998</v>
      </c>
      <c r="Q6209" s="11">
        <v>305.25</v>
      </c>
      <c r="R6209" s="11">
        <v>122.1</v>
      </c>
      <c r="S6209" s="11">
        <v>252.33</v>
      </c>
      <c r="T6209" s="10">
        <v>3105.55</v>
      </c>
    </row>
    <row r="6210" spans="1:20" ht="15.75" thickBot="1" x14ac:dyDescent="0.3">
      <c r="A6210" s="4" t="s">
        <v>1294</v>
      </c>
      <c r="B6210" s="4" t="s">
        <v>1343</v>
      </c>
      <c r="C6210" s="4" t="s">
        <v>1344</v>
      </c>
      <c r="D6210" s="4" t="s">
        <v>1311</v>
      </c>
      <c r="E6210" s="4" t="s">
        <v>1312</v>
      </c>
      <c r="F6210" s="4" t="s">
        <v>187</v>
      </c>
      <c r="G6210" s="4" t="s">
        <v>188</v>
      </c>
      <c r="H6210" s="8"/>
      <c r="I6210" s="8"/>
      <c r="J6210" s="8"/>
      <c r="K6210" s="8"/>
      <c r="L6210" s="8"/>
      <c r="M6210" s="8"/>
      <c r="N6210" s="9">
        <v>355.52</v>
      </c>
      <c r="O6210" s="8"/>
      <c r="P6210" s="8"/>
      <c r="Q6210" s="8"/>
      <c r="R6210" s="8"/>
      <c r="S6210" s="9">
        <v>3797.59</v>
      </c>
      <c r="T6210" s="10">
        <v>4153.1099999999997</v>
      </c>
    </row>
    <row r="6211" spans="1:20" ht="15.75" thickBot="1" x14ac:dyDescent="0.3">
      <c r="A6211" s="4" t="s">
        <v>1294</v>
      </c>
      <c r="B6211" s="4" t="s">
        <v>1343</v>
      </c>
      <c r="C6211" s="4" t="s">
        <v>1344</v>
      </c>
      <c r="D6211" s="4" t="s">
        <v>1311</v>
      </c>
      <c r="E6211" s="4" t="s">
        <v>1312</v>
      </c>
      <c r="F6211" s="4" t="s">
        <v>144</v>
      </c>
      <c r="G6211" s="4" t="s">
        <v>145</v>
      </c>
      <c r="H6211" s="11">
        <v>41</v>
      </c>
      <c r="I6211" s="12"/>
      <c r="J6211" s="12"/>
      <c r="K6211" s="12"/>
      <c r="L6211" s="12"/>
      <c r="M6211" s="12"/>
      <c r="N6211" s="12"/>
      <c r="O6211" s="12"/>
      <c r="P6211" s="12"/>
      <c r="Q6211" s="12"/>
      <c r="R6211" s="12"/>
      <c r="S6211" s="12"/>
      <c r="T6211" s="10">
        <v>41</v>
      </c>
    </row>
    <row r="6212" spans="1:20" ht="15.75" thickBot="1" x14ac:dyDescent="0.3">
      <c r="A6212" s="4" t="s">
        <v>1294</v>
      </c>
      <c r="B6212" s="4" t="s">
        <v>1347</v>
      </c>
      <c r="C6212" s="4" t="s">
        <v>1348</v>
      </c>
      <c r="D6212" s="4" t="s">
        <v>1311</v>
      </c>
      <c r="E6212" s="4" t="s">
        <v>1312</v>
      </c>
      <c r="F6212" s="4" t="s">
        <v>92</v>
      </c>
      <c r="G6212" s="4" t="s">
        <v>93</v>
      </c>
      <c r="H6212" s="8"/>
      <c r="I6212" s="8"/>
      <c r="J6212" s="8"/>
      <c r="K6212" s="8"/>
      <c r="L6212" s="8"/>
      <c r="M6212" s="9">
        <v>11.25</v>
      </c>
      <c r="N6212" s="8"/>
      <c r="O6212" s="8"/>
      <c r="P6212" s="8"/>
      <c r="Q6212" s="8"/>
      <c r="R6212" s="8"/>
      <c r="S6212" s="8"/>
      <c r="T6212" s="10">
        <v>11.25</v>
      </c>
    </row>
    <row r="6213" spans="1:20" ht="23.25" thickBot="1" x14ac:dyDescent="0.3">
      <c r="A6213" s="4" t="s">
        <v>1294</v>
      </c>
      <c r="B6213" s="4" t="s">
        <v>1349</v>
      </c>
      <c r="C6213" s="4" t="s">
        <v>1350</v>
      </c>
      <c r="D6213" s="4" t="s">
        <v>1309</v>
      </c>
      <c r="E6213" s="4" t="s">
        <v>1310</v>
      </c>
      <c r="F6213" s="4" t="s">
        <v>217</v>
      </c>
      <c r="G6213" s="4" t="s">
        <v>218</v>
      </c>
      <c r="H6213" s="12"/>
      <c r="I6213" s="12"/>
      <c r="J6213" s="12"/>
      <c r="K6213" s="12"/>
      <c r="L6213" s="12"/>
      <c r="M6213" s="12"/>
      <c r="N6213" s="12"/>
      <c r="O6213" s="12"/>
      <c r="P6213" s="12"/>
      <c r="Q6213" s="11">
        <v>104.05</v>
      </c>
      <c r="R6213" s="12"/>
      <c r="S6213" s="12"/>
      <c r="T6213" s="10">
        <v>104.05</v>
      </c>
    </row>
    <row r="6214" spans="1:20" ht="15.75" thickBot="1" x14ac:dyDescent="0.3">
      <c r="A6214" s="4" t="s">
        <v>1294</v>
      </c>
      <c r="B6214" s="4" t="s">
        <v>1349</v>
      </c>
      <c r="C6214" s="4" t="s">
        <v>1350</v>
      </c>
      <c r="D6214" s="4" t="s">
        <v>1311</v>
      </c>
      <c r="E6214" s="4" t="s">
        <v>1312</v>
      </c>
      <c r="F6214" s="4" t="s">
        <v>61</v>
      </c>
      <c r="G6214" s="4" t="s">
        <v>62</v>
      </c>
      <c r="H6214" s="9">
        <v>3035.51</v>
      </c>
      <c r="I6214" s="8"/>
      <c r="J6214" s="9">
        <v>578.25</v>
      </c>
      <c r="K6214" s="9">
        <v>3216.65</v>
      </c>
      <c r="L6214" s="9">
        <v>1874.19</v>
      </c>
      <c r="M6214" s="9">
        <v>4245.8</v>
      </c>
      <c r="N6214" s="9">
        <v>1872.95</v>
      </c>
      <c r="O6214" s="9">
        <v>2332.5100000000002</v>
      </c>
      <c r="P6214" s="9">
        <v>985.67</v>
      </c>
      <c r="Q6214" s="9">
        <v>387.47</v>
      </c>
      <c r="R6214" s="9">
        <v>423.9</v>
      </c>
      <c r="S6214" s="9">
        <v>1927</v>
      </c>
      <c r="T6214" s="10">
        <v>20879.900000000001</v>
      </c>
    </row>
    <row r="6215" spans="1:20" ht="15.75" thickBot="1" x14ac:dyDescent="0.3">
      <c r="A6215" s="4" t="s">
        <v>1294</v>
      </c>
      <c r="B6215" s="4" t="s">
        <v>1349</v>
      </c>
      <c r="C6215" s="4" t="s">
        <v>1350</v>
      </c>
      <c r="D6215" s="4" t="s">
        <v>1311</v>
      </c>
      <c r="E6215" s="4" t="s">
        <v>1312</v>
      </c>
      <c r="F6215" s="4" t="s">
        <v>92</v>
      </c>
      <c r="G6215" s="4" t="s">
        <v>93</v>
      </c>
      <c r="H6215" s="11">
        <v>439.98</v>
      </c>
      <c r="I6215" s="11">
        <v>409.97</v>
      </c>
      <c r="J6215" s="11">
        <v>487.68</v>
      </c>
      <c r="K6215" s="11">
        <v>622.73</v>
      </c>
      <c r="L6215" s="11">
        <v>712</v>
      </c>
      <c r="M6215" s="11">
        <v>491.01</v>
      </c>
      <c r="N6215" s="11">
        <v>402.68</v>
      </c>
      <c r="O6215" s="11">
        <v>473.43</v>
      </c>
      <c r="P6215" s="11">
        <v>673.69</v>
      </c>
      <c r="Q6215" s="11">
        <v>476</v>
      </c>
      <c r="R6215" s="11">
        <v>1216.19</v>
      </c>
      <c r="S6215" s="11">
        <v>155.84</v>
      </c>
      <c r="T6215" s="10">
        <v>6561.2</v>
      </c>
    </row>
    <row r="6216" spans="1:20" ht="15.75" thickBot="1" x14ac:dyDescent="0.3">
      <c r="A6216" s="4" t="s">
        <v>1294</v>
      </c>
      <c r="B6216" s="4" t="s">
        <v>1349</v>
      </c>
      <c r="C6216" s="4" t="s">
        <v>1350</v>
      </c>
      <c r="D6216" s="4" t="s">
        <v>1311</v>
      </c>
      <c r="E6216" s="4" t="s">
        <v>1312</v>
      </c>
      <c r="F6216" s="4" t="s">
        <v>84</v>
      </c>
      <c r="G6216" s="4" t="s">
        <v>85</v>
      </c>
      <c r="H6216" s="8"/>
      <c r="I6216" s="8"/>
      <c r="J6216" s="9">
        <v>846.74</v>
      </c>
      <c r="K6216" s="9">
        <v>205.18</v>
      </c>
      <c r="L6216" s="8"/>
      <c r="M6216" s="8"/>
      <c r="N6216" s="8"/>
      <c r="O6216" s="8"/>
      <c r="P6216" s="8"/>
      <c r="Q6216" s="8"/>
      <c r="R6216" s="8"/>
      <c r="S6216" s="9">
        <v>364.46</v>
      </c>
      <c r="T6216" s="10">
        <v>1416.38</v>
      </c>
    </row>
    <row r="6217" spans="1:20" ht="15.75" thickBot="1" x14ac:dyDescent="0.3">
      <c r="A6217" s="4" t="s">
        <v>1294</v>
      </c>
      <c r="B6217" s="4" t="s">
        <v>1349</v>
      </c>
      <c r="C6217" s="4" t="s">
        <v>1350</v>
      </c>
      <c r="D6217" s="4" t="s">
        <v>1311</v>
      </c>
      <c r="E6217" s="4" t="s">
        <v>1312</v>
      </c>
      <c r="F6217" s="4" t="s">
        <v>361</v>
      </c>
      <c r="G6217" s="4" t="s">
        <v>362</v>
      </c>
      <c r="H6217" s="12"/>
      <c r="I6217" s="12"/>
      <c r="J6217" s="12"/>
      <c r="K6217" s="12"/>
      <c r="L6217" s="12"/>
      <c r="M6217" s="11">
        <v>3717.64</v>
      </c>
      <c r="N6217" s="12"/>
      <c r="O6217" s="12"/>
      <c r="P6217" s="12"/>
      <c r="Q6217" s="12"/>
      <c r="R6217" s="12"/>
      <c r="S6217" s="12"/>
      <c r="T6217" s="10">
        <v>3717.64</v>
      </c>
    </row>
    <row r="6218" spans="1:20" ht="15.75" thickBot="1" x14ac:dyDescent="0.3">
      <c r="A6218" s="4" t="s">
        <v>1294</v>
      </c>
      <c r="B6218" s="4" t="s">
        <v>1349</v>
      </c>
      <c r="C6218" s="4" t="s">
        <v>1350</v>
      </c>
      <c r="D6218" s="4" t="s">
        <v>1311</v>
      </c>
      <c r="E6218" s="4" t="s">
        <v>1312</v>
      </c>
      <c r="F6218" s="4" t="s">
        <v>44</v>
      </c>
      <c r="G6218" s="4" t="s">
        <v>45</v>
      </c>
      <c r="H6218" s="9">
        <v>8660.59</v>
      </c>
      <c r="I6218" s="9">
        <v>7437.99</v>
      </c>
      <c r="J6218" s="9">
        <v>11726.49</v>
      </c>
      <c r="K6218" s="9">
        <v>10448.290000000001</v>
      </c>
      <c r="L6218" s="9">
        <v>8359.49</v>
      </c>
      <c r="M6218" s="9">
        <v>7592.99</v>
      </c>
      <c r="N6218" s="9">
        <v>1207</v>
      </c>
      <c r="O6218" s="9">
        <v>16380.78</v>
      </c>
      <c r="P6218" s="9">
        <v>5208.3900000000003</v>
      </c>
      <c r="Q6218" s="9">
        <v>15221.98</v>
      </c>
      <c r="R6218" s="9">
        <v>20894.98</v>
      </c>
      <c r="S6218" s="9">
        <v>4836.72</v>
      </c>
      <c r="T6218" s="10">
        <v>117975.69</v>
      </c>
    </row>
    <row r="6219" spans="1:20" ht="15.75" thickBot="1" x14ac:dyDescent="0.3">
      <c r="A6219" s="4" t="s">
        <v>1294</v>
      </c>
      <c r="B6219" s="4" t="s">
        <v>1349</v>
      </c>
      <c r="C6219" s="4" t="s">
        <v>1350</v>
      </c>
      <c r="D6219" s="4" t="s">
        <v>1311</v>
      </c>
      <c r="E6219" s="4" t="s">
        <v>1312</v>
      </c>
      <c r="F6219" s="4" t="s">
        <v>96</v>
      </c>
      <c r="G6219" s="4" t="s">
        <v>97</v>
      </c>
      <c r="H6219" s="11">
        <v>31482.75</v>
      </c>
      <c r="I6219" s="11">
        <v>23314.92</v>
      </c>
      <c r="J6219" s="11">
        <v>18752.21</v>
      </c>
      <c r="K6219" s="11">
        <v>22641.82</v>
      </c>
      <c r="L6219" s="11">
        <v>9719.01</v>
      </c>
      <c r="M6219" s="11">
        <v>36211.53</v>
      </c>
      <c r="N6219" s="11">
        <v>31172.15</v>
      </c>
      <c r="O6219" s="11">
        <v>24920.639999999999</v>
      </c>
      <c r="P6219" s="11">
        <v>18232.32</v>
      </c>
      <c r="Q6219" s="11">
        <v>30922.06</v>
      </c>
      <c r="R6219" s="11">
        <v>23726.87</v>
      </c>
      <c r="S6219" s="11">
        <v>24776.84</v>
      </c>
      <c r="T6219" s="10">
        <v>295873.12</v>
      </c>
    </row>
    <row r="6220" spans="1:20" ht="15.75" thickBot="1" x14ac:dyDescent="0.3">
      <c r="A6220" s="4" t="s">
        <v>1294</v>
      </c>
      <c r="B6220" s="4" t="s">
        <v>1349</v>
      </c>
      <c r="C6220" s="4" t="s">
        <v>1350</v>
      </c>
      <c r="D6220" s="4" t="s">
        <v>1311</v>
      </c>
      <c r="E6220" s="4" t="s">
        <v>1312</v>
      </c>
      <c r="F6220" s="4" t="s">
        <v>98</v>
      </c>
      <c r="G6220" s="4" t="s">
        <v>99</v>
      </c>
      <c r="H6220" s="8"/>
      <c r="I6220" s="8"/>
      <c r="J6220" s="8"/>
      <c r="K6220" s="8"/>
      <c r="L6220" s="8"/>
      <c r="M6220" s="8"/>
      <c r="N6220" s="8"/>
      <c r="O6220" s="9">
        <v>226.78</v>
      </c>
      <c r="P6220" s="8"/>
      <c r="Q6220" s="8"/>
      <c r="R6220" s="8"/>
      <c r="S6220" s="8"/>
      <c r="T6220" s="10">
        <v>226.78</v>
      </c>
    </row>
    <row r="6221" spans="1:20" ht="15.75" thickBot="1" x14ac:dyDescent="0.3">
      <c r="A6221" s="4" t="s">
        <v>1294</v>
      </c>
      <c r="B6221" s="4" t="s">
        <v>1349</v>
      </c>
      <c r="C6221" s="4" t="s">
        <v>1350</v>
      </c>
      <c r="D6221" s="4" t="s">
        <v>1311</v>
      </c>
      <c r="E6221" s="4" t="s">
        <v>1312</v>
      </c>
      <c r="F6221" s="4" t="s">
        <v>130</v>
      </c>
      <c r="G6221" s="4" t="s">
        <v>131</v>
      </c>
      <c r="H6221" s="12"/>
      <c r="I6221" s="12"/>
      <c r="J6221" s="12"/>
      <c r="K6221" s="12"/>
      <c r="L6221" s="12"/>
      <c r="M6221" s="12"/>
      <c r="N6221" s="12"/>
      <c r="O6221" s="11">
        <v>35.97</v>
      </c>
      <c r="P6221" s="12"/>
      <c r="Q6221" s="12"/>
      <c r="R6221" s="12"/>
      <c r="S6221" s="12"/>
      <c r="T6221" s="10">
        <v>35.97</v>
      </c>
    </row>
    <row r="6222" spans="1:20" ht="15.75" thickBot="1" x14ac:dyDescent="0.3">
      <c r="A6222" s="4" t="s">
        <v>1294</v>
      </c>
      <c r="B6222" s="4" t="s">
        <v>1349</v>
      </c>
      <c r="C6222" s="4" t="s">
        <v>1350</v>
      </c>
      <c r="D6222" s="4" t="s">
        <v>1311</v>
      </c>
      <c r="E6222" s="4" t="s">
        <v>1312</v>
      </c>
      <c r="F6222" s="4" t="s">
        <v>199</v>
      </c>
      <c r="G6222" s="4" t="s">
        <v>200</v>
      </c>
      <c r="H6222" s="9">
        <v>716.34</v>
      </c>
      <c r="I6222" s="9">
        <v>866.58</v>
      </c>
      <c r="J6222" s="9">
        <v>716.34</v>
      </c>
      <c r="K6222" s="9">
        <v>716.34</v>
      </c>
      <c r="L6222" s="9">
        <v>924.27</v>
      </c>
      <c r="M6222" s="9">
        <v>752.21</v>
      </c>
      <c r="N6222" s="8"/>
      <c r="O6222" s="9">
        <v>1662.18</v>
      </c>
      <c r="P6222" s="9">
        <v>752.21</v>
      </c>
      <c r="Q6222" s="9">
        <v>752.18</v>
      </c>
      <c r="R6222" s="8"/>
      <c r="S6222" s="9">
        <v>2824.01</v>
      </c>
      <c r="T6222" s="10">
        <v>10682.66</v>
      </c>
    </row>
    <row r="6223" spans="1:20" ht="15.75" thickBot="1" x14ac:dyDescent="0.3">
      <c r="A6223" s="4" t="s">
        <v>1294</v>
      </c>
      <c r="B6223" s="4" t="s">
        <v>1349</v>
      </c>
      <c r="C6223" s="4" t="s">
        <v>1350</v>
      </c>
      <c r="D6223" s="4" t="s">
        <v>1311</v>
      </c>
      <c r="E6223" s="4" t="s">
        <v>1312</v>
      </c>
      <c r="F6223" s="4" t="s">
        <v>102</v>
      </c>
      <c r="G6223" s="4" t="s">
        <v>103</v>
      </c>
      <c r="H6223" s="12"/>
      <c r="I6223" s="12"/>
      <c r="J6223" s="12"/>
      <c r="K6223" s="11">
        <v>131</v>
      </c>
      <c r="L6223" s="12"/>
      <c r="M6223" s="12"/>
      <c r="N6223" s="12"/>
      <c r="O6223" s="12"/>
      <c r="P6223" s="12"/>
      <c r="Q6223" s="11">
        <v>28.64</v>
      </c>
      <c r="R6223" s="12"/>
      <c r="S6223" s="12"/>
      <c r="T6223" s="10">
        <v>159.63999999999999</v>
      </c>
    </row>
    <row r="6224" spans="1:20" ht="15.75" thickBot="1" x14ac:dyDescent="0.3">
      <c r="A6224" s="4" t="s">
        <v>1294</v>
      </c>
      <c r="B6224" s="4" t="s">
        <v>1349</v>
      </c>
      <c r="C6224" s="4" t="s">
        <v>1350</v>
      </c>
      <c r="D6224" s="4" t="s">
        <v>1311</v>
      </c>
      <c r="E6224" s="4" t="s">
        <v>1312</v>
      </c>
      <c r="F6224" s="4" t="s">
        <v>187</v>
      </c>
      <c r="G6224" s="4" t="s">
        <v>188</v>
      </c>
      <c r="H6224" s="9">
        <v>5383.94</v>
      </c>
      <c r="I6224" s="9">
        <v>1810.36</v>
      </c>
      <c r="J6224" s="9">
        <v>716.5</v>
      </c>
      <c r="K6224" s="9">
        <v>1084.81</v>
      </c>
      <c r="L6224" s="9">
        <v>8417.8799999999992</v>
      </c>
      <c r="M6224" s="9">
        <v>7551.36</v>
      </c>
      <c r="N6224" s="9">
        <v>5420.25</v>
      </c>
      <c r="O6224" s="9">
        <v>11531.49</v>
      </c>
      <c r="P6224" s="9">
        <v>3548.89</v>
      </c>
      <c r="Q6224" s="9">
        <v>7037.31</v>
      </c>
      <c r="R6224" s="9">
        <v>5674.83</v>
      </c>
      <c r="S6224" s="9">
        <v>7188.93</v>
      </c>
      <c r="T6224" s="10">
        <v>65366.55</v>
      </c>
    </row>
    <row r="6225" spans="1:20" ht="15.75" thickBot="1" x14ac:dyDescent="0.3">
      <c r="A6225" s="4" t="s">
        <v>1294</v>
      </c>
      <c r="B6225" s="4" t="s">
        <v>1349</v>
      </c>
      <c r="C6225" s="4" t="s">
        <v>1350</v>
      </c>
      <c r="D6225" s="4" t="s">
        <v>1311</v>
      </c>
      <c r="E6225" s="4" t="s">
        <v>1312</v>
      </c>
      <c r="F6225" s="4" t="s">
        <v>545</v>
      </c>
      <c r="G6225" s="4" t="s">
        <v>546</v>
      </c>
      <c r="H6225" s="12"/>
      <c r="I6225" s="12"/>
      <c r="J6225" s="11">
        <v>225</v>
      </c>
      <c r="K6225" s="12"/>
      <c r="L6225" s="12"/>
      <c r="M6225" s="11">
        <v>450</v>
      </c>
      <c r="N6225" s="12"/>
      <c r="O6225" s="11">
        <v>500</v>
      </c>
      <c r="P6225" s="11">
        <v>837.53</v>
      </c>
      <c r="Q6225" s="12"/>
      <c r="R6225" s="12"/>
      <c r="S6225" s="12"/>
      <c r="T6225" s="10">
        <v>2012.53</v>
      </c>
    </row>
    <row r="6226" spans="1:20" ht="15.75" thickBot="1" x14ac:dyDescent="0.3">
      <c r="A6226" s="4" t="s">
        <v>1294</v>
      </c>
      <c r="B6226" s="4" t="s">
        <v>1349</v>
      </c>
      <c r="C6226" s="4" t="s">
        <v>1350</v>
      </c>
      <c r="D6226" s="4" t="s">
        <v>1311</v>
      </c>
      <c r="E6226" s="4" t="s">
        <v>1312</v>
      </c>
      <c r="F6226" s="4" t="s">
        <v>144</v>
      </c>
      <c r="G6226" s="4" t="s">
        <v>145</v>
      </c>
      <c r="H6226" s="8"/>
      <c r="I6226" s="8"/>
      <c r="J6226" s="8"/>
      <c r="K6226" s="8"/>
      <c r="L6226" s="9">
        <v>33</v>
      </c>
      <c r="M6226" s="8"/>
      <c r="N6226" s="8"/>
      <c r="O6226" s="8"/>
      <c r="P6226" s="8"/>
      <c r="Q6226" s="9">
        <v>328.35</v>
      </c>
      <c r="R6226" s="8"/>
      <c r="S6226" s="8"/>
      <c r="T6226" s="10">
        <v>361.35</v>
      </c>
    </row>
    <row r="6227" spans="1:20" ht="15.75" thickBot="1" x14ac:dyDescent="0.3">
      <c r="A6227" s="4" t="s">
        <v>1294</v>
      </c>
      <c r="B6227" s="4" t="s">
        <v>1349</v>
      </c>
      <c r="C6227" s="4" t="s">
        <v>1350</v>
      </c>
      <c r="D6227" s="4" t="s">
        <v>1311</v>
      </c>
      <c r="E6227" s="4" t="s">
        <v>1312</v>
      </c>
      <c r="F6227" s="4" t="s">
        <v>150</v>
      </c>
      <c r="G6227" s="4" t="s">
        <v>151</v>
      </c>
      <c r="H6227" s="12"/>
      <c r="I6227" s="12"/>
      <c r="J6227" s="12"/>
      <c r="K6227" s="12"/>
      <c r="L6227" s="12"/>
      <c r="M6227" s="12"/>
      <c r="N6227" s="12"/>
      <c r="O6227" s="12"/>
      <c r="P6227" s="12"/>
      <c r="Q6227" s="11">
        <v>25</v>
      </c>
      <c r="R6227" s="12"/>
      <c r="S6227" s="12"/>
      <c r="T6227" s="10">
        <v>25</v>
      </c>
    </row>
    <row r="6228" spans="1:20" ht="15.75" thickBot="1" x14ac:dyDescent="0.3">
      <c r="A6228" s="4" t="s">
        <v>1294</v>
      </c>
      <c r="B6228" s="4" t="s">
        <v>1349</v>
      </c>
      <c r="C6228" s="4" t="s">
        <v>1350</v>
      </c>
      <c r="D6228" s="4" t="s">
        <v>1299</v>
      </c>
      <c r="E6228" s="4" t="s">
        <v>1300</v>
      </c>
      <c r="F6228" s="4" t="s">
        <v>61</v>
      </c>
      <c r="G6228" s="4" t="s">
        <v>62</v>
      </c>
      <c r="H6228" s="8"/>
      <c r="I6228" s="8"/>
      <c r="J6228" s="8"/>
      <c r="K6228" s="8"/>
      <c r="L6228" s="9">
        <v>32</v>
      </c>
      <c r="M6228" s="8"/>
      <c r="N6228" s="8"/>
      <c r="O6228" s="8"/>
      <c r="P6228" s="8"/>
      <c r="Q6228" s="8"/>
      <c r="R6228" s="8"/>
      <c r="S6228" s="8"/>
      <c r="T6228" s="10">
        <v>32</v>
      </c>
    </row>
    <row r="6229" spans="1:20" ht="15.75" thickBot="1" x14ac:dyDescent="0.3">
      <c r="A6229" s="4" t="s">
        <v>1294</v>
      </c>
      <c r="B6229" s="4" t="s">
        <v>1349</v>
      </c>
      <c r="C6229" s="4" t="s">
        <v>1350</v>
      </c>
      <c r="D6229" s="4" t="s">
        <v>1299</v>
      </c>
      <c r="E6229" s="4" t="s">
        <v>1300</v>
      </c>
      <c r="F6229" s="4" t="s">
        <v>30</v>
      </c>
      <c r="G6229" s="4" t="s">
        <v>31</v>
      </c>
      <c r="H6229" s="12"/>
      <c r="I6229" s="12"/>
      <c r="J6229" s="12"/>
      <c r="K6229" s="12"/>
      <c r="L6229" s="12"/>
      <c r="M6229" s="12"/>
      <c r="N6229" s="12"/>
      <c r="O6229" s="12"/>
      <c r="P6229" s="11">
        <v>285.60000000000002</v>
      </c>
      <c r="Q6229" s="12"/>
      <c r="R6229" s="11">
        <v>149.5</v>
      </c>
      <c r="S6229" s="12"/>
      <c r="T6229" s="10">
        <v>435.1</v>
      </c>
    </row>
    <row r="6230" spans="1:20" ht="15.75" thickBot="1" x14ac:dyDescent="0.3">
      <c r="A6230" s="4" t="s">
        <v>1294</v>
      </c>
      <c r="B6230" s="4" t="s">
        <v>1349</v>
      </c>
      <c r="C6230" s="4" t="s">
        <v>1350</v>
      </c>
      <c r="D6230" s="4" t="s">
        <v>1299</v>
      </c>
      <c r="E6230" s="4" t="s">
        <v>1300</v>
      </c>
      <c r="F6230" s="4" t="s">
        <v>144</v>
      </c>
      <c r="G6230" s="4" t="s">
        <v>145</v>
      </c>
      <c r="H6230" s="8"/>
      <c r="I6230" s="8"/>
      <c r="J6230" s="8"/>
      <c r="K6230" s="8"/>
      <c r="L6230" s="8"/>
      <c r="M6230" s="8"/>
      <c r="N6230" s="8"/>
      <c r="O6230" s="8"/>
      <c r="P6230" s="8"/>
      <c r="Q6230" s="8"/>
      <c r="R6230" s="9">
        <v>51.8</v>
      </c>
      <c r="S6230" s="8"/>
      <c r="T6230" s="10">
        <v>51.8</v>
      </c>
    </row>
    <row r="6231" spans="1:20" ht="15.75" thickBot="1" x14ac:dyDescent="0.3">
      <c r="A6231" s="4" t="s">
        <v>1294</v>
      </c>
      <c r="B6231" s="4" t="s">
        <v>1351</v>
      </c>
      <c r="C6231" s="4" t="s">
        <v>1352</v>
      </c>
      <c r="D6231" s="4" t="s">
        <v>1311</v>
      </c>
      <c r="E6231" s="4" t="s">
        <v>1312</v>
      </c>
      <c r="F6231" s="4" t="s">
        <v>61</v>
      </c>
      <c r="G6231" s="4" t="s">
        <v>62</v>
      </c>
      <c r="H6231" s="12"/>
      <c r="I6231" s="12"/>
      <c r="J6231" s="12"/>
      <c r="K6231" s="12"/>
      <c r="L6231" s="12"/>
      <c r="M6231" s="12"/>
      <c r="N6231" s="12"/>
      <c r="O6231" s="12"/>
      <c r="P6231" s="12"/>
      <c r="Q6231" s="12"/>
      <c r="R6231" s="11">
        <v>25.99</v>
      </c>
      <c r="S6231" s="12"/>
      <c r="T6231" s="10">
        <v>25.99</v>
      </c>
    </row>
    <row r="6232" spans="1:20" ht="15.75" thickBot="1" x14ac:dyDescent="0.3">
      <c r="A6232" s="4" t="s">
        <v>1294</v>
      </c>
      <c r="B6232" s="4" t="s">
        <v>1351</v>
      </c>
      <c r="C6232" s="4" t="s">
        <v>1352</v>
      </c>
      <c r="D6232" s="4" t="s">
        <v>1311</v>
      </c>
      <c r="E6232" s="4" t="s">
        <v>1312</v>
      </c>
      <c r="F6232" s="4" t="s">
        <v>44</v>
      </c>
      <c r="G6232" s="4" t="s">
        <v>45</v>
      </c>
      <c r="H6232" s="9">
        <v>2334.34</v>
      </c>
      <c r="I6232" s="9">
        <v>1988.69</v>
      </c>
      <c r="J6232" s="9">
        <v>2225.0100000000002</v>
      </c>
      <c r="K6232" s="9">
        <v>1797.19</v>
      </c>
      <c r="L6232" s="9">
        <v>1818.69</v>
      </c>
      <c r="M6232" s="9">
        <v>2385.62</v>
      </c>
      <c r="N6232" s="9">
        <v>277.5</v>
      </c>
      <c r="O6232" s="9">
        <v>4012.45</v>
      </c>
      <c r="P6232" s="9">
        <v>2211.12</v>
      </c>
      <c r="Q6232" s="9">
        <v>1717.69</v>
      </c>
      <c r="R6232" s="9">
        <v>285.82</v>
      </c>
      <c r="S6232" s="9">
        <v>1894.86</v>
      </c>
      <c r="T6232" s="10">
        <v>22948.98</v>
      </c>
    </row>
    <row r="6233" spans="1:20" ht="15.75" thickBot="1" x14ac:dyDescent="0.3">
      <c r="A6233" s="4" t="s">
        <v>1294</v>
      </c>
      <c r="B6233" s="4" t="s">
        <v>1351</v>
      </c>
      <c r="C6233" s="4" t="s">
        <v>1352</v>
      </c>
      <c r="D6233" s="4" t="s">
        <v>1311</v>
      </c>
      <c r="E6233" s="4" t="s">
        <v>1312</v>
      </c>
      <c r="F6233" s="4" t="s">
        <v>26</v>
      </c>
      <c r="G6233" s="4" t="s">
        <v>27</v>
      </c>
      <c r="H6233" s="11">
        <v>422.76</v>
      </c>
      <c r="I6233" s="11">
        <v>422.76</v>
      </c>
      <c r="J6233" s="12"/>
      <c r="K6233" s="11">
        <v>390</v>
      </c>
      <c r="L6233" s="11">
        <v>878.28</v>
      </c>
      <c r="M6233" s="11">
        <v>422.76</v>
      </c>
      <c r="N6233" s="11">
        <v>390</v>
      </c>
      <c r="O6233" s="11">
        <v>455.52</v>
      </c>
      <c r="P6233" s="11">
        <v>422.76</v>
      </c>
      <c r="Q6233" s="11">
        <v>390</v>
      </c>
      <c r="R6233" s="11">
        <v>422.76</v>
      </c>
      <c r="S6233" s="11">
        <v>455.52</v>
      </c>
      <c r="T6233" s="10">
        <v>5073.12</v>
      </c>
    </row>
    <row r="6234" spans="1:20" ht="15.75" thickBot="1" x14ac:dyDescent="0.3">
      <c r="A6234" s="4" t="s">
        <v>1294</v>
      </c>
      <c r="B6234" s="4" t="s">
        <v>1351</v>
      </c>
      <c r="C6234" s="4" t="s">
        <v>1352</v>
      </c>
      <c r="D6234" s="4" t="s">
        <v>1311</v>
      </c>
      <c r="E6234" s="4" t="s">
        <v>1312</v>
      </c>
      <c r="F6234" s="4" t="s">
        <v>96</v>
      </c>
      <c r="G6234" s="4" t="s">
        <v>97</v>
      </c>
      <c r="H6234" s="9">
        <v>1118.0999999999999</v>
      </c>
      <c r="I6234" s="9">
        <v>1834.4</v>
      </c>
      <c r="J6234" s="9">
        <v>2024.09</v>
      </c>
      <c r="K6234" s="9">
        <v>1683.32</v>
      </c>
      <c r="L6234" s="9">
        <v>1675.38</v>
      </c>
      <c r="M6234" s="9">
        <v>2061.87</v>
      </c>
      <c r="N6234" s="9">
        <v>2000.69</v>
      </c>
      <c r="O6234" s="9">
        <v>1667.13</v>
      </c>
      <c r="P6234" s="9">
        <v>2320.4699999999998</v>
      </c>
      <c r="Q6234" s="9">
        <v>1627.49</v>
      </c>
      <c r="R6234" s="9">
        <v>1547.47</v>
      </c>
      <c r="S6234" s="9">
        <v>1664.06</v>
      </c>
      <c r="T6234" s="10">
        <v>21224.47</v>
      </c>
    </row>
    <row r="6235" spans="1:20" ht="15.75" thickBot="1" x14ac:dyDescent="0.3">
      <c r="A6235" s="4" t="s">
        <v>1294</v>
      </c>
      <c r="B6235" s="4" t="s">
        <v>1351</v>
      </c>
      <c r="C6235" s="4" t="s">
        <v>1352</v>
      </c>
      <c r="D6235" s="4" t="s">
        <v>1311</v>
      </c>
      <c r="E6235" s="4" t="s">
        <v>1312</v>
      </c>
      <c r="F6235" s="4" t="s">
        <v>98</v>
      </c>
      <c r="G6235" s="4" t="s">
        <v>99</v>
      </c>
      <c r="H6235" s="11">
        <v>214.41</v>
      </c>
      <c r="I6235" s="12"/>
      <c r="J6235" s="11">
        <v>105.5</v>
      </c>
      <c r="K6235" s="11">
        <v>229.63</v>
      </c>
      <c r="L6235" s="12"/>
      <c r="M6235" s="11">
        <v>378.72</v>
      </c>
      <c r="N6235" s="11">
        <v>323.17</v>
      </c>
      <c r="O6235" s="11">
        <v>323.10000000000002</v>
      </c>
      <c r="P6235" s="11">
        <v>345.32</v>
      </c>
      <c r="Q6235" s="11">
        <v>203.04</v>
      </c>
      <c r="R6235" s="11">
        <v>90.6</v>
      </c>
      <c r="S6235" s="11">
        <v>45.4</v>
      </c>
      <c r="T6235" s="10">
        <v>2258.89</v>
      </c>
    </row>
    <row r="6236" spans="1:20" ht="15.75" thickBot="1" x14ac:dyDescent="0.3">
      <c r="A6236" s="4" t="s">
        <v>1294</v>
      </c>
      <c r="B6236" s="4" t="s">
        <v>1351</v>
      </c>
      <c r="C6236" s="4" t="s">
        <v>1352</v>
      </c>
      <c r="D6236" s="4" t="s">
        <v>1311</v>
      </c>
      <c r="E6236" s="4" t="s">
        <v>1312</v>
      </c>
      <c r="F6236" s="4" t="s">
        <v>199</v>
      </c>
      <c r="G6236" s="4" t="s">
        <v>200</v>
      </c>
      <c r="H6236" s="8"/>
      <c r="I6236" s="9">
        <v>242.48</v>
      </c>
      <c r="J6236" s="9">
        <v>175.82</v>
      </c>
      <c r="K6236" s="9">
        <v>166.65</v>
      </c>
      <c r="L6236" s="9">
        <v>219.51</v>
      </c>
      <c r="M6236" s="9">
        <v>182.1</v>
      </c>
      <c r="N6236" s="8"/>
      <c r="O6236" s="9">
        <v>396.35</v>
      </c>
      <c r="P6236" s="9">
        <v>167.96</v>
      </c>
      <c r="Q6236" s="9">
        <v>182.08</v>
      </c>
      <c r="R6236" s="8"/>
      <c r="S6236" s="9">
        <v>619.63</v>
      </c>
      <c r="T6236" s="10">
        <v>2352.58</v>
      </c>
    </row>
    <row r="6237" spans="1:20" ht="15.75" thickBot="1" x14ac:dyDescent="0.3">
      <c r="A6237" s="4" t="s">
        <v>1294</v>
      </c>
      <c r="B6237" s="4" t="s">
        <v>1351</v>
      </c>
      <c r="C6237" s="4" t="s">
        <v>1352</v>
      </c>
      <c r="D6237" s="4" t="s">
        <v>1311</v>
      </c>
      <c r="E6237" s="4" t="s">
        <v>1312</v>
      </c>
      <c r="F6237" s="4" t="s">
        <v>187</v>
      </c>
      <c r="G6237" s="4" t="s">
        <v>188</v>
      </c>
      <c r="H6237" s="11">
        <v>307.5</v>
      </c>
      <c r="I6237" s="11">
        <v>612</v>
      </c>
      <c r="J6237" s="11">
        <v>1071.6099999999999</v>
      </c>
      <c r="K6237" s="11">
        <v>281.27</v>
      </c>
      <c r="L6237" s="12"/>
      <c r="M6237" s="11">
        <v>834.52</v>
      </c>
      <c r="N6237" s="12"/>
      <c r="O6237" s="12"/>
      <c r="P6237" s="12"/>
      <c r="Q6237" s="11">
        <v>1302.0999999999999</v>
      </c>
      <c r="R6237" s="11">
        <v>625</v>
      </c>
      <c r="S6237" s="11">
        <v>1156.56</v>
      </c>
      <c r="T6237" s="10">
        <v>6190.56</v>
      </c>
    </row>
    <row r="6238" spans="1:20" ht="15.75" thickBot="1" x14ac:dyDescent="0.3">
      <c r="A6238" s="4" t="s">
        <v>1294</v>
      </c>
      <c r="B6238" s="4" t="s">
        <v>1351</v>
      </c>
      <c r="C6238" s="4" t="s">
        <v>1352</v>
      </c>
      <c r="D6238" s="4" t="s">
        <v>1311</v>
      </c>
      <c r="E6238" s="4" t="s">
        <v>1312</v>
      </c>
      <c r="F6238" s="4" t="s">
        <v>545</v>
      </c>
      <c r="G6238" s="4" t="s">
        <v>546</v>
      </c>
      <c r="H6238" s="8"/>
      <c r="I6238" s="9">
        <v>90</v>
      </c>
      <c r="J6238" s="8"/>
      <c r="K6238" s="8"/>
      <c r="L6238" s="8"/>
      <c r="M6238" s="8"/>
      <c r="N6238" s="8"/>
      <c r="O6238" s="9">
        <v>242.5</v>
      </c>
      <c r="P6238" s="8"/>
      <c r="Q6238" s="8"/>
      <c r="R6238" s="8"/>
      <c r="S6238" s="8"/>
      <c r="T6238" s="10">
        <v>332.5</v>
      </c>
    </row>
    <row r="6239" spans="1:20" ht="15.75" thickBot="1" x14ac:dyDescent="0.3">
      <c r="A6239" s="4" t="s">
        <v>1294</v>
      </c>
      <c r="B6239" s="4" t="s">
        <v>1351</v>
      </c>
      <c r="C6239" s="4" t="s">
        <v>1352</v>
      </c>
      <c r="D6239" s="4" t="s">
        <v>1311</v>
      </c>
      <c r="E6239" s="4" t="s">
        <v>1312</v>
      </c>
      <c r="F6239" s="4" t="s">
        <v>30</v>
      </c>
      <c r="G6239" s="4" t="s">
        <v>31</v>
      </c>
      <c r="H6239" s="12"/>
      <c r="I6239" s="12"/>
      <c r="J6239" s="12"/>
      <c r="K6239" s="12"/>
      <c r="L6239" s="12"/>
      <c r="M6239" s="12"/>
      <c r="N6239" s="11">
        <v>400</v>
      </c>
      <c r="O6239" s="12"/>
      <c r="P6239" s="12"/>
      <c r="Q6239" s="12"/>
      <c r="R6239" s="12"/>
      <c r="S6239" s="12"/>
      <c r="T6239" s="10">
        <v>400</v>
      </c>
    </row>
    <row r="6240" spans="1:20" ht="15.75" thickBot="1" x14ac:dyDescent="0.3">
      <c r="A6240" s="4" t="s">
        <v>1294</v>
      </c>
      <c r="B6240" s="4" t="s">
        <v>1353</v>
      </c>
      <c r="C6240" s="4" t="s">
        <v>1354</v>
      </c>
      <c r="D6240" s="4" t="s">
        <v>1311</v>
      </c>
      <c r="E6240" s="4" t="s">
        <v>1312</v>
      </c>
      <c r="F6240" s="4" t="s">
        <v>61</v>
      </c>
      <c r="G6240" s="4" t="s">
        <v>62</v>
      </c>
      <c r="H6240" s="8"/>
      <c r="I6240" s="8"/>
      <c r="J6240" s="8"/>
      <c r="K6240" s="9">
        <v>55.22</v>
      </c>
      <c r="L6240" s="9">
        <v>148.62</v>
      </c>
      <c r="M6240" s="9">
        <v>93.38</v>
      </c>
      <c r="N6240" s="9">
        <v>137.41</v>
      </c>
      <c r="O6240" s="9">
        <v>203.84</v>
      </c>
      <c r="P6240" s="9">
        <v>55.22</v>
      </c>
      <c r="Q6240" s="9">
        <v>55.22</v>
      </c>
      <c r="R6240" s="9">
        <v>140.94999999999999</v>
      </c>
      <c r="S6240" s="9">
        <v>117.48</v>
      </c>
      <c r="T6240" s="10">
        <v>1007.34</v>
      </c>
    </row>
    <row r="6241" spans="1:20" ht="15.75" thickBot="1" x14ac:dyDescent="0.3">
      <c r="A6241" s="4" t="s">
        <v>1294</v>
      </c>
      <c r="B6241" s="4" t="s">
        <v>1353</v>
      </c>
      <c r="C6241" s="4" t="s">
        <v>1354</v>
      </c>
      <c r="D6241" s="4" t="s">
        <v>1311</v>
      </c>
      <c r="E6241" s="4" t="s">
        <v>1312</v>
      </c>
      <c r="F6241" s="4" t="s">
        <v>44</v>
      </c>
      <c r="G6241" s="4" t="s">
        <v>45</v>
      </c>
      <c r="H6241" s="11">
        <v>3773</v>
      </c>
      <c r="I6241" s="11">
        <v>2948</v>
      </c>
      <c r="J6241" s="11">
        <v>4260</v>
      </c>
      <c r="K6241" s="11">
        <v>3858.5</v>
      </c>
      <c r="L6241" s="11">
        <v>4796.5</v>
      </c>
      <c r="M6241" s="11">
        <v>4468.43</v>
      </c>
      <c r="N6241" s="11">
        <v>3010</v>
      </c>
      <c r="O6241" s="11">
        <v>3468</v>
      </c>
      <c r="P6241" s="11">
        <v>4500</v>
      </c>
      <c r="Q6241" s="11">
        <v>5699.2</v>
      </c>
      <c r="R6241" s="11">
        <v>3325</v>
      </c>
      <c r="S6241" s="11">
        <v>4899</v>
      </c>
      <c r="T6241" s="10">
        <v>49005.63</v>
      </c>
    </row>
    <row r="6242" spans="1:20" ht="15.75" thickBot="1" x14ac:dyDescent="0.3">
      <c r="A6242" s="4" t="s">
        <v>1294</v>
      </c>
      <c r="B6242" s="4" t="s">
        <v>1353</v>
      </c>
      <c r="C6242" s="4" t="s">
        <v>1354</v>
      </c>
      <c r="D6242" s="4" t="s">
        <v>1311</v>
      </c>
      <c r="E6242" s="4" t="s">
        <v>1312</v>
      </c>
      <c r="F6242" s="4" t="s">
        <v>96</v>
      </c>
      <c r="G6242" s="4" t="s">
        <v>97</v>
      </c>
      <c r="H6242" s="9">
        <v>5387.55</v>
      </c>
      <c r="I6242" s="9">
        <v>8934.0400000000009</v>
      </c>
      <c r="J6242" s="9">
        <v>1555.85</v>
      </c>
      <c r="K6242" s="9">
        <v>4864.47</v>
      </c>
      <c r="L6242" s="9">
        <v>4786.0600000000004</v>
      </c>
      <c r="M6242" s="9">
        <v>7393.06</v>
      </c>
      <c r="N6242" s="9">
        <v>1895.73</v>
      </c>
      <c r="O6242" s="9">
        <v>7460.65</v>
      </c>
      <c r="P6242" s="9">
        <v>4373.8</v>
      </c>
      <c r="Q6242" s="9">
        <v>3856.74</v>
      </c>
      <c r="R6242" s="9">
        <v>3949.34</v>
      </c>
      <c r="S6242" s="9">
        <v>4164.8500000000004</v>
      </c>
      <c r="T6242" s="10">
        <v>58622.14</v>
      </c>
    </row>
    <row r="6243" spans="1:20" ht="15.75" thickBot="1" x14ac:dyDescent="0.3">
      <c r="A6243" s="4" t="s">
        <v>1294</v>
      </c>
      <c r="B6243" s="4" t="s">
        <v>1353</v>
      </c>
      <c r="C6243" s="4" t="s">
        <v>1354</v>
      </c>
      <c r="D6243" s="4" t="s">
        <v>1311</v>
      </c>
      <c r="E6243" s="4" t="s">
        <v>1312</v>
      </c>
      <c r="F6243" s="4" t="s">
        <v>98</v>
      </c>
      <c r="G6243" s="4" t="s">
        <v>99</v>
      </c>
      <c r="H6243" s="11">
        <v>231.4</v>
      </c>
      <c r="I6243" s="11">
        <v>130.47999999999999</v>
      </c>
      <c r="J6243" s="11">
        <v>31.14</v>
      </c>
      <c r="K6243" s="12"/>
      <c r="L6243" s="12"/>
      <c r="M6243" s="12"/>
      <c r="N6243" s="12"/>
      <c r="O6243" s="12"/>
      <c r="P6243" s="12"/>
      <c r="Q6243" s="12"/>
      <c r="R6243" s="12"/>
      <c r="S6243" s="12"/>
      <c r="T6243" s="10">
        <v>393.02</v>
      </c>
    </row>
    <row r="6244" spans="1:20" ht="15.75" thickBot="1" x14ac:dyDescent="0.3">
      <c r="A6244" s="4" t="s">
        <v>1294</v>
      </c>
      <c r="B6244" s="4" t="s">
        <v>1353</v>
      </c>
      <c r="C6244" s="4" t="s">
        <v>1354</v>
      </c>
      <c r="D6244" s="4" t="s">
        <v>1311</v>
      </c>
      <c r="E6244" s="4" t="s">
        <v>1312</v>
      </c>
      <c r="F6244" s="4" t="s">
        <v>130</v>
      </c>
      <c r="G6244" s="4" t="s">
        <v>131</v>
      </c>
      <c r="H6244" s="8"/>
      <c r="I6244" s="8"/>
      <c r="J6244" s="8"/>
      <c r="K6244" s="8"/>
      <c r="L6244" s="8"/>
      <c r="M6244" s="8"/>
      <c r="N6244" s="9">
        <v>213.63</v>
      </c>
      <c r="O6244" s="8"/>
      <c r="P6244" s="8"/>
      <c r="Q6244" s="8"/>
      <c r="R6244" s="8"/>
      <c r="S6244" s="8"/>
      <c r="T6244" s="10">
        <v>213.63</v>
      </c>
    </row>
    <row r="6245" spans="1:20" ht="15.75" thickBot="1" x14ac:dyDescent="0.3">
      <c r="A6245" s="4" t="s">
        <v>1294</v>
      </c>
      <c r="B6245" s="4" t="s">
        <v>1353</v>
      </c>
      <c r="C6245" s="4" t="s">
        <v>1354</v>
      </c>
      <c r="D6245" s="4" t="s">
        <v>1311</v>
      </c>
      <c r="E6245" s="4" t="s">
        <v>1312</v>
      </c>
      <c r="F6245" s="4" t="s">
        <v>199</v>
      </c>
      <c r="G6245" s="4" t="s">
        <v>200</v>
      </c>
      <c r="H6245" s="11">
        <v>1305.5999999999999</v>
      </c>
      <c r="I6245" s="11">
        <v>1044.48</v>
      </c>
      <c r="J6245" s="11">
        <v>1044.48</v>
      </c>
      <c r="K6245" s="11">
        <v>1044.48</v>
      </c>
      <c r="L6245" s="11">
        <v>1305.5999999999999</v>
      </c>
      <c r="M6245" s="11">
        <v>261.12</v>
      </c>
      <c r="N6245" s="11">
        <v>261.12</v>
      </c>
      <c r="O6245" s="11">
        <v>2611.1999999999998</v>
      </c>
      <c r="P6245" s="11">
        <v>261.12</v>
      </c>
      <c r="Q6245" s="11">
        <v>1305.5999999999999</v>
      </c>
      <c r="R6245" s="11">
        <v>1972.62</v>
      </c>
      <c r="S6245" s="11">
        <v>1085.98</v>
      </c>
      <c r="T6245" s="10">
        <v>13503.4</v>
      </c>
    </row>
    <row r="6246" spans="1:20" ht="15.75" thickBot="1" x14ac:dyDescent="0.3">
      <c r="A6246" s="4" t="s">
        <v>1294</v>
      </c>
      <c r="B6246" s="4" t="s">
        <v>1353</v>
      </c>
      <c r="C6246" s="4" t="s">
        <v>1354</v>
      </c>
      <c r="D6246" s="4" t="s">
        <v>1311</v>
      </c>
      <c r="E6246" s="4" t="s">
        <v>1312</v>
      </c>
      <c r="F6246" s="4" t="s">
        <v>187</v>
      </c>
      <c r="G6246" s="4" t="s">
        <v>188</v>
      </c>
      <c r="H6246" s="9">
        <v>664.98</v>
      </c>
      <c r="I6246" s="8"/>
      <c r="J6246" s="8"/>
      <c r="K6246" s="9">
        <v>234.97</v>
      </c>
      <c r="L6246" s="8"/>
      <c r="M6246" s="9">
        <v>456.12</v>
      </c>
      <c r="N6246" s="9">
        <v>159.38</v>
      </c>
      <c r="O6246" s="8"/>
      <c r="P6246" s="9">
        <v>353</v>
      </c>
      <c r="Q6246" s="9">
        <v>890</v>
      </c>
      <c r="R6246" s="9">
        <v>2980.33</v>
      </c>
      <c r="S6246" s="9">
        <v>1763</v>
      </c>
      <c r="T6246" s="10">
        <v>7501.78</v>
      </c>
    </row>
    <row r="6247" spans="1:20" ht="15.75" thickBot="1" x14ac:dyDescent="0.3">
      <c r="A6247" s="4" t="s">
        <v>1294</v>
      </c>
      <c r="B6247" s="4" t="s">
        <v>1353</v>
      </c>
      <c r="C6247" s="4" t="s">
        <v>1354</v>
      </c>
      <c r="D6247" s="4" t="s">
        <v>1311</v>
      </c>
      <c r="E6247" s="4" t="s">
        <v>1312</v>
      </c>
      <c r="F6247" s="4" t="s">
        <v>144</v>
      </c>
      <c r="G6247" s="4" t="s">
        <v>145</v>
      </c>
      <c r="H6247" s="12"/>
      <c r="I6247" s="12"/>
      <c r="J6247" s="12"/>
      <c r="K6247" s="12"/>
      <c r="L6247" s="12"/>
      <c r="M6247" s="12"/>
      <c r="N6247" s="12"/>
      <c r="O6247" s="11">
        <v>7.95</v>
      </c>
      <c r="P6247" s="12"/>
      <c r="Q6247" s="12"/>
      <c r="R6247" s="12"/>
      <c r="S6247" s="12"/>
      <c r="T6247" s="10">
        <v>7.95</v>
      </c>
    </row>
    <row r="6248" spans="1:20" ht="15.75" thickBot="1" x14ac:dyDescent="0.3">
      <c r="A6248" s="4" t="s">
        <v>1294</v>
      </c>
      <c r="B6248" s="4" t="s">
        <v>416</v>
      </c>
      <c r="C6248" s="4" t="s">
        <v>417</v>
      </c>
      <c r="D6248" s="4" t="s">
        <v>1311</v>
      </c>
      <c r="E6248" s="4" t="s">
        <v>1312</v>
      </c>
      <c r="F6248" s="4" t="s">
        <v>61</v>
      </c>
      <c r="G6248" s="4" t="s">
        <v>62</v>
      </c>
      <c r="H6248" s="9">
        <v>94.65</v>
      </c>
      <c r="I6248" s="9">
        <v>75.72</v>
      </c>
      <c r="J6248" s="9">
        <v>75.72</v>
      </c>
      <c r="K6248" s="9">
        <v>94.65</v>
      </c>
      <c r="L6248" s="9">
        <v>75.72</v>
      </c>
      <c r="M6248" s="9">
        <v>79.52</v>
      </c>
      <c r="N6248" s="8"/>
      <c r="O6248" s="9">
        <v>178.92</v>
      </c>
      <c r="P6248" s="9">
        <v>122.25</v>
      </c>
      <c r="Q6248" s="9">
        <v>102.36</v>
      </c>
      <c r="R6248" s="8"/>
      <c r="S6248" s="9">
        <v>102.36</v>
      </c>
      <c r="T6248" s="10">
        <v>1001.87</v>
      </c>
    </row>
    <row r="6249" spans="1:20" ht="15.75" thickBot="1" x14ac:dyDescent="0.3">
      <c r="A6249" s="4" t="s">
        <v>1294</v>
      </c>
      <c r="B6249" s="4" t="s">
        <v>416</v>
      </c>
      <c r="C6249" s="4" t="s">
        <v>417</v>
      </c>
      <c r="D6249" s="4" t="s">
        <v>1311</v>
      </c>
      <c r="E6249" s="4" t="s">
        <v>1312</v>
      </c>
      <c r="F6249" s="4" t="s">
        <v>44</v>
      </c>
      <c r="G6249" s="4" t="s">
        <v>45</v>
      </c>
      <c r="H6249" s="11">
        <v>2510.77</v>
      </c>
      <c r="I6249" s="11">
        <v>949.79</v>
      </c>
      <c r="J6249" s="11">
        <v>1266.28</v>
      </c>
      <c r="K6249" s="11">
        <v>1750.78</v>
      </c>
      <c r="L6249" s="11">
        <v>2395.2800000000002</v>
      </c>
      <c r="M6249" s="11">
        <v>1446.28</v>
      </c>
      <c r="N6249" s="11">
        <v>533</v>
      </c>
      <c r="O6249" s="11">
        <v>1662.56</v>
      </c>
      <c r="P6249" s="11">
        <v>1266.28</v>
      </c>
      <c r="Q6249" s="11">
        <v>2291.2800000000002</v>
      </c>
      <c r="R6249" s="11">
        <v>1675</v>
      </c>
      <c r="S6249" s="11">
        <v>2436.2800000000002</v>
      </c>
      <c r="T6249" s="10">
        <v>20183.580000000002</v>
      </c>
    </row>
    <row r="6250" spans="1:20" ht="15.75" thickBot="1" x14ac:dyDescent="0.3">
      <c r="A6250" s="4" t="s">
        <v>1294</v>
      </c>
      <c r="B6250" s="4" t="s">
        <v>416</v>
      </c>
      <c r="C6250" s="4" t="s">
        <v>417</v>
      </c>
      <c r="D6250" s="4" t="s">
        <v>1311</v>
      </c>
      <c r="E6250" s="4" t="s">
        <v>1312</v>
      </c>
      <c r="F6250" s="4" t="s">
        <v>96</v>
      </c>
      <c r="G6250" s="4" t="s">
        <v>97</v>
      </c>
      <c r="H6250" s="9">
        <v>1152.5899999999999</v>
      </c>
      <c r="I6250" s="9">
        <v>967.7</v>
      </c>
      <c r="J6250" s="9">
        <v>967.7</v>
      </c>
      <c r="K6250" s="9">
        <v>955.21</v>
      </c>
      <c r="L6250" s="9">
        <v>855.23</v>
      </c>
      <c r="M6250" s="9">
        <v>792.77</v>
      </c>
      <c r="N6250" s="9">
        <v>842.75</v>
      </c>
      <c r="O6250" s="9">
        <v>842.75</v>
      </c>
      <c r="P6250" s="9">
        <v>824.01</v>
      </c>
      <c r="Q6250" s="9">
        <v>736.54</v>
      </c>
      <c r="R6250" s="9">
        <v>811.51</v>
      </c>
      <c r="S6250" s="9">
        <v>923.98</v>
      </c>
      <c r="T6250" s="10">
        <v>10672.74</v>
      </c>
    </row>
    <row r="6251" spans="1:20" ht="15.75" thickBot="1" x14ac:dyDescent="0.3">
      <c r="A6251" s="4" t="s">
        <v>1294</v>
      </c>
      <c r="B6251" s="4" t="s">
        <v>416</v>
      </c>
      <c r="C6251" s="4" t="s">
        <v>417</v>
      </c>
      <c r="D6251" s="4" t="s">
        <v>1311</v>
      </c>
      <c r="E6251" s="4" t="s">
        <v>1312</v>
      </c>
      <c r="F6251" s="4" t="s">
        <v>71</v>
      </c>
      <c r="G6251" s="4" t="s">
        <v>72</v>
      </c>
      <c r="H6251" s="12"/>
      <c r="I6251" s="11">
        <v>12.7</v>
      </c>
      <c r="J6251" s="12"/>
      <c r="K6251" s="12"/>
      <c r="L6251" s="12"/>
      <c r="M6251" s="12"/>
      <c r="N6251" s="12"/>
      <c r="O6251" s="12"/>
      <c r="P6251" s="12"/>
      <c r="Q6251" s="12"/>
      <c r="R6251" s="12"/>
      <c r="S6251" s="12"/>
      <c r="T6251" s="10">
        <v>12.7</v>
      </c>
    </row>
    <row r="6252" spans="1:20" ht="15.75" thickBot="1" x14ac:dyDescent="0.3">
      <c r="A6252" s="4" t="s">
        <v>1294</v>
      </c>
      <c r="B6252" s="4" t="s">
        <v>416</v>
      </c>
      <c r="C6252" s="4" t="s">
        <v>417</v>
      </c>
      <c r="D6252" s="4" t="s">
        <v>1311</v>
      </c>
      <c r="E6252" s="4" t="s">
        <v>1312</v>
      </c>
      <c r="F6252" s="4" t="s">
        <v>199</v>
      </c>
      <c r="G6252" s="4" t="s">
        <v>200</v>
      </c>
      <c r="H6252" s="9">
        <v>117.96</v>
      </c>
      <c r="I6252" s="9">
        <v>80.64</v>
      </c>
      <c r="J6252" s="9">
        <v>93.51</v>
      </c>
      <c r="K6252" s="9">
        <v>122.25</v>
      </c>
      <c r="L6252" s="9">
        <v>97.8</v>
      </c>
      <c r="M6252" s="9">
        <v>101.83</v>
      </c>
      <c r="N6252" s="8"/>
      <c r="O6252" s="9">
        <v>190.51</v>
      </c>
      <c r="P6252" s="9">
        <v>82.99</v>
      </c>
      <c r="Q6252" s="9">
        <v>61.8</v>
      </c>
      <c r="R6252" s="8"/>
      <c r="S6252" s="9">
        <v>61.8</v>
      </c>
      <c r="T6252" s="10">
        <v>1011.09</v>
      </c>
    </row>
    <row r="6253" spans="1:20" ht="15.75" thickBot="1" x14ac:dyDescent="0.3">
      <c r="A6253" s="4" t="s">
        <v>1294</v>
      </c>
      <c r="B6253" s="4" t="s">
        <v>416</v>
      </c>
      <c r="C6253" s="4" t="s">
        <v>417</v>
      </c>
      <c r="D6253" s="4" t="s">
        <v>1311</v>
      </c>
      <c r="E6253" s="4" t="s">
        <v>1312</v>
      </c>
      <c r="F6253" s="4" t="s">
        <v>102</v>
      </c>
      <c r="G6253" s="4" t="s">
        <v>103</v>
      </c>
      <c r="H6253" s="12"/>
      <c r="I6253" s="12"/>
      <c r="J6253" s="12"/>
      <c r="K6253" s="12"/>
      <c r="L6253" s="12"/>
      <c r="M6253" s="12"/>
      <c r="N6253" s="11">
        <v>750</v>
      </c>
      <c r="O6253" s="12"/>
      <c r="P6253" s="12"/>
      <c r="Q6253" s="12"/>
      <c r="R6253" s="12"/>
      <c r="S6253" s="12"/>
      <c r="T6253" s="10">
        <v>750</v>
      </c>
    </row>
    <row r="6254" spans="1:20" ht="15.75" thickBot="1" x14ac:dyDescent="0.3">
      <c r="A6254" s="4" t="s">
        <v>1294</v>
      </c>
      <c r="B6254" s="4" t="s">
        <v>416</v>
      </c>
      <c r="C6254" s="4" t="s">
        <v>417</v>
      </c>
      <c r="D6254" s="4" t="s">
        <v>1311</v>
      </c>
      <c r="E6254" s="4" t="s">
        <v>1312</v>
      </c>
      <c r="F6254" s="4" t="s">
        <v>187</v>
      </c>
      <c r="G6254" s="4" t="s">
        <v>188</v>
      </c>
      <c r="H6254" s="9">
        <v>1166.8900000000001</v>
      </c>
      <c r="I6254" s="9">
        <v>1210.0999999999999</v>
      </c>
      <c r="J6254" s="8"/>
      <c r="K6254" s="8"/>
      <c r="L6254" s="9">
        <v>3831.27</v>
      </c>
      <c r="M6254" s="9">
        <v>-1500</v>
      </c>
      <c r="N6254" s="9">
        <v>729</v>
      </c>
      <c r="O6254" s="9">
        <v>1731.89</v>
      </c>
      <c r="P6254" s="9">
        <v>250.5</v>
      </c>
      <c r="Q6254" s="9">
        <v>1118.1600000000001</v>
      </c>
      <c r="R6254" s="8"/>
      <c r="S6254" s="9">
        <v>772</v>
      </c>
      <c r="T6254" s="10">
        <v>9309.81</v>
      </c>
    </row>
    <row r="6255" spans="1:20" ht="15.75" thickBot="1" x14ac:dyDescent="0.3">
      <c r="A6255" s="4" t="s">
        <v>1294</v>
      </c>
      <c r="B6255" s="4" t="s">
        <v>416</v>
      </c>
      <c r="C6255" s="4" t="s">
        <v>417</v>
      </c>
      <c r="D6255" s="4" t="s">
        <v>1299</v>
      </c>
      <c r="E6255" s="4" t="s">
        <v>1300</v>
      </c>
      <c r="F6255" s="4" t="s">
        <v>30</v>
      </c>
      <c r="G6255" s="4" t="s">
        <v>31</v>
      </c>
      <c r="H6255" s="12"/>
      <c r="I6255" s="12"/>
      <c r="J6255" s="12"/>
      <c r="K6255" s="12"/>
      <c r="L6255" s="12"/>
      <c r="M6255" s="12"/>
      <c r="N6255" s="12"/>
      <c r="O6255" s="12"/>
      <c r="P6255" s="11">
        <v>1840</v>
      </c>
      <c r="Q6255" s="12"/>
      <c r="R6255" s="12"/>
      <c r="S6255" s="12"/>
      <c r="T6255" s="10">
        <v>1840</v>
      </c>
    </row>
    <row r="6256" spans="1:20" ht="15.75" thickBot="1" x14ac:dyDescent="0.3">
      <c r="A6256" s="4" t="s">
        <v>1294</v>
      </c>
      <c r="B6256" s="4" t="s">
        <v>1292</v>
      </c>
      <c r="C6256" s="4" t="s">
        <v>1293</v>
      </c>
      <c r="D6256" s="4" t="s">
        <v>1311</v>
      </c>
      <c r="E6256" s="4" t="s">
        <v>1312</v>
      </c>
      <c r="F6256" s="4" t="s">
        <v>61</v>
      </c>
      <c r="G6256" s="4" t="s">
        <v>62</v>
      </c>
      <c r="H6256" s="8"/>
      <c r="I6256" s="8"/>
      <c r="J6256" s="8"/>
      <c r="K6256" s="8"/>
      <c r="L6256" s="8"/>
      <c r="M6256" s="8"/>
      <c r="N6256" s="8"/>
      <c r="O6256" s="8"/>
      <c r="P6256" s="9">
        <v>297.42</v>
      </c>
      <c r="Q6256" s="8"/>
      <c r="R6256" s="8"/>
      <c r="S6256" s="8"/>
      <c r="T6256" s="10">
        <v>297.42</v>
      </c>
    </row>
    <row r="6257" spans="1:20" ht="15.75" thickBot="1" x14ac:dyDescent="0.3">
      <c r="A6257" s="4" t="s">
        <v>1294</v>
      </c>
      <c r="B6257" s="4" t="s">
        <v>1292</v>
      </c>
      <c r="C6257" s="4" t="s">
        <v>1293</v>
      </c>
      <c r="D6257" s="4" t="s">
        <v>1311</v>
      </c>
      <c r="E6257" s="4" t="s">
        <v>1312</v>
      </c>
      <c r="F6257" s="4" t="s">
        <v>92</v>
      </c>
      <c r="G6257" s="4" t="s">
        <v>93</v>
      </c>
      <c r="H6257" s="12"/>
      <c r="I6257" s="12"/>
      <c r="J6257" s="12"/>
      <c r="K6257" s="12"/>
      <c r="L6257" s="12"/>
      <c r="M6257" s="11">
        <v>38.46</v>
      </c>
      <c r="N6257" s="12"/>
      <c r="O6257" s="12"/>
      <c r="P6257" s="12"/>
      <c r="Q6257" s="12"/>
      <c r="R6257" s="12"/>
      <c r="S6257" s="12"/>
      <c r="T6257" s="10">
        <v>38.46</v>
      </c>
    </row>
    <row r="6258" spans="1:20" ht="15.75" thickBot="1" x14ac:dyDescent="0.3">
      <c r="A6258" s="4" t="s">
        <v>1294</v>
      </c>
      <c r="B6258" s="4" t="s">
        <v>1292</v>
      </c>
      <c r="C6258" s="4" t="s">
        <v>1293</v>
      </c>
      <c r="D6258" s="4" t="s">
        <v>1311</v>
      </c>
      <c r="E6258" s="4" t="s">
        <v>1312</v>
      </c>
      <c r="F6258" s="4" t="s">
        <v>84</v>
      </c>
      <c r="G6258" s="4" t="s">
        <v>85</v>
      </c>
      <c r="H6258" s="8"/>
      <c r="I6258" s="8"/>
      <c r="J6258" s="8"/>
      <c r="K6258" s="8"/>
      <c r="L6258" s="8"/>
      <c r="M6258" s="8"/>
      <c r="N6258" s="9">
        <v>3328</v>
      </c>
      <c r="O6258" s="8"/>
      <c r="P6258" s="8"/>
      <c r="Q6258" s="8"/>
      <c r="R6258" s="8"/>
      <c r="S6258" s="8"/>
      <c r="T6258" s="10">
        <v>3328</v>
      </c>
    </row>
    <row r="6259" spans="1:20" ht="15.75" thickBot="1" x14ac:dyDescent="0.3">
      <c r="A6259" s="4" t="s">
        <v>1294</v>
      </c>
      <c r="B6259" s="4" t="s">
        <v>1292</v>
      </c>
      <c r="C6259" s="4" t="s">
        <v>1293</v>
      </c>
      <c r="D6259" s="4" t="s">
        <v>1311</v>
      </c>
      <c r="E6259" s="4" t="s">
        <v>1312</v>
      </c>
      <c r="F6259" s="4" t="s">
        <v>44</v>
      </c>
      <c r="G6259" s="4" t="s">
        <v>45</v>
      </c>
      <c r="H6259" s="11">
        <v>3657</v>
      </c>
      <c r="I6259" s="11">
        <v>1045</v>
      </c>
      <c r="J6259" s="11">
        <v>1815</v>
      </c>
      <c r="K6259" s="11">
        <v>2110</v>
      </c>
      <c r="L6259" s="11">
        <v>1733</v>
      </c>
      <c r="M6259" s="11">
        <v>1922</v>
      </c>
      <c r="N6259" s="11">
        <v>1460</v>
      </c>
      <c r="O6259" s="11">
        <v>1460</v>
      </c>
      <c r="P6259" s="11">
        <v>1915</v>
      </c>
      <c r="Q6259" s="11">
        <v>1603</v>
      </c>
      <c r="R6259" s="11">
        <v>2155</v>
      </c>
      <c r="S6259" s="11">
        <v>3495</v>
      </c>
      <c r="T6259" s="10">
        <v>24370</v>
      </c>
    </row>
    <row r="6260" spans="1:20" ht="15.75" thickBot="1" x14ac:dyDescent="0.3">
      <c r="A6260" s="4" t="s">
        <v>1294</v>
      </c>
      <c r="B6260" s="4" t="s">
        <v>1292</v>
      </c>
      <c r="C6260" s="4" t="s">
        <v>1293</v>
      </c>
      <c r="D6260" s="4" t="s">
        <v>1311</v>
      </c>
      <c r="E6260" s="4" t="s">
        <v>1312</v>
      </c>
      <c r="F6260" s="4" t="s">
        <v>96</v>
      </c>
      <c r="G6260" s="4" t="s">
        <v>97</v>
      </c>
      <c r="H6260" s="9">
        <v>650.1</v>
      </c>
      <c r="I6260" s="9">
        <v>718.4</v>
      </c>
      <c r="J6260" s="9">
        <v>630.89</v>
      </c>
      <c r="K6260" s="9">
        <v>671.17</v>
      </c>
      <c r="L6260" s="9">
        <v>666.95</v>
      </c>
      <c r="M6260" s="9">
        <v>1658.87</v>
      </c>
      <c r="N6260" s="9">
        <v>729.89</v>
      </c>
      <c r="O6260" s="9">
        <v>1141.48</v>
      </c>
      <c r="P6260" s="9">
        <v>1293.28</v>
      </c>
      <c r="Q6260" s="9">
        <v>973.58</v>
      </c>
      <c r="R6260" s="9">
        <v>672.02</v>
      </c>
      <c r="S6260" s="9">
        <v>606.5</v>
      </c>
      <c r="T6260" s="10">
        <v>10413.129999999999</v>
      </c>
    </row>
    <row r="6261" spans="1:20" ht="15.75" thickBot="1" x14ac:dyDescent="0.3">
      <c r="A6261" s="4" t="s">
        <v>1294</v>
      </c>
      <c r="B6261" s="4" t="s">
        <v>1292</v>
      </c>
      <c r="C6261" s="4" t="s">
        <v>1293</v>
      </c>
      <c r="D6261" s="4" t="s">
        <v>1311</v>
      </c>
      <c r="E6261" s="4" t="s">
        <v>1312</v>
      </c>
      <c r="F6261" s="4" t="s">
        <v>199</v>
      </c>
      <c r="G6261" s="4" t="s">
        <v>200</v>
      </c>
      <c r="H6261" s="11">
        <v>213.09</v>
      </c>
      <c r="I6261" s="11">
        <v>193.5</v>
      </c>
      <c r="J6261" s="11">
        <v>193.5</v>
      </c>
      <c r="K6261" s="11">
        <v>193.5</v>
      </c>
      <c r="L6261" s="11">
        <v>323.7</v>
      </c>
      <c r="M6261" s="11">
        <v>297.33</v>
      </c>
      <c r="N6261" s="12"/>
      <c r="O6261" s="11">
        <v>594.75</v>
      </c>
      <c r="P6261" s="12"/>
      <c r="Q6261" s="11">
        <v>297.42</v>
      </c>
      <c r="R6261" s="12"/>
      <c r="S6261" s="11">
        <v>1040.97</v>
      </c>
      <c r="T6261" s="10">
        <v>3347.76</v>
      </c>
    </row>
    <row r="6262" spans="1:20" ht="15.75" thickBot="1" x14ac:dyDescent="0.3">
      <c r="A6262" s="4" t="s">
        <v>1294</v>
      </c>
      <c r="B6262" s="4" t="s">
        <v>1292</v>
      </c>
      <c r="C6262" s="4" t="s">
        <v>1293</v>
      </c>
      <c r="D6262" s="4" t="s">
        <v>1311</v>
      </c>
      <c r="E6262" s="4" t="s">
        <v>1312</v>
      </c>
      <c r="F6262" s="4" t="s">
        <v>187</v>
      </c>
      <c r="G6262" s="4" t="s">
        <v>188</v>
      </c>
      <c r="H6262" s="8"/>
      <c r="I6262" s="9">
        <v>2439.92</v>
      </c>
      <c r="J6262" s="8"/>
      <c r="K6262" s="9">
        <v>225.4</v>
      </c>
      <c r="L6262" s="8"/>
      <c r="M6262" s="9">
        <v>201.36</v>
      </c>
      <c r="N6262" s="9">
        <v>1479</v>
      </c>
      <c r="O6262" s="8"/>
      <c r="P6262" s="8"/>
      <c r="Q6262" s="8"/>
      <c r="R6262" s="8"/>
      <c r="S6262" s="8"/>
      <c r="T6262" s="10">
        <v>4345.68</v>
      </c>
    </row>
    <row r="6263" spans="1:20" ht="15.75" thickBot="1" x14ac:dyDescent="0.3">
      <c r="A6263" s="4" t="s">
        <v>1294</v>
      </c>
      <c r="B6263" s="4" t="s">
        <v>1355</v>
      </c>
      <c r="C6263" s="4" t="s">
        <v>1356</v>
      </c>
      <c r="D6263" s="4" t="s">
        <v>1311</v>
      </c>
      <c r="E6263" s="4" t="s">
        <v>1312</v>
      </c>
      <c r="F6263" s="4" t="s">
        <v>61</v>
      </c>
      <c r="G6263" s="4" t="s">
        <v>62</v>
      </c>
      <c r="H6263" s="11">
        <v>191.71</v>
      </c>
      <c r="I6263" s="12"/>
      <c r="J6263" s="12"/>
      <c r="K6263" s="12"/>
      <c r="L6263" s="12"/>
      <c r="M6263" s="12"/>
      <c r="N6263" s="11">
        <v>299.98</v>
      </c>
      <c r="O6263" s="12"/>
      <c r="P6263" s="12"/>
      <c r="Q6263" s="12"/>
      <c r="R6263" s="12"/>
      <c r="S6263" s="12"/>
      <c r="T6263" s="10">
        <v>491.69</v>
      </c>
    </row>
    <row r="6264" spans="1:20" ht="15.75" thickBot="1" x14ac:dyDescent="0.3">
      <c r="A6264" s="4" t="s">
        <v>1294</v>
      </c>
      <c r="B6264" s="4" t="s">
        <v>1355</v>
      </c>
      <c r="C6264" s="4" t="s">
        <v>1356</v>
      </c>
      <c r="D6264" s="4" t="s">
        <v>1311</v>
      </c>
      <c r="E6264" s="4" t="s">
        <v>1312</v>
      </c>
      <c r="F6264" s="4" t="s">
        <v>44</v>
      </c>
      <c r="G6264" s="4" t="s">
        <v>45</v>
      </c>
      <c r="H6264" s="9">
        <v>1391.66</v>
      </c>
      <c r="I6264" s="9">
        <v>650.66</v>
      </c>
      <c r="J6264" s="9">
        <v>650.66</v>
      </c>
      <c r="K6264" s="9">
        <v>1147.24</v>
      </c>
      <c r="L6264" s="9">
        <v>1499.66</v>
      </c>
      <c r="M6264" s="9">
        <v>800.66</v>
      </c>
      <c r="N6264" s="9">
        <v>80</v>
      </c>
      <c r="O6264" s="9">
        <v>1141.32</v>
      </c>
      <c r="P6264" s="9">
        <v>650.66</v>
      </c>
      <c r="Q6264" s="9">
        <v>1095.6600000000001</v>
      </c>
      <c r="R6264" s="9">
        <v>80</v>
      </c>
      <c r="S6264" s="9">
        <v>880.66</v>
      </c>
      <c r="T6264" s="10">
        <v>10068.84</v>
      </c>
    </row>
    <row r="6265" spans="1:20" ht="15.75" thickBot="1" x14ac:dyDescent="0.3">
      <c r="A6265" s="4" t="s">
        <v>1294</v>
      </c>
      <c r="B6265" s="4" t="s">
        <v>1355</v>
      </c>
      <c r="C6265" s="4" t="s">
        <v>1356</v>
      </c>
      <c r="D6265" s="4" t="s">
        <v>1311</v>
      </c>
      <c r="E6265" s="4" t="s">
        <v>1312</v>
      </c>
      <c r="F6265" s="4" t="s">
        <v>26</v>
      </c>
      <c r="G6265" s="4" t="s">
        <v>27</v>
      </c>
      <c r="H6265" s="11">
        <v>210</v>
      </c>
      <c r="I6265" s="11">
        <v>210</v>
      </c>
      <c r="J6265" s="12"/>
      <c r="K6265" s="11">
        <v>210</v>
      </c>
      <c r="L6265" s="11">
        <v>210</v>
      </c>
      <c r="M6265" s="11">
        <v>210</v>
      </c>
      <c r="N6265" s="11">
        <v>210</v>
      </c>
      <c r="O6265" s="11">
        <v>210</v>
      </c>
      <c r="P6265" s="11">
        <v>210</v>
      </c>
      <c r="Q6265" s="11">
        <v>210</v>
      </c>
      <c r="R6265" s="12"/>
      <c r="S6265" s="11">
        <v>420</v>
      </c>
      <c r="T6265" s="10">
        <v>2310</v>
      </c>
    </row>
    <row r="6266" spans="1:20" ht="15.75" thickBot="1" x14ac:dyDescent="0.3">
      <c r="A6266" s="4" t="s">
        <v>1294</v>
      </c>
      <c r="B6266" s="4" t="s">
        <v>1355</v>
      </c>
      <c r="C6266" s="4" t="s">
        <v>1356</v>
      </c>
      <c r="D6266" s="4" t="s">
        <v>1311</v>
      </c>
      <c r="E6266" s="4" t="s">
        <v>1312</v>
      </c>
      <c r="F6266" s="4" t="s">
        <v>102</v>
      </c>
      <c r="G6266" s="4" t="s">
        <v>103</v>
      </c>
      <c r="H6266" s="9">
        <v>14713.4</v>
      </c>
      <c r="I6266" s="9">
        <v>-14713.4</v>
      </c>
      <c r="J6266" s="8"/>
      <c r="K6266" s="8"/>
      <c r="L6266" s="8"/>
      <c r="M6266" s="8"/>
      <c r="N6266" s="8"/>
      <c r="O6266" s="8"/>
      <c r="P6266" s="8"/>
      <c r="Q6266" s="8"/>
      <c r="R6266" s="8"/>
      <c r="S6266" s="8"/>
      <c r="T6266" s="14">
        <v>0</v>
      </c>
    </row>
    <row r="6267" spans="1:20" ht="15.75" thickBot="1" x14ac:dyDescent="0.3">
      <c r="A6267" s="4" t="s">
        <v>1294</v>
      </c>
      <c r="B6267" s="4" t="s">
        <v>1355</v>
      </c>
      <c r="C6267" s="4" t="s">
        <v>1356</v>
      </c>
      <c r="D6267" s="4" t="s">
        <v>1311</v>
      </c>
      <c r="E6267" s="4" t="s">
        <v>1312</v>
      </c>
      <c r="F6267" s="4" t="s">
        <v>187</v>
      </c>
      <c r="G6267" s="4" t="s">
        <v>188</v>
      </c>
      <c r="H6267" s="11">
        <v>575</v>
      </c>
      <c r="I6267" s="12"/>
      <c r="J6267" s="11">
        <v>206</v>
      </c>
      <c r="K6267" s="11">
        <v>472.59</v>
      </c>
      <c r="L6267" s="11">
        <v>668</v>
      </c>
      <c r="M6267" s="11">
        <v>2003.99</v>
      </c>
      <c r="N6267" s="11">
        <v>1651.75</v>
      </c>
      <c r="O6267" s="12"/>
      <c r="P6267" s="11">
        <v>35</v>
      </c>
      <c r="Q6267" s="12"/>
      <c r="R6267" s="11">
        <v>246.77</v>
      </c>
      <c r="S6267" s="11">
        <v>189</v>
      </c>
      <c r="T6267" s="10">
        <v>6048.1</v>
      </c>
    </row>
    <row r="6268" spans="1:20" ht="15.75" thickBot="1" x14ac:dyDescent="0.3">
      <c r="A6268" s="4" t="s">
        <v>1294</v>
      </c>
      <c r="B6268" s="4" t="s">
        <v>1355</v>
      </c>
      <c r="C6268" s="4" t="s">
        <v>1356</v>
      </c>
      <c r="D6268" s="4" t="s">
        <v>1311</v>
      </c>
      <c r="E6268" s="4" t="s">
        <v>1312</v>
      </c>
      <c r="F6268" s="4" t="s">
        <v>30</v>
      </c>
      <c r="G6268" s="4" t="s">
        <v>31</v>
      </c>
      <c r="H6268" s="8"/>
      <c r="I6268" s="8"/>
      <c r="J6268" s="8"/>
      <c r="K6268" s="8"/>
      <c r="L6268" s="8"/>
      <c r="M6268" s="8"/>
      <c r="N6268" s="8"/>
      <c r="O6268" s="8"/>
      <c r="P6268" s="8"/>
      <c r="Q6268" s="8"/>
      <c r="R6268" s="9">
        <v>302.8</v>
      </c>
      <c r="S6268" s="8"/>
      <c r="T6268" s="10">
        <v>302.8</v>
      </c>
    </row>
    <row r="6269" spans="1:20" ht="15.75" thickBot="1" x14ac:dyDescent="0.3">
      <c r="A6269" s="4" t="s">
        <v>1294</v>
      </c>
      <c r="B6269" s="4" t="s">
        <v>907</v>
      </c>
      <c r="C6269" s="4" t="s">
        <v>908</v>
      </c>
      <c r="D6269" s="4" t="s">
        <v>1311</v>
      </c>
      <c r="E6269" s="4" t="s">
        <v>1312</v>
      </c>
      <c r="F6269" s="4" t="s">
        <v>61</v>
      </c>
      <c r="G6269" s="4" t="s">
        <v>62</v>
      </c>
      <c r="H6269" s="11">
        <v>90</v>
      </c>
      <c r="I6269" s="11">
        <v>90</v>
      </c>
      <c r="J6269" s="11">
        <v>293.17</v>
      </c>
      <c r="K6269" s="11">
        <v>75</v>
      </c>
      <c r="L6269" s="11">
        <v>167.74</v>
      </c>
      <c r="M6269" s="12"/>
      <c r="N6269" s="11">
        <v>101.25</v>
      </c>
      <c r="O6269" s="12"/>
      <c r="P6269" s="12"/>
      <c r="Q6269" s="11">
        <v>606.1</v>
      </c>
      <c r="R6269" s="11">
        <v>326.94</v>
      </c>
      <c r="S6269" s="12"/>
      <c r="T6269" s="10">
        <v>1750.2</v>
      </c>
    </row>
    <row r="6270" spans="1:20" ht="15.75" thickBot="1" x14ac:dyDescent="0.3">
      <c r="A6270" s="4" t="s">
        <v>1294</v>
      </c>
      <c r="B6270" s="4" t="s">
        <v>907</v>
      </c>
      <c r="C6270" s="4" t="s">
        <v>908</v>
      </c>
      <c r="D6270" s="4" t="s">
        <v>1311</v>
      </c>
      <c r="E6270" s="4" t="s">
        <v>1312</v>
      </c>
      <c r="F6270" s="4" t="s">
        <v>92</v>
      </c>
      <c r="G6270" s="4" t="s">
        <v>93</v>
      </c>
      <c r="H6270" s="8"/>
      <c r="I6270" s="8"/>
      <c r="J6270" s="8"/>
      <c r="K6270" s="8"/>
      <c r="L6270" s="8"/>
      <c r="M6270" s="8"/>
      <c r="N6270" s="8"/>
      <c r="O6270" s="8"/>
      <c r="P6270" s="8"/>
      <c r="Q6270" s="8"/>
      <c r="R6270" s="8"/>
      <c r="S6270" s="9">
        <v>34.68</v>
      </c>
      <c r="T6270" s="10">
        <v>34.68</v>
      </c>
    </row>
    <row r="6271" spans="1:20" ht="15.75" thickBot="1" x14ac:dyDescent="0.3">
      <c r="A6271" s="4" t="s">
        <v>1294</v>
      </c>
      <c r="B6271" s="4" t="s">
        <v>907</v>
      </c>
      <c r="C6271" s="4" t="s">
        <v>908</v>
      </c>
      <c r="D6271" s="4" t="s">
        <v>1311</v>
      </c>
      <c r="E6271" s="4" t="s">
        <v>1312</v>
      </c>
      <c r="F6271" s="4" t="s">
        <v>361</v>
      </c>
      <c r="G6271" s="4" t="s">
        <v>362</v>
      </c>
      <c r="H6271" s="12"/>
      <c r="I6271" s="12"/>
      <c r="J6271" s="11">
        <v>224.94</v>
      </c>
      <c r="K6271" s="12"/>
      <c r="L6271" s="12"/>
      <c r="M6271" s="12"/>
      <c r="N6271" s="12"/>
      <c r="O6271" s="12"/>
      <c r="P6271" s="12"/>
      <c r="Q6271" s="12"/>
      <c r="R6271" s="12"/>
      <c r="S6271" s="12"/>
      <c r="T6271" s="10">
        <v>224.94</v>
      </c>
    </row>
    <row r="6272" spans="1:20" ht="15.75" thickBot="1" x14ac:dyDescent="0.3">
      <c r="A6272" s="4" t="s">
        <v>1294</v>
      </c>
      <c r="B6272" s="4" t="s">
        <v>907</v>
      </c>
      <c r="C6272" s="4" t="s">
        <v>908</v>
      </c>
      <c r="D6272" s="4" t="s">
        <v>1311</v>
      </c>
      <c r="E6272" s="4" t="s">
        <v>1312</v>
      </c>
      <c r="F6272" s="4" t="s">
        <v>44</v>
      </c>
      <c r="G6272" s="4" t="s">
        <v>45</v>
      </c>
      <c r="H6272" s="9">
        <v>2270</v>
      </c>
      <c r="I6272" s="9">
        <v>1405.63</v>
      </c>
      <c r="J6272" s="9">
        <v>276.48</v>
      </c>
      <c r="K6272" s="9">
        <v>1736.88</v>
      </c>
      <c r="L6272" s="9">
        <v>751.25</v>
      </c>
      <c r="M6272" s="9">
        <v>1520.53</v>
      </c>
      <c r="N6272" s="9">
        <v>751.25</v>
      </c>
      <c r="O6272" s="9">
        <v>751.25</v>
      </c>
      <c r="P6272" s="9">
        <v>873.62</v>
      </c>
      <c r="Q6272" s="9">
        <v>751.25</v>
      </c>
      <c r="R6272" s="9">
        <v>425</v>
      </c>
      <c r="S6272" s="9">
        <v>2989.58</v>
      </c>
      <c r="T6272" s="10">
        <v>14502.72</v>
      </c>
    </row>
    <row r="6273" spans="1:20" ht="15.75" thickBot="1" x14ac:dyDescent="0.3">
      <c r="A6273" s="4" t="s">
        <v>1294</v>
      </c>
      <c r="B6273" s="4" t="s">
        <v>907</v>
      </c>
      <c r="C6273" s="4" t="s">
        <v>908</v>
      </c>
      <c r="D6273" s="4" t="s">
        <v>1311</v>
      </c>
      <c r="E6273" s="4" t="s">
        <v>1312</v>
      </c>
      <c r="F6273" s="4" t="s">
        <v>96</v>
      </c>
      <c r="G6273" s="4" t="s">
        <v>97</v>
      </c>
      <c r="H6273" s="11">
        <v>2107.29</v>
      </c>
      <c r="I6273" s="11">
        <v>2121.8000000000002</v>
      </c>
      <c r="J6273" s="11">
        <v>2095.4899999999998</v>
      </c>
      <c r="K6273" s="11">
        <v>2459.41</v>
      </c>
      <c r="L6273" s="11">
        <v>2209.2600000000002</v>
      </c>
      <c r="M6273" s="11">
        <v>2224.8200000000002</v>
      </c>
      <c r="N6273" s="11">
        <v>1830.8</v>
      </c>
      <c r="O6273" s="11">
        <v>1372.59</v>
      </c>
      <c r="P6273" s="11">
        <v>1514.01</v>
      </c>
      <c r="Q6273" s="11">
        <v>1653.41</v>
      </c>
      <c r="R6273" s="11">
        <v>2237.4</v>
      </c>
      <c r="S6273" s="11">
        <v>2396.9699999999998</v>
      </c>
      <c r="T6273" s="10">
        <v>24223.25</v>
      </c>
    </row>
    <row r="6274" spans="1:20" ht="15.75" thickBot="1" x14ac:dyDescent="0.3">
      <c r="A6274" s="4" t="s">
        <v>1294</v>
      </c>
      <c r="B6274" s="4" t="s">
        <v>907</v>
      </c>
      <c r="C6274" s="4" t="s">
        <v>908</v>
      </c>
      <c r="D6274" s="4" t="s">
        <v>1311</v>
      </c>
      <c r="E6274" s="4" t="s">
        <v>1312</v>
      </c>
      <c r="F6274" s="4" t="s">
        <v>98</v>
      </c>
      <c r="G6274" s="4" t="s">
        <v>99</v>
      </c>
      <c r="H6274" s="8"/>
      <c r="I6274" s="8"/>
      <c r="J6274" s="9">
        <v>321.02</v>
      </c>
      <c r="K6274" s="8"/>
      <c r="L6274" s="8"/>
      <c r="M6274" s="8"/>
      <c r="N6274" s="8"/>
      <c r="O6274" s="8"/>
      <c r="P6274" s="8"/>
      <c r="Q6274" s="8"/>
      <c r="R6274" s="9">
        <v>8.89</v>
      </c>
      <c r="S6274" s="8"/>
      <c r="T6274" s="10">
        <v>329.91</v>
      </c>
    </row>
    <row r="6275" spans="1:20" ht="15.75" thickBot="1" x14ac:dyDescent="0.3">
      <c r="A6275" s="4" t="s">
        <v>1294</v>
      </c>
      <c r="B6275" s="4" t="s">
        <v>907</v>
      </c>
      <c r="C6275" s="4" t="s">
        <v>908</v>
      </c>
      <c r="D6275" s="4" t="s">
        <v>1311</v>
      </c>
      <c r="E6275" s="4" t="s">
        <v>1312</v>
      </c>
      <c r="F6275" s="4" t="s">
        <v>199</v>
      </c>
      <c r="G6275" s="4" t="s">
        <v>200</v>
      </c>
      <c r="H6275" s="11">
        <v>404.9</v>
      </c>
      <c r="I6275" s="11">
        <v>517.17999999999995</v>
      </c>
      <c r="J6275" s="11">
        <v>404.9</v>
      </c>
      <c r="K6275" s="11">
        <v>107.6</v>
      </c>
      <c r="L6275" s="12"/>
      <c r="M6275" s="12"/>
      <c r="N6275" s="12"/>
      <c r="O6275" s="12"/>
      <c r="P6275" s="12"/>
      <c r="Q6275" s="12"/>
      <c r="R6275" s="12"/>
      <c r="S6275" s="11">
        <v>123.44</v>
      </c>
      <c r="T6275" s="10">
        <v>1558.02</v>
      </c>
    </row>
    <row r="6276" spans="1:20" ht="15.75" thickBot="1" x14ac:dyDescent="0.3">
      <c r="A6276" s="4" t="s">
        <v>1294</v>
      </c>
      <c r="B6276" s="4" t="s">
        <v>907</v>
      </c>
      <c r="C6276" s="4" t="s">
        <v>908</v>
      </c>
      <c r="D6276" s="4" t="s">
        <v>1311</v>
      </c>
      <c r="E6276" s="4" t="s">
        <v>1312</v>
      </c>
      <c r="F6276" s="4" t="s">
        <v>187</v>
      </c>
      <c r="G6276" s="4" t="s">
        <v>188</v>
      </c>
      <c r="H6276" s="8"/>
      <c r="I6276" s="9">
        <v>110</v>
      </c>
      <c r="J6276" s="9">
        <v>699.5</v>
      </c>
      <c r="K6276" s="8"/>
      <c r="L6276" s="8"/>
      <c r="M6276" s="8"/>
      <c r="N6276" s="9">
        <v>1020</v>
      </c>
      <c r="O6276" s="9">
        <v>220</v>
      </c>
      <c r="P6276" s="8"/>
      <c r="Q6276" s="8"/>
      <c r="R6276" s="9">
        <v>432.57</v>
      </c>
      <c r="S6276" s="8"/>
      <c r="T6276" s="10">
        <v>2482.0700000000002</v>
      </c>
    </row>
    <row r="6277" spans="1:20" ht="23.25" thickBot="1" x14ac:dyDescent="0.3">
      <c r="A6277" s="4" t="s">
        <v>1294</v>
      </c>
      <c r="B6277" s="4" t="s">
        <v>907</v>
      </c>
      <c r="C6277" s="4" t="s">
        <v>908</v>
      </c>
      <c r="D6277" s="4" t="s">
        <v>1315</v>
      </c>
      <c r="E6277" s="4" t="s">
        <v>1316</v>
      </c>
      <c r="F6277" s="4" t="s">
        <v>96</v>
      </c>
      <c r="G6277" s="4" t="s">
        <v>97</v>
      </c>
      <c r="H6277" s="11">
        <v>291.27999999999997</v>
      </c>
      <c r="I6277" s="12"/>
      <c r="J6277" s="12"/>
      <c r="K6277" s="12"/>
      <c r="L6277" s="12"/>
      <c r="M6277" s="12"/>
      <c r="N6277" s="12"/>
      <c r="O6277" s="12"/>
      <c r="P6277" s="12"/>
      <c r="Q6277" s="12"/>
      <c r="R6277" s="12"/>
      <c r="S6277" s="12"/>
      <c r="T6277" s="10">
        <v>291.27999999999997</v>
      </c>
    </row>
    <row r="6278" spans="1:20" ht="15.75" thickBot="1" x14ac:dyDescent="0.3">
      <c r="A6278" s="4" t="s">
        <v>1294</v>
      </c>
      <c r="B6278" s="4" t="s">
        <v>1357</v>
      </c>
      <c r="C6278" s="4" t="s">
        <v>1358</v>
      </c>
      <c r="D6278" s="4" t="s">
        <v>1311</v>
      </c>
      <c r="E6278" s="4" t="s">
        <v>1312</v>
      </c>
      <c r="F6278" s="4" t="s">
        <v>44</v>
      </c>
      <c r="G6278" s="4" t="s">
        <v>45</v>
      </c>
      <c r="H6278" s="8"/>
      <c r="I6278" s="8"/>
      <c r="J6278" s="8"/>
      <c r="K6278" s="8"/>
      <c r="L6278" s="9">
        <v>650</v>
      </c>
      <c r="M6278" s="8"/>
      <c r="N6278" s="8"/>
      <c r="O6278" s="8"/>
      <c r="P6278" s="8"/>
      <c r="Q6278" s="8"/>
      <c r="R6278" s="8"/>
      <c r="S6278" s="9">
        <v>4008</v>
      </c>
      <c r="T6278" s="10">
        <v>4658</v>
      </c>
    </row>
    <row r="6279" spans="1:20" ht="15.75" thickBot="1" x14ac:dyDescent="0.3">
      <c r="A6279" s="4" t="s">
        <v>1294</v>
      </c>
      <c r="B6279" s="4" t="s">
        <v>1357</v>
      </c>
      <c r="C6279" s="4" t="s">
        <v>1358</v>
      </c>
      <c r="D6279" s="4" t="s">
        <v>1311</v>
      </c>
      <c r="E6279" s="4" t="s">
        <v>1312</v>
      </c>
      <c r="F6279" s="4" t="s">
        <v>187</v>
      </c>
      <c r="G6279" s="4" t="s">
        <v>188</v>
      </c>
      <c r="H6279" s="11">
        <v>718.93</v>
      </c>
      <c r="I6279" s="11">
        <v>605.45000000000005</v>
      </c>
      <c r="J6279" s="12"/>
      <c r="K6279" s="12"/>
      <c r="L6279" s="12"/>
      <c r="M6279" s="12"/>
      <c r="N6279" s="11">
        <v>350</v>
      </c>
      <c r="O6279" s="12"/>
      <c r="P6279" s="12"/>
      <c r="Q6279" s="11">
        <v>696</v>
      </c>
      <c r="R6279" s="12"/>
      <c r="S6279" s="12"/>
      <c r="T6279" s="10">
        <v>2370.38</v>
      </c>
    </row>
    <row r="6280" spans="1:20" ht="15.75" thickBot="1" x14ac:dyDescent="0.3">
      <c r="A6280" s="4" t="s">
        <v>1294</v>
      </c>
      <c r="B6280" s="4" t="s">
        <v>470</v>
      </c>
      <c r="C6280" s="4" t="s">
        <v>471</v>
      </c>
      <c r="D6280" s="4" t="s">
        <v>1311</v>
      </c>
      <c r="E6280" s="4" t="s">
        <v>1312</v>
      </c>
      <c r="F6280" s="4" t="s">
        <v>61</v>
      </c>
      <c r="G6280" s="4" t="s">
        <v>62</v>
      </c>
      <c r="H6280" s="9">
        <v>81.38</v>
      </c>
      <c r="I6280" s="9">
        <v>81.38</v>
      </c>
      <c r="J6280" s="9">
        <v>81.38</v>
      </c>
      <c r="K6280" s="8"/>
      <c r="L6280" s="9">
        <v>81.38</v>
      </c>
      <c r="M6280" s="9">
        <v>119.26</v>
      </c>
      <c r="N6280" s="8"/>
      <c r="O6280" s="9">
        <v>170.9</v>
      </c>
      <c r="P6280" s="9">
        <v>85.45</v>
      </c>
      <c r="Q6280" s="9">
        <v>85.46</v>
      </c>
      <c r="R6280" s="8"/>
      <c r="S6280" s="9">
        <v>299.11</v>
      </c>
      <c r="T6280" s="10">
        <v>1085.7</v>
      </c>
    </row>
    <row r="6281" spans="1:20" ht="15.75" thickBot="1" x14ac:dyDescent="0.3">
      <c r="A6281" s="4" t="s">
        <v>1294</v>
      </c>
      <c r="B6281" s="4" t="s">
        <v>470</v>
      </c>
      <c r="C6281" s="4" t="s">
        <v>471</v>
      </c>
      <c r="D6281" s="4" t="s">
        <v>1311</v>
      </c>
      <c r="E6281" s="4" t="s">
        <v>1312</v>
      </c>
      <c r="F6281" s="4" t="s">
        <v>44</v>
      </c>
      <c r="G6281" s="4" t="s">
        <v>45</v>
      </c>
      <c r="H6281" s="11">
        <v>800</v>
      </c>
      <c r="I6281" s="11">
        <v>800</v>
      </c>
      <c r="J6281" s="11">
        <v>131.5</v>
      </c>
      <c r="K6281" s="11">
        <v>881.38</v>
      </c>
      <c r="L6281" s="11">
        <v>131.5</v>
      </c>
      <c r="M6281" s="11">
        <v>800</v>
      </c>
      <c r="N6281" s="12"/>
      <c r="O6281" s="11">
        <v>931.5</v>
      </c>
      <c r="P6281" s="12"/>
      <c r="Q6281" s="12"/>
      <c r="R6281" s="11">
        <v>131.5</v>
      </c>
      <c r="S6281" s="11">
        <v>773.5</v>
      </c>
      <c r="T6281" s="10">
        <v>5380.88</v>
      </c>
    </row>
    <row r="6282" spans="1:20" ht="15.75" thickBot="1" x14ac:dyDescent="0.3">
      <c r="A6282" s="4" t="s">
        <v>1294</v>
      </c>
      <c r="B6282" s="4" t="s">
        <v>470</v>
      </c>
      <c r="C6282" s="4" t="s">
        <v>471</v>
      </c>
      <c r="D6282" s="4" t="s">
        <v>1311</v>
      </c>
      <c r="E6282" s="4" t="s">
        <v>1312</v>
      </c>
      <c r="F6282" s="4" t="s">
        <v>96</v>
      </c>
      <c r="G6282" s="4" t="s">
        <v>97</v>
      </c>
      <c r="H6282" s="9">
        <v>396.52</v>
      </c>
      <c r="I6282" s="9">
        <v>421.16</v>
      </c>
      <c r="J6282" s="9">
        <v>451.9</v>
      </c>
      <c r="K6282" s="9">
        <v>429.94</v>
      </c>
      <c r="L6282" s="9">
        <v>432.14</v>
      </c>
      <c r="M6282" s="9">
        <v>490.7</v>
      </c>
      <c r="N6282" s="9">
        <v>183.43</v>
      </c>
      <c r="O6282" s="9">
        <v>465.08</v>
      </c>
      <c r="P6282" s="9">
        <v>124.2</v>
      </c>
      <c r="Q6282" s="9">
        <v>182.76</v>
      </c>
      <c r="R6282" s="9">
        <v>182.76</v>
      </c>
      <c r="S6282" s="9">
        <v>499.48</v>
      </c>
      <c r="T6282" s="10">
        <v>4260.07</v>
      </c>
    </row>
    <row r="6283" spans="1:20" ht="15.75" thickBot="1" x14ac:dyDescent="0.3">
      <c r="A6283" s="4" t="s">
        <v>1294</v>
      </c>
      <c r="B6283" s="4" t="s">
        <v>470</v>
      </c>
      <c r="C6283" s="4" t="s">
        <v>471</v>
      </c>
      <c r="D6283" s="4" t="s">
        <v>1311</v>
      </c>
      <c r="E6283" s="4" t="s">
        <v>1312</v>
      </c>
      <c r="F6283" s="4" t="s">
        <v>98</v>
      </c>
      <c r="G6283" s="4" t="s">
        <v>99</v>
      </c>
      <c r="H6283" s="12"/>
      <c r="I6283" s="12"/>
      <c r="J6283" s="12"/>
      <c r="K6283" s="12"/>
      <c r="L6283" s="12"/>
      <c r="M6283" s="12"/>
      <c r="N6283" s="12"/>
      <c r="O6283" s="11">
        <v>13.93</v>
      </c>
      <c r="P6283" s="12"/>
      <c r="Q6283" s="12"/>
      <c r="R6283" s="12"/>
      <c r="S6283" s="12"/>
      <c r="T6283" s="10">
        <v>13.93</v>
      </c>
    </row>
    <row r="6284" spans="1:20" ht="15.75" thickBot="1" x14ac:dyDescent="0.3">
      <c r="A6284" s="4" t="s">
        <v>1294</v>
      </c>
      <c r="B6284" s="4" t="s">
        <v>470</v>
      </c>
      <c r="C6284" s="4" t="s">
        <v>471</v>
      </c>
      <c r="D6284" s="4" t="s">
        <v>1311</v>
      </c>
      <c r="E6284" s="4" t="s">
        <v>1312</v>
      </c>
      <c r="F6284" s="4" t="s">
        <v>199</v>
      </c>
      <c r="G6284" s="4" t="s">
        <v>200</v>
      </c>
      <c r="H6284" s="9">
        <v>259</v>
      </c>
      <c r="I6284" s="9">
        <v>52.52</v>
      </c>
      <c r="J6284" s="9">
        <v>108.24</v>
      </c>
      <c r="K6284" s="9">
        <v>52.52</v>
      </c>
      <c r="L6284" s="9">
        <v>52.52</v>
      </c>
      <c r="M6284" s="9">
        <v>89.93</v>
      </c>
      <c r="N6284" s="8"/>
      <c r="O6284" s="9">
        <v>119.9</v>
      </c>
      <c r="P6284" s="9">
        <v>59.95</v>
      </c>
      <c r="Q6284" s="9">
        <v>59.94</v>
      </c>
      <c r="R6284" s="8"/>
      <c r="S6284" s="9">
        <v>209.79</v>
      </c>
      <c r="T6284" s="10">
        <v>1064.31</v>
      </c>
    </row>
    <row r="6285" spans="1:20" ht="15.75" thickBot="1" x14ac:dyDescent="0.3">
      <c r="A6285" s="4" t="s">
        <v>1294</v>
      </c>
      <c r="B6285" s="4" t="s">
        <v>470</v>
      </c>
      <c r="C6285" s="4" t="s">
        <v>471</v>
      </c>
      <c r="D6285" s="4" t="s">
        <v>1311</v>
      </c>
      <c r="E6285" s="4" t="s">
        <v>1312</v>
      </c>
      <c r="F6285" s="4" t="s">
        <v>187</v>
      </c>
      <c r="G6285" s="4" t="s">
        <v>188</v>
      </c>
      <c r="H6285" s="12"/>
      <c r="I6285" s="12"/>
      <c r="J6285" s="11">
        <v>859.2</v>
      </c>
      <c r="K6285" s="12"/>
      <c r="L6285" s="12"/>
      <c r="M6285" s="12"/>
      <c r="N6285" s="11">
        <v>1569.22</v>
      </c>
      <c r="O6285" s="12"/>
      <c r="P6285" s="11">
        <v>532.33000000000004</v>
      </c>
      <c r="Q6285" s="12"/>
      <c r="R6285" s="11">
        <v>160</v>
      </c>
      <c r="S6285" s="11">
        <v>532.33000000000004</v>
      </c>
      <c r="T6285" s="10">
        <v>3653.08</v>
      </c>
    </row>
    <row r="6286" spans="1:20" ht="15.75" thickBot="1" x14ac:dyDescent="0.3">
      <c r="A6286" s="4" t="s">
        <v>1294</v>
      </c>
      <c r="B6286" s="4" t="s">
        <v>470</v>
      </c>
      <c r="C6286" s="4" t="s">
        <v>471</v>
      </c>
      <c r="D6286" s="4" t="s">
        <v>1299</v>
      </c>
      <c r="E6286" s="4" t="s">
        <v>1300</v>
      </c>
      <c r="F6286" s="4" t="s">
        <v>84</v>
      </c>
      <c r="G6286" s="4" t="s">
        <v>85</v>
      </c>
      <c r="H6286" s="8"/>
      <c r="I6286" s="8"/>
      <c r="J6286" s="8"/>
      <c r="K6286" s="8"/>
      <c r="L6286" s="8"/>
      <c r="M6286" s="8"/>
      <c r="N6286" s="8"/>
      <c r="O6286" s="9">
        <v>384.49</v>
      </c>
      <c r="P6286" s="8"/>
      <c r="Q6286" s="8"/>
      <c r="R6286" s="8"/>
      <c r="S6286" s="8"/>
      <c r="T6286" s="10">
        <v>384.49</v>
      </c>
    </row>
    <row r="6287" spans="1:20" ht="15.75" thickBot="1" x14ac:dyDescent="0.3">
      <c r="A6287" s="4" t="s">
        <v>1294</v>
      </c>
      <c r="B6287" s="4" t="s">
        <v>909</v>
      </c>
      <c r="C6287" s="4" t="s">
        <v>910</v>
      </c>
      <c r="D6287" s="4" t="s">
        <v>1311</v>
      </c>
      <c r="E6287" s="4" t="s">
        <v>1312</v>
      </c>
      <c r="F6287" s="4" t="s">
        <v>44</v>
      </c>
      <c r="G6287" s="4" t="s">
        <v>45</v>
      </c>
      <c r="H6287" s="11">
        <v>1736</v>
      </c>
      <c r="I6287" s="11">
        <v>893</v>
      </c>
      <c r="J6287" s="11">
        <v>2512</v>
      </c>
      <c r="K6287" s="11">
        <v>1178</v>
      </c>
      <c r="L6287" s="11">
        <v>3463</v>
      </c>
      <c r="M6287" s="11">
        <v>1786</v>
      </c>
      <c r="N6287" s="11">
        <v>7393.2</v>
      </c>
      <c r="O6287" s="11">
        <v>2378</v>
      </c>
      <c r="P6287" s="11">
        <v>1652</v>
      </c>
      <c r="Q6287" s="11">
        <v>5337</v>
      </c>
      <c r="R6287" s="11">
        <v>4088</v>
      </c>
      <c r="S6287" s="11">
        <v>8972.82</v>
      </c>
      <c r="T6287" s="10">
        <v>41389.019999999997</v>
      </c>
    </row>
    <row r="6288" spans="1:20" ht="15.75" thickBot="1" x14ac:dyDescent="0.3">
      <c r="A6288" s="4" t="s">
        <v>1294</v>
      </c>
      <c r="B6288" s="4" t="s">
        <v>909</v>
      </c>
      <c r="C6288" s="4" t="s">
        <v>910</v>
      </c>
      <c r="D6288" s="4" t="s">
        <v>1311</v>
      </c>
      <c r="E6288" s="4" t="s">
        <v>1312</v>
      </c>
      <c r="F6288" s="4" t="s">
        <v>187</v>
      </c>
      <c r="G6288" s="4" t="s">
        <v>188</v>
      </c>
      <c r="H6288" s="8"/>
      <c r="I6288" s="9">
        <v>1406</v>
      </c>
      <c r="J6288" s="8"/>
      <c r="K6288" s="9">
        <v>357.5</v>
      </c>
      <c r="L6288" s="9">
        <v>95</v>
      </c>
      <c r="M6288" s="8"/>
      <c r="N6288" s="8"/>
      <c r="O6288" s="8"/>
      <c r="P6288" s="8"/>
      <c r="Q6288" s="9">
        <v>906</v>
      </c>
      <c r="R6288" s="8"/>
      <c r="S6288" s="8"/>
      <c r="T6288" s="10">
        <v>2764.5</v>
      </c>
    </row>
    <row r="6289" spans="1:20" ht="15.75" thickBot="1" x14ac:dyDescent="0.3">
      <c r="A6289" s="4" t="s">
        <v>1294</v>
      </c>
      <c r="B6289" s="4" t="s">
        <v>909</v>
      </c>
      <c r="C6289" s="4" t="s">
        <v>910</v>
      </c>
      <c r="D6289" s="4" t="s">
        <v>1311</v>
      </c>
      <c r="E6289" s="4" t="s">
        <v>1312</v>
      </c>
      <c r="F6289" s="4" t="s">
        <v>545</v>
      </c>
      <c r="G6289" s="4" t="s">
        <v>546</v>
      </c>
      <c r="H6289" s="12"/>
      <c r="I6289" s="12"/>
      <c r="J6289" s="12"/>
      <c r="K6289" s="12"/>
      <c r="L6289" s="12"/>
      <c r="M6289" s="12"/>
      <c r="N6289" s="12"/>
      <c r="O6289" s="15">
        <v>0</v>
      </c>
      <c r="P6289" s="12"/>
      <c r="Q6289" s="12"/>
      <c r="R6289" s="12"/>
      <c r="S6289" s="12"/>
      <c r="T6289" s="14">
        <v>0</v>
      </c>
    </row>
    <row r="6290" spans="1:20" ht="15.75" thickBot="1" x14ac:dyDescent="0.3">
      <c r="A6290" s="4" t="s">
        <v>1294</v>
      </c>
      <c r="B6290" s="4" t="s">
        <v>1359</v>
      </c>
      <c r="C6290" s="4" t="s">
        <v>1360</v>
      </c>
      <c r="D6290" s="4" t="s">
        <v>1311</v>
      </c>
      <c r="E6290" s="4" t="s">
        <v>1312</v>
      </c>
      <c r="F6290" s="4" t="s">
        <v>44</v>
      </c>
      <c r="G6290" s="4" t="s">
        <v>45</v>
      </c>
      <c r="H6290" s="9">
        <v>6185</v>
      </c>
      <c r="I6290" s="9">
        <v>238.5</v>
      </c>
      <c r="J6290" s="8"/>
      <c r="K6290" s="8"/>
      <c r="L6290" s="9">
        <v>5060</v>
      </c>
      <c r="M6290" s="9">
        <v>150</v>
      </c>
      <c r="N6290" s="8"/>
      <c r="O6290" s="8"/>
      <c r="P6290" s="8"/>
      <c r="Q6290" s="8"/>
      <c r="R6290" s="9">
        <v>4710</v>
      </c>
      <c r="S6290" s="9">
        <v>7761</v>
      </c>
      <c r="T6290" s="10">
        <v>24104.5</v>
      </c>
    </row>
    <row r="6291" spans="1:20" ht="15.75" thickBot="1" x14ac:dyDescent="0.3">
      <c r="A6291" s="4" t="s">
        <v>1294</v>
      </c>
      <c r="B6291" s="4" t="s">
        <v>1359</v>
      </c>
      <c r="C6291" s="4" t="s">
        <v>1360</v>
      </c>
      <c r="D6291" s="4" t="s">
        <v>1311</v>
      </c>
      <c r="E6291" s="4" t="s">
        <v>1312</v>
      </c>
      <c r="F6291" s="4" t="s">
        <v>26</v>
      </c>
      <c r="G6291" s="4" t="s">
        <v>27</v>
      </c>
      <c r="H6291" s="11">
        <v>105.56</v>
      </c>
      <c r="I6291" s="11">
        <v>105.56</v>
      </c>
      <c r="J6291" s="11">
        <v>105.56</v>
      </c>
      <c r="K6291" s="11">
        <v>105.56</v>
      </c>
      <c r="L6291" s="11">
        <v>116.62</v>
      </c>
      <c r="M6291" s="11">
        <v>116.62</v>
      </c>
      <c r="N6291" s="11">
        <v>116.62</v>
      </c>
      <c r="O6291" s="11">
        <v>251.64</v>
      </c>
      <c r="P6291" s="11">
        <v>125.82</v>
      </c>
      <c r="Q6291" s="11">
        <v>314.2</v>
      </c>
      <c r="R6291" s="11">
        <v>125.82</v>
      </c>
      <c r="S6291" s="11">
        <v>125.82</v>
      </c>
      <c r="T6291" s="10">
        <v>1715.4</v>
      </c>
    </row>
    <row r="6292" spans="1:20" ht="15.75" thickBot="1" x14ac:dyDescent="0.3">
      <c r="A6292" s="4" t="s">
        <v>1294</v>
      </c>
      <c r="B6292" s="4" t="s">
        <v>1359</v>
      </c>
      <c r="C6292" s="4" t="s">
        <v>1360</v>
      </c>
      <c r="D6292" s="4" t="s">
        <v>1311</v>
      </c>
      <c r="E6292" s="4" t="s">
        <v>1312</v>
      </c>
      <c r="F6292" s="4" t="s">
        <v>187</v>
      </c>
      <c r="G6292" s="4" t="s">
        <v>188</v>
      </c>
      <c r="H6292" s="8"/>
      <c r="I6292" s="8"/>
      <c r="J6292" s="8"/>
      <c r="K6292" s="8"/>
      <c r="L6292" s="8"/>
      <c r="M6292" s="8"/>
      <c r="N6292" s="8"/>
      <c r="O6292" s="8"/>
      <c r="P6292" s="8"/>
      <c r="Q6292" s="8"/>
      <c r="R6292" s="8"/>
      <c r="S6292" s="9">
        <v>594.29999999999995</v>
      </c>
      <c r="T6292" s="10">
        <v>594.29999999999995</v>
      </c>
    </row>
    <row r="6293" spans="1:20" ht="15.75" thickBot="1" x14ac:dyDescent="0.3">
      <c r="A6293" s="4" t="s">
        <v>1294</v>
      </c>
      <c r="B6293" s="4" t="s">
        <v>1359</v>
      </c>
      <c r="C6293" s="4" t="s">
        <v>1360</v>
      </c>
      <c r="D6293" s="4" t="s">
        <v>1311</v>
      </c>
      <c r="E6293" s="4" t="s">
        <v>1312</v>
      </c>
      <c r="F6293" s="4" t="s">
        <v>30</v>
      </c>
      <c r="G6293" s="4" t="s">
        <v>31</v>
      </c>
      <c r="H6293" s="12"/>
      <c r="I6293" s="12"/>
      <c r="J6293" s="12"/>
      <c r="K6293" s="12"/>
      <c r="L6293" s="12"/>
      <c r="M6293" s="12"/>
      <c r="N6293" s="11">
        <v>360</v>
      </c>
      <c r="O6293" s="12"/>
      <c r="P6293" s="12"/>
      <c r="Q6293" s="12"/>
      <c r="R6293" s="12"/>
      <c r="S6293" s="12"/>
      <c r="T6293" s="10">
        <v>360</v>
      </c>
    </row>
    <row r="6294" spans="1:20" ht="15.75" thickBot="1" x14ac:dyDescent="0.3">
      <c r="A6294" s="4" t="s">
        <v>1294</v>
      </c>
      <c r="B6294" s="4" t="s">
        <v>1361</v>
      </c>
      <c r="C6294" s="4" t="s">
        <v>1362</v>
      </c>
      <c r="D6294" s="4" t="s">
        <v>1311</v>
      </c>
      <c r="E6294" s="4" t="s">
        <v>1312</v>
      </c>
      <c r="F6294" s="4" t="s">
        <v>61</v>
      </c>
      <c r="G6294" s="4" t="s">
        <v>62</v>
      </c>
      <c r="H6294" s="8"/>
      <c r="I6294" s="9">
        <v>17.559999999999999</v>
      </c>
      <c r="J6294" s="9">
        <v>27.32</v>
      </c>
      <c r="K6294" s="9">
        <v>19</v>
      </c>
      <c r="L6294" s="8"/>
      <c r="M6294" s="9">
        <v>1250</v>
      </c>
      <c r="N6294" s="9">
        <v>101.25</v>
      </c>
      <c r="O6294" s="9">
        <v>-668.59</v>
      </c>
      <c r="P6294" s="9">
        <v>7.99</v>
      </c>
      <c r="Q6294" s="8"/>
      <c r="R6294" s="8"/>
      <c r="S6294" s="9">
        <v>53.55</v>
      </c>
      <c r="T6294" s="10">
        <v>808.08</v>
      </c>
    </row>
    <row r="6295" spans="1:20" ht="15.75" thickBot="1" x14ac:dyDescent="0.3">
      <c r="A6295" s="4" t="s">
        <v>1294</v>
      </c>
      <c r="B6295" s="4" t="s">
        <v>1361</v>
      </c>
      <c r="C6295" s="4" t="s">
        <v>1362</v>
      </c>
      <c r="D6295" s="4" t="s">
        <v>1311</v>
      </c>
      <c r="E6295" s="4" t="s">
        <v>1312</v>
      </c>
      <c r="F6295" s="4" t="s">
        <v>361</v>
      </c>
      <c r="G6295" s="4" t="s">
        <v>362</v>
      </c>
      <c r="H6295" s="12"/>
      <c r="I6295" s="12"/>
      <c r="J6295" s="12"/>
      <c r="K6295" s="12"/>
      <c r="L6295" s="12"/>
      <c r="M6295" s="11">
        <v>640.46</v>
      </c>
      <c r="N6295" s="12"/>
      <c r="O6295" s="12"/>
      <c r="P6295" s="12"/>
      <c r="Q6295" s="12"/>
      <c r="R6295" s="12"/>
      <c r="S6295" s="12"/>
      <c r="T6295" s="10">
        <v>640.46</v>
      </c>
    </row>
    <row r="6296" spans="1:20" ht="15.75" thickBot="1" x14ac:dyDescent="0.3">
      <c r="A6296" s="4" t="s">
        <v>1294</v>
      </c>
      <c r="B6296" s="4" t="s">
        <v>1361</v>
      </c>
      <c r="C6296" s="4" t="s">
        <v>1362</v>
      </c>
      <c r="D6296" s="4" t="s">
        <v>1311</v>
      </c>
      <c r="E6296" s="4" t="s">
        <v>1312</v>
      </c>
      <c r="F6296" s="4" t="s">
        <v>44</v>
      </c>
      <c r="G6296" s="4" t="s">
        <v>45</v>
      </c>
      <c r="H6296" s="9">
        <v>298.56</v>
      </c>
      <c r="I6296" s="9">
        <v>298.56</v>
      </c>
      <c r="J6296" s="9">
        <v>298.56</v>
      </c>
      <c r="K6296" s="9">
        <v>298.56</v>
      </c>
      <c r="L6296" s="9">
        <v>298.56</v>
      </c>
      <c r="M6296" s="9">
        <v>597.12</v>
      </c>
      <c r="N6296" s="9">
        <v>298.56</v>
      </c>
      <c r="O6296" s="9">
        <v>750</v>
      </c>
      <c r="P6296" s="9">
        <v>750</v>
      </c>
      <c r="Q6296" s="9">
        <v>750</v>
      </c>
      <c r="R6296" s="8"/>
      <c r="S6296" s="9">
        <v>750</v>
      </c>
      <c r="T6296" s="10">
        <v>5388.48</v>
      </c>
    </row>
    <row r="6297" spans="1:20" ht="15.75" thickBot="1" x14ac:dyDescent="0.3">
      <c r="A6297" s="4" t="s">
        <v>1294</v>
      </c>
      <c r="B6297" s="4" t="s">
        <v>1361</v>
      </c>
      <c r="C6297" s="4" t="s">
        <v>1362</v>
      </c>
      <c r="D6297" s="4" t="s">
        <v>1311</v>
      </c>
      <c r="E6297" s="4" t="s">
        <v>1312</v>
      </c>
      <c r="F6297" s="4" t="s">
        <v>96</v>
      </c>
      <c r="G6297" s="4" t="s">
        <v>97</v>
      </c>
      <c r="H6297" s="11">
        <v>112.33</v>
      </c>
      <c r="I6297" s="11">
        <v>560.22</v>
      </c>
      <c r="J6297" s="11">
        <v>889.01</v>
      </c>
      <c r="K6297" s="11">
        <v>148.22</v>
      </c>
      <c r="L6297" s="11">
        <v>531.16</v>
      </c>
      <c r="M6297" s="11">
        <v>521.51</v>
      </c>
      <c r="N6297" s="11">
        <v>481.97</v>
      </c>
      <c r="O6297" s="11">
        <v>533.33000000000004</v>
      </c>
      <c r="P6297" s="11">
        <v>543.91999999999996</v>
      </c>
      <c r="Q6297" s="11">
        <v>528.38</v>
      </c>
      <c r="R6297" s="11">
        <v>964.76</v>
      </c>
      <c r="S6297" s="11">
        <v>153.77000000000001</v>
      </c>
      <c r="T6297" s="10">
        <v>5968.58</v>
      </c>
    </row>
    <row r="6298" spans="1:20" ht="15.75" thickBot="1" x14ac:dyDescent="0.3">
      <c r="A6298" s="4" t="s">
        <v>1294</v>
      </c>
      <c r="B6298" s="4" t="s">
        <v>1361</v>
      </c>
      <c r="C6298" s="4" t="s">
        <v>1362</v>
      </c>
      <c r="D6298" s="4" t="s">
        <v>1311</v>
      </c>
      <c r="E6298" s="4" t="s">
        <v>1312</v>
      </c>
      <c r="F6298" s="4" t="s">
        <v>98</v>
      </c>
      <c r="G6298" s="4" t="s">
        <v>99</v>
      </c>
      <c r="H6298" s="9">
        <v>127</v>
      </c>
      <c r="I6298" s="9">
        <v>178.15</v>
      </c>
      <c r="J6298" s="9">
        <v>308.5</v>
      </c>
      <c r="K6298" s="9">
        <v>234.05</v>
      </c>
      <c r="L6298" s="9">
        <v>327.68</v>
      </c>
      <c r="M6298" s="9">
        <v>234.8</v>
      </c>
      <c r="N6298" s="9">
        <v>160.4</v>
      </c>
      <c r="O6298" s="9">
        <v>801.08</v>
      </c>
      <c r="P6298" s="9">
        <v>526.11</v>
      </c>
      <c r="Q6298" s="9">
        <v>321.8</v>
      </c>
      <c r="R6298" s="9">
        <v>421.14</v>
      </c>
      <c r="S6298" s="9">
        <v>499.7</v>
      </c>
      <c r="T6298" s="10">
        <v>4140.41</v>
      </c>
    </row>
    <row r="6299" spans="1:20" ht="15.75" thickBot="1" x14ac:dyDescent="0.3">
      <c r="A6299" s="4" t="s">
        <v>1294</v>
      </c>
      <c r="B6299" s="4" t="s">
        <v>1361</v>
      </c>
      <c r="C6299" s="4" t="s">
        <v>1362</v>
      </c>
      <c r="D6299" s="4" t="s">
        <v>1311</v>
      </c>
      <c r="E6299" s="4" t="s">
        <v>1312</v>
      </c>
      <c r="F6299" s="4" t="s">
        <v>102</v>
      </c>
      <c r="G6299" s="4" t="s">
        <v>103</v>
      </c>
      <c r="H6299" s="11">
        <v>3662.8</v>
      </c>
      <c r="I6299" s="11">
        <v>-3662.8</v>
      </c>
      <c r="J6299" s="12"/>
      <c r="K6299" s="12"/>
      <c r="L6299" s="12"/>
      <c r="M6299" s="12"/>
      <c r="N6299" s="12"/>
      <c r="O6299" s="12"/>
      <c r="P6299" s="12"/>
      <c r="Q6299" s="12"/>
      <c r="R6299" s="12"/>
      <c r="S6299" s="12"/>
      <c r="T6299" s="14">
        <v>0</v>
      </c>
    </row>
    <row r="6300" spans="1:20" ht="15.75" thickBot="1" x14ac:dyDescent="0.3">
      <c r="A6300" s="4" t="s">
        <v>1294</v>
      </c>
      <c r="B6300" s="4" t="s">
        <v>1361</v>
      </c>
      <c r="C6300" s="4" t="s">
        <v>1362</v>
      </c>
      <c r="D6300" s="4" t="s">
        <v>1311</v>
      </c>
      <c r="E6300" s="4" t="s">
        <v>1312</v>
      </c>
      <c r="F6300" s="4" t="s">
        <v>187</v>
      </c>
      <c r="G6300" s="4" t="s">
        <v>188</v>
      </c>
      <c r="H6300" s="9">
        <v>209</v>
      </c>
      <c r="I6300" s="9">
        <v>121.37</v>
      </c>
      <c r="J6300" s="9">
        <v>150</v>
      </c>
      <c r="K6300" s="8"/>
      <c r="L6300" s="8"/>
      <c r="M6300" s="9">
        <v>792</v>
      </c>
      <c r="N6300" s="8"/>
      <c r="O6300" s="8"/>
      <c r="P6300" s="8"/>
      <c r="Q6300" s="8"/>
      <c r="R6300" s="8"/>
      <c r="S6300" s="9">
        <v>2100.36</v>
      </c>
      <c r="T6300" s="10">
        <v>3372.73</v>
      </c>
    </row>
    <row r="6301" spans="1:20" ht="15.75" thickBot="1" x14ac:dyDescent="0.3">
      <c r="A6301" s="4" t="s">
        <v>1294</v>
      </c>
      <c r="B6301" s="4" t="s">
        <v>1361</v>
      </c>
      <c r="C6301" s="4" t="s">
        <v>1362</v>
      </c>
      <c r="D6301" s="4" t="s">
        <v>1311</v>
      </c>
      <c r="E6301" s="4" t="s">
        <v>1312</v>
      </c>
      <c r="F6301" s="4" t="s">
        <v>545</v>
      </c>
      <c r="G6301" s="4" t="s">
        <v>546</v>
      </c>
      <c r="H6301" s="12"/>
      <c r="I6301" s="12"/>
      <c r="J6301" s="12"/>
      <c r="K6301" s="12"/>
      <c r="L6301" s="12"/>
      <c r="M6301" s="12"/>
      <c r="N6301" s="12"/>
      <c r="O6301" s="12"/>
      <c r="P6301" s="12"/>
      <c r="Q6301" s="12"/>
      <c r="R6301" s="11">
        <v>135</v>
      </c>
      <c r="S6301" s="12"/>
      <c r="T6301" s="10">
        <v>135</v>
      </c>
    </row>
    <row r="6302" spans="1:20" ht="15.75" thickBot="1" x14ac:dyDescent="0.3">
      <c r="A6302" s="4" t="s">
        <v>1294</v>
      </c>
      <c r="B6302" s="4" t="s">
        <v>1361</v>
      </c>
      <c r="C6302" s="4" t="s">
        <v>1362</v>
      </c>
      <c r="D6302" s="4" t="s">
        <v>1311</v>
      </c>
      <c r="E6302" s="4" t="s">
        <v>1312</v>
      </c>
      <c r="F6302" s="4" t="s">
        <v>239</v>
      </c>
      <c r="G6302" s="4" t="s">
        <v>240</v>
      </c>
      <c r="H6302" s="8"/>
      <c r="I6302" s="9">
        <v>66.98</v>
      </c>
      <c r="J6302" s="8"/>
      <c r="K6302" s="8"/>
      <c r="L6302" s="8"/>
      <c r="M6302" s="8"/>
      <c r="N6302" s="8"/>
      <c r="O6302" s="8"/>
      <c r="P6302" s="8"/>
      <c r="Q6302" s="8"/>
      <c r="R6302" s="8"/>
      <c r="S6302" s="8"/>
      <c r="T6302" s="10">
        <v>66.98</v>
      </c>
    </row>
    <row r="6303" spans="1:20" ht="15.75" thickBot="1" x14ac:dyDescent="0.3">
      <c r="A6303" s="4" t="s">
        <v>1294</v>
      </c>
      <c r="B6303" s="4" t="s">
        <v>1361</v>
      </c>
      <c r="C6303" s="4" t="s">
        <v>1362</v>
      </c>
      <c r="D6303" s="4" t="s">
        <v>1311</v>
      </c>
      <c r="E6303" s="4" t="s">
        <v>1312</v>
      </c>
      <c r="F6303" s="4" t="s">
        <v>144</v>
      </c>
      <c r="G6303" s="4" t="s">
        <v>145</v>
      </c>
      <c r="H6303" s="11">
        <v>54.98</v>
      </c>
      <c r="I6303" s="11">
        <v>74.75</v>
      </c>
      <c r="J6303" s="12"/>
      <c r="K6303" s="12"/>
      <c r="L6303" s="12"/>
      <c r="M6303" s="12"/>
      <c r="N6303" s="12"/>
      <c r="O6303" s="12"/>
      <c r="P6303" s="12"/>
      <c r="Q6303" s="12"/>
      <c r="R6303" s="12"/>
      <c r="S6303" s="12"/>
      <c r="T6303" s="10">
        <v>129.72999999999999</v>
      </c>
    </row>
    <row r="6304" spans="1:20" ht="15.75" thickBot="1" x14ac:dyDescent="0.3">
      <c r="A6304" s="4" t="s">
        <v>1294</v>
      </c>
      <c r="B6304" s="4" t="s">
        <v>1361</v>
      </c>
      <c r="C6304" s="4" t="s">
        <v>1362</v>
      </c>
      <c r="D6304" s="4" t="s">
        <v>1311</v>
      </c>
      <c r="E6304" s="4" t="s">
        <v>1312</v>
      </c>
      <c r="F6304" s="4" t="s">
        <v>217</v>
      </c>
      <c r="G6304" s="4" t="s">
        <v>218</v>
      </c>
      <c r="H6304" s="9">
        <v>136</v>
      </c>
      <c r="I6304" s="8"/>
      <c r="J6304" s="8"/>
      <c r="K6304" s="8"/>
      <c r="L6304" s="8"/>
      <c r="M6304" s="8"/>
      <c r="N6304" s="8"/>
      <c r="O6304" s="8"/>
      <c r="P6304" s="8"/>
      <c r="Q6304" s="8"/>
      <c r="R6304" s="8"/>
      <c r="S6304" s="8"/>
      <c r="T6304" s="10">
        <v>136</v>
      </c>
    </row>
    <row r="6305" spans="1:20" ht="15.75" thickBot="1" x14ac:dyDescent="0.3">
      <c r="A6305" s="4" t="s">
        <v>1294</v>
      </c>
      <c r="B6305" s="4" t="s">
        <v>1361</v>
      </c>
      <c r="C6305" s="4" t="s">
        <v>1362</v>
      </c>
      <c r="D6305" s="4" t="s">
        <v>1299</v>
      </c>
      <c r="E6305" s="4" t="s">
        <v>1300</v>
      </c>
      <c r="F6305" s="4" t="s">
        <v>61</v>
      </c>
      <c r="G6305" s="4" t="s">
        <v>62</v>
      </c>
      <c r="H6305" s="12"/>
      <c r="I6305" s="12"/>
      <c r="J6305" s="12"/>
      <c r="K6305" s="12"/>
      <c r="L6305" s="12"/>
      <c r="M6305" s="12"/>
      <c r="N6305" s="11">
        <v>1250</v>
      </c>
      <c r="O6305" s="12"/>
      <c r="P6305" s="12"/>
      <c r="Q6305" s="12"/>
      <c r="R6305" s="12"/>
      <c r="S6305" s="12"/>
      <c r="T6305" s="10">
        <v>1250</v>
      </c>
    </row>
    <row r="6306" spans="1:20" ht="23.25" thickBot="1" x14ac:dyDescent="0.3">
      <c r="A6306" s="4" t="s">
        <v>1294</v>
      </c>
      <c r="B6306" s="4" t="s">
        <v>1361</v>
      </c>
      <c r="C6306" s="4" t="s">
        <v>1362</v>
      </c>
      <c r="D6306" s="4" t="s">
        <v>1335</v>
      </c>
      <c r="E6306" s="4" t="s">
        <v>1336</v>
      </c>
      <c r="F6306" s="4" t="s">
        <v>96</v>
      </c>
      <c r="G6306" s="4" t="s">
        <v>97</v>
      </c>
      <c r="H6306" s="8"/>
      <c r="I6306" s="8"/>
      <c r="J6306" s="8"/>
      <c r="K6306" s="8"/>
      <c r="L6306" s="8"/>
      <c r="M6306" s="8"/>
      <c r="N6306" s="8"/>
      <c r="O6306" s="8"/>
      <c r="P6306" s="9">
        <v>280.87</v>
      </c>
      <c r="Q6306" s="8"/>
      <c r="R6306" s="9">
        <v>280.87</v>
      </c>
      <c r="S6306" s="8"/>
      <c r="T6306" s="10">
        <v>561.74</v>
      </c>
    </row>
    <row r="6307" spans="1:20" ht="23.25" thickBot="1" x14ac:dyDescent="0.3">
      <c r="A6307" s="4" t="s">
        <v>1294</v>
      </c>
      <c r="B6307" s="4" t="s">
        <v>371</v>
      </c>
      <c r="C6307" s="4" t="s">
        <v>372</v>
      </c>
      <c r="D6307" s="4" t="s">
        <v>1363</v>
      </c>
      <c r="E6307" s="4" t="s">
        <v>1364</v>
      </c>
      <c r="F6307" s="4" t="s">
        <v>61</v>
      </c>
      <c r="G6307" s="4" t="s">
        <v>62</v>
      </c>
      <c r="H6307" s="11">
        <v>38.79</v>
      </c>
      <c r="I6307" s="11">
        <v>83.38</v>
      </c>
      <c r="J6307" s="11">
        <v>203.44</v>
      </c>
      <c r="K6307" s="11">
        <v>48.26</v>
      </c>
      <c r="L6307" s="11">
        <v>116.68</v>
      </c>
      <c r="M6307" s="11">
        <v>162.4</v>
      </c>
      <c r="N6307" s="11">
        <v>295.98</v>
      </c>
      <c r="O6307" s="11">
        <v>114.71</v>
      </c>
      <c r="P6307" s="11">
        <v>64.61</v>
      </c>
      <c r="Q6307" s="11">
        <v>82.3</v>
      </c>
      <c r="R6307" s="11">
        <v>11.07</v>
      </c>
      <c r="S6307" s="11">
        <v>59.16</v>
      </c>
      <c r="T6307" s="10">
        <v>1280.78</v>
      </c>
    </row>
    <row r="6308" spans="1:20" ht="23.25" thickBot="1" x14ac:dyDescent="0.3">
      <c r="A6308" s="4" t="s">
        <v>1294</v>
      </c>
      <c r="B6308" s="4" t="s">
        <v>371</v>
      </c>
      <c r="C6308" s="4" t="s">
        <v>372</v>
      </c>
      <c r="D6308" s="4" t="s">
        <v>1363</v>
      </c>
      <c r="E6308" s="4" t="s">
        <v>1364</v>
      </c>
      <c r="F6308" s="4" t="s">
        <v>92</v>
      </c>
      <c r="G6308" s="4" t="s">
        <v>93</v>
      </c>
      <c r="H6308" s="9">
        <v>-224.94</v>
      </c>
      <c r="I6308" s="9">
        <v>-63.46</v>
      </c>
      <c r="J6308" s="9">
        <v>2.13</v>
      </c>
      <c r="K6308" s="9">
        <v>-4.43</v>
      </c>
      <c r="L6308" s="9">
        <v>3.88</v>
      </c>
      <c r="M6308" s="9">
        <v>-134.76</v>
      </c>
      <c r="N6308" s="9">
        <v>0.35</v>
      </c>
      <c r="O6308" s="9">
        <v>-34.47</v>
      </c>
      <c r="P6308" s="9">
        <v>-15.86</v>
      </c>
      <c r="Q6308" s="9">
        <v>4.46</v>
      </c>
      <c r="R6308" s="9">
        <v>-570.62</v>
      </c>
      <c r="S6308" s="9">
        <v>13.89</v>
      </c>
      <c r="T6308" s="10">
        <v>-1023.83</v>
      </c>
    </row>
    <row r="6309" spans="1:20" ht="23.25" thickBot="1" x14ac:dyDescent="0.3">
      <c r="A6309" s="4" t="s">
        <v>1294</v>
      </c>
      <c r="B6309" s="4" t="s">
        <v>371</v>
      </c>
      <c r="C6309" s="4" t="s">
        <v>372</v>
      </c>
      <c r="D6309" s="4" t="s">
        <v>1363</v>
      </c>
      <c r="E6309" s="4" t="s">
        <v>1364</v>
      </c>
      <c r="F6309" s="4" t="s">
        <v>235</v>
      </c>
      <c r="G6309" s="4" t="s">
        <v>236</v>
      </c>
      <c r="H6309" s="12"/>
      <c r="I6309" s="12"/>
      <c r="J6309" s="11">
        <v>-18.38</v>
      </c>
      <c r="K6309" s="12"/>
      <c r="L6309" s="12"/>
      <c r="M6309" s="12"/>
      <c r="N6309" s="12"/>
      <c r="O6309" s="12"/>
      <c r="P6309" s="12"/>
      <c r="Q6309" s="12"/>
      <c r="R6309" s="12"/>
      <c r="S6309" s="12"/>
      <c r="T6309" s="10">
        <v>-18.38</v>
      </c>
    </row>
    <row r="6310" spans="1:20" ht="23.25" thickBot="1" x14ac:dyDescent="0.3">
      <c r="A6310" s="4" t="s">
        <v>1294</v>
      </c>
      <c r="B6310" s="4" t="s">
        <v>371</v>
      </c>
      <c r="C6310" s="4" t="s">
        <v>372</v>
      </c>
      <c r="D6310" s="4" t="s">
        <v>1363</v>
      </c>
      <c r="E6310" s="4" t="s">
        <v>1364</v>
      </c>
      <c r="F6310" s="4" t="s">
        <v>120</v>
      </c>
      <c r="G6310" s="4" t="s">
        <v>121</v>
      </c>
      <c r="H6310" s="8"/>
      <c r="I6310" s="8"/>
      <c r="J6310" s="8"/>
      <c r="K6310" s="8"/>
      <c r="L6310" s="8"/>
      <c r="M6310" s="9">
        <v>1.35</v>
      </c>
      <c r="N6310" s="8"/>
      <c r="O6310" s="8"/>
      <c r="P6310" s="8"/>
      <c r="Q6310" s="8"/>
      <c r="R6310" s="8"/>
      <c r="S6310" s="8"/>
      <c r="T6310" s="10">
        <v>1.35</v>
      </c>
    </row>
    <row r="6311" spans="1:20" ht="23.25" thickBot="1" x14ac:dyDescent="0.3">
      <c r="A6311" s="4" t="s">
        <v>1294</v>
      </c>
      <c r="B6311" s="4" t="s">
        <v>371</v>
      </c>
      <c r="C6311" s="4" t="s">
        <v>372</v>
      </c>
      <c r="D6311" s="4" t="s">
        <v>1363</v>
      </c>
      <c r="E6311" s="4" t="s">
        <v>1364</v>
      </c>
      <c r="F6311" s="4" t="s">
        <v>94</v>
      </c>
      <c r="G6311" s="4" t="s">
        <v>95</v>
      </c>
      <c r="H6311" s="11">
        <v>46.58</v>
      </c>
      <c r="I6311" s="11">
        <v>46.58</v>
      </c>
      <c r="J6311" s="11">
        <v>46.58</v>
      </c>
      <c r="K6311" s="11">
        <v>46.58</v>
      </c>
      <c r="L6311" s="11">
        <v>46.58</v>
      </c>
      <c r="M6311" s="11">
        <v>46.58</v>
      </c>
      <c r="N6311" s="11">
        <v>46.58</v>
      </c>
      <c r="O6311" s="11">
        <v>46.58</v>
      </c>
      <c r="P6311" s="11">
        <v>46.58</v>
      </c>
      <c r="Q6311" s="11">
        <v>46.58</v>
      </c>
      <c r="R6311" s="11">
        <v>46.58</v>
      </c>
      <c r="S6311" s="11">
        <v>46.58</v>
      </c>
      <c r="T6311" s="10">
        <v>558.96</v>
      </c>
    </row>
    <row r="6312" spans="1:20" ht="23.25" thickBot="1" x14ac:dyDescent="0.3">
      <c r="A6312" s="4" t="s">
        <v>1294</v>
      </c>
      <c r="B6312" s="4" t="s">
        <v>371</v>
      </c>
      <c r="C6312" s="4" t="s">
        <v>372</v>
      </c>
      <c r="D6312" s="4" t="s">
        <v>1363</v>
      </c>
      <c r="E6312" s="4" t="s">
        <v>1364</v>
      </c>
      <c r="F6312" s="4" t="s">
        <v>84</v>
      </c>
      <c r="G6312" s="4" t="s">
        <v>85</v>
      </c>
      <c r="H6312" s="9">
        <v>53.01</v>
      </c>
      <c r="I6312" s="9">
        <v>47.22</v>
      </c>
      <c r="J6312" s="9">
        <v>54.42</v>
      </c>
      <c r="K6312" s="9">
        <v>50.28</v>
      </c>
      <c r="L6312" s="9">
        <v>52.06</v>
      </c>
      <c r="M6312" s="9">
        <v>51.35</v>
      </c>
      <c r="N6312" s="9">
        <v>57.41</v>
      </c>
      <c r="O6312" s="9">
        <v>55.84</v>
      </c>
      <c r="P6312" s="9">
        <v>46.14</v>
      </c>
      <c r="Q6312" s="9">
        <v>53.53</v>
      </c>
      <c r="R6312" s="9">
        <v>50.19</v>
      </c>
      <c r="S6312" s="9">
        <v>44.16</v>
      </c>
      <c r="T6312" s="10">
        <v>615.61</v>
      </c>
    </row>
    <row r="6313" spans="1:20" ht="23.25" thickBot="1" x14ac:dyDescent="0.3">
      <c r="A6313" s="4" t="s">
        <v>1294</v>
      </c>
      <c r="B6313" s="4" t="s">
        <v>371</v>
      </c>
      <c r="C6313" s="4" t="s">
        <v>372</v>
      </c>
      <c r="D6313" s="4" t="s">
        <v>1363</v>
      </c>
      <c r="E6313" s="4" t="s">
        <v>1364</v>
      </c>
      <c r="F6313" s="4" t="s">
        <v>312</v>
      </c>
      <c r="G6313" s="4" t="s">
        <v>313</v>
      </c>
      <c r="H6313" s="11">
        <v>64.27</v>
      </c>
      <c r="I6313" s="11">
        <v>56.02</v>
      </c>
      <c r="J6313" s="11">
        <v>48.73</v>
      </c>
      <c r="K6313" s="11">
        <v>57.22</v>
      </c>
      <c r="L6313" s="11">
        <v>54.74</v>
      </c>
      <c r="M6313" s="11">
        <v>5.28</v>
      </c>
      <c r="N6313" s="11">
        <v>51.21</v>
      </c>
      <c r="O6313" s="11">
        <v>33.96</v>
      </c>
      <c r="P6313" s="11">
        <v>10.86</v>
      </c>
      <c r="Q6313" s="12"/>
      <c r="R6313" s="12"/>
      <c r="S6313" s="12"/>
      <c r="T6313" s="10">
        <v>382.29</v>
      </c>
    </row>
    <row r="6314" spans="1:20" ht="23.25" thickBot="1" x14ac:dyDescent="0.3">
      <c r="A6314" s="4" t="s">
        <v>1294</v>
      </c>
      <c r="B6314" s="4" t="s">
        <v>371</v>
      </c>
      <c r="C6314" s="4" t="s">
        <v>372</v>
      </c>
      <c r="D6314" s="4" t="s">
        <v>1363</v>
      </c>
      <c r="E6314" s="4" t="s">
        <v>1364</v>
      </c>
      <c r="F6314" s="4" t="s">
        <v>44</v>
      </c>
      <c r="G6314" s="4" t="s">
        <v>45</v>
      </c>
      <c r="H6314" s="8"/>
      <c r="I6314" s="8"/>
      <c r="J6314" s="8"/>
      <c r="K6314" s="8"/>
      <c r="L6314" s="9">
        <v>7.81</v>
      </c>
      <c r="M6314" s="8"/>
      <c r="N6314" s="8"/>
      <c r="O6314" s="8"/>
      <c r="P6314" s="8"/>
      <c r="Q6314" s="9">
        <v>22.15</v>
      </c>
      <c r="R6314" s="8"/>
      <c r="S6314" s="8"/>
      <c r="T6314" s="10">
        <v>29.96</v>
      </c>
    </row>
    <row r="6315" spans="1:20" ht="23.25" thickBot="1" x14ac:dyDescent="0.3">
      <c r="A6315" s="4" t="s">
        <v>1294</v>
      </c>
      <c r="B6315" s="4" t="s">
        <v>371</v>
      </c>
      <c r="C6315" s="4" t="s">
        <v>372</v>
      </c>
      <c r="D6315" s="4" t="s">
        <v>1363</v>
      </c>
      <c r="E6315" s="4" t="s">
        <v>1364</v>
      </c>
      <c r="F6315" s="4" t="s">
        <v>124</v>
      </c>
      <c r="G6315" s="4" t="s">
        <v>125</v>
      </c>
      <c r="H6315" s="11">
        <v>16.11</v>
      </c>
      <c r="I6315" s="12"/>
      <c r="J6315" s="12"/>
      <c r="K6315" s="12"/>
      <c r="L6315" s="12"/>
      <c r="M6315" s="12"/>
      <c r="N6315" s="12"/>
      <c r="O6315" s="11">
        <v>5.88</v>
      </c>
      <c r="P6315" s="12"/>
      <c r="Q6315" s="11">
        <v>5.92</v>
      </c>
      <c r="R6315" s="11">
        <v>23.68</v>
      </c>
      <c r="S6315" s="12"/>
      <c r="T6315" s="10">
        <v>51.59</v>
      </c>
    </row>
    <row r="6316" spans="1:20" ht="23.25" thickBot="1" x14ac:dyDescent="0.3">
      <c r="A6316" s="4" t="s">
        <v>1294</v>
      </c>
      <c r="B6316" s="4" t="s">
        <v>371</v>
      </c>
      <c r="C6316" s="4" t="s">
        <v>372</v>
      </c>
      <c r="D6316" s="4" t="s">
        <v>1363</v>
      </c>
      <c r="E6316" s="4" t="s">
        <v>1364</v>
      </c>
      <c r="F6316" s="4" t="s">
        <v>26</v>
      </c>
      <c r="G6316" s="4" t="s">
        <v>27</v>
      </c>
      <c r="H6316" s="8"/>
      <c r="I6316" s="9">
        <v>6.39</v>
      </c>
      <c r="J6316" s="9">
        <v>2.52</v>
      </c>
      <c r="K6316" s="8"/>
      <c r="L6316" s="9">
        <v>5.04</v>
      </c>
      <c r="M6316" s="8"/>
      <c r="N6316" s="8"/>
      <c r="O6316" s="9">
        <v>12.46</v>
      </c>
      <c r="P6316" s="9">
        <v>3.78</v>
      </c>
      <c r="Q6316" s="8"/>
      <c r="R6316" s="9">
        <v>7.56</v>
      </c>
      <c r="S6316" s="8"/>
      <c r="T6316" s="10">
        <v>37.75</v>
      </c>
    </row>
    <row r="6317" spans="1:20" ht="23.25" thickBot="1" x14ac:dyDescent="0.3">
      <c r="A6317" s="4" t="s">
        <v>1294</v>
      </c>
      <c r="B6317" s="4" t="s">
        <v>371</v>
      </c>
      <c r="C6317" s="4" t="s">
        <v>372</v>
      </c>
      <c r="D6317" s="4" t="s">
        <v>1363</v>
      </c>
      <c r="E6317" s="4" t="s">
        <v>1364</v>
      </c>
      <c r="F6317" s="4" t="s">
        <v>260</v>
      </c>
      <c r="G6317" s="4" t="s">
        <v>261</v>
      </c>
      <c r="H6317" s="12"/>
      <c r="I6317" s="12"/>
      <c r="J6317" s="12"/>
      <c r="K6317" s="12"/>
      <c r="L6317" s="12"/>
      <c r="M6317" s="12"/>
      <c r="N6317" s="11">
        <v>28.19</v>
      </c>
      <c r="O6317" s="11">
        <v>0.31</v>
      </c>
      <c r="P6317" s="12"/>
      <c r="Q6317" s="12"/>
      <c r="R6317" s="12"/>
      <c r="S6317" s="12"/>
      <c r="T6317" s="10">
        <v>28.5</v>
      </c>
    </row>
    <row r="6318" spans="1:20" ht="23.25" thickBot="1" x14ac:dyDescent="0.3">
      <c r="A6318" s="4" t="s">
        <v>1294</v>
      </c>
      <c r="B6318" s="4" t="s">
        <v>371</v>
      </c>
      <c r="C6318" s="4" t="s">
        <v>372</v>
      </c>
      <c r="D6318" s="4" t="s">
        <v>1363</v>
      </c>
      <c r="E6318" s="4" t="s">
        <v>1364</v>
      </c>
      <c r="F6318" s="4" t="s">
        <v>207</v>
      </c>
      <c r="G6318" s="4" t="s">
        <v>208</v>
      </c>
      <c r="H6318" s="8"/>
      <c r="I6318" s="9">
        <v>0.98</v>
      </c>
      <c r="J6318" s="8"/>
      <c r="K6318" s="8"/>
      <c r="L6318" s="8"/>
      <c r="M6318" s="8"/>
      <c r="N6318" s="8"/>
      <c r="O6318" s="8"/>
      <c r="P6318" s="8"/>
      <c r="Q6318" s="8"/>
      <c r="R6318" s="9">
        <v>0.2</v>
      </c>
      <c r="S6318" s="8"/>
      <c r="T6318" s="10">
        <v>1.18</v>
      </c>
    </row>
    <row r="6319" spans="1:20" ht="23.25" thickBot="1" x14ac:dyDescent="0.3">
      <c r="A6319" s="4" t="s">
        <v>1294</v>
      </c>
      <c r="B6319" s="4" t="s">
        <v>371</v>
      </c>
      <c r="C6319" s="4" t="s">
        <v>372</v>
      </c>
      <c r="D6319" s="4" t="s">
        <v>1363</v>
      </c>
      <c r="E6319" s="4" t="s">
        <v>1364</v>
      </c>
      <c r="F6319" s="4" t="s">
        <v>71</v>
      </c>
      <c r="G6319" s="4" t="s">
        <v>72</v>
      </c>
      <c r="H6319" s="11">
        <v>2.41</v>
      </c>
      <c r="I6319" s="11">
        <v>0.88</v>
      </c>
      <c r="J6319" s="11">
        <v>6.38</v>
      </c>
      <c r="K6319" s="11">
        <v>4.3499999999999996</v>
      </c>
      <c r="L6319" s="11">
        <v>2.4</v>
      </c>
      <c r="M6319" s="11">
        <v>0.61</v>
      </c>
      <c r="N6319" s="11">
        <v>0.57999999999999996</v>
      </c>
      <c r="O6319" s="11">
        <v>14.43</v>
      </c>
      <c r="P6319" s="11">
        <v>0.81</v>
      </c>
      <c r="Q6319" s="11">
        <v>12.85</v>
      </c>
      <c r="R6319" s="11">
        <v>5.35</v>
      </c>
      <c r="S6319" s="11">
        <v>4.12</v>
      </c>
      <c r="T6319" s="10">
        <v>55.17</v>
      </c>
    </row>
    <row r="6320" spans="1:20" ht="23.25" thickBot="1" x14ac:dyDescent="0.3">
      <c r="A6320" s="4" t="s">
        <v>1294</v>
      </c>
      <c r="B6320" s="4" t="s">
        <v>371</v>
      </c>
      <c r="C6320" s="4" t="s">
        <v>372</v>
      </c>
      <c r="D6320" s="4" t="s">
        <v>1363</v>
      </c>
      <c r="E6320" s="4" t="s">
        <v>1364</v>
      </c>
      <c r="F6320" s="4" t="s">
        <v>98</v>
      </c>
      <c r="G6320" s="4" t="s">
        <v>99</v>
      </c>
      <c r="H6320" s="8"/>
      <c r="I6320" s="8"/>
      <c r="J6320" s="8"/>
      <c r="K6320" s="8"/>
      <c r="L6320" s="9">
        <v>0.25</v>
      </c>
      <c r="M6320" s="8"/>
      <c r="N6320" s="9">
        <v>0.25</v>
      </c>
      <c r="O6320" s="8"/>
      <c r="P6320" s="9">
        <v>0.37</v>
      </c>
      <c r="Q6320" s="9">
        <v>0.2</v>
      </c>
      <c r="R6320" s="8"/>
      <c r="S6320" s="9">
        <v>0.96</v>
      </c>
      <c r="T6320" s="10">
        <v>2.0299999999999998</v>
      </c>
    </row>
    <row r="6321" spans="1:20" ht="23.25" thickBot="1" x14ac:dyDescent="0.3">
      <c r="A6321" s="4" t="s">
        <v>1294</v>
      </c>
      <c r="B6321" s="4" t="s">
        <v>371</v>
      </c>
      <c r="C6321" s="4" t="s">
        <v>372</v>
      </c>
      <c r="D6321" s="4" t="s">
        <v>1363</v>
      </c>
      <c r="E6321" s="4" t="s">
        <v>1364</v>
      </c>
      <c r="F6321" s="4" t="s">
        <v>130</v>
      </c>
      <c r="G6321" s="4" t="s">
        <v>131</v>
      </c>
      <c r="H6321" s="11">
        <v>1.24</v>
      </c>
      <c r="I6321" s="11">
        <v>1.01</v>
      </c>
      <c r="J6321" s="11">
        <v>3.56</v>
      </c>
      <c r="K6321" s="11">
        <v>1.37</v>
      </c>
      <c r="L6321" s="12"/>
      <c r="M6321" s="11">
        <v>1.79</v>
      </c>
      <c r="N6321" s="11">
        <v>0.91</v>
      </c>
      <c r="O6321" s="11">
        <v>1.96</v>
      </c>
      <c r="P6321" s="12"/>
      <c r="Q6321" s="11">
        <v>1.98</v>
      </c>
      <c r="R6321" s="11">
        <v>1.47</v>
      </c>
      <c r="S6321" s="12"/>
      <c r="T6321" s="10">
        <v>15.29</v>
      </c>
    </row>
    <row r="6322" spans="1:20" ht="23.25" thickBot="1" x14ac:dyDescent="0.3">
      <c r="A6322" s="4" t="s">
        <v>1294</v>
      </c>
      <c r="B6322" s="4" t="s">
        <v>371</v>
      </c>
      <c r="C6322" s="4" t="s">
        <v>372</v>
      </c>
      <c r="D6322" s="4" t="s">
        <v>1363</v>
      </c>
      <c r="E6322" s="4" t="s">
        <v>1364</v>
      </c>
      <c r="F6322" s="4" t="s">
        <v>136</v>
      </c>
      <c r="G6322" s="4" t="s">
        <v>137</v>
      </c>
      <c r="H6322" s="8"/>
      <c r="I6322" s="8"/>
      <c r="J6322" s="8"/>
      <c r="K6322" s="8"/>
      <c r="L6322" s="8"/>
      <c r="M6322" s="8"/>
      <c r="N6322" s="9">
        <v>0.05</v>
      </c>
      <c r="O6322" s="8"/>
      <c r="P6322" s="8"/>
      <c r="Q6322" s="8"/>
      <c r="R6322" s="9">
        <v>0.22</v>
      </c>
      <c r="S6322" s="8"/>
      <c r="T6322" s="10">
        <v>0.27</v>
      </c>
    </row>
    <row r="6323" spans="1:20" ht="23.25" thickBot="1" x14ac:dyDescent="0.3">
      <c r="A6323" s="4" t="s">
        <v>1294</v>
      </c>
      <c r="B6323" s="4" t="s">
        <v>371</v>
      </c>
      <c r="C6323" s="4" t="s">
        <v>372</v>
      </c>
      <c r="D6323" s="4" t="s">
        <v>1363</v>
      </c>
      <c r="E6323" s="4" t="s">
        <v>1364</v>
      </c>
      <c r="F6323" s="4" t="s">
        <v>102</v>
      </c>
      <c r="G6323" s="4" t="s">
        <v>103</v>
      </c>
      <c r="H6323" s="11">
        <v>113.5</v>
      </c>
      <c r="I6323" s="12"/>
      <c r="J6323" s="12"/>
      <c r="K6323" s="12"/>
      <c r="L6323" s="12"/>
      <c r="M6323" s="12"/>
      <c r="N6323" s="12"/>
      <c r="O6323" s="12"/>
      <c r="P6323" s="12"/>
      <c r="Q6323" s="12"/>
      <c r="R6323" s="12"/>
      <c r="S6323" s="12"/>
      <c r="T6323" s="10">
        <v>113.5</v>
      </c>
    </row>
    <row r="6324" spans="1:20" ht="23.25" thickBot="1" x14ac:dyDescent="0.3">
      <c r="A6324" s="4" t="s">
        <v>1294</v>
      </c>
      <c r="B6324" s="4" t="s">
        <v>371</v>
      </c>
      <c r="C6324" s="4" t="s">
        <v>372</v>
      </c>
      <c r="D6324" s="4" t="s">
        <v>1363</v>
      </c>
      <c r="E6324" s="4" t="s">
        <v>1364</v>
      </c>
      <c r="F6324" s="4" t="s">
        <v>178</v>
      </c>
      <c r="G6324" s="4" t="s">
        <v>179</v>
      </c>
      <c r="H6324" s="8"/>
      <c r="I6324" s="9">
        <v>2.02</v>
      </c>
      <c r="J6324" s="8"/>
      <c r="K6324" s="9">
        <v>1.48</v>
      </c>
      <c r="L6324" s="8"/>
      <c r="M6324" s="9">
        <v>0.18</v>
      </c>
      <c r="N6324" s="8"/>
      <c r="O6324" s="8"/>
      <c r="P6324" s="8"/>
      <c r="Q6324" s="8"/>
      <c r="R6324" s="8"/>
      <c r="S6324" s="8"/>
      <c r="T6324" s="10">
        <v>3.68</v>
      </c>
    </row>
    <row r="6325" spans="1:20" ht="23.25" thickBot="1" x14ac:dyDescent="0.3">
      <c r="A6325" s="4" t="s">
        <v>1294</v>
      </c>
      <c r="B6325" s="4" t="s">
        <v>371</v>
      </c>
      <c r="C6325" s="4" t="s">
        <v>372</v>
      </c>
      <c r="D6325" s="4" t="s">
        <v>1363</v>
      </c>
      <c r="E6325" s="4" t="s">
        <v>1364</v>
      </c>
      <c r="F6325" s="4" t="s">
        <v>144</v>
      </c>
      <c r="G6325" s="4" t="s">
        <v>145</v>
      </c>
      <c r="H6325" s="12"/>
      <c r="I6325" s="12"/>
      <c r="J6325" s="11">
        <v>0.46</v>
      </c>
      <c r="K6325" s="11">
        <v>0.46</v>
      </c>
      <c r="L6325" s="11">
        <v>0.08</v>
      </c>
      <c r="M6325" s="11">
        <v>0.61</v>
      </c>
      <c r="N6325" s="12"/>
      <c r="O6325" s="12"/>
      <c r="P6325" s="12"/>
      <c r="Q6325" s="12"/>
      <c r="R6325" s="12"/>
      <c r="S6325" s="12"/>
      <c r="T6325" s="10">
        <v>1.61</v>
      </c>
    </row>
    <row r="6326" spans="1:20" ht="23.25" thickBot="1" x14ac:dyDescent="0.3">
      <c r="A6326" s="4" t="s">
        <v>1294</v>
      </c>
      <c r="B6326" s="4" t="s">
        <v>371</v>
      </c>
      <c r="C6326" s="4" t="s">
        <v>372</v>
      </c>
      <c r="D6326" s="4" t="s">
        <v>1363</v>
      </c>
      <c r="E6326" s="4" t="s">
        <v>1364</v>
      </c>
      <c r="F6326" s="4" t="s">
        <v>217</v>
      </c>
      <c r="G6326" s="4" t="s">
        <v>218</v>
      </c>
      <c r="H6326" s="8"/>
      <c r="I6326" s="8"/>
      <c r="J6326" s="8"/>
      <c r="K6326" s="9">
        <v>0.35</v>
      </c>
      <c r="L6326" s="9">
        <v>0.41</v>
      </c>
      <c r="M6326" s="9">
        <v>0.78</v>
      </c>
      <c r="N6326" s="8"/>
      <c r="O6326" s="8"/>
      <c r="P6326" s="8"/>
      <c r="Q6326" s="8"/>
      <c r="R6326" s="8"/>
      <c r="S6326" s="8"/>
      <c r="T6326" s="10">
        <v>1.54</v>
      </c>
    </row>
    <row r="6327" spans="1:20" ht="23.25" thickBot="1" x14ac:dyDescent="0.3">
      <c r="A6327" s="4" t="s">
        <v>1294</v>
      </c>
      <c r="B6327" s="4" t="s">
        <v>371</v>
      </c>
      <c r="C6327" s="4" t="s">
        <v>372</v>
      </c>
      <c r="D6327" s="4" t="s">
        <v>1363</v>
      </c>
      <c r="E6327" s="4" t="s">
        <v>1364</v>
      </c>
      <c r="F6327" s="4" t="s">
        <v>152</v>
      </c>
      <c r="G6327" s="4" t="s">
        <v>153</v>
      </c>
      <c r="H6327" s="12"/>
      <c r="I6327" s="12"/>
      <c r="J6327" s="11">
        <v>0.75</v>
      </c>
      <c r="K6327" s="12"/>
      <c r="L6327" s="12"/>
      <c r="M6327" s="12"/>
      <c r="N6327" s="12"/>
      <c r="O6327" s="12"/>
      <c r="P6327" s="12"/>
      <c r="Q6327" s="12"/>
      <c r="R6327" s="12"/>
      <c r="S6327" s="12"/>
      <c r="T6327" s="10">
        <v>0.75</v>
      </c>
    </row>
    <row r="6328" spans="1:20" ht="23.25" thickBot="1" x14ac:dyDescent="0.3">
      <c r="A6328" s="4" t="s">
        <v>1294</v>
      </c>
      <c r="B6328" s="4" t="s">
        <v>371</v>
      </c>
      <c r="C6328" s="4" t="s">
        <v>372</v>
      </c>
      <c r="D6328" s="4" t="s">
        <v>1363</v>
      </c>
      <c r="E6328" s="4" t="s">
        <v>1364</v>
      </c>
      <c r="F6328" s="4" t="s">
        <v>180</v>
      </c>
      <c r="G6328" s="4" t="s">
        <v>181</v>
      </c>
      <c r="H6328" s="9">
        <v>488.64</v>
      </c>
      <c r="I6328" s="9">
        <v>308.74</v>
      </c>
      <c r="J6328" s="9">
        <v>633.5</v>
      </c>
      <c r="K6328" s="9">
        <v>431.55</v>
      </c>
      <c r="L6328" s="9">
        <v>442.91</v>
      </c>
      <c r="M6328" s="9">
        <v>409.92</v>
      </c>
      <c r="N6328" s="9">
        <v>286.11</v>
      </c>
      <c r="O6328" s="9">
        <v>320.52999999999997</v>
      </c>
      <c r="P6328" s="9">
        <v>185.88</v>
      </c>
      <c r="Q6328" s="9">
        <v>335.9</v>
      </c>
      <c r="R6328" s="9">
        <v>408.28</v>
      </c>
      <c r="S6328" s="9">
        <v>288.08999999999997</v>
      </c>
      <c r="T6328" s="10">
        <v>4540.05</v>
      </c>
    </row>
    <row r="6329" spans="1:20" ht="23.25" thickBot="1" x14ac:dyDescent="0.3">
      <c r="A6329" s="4" t="s">
        <v>1294</v>
      </c>
      <c r="B6329" s="4" t="s">
        <v>371</v>
      </c>
      <c r="C6329" s="4" t="s">
        <v>372</v>
      </c>
      <c r="D6329" s="4" t="s">
        <v>1363</v>
      </c>
      <c r="E6329" s="4" t="s">
        <v>1364</v>
      </c>
      <c r="F6329" s="4" t="s">
        <v>56</v>
      </c>
      <c r="G6329" s="4" t="s">
        <v>57</v>
      </c>
      <c r="H6329" s="11">
        <v>1061.25</v>
      </c>
      <c r="I6329" s="11">
        <v>946.82</v>
      </c>
      <c r="J6329" s="11">
        <v>1100.93</v>
      </c>
      <c r="K6329" s="11">
        <v>1000.07</v>
      </c>
      <c r="L6329" s="11">
        <v>1053.5999999999999</v>
      </c>
      <c r="M6329" s="11">
        <v>1039.23</v>
      </c>
      <c r="N6329" s="11">
        <v>1144.77</v>
      </c>
      <c r="O6329" s="11">
        <v>1124.06</v>
      </c>
      <c r="P6329" s="11">
        <v>908.75</v>
      </c>
      <c r="Q6329" s="11">
        <v>1086.25</v>
      </c>
      <c r="R6329" s="11">
        <v>1022.31</v>
      </c>
      <c r="S6329" s="11">
        <v>897.08</v>
      </c>
      <c r="T6329" s="10">
        <v>12385.12</v>
      </c>
    </row>
    <row r="6330" spans="1:20" ht="23.25" thickBot="1" x14ac:dyDescent="0.3">
      <c r="A6330" s="4" t="s">
        <v>1294</v>
      </c>
      <c r="B6330" s="4" t="s">
        <v>371</v>
      </c>
      <c r="C6330" s="4" t="s">
        <v>372</v>
      </c>
      <c r="D6330" s="4" t="s">
        <v>1363</v>
      </c>
      <c r="E6330" s="4" t="s">
        <v>1364</v>
      </c>
      <c r="F6330" s="4" t="s">
        <v>68</v>
      </c>
      <c r="G6330" s="4" t="s">
        <v>69</v>
      </c>
      <c r="H6330" s="9">
        <v>22.06</v>
      </c>
      <c r="I6330" s="9">
        <v>18.149999999999999</v>
      </c>
      <c r="J6330" s="9">
        <v>11.2</v>
      </c>
      <c r="K6330" s="9">
        <v>27.36</v>
      </c>
      <c r="L6330" s="9">
        <v>10.32</v>
      </c>
      <c r="M6330" s="9">
        <v>10.119999999999999</v>
      </c>
      <c r="N6330" s="9">
        <v>28.37</v>
      </c>
      <c r="O6330" s="9">
        <v>17.13</v>
      </c>
      <c r="P6330" s="9">
        <v>34.11</v>
      </c>
      <c r="Q6330" s="9">
        <v>7.84</v>
      </c>
      <c r="R6330" s="9">
        <v>3.46</v>
      </c>
      <c r="S6330" s="9">
        <v>5.31</v>
      </c>
      <c r="T6330" s="10">
        <v>195.43</v>
      </c>
    </row>
    <row r="6331" spans="1:20" ht="23.25" thickBot="1" x14ac:dyDescent="0.3">
      <c r="A6331" s="4" t="s">
        <v>1294</v>
      </c>
      <c r="B6331" s="4" t="s">
        <v>371</v>
      </c>
      <c r="C6331" s="4" t="s">
        <v>372</v>
      </c>
      <c r="D6331" s="4" t="s">
        <v>1363</v>
      </c>
      <c r="E6331" s="4" t="s">
        <v>1364</v>
      </c>
      <c r="F6331" s="4" t="s">
        <v>154</v>
      </c>
      <c r="G6331" s="4" t="s">
        <v>155</v>
      </c>
      <c r="H6331" s="12"/>
      <c r="I6331" s="12"/>
      <c r="J6331" s="12"/>
      <c r="K6331" s="12"/>
      <c r="L6331" s="11">
        <v>0.2</v>
      </c>
      <c r="M6331" s="12"/>
      <c r="N6331" s="12"/>
      <c r="O6331" s="12"/>
      <c r="P6331" s="12"/>
      <c r="Q6331" s="11">
        <v>0.23</v>
      </c>
      <c r="R6331" s="12"/>
      <c r="S6331" s="12"/>
      <c r="T6331" s="10">
        <v>0.43</v>
      </c>
    </row>
    <row r="6332" spans="1:20" ht="23.25" thickBot="1" x14ac:dyDescent="0.3">
      <c r="A6332" s="4" t="s">
        <v>1294</v>
      </c>
      <c r="B6332" s="4" t="s">
        <v>474</v>
      </c>
      <c r="C6332" s="4" t="s">
        <v>475</v>
      </c>
      <c r="D6332" s="4" t="s">
        <v>1315</v>
      </c>
      <c r="E6332" s="4" t="s">
        <v>1316</v>
      </c>
      <c r="F6332" s="4" t="s">
        <v>241</v>
      </c>
      <c r="G6332" s="4" t="s">
        <v>242</v>
      </c>
      <c r="H6332" s="8"/>
      <c r="I6332" s="8"/>
      <c r="J6332" s="8"/>
      <c r="K6332" s="9">
        <v>1042.92</v>
      </c>
      <c r="L6332" s="8"/>
      <c r="M6332" s="8"/>
      <c r="N6332" s="8"/>
      <c r="O6332" s="8"/>
      <c r="P6332" s="8"/>
      <c r="Q6332" s="8"/>
      <c r="R6332" s="8"/>
      <c r="S6332" s="8"/>
      <c r="T6332" s="10">
        <v>1042.92</v>
      </c>
    </row>
    <row r="6333" spans="1:20" ht="23.25" thickBot="1" x14ac:dyDescent="0.3">
      <c r="A6333" s="4" t="s">
        <v>1294</v>
      </c>
      <c r="B6333" s="4" t="s">
        <v>560</v>
      </c>
      <c r="C6333" s="4" t="s">
        <v>561</v>
      </c>
      <c r="D6333" s="4" t="s">
        <v>1315</v>
      </c>
      <c r="E6333" s="4" t="s">
        <v>1316</v>
      </c>
      <c r="F6333" s="4" t="s">
        <v>44</v>
      </c>
      <c r="G6333" s="4" t="s">
        <v>45</v>
      </c>
      <c r="H6333" s="11">
        <v>-1789.5</v>
      </c>
      <c r="I6333" s="11">
        <v>-393.5</v>
      </c>
      <c r="J6333" s="11">
        <v>393.5</v>
      </c>
      <c r="K6333" s="12"/>
      <c r="L6333" s="12"/>
      <c r="M6333" s="12"/>
      <c r="N6333" s="12"/>
      <c r="O6333" s="12"/>
      <c r="P6333" s="12"/>
      <c r="Q6333" s="12"/>
      <c r="R6333" s="12"/>
      <c r="S6333" s="12"/>
      <c r="T6333" s="10">
        <v>-1789.5</v>
      </c>
    </row>
    <row r="6334" spans="1:20" ht="23.25" thickBot="1" x14ac:dyDescent="0.3">
      <c r="A6334" s="4" t="s">
        <v>1294</v>
      </c>
      <c r="B6334" s="4" t="s">
        <v>849</v>
      </c>
      <c r="C6334" s="4" t="s">
        <v>850</v>
      </c>
      <c r="D6334" s="4" t="s">
        <v>1315</v>
      </c>
      <c r="E6334" s="4" t="s">
        <v>1316</v>
      </c>
      <c r="F6334" s="4" t="s">
        <v>110</v>
      </c>
      <c r="G6334" s="4" t="s">
        <v>111</v>
      </c>
      <c r="H6334" s="9">
        <v>27185.95</v>
      </c>
      <c r="I6334" s="9">
        <v>27745.42</v>
      </c>
      <c r="J6334" s="9">
        <v>27227.05</v>
      </c>
      <c r="K6334" s="9">
        <v>30771.97</v>
      </c>
      <c r="L6334" s="9">
        <v>26812.29</v>
      </c>
      <c r="M6334" s="9">
        <v>32191.919999999998</v>
      </c>
      <c r="N6334" s="9">
        <v>22850.37</v>
      </c>
      <c r="O6334" s="9">
        <v>30606.21</v>
      </c>
      <c r="P6334" s="9">
        <v>28343.11</v>
      </c>
      <c r="Q6334" s="9">
        <v>32191.919999999998</v>
      </c>
      <c r="R6334" s="9">
        <v>24953.03</v>
      </c>
      <c r="S6334" s="9">
        <v>21032.560000000001</v>
      </c>
      <c r="T6334" s="10">
        <v>331911.8</v>
      </c>
    </row>
    <row r="6335" spans="1:20" ht="23.25" thickBot="1" x14ac:dyDescent="0.3">
      <c r="A6335" s="4" t="s">
        <v>1294</v>
      </c>
      <c r="B6335" s="4" t="s">
        <v>849</v>
      </c>
      <c r="C6335" s="4" t="s">
        <v>850</v>
      </c>
      <c r="D6335" s="4" t="s">
        <v>1315</v>
      </c>
      <c r="E6335" s="4" t="s">
        <v>1316</v>
      </c>
      <c r="F6335" s="4" t="s">
        <v>88</v>
      </c>
      <c r="G6335" s="4" t="s">
        <v>89</v>
      </c>
      <c r="H6335" s="11">
        <v>3936.85</v>
      </c>
      <c r="I6335" s="11">
        <v>3936.86</v>
      </c>
      <c r="J6335" s="11">
        <v>4076.24</v>
      </c>
      <c r="K6335" s="11">
        <v>4144.99</v>
      </c>
      <c r="L6335" s="11">
        <v>4224.7299999999996</v>
      </c>
      <c r="M6335" s="11">
        <v>4336.26</v>
      </c>
      <c r="N6335" s="11">
        <v>4336.29</v>
      </c>
      <c r="O6335" s="11">
        <v>4336.28</v>
      </c>
      <c r="P6335" s="11">
        <v>4336.25</v>
      </c>
      <c r="Q6335" s="11">
        <v>4336.26</v>
      </c>
      <c r="R6335" s="11">
        <v>4336.28</v>
      </c>
      <c r="S6335" s="11">
        <v>4336.22</v>
      </c>
      <c r="T6335" s="10">
        <v>50673.51</v>
      </c>
    </row>
    <row r="6336" spans="1:20" ht="23.25" thickBot="1" x14ac:dyDescent="0.3">
      <c r="A6336" s="4" t="s">
        <v>1294</v>
      </c>
      <c r="B6336" s="4" t="s">
        <v>849</v>
      </c>
      <c r="C6336" s="4" t="s">
        <v>850</v>
      </c>
      <c r="D6336" s="4" t="s">
        <v>1315</v>
      </c>
      <c r="E6336" s="4" t="s">
        <v>1316</v>
      </c>
      <c r="F6336" s="4" t="s">
        <v>90</v>
      </c>
      <c r="G6336" s="4" t="s">
        <v>91</v>
      </c>
      <c r="H6336" s="9">
        <v>15294.45</v>
      </c>
      <c r="I6336" s="9">
        <v>15294.45</v>
      </c>
      <c r="J6336" s="9">
        <v>15835.93</v>
      </c>
      <c r="K6336" s="9">
        <v>16102.97</v>
      </c>
      <c r="L6336" s="9">
        <v>16412.57</v>
      </c>
      <c r="M6336" s="9">
        <v>16846.02</v>
      </c>
      <c r="N6336" s="9">
        <v>16845.98</v>
      </c>
      <c r="O6336" s="9">
        <v>16846.02</v>
      </c>
      <c r="P6336" s="9">
        <v>16846.009999999998</v>
      </c>
      <c r="Q6336" s="9">
        <v>16846.02</v>
      </c>
      <c r="R6336" s="9">
        <v>16846.03</v>
      </c>
      <c r="S6336" s="9">
        <v>16846.03</v>
      </c>
      <c r="T6336" s="10">
        <v>196862.48</v>
      </c>
    </row>
    <row r="6337" spans="1:20" ht="23.25" thickBot="1" x14ac:dyDescent="0.3">
      <c r="A6337" s="4" t="s">
        <v>1294</v>
      </c>
      <c r="B6337" s="4" t="s">
        <v>849</v>
      </c>
      <c r="C6337" s="4" t="s">
        <v>850</v>
      </c>
      <c r="D6337" s="4" t="s">
        <v>1315</v>
      </c>
      <c r="E6337" s="4" t="s">
        <v>1316</v>
      </c>
      <c r="F6337" s="4" t="s">
        <v>118</v>
      </c>
      <c r="G6337" s="4" t="s">
        <v>119</v>
      </c>
      <c r="H6337" s="12"/>
      <c r="I6337" s="11">
        <v>385.85</v>
      </c>
      <c r="J6337" s="12"/>
      <c r="K6337" s="12"/>
      <c r="L6337" s="12"/>
      <c r="M6337" s="12"/>
      <c r="N6337" s="12"/>
      <c r="O6337" s="12"/>
      <c r="P6337" s="12"/>
      <c r="Q6337" s="11">
        <v>1725</v>
      </c>
      <c r="R6337" s="11">
        <v>-150</v>
      </c>
      <c r="S6337" s="12"/>
      <c r="T6337" s="10">
        <v>1960.85</v>
      </c>
    </row>
    <row r="6338" spans="1:20" ht="23.25" thickBot="1" x14ac:dyDescent="0.3">
      <c r="A6338" s="4" t="s">
        <v>1294</v>
      </c>
      <c r="B6338" s="4" t="s">
        <v>849</v>
      </c>
      <c r="C6338" s="4" t="s">
        <v>850</v>
      </c>
      <c r="D6338" s="4" t="s">
        <v>1315</v>
      </c>
      <c r="E6338" s="4" t="s">
        <v>1316</v>
      </c>
      <c r="F6338" s="4" t="s">
        <v>61</v>
      </c>
      <c r="G6338" s="4" t="s">
        <v>62</v>
      </c>
      <c r="H6338" s="9">
        <v>9893.56</v>
      </c>
      <c r="I6338" s="9">
        <v>4464.8</v>
      </c>
      <c r="J6338" s="9">
        <v>324.98</v>
      </c>
      <c r="K6338" s="9">
        <v>1072.31</v>
      </c>
      <c r="L6338" s="9">
        <v>1421.42</v>
      </c>
      <c r="M6338" s="9">
        <v>1.79</v>
      </c>
      <c r="N6338" s="9">
        <v>249.75</v>
      </c>
      <c r="O6338" s="8"/>
      <c r="P6338" s="8"/>
      <c r="Q6338" s="9">
        <v>532</v>
      </c>
      <c r="R6338" s="9">
        <v>95.46</v>
      </c>
      <c r="S6338" s="9">
        <v>7300</v>
      </c>
      <c r="T6338" s="10">
        <v>25356.07</v>
      </c>
    </row>
    <row r="6339" spans="1:20" ht="23.25" thickBot="1" x14ac:dyDescent="0.3">
      <c r="A6339" s="4" t="s">
        <v>1294</v>
      </c>
      <c r="B6339" s="4" t="s">
        <v>849</v>
      </c>
      <c r="C6339" s="4" t="s">
        <v>850</v>
      </c>
      <c r="D6339" s="4" t="s">
        <v>1315</v>
      </c>
      <c r="E6339" s="4" t="s">
        <v>1316</v>
      </c>
      <c r="F6339" s="4" t="s">
        <v>92</v>
      </c>
      <c r="G6339" s="4" t="s">
        <v>93</v>
      </c>
      <c r="H6339" s="12"/>
      <c r="I6339" s="12"/>
      <c r="J6339" s="12"/>
      <c r="K6339" s="11">
        <v>71.39</v>
      </c>
      <c r="L6339" s="12"/>
      <c r="M6339" s="12"/>
      <c r="N6339" s="11">
        <v>159.97</v>
      </c>
      <c r="O6339" s="11">
        <v>34.6</v>
      </c>
      <c r="P6339" s="12"/>
      <c r="Q6339" s="12"/>
      <c r="R6339" s="11">
        <v>34.6</v>
      </c>
      <c r="S6339" s="12"/>
      <c r="T6339" s="10">
        <v>300.56</v>
      </c>
    </row>
    <row r="6340" spans="1:20" ht="23.25" thickBot="1" x14ac:dyDescent="0.3">
      <c r="A6340" s="4" t="s">
        <v>1294</v>
      </c>
      <c r="B6340" s="4" t="s">
        <v>849</v>
      </c>
      <c r="C6340" s="4" t="s">
        <v>850</v>
      </c>
      <c r="D6340" s="4" t="s">
        <v>1315</v>
      </c>
      <c r="E6340" s="4" t="s">
        <v>1316</v>
      </c>
      <c r="F6340" s="4" t="s">
        <v>94</v>
      </c>
      <c r="G6340" s="4" t="s">
        <v>95</v>
      </c>
      <c r="H6340" s="9">
        <v>1156.08</v>
      </c>
      <c r="I6340" s="9">
        <v>1004</v>
      </c>
      <c r="J6340" s="9">
        <v>1004</v>
      </c>
      <c r="K6340" s="9">
        <v>1004</v>
      </c>
      <c r="L6340" s="9">
        <v>1046.95</v>
      </c>
      <c r="M6340" s="9">
        <v>1004</v>
      </c>
      <c r="N6340" s="9">
        <v>1004</v>
      </c>
      <c r="O6340" s="9">
        <v>1004</v>
      </c>
      <c r="P6340" s="9">
        <v>1004</v>
      </c>
      <c r="Q6340" s="9">
        <v>1004</v>
      </c>
      <c r="R6340" s="9">
        <v>1004</v>
      </c>
      <c r="S6340" s="9">
        <v>1004</v>
      </c>
      <c r="T6340" s="10">
        <v>12243.03</v>
      </c>
    </row>
    <row r="6341" spans="1:20" ht="23.25" thickBot="1" x14ac:dyDescent="0.3">
      <c r="A6341" s="4" t="s">
        <v>1294</v>
      </c>
      <c r="B6341" s="4" t="s">
        <v>849</v>
      </c>
      <c r="C6341" s="4" t="s">
        <v>850</v>
      </c>
      <c r="D6341" s="4" t="s">
        <v>1315</v>
      </c>
      <c r="E6341" s="4" t="s">
        <v>1316</v>
      </c>
      <c r="F6341" s="4" t="s">
        <v>84</v>
      </c>
      <c r="G6341" s="4" t="s">
        <v>85</v>
      </c>
      <c r="H6341" s="12"/>
      <c r="I6341" s="12"/>
      <c r="J6341" s="12"/>
      <c r="K6341" s="12"/>
      <c r="L6341" s="12"/>
      <c r="M6341" s="11">
        <v>586.6</v>
      </c>
      <c r="N6341" s="12"/>
      <c r="O6341" s="12"/>
      <c r="P6341" s="11">
        <v>26.58</v>
      </c>
      <c r="Q6341" s="12"/>
      <c r="R6341" s="11">
        <v>26.24</v>
      </c>
      <c r="S6341" s="12"/>
      <c r="T6341" s="10">
        <v>639.41999999999996</v>
      </c>
    </row>
    <row r="6342" spans="1:20" ht="23.25" thickBot="1" x14ac:dyDescent="0.3">
      <c r="A6342" s="4" t="s">
        <v>1294</v>
      </c>
      <c r="B6342" s="4" t="s">
        <v>849</v>
      </c>
      <c r="C6342" s="4" t="s">
        <v>850</v>
      </c>
      <c r="D6342" s="4" t="s">
        <v>1315</v>
      </c>
      <c r="E6342" s="4" t="s">
        <v>1316</v>
      </c>
      <c r="F6342" s="4" t="s">
        <v>122</v>
      </c>
      <c r="G6342" s="4" t="s">
        <v>123</v>
      </c>
      <c r="H6342" s="8"/>
      <c r="I6342" s="8"/>
      <c r="J6342" s="8"/>
      <c r="K6342" s="8"/>
      <c r="L6342" s="8"/>
      <c r="M6342" s="9">
        <v>155</v>
      </c>
      <c r="N6342" s="8"/>
      <c r="O6342" s="8"/>
      <c r="P6342" s="8"/>
      <c r="Q6342" s="8"/>
      <c r="R6342" s="8"/>
      <c r="S6342" s="9">
        <v>155</v>
      </c>
      <c r="T6342" s="10">
        <v>310</v>
      </c>
    </row>
    <row r="6343" spans="1:20" ht="23.25" thickBot="1" x14ac:dyDescent="0.3">
      <c r="A6343" s="4" t="s">
        <v>1294</v>
      </c>
      <c r="B6343" s="4" t="s">
        <v>849</v>
      </c>
      <c r="C6343" s="4" t="s">
        <v>850</v>
      </c>
      <c r="D6343" s="4" t="s">
        <v>1315</v>
      </c>
      <c r="E6343" s="4" t="s">
        <v>1316</v>
      </c>
      <c r="F6343" s="4" t="s">
        <v>44</v>
      </c>
      <c r="G6343" s="4" t="s">
        <v>45</v>
      </c>
      <c r="H6343" s="11">
        <v>2829.6</v>
      </c>
      <c r="I6343" s="11">
        <v>5011.3</v>
      </c>
      <c r="J6343" s="11">
        <v>2642.14</v>
      </c>
      <c r="K6343" s="11">
        <v>2051.6</v>
      </c>
      <c r="L6343" s="11">
        <v>859.8</v>
      </c>
      <c r="M6343" s="11">
        <v>6176.33</v>
      </c>
      <c r="N6343" s="11">
        <v>2601.15</v>
      </c>
      <c r="O6343" s="11">
        <v>567</v>
      </c>
      <c r="P6343" s="11">
        <v>142.25</v>
      </c>
      <c r="Q6343" s="11">
        <v>304</v>
      </c>
      <c r="R6343" s="12"/>
      <c r="S6343" s="11">
        <v>2980.72</v>
      </c>
      <c r="T6343" s="10">
        <v>26165.89</v>
      </c>
    </row>
    <row r="6344" spans="1:20" ht="23.25" thickBot="1" x14ac:dyDescent="0.3">
      <c r="A6344" s="4" t="s">
        <v>1294</v>
      </c>
      <c r="B6344" s="4" t="s">
        <v>849</v>
      </c>
      <c r="C6344" s="4" t="s">
        <v>850</v>
      </c>
      <c r="D6344" s="4" t="s">
        <v>1315</v>
      </c>
      <c r="E6344" s="4" t="s">
        <v>1316</v>
      </c>
      <c r="F6344" s="4" t="s">
        <v>128</v>
      </c>
      <c r="G6344" s="4" t="s">
        <v>129</v>
      </c>
      <c r="H6344" s="8"/>
      <c r="I6344" s="8"/>
      <c r="J6344" s="8"/>
      <c r="K6344" s="8"/>
      <c r="L6344" s="8"/>
      <c r="M6344" s="9">
        <v>437</v>
      </c>
      <c r="N6344" s="8"/>
      <c r="O6344" s="8"/>
      <c r="P6344" s="8"/>
      <c r="Q6344" s="13">
        <v>0</v>
      </c>
      <c r="R6344" s="8"/>
      <c r="S6344" s="8"/>
      <c r="T6344" s="10">
        <v>437</v>
      </c>
    </row>
    <row r="6345" spans="1:20" ht="23.25" thickBot="1" x14ac:dyDescent="0.3">
      <c r="A6345" s="4" t="s">
        <v>1294</v>
      </c>
      <c r="B6345" s="4" t="s">
        <v>849</v>
      </c>
      <c r="C6345" s="4" t="s">
        <v>850</v>
      </c>
      <c r="D6345" s="4" t="s">
        <v>1315</v>
      </c>
      <c r="E6345" s="4" t="s">
        <v>1316</v>
      </c>
      <c r="F6345" s="4" t="s">
        <v>98</v>
      </c>
      <c r="G6345" s="4" t="s">
        <v>99</v>
      </c>
      <c r="H6345" s="11">
        <v>50.26</v>
      </c>
      <c r="I6345" s="11">
        <v>60.64</v>
      </c>
      <c r="J6345" s="11">
        <v>51.87</v>
      </c>
      <c r="K6345" s="11">
        <v>50.11</v>
      </c>
      <c r="L6345" s="11">
        <v>44.99</v>
      </c>
      <c r="M6345" s="11">
        <v>52.04</v>
      </c>
      <c r="N6345" s="11">
        <v>62.09</v>
      </c>
      <c r="O6345" s="11">
        <v>51.13</v>
      </c>
      <c r="P6345" s="11">
        <v>53.85</v>
      </c>
      <c r="Q6345" s="11">
        <v>60.74</v>
      </c>
      <c r="R6345" s="11">
        <v>28.08</v>
      </c>
      <c r="S6345" s="11">
        <v>48.18</v>
      </c>
      <c r="T6345" s="10">
        <v>613.98</v>
      </c>
    </row>
    <row r="6346" spans="1:20" ht="23.25" thickBot="1" x14ac:dyDescent="0.3">
      <c r="A6346" s="4" t="s">
        <v>1294</v>
      </c>
      <c r="B6346" s="4" t="s">
        <v>849</v>
      </c>
      <c r="C6346" s="4" t="s">
        <v>850</v>
      </c>
      <c r="D6346" s="4" t="s">
        <v>1315</v>
      </c>
      <c r="E6346" s="4" t="s">
        <v>1316</v>
      </c>
      <c r="F6346" s="4" t="s">
        <v>215</v>
      </c>
      <c r="G6346" s="4" t="s">
        <v>216</v>
      </c>
      <c r="H6346" s="8"/>
      <c r="I6346" s="8"/>
      <c r="J6346" s="8"/>
      <c r="K6346" s="8"/>
      <c r="L6346" s="8"/>
      <c r="M6346" s="9">
        <v>299</v>
      </c>
      <c r="N6346" s="8"/>
      <c r="O6346" s="8"/>
      <c r="P6346" s="8"/>
      <c r="Q6346" s="8"/>
      <c r="R6346" s="8"/>
      <c r="S6346" s="8"/>
      <c r="T6346" s="10">
        <v>299</v>
      </c>
    </row>
    <row r="6347" spans="1:20" ht="23.25" thickBot="1" x14ac:dyDescent="0.3">
      <c r="A6347" s="4" t="s">
        <v>1294</v>
      </c>
      <c r="B6347" s="4" t="s">
        <v>849</v>
      </c>
      <c r="C6347" s="4" t="s">
        <v>850</v>
      </c>
      <c r="D6347" s="4" t="s">
        <v>1315</v>
      </c>
      <c r="E6347" s="4" t="s">
        <v>1316</v>
      </c>
      <c r="F6347" s="4" t="s">
        <v>130</v>
      </c>
      <c r="G6347" s="4" t="s">
        <v>131</v>
      </c>
      <c r="H6347" s="12"/>
      <c r="I6347" s="11">
        <v>18.989999999999998</v>
      </c>
      <c r="J6347" s="11">
        <v>19.399999999999999</v>
      </c>
      <c r="K6347" s="11">
        <v>16.43</v>
      </c>
      <c r="L6347" s="11">
        <v>15.42</v>
      </c>
      <c r="M6347" s="11">
        <v>26.45</v>
      </c>
      <c r="N6347" s="11">
        <v>5.49</v>
      </c>
      <c r="O6347" s="11">
        <v>6.94</v>
      </c>
      <c r="P6347" s="11">
        <v>20.02</v>
      </c>
      <c r="Q6347" s="11">
        <v>8.49</v>
      </c>
      <c r="R6347" s="11">
        <v>13.78</v>
      </c>
      <c r="S6347" s="12"/>
      <c r="T6347" s="10">
        <v>151.41</v>
      </c>
    </row>
    <row r="6348" spans="1:20" ht="23.25" thickBot="1" x14ac:dyDescent="0.3">
      <c r="A6348" s="4" t="s">
        <v>1294</v>
      </c>
      <c r="B6348" s="4" t="s">
        <v>849</v>
      </c>
      <c r="C6348" s="4" t="s">
        <v>850</v>
      </c>
      <c r="D6348" s="4" t="s">
        <v>1315</v>
      </c>
      <c r="E6348" s="4" t="s">
        <v>1316</v>
      </c>
      <c r="F6348" s="4" t="s">
        <v>136</v>
      </c>
      <c r="G6348" s="4" t="s">
        <v>137</v>
      </c>
      <c r="H6348" s="9">
        <v>1.5</v>
      </c>
      <c r="I6348" s="9">
        <v>0.5</v>
      </c>
      <c r="J6348" s="8"/>
      <c r="K6348" s="8"/>
      <c r="L6348" s="8"/>
      <c r="M6348" s="8"/>
      <c r="N6348" s="9">
        <v>72</v>
      </c>
      <c r="O6348" s="8"/>
      <c r="P6348" s="8"/>
      <c r="Q6348" s="8"/>
      <c r="R6348" s="8"/>
      <c r="S6348" s="9">
        <v>0.5</v>
      </c>
      <c r="T6348" s="10">
        <v>74.5</v>
      </c>
    </row>
    <row r="6349" spans="1:20" ht="23.25" thickBot="1" x14ac:dyDescent="0.3">
      <c r="A6349" s="4" t="s">
        <v>1294</v>
      </c>
      <c r="B6349" s="4" t="s">
        <v>849</v>
      </c>
      <c r="C6349" s="4" t="s">
        <v>850</v>
      </c>
      <c r="D6349" s="4" t="s">
        <v>1315</v>
      </c>
      <c r="E6349" s="4" t="s">
        <v>1316</v>
      </c>
      <c r="F6349" s="4" t="s">
        <v>102</v>
      </c>
      <c r="G6349" s="4" t="s">
        <v>103</v>
      </c>
      <c r="H6349" s="11">
        <v>6248.19</v>
      </c>
      <c r="I6349" s="11">
        <v>5205.96</v>
      </c>
      <c r="J6349" s="11">
        <v>12330.59</v>
      </c>
      <c r="K6349" s="11">
        <v>1484.08</v>
      </c>
      <c r="L6349" s="11">
        <v>1546.99</v>
      </c>
      <c r="M6349" s="12"/>
      <c r="N6349" s="11">
        <v>387.46</v>
      </c>
      <c r="O6349" s="12"/>
      <c r="P6349" s="12"/>
      <c r="Q6349" s="11">
        <v>8448.33</v>
      </c>
      <c r="R6349" s="11">
        <v>1471.97</v>
      </c>
      <c r="S6349" s="11">
        <v>17285</v>
      </c>
      <c r="T6349" s="10">
        <v>54408.57</v>
      </c>
    </row>
    <row r="6350" spans="1:20" ht="23.25" thickBot="1" x14ac:dyDescent="0.3">
      <c r="A6350" s="4" t="s">
        <v>1294</v>
      </c>
      <c r="B6350" s="4" t="s">
        <v>849</v>
      </c>
      <c r="C6350" s="4" t="s">
        <v>850</v>
      </c>
      <c r="D6350" s="4" t="s">
        <v>1315</v>
      </c>
      <c r="E6350" s="4" t="s">
        <v>1316</v>
      </c>
      <c r="F6350" s="4" t="s">
        <v>30</v>
      </c>
      <c r="G6350" s="4" t="s">
        <v>31</v>
      </c>
      <c r="H6350" s="9">
        <v>600</v>
      </c>
      <c r="I6350" s="9">
        <v>-600</v>
      </c>
      <c r="J6350" s="8"/>
      <c r="K6350" s="8"/>
      <c r="L6350" s="8"/>
      <c r="M6350" s="9">
        <v>2694</v>
      </c>
      <c r="N6350" s="9">
        <v>52</v>
      </c>
      <c r="O6350" s="8"/>
      <c r="P6350" s="8"/>
      <c r="Q6350" s="9">
        <v>574</v>
      </c>
      <c r="R6350" s="9">
        <v>44830</v>
      </c>
      <c r="S6350" s="9">
        <v>19879</v>
      </c>
      <c r="T6350" s="10">
        <v>68029</v>
      </c>
    </row>
    <row r="6351" spans="1:20" ht="23.25" thickBot="1" x14ac:dyDescent="0.3">
      <c r="A6351" s="4" t="s">
        <v>1294</v>
      </c>
      <c r="B6351" s="4" t="s">
        <v>849</v>
      </c>
      <c r="C6351" s="4" t="s">
        <v>850</v>
      </c>
      <c r="D6351" s="4" t="s">
        <v>1315</v>
      </c>
      <c r="E6351" s="4" t="s">
        <v>1316</v>
      </c>
      <c r="F6351" s="4" t="s">
        <v>144</v>
      </c>
      <c r="G6351" s="4" t="s">
        <v>145</v>
      </c>
      <c r="H6351" s="11">
        <v>165.5</v>
      </c>
      <c r="I6351" s="11">
        <v>172.13</v>
      </c>
      <c r="J6351" s="11">
        <v>99.93</v>
      </c>
      <c r="K6351" s="11">
        <v>226.97</v>
      </c>
      <c r="L6351" s="11">
        <v>131.08000000000001</v>
      </c>
      <c r="M6351" s="11">
        <v>178.35</v>
      </c>
      <c r="N6351" s="11">
        <v>129.22</v>
      </c>
      <c r="O6351" s="11">
        <v>140.30000000000001</v>
      </c>
      <c r="P6351" s="11">
        <v>160.18</v>
      </c>
      <c r="Q6351" s="11">
        <v>176.34</v>
      </c>
      <c r="R6351" s="11">
        <v>164.24</v>
      </c>
      <c r="S6351" s="11">
        <v>1510.58</v>
      </c>
      <c r="T6351" s="10">
        <v>3254.82</v>
      </c>
    </row>
    <row r="6352" spans="1:20" ht="23.25" thickBot="1" x14ac:dyDescent="0.3">
      <c r="A6352" s="4" t="s">
        <v>1294</v>
      </c>
      <c r="B6352" s="4" t="s">
        <v>849</v>
      </c>
      <c r="C6352" s="4" t="s">
        <v>850</v>
      </c>
      <c r="D6352" s="4" t="s">
        <v>1315</v>
      </c>
      <c r="E6352" s="4" t="s">
        <v>1316</v>
      </c>
      <c r="F6352" s="4" t="s">
        <v>146</v>
      </c>
      <c r="G6352" s="4" t="s">
        <v>147</v>
      </c>
      <c r="H6352" s="8"/>
      <c r="I6352" s="8"/>
      <c r="J6352" s="9">
        <v>1269.5</v>
      </c>
      <c r="K6352" s="9">
        <v>843.1</v>
      </c>
      <c r="L6352" s="9">
        <v>819.93</v>
      </c>
      <c r="M6352" s="9">
        <v>95</v>
      </c>
      <c r="N6352" s="9">
        <v>2079.41</v>
      </c>
      <c r="O6352" s="9">
        <v>1693.85</v>
      </c>
      <c r="P6352" s="9">
        <v>875.54</v>
      </c>
      <c r="Q6352" s="8"/>
      <c r="R6352" s="9">
        <v>424.7</v>
      </c>
      <c r="S6352" s="8"/>
      <c r="T6352" s="10">
        <v>8101.03</v>
      </c>
    </row>
    <row r="6353" spans="1:20" ht="23.25" thickBot="1" x14ac:dyDescent="0.3">
      <c r="A6353" s="4" t="s">
        <v>1294</v>
      </c>
      <c r="B6353" s="4" t="s">
        <v>849</v>
      </c>
      <c r="C6353" s="4" t="s">
        <v>850</v>
      </c>
      <c r="D6353" s="4" t="s">
        <v>1315</v>
      </c>
      <c r="E6353" s="4" t="s">
        <v>1316</v>
      </c>
      <c r="F6353" s="4" t="s">
        <v>148</v>
      </c>
      <c r="G6353" s="4" t="s">
        <v>149</v>
      </c>
      <c r="H6353" s="12"/>
      <c r="I6353" s="12"/>
      <c r="J6353" s="12"/>
      <c r="K6353" s="12"/>
      <c r="L6353" s="12"/>
      <c r="M6353" s="12"/>
      <c r="N6353" s="12"/>
      <c r="O6353" s="12"/>
      <c r="P6353" s="11">
        <v>30</v>
      </c>
      <c r="Q6353" s="12"/>
      <c r="R6353" s="12"/>
      <c r="S6353" s="12"/>
      <c r="T6353" s="10">
        <v>30</v>
      </c>
    </row>
    <row r="6354" spans="1:20" ht="23.25" thickBot="1" x14ac:dyDescent="0.3">
      <c r="A6354" s="4" t="s">
        <v>1294</v>
      </c>
      <c r="B6354" s="4" t="s">
        <v>849</v>
      </c>
      <c r="C6354" s="4" t="s">
        <v>850</v>
      </c>
      <c r="D6354" s="4" t="s">
        <v>1315</v>
      </c>
      <c r="E6354" s="4" t="s">
        <v>1316</v>
      </c>
      <c r="F6354" s="4" t="s">
        <v>150</v>
      </c>
      <c r="G6354" s="4" t="s">
        <v>151</v>
      </c>
      <c r="H6354" s="8"/>
      <c r="I6354" s="8"/>
      <c r="J6354" s="8"/>
      <c r="K6354" s="8"/>
      <c r="L6354" s="8"/>
      <c r="M6354" s="8"/>
      <c r="N6354" s="8"/>
      <c r="O6354" s="8"/>
      <c r="P6354" s="8"/>
      <c r="Q6354" s="8"/>
      <c r="R6354" s="8"/>
      <c r="S6354" s="9">
        <v>1000</v>
      </c>
      <c r="T6354" s="10">
        <v>1000</v>
      </c>
    </row>
    <row r="6355" spans="1:20" ht="23.25" thickBot="1" x14ac:dyDescent="0.3">
      <c r="A6355" s="4" t="s">
        <v>1294</v>
      </c>
      <c r="B6355" s="4" t="s">
        <v>849</v>
      </c>
      <c r="C6355" s="4" t="s">
        <v>850</v>
      </c>
      <c r="D6355" s="4" t="s">
        <v>1315</v>
      </c>
      <c r="E6355" s="4" t="s">
        <v>1316</v>
      </c>
      <c r="F6355" s="4" t="s">
        <v>166</v>
      </c>
      <c r="G6355" s="4" t="s">
        <v>167</v>
      </c>
      <c r="H6355" s="11">
        <v>-7074.37</v>
      </c>
      <c r="I6355" s="11">
        <v>-5471.91</v>
      </c>
      <c r="J6355" s="11">
        <v>-6764.83</v>
      </c>
      <c r="K6355" s="11">
        <v>-12009.99</v>
      </c>
      <c r="L6355" s="11">
        <v>-3793.23</v>
      </c>
      <c r="M6355" s="11">
        <v>-5763.6</v>
      </c>
      <c r="N6355" s="11">
        <v>-6511.03</v>
      </c>
      <c r="O6355" s="11">
        <v>-3267.71</v>
      </c>
      <c r="P6355" s="11">
        <v>-5937.25</v>
      </c>
      <c r="Q6355" s="11">
        <v>-7422.44</v>
      </c>
      <c r="R6355" s="11">
        <v>-3381.78</v>
      </c>
      <c r="S6355" s="11">
        <v>-8585.31</v>
      </c>
      <c r="T6355" s="10">
        <v>-75983.45</v>
      </c>
    </row>
    <row r="6356" spans="1:20" ht="23.25" thickBot="1" x14ac:dyDescent="0.3">
      <c r="A6356" s="4" t="s">
        <v>1294</v>
      </c>
      <c r="B6356" s="4" t="s">
        <v>1018</v>
      </c>
      <c r="C6356" s="4" t="s">
        <v>1019</v>
      </c>
      <c r="D6356" s="4" t="s">
        <v>1309</v>
      </c>
      <c r="E6356" s="4" t="s">
        <v>1310</v>
      </c>
      <c r="F6356" s="4" t="s">
        <v>61</v>
      </c>
      <c r="G6356" s="4" t="s">
        <v>62</v>
      </c>
      <c r="H6356" s="9">
        <v>61.51</v>
      </c>
      <c r="I6356" s="8"/>
      <c r="J6356" s="8"/>
      <c r="K6356" s="8"/>
      <c r="L6356" s="8"/>
      <c r="M6356" s="8"/>
      <c r="N6356" s="8"/>
      <c r="O6356" s="8"/>
      <c r="P6356" s="8"/>
      <c r="Q6356" s="8"/>
      <c r="R6356" s="8"/>
      <c r="S6356" s="8"/>
      <c r="T6356" s="10">
        <v>61.51</v>
      </c>
    </row>
    <row r="6357" spans="1:20" ht="23.25" thickBot="1" x14ac:dyDescent="0.3">
      <c r="A6357" s="4" t="s">
        <v>1294</v>
      </c>
      <c r="B6357" s="4" t="s">
        <v>1018</v>
      </c>
      <c r="C6357" s="4" t="s">
        <v>1019</v>
      </c>
      <c r="D6357" s="4" t="s">
        <v>1309</v>
      </c>
      <c r="E6357" s="4" t="s">
        <v>1310</v>
      </c>
      <c r="F6357" s="4" t="s">
        <v>84</v>
      </c>
      <c r="G6357" s="4" t="s">
        <v>85</v>
      </c>
      <c r="H6357" s="12"/>
      <c r="I6357" s="12"/>
      <c r="J6357" s="12"/>
      <c r="K6357" s="12"/>
      <c r="L6357" s="12"/>
      <c r="M6357" s="12"/>
      <c r="N6357" s="12"/>
      <c r="O6357" s="12"/>
      <c r="P6357" s="12"/>
      <c r="Q6357" s="12"/>
      <c r="R6357" s="12"/>
      <c r="S6357" s="11">
        <v>2292</v>
      </c>
      <c r="T6357" s="10">
        <v>2292</v>
      </c>
    </row>
    <row r="6358" spans="1:20" ht="23.25" thickBot="1" x14ac:dyDescent="0.3">
      <c r="A6358" s="4" t="s">
        <v>1294</v>
      </c>
      <c r="B6358" s="4" t="s">
        <v>1018</v>
      </c>
      <c r="C6358" s="4" t="s">
        <v>1019</v>
      </c>
      <c r="D6358" s="4" t="s">
        <v>1309</v>
      </c>
      <c r="E6358" s="4" t="s">
        <v>1310</v>
      </c>
      <c r="F6358" s="4" t="s">
        <v>122</v>
      </c>
      <c r="G6358" s="4" t="s">
        <v>123</v>
      </c>
      <c r="H6358" s="9">
        <v>10.99</v>
      </c>
      <c r="I6358" s="9">
        <v>10.99</v>
      </c>
      <c r="J6358" s="9">
        <v>12.99</v>
      </c>
      <c r="K6358" s="9">
        <v>12.99</v>
      </c>
      <c r="L6358" s="9">
        <v>12.99</v>
      </c>
      <c r="M6358" s="9">
        <v>12.99</v>
      </c>
      <c r="N6358" s="9">
        <v>12.99</v>
      </c>
      <c r="O6358" s="9">
        <v>112.99</v>
      </c>
      <c r="P6358" s="8"/>
      <c r="Q6358" s="8"/>
      <c r="R6358" s="9">
        <v>12.99</v>
      </c>
      <c r="S6358" s="9">
        <v>12.99</v>
      </c>
      <c r="T6358" s="10">
        <v>225.9</v>
      </c>
    </row>
    <row r="6359" spans="1:20" ht="23.25" thickBot="1" x14ac:dyDescent="0.3">
      <c r="A6359" s="4" t="s">
        <v>1294</v>
      </c>
      <c r="B6359" s="4" t="s">
        <v>1018</v>
      </c>
      <c r="C6359" s="4" t="s">
        <v>1019</v>
      </c>
      <c r="D6359" s="4" t="s">
        <v>1309</v>
      </c>
      <c r="E6359" s="4" t="s">
        <v>1310</v>
      </c>
      <c r="F6359" s="4" t="s">
        <v>207</v>
      </c>
      <c r="G6359" s="4" t="s">
        <v>208</v>
      </c>
      <c r="H6359" s="11">
        <v>61.9</v>
      </c>
      <c r="I6359" s="11">
        <v>117.46</v>
      </c>
      <c r="J6359" s="12"/>
      <c r="K6359" s="12"/>
      <c r="L6359" s="12"/>
      <c r="M6359" s="12"/>
      <c r="N6359" s="12"/>
      <c r="O6359" s="11">
        <v>306.3</v>
      </c>
      <c r="P6359" s="11">
        <v>6</v>
      </c>
      <c r="Q6359" s="12"/>
      <c r="R6359" s="11">
        <v>1021.11</v>
      </c>
      <c r="S6359" s="11">
        <v>1972</v>
      </c>
      <c r="T6359" s="10">
        <v>3484.77</v>
      </c>
    </row>
    <row r="6360" spans="1:20" ht="23.25" thickBot="1" x14ac:dyDescent="0.3">
      <c r="A6360" s="4" t="s">
        <v>1294</v>
      </c>
      <c r="B6360" s="4" t="s">
        <v>1018</v>
      </c>
      <c r="C6360" s="4" t="s">
        <v>1019</v>
      </c>
      <c r="D6360" s="4" t="s">
        <v>1309</v>
      </c>
      <c r="E6360" s="4" t="s">
        <v>1310</v>
      </c>
      <c r="F6360" s="4" t="s">
        <v>128</v>
      </c>
      <c r="G6360" s="4" t="s">
        <v>129</v>
      </c>
      <c r="H6360" s="8"/>
      <c r="I6360" s="8"/>
      <c r="J6360" s="8"/>
      <c r="K6360" s="9">
        <v>20</v>
      </c>
      <c r="L6360" s="8"/>
      <c r="M6360" s="8"/>
      <c r="N6360" s="8"/>
      <c r="O6360" s="8"/>
      <c r="P6360" s="9">
        <v>-20</v>
      </c>
      <c r="Q6360" s="8"/>
      <c r="R6360" s="9">
        <v>39.89</v>
      </c>
      <c r="S6360" s="9">
        <v>-39.89</v>
      </c>
      <c r="T6360" s="14">
        <v>0</v>
      </c>
    </row>
    <row r="6361" spans="1:20" ht="23.25" thickBot="1" x14ac:dyDescent="0.3">
      <c r="A6361" s="4" t="s">
        <v>1294</v>
      </c>
      <c r="B6361" s="4" t="s">
        <v>1018</v>
      </c>
      <c r="C6361" s="4" t="s">
        <v>1019</v>
      </c>
      <c r="D6361" s="4" t="s">
        <v>1309</v>
      </c>
      <c r="E6361" s="4" t="s">
        <v>1310</v>
      </c>
      <c r="F6361" s="4" t="s">
        <v>98</v>
      </c>
      <c r="G6361" s="4" t="s">
        <v>99</v>
      </c>
      <c r="H6361" s="11">
        <v>74.36</v>
      </c>
      <c r="I6361" s="11">
        <v>30.76</v>
      </c>
      <c r="J6361" s="12"/>
      <c r="K6361" s="12"/>
      <c r="L6361" s="12"/>
      <c r="M6361" s="12"/>
      <c r="N6361" s="12"/>
      <c r="O6361" s="11">
        <v>19.16</v>
      </c>
      <c r="P6361" s="11">
        <v>122.51</v>
      </c>
      <c r="Q6361" s="12"/>
      <c r="R6361" s="11">
        <v>178.89</v>
      </c>
      <c r="S6361" s="11">
        <v>39.89</v>
      </c>
      <c r="T6361" s="10">
        <v>465.57</v>
      </c>
    </row>
    <row r="6362" spans="1:20" ht="23.25" thickBot="1" x14ac:dyDescent="0.3">
      <c r="A6362" s="4" t="s">
        <v>1294</v>
      </c>
      <c r="B6362" s="4" t="s">
        <v>1018</v>
      </c>
      <c r="C6362" s="4" t="s">
        <v>1019</v>
      </c>
      <c r="D6362" s="4" t="s">
        <v>1309</v>
      </c>
      <c r="E6362" s="4" t="s">
        <v>1310</v>
      </c>
      <c r="F6362" s="4" t="s">
        <v>130</v>
      </c>
      <c r="G6362" s="4" t="s">
        <v>131</v>
      </c>
      <c r="H6362" s="8"/>
      <c r="I6362" s="8"/>
      <c r="J6362" s="8"/>
      <c r="K6362" s="9">
        <v>66.989999999999995</v>
      </c>
      <c r="L6362" s="8"/>
      <c r="M6362" s="9">
        <v>50</v>
      </c>
      <c r="N6362" s="8"/>
      <c r="O6362" s="9">
        <v>18.600000000000001</v>
      </c>
      <c r="P6362" s="8"/>
      <c r="Q6362" s="8"/>
      <c r="R6362" s="8"/>
      <c r="S6362" s="8"/>
      <c r="T6362" s="10">
        <v>135.59</v>
      </c>
    </row>
    <row r="6363" spans="1:20" ht="23.25" thickBot="1" x14ac:dyDescent="0.3">
      <c r="A6363" s="4" t="s">
        <v>1294</v>
      </c>
      <c r="B6363" s="4" t="s">
        <v>1018</v>
      </c>
      <c r="C6363" s="4" t="s">
        <v>1019</v>
      </c>
      <c r="D6363" s="4" t="s">
        <v>1309</v>
      </c>
      <c r="E6363" s="4" t="s">
        <v>1310</v>
      </c>
      <c r="F6363" s="4" t="s">
        <v>136</v>
      </c>
      <c r="G6363" s="4" t="s">
        <v>137</v>
      </c>
      <c r="H6363" s="12"/>
      <c r="I6363" s="12"/>
      <c r="J6363" s="12"/>
      <c r="K6363" s="12"/>
      <c r="L6363" s="12"/>
      <c r="M6363" s="11">
        <v>4</v>
      </c>
      <c r="N6363" s="11">
        <v>13.5</v>
      </c>
      <c r="O6363" s="12"/>
      <c r="P6363" s="12"/>
      <c r="Q6363" s="12"/>
      <c r="R6363" s="11">
        <v>3</v>
      </c>
      <c r="S6363" s="12"/>
      <c r="T6363" s="10">
        <v>20.5</v>
      </c>
    </row>
    <row r="6364" spans="1:20" ht="23.25" thickBot="1" x14ac:dyDescent="0.3">
      <c r="A6364" s="4" t="s">
        <v>1294</v>
      </c>
      <c r="B6364" s="4" t="s">
        <v>1018</v>
      </c>
      <c r="C6364" s="4" t="s">
        <v>1019</v>
      </c>
      <c r="D6364" s="4" t="s">
        <v>1309</v>
      </c>
      <c r="E6364" s="4" t="s">
        <v>1310</v>
      </c>
      <c r="F6364" s="4" t="s">
        <v>239</v>
      </c>
      <c r="G6364" s="4" t="s">
        <v>240</v>
      </c>
      <c r="H6364" s="8"/>
      <c r="I6364" s="8"/>
      <c r="J6364" s="8"/>
      <c r="K6364" s="8"/>
      <c r="L6364" s="8"/>
      <c r="M6364" s="8"/>
      <c r="N6364" s="8"/>
      <c r="O6364" s="8"/>
      <c r="P6364" s="8"/>
      <c r="Q6364" s="8"/>
      <c r="R6364" s="9">
        <v>34.99</v>
      </c>
      <c r="S6364" s="8"/>
      <c r="T6364" s="10">
        <v>34.99</v>
      </c>
    </row>
    <row r="6365" spans="1:20" ht="23.25" thickBot="1" x14ac:dyDescent="0.3">
      <c r="A6365" s="4" t="s">
        <v>1294</v>
      </c>
      <c r="B6365" s="4" t="s">
        <v>1018</v>
      </c>
      <c r="C6365" s="4" t="s">
        <v>1019</v>
      </c>
      <c r="D6365" s="4" t="s">
        <v>1309</v>
      </c>
      <c r="E6365" s="4" t="s">
        <v>1310</v>
      </c>
      <c r="F6365" s="4" t="s">
        <v>144</v>
      </c>
      <c r="G6365" s="4" t="s">
        <v>145</v>
      </c>
      <c r="H6365" s="11">
        <v>33.54</v>
      </c>
      <c r="I6365" s="11">
        <v>27.45</v>
      </c>
      <c r="J6365" s="11">
        <v>66</v>
      </c>
      <c r="K6365" s="12"/>
      <c r="L6365" s="11">
        <v>360.63</v>
      </c>
      <c r="M6365" s="11">
        <v>-517.87</v>
      </c>
      <c r="N6365" s="11">
        <v>210.03</v>
      </c>
      <c r="O6365" s="12"/>
      <c r="P6365" s="11">
        <v>244.88</v>
      </c>
      <c r="Q6365" s="11">
        <v>552.32000000000005</v>
      </c>
      <c r="R6365" s="11">
        <v>118</v>
      </c>
      <c r="S6365" s="11">
        <v>22.74</v>
      </c>
      <c r="T6365" s="10">
        <v>1117.72</v>
      </c>
    </row>
    <row r="6366" spans="1:20" ht="23.25" thickBot="1" x14ac:dyDescent="0.3">
      <c r="A6366" s="4" t="s">
        <v>1294</v>
      </c>
      <c r="B6366" s="4" t="s">
        <v>1018</v>
      </c>
      <c r="C6366" s="4" t="s">
        <v>1019</v>
      </c>
      <c r="D6366" s="4" t="s">
        <v>1309</v>
      </c>
      <c r="E6366" s="4" t="s">
        <v>1310</v>
      </c>
      <c r="F6366" s="4" t="s">
        <v>217</v>
      </c>
      <c r="G6366" s="4" t="s">
        <v>218</v>
      </c>
      <c r="H6366" s="9">
        <v>592.12</v>
      </c>
      <c r="I6366" s="8"/>
      <c r="J6366" s="8"/>
      <c r="K6366" s="8"/>
      <c r="L6366" s="8"/>
      <c r="M6366" s="8"/>
      <c r="N6366" s="8"/>
      <c r="O6366" s="8"/>
      <c r="P6366" s="8"/>
      <c r="Q6366" s="8"/>
      <c r="R6366" s="8"/>
      <c r="S6366" s="8"/>
      <c r="T6366" s="10">
        <v>592.12</v>
      </c>
    </row>
    <row r="6367" spans="1:20" ht="23.25" thickBot="1" x14ac:dyDescent="0.3">
      <c r="A6367" s="4" t="s">
        <v>1294</v>
      </c>
      <c r="B6367" s="4" t="s">
        <v>1018</v>
      </c>
      <c r="C6367" s="4" t="s">
        <v>1019</v>
      </c>
      <c r="D6367" s="4" t="s">
        <v>1309</v>
      </c>
      <c r="E6367" s="4" t="s">
        <v>1310</v>
      </c>
      <c r="F6367" s="4" t="s">
        <v>146</v>
      </c>
      <c r="G6367" s="4" t="s">
        <v>147</v>
      </c>
      <c r="H6367" s="11">
        <v>759</v>
      </c>
      <c r="I6367" s="12"/>
      <c r="J6367" s="11">
        <v>299</v>
      </c>
      <c r="K6367" s="12"/>
      <c r="L6367" s="11">
        <v>2385.34</v>
      </c>
      <c r="M6367" s="11">
        <v>-65.42</v>
      </c>
      <c r="N6367" s="11">
        <v>375</v>
      </c>
      <c r="O6367" s="12"/>
      <c r="P6367" s="12"/>
      <c r="Q6367" s="11">
        <v>1680.16</v>
      </c>
      <c r="R6367" s="11">
        <v>890.57</v>
      </c>
      <c r="S6367" s="11">
        <v>3000</v>
      </c>
      <c r="T6367" s="10">
        <v>9323.65</v>
      </c>
    </row>
    <row r="6368" spans="1:20" ht="23.25" thickBot="1" x14ac:dyDescent="0.3">
      <c r="A6368" s="4" t="s">
        <v>1294</v>
      </c>
      <c r="B6368" s="4" t="s">
        <v>1018</v>
      </c>
      <c r="C6368" s="4" t="s">
        <v>1019</v>
      </c>
      <c r="D6368" s="4" t="s">
        <v>1309</v>
      </c>
      <c r="E6368" s="4" t="s">
        <v>1310</v>
      </c>
      <c r="F6368" s="4" t="s">
        <v>150</v>
      </c>
      <c r="G6368" s="4" t="s">
        <v>151</v>
      </c>
      <c r="H6368" s="8"/>
      <c r="I6368" s="8"/>
      <c r="J6368" s="8"/>
      <c r="K6368" s="8"/>
      <c r="L6368" s="8"/>
      <c r="M6368" s="8"/>
      <c r="N6368" s="8"/>
      <c r="O6368" s="8"/>
      <c r="P6368" s="9">
        <v>118.43</v>
      </c>
      <c r="Q6368" s="8"/>
      <c r="R6368" s="8"/>
      <c r="S6368" s="8"/>
      <c r="T6368" s="10">
        <v>118.43</v>
      </c>
    </row>
    <row r="6369" spans="1:20" ht="23.25" thickBot="1" x14ac:dyDescent="0.3">
      <c r="A6369" s="4" t="s">
        <v>1294</v>
      </c>
      <c r="B6369" s="4" t="s">
        <v>1018</v>
      </c>
      <c r="C6369" s="4" t="s">
        <v>1019</v>
      </c>
      <c r="D6369" s="4" t="s">
        <v>1309</v>
      </c>
      <c r="E6369" s="4" t="s">
        <v>1310</v>
      </c>
      <c r="F6369" s="4" t="s">
        <v>359</v>
      </c>
      <c r="G6369" s="4" t="s">
        <v>360</v>
      </c>
      <c r="H6369" s="12"/>
      <c r="I6369" s="12"/>
      <c r="J6369" s="12"/>
      <c r="K6369" s="12"/>
      <c r="L6369" s="12"/>
      <c r="M6369" s="12"/>
      <c r="N6369" s="12"/>
      <c r="O6369" s="12"/>
      <c r="P6369" s="12"/>
      <c r="Q6369" s="11">
        <v>24.99</v>
      </c>
      <c r="R6369" s="12"/>
      <c r="S6369" s="12"/>
      <c r="T6369" s="10">
        <v>24.99</v>
      </c>
    </row>
  </sheetData>
  <mergeCells count="3">
    <mergeCell ref="A3:F4"/>
    <mergeCell ref="B5:C5"/>
    <mergeCell ref="D5:E5"/>
  </mergeCells>
  <pageMargins left="0.75" right="0.75" top="1" bottom="1" header="0.5" footer="0.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6369"/>
  <sheetViews>
    <sheetView topLeftCell="M1" zoomScaleNormal="100" zoomScaleSheetLayoutView="100" workbookViewId="0">
      <selection activeCell="M3" sqref="A3:XFD3"/>
    </sheetView>
  </sheetViews>
  <sheetFormatPr defaultRowHeight="15" x14ac:dyDescent="0.25"/>
  <cols>
    <col min="2" max="2" width="11.28515625" bestFit="1" customWidth="1"/>
    <col min="3" max="3" width="25.28515625" bestFit="1" customWidth="1"/>
    <col min="5" max="5" width="47.28515625" bestFit="1" customWidth="1"/>
    <col min="6" max="6" width="8.85546875" bestFit="1" customWidth="1"/>
    <col min="7" max="7" width="11.7109375" bestFit="1" customWidth="1"/>
    <col min="8" max="8" width="24" bestFit="1" customWidth="1"/>
    <col min="9" max="20" width="14" bestFit="1" customWidth="1"/>
    <col min="21" max="21" width="15" bestFit="1" customWidth="1"/>
    <col min="22" max="22" width="13.140625" bestFit="1" customWidth="1"/>
    <col min="24" max="24" width="22.5703125" bestFit="1" customWidth="1"/>
    <col min="25" max="25" width="15" bestFit="1" customWidth="1"/>
    <col min="26" max="27" width="16" bestFit="1" customWidth="1"/>
    <col min="29" max="29" width="11.7109375" bestFit="1" customWidth="1"/>
    <col min="30" max="30" width="16.28515625" bestFit="1" customWidth="1"/>
  </cols>
  <sheetData>
    <row r="1" spans="1:31" x14ac:dyDescent="0.25">
      <c r="H1" s="16"/>
      <c r="I1" s="16" t="s">
        <v>1</v>
      </c>
      <c r="J1" s="16" t="s">
        <v>1</v>
      </c>
      <c r="K1" s="16" t="s">
        <v>1</v>
      </c>
      <c r="L1" s="16" t="s">
        <v>1</v>
      </c>
      <c r="M1" s="16" t="s">
        <v>1</v>
      </c>
      <c r="N1" s="16" t="s">
        <v>1</v>
      </c>
      <c r="O1" s="16" t="s">
        <v>1</v>
      </c>
      <c r="P1" s="16" t="s">
        <v>1</v>
      </c>
      <c r="Q1" s="16" t="s">
        <v>1</v>
      </c>
      <c r="R1" s="16" t="s">
        <v>1</v>
      </c>
      <c r="S1" s="16" t="s">
        <v>1</v>
      </c>
      <c r="T1" s="16" t="s">
        <v>1</v>
      </c>
      <c r="U1" s="16" t="s">
        <v>1</v>
      </c>
    </row>
    <row r="2" spans="1:31" x14ac:dyDescent="0.25">
      <c r="H2" s="16" t="s">
        <v>2</v>
      </c>
      <c r="I2" s="16" t="s">
        <v>3</v>
      </c>
      <c r="J2" s="16" t="s">
        <v>4</v>
      </c>
      <c r="K2" s="16" t="s">
        <v>5</v>
      </c>
      <c r="L2" s="16" t="s">
        <v>6</v>
      </c>
      <c r="M2" s="16" t="s">
        <v>7</v>
      </c>
      <c r="N2" s="16" t="s">
        <v>8</v>
      </c>
      <c r="O2" s="16" t="s">
        <v>9</v>
      </c>
      <c r="P2" s="16" t="s">
        <v>10</v>
      </c>
      <c r="Q2" s="16" t="s">
        <v>11</v>
      </c>
      <c r="R2" s="16" t="s">
        <v>12</v>
      </c>
      <c r="S2" s="16" t="s">
        <v>13</v>
      </c>
      <c r="T2" s="16" t="s">
        <v>14</v>
      </c>
      <c r="U2" s="16" t="s">
        <v>15</v>
      </c>
      <c r="V2" s="16" t="s">
        <v>1368</v>
      </c>
      <c r="W2" s="16" t="s">
        <v>1369</v>
      </c>
      <c r="X2" s="16" t="s">
        <v>1370</v>
      </c>
      <c r="Y2" s="16" t="s">
        <v>1371</v>
      </c>
      <c r="Z2" s="16" t="s">
        <v>1372</v>
      </c>
      <c r="AA2" s="16" t="s">
        <v>1373</v>
      </c>
      <c r="AD2" s="16" t="s">
        <v>7376</v>
      </c>
    </row>
    <row r="3" spans="1:31" s="16" customFormat="1" x14ac:dyDescent="0.25">
      <c r="A3" s="16" t="s">
        <v>16</v>
      </c>
      <c r="B3" s="16" t="s">
        <v>17</v>
      </c>
      <c r="C3" s="16" t="s">
        <v>1365</v>
      </c>
      <c r="D3" s="16" t="s">
        <v>18</v>
      </c>
      <c r="E3" s="16" t="s">
        <v>1366</v>
      </c>
      <c r="F3" s="16" t="s">
        <v>7377</v>
      </c>
      <c r="G3" s="16" t="s">
        <v>19</v>
      </c>
      <c r="H3" s="16" t="s">
        <v>1367</v>
      </c>
      <c r="I3" s="16" t="s">
        <v>20</v>
      </c>
      <c r="J3" s="16" t="s">
        <v>20</v>
      </c>
      <c r="K3" s="16" t="s">
        <v>20</v>
      </c>
      <c r="L3" s="16" t="s">
        <v>20</v>
      </c>
      <c r="M3" s="16" t="s">
        <v>20</v>
      </c>
      <c r="N3" s="16" t="s">
        <v>20</v>
      </c>
      <c r="O3" s="16" t="s">
        <v>20</v>
      </c>
      <c r="P3" s="16" t="s">
        <v>20</v>
      </c>
      <c r="Q3" s="16" t="s">
        <v>20</v>
      </c>
      <c r="R3" s="16" t="s">
        <v>20</v>
      </c>
      <c r="S3" s="16" t="s">
        <v>20</v>
      </c>
      <c r="T3" s="16" t="s">
        <v>20</v>
      </c>
      <c r="U3" s="16" t="s">
        <v>20</v>
      </c>
      <c r="AC3" s="16" t="s">
        <v>1371</v>
      </c>
      <c r="AD3" s="87">
        <f>SUM(Y4:Y6367)</f>
        <v>18299068.587960999</v>
      </c>
      <c r="AE3" s="90">
        <f>AD3/$AD$5</f>
        <v>0.11338849278361098</v>
      </c>
    </row>
    <row r="4" spans="1:31" x14ac:dyDescent="0.25">
      <c r="A4" t="s">
        <v>21</v>
      </c>
      <c r="B4" t="s">
        <v>22</v>
      </c>
      <c r="C4" t="s">
        <v>23</v>
      </c>
      <c r="D4" t="s">
        <v>24</v>
      </c>
      <c r="E4" t="s">
        <v>25</v>
      </c>
      <c r="F4" t="str">
        <f>RIGHT(D4,4)</f>
        <v>4515</v>
      </c>
      <c r="G4" t="s">
        <v>26</v>
      </c>
      <c r="H4" t="s">
        <v>27</v>
      </c>
      <c r="I4" s="91"/>
      <c r="J4" s="91"/>
      <c r="K4" s="91">
        <v>2243.89</v>
      </c>
      <c r="L4" s="91"/>
      <c r="M4" s="91"/>
      <c r="N4" s="91"/>
      <c r="O4" s="91"/>
      <c r="P4" s="91"/>
      <c r="Q4" s="91"/>
      <c r="R4" s="91"/>
      <c r="S4" s="91"/>
      <c r="T4" s="91"/>
      <c r="U4" s="91">
        <f>SUM(I4:T4)</f>
        <v>2243.89</v>
      </c>
      <c r="V4" s="82" t="str">
        <f t="shared" ref="V4:V67" si="0">CONCATENATE(B4,RIGHT(D4,4),A4)</f>
        <v>111504515816</v>
      </c>
      <c r="W4" s="83">
        <f>VLOOKUP(V4,Factors!$E$6:$H$5950,4,FALSE)</f>
        <v>0.1053</v>
      </c>
      <c r="X4" t="str">
        <f>VLOOKUP(V4,Factors!$E$6:$F$5950,2,FALSE)</f>
        <v>Firm Sales Volumes</v>
      </c>
      <c r="Y4" s="92">
        <f>U4*W4</f>
        <v>236.28161700000001</v>
      </c>
      <c r="Z4" s="92">
        <f>U4-Y4</f>
        <v>2007.6083829999998</v>
      </c>
      <c r="AA4" s="92">
        <f>Y4+Z4</f>
        <v>2243.89</v>
      </c>
      <c r="AC4" s="16" t="s">
        <v>1372</v>
      </c>
      <c r="AD4" s="87">
        <f>SUM(Z4:Z6367)</f>
        <v>143084755.63203889</v>
      </c>
      <c r="AE4" s="90">
        <f>AD4/$AD$5</f>
        <v>0.88661150721638904</v>
      </c>
    </row>
    <row r="5" spans="1:31" x14ac:dyDescent="0.25">
      <c r="A5" t="s">
        <v>21</v>
      </c>
      <c r="B5" t="s">
        <v>22</v>
      </c>
      <c r="C5" t="s">
        <v>23</v>
      </c>
      <c r="D5" t="s">
        <v>24</v>
      </c>
      <c r="E5" t="s">
        <v>25</v>
      </c>
      <c r="F5" t="str">
        <f t="shared" ref="F5:F68" si="1">RIGHT(D5,4)</f>
        <v>4515</v>
      </c>
      <c r="G5" t="s">
        <v>28</v>
      </c>
      <c r="H5" t="s">
        <v>29</v>
      </c>
      <c r="I5" s="91">
        <v>3525.45</v>
      </c>
      <c r="J5" s="91">
        <v>3525.45</v>
      </c>
      <c r="K5" s="91">
        <v>3525.45</v>
      </c>
      <c r="L5" s="91">
        <v>4965.6899999999996</v>
      </c>
      <c r="M5" s="91">
        <v>3525.45</v>
      </c>
      <c r="N5" s="91">
        <v>3525.45</v>
      </c>
      <c r="O5" s="91">
        <v>3525.45</v>
      </c>
      <c r="P5" s="91">
        <v>9957.58</v>
      </c>
      <c r="Q5" s="91">
        <v>3525.45</v>
      </c>
      <c r="R5" s="91">
        <v>6523.57</v>
      </c>
      <c r="S5" s="91">
        <v>3525.45</v>
      </c>
      <c r="T5" s="91">
        <v>27112.06</v>
      </c>
      <c r="U5" s="91">
        <f t="shared" ref="U5:U68" si="2">SUM(I5:T5)</f>
        <v>76762.5</v>
      </c>
      <c r="V5" s="82" t="str">
        <f t="shared" si="0"/>
        <v>111504515816</v>
      </c>
      <c r="W5" s="83">
        <f>VLOOKUP(V5,Factors!$E$6:$H$5950,4,FALSE)</f>
        <v>0.1053</v>
      </c>
      <c r="X5" t="str">
        <f>VLOOKUP(V5,Factors!$E$6:$F$5950,2,FALSE)</f>
        <v>Firm Sales Volumes</v>
      </c>
      <c r="Y5" s="92">
        <f t="shared" ref="Y5:Y68" si="3">U5*W5</f>
        <v>8083.0912500000004</v>
      </c>
      <c r="Z5" s="92">
        <f t="shared" ref="Z5:Z68" si="4">U5-Y5</f>
        <v>68679.408750000002</v>
      </c>
      <c r="AA5" s="92">
        <f t="shared" ref="AA5:AA68" si="5">Y5+Z5</f>
        <v>76762.5</v>
      </c>
      <c r="AC5" s="88" t="s">
        <v>1373</v>
      </c>
      <c r="AD5" s="89">
        <f>AD3+AD4</f>
        <v>161383824.21999988</v>
      </c>
    </row>
    <row r="6" spans="1:31" x14ac:dyDescent="0.25">
      <c r="A6" t="s">
        <v>21</v>
      </c>
      <c r="B6" t="s">
        <v>22</v>
      </c>
      <c r="C6" t="s">
        <v>23</v>
      </c>
      <c r="D6" t="s">
        <v>24</v>
      </c>
      <c r="E6" t="s">
        <v>25</v>
      </c>
      <c r="F6" t="str">
        <f t="shared" si="1"/>
        <v>4515</v>
      </c>
      <c r="G6" t="s">
        <v>30</v>
      </c>
      <c r="H6" t="s">
        <v>31</v>
      </c>
      <c r="I6" s="91"/>
      <c r="J6" s="91"/>
      <c r="K6" s="91">
        <v>500</v>
      </c>
      <c r="L6" s="91"/>
      <c r="M6" s="91"/>
      <c r="N6" s="91"/>
      <c r="O6" s="91"/>
      <c r="P6" s="91">
        <v>4000</v>
      </c>
      <c r="Q6" s="91"/>
      <c r="R6" s="91"/>
      <c r="S6" s="91">
        <v>500</v>
      </c>
      <c r="T6" s="91"/>
      <c r="U6" s="91">
        <f t="shared" si="2"/>
        <v>5000</v>
      </c>
      <c r="V6" s="82" t="str">
        <f t="shared" si="0"/>
        <v>111504515816</v>
      </c>
      <c r="W6" s="83">
        <f>VLOOKUP(V6,Factors!$E$6:$H$5950,4,FALSE)</f>
        <v>0.1053</v>
      </c>
      <c r="X6" t="str">
        <f>VLOOKUP(V6,Factors!$E$6:$F$5950,2,FALSE)</f>
        <v>Firm Sales Volumes</v>
      </c>
      <c r="Y6" s="92">
        <f t="shared" si="3"/>
        <v>526.5</v>
      </c>
      <c r="Z6" s="92">
        <f t="shared" si="4"/>
        <v>4473.5</v>
      </c>
      <c r="AA6" s="92">
        <f t="shared" si="5"/>
        <v>5000</v>
      </c>
    </row>
    <row r="7" spans="1:31" x14ac:dyDescent="0.25">
      <c r="A7" t="s">
        <v>21</v>
      </c>
      <c r="B7" t="s">
        <v>22</v>
      </c>
      <c r="C7" t="s">
        <v>23</v>
      </c>
      <c r="D7" t="s">
        <v>24</v>
      </c>
      <c r="E7" t="s">
        <v>25</v>
      </c>
      <c r="F7" t="str">
        <f t="shared" si="1"/>
        <v>4515</v>
      </c>
      <c r="G7" t="s">
        <v>32</v>
      </c>
      <c r="H7" t="s">
        <v>33</v>
      </c>
      <c r="I7" s="91">
        <v>449.52</v>
      </c>
      <c r="J7" s="91"/>
      <c r="K7" s="91"/>
      <c r="L7" s="91"/>
      <c r="M7" s="91"/>
      <c r="N7" s="91"/>
      <c r="O7" s="91"/>
      <c r="P7" s="91"/>
      <c r="Q7" s="91"/>
      <c r="R7" s="91"/>
      <c r="S7" s="91"/>
      <c r="T7" s="91"/>
      <c r="U7" s="91">
        <f t="shared" si="2"/>
        <v>449.52</v>
      </c>
      <c r="V7" s="82" t="str">
        <f t="shared" si="0"/>
        <v>111504515816</v>
      </c>
      <c r="W7" s="83">
        <f>VLOOKUP(V7,Factors!$E$6:$H$5950,4,FALSE)</f>
        <v>0.1053</v>
      </c>
      <c r="X7" t="str">
        <f>VLOOKUP(V7,Factors!$E$6:$F$5950,2,FALSE)</f>
        <v>Firm Sales Volumes</v>
      </c>
      <c r="Y7" s="92">
        <f t="shared" si="3"/>
        <v>47.334456000000003</v>
      </c>
      <c r="Z7" s="92">
        <f t="shared" si="4"/>
        <v>402.18554399999999</v>
      </c>
      <c r="AA7" s="92">
        <f t="shared" si="5"/>
        <v>449.52</v>
      </c>
    </row>
    <row r="8" spans="1:31" x14ac:dyDescent="0.25">
      <c r="A8" t="s">
        <v>21</v>
      </c>
      <c r="B8" t="s">
        <v>22</v>
      </c>
      <c r="C8" t="s">
        <v>23</v>
      </c>
      <c r="D8" t="s">
        <v>34</v>
      </c>
      <c r="E8" t="s">
        <v>35</v>
      </c>
      <c r="F8" t="str">
        <f t="shared" si="1"/>
        <v>4520</v>
      </c>
      <c r="G8" t="s">
        <v>26</v>
      </c>
      <c r="H8" t="s">
        <v>27</v>
      </c>
      <c r="I8" s="91"/>
      <c r="J8" s="91"/>
      <c r="K8" s="91">
        <v>1502.69</v>
      </c>
      <c r="L8" s="91"/>
      <c r="M8" s="91"/>
      <c r="N8" s="91"/>
      <c r="O8" s="91"/>
      <c r="P8" s="91"/>
      <c r="Q8" s="91"/>
      <c r="R8" s="91"/>
      <c r="S8" s="91"/>
      <c r="T8" s="91"/>
      <c r="U8" s="91">
        <f t="shared" si="2"/>
        <v>1502.69</v>
      </c>
      <c r="V8" s="82" t="str">
        <f t="shared" si="0"/>
        <v>111504520816</v>
      </c>
      <c r="W8" s="83">
        <f>VLOOKUP(V8,Factors!$E$6:$H$5950,4,FALSE)</f>
        <v>0.1053</v>
      </c>
      <c r="X8" t="str">
        <f>VLOOKUP(V8,Factors!$E$6:$F$5950,2,FALSE)</f>
        <v>Firm Sales Volumes</v>
      </c>
      <c r="Y8" s="92">
        <f t="shared" si="3"/>
        <v>158.23325700000001</v>
      </c>
      <c r="Z8" s="92">
        <f t="shared" si="4"/>
        <v>1344.456743</v>
      </c>
      <c r="AA8" s="92">
        <f t="shared" si="5"/>
        <v>1502.69</v>
      </c>
    </row>
    <row r="9" spans="1:31" x14ac:dyDescent="0.25">
      <c r="A9" t="s">
        <v>21</v>
      </c>
      <c r="B9" t="s">
        <v>22</v>
      </c>
      <c r="C9" t="s">
        <v>23</v>
      </c>
      <c r="D9" t="s">
        <v>34</v>
      </c>
      <c r="E9" t="s">
        <v>35</v>
      </c>
      <c r="F9" t="str">
        <f t="shared" si="1"/>
        <v>4520</v>
      </c>
      <c r="G9" t="s">
        <v>28</v>
      </c>
      <c r="H9" t="s">
        <v>29</v>
      </c>
      <c r="I9" s="91">
        <v>28487.06</v>
      </c>
      <c r="J9" s="91">
        <v>3459.56</v>
      </c>
      <c r="K9" s="91">
        <v>3459.56</v>
      </c>
      <c r="L9" s="91">
        <v>3459.56</v>
      </c>
      <c r="M9" s="91">
        <v>3459.56</v>
      </c>
      <c r="N9" s="91">
        <v>3459.56</v>
      </c>
      <c r="O9" s="91">
        <v>3459.56</v>
      </c>
      <c r="P9" s="91">
        <v>3459.56</v>
      </c>
      <c r="Q9" s="91">
        <v>3459.56</v>
      </c>
      <c r="R9" s="91">
        <v>3459.56</v>
      </c>
      <c r="S9" s="91">
        <v>15412.85</v>
      </c>
      <c r="T9" s="91">
        <v>3459.56</v>
      </c>
      <c r="U9" s="91">
        <f t="shared" si="2"/>
        <v>78495.50999999998</v>
      </c>
      <c r="V9" s="82" t="str">
        <f t="shared" si="0"/>
        <v>111504520816</v>
      </c>
      <c r="W9" s="83">
        <f>VLOOKUP(V9,Factors!$E$6:$H$5950,4,FALSE)</f>
        <v>0.1053</v>
      </c>
      <c r="X9" t="str">
        <f>VLOOKUP(V9,Factors!$E$6:$F$5950,2,FALSE)</f>
        <v>Firm Sales Volumes</v>
      </c>
      <c r="Y9" s="92">
        <f t="shared" si="3"/>
        <v>8265.5772029999989</v>
      </c>
      <c r="Z9" s="92">
        <f t="shared" si="4"/>
        <v>70229.932796999987</v>
      </c>
      <c r="AA9" s="92">
        <f t="shared" si="5"/>
        <v>78495.50999999998</v>
      </c>
      <c r="AD9" s="100"/>
    </row>
    <row r="10" spans="1:31" x14ac:dyDescent="0.25">
      <c r="A10" t="s">
        <v>21</v>
      </c>
      <c r="B10" t="s">
        <v>22</v>
      </c>
      <c r="C10" t="s">
        <v>23</v>
      </c>
      <c r="D10" t="s">
        <v>34</v>
      </c>
      <c r="E10" t="s">
        <v>35</v>
      </c>
      <c r="F10" t="str">
        <f t="shared" si="1"/>
        <v>4520</v>
      </c>
      <c r="G10" t="s">
        <v>30</v>
      </c>
      <c r="H10" t="s">
        <v>31</v>
      </c>
      <c r="I10" s="91"/>
      <c r="J10" s="91"/>
      <c r="K10" s="91"/>
      <c r="L10" s="91"/>
      <c r="M10" s="91"/>
      <c r="N10" s="91"/>
      <c r="O10" s="91"/>
      <c r="P10" s="91">
        <v>8500</v>
      </c>
      <c r="Q10" s="91"/>
      <c r="R10" s="91"/>
      <c r="S10" s="91"/>
      <c r="T10" s="91"/>
      <c r="U10" s="91">
        <f t="shared" si="2"/>
        <v>8500</v>
      </c>
      <c r="V10" s="82" t="str">
        <f t="shared" si="0"/>
        <v>111504520816</v>
      </c>
      <c r="W10" s="83">
        <f>VLOOKUP(V10,Factors!$E$6:$H$5950,4,FALSE)</f>
        <v>0.1053</v>
      </c>
      <c r="X10" t="str">
        <f>VLOOKUP(V10,Factors!$E$6:$F$5950,2,FALSE)</f>
        <v>Firm Sales Volumes</v>
      </c>
      <c r="Y10" s="92">
        <f t="shared" si="3"/>
        <v>895.05000000000007</v>
      </c>
      <c r="Z10" s="92">
        <f t="shared" si="4"/>
        <v>7604.95</v>
      </c>
      <c r="AA10" s="92">
        <f t="shared" si="5"/>
        <v>8500</v>
      </c>
    </row>
    <row r="11" spans="1:31" x14ac:dyDescent="0.25">
      <c r="A11" t="s">
        <v>21</v>
      </c>
      <c r="B11" t="s">
        <v>22</v>
      </c>
      <c r="C11" t="s">
        <v>23</v>
      </c>
      <c r="D11" t="s">
        <v>36</v>
      </c>
      <c r="E11" t="s">
        <v>37</v>
      </c>
      <c r="F11" t="str">
        <f t="shared" si="1"/>
        <v>4525</v>
      </c>
      <c r="G11" t="s">
        <v>26</v>
      </c>
      <c r="H11" t="s">
        <v>27</v>
      </c>
      <c r="I11" s="91"/>
      <c r="J11" s="91"/>
      <c r="K11" s="91">
        <v>1502.69</v>
      </c>
      <c r="L11" s="91"/>
      <c r="M11" s="91"/>
      <c r="N11" s="91"/>
      <c r="O11" s="91"/>
      <c r="P11" s="91"/>
      <c r="Q11" s="91"/>
      <c r="R11" s="91"/>
      <c r="S11" s="91"/>
      <c r="T11" s="91"/>
      <c r="U11" s="91">
        <f t="shared" si="2"/>
        <v>1502.69</v>
      </c>
      <c r="V11" s="82" t="str">
        <f t="shared" si="0"/>
        <v>111504525816</v>
      </c>
      <c r="W11" s="83">
        <f>VLOOKUP(V11,Factors!$E$6:$H$5950,4,FALSE)</f>
        <v>0.1053</v>
      </c>
      <c r="X11" t="str">
        <f>VLOOKUP(V11,Factors!$E$6:$F$5950,2,FALSE)</f>
        <v>Firm Sales Volumes</v>
      </c>
      <c r="Y11" s="92">
        <f t="shared" si="3"/>
        <v>158.23325700000001</v>
      </c>
      <c r="Z11" s="92">
        <f t="shared" si="4"/>
        <v>1344.456743</v>
      </c>
      <c r="AA11" s="92">
        <f t="shared" si="5"/>
        <v>1502.69</v>
      </c>
    </row>
    <row r="12" spans="1:31" x14ac:dyDescent="0.25">
      <c r="A12" t="s">
        <v>21</v>
      </c>
      <c r="B12" t="s">
        <v>22</v>
      </c>
      <c r="C12" t="s">
        <v>23</v>
      </c>
      <c r="D12" t="s">
        <v>36</v>
      </c>
      <c r="E12" t="s">
        <v>37</v>
      </c>
      <c r="F12" t="str">
        <f t="shared" si="1"/>
        <v>4525</v>
      </c>
      <c r="G12" t="s">
        <v>28</v>
      </c>
      <c r="H12" t="s">
        <v>29</v>
      </c>
      <c r="I12" s="91">
        <v>28070.06</v>
      </c>
      <c r="J12" s="91">
        <v>3042.56</v>
      </c>
      <c r="K12" s="91">
        <v>3042.56</v>
      </c>
      <c r="L12" s="91">
        <v>3042.56</v>
      </c>
      <c r="M12" s="91">
        <v>3042.56</v>
      </c>
      <c r="N12" s="91">
        <v>3042.56</v>
      </c>
      <c r="O12" s="91">
        <v>3042.56</v>
      </c>
      <c r="P12" s="91">
        <v>3042.56</v>
      </c>
      <c r="Q12" s="91">
        <v>3042.56</v>
      </c>
      <c r="R12" s="91">
        <v>3042.56</v>
      </c>
      <c r="S12" s="91">
        <v>14995.85</v>
      </c>
      <c r="T12" s="91">
        <v>3042.56</v>
      </c>
      <c r="U12" s="91">
        <f t="shared" si="2"/>
        <v>73491.50999999998</v>
      </c>
      <c r="V12" s="82" t="str">
        <f t="shared" si="0"/>
        <v>111504525816</v>
      </c>
      <c r="W12" s="83">
        <f>VLOOKUP(V12,Factors!$E$6:$H$5950,4,FALSE)</f>
        <v>0.1053</v>
      </c>
      <c r="X12" t="str">
        <f>VLOOKUP(V12,Factors!$E$6:$F$5950,2,FALSE)</f>
        <v>Firm Sales Volumes</v>
      </c>
      <c r="Y12" s="92">
        <f t="shared" si="3"/>
        <v>7738.6560029999982</v>
      </c>
      <c r="Z12" s="92">
        <f t="shared" si="4"/>
        <v>65752.853996999984</v>
      </c>
      <c r="AA12" s="92">
        <f t="shared" si="5"/>
        <v>73491.50999999998</v>
      </c>
    </row>
    <row r="13" spans="1:31" x14ac:dyDescent="0.25">
      <c r="A13" t="s">
        <v>21</v>
      </c>
      <c r="B13" t="s">
        <v>22</v>
      </c>
      <c r="C13" t="s">
        <v>23</v>
      </c>
      <c r="D13" t="s">
        <v>36</v>
      </c>
      <c r="E13" t="s">
        <v>37</v>
      </c>
      <c r="F13" t="str">
        <f t="shared" si="1"/>
        <v>4525</v>
      </c>
      <c r="G13" t="s">
        <v>30</v>
      </c>
      <c r="H13" t="s">
        <v>31</v>
      </c>
      <c r="I13" s="91"/>
      <c r="J13" s="91"/>
      <c r="K13" s="91"/>
      <c r="L13" s="91"/>
      <c r="M13" s="91"/>
      <c r="N13" s="91"/>
      <c r="O13" s="91"/>
      <c r="P13" s="91">
        <v>5000</v>
      </c>
      <c r="Q13" s="91"/>
      <c r="R13" s="91"/>
      <c r="S13" s="91"/>
      <c r="T13" s="91"/>
      <c r="U13" s="91">
        <f t="shared" si="2"/>
        <v>5000</v>
      </c>
      <c r="V13" s="82" t="str">
        <f t="shared" si="0"/>
        <v>111504525816</v>
      </c>
      <c r="W13" s="83">
        <f>VLOOKUP(V13,Factors!$E$6:$H$5950,4,FALSE)</f>
        <v>0.1053</v>
      </c>
      <c r="X13" t="str">
        <f>VLOOKUP(V13,Factors!$E$6:$F$5950,2,FALSE)</f>
        <v>Firm Sales Volumes</v>
      </c>
      <c r="Y13" s="92">
        <f t="shared" si="3"/>
        <v>526.5</v>
      </c>
      <c r="Z13" s="92">
        <f t="shared" si="4"/>
        <v>4473.5</v>
      </c>
      <c r="AA13" s="92">
        <f t="shared" si="5"/>
        <v>5000</v>
      </c>
    </row>
    <row r="14" spans="1:31" x14ac:dyDescent="0.25">
      <c r="A14" t="s">
        <v>21</v>
      </c>
      <c r="B14" t="s">
        <v>22</v>
      </c>
      <c r="C14" t="s">
        <v>23</v>
      </c>
      <c r="D14" t="s">
        <v>38</v>
      </c>
      <c r="E14" t="s">
        <v>39</v>
      </c>
      <c r="F14" t="str">
        <f t="shared" si="1"/>
        <v>4530</v>
      </c>
      <c r="G14" t="s">
        <v>28</v>
      </c>
      <c r="H14" t="s">
        <v>29</v>
      </c>
      <c r="I14" s="91">
        <v>2474.7199999999998</v>
      </c>
      <c r="J14" s="91">
        <v>3114.68</v>
      </c>
      <c r="K14" s="91">
        <v>2474.7199999999998</v>
      </c>
      <c r="L14" s="91">
        <v>2474.7199999999998</v>
      </c>
      <c r="M14" s="91">
        <v>2474.7199999999998</v>
      </c>
      <c r="N14" s="91">
        <v>2474.7199999999998</v>
      </c>
      <c r="O14" s="91">
        <v>2474.7199999999998</v>
      </c>
      <c r="P14" s="91">
        <v>2474.7199999999998</v>
      </c>
      <c r="Q14" s="91">
        <v>2474.7199999999998</v>
      </c>
      <c r="R14" s="91">
        <v>2474.7199999999998</v>
      </c>
      <c r="S14" s="91">
        <v>2474.7199999999998</v>
      </c>
      <c r="T14" s="91">
        <v>6063.32</v>
      </c>
      <c r="U14" s="91">
        <f t="shared" si="2"/>
        <v>33925.199999999997</v>
      </c>
      <c r="V14" s="82" t="str">
        <f t="shared" si="0"/>
        <v>111504530816</v>
      </c>
      <c r="W14" s="83">
        <f>VLOOKUP(V14,Factors!$E$6:$H$5950,4,FALSE)</f>
        <v>0.1053</v>
      </c>
      <c r="X14" t="str">
        <f>VLOOKUP(V14,Factors!$E$6:$F$5950,2,FALSE)</f>
        <v>Firm Sales Volumes</v>
      </c>
      <c r="Y14" s="92">
        <f t="shared" si="3"/>
        <v>3572.3235599999998</v>
      </c>
      <c r="Z14" s="92">
        <f t="shared" si="4"/>
        <v>30352.876439999996</v>
      </c>
      <c r="AA14" s="92">
        <f t="shared" si="5"/>
        <v>33925.199999999997</v>
      </c>
    </row>
    <row r="15" spans="1:31" x14ac:dyDescent="0.25">
      <c r="A15" t="s">
        <v>21</v>
      </c>
      <c r="B15" t="s">
        <v>22</v>
      </c>
      <c r="C15" t="s">
        <v>23</v>
      </c>
      <c r="D15" t="s">
        <v>38</v>
      </c>
      <c r="E15" t="s">
        <v>39</v>
      </c>
      <c r="F15" t="str">
        <f t="shared" si="1"/>
        <v>4530</v>
      </c>
      <c r="G15" t="s">
        <v>30</v>
      </c>
      <c r="H15" t="s">
        <v>31</v>
      </c>
      <c r="I15" s="91"/>
      <c r="J15" s="91"/>
      <c r="K15" s="91"/>
      <c r="L15" s="91"/>
      <c r="M15" s="91"/>
      <c r="N15" s="91"/>
      <c r="O15" s="91"/>
      <c r="P15" s="91">
        <v>1125</v>
      </c>
      <c r="Q15" s="91"/>
      <c r="R15" s="91"/>
      <c r="S15" s="91"/>
      <c r="T15" s="91"/>
      <c r="U15" s="91">
        <f t="shared" si="2"/>
        <v>1125</v>
      </c>
      <c r="V15" s="82" t="str">
        <f t="shared" si="0"/>
        <v>111504530816</v>
      </c>
      <c r="W15" s="83">
        <f>VLOOKUP(V15,Factors!$E$6:$H$5950,4,FALSE)</f>
        <v>0.1053</v>
      </c>
      <c r="X15" t="str">
        <f>VLOOKUP(V15,Factors!$E$6:$F$5950,2,FALSE)</f>
        <v>Firm Sales Volumes</v>
      </c>
      <c r="Y15" s="92">
        <f t="shared" si="3"/>
        <v>118.46250000000001</v>
      </c>
      <c r="Z15" s="92">
        <f t="shared" si="4"/>
        <v>1006.5375</v>
      </c>
      <c r="AA15" s="92">
        <f t="shared" si="5"/>
        <v>1125</v>
      </c>
    </row>
    <row r="16" spans="1:31" x14ac:dyDescent="0.25">
      <c r="A16" t="s">
        <v>21</v>
      </c>
      <c r="B16" t="s">
        <v>22</v>
      </c>
      <c r="C16" t="s">
        <v>23</v>
      </c>
      <c r="D16" t="s">
        <v>40</v>
      </c>
      <c r="E16" t="s">
        <v>41</v>
      </c>
      <c r="F16" t="str">
        <f t="shared" si="1"/>
        <v>4533</v>
      </c>
      <c r="G16" t="s">
        <v>26</v>
      </c>
      <c r="H16" t="s">
        <v>27</v>
      </c>
      <c r="I16" s="91"/>
      <c r="J16" s="91"/>
      <c r="K16" s="91"/>
      <c r="L16" s="91"/>
      <c r="M16" s="91"/>
      <c r="N16" s="91"/>
      <c r="O16" s="91"/>
      <c r="P16" s="91">
        <v>1600</v>
      </c>
      <c r="Q16" s="91"/>
      <c r="R16" s="91"/>
      <c r="S16" s="91"/>
      <c r="T16" s="91"/>
      <c r="U16" s="91">
        <f t="shared" si="2"/>
        <v>1600</v>
      </c>
      <c r="V16" s="82" t="str">
        <f t="shared" si="0"/>
        <v>111504533816</v>
      </c>
      <c r="W16" s="83">
        <f>VLOOKUP(V16,Factors!$E$6:$H$5950,4,FALSE)</f>
        <v>0.1053</v>
      </c>
      <c r="X16" t="str">
        <f>VLOOKUP(V16,Factors!$E$6:$F$5950,2,FALSE)</f>
        <v>Firm Sales Volumes</v>
      </c>
      <c r="Y16" s="92">
        <f t="shared" si="3"/>
        <v>168.48000000000002</v>
      </c>
      <c r="Z16" s="92">
        <f t="shared" si="4"/>
        <v>1431.52</v>
      </c>
      <c r="AA16" s="92">
        <f t="shared" si="5"/>
        <v>1600</v>
      </c>
    </row>
    <row r="17" spans="1:27" x14ac:dyDescent="0.25">
      <c r="A17" t="s">
        <v>21</v>
      </c>
      <c r="B17" t="s">
        <v>42</v>
      </c>
      <c r="C17" t="s">
        <v>43</v>
      </c>
      <c r="D17" t="s">
        <v>40</v>
      </c>
      <c r="E17" t="s">
        <v>41</v>
      </c>
      <c r="F17" t="str">
        <f t="shared" si="1"/>
        <v>4533</v>
      </c>
      <c r="G17" t="s">
        <v>44</v>
      </c>
      <c r="H17" t="s">
        <v>45</v>
      </c>
      <c r="I17" s="91">
        <v>300</v>
      </c>
      <c r="J17" s="91">
        <v>300</v>
      </c>
      <c r="K17" s="91"/>
      <c r="L17" s="91"/>
      <c r="M17" s="91"/>
      <c r="N17" s="91"/>
      <c r="O17" s="91"/>
      <c r="P17" s="91"/>
      <c r="Q17" s="91"/>
      <c r="R17" s="91"/>
      <c r="S17" s="91"/>
      <c r="T17" s="91"/>
      <c r="U17" s="91">
        <f t="shared" si="2"/>
        <v>600</v>
      </c>
      <c r="V17" s="82" t="str">
        <f t="shared" si="0"/>
        <v>112004533816</v>
      </c>
      <c r="W17" s="83">
        <f>VLOOKUP(V17,Factors!$E$6:$H$5950,4,FALSE)</f>
        <v>0.1053</v>
      </c>
      <c r="X17" t="str">
        <f>VLOOKUP(V17,Factors!$E$6:$F$5950,2,FALSE)</f>
        <v>Firm Sales Volumes</v>
      </c>
      <c r="Y17" s="92">
        <f t="shared" si="3"/>
        <v>63.18</v>
      </c>
      <c r="Z17" s="92">
        <f t="shared" si="4"/>
        <v>536.82000000000005</v>
      </c>
      <c r="AA17" s="92">
        <f t="shared" si="5"/>
        <v>600</v>
      </c>
    </row>
    <row r="18" spans="1:27" x14ac:dyDescent="0.25">
      <c r="A18" t="s">
        <v>21</v>
      </c>
      <c r="B18" t="s">
        <v>46</v>
      </c>
      <c r="C18" t="s">
        <v>47</v>
      </c>
      <c r="D18" t="s">
        <v>40</v>
      </c>
      <c r="E18" t="s">
        <v>41</v>
      </c>
      <c r="F18" t="str">
        <f t="shared" si="1"/>
        <v>4533</v>
      </c>
      <c r="G18" t="s">
        <v>30</v>
      </c>
      <c r="H18" t="s">
        <v>31</v>
      </c>
      <c r="I18" s="91"/>
      <c r="J18" s="91">
        <v>134.46</v>
      </c>
      <c r="K18" s="91">
        <v>15.92</v>
      </c>
      <c r="L18" s="91"/>
      <c r="M18" s="91">
        <v>5.97</v>
      </c>
      <c r="N18" s="91"/>
      <c r="O18" s="91">
        <v>57.25</v>
      </c>
      <c r="P18" s="91">
        <v>11.21</v>
      </c>
      <c r="Q18" s="91"/>
      <c r="R18" s="91">
        <v>24.36</v>
      </c>
      <c r="S18" s="91"/>
      <c r="T18" s="91"/>
      <c r="U18" s="91">
        <f t="shared" si="2"/>
        <v>249.17000000000002</v>
      </c>
      <c r="V18" s="82" t="str">
        <f t="shared" si="0"/>
        <v>113004533816</v>
      </c>
      <c r="W18" s="83">
        <f>VLOOKUP(V18,Factors!$E$6:$H$5950,4,FALSE)</f>
        <v>0.1053</v>
      </c>
      <c r="X18" t="str">
        <f>VLOOKUP(V18,Factors!$E$6:$F$5950,2,FALSE)</f>
        <v>Firm Sales Volumes</v>
      </c>
      <c r="Y18" s="92">
        <f t="shared" si="3"/>
        <v>26.237601000000002</v>
      </c>
      <c r="Z18" s="92">
        <f t="shared" si="4"/>
        <v>222.932399</v>
      </c>
      <c r="AA18" s="92">
        <f t="shared" si="5"/>
        <v>249.17000000000002</v>
      </c>
    </row>
    <row r="19" spans="1:27" x14ac:dyDescent="0.25">
      <c r="A19" t="s">
        <v>21</v>
      </c>
      <c r="B19" t="s">
        <v>48</v>
      </c>
      <c r="C19" t="s">
        <v>49</v>
      </c>
      <c r="D19" t="s">
        <v>34</v>
      </c>
      <c r="E19" t="s">
        <v>35</v>
      </c>
      <c r="F19" t="str">
        <f t="shared" si="1"/>
        <v>4520</v>
      </c>
      <c r="G19" t="s">
        <v>44</v>
      </c>
      <c r="H19" t="s">
        <v>45</v>
      </c>
      <c r="I19" s="91"/>
      <c r="J19" s="91"/>
      <c r="K19" s="91"/>
      <c r="L19" s="91"/>
      <c r="M19" s="91"/>
      <c r="N19" s="91"/>
      <c r="O19" s="91"/>
      <c r="P19" s="91"/>
      <c r="Q19" s="91"/>
      <c r="R19" s="91">
        <v>2672.5</v>
      </c>
      <c r="S19" s="91"/>
      <c r="T19" s="91">
        <v>332.5</v>
      </c>
      <c r="U19" s="91">
        <f t="shared" si="2"/>
        <v>3005</v>
      </c>
      <c r="V19" s="82" t="str">
        <f t="shared" si="0"/>
        <v>116004520816</v>
      </c>
      <c r="W19" s="83">
        <f>VLOOKUP(V19,Factors!$E$6:$H$5950,4,FALSE)</f>
        <v>0.1053</v>
      </c>
      <c r="X19" t="str">
        <f>VLOOKUP(V19,Factors!$E$6:$F$5950,2,FALSE)</f>
        <v>Firm Sales Volumes</v>
      </c>
      <c r="Y19" s="92">
        <f t="shared" si="3"/>
        <v>316.42650000000003</v>
      </c>
      <c r="Z19" s="92">
        <f t="shared" si="4"/>
        <v>2688.5735</v>
      </c>
      <c r="AA19" s="92">
        <f t="shared" si="5"/>
        <v>3005</v>
      </c>
    </row>
    <row r="20" spans="1:27" x14ac:dyDescent="0.25">
      <c r="A20" t="s">
        <v>21</v>
      </c>
      <c r="B20" t="s">
        <v>48</v>
      </c>
      <c r="C20" t="s">
        <v>49</v>
      </c>
      <c r="D20" t="s">
        <v>34</v>
      </c>
      <c r="E20" t="s">
        <v>35</v>
      </c>
      <c r="F20" t="str">
        <f t="shared" si="1"/>
        <v>4520</v>
      </c>
      <c r="G20" t="s">
        <v>50</v>
      </c>
      <c r="H20" t="s">
        <v>51</v>
      </c>
      <c r="I20" s="91"/>
      <c r="J20" s="91"/>
      <c r="K20" s="91"/>
      <c r="L20" s="91"/>
      <c r="M20" s="91"/>
      <c r="N20" s="91"/>
      <c r="O20" s="91"/>
      <c r="P20" s="91"/>
      <c r="Q20" s="91"/>
      <c r="R20" s="91"/>
      <c r="S20" s="91"/>
      <c r="T20" s="91">
        <v>150</v>
      </c>
      <c r="U20" s="91">
        <f t="shared" si="2"/>
        <v>150</v>
      </c>
      <c r="V20" s="82" t="str">
        <f t="shared" si="0"/>
        <v>116004520816</v>
      </c>
      <c r="W20" s="83">
        <f>VLOOKUP(V20,Factors!$E$6:$H$5950,4,FALSE)</f>
        <v>0.1053</v>
      </c>
      <c r="X20" t="str">
        <f>VLOOKUP(V20,Factors!$E$6:$F$5950,2,FALSE)</f>
        <v>Firm Sales Volumes</v>
      </c>
      <c r="Y20" s="92">
        <f t="shared" si="3"/>
        <v>15.795</v>
      </c>
      <c r="Z20" s="92">
        <f t="shared" si="4"/>
        <v>134.20500000000001</v>
      </c>
      <c r="AA20" s="92">
        <f t="shared" si="5"/>
        <v>150</v>
      </c>
    </row>
    <row r="21" spans="1:27" x14ac:dyDescent="0.25">
      <c r="A21" t="s">
        <v>21</v>
      </c>
      <c r="B21" t="s">
        <v>48</v>
      </c>
      <c r="C21" t="s">
        <v>49</v>
      </c>
      <c r="D21" t="s">
        <v>40</v>
      </c>
      <c r="E21" t="s">
        <v>41</v>
      </c>
      <c r="F21" t="str">
        <f t="shared" si="1"/>
        <v>4533</v>
      </c>
      <c r="G21" t="s">
        <v>44</v>
      </c>
      <c r="H21" t="s">
        <v>45</v>
      </c>
      <c r="I21" s="91"/>
      <c r="J21" s="91"/>
      <c r="K21" s="91">
        <v>300</v>
      </c>
      <c r="L21" s="91">
        <v>300</v>
      </c>
      <c r="M21" s="91"/>
      <c r="N21" s="91">
        <v>600</v>
      </c>
      <c r="O21" s="91"/>
      <c r="P21" s="91"/>
      <c r="Q21" s="91"/>
      <c r="R21" s="91"/>
      <c r="S21" s="91"/>
      <c r="T21" s="91"/>
      <c r="U21" s="91">
        <f t="shared" si="2"/>
        <v>1200</v>
      </c>
      <c r="V21" s="82" t="str">
        <f t="shared" si="0"/>
        <v>116004533816</v>
      </c>
      <c r="W21" s="83">
        <f>VLOOKUP(V21,Factors!$E$6:$H$5950,4,FALSE)</f>
        <v>0.1053</v>
      </c>
      <c r="X21" t="str">
        <f>VLOOKUP(V21,Factors!$E$6:$F$5950,2,FALSE)</f>
        <v>Firm Sales Volumes</v>
      </c>
      <c r="Y21" s="92">
        <f t="shared" si="3"/>
        <v>126.36</v>
      </c>
      <c r="Z21" s="92">
        <f t="shared" si="4"/>
        <v>1073.6400000000001</v>
      </c>
      <c r="AA21" s="92">
        <f t="shared" si="5"/>
        <v>1200</v>
      </c>
    </row>
    <row r="22" spans="1:27" x14ac:dyDescent="0.25">
      <c r="A22" t="s">
        <v>21</v>
      </c>
      <c r="B22" t="s">
        <v>52</v>
      </c>
      <c r="C22" t="s">
        <v>53</v>
      </c>
      <c r="D22" t="s">
        <v>54</v>
      </c>
      <c r="E22" t="s">
        <v>55</v>
      </c>
      <c r="F22" t="str">
        <f t="shared" si="1"/>
        <v>4532</v>
      </c>
      <c r="G22" t="s">
        <v>56</v>
      </c>
      <c r="H22" t="s">
        <v>57</v>
      </c>
      <c r="I22" s="91"/>
      <c r="J22" s="91"/>
      <c r="K22" s="91"/>
      <c r="L22" s="91"/>
      <c r="M22" s="91"/>
      <c r="N22" s="91"/>
      <c r="O22" s="91"/>
      <c r="P22" s="91">
        <v>57.78</v>
      </c>
      <c r="Q22" s="91"/>
      <c r="R22" s="91"/>
      <c r="S22" s="91"/>
      <c r="T22" s="91"/>
      <c r="U22" s="91">
        <f t="shared" si="2"/>
        <v>57.78</v>
      </c>
      <c r="V22" s="82" t="str">
        <f t="shared" si="0"/>
        <v>161004532816</v>
      </c>
      <c r="W22" s="83">
        <f>VLOOKUP(V22,Factors!$E$6:$H$5950,4,FALSE)</f>
        <v>0.1053</v>
      </c>
      <c r="X22" t="str">
        <f>VLOOKUP(V22,Factors!$E$6:$F$5950,2,FALSE)</f>
        <v>Firm Sales Volumes</v>
      </c>
      <c r="Y22" s="92">
        <f t="shared" si="3"/>
        <v>6.0842340000000004</v>
      </c>
      <c r="Z22" s="92">
        <f t="shared" si="4"/>
        <v>51.695765999999999</v>
      </c>
      <c r="AA22" s="92">
        <f t="shared" si="5"/>
        <v>57.78</v>
      </c>
    </row>
    <row r="23" spans="1:27" x14ac:dyDescent="0.25">
      <c r="A23" t="s">
        <v>58</v>
      </c>
      <c r="B23" t="s">
        <v>48</v>
      </c>
      <c r="C23" t="s">
        <v>49</v>
      </c>
      <c r="D23" t="s">
        <v>59</v>
      </c>
      <c r="E23" t="s">
        <v>60</v>
      </c>
      <c r="F23" t="str">
        <f t="shared" si="1"/>
        <v>4395</v>
      </c>
      <c r="G23" t="s">
        <v>61</v>
      </c>
      <c r="H23" t="s">
        <v>62</v>
      </c>
      <c r="I23" s="91"/>
      <c r="J23" s="91"/>
      <c r="K23" s="91"/>
      <c r="L23" s="91"/>
      <c r="M23" s="91"/>
      <c r="N23" s="91">
        <v>851.63</v>
      </c>
      <c r="O23" s="91"/>
      <c r="P23" s="91"/>
      <c r="Q23" s="91"/>
      <c r="R23" s="91"/>
      <c r="S23" s="91"/>
      <c r="T23" s="91"/>
      <c r="U23" s="91">
        <f t="shared" si="2"/>
        <v>851.63</v>
      </c>
      <c r="V23" s="82" t="str">
        <f t="shared" si="0"/>
        <v>116004395818</v>
      </c>
      <c r="W23" s="83">
        <f>VLOOKUP(V23,Factors!$E$6:$H$5950,4,FALSE)</f>
        <v>0.1053</v>
      </c>
      <c r="X23" t="str">
        <f>VLOOKUP(V23,Factors!$E$6:$F$5950,2,FALSE)</f>
        <v>Firm Sales Volumes</v>
      </c>
      <c r="Y23" s="92">
        <f t="shared" si="3"/>
        <v>89.676639000000009</v>
      </c>
      <c r="Z23" s="92">
        <f t="shared" si="4"/>
        <v>761.95336099999997</v>
      </c>
      <c r="AA23" s="92">
        <f t="shared" si="5"/>
        <v>851.63</v>
      </c>
    </row>
    <row r="24" spans="1:27" x14ac:dyDescent="0.25">
      <c r="A24" t="s">
        <v>58</v>
      </c>
      <c r="B24" t="s">
        <v>48</v>
      </c>
      <c r="C24" t="s">
        <v>49</v>
      </c>
      <c r="D24" t="s">
        <v>59</v>
      </c>
      <c r="E24" t="s">
        <v>60</v>
      </c>
      <c r="F24" t="str">
        <f t="shared" si="1"/>
        <v>4395</v>
      </c>
      <c r="G24" t="s">
        <v>63</v>
      </c>
      <c r="H24" t="s">
        <v>64</v>
      </c>
      <c r="I24" s="91"/>
      <c r="J24" s="91"/>
      <c r="K24" s="91"/>
      <c r="L24" s="91"/>
      <c r="M24" s="91"/>
      <c r="N24" s="91">
        <v>1325.5</v>
      </c>
      <c r="O24" s="91"/>
      <c r="P24" s="91"/>
      <c r="Q24" s="91"/>
      <c r="R24" s="91"/>
      <c r="S24" s="91"/>
      <c r="T24" s="91"/>
      <c r="U24" s="91">
        <f t="shared" si="2"/>
        <v>1325.5</v>
      </c>
      <c r="V24" s="82" t="str">
        <f t="shared" si="0"/>
        <v>116004395818</v>
      </c>
      <c r="W24" s="83">
        <f>VLOOKUP(V24,Factors!$E$6:$H$5950,4,FALSE)</f>
        <v>0.1053</v>
      </c>
      <c r="X24" t="str">
        <f>VLOOKUP(V24,Factors!$E$6:$F$5950,2,FALSE)</f>
        <v>Firm Sales Volumes</v>
      </c>
      <c r="Y24" s="92">
        <f t="shared" si="3"/>
        <v>139.57515000000001</v>
      </c>
      <c r="Z24" s="92">
        <f t="shared" si="4"/>
        <v>1185.9248499999999</v>
      </c>
      <c r="AA24" s="92">
        <f t="shared" si="5"/>
        <v>1325.5</v>
      </c>
    </row>
    <row r="25" spans="1:27" x14ac:dyDescent="0.25">
      <c r="A25" t="s">
        <v>58</v>
      </c>
      <c r="B25" t="s">
        <v>48</v>
      </c>
      <c r="C25" t="s">
        <v>49</v>
      </c>
      <c r="D25" t="s">
        <v>59</v>
      </c>
      <c r="E25" t="s">
        <v>60</v>
      </c>
      <c r="F25" t="str">
        <f t="shared" si="1"/>
        <v>4395</v>
      </c>
      <c r="G25" t="s">
        <v>65</v>
      </c>
      <c r="H25" t="s">
        <v>66</v>
      </c>
      <c r="I25" s="91"/>
      <c r="J25" s="91"/>
      <c r="K25" s="91"/>
      <c r="L25" s="91"/>
      <c r="M25" s="91">
        <v>636.16</v>
      </c>
      <c r="N25" s="91">
        <v>181.76</v>
      </c>
      <c r="O25" s="91"/>
      <c r="P25" s="91"/>
      <c r="Q25" s="91"/>
      <c r="R25" s="91"/>
      <c r="S25" s="91"/>
      <c r="T25" s="91"/>
      <c r="U25" s="91">
        <f t="shared" si="2"/>
        <v>817.92</v>
      </c>
      <c r="V25" s="82" t="str">
        <f t="shared" si="0"/>
        <v>116004395818</v>
      </c>
      <c r="W25" s="83">
        <f>VLOOKUP(V25,Factors!$E$6:$H$5950,4,FALSE)</f>
        <v>0.1053</v>
      </c>
      <c r="X25" t="str">
        <f>VLOOKUP(V25,Factors!$E$6:$F$5950,2,FALSE)</f>
        <v>Firm Sales Volumes</v>
      </c>
      <c r="Y25" s="92">
        <f t="shared" si="3"/>
        <v>86.126975999999999</v>
      </c>
      <c r="Z25" s="92">
        <f t="shared" si="4"/>
        <v>731.79302399999995</v>
      </c>
      <c r="AA25" s="92">
        <f t="shared" si="5"/>
        <v>817.92</v>
      </c>
    </row>
    <row r="26" spans="1:27" x14ac:dyDescent="0.25">
      <c r="A26" t="s">
        <v>58</v>
      </c>
      <c r="B26" t="s">
        <v>48</v>
      </c>
      <c r="C26" t="s">
        <v>49</v>
      </c>
      <c r="D26" t="s">
        <v>67</v>
      </c>
      <c r="E26" t="s">
        <v>60</v>
      </c>
      <c r="F26" t="str">
        <f t="shared" si="1"/>
        <v>4400</v>
      </c>
      <c r="G26" t="s">
        <v>61</v>
      </c>
      <c r="H26" t="s">
        <v>62</v>
      </c>
      <c r="I26" s="91"/>
      <c r="J26" s="91"/>
      <c r="K26" s="91"/>
      <c r="L26" s="91"/>
      <c r="M26" s="91"/>
      <c r="N26" s="91">
        <v>1147.67</v>
      </c>
      <c r="O26" s="91">
        <v>1580.56</v>
      </c>
      <c r="P26" s="91"/>
      <c r="Q26" s="91"/>
      <c r="R26" s="91"/>
      <c r="S26" s="91"/>
      <c r="T26" s="91"/>
      <c r="U26" s="91">
        <f t="shared" si="2"/>
        <v>2728.23</v>
      </c>
      <c r="V26" s="82" t="str">
        <f t="shared" si="0"/>
        <v>116004400818</v>
      </c>
      <c r="W26" s="83">
        <f>VLOOKUP(V26,Factors!$E$6:$H$5950,4,FALSE)</f>
        <v>0.1053</v>
      </c>
      <c r="X26" t="str">
        <f>VLOOKUP(V26,Factors!$E$6:$F$5950,2,FALSE)</f>
        <v>Firm Sales Volumes</v>
      </c>
      <c r="Y26" s="92">
        <f t="shared" si="3"/>
        <v>287.28261900000001</v>
      </c>
      <c r="Z26" s="92">
        <f t="shared" si="4"/>
        <v>2440.947381</v>
      </c>
      <c r="AA26" s="92">
        <f t="shared" si="5"/>
        <v>2728.23</v>
      </c>
    </row>
    <row r="27" spans="1:27" x14ac:dyDescent="0.25">
      <c r="A27" t="s">
        <v>58</v>
      </c>
      <c r="B27" t="s">
        <v>48</v>
      </c>
      <c r="C27" t="s">
        <v>49</v>
      </c>
      <c r="D27" t="s">
        <v>67</v>
      </c>
      <c r="E27" t="s">
        <v>60</v>
      </c>
      <c r="F27" t="str">
        <f t="shared" si="1"/>
        <v>4400</v>
      </c>
      <c r="G27" t="s">
        <v>44</v>
      </c>
      <c r="H27" t="s">
        <v>45</v>
      </c>
      <c r="I27" s="91"/>
      <c r="J27" s="91"/>
      <c r="K27" s="91"/>
      <c r="L27" s="91"/>
      <c r="M27" s="91"/>
      <c r="N27" s="91">
        <v>1430</v>
      </c>
      <c r="O27" s="91"/>
      <c r="P27" s="91"/>
      <c r="Q27" s="91"/>
      <c r="R27" s="91"/>
      <c r="S27" s="91"/>
      <c r="T27" s="91"/>
      <c r="U27" s="91">
        <f t="shared" si="2"/>
        <v>1430</v>
      </c>
      <c r="V27" s="82" t="str">
        <f t="shared" si="0"/>
        <v>116004400818</v>
      </c>
      <c r="W27" s="83">
        <f>VLOOKUP(V27,Factors!$E$6:$H$5950,4,FALSE)</f>
        <v>0.1053</v>
      </c>
      <c r="X27" t="str">
        <f>VLOOKUP(V27,Factors!$E$6:$F$5950,2,FALSE)</f>
        <v>Firm Sales Volumes</v>
      </c>
      <c r="Y27" s="92">
        <f t="shared" si="3"/>
        <v>150.57900000000001</v>
      </c>
      <c r="Z27" s="92">
        <f t="shared" si="4"/>
        <v>1279.421</v>
      </c>
      <c r="AA27" s="92">
        <f t="shared" si="5"/>
        <v>1430</v>
      </c>
    </row>
    <row r="28" spans="1:27" x14ac:dyDescent="0.25">
      <c r="A28" t="s">
        <v>58</v>
      </c>
      <c r="B28" t="s">
        <v>48</v>
      </c>
      <c r="C28" t="s">
        <v>49</v>
      </c>
      <c r="D28" t="s">
        <v>67</v>
      </c>
      <c r="E28" t="s">
        <v>60</v>
      </c>
      <c r="F28" t="str">
        <f t="shared" si="1"/>
        <v>4400</v>
      </c>
      <c r="G28" t="s">
        <v>65</v>
      </c>
      <c r="H28" t="s">
        <v>66</v>
      </c>
      <c r="I28" s="91"/>
      <c r="J28" s="91"/>
      <c r="K28" s="91"/>
      <c r="L28" s="91"/>
      <c r="M28" s="91">
        <v>408.96</v>
      </c>
      <c r="N28" s="91">
        <v>0</v>
      </c>
      <c r="O28" s="91"/>
      <c r="P28" s="91"/>
      <c r="Q28" s="91"/>
      <c r="R28" s="91"/>
      <c r="S28" s="91"/>
      <c r="T28" s="91"/>
      <c r="U28" s="91">
        <f t="shared" si="2"/>
        <v>408.96</v>
      </c>
      <c r="V28" s="82" t="str">
        <f t="shared" si="0"/>
        <v>116004400818</v>
      </c>
      <c r="W28" s="83">
        <f>VLOOKUP(V28,Factors!$E$6:$H$5950,4,FALSE)</f>
        <v>0.1053</v>
      </c>
      <c r="X28" t="str">
        <f>VLOOKUP(V28,Factors!$E$6:$F$5950,2,FALSE)</f>
        <v>Firm Sales Volumes</v>
      </c>
      <c r="Y28" s="92">
        <f t="shared" si="3"/>
        <v>43.063488</v>
      </c>
      <c r="Z28" s="92">
        <f t="shared" si="4"/>
        <v>365.89651199999997</v>
      </c>
      <c r="AA28" s="92">
        <f t="shared" si="5"/>
        <v>408.96</v>
      </c>
    </row>
    <row r="29" spans="1:27" x14ac:dyDescent="0.25">
      <c r="A29" t="s">
        <v>58</v>
      </c>
      <c r="B29" t="s">
        <v>48</v>
      </c>
      <c r="C29" t="s">
        <v>49</v>
      </c>
      <c r="D29" t="s">
        <v>67</v>
      </c>
      <c r="E29" t="s">
        <v>60</v>
      </c>
      <c r="F29" t="str">
        <f t="shared" si="1"/>
        <v>4400</v>
      </c>
      <c r="G29" t="s">
        <v>56</v>
      </c>
      <c r="H29" t="s">
        <v>57</v>
      </c>
      <c r="I29" s="91"/>
      <c r="J29" s="91"/>
      <c r="K29" s="91"/>
      <c r="L29" s="91"/>
      <c r="M29" s="91">
        <v>3441</v>
      </c>
      <c r="N29" s="91">
        <v>2752.8</v>
      </c>
      <c r="O29" s="91"/>
      <c r="P29" s="91"/>
      <c r="Q29" s="91"/>
      <c r="R29" s="91"/>
      <c r="S29" s="91"/>
      <c r="T29" s="91"/>
      <c r="U29" s="91">
        <f t="shared" si="2"/>
        <v>6193.8</v>
      </c>
      <c r="V29" s="82" t="str">
        <f t="shared" si="0"/>
        <v>116004400818</v>
      </c>
      <c r="W29" s="83">
        <f>VLOOKUP(V29,Factors!$E$6:$H$5950,4,FALSE)</f>
        <v>0.1053</v>
      </c>
      <c r="X29" t="str">
        <f>VLOOKUP(V29,Factors!$E$6:$F$5950,2,FALSE)</f>
        <v>Firm Sales Volumes</v>
      </c>
      <c r="Y29" s="92">
        <f t="shared" si="3"/>
        <v>652.20714000000009</v>
      </c>
      <c r="Z29" s="92">
        <f t="shared" si="4"/>
        <v>5541.5928599999997</v>
      </c>
      <c r="AA29" s="92">
        <f t="shared" si="5"/>
        <v>6193.8</v>
      </c>
    </row>
    <row r="30" spans="1:27" x14ac:dyDescent="0.25">
      <c r="A30" t="s">
        <v>58</v>
      </c>
      <c r="B30" t="s">
        <v>48</v>
      </c>
      <c r="C30" t="s">
        <v>49</v>
      </c>
      <c r="D30" t="s">
        <v>67</v>
      </c>
      <c r="E30" t="s">
        <v>60</v>
      </c>
      <c r="F30" t="str">
        <f t="shared" si="1"/>
        <v>4400</v>
      </c>
      <c r="G30" t="s">
        <v>68</v>
      </c>
      <c r="H30" t="s">
        <v>69</v>
      </c>
      <c r="I30" s="91"/>
      <c r="J30" s="91"/>
      <c r="K30" s="91"/>
      <c r="L30" s="91"/>
      <c r="M30" s="91">
        <v>204.48</v>
      </c>
      <c r="N30" s="91">
        <v>970.6</v>
      </c>
      <c r="O30" s="91"/>
      <c r="P30" s="91"/>
      <c r="Q30" s="91"/>
      <c r="R30" s="91"/>
      <c r="S30" s="91"/>
      <c r="T30" s="91"/>
      <c r="U30" s="91">
        <f t="shared" si="2"/>
        <v>1175.08</v>
      </c>
      <c r="V30" s="82" t="str">
        <f t="shared" si="0"/>
        <v>116004400818</v>
      </c>
      <c r="W30" s="83">
        <f>VLOOKUP(V30,Factors!$E$6:$H$5950,4,FALSE)</f>
        <v>0.1053</v>
      </c>
      <c r="X30" t="str">
        <f>VLOOKUP(V30,Factors!$E$6:$F$5950,2,FALSE)</f>
        <v>Firm Sales Volumes</v>
      </c>
      <c r="Y30" s="92">
        <f t="shared" si="3"/>
        <v>123.735924</v>
      </c>
      <c r="Z30" s="92">
        <f t="shared" si="4"/>
        <v>1051.3440759999999</v>
      </c>
      <c r="AA30" s="92">
        <f t="shared" si="5"/>
        <v>1175.08</v>
      </c>
    </row>
    <row r="31" spans="1:27" x14ac:dyDescent="0.25">
      <c r="A31" t="s">
        <v>58</v>
      </c>
      <c r="B31" t="s">
        <v>48</v>
      </c>
      <c r="C31" t="s">
        <v>49</v>
      </c>
      <c r="D31" t="s">
        <v>70</v>
      </c>
      <c r="E31" t="s">
        <v>60</v>
      </c>
      <c r="F31" t="str">
        <f t="shared" si="1"/>
        <v>4405</v>
      </c>
      <c r="G31" t="s">
        <v>61</v>
      </c>
      <c r="H31" t="s">
        <v>62</v>
      </c>
      <c r="I31" s="91"/>
      <c r="J31" s="91">
        <v>2693.55</v>
      </c>
      <c r="K31" s="91">
        <v>36000</v>
      </c>
      <c r="L31" s="91">
        <v>-280.89999999999998</v>
      </c>
      <c r="M31" s="91"/>
      <c r="N31" s="91"/>
      <c r="O31" s="91"/>
      <c r="P31" s="91"/>
      <c r="Q31" s="91"/>
      <c r="R31" s="91"/>
      <c r="S31" s="91"/>
      <c r="T31" s="91">
        <v>716.86</v>
      </c>
      <c r="U31" s="91">
        <f t="shared" si="2"/>
        <v>39129.51</v>
      </c>
      <c r="V31" s="82" t="str">
        <f t="shared" si="0"/>
        <v>116004405818</v>
      </c>
      <c r="W31" s="83">
        <f>VLOOKUP(V31,Factors!$E$6:$H$5950,4,FALSE)</f>
        <v>0.1053</v>
      </c>
      <c r="X31" t="str">
        <f>VLOOKUP(V31,Factors!$E$6:$F$5950,2,FALSE)</f>
        <v>Firm Sales Volumes</v>
      </c>
      <c r="Y31" s="92">
        <f t="shared" si="3"/>
        <v>4120.3374030000004</v>
      </c>
      <c r="Z31" s="92">
        <f t="shared" si="4"/>
        <v>35009.172597000004</v>
      </c>
      <c r="AA31" s="92">
        <f t="shared" si="5"/>
        <v>39129.51</v>
      </c>
    </row>
    <row r="32" spans="1:27" x14ac:dyDescent="0.25">
      <c r="A32" t="s">
        <v>58</v>
      </c>
      <c r="B32" t="s">
        <v>48</v>
      </c>
      <c r="C32" t="s">
        <v>49</v>
      </c>
      <c r="D32" t="s">
        <v>70</v>
      </c>
      <c r="E32" t="s">
        <v>60</v>
      </c>
      <c r="F32" t="str">
        <f t="shared" si="1"/>
        <v>4405</v>
      </c>
      <c r="G32" t="s">
        <v>44</v>
      </c>
      <c r="H32" t="s">
        <v>45</v>
      </c>
      <c r="I32" s="91"/>
      <c r="J32" s="91"/>
      <c r="K32" s="91">
        <v>5000</v>
      </c>
      <c r="L32" s="91">
        <v>99.41</v>
      </c>
      <c r="M32" s="91"/>
      <c r="N32" s="91"/>
      <c r="O32" s="91"/>
      <c r="P32" s="91"/>
      <c r="Q32" s="91"/>
      <c r="R32" s="91"/>
      <c r="S32" s="91"/>
      <c r="T32" s="91"/>
      <c r="U32" s="91">
        <f t="shared" si="2"/>
        <v>5099.41</v>
      </c>
      <c r="V32" s="82" t="str">
        <f t="shared" si="0"/>
        <v>116004405818</v>
      </c>
      <c r="W32" s="83">
        <f>VLOOKUP(V32,Factors!$E$6:$H$5950,4,FALSE)</f>
        <v>0.1053</v>
      </c>
      <c r="X32" t="str">
        <f>VLOOKUP(V32,Factors!$E$6:$F$5950,2,FALSE)</f>
        <v>Firm Sales Volumes</v>
      </c>
      <c r="Y32" s="92">
        <f t="shared" si="3"/>
        <v>536.96787300000005</v>
      </c>
      <c r="Z32" s="92">
        <f t="shared" si="4"/>
        <v>4562.4421270000003</v>
      </c>
      <c r="AA32" s="92">
        <f t="shared" si="5"/>
        <v>5099.41</v>
      </c>
    </row>
    <row r="33" spans="1:27" x14ac:dyDescent="0.25">
      <c r="A33" t="s">
        <v>58</v>
      </c>
      <c r="B33" t="s">
        <v>48</v>
      </c>
      <c r="C33" t="s">
        <v>49</v>
      </c>
      <c r="D33" t="s">
        <v>70</v>
      </c>
      <c r="E33" t="s">
        <v>60</v>
      </c>
      <c r="F33" t="str">
        <f t="shared" si="1"/>
        <v>4405</v>
      </c>
      <c r="G33" t="s">
        <v>50</v>
      </c>
      <c r="H33" t="s">
        <v>51</v>
      </c>
      <c r="I33" s="91"/>
      <c r="J33" s="91"/>
      <c r="K33" s="91"/>
      <c r="L33" s="91"/>
      <c r="M33" s="91"/>
      <c r="N33" s="91"/>
      <c r="O33" s="91"/>
      <c r="P33" s="91"/>
      <c r="Q33" s="91"/>
      <c r="R33" s="91"/>
      <c r="S33" s="91">
        <v>1000.85</v>
      </c>
      <c r="T33" s="91">
        <v>-1000.85</v>
      </c>
      <c r="U33" s="91">
        <f t="shared" si="2"/>
        <v>0</v>
      </c>
      <c r="V33" s="82" t="str">
        <f t="shared" si="0"/>
        <v>116004405818</v>
      </c>
      <c r="W33" s="83">
        <f>VLOOKUP(V33,Factors!$E$6:$H$5950,4,FALSE)</f>
        <v>0.1053</v>
      </c>
      <c r="X33" t="str">
        <f>VLOOKUP(V33,Factors!$E$6:$F$5950,2,FALSE)</f>
        <v>Firm Sales Volumes</v>
      </c>
      <c r="Y33" s="92">
        <f t="shared" si="3"/>
        <v>0</v>
      </c>
      <c r="Z33" s="92">
        <f t="shared" si="4"/>
        <v>0</v>
      </c>
      <c r="AA33" s="92">
        <f t="shared" si="5"/>
        <v>0</v>
      </c>
    </row>
    <row r="34" spans="1:27" x14ac:dyDescent="0.25">
      <c r="A34" t="s">
        <v>58</v>
      </c>
      <c r="B34" t="s">
        <v>48</v>
      </c>
      <c r="C34" t="s">
        <v>49</v>
      </c>
      <c r="D34" t="s">
        <v>70</v>
      </c>
      <c r="E34" t="s">
        <v>60</v>
      </c>
      <c r="F34" t="str">
        <f t="shared" si="1"/>
        <v>4405</v>
      </c>
      <c r="G34" t="s">
        <v>71</v>
      </c>
      <c r="H34" t="s">
        <v>72</v>
      </c>
      <c r="I34" s="91"/>
      <c r="J34" s="91"/>
      <c r="K34" s="91"/>
      <c r="L34" s="91">
        <v>180.51</v>
      </c>
      <c r="M34" s="91"/>
      <c r="N34" s="91"/>
      <c r="O34" s="91"/>
      <c r="P34" s="91"/>
      <c r="Q34" s="91"/>
      <c r="R34" s="91"/>
      <c r="S34" s="91"/>
      <c r="T34" s="91"/>
      <c r="U34" s="91">
        <f t="shared" si="2"/>
        <v>180.51</v>
      </c>
      <c r="V34" s="82" t="str">
        <f t="shared" si="0"/>
        <v>116004405818</v>
      </c>
      <c r="W34" s="83">
        <f>VLOOKUP(V34,Factors!$E$6:$H$5950,4,FALSE)</f>
        <v>0.1053</v>
      </c>
      <c r="X34" t="str">
        <f>VLOOKUP(V34,Factors!$E$6:$F$5950,2,FALSE)</f>
        <v>Firm Sales Volumes</v>
      </c>
      <c r="Y34" s="92">
        <f t="shared" si="3"/>
        <v>19.007702999999999</v>
      </c>
      <c r="Z34" s="92">
        <f t="shared" si="4"/>
        <v>161.502297</v>
      </c>
      <c r="AA34" s="92">
        <f t="shared" si="5"/>
        <v>180.51</v>
      </c>
    </row>
    <row r="35" spans="1:27" x14ac:dyDescent="0.25">
      <c r="A35" t="s">
        <v>58</v>
      </c>
      <c r="B35" t="s">
        <v>48</v>
      </c>
      <c r="C35" t="s">
        <v>49</v>
      </c>
      <c r="D35" t="s">
        <v>70</v>
      </c>
      <c r="E35" t="s">
        <v>60</v>
      </c>
      <c r="F35" t="str">
        <f t="shared" si="1"/>
        <v>4405</v>
      </c>
      <c r="G35" t="s">
        <v>65</v>
      </c>
      <c r="H35" t="s">
        <v>66</v>
      </c>
      <c r="I35" s="91"/>
      <c r="J35" s="91">
        <v>272.64</v>
      </c>
      <c r="K35" s="91"/>
      <c r="L35" s="91"/>
      <c r="M35" s="91"/>
      <c r="N35" s="91"/>
      <c r="O35" s="91"/>
      <c r="P35" s="91"/>
      <c r="Q35" s="91"/>
      <c r="R35" s="91"/>
      <c r="S35" s="91"/>
      <c r="T35" s="91">
        <v>517.66999999999996</v>
      </c>
      <c r="U35" s="91">
        <f t="shared" si="2"/>
        <v>790.31</v>
      </c>
      <c r="V35" s="82" t="str">
        <f t="shared" si="0"/>
        <v>116004405818</v>
      </c>
      <c r="W35" s="83">
        <f>VLOOKUP(V35,Factors!$E$6:$H$5950,4,FALSE)</f>
        <v>0.1053</v>
      </c>
      <c r="X35" t="str">
        <f>VLOOKUP(V35,Factors!$E$6:$F$5950,2,FALSE)</f>
        <v>Firm Sales Volumes</v>
      </c>
      <c r="Y35" s="92">
        <f t="shared" si="3"/>
        <v>83.219643000000005</v>
      </c>
      <c r="Z35" s="92">
        <f t="shared" si="4"/>
        <v>707.09035699999993</v>
      </c>
      <c r="AA35" s="92">
        <f t="shared" si="5"/>
        <v>790.31</v>
      </c>
    </row>
    <row r="36" spans="1:27" x14ac:dyDescent="0.25">
      <c r="A36" t="s">
        <v>58</v>
      </c>
      <c r="B36" t="s">
        <v>48</v>
      </c>
      <c r="C36" t="s">
        <v>49</v>
      </c>
      <c r="D36" t="s">
        <v>70</v>
      </c>
      <c r="E36" t="s">
        <v>60</v>
      </c>
      <c r="F36" t="str">
        <f t="shared" si="1"/>
        <v>4405</v>
      </c>
      <c r="G36" t="s">
        <v>56</v>
      </c>
      <c r="H36" t="s">
        <v>57</v>
      </c>
      <c r="I36" s="91"/>
      <c r="J36" s="91"/>
      <c r="K36" s="91">
        <v>1790.52</v>
      </c>
      <c r="L36" s="91">
        <v>688.2</v>
      </c>
      <c r="M36" s="91">
        <v>1102.32</v>
      </c>
      <c r="N36" s="91"/>
      <c r="O36" s="91"/>
      <c r="P36" s="91"/>
      <c r="Q36" s="91"/>
      <c r="R36" s="91">
        <v>0</v>
      </c>
      <c r="S36" s="91">
        <v>4569.37</v>
      </c>
      <c r="T36" s="91">
        <v>7844.44</v>
      </c>
      <c r="U36" s="91">
        <f t="shared" si="2"/>
        <v>15994.849999999999</v>
      </c>
      <c r="V36" s="82" t="str">
        <f t="shared" si="0"/>
        <v>116004405818</v>
      </c>
      <c r="W36" s="83">
        <f>VLOOKUP(V36,Factors!$E$6:$H$5950,4,FALSE)</f>
        <v>0.1053</v>
      </c>
      <c r="X36" t="str">
        <f>VLOOKUP(V36,Factors!$E$6:$F$5950,2,FALSE)</f>
        <v>Firm Sales Volumes</v>
      </c>
      <c r="Y36" s="92">
        <f t="shared" si="3"/>
        <v>1684.257705</v>
      </c>
      <c r="Z36" s="92">
        <f t="shared" si="4"/>
        <v>14310.592294999999</v>
      </c>
      <c r="AA36" s="92">
        <f t="shared" si="5"/>
        <v>15994.849999999999</v>
      </c>
    </row>
    <row r="37" spans="1:27" x14ac:dyDescent="0.25">
      <c r="A37" t="s">
        <v>58</v>
      </c>
      <c r="B37" t="s">
        <v>48</v>
      </c>
      <c r="C37" t="s">
        <v>49</v>
      </c>
      <c r="D37" t="s">
        <v>70</v>
      </c>
      <c r="E37" t="s">
        <v>60</v>
      </c>
      <c r="F37" t="str">
        <f t="shared" si="1"/>
        <v>4405</v>
      </c>
      <c r="G37" t="s">
        <v>68</v>
      </c>
      <c r="H37" t="s">
        <v>69</v>
      </c>
      <c r="I37" s="91"/>
      <c r="J37" s="91"/>
      <c r="K37" s="91"/>
      <c r="L37" s="91"/>
      <c r="M37" s="91">
        <v>121.3</v>
      </c>
      <c r="N37" s="91"/>
      <c r="O37" s="91"/>
      <c r="P37" s="91"/>
      <c r="Q37" s="91"/>
      <c r="R37" s="91">
        <v>0</v>
      </c>
      <c r="S37" s="91">
        <v>1309.6400000000001</v>
      </c>
      <c r="T37" s="91">
        <v>3591.86</v>
      </c>
      <c r="U37" s="91">
        <f t="shared" si="2"/>
        <v>5022.8</v>
      </c>
      <c r="V37" s="82" t="str">
        <f t="shared" si="0"/>
        <v>116004405818</v>
      </c>
      <c r="W37" s="83">
        <f>VLOOKUP(V37,Factors!$E$6:$H$5950,4,FALSE)</f>
        <v>0.1053</v>
      </c>
      <c r="X37" t="str">
        <f>VLOOKUP(V37,Factors!$E$6:$F$5950,2,FALSE)</f>
        <v>Firm Sales Volumes</v>
      </c>
      <c r="Y37" s="92">
        <f t="shared" si="3"/>
        <v>528.90084000000002</v>
      </c>
      <c r="Z37" s="92">
        <f t="shared" si="4"/>
        <v>4493.8991599999999</v>
      </c>
      <c r="AA37" s="92">
        <f t="shared" si="5"/>
        <v>5022.8</v>
      </c>
    </row>
    <row r="38" spans="1:27" x14ac:dyDescent="0.25">
      <c r="A38" t="s">
        <v>58</v>
      </c>
      <c r="B38" t="s">
        <v>48</v>
      </c>
      <c r="C38" t="s">
        <v>49</v>
      </c>
      <c r="D38" t="s">
        <v>73</v>
      </c>
      <c r="E38" t="s">
        <v>60</v>
      </c>
      <c r="F38" t="str">
        <f t="shared" si="1"/>
        <v>4406</v>
      </c>
      <c r="G38" t="s">
        <v>61</v>
      </c>
      <c r="H38" t="s">
        <v>62</v>
      </c>
      <c r="I38" s="91"/>
      <c r="J38" s="91">
        <v>2273.08</v>
      </c>
      <c r="K38" s="91"/>
      <c r="L38" s="91"/>
      <c r="M38" s="91"/>
      <c r="N38" s="91"/>
      <c r="O38" s="91"/>
      <c r="P38" s="91"/>
      <c r="Q38" s="91"/>
      <c r="R38" s="91">
        <v>4712.97</v>
      </c>
      <c r="S38" s="91">
        <v>0</v>
      </c>
      <c r="T38" s="91"/>
      <c r="U38" s="91">
        <f t="shared" si="2"/>
        <v>6986.05</v>
      </c>
      <c r="V38" s="82" t="str">
        <f t="shared" si="0"/>
        <v>116004406818</v>
      </c>
      <c r="W38" s="83">
        <f>VLOOKUP(V38,Factors!$E$6:$H$5950,4,FALSE)</f>
        <v>0.1053</v>
      </c>
      <c r="X38" t="str">
        <f>VLOOKUP(V38,Factors!$E$6:$F$5950,2,FALSE)</f>
        <v>Firm Sales Volumes</v>
      </c>
      <c r="Y38" s="92">
        <f t="shared" si="3"/>
        <v>735.63106500000004</v>
      </c>
      <c r="Z38" s="92">
        <f t="shared" si="4"/>
        <v>6250.4189349999997</v>
      </c>
      <c r="AA38" s="92">
        <f t="shared" si="5"/>
        <v>6986.0499999999993</v>
      </c>
    </row>
    <row r="39" spans="1:27" x14ac:dyDescent="0.25">
      <c r="A39" t="s">
        <v>58</v>
      </c>
      <c r="B39" t="s">
        <v>48</v>
      </c>
      <c r="C39" t="s">
        <v>49</v>
      </c>
      <c r="D39" t="s">
        <v>73</v>
      </c>
      <c r="E39" t="s">
        <v>60</v>
      </c>
      <c r="F39" t="str">
        <f t="shared" si="1"/>
        <v>4406</v>
      </c>
      <c r="G39" t="s">
        <v>65</v>
      </c>
      <c r="H39" t="s">
        <v>66</v>
      </c>
      <c r="I39" s="91"/>
      <c r="J39" s="91"/>
      <c r="K39" s="91"/>
      <c r="L39" s="91"/>
      <c r="M39" s="91"/>
      <c r="N39" s="91">
        <v>272.64</v>
      </c>
      <c r="O39" s="91"/>
      <c r="P39" s="91"/>
      <c r="Q39" s="91"/>
      <c r="R39" s="91">
        <v>272.64</v>
      </c>
      <c r="S39" s="91"/>
      <c r="T39" s="91"/>
      <c r="U39" s="91">
        <f t="shared" si="2"/>
        <v>545.28</v>
      </c>
      <c r="V39" s="82" t="str">
        <f t="shared" si="0"/>
        <v>116004406818</v>
      </c>
      <c r="W39" s="83">
        <f>VLOOKUP(V39,Factors!$E$6:$H$5950,4,FALSE)</f>
        <v>0.1053</v>
      </c>
      <c r="X39" t="str">
        <f>VLOOKUP(V39,Factors!$E$6:$F$5950,2,FALSE)</f>
        <v>Firm Sales Volumes</v>
      </c>
      <c r="Y39" s="92">
        <f t="shared" si="3"/>
        <v>57.417983999999997</v>
      </c>
      <c r="Z39" s="92">
        <f t="shared" si="4"/>
        <v>487.86201599999998</v>
      </c>
      <c r="AA39" s="92">
        <f t="shared" si="5"/>
        <v>545.28</v>
      </c>
    </row>
    <row r="40" spans="1:27" x14ac:dyDescent="0.25">
      <c r="A40" t="s">
        <v>58</v>
      </c>
      <c r="B40" t="s">
        <v>48</v>
      </c>
      <c r="C40" t="s">
        <v>49</v>
      </c>
      <c r="D40" t="s">
        <v>73</v>
      </c>
      <c r="E40" t="s">
        <v>60</v>
      </c>
      <c r="F40" t="str">
        <f t="shared" si="1"/>
        <v>4406</v>
      </c>
      <c r="G40" t="s">
        <v>56</v>
      </c>
      <c r="H40" t="s">
        <v>57</v>
      </c>
      <c r="I40" s="91"/>
      <c r="J40" s="91"/>
      <c r="K40" s="91">
        <v>1437.64</v>
      </c>
      <c r="L40" s="91"/>
      <c r="M40" s="91"/>
      <c r="N40" s="91"/>
      <c r="O40" s="91"/>
      <c r="P40" s="91"/>
      <c r="Q40" s="91"/>
      <c r="R40" s="91"/>
      <c r="S40" s="91"/>
      <c r="T40" s="91"/>
      <c r="U40" s="91">
        <f t="shared" si="2"/>
        <v>1437.64</v>
      </c>
      <c r="V40" s="82" t="str">
        <f t="shared" si="0"/>
        <v>116004406818</v>
      </c>
      <c r="W40" s="83">
        <f>VLOOKUP(V40,Factors!$E$6:$H$5950,4,FALSE)</f>
        <v>0.1053</v>
      </c>
      <c r="X40" t="str">
        <f>VLOOKUP(V40,Factors!$E$6:$F$5950,2,FALSE)</f>
        <v>Firm Sales Volumes</v>
      </c>
      <c r="Y40" s="92">
        <f t="shared" si="3"/>
        <v>151.38349200000002</v>
      </c>
      <c r="Z40" s="92">
        <f t="shared" si="4"/>
        <v>1286.2565080000002</v>
      </c>
      <c r="AA40" s="92">
        <f t="shared" si="5"/>
        <v>1437.64</v>
      </c>
    </row>
    <row r="41" spans="1:27" x14ac:dyDescent="0.25">
      <c r="A41" t="s">
        <v>58</v>
      </c>
      <c r="B41" t="s">
        <v>48</v>
      </c>
      <c r="C41" t="s">
        <v>49</v>
      </c>
      <c r="D41" t="s">
        <v>73</v>
      </c>
      <c r="E41" t="s">
        <v>60</v>
      </c>
      <c r="F41" t="str">
        <f t="shared" si="1"/>
        <v>4406</v>
      </c>
      <c r="G41" t="s">
        <v>68</v>
      </c>
      <c r="H41" t="s">
        <v>69</v>
      </c>
      <c r="I41" s="91"/>
      <c r="J41" s="91"/>
      <c r="K41" s="91"/>
      <c r="L41" s="91"/>
      <c r="M41" s="91"/>
      <c r="N41" s="91">
        <v>289</v>
      </c>
      <c r="O41" s="91"/>
      <c r="P41" s="91"/>
      <c r="Q41" s="91"/>
      <c r="R41" s="91">
        <v>340.8</v>
      </c>
      <c r="S41" s="91"/>
      <c r="T41" s="91"/>
      <c r="U41" s="91">
        <f t="shared" si="2"/>
        <v>629.79999999999995</v>
      </c>
      <c r="V41" s="82" t="str">
        <f t="shared" si="0"/>
        <v>116004406818</v>
      </c>
      <c r="W41" s="83">
        <f>VLOOKUP(V41,Factors!$E$6:$H$5950,4,FALSE)</f>
        <v>0.1053</v>
      </c>
      <c r="X41" t="str">
        <f>VLOOKUP(V41,Factors!$E$6:$F$5950,2,FALSE)</f>
        <v>Firm Sales Volumes</v>
      </c>
      <c r="Y41" s="92">
        <f t="shared" si="3"/>
        <v>66.317939999999993</v>
      </c>
      <c r="Z41" s="92">
        <f t="shared" si="4"/>
        <v>563.48205999999993</v>
      </c>
      <c r="AA41" s="92">
        <f t="shared" si="5"/>
        <v>629.79999999999995</v>
      </c>
    </row>
    <row r="42" spans="1:27" x14ac:dyDescent="0.25">
      <c r="A42" t="s">
        <v>74</v>
      </c>
      <c r="B42" t="s">
        <v>42</v>
      </c>
      <c r="C42" t="s">
        <v>43</v>
      </c>
      <c r="D42" t="s">
        <v>75</v>
      </c>
      <c r="E42" t="s">
        <v>76</v>
      </c>
      <c r="F42" t="str">
        <f t="shared" si="1"/>
        <v>4405</v>
      </c>
      <c r="G42" t="s">
        <v>77</v>
      </c>
      <c r="H42" t="s">
        <v>78</v>
      </c>
      <c r="I42" s="91"/>
      <c r="J42" s="91">
        <v>0.01</v>
      </c>
      <c r="K42" s="91">
        <v>0.01</v>
      </c>
      <c r="L42" s="91"/>
      <c r="M42" s="91">
        <v>0.01</v>
      </c>
      <c r="N42" s="91">
        <v>0.01</v>
      </c>
      <c r="O42" s="91">
        <v>0.01</v>
      </c>
      <c r="P42" s="91">
        <v>0.01</v>
      </c>
      <c r="Q42" s="91">
        <v>0.01</v>
      </c>
      <c r="R42" s="91">
        <v>0.01</v>
      </c>
      <c r="S42" s="91">
        <v>0.01</v>
      </c>
      <c r="T42" s="91"/>
      <c r="U42" s="91">
        <f t="shared" si="2"/>
        <v>0.09</v>
      </c>
      <c r="V42" s="82" t="str">
        <f t="shared" si="0"/>
        <v>112004405819</v>
      </c>
      <c r="W42" s="83">
        <f>VLOOKUP(V42,Factors!$E$6:$H$5950,4,FALSE)</f>
        <v>0.1053</v>
      </c>
      <c r="X42" t="str">
        <f>VLOOKUP(V42,Factors!$E$6:$F$5950,2,FALSE)</f>
        <v>Firm Sales Volumes</v>
      </c>
      <c r="Y42" s="92">
        <f t="shared" si="3"/>
        <v>9.4769999999999993E-3</v>
      </c>
      <c r="Z42" s="92">
        <f t="shared" si="4"/>
        <v>8.0522999999999997E-2</v>
      </c>
      <c r="AA42" s="92">
        <f t="shared" si="5"/>
        <v>0.09</v>
      </c>
    </row>
    <row r="43" spans="1:27" x14ac:dyDescent="0.25">
      <c r="A43" t="s">
        <v>79</v>
      </c>
      <c r="B43" t="s">
        <v>80</v>
      </c>
      <c r="C43" t="s">
        <v>81</v>
      </c>
      <c r="D43" t="s">
        <v>82</v>
      </c>
      <c r="E43" t="s">
        <v>83</v>
      </c>
      <c r="F43" t="str">
        <f t="shared" si="1"/>
        <v>1310</v>
      </c>
      <c r="G43" t="s">
        <v>84</v>
      </c>
      <c r="H43" t="s">
        <v>85</v>
      </c>
      <c r="I43" s="91">
        <v>2.68</v>
      </c>
      <c r="J43" s="91"/>
      <c r="K43" s="91">
        <v>37.32</v>
      </c>
      <c r="L43" s="91">
        <v>71.58</v>
      </c>
      <c r="M43" s="91">
        <v>13.23</v>
      </c>
      <c r="N43" s="91"/>
      <c r="O43" s="91"/>
      <c r="P43" s="91"/>
      <c r="Q43" s="91"/>
      <c r="R43" s="91"/>
      <c r="S43" s="91">
        <v>0.63</v>
      </c>
      <c r="T43" s="91"/>
      <c r="U43" s="91">
        <f t="shared" si="2"/>
        <v>125.44</v>
      </c>
      <c r="V43" s="82" t="str">
        <f t="shared" si="0"/>
        <v>111001310820</v>
      </c>
      <c r="W43" s="83">
        <f>VLOOKUP(V43,Factors!$E$6:$H$5950,4,FALSE)</f>
        <v>0.1053</v>
      </c>
      <c r="X43" t="str">
        <f>VLOOKUP(V43,Factors!$E$6:$F$5950,2,FALSE)</f>
        <v>Firm Sales Volumes</v>
      </c>
      <c r="Y43" s="92">
        <f t="shared" si="3"/>
        <v>13.208832000000001</v>
      </c>
      <c r="Z43" s="92">
        <f t="shared" si="4"/>
        <v>112.231168</v>
      </c>
      <c r="AA43" s="92">
        <f t="shared" si="5"/>
        <v>125.44</v>
      </c>
    </row>
    <row r="44" spans="1:27" x14ac:dyDescent="0.25">
      <c r="A44" t="s">
        <v>79</v>
      </c>
      <c r="B44" t="s">
        <v>80</v>
      </c>
      <c r="C44" t="s">
        <v>81</v>
      </c>
      <c r="D44" t="s">
        <v>82</v>
      </c>
      <c r="E44" t="s">
        <v>83</v>
      </c>
      <c r="F44" t="str">
        <f t="shared" si="1"/>
        <v>1310</v>
      </c>
      <c r="G44" t="s">
        <v>56</v>
      </c>
      <c r="H44" t="s">
        <v>57</v>
      </c>
      <c r="I44" s="91">
        <v>583.36</v>
      </c>
      <c r="J44" s="91"/>
      <c r="K44" s="91">
        <v>7606.5</v>
      </c>
      <c r="L44" s="91">
        <v>14330.48</v>
      </c>
      <c r="M44" s="91">
        <v>2772.1</v>
      </c>
      <c r="N44" s="91"/>
      <c r="O44" s="91"/>
      <c r="P44" s="91"/>
      <c r="Q44" s="91"/>
      <c r="R44" s="91"/>
      <c r="S44" s="91">
        <v>145.9</v>
      </c>
      <c r="T44" s="91"/>
      <c r="U44" s="91">
        <f t="shared" si="2"/>
        <v>25438.34</v>
      </c>
      <c r="V44" s="82" t="str">
        <f t="shared" si="0"/>
        <v>111001310820</v>
      </c>
      <c r="W44" s="83">
        <f>VLOOKUP(V44,Factors!$E$6:$H$5950,4,FALSE)</f>
        <v>0.1053</v>
      </c>
      <c r="X44" t="str">
        <f>VLOOKUP(V44,Factors!$E$6:$F$5950,2,FALSE)</f>
        <v>Firm Sales Volumes</v>
      </c>
      <c r="Y44" s="92">
        <f t="shared" si="3"/>
        <v>2678.6572020000003</v>
      </c>
      <c r="Z44" s="92">
        <f t="shared" si="4"/>
        <v>22759.682798000002</v>
      </c>
      <c r="AA44" s="92">
        <f t="shared" si="5"/>
        <v>25438.340000000004</v>
      </c>
    </row>
    <row r="45" spans="1:27" x14ac:dyDescent="0.25">
      <c r="A45" t="s">
        <v>79</v>
      </c>
      <c r="B45" t="s">
        <v>80</v>
      </c>
      <c r="C45" t="s">
        <v>81</v>
      </c>
      <c r="D45" t="s">
        <v>82</v>
      </c>
      <c r="E45" t="s">
        <v>83</v>
      </c>
      <c r="F45" t="str">
        <f t="shared" si="1"/>
        <v>1310</v>
      </c>
      <c r="G45" t="s">
        <v>68</v>
      </c>
      <c r="H45" t="s">
        <v>69</v>
      </c>
      <c r="I45" s="91">
        <v>36.130000000000003</v>
      </c>
      <c r="J45" s="91"/>
      <c r="K45" s="91">
        <v>1029.98</v>
      </c>
      <c r="L45" s="91">
        <v>2235.08</v>
      </c>
      <c r="M45" s="91">
        <v>289.02</v>
      </c>
      <c r="N45" s="91"/>
      <c r="O45" s="91"/>
      <c r="P45" s="91"/>
      <c r="Q45" s="91"/>
      <c r="R45" s="91"/>
      <c r="S45" s="91"/>
      <c r="T45" s="91"/>
      <c r="U45" s="91">
        <f t="shared" si="2"/>
        <v>3590.21</v>
      </c>
      <c r="V45" s="82" t="str">
        <f t="shared" si="0"/>
        <v>111001310820</v>
      </c>
      <c r="W45" s="83">
        <f>VLOOKUP(V45,Factors!$E$6:$H$5950,4,FALSE)</f>
        <v>0.1053</v>
      </c>
      <c r="X45" t="str">
        <f>VLOOKUP(V45,Factors!$E$6:$F$5950,2,FALSE)</f>
        <v>Firm Sales Volumes</v>
      </c>
      <c r="Y45" s="92">
        <f t="shared" si="3"/>
        <v>378.04911300000003</v>
      </c>
      <c r="Z45" s="92">
        <f t="shared" si="4"/>
        <v>3212.160887</v>
      </c>
      <c r="AA45" s="92">
        <f t="shared" si="5"/>
        <v>3590.21</v>
      </c>
    </row>
    <row r="46" spans="1:27" x14ac:dyDescent="0.25">
      <c r="A46" t="s">
        <v>79</v>
      </c>
      <c r="B46" t="s">
        <v>42</v>
      </c>
      <c r="C46" t="s">
        <v>43</v>
      </c>
      <c r="D46" t="s">
        <v>82</v>
      </c>
      <c r="E46" t="s">
        <v>83</v>
      </c>
      <c r="F46" t="str">
        <f t="shared" si="1"/>
        <v>1310</v>
      </c>
      <c r="G46" t="s">
        <v>86</v>
      </c>
      <c r="H46" t="s">
        <v>87</v>
      </c>
      <c r="I46" s="91">
        <v>-6018.13</v>
      </c>
      <c r="J46" s="91"/>
      <c r="K46" s="91"/>
      <c r="L46" s="91"/>
      <c r="M46" s="91"/>
      <c r="N46" s="91"/>
      <c r="O46" s="91"/>
      <c r="P46" s="91"/>
      <c r="Q46" s="91"/>
      <c r="R46" s="91"/>
      <c r="S46" s="91"/>
      <c r="T46" s="91"/>
      <c r="U46" s="91">
        <f t="shared" si="2"/>
        <v>-6018.13</v>
      </c>
      <c r="V46" s="82" t="str">
        <f t="shared" si="0"/>
        <v>112001310820</v>
      </c>
      <c r="W46" s="83">
        <f>VLOOKUP(V46,Factors!$E$6:$H$5950,4,FALSE)</f>
        <v>0.1053</v>
      </c>
      <c r="X46" t="str">
        <f>VLOOKUP(V46,Factors!$E$6:$F$5950,2,FALSE)</f>
        <v>Firm Sales Volumes</v>
      </c>
      <c r="Y46" s="92">
        <f t="shared" si="3"/>
        <v>-633.70908900000006</v>
      </c>
      <c r="Z46" s="92">
        <f t="shared" si="4"/>
        <v>-5384.4209110000002</v>
      </c>
      <c r="AA46" s="92">
        <f t="shared" si="5"/>
        <v>-6018.13</v>
      </c>
    </row>
    <row r="47" spans="1:27" x14ac:dyDescent="0.25">
      <c r="A47" t="s">
        <v>79</v>
      </c>
      <c r="B47" t="s">
        <v>42</v>
      </c>
      <c r="C47" t="s">
        <v>43</v>
      </c>
      <c r="D47" t="s">
        <v>82</v>
      </c>
      <c r="E47" t="s">
        <v>83</v>
      </c>
      <c r="F47" t="str">
        <f t="shared" si="1"/>
        <v>1310</v>
      </c>
      <c r="G47" t="s">
        <v>88</v>
      </c>
      <c r="H47" t="s">
        <v>89</v>
      </c>
      <c r="I47" s="91">
        <v>-3659.19</v>
      </c>
      <c r="J47" s="91"/>
      <c r="K47" s="91"/>
      <c r="L47" s="91"/>
      <c r="M47" s="91"/>
      <c r="N47" s="91"/>
      <c r="O47" s="91"/>
      <c r="P47" s="91"/>
      <c r="Q47" s="91"/>
      <c r="R47" s="91"/>
      <c r="S47" s="91"/>
      <c r="T47" s="91"/>
      <c r="U47" s="91">
        <f t="shared" si="2"/>
        <v>-3659.19</v>
      </c>
      <c r="V47" s="82" t="str">
        <f t="shared" si="0"/>
        <v>112001310820</v>
      </c>
      <c r="W47" s="83">
        <f>VLOOKUP(V47,Factors!$E$6:$H$5950,4,FALSE)</f>
        <v>0.1053</v>
      </c>
      <c r="X47" t="str">
        <f>VLOOKUP(V47,Factors!$E$6:$F$5950,2,FALSE)</f>
        <v>Firm Sales Volumes</v>
      </c>
      <c r="Y47" s="92">
        <f t="shared" si="3"/>
        <v>-385.31270700000005</v>
      </c>
      <c r="Z47" s="92">
        <f t="shared" si="4"/>
        <v>-3273.877293</v>
      </c>
      <c r="AA47" s="92">
        <f t="shared" si="5"/>
        <v>-3659.19</v>
      </c>
    </row>
    <row r="48" spans="1:27" x14ac:dyDescent="0.25">
      <c r="A48" t="s">
        <v>79</v>
      </c>
      <c r="B48" t="s">
        <v>42</v>
      </c>
      <c r="C48" t="s">
        <v>43</v>
      </c>
      <c r="D48" t="s">
        <v>82</v>
      </c>
      <c r="E48" t="s">
        <v>83</v>
      </c>
      <c r="F48" t="str">
        <f t="shared" si="1"/>
        <v>1310</v>
      </c>
      <c r="G48" t="s">
        <v>90</v>
      </c>
      <c r="H48" t="s">
        <v>91</v>
      </c>
      <c r="I48" s="91">
        <v>-937.02</v>
      </c>
      <c r="J48" s="91"/>
      <c r="K48" s="91"/>
      <c r="L48" s="91"/>
      <c r="M48" s="91"/>
      <c r="N48" s="91"/>
      <c r="O48" s="91"/>
      <c r="P48" s="91"/>
      <c r="Q48" s="91"/>
      <c r="R48" s="91"/>
      <c r="S48" s="91"/>
      <c r="T48" s="91"/>
      <c r="U48" s="91">
        <f t="shared" si="2"/>
        <v>-937.02</v>
      </c>
      <c r="V48" s="82" t="str">
        <f t="shared" si="0"/>
        <v>112001310820</v>
      </c>
      <c r="W48" s="83">
        <f>VLOOKUP(V48,Factors!$E$6:$H$5950,4,FALSE)</f>
        <v>0.1053</v>
      </c>
      <c r="X48" t="str">
        <f>VLOOKUP(V48,Factors!$E$6:$F$5950,2,FALSE)</f>
        <v>Firm Sales Volumes</v>
      </c>
      <c r="Y48" s="92">
        <f t="shared" si="3"/>
        <v>-98.668205999999998</v>
      </c>
      <c r="Z48" s="92">
        <f t="shared" si="4"/>
        <v>-838.35179399999993</v>
      </c>
      <c r="AA48" s="92">
        <f t="shared" si="5"/>
        <v>-937.02</v>
      </c>
    </row>
    <row r="49" spans="1:27" x14ac:dyDescent="0.25">
      <c r="A49" t="s">
        <v>79</v>
      </c>
      <c r="B49" t="s">
        <v>42</v>
      </c>
      <c r="C49" t="s">
        <v>43</v>
      </c>
      <c r="D49" t="s">
        <v>82</v>
      </c>
      <c r="E49" t="s">
        <v>83</v>
      </c>
      <c r="F49" t="str">
        <f t="shared" si="1"/>
        <v>1310</v>
      </c>
      <c r="G49" t="s">
        <v>61</v>
      </c>
      <c r="H49" t="s">
        <v>62</v>
      </c>
      <c r="I49" s="91">
        <v>493.38</v>
      </c>
      <c r="J49" s="91"/>
      <c r="K49" s="91">
        <v>32.99</v>
      </c>
      <c r="L49" s="91"/>
      <c r="M49" s="91"/>
      <c r="N49" s="91">
        <v>134.38999999999999</v>
      </c>
      <c r="O49" s="91"/>
      <c r="P49" s="91"/>
      <c r="Q49" s="91"/>
      <c r="R49" s="91"/>
      <c r="S49" s="91"/>
      <c r="T49" s="91"/>
      <c r="U49" s="91">
        <f t="shared" si="2"/>
        <v>660.76</v>
      </c>
      <c r="V49" s="82" t="str">
        <f t="shared" si="0"/>
        <v>112001310820</v>
      </c>
      <c r="W49" s="83">
        <f>VLOOKUP(V49,Factors!$E$6:$H$5950,4,FALSE)</f>
        <v>0.1053</v>
      </c>
      <c r="X49" t="str">
        <f>VLOOKUP(V49,Factors!$E$6:$F$5950,2,FALSE)</f>
        <v>Firm Sales Volumes</v>
      </c>
      <c r="Y49" s="92">
        <f t="shared" si="3"/>
        <v>69.578028000000003</v>
      </c>
      <c r="Z49" s="92">
        <f t="shared" si="4"/>
        <v>591.18197199999997</v>
      </c>
      <c r="AA49" s="92">
        <f t="shared" si="5"/>
        <v>660.76</v>
      </c>
    </row>
    <row r="50" spans="1:27" x14ac:dyDescent="0.25">
      <c r="A50" t="s">
        <v>79</v>
      </c>
      <c r="B50" t="s">
        <v>42</v>
      </c>
      <c r="C50" t="s">
        <v>43</v>
      </c>
      <c r="D50" t="s">
        <v>82</v>
      </c>
      <c r="E50" t="s">
        <v>83</v>
      </c>
      <c r="F50" t="str">
        <f t="shared" si="1"/>
        <v>1310</v>
      </c>
      <c r="G50" t="s">
        <v>92</v>
      </c>
      <c r="H50" t="s">
        <v>93</v>
      </c>
      <c r="I50" s="91"/>
      <c r="J50" s="91"/>
      <c r="K50" s="91">
        <v>3485.31</v>
      </c>
      <c r="L50" s="91">
        <v>895.34</v>
      </c>
      <c r="M50" s="91">
        <v>805.07</v>
      </c>
      <c r="N50" s="91">
        <v>2806.98</v>
      </c>
      <c r="O50" s="91"/>
      <c r="P50" s="91"/>
      <c r="Q50" s="91"/>
      <c r="R50" s="91"/>
      <c r="S50" s="91">
        <v>-142.16</v>
      </c>
      <c r="T50" s="91"/>
      <c r="U50" s="91">
        <f t="shared" si="2"/>
        <v>7850.5399999999991</v>
      </c>
      <c r="V50" s="82" t="str">
        <f t="shared" si="0"/>
        <v>112001310820</v>
      </c>
      <c r="W50" s="83">
        <f>VLOOKUP(V50,Factors!$E$6:$H$5950,4,FALSE)</f>
        <v>0.1053</v>
      </c>
      <c r="X50" t="str">
        <f>VLOOKUP(V50,Factors!$E$6:$F$5950,2,FALSE)</f>
        <v>Firm Sales Volumes</v>
      </c>
      <c r="Y50" s="92">
        <f t="shared" si="3"/>
        <v>826.66186199999993</v>
      </c>
      <c r="Z50" s="92">
        <f t="shared" si="4"/>
        <v>7023.8781379999991</v>
      </c>
      <c r="AA50" s="92">
        <f t="shared" si="5"/>
        <v>7850.5399999999991</v>
      </c>
    </row>
    <row r="51" spans="1:27" x14ac:dyDescent="0.25">
      <c r="A51" t="s">
        <v>79</v>
      </c>
      <c r="B51" t="s">
        <v>42</v>
      </c>
      <c r="C51" t="s">
        <v>43</v>
      </c>
      <c r="D51" t="s">
        <v>82</v>
      </c>
      <c r="E51" t="s">
        <v>83</v>
      </c>
      <c r="F51" t="str">
        <f t="shared" si="1"/>
        <v>1310</v>
      </c>
      <c r="G51" t="s">
        <v>94</v>
      </c>
      <c r="H51" t="s">
        <v>95</v>
      </c>
      <c r="I51" s="91">
        <v>495.94</v>
      </c>
      <c r="J51" s="91"/>
      <c r="K51" s="91"/>
      <c r="L51" s="91"/>
      <c r="M51" s="91"/>
      <c r="N51" s="91"/>
      <c r="O51" s="91"/>
      <c r="P51" s="91"/>
      <c r="Q51" s="91"/>
      <c r="R51" s="91"/>
      <c r="S51" s="91"/>
      <c r="T51" s="91"/>
      <c r="U51" s="91">
        <f t="shared" si="2"/>
        <v>495.94</v>
      </c>
      <c r="V51" s="82" t="str">
        <f t="shared" si="0"/>
        <v>112001310820</v>
      </c>
      <c r="W51" s="83">
        <f>VLOOKUP(V51,Factors!$E$6:$H$5950,4,FALSE)</f>
        <v>0.1053</v>
      </c>
      <c r="X51" t="str">
        <f>VLOOKUP(V51,Factors!$E$6:$F$5950,2,FALSE)</f>
        <v>Firm Sales Volumes</v>
      </c>
      <c r="Y51" s="92">
        <f t="shared" si="3"/>
        <v>52.222481999999999</v>
      </c>
      <c r="Z51" s="92">
        <f t="shared" si="4"/>
        <v>443.71751799999998</v>
      </c>
      <c r="AA51" s="92">
        <f t="shared" si="5"/>
        <v>495.94</v>
      </c>
    </row>
    <row r="52" spans="1:27" x14ac:dyDescent="0.25">
      <c r="A52" t="s">
        <v>79</v>
      </c>
      <c r="B52" t="s">
        <v>42</v>
      </c>
      <c r="C52" t="s">
        <v>43</v>
      </c>
      <c r="D52" t="s">
        <v>82</v>
      </c>
      <c r="E52" t="s">
        <v>83</v>
      </c>
      <c r="F52" t="str">
        <f t="shared" si="1"/>
        <v>1310</v>
      </c>
      <c r="G52" t="s">
        <v>84</v>
      </c>
      <c r="H52" t="s">
        <v>85</v>
      </c>
      <c r="I52" s="91">
        <v>-92.51</v>
      </c>
      <c r="J52" s="91"/>
      <c r="K52" s="91"/>
      <c r="L52" s="91"/>
      <c r="M52" s="91"/>
      <c r="N52" s="91"/>
      <c r="O52" s="91"/>
      <c r="P52" s="91"/>
      <c r="Q52" s="91"/>
      <c r="R52" s="91"/>
      <c r="S52" s="91"/>
      <c r="T52" s="91"/>
      <c r="U52" s="91">
        <f t="shared" si="2"/>
        <v>-92.51</v>
      </c>
      <c r="V52" s="82" t="str">
        <f t="shared" si="0"/>
        <v>112001310820</v>
      </c>
      <c r="W52" s="83">
        <f>VLOOKUP(V52,Factors!$E$6:$H$5950,4,FALSE)</f>
        <v>0.1053</v>
      </c>
      <c r="X52" t="str">
        <f>VLOOKUP(V52,Factors!$E$6:$F$5950,2,FALSE)</f>
        <v>Firm Sales Volumes</v>
      </c>
      <c r="Y52" s="92">
        <f t="shared" si="3"/>
        <v>-9.7413030000000003</v>
      </c>
      <c r="Z52" s="92">
        <f t="shared" si="4"/>
        <v>-82.768697000000003</v>
      </c>
      <c r="AA52" s="92">
        <f t="shared" si="5"/>
        <v>-92.51</v>
      </c>
    </row>
    <row r="53" spans="1:27" x14ac:dyDescent="0.25">
      <c r="A53" t="s">
        <v>79</v>
      </c>
      <c r="B53" t="s">
        <v>42</v>
      </c>
      <c r="C53" t="s">
        <v>43</v>
      </c>
      <c r="D53" t="s">
        <v>82</v>
      </c>
      <c r="E53" t="s">
        <v>83</v>
      </c>
      <c r="F53" t="str">
        <f t="shared" si="1"/>
        <v>1310</v>
      </c>
      <c r="G53" t="s">
        <v>44</v>
      </c>
      <c r="H53" t="s">
        <v>45</v>
      </c>
      <c r="I53" s="91">
        <v>12000</v>
      </c>
      <c r="J53" s="91">
        <v>0</v>
      </c>
      <c r="K53" s="91"/>
      <c r="L53" s="91">
        <v>2400</v>
      </c>
      <c r="M53" s="91">
        <v>0</v>
      </c>
      <c r="N53" s="91"/>
      <c r="O53" s="91"/>
      <c r="P53" s="91"/>
      <c r="Q53" s="91"/>
      <c r="R53" s="91"/>
      <c r="S53" s="91"/>
      <c r="T53" s="91"/>
      <c r="U53" s="91">
        <f t="shared" si="2"/>
        <v>14400</v>
      </c>
      <c r="V53" s="82" t="str">
        <f t="shared" si="0"/>
        <v>112001310820</v>
      </c>
      <c r="W53" s="83">
        <f>VLOOKUP(V53,Factors!$E$6:$H$5950,4,FALSE)</f>
        <v>0.1053</v>
      </c>
      <c r="X53" t="str">
        <f>VLOOKUP(V53,Factors!$E$6:$F$5950,2,FALSE)</f>
        <v>Firm Sales Volumes</v>
      </c>
      <c r="Y53" s="92">
        <f t="shared" si="3"/>
        <v>1516.3200000000002</v>
      </c>
      <c r="Z53" s="92">
        <f t="shared" si="4"/>
        <v>12883.68</v>
      </c>
      <c r="AA53" s="92">
        <f t="shared" si="5"/>
        <v>14400</v>
      </c>
    </row>
    <row r="54" spans="1:27" x14ac:dyDescent="0.25">
      <c r="A54" t="s">
        <v>79</v>
      </c>
      <c r="B54" t="s">
        <v>42</v>
      </c>
      <c r="C54" t="s">
        <v>43</v>
      </c>
      <c r="D54" t="s">
        <v>82</v>
      </c>
      <c r="E54" t="s">
        <v>83</v>
      </c>
      <c r="F54" t="str">
        <f t="shared" si="1"/>
        <v>1310</v>
      </c>
      <c r="G54" t="s">
        <v>96</v>
      </c>
      <c r="H54" t="s">
        <v>97</v>
      </c>
      <c r="I54" s="91">
        <v>509.5</v>
      </c>
      <c r="J54" s="91"/>
      <c r="K54" s="91"/>
      <c r="L54" s="91"/>
      <c r="M54" s="91">
        <v>-509.5</v>
      </c>
      <c r="N54" s="91"/>
      <c r="O54" s="91"/>
      <c r="P54" s="91"/>
      <c r="Q54" s="91"/>
      <c r="R54" s="91"/>
      <c r="S54" s="91"/>
      <c r="T54" s="91"/>
      <c r="U54" s="91">
        <f t="shared" si="2"/>
        <v>0</v>
      </c>
      <c r="V54" s="82" t="str">
        <f t="shared" si="0"/>
        <v>112001310820</v>
      </c>
      <c r="W54" s="83">
        <f>VLOOKUP(V54,Factors!$E$6:$H$5950,4,FALSE)</f>
        <v>0.1053</v>
      </c>
      <c r="X54" t="str">
        <f>VLOOKUP(V54,Factors!$E$6:$F$5950,2,FALSE)</f>
        <v>Firm Sales Volumes</v>
      </c>
      <c r="Y54" s="92">
        <f t="shared" si="3"/>
        <v>0</v>
      </c>
      <c r="Z54" s="92">
        <f t="shared" si="4"/>
        <v>0</v>
      </c>
      <c r="AA54" s="92">
        <f t="shared" si="5"/>
        <v>0</v>
      </c>
    </row>
    <row r="55" spans="1:27" x14ac:dyDescent="0.25">
      <c r="A55" t="s">
        <v>79</v>
      </c>
      <c r="B55" t="s">
        <v>42</v>
      </c>
      <c r="C55" t="s">
        <v>43</v>
      </c>
      <c r="D55" t="s">
        <v>82</v>
      </c>
      <c r="E55" t="s">
        <v>83</v>
      </c>
      <c r="F55" t="str">
        <f t="shared" si="1"/>
        <v>1310</v>
      </c>
      <c r="G55" t="s">
        <v>71</v>
      </c>
      <c r="H55" t="s">
        <v>72</v>
      </c>
      <c r="I55" s="91">
        <v>17.7</v>
      </c>
      <c r="J55" s="91"/>
      <c r="K55" s="91"/>
      <c r="L55" s="91"/>
      <c r="M55" s="91"/>
      <c r="N55" s="91"/>
      <c r="O55" s="91"/>
      <c r="P55" s="91"/>
      <c r="Q55" s="91"/>
      <c r="R55" s="91"/>
      <c r="S55" s="91"/>
      <c r="T55" s="91"/>
      <c r="U55" s="91">
        <f t="shared" si="2"/>
        <v>17.7</v>
      </c>
      <c r="V55" s="82" t="str">
        <f t="shared" si="0"/>
        <v>112001310820</v>
      </c>
      <c r="W55" s="83">
        <f>VLOOKUP(V55,Factors!$E$6:$H$5950,4,FALSE)</f>
        <v>0.1053</v>
      </c>
      <c r="X55" t="str">
        <f>VLOOKUP(V55,Factors!$E$6:$F$5950,2,FALSE)</f>
        <v>Firm Sales Volumes</v>
      </c>
      <c r="Y55" s="92">
        <f t="shared" si="3"/>
        <v>1.86381</v>
      </c>
      <c r="Z55" s="92">
        <f t="shared" si="4"/>
        <v>15.836189999999998</v>
      </c>
      <c r="AA55" s="92">
        <f t="shared" si="5"/>
        <v>17.7</v>
      </c>
    </row>
    <row r="56" spans="1:27" x14ac:dyDescent="0.25">
      <c r="A56" t="s">
        <v>79</v>
      </c>
      <c r="B56" t="s">
        <v>42</v>
      </c>
      <c r="C56" t="s">
        <v>43</v>
      </c>
      <c r="D56" t="s">
        <v>82</v>
      </c>
      <c r="E56" t="s">
        <v>83</v>
      </c>
      <c r="F56" t="str">
        <f t="shared" si="1"/>
        <v>1310</v>
      </c>
      <c r="G56" t="s">
        <v>77</v>
      </c>
      <c r="H56" t="s">
        <v>78</v>
      </c>
      <c r="I56" s="91">
        <v>0.17</v>
      </c>
      <c r="J56" s="91">
        <v>0.17</v>
      </c>
      <c r="K56" s="91">
        <v>0.17</v>
      </c>
      <c r="L56" s="91">
        <v>0.16</v>
      </c>
      <c r="M56" s="91">
        <v>0.17</v>
      </c>
      <c r="N56" s="91">
        <v>0.17</v>
      </c>
      <c r="O56" s="91">
        <v>0.09</v>
      </c>
      <c r="P56" s="91">
        <v>0.23</v>
      </c>
      <c r="Q56" s="91">
        <v>0.14000000000000001</v>
      </c>
      <c r="R56" s="91">
        <v>0.17</v>
      </c>
      <c r="S56" s="91">
        <v>0.18</v>
      </c>
      <c r="T56" s="91">
        <v>0.14000000000000001</v>
      </c>
      <c r="U56" s="91">
        <f t="shared" si="2"/>
        <v>1.96</v>
      </c>
      <c r="V56" s="82" t="str">
        <f t="shared" si="0"/>
        <v>112001310820</v>
      </c>
      <c r="W56" s="83">
        <f>VLOOKUP(V56,Factors!$E$6:$H$5950,4,FALSE)</f>
        <v>0.1053</v>
      </c>
      <c r="X56" t="str">
        <f>VLOOKUP(V56,Factors!$E$6:$F$5950,2,FALSE)</f>
        <v>Firm Sales Volumes</v>
      </c>
      <c r="Y56" s="92">
        <f t="shared" si="3"/>
        <v>0.20638800000000002</v>
      </c>
      <c r="Z56" s="92">
        <f t="shared" si="4"/>
        <v>1.7536119999999999</v>
      </c>
      <c r="AA56" s="92">
        <f t="shared" si="5"/>
        <v>1.96</v>
      </c>
    </row>
    <row r="57" spans="1:27" x14ac:dyDescent="0.25">
      <c r="A57" t="s">
        <v>79</v>
      </c>
      <c r="B57" t="s">
        <v>42</v>
      </c>
      <c r="C57" t="s">
        <v>43</v>
      </c>
      <c r="D57" t="s">
        <v>82</v>
      </c>
      <c r="E57" t="s">
        <v>83</v>
      </c>
      <c r="F57" t="str">
        <f t="shared" si="1"/>
        <v>1310</v>
      </c>
      <c r="G57" t="s">
        <v>98</v>
      </c>
      <c r="H57" t="s">
        <v>99</v>
      </c>
      <c r="I57" s="91"/>
      <c r="J57" s="91">
        <v>243.89</v>
      </c>
      <c r="K57" s="91"/>
      <c r="L57" s="91"/>
      <c r="M57" s="91"/>
      <c r="N57" s="91"/>
      <c r="O57" s="91"/>
      <c r="P57" s="91"/>
      <c r="Q57" s="91"/>
      <c r="R57" s="91"/>
      <c r="S57" s="91"/>
      <c r="T57" s="91"/>
      <c r="U57" s="91">
        <f t="shared" si="2"/>
        <v>243.89</v>
      </c>
      <c r="V57" s="82" t="str">
        <f t="shared" si="0"/>
        <v>112001310820</v>
      </c>
      <c r="W57" s="83">
        <f>VLOOKUP(V57,Factors!$E$6:$H$5950,4,FALSE)</f>
        <v>0.1053</v>
      </c>
      <c r="X57" t="str">
        <f>VLOOKUP(V57,Factors!$E$6:$F$5950,2,FALSE)</f>
        <v>Firm Sales Volumes</v>
      </c>
      <c r="Y57" s="92">
        <f t="shared" si="3"/>
        <v>25.681616999999999</v>
      </c>
      <c r="Z57" s="92">
        <f t="shared" si="4"/>
        <v>218.208383</v>
      </c>
      <c r="AA57" s="92">
        <f t="shared" si="5"/>
        <v>243.89</v>
      </c>
    </row>
    <row r="58" spans="1:27" x14ac:dyDescent="0.25">
      <c r="A58" t="s">
        <v>79</v>
      </c>
      <c r="B58" t="s">
        <v>42</v>
      </c>
      <c r="C58" t="s">
        <v>43</v>
      </c>
      <c r="D58" t="s">
        <v>82</v>
      </c>
      <c r="E58" t="s">
        <v>83</v>
      </c>
      <c r="F58" t="str">
        <f t="shared" si="1"/>
        <v>1310</v>
      </c>
      <c r="G58" t="s">
        <v>100</v>
      </c>
      <c r="H58" t="s">
        <v>101</v>
      </c>
      <c r="I58" s="91">
        <v>-847.54</v>
      </c>
      <c r="J58" s="91">
        <v>-3331.01</v>
      </c>
      <c r="K58" s="91">
        <v>2558.4899999999998</v>
      </c>
      <c r="L58" s="91">
        <v>-306.33999999999997</v>
      </c>
      <c r="M58" s="91">
        <v>-276.45</v>
      </c>
      <c r="N58" s="91">
        <v>-254.05</v>
      </c>
      <c r="O58" s="91">
        <v>-216.66</v>
      </c>
      <c r="P58" s="91">
        <v>-216.53</v>
      </c>
      <c r="Q58" s="91">
        <v>-230.87</v>
      </c>
      <c r="R58" s="91">
        <v>-208.58</v>
      </c>
      <c r="S58" s="91">
        <v>-252.76</v>
      </c>
      <c r="T58" s="91"/>
      <c r="U58" s="91">
        <f t="shared" si="2"/>
        <v>-3582.3</v>
      </c>
      <c r="V58" s="82" t="str">
        <f t="shared" si="0"/>
        <v>112001310820</v>
      </c>
      <c r="W58" s="83">
        <f>VLOOKUP(V58,Factors!$E$6:$H$5950,4,FALSE)</f>
        <v>0.1053</v>
      </c>
      <c r="X58" t="str">
        <f>VLOOKUP(V58,Factors!$E$6:$F$5950,2,FALSE)</f>
        <v>Firm Sales Volumes</v>
      </c>
      <c r="Y58" s="92">
        <f t="shared" si="3"/>
        <v>-377.21619000000004</v>
      </c>
      <c r="Z58" s="92">
        <f t="shared" si="4"/>
        <v>-3205.0838100000001</v>
      </c>
      <c r="AA58" s="92">
        <f t="shared" si="5"/>
        <v>-3582.3</v>
      </c>
    </row>
    <row r="59" spans="1:27" x14ac:dyDescent="0.25">
      <c r="A59" t="s">
        <v>79</v>
      </c>
      <c r="B59" t="s">
        <v>42</v>
      </c>
      <c r="C59" t="s">
        <v>43</v>
      </c>
      <c r="D59" t="s">
        <v>82</v>
      </c>
      <c r="E59" t="s">
        <v>83</v>
      </c>
      <c r="F59" t="str">
        <f t="shared" si="1"/>
        <v>1310</v>
      </c>
      <c r="G59" t="s">
        <v>102</v>
      </c>
      <c r="H59" t="s">
        <v>103</v>
      </c>
      <c r="I59" s="91">
        <v>7943.35</v>
      </c>
      <c r="J59" s="91"/>
      <c r="K59" s="91"/>
      <c r="L59" s="91"/>
      <c r="M59" s="91"/>
      <c r="N59" s="91"/>
      <c r="O59" s="91"/>
      <c r="P59" s="91"/>
      <c r="Q59" s="91"/>
      <c r="R59" s="91"/>
      <c r="S59" s="91"/>
      <c r="T59" s="91"/>
      <c r="U59" s="91">
        <f t="shared" si="2"/>
        <v>7943.35</v>
      </c>
      <c r="V59" s="82" t="str">
        <f t="shared" si="0"/>
        <v>112001310820</v>
      </c>
      <c r="W59" s="83">
        <f>VLOOKUP(V59,Factors!$E$6:$H$5950,4,FALSE)</f>
        <v>0.1053</v>
      </c>
      <c r="X59" t="str">
        <f>VLOOKUP(V59,Factors!$E$6:$F$5950,2,FALSE)</f>
        <v>Firm Sales Volumes</v>
      </c>
      <c r="Y59" s="92">
        <f t="shared" si="3"/>
        <v>836.43475500000011</v>
      </c>
      <c r="Z59" s="92">
        <f t="shared" si="4"/>
        <v>7106.9152450000001</v>
      </c>
      <c r="AA59" s="92">
        <f t="shared" si="5"/>
        <v>7943.35</v>
      </c>
    </row>
    <row r="60" spans="1:27" x14ac:dyDescent="0.25">
      <c r="A60" t="s">
        <v>79</v>
      </c>
      <c r="B60" t="s">
        <v>42</v>
      </c>
      <c r="C60" t="s">
        <v>43</v>
      </c>
      <c r="D60" t="s">
        <v>82</v>
      </c>
      <c r="E60" t="s">
        <v>83</v>
      </c>
      <c r="F60" t="str">
        <f t="shared" si="1"/>
        <v>1310</v>
      </c>
      <c r="G60" t="s">
        <v>30</v>
      </c>
      <c r="H60" t="s">
        <v>31</v>
      </c>
      <c r="I60" s="91">
        <v>2076.85</v>
      </c>
      <c r="J60" s="91"/>
      <c r="K60" s="91"/>
      <c r="L60" s="91"/>
      <c r="M60" s="91"/>
      <c r="N60" s="91"/>
      <c r="O60" s="91"/>
      <c r="P60" s="91"/>
      <c r="Q60" s="91"/>
      <c r="R60" s="91"/>
      <c r="S60" s="91"/>
      <c r="T60" s="91"/>
      <c r="U60" s="91">
        <f t="shared" si="2"/>
        <v>2076.85</v>
      </c>
      <c r="V60" s="82" t="str">
        <f t="shared" si="0"/>
        <v>112001310820</v>
      </c>
      <c r="W60" s="83">
        <f>VLOOKUP(V60,Factors!$E$6:$H$5950,4,FALSE)</f>
        <v>0.1053</v>
      </c>
      <c r="X60" t="str">
        <f>VLOOKUP(V60,Factors!$E$6:$F$5950,2,FALSE)</f>
        <v>Firm Sales Volumes</v>
      </c>
      <c r="Y60" s="92">
        <f t="shared" si="3"/>
        <v>218.692305</v>
      </c>
      <c r="Z60" s="92">
        <f t="shared" si="4"/>
        <v>1858.1576949999999</v>
      </c>
      <c r="AA60" s="92">
        <f t="shared" si="5"/>
        <v>2076.85</v>
      </c>
    </row>
    <row r="61" spans="1:27" x14ac:dyDescent="0.25">
      <c r="A61" t="s">
        <v>79</v>
      </c>
      <c r="B61" t="s">
        <v>42</v>
      </c>
      <c r="C61" t="s">
        <v>43</v>
      </c>
      <c r="D61" t="s">
        <v>82</v>
      </c>
      <c r="E61" t="s">
        <v>83</v>
      </c>
      <c r="F61" t="str">
        <f t="shared" si="1"/>
        <v>1310</v>
      </c>
      <c r="G61" t="s">
        <v>63</v>
      </c>
      <c r="H61" t="s">
        <v>64</v>
      </c>
      <c r="I61" s="91">
        <v>1406.77</v>
      </c>
      <c r="J61" s="91"/>
      <c r="K61" s="91">
        <v>-35.659999999999997</v>
      </c>
      <c r="L61" s="91"/>
      <c r="M61" s="91"/>
      <c r="N61" s="91"/>
      <c r="O61" s="91"/>
      <c r="P61" s="91"/>
      <c r="Q61" s="91"/>
      <c r="R61" s="91"/>
      <c r="S61" s="91">
        <v>-107.76</v>
      </c>
      <c r="T61" s="91">
        <v>-137.69</v>
      </c>
      <c r="U61" s="91">
        <f t="shared" si="2"/>
        <v>1125.6599999999999</v>
      </c>
      <c r="V61" s="82" t="str">
        <f t="shared" si="0"/>
        <v>112001310820</v>
      </c>
      <c r="W61" s="83">
        <f>VLOOKUP(V61,Factors!$E$6:$H$5950,4,FALSE)</f>
        <v>0.1053</v>
      </c>
      <c r="X61" t="str">
        <f>VLOOKUP(V61,Factors!$E$6:$F$5950,2,FALSE)</f>
        <v>Firm Sales Volumes</v>
      </c>
      <c r="Y61" s="92">
        <f t="shared" si="3"/>
        <v>118.53199799999999</v>
      </c>
      <c r="Z61" s="92">
        <f t="shared" si="4"/>
        <v>1007.1280019999999</v>
      </c>
      <c r="AA61" s="92">
        <f t="shared" si="5"/>
        <v>1125.6599999999999</v>
      </c>
    </row>
    <row r="62" spans="1:27" x14ac:dyDescent="0.25">
      <c r="A62" t="s">
        <v>79</v>
      </c>
      <c r="B62" t="s">
        <v>42</v>
      </c>
      <c r="C62" t="s">
        <v>43</v>
      </c>
      <c r="D62" t="s">
        <v>82</v>
      </c>
      <c r="E62" t="s">
        <v>83</v>
      </c>
      <c r="F62" t="str">
        <f t="shared" si="1"/>
        <v>1310</v>
      </c>
      <c r="G62" t="s">
        <v>104</v>
      </c>
      <c r="H62" t="s">
        <v>105</v>
      </c>
      <c r="I62" s="91">
        <v>-3698.82</v>
      </c>
      <c r="J62" s="91"/>
      <c r="K62" s="91"/>
      <c r="L62" s="91"/>
      <c r="M62" s="91"/>
      <c r="N62" s="91"/>
      <c r="O62" s="91"/>
      <c r="P62" s="91"/>
      <c r="Q62" s="91"/>
      <c r="R62" s="91"/>
      <c r="S62" s="91"/>
      <c r="T62" s="91"/>
      <c r="U62" s="91">
        <f t="shared" si="2"/>
        <v>-3698.82</v>
      </c>
      <c r="V62" s="82" t="str">
        <f t="shared" si="0"/>
        <v>112001310820</v>
      </c>
      <c r="W62" s="83">
        <f>VLOOKUP(V62,Factors!$E$6:$H$5950,4,FALSE)</f>
        <v>0.1053</v>
      </c>
      <c r="X62" t="str">
        <f>VLOOKUP(V62,Factors!$E$6:$F$5950,2,FALSE)</f>
        <v>Firm Sales Volumes</v>
      </c>
      <c r="Y62" s="92">
        <f t="shared" si="3"/>
        <v>-389.48574600000006</v>
      </c>
      <c r="Z62" s="92">
        <f t="shared" si="4"/>
        <v>-3309.3342540000003</v>
      </c>
      <c r="AA62" s="92">
        <f t="shared" si="5"/>
        <v>-3698.8200000000006</v>
      </c>
    </row>
    <row r="63" spans="1:27" x14ac:dyDescent="0.25">
      <c r="A63" t="s">
        <v>79</v>
      </c>
      <c r="B63" t="s">
        <v>42</v>
      </c>
      <c r="C63" t="s">
        <v>43</v>
      </c>
      <c r="D63" t="s">
        <v>82</v>
      </c>
      <c r="E63" t="s">
        <v>83</v>
      </c>
      <c r="F63" t="str">
        <f t="shared" si="1"/>
        <v>1310</v>
      </c>
      <c r="G63" t="s">
        <v>106</v>
      </c>
      <c r="H63" t="s">
        <v>107</v>
      </c>
      <c r="I63" s="91">
        <v>-5613.88</v>
      </c>
      <c r="J63" s="91"/>
      <c r="K63" s="91"/>
      <c r="L63" s="91"/>
      <c r="M63" s="91"/>
      <c r="N63" s="91"/>
      <c r="O63" s="91"/>
      <c r="P63" s="91"/>
      <c r="Q63" s="91"/>
      <c r="R63" s="91"/>
      <c r="S63" s="91"/>
      <c r="T63" s="91"/>
      <c r="U63" s="91">
        <f t="shared" si="2"/>
        <v>-5613.88</v>
      </c>
      <c r="V63" s="82" t="str">
        <f t="shared" si="0"/>
        <v>112001310820</v>
      </c>
      <c r="W63" s="83">
        <f>VLOOKUP(V63,Factors!$E$6:$H$5950,4,FALSE)</f>
        <v>0.1053</v>
      </c>
      <c r="X63" t="str">
        <f>VLOOKUP(V63,Factors!$E$6:$F$5950,2,FALSE)</f>
        <v>Firm Sales Volumes</v>
      </c>
      <c r="Y63" s="92">
        <f t="shared" si="3"/>
        <v>-591.14156400000002</v>
      </c>
      <c r="Z63" s="92">
        <f t="shared" si="4"/>
        <v>-5022.7384359999996</v>
      </c>
      <c r="AA63" s="92">
        <f t="shared" si="5"/>
        <v>-5613.8799999999992</v>
      </c>
    </row>
    <row r="64" spans="1:27" x14ac:dyDescent="0.25">
      <c r="A64" t="s">
        <v>79</v>
      </c>
      <c r="B64" t="s">
        <v>42</v>
      </c>
      <c r="C64" t="s">
        <v>43</v>
      </c>
      <c r="D64" t="s">
        <v>82</v>
      </c>
      <c r="E64" t="s">
        <v>83</v>
      </c>
      <c r="F64" t="str">
        <f t="shared" si="1"/>
        <v>1310</v>
      </c>
      <c r="G64" t="s">
        <v>108</v>
      </c>
      <c r="H64" t="s">
        <v>109</v>
      </c>
      <c r="I64" s="91">
        <v>-60.64</v>
      </c>
      <c r="J64" s="91"/>
      <c r="K64" s="91"/>
      <c r="L64" s="91"/>
      <c r="M64" s="91"/>
      <c r="N64" s="91"/>
      <c r="O64" s="91"/>
      <c r="P64" s="91"/>
      <c r="Q64" s="91"/>
      <c r="R64" s="91"/>
      <c r="S64" s="91"/>
      <c r="T64" s="91"/>
      <c r="U64" s="91">
        <f t="shared" si="2"/>
        <v>-60.64</v>
      </c>
      <c r="V64" s="82" t="str">
        <f t="shared" si="0"/>
        <v>112001310820</v>
      </c>
      <c r="W64" s="83">
        <f>VLOOKUP(V64,Factors!$E$6:$H$5950,4,FALSE)</f>
        <v>0.1053</v>
      </c>
      <c r="X64" t="str">
        <f>VLOOKUP(V64,Factors!$E$6:$F$5950,2,FALSE)</f>
        <v>Firm Sales Volumes</v>
      </c>
      <c r="Y64" s="92">
        <f t="shared" si="3"/>
        <v>-6.3853920000000004</v>
      </c>
      <c r="Z64" s="92">
        <f t="shared" si="4"/>
        <v>-54.254607999999998</v>
      </c>
      <c r="AA64" s="92">
        <f t="shared" si="5"/>
        <v>-60.64</v>
      </c>
    </row>
    <row r="65" spans="1:27" x14ac:dyDescent="0.25">
      <c r="A65" t="s">
        <v>79</v>
      </c>
      <c r="B65" t="s">
        <v>46</v>
      </c>
      <c r="C65" t="s">
        <v>47</v>
      </c>
      <c r="D65" t="s">
        <v>82</v>
      </c>
      <c r="E65" t="s">
        <v>83</v>
      </c>
      <c r="F65" t="str">
        <f t="shared" si="1"/>
        <v>1310</v>
      </c>
      <c r="G65" t="s">
        <v>110</v>
      </c>
      <c r="H65" t="s">
        <v>111</v>
      </c>
      <c r="I65" s="91">
        <v>1923.3</v>
      </c>
      <c r="J65" s="91">
        <v>2117.4</v>
      </c>
      <c r="K65" s="91">
        <v>2079.91</v>
      </c>
      <c r="L65" s="91">
        <v>1948.55</v>
      </c>
      <c r="M65" s="91">
        <v>1350.11</v>
      </c>
      <c r="N65" s="91">
        <v>2408.3200000000002</v>
      </c>
      <c r="O65" s="91">
        <v>2047.07</v>
      </c>
      <c r="P65" s="91">
        <v>2298.85</v>
      </c>
      <c r="Q65" s="91">
        <v>1705.89</v>
      </c>
      <c r="R65" s="91">
        <v>2408.3200000000002</v>
      </c>
      <c r="S65" s="91">
        <v>1751.5</v>
      </c>
      <c r="T65" s="91">
        <v>1970.44</v>
      </c>
      <c r="U65" s="91">
        <f t="shared" si="2"/>
        <v>24009.66</v>
      </c>
      <c r="V65" s="82" t="str">
        <f t="shared" si="0"/>
        <v>113001310820</v>
      </c>
      <c r="W65" s="83">
        <f>VLOOKUP(V65,Factors!$E$6:$H$5950,4,FALSE)</f>
        <v>8.4599999999999995E-2</v>
      </c>
      <c r="X65" t="str">
        <f>VLOOKUP(V65,Factors!$E$6:$F$5950,2,FALSE)</f>
        <v>Sendout Volumes</v>
      </c>
      <c r="Y65" s="92">
        <f t="shared" si="3"/>
        <v>2031.217236</v>
      </c>
      <c r="Z65" s="92">
        <f t="shared" si="4"/>
        <v>21978.442763999999</v>
      </c>
      <c r="AA65" s="92">
        <f t="shared" si="5"/>
        <v>24009.66</v>
      </c>
    </row>
    <row r="66" spans="1:27" x14ac:dyDescent="0.25">
      <c r="A66" t="s">
        <v>79</v>
      </c>
      <c r="B66" t="s">
        <v>46</v>
      </c>
      <c r="C66" t="s">
        <v>47</v>
      </c>
      <c r="D66" t="s">
        <v>82</v>
      </c>
      <c r="E66" t="s">
        <v>83</v>
      </c>
      <c r="F66" t="str">
        <f t="shared" si="1"/>
        <v>1310</v>
      </c>
      <c r="G66" t="s">
        <v>112</v>
      </c>
      <c r="H66" t="s">
        <v>113</v>
      </c>
      <c r="I66" s="91"/>
      <c r="J66" s="91"/>
      <c r="K66" s="91"/>
      <c r="L66" s="91"/>
      <c r="M66" s="91"/>
      <c r="N66" s="91"/>
      <c r="O66" s="91"/>
      <c r="P66" s="91"/>
      <c r="Q66" s="91"/>
      <c r="R66" s="91">
        <v>148.26</v>
      </c>
      <c r="S66" s="91"/>
      <c r="T66" s="91"/>
      <c r="U66" s="91">
        <f t="shared" si="2"/>
        <v>148.26</v>
      </c>
      <c r="V66" s="82" t="str">
        <f t="shared" si="0"/>
        <v>113001310820</v>
      </c>
      <c r="W66" s="83">
        <f>VLOOKUP(V66,Factors!$E$6:$H$5950,4,FALSE)</f>
        <v>8.4599999999999995E-2</v>
      </c>
      <c r="X66" t="str">
        <f>VLOOKUP(V66,Factors!$E$6:$F$5950,2,FALSE)</f>
        <v>Sendout Volumes</v>
      </c>
      <c r="Y66" s="92">
        <f t="shared" si="3"/>
        <v>12.542795999999999</v>
      </c>
      <c r="Z66" s="92">
        <f t="shared" si="4"/>
        <v>135.71720399999998</v>
      </c>
      <c r="AA66" s="92">
        <f t="shared" si="5"/>
        <v>148.26</v>
      </c>
    </row>
    <row r="67" spans="1:27" x14ac:dyDescent="0.25">
      <c r="A67" t="s">
        <v>79</v>
      </c>
      <c r="B67" t="s">
        <v>46</v>
      </c>
      <c r="C67" t="s">
        <v>47</v>
      </c>
      <c r="D67" t="s">
        <v>82</v>
      </c>
      <c r="E67" t="s">
        <v>83</v>
      </c>
      <c r="F67" t="str">
        <f t="shared" si="1"/>
        <v>1310</v>
      </c>
      <c r="G67" t="s">
        <v>88</v>
      </c>
      <c r="H67" t="s">
        <v>89</v>
      </c>
      <c r="I67" s="91">
        <v>313.73</v>
      </c>
      <c r="J67" s="91">
        <v>313.74</v>
      </c>
      <c r="K67" s="91">
        <v>324.39999999999998</v>
      </c>
      <c r="L67" s="91">
        <v>324.39999999999998</v>
      </c>
      <c r="M67" s="91">
        <v>324.39</v>
      </c>
      <c r="N67" s="91">
        <v>324.39999999999998</v>
      </c>
      <c r="O67" s="91">
        <v>324.39999999999998</v>
      </c>
      <c r="P67" s="91">
        <v>324.39999999999998</v>
      </c>
      <c r="Q67" s="91">
        <v>324.39999999999998</v>
      </c>
      <c r="R67" s="91">
        <v>324.39999999999998</v>
      </c>
      <c r="S67" s="91">
        <v>324.39999999999998</v>
      </c>
      <c r="T67" s="91">
        <v>324.39999999999998</v>
      </c>
      <c r="U67" s="91">
        <f t="shared" si="2"/>
        <v>3871.4600000000005</v>
      </c>
      <c r="V67" s="82" t="str">
        <f t="shared" si="0"/>
        <v>113001310820</v>
      </c>
      <c r="W67" s="83">
        <f>VLOOKUP(V67,Factors!$E$6:$H$5950,4,FALSE)</f>
        <v>8.4599999999999995E-2</v>
      </c>
      <c r="X67" t="str">
        <f>VLOOKUP(V67,Factors!$E$6:$F$5950,2,FALSE)</f>
        <v>Sendout Volumes</v>
      </c>
      <c r="Y67" s="92">
        <f t="shared" si="3"/>
        <v>327.52551600000004</v>
      </c>
      <c r="Z67" s="92">
        <f t="shared" si="4"/>
        <v>3543.9344840000003</v>
      </c>
      <c r="AA67" s="92">
        <f t="shared" si="5"/>
        <v>3871.4600000000005</v>
      </c>
    </row>
    <row r="68" spans="1:27" x14ac:dyDescent="0.25">
      <c r="A68" t="s">
        <v>79</v>
      </c>
      <c r="B68" t="s">
        <v>46</v>
      </c>
      <c r="C68" t="s">
        <v>47</v>
      </c>
      <c r="D68" t="s">
        <v>82</v>
      </c>
      <c r="E68" t="s">
        <v>83</v>
      </c>
      <c r="F68" t="str">
        <f t="shared" si="1"/>
        <v>1310</v>
      </c>
      <c r="G68" t="s">
        <v>90</v>
      </c>
      <c r="H68" t="s">
        <v>91</v>
      </c>
      <c r="I68" s="91">
        <v>1218.83</v>
      </c>
      <c r="J68" s="91">
        <v>1218.83</v>
      </c>
      <c r="K68" s="91">
        <v>1260.28</v>
      </c>
      <c r="L68" s="91">
        <v>1260.28</v>
      </c>
      <c r="M68" s="91">
        <v>1260.28</v>
      </c>
      <c r="N68" s="91">
        <v>1260.28</v>
      </c>
      <c r="O68" s="91">
        <v>1260.28</v>
      </c>
      <c r="P68" s="91">
        <v>1260.28</v>
      </c>
      <c r="Q68" s="91">
        <v>1260.27</v>
      </c>
      <c r="R68" s="91">
        <v>1260.28</v>
      </c>
      <c r="S68" s="91">
        <v>1260.28</v>
      </c>
      <c r="T68" s="91">
        <v>1260.28</v>
      </c>
      <c r="U68" s="91">
        <f t="shared" si="2"/>
        <v>15040.450000000003</v>
      </c>
      <c r="V68" s="82" t="str">
        <f t="shared" ref="V68:V131" si="6">CONCATENATE(B68,RIGHT(D68,4),A68)</f>
        <v>113001310820</v>
      </c>
      <c r="W68" s="83">
        <f>VLOOKUP(V68,Factors!$E$6:$H$5950,4,FALSE)</f>
        <v>8.4599999999999995E-2</v>
      </c>
      <c r="X68" t="str">
        <f>VLOOKUP(V68,Factors!$E$6:$F$5950,2,FALSE)</f>
        <v>Sendout Volumes</v>
      </c>
      <c r="Y68" s="92">
        <f t="shared" si="3"/>
        <v>1272.4220700000001</v>
      </c>
      <c r="Z68" s="92">
        <f t="shared" si="4"/>
        <v>13768.027930000002</v>
      </c>
      <c r="AA68" s="92">
        <f t="shared" si="5"/>
        <v>15040.450000000003</v>
      </c>
    </row>
    <row r="69" spans="1:27" x14ac:dyDescent="0.25">
      <c r="A69" t="s">
        <v>79</v>
      </c>
      <c r="B69" t="s">
        <v>48</v>
      </c>
      <c r="C69" t="s">
        <v>49</v>
      </c>
      <c r="D69" t="s">
        <v>82</v>
      </c>
      <c r="E69" t="s">
        <v>83</v>
      </c>
      <c r="F69" t="str">
        <f t="shared" ref="F69:F132" si="7">RIGHT(D69,4)</f>
        <v>1310</v>
      </c>
      <c r="G69" t="s">
        <v>110</v>
      </c>
      <c r="H69" t="s">
        <v>111</v>
      </c>
      <c r="I69" s="91">
        <v>8819.2900000000009</v>
      </c>
      <c r="J69" s="91">
        <v>7699.38</v>
      </c>
      <c r="K69" s="91">
        <v>8218.73</v>
      </c>
      <c r="L69" s="91">
        <v>9516.42</v>
      </c>
      <c r="M69" s="91">
        <v>9119.9</v>
      </c>
      <c r="N69" s="91">
        <v>9516.42</v>
      </c>
      <c r="O69" s="91">
        <v>8088.96</v>
      </c>
      <c r="P69" s="91">
        <v>8651.2900000000009</v>
      </c>
      <c r="Q69" s="91">
        <v>9040.6</v>
      </c>
      <c r="R69" s="91">
        <v>9516.42</v>
      </c>
      <c r="S69" s="91">
        <v>8651.2900000000009</v>
      </c>
      <c r="T69" s="91">
        <v>6791.27</v>
      </c>
      <c r="U69" s="91">
        <f t="shared" ref="U69:U132" si="8">SUM(I69:T69)</f>
        <v>103629.97000000002</v>
      </c>
      <c r="V69" s="82" t="str">
        <f t="shared" si="6"/>
        <v>116001310820</v>
      </c>
      <c r="W69" s="83">
        <f>VLOOKUP(V69,Factors!$E$6:$H$5950,4,FALSE)</f>
        <v>0.1053</v>
      </c>
      <c r="X69" t="str">
        <f>VLOOKUP(V69,Factors!$E$6:$F$5950,2,FALSE)</f>
        <v>Firm Sales Volumes</v>
      </c>
      <c r="Y69" s="92">
        <f t="shared" ref="Y69:Y132" si="9">U69*W69</f>
        <v>10912.235841000002</v>
      </c>
      <c r="Z69" s="92">
        <f t="shared" ref="Z69:Z132" si="10">U69-Y69</f>
        <v>92717.734159000014</v>
      </c>
      <c r="AA69" s="92">
        <f t="shared" ref="AA69:AA132" si="11">Y69+Z69</f>
        <v>103629.97000000002</v>
      </c>
    </row>
    <row r="70" spans="1:27" x14ac:dyDescent="0.25">
      <c r="A70" t="s">
        <v>79</v>
      </c>
      <c r="B70" t="s">
        <v>48</v>
      </c>
      <c r="C70" t="s">
        <v>49</v>
      </c>
      <c r="D70" t="s">
        <v>82</v>
      </c>
      <c r="E70" t="s">
        <v>83</v>
      </c>
      <c r="F70" t="str">
        <f t="shared" si="7"/>
        <v>1310</v>
      </c>
      <c r="G70" t="s">
        <v>114</v>
      </c>
      <c r="H70" t="s">
        <v>115</v>
      </c>
      <c r="I70" s="91">
        <v>4603.29</v>
      </c>
      <c r="J70" s="91">
        <v>2056.2399999999998</v>
      </c>
      <c r="K70" s="91">
        <v>3589.19</v>
      </c>
      <c r="L70" s="91">
        <v>9021.58</v>
      </c>
      <c r="M70" s="91">
        <v>6114.84</v>
      </c>
      <c r="N70" s="91">
        <v>9945.4500000000007</v>
      </c>
      <c r="O70" s="91">
        <v>11799.68</v>
      </c>
      <c r="P70" s="91">
        <v>3721.01</v>
      </c>
      <c r="Q70" s="91">
        <v>8878.4500000000007</v>
      </c>
      <c r="R70" s="91">
        <v>7689.58</v>
      </c>
      <c r="S70" s="91">
        <v>3647.01</v>
      </c>
      <c r="T70" s="91">
        <v>20632.13</v>
      </c>
      <c r="U70" s="91">
        <f t="shared" si="8"/>
        <v>91698.45</v>
      </c>
      <c r="V70" s="82" t="str">
        <f t="shared" si="6"/>
        <v>116001310820</v>
      </c>
      <c r="W70" s="83">
        <f>VLOOKUP(V70,Factors!$E$6:$H$5950,4,FALSE)</f>
        <v>0.1053</v>
      </c>
      <c r="X70" t="str">
        <f>VLOOKUP(V70,Factors!$E$6:$F$5950,2,FALSE)</f>
        <v>Firm Sales Volumes</v>
      </c>
      <c r="Y70" s="92">
        <f t="shared" si="9"/>
        <v>9655.8467849999997</v>
      </c>
      <c r="Z70" s="92">
        <f t="shared" si="10"/>
        <v>82042.603214999996</v>
      </c>
      <c r="AA70" s="92">
        <f t="shared" si="11"/>
        <v>91698.45</v>
      </c>
    </row>
    <row r="71" spans="1:27" x14ac:dyDescent="0.25">
      <c r="A71" t="s">
        <v>79</v>
      </c>
      <c r="B71" t="s">
        <v>48</v>
      </c>
      <c r="C71" t="s">
        <v>49</v>
      </c>
      <c r="D71" t="s">
        <v>82</v>
      </c>
      <c r="E71" t="s">
        <v>83</v>
      </c>
      <c r="F71" t="str">
        <f t="shared" si="7"/>
        <v>1310</v>
      </c>
      <c r="G71" t="s">
        <v>86</v>
      </c>
      <c r="H71" t="s">
        <v>87</v>
      </c>
      <c r="I71" s="91">
        <v>83019.28</v>
      </c>
      <c r="J71" s="91">
        <v>62018.62</v>
      </c>
      <c r="K71" s="91">
        <v>68524.95</v>
      </c>
      <c r="L71" s="91">
        <v>62757.599999999999</v>
      </c>
      <c r="M71" s="91">
        <v>64364.46</v>
      </c>
      <c r="N71" s="91">
        <v>58643.74</v>
      </c>
      <c r="O71" s="91">
        <v>52496.65</v>
      </c>
      <c r="P71" s="91">
        <v>64958.18</v>
      </c>
      <c r="Q71" s="91">
        <v>47995.49</v>
      </c>
      <c r="R71" s="91">
        <v>77474.05</v>
      </c>
      <c r="S71" s="91">
        <v>69447.64</v>
      </c>
      <c r="T71" s="91">
        <v>58574.82</v>
      </c>
      <c r="U71" s="91">
        <f t="shared" si="8"/>
        <v>770275.48</v>
      </c>
      <c r="V71" s="82" t="str">
        <f t="shared" si="6"/>
        <v>116001310820</v>
      </c>
      <c r="W71" s="83">
        <f>VLOOKUP(V71,Factors!$E$6:$H$5950,4,FALSE)</f>
        <v>0.1053</v>
      </c>
      <c r="X71" t="str">
        <f>VLOOKUP(V71,Factors!$E$6:$F$5950,2,FALSE)</f>
        <v>Firm Sales Volumes</v>
      </c>
      <c r="Y71" s="92">
        <f t="shared" si="9"/>
        <v>81110.008044000002</v>
      </c>
      <c r="Z71" s="92">
        <f t="shared" si="10"/>
        <v>689165.47195599996</v>
      </c>
      <c r="AA71" s="92">
        <f t="shared" si="11"/>
        <v>770275.48</v>
      </c>
    </row>
    <row r="72" spans="1:27" x14ac:dyDescent="0.25">
      <c r="A72" t="s">
        <v>79</v>
      </c>
      <c r="B72" t="s">
        <v>48</v>
      </c>
      <c r="C72" t="s">
        <v>49</v>
      </c>
      <c r="D72" t="s">
        <v>82</v>
      </c>
      <c r="E72" t="s">
        <v>83</v>
      </c>
      <c r="F72" t="str">
        <f t="shared" si="7"/>
        <v>1310</v>
      </c>
      <c r="G72" t="s">
        <v>116</v>
      </c>
      <c r="H72" t="s">
        <v>117</v>
      </c>
      <c r="I72" s="91">
        <v>19786.97</v>
      </c>
      <c r="J72" s="91">
        <v>20056.53</v>
      </c>
      <c r="K72" s="91">
        <v>22532.3</v>
      </c>
      <c r="L72" s="91">
        <v>31104.83</v>
      </c>
      <c r="M72" s="91">
        <v>28721.34</v>
      </c>
      <c r="N72" s="91">
        <v>23703.84</v>
      </c>
      <c r="O72" s="91">
        <v>29619.23</v>
      </c>
      <c r="P72" s="91">
        <v>27365.87</v>
      </c>
      <c r="Q72" s="91">
        <v>27094.75</v>
      </c>
      <c r="R72" s="91">
        <v>29284.44</v>
      </c>
      <c r="S72" s="91">
        <v>25910.42</v>
      </c>
      <c r="T72" s="91">
        <v>24300.61</v>
      </c>
      <c r="U72" s="91">
        <f t="shared" si="8"/>
        <v>309481.13</v>
      </c>
      <c r="V72" s="82" t="str">
        <f t="shared" si="6"/>
        <v>116001310820</v>
      </c>
      <c r="W72" s="83">
        <f>VLOOKUP(V72,Factors!$E$6:$H$5950,4,FALSE)</f>
        <v>0.1053</v>
      </c>
      <c r="X72" t="str">
        <f>VLOOKUP(V72,Factors!$E$6:$F$5950,2,FALSE)</f>
        <v>Firm Sales Volumes</v>
      </c>
      <c r="Y72" s="92">
        <f t="shared" si="9"/>
        <v>32588.362989000001</v>
      </c>
      <c r="Z72" s="92">
        <f t="shared" si="10"/>
        <v>276892.76701100002</v>
      </c>
      <c r="AA72" s="92">
        <f t="shared" si="11"/>
        <v>309481.13</v>
      </c>
    </row>
    <row r="73" spans="1:27" x14ac:dyDescent="0.25">
      <c r="A73" t="s">
        <v>79</v>
      </c>
      <c r="B73" t="s">
        <v>48</v>
      </c>
      <c r="C73" t="s">
        <v>49</v>
      </c>
      <c r="D73" t="s">
        <v>82</v>
      </c>
      <c r="E73" t="s">
        <v>83</v>
      </c>
      <c r="F73" t="str">
        <f t="shared" si="7"/>
        <v>1310</v>
      </c>
      <c r="G73" t="s">
        <v>112</v>
      </c>
      <c r="H73" t="s">
        <v>113</v>
      </c>
      <c r="I73" s="91"/>
      <c r="J73" s="91"/>
      <c r="K73" s="91"/>
      <c r="L73" s="91"/>
      <c r="M73" s="91">
        <v>125.99</v>
      </c>
      <c r="N73" s="91"/>
      <c r="O73" s="91"/>
      <c r="P73" s="91"/>
      <c r="Q73" s="91"/>
      <c r="R73" s="91"/>
      <c r="S73" s="91"/>
      <c r="T73" s="91">
        <v>6865.11</v>
      </c>
      <c r="U73" s="91">
        <f t="shared" si="8"/>
        <v>6991.0999999999995</v>
      </c>
      <c r="V73" s="82" t="str">
        <f t="shared" si="6"/>
        <v>116001310820</v>
      </c>
      <c r="W73" s="83">
        <f>VLOOKUP(V73,Factors!$E$6:$H$5950,4,FALSE)</f>
        <v>0.1053</v>
      </c>
      <c r="X73" t="str">
        <f>VLOOKUP(V73,Factors!$E$6:$F$5950,2,FALSE)</f>
        <v>Firm Sales Volumes</v>
      </c>
      <c r="Y73" s="92">
        <f t="shared" si="9"/>
        <v>736.16282999999999</v>
      </c>
      <c r="Z73" s="92">
        <f t="shared" si="10"/>
        <v>6254.9371699999992</v>
      </c>
      <c r="AA73" s="92">
        <f t="shared" si="11"/>
        <v>6991.0999999999995</v>
      </c>
    </row>
    <row r="74" spans="1:27" x14ac:dyDescent="0.25">
      <c r="A74" t="s">
        <v>79</v>
      </c>
      <c r="B74" t="s">
        <v>48</v>
      </c>
      <c r="C74" t="s">
        <v>49</v>
      </c>
      <c r="D74" t="s">
        <v>82</v>
      </c>
      <c r="E74" t="s">
        <v>83</v>
      </c>
      <c r="F74" t="str">
        <f t="shared" si="7"/>
        <v>1310</v>
      </c>
      <c r="G74" t="s">
        <v>88</v>
      </c>
      <c r="H74" t="s">
        <v>89</v>
      </c>
      <c r="I74" s="91">
        <v>12368.31</v>
      </c>
      <c r="J74" s="91">
        <v>7157.85</v>
      </c>
      <c r="K74" s="91">
        <v>8157.31</v>
      </c>
      <c r="L74" s="91">
        <v>7544.93</v>
      </c>
      <c r="M74" s="91">
        <v>7641.59</v>
      </c>
      <c r="N74" s="91">
        <v>7147.53</v>
      </c>
      <c r="O74" s="91">
        <v>7807.98</v>
      </c>
      <c r="P74" s="91">
        <v>7748.6</v>
      </c>
      <c r="Q74" s="91">
        <v>7439.07</v>
      </c>
      <c r="R74" s="91">
        <v>9672.0400000000009</v>
      </c>
      <c r="S74" s="91">
        <v>8607.3700000000008</v>
      </c>
      <c r="T74" s="91">
        <v>8555.68</v>
      </c>
      <c r="U74" s="91">
        <f t="shared" si="8"/>
        <v>99848.260000000009</v>
      </c>
      <c r="V74" s="82" t="str">
        <f t="shared" si="6"/>
        <v>116001310820</v>
      </c>
      <c r="W74" s="83">
        <f>VLOOKUP(V74,Factors!$E$6:$H$5950,4,FALSE)</f>
        <v>0.1053</v>
      </c>
      <c r="X74" t="str">
        <f>VLOOKUP(V74,Factors!$E$6:$F$5950,2,FALSE)</f>
        <v>Firm Sales Volumes</v>
      </c>
      <c r="Y74" s="92">
        <f t="shared" si="9"/>
        <v>10514.021778000002</v>
      </c>
      <c r="Z74" s="92">
        <f t="shared" si="10"/>
        <v>89334.238222000015</v>
      </c>
      <c r="AA74" s="92">
        <f t="shared" si="11"/>
        <v>99848.260000000009</v>
      </c>
    </row>
    <row r="75" spans="1:27" x14ac:dyDescent="0.25">
      <c r="A75" t="s">
        <v>79</v>
      </c>
      <c r="B75" t="s">
        <v>48</v>
      </c>
      <c r="C75" t="s">
        <v>49</v>
      </c>
      <c r="D75" t="s">
        <v>82</v>
      </c>
      <c r="E75" t="s">
        <v>83</v>
      </c>
      <c r="F75" t="str">
        <f t="shared" si="7"/>
        <v>1310</v>
      </c>
      <c r="G75" t="s">
        <v>90</v>
      </c>
      <c r="H75" t="s">
        <v>91</v>
      </c>
      <c r="I75" s="91">
        <v>51777.79</v>
      </c>
      <c r="J75" s="91">
        <v>44443.28</v>
      </c>
      <c r="K75" s="91">
        <v>48988.88</v>
      </c>
      <c r="L75" s="91">
        <v>48926.48</v>
      </c>
      <c r="M75" s="91">
        <v>48430.78</v>
      </c>
      <c r="N75" s="91">
        <v>46277.03</v>
      </c>
      <c r="O75" s="91">
        <v>49960.9</v>
      </c>
      <c r="P75" s="91">
        <v>48177.02</v>
      </c>
      <c r="Q75" s="91">
        <v>46951.56</v>
      </c>
      <c r="R75" s="91">
        <v>55635.45</v>
      </c>
      <c r="S75" s="91">
        <v>50275.63</v>
      </c>
      <c r="T75" s="91">
        <v>52883.11</v>
      </c>
      <c r="U75" s="91">
        <f t="shared" si="8"/>
        <v>592727.91</v>
      </c>
      <c r="V75" s="82" t="str">
        <f t="shared" si="6"/>
        <v>116001310820</v>
      </c>
      <c r="W75" s="83">
        <f>VLOOKUP(V75,Factors!$E$6:$H$5950,4,FALSE)</f>
        <v>0.1053</v>
      </c>
      <c r="X75" t="str">
        <f>VLOOKUP(V75,Factors!$E$6:$F$5950,2,FALSE)</f>
        <v>Firm Sales Volumes</v>
      </c>
      <c r="Y75" s="92">
        <f t="shared" si="9"/>
        <v>62414.248923000006</v>
      </c>
      <c r="Z75" s="92">
        <f t="shared" si="10"/>
        <v>530313.66107699997</v>
      </c>
      <c r="AA75" s="92">
        <f t="shared" si="11"/>
        <v>592727.90999999992</v>
      </c>
    </row>
    <row r="76" spans="1:27" x14ac:dyDescent="0.25">
      <c r="A76" t="s">
        <v>79</v>
      </c>
      <c r="B76" t="s">
        <v>48</v>
      </c>
      <c r="C76" t="s">
        <v>49</v>
      </c>
      <c r="D76" t="s">
        <v>82</v>
      </c>
      <c r="E76" t="s">
        <v>83</v>
      </c>
      <c r="F76" t="str">
        <f t="shared" si="7"/>
        <v>1310</v>
      </c>
      <c r="G76" t="s">
        <v>118</v>
      </c>
      <c r="H76" t="s">
        <v>119</v>
      </c>
      <c r="I76" s="91"/>
      <c r="J76" s="91"/>
      <c r="K76" s="91"/>
      <c r="L76" s="91"/>
      <c r="M76" s="91"/>
      <c r="N76" s="91"/>
      <c r="O76" s="91">
        <v>661.91</v>
      </c>
      <c r="P76" s="91">
        <v>50</v>
      </c>
      <c r="Q76" s="91"/>
      <c r="R76" s="91"/>
      <c r="S76" s="91"/>
      <c r="T76" s="91"/>
      <c r="U76" s="91">
        <f t="shared" si="8"/>
        <v>711.91</v>
      </c>
      <c r="V76" s="82" t="str">
        <f t="shared" si="6"/>
        <v>116001310820</v>
      </c>
      <c r="W76" s="83">
        <f>VLOOKUP(V76,Factors!$E$6:$H$5950,4,FALSE)</f>
        <v>0.1053</v>
      </c>
      <c r="X76" t="str">
        <f>VLOOKUP(V76,Factors!$E$6:$F$5950,2,FALSE)</f>
        <v>Firm Sales Volumes</v>
      </c>
      <c r="Y76" s="92">
        <f t="shared" si="9"/>
        <v>74.964123000000001</v>
      </c>
      <c r="Z76" s="92">
        <f t="shared" si="10"/>
        <v>636.945877</v>
      </c>
      <c r="AA76" s="92">
        <f t="shared" si="11"/>
        <v>711.91</v>
      </c>
    </row>
    <row r="77" spans="1:27" x14ac:dyDescent="0.25">
      <c r="A77" t="s">
        <v>79</v>
      </c>
      <c r="B77" t="s">
        <v>48</v>
      </c>
      <c r="C77" t="s">
        <v>49</v>
      </c>
      <c r="D77" t="s">
        <v>82</v>
      </c>
      <c r="E77" t="s">
        <v>83</v>
      </c>
      <c r="F77" t="str">
        <f t="shared" si="7"/>
        <v>1310</v>
      </c>
      <c r="G77" t="s">
        <v>61</v>
      </c>
      <c r="H77" t="s">
        <v>62</v>
      </c>
      <c r="I77" s="91">
        <v>1315.91</v>
      </c>
      <c r="J77" s="91">
        <v>11102.65</v>
      </c>
      <c r="K77" s="91">
        <v>14998.11</v>
      </c>
      <c r="L77" s="91">
        <v>4175.34</v>
      </c>
      <c r="M77" s="91">
        <v>2327.54</v>
      </c>
      <c r="N77" s="91">
        <v>2696.87</v>
      </c>
      <c r="O77" s="91">
        <v>8046.29</v>
      </c>
      <c r="P77" s="91">
        <v>17089.47</v>
      </c>
      <c r="Q77" s="91">
        <v>11973.78</v>
      </c>
      <c r="R77" s="91">
        <v>16447.16</v>
      </c>
      <c r="S77" s="91">
        <v>47705.31</v>
      </c>
      <c r="T77" s="91">
        <v>10384.31</v>
      </c>
      <c r="U77" s="91">
        <f t="shared" si="8"/>
        <v>148262.74</v>
      </c>
      <c r="V77" s="82" t="str">
        <f t="shared" si="6"/>
        <v>116001310820</v>
      </c>
      <c r="W77" s="83">
        <f>VLOOKUP(V77,Factors!$E$6:$H$5950,4,FALSE)</f>
        <v>0.1053</v>
      </c>
      <c r="X77" t="str">
        <f>VLOOKUP(V77,Factors!$E$6:$F$5950,2,FALSE)</f>
        <v>Firm Sales Volumes</v>
      </c>
      <c r="Y77" s="92">
        <f t="shared" si="9"/>
        <v>15612.066521999999</v>
      </c>
      <c r="Z77" s="92">
        <f t="shared" si="10"/>
        <v>132650.67347799998</v>
      </c>
      <c r="AA77" s="92">
        <f t="shared" si="11"/>
        <v>148262.74</v>
      </c>
    </row>
    <row r="78" spans="1:27" x14ac:dyDescent="0.25">
      <c r="A78" t="s">
        <v>79</v>
      </c>
      <c r="B78" t="s">
        <v>48</v>
      </c>
      <c r="C78" t="s">
        <v>49</v>
      </c>
      <c r="D78" t="s">
        <v>82</v>
      </c>
      <c r="E78" t="s">
        <v>83</v>
      </c>
      <c r="F78" t="str">
        <f t="shared" si="7"/>
        <v>1310</v>
      </c>
      <c r="G78" t="s">
        <v>92</v>
      </c>
      <c r="H78" t="s">
        <v>93</v>
      </c>
      <c r="I78" s="91"/>
      <c r="J78" s="91"/>
      <c r="K78" s="91"/>
      <c r="L78" s="91"/>
      <c r="M78" s="91"/>
      <c r="N78" s="91"/>
      <c r="O78" s="91"/>
      <c r="P78" s="91"/>
      <c r="Q78" s="91">
        <v>1288.57</v>
      </c>
      <c r="R78" s="91">
        <v>149.12</v>
      </c>
      <c r="S78" s="91">
        <v>199.12</v>
      </c>
      <c r="T78" s="91">
        <v>354.75</v>
      </c>
      <c r="U78" s="91">
        <f t="shared" si="8"/>
        <v>1991.56</v>
      </c>
      <c r="V78" s="82" t="str">
        <f t="shared" si="6"/>
        <v>116001310820</v>
      </c>
      <c r="W78" s="83">
        <f>VLOOKUP(V78,Factors!$E$6:$H$5950,4,FALSE)</f>
        <v>0.1053</v>
      </c>
      <c r="X78" t="str">
        <f>VLOOKUP(V78,Factors!$E$6:$F$5950,2,FALSE)</f>
        <v>Firm Sales Volumes</v>
      </c>
      <c r="Y78" s="92">
        <f t="shared" si="9"/>
        <v>209.71126799999999</v>
      </c>
      <c r="Z78" s="92">
        <f t="shared" si="10"/>
        <v>1781.8487319999999</v>
      </c>
      <c r="AA78" s="92">
        <f t="shared" si="11"/>
        <v>1991.56</v>
      </c>
    </row>
    <row r="79" spans="1:27" x14ac:dyDescent="0.25">
      <c r="A79" t="s">
        <v>79</v>
      </c>
      <c r="B79" t="s">
        <v>48</v>
      </c>
      <c r="C79" t="s">
        <v>49</v>
      </c>
      <c r="D79" t="s">
        <v>82</v>
      </c>
      <c r="E79" t="s">
        <v>83</v>
      </c>
      <c r="F79" t="str">
        <f t="shared" si="7"/>
        <v>1310</v>
      </c>
      <c r="G79" t="s">
        <v>120</v>
      </c>
      <c r="H79" t="s">
        <v>121</v>
      </c>
      <c r="I79" s="91">
        <v>69.760000000000005</v>
      </c>
      <c r="J79" s="91">
        <v>150.41999999999999</v>
      </c>
      <c r="K79" s="91">
        <v>58.86</v>
      </c>
      <c r="L79" s="91">
        <v>322.64</v>
      </c>
      <c r="M79" s="91">
        <v>142.79</v>
      </c>
      <c r="N79" s="91">
        <v>305.20999999999998</v>
      </c>
      <c r="O79" s="91">
        <v>160.24</v>
      </c>
      <c r="P79" s="91">
        <v>224.55</v>
      </c>
      <c r="Q79" s="91">
        <v>282.31</v>
      </c>
      <c r="R79" s="91">
        <v>442</v>
      </c>
      <c r="S79" s="91">
        <v>190.75</v>
      </c>
      <c r="T79" s="91">
        <v>307.38</v>
      </c>
      <c r="U79" s="91">
        <f t="shared" si="8"/>
        <v>2656.91</v>
      </c>
      <c r="V79" s="82" t="str">
        <f t="shared" si="6"/>
        <v>116001310820</v>
      </c>
      <c r="W79" s="83">
        <f>VLOOKUP(V79,Factors!$E$6:$H$5950,4,FALSE)</f>
        <v>0.1053</v>
      </c>
      <c r="X79" t="str">
        <f>VLOOKUP(V79,Factors!$E$6:$F$5950,2,FALSE)</f>
        <v>Firm Sales Volumes</v>
      </c>
      <c r="Y79" s="92">
        <f t="shared" si="9"/>
        <v>279.77262300000001</v>
      </c>
      <c r="Z79" s="92">
        <f t="shared" si="10"/>
        <v>2377.137377</v>
      </c>
      <c r="AA79" s="92">
        <f t="shared" si="11"/>
        <v>2656.91</v>
      </c>
    </row>
    <row r="80" spans="1:27" x14ac:dyDescent="0.25">
      <c r="A80" t="s">
        <v>79</v>
      </c>
      <c r="B80" t="s">
        <v>48</v>
      </c>
      <c r="C80" t="s">
        <v>49</v>
      </c>
      <c r="D80" t="s">
        <v>82</v>
      </c>
      <c r="E80" t="s">
        <v>83</v>
      </c>
      <c r="F80" t="str">
        <f t="shared" si="7"/>
        <v>1310</v>
      </c>
      <c r="G80" t="s">
        <v>94</v>
      </c>
      <c r="H80" t="s">
        <v>95</v>
      </c>
      <c r="I80" s="91">
        <v>191.85</v>
      </c>
      <c r="J80" s="91">
        <v>6270.79</v>
      </c>
      <c r="K80" s="91">
        <v>5991.45</v>
      </c>
      <c r="L80" s="91">
        <v>6112.34</v>
      </c>
      <c r="M80" s="91">
        <v>6078.13</v>
      </c>
      <c r="N80" s="91">
        <v>6198.75</v>
      </c>
      <c r="O80" s="91">
        <v>6191.9</v>
      </c>
      <c r="P80" s="91">
        <v>6243.1</v>
      </c>
      <c r="Q80" s="91">
        <v>6247.32</v>
      </c>
      <c r="R80" s="91">
        <v>6159.86</v>
      </c>
      <c r="S80" s="91">
        <v>6083.27</v>
      </c>
      <c r="T80" s="91">
        <v>6164.93</v>
      </c>
      <c r="U80" s="91">
        <f t="shared" si="8"/>
        <v>67933.69</v>
      </c>
      <c r="V80" s="82" t="str">
        <f t="shared" si="6"/>
        <v>116001310820</v>
      </c>
      <c r="W80" s="83">
        <f>VLOOKUP(V80,Factors!$E$6:$H$5950,4,FALSE)</f>
        <v>0.1053</v>
      </c>
      <c r="X80" t="str">
        <f>VLOOKUP(V80,Factors!$E$6:$F$5950,2,FALSE)</f>
        <v>Firm Sales Volumes</v>
      </c>
      <c r="Y80" s="92">
        <f t="shared" si="9"/>
        <v>7153.4175570000007</v>
      </c>
      <c r="Z80" s="92">
        <f t="shared" si="10"/>
        <v>60780.272443000002</v>
      </c>
      <c r="AA80" s="92">
        <f t="shared" si="11"/>
        <v>67933.69</v>
      </c>
    </row>
    <row r="81" spans="1:27" x14ac:dyDescent="0.25">
      <c r="A81" t="s">
        <v>79</v>
      </c>
      <c r="B81" t="s">
        <v>48</v>
      </c>
      <c r="C81" t="s">
        <v>49</v>
      </c>
      <c r="D81" t="s">
        <v>82</v>
      </c>
      <c r="E81" t="s">
        <v>83</v>
      </c>
      <c r="F81" t="str">
        <f t="shared" si="7"/>
        <v>1310</v>
      </c>
      <c r="G81" t="s">
        <v>84</v>
      </c>
      <c r="H81" t="s">
        <v>85</v>
      </c>
      <c r="I81" s="91"/>
      <c r="J81" s="91"/>
      <c r="K81" s="91"/>
      <c r="L81" s="91"/>
      <c r="M81" s="91"/>
      <c r="N81" s="91"/>
      <c r="O81" s="91">
        <v>587.29999999999995</v>
      </c>
      <c r="P81" s="91"/>
      <c r="Q81" s="91"/>
      <c r="R81" s="91"/>
      <c r="S81" s="91"/>
      <c r="T81" s="91"/>
      <c r="U81" s="91">
        <f t="shared" si="8"/>
        <v>587.29999999999995</v>
      </c>
      <c r="V81" s="82" t="str">
        <f t="shared" si="6"/>
        <v>116001310820</v>
      </c>
      <c r="W81" s="83">
        <f>VLOOKUP(V81,Factors!$E$6:$H$5950,4,FALSE)</f>
        <v>0.1053</v>
      </c>
      <c r="X81" t="str">
        <f>VLOOKUP(V81,Factors!$E$6:$F$5950,2,FALSE)</f>
        <v>Firm Sales Volumes</v>
      </c>
      <c r="Y81" s="92">
        <f t="shared" si="9"/>
        <v>61.842689999999997</v>
      </c>
      <c r="Z81" s="92">
        <f t="shared" si="10"/>
        <v>525.45731000000001</v>
      </c>
      <c r="AA81" s="92">
        <f t="shared" si="11"/>
        <v>587.29999999999995</v>
      </c>
    </row>
    <row r="82" spans="1:27" x14ac:dyDescent="0.25">
      <c r="A82" t="s">
        <v>79</v>
      </c>
      <c r="B82" t="s">
        <v>48</v>
      </c>
      <c r="C82" t="s">
        <v>49</v>
      </c>
      <c r="D82" t="s">
        <v>82</v>
      </c>
      <c r="E82" t="s">
        <v>83</v>
      </c>
      <c r="F82" t="str">
        <f t="shared" si="7"/>
        <v>1310</v>
      </c>
      <c r="G82" t="s">
        <v>122</v>
      </c>
      <c r="H82" t="s">
        <v>123</v>
      </c>
      <c r="I82" s="91"/>
      <c r="J82" s="91"/>
      <c r="K82" s="91"/>
      <c r="L82" s="91"/>
      <c r="M82" s="91"/>
      <c r="N82" s="91"/>
      <c r="O82" s="91"/>
      <c r="P82" s="91"/>
      <c r="Q82" s="91"/>
      <c r="R82" s="91">
        <v>100</v>
      </c>
      <c r="S82" s="91"/>
      <c r="T82" s="91"/>
      <c r="U82" s="91">
        <f t="shared" si="8"/>
        <v>100</v>
      </c>
      <c r="V82" s="82" t="str">
        <f t="shared" si="6"/>
        <v>116001310820</v>
      </c>
      <c r="W82" s="83">
        <f>VLOOKUP(V82,Factors!$E$6:$H$5950,4,FALSE)</f>
        <v>0.1053</v>
      </c>
      <c r="X82" t="str">
        <f>VLOOKUP(V82,Factors!$E$6:$F$5950,2,FALSE)</f>
        <v>Firm Sales Volumes</v>
      </c>
      <c r="Y82" s="92">
        <f t="shared" si="9"/>
        <v>10.530000000000001</v>
      </c>
      <c r="Z82" s="92">
        <f t="shared" si="10"/>
        <v>89.47</v>
      </c>
      <c r="AA82" s="92">
        <f t="shared" si="11"/>
        <v>100</v>
      </c>
    </row>
    <row r="83" spans="1:27" x14ac:dyDescent="0.25">
      <c r="A83" t="s">
        <v>79</v>
      </c>
      <c r="B83" t="s">
        <v>48</v>
      </c>
      <c r="C83" t="s">
        <v>49</v>
      </c>
      <c r="D83" t="s">
        <v>82</v>
      </c>
      <c r="E83" t="s">
        <v>83</v>
      </c>
      <c r="F83" t="str">
        <f t="shared" si="7"/>
        <v>1310</v>
      </c>
      <c r="G83" t="s">
        <v>44</v>
      </c>
      <c r="H83" t="s">
        <v>45</v>
      </c>
      <c r="I83" s="91">
        <v>5800</v>
      </c>
      <c r="J83" s="91">
        <v>9433.14</v>
      </c>
      <c r="K83" s="91">
        <v>11679</v>
      </c>
      <c r="L83" s="91">
        <v>4698.75</v>
      </c>
      <c r="M83" s="91">
        <v>13773.45</v>
      </c>
      <c r="N83" s="91">
        <v>12749.62</v>
      </c>
      <c r="O83" s="91">
        <v>43452.9</v>
      </c>
      <c r="P83" s="91">
        <v>14061.54</v>
      </c>
      <c r="Q83" s="91">
        <v>9810.73</v>
      </c>
      <c r="R83" s="91">
        <v>18309.54</v>
      </c>
      <c r="S83" s="91">
        <v>30056.15</v>
      </c>
      <c r="T83" s="91">
        <v>4622.45</v>
      </c>
      <c r="U83" s="91">
        <f t="shared" si="8"/>
        <v>178447.27</v>
      </c>
      <c r="V83" s="82" t="str">
        <f t="shared" si="6"/>
        <v>116001310820</v>
      </c>
      <c r="W83" s="83">
        <f>VLOOKUP(V83,Factors!$E$6:$H$5950,4,FALSE)</f>
        <v>0.1053</v>
      </c>
      <c r="X83" t="str">
        <f>VLOOKUP(V83,Factors!$E$6:$F$5950,2,FALSE)</f>
        <v>Firm Sales Volumes</v>
      </c>
      <c r="Y83" s="92">
        <f t="shared" si="9"/>
        <v>18790.497531000001</v>
      </c>
      <c r="Z83" s="92">
        <f t="shared" si="10"/>
        <v>159656.77246899999</v>
      </c>
      <c r="AA83" s="92">
        <f t="shared" si="11"/>
        <v>178447.27</v>
      </c>
    </row>
    <row r="84" spans="1:27" x14ac:dyDescent="0.25">
      <c r="A84" t="s">
        <v>79</v>
      </c>
      <c r="B84" t="s">
        <v>48</v>
      </c>
      <c r="C84" t="s">
        <v>49</v>
      </c>
      <c r="D84" t="s">
        <v>82</v>
      </c>
      <c r="E84" t="s">
        <v>83</v>
      </c>
      <c r="F84" t="str">
        <f t="shared" si="7"/>
        <v>1310</v>
      </c>
      <c r="G84" t="s">
        <v>124</v>
      </c>
      <c r="H84" t="s">
        <v>125</v>
      </c>
      <c r="I84" s="91"/>
      <c r="J84" s="91"/>
      <c r="K84" s="91"/>
      <c r="L84" s="91"/>
      <c r="M84" s="91"/>
      <c r="N84" s="91"/>
      <c r="O84" s="91"/>
      <c r="P84" s="91"/>
      <c r="Q84" s="91"/>
      <c r="R84" s="91"/>
      <c r="S84" s="91">
        <v>13121</v>
      </c>
      <c r="T84" s="91"/>
      <c r="U84" s="91">
        <f t="shared" si="8"/>
        <v>13121</v>
      </c>
      <c r="V84" s="82" t="str">
        <f t="shared" si="6"/>
        <v>116001310820</v>
      </c>
      <c r="W84" s="83">
        <f>VLOOKUP(V84,Factors!$E$6:$H$5950,4,FALSE)</f>
        <v>0.1053</v>
      </c>
      <c r="X84" t="str">
        <f>VLOOKUP(V84,Factors!$E$6:$F$5950,2,FALSE)</f>
        <v>Firm Sales Volumes</v>
      </c>
      <c r="Y84" s="92">
        <f t="shared" si="9"/>
        <v>1381.6413</v>
      </c>
      <c r="Z84" s="92">
        <f t="shared" si="10"/>
        <v>11739.358700000001</v>
      </c>
      <c r="AA84" s="92">
        <f t="shared" si="11"/>
        <v>13121</v>
      </c>
    </row>
    <row r="85" spans="1:27" x14ac:dyDescent="0.25">
      <c r="A85" t="s">
        <v>79</v>
      </c>
      <c r="B85" t="s">
        <v>48</v>
      </c>
      <c r="C85" t="s">
        <v>49</v>
      </c>
      <c r="D85" t="s">
        <v>82</v>
      </c>
      <c r="E85" t="s">
        <v>83</v>
      </c>
      <c r="F85" t="str">
        <f t="shared" si="7"/>
        <v>1310</v>
      </c>
      <c r="G85" t="s">
        <v>126</v>
      </c>
      <c r="H85" t="s">
        <v>127</v>
      </c>
      <c r="I85" s="91"/>
      <c r="J85" s="91"/>
      <c r="K85" s="91"/>
      <c r="L85" s="91"/>
      <c r="M85" s="91"/>
      <c r="N85" s="91"/>
      <c r="O85" s="91"/>
      <c r="P85" s="91"/>
      <c r="Q85" s="91"/>
      <c r="R85" s="91"/>
      <c r="S85" s="91">
        <v>1040</v>
      </c>
      <c r="T85" s="91">
        <v>260</v>
      </c>
      <c r="U85" s="91">
        <f t="shared" si="8"/>
        <v>1300</v>
      </c>
      <c r="V85" s="82" t="str">
        <f t="shared" si="6"/>
        <v>116001310820</v>
      </c>
      <c r="W85" s="83">
        <f>VLOOKUP(V85,Factors!$E$6:$H$5950,4,FALSE)</f>
        <v>0.1053</v>
      </c>
      <c r="X85" t="str">
        <f>VLOOKUP(V85,Factors!$E$6:$F$5950,2,FALSE)</f>
        <v>Firm Sales Volumes</v>
      </c>
      <c r="Y85" s="92">
        <f t="shared" si="9"/>
        <v>136.89000000000001</v>
      </c>
      <c r="Z85" s="92">
        <f t="shared" si="10"/>
        <v>1163.1099999999999</v>
      </c>
      <c r="AA85" s="92">
        <f t="shared" si="11"/>
        <v>1300</v>
      </c>
    </row>
    <row r="86" spans="1:27" x14ac:dyDescent="0.25">
      <c r="A86" t="s">
        <v>79</v>
      </c>
      <c r="B86" t="s">
        <v>48</v>
      </c>
      <c r="C86" t="s">
        <v>49</v>
      </c>
      <c r="D86" t="s">
        <v>82</v>
      </c>
      <c r="E86" t="s">
        <v>83</v>
      </c>
      <c r="F86" t="str">
        <f t="shared" si="7"/>
        <v>1310</v>
      </c>
      <c r="G86" t="s">
        <v>26</v>
      </c>
      <c r="H86" t="s">
        <v>27</v>
      </c>
      <c r="I86" s="91"/>
      <c r="J86" s="91"/>
      <c r="K86" s="91"/>
      <c r="L86" s="91"/>
      <c r="M86" s="91"/>
      <c r="N86" s="91"/>
      <c r="O86" s="91"/>
      <c r="P86" s="91"/>
      <c r="Q86" s="91"/>
      <c r="R86" s="91"/>
      <c r="S86" s="91">
        <v>503.81</v>
      </c>
      <c r="T86" s="91"/>
      <c r="U86" s="91">
        <f t="shared" si="8"/>
        <v>503.81</v>
      </c>
      <c r="V86" s="82" t="str">
        <f t="shared" si="6"/>
        <v>116001310820</v>
      </c>
      <c r="W86" s="83">
        <f>VLOOKUP(V86,Factors!$E$6:$H$5950,4,FALSE)</f>
        <v>0.1053</v>
      </c>
      <c r="X86" t="str">
        <f>VLOOKUP(V86,Factors!$E$6:$F$5950,2,FALSE)</f>
        <v>Firm Sales Volumes</v>
      </c>
      <c r="Y86" s="92">
        <f t="shared" si="9"/>
        <v>53.051193000000005</v>
      </c>
      <c r="Z86" s="92">
        <f t="shared" si="10"/>
        <v>450.75880699999999</v>
      </c>
      <c r="AA86" s="92">
        <f t="shared" si="11"/>
        <v>503.81</v>
      </c>
    </row>
    <row r="87" spans="1:27" x14ac:dyDescent="0.25">
      <c r="A87" t="s">
        <v>79</v>
      </c>
      <c r="B87" t="s">
        <v>48</v>
      </c>
      <c r="C87" t="s">
        <v>49</v>
      </c>
      <c r="D87" t="s">
        <v>82</v>
      </c>
      <c r="E87" t="s">
        <v>83</v>
      </c>
      <c r="F87" t="str">
        <f t="shared" si="7"/>
        <v>1310</v>
      </c>
      <c r="G87" t="s">
        <v>128</v>
      </c>
      <c r="H87" t="s">
        <v>129</v>
      </c>
      <c r="I87" s="91"/>
      <c r="J87" s="91"/>
      <c r="K87" s="91"/>
      <c r="L87" s="91"/>
      <c r="M87" s="91">
        <v>188.6</v>
      </c>
      <c r="N87" s="91"/>
      <c r="O87" s="91"/>
      <c r="P87" s="91"/>
      <c r="Q87" s="91"/>
      <c r="R87" s="91">
        <v>-188.6</v>
      </c>
      <c r="S87" s="91"/>
      <c r="T87" s="91"/>
      <c r="U87" s="91">
        <f t="shared" si="8"/>
        <v>0</v>
      </c>
      <c r="V87" s="82" t="str">
        <f t="shared" si="6"/>
        <v>116001310820</v>
      </c>
      <c r="W87" s="83">
        <f>VLOOKUP(V87,Factors!$E$6:$H$5950,4,FALSE)</f>
        <v>0.1053</v>
      </c>
      <c r="X87" t="str">
        <f>VLOOKUP(V87,Factors!$E$6:$F$5950,2,FALSE)</f>
        <v>Firm Sales Volumes</v>
      </c>
      <c r="Y87" s="92">
        <f t="shared" si="9"/>
        <v>0</v>
      </c>
      <c r="Z87" s="92">
        <f t="shared" si="10"/>
        <v>0</v>
      </c>
      <c r="AA87" s="92">
        <f t="shared" si="11"/>
        <v>0</v>
      </c>
    </row>
    <row r="88" spans="1:27" x14ac:dyDescent="0.25">
      <c r="A88" t="s">
        <v>79</v>
      </c>
      <c r="B88" t="s">
        <v>48</v>
      </c>
      <c r="C88" t="s">
        <v>49</v>
      </c>
      <c r="D88" t="s">
        <v>82</v>
      </c>
      <c r="E88" t="s">
        <v>83</v>
      </c>
      <c r="F88" t="str">
        <f t="shared" si="7"/>
        <v>1310</v>
      </c>
      <c r="G88" t="s">
        <v>96</v>
      </c>
      <c r="H88" t="s">
        <v>97</v>
      </c>
      <c r="I88" s="91">
        <v>13119.48</v>
      </c>
      <c r="J88" s="91">
        <v>13671.87</v>
      </c>
      <c r="K88" s="91">
        <v>14347.9</v>
      </c>
      <c r="L88" s="91">
        <v>13978.34</v>
      </c>
      <c r="M88" s="91">
        <v>11456.32</v>
      </c>
      <c r="N88" s="91">
        <v>10608.75</v>
      </c>
      <c r="O88" s="91">
        <v>8656.73</v>
      </c>
      <c r="P88" s="91">
        <v>12870.94</v>
      </c>
      <c r="Q88" s="91">
        <v>10737.81</v>
      </c>
      <c r="R88" s="91">
        <v>12151.38</v>
      </c>
      <c r="S88" s="91">
        <v>13397.54</v>
      </c>
      <c r="T88" s="91">
        <v>10175.56</v>
      </c>
      <c r="U88" s="91">
        <f t="shared" si="8"/>
        <v>145172.62</v>
      </c>
      <c r="V88" s="82" t="str">
        <f t="shared" si="6"/>
        <v>116001310820</v>
      </c>
      <c r="W88" s="83">
        <f>VLOOKUP(V88,Factors!$E$6:$H$5950,4,FALSE)</f>
        <v>0.1053</v>
      </c>
      <c r="X88" t="str">
        <f>VLOOKUP(V88,Factors!$E$6:$F$5950,2,FALSE)</f>
        <v>Firm Sales Volumes</v>
      </c>
      <c r="Y88" s="92">
        <f t="shared" si="9"/>
        <v>15286.676885999999</v>
      </c>
      <c r="Z88" s="92">
        <f t="shared" si="10"/>
        <v>129885.94311399999</v>
      </c>
      <c r="AA88" s="92">
        <f t="shared" si="11"/>
        <v>145172.62</v>
      </c>
    </row>
    <row r="89" spans="1:27" x14ac:dyDescent="0.25">
      <c r="A89" t="s">
        <v>79</v>
      </c>
      <c r="B89" t="s">
        <v>48</v>
      </c>
      <c r="C89" t="s">
        <v>49</v>
      </c>
      <c r="D89" t="s">
        <v>82</v>
      </c>
      <c r="E89" t="s">
        <v>83</v>
      </c>
      <c r="F89" t="str">
        <f t="shared" si="7"/>
        <v>1310</v>
      </c>
      <c r="G89" t="s">
        <v>71</v>
      </c>
      <c r="H89" t="s">
        <v>72</v>
      </c>
      <c r="I89" s="91">
        <v>42.8</v>
      </c>
      <c r="J89" s="91">
        <v>356.27</v>
      </c>
      <c r="K89" s="91">
        <v>9.3699999999999992</v>
      </c>
      <c r="L89" s="91"/>
      <c r="M89" s="91">
        <v>549.4</v>
      </c>
      <c r="N89" s="91">
        <v>61.47</v>
      </c>
      <c r="O89" s="91">
        <v>6.7</v>
      </c>
      <c r="P89" s="91"/>
      <c r="Q89" s="91">
        <v>6.7</v>
      </c>
      <c r="R89" s="91">
        <v>232.35</v>
      </c>
      <c r="S89" s="91">
        <v>42.07</v>
      </c>
      <c r="T89" s="91">
        <v>586.28</v>
      </c>
      <c r="U89" s="91">
        <f t="shared" si="8"/>
        <v>1893.4099999999999</v>
      </c>
      <c r="V89" s="82" t="str">
        <f t="shared" si="6"/>
        <v>116001310820</v>
      </c>
      <c r="W89" s="83">
        <f>VLOOKUP(V89,Factors!$E$6:$H$5950,4,FALSE)</f>
        <v>0.1053</v>
      </c>
      <c r="X89" t="str">
        <f>VLOOKUP(V89,Factors!$E$6:$F$5950,2,FALSE)</f>
        <v>Firm Sales Volumes</v>
      </c>
      <c r="Y89" s="92">
        <f t="shared" si="9"/>
        <v>199.37607299999999</v>
      </c>
      <c r="Z89" s="92">
        <f t="shared" si="10"/>
        <v>1694.0339269999999</v>
      </c>
      <c r="AA89" s="92">
        <f t="shared" si="11"/>
        <v>1893.4099999999999</v>
      </c>
    </row>
    <row r="90" spans="1:27" x14ac:dyDescent="0.25">
      <c r="A90" t="s">
        <v>79</v>
      </c>
      <c r="B90" t="s">
        <v>48</v>
      </c>
      <c r="C90" t="s">
        <v>49</v>
      </c>
      <c r="D90" t="s">
        <v>82</v>
      </c>
      <c r="E90" t="s">
        <v>83</v>
      </c>
      <c r="F90" t="str">
        <f t="shared" si="7"/>
        <v>1310</v>
      </c>
      <c r="G90" t="s">
        <v>98</v>
      </c>
      <c r="H90" t="s">
        <v>99</v>
      </c>
      <c r="I90" s="91"/>
      <c r="J90" s="91">
        <v>91.87</v>
      </c>
      <c r="K90" s="91"/>
      <c r="L90" s="91">
        <v>320.11</v>
      </c>
      <c r="M90" s="91"/>
      <c r="N90" s="91">
        <v>770.14</v>
      </c>
      <c r="O90" s="91">
        <v>551.21</v>
      </c>
      <c r="P90" s="91">
        <v>37.89</v>
      </c>
      <c r="Q90" s="91">
        <v>56.32</v>
      </c>
      <c r="R90" s="91">
        <v>801.64</v>
      </c>
      <c r="S90" s="91">
        <v>344.75</v>
      </c>
      <c r="T90" s="91">
        <v>504.39</v>
      </c>
      <c r="U90" s="91">
        <f t="shared" si="8"/>
        <v>3478.3199999999997</v>
      </c>
      <c r="V90" s="82" t="str">
        <f t="shared" si="6"/>
        <v>116001310820</v>
      </c>
      <c r="W90" s="83">
        <f>VLOOKUP(V90,Factors!$E$6:$H$5950,4,FALSE)</f>
        <v>0.1053</v>
      </c>
      <c r="X90" t="str">
        <f>VLOOKUP(V90,Factors!$E$6:$F$5950,2,FALSE)</f>
        <v>Firm Sales Volumes</v>
      </c>
      <c r="Y90" s="92">
        <f t="shared" si="9"/>
        <v>366.26709599999998</v>
      </c>
      <c r="Z90" s="92">
        <f t="shared" si="10"/>
        <v>3112.0529039999997</v>
      </c>
      <c r="AA90" s="92">
        <f t="shared" si="11"/>
        <v>3478.3199999999997</v>
      </c>
    </row>
    <row r="91" spans="1:27" x14ac:dyDescent="0.25">
      <c r="A91" t="s">
        <v>79</v>
      </c>
      <c r="B91" t="s">
        <v>48</v>
      </c>
      <c r="C91" t="s">
        <v>49</v>
      </c>
      <c r="D91" t="s">
        <v>82</v>
      </c>
      <c r="E91" t="s">
        <v>83</v>
      </c>
      <c r="F91" t="str">
        <f t="shared" si="7"/>
        <v>1310</v>
      </c>
      <c r="G91" t="s">
        <v>130</v>
      </c>
      <c r="H91" t="s">
        <v>131</v>
      </c>
      <c r="I91" s="91">
        <v>221.3</v>
      </c>
      <c r="J91" s="91">
        <v>251.2</v>
      </c>
      <c r="K91" s="91">
        <v>167.86</v>
      </c>
      <c r="L91" s="91">
        <v>181.11</v>
      </c>
      <c r="M91" s="91">
        <v>124</v>
      </c>
      <c r="N91" s="91">
        <v>34.9</v>
      </c>
      <c r="O91" s="91">
        <v>306.45</v>
      </c>
      <c r="P91" s="91">
        <v>256.79000000000002</v>
      </c>
      <c r="Q91" s="91"/>
      <c r="R91" s="91">
        <v>25.95</v>
      </c>
      <c r="S91" s="91">
        <v>78.430000000000007</v>
      </c>
      <c r="T91" s="91">
        <v>279.18</v>
      </c>
      <c r="U91" s="91">
        <f t="shared" si="8"/>
        <v>1927.17</v>
      </c>
      <c r="V91" s="82" t="str">
        <f t="shared" si="6"/>
        <v>116001310820</v>
      </c>
      <c r="W91" s="83">
        <f>VLOOKUP(V91,Factors!$E$6:$H$5950,4,FALSE)</f>
        <v>0.1053</v>
      </c>
      <c r="X91" t="str">
        <f>VLOOKUP(V91,Factors!$E$6:$F$5950,2,FALSE)</f>
        <v>Firm Sales Volumes</v>
      </c>
      <c r="Y91" s="92">
        <f t="shared" si="9"/>
        <v>202.93100100000001</v>
      </c>
      <c r="Z91" s="92">
        <f t="shared" si="10"/>
        <v>1724.2389990000001</v>
      </c>
      <c r="AA91" s="92">
        <f t="shared" si="11"/>
        <v>1927.17</v>
      </c>
    </row>
    <row r="92" spans="1:27" x14ac:dyDescent="0.25">
      <c r="A92" t="s">
        <v>79</v>
      </c>
      <c r="B92" t="s">
        <v>48</v>
      </c>
      <c r="C92" t="s">
        <v>49</v>
      </c>
      <c r="D92" t="s">
        <v>82</v>
      </c>
      <c r="E92" t="s">
        <v>83</v>
      </c>
      <c r="F92" t="str">
        <f t="shared" si="7"/>
        <v>1310</v>
      </c>
      <c r="G92" t="s">
        <v>132</v>
      </c>
      <c r="H92" t="s">
        <v>133</v>
      </c>
      <c r="I92" s="91"/>
      <c r="J92" s="91">
        <v>3572.5</v>
      </c>
      <c r="K92" s="91"/>
      <c r="L92" s="91"/>
      <c r="M92" s="91"/>
      <c r="N92" s="91"/>
      <c r="O92" s="91"/>
      <c r="P92" s="91"/>
      <c r="Q92" s="91"/>
      <c r="R92" s="91"/>
      <c r="S92" s="91"/>
      <c r="T92" s="91"/>
      <c r="U92" s="91">
        <f t="shared" si="8"/>
        <v>3572.5</v>
      </c>
      <c r="V92" s="82" t="str">
        <f t="shared" si="6"/>
        <v>116001310820</v>
      </c>
      <c r="W92" s="83">
        <f>VLOOKUP(V92,Factors!$E$6:$H$5950,4,FALSE)</f>
        <v>0.1053</v>
      </c>
      <c r="X92" t="str">
        <f>VLOOKUP(V92,Factors!$E$6:$F$5950,2,FALSE)</f>
        <v>Firm Sales Volumes</v>
      </c>
      <c r="Y92" s="92">
        <f t="shared" si="9"/>
        <v>376.18425000000002</v>
      </c>
      <c r="Z92" s="92">
        <f t="shared" si="10"/>
        <v>3196.3157499999998</v>
      </c>
      <c r="AA92" s="92">
        <f t="shared" si="11"/>
        <v>3572.5</v>
      </c>
    </row>
    <row r="93" spans="1:27" x14ac:dyDescent="0.25">
      <c r="A93" t="s">
        <v>79</v>
      </c>
      <c r="B93" t="s">
        <v>48</v>
      </c>
      <c r="C93" t="s">
        <v>49</v>
      </c>
      <c r="D93" t="s">
        <v>82</v>
      </c>
      <c r="E93" t="s">
        <v>83</v>
      </c>
      <c r="F93" t="str">
        <f t="shared" si="7"/>
        <v>1310</v>
      </c>
      <c r="G93" t="s">
        <v>134</v>
      </c>
      <c r="H93" t="s">
        <v>135</v>
      </c>
      <c r="I93" s="91"/>
      <c r="J93" s="91"/>
      <c r="K93" s="91"/>
      <c r="L93" s="91"/>
      <c r="M93" s="91"/>
      <c r="N93" s="91"/>
      <c r="O93" s="91"/>
      <c r="P93" s="91">
        <v>5460.4</v>
      </c>
      <c r="Q93" s="91"/>
      <c r="R93" s="91"/>
      <c r="S93" s="91">
        <v>7325.58</v>
      </c>
      <c r="T93" s="91"/>
      <c r="U93" s="91">
        <f t="shared" si="8"/>
        <v>12785.98</v>
      </c>
      <c r="V93" s="82" t="str">
        <f t="shared" si="6"/>
        <v>116001310820</v>
      </c>
      <c r="W93" s="83">
        <f>VLOOKUP(V93,Factors!$E$6:$H$5950,4,FALSE)</f>
        <v>0.1053</v>
      </c>
      <c r="X93" t="str">
        <f>VLOOKUP(V93,Factors!$E$6:$F$5950,2,FALSE)</f>
        <v>Firm Sales Volumes</v>
      </c>
      <c r="Y93" s="92">
        <f t="shared" si="9"/>
        <v>1346.3636940000001</v>
      </c>
      <c r="Z93" s="92">
        <f t="shared" si="10"/>
        <v>11439.616306</v>
      </c>
      <c r="AA93" s="92">
        <f t="shared" si="11"/>
        <v>12785.98</v>
      </c>
    </row>
    <row r="94" spans="1:27" x14ac:dyDescent="0.25">
      <c r="A94" t="s">
        <v>79</v>
      </c>
      <c r="B94" t="s">
        <v>48</v>
      </c>
      <c r="C94" t="s">
        <v>49</v>
      </c>
      <c r="D94" t="s">
        <v>82</v>
      </c>
      <c r="E94" t="s">
        <v>83</v>
      </c>
      <c r="F94" t="str">
        <f t="shared" si="7"/>
        <v>1310</v>
      </c>
      <c r="G94" t="s">
        <v>136</v>
      </c>
      <c r="H94" t="s">
        <v>137</v>
      </c>
      <c r="I94" s="91"/>
      <c r="J94" s="91">
        <v>4</v>
      </c>
      <c r="K94" s="91">
        <v>14</v>
      </c>
      <c r="L94" s="91"/>
      <c r="M94" s="91"/>
      <c r="N94" s="91"/>
      <c r="O94" s="91">
        <v>14</v>
      </c>
      <c r="P94" s="91"/>
      <c r="Q94" s="91">
        <v>14</v>
      </c>
      <c r="R94" s="91"/>
      <c r="S94" s="91">
        <v>11.4</v>
      </c>
      <c r="T94" s="91">
        <v>12.8</v>
      </c>
      <c r="U94" s="91">
        <f t="shared" si="8"/>
        <v>70.2</v>
      </c>
      <c r="V94" s="82" t="str">
        <f t="shared" si="6"/>
        <v>116001310820</v>
      </c>
      <c r="W94" s="83">
        <f>VLOOKUP(V94,Factors!$E$6:$H$5950,4,FALSE)</f>
        <v>0.1053</v>
      </c>
      <c r="X94" t="str">
        <f>VLOOKUP(V94,Factors!$E$6:$F$5950,2,FALSE)</f>
        <v>Firm Sales Volumes</v>
      </c>
      <c r="Y94" s="92">
        <f t="shared" si="9"/>
        <v>7.3920600000000007</v>
      </c>
      <c r="Z94" s="92">
        <f t="shared" si="10"/>
        <v>62.807940000000002</v>
      </c>
      <c r="AA94" s="92">
        <f t="shared" si="11"/>
        <v>70.2</v>
      </c>
    </row>
    <row r="95" spans="1:27" x14ac:dyDescent="0.25">
      <c r="A95" t="s">
        <v>79</v>
      </c>
      <c r="B95" t="s">
        <v>48</v>
      </c>
      <c r="C95" t="s">
        <v>49</v>
      </c>
      <c r="D95" t="s">
        <v>82</v>
      </c>
      <c r="E95" t="s">
        <v>83</v>
      </c>
      <c r="F95" t="str">
        <f t="shared" si="7"/>
        <v>1310</v>
      </c>
      <c r="G95" t="s">
        <v>138</v>
      </c>
      <c r="H95" t="s">
        <v>139</v>
      </c>
      <c r="I95" s="91"/>
      <c r="J95" s="91"/>
      <c r="K95" s="91"/>
      <c r="L95" s="91"/>
      <c r="M95" s="91"/>
      <c r="N95" s="91"/>
      <c r="O95" s="91"/>
      <c r="P95" s="91"/>
      <c r="Q95" s="91"/>
      <c r="R95" s="91">
        <v>54.89</v>
      </c>
      <c r="S95" s="91"/>
      <c r="T95" s="91">
        <v>146</v>
      </c>
      <c r="U95" s="91">
        <f t="shared" si="8"/>
        <v>200.89</v>
      </c>
      <c r="V95" s="82" t="str">
        <f t="shared" si="6"/>
        <v>116001310820</v>
      </c>
      <c r="W95" s="83">
        <f>VLOOKUP(V95,Factors!$E$6:$H$5950,4,FALSE)</f>
        <v>0.1053</v>
      </c>
      <c r="X95" t="str">
        <f>VLOOKUP(V95,Factors!$E$6:$F$5950,2,FALSE)</f>
        <v>Firm Sales Volumes</v>
      </c>
      <c r="Y95" s="92">
        <f t="shared" si="9"/>
        <v>21.153717</v>
      </c>
      <c r="Z95" s="92">
        <f t="shared" si="10"/>
        <v>179.73628299999999</v>
      </c>
      <c r="AA95" s="92">
        <f t="shared" si="11"/>
        <v>200.89</v>
      </c>
    </row>
    <row r="96" spans="1:27" x14ac:dyDescent="0.25">
      <c r="A96" t="s">
        <v>79</v>
      </c>
      <c r="B96" t="s">
        <v>48</v>
      </c>
      <c r="C96" t="s">
        <v>49</v>
      </c>
      <c r="D96" t="s">
        <v>82</v>
      </c>
      <c r="E96" t="s">
        <v>83</v>
      </c>
      <c r="F96" t="str">
        <f t="shared" si="7"/>
        <v>1310</v>
      </c>
      <c r="G96" t="s">
        <v>102</v>
      </c>
      <c r="H96" t="s">
        <v>103</v>
      </c>
      <c r="I96" s="91"/>
      <c r="J96" s="91">
        <v>7434.75</v>
      </c>
      <c r="K96" s="91">
        <v>10848</v>
      </c>
      <c r="L96" s="91">
        <v>10924.75</v>
      </c>
      <c r="M96" s="91">
        <v>4552</v>
      </c>
      <c r="N96" s="91">
        <v>15663.19</v>
      </c>
      <c r="O96" s="91">
        <v>26882</v>
      </c>
      <c r="P96" s="91">
        <v>-7585</v>
      </c>
      <c r="Q96" s="91">
        <v>51022.400000000001</v>
      </c>
      <c r="R96" s="91">
        <v>59226.03</v>
      </c>
      <c r="S96" s="91">
        <v>10988.7</v>
      </c>
      <c r="T96" s="91">
        <v>98619.8</v>
      </c>
      <c r="U96" s="91">
        <f t="shared" si="8"/>
        <v>288576.62</v>
      </c>
      <c r="V96" s="82" t="str">
        <f t="shared" si="6"/>
        <v>116001310820</v>
      </c>
      <c r="W96" s="83">
        <f>VLOOKUP(V96,Factors!$E$6:$H$5950,4,FALSE)</f>
        <v>0.1053</v>
      </c>
      <c r="X96" t="str">
        <f>VLOOKUP(V96,Factors!$E$6:$F$5950,2,FALSE)</f>
        <v>Firm Sales Volumes</v>
      </c>
      <c r="Y96" s="92">
        <f t="shared" si="9"/>
        <v>30387.118086000002</v>
      </c>
      <c r="Z96" s="92">
        <f t="shared" si="10"/>
        <v>258189.50191399999</v>
      </c>
      <c r="AA96" s="92">
        <f t="shared" si="11"/>
        <v>288576.62</v>
      </c>
    </row>
    <row r="97" spans="1:27" x14ac:dyDescent="0.25">
      <c r="A97" t="s">
        <v>79</v>
      </c>
      <c r="B97" t="s">
        <v>48</v>
      </c>
      <c r="C97" t="s">
        <v>49</v>
      </c>
      <c r="D97" t="s">
        <v>82</v>
      </c>
      <c r="E97" t="s">
        <v>83</v>
      </c>
      <c r="F97" t="str">
        <f t="shared" si="7"/>
        <v>1310</v>
      </c>
      <c r="G97" t="s">
        <v>140</v>
      </c>
      <c r="H97" t="s">
        <v>141</v>
      </c>
      <c r="I97" s="91">
        <v>107.15</v>
      </c>
      <c r="J97" s="91">
        <v>107.15</v>
      </c>
      <c r="K97" s="91">
        <v>107.15</v>
      </c>
      <c r="L97" s="91">
        <v>128.58000000000001</v>
      </c>
      <c r="M97" s="91">
        <v>171.44</v>
      </c>
      <c r="N97" s="91">
        <v>107.15</v>
      </c>
      <c r="O97" s="91">
        <v>171.44</v>
      </c>
      <c r="P97" s="91">
        <v>128.58000000000001</v>
      </c>
      <c r="Q97" s="91">
        <v>171.44</v>
      </c>
      <c r="R97" s="91">
        <v>107.15</v>
      </c>
      <c r="S97" s="91">
        <v>112.5</v>
      </c>
      <c r="T97" s="91">
        <v>315</v>
      </c>
      <c r="U97" s="91">
        <f t="shared" si="8"/>
        <v>1734.73</v>
      </c>
      <c r="V97" s="82" t="str">
        <f t="shared" si="6"/>
        <v>116001310820</v>
      </c>
      <c r="W97" s="83">
        <f>VLOOKUP(V97,Factors!$E$6:$H$5950,4,FALSE)</f>
        <v>0.1053</v>
      </c>
      <c r="X97" t="str">
        <f>VLOOKUP(V97,Factors!$E$6:$F$5950,2,FALSE)</f>
        <v>Firm Sales Volumes</v>
      </c>
      <c r="Y97" s="92">
        <f t="shared" si="9"/>
        <v>182.667069</v>
      </c>
      <c r="Z97" s="92">
        <f t="shared" si="10"/>
        <v>1552.0629309999999</v>
      </c>
      <c r="AA97" s="92">
        <f t="shared" si="11"/>
        <v>1734.73</v>
      </c>
    </row>
    <row r="98" spans="1:27" x14ac:dyDescent="0.25">
      <c r="A98" t="s">
        <v>79</v>
      </c>
      <c r="B98" t="s">
        <v>48</v>
      </c>
      <c r="C98" t="s">
        <v>49</v>
      </c>
      <c r="D98" t="s">
        <v>82</v>
      </c>
      <c r="E98" t="s">
        <v>83</v>
      </c>
      <c r="F98" t="str">
        <f t="shared" si="7"/>
        <v>1310</v>
      </c>
      <c r="G98" t="s">
        <v>30</v>
      </c>
      <c r="H98" t="s">
        <v>31</v>
      </c>
      <c r="I98" s="91">
        <v>2091.5100000000002</v>
      </c>
      <c r="J98" s="91"/>
      <c r="K98" s="91">
        <v>130.77000000000001</v>
      </c>
      <c r="L98" s="91">
        <v>1893.29</v>
      </c>
      <c r="M98" s="91"/>
      <c r="N98" s="91"/>
      <c r="O98" s="91">
        <v>820.29</v>
      </c>
      <c r="P98" s="91">
        <v>3741.35</v>
      </c>
      <c r="Q98" s="91"/>
      <c r="R98" s="91">
        <v>261.43</v>
      </c>
      <c r="S98" s="91">
        <v>63821.68</v>
      </c>
      <c r="T98" s="91"/>
      <c r="U98" s="91">
        <f t="shared" si="8"/>
        <v>72760.320000000007</v>
      </c>
      <c r="V98" s="82" t="str">
        <f t="shared" si="6"/>
        <v>116001310820</v>
      </c>
      <c r="W98" s="83">
        <f>VLOOKUP(V98,Factors!$E$6:$H$5950,4,FALSE)</f>
        <v>0.1053</v>
      </c>
      <c r="X98" t="str">
        <f>VLOOKUP(V98,Factors!$E$6:$F$5950,2,FALSE)</f>
        <v>Firm Sales Volumes</v>
      </c>
      <c r="Y98" s="92">
        <f t="shared" si="9"/>
        <v>7661.661696000001</v>
      </c>
      <c r="Z98" s="92">
        <f t="shared" si="10"/>
        <v>65098.658304000004</v>
      </c>
      <c r="AA98" s="92">
        <f t="shared" si="11"/>
        <v>72760.320000000007</v>
      </c>
    </row>
    <row r="99" spans="1:27" x14ac:dyDescent="0.25">
      <c r="A99" t="s">
        <v>79</v>
      </c>
      <c r="B99" t="s">
        <v>48</v>
      </c>
      <c r="C99" t="s">
        <v>49</v>
      </c>
      <c r="D99" t="s">
        <v>82</v>
      </c>
      <c r="E99" t="s">
        <v>83</v>
      </c>
      <c r="F99" t="str">
        <f t="shared" si="7"/>
        <v>1310</v>
      </c>
      <c r="G99" t="s">
        <v>63</v>
      </c>
      <c r="H99" t="s">
        <v>64</v>
      </c>
      <c r="I99" s="91">
        <v>1100.95</v>
      </c>
      <c r="J99" s="91">
        <v>-325.27999999999997</v>
      </c>
      <c r="K99" s="91">
        <v>2275.66</v>
      </c>
      <c r="L99" s="91">
        <v>1308</v>
      </c>
      <c r="M99" s="91">
        <v>1029.95</v>
      </c>
      <c r="N99" s="91">
        <v>4324.26</v>
      </c>
      <c r="O99" s="91">
        <v>-5573.03</v>
      </c>
      <c r="P99" s="91">
        <v>5182.9799999999996</v>
      </c>
      <c r="Q99" s="91">
        <v>1062.96</v>
      </c>
      <c r="R99" s="91">
        <v>413.17</v>
      </c>
      <c r="S99" s="91">
        <v>2218.85</v>
      </c>
      <c r="T99" s="91">
        <v>238.05</v>
      </c>
      <c r="U99" s="91">
        <f t="shared" si="8"/>
        <v>13256.52</v>
      </c>
      <c r="V99" s="82" t="str">
        <f t="shared" si="6"/>
        <v>116001310820</v>
      </c>
      <c r="W99" s="83">
        <f>VLOOKUP(V99,Factors!$E$6:$H$5950,4,FALSE)</f>
        <v>0.1053</v>
      </c>
      <c r="X99" t="str">
        <f>VLOOKUP(V99,Factors!$E$6:$F$5950,2,FALSE)</f>
        <v>Firm Sales Volumes</v>
      </c>
      <c r="Y99" s="92">
        <f t="shared" si="9"/>
        <v>1395.911556</v>
      </c>
      <c r="Z99" s="92">
        <f t="shared" si="10"/>
        <v>11860.608444000001</v>
      </c>
      <c r="AA99" s="92">
        <f t="shared" si="11"/>
        <v>13256.52</v>
      </c>
    </row>
    <row r="100" spans="1:27" x14ac:dyDescent="0.25">
      <c r="A100" t="s">
        <v>79</v>
      </c>
      <c r="B100" t="s">
        <v>48</v>
      </c>
      <c r="C100" t="s">
        <v>49</v>
      </c>
      <c r="D100" t="s">
        <v>82</v>
      </c>
      <c r="E100" t="s">
        <v>83</v>
      </c>
      <c r="F100" t="str">
        <f t="shared" si="7"/>
        <v>1310</v>
      </c>
      <c r="G100" t="s">
        <v>142</v>
      </c>
      <c r="H100" t="s">
        <v>143</v>
      </c>
      <c r="I100" s="91"/>
      <c r="J100" s="91"/>
      <c r="K100" s="91"/>
      <c r="L100" s="91"/>
      <c r="M100" s="91"/>
      <c r="N100" s="91"/>
      <c r="O100" s="91"/>
      <c r="P100" s="91"/>
      <c r="Q100" s="91">
        <v>-60.04</v>
      </c>
      <c r="R100" s="91">
        <v>-75.84</v>
      </c>
      <c r="S100" s="91"/>
      <c r="T100" s="91"/>
      <c r="U100" s="91">
        <f t="shared" si="8"/>
        <v>-135.88</v>
      </c>
      <c r="V100" s="82" t="str">
        <f t="shared" si="6"/>
        <v>116001310820</v>
      </c>
      <c r="W100" s="83">
        <f>VLOOKUP(V100,Factors!$E$6:$H$5950,4,FALSE)</f>
        <v>0.1053</v>
      </c>
      <c r="X100" t="str">
        <f>VLOOKUP(V100,Factors!$E$6:$F$5950,2,FALSE)</f>
        <v>Firm Sales Volumes</v>
      </c>
      <c r="Y100" s="92">
        <f t="shared" si="9"/>
        <v>-14.308164</v>
      </c>
      <c r="Z100" s="92">
        <f t="shared" si="10"/>
        <v>-121.57183599999999</v>
      </c>
      <c r="AA100" s="92">
        <f t="shared" si="11"/>
        <v>-135.88</v>
      </c>
    </row>
    <row r="101" spans="1:27" x14ac:dyDescent="0.25">
      <c r="A101" t="s">
        <v>79</v>
      </c>
      <c r="B101" t="s">
        <v>48</v>
      </c>
      <c r="C101" t="s">
        <v>49</v>
      </c>
      <c r="D101" t="s">
        <v>82</v>
      </c>
      <c r="E101" t="s">
        <v>83</v>
      </c>
      <c r="F101" t="str">
        <f t="shared" si="7"/>
        <v>1310</v>
      </c>
      <c r="G101" t="s">
        <v>144</v>
      </c>
      <c r="H101" t="s">
        <v>145</v>
      </c>
      <c r="I101" s="91">
        <v>174.97</v>
      </c>
      <c r="J101" s="91">
        <v>182.43</v>
      </c>
      <c r="K101" s="91">
        <v>211.09</v>
      </c>
      <c r="L101" s="91">
        <v>244.32</v>
      </c>
      <c r="M101" s="91">
        <v>243.72</v>
      </c>
      <c r="N101" s="91">
        <v>265.42</v>
      </c>
      <c r="O101" s="91">
        <v>245.91</v>
      </c>
      <c r="P101" s="91">
        <v>312.55</v>
      </c>
      <c r="Q101" s="91">
        <v>431.76</v>
      </c>
      <c r="R101" s="91">
        <v>138.91999999999999</v>
      </c>
      <c r="S101" s="91">
        <v>260.76</v>
      </c>
      <c r="T101" s="91">
        <v>344.26</v>
      </c>
      <c r="U101" s="91">
        <f t="shared" si="8"/>
        <v>3056.1100000000006</v>
      </c>
      <c r="V101" s="82" t="str">
        <f t="shared" si="6"/>
        <v>116001310820</v>
      </c>
      <c r="W101" s="83">
        <f>VLOOKUP(V101,Factors!$E$6:$H$5950,4,FALSE)</f>
        <v>0.1053</v>
      </c>
      <c r="X101" t="str">
        <f>VLOOKUP(V101,Factors!$E$6:$F$5950,2,FALSE)</f>
        <v>Firm Sales Volumes</v>
      </c>
      <c r="Y101" s="92">
        <f t="shared" si="9"/>
        <v>321.80838300000005</v>
      </c>
      <c r="Z101" s="92">
        <f t="shared" si="10"/>
        <v>2734.3016170000005</v>
      </c>
      <c r="AA101" s="92">
        <f t="shared" si="11"/>
        <v>3056.1100000000006</v>
      </c>
    </row>
    <row r="102" spans="1:27" x14ac:dyDescent="0.25">
      <c r="A102" t="s">
        <v>79</v>
      </c>
      <c r="B102" t="s">
        <v>48</v>
      </c>
      <c r="C102" t="s">
        <v>49</v>
      </c>
      <c r="D102" t="s">
        <v>82</v>
      </c>
      <c r="E102" t="s">
        <v>83</v>
      </c>
      <c r="F102" t="str">
        <f t="shared" si="7"/>
        <v>1310</v>
      </c>
      <c r="G102" t="s">
        <v>146</v>
      </c>
      <c r="H102" t="s">
        <v>147</v>
      </c>
      <c r="I102" s="91"/>
      <c r="J102" s="91"/>
      <c r="K102" s="91"/>
      <c r="L102" s="91"/>
      <c r="M102" s="91">
        <v>353.1</v>
      </c>
      <c r="N102" s="91">
        <v>792</v>
      </c>
      <c r="O102" s="91">
        <v>448</v>
      </c>
      <c r="P102" s="91"/>
      <c r="Q102" s="91"/>
      <c r="R102" s="91"/>
      <c r="S102" s="91"/>
      <c r="T102" s="91"/>
      <c r="U102" s="91">
        <f t="shared" si="8"/>
        <v>1593.1</v>
      </c>
      <c r="V102" s="82" t="str">
        <f t="shared" si="6"/>
        <v>116001310820</v>
      </c>
      <c r="W102" s="83">
        <f>VLOOKUP(V102,Factors!$E$6:$H$5950,4,FALSE)</f>
        <v>0.1053</v>
      </c>
      <c r="X102" t="str">
        <f>VLOOKUP(V102,Factors!$E$6:$F$5950,2,FALSE)</f>
        <v>Firm Sales Volumes</v>
      </c>
      <c r="Y102" s="92">
        <f t="shared" si="9"/>
        <v>167.75343000000001</v>
      </c>
      <c r="Z102" s="92">
        <f t="shared" si="10"/>
        <v>1425.3465699999999</v>
      </c>
      <c r="AA102" s="92">
        <f t="shared" si="11"/>
        <v>1593.1</v>
      </c>
    </row>
    <row r="103" spans="1:27" x14ac:dyDescent="0.25">
      <c r="A103" t="s">
        <v>79</v>
      </c>
      <c r="B103" t="s">
        <v>48</v>
      </c>
      <c r="C103" t="s">
        <v>49</v>
      </c>
      <c r="D103" t="s">
        <v>82</v>
      </c>
      <c r="E103" t="s">
        <v>83</v>
      </c>
      <c r="F103" t="str">
        <f t="shared" si="7"/>
        <v>1310</v>
      </c>
      <c r="G103" t="s">
        <v>148</v>
      </c>
      <c r="H103" t="s">
        <v>149</v>
      </c>
      <c r="I103" s="91"/>
      <c r="J103" s="91"/>
      <c r="K103" s="91"/>
      <c r="L103" s="91"/>
      <c r="M103" s="91"/>
      <c r="N103" s="91"/>
      <c r="O103" s="91"/>
      <c r="P103" s="91"/>
      <c r="Q103" s="91">
        <v>215.28</v>
      </c>
      <c r="R103" s="91">
        <v>1315.8</v>
      </c>
      <c r="S103" s="91">
        <v>2153.36</v>
      </c>
      <c r="T103" s="91">
        <v>21.35</v>
      </c>
      <c r="U103" s="91">
        <f t="shared" si="8"/>
        <v>3705.79</v>
      </c>
      <c r="V103" s="82" t="str">
        <f t="shared" si="6"/>
        <v>116001310820</v>
      </c>
      <c r="W103" s="83">
        <f>VLOOKUP(V103,Factors!$E$6:$H$5950,4,FALSE)</f>
        <v>0.1053</v>
      </c>
      <c r="X103" t="str">
        <f>VLOOKUP(V103,Factors!$E$6:$F$5950,2,FALSE)</f>
        <v>Firm Sales Volumes</v>
      </c>
      <c r="Y103" s="92">
        <f t="shared" si="9"/>
        <v>390.21968700000002</v>
      </c>
      <c r="Z103" s="92">
        <f t="shared" si="10"/>
        <v>3315.5703130000002</v>
      </c>
      <c r="AA103" s="92">
        <f t="shared" si="11"/>
        <v>3705.79</v>
      </c>
    </row>
    <row r="104" spans="1:27" x14ac:dyDescent="0.25">
      <c r="A104" t="s">
        <v>79</v>
      </c>
      <c r="B104" t="s">
        <v>48</v>
      </c>
      <c r="C104" t="s">
        <v>49</v>
      </c>
      <c r="D104" t="s">
        <v>82</v>
      </c>
      <c r="E104" t="s">
        <v>83</v>
      </c>
      <c r="F104" t="str">
        <f t="shared" si="7"/>
        <v>1310</v>
      </c>
      <c r="G104" t="s">
        <v>150</v>
      </c>
      <c r="H104" t="s">
        <v>151</v>
      </c>
      <c r="I104" s="91"/>
      <c r="J104" s="91"/>
      <c r="K104" s="91"/>
      <c r="L104" s="91"/>
      <c r="M104" s="91"/>
      <c r="N104" s="91"/>
      <c r="O104" s="91"/>
      <c r="P104" s="91"/>
      <c r="Q104" s="91"/>
      <c r="R104" s="91"/>
      <c r="S104" s="91"/>
      <c r="T104" s="91">
        <v>1461.7</v>
      </c>
      <c r="U104" s="91">
        <f t="shared" si="8"/>
        <v>1461.7</v>
      </c>
      <c r="V104" s="82" t="str">
        <f t="shared" si="6"/>
        <v>116001310820</v>
      </c>
      <c r="W104" s="83">
        <f>VLOOKUP(V104,Factors!$E$6:$H$5950,4,FALSE)</f>
        <v>0.1053</v>
      </c>
      <c r="X104" t="str">
        <f>VLOOKUP(V104,Factors!$E$6:$F$5950,2,FALSE)</f>
        <v>Firm Sales Volumes</v>
      </c>
      <c r="Y104" s="92">
        <f t="shared" si="9"/>
        <v>153.91701</v>
      </c>
      <c r="Z104" s="92">
        <f t="shared" si="10"/>
        <v>1307.7829900000002</v>
      </c>
      <c r="AA104" s="92">
        <f t="shared" si="11"/>
        <v>1461.7000000000003</v>
      </c>
    </row>
    <row r="105" spans="1:27" x14ac:dyDescent="0.25">
      <c r="A105" t="s">
        <v>79</v>
      </c>
      <c r="B105" t="s">
        <v>48</v>
      </c>
      <c r="C105" t="s">
        <v>49</v>
      </c>
      <c r="D105" t="s">
        <v>82</v>
      </c>
      <c r="E105" t="s">
        <v>83</v>
      </c>
      <c r="F105" t="str">
        <f t="shared" si="7"/>
        <v>1310</v>
      </c>
      <c r="G105" t="s">
        <v>152</v>
      </c>
      <c r="H105" t="s">
        <v>153</v>
      </c>
      <c r="I105" s="91"/>
      <c r="J105" s="91"/>
      <c r="K105" s="91"/>
      <c r="L105" s="91"/>
      <c r="M105" s="91"/>
      <c r="N105" s="91"/>
      <c r="O105" s="91"/>
      <c r="P105" s="91"/>
      <c r="Q105" s="91"/>
      <c r="R105" s="91"/>
      <c r="S105" s="91"/>
      <c r="T105" s="91">
        <v>249.51</v>
      </c>
      <c r="U105" s="91">
        <f t="shared" si="8"/>
        <v>249.51</v>
      </c>
      <c r="V105" s="82" t="str">
        <f t="shared" si="6"/>
        <v>116001310820</v>
      </c>
      <c r="W105" s="83">
        <f>VLOOKUP(V105,Factors!$E$6:$H$5950,4,FALSE)</f>
        <v>0.1053</v>
      </c>
      <c r="X105" t="str">
        <f>VLOOKUP(V105,Factors!$E$6:$F$5950,2,FALSE)</f>
        <v>Firm Sales Volumes</v>
      </c>
      <c r="Y105" s="92">
        <f t="shared" si="9"/>
        <v>26.273403000000002</v>
      </c>
      <c r="Z105" s="92">
        <f t="shared" si="10"/>
        <v>223.23659699999999</v>
      </c>
      <c r="AA105" s="92">
        <f t="shared" si="11"/>
        <v>249.51</v>
      </c>
    </row>
    <row r="106" spans="1:27" x14ac:dyDescent="0.25">
      <c r="A106" t="s">
        <v>79</v>
      </c>
      <c r="B106" t="s">
        <v>48</v>
      </c>
      <c r="C106" t="s">
        <v>49</v>
      </c>
      <c r="D106" t="s">
        <v>82</v>
      </c>
      <c r="E106" t="s">
        <v>83</v>
      </c>
      <c r="F106" t="str">
        <f t="shared" si="7"/>
        <v>1310</v>
      </c>
      <c r="G106" t="s">
        <v>65</v>
      </c>
      <c r="H106" t="s">
        <v>66</v>
      </c>
      <c r="I106" s="91">
        <v>5300.82</v>
      </c>
      <c r="J106" s="91">
        <v>1950.71</v>
      </c>
      <c r="K106" s="91">
        <v>3237.4</v>
      </c>
      <c r="L106" s="91">
        <v>2466.5500000000002</v>
      </c>
      <c r="M106" s="91">
        <v>8231.68</v>
      </c>
      <c r="N106" s="91">
        <v>6664.93</v>
      </c>
      <c r="O106" s="91">
        <v>12877.6</v>
      </c>
      <c r="P106" s="91">
        <v>3831.05</v>
      </c>
      <c r="Q106" s="91">
        <v>12254.42</v>
      </c>
      <c r="R106" s="91">
        <v>5135.28</v>
      </c>
      <c r="S106" s="91">
        <v>15810.23</v>
      </c>
      <c r="T106" s="91">
        <v>14140.52</v>
      </c>
      <c r="U106" s="91">
        <f t="shared" si="8"/>
        <v>91901.19</v>
      </c>
      <c r="V106" s="82" t="str">
        <f t="shared" si="6"/>
        <v>116001310820</v>
      </c>
      <c r="W106" s="83">
        <f>VLOOKUP(V106,Factors!$E$6:$H$5950,4,FALSE)</f>
        <v>0.1053</v>
      </c>
      <c r="X106" t="str">
        <f>VLOOKUP(V106,Factors!$E$6:$F$5950,2,FALSE)</f>
        <v>Firm Sales Volumes</v>
      </c>
      <c r="Y106" s="92">
        <f t="shared" si="9"/>
        <v>9677.195307</v>
      </c>
      <c r="Z106" s="92">
        <f t="shared" si="10"/>
        <v>82223.994693000001</v>
      </c>
      <c r="AA106" s="92">
        <f t="shared" si="11"/>
        <v>91901.19</v>
      </c>
    </row>
    <row r="107" spans="1:27" x14ac:dyDescent="0.25">
      <c r="A107" t="s">
        <v>79</v>
      </c>
      <c r="B107" t="s">
        <v>48</v>
      </c>
      <c r="C107" t="s">
        <v>49</v>
      </c>
      <c r="D107" t="s">
        <v>82</v>
      </c>
      <c r="E107" t="s">
        <v>83</v>
      </c>
      <c r="F107" t="str">
        <f t="shared" si="7"/>
        <v>1310</v>
      </c>
      <c r="G107" t="s">
        <v>56</v>
      </c>
      <c r="H107" t="s">
        <v>57</v>
      </c>
      <c r="I107" s="91">
        <v>121850.18</v>
      </c>
      <c r="J107" s="91">
        <v>112649.1</v>
      </c>
      <c r="K107" s="91">
        <v>120060.82</v>
      </c>
      <c r="L107" s="91">
        <v>84943.039999999994</v>
      </c>
      <c r="M107" s="91">
        <v>99052.93</v>
      </c>
      <c r="N107" s="91">
        <v>90533.26</v>
      </c>
      <c r="O107" s="91">
        <v>96437.54</v>
      </c>
      <c r="P107" s="91">
        <v>119317.05</v>
      </c>
      <c r="Q107" s="91">
        <v>88390.75</v>
      </c>
      <c r="R107" s="91">
        <v>89117.18</v>
      </c>
      <c r="S107" s="91">
        <v>152536.94</v>
      </c>
      <c r="T107" s="91">
        <v>116509.5</v>
      </c>
      <c r="U107" s="91">
        <f t="shared" si="8"/>
        <v>1291398.29</v>
      </c>
      <c r="V107" s="82" t="str">
        <f t="shared" si="6"/>
        <v>116001310820</v>
      </c>
      <c r="W107" s="83">
        <f>VLOOKUP(V107,Factors!$E$6:$H$5950,4,FALSE)</f>
        <v>0.1053</v>
      </c>
      <c r="X107" t="str">
        <f>VLOOKUP(V107,Factors!$E$6:$F$5950,2,FALSE)</f>
        <v>Firm Sales Volumes</v>
      </c>
      <c r="Y107" s="92">
        <f t="shared" si="9"/>
        <v>135984.23993700001</v>
      </c>
      <c r="Z107" s="92">
        <f t="shared" si="10"/>
        <v>1155414.0500630001</v>
      </c>
      <c r="AA107" s="92">
        <f t="shared" si="11"/>
        <v>1291398.29</v>
      </c>
    </row>
    <row r="108" spans="1:27" x14ac:dyDescent="0.25">
      <c r="A108" t="s">
        <v>79</v>
      </c>
      <c r="B108" t="s">
        <v>48</v>
      </c>
      <c r="C108" t="s">
        <v>49</v>
      </c>
      <c r="D108" t="s">
        <v>82</v>
      </c>
      <c r="E108" t="s">
        <v>83</v>
      </c>
      <c r="F108" t="str">
        <f t="shared" si="7"/>
        <v>1310</v>
      </c>
      <c r="G108" t="s">
        <v>68</v>
      </c>
      <c r="H108" t="s">
        <v>69</v>
      </c>
      <c r="I108" s="91">
        <v>18359.7</v>
      </c>
      <c r="J108" s="91">
        <v>20263.47</v>
      </c>
      <c r="K108" s="91">
        <v>24917.49</v>
      </c>
      <c r="L108" s="91">
        <v>17279.66</v>
      </c>
      <c r="M108" s="91">
        <v>22750.46</v>
      </c>
      <c r="N108" s="91">
        <v>28741.72</v>
      </c>
      <c r="O108" s="91">
        <v>26217.43</v>
      </c>
      <c r="P108" s="91">
        <v>30601</v>
      </c>
      <c r="Q108" s="91">
        <v>31731.84</v>
      </c>
      <c r="R108" s="91">
        <v>20247.830000000002</v>
      </c>
      <c r="S108" s="91">
        <v>30686.32</v>
      </c>
      <c r="T108" s="91">
        <v>26438.42</v>
      </c>
      <c r="U108" s="91">
        <f t="shared" si="8"/>
        <v>298235.33999999997</v>
      </c>
      <c r="V108" s="82" t="str">
        <f t="shared" si="6"/>
        <v>116001310820</v>
      </c>
      <c r="W108" s="83">
        <f>VLOOKUP(V108,Factors!$E$6:$H$5950,4,FALSE)</f>
        <v>0.1053</v>
      </c>
      <c r="X108" t="str">
        <f>VLOOKUP(V108,Factors!$E$6:$F$5950,2,FALSE)</f>
        <v>Firm Sales Volumes</v>
      </c>
      <c r="Y108" s="92">
        <f t="shared" si="9"/>
        <v>31404.181301999997</v>
      </c>
      <c r="Z108" s="92">
        <f t="shared" si="10"/>
        <v>266831.15869799996</v>
      </c>
      <c r="AA108" s="92">
        <f t="shared" si="11"/>
        <v>298235.33999999997</v>
      </c>
    </row>
    <row r="109" spans="1:27" x14ac:dyDescent="0.25">
      <c r="A109" t="s">
        <v>79</v>
      </c>
      <c r="B109" t="s">
        <v>48</v>
      </c>
      <c r="C109" t="s">
        <v>49</v>
      </c>
      <c r="D109" t="s">
        <v>82</v>
      </c>
      <c r="E109" t="s">
        <v>83</v>
      </c>
      <c r="F109" t="str">
        <f t="shared" si="7"/>
        <v>1310</v>
      </c>
      <c r="G109" t="s">
        <v>154</v>
      </c>
      <c r="H109" t="s">
        <v>155</v>
      </c>
      <c r="I109" s="91"/>
      <c r="J109" s="91"/>
      <c r="K109" s="91"/>
      <c r="L109" s="91"/>
      <c r="M109" s="91"/>
      <c r="N109" s="91"/>
      <c r="O109" s="91"/>
      <c r="P109" s="91"/>
      <c r="Q109" s="91"/>
      <c r="R109" s="91"/>
      <c r="S109" s="91">
        <v>47.52</v>
      </c>
      <c r="T109" s="91">
        <v>62.64</v>
      </c>
      <c r="U109" s="91">
        <f t="shared" si="8"/>
        <v>110.16</v>
      </c>
      <c r="V109" s="82" t="str">
        <f t="shared" si="6"/>
        <v>116001310820</v>
      </c>
      <c r="W109" s="83">
        <f>VLOOKUP(V109,Factors!$E$6:$H$5950,4,FALSE)</f>
        <v>0.1053</v>
      </c>
      <c r="X109" t="str">
        <f>VLOOKUP(V109,Factors!$E$6:$F$5950,2,FALSE)</f>
        <v>Firm Sales Volumes</v>
      </c>
      <c r="Y109" s="92">
        <f t="shared" si="9"/>
        <v>11.599848</v>
      </c>
      <c r="Z109" s="92">
        <f t="shared" si="10"/>
        <v>98.560152000000002</v>
      </c>
      <c r="AA109" s="92">
        <f t="shared" si="11"/>
        <v>110.16</v>
      </c>
    </row>
    <row r="110" spans="1:27" x14ac:dyDescent="0.25">
      <c r="A110" t="s">
        <v>79</v>
      </c>
      <c r="B110" t="s">
        <v>48</v>
      </c>
      <c r="C110" t="s">
        <v>49</v>
      </c>
      <c r="D110" t="s">
        <v>82</v>
      </c>
      <c r="E110" t="s">
        <v>83</v>
      </c>
      <c r="F110" t="str">
        <f t="shared" si="7"/>
        <v>1310</v>
      </c>
      <c r="G110" t="s">
        <v>156</v>
      </c>
      <c r="H110" t="s">
        <v>157</v>
      </c>
      <c r="I110" s="91"/>
      <c r="J110" s="91"/>
      <c r="K110" s="91"/>
      <c r="L110" s="91"/>
      <c r="M110" s="91"/>
      <c r="N110" s="91"/>
      <c r="O110" s="91"/>
      <c r="P110" s="91"/>
      <c r="Q110" s="91"/>
      <c r="R110" s="91">
        <v>21.43</v>
      </c>
      <c r="S110" s="91">
        <v>-21.43</v>
      </c>
      <c r="T110" s="91"/>
      <c r="U110" s="91">
        <f t="shared" si="8"/>
        <v>0</v>
      </c>
      <c r="V110" s="82" t="str">
        <f t="shared" si="6"/>
        <v>116001310820</v>
      </c>
      <c r="W110" s="83">
        <f>VLOOKUP(V110,Factors!$E$6:$H$5950,4,FALSE)</f>
        <v>0.1053</v>
      </c>
      <c r="X110" t="str">
        <f>VLOOKUP(V110,Factors!$E$6:$F$5950,2,FALSE)</f>
        <v>Firm Sales Volumes</v>
      </c>
      <c r="Y110" s="92">
        <f t="shared" si="9"/>
        <v>0</v>
      </c>
      <c r="Z110" s="92">
        <f t="shared" si="10"/>
        <v>0</v>
      </c>
      <c r="AA110" s="92">
        <f t="shared" si="11"/>
        <v>0</v>
      </c>
    </row>
    <row r="111" spans="1:27" x14ac:dyDescent="0.25">
      <c r="A111" t="s">
        <v>79</v>
      </c>
      <c r="B111" t="s">
        <v>48</v>
      </c>
      <c r="C111" t="s">
        <v>49</v>
      </c>
      <c r="D111" t="s">
        <v>82</v>
      </c>
      <c r="E111" t="s">
        <v>83</v>
      </c>
      <c r="F111" t="str">
        <f t="shared" si="7"/>
        <v>1310</v>
      </c>
      <c r="G111" t="s">
        <v>104</v>
      </c>
      <c r="H111" t="s">
        <v>105</v>
      </c>
      <c r="I111" s="91">
        <v>-1602</v>
      </c>
      <c r="J111" s="91">
        <v>-2223.35</v>
      </c>
      <c r="K111" s="91">
        <v>-3237.4</v>
      </c>
      <c r="L111" s="91">
        <v>-10991.76</v>
      </c>
      <c r="M111" s="91">
        <v>-10384.6</v>
      </c>
      <c r="N111" s="91">
        <v>-9571.25</v>
      </c>
      <c r="O111" s="91">
        <v>-12877.6</v>
      </c>
      <c r="P111" s="91">
        <v>-3831.05</v>
      </c>
      <c r="Q111" s="91">
        <v>-12254.42</v>
      </c>
      <c r="R111" s="91">
        <v>-5407.92</v>
      </c>
      <c r="S111" s="91">
        <v>-16764.47</v>
      </c>
      <c r="T111" s="91">
        <v>-14658.19</v>
      </c>
      <c r="U111" s="91">
        <f t="shared" si="8"/>
        <v>-103804.01000000001</v>
      </c>
      <c r="V111" s="82" t="str">
        <f t="shared" si="6"/>
        <v>116001310820</v>
      </c>
      <c r="W111" s="83">
        <f>VLOOKUP(V111,Factors!$E$6:$H$5950,4,FALSE)</f>
        <v>0.1053</v>
      </c>
      <c r="X111" t="str">
        <f>VLOOKUP(V111,Factors!$E$6:$F$5950,2,FALSE)</f>
        <v>Firm Sales Volumes</v>
      </c>
      <c r="Y111" s="92">
        <f t="shared" si="9"/>
        <v>-10930.562253000002</v>
      </c>
      <c r="Z111" s="92">
        <f t="shared" si="10"/>
        <v>-92873.447747000013</v>
      </c>
      <c r="AA111" s="92">
        <f t="shared" si="11"/>
        <v>-103804.01000000001</v>
      </c>
    </row>
    <row r="112" spans="1:27" x14ac:dyDescent="0.25">
      <c r="A112" t="s">
        <v>79</v>
      </c>
      <c r="B112" t="s">
        <v>48</v>
      </c>
      <c r="C112" t="s">
        <v>49</v>
      </c>
      <c r="D112" t="s">
        <v>82</v>
      </c>
      <c r="E112" t="s">
        <v>83</v>
      </c>
      <c r="F112" t="str">
        <f t="shared" si="7"/>
        <v>1310</v>
      </c>
      <c r="G112" t="s">
        <v>106</v>
      </c>
      <c r="H112" t="s">
        <v>107</v>
      </c>
      <c r="I112" s="91">
        <v>-121165.82</v>
      </c>
      <c r="J112" s="91">
        <v>-112649.1</v>
      </c>
      <c r="K112" s="91">
        <v>-130839.7</v>
      </c>
      <c r="L112" s="91">
        <v>-123481.74</v>
      </c>
      <c r="M112" s="91">
        <v>-121325.8</v>
      </c>
      <c r="N112" s="91">
        <v>-107736.95</v>
      </c>
      <c r="O112" s="91">
        <v>-97750.64</v>
      </c>
      <c r="P112" s="91">
        <v>-119900.65</v>
      </c>
      <c r="Q112" s="91">
        <v>-90123.64</v>
      </c>
      <c r="R112" s="91">
        <v>-88764.9</v>
      </c>
      <c r="S112" s="91">
        <v>-166621.25</v>
      </c>
      <c r="T112" s="91">
        <v>-124574.62</v>
      </c>
      <c r="U112" s="91">
        <f t="shared" si="8"/>
        <v>-1404934.81</v>
      </c>
      <c r="V112" s="82" t="str">
        <f t="shared" si="6"/>
        <v>116001310820</v>
      </c>
      <c r="W112" s="83">
        <f>VLOOKUP(V112,Factors!$E$6:$H$5950,4,FALSE)</f>
        <v>0.1053</v>
      </c>
      <c r="X112" t="str">
        <f>VLOOKUP(V112,Factors!$E$6:$F$5950,2,FALSE)</f>
        <v>Firm Sales Volumes</v>
      </c>
      <c r="Y112" s="92">
        <f t="shared" si="9"/>
        <v>-147939.63549300001</v>
      </c>
      <c r="Z112" s="92">
        <f t="shared" si="10"/>
        <v>-1256995.174507</v>
      </c>
      <c r="AA112" s="92">
        <f t="shared" si="11"/>
        <v>-1404934.81</v>
      </c>
    </row>
    <row r="113" spans="1:27" x14ac:dyDescent="0.25">
      <c r="A113" t="s">
        <v>79</v>
      </c>
      <c r="B113" t="s">
        <v>48</v>
      </c>
      <c r="C113" t="s">
        <v>49</v>
      </c>
      <c r="D113" t="s">
        <v>82</v>
      </c>
      <c r="E113" t="s">
        <v>83</v>
      </c>
      <c r="F113" t="str">
        <f t="shared" si="7"/>
        <v>1310</v>
      </c>
      <c r="G113" t="s">
        <v>108</v>
      </c>
      <c r="H113" t="s">
        <v>109</v>
      </c>
      <c r="I113" s="91">
        <v>-19142.2</v>
      </c>
      <c r="J113" s="91">
        <v>-20263.47</v>
      </c>
      <c r="K113" s="91">
        <v>-26384.78</v>
      </c>
      <c r="L113" s="91">
        <v>-32615.119999999999</v>
      </c>
      <c r="M113" s="91">
        <v>-28268.71</v>
      </c>
      <c r="N113" s="91">
        <v>-33084.89</v>
      </c>
      <c r="O113" s="91">
        <v>-26217.43</v>
      </c>
      <c r="P113" s="91">
        <v>-30667.46</v>
      </c>
      <c r="Q113" s="91">
        <v>-31641.68</v>
      </c>
      <c r="R113" s="91">
        <v>-20588.63</v>
      </c>
      <c r="S113" s="91">
        <v>-34286.699999999997</v>
      </c>
      <c r="T113" s="91">
        <v>-30030.28</v>
      </c>
      <c r="U113" s="91">
        <f t="shared" si="8"/>
        <v>-333191.34999999998</v>
      </c>
      <c r="V113" s="82" t="str">
        <f t="shared" si="6"/>
        <v>116001310820</v>
      </c>
      <c r="W113" s="83">
        <f>VLOOKUP(V113,Factors!$E$6:$H$5950,4,FALSE)</f>
        <v>0.1053</v>
      </c>
      <c r="X113" t="str">
        <f>VLOOKUP(V113,Factors!$E$6:$F$5950,2,FALSE)</f>
        <v>Firm Sales Volumes</v>
      </c>
      <c r="Y113" s="92">
        <f t="shared" si="9"/>
        <v>-35085.049155000001</v>
      </c>
      <c r="Z113" s="92">
        <f t="shared" si="10"/>
        <v>-298106.30084499996</v>
      </c>
      <c r="AA113" s="92">
        <f t="shared" si="11"/>
        <v>-333191.34999999998</v>
      </c>
    </row>
    <row r="114" spans="1:27" x14ac:dyDescent="0.25">
      <c r="A114" t="s">
        <v>79</v>
      </c>
      <c r="B114" t="s">
        <v>48</v>
      </c>
      <c r="C114" t="s">
        <v>49</v>
      </c>
      <c r="D114" t="s">
        <v>82</v>
      </c>
      <c r="E114" t="s">
        <v>83</v>
      </c>
      <c r="F114" t="str">
        <f t="shared" si="7"/>
        <v>1310</v>
      </c>
      <c r="G114" t="s">
        <v>158</v>
      </c>
      <c r="H114" t="s">
        <v>159</v>
      </c>
      <c r="I114" s="91">
        <v>-69.12</v>
      </c>
      <c r="J114" s="91"/>
      <c r="K114" s="91"/>
      <c r="L114" s="91"/>
      <c r="M114" s="91"/>
      <c r="N114" s="91"/>
      <c r="O114" s="91"/>
      <c r="P114" s="91"/>
      <c r="Q114" s="91"/>
      <c r="R114" s="91"/>
      <c r="S114" s="91">
        <v>-47.52</v>
      </c>
      <c r="T114" s="91">
        <v>-62.64</v>
      </c>
      <c r="U114" s="91">
        <f t="shared" si="8"/>
        <v>-179.28000000000003</v>
      </c>
      <c r="V114" s="82" t="str">
        <f t="shared" si="6"/>
        <v>116001310820</v>
      </c>
      <c r="W114" s="83">
        <f>VLOOKUP(V114,Factors!$E$6:$H$5950,4,FALSE)</f>
        <v>0.1053</v>
      </c>
      <c r="X114" t="str">
        <f>VLOOKUP(V114,Factors!$E$6:$F$5950,2,FALSE)</f>
        <v>Firm Sales Volumes</v>
      </c>
      <c r="Y114" s="92">
        <f t="shared" si="9"/>
        <v>-18.878184000000005</v>
      </c>
      <c r="Z114" s="92">
        <f t="shared" si="10"/>
        <v>-160.40181600000003</v>
      </c>
      <c r="AA114" s="92">
        <f t="shared" si="11"/>
        <v>-179.28000000000003</v>
      </c>
    </row>
    <row r="115" spans="1:27" x14ac:dyDescent="0.25">
      <c r="A115" t="s">
        <v>79</v>
      </c>
      <c r="B115" t="s">
        <v>160</v>
      </c>
      <c r="C115" t="s">
        <v>161</v>
      </c>
      <c r="D115" t="s">
        <v>82</v>
      </c>
      <c r="E115" t="s">
        <v>83</v>
      </c>
      <c r="F115" t="str">
        <f t="shared" si="7"/>
        <v>1310</v>
      </c>
      <c r="G115" t="s">
        <v>65</v>
      </c>
      <c r="H115" t="s">
        <v>66</v>
      </c>
      <c r="I115" s="91"/>
      <c r="J115" s="91"/>
      <c r="K115" s="91"/>
      <c r="L115" s="91"/>
      <c r="M115" s="91"/>
      <c r="N115" s="91"/>
      <c r="O115" s="91"/>
      <c r="P115" s="91"/>
      <c r="Q115" s="91"/>
      <c r="R115" s="91"/>
      <c r="S115" s="91">
        <v>0</v>
      </c>
      <c r="T115" s="91"/>
      <c r="U115" s="91">
        <f t="shared" si="8"/>
        <v>0</v>
      </c>
      <c r="V115" s="82" t="str">
        <f t="shared" si="6"/>
        <v>117001310820</v>
      </c>
      <c r="W115" s="83">
        <f>VLOOKUP(V115,Factors!$E$6:$H$5950,4,FALSE)</f>
        <v>0.1053</v>
      </c>
      <c r="X115" t="str">
        <f>VLOOKUP(V115,Factors!$E$6:$F$5950,2,FALSE)</f>
        <v>Firm Sales Volumes</v>
      </c>
      <c r="Y115" s="92">
        <f t="shared" si="9"/>
        <v>0</v>
      </c>
      <c r="Z115" s="92">
        <f t="shared" si="10"/>
        <v>0</v>
      </c>
      <c r="AA115" s="92">
        <f t="shared" si="11"/>
        <v>0</v>
      </c>
    </row>
    <row r="116" spans="1:27" x14ac:dyDescent="0.25">
      <c r="A116" t="s">
        <v>79</v>
      </c>
      <c r="B116" t="s">
        <v>160</v>
      </c>
      <c r="C116" t="s">
        <v>161</v>
      </c>
      <c r="D116" t="s">
        <v>82</v>
      </c>
      <c r="E116" t="s">
        <v>83</v>
      </c>
      <c r="F116" t="str">
        <f t="shared" si="7"/>
        <v>1310</v>
      </c>
      <c r="G116" t="s">
        <v>56</v>
      </c>
      <c r="H116" t="s">
        <v>57</v>
      </c>
      <c r="I116" s="91"/>
      <c r="J116" s="91"/>
      <c r="K116" s="91">
        <v>1714.72</v>
      </c>
      <c r="L116" s="91"/>
      <c r="M116" s="91"/>
      <c r="N116" s="91"/>
      <c r="O116" s="91"/>
      <c r="P116" s="91"/>
      <c r="Q116" s="91"/>
      <c r="R116" s="91"/>
      <c r="S116" s="91">
        <v>0</v>
      </c>
      <c r="T116" s="91"/>
      <c r="U116" s="91">
        <f t="shared" si="8"/>
        <v>1714.72</v>
      </c>
      <c r="V116" s="82" t="str">
        <f t="shared" si="6"/>
        <v>117001310820</v>
      </c>
      <c r="W116" s="83">
        <f>VLOOKUP(V116,Factors!$E$6:$H$5950,4,FALSE)</f>
        <v>0.1053</v>
      </c>
      <c r="X116" t="str">
        <f>VLOOKUP(V116,Factors!$E$6:$F$5950,2,FALSE)</f>
        <v>Firm Sales Volumes</v>
      </c>
      <c r="Y116" s="92">
        <f t="shared" si="9"/>
        <v>180.56001600000002</v>
      </c>
      <c r="Z116" s="92">
        <f t="shared" si="10"/>
        <v>1534.1599839999999</v>
      </c>
      <c r="AA116" s="92">
        <f t="shared" si="11"/>
        <v>1714.7199999999998</v>
      </c>
    </row>
    <row r="117" spans="1:27" x14ac:dyDescent="0.25">
      <c r="A117" t="s">
        <v>79</v>
      </c>
      <c r="B117" t="s">
        <v>160</v>
      </c>
      <c r="C117" t="s">
        <v>161</v>
      </c>
      <c r="D117" t="s">
        <v>82</v>
      </c>
      <c r="E117" t="s">
        <v>83</v>
      </c>
      <c r="F117" t="str">
        <f t="shared" si="7"/>
        <v>1310</v>
      </c>
      <c r="G117" t="s">
        <v>68</v>
      </c>
      <c r="H117" t="s">
        <v>69</v>
      </c>
      <c r="I117" s="91"/>
      <c r="J117" s="91"/>
      <c r="K117" s="91">
        <v>166.78</v>
      </c>
      <c r="L117" s="91"/>
      <c r="M117" s="91"/>
      <c r="N117" s="91"/>
      <c r="O117" s="91"/>
      <c r="P117" s="91"/>
      <c r="Q117" s="91"/>
      <c r="R117" s="91"/>
      <c r="S117" s="91">
        <v>0</v>
      </c>
      <c r="T117" s="91"/>
      <c r="U117" s="91">
        <f t="shared" si="8"/>
        <v>166.78</v>
      </c>
      <c r="V117" s="82" t="str">
        <f t="shared" si="6"/>
        <v>117001310820</v>
      </c>
      <c r="W117" s="83">
        <f>VLOOKUP(V117,Factors!$E$6:$H$5950,4,FALSE)</f>
        <v>0.1053</v>
      </c>
      <c r="X117" t="str">
        <f>VLOOKUP(V117,Factors!$E$6:$F$5950,2,FALSE)</f>
        <v>Firm Sales Volumes</v>
      </c>
      <c r="Y117" s="92">
        <f t="shared" si="9"/>
        <v>17.561934000000001</v>
      </c>
      <c r="Z117" s="92">
        <f t="shared" si="10"/>
        <v>149.21806599999999</v>
      </c>
      <c r="AA117" s="92">
        <f t="shared" si="11"/>
        <v>166.78</v>
      </c>
    </row>
    <row r="118" spans="1:27" x14ac:dyDescent="0.25">
      <c r="A118" t="s">
        <v>79</v>
      </c>
      <c r="B118" t="s">
        <v>160</v>
      </c>
      <c r="C118" t="s">
        <v>161</v>
      </c>
      <c r="D118" t="s">
        <v>82</v>
      </c>
      <c r="E118" t="s">
        <v>83</v>
      </c>
      <c r="F118" t="str">
        <f t="shared" si="7"/>
        <v>1310</v>
      </c>
      <c r="G118" t="s">
        <v>154</v>
      </c>
      <c r="H118" t="s">
        <v>155</v>
      </c>
      <c r="I118" s="91"/>
      <c r="J118" s="91"/>
      <c r="K118" s="91"/>
      <c r="L118" s="91"/>
      <c r="M118" s="91"/>
      <c r="N118" s="91"/>
      <c r="O118" s="91"/>
      <c r="P118" s="91"/>
      <c r="Q118" s="91"/>
      <c r="R118" s="91"/>
      <c r="S118" s="91">
        <v>0</v>
      </c>
      <c r="T118" s="91"/>
      <c r="U118" s="91">
        <f t="shared" si="8"/>
        <v>0</v>
      </c>
      <c r="V118" s="82" t="str">
        <f t="shared" si="6"/>
        <v>117001310820</v>
      </c>
      <c r="W118" s="83">
        <f>VLOOKUP(V118,Factors!$E$6:$H$5950,4,FALSE)</f>
        <v>0.1053</v>
      </c>
      <c r="X118" t="str">
        <f>VLOOKUP(V118,Factors!$E$6:$F$5950,2,FALSE)</f>
        <v>Firm Sales Volumes</v>
      </c>
      <c r="Y118" s="92">
        <f t="shared" si="9"/>
        <v>0</v>
      </c>
      <c r="Z118" s="92">
        <f t="shared" si="10"/>
        <v>0</v>
      </c>
      <c r="AA118" s="92">
        <f t="shared" si="11"/>
        <v>0</v>
      </c>
    </row>
    <row r="119" spans="1:27" x14ac:dyDescent="0.25">
      <c r="A119" t="s">
        <v>79</v>
      </c>
      <c r="B119" t="s">
        <v>162</v>
      </c>
      <c r="C119" t="s">
        <v>163</v>
      </c>
      <c r="D119" t="s">
        <v>82</v>
      </c>
      <c r="E119" t="s">
        <v>83</v>
      </c>
      <c r="F119" t="str">
        <f t="shared" si="7"/>
        <v>1310</v>
      </c>
      <c r="G119" t="s">
        <v>84</v>
      </c>
      <c r="H119" t="s">
        <v>85</v>
      </c>
      <c r="I119" s="91"/>
      <c r="J119" s="91"/>
      <c r="K119" s="91"/>
      <c r="L119" s="91">
        <v>20.18</v>
      </c>
      <c r="M119" s="91">
        <v>22.18</v>
      </c>
      <c r="N119" s="91"/>
      <c r="O119" s="91"/>
      <c r="P119" s="91"/>
      <c r="Q119" s="91"/>
      <c r="R119" s="91"/>
      <c r="S119" s="91"/>
      <c r="T119" s="91"/>
      <c r="U119" s="91">
        <f t="shared" si="8"/>
        <v>42.36</v>
      </c>
      <c r="V119" s="82" t="str">
        <f t="shared" si="6"/>
        <v>131001310820</v>
      </c>
      <c r="W119" s="83">
        <f>VLOOKUP(V119,Factors!$E$6:$H$5950,4,FALSE)</f>
        <v>0.1124</v>
      </c>
      <c r="X119" t="str">
        <f>VLOOKUP(V119,Factors!$E$6:$F$5950,2,FALSE)</f>
        <v>3-factor</v>
      </c>
      <c r="Y119" s="92">
        <f t="shared" si="9"/>
        <v>4.7612639999999997</v>
      </c>
      <c r="Z119" s="92">
        <f t="shared" si="10"/>
        <v>37.598736000000002</v>
      </c>
      <c r="AA119" s="92">
        <f t="shared" si="11"/>
        <v>42.36</v>
      </c>
    </row>
    <row r="120" spans="1:27" x14ac:dyDescent="0.25">
      <c r="A120" t="s">
        <v>79</v>
      </c>
      <c r="B120" t="s">
        <v>162</v>
      </c>
      <c r="C120" t="s">
        <v>163</v>
      </c>
      <c r="D120" t="s">
        <v>82</v>
      </c>
      <c r="E120" t="s">
        <v>83</v>
      </c>
      <c r="F120" t="str">
        <f t="shared" si="7"/>
        <v>1310</v>
      </c>
      <c r="G120" t="s">
        <v>65</v>
      </c>
      <c r="H120" t="s">
        <v>66</v>
      </c>
      <c r="I120" s="91"/>
      <c r="J120" s="91"/>
      <c r="K120" s="91"/>
      <c r="L120" s="91">
        <v>816.88</v>
      </c>
      <c r="M120" s="91">
        <v>816.88</v>
      </c>
      <c r="N120" s="91"/>
      <c r="O120" s="91"/>
      <c r="P120" s="91"/>
      <c r="Q120" s="91"/>
      <c r="R120" s="91"/>
      <c r="S120" s="91"/>
      <c r="T120" s="91"/>
      <c r="U120" s="91">
        <f t="shared" si="8"/>
        <v>1633.76</v>
      </c>
      <c r="V120" s="82" t="str">
        <f t="shared" si="6"/>
        <v>131001310820</v>
      </c>
      <c r="W120" s="83">
        <f>VLOOKUP(V120,Factors!$E$6:$H$5950,4,FALSE)</f>
        <v>0.1124</v>
      </c>
      <c r="X120" t="str">
        <f>VLOOKUP(V120,Factors!$E$6:$F$5950,2,FALSE)</f>
        <v>3-factor</v>
      </c>
      <c r="Y120" s="92">
        <f t="shared" si="9"/>
        <v>183.634624</v>
      </c>
      <c r="Z120" s="92">
        <f t="shared" si="10"/>
        <v>1450.125376</v>
      </c>
      <c r="AA120" s="92">
        <f t="shared" si="11"/>
        <v>1633.76</v>
      </c>
    </row>
    <row r="121" spans="1:27" x14ac:dyDescent="0.25">
      <c r="A121" t="s">
        <v>79</v>
      </c>
      <c r="B121" t="s">
        <v>162</v>
      </c>
      <c r="C121" t="s">
        <v>163</v>
      </c>
      <c r="D121" t="s">
        <v>82</v>
      </c>
      <c r="E121" t="s">
        <v>83</v>
      </c>
      <c r="F121" t="str">
        <f t="shared" si="7"/>
        <v>1310</v>
      </c>
      <c r="G121" t="s">
        <v>56</v>
      </c>
      <c r="H121" t="s">
        <v>57</v>
      </c>
      <c r="I121" s="91"/>
      <c r="J121" s="91"/>
      <c r="K121" s="91"/>
      <c r="L121" s="91">
        <v>2474.2399999999998</v>
      </c>
      <c r="M121" s="91">
        <v>3092.8</v>
      </c>
      <c r="N121" s="91"/>
      <c r="O121" s="91"/>
      <c r="P121" s="91"/>
      <c r="Q121" s="91"/>
      <c r="R121" s="91"/>
      <c r="S121" s="91"/>
      <c r="T121" s="91"/>
      <c r="U121" s="91">
        <f t="shared" si="8"/>
        <v>5567.04</v>
      </c>
      <c r="V121" s="82" t="str">
        <f t="shared" si="6"/>
        <v>131001310820</v>
      </c>
      <c r="W121" s="83">
        <f>VLOOKUP(V121,Factors!$E$6:$H$5950,4,FALSE)</f>
        <v>0.1124</v>
      </c>
      <c r="X121" t="str">
        <f>VLOOKUP(V121,Factors!$E$6:$F$5950,2,FALSE)</f>
        <v>3-factor</v>
      </c>
      <c r="Y121" s="92">
        <f t="shared" si="9"/>
        <v>625.73529599999995</v>
      </c>
      <c r="Z121" s="92">
        <f t="shared" si="10"/>
        <v>4941.3047040000001</v>
      </c>
      <c r="AA121" s="92">
        <f t="shared" si="11"/>
        <v>5567.04</v>
      </c>
    </row>
    <row r="122" spans="1:27" x14ac:dyDescent="0.25">
      <c r="A122" t="s">
        <v>79</v>
      </c>
      <c r="B122" t="s">
        <v>162</v>
      </c>
      <c r="C122" t="s">
        <v>163</v>
      </c>
      <c r="D122" t="s">
        <v>82</v>
      </c>
      <c r="E122" t="s">
        <v>83</v>
      </c>
      <c r="F122" t="str">
        <f t="shared" si="7"/>
        <v>1310</v>
      </c>
      <c r="G122" t="s">
        <v>68</v>
      </c>
      <c r="H122" t="s">
        <v>69</v>
      </c>
      <c r="I122" s="91"/>
      <c r="J122" s="91"/>
      <c r="K122" s="91"/>
      <c r="L122" s="91">
        <v>1378.44</v>
      </c>
      <c r="M122" s="91">
        <v>1225.28</v>
      </c>
      <c r="N122" s="91"/>
      <c r="O122" s="91"/>
      <c r="P122" s="91"/>
      <c r="Q122" s="91"/>
      <c r="R122" s="91"/>
      <c r="S122" s="91"/>
      <c r="T122" s="91"/>
      <c r="U122" s="91">
        <f t="shared" si="8"/>
        <v>2603.7200000000003</v>
      </c>
      <c r="V122" s="82" t="str">
        <f t="shared" si="6"/>
        <v>131001310820</v>
      </c>
      <c r="W122" s="83">
        <f>VLOOKUP(V122,Factors!$E$6:$H$5950,4,FALSE)</f>
        <v>0.1124</v>
      </c>
      <c r="X122" t="str">
        <f>VLOOKUP(V122,Factors!$E$6:$F$5950,2,FALSE)</f>
        <v>3-factor</v>
      </c>
      <c r="Y122" s="92">
        <f t="shared" si="9"/>
        <v>292.65812800000003</v>
      </c>
      <c r="Z122" s="92">
        <f t="shared" si="10"/>
        <v>2311.0618720000002</v>
      </c>
      <c r="AA122" s="92">
        <f t="shared" si="11"/>
        <v>2603.7200000000003</v>
      </c>
    </row>
    <row r="123" spans="1:27" x14ac:dyDescent="0.25">
      <c r="A123" t="s">
        <v>79</v>
      </c>
      <c r="B123" t="s">
        <v>164</v>
      </c>
      <c r="C123" t="s">
        <v>165</v>
      </c>
      <c r="D123" t="s">
        <v>82</v>
      </c>
      <c r="E123" t="s">
        <v>83</v>
      </c>
      <c r="F123" t="str">
        <f t="shared" si="7"/>
        <v>1310</v>
      </c>
      <c r="G123" t="s">
        <v>110</v>
      </c>
      <c r="H123" t="s">
        <v>111</v>
      </c>
      <c r="I123" s="91">
        <v>1432.71</v>
      </c>
      <c r="J123" s="91">
        <v>1929.76</v>
      </c>
      <c r="K123" s="91">
        <v>1465.17</v>
      </c>
      <c r="L123" s="91">
        <v>1813.14</v>
      </c>
      <c r="M123" s="91">
        <v>1930.66</v>
      </c>
      <c r="N123" s="91">
        <v>1913.87</v>
      </c>
      <c r="O123" s="91">
        <v>1829.93</v>
      </c>
      <c r="P123" s="91">
        <v>1846.72</v>
      </c>
      <c r="Q123" s="91">
        <v>1813.14</v>
      </c>
      <c r="R123" s="91">
        <v>2014.6</v>
      </c>
      <c r="S123" s="91">
        <v>1373.59</v>
      </c>
      <c r="T123" s="91">
        <v>869.94</v>
      </c>
      <c r="U123" s="91">
        <f t="shared" si="8"/>
        <v>20233.23</v>
      </c>
      <c r="V123" s="82" t="str">
        <f t="shared" si="6"/>
        <v>151001310820</v>
      </c>
      <c r="W123" s="83">
        <f>VLOOKUP(V123,Factors!$E$6:$H$5950,4,FALSE)</f>
        <v>0</v>
      </c>
      <c r="X123" t="str">
        <f>VLOOKUP(V123,Factors!$E$6:$F$5950,2,FALSE)</f>
        <v>Direct-OR</v>
      </c>
      <c r="Y123" s="92">
        <f t="shared" si="9"/>
        <v>0</v>
      </c>
      <c r="Z123" s="92">
        <f t="shared" si="10"/>
        <v>20233.23</v>
      </c>
      <c r="AA123" s="92">
        <f t="shared" si="11"/>
        <v>20233.23</v>
      </c>
    </row>
    <row r="124" spans="1:27" x14ac:dyDescent="0.25">
      <c r="A124" t="s">
        <v>79</v>
      </c>
      <c r="B124" t="s">
        <v>164</v>
      </c>
      <c r="C124" t="s">
        <v>165</v>
      </c>
      <c r="D124" t="s">
        <v>82</v>
      </c>
      <c r="E124" t="s">
        <v>83</v>
      </c>
      <c r="F124" t="str">
        <f t="shared" si="7"/>
        <v>1310</v>
      </c>
      <c r="G124" t="s">
        <v>112</v>
      </c>
      <c r="H124" t="s">
        <v>113</v>
      </c>
      <c r="I124" s="91"/>
      <c r="J124" s="91"/>
      <c r="K124" s="91"/>
      <c r="L124" s="91"/>
      <c r="M124" s="91"/>
      <c r="N124" s="91"/>
      <c r="O124" s="91"/>
      <c r="P124" s="91"/>
      <c r="Q124" s="91"/>
      <c r="R124" s="91"/>
      <c r="S124" s="91">
        <v>296.51</v>
      </c>
      <c r="T124" s="91"/>
      <c r="U124" s="91">
        <f t="shared" si="8"/>
        <v>296.51</v>
      </c>
      <c r="V124" s="82" t="str">
        <f t="shared" si="6"/>
        <v>151001310820</v>
      </c>
      <c r="W124" s="83">
        <f>VLOOKUP(V124,Factors!$E$6:$H$5950,4,FALSE)</f>
        <v>0</v>
      </c>
      <c r="X124" t="str">
        <f>VLOOKUP(V124,Factors!$E$6:$F$5950,2,FALSE)</f>
        <v>Direct-OR</v>
      </c>
      <c r="Y124" s="92">
        <f t="shared" si="9"/>
        <v>0</v>
      </c>
      <c r="Z124" s="92">
        <f t="shared" si="10"/>
        <v>296.51</v>
      </c>
      <c r="AA124" s="92">
        <f t="shared" si="11"/>
        <v>296.51</v>
      </c>
    </row>
    <row r="125" spans="1:27" x14ac:dyDescent="0.25">
      <c r="A125" t="s">
        <v>79</v>
      </c>
      <c r="B125" t="s">
        <v>164</v>
      </c>
      <c r="C125" t="s">
        <v>165</v>
      </c>
      <c r="D125" t="s">
        <v>82</v>
      </c>
      <c r="E125" t="s">
        <v>83</v>
      </c>
      <c r="F125" t="str">
        <f t="shared" si="7"/>
        <v>1310</v>
      </c>
      <c r="G125" t="s">
        <v>88</v>
      </c>
      <c r="H125" t="s">
        <v>89</v>
      </c>
      <c r="I125" s="91">
        <v>259.94</v>
      </c>
      <c r="J125" s="91">
        <v>259.94</v>
      </c>
      <c r="K125" s="91">
        <v>271.36</v>
      </c>
      <c r="L125" s="91">
        <v>271.37</v>
      </c>
      <c r="M125" s="91">
        <v>271.37</v>
      </c>
      <c r="N125" s="91">
        <v>271.37</v>
      </c>
      <c r="O125" s="91">
        <v>271.38</v>
      </c>
      <c r="P125" s="91">
        <v>271.36</v>
      </c>
      <c r="Q125" s="91">
        <v>271.38</v>
      </c>
      <c r="R125" s="91">
        <v>271.36</v>
      </c>
      <c r="S125" s="91">
        <v>271.36</v>
      </c>
      <c r="T125" s="91">
        <v>271.36</v>
      </c>
      <c r="U125" s="91">
        <f t="shared" si="8"/>
        <v>3233.5500000000006</v>
      </c>
      <c r="V125" s="82" t="str">
        <f t="shared" si="6"/>
        <v>151001310820</v>
      </c>
      <c r="W125" s="83">
        <f>VLOOKUP(V125,Factors!$E$6:$H$5950,4,FALSE)</f>
        <v>0</v>
      </c>
      <c r="X125" t="str">
        <f>VLOOKUP(V125,Factors!$E$6:$F$5950,2,FALSE)</f>
        <v>Direct-OR</v>
      </c>
      <c r="Y125" s="92">
        <f t="shared" si="9"/>
        <v>0</v>
      </c>
      <c r="Z125" s="92">
        <f t="shared" si="10"/>
        <v>3233.5500000000006</v>
      </c>
      <c r="AA125" s="92">
        <f t="shared" si="11"/>
        <v>3233.5500000000006</v>
      </c>
    </row>
    <row r="126" spans="1:27" x14ac:dyDescent="0.25">
      <c r="A126" t="s">
        <v>79</v>
      </c>
      <c r="B126" t="s">
        <v>164</v>
      </c>
      <c r="C126" t="s">
        <v>165</v>
      </c>
      <c r="D126" t="s">
        <v>82</v>
      </c>
      <c r="E126" t="s">
        <v>83</v>
      </c>
      <c r="F126" t="str">
        <f t="shared" si="7"/>
        <v>1310</v>
      </c>
      <c r="G126" t="s">
        <v>90</v>
      </c>
      <c r="H126" t="s">
        <v>91</v>
      </c>
      <c r="I126" s="91">
        <v>1009.84</v>
      </c>
      <c r="J126" s="91">
        <v>1009.84</v>
      </c>
      <c r="K126" s="91">
        <v>1054.24</v>
      </c>
      <c r="L126" s="91">
        <v>1054.24</v>
      </c>
      <c r="M126" s="91">
        <v>1054.24</v>
      </c>
      <c r="N126" s="91">
        <v>1054.24</v>
      </c>
      <c r="O126" s="91">
        <v>1054.24</v>
      </c>
      <c r="P126" s="91">
        <v>1054.24</v>
      </c>
      <c r="Q126" s="91">
        <v>1054.24</v>
      </c>
      <c r="R126" s="91">
        <v>1054.24</v>
      </c>
      <c r="S126" s="91">
        <v>1054.24</v>
      </c>
      <c r="T126" s="91">
        <v>1054.24</v>
      </c>
      <c r="U126" s="91">
        <f t="shared" si="8"/>
        <v>12562.079999999998</v>
      </c>
      <c r="V126" s="82" t="str">
        <f t="shared" si="6"/>
        <v>151001310820</v>
      </c>
      <c r="W126" s="83">
        <f>VLOOKUP(V126,Factors!$E$6:$H$5950,4,FALSE)</f>
        <v>0</v>
      </c>
      <c r="X126" t="str">
        <f>VLOOKUP(V126,Factors!$E$6:$F$5950,2,FALSE)</f>
        <v>Direct-OR</v>
      </c>
      <c r="Y126" s="92">
        <f t="shared" si="9"/>
        <v>0</v>
      </c>
      <c r="Z126" s="92">
        <f t="shared" si="10"/>
        <v>12562.079999999998</v>
      </c>
      <c r="AA126" s="92">
        <f t="shared" si="11"/>
        <v>12562.079999999998</v>
      </c>
    </row>
    <row r="127" spans="1:27" x14ac:dyDescent="0.25">
      <c r="A127" t="s">
        <v>79</v>
      </c>
      <c r="B127" t="s">
        <v>164</v>
      </c>
      <c r="C127" t="s">
        <v>165</v>
      </c>
      <c r="D127" t="s">
        <v>82</v>
      </c>
      <c r="E127" t="s">
        <v>83</v>
      </c>
      <c r="F127" t="str">
        <f t="shared" si="7"/>
        <v>1310</v>
      </c>
      <c r="G127" t="s">
        <v>166</v>
      </c>
      <c r="H127" t="s">
        <v>167</v>
      </c>
      <c r="I127" s="91">
        <v>-1999.05</v>
      </c>
      <c r="J127" s="91">
        <v>-2931.94</v>
      </c>
      <c r="K127" s="91">
        <v>-2208.6999999999998</v>
      </c>
      <c r="L127" s="91">
        <v>-2333.9299999999998</v>
      </c>
      <c r="M127" s="91">
        <v>-3020.38</v>
      </c>
      <c r="N127" s="91">
        <v>-1922.06</v>
      </c>
      <c r="O127" s="91">
        <v>-3157.67</v>
      </c>
      <c r="P127" s="91">
        <v>-3157.67</v>
      </c>
      <c r="Q127" s="91">
        <v>-2333.9299999999998</v>
      </c>
      <c r="R127" s="91">
        <v>-3020.38</v>
      </c>
      <c r="S127" s="91">
        <v>-2333.9299999999998</v>
      </c>
      <c r="T127" s="91">
        <v>-686.45</v>
      </c>
      <c r="U127" s="91">
        <f t="shared" si="8"/>
        <v>-29106.090000000004</v>
      </c>
      <c r="V127" s="82" t="str">
        <f t="shared" si="6"/>
        <v>151001310820</v>
      </c>
      <c r="W127" s="83">
        <f>VLOOKUP(V127,Factors!$E$6:$H$5950,4,FALSE)</f>
        <v>0</v>
      </c>
      <c r="X127" t="str">
        <f>VLOOKUP(V127,Factors!$E$6:$F$5950,2,FALSE)</f>
        <v>Direct-OR</v>
      </c>
      <c r="Y127" s="92">
        <f t="shared" si="9"/>
        <v>0</v>
      </c>
      <c r="Z127" s="92">
        <f t="shared" si="10"/>
        <v>-29106.090000000004</v>
      </c>
      <c r="AA127" s="92">
        <f t="shared" si="11"/>
        <v>-29106.090000000004</v>
      </c>
    </row>
    <row r="128" spans="1:27" x14ac:dyDescent="0.25">
      <c r="A128" t="s">
        <v>79</v>
      </c>
      <c r="B128" t="s">
        <v>168</v>
      </c>
      <c r="C128" t="s">
        <v>169</v>
      </c>
      <c r="D128" t="s">
        <v>82</v>
      </c>
      <c r="E128" t="s">
        <v>83</v>
      </c>
      <c r="F128" t="str">
        <f t="shared" si="7"/>
        <v>1310</v>
      </c>
      <c r="G128" t="s">
        <v>138</v>
      </c>
      <c r="H128" t="s">
        <v>139</v>
      </c>
      <c r="I128" s="91"/>
      <c r="J128" s="91">
        <v>485.97</v>
      </c>
      <c r="K128" s="91"/>
      <c r="L128" s="91"/>
      <c r="M128" s="91"/>
      <c r="N128" s="91"/>
      <c r="O128" s="91"/>
      <c r="P128" s="91"/>
      <c r="Q128" s="91"/>
      <c r="R128" s="91"/>
      <c r="S128" s="91"/>
      <c r="T128" s="91"/>
      <c r="U128" s="91">
        <f t="shared" si="8"/>
        <v>485.97</v>
      </c>
      <c r="V128" s="82" t="str">
        <f t="shared" si="6"/>
        <v>154101310820</v>
      </c>
      <c r="W128" s="83">
        <f>VLOOKUP(V128,Factors!$E$6:$H$5950,4,FALSE)</f>
        <v>0.10765</v>
      </c>
      <c r="X128" t="str">
        <f>VLOOKUP(V128,Factors!$E$6:$F$5950,2,FALSE)</f>
        <v>Employee Cost</v>
      </c>
      <c r="Y128" s="92">
        <f t="shared" si="9"/>
        <v>52.314670499999998</v>
      </c>
      <c r="Z128" s="92">
        <f t="shared" si="10"/>
        <v>433.65532950000005</v>
      </c>
      <c r="AA128" s="92">
        <f t="shared" si="11"/>
        <v>485.97</v>
      </c>
    </row>
    <row r="129" spans="1:27" x14ac:dyDescent="0.25">
      <c r="A129" t="s">
        <v>79</v>
      </c>
      <c r="B129" t="s">
        <v>170</v>
      </c>
      <c r="C129" t="s">
        <v>171</v>
      </c>
      <c r="D129" t="s">
        <v>82</v>
      </c>
      <c r="E129" t="s">
        <v>83</v>
      </c>
      <c r="F129" t="str">
        <f t="shared" si="7"/>
        <v>1310</v>
      </c>
      <c r="G129" t="s">
        <v>124</v>
      </c>
      <c r="H129" t="s">
        <v>125</v>
      </c>
      <c r="I129" s="91"/>
      <c r="J129" s="91"/>
      <c r="K129" s="91"/>
      <c r="L129" s="91"/>
      <c r="M129" s="91"/>
      <c r="N129" s="91"/>
      <c r="O129" s="91"/>
      <c r="P129" s="91"/>
      <c r="Q129" s="91"/>
      <c r="R129" s="91"/>
      <c r="S129" s="91">
        <v>0</v>
      </c>
      <c r="T129" s="91"/>
      <c r="U129" s="91">
        <f t="shared" si="8"/>
        <v>0</v>
      </c>
      <c r="V129" s="82" t="str">
        <f t="shared" si="6"/>
        <v>155061310820</v>
      </c>
      <c r="W129" s="83">
        <f>VLOOKUP(V129,Factors!$E$6:$H$5950,4,FALSE)</f>
        <v>0.1124</v>
      </c>
      <c r="X129" t="str">
        <f>VLOOKUP(V129,Factors!$E$6:$F$5950,2,FALSE)</f>
        <v>3-factor</v>
      </c>
      <c r="Y129" s="92">
        <f t="shared" si="9"/>
        <v>0</v>
      </c>
      <c r="Z129" s="92">
        <f t="shared" si="10"/>
        <v>0</v>
      </c>
      <c r="AA129" s="92">
        <f t="shared" si="11"/>
        <v>0</v>
      </c>
    </row>
    <row r="130" spans="1:27" x14ac:dyDescent="0.25">
      <c r="A130" t="s">
        <v>172</v>
      </c>
      <c r="B130" t="s">
        <v>42</v>
      </c>
      <c r="C130" t="s">
        <v>43</v>
      </c>
      <c r="D130" t="s">
        <v>173</v>
      </c>
      <c r="E130" t="s">
        <v>174</v>
      </c>
      <c r="F130" t="str">
        <f t="shared" si="7"/>
        <v>4500</v>
      </c>
      <c r="G130" t="s">
        <v>100</v>
      </c>
      <c r="H130" t="s">
        <v>101</v>
      </c>
      <c r="I130" s="91">
        <v>-134.29</v>
      </c>
      <c r="J130" s="91">
        <v>-117.04</v>
      </c>
      <c r="K130" s="91"/>
      <c r="L130" s="91">
        <v>-123.2</v>
      </c>
      <c r="M130" s="91">
        <v>-129.36000000000001</v>
      </c>
      <c r="N130" s="91">
        <v>-135.52000000000001</v>
      </c>
      <c r="O130" s="91"/>
      <c r="P130" s="91"/>
      <c r="Q130" s="91"/>
      <c r="R130" s="91"/>
      <c r="S130" s="91">
        <v>-135.52000000000001</v>
      </c>
      <c r="T130" s="91"/>
      <c r="U130" s="91">
        <f t="shared" si="8"/>
        <v>-774.93</v>
      </c>
      <c r="V130" s="82" t="str">
        <f t="shared" si="6"/>
        <v>112004500821</v>
      </c>
      <c r="W130" s="83">
        <f>VLOOKUP(V130,Factors!$E$6:$H$5950,4,FALSE)</f>
        <v>0.1053</v>
      </c>
      <c r="X130" t="str">
        <f>VLOOKUP(V130,Factors!$E$6:$F$5950,2,FALSE)</f>
        <v>Firm Sales Volumes</v>
      </c>
      <c r="Y130" s="92">
        <f t="shared" si="9"/>
        <v>-81.600128999999995</v>
      </c>
      <c r="Z130" s="92">
        <f t="shared" si="10"/>
        <v>-693.32987099999991</v>
      </c>
      <c r="AA130" s="92">
        <f t="shared" si="11"/>
        <v>-774.93</v>
      </c>
    </row>
    <row r="131" spans="1:27" x14ac:dyDescent="0.25">
      <c r="A131" t="s">
        <v>172</v>
      </c>
      <c r="B131" t="s">
        <v>48</v>
      </c>
      <c r="C131" t="s">
        <v>49</v>
      </c>
      <c r="D131" t="s">
        <v>173</v>
      </c>
      <c r="E131" t="s">
        <v>174</v>
      </c>
      <c r="F131" t="str">
        <f t="shared" si="7"/>
        <v>4500</v>
      </c>
      <c r="G131" t="s">
        <v>61</v>
      </c>
      <c r="H131" t="s">
        <v>62</v>
      </c>
      <c r="I131" s="91"/>
      <c r="J131" s="91"/>
      <c r="K131" s="91"/>
      <c r="L131" s="91"/>
      <c r="M131" s="91"/>
      <c r="N131" s="91"/>
      <c r="O131" s="91"/>
      <c r="P131" s="91">
        <v>12392.95</v>
      </c>
      <c r="Q131" s="91"/>
      <c r="R131" s="91"/>
      <c r="S131" s="91"/>
      <c r="T131" s="91"/>
      <c r="U131" s="91">
        <f t="shared" si="8"/>
        <v>12392.95</v>
      </c>
      <c r="V131" s="82" t="str">
        <f t="shared" si="6"/>
        <v>116004500821</v>
      </c>
      <c r="W131" s="83">
        <f>VLOOKUP(V131,Factors!$E$6:$H$5950,4,FALSE)</f>
        <v>0.1053</v>
      </c>
      <c r="X131" t="str">
        <f>VLOOKUP(V131,Factors!$E$6:$F$5950,2,FALSE)</f>
        <v>Firm Sales Volumes</v>
      </c>
      <c r="Y131" s="92">
        <f t="shared" si="9"/>
        <v>1304.9776350000002</v>
      </c>
      <c r="Z131" s="92">
        <f t="shared" si="10"/>
        <v>11087.972365000001</v>
      </c>
      <c r="AA131" s="92">
        <f t="shared" si="11"/>
        <v>12392.95</v>
      </c>
    </row>
    <row r="132" spans="1:27" x14ac:dyDescent="0.25">
      <c r="A132" t="s">
        <v>172</v>
      </c>
      <c r="B132" t="s">
        <v>48</v>
      </c>
      <c r="C132" t="s">
        <v>49</v>
      </c>
      <c r="D132" t="s">
        <v>173</v>
      </c>
      <c r="E132" t="s">
        <v>174</v>
      </c>
      <c r="F132" t="str">
        <f t="shared" si="7"/>
        <v>4500</v>
      </c>
      <c r="G132" t="s">
        <v>68</v>
      </c>
      <c r="H132" t="s">
        <v>69</v>
      </c>
      <c r="I132" s="91"/>
      <c r="J132" s="91"/>
      <c r="K132" s="91"/>
      <c r="L132" s="91"/>
      <c r="M132" s="91"/>
      <c r="N132" s="91"/>
      <c r="O132" s="91"/>
      <c r="P132" s="91">
        <v>30.33</v>
      </c>
      <c r="Q132" s="91"/>
      <c r="R132" s="91"/>
      <c r="S132" s="91"/>
      <c r="T132" s="91"/>
      <c r="U132" s="91">
        <f t="shared" si="8"/>
        <v>30.33</v>
      </c>
      <c r="V132" s="82" t="str">
        <f t="shared" ref="V132:V195" si="12">CONCATENATE(B132,RIGHT(D132,4),A132)</f>
        <v>116004500821</v>
      </c>
      <c r="W132" s="83">
        <f>VLOOKUP(V132,Factors!$E$6:$H$5950,4,FALSE)</f>
        <v>0.1053</v>
      </c>
      <c r="X132" t="str">
        <f>VLOOKUP(V132,Factors!$E$6:$F$5950,2,FALSE)</f>
        <v>Firm Sales Volumes</v>
      </c>
      <c r="Y132" s="92">
        <f t="shared" si="9"/>
        <v>3.1937489999999999</v>
      </c>
      <c r="Z132" s="92">
        <f t="shared" si="10"/>
        <v>27.136250999999998</v>
      </c>
      <c r="AA132" s="92">
        <f t="shared" si="11"/>
        <v>30.33</v>
      </c>
    </row>
    <row r="133" spans="1:27" x14ac:dyDescent="0.25">
      <c r="A133" t="s">
        <v>175</v>
      </c>
      <c r="B133" t="s">
        <v>42</v>
      </c>
      <c r="C133" t="s">
        <v>43</v>
      </c>
      <c r="D133" t="s">
        <v>176</v>
      </c>
      <c r="E133" t="s">
        <v>177</v>
      </c>
      <c r="F133" t="str">
        <f t="shared" ref="F133:F196" si="13">RIGHT(D133,4)</f>
        <v>1295</v>
      </c>
      <c r="G133" t="s">
        <v>94</v>
      </c>
      <c r="H133" t="s">
        <v>95</v>
      </c>
      <c r="I133" s="91">
        <v>5778</v>
      </c>
      <c r="J133" s="91"/>
      <c r="K133" s="91"/>
      <c r="L133" s="91"/>
      <c r="M133" s="91"/>
      <c r="N133" s="91"/>
      <c r="O133" s="91"/>
      <c r="P133" s="91"/>
      <c r="Q133" s="91"/>
      <c r="R133" s="91"/>
      <c r="S133" s="91"/>
      <c r="T133" s="91"/>
      <c r="U133" s="91">
        <f t="shared" ref="U133:U196" si="14">SUM(I133:T133)</f>
        <v>5778</v>
      </c>
      <c r="V133" s="82" t="str">
        <f t="shared" si="12"/>
        <v>112001295832</v>
      </c>
      <c r="W133" s="83">
        <f>VLOOKUP(V133,Factors!$E$6:$H$5950,4,FALSE)</f>
        <v>0.1053</v>
      </c>
      <c r="X133" t="str">
        <f>VLOOKUP(V133,Factors!$E$6:$F$5950,2,FALSE)</f>
        <v>Firm Sales Volumes</v>
      </c>
      <c r="Y133" s="92">
        <f t="shared" ref="Y133:Y196" si="15">U133*W133</f>
        <v>608.42340000000002</v>
      </c>
      <c r="Z133" s="92">
        <f t="shared" ref="Z133:Z196" si="16">U133-Y133</f>
        <v>5169.5766000000003</v>
      </c>
      <c r="AA133" s="92">
        <f t="shared" ref="AA133:AA196" si="17">Y133+Z133</f>
        <v>5778</v>
      </c>
    </row>
    <row r="134" spans="1:27" x14ac:dyDescent="0.25">
      <c r="A134" t="s">
        <v>175</v>
      </c>
      <c r="B134" t="s">
        <v>42</v>
      </c>
      <c r="C134" t="s">
        <v>43</v>
      </c>
      <c r="D134" t="s">
        <v>176</v>
      </c>
      <c r="E134" t="s">
        <v>177</v>
      </c>
      <c r="F134" t="str">
        <f t="shared" si="13"/>
        <v>1295</v>
      </c>
      <c r="G134" t="s">
        <v>178</v>
      </c>
      <c r="H134" t="s">
        <v>179</v>
      </c>
      <c r="I134" s="91">
        <v>2843.49</v>
      </c>
      <c r="J134" s="91">
        <v>1679.98</v>
      </c>
      <c r="K134" s="91">
        <v>2536.34</v>
      </c>
      <c r="L134" s="91">
        <v>2469.8000000000002</v>
      </c>
      <c r="M134" s="91">
        <v>2161.81</v>
      </c>
      <c r="N134" s="91">
        <v>-7167.95</v>
      </c>
      <c r="O134" s="91"/>
      <c r="P134" s="91"/>
      <c r="Q134" s="91"/>
      <c r="R134" s="91"/>
      <c r="S134" s="91"/>
      <c r="T134" s="91"/>
      <c r="U134" s="91">
        <f t="shared" si="14"/>
        <v>4523.47</v>
      </c>
      <c r="V134" s="82" t="str">
        <f t="shared" si="12"/>
        <v>112001295832</v>
      </c>
      <c r="W134" s="83">
        <f>VLOOKUP(V134,Factors!$E$6:$H$5950,4,FALSE)</f>
        <v>0.1053</v>
      </c>
      <c r="X134" t="str">
        <f>VLOOKUP(V134,Factors!$E$6:$F$5950,2,FALSE)</f>
        <v>Firm Sales Volumes</v>
      </c>
      <c r="Y134" s="92">
        <f t="shared" si="15"/>
        <v>476.32139100000006</v>
      </c>
      <c r="Z134" s="92">
        <f t="shared" si="16"/>
        <v>4047.1486090000003</v>
      </c>
      <c r="AA134" s="92">
        <f t="shared" si="17"/>
        <v>4523.47</v>
      </c>
    </row>
    <row r="135" spans="1:27" x14ac:dyDescent="0.25">
      <c r="A135" t="s">
        <v>175</v>
      </c>
      <c r="B135" t="s">
        <v>42</v>
      </c>
      <c r="C135" t="s">
        <v>43</v>
      </c>
      <c r="D135" t="s">
        <v>176</v>
      </c>
      <c r="E135" t="s">
        <v>177</v>
      </c>
      <c r="F135" t="str">
        <f t="shared" si="13"/>
        <v>1295</v>
      </c>
      <c r="G135" t="s">
        <v>180</v>
      </c>
      <c r="H135" t="s">
        <v>181</v>
      </c>
      <c r="I135" s="91">
        <v>14583.36</v>
      </c>
      <c r="J135" s="91">
        <v>6095.11</v>
      </c>
      <c r="K135" s="91">
        <v>783.54</v>
      </c>
      <c r="L135" s="91"/>
      <c r="M135" s="91"/>
      <c r="N135" s="91"/>
      <c r="O135" s="91"/>
      <c r="P135" s="91"/>
      <c r="Q135" s="91"/>
      <c r="R135" s="91"/>
      <c r="S135" s="91"/>
      <c r="T135" s="91"/>
      <c r="U135" s="91">
        <f t="shared" si="14"/>
        <v>21462.010000000002</v>
      </c>
      <c r="V135" s="82" t="str">
        <f t="shared" si="12"/>
        <v>112001295832</v>
      </c>
      <c r="W135" s="83">
        <f>VLOOKUP(V135,Factors!$E$6:$H$5950,4,FALSE)</f>
        <v>0.1053</v>
      </c>
      <c r="X135" t="str">
        <f>VLOOKUP(V135,Factors!$E$6:$F$5950,2,FALSE)</f>
        <v>Firm Sales Volumes</v>
      </c>
      <c r="Y135" s="92">
        <f t="shared" si="15"/>
        <v>2259.9496530000001</v>
      </c>
      <c r="Z135" s="92">
        <f t="shared" si="16"/>
        <v>19202.060347000002</v>
      </c>
      <c r="AA135" s="92">
        <f t="shared" si="17"/>
        <v>21462.010000000002</v>
      </c>
    </row>
    <row r="136" spans="1:27" x14ac:dyDescent="0.25">
      <c r="A136" t="s">
        <v>175</v>
      </c>
      <c r="B136" t="s">
        <v>48</v>
      </c>
      <c r="C136" t="s">
        <v>49</v>
      </c>
      <c r="D136" t="s">
        <v>176</v>
      </c>
      <c r="E136" t="s">
        <v>177</v>
      </c>
      <c r="F136" t="str">
        <f t="shared" si="13"/>
        <v>1295</v>
      </c>
      <c r="G136" t="s">
        <v>120</v>
      </c>
      <c r="H136" t="s">
        <v>121</v>
      </c>
      <c r="I136" s="91"/>
      <c r="J136" s="91"/>
      <c r="K136" s="91"/>
      <c r="L136" s="91"/>
      <c r="M136" s="91"/>
      <c r="N136" s="91"/>
      <c r="O136" s="91"/>
      <c r="P136" s="91"/>
      <c r="Q136" s="91"/>
      <c r="R136" s="91">
        <v>90.47</v>
      </c>
      <c r="S136" s="91"/>
      <c r="T136" s="91"/>
      <c r="U136" s="91">
        <f t="shared" si="14"/>
        <v>90.47</v>
      </c>
      <c r="V136" s="82" t="str">
        <f t="shared" si="12"/>
        <v>116001295832</v>
      </c>
      <c r="W136" s="83">
        <f>VLOOKUP(V136,Factors!$E$6:$H$5950,4,FALSE)</f>
        <v>0.1053</v>
      </c>
      <c r="X136" t="str">
        <f>VLOOKUP(V136,Factors!$E$6:$F$5950,2,FALSE)</f>
        <v>Firm Sales Volumes</v>
      </c>
      <c r="Y136" s="92">
        <f t="shared" si="15"/>
        <v>9.526491</v>
      </c>
      <c r="Z136" s="92">
        <f t="shared" si="16"/>
        <v>80.943509000000006</v>
      </c>
      <c r="AA136" s="92">
        <f t="shared" si="17"/>
        <v>90.47</v>
      </c>
    </row>
    <row r="137" spans="1:27" x14ac:dyDescent="0.25">
      <c r="A137" t="s">
        <v>175</v>
      </c>
      <c r="B137" t="s">
        <v>48</v>
      </c>
      <c r="C137" t="s">
        <v>49</v>
      </c>
      <c r="D137" t="s">
        <v>176</v>
      </c>
      <c r="E137" t="s">
        <v>177</v>
      </c>
      <c r="F137" t="str">
        <f t="shared" si="13"/>
        <v>1295</v>
      </c>
      <c r="G137" t="s">
        <v>178</v>
      </c>
      <c r="H137" t="s">
        <v>179</v>
      </c>
      <c r="I137" s="91"/>
      <c r="J137" s="91"/>
      <c r="K137" s="91"/>
      <c r="L137" s="91"/>
      <c r="M137" s="91"/>
      <c r="N137" s="91">
        <v>9674.09</v>
      </c>
      <c r="O137" s="91">
        <v>2275.14</v>
      </c>
      <c r="P137" s="91">
        <v>2797</v>
      </c>
      <c r="Q137" s="91">
        <v>2681.49</v>
      </c>
      <c r="R137" s="91">
        <v>2566.3200000000002</v>
      </c>
      <c r="S137" s="91">
        <v>2289.2399999999998</v>
      </c>
      <c r="T137" s="91">
        <v>1129.48</v>
      </c>
      <c r="U137" s="91">
        <f t="shared" si="14"/>
        <v>23412.76</v>
      </c>
      <c r="V137" s="82" t="str">
        <f t="shared" si="12"/>
        <v>116001295832</v>
      </c>
      <c r="W137" s="83">
        <f>VLOOKUP(V137,Factors!$E$6:$H$5950,4,FALSE)</f>
        <v>0.1053</v>
      </c>
      <c r="X137" t="str">
        <f>VLOOKUP(V137,Factors!$E$6:$F$5950,2,FALSE)</f>
        <v>Firm Sales Volumes</v>
      </c>
      <c r="Y137" s="92">
        <f t="shared" si="15"/>
        <v>2465.3636280000001</v>
      </c>
      <c r="Z137" s="92">
        <f t="shared" si="16"/>
        <v>20947.396371999999</v>
      </c>
      <c r="AA137" s="92">
        <f t="shared" si="17"/>
        <v>23412.76</v>
      </c>
    </row>
    <row r="138" spans="1:27" x14ac:dyDescent="0.25">
      <c r="A138" t="s">
        <v>175</v>
      </c>
      <c r="B138" t="s">
        <v>48</v>
      </c>
      <c r="C138" t="s">
        <v>49</v>
      </c>
      <c r="D138" t="s">
        <v>176</v>
      </c>
      <c r="E138" t="s">
        <v>177</v>
      </c>
      <c r="F138" t="str">
        <f t="shared" si="13"/>
        <v>1295</v>
      </c>
      <c r="G138" t="s">
        <v>144</v>
      </c>
      <c r="H138" t="s">
        <v>145</v>
      </c>
      <c r="I138" s="91"/>
      <c r="J138" s="91"/>
      <c r="K138" s="91"/>
      <c r="L138" s="91"/>
      <c r="M138" s="91"/>
      <c r="N138" s="91"/>
      <c r="O138" s="91"/>
      <c r="P138" s="91"/>
      <c r="Q138" s="91"/>
      <c r="R138" s="91"/>
      <c r="S138" s="91">
        <v>30.62</v>
      </c>
      <c r="T138" s="91"/>
      <c r="U138" s="91">
        <f t="shared" si="14"/>
        <v>30.62</v>
      </c>
      <c r="V138" s="82" t="str">
        <f t="shared" si="12"/>
        <v>116001295832</v>
      </c>
      <c r="W138" s="83">
        <f>VLOOKUP(V138,Factors!$E$6:$H$5950,4,FALSE)</f>
        <v>0.1053</v>
      </c>
      <c r="X138" t="str">
        <f>VLOOKUP(V138,Factors!$E$6:$F$5950,2,FALSE)</f>
        <v>Firm Sales Volumes</v>
      </c>
      <c r="Y138" s="92">
        <f t="shared" si="15"/>
        <v>3.2242860000000002</v>
      </c>
      <c r="Z138" s="92">
        <f t="shared" si="16"/>
        <v>27.395714000000002</v>
      </c>
      <c r="AA138" s="92">
        <f t="shared" si="17"/>
        <v>30.62</v>
      </c>
    </row>
    <row r="139" spans="1:27" x14ac:dyDescent="0.25">
      <c r="A139" t="s">
        <v>175</v>
      </c>
      <c r="B139" t="s">
        <v>48</v>
      </c>
      <c r="C139" t="s">
        <v>49</v>
      </c>
      <c r="D139" t="s">
        <v>176</v>
      </c>
      <c r="E139" t="s">
        <v>177</v>
      </c>
      <c r="F139" t="str">
        <f t="shared" si="13"/>
        <v>1295</v>
      </c>
      <c r="G139" t="s">
        <v>180</v>
      </c>
      <c r="H139" t="s">
        <v>181</v>
      </c>
      <c r="I139" s="91"/>
      <c r="J139" s="91">
        <v>6774.86</v>
      </c>
      <c r="K139" s="91">
        <v>14348.06</v>
      </c>
      <c r="L139" s="91">
        <v>14132.68</v>
      </c>
      <c r="M139" s="91">
        <v>12439.11</v>
      </c>
      <c r="N139" s="91">
        <v>14314.77</v>
      </c>
      <c r="O139" s="91">
        <v>12639.69</v>
      </c>
      <c r="P139" s="91">
        <v>16786.740000000002</v>
      </c>
      <c r="Q139" s="91">
        <v>14897.24</v>
      </c>
      <c r="R139" s="91">
        <v>13834.3</v>
      </c>
      <c r="S139" s="91">
        <v>17834.25</v>
      </c>
      <c r="T139" s="91">
        <v>6274.89</v>
      </c>
      <c r="U139" s="91">
        <f t="shared" si="14"/>
        <v>144276.59000000003</v>
      </c>
      <c r="V139" s="82" t="str">
        <f t="shared" si="12"/>
        <v>116001295832</v>
      </c>
      <c r="W139" s="83">
        <f>VLOOKUP(V139,Factors!$E$6:$H$5950,4,FALSE)</f>
        <v>0.1053</v>
      </c>
      <c r="X139" t="str">
        <f>VLOOKUP(V139,Factors!$E$6:$F$5950,2,FALSE)</f>
        <v>Firm Sales Volumes</v>
      </c>
      <c r="Y139" s="92">
        <f t="shared" si="15"/>
        <v>15192.324927000003</v>
      </c>
      <c r="Z139" s="92">
        <f t="shared" si="16"/>
        <v>129084.26507300002</v>
      </c>
      <c r="AA139" s="92">
        <f t="shared" si="17"/>
        <v>144276.59000000003</v>
      </c>
    </row>
    <row r="140" spans="1:27" x14ac:dyDescent="0.25">
      <c r="A140" t="s">
        <v>175</v>
      </c>
      <c r="B140" t="s">
        <v>48</v>
      </c>
      <c r="C140" t="s">
        <v>49</v>
      </c>
      <c r="D140" t="s">
        <v>176</v>
      </c>
      <c r="E140" t="s">
        <v>177</v>
      </c>
      <c r="F140" t="str">
        <f t="shared" si="13"/>
        <v>1295</v>
      </c>
      <c r="G140" t="s">
        <v>56</v>
      </c>
      <c r="H140" t="s">
        <v>57</v>
      </c>
      <c r="I140" s="91">
        <v>2177.92</v>
      </c>
      <c r="J140" s="91"/>
      <c r="K140" s="91"/>
      <c r="L140" s="91"/>
      <c r="M140" s="91"/>
      <c r="N140" s="91"/>
      <c r="O140" s="91"/>
      <c r="P140" s="91"/>
      <c r="Q140" s="91"/>
      <c r="R140" s="91"/>
      <c r="S140" s="91"/>
      <c r="T140" s="91"/>
      <c r="U140" s="91">
        <f t="shared" si="14"/>
        <v>2177.92</v>
      </c>
      <c r="V140" s="82" t="str">
        <f t="shared" si="12"/>
        <v>116001295832</v>
      </c>
      <c r="W140" s="83">
        <f>VLOOKUP(V140,Factors!$E$6:$H$5950,4,FALSE)</f>
        <v>0.1053</v>
      </c>
      <c r="X140" t="str">
        <f>VLOOKUP(V140,Factors!$E$6:$F$5950,2,FALSE)</f>
        <v>Firm Sales Volumes</v>
      </c>
      <c r="Y140" s="92">
        <f t="shared" si="15"/>
        <v>229.33497600000001</v>
      </c>
      <c r="Z140" s="92">
        <f t="shared" si="16"/>
        <v>1948.585024</v>
      </c>
      <c r="AA140" s="92">
        <f t="shared" si="17"/>
        <v>2177.92</v>
      </c>
    </row>
    <row r="141" spans="1:27" x14ac:dyDescent="0.25">
      <c r="A141" t="s">
        <v>175</v>
      </c>
      <c r="B141" t="s">
        <v>48</v>
      </c>
      <c r="C141" t="s">
        <v>49</v>
      </c>
      <c r="D141" t="s">
        <v>176</v>
      </c>
      <c r="E141" t="s">
        <v>177</v>
      </c>
      <c r="F141" t="str">
        <f t="shared" si="13"/>
        <v>1295</v>
      </c>
      <c r="G141" t="s">
        <v>68</v>
      </c>
      <c r="H141" t="s">
        <v>69</v>
      </c>
      <c r="I141" s="91">
        <v>161.54</v>
      </c>
      <c r="J141" s="91"/>
      <c r="K141" s="91"/>
      <c r="L141" s="91"/>
      <c r="M141" s="91"/>
      <c r="N141" s="91"/>
      <c r="O141" s="91"/>
      <c r="P141" s="91"/>
      <c r="Q141" s="91"/>
      <c r="R141" s="91"/>
      <c r="S141" s="91"/>
      <c r="T141" s="91"/>
      <c r="U141" s="91">
        <f t="shared" si="14"/>
        <v>161.54</v>
      </c>
      <c r="V141" s="82" t="str">
        <f t="shared" si="12"/>
        <v>116001295832</v>
      </c>
      <c r="W141" s="83">
        <f>VLOOKUP(V141,Factors!$E$6:$H$5950,4,FALSE)</f>
        <v>0.1053</v>
      </c>
      <c r="X141" t="str">
        <f>VLOOKUP(V141,Factors!$E$6:$F$5950,2,FALSE)</f>
        <v>Firm Sales Volumes</v>
      </c>
      <c r="Y141" s="92">
        <f t="shared" si="15"/>
        <v>17.010162000000001</v>
      </c>
      <c r="Z141" s="92">
        <f t="shared" si="16"/>
        <v>144.52983799999998</v>
      </c>
      <c r="AA141" s="92">
        <f t="shared" si="17"/>
        <v>161.54</v>
      </c>
    </row>
    <row r="142" spans="1:27" x14ac:dyDescent="0.25">
      <c r="A142" t="s">
        <v>175</v>
      </c>
      <c r="B142" t="s">
        <v>182</v>
      </c>
      <c r="C142" t="s">
        <v>183</v>
      </c>
      <c r="D142" t="s">
        <v>176</v>
      </c>
      <c r="E142" t="s">
        <v>177</v>
      </c>
      <c r="F142" t="str">
        <f t="shared" si="13"/>
        <v>1295</v>
      </c>
      <c r="G142" t="s">
        <v>102</v>
      </c>
      <c r="H142" t="s">
        <v>103</v>
      </c>
      <c r="I142" s="91"/>
      <c r="J142" s="91">
        <v>2790</v>
      </c>
      <c r="K142" s="91"/>
      <c r="L142" s="91"/>
      <c r="M142" s="91"/>
      <c r="N142" s="91"/>
      <c r="O142" s="91"/>
      <c r="P142" s="91"/>
      <c r="Q142" s="91"/>
      <c r="R142" s="91"/>
      <c r="S142" s="91"/>
      <c r="T142" s="91"/>
      <c r="U142" s="91">
        <f t="shared" si="14"/>
        <v>2790</v>
      </c>
      <c r="V142" s="82" t="str">
        <f t="shared" si="12"/>
        <v>420161295832</v>
      </c>
      <c r="W142" s="83">
        <f>VLOOKUP(V142,Factors!$E$6:$H$5950,4,FALSE)</f>
        <v>0.1053</v>
      </c>
      <c r="X142" t="str">
        <f>VLOOKUP(V142,Factors!$E$6:$F$5950,2,FALSE)</f>
        <v>Firm Sales Volumes</v>
      </c>
      <c r="Y142" s="92">
        <f t="shared" si="15"/>
        <v>293.78700000000003</v>
      </c>
      <c r="Z142" s="92">
        <f t="shared" si="16"/>
        <v>2496.2129999999997</v>
      </c>
      <c r="AA142" s="92">
        <f t="shared" si="17"/>
        <v>2790</v>
      </c>
    </row>
    <row r="143" spans="1:27" x14ac:dyDescent="0.25">
      <c r="A143" t="s">
        <v>184</v>
      </c>
      <c r="B143" t="s">
        <v>48</v>
      </c>
      <c r="C143" t="s">
        <v>49</v>
      </c>
      <c r="D143" t="s">
        <v>185</v>
      </c>
      <c r="E143" t="s">
        <v>186</v>
      </c>
      <c r="F143" t="str">
        <f t="shared" si="13"/>
        <v>1505</v>
      </c>
      <c r="G143" t="s">
        <v>187</v>
      </c>
      <c r="H143" t="s">
        <v>188</v>
      </c>
      <c r="I143" s="91">
        <v>20545.39</v>
      </c>
      <c r="J143" s="91">
        <v>20545.39</v>
      </c>
      <c r="K143" s="91">
        <v>21064.67</v>
      </c>
      <c r="L143" s="91">
        <v>21064.67</v>
      </c>
      <c r="M143" s="91">
        <v>21064.67</v>
      </c>
      <c r="N143" s="91">
        <v>21064.67</v>
      </c>
      <c r="O143" s="91">
        <v>22564.02</v>
      </c>
      <c r="P143" s="91">
        <v>22583.16</v>
      </c>
      <c r="Q143" s="91">
        <v>22583.16</v>
      </c>
      <c r="R143" s="91">
        <v>22583.16</v>
      </c>
      <c r="S143" s="91">
        <v>22583.16</v>
      </c>
      <c r="T143" s="91">
        <v>22583.16</v>
      </c>
      <c r="U143" s="91">
        <f t="shared" si="14"/>
        <v>260829.28</v>
      </c>
      <c r="V143" s="82" t="str">
        <f t="shared" si="12"/>
        <v>116001505834</v>
      </c>
      <c r="W143" s="83">
        <f>VLOOKUP(V143,Factors!$E$6:$H$5950,4,FALSE)</f>
        <v>0.1053</v>
      </c>
      <c r="X143" t="str">
        <f>VLOOKUP(V143,Factors!$E$6:$F$5950,2,FALSE)</f>
        <v>Firm Sales Volumes</v>
      </c>
      <c r="Y143" s="92">
        <f t="shared" si="15"/>
        <v>27465.323184000001</v>
      </c>
      <c r="Z143" s="92">
        <f t="shared" si="16"/>
        <v>233363.95681599999</v>
      </c>
      <c r="AA143" s="92">
        <f t="shared" si="17"/>
        <v>260829.28</v>
      </c>
    </row>
    <row r="144" spans="1:27" x14ac:dyDescent="0.25">
      <c r="A144" t="s">
        <v>189</v>
      </c>
      <c r="B144" t="s">
        <v>42</v>
      </c>
      <c r="C144" t="s">
        <v>43</v>
      </c>
      <c r="D144" t="s">
        <v>190</v>
      </c>
      <c r="E144" t="s">
        <v>191</v>
      </c>
      <c r="F144" t="str">
        <f t="shared" si="13"/>
        <v>1630</v>
      </c>
      <c r="G144" t="s">
        <v>102</v>
      </c>
      <c r="H144" t="s">
        <v>103</v>
      </c>
      <c r="I144" s="91">
        <v>3468.75</v>
      </c>
      <c r="J144" s="91">
        <v>6618.34</v>
      </c>
      <c r="K144" s="91"/>
      <c r="L144" s="91"/>
      <c r="M144" s="91"/>
      <c r="N144" s="91"/>
      <c r="O144" s="91"/>
      <c r="P144" s="91"/>
      <c r="Q144" s="91"/>
      <c r="R144" s="91"/>
      <c r="S144" s="91"/>
      <c r="T144" s="91"/>
      <c r="U144" s="91">
        <f t="shared" si="14"/>
        <v>10087.09</v>
      </c>
      <c r="V144" s="82" t="str">
        <f t="shared" si="12"/>
        <v>112001630840</v>
      </c>
      <c r="W144" s="83">
        <f>VLOOKUP(V144,Factors!$E$6:$H$5950,4,FALSE)</f>
        <v>0.1053</v>
      </c>
      <c r="X144" t="str">
        <f>VLOOKUP(V144,Factors!$E$6:$F$5950,2,FALSE)</f>
        <v>Firm Sales Volumes</v>
      </c>
      <c r="Y144" s="92">
        <f t="shared" si="15"/>
        <v>1062.1705770000001</v>
      </c>
      <c r="Z144" s="92">
        <f t="shared" si="16"/>
        <v>9024.9194229999994</v>
      </c>
      <c r="AA144" s="92">
        <f t="shared" si="17"/>
        <v>10087.09</v>
      </c>
    </row>
    <row r="145" spans="1:27" x14ac:dyDescent="0.25">
      <c r="A145" t="s">
        <v>189</v>
      </c>
      <c r="B145" t="s">
        <v>46</v>
      </c>
      <c r="C145" t="s">
        <v>47</v>
      </c>
      <c r="D145" t="s">
        <v>190</v>
      </c>
      <c r="E145" t="s">
        <v>191</v>
      </c>
      <c r="F145" t="str">
        <f t="shared" si="13"/>
        <v>1630</v>
      </c>
      <c r="G145" t="s">
        <v>110</v>
      </c>
      <c r="H145" t="s">
        <v>111</v>
      </c>
      <c r="I145" s="91">
        <v>3846.59</v>
      </c>
      <c r="J145" s="91">
        <v>4234.76</v>
      </c>
      <c r="K145" s="91">
        <v>4159.82</v>
      </c>
      <c r="L145" s="91">
        <v>3897.08</v>
      </c>
      <c r="M145" s="91">
        <v>2700.25</v>
      </c>
      <c r="N145" s="91">
        <v>4816.62</v>
      </c>
      <c r="O145" s="91">
        <v>4094.13</v>
      </c>
      <c r="P145" s="91">
        <v>4597.6899999999996</v>
      </c>
      <c r="Q145" s="91">
        <v>3411.78</v>
      </c>
      <c r="R145" s="91">
        <v>4816.62</v>
      </c>
      <c r="S145" s="91">
        <v>3503.02</v>
      </c>
      <c r="T145" s="91">
        <v>3940.88</v>
      </c>
      <c r="U145" s="91">
        <f t="shared" si="14"/>
        <v>48019.24</v>
      </c>
      <c r="V145" s="82" t="str">
        <f t="shared" si="12"/>
        <v>113001630840</v>
      </c>
      <c r="W145" s="83">
        <f>VLOOKUP(V145,Factors!$E$6:$H$5950,4,FALSE)</f>
        <v>0.1053</v>
      </c>
      <c r="X145" t="str">
        <f>VLOOKUP(V145,Factors!$E$6:$F$5950,2,FALSE)</f>
        <v>Firm Sales Volumes</v>
      </c>
      <c r="Y145" s="92">
        <f t="shared" si="15"/>
        <v>5056.425972</v>
      </c>
      <c r="Z145" s="92">
        <f t="shared" si="16"/>
        <v>42962.814028000001</v>
      </c>
      <c r="AA145" s="92">
        <f t="shared" si="17"/>
        <v>48019.24</v>
      </c>
    </row>
    <row r="146" spans="1:27" x14ac:dyDescent="0.25">
      <c r="A146" t="s">
        <v>189</v>
      </c>
      <c r="B146" t="s">
        <v>46</v>
      </c>
      <c r="C146" t="s">
        <v>47</v>
      </c>
      <c r="D146" t="s">
        <v>190</v>
      </c>
      <c r="E146" t="s">
        <v>191</v>
      </c>
      <c r="F146" t="str">
        <f t="shared" si="13"/>
        <v>1630</v>
      </c>
      <c r="G146" t="s">
        <v>112</v>
      </c>
      <c r="H146" t="s">
        <v>113</v>
      </c>
      <c r="I146" s="91"/>
      <c r="J146" s="91"/>
      <c r="K146" s="91"/>
      <c r="L146" s="91"/>
      <c r="M146" s="91"/>
      <c r="N146" s="91"/>
      <c r="O146" s="91"/>
      <c r="P146" s="91"/>
      <c r="Q146" s="91"/>
      <c r="R146" s="91">
        <v>296.5</v>
      </c>
      <c r="S146" s="91"/>
      <c r="T146" s="91"/>
      <c r="U146" s="91">
        <f t="shared" si="14"/>
        <v>296.5</v>
      </c>
      <c r="V146" s="82" t="str">
        <f t="shared" si="12"/>
        <v>113001630840</v>
      </c>
      <c r="W146" s="83">
        <f>VLOOKUP(V146,Factors!$E$6:$H$5950,4,FALSE)</f>
        <v>0.1053</v>
      </c>
      <c r="X146" t="str">
        <f>VLOOKUP(V146,Factors!$E$6:$F$5950,2,FALSE)</f>
        <v>Firm Sales Volumes</v>
      </c>
      <c r="Y146" s="92">
        <f t="shared" si="15"/>
        <v>31.221450000000001</v>
      </c>
      <c r="Z146" s="92">
        <f t="shared" si="16"/>
        <v>265.27855</v>
      </c>
      <c r="AA146" s="92">
        <f t="shared" si="17"/>
        <v>296.5</v>
      </c>
    </row>
    <row r="147" spans="1:27" x14ac:dyDescent="0.25">
      <c r="A147" t="s">
        <v>189</v>
      </c>
      <c r="B147" t="s">
        <v>46</v>
      </c>
      <c r="C147" t="s">
        <v>47</v>
      </c>
      <c r="D147" t="s">
        <v>190</v>
      </c>
      <c r="E147" t="s">
        <v>191</v>
      </c>
      <c r="F147" t="str">
        <f t="shared" si="13"/>
        <v>1630</v>
      </c>
      <c r="G147" t="s">
        <v>88</v>
      </c>
      <c r="H147" t="s">
        <v>89</v>
      </c>
      <c r="I147" s="91">
        <v>627.48</v>
      </c>
      <c r="J147" s="91">
        <v>627.45000000000005</v>
      </c>
      <c r="K147" s="91">
        <v>648.80999999999995</v>
      </c>
      <c r="L147" s="91">
        <v>648.80999999999995</v>
      </c>
      <c r="M147" s="91">
        <v>648.84</v>
      </c>
      <c r="N147" s="91">
        <v>648.79999999999995</v>
      </c>
      <c r="O147" s="91">
        <v>648.79999999999995</v>
      </c>
      <c r="P147" s="91">
        <v>648.79999999999995</v>
      </c>
      <c r="Q147" s="91">
        <v>648.79999999999995</v>
      </c>
      <c r="R147" s="91">
        <v>648.79999999999995</v>
      </c>
      <c r="S147" s="91">
        <v>648.79999999999995</v>
      </c>
      <c r="T147" s="91">
        <v>648.79999999999995</v>
      </c>
      <c r="U147" s="91">
        <f t="shared" si="14"/>
        <v>7742.9900000000016</v>
      </c>
      <c r="V147" s="82" t="str">
        <f t="shared" si="12"/>
        <v>113001630840</v>
      </c>
      <c r="W147" s="83">
        <f>VLOOKUP(V147,Factors!$E$6:$H$5950,4,FALSE)</f>
        <v>0.1053</v>
      </c>
      <c r="X147" t="str">
        <f>VLOOKUP(V147,Factors!$E$6:$F$5950,2,FALSE)</f>
        <v>Firm Sales Volumes</v>
      </c>
      <c r="Y147" s="92">
        <f t="shared" si="15"/>
        <v>815.33684700000026</v>
      </c>
      <c r="Z147" s="92">
        <f t="shared" si="16"/>
        <v>6927.6531530000011</v>
      </c>
      <c r="AA147" s="92">
        <f t="shared" si="17"/>
        <v>7742.9900000000016</v>
      </c>
    </row>
    <row r="148" spans="1:27" x14ac:dyDescent="0.25">
      <c r="A148" t="s">
        <v>189</v>
      </c>
      <c r="B148" t="s">
        <v>46</v>
      </c>
      <c r="C148" t="s">
        <v>47</v>
      </c>
      <c r="D148" t="s">
        <v>190</v>
      </c>
      <c r="E148" t="s">
        <v>191</v>
      </c>
      <c r="F148" t="str">
        <f t="shared" si="13"/>
        <v>1630</v>
      </c>
      <c r="G148" t="s">
        <v>90</v>
      </c>
      <c r="H148" t="s">
        <v>91</v>
      </c>
      <c r="I148" s="91">
        <v>2437.6799999999998</v>
      </c>
      <c r="J148" s="91">
        <v>2437.69</v>
      </c>
      <c r="K148" s="91">
        <v>2520.5300000000002</v>
      </c>
      <c r="L148" s="91">
        <v>2520.5300000000002</v>
      </c>
      <c r="M148" s="91">
        <v>2520.56</v>
      </c>
      <c r="N148" s="91">
        <v>2520.52</v>
      </c>
      <c r="O148" s="91">
        <v>2520.5300000000002</v>
      </c>
      <c r="P148" s="91">
        <v>2520.52</v>
      </c>
      <c r="Q148" s="91">
        <v>2520.56</v>
      </c>
      <c r="R148" s="91">
        <v>2520.52</v>
      </c>
      <c r="S148" s="91">
        <v>2520.5300000000002</v>
      </c>
      <c r="T148" s="91">
        <v>2520.5300000000002</v>
      </c>
      <c r="U148" s="91">
        <f t="shared" si="14"/>
        <v>30080.7</v>
      </c>
      <c r="V148" s="82" t="str">
        <f t="shared" si="12"/>
        <v>113001630840</v>
      </c>
      <c r="W148" s="83">
        <f>VLOOKUP(V148,Factors!$E$6:$H$5950,4,FALSE)</f>
        <v>0.1053</v>
      </c>
      <c r="X148" t="str">
        <f>VLOOKUP(V148,Factors!$E$6:$F$5950,2,FALSE)</f>
        <v>Firm Sales Volumes</v>
      </c>
      <c r="Y148" s="92">
        <f t="shared" si="15"/>
        <v>3167.4977100000001</v>
      </c>
      <c r="Z148" s="92">
        <f t="shared" si="16"/>
        <v>26913.202290000001</v>
      </c>
      <c r="AA148" s="92">
        <f t="shared" si="17"/>
        <v>30080.7</v>
      </c>
    </row>
    <row r="149" spans="1:27" x14ac:dyDescent="0.25">
      <c r="A149" t="s">
        <v>189</v>
      </c>
      <c r="B149" t="s">
        <v>48</v>
      </c>
      <c r="C149" t="s">
        <v>49</v>
      </c>
      <c r="D149" t="s">
        <v>190</v>
      </c>
      <c r="E149" t="s">
        <v>191</v>
      </c>
      <c r="F149" t="str">
        <f t="shared" si="13"/>
        <v>1630</v>
      </c>
      <c r="G149" t="s">
        <v>102</v>
      </c>
      <c r="H149" t="s">
        <v>103</v>
      </c>
      <c r="I149" s="91"/>
      <c r="J149" s="91"/>
      <c r="K149" s="91">
        <v>2800</v>
      </c>
      <c r="L149" s="91">
        <v>1647.84</v>
      </c>
      <c r="M149" s="91">
        <v>2435.34</v>
      </c>
      <c r="N149" s="91">
        <v>4100</v>
      </c>
      <c r="O149" s="91">
        <v>10140.33</v>
      </c>
      <c r="P149" s="91">
        <v>7500</v>
      </c>
      <c r="Q149" s="91">
        <v>10743.34</v>
      </c>
      <c r="R149" s="91">
        <v>5600</v>
      </c>
      <c r="S149" s="91">
        <v>0</v>
      </c>
      <c r="T149" s="91">
        <v>17599.349999999999</v>
      </c>
      <c r="U149" s="91">
        <f t="shared" si="14"/>
        <v>62566.200000000004</v>
      </c>
      <c r="V149" s="82" t="str">
        <f t="shared" si="12"/>
        <v>116001630840</v>
      </c>
      <c r="W149" s="83">
        <f>VLOOKUP(V149,Factors!$E$6:$H$5950,4,FALSE)</f>
        <v>0.1053</v>
      </c>
      <c r="X149" t="str">
        <f>VLOOKUP(V149,Factors!$E$6:$F$5950,2,FALSE)</f>
        <v>Firm Sales Volumes</v>
      </c>
      <c r="Y149" s="92">
        <f t="shared" si="15"/>
        <v>6588.2208600000004</v>
      </c>
      <c r="Z149" s="92">
        <f t="shared" si="16"/>
        <v>55977.979140000003</v>
      </c>
      <c r="AA149" s="92">
        <f t="shared" si="17"/>
        <v>62566.200000000004</v>
      </c>
    </row>
    <row r="150" spans="1:27" x14ac:dyDescent="0.25">
      <c r="A150" t="s">
        <v>189</v>
      </c>
      <c r="B150" t="s">
        <v>164</v>
      </c>
      <c r="C150" t="s">
        <v>165</v>
      </c>
      <c r="D150" t="s">
        <v>190</v>
      </c>
      <c r="E150" t="s">
        <v>191</v>
      </c>
      <c r="F150" t="str">
        <f t="shared" si="13"/>
        <v>1630</v>
      </c>
      <c r="G150" t="s">
        <v>110</v>
      </c>
      <c r="H150" t="s">
        <v>111</v>
      </c>
      <c r="I150" s="91">
        <v>2865.4</v>
      </c>
      <c r="J150" s="91">
        <v>3859.56</v>
      </c>
      <c r="K150" s="91">
        <v>2930.31</v>
      </c>
      <c r="L150" s="91">
        <v>3626.28</v>
      </c>
      <c r="M150" s="91">
        <v>3861.31</v>
      </c>
      <c r="N150" s="91">
        <v>3827.74</v>
      </c>
      <c r="O150" s="91">
        <v>3659.85</v>
      </c>
      <c r="P150" s="91">
        <v>3693.42</v>
      </c>
      <c r="Q150" s="91">
        <v>3626.28</v>
      </c>
      <c r="R150" s="91">
        <v>4029.2</v>
      </c>
      <c r="S150" s="91">
        <v>2747.18</v>
      </c>
      <c r="T150" s="91">
        <v>1739.88</v>
      </c>
      <c r="U150" s="91">
        <f t="shared" si="14"/>
        <v>40466.409999999989</v>
      </c>
      <c r="V150" s="82" t="str">
        <f t="shared" si="12"/>
        <v>151001630840</v>
      </c>
      <c r="W150" s="83">
        <f>VLOOKUP(V150,Factors!$E$6:$H$5950,4,FALSE)</f>
        <v>0.1053</v>
      </c>
      <c r="X150" t="str">
        <f>VLOOKUP(V150,Factors!$E$6:$F$5950,2,FALSE)</f>
        <v>Firm Sales Volumes</v>
      </c>
      <c r="Y150" s="92">
        <f t="shared" si="15"/>
        <v>4261.1129729999993</v>
      </c>
      <c r="Z150" s="92">
        <f t="shared" si="16"/>
        <v>36205.297026999993</v>
      </c>
      <c r="AA150" s="92">
        <f t="shared" si="17"/>
        <v>40466.409999999989</v>
      </c>
    </row>
    <row r="151" spans="1:27" x14ac:dyDescent="0.25">
      <c r="A151" t="s">
        <v>189</v>
      </c>
      <c r="B151" t="s">
        <v>164</v>
      </c>
      <c r="C151" t="s">
        <v>165</v>
      </c>
      <c r="D151" t="s">
        <v>190</v>
      </c>
      <c r="E151" t="s">
        <v>191</v>
      </c>
      <c r="F151" t="str">
        <f t="shared" si="13"/>
        <v>1630</v>
      </c>
      <c r="G151" t="s">
        <v>112</v>
      </c>
      <c r="H151" t="s">
        <v>113</v>
      </c>
      <c r="I151" s="91"/>
      <c r="J151" s="91"/>
      <c r="K151" s="91"/>
      <c r="L151" s="91"/>
      <c r="M151" s="91"/>
      <c r="N151" s="91"/>
      <c r="O151" s="91"/>
      <c r="P151" s="91"/>
      <c r="Q151" s="91"/>
      <c r="R151" s="91"/>
      <c r="S151" s="91">
        <v>593.04</v>
      </c>
      <c r="T151" s="91"/>
      <c r="U151" s="91">
        <f t="shared" si="14"/>
        <v>593.04</v>
      </c>
      <c r="V151" s="82" t="str">
        <f t="shared" si="12"/>
        <v>151001630840</v>
      </c>
      <c r="W151" s="83">
        <f>VLOOKUP(V151,Factors!$E$6:$H$5950,4,FALSE)</f>
        <v>0.1053</v>
      </c>
      <c r="X151" t="str">
        <f>VLOOKUP(V151,Factors!$E$6:$F$5950,2,FALSE)</f>
        <v>Firm Sales Volumes</v>
      </c>
      <c r="Y151" s="92">
        <f t="shared" si="15"/>
        <v>62.447111999999997</v>
      </c>
      <c r="Z151" s="92">
        <f t="shared" si="16"/>
        <v>530.59288800000002</v>
      </c>
      <c r="AA151" s="92">
        <f t="shared" si="17"/>
        <v>593.04</v>
      </c>
    </row>
    <row r="152" spans="1:27" x14ac:dyDescent="0.25">
      <c r="A152" t="s">
        <v>189</v>
      </c>
      <c r="B152" t="s">
        <v>164</v>
      </c>
      <c r="C152" t="s">
        <v>165</v>
      </c>
      <c r="D152" t="s">
        <v>190</v>
      </c>
      <c r="E152" t="s">
        <v>191</v>
      </c>
      <c r="F152" t="str">
        <f t="shared" si="13"/>
        <v>1630</v>
      </c>
      <c r="G152" t="s">
        <v>88</v>
      </c>
      <c r="H152" t="s">
        <v>89</v>
      </c>
      <c r="I152" s="91">
        <v>519.87</v>
      </c>
      <c r="J152" s="91">
        <v>519.88</v>
      </c>
      <c r="K152" s="91">
        <v>542.74</v>
      </c>
      <c r="L152" s="91">
        <v>542.73</v>
      </c>
      <c r="M152" s="91">
        <v>542.73</v>
      </c>
      <c r="N152" s="91">
        <v>542.73</v>
      </c>
      <c r="O152" s="91">
        <v>542.70000000000005</v>
      </c>
      <c r="P152" s="91">
        <v>542.75</v>
      </c>
      <c r="Q152" s="91">
        <v>542.70000000000005</v>
      </c>
      <c r="R152" s="91">
        <v>542.76</v>
      </c>
      <c r="S152" s="91">
        <v>542.74</v>
      </c>
      <c r="T152" s="91">
        <v>542.73</v>
      </c>
      <c r="U152" s="91">
        <f t="shared" si="14"/>
        <v>6467.0599999999995</v>
      </c>
      <c r="V152" s="82" t="str">
        <f t="shared" si="12"/>
        <v>151001630840</v>
      </c>
      <c r="W152" s="83">
        <f>VLOOKUP(V152,Factors!$E$6:$H$5950,4,FALSE)</f>
        <v>0.1053</v>
      </c>
      <c r="X152" t="str">
        <f>VLOOKUP(V152,Factors!$E$6:$F$5950,2,FALSE)</f>
        <v>Firm Sales Volumes</v>
      </c>
      <c r="Y152" s="92">
        <f t="shared" si="15"/>
        <v>680.98141799999996</v>
      </c>
      <c r="Z152" s="92">
        <f t="shared" si="16"/>
        <v>5786.0785819999992</v>
      </c>
      <c r="AA152" s="92">
        <f t="shared" si="17"/>
        <v>6467.0599999999995</v>
      </c>
    </row>
    <row r="153" spans="1:27" x14ac:dyDescent="0.25">
      <c r="A153" t="s">
        <v>189</v>
      </c>
      <c r="B153" t="s">
        <v>164</v>
      </c>
      <c r="C153" t="s">
        <v>165</v>
      </c>
      <c r="D153" t="s">
        <v>190</v>
      </c>
      <c r="E153" t="s">
        <v>191</v>
      </c>
      <c r="F153" t="str">
        <f t="shared" si="13"/>
        <v>1630</v>
      </c>
      <c r="G153" t="s">
        <v>90</v>
      </c>
      <c r="H153" t="s">
        <v>91</v>
      </c>
      <c r="I153" s="91">
        <v>2019.7</v>
      </c>
      <c r="J153" s="91">
        <v>2019.72</v>
      </c>
      <c r="K153" s="91">
        <v>2108.48</v>
      </c>
      <c r="L153" s="91">
        <v>2108.48</v>
      </c>
      <c r="M153" s="91">
        <v>2108.48</v>
      </c>
      <c r="N153" s="91">
        <v>2108.48</v>
      </c>
      <c r="O153" s="91">
        <v>2108.48</v>
      </c>
      <c r="P153" s="91">
        <v>2108.4699999999998</v>
      </c>
      <c r="Q153" s="91">
        <v>2108.48</v>
      </c>
      <c r="R153" s="91">
        <v>2108.48</v>
      </c>
      <c r="S153" s="91">
        <v>2108.48</v>
      </c>
      <c r="T153" s="91">
        <v>2108.48</v>
      </c>
      <c r="U153" s="91">
        <f t="shared" si="14"/>
        <v>25124.209999999995</v>
      </c>
      <c r="V153" s="82" t="str">
        <f t="shared" si="12"/>
        <v>151001630840</v>
      </c>
      <c r="W153" s="83">
        <f>VLOOKUP(V153,Factors!$E$6:$H$5950,4,FALSE)</f>
        <v>0.1053</v>
      </c>
      <c r="X153" t="str">
        <f>VLOOKUP(V153,Factors!$E$6:$F$5950,2,FALSE)</f>
        <v>Firm Sales Volumes</v>
      </c>
      <c r="Y153" s="92">
        <f t="shared" si="15"/>
        <v>2645.5793129999997</v>
      </c>
      <c r="Z153" s="92">
        <f t="shared" si="16"/>
        <v>22478.630686999997</v>
      </c>
      <c r="AA153" s="92">
        <f t="shared" si="17"/>
        <v>25124.209999999995</v>
      </c>
    </row>
    <row r="154" spans="1:27" x14ac:dyDescent="0.25">
      <c r="A154" t="s">
        <v>189</v>
      </c>
      <c r="B154" t="s">
        <v>164</v>
      </c>
      <c r="C154" t="s">
        <v>165</v>
      </c>
      <c r="D154" t="s">
        <v>190</v>
      </c>
      <c r="E154" t="s">
        <v>191</v>
      </c>
      <c r="F154" t="str">
        <f t="shared" si="13"/>
        <v>1630</v>
      </c>
      <c r="G154" t="s">
        <v>166</v>
      </c>
      <c r="H154" t="s">
        <v>167</v>
      </c>
      <c r="I154" s="91">
        <v>-3998.25</v>
      </c>
      <c r="J154" s="91">
        <v>-5864.1</v>
      </c>
      <c r="K154" s="91">
        <v>-4417.37</v>
      </c>
      <c r="L154" s="91">
        <v>-4667.8599999999997</v>
      </c>
      <c r="M154" s="91">
        <v>-6040.76</v>
      </c>
      <c r="N154" s="91">
        <v>-3844.12</v>
      </c>
      <c r="O154" s="91">
        <v>-6315.34</v>
      </c>
      <c r="P154" s="91">
        <v>-6315.34</v>
      </c>
      <c r="Q154" s="91">
        <v>-4667.8599999999997</v>
      </c>
      <c r="R154" s="91">
        <v>-6040.76</v>
      </c>
      <c r="S154" s="91">
        <v>-4667.8599999999997</v>
      </c>
      <c r="T154" s="91">
        <v>-1372.9</v>
      </c>
      <c r="U154" s="91">
        <f t="shared" si="14"/>
        <v>-58212.520000000004</v>
      </c>
      <c r="V154" s="82" t="str">
        <f t="shared" si="12"/>
        <v>151001630840</v>
      </c>
      <c r="W154" s="83">
        <f>VLOOKUP(V154,Factors!$E$6:$H$5950,4,FALSE)</f>
        <v>0.1053</v>
      </c>
      <c r="X154" t="str">
        <f>VLOOKUP(V154,Factors!$E$6:$F$5950,2,FALSE)</f>
        <v>Firm Sales Volumes</v>
      </c>
      <c r="Y154" s="92">
        <f t="shared" si="15"/>
        <v>-6129.7783560000007</v>
      </c>
      <c r="Z154" s="92">
        <f t="shared" si="16"/>
        <v>-52082.741644000002</v>
      </c>
      <c r="AA154" s="92">
        <f t="shared" si="17"/>
        <v>-58212.520000000004</v>
      </c>
    </row>
    <row r="155" spans="1:27" x14ac:dyDescent="0.25">
      <c r="A155" t="s">
        <v>189</v>
      </c>
      <c r="B155" t="s">
        <v>192</v>
      </c>
      <c r="C155" t="s">
        <v>193</v>
      </c>
      <c r="D155" t="s">
        <v>194</v>
      </c>
      <c r="E155" t="s">
        <v>195</v>
      </c>
      <c r="F155" t="str">
        <f t="shared" si="13"/>
        <v>4485</v>
      </c>
      <c r="G155" t="s">
        <v>44</v>
      </c>
      <c r="H155" t="s">
        <v>45</v>
      </c>
      <c r="I155" s="91"/>
      <c r="J155" s="91"/>
      <c r="K155" s="91"/>
      <c r="L155" s="91"/>
      <c r="M155" s="91"/>
      <c r="N155" s="91"/>
      <c r="O155" s="91"/>
      <c r="P155" s="91"/>
      <c r="Q155" s="91"/>
      <c r="R155" s="91"/>
      <c r="S155" s="91"/>
      <c r="T155" s="91">
        <v>780</v>
      </c>
      <c r="U155" s="91">
        <f t="shared" si="14"/>
        <v>780</v>
      </c>
      <c r="V155" s="82" t="str">
        <f t="shared" si="12"/>
        <v>155014485840</v>
      </c>
      <c r="W155" s="83">
        <f>VLOOKUP(V155,Factors!$E$6:$H$5950,4,FALSE)</f>
        <v>0.1053</v>
      </c>
      <c r="X155" t="str">
        <f>VLOOKUP(V155,Factors!$E$6:$F$5950,2,FALSE)</f>
        <v>Firm Sales Volumes</v>
      </c>
      <c r="Y155" s="92">
        <f t="shared" si="15"/>
        <v>82.134</v>
      </c>
      <c r="Z155" s="92">
        <f t="shared" si="16"/>
        <v>697.86599999999999</v>
      </c>
      <c r="AA155" s="92">
        <f t="shared" si="17"/>
        <v>780</v>
      </c>
    </row>
    <row r="156" spans="1:27" x14ac:dyDescent="0.25">
      <c r="A156" t="s">
        <v>196</v>
      </c>
      <c r="B156" t="s">
        <v>42</v>
      </c>
      <c r="C156" t="s">
        <v>43</v>
      </c>
      <c r="D156" t="s">
        <v>197</v>
      </c>
      <c r="E156" t="s">
        <v>198</v>
      </c>
      <c r="F156" t="str">
        <f t="shared" si="13"/>
        <v>4470</v>
      </c>
      <c r="G156" t="s">
        <v>61</v>
      </c>
      <c r="H156" t="s">
        <v>62</v>
      </c>
      <c r="I156" s="91">
        <v>27.39</v>
      </c>
      <c r="J156" s="91"/>
      <c r="K156" s="91"/>
      <c r="L156" s="91"/>
      <c r="M156" s="91"/>
      <c r="N156" s="91"/>
      <c r="O156" s="91"/>
      <c r="P156" s="91"/>
      <c r="Q156" s="91"/>
      <c r="R156" s="91"/>
      <c r="S156" s="91"/>
      <c r="T156" s="91"/>
      <c r="U156" s="91">
        <f t="shared" si="14"/>
        <v>27.39</v>
      </c>
      <c r="V156" s="82" t="str">
        <f t="shared" si="12"/>
        <v>112004470844</v>
      </c>
      <c r="W156" s="83">
        <f>VLOOKUP(V156,Factors!$E$6:$H$5950,4,FALSE)</f>
        <v>0.1053</v>
      </c>
      <c r="X156" t="str">
        <f>VLOOKUP(V156,Factors!$E$6:$F$5950,2,FALSE)</f>
        <v>Firm Sales Volumes</v>
      </c>
      <c r="Y156" s="92">
        <f t="shared" si="15"/>
        <v>2.8841670000000001</v>
      </c>
      <c r="Z156" s="92">
        <f t="shared" si="16"/>
        <v>24.505832999999999</v>
      </c>
      <c r="AA156" s="92">
        <f t="shared" si="17"/>
        <v>27.39</v>
      </c>
    </row>
    <row r="157" spans="1:27" x14ac:dyDescent="0.25">
      <c r="A157" t="s">
        <v>196</v>
      </c>
      <c r="B157" t="s">
        <v>42</v>
      </c>
      <c r="C157" t="s">
        <v>43</v>
      </c>
      <c r="D157" t="s">
        <v>197</v>
      </c>
      <c r="E157" t="s">
        <v>198</v>
      </c>
      <c r="F157" t="str">
        <f t="shared" si="13"/>
        <v>4470</v>
      </c>
      <c r="G157" t="s">
        <v>92</v>
      </c>
      <c r="H157" t="s">
        <v>93</v>
      </c>
      <c r="I157" s="91"/>
      <c r="J157" s="91"/>
      <c r="K157" s="91"/>
      <c r="L157" s="91"/>
      <c r="M157" s="91"/>
      <c r="N157" s="91"/>
      <c r="O157" s="91"/>
      <c r="P157" s="91"/>
      <c r="Q157" s="91"/>
      <c r="R157" s="91">
        <v>82.08</v>
      </c>
      <c r="S157" s="91"/>
      <c r="T157" s="91"/>
      <c r="U157" s="91">
        <f t="shared" si="14"/>
        <v>82.08</v>
      </c>
      <c r="V157" s="82" t="str">
        <f t="shared" si="12"/>
        <v>112004470844</v>
      </c>
      <c r="W157" s="83">
        <f>VLOOKUP(V157,Factors!$E$6:$H$5950,4,FALSE)</f>
        <v>0.1053</v>
      </c>
      <c r="X157" t="str">
        <f>VLOOKUP(V157,Factors!$E$6:$F$5950,2,FALSE)</f>
        <v>Firm Sales Volumes</v>
      </c>
      <c r="Y157" s="92">
        <f t="shared" si="15"/>
        <v>8.6430240000000005</v>
      </c>
      <c r="Z157" s="92">
        <f t="shared" si="16"/>
        <v>73.436976000000001</v>
      </c>
      <c r="AA157" s="92">
        <f t="shared" si="17"/>
        <v>82.08</v>
      </c>
    </row>
    <row r="158" spans="1:27" x14ac:dyDescent="0.25">
      <c r="A158" t="s">
        <v>196</v>
      </c>
      <c r="B158" t="s">
        <v>42</v>
      </c>
      <c r="C158" t="s">
        <v>43</v>
      </c>
      <c r="D158" t="s">
        <v>197</v>
      </c>
      <c r="E158" t="s">
        <v>198</v>
      </c>
      <c r="F158" t="str">
        <f t="shared" si="13"/>
        <v>4470</v>
      </c>
      <c r="G158" t="s">
        <v>94</v>
      </c>
      <c r="H158" t="s">
        <v>95</v>
      </c>
      <c r="I158" s="91">
        <v>1214</v>
      </c>
      <c r="J158" s="91"/>
      <c r="K158" s="91"/>
      <c r="L158" s="91"/>
      <c r="M158" s="91"/>
      <c r="N158" s="91"/>
      <c r="O158" s="91"/>
      <c r="P158" s="91"/>
      <c r="Q158" s="91"/>
      <c r="R158" s="91"/>
      <c r="S158" s="91"/>
      <c r="T158" s="91"/>
      <c r="U158" s="91">
        <f t="shared" si="14"/>
        <v>1214</v>
      </c>
      <c r="V158" s="82" t="str">
        <f t="shared" si="12"/>
        <v>112004470844</v>
      </c>
      <c r="W158" s="83">
        <f>VLOOKUP(V158,Factors!$E$6:$H$5950,4,FALSE)</f>
        <v>0.1053</v>
      </c>
      <c r="X158" t="str">
        <f>VLOOKUP(V158,Factors!$E$6:$F$5950,2,FALSE)</f>
        <v>Firm Sales Volumes</v>
      </c>
      <c r="Y158" s="92">
        <f t="shared" si="15"/>
        <v>127.83420000000001</v>
      </c>
      <c r="Z158" s="92">
        <f t="shared" si="16"/>
        <v>1086.1658</v>
      </c>
      <c r="AA158" s="92">
        <f t="shared" si="17"/>
        <v>1214</v>
      </c>
    </row>
    <row r="159" spans="1:27" x14ac:dyDescent="0.25">
      <c r="A159" t="s">
        <v>196</v>
      </c>
      <c r="B159" t="s">
        <v>42</v>
      </c>
      <c r="C159" t="s">
        <v>43</v>
      </c>
      <c r="D159" t="s">
        <v>197</v>
      </c>
      <c r="E159" t="s">
        <v>198</v>
      </c>
      <c r="F159" t="str">
        <f t="shared" si="13"/>
        <v>4470</v>
      </c>
      <c r="G159" t="s">
        <v>96</v>
      </c>
      <c r="H159" t="s">
        <v>97</v>
      </c>
      <c r="I159" s="91">
        <v>5777.46</v>
      </c>
      <c r="J159" s="91">
        <v>4979.9799999999996</v>
      </c>
      <c r="K159" s="91"/>
      <c r="L159" s="91">
        <v>10558.03</v>
      </c>
      <c r="M159" s="91">
        <v>-21126.89</v>
      </c>
      <c r="N159" s="91"/>
      <c r="O159" s="91"/>
      <c r="P159" s="91"/>
      <c r="Q159" s="91"/>
      <c r="R159" s="91"/>
      <c r="S159" s="91"/>
      <c r="T159" s="91"/>
      <c r="U159" s="91">
        <f t="shared" si="14"/>
        <v>188.58000000000175</v>
      </c>
      <c r="V159" s="82" t="str">
        <f t="shared" si="12"/>
        <v>112004470844</v>
      </c>
      <c r="W159" s="83">
        <f>VLOOKUP(V159,Factors!$E$6:$H$5950,4,FALSE)</f>
        <v>0.1053</v>
      </c>
      <c r="X159" t="str">
        <f>VLOOKUP(V159,Factors!$E$6:$F$5950,2,FALSE)</f>
        <v>Firm Sales Volumes</v>
      </c>
      <c r="Y159" s="92">
        <f t="shared" si="15"/>
        <v>19.857474000000185</v>
      </c>
      <c r="Z159" s="92">
        <f t="shared" si="16"/>
        <v>168.72252600000155</v>
      </c>
      <c r="AA159" s="92">
        <f t="shared" si="17"/>
        <v>188.58000000000175</v>
      </c>
    </row>
    <row r="160" spans="1:27" x14ac:dyDescent="0.25">
      <c r="A160" t="s">
        <v>196</v>
      </c>
      <c r="B160" t="s">
        <v>42</v>
      </c>
      <c r="C160" t="s">
        <v>43</v>
      </c>
      <c r="D160" t="s">
        <v>197</v>
      </c>
      <c r="E160" t="s">
        <v>198</v>
      </c>
      <c r="F160" t="str">
        <f t="shared" si="13"/>
        <v>4470</v>
      </c>
      <c r="G160" t="s">
        <v>98</v>
      </c>
      <c r="H160" t="s">
        <v>99</v>
      </c>
      <c r="I160" s="91">
        <v>294.2</v>
      </c>
      <c r="J160" s="91">
        <v>105.64</v>
      </c>
      <c r="K160" s="91">
        <v>138.04</v>
      </c>
      <c r="L160" s="91">
        <v>71.97</v>
      </c>
      <c r="M160" s="91"/>
      <c r="N160" s="91">
        <v>72.459999999999994</v>
      </c>
      <c r="O160" s="91">
        <v>195.33</v>
      </c>
      <c r="P160" s="91">
        <v>243.33</v>
      </c>
      <c r="Q160" s="91">
        <v>46.35</v>
      </c>
      <c r="R160" s="91">
        <v>118.9</v>
      </c>
      <c r="S160" s="91">
        <v>51.57</v>
      </c>
      <c r="T160" s="91">
        <v>71.069999999999993</v>
      </c>
      <c r="U160" s="91">
        <f t="shared" si="14"/>
        <v>1408.86</v>
      </c>
      <c r="V160" s="82" t="str">
        <f t="shared" si="12"/>
        <v>112004470844</v>
      </c>
      <c r="W160" s="83">
        <f>VLOOKUP(V160,Factors!$E$6:$H$5950,4,FALSE)</f>
        <v>0.1053</v>
      </c>
      <c r="X160" t="str">
        <f>VLOOKUP(V160,Factors!$E$6:$F$5950,2,FALSE)</f>
        <v>Firm Sales Volumes</v>
      </c>
      <c r="Y160" s="92">
        <f t="shared" si="15"/>
        <v>148.352958</v>
      </c>
      <c r="Z160" s="92">
        <f t="shared" si="16"/>
        <v>1260.507042</v>
      </c>
      <c r="AA160" s="92">
        <f t="shared" si="17"/>
        <v>1408.86</v>
      </c>
    </row>
    <row r="161" spans="1:27" x14ac:dyDescent="0.25">
      <c r="A161" t="s">
        <v>196</v>
      </c>
      <c r="B161" t="s">
        <v>42</v>
      </c>
      <c r="C161" t="s">
        <v>43</v>
      </c>
      <c r="D161" t="s">
        <v>197</v>
      </c>
      <c r="E161" t="s">
        <v>198</v>
      </c>
      <c r="F161" t="str">
        <f t="shared" si="13"/>
        <v>4470</v>
      </c>
      <c r="G161" t="s">
        <v>130</v>
      </c>
      <c r="H161" t="s">
        <v>131</v>
      </c>
      <c r="I161" s="91">
        <v>34.18</v>
      </c>
      <c r="J161" s="91"/>
      <c r="K161" s="91"/>
      <c r="L161" s="91"/>
      <c r="M161" s="91"/>
      <c r="N161" s="91"/>
      <c r="O161" s="91"/>
      <c r="P161" s="91"/>
      <c r="Q161" s="91"/>
      <c r="R161" s="91"/>
      <c r="S161" s="91"/>
      <c r="T161" s="91"/>
      <c r="U161" s="91">
        <f t="shared" si="14"/>
        <v>34.18</v>
      </c>
      <c r="V161" s="82" t="str">
        <f t="shared" si="12"/>
        <v>112004470844</v>
      </c>
      <c r="W161" s="83">
        <f>VLOOKUP(V161,Factors!$E$6:$H$5950,4,FALSE)</f>
        <v>0.1053</v>
      </c>
      <c r="X161" t="str">
        <f>VLOOKUP(V161,Factors!$E$6:$F$5950,2,FALSE)</f>
        <v>Firm Sales Volumes</v>
      </c>
      <c r="Y161" s="92">
        <f t="shared" si="15"/>
        <v>3.599154</v>
      </c>
      <c r="Z161" s="92">
        <f t="shared" si="16"/>
        <v>30.580846000000001</v>
      </c>
      <c r="AA161" s="92">
        <f t="shared" si="17"/>
        <v>34.18</v>
      </c>
    </row>
    <row r="162" spans="1:27" x14ac:dyDescent="0.25">
      <c r="A162" t="s">
        <v>196</v>
      </c>
      <c r="B162" t="s">
        <v>42</v>
      </c>
      <c r="C162" t="s">
        <v>43</v>
      </c>
      <c r="D162" t="s">
        <v>197</v>
      </c>
      <c r="E162" t="s">
        <v>198</v>
      </c>
      <c r="F162" t="str">
        <f t="shared" si="13"/>
        <v>4470</v>
      </c>
      <c r="G162" t="s">
        <v>100</v>
      </c>
      <c r="H162" t="s">
        <v>101</v>
      </c>
      <c r="I162" s="91">
        <v>-0.17</v>
      </c>
      <c r="J162" s="91">
        <v>-0.23</v>
      </c>
      <c r="K162" s="91">
        <v>-1.78</v>
      </c>
      <c r="L162" s="91">
        <v>-0.22</v>
      </c>
      <c r="M162" s="91">
        <v>-0.59</v>
      </c>
      <c r="N162" s="91">
        <v>-7.13</v>
      </c>
      <c r="O162" s="91">
        <v>-0.3</v>
      </c>
      <c r="P162" s="91">
        <v>-15.93</v>
      </c>
      <c r="Q162" s="91">
        <v>-8.73</v>
      </c>
      <c r="R162" s="91">
        <v>-5.6</v>
      </c>
      <c r="S162" s="91">
        <v>-9.33</v>
      </c>
      <c r="T162" s="91">
        <v>-15.89</v>
      </c>
      <c r="U162" s="91">
        <f t="shared" si="14"/>
        <v>-65.900000000000006</v>
      </c>
      <c r="V162" s="82" t="str">
        <f t="shared" si="12"/>
        <v>112004470844</v>
      </c>
      <c r="W162" s="83">
        <f>VLOOKUP(V162,Factors!$E$6:$H$5950,4,FALSE)</f>
        <v>0.1053</v>
      </c>
      <c r="X162" t="str">
        <f>VLOOKUP(V162,Factors!$E$6:$F$5950,2,FALSE)</f>
        <v>Firm Sales Volumes</v>
      </c>
      <c r="Y162" s="92">
        <f t="shared" si="15"/>
        <v>-6.9392700000000005</v>
      </c>
      <c r="Z162" s="92">
        <f t="shared" si="16"/>
        <v>-58.960730000000005</v>
      </c>
      <c r="AA162" s="92">
        <f t="shared" si="17"/>
        <v>-65.900000000000006</v>
      </c>
    </row>
    <row r="163" spans="1:27" x14ac:dyDescent="0.25">
      <c r="A163" t="s">
        <v>196</v>
      </c>
      <c r="B163" t="s">
        <v>42</v>
      </c>
      <c r="C163" t="s">
        <v>43</v>
      </c>
      <c r="D163" t="s">
        <v>197</v>
      </c>
      <c r="E163" t="s">
        <v>198</v>
      </c>
      <c r="F163" t="str">
        <f t="shared" si="13"/>
        <v>4470</v>
      </c>
      <c r="G163" t="s">
        <v>199</v>
      </c>
      <c r="H163" t="s">
        <v>200</v>
      </c>
      <c r="I163" s="91">
        <v>124.76</v>
      </c>
      <c r="J163" s="91"/>
      <c r="K163" s="91"/>
      <c r="L163" s="91"/>
      <c r="M163" s="91"/>
      <c r="N163" s="91"/>
      <c r="O163" s="91"/>
      <c r="P163" s="91"/>
      <c r="Q163" s="91"/>
      <c r="R163" s="91"/>
      <c r="S163" s="91"/>
      <c r="T163" s="91"/>
      <c r="U163" s="91">
        <f t="shared" si="14"/>
        <v>124.76</v>
      </c>
      <c r="V163" s="82" t="str">
        <f t="shared" si="12"/>
        <v>112004470844</v>
      </c>
      <c r="W163" s="83">
        <f>VLOOKUP(V163,Factors!$E$6:$H$5950,4,FALSE)</f>
        <v>0.1053</v>
      </c>
      <c r="X163" t="str">
        <f>VLOOKUP(V163,Factors!$E$6:$F$5950,2,FALSE)</f>
        <v>Firm Sales Volumes</v>
      </c>
      <c r="Y163" s="92">
        <f t="shared" si="15"/>
        <v>13.137228</v>
      </c>
      <c r="Z163" s="92">
        <f t="shared" si="16"/>
        <v>111.622772</v>
      </c>
      <c r="AA163" s="92">
        <f t="shared" si="17"/>
        <v>124.75999999999999</v>
      </c>
    </row>
    <row r="164" spans="1:27" x14ac:dyDescent="0.25">
      <c r="A164" t="s">
        <v>196</v>
      </c>
      <c r="B164" t="s">
        <v>42</v>
      </c>
      <c r="C164" t="s">
        <v>43</v>
      </c>
      <c r="D164" t="s">
        <v>201</v>
      </c>
      <c r="E164" t="s">
        <v>202</v>
      </c>
      <c r="F164" t="str">
        <f t="shared" si="13"/>
        <v>4475</v>
      </c>
      <c r="G164" t="s">
        <v>114</v>
      </c>
      <c r="H164" t="s">
        <v>115</v>
      </c>
      <c r="I164" s="91">
        <v>39.71</v>
      </c>
      <c r="J164" s="91"/>
      <c r="K164" s="91"/>
      <c r="L164" s="91"/>
      <c r="M164" s="91"/>
      <c r="N164" s="91"/>
      <c r="O164" s="91"/>
      <c r="P164" s="91"/>
      <c r="Q164" s="91"/>
      <c r="R164" s="91"/>
      <c r="S164" s="91"/>
      <c r="T164" s="91"/>
      <c r="U164" s="91">
        <f t="shared" si="14"/>
        <v>39.71</v>
      </c>
      <c r="V164" s="82" t="str">
        <f t="shared" si="12"/>
        <v>112004475844</v>
      </c>
      <c r="W164" s="83">
        <f>VLOOKUP(V164,Factors!$E$6:$H$5950,4,FALSE)</f>
        <v>0.1053</v>
      </c>
      <c r="X164" t="str">
        <f>VLOOKUP(V164,Factors!$E$6:$F$5950,2,FALSE)</f>
        <v>Firm Sales Volumes</v>
      </c>
      <c r="Y164" s="92">
        <f t="shared" si="15"/>
        <v>4.1814629999999999</v>
      </c>
      <c r="Z164" s="92">
        <f t="shared" si="16"/>
        <v>35.528537</v>
      </c>
      <c r="AA164" s="92">
        <f t="shared" si="17"/>
        <v>39.71</v>
      </c>
    </row>
    <row r="165" spans="1:27" x14ac:dyDescent="0.25">
      <c r="A165" t="s">
        <v>196</v>
      </c>
      <c r="B165" t="s">
        <v>42</v>
      </c>
      <c r="C165" t="s">
        <v>43</v>
      </c>
      <c r="D165" t="s">
        <v>201</v>
      </c>
      <c r="E165" t="s">
        <v>202</v>
      </c>
      <c r="F165" t="str">
        <f t="shared" si="13"/>
        <v>4475</v>
      </c>
      <c r="G165" t="s">
        <v>116</v>
      </c>
      <c r="H165" t="s">
        <v>117</v>
      </c>
      <c r="I165" s="91">
        <v>3.25</v>
      </c>
      <c r="J165" s="91"/>
      <c r="K165" s="91"/>
      <c r="L165" s="91"/>
      <c r="M165" s="91"/>
      <c r="N165" s="91"/>
      <c r="O165" s="91"/>
      <c r="P165" s="91"/>
      <c r="Q165" s="91"/>
      <c r="R165" s="91"/>
      <c r="S165" s="91"/>
      <c r="T165" s="91"/>
      <c r="U165" s="91">
        <f t="shared" si="14"/>
        <v>3.25</v>
      </c>
      <c r="V165" s="82" t="str">
        <f t="shared" si="12"/>
        <v>112004475844</v>
      </c>
      <c r="W165" s="83">
        <f>VLOOKUP(V165,Factors!$E$6:$H$5950,4,FALSE)</f>
        <v>0.1053</v>
      </c>
      <c r="X165" t="str">
        <f>VLOOKUP(V165,Factors!$E$6:$F$5950,2,FALSE)</f>
        <v>Firm Sales Volumes</v>
      </c>
      <c r="Y165" s="92">
        <f t="shared" si="15"/>
        <v>0.342225</v>
      </c>
      <c r="Z165" s="92">
        <f t="shared" si="16"/>
        <v>2.907775</v>
      </c>
      <c r="AA165" s="92">
        <f t="shared" si="17"/>
        <v>3.25</v>
      </c>
    </row>
    <row r="166" spans="1:27" x14ac:dyDescent="0.25">
      <c r="A166" t="s">
        <v>196</v>
      </c>
      <c r="B166" t="s">
        <v>42</v>
      </c>
      <c r="C166" t="s">
        <v>43</v>
      </c>
      <c r="D166" t="s">
        <v>201</v>
      </c>
      <c r="E166" t="s">
        <v>202</v>
      </c>
      <c r="F166" t="str">
        <f t="shared" si="13"/>
        <v>4475</v>
      </c>
      <c r="G166" t="s">
        <v>90</v>
      </c>
      <c r="H166" t="s">
        <v>91</v>
      </c>
      <c r="I166" s="91">
        <v>6.28</v>
      </c>
      <c r="J166" s="91"/>
      <c r="K166" s="91"/>
      <c r="L166" s="91"/>
      <c r="M166" s="91"/>
      <c r="N166" s="91"/>
      <c r="O166" s="91"/>
      <c r="P166" s="91"/>
      <c r="Q166" s="91"/>
      <c r="R166" s="91"/>
      <c r="S166" s="91"/>
      <c r="T166" s="91"/>
      <c r="U166" s="91">
        <f t="shared" si="14"/>
        <v>6.28</v>
      </c>
      <c r="V166" s="82" t="str">
        <f t="shared" si="12"/>
        <v>112004475844</v>
      </c>
      <c r="W166" s="83">
        <f>VLOOKUP(V166,Factors!$E$6:$H$5950,4,FALSE)</f>
        <v>0.1053</v>
      </c>
      <c r="X166" t="str">
        <f>VLOOKUP(V166,Factors!$E$6:$F$5950,2,FALSE)</f>
        <v>Firm Sales Volumes</v>
      </c>
      <c r="Y166" s="92">
        <f t="shared" si="15"/>
        <v>0.66128400000000009</v>
      </c>
      <c r="Z166" s="92">
        <f t="shared" si="16"/>
        <v>5.618716</v>
      </c>
      <c r="AA166" s="92">
        <f t="shared" si="17"/>
        <v>6.28</v>
      </c>
    </row>
    <row r="167" spans="1:27" x14ac:dyDescent="0.25">
      <c r="A167" t="s">
        <v>196</v>
      </c>
      <c r="B167" t="s">
        <v>42</v>
      </c>
      <c r="C167" t="s">
        <v>43</v>
      </c>
      <c r="D167" t="s">
        <v>201</v>
      </c>
      <c r="E167" t="s">
        <v>202</v>
      </c>
      <c r="F167" t="str">
        <f t="shared" si="13"/>
        <v>4475</v>
      </c>
      <c r="G167" t="s">
        <v>94</v>
      </c>
      <c r="H167" t="s">
        <v>95</v>
      </c>
      <c r="I167" s="91">
        <v>210</v>
      </c>
      <c r="J167" s="91"/>
      <c r="K167" s="91"/>
      <c r="L167" s="91"/>
      <c r="M167" s="91"/>
      <c r="N167" s="91"/>
      <c r="O167" s="91"/>
      <c r="P167" s="91"/>
      <c r="Q167" s="91"/>
      <c r="R167" s="91"/>
      <c r="S167" s="91"/>
      <c r="T167" s="91"/>
      <c r="U167" s="91">
        <f t="shared" si="14"/>
        <v>210</v>
      </c>
      <c r="V167" s="82" t="str">
        <f t="shared" si="12"/>
        <v>112004475844</v>
      </c>
      <c r="W167" s="83">
        <f>VLOOKUP(V167,Factors!$E$6:$H$5950,4,FALSE)</f>
        <v>0.1053</v>
      </c>
      <c r="X167" t="str">
        <f>VLOOKUP(V167,Factors!$E$6:$F$5950,2,FALSE)</f>
        <v>Firm Sales Volumes</v>
      </c>
      <c r="Y167" s="92">
        <f t="shared" si="15"/>
        <v>22.113</v>
      </c>
      <c r="Z167" s="92">
        <f t="shared" si="16"/>
        <v>187.887</v>
      </c>
      <c r="AA167" s="92">
        <f t="shared" si="17"/>
        <v>210</v>
      </c>
    </row>
    <row r="168" spans="1:27" x14ac:dyDescent="0.25">
      <c r="A168" t="s">
        <v>196</v>
      </c>
      <c r="B168" t="s">
        <v>42</v>
      </c>
      <c r="C168" t="s">
        <v>43</v>
      </c>
      <c r="D168" t="s">
        <v>201</v>
      </c>
      <c r="E168" t="s">
        <v>202</v>
      </c>
      <c r="F168" t="str">
        <f t="shared" si="13"/>
        <v>4475</v>
      </c>
      <c r="G168" t="s">
        <v>84</v>
      </c>
      <c r="H168" t="s">
        <v>85</v>
      </c>
      <c r="I168" s="91">
        <v>0.09</v>
      </c>
      <c r="J168" s="91"/>
      <c r="K168" s="91"/>
      <c r="L168" s="91"/>
      <c r="M168" s="91"/>
      <c r="N168" s="91"/>
      <c r="O168" s="91"/>
      <c r="P168" s="91"/>
      <c r="Q168" s="91"/>
      <c r="R168" s="91"/>
      <c r="S168" s="91"/>
      <c r="T168" s="91"/>
      <c r="U168" s="91">
        <f t="shared" si="14"/>
        <v>0.09</v>
      </c>
      <c r="V168" s="82" t="str">
        <f t="shared" si="12"/>
        <v>112004475844</v>
      </c>
      <c r="W168" s="83">
        <f>VLOOKUP(V168,Factors!$E$6:$H$5950,4,FALSE)</f>
        <v>0.1053</v>
      </c>
      <c r="X168" t="str">
        <f>VLOOKUP(V168,Factors!$E$6:$F$5950,2,FALSE)</f>
        <v>Firm Sales Volumes</v>
      </c>
      <c r="Y168" s="92">
        <f t="shared" si="15"/>
        <v>9.4769999999999993E-3</v>
      </c>
      <c r="Z168" s="92">
        <f t="shared" si="16"/>
        <v>8.0522999999999997E-2</v>
      </c>
      <c r="AA168" s="92">
        <f t="shared" si="17"/>
        <v>0.09</v>
      </c>
    </row>
    <row r="169" spans="1:27" x14ac:dyDescent="0.25">
      <c r="A169" t="s">
        <v>196</v>
      </c>
      <c r="B169" t="s">
        <v>42</v>
      </c>
      <c r="C169" t="s">
        <v>43</v>
      </c>
      <c r="D169" t="s">
        <v>201</v>
      </c>
      <c r="E169" t="s">
        <v>202</v>
      </c>
      <c r="F169" t="str">
        <f t="shared" si="13"/>
        <v>4475</v>
      </c>
      <c r="G169" t="s">
        <v>44</v>
      </c>
      <c r="H169" t="s">
        <v>45</v>
      </c>
      <c r="I169" s="91">
        <v>13249.98</v>
      </c>
      <c r="J169" s="91">
        <v>-5499.83</v>
      </c>
      <c r="K169" s="91">
        <v>-5886.96</v>
      </c>
      <c r="L169" s="91">
        <v>17.63</v>
      </c>
      <c r="M169" s="91"/>
      <c r="N169" s="91"/>
      <c r="O169" s="91"/>
      <c r="P169" s="91">
        <v>18.2</v>
      </c>
      <c r="Q169" s="91"/>
      <c r="R169" s="91"/>
      <c r="S169" s="91"/>
      <c r="T169" s="91"/>
      <c r="U169" s="91">
        <f t="shared" si="14"/>
        <v>1899.0199999999998</v>
      </c>
      <c r="V169" s="82" t="str">
        <f t="shared" si="12"/>
        <v>112004475844</v>
      </c>
      <c r="W169" s="83">
        <f>VLOOKUP(V169,Factors!$E$6:$H$5950,4,FALSE)</f>
        <v>0.1053</v>
      </c>
      <c r="X169" t="str">
        <f>VLOOKUP(V169,Factors!$E$6:$F$5950,2,FALSE)</f>
        <v>Firm Sales Volumes</v>
      </c>
      <c r="Y169" s="92">
        <f t="shared" si="15"/>
        <v>199.96680599999999</v>
      </c>
      <c r="Z169" s="92">
        <f t="shared" si="16"/>
        <v>1699.0531939999998</v>
      </c>
      <c r="AA169" s="92">
        <f t="shared" si="17"/>
        <v>1899.0199999999998</v>
      </c>
    </row>
    <row r="170" spans="1:27" x14ac:dyDescent="0.25">
      <c r="A170" t="s">
        <v>196</v>
      </c>
      <c r="B170" t="s">
        <v>42</v>
      </c>
      <c r="C170" t="s">
        <v>43</v>
      </c>
      <c r="D170" t="s">
        <v>201</v>
      </c>
      <c r="E170" t="s">
        <v>202</v>
      </c>
      <c r="F170" t="str">
        <f t="shared" si="13"/>
        <v>4475</v>
      </c>
      <c r="G170" t="s">
        <v>96</v>
      </c>
      <c r="H170" t="s">
        <v>97</v>
      </c>
      <c r="I170" s="91">
        <v>781.85</v>
      </c>
      <c r="J170" s="91"/>
      <c r="K170" s="91"/>
      <c r="L170" s="91"/>
      <c r="M170" s="91"/>
      <c r="N170" s="91"/>
      <c r="O170" s="91"/>
      <c r="P170" s="91"/>
      <c r="Q170" s="91"/>
      <c r="R170" s="91"/>
      <c r="S170" s="91"/>
      <c r="T170" s="91"/>
      <c r="U170" s="91">
        <f t="shared" si="14"/>
        <v>781.85</v>
      </c>
      <c r="V170" s="82" t="str">
        <f t="shared" si="12"/>
        <v>112004475844</v>
      </c>
      <c r="W170" s="83">
        <f>VLOOKUP(V170,Factors!$E$6:$H$5950,4,FALSE)</f>
        <v>0.1053</v>
      </c>
      <c r="X170" t="str">
        <f>VLOOKUP(V170,Factors!$E$6:$F$5950,2,FALSE)</f>
        <v>Firm Sales Volumes</v>
      </c>
      <c r="Y170" s="92">
        <f t="shared" si="15"/>
        <v>82.328805000000003</v>
      </c>
      <c r="Z170" s="92">
        <f t="shared" si="16"/>
        <v>699.52119500000003</v>
      </c>
      <c r="AA170" s="92">
        <f t="shared" si="17"/>
        <v>781.85</v>
      </c>
    </row>
    <row r="171" spans="1:27" x14ac:dyDescent="0.25">
      <c r="A171" t="s">
        <v>196</v>
      </c>
      <c r="B171" t="s">
        <v>42</v>
      </c>
      <c r="C171" t="s">
        <v>43</v>
      </c>
      <c r="D171" t="s">
        <v>201</v>
      </c>
      <c r="E171" t="s">
        <v>202</v>
      </c>
      <c r="F171" t="str">
        <f t="shared" si="13"/>
        <v>4475</v>
      </c>
      <c r="G171" t="s">
        <v>65</v>
      </c>
      <c r="H171" t="s">
        <v>66</v>
      </c>
      <c r="I171" s="91">
        <v>49.51</v>
      </c>
      <c r="J171" s="91"/>
      <c r="K171" s="91"/>
      <c r="L171" s="91"/>
      <c r="M171" s="91"/>
      <c r="N171" s="91"/>
      <c r="O171" s="91"/>
      <c r="P171" s="91"/>
      <c r="Q171" s="91"/>
      <c r="R171" s="91"/>
      <c r="S171" s="91"/>
      <c r="T171" s="91"/>
      <c r="U171" s="91">
        <f t="shared" si="14"/>
        <v>49.51</v>
      </c>
      <c r="V171" s="82" t="str">
        <f t="shared" si="12"/>
        <v>112004475844</v>
      </c>
      <c r="W171" s="83">
        <f>VLOOKUP(V171,Factors!$E$6:$H$5950,4,FALSE)</f>
        <v>0.1053</v>
      </c>
      <c r="X171" t="str">
        <f>VLOOKUP(V171,Factors!$E$6:$F$5950,2,FALSE)</f>
        <v>Firm Sales Volumes</v>
      </c>
      <c r="Y171" s="92">
        <f t="shared" si="15"/>
        <v>5.2134030000000005</v>
      </c>
      <c r="Z171" s="92">
        <f t="shared" si="16"/>
        <v>44.296596999999998</v>
      </c>
      <c r="AA171" s="92">
        <f t="shared" si="17"/>
        <v>49.51</v>
      </c>
    </row>
    <row r="172" spans="1:27" x14ac:dyDescent="0.25">
      <c r="A172" t="s">
        <v>196</v>
      </c>
      <c r="B172" t="s">
        <v>42</v>
      </c>
      <c r="C172" t="s">
        <v>43</v>
      </c>
      <c r="D172" t="s">
        <v>201</v>
      </c>
      <c r="E172" t="s">
        <v>202</v>
      </c>
      <c r="F172" t="str">
        <f t="shared" si="13"/>
        <v>4475</v>
      </c>
      <c r="G172" t="s">
        <v>104</v>
      </c>
      <c r="H172" t="s">
        <v>105</v>
      </c>
      <c r="I172" s="91">
        <v>-49.51</v>
      </c>
      <c r="J172" s="91"/>
      <c r="K172" s="91"/>
      <c r="L172" s="91"/>
      <c r="M172" s="91"/>
      <c r="N172" s="91"/>
      <c r="O172" s="91"/>
      <c r="P172" s="91"/>
      <c r="Q172" s="91"/>
      <c r="R172" s="91"/>
      <c r="S172" s="91"/>
      <c r="T172" s="91"/>
      <c r="U172" s="91">
        <f t="shared" si="14"/>
        <v>-49.51</v>
      </c>
      <c r="V172" s="82" t="str">
        <f t="shared" si="12"/>
        <v>112004475844</v>
      </c>
      <c r="W172" s="83">
        <f>VLOOKUP(V172,Factors!$E$6:$H$5950,4,FALSE)</f>
        <v>0.1053</v>
      </c>
      <c r="X172" t="str">
        <f>VLOOKUP(V172,Factors!$E$6:$F$5950,2,FALSE)</f>
        <v>Firm Sales Volumes</v>
      </c>
      <c r="Y172" s="92">
        <f t="shared" si="15"/>
        <v>-5.2134030000000005</v>
      </c>
      <c r="Z172" s="92">
        <f t="shared" si="16"/>
        <v>-44.296596999999998</v>
      </c>
      <c r="AA172" s="92">
        <f t="shared" si="17"/>
        <v>-49.51</v>
      </c>
    </row>
    <row r="173" spans="1:27" x14ac:dyDescent="0.25">
      <c r="A173" t="s">
        <v>196</v>
      </c>
      <c r="B173" t="s">
        <v>42</v>
      </c>
      <c r="C173" t="s">
        <v>43</v>
      </c>
      <c r="D173" t="s">
        <v>203</v>
      </c>
      <c r="E173" t="s">
        <v>204</v>
      </c>
      <c r="F173" t="str">
        <f t="shared" si="13"/>
        <v>4480</v>
      </c>
      <c r="G173" t="s">
        <v>96</v>
      </c>
      <c r="H173" t="s">
        <v>97</v>
      </c>
      <c r="I173" s="91">
        <v>26.61</v>
      </c>
      <c r="J173" s="91">
        <v>27.34</v>
      </c>
      <c r="K173" s="91">
        <v>27.34</v>
      </c>
      <c r="L173" s="91">
        <v>27.34</v>
      </c>
      <c r="M173" s="91">
        <v>27.34</v>
      </c>
      <c r="N173" s="91">
        <v>27.34</v>
      </c>
      <c r="O173" s="91">
        <v>27.34</v>
      </c>
      <c r="P173" s="91">
        <v>27.34</v>
      </c>
      <c r="Q173" s="91">
        <v>27.34</v>
      </c>
      <c r="R173" s="91">
        <v>27.34</v>
      </c>
      <c r="S173" s="91">
        <v>27.34</v>
      </c>
      <c r="T173" s="91">
        <v>27.34</v>
      </c>
      <c r="U173" s="91">
        <f t="shared" si="14"/>
        <v>327.34999999999997</v>
      </c>
      <c r="V173" s="82" t="str">
        <f t="shared" si="12"/>
        <v>112004480844</v>
      </c>
      <c r="W173" s="83">
        <f>VLOOKUP(V173,Factors!$E$6:$H$5950,4,FALSE)</f>
        <v>0.1053</v>
      </c>
      <c r="X173" t="str">
        <f>VLOOKUP(V173,Factors!$E$6:$F$5950,2,FALSE)</f>
        <v>Firm Sales Volumes</v>
      </c>
      <c r="Y173" s="92">
        <f t="shared" si="15"/>
        <v>34.469954999999999</v>
      </c>
      <c r="Z173" s="92">
        <f t="shared" si="16"/>
        <v>292.880045</v>
      </c>
      <c r="AA173" s="92">
        <f t="shared" si="17"/>
        <v>327.35000000000002</v>
      </c>
    </row>
    <row r="174" spans="1:27" x14ac:dyDescent="0.25">
      <c r="A174" t="s">
        <v>196</v>
      </c>
      <c r="B174" t="s">
        <v>42</v>
      </c>
      <c r="C174" t="s">
        <v>43</v>
      </c>
      <c r="D174" t="s">
        <v>205</v>
      </c>
      <c r="E174" t="s">
        <v>206</v>
      </c>
      <c r="F174" t="str">
        <f t="shared" si="13"/>
        <v>4485</v>
      </c>
      <c r="G174" t="s">
        <v>44</v>
      </c>
      <c r="H174" t="s">
        <v>45</v>
      </c>
      <c r="I174" s="91"/>
      <c r="J174" s="91">
        <v>79</v>
      </c>
      <c r="K174" s="91"/>
      <c r="L174" s="91"/>
      <c r="M174" s="91"/>
      <c r="N174" s="91"/>
      <c r="O174" s="91"/>
      <c r="P174" s="91"/>
      <c r="Q174" s="91"/>
      <c r="R174" s="91"/>
      <c r="S174" s="91"/>
      <c r="T174" s="91"/>
      <c r="U174" s="91">
        <f t="shared" si="14"/>
        <v>79</v>
      </c>
      <c r="V174" s="82" t="str">
        <f t="shared" si="12"/>
        <v>112004485844</v>
      </c>
      <c r="W174" s="83">
        <f>VLOOKUP(V174,Factors!$E$6:$H$5950,4,FALSE)</f>
        <v>0.1053</v>
      </c>
      <c r="X174" t="str">
        <f>VLOOKUP(V174,Factors!$E$6:$F$5950,2,FALSE)</f>
        <v>Firm Sales Volumes</v>
      </c>
      <c r="Y174" s="92">
        <f t="shared" si="15"/>
        <v>8.3186999999999998</v>
      </c>
      <c r="Z174" s="92">
        <f t="shared" si="16"/>
        <v>70.681299999999993</v>
      </c>
      <c r="AA174" s="92">
        <f t="shared" si="17"/>
        <v>79</v>
      </c>
    </row>
    <row r="175" spans="1:27" x14ac:dyDescent="0.25">
      <c r="A175" t="s">
        <v>196</v>
      </c>
      <c r="B175" t="s">
        <v>42</v>
      </c>
      <c r="C175" t="s">
        <v>43</v>
      </c>
      <c r="D175" t="s">
        <v>205</v>
      </c>
      <c r="E175" t="s">
        <v>206</v>
      </c>
      <c r="F175" t="str">
        <f t="shared" si="13"/>
        <v>4485</v>
      </c>
      <c r="G175" t="s">
        <v>26</v>
      </c>
      <c r="H175" t="s">
        <v>27</v>
      </c>
      <c r="I175" s="91">
        <v>79</v>
      </c>
      <c r="J175" s="91"/>
      <c r="K175" s="91"/>
      <c r="L175" s="91"/>
      <c r="M175" s="91"/>
      <c r="N175" s="91"/>
      <c r="O175" s="91">
        <v>1115.3800000000001</v>
      </c>
      <c r="P175" s="91"/>
      <c r="Q175" s="91"/>
      <c r="R175" s="91"/>
      <c r="S175" s="91"/>
      <c r="T175" s="91"/>
      <c r="U175" s="91">
        <f t="shared" si="14"/>
        <v>1194.3800000000001</v>
      </c>
      <c r="V175" s="82" t="str">
        <f t="shared" si="12"/>
        <v>112004485844</v>
      </c>
      <c r="W175" s="83">
        <f>VLOOKUP(V175,Factors!$E$6:$H$5950,4,FALSE)</f>
        <v>0.1053</v>
      </c>
      <c r="X175" t="str">
        <f>VLOOKUP(V175,Factors!$E$6:$F$5950,2,FALSE)</f>
        <v>Firm Sales Volumes</v>
      </c>
      <c r="Y175" s="92">
        <f t="shared" si="15"/>
        <v>125.76821400000001</v>
      </c>
      <c r="Z175" s="92">
        <f t="shared" si="16"/>
        <v>1068.6117860000002</v>
      </c>
      <c r="AA175" s="92">
        <f t="shared" si="17"/>
        <v>1194.3800000000001</v>
      </c>
    </row>
    <row r="176" spans="1:27" x14ac:dyDescent="0.25">
      <c r="A176" t="s">
        <v>196</v>
      </c>
      <c r="B176" t="s">
        <v>42</v>
      </c>
      <c r="C176" t="s">
        <v>43</v>
      </c>
      <c r="D176" t="s">
        <v>205</v>
      </c>
      <c r="E176" t="s">
        <v>206</v>
      </c>
      <c r="F176" t="str">
        <f t="shared" si="13"/>
        <v>4485</v>
      </c>
      <c r="G176" t="s">
        <v>207</v>
      </c>
      <c r="H176" t="s">
        <v>208</v>
      </c>
      <c r="I176" s="91">
        <v>86.5</v>
      </c>
      <c r="J176" s="91"/>
      <c r="K176" s="91"/>
      <c r="L176" s="91"/>
      <c r="M176" s="91"/>
      <c r="N176" s="91"/>
      <c r="O176" s="91"/>
      <c r="P176" s="91"/>
      <c r="Q176" s="91"/>
      <c r="R176" s="91"/>
      <c r="S176" s="91"/>
      <c r="T176" s="91"/>
      <c r="U176" s="91">
        <f t="shared" si="14"/>
        <v>86.5</v>
      </c>
      <c r="V176" s="82" t="str">
        <f t="shared" si="12"/>
        <v>112004485844</v>
      </c>
      <c r="W176" s="83">
        <f>VLOOKUP(V176,Factors!$E$6:$H$5950,4,FALSE)</f>
        <v>0.1053</v>
      </c>
      <c r="X176" t="str">
        <f>VLOOKUP(V176,Factors!$E$6:$F$5950,2,FALSE)</f>
        <v>Firm Sales Volumes</v>
      </c>
      <c r="Y176" s="92">
        <f t="shared" si="15"/>
        <v>9.1084500000000013</v>
      </c>
      <c r="Z176" s="92">
        <f t="shared" si="16"/>
        <v>77.391549999999995</v>
      </c>
      <c r="AA176" s="92">
        <f t="shared" si="17"/>
        <v>86.5</v>
      </c>
    </row>
    <row r="177" spans="1:27" x14ac:dyDescent="0.25">
      <c r="A177" t="s">
        <v>196</v>
      </c>
      <c r="B177" t="s">
        <v>42</v>
      </c>
      <c r="C177" t="s">
        <v>43</v>
      </c>
      <c r="D177" t="s">
        <v>205</v>
      </c>
      <c r="E177" t="s">
        <v>206</v>
      </c>
      <c r="F177" t="str">
        <f t="shared" si="13"/>
        <v>4485</v>
      </c>
      <c r="G177" t="s">
        <v>136</v>
      </c>
      <c r="H177" t="s">
        <v>137</v>
      </c>
      <c r="I177" s="91">
        <v>15</v>
      </c>
      <c r="J177" s="91"/>
      <c r="K177" s="91"/>
      <c r="L177" s="91"/>
      <c r="M177" s="91"/>
      <c r="N177" s="91"/>
      <c r="O177" s="91"/>
      <c r="P177" s="91"/>
      <c r="Q177" s="91"/>
      <c r="R177" s="91"/>
      <c r="S177" s="91"/>
      <c r="T177" s="91"/>
      <c r="U177" s="91">
        <f t="shared" si="14"/>
        <v>15</v>
      </c>
      <c r="V177" s="82" t="str">
        <f t="shared" si="12"/>
        <v>112004485844</v>
      </c>
      <c r="W177" s="83">
        <f>VLOOKUP(V177,Factors!$E$6:$H$5950,4,FALSE)</f>
        <v>0.1053</v>
      </c>
      <c r="X177" t="str">
        <f>VLOOKUP(V177,Factors!$E$6:$F$5950,2,FALSE)</f>
        <v>Firm Sales Volumes</v>
      </c>
      <c r="Y177" s="92">
        <f t="shared" si="15"/>
        <v>1.5795000000000001</v>
      </c>
      <c r="Z177" s="92">
        <f t="shared" si="16"/>
        <v>13.420500000000001</v>
      </c>
      <c r="AA177" s="92">
        <f t="shared" si="17"/>
        <v>15</v>
      </c>
    </row>
    <row r="178" spans="1:27" x14ac:dyDescent="0.25">
      <c r="A178" t="s">
        <v>196</v>
      </c>
      <c r="B178" t="s">
        <v>46</v>
      </c>
      <c r="C178" t="s">
        <v>47</v>
      </c>
      <c r="D178" t="s">
        <v>203</v>
      </c>
      <c r="E178" t="s">
        <v>204</v>
      </c>
      <c r="F178" t="str">
        <f t="shared" si="13"/>
        <v>4480</v>
      </c>
      <c r="G178" t="s">
        <v>110</v>
      </c>
      <c r="H178" t="s">
        <v>111</v>
      </c>
      <c r="I178" s="91">
        <v>1923.3</v>
      </c>
      <c r="J178" s="91">
        <v>2117.4</v>
      </c>
      <c r="K178" s="91">
        <v>2079.91</v>
      </c>
      <c r="L178" s="91">
        <v>1948.55</v>
      </c>
      <c r="M178" s="91">
        <v>1350.11</v>
      </c>
      <c r="N178" s="91">
        <v>2408.3200000000002</v>
      </c>
      <c r="O178" s="91">
        <v>2047.07</v>
      </c>
      <c r="P178" s="91">
        <v>2298.85</v>
      </c>
      <c r="Q178" s="91">
        <v>1705.89</v>
      </c>
      <c r="R178" s="91">
        <v>2408.3200000000002</v>
      </c>
      <c r="S178" s="91">
        <v>1751.5</v>
      </c>
      <c r="T178" s="91">
        <v>1970.44</v>
      </c>
      <c r="U178" s="91">
        <f t="shared" si="14"/>
        <v>24009.66</v>
      </c>
      <c r="V178" s="82" t="str">
        <f t="shared" si="12"/>
        <v>113004480844</v>
      </c>
      <c r="W178" s="83">
        <f>VLOOKUP(V178,Factors!$E$6:$H$5950,4,FALSE)</f>
        <v>0.1053</v>
      </c>
      <c r="X178" t="str">
        <f>VLOOKUP(V178,Factors!$E$6:$F$5950,2,FALSE)</f>
        <v>Firm Sales Volumes</v>
      </c>
      <c r="Y178" s="92">
        <f t="shared" si="15"/>
        <v>2528.2171980000003</v>
      </c>
      <c r="Z178" s="92">
        <f t="shared" si="16"/>
        <v>21481.442801999998</v>
      </c>
      <c r="AA178" s="92">
        <f t="shared" si="17"/>
        <v>24009.659999999996</v>
      </c>
    </row>
    <row r="179" spans="1:27" x14ac:dyDescent="0.25">
      <c r="A179" t="s">
        <v>196</v>
      </c>
      <c r="B179" t="s">
        <v>46</v>
      </c>
      <c r="C179" t="s">
        <v>47</v>
      </c>
      <c r="D179" t="s">
        <v>203</v>
      </c>
      <c r="E179" t="s">
        <v>204</v>
      </c>
      <c r="F179" t="str">
        <f t="shared" si="13"/>
        <v>4480</v>
      </c>
      <c r="G179" t="s">
        <v>112</v>
      </c>
      <c r="H179" t="s">
        <v>113</v>
      </c>
      <c r="I179" s="91"/>
      <c r="J179" s="91"/>
      <c r="K179" s="91"/>
      <c r="L179" s="91"/>
      <c r="M179" s="91"/>
      <c r="N179" s="91"/>
      <c r="O179" s="91"/>
      <c r="P179" s="91"/>
      <c r="Q179" s="91"/>
      <c r="R179" s="91">
        <v>148.26</v>
      </c>
      <c r="S179" s="91"/>
      <c r="T179" s="91"/>
      <c r="U179" s="91">
        <f t="shared" si="14"/>
        <v>148.26</v>
      </c>
      <c r="V179" s="82" t="str">
        <f t="shared" si="12"/>
        <v>113004480844</v>
      </c>
      <c r="W179" s="83">
        <f>VLOOKUP(V179,Factors!$E$6:$H$5950,4,FALSE)</f>
        <v>0.1053</v>
      </c>
      <c r="X179" t="str">
        <f>VLOOKUP(V179,Factors!$E$6:$F$5950,2,FALSE)</f>
        <v>Firm Sales Volumes</v>
      </c>
      <c r="Y179" s="92">
        <f t="shared" si="15"/>
        <v>15.611777999999999</v>
      </c>
      <c r="Z179" s="92">
        <f t="shared" si="16"/>
        <v>132.648222</v>
      </c>
      <c r="AA179" s="92">
        <f t="shared" si="17"/>
        <v>148.26</v>
      </c>
    </row>
    <row r="180" spans="1:27" x14ac:dyDescent="0.25">
      <c r="A180" t="s">
        <v>196</v>
      </c>
      <c r="B180" t="s">
        <v>46</v>
      </c>
      <c r="C180" t="s">
        <v>47</v>
      </c>
      <c r="D180" t="s">
        <v>203</v>
      </c>
      <c r="E180" t="s">
        <v>204</v>
      </c>
      <c r="F180" t="str">
        <f t="shared" si="13"/>
        <v>4480</v>
      </c>
      <c r="G180" t="s">
        <v>88</v>
      </c>
      <c r="H180" t="s">
        <v>89</v>
      </c>
      <c r="I180" s="91">
        <v>313.73</v>
      </c>
      <c r="J180" s="91">
        <v>313.74</v>
      </c>
      <c r="K180" s="91">
        <v>324.39999999999998</v>
      </c>
      <c r="L180" s="91">
        <v>324.39999999999998</v>
      </c>
      <c r="M180" s="91">
        <v>324.39</v>
      </c>
      <c r="N180" s="91">
        <v>324.39999999999998</v>
      </c>
      <c r="O180" s="91">
        <v>324.39999999999998</v>
      </c>
      <c r="P180" s="91">
        <v>324.39999999999998</v>
      </c>
      <c r="Q180" s="91">
        <v>324.39999999999998</v>
      </c>
      <c r="R180" s="91">
        <v>324.39999999999998</v>
      </c>
      <c r="S180" s="91">
        <v>324.39999999999998</v>
      </c>
      <c r="T180" s="91">
        <v>324.39999999999998</v>
      </c>
      <c r="U180" s="91">
        <f t="shared" si="14"/>
        <v>3871.4600000000005</v>
      </c>
      <c r="V180" s="82" t="str">
        <f t="shared" si="12"/>
        <v>113004480844</v>
      </c>
      <c r="W180" s="83">
        <f>VLOOKUP(V180,Factors!$E$6:$H$5950,4,FALSE)</f>
        <v>0.1053</v>
      </c>
      <c r="X180" t="str">
        <f>VLOOKUP(V180,Factors!$E$6:$F$5950,2,FALSE)</f>
        <v>Firm Sales Volumes</v>
      </c>
      <c r="Y180" s="92">
        <f t="shared" si="15"/>
        <v>407.66473800000006</v>
      </c>
      <c r="Z180" s="92">
        <f t="shared" si="16"/>
        <v>3463.7952620000005</v>
      </c>
      <c r="AA180" s="92">
        <f t="shared" si="17"/>
        <v>3871.4600000000005</v>
      </c>
    </row>
    <row r="181" spans="1:27" x14ac:dyDescent="0.25">
      <c r="A181" t="s">
        <v>196</v>
      </c>
      <c r="B181" t="s">
        <v>46</v>
      </c>
      <c r="C181" t="s">
        <v>47</v>
      </c>
      <c r="D181" t="s">
        <v>203</v>
      </c>
      <c r="E181" t="s">
        <v>204</v>
      </c>
      <c r="F181" t="str">
        <f t="shared" si="13"/>
        <v>4480</v>
      </c>
      <c r="G181" t="s">
        <v>90</v>
      </c>
      <c r="H181" t="s">
        <v>91</v>
      </c>
      <c r="I181" s="91">
        <v>1218.83</v>
      </c>
      <c r="J181" s="91">
        <v>1218.83</v>
      </c>
      <c r="K181" s="91">
        <v>1260.28</v>
      </c>
      <c r="L181" s="91">
        <v>1260.28</v>
      </c>
      <c r="M181" s="91">
        <v>1260.28</v>
      </c>
      <c r="N181" s="91">
        <v>1260.28</v>
      </c>
      <c r="O181" s="91">
        <v>1260.28</v>
      </c>
      <c r="P181" s="91">
        <v>1260.28</v>
      </c>
      <c r="Q181" s="91">
        <v>1260.27</v>
      </c>
      <c r="R181" s="91">
        <v>1260.28</v>
      </c>
      <c r="S181" s="91">
        <v>1260.28</v>
      </c>
      <c r="T181" s="91">
        <v>1260.28</v>
      </c>
      <c r="U181" s="91">
        <f t="shared" si="14"/>
        <v>15040.450000000003</v>
      </c>
      <c r="V181" s="82" t="str">
        <f t="shared" si="12"/>
        <v>113004480844</v>
      </c>
      <c r="W181" s="83">
        <f>VLOOKUP(V181,Factors!$E$6:$H$5950,4,FALSE)</f>
        <v>0.1053</v>
      </c>
      <c r="X181" t="str">
        <f>VLOOKUP(V181,Factors!$E$6:$F$5950,2,FALSE)</f>
        <v>Firm Sales Volumes</v>
      </c>
      <c r="Y181" s="92">
        <f t="shared" si="15"/>
        <v>1583.7593850000003</v>
      </c>
      <c r="Z181" s="92">
        <f t="shared" si="16"/>
        <v>13456.690615000003</v>
      </c>
      <c r="AA181" s="92">
        <f t="shared" si="17"/>
        <v>15040.450000000004</v>
      </c>
    </row>
    <row r="182" spans="1:27" x14ac:dyDescent="0.25">
      <c r="A182" t="s">
        <v>196</v>
      </c>
      <c r="B182" t="s">
        <v>46</v>
      </c>
      <c r="C182" t="s">
        <v>47</v>
      </c>
      <c r="D182" t="s">
        <v>205</v>
      </c>
      <c r="E182" t="s">
        <v>206</v>
      </c>
      <c r="F182" t="str">
        <f t="shared" si="13"/>
        <v>4485</v>
      </c>
      <c r="G182" t="s">
        <v>110</v>
      </c>
      <c r="H182" t="s">
        <v>111</v>
      </c>
      <c r="I182" s="91">
        <v>1923.3</v>
      </c>
      <c r="J182" s="91">
        <v>2117.4</v>
      </c>
      <c r="K182" s="91">
        <v>2079.91</v>
      </c>
      <c r="L182" s="91">
        <v>1948.55</v>
      </c>
      <c r="M182" s="91">
        <v>1350.11</v>
      </c>
      <c r="N182" s="91">
        <v>2408.3200000000002</v>
      </c>
      <c r="O182" s="91">
        <v>2047.07</v>
      </c>
      <c r="P182" s="91">
        <v>2298.85</v>
      </c>
      <c r="Q182" s="91">
        <v>1705.89</v>
      </c>
      <c r="R182" s="91">
        <v>2408.3200000000002</v>
      </c>
      <c r="S182" s="91">
        <v>1751.5</v>
      </c>
      <c r="T182" s="91">
        <v>1970.44</v>
      </c>
      <c r="U182" s="91">
        <f t="shared" si="14"/>
        <v>24009.66</v>
      </c>
      <c r="V182" s="82" t="str">
        <f t="shared" si="12"/>
        <v>113004485844</v>
      </c>
      <c r="W182" s="83">
        <f>VLOOKUP(V182,Factors!$E$6:$H$5950,4,FALSE)</f>
        <v>0.1053</v>
      </c>
      <c r="X182" t="str">
        <f>VLOOKUP(V182,Factors!$E$6:$F$5950,2,FALSE)</f>
        <v>Firm Sales Volumes</v>
      </c>
      <c r="Y182" s="92">
        <f t="shared" si="15"/>
        <v>2528.2171980000003</v>
      </c>
      <c r="Z182" s="92">
        <f t="shared" si="16"/>
        <v>21481.442801999998</v>
      </c>
      <c r="AA182" s="92">
        <f t="shared" si="17"/>
        <v>24009.659999999996</v>
      </c>
    </row>
    <row r="183" spans="1:27" x14ac:dyDescent="0.25">
      <c r="A183" t="s">
        <v>196</v>
      </c>
      <c r="B183" t="s">
        <v>46</v>
      </c>
      <c r="C183" t="s">
        <v>47</v>
      </c>
      <c r="D183" t="s">
        <v>205</v>
      </c>
      <c r="E183" t="s">
        <v>206</v>
      </c>
      <c r="F183" t="str">
        <f t="shared" si="13"/>
        <v>4485</v>
      </c>
      <c r="G183" t="s">
        <v>112</v>
      </c>
      <c r="H183" t="s">
        <v>113</v>
      </c>
      <c r="I183" s="91"/>
      <c r="J183" s="91"/>
      <c r="K183" s="91"/>
      <c r="L183" s="91"/>
      <c r="M183" s="91"/>
      <c r="N183" s="91"/>
      <c r="O183" s="91"/>
      <c r="P183" s="91"/>
      <c r="Q183" s="91"/>
      <c r="R183" s="91">
        <v>148.26</v>
      </c>
      <c r="S183" s="91"/>
      <c r="T183" s="91"/>
      <c r="U183" s="91">
        <f t="shared" si="14"/>
        <v>148.26</v>
      </c>
      <c r="V183" s="82" t="str">
        <f t="shared" si="12"/>
        <v>113004485844</v>
      </c>
      <c r="W183" s="83">
        <f>VLOOKUP(V183,Factors!$E$6:$H$5950,4,FALSE)</f>
        <v>0.1053</v>
      </c>
      <c r="X183" t="str">
        <f>VLOOKUP(V183,Factors!$E$6:$F$5950,2,FALSE)</f>
        <v>Firm Sales Volumes</v>
      </c>
      <c r="Y183" s="92">
        <f t="shared" si="15"/>
        <v>15.611777999999999</v>
      </c>
      <c r="Z183" s="92">
        <f t="shared" si="16"/>
        <v>132.648222</v>
      </c>
      <c r="AA183" s="92">
        <f t="shared" si="17"/>
        <v>148.26</v>
      </c>
    </row>
    <row r="184" spans="1:27" x14ac:dyDescent="0.25">
      <c r="A184" t="s">
        <v>196</v>
      </c>
      <c r="B184" t="s">
        <v>46</v>
      </c>
      <c r="C184" t="s">
        <v>47</v>
      </c>
      <c r="D184" t="s">
        <v>205</v>
      </c>
      <c r="E184" t="s">
        <v>206</v>
      </c>
      <c r="F184" t="str">
        <f t="shared" si="13"/>
        <v>4485</v>
      </c>
      <c r="G184" t="s">
        <v>88</v>
      </c>
      <c r="H184" t="s">
        <v>89</v>
      </c>
      <c r="I184" s="91">
        <v>313.73</v>
      </c>
      <c r="J184" s="91">
        <v>313.74</v>
      </c>
      <c r="K184" s="91">
        <v>324.39999999999998</v>
      </c>
      <c r="L184" s="91">
        <v>324.39999999999998</v>
      </c>
      <c r="M184" s="91">
        <v>324.39</v>
      </c>
      <c r="N184" s="91">
        <v>324.39999999999998</v>
      </c>
      <c r="O184" s="91">
        <v>324.39999999999998</v>
      </c>
      <c r="P184" s="91">
        <v>324.39999999999998</v>
      </c>
      <c r="Q184" s="91">
        <v>324.39999999999998</v>
      </c>
      <c r="R184" s="91">
        <v>324.39999999999998</v>
      </c>
      <c r="S184" s="91">
        <v>324.39999999999998</v>
      </c>
      <c r="T184" s="91">
        <v>324.39999999999998</v>
      </c>
      <c r="U184" s="91">
        <f t="shared" si="14"/>
        <v>3871.4600000000005</v>
      </c>
      <c r="V184" s="82" t="str">
        <f t="shared" si="12"/>
        <v>113004485844</v>
      </c>
      <c r="W184" s="83">
        <f>VLOOKUP(V184,Factors!$E$6:$H$5950,4,FALSE)</f>
        <v>0.1053</v>
      </c>
      <c r="X184" t="str">
        <f>VLOOKUP(V184,Factors!$E$6:$F$5950,2,FALSE)</f>
        <v>Firm Sales Volumes</v>
      </c>
      <c r="Y184" s="92">
        <f t="shared" si="15"/>
        <v>407.66473800000006</v>
      </c>
      <c r="Z184" s="92">
        <f t="shared" si="16"/>
        <v>3463.7952620000005</v>
      </c>
      <c r="AA184" s="92">
        <f t="shared" si="17"/>
        <v>3871.4600000000005</v>
      </c>
    </row>
    <row r="185" spans="1:27" x14ac:dyDescent="0.25">
      <c r="A185" t="s">
        <v>196</v>
      </c>
      <c r="B185" t="s">
        <v>46</v>
      </c>
      <c r="C185" t="s">
        <v>47</v>
      </c>
      <c r="D185" t="s">
        <v>205</v>
      </c>
      <c r="E185" t="s">
        <v>206</v>
      </c>
      <c r="F185" t="str">
        <f t="shared" si="13"/>
        <v>4485</v>
      </c>
      <c r="G185" t="s">
        <v>90</v>
      </c>
      <c r="H185" t="s">
        <v>91</v>
      </c>
      <c r="I185" s="91">
        <v>1218.83</v>
      </c>
      <c r="J185" s="91">
        <v>1218.83</v>
      </c>
      <c r="K185" s="91">
        <v>1260.28</v>
      </c>
      <c r="L185" s="91">
        <v>1260.28</v>
      </c>
      <c r="M185" s="91">
        <v>1260.28</v>
      </c>
      <c r="N185" s="91">
        <v>1260.28</v>
      </c>
      <c r="O185" s="91">
        <v>1260.28</v>
      </c>
      <c r="P185" s="91">
        <v>1260.28</v>
      </c>
      <c r="Q185" s="91">
        <v>1260.27</v>
      </c>
      <c r="R185" s="91">
        <v>1260.28</v>
      </c>
      <c r="S185" s="91">
        <v>1260.28</v>
      </c>
      <c r="T185" s="91">
        <v>1260.28</v>
      </c>
      <c r="U185" s="91">
        <f t="shared" si="14"/>
        <v>15040.450000000003</v>
      </c>
      <c r="V185" s="82" t="str">
        <f t="shared" si="12"/>
        <v>113004485844</v>
      </c>
      <c r="W185" s="83">
        <f>VLOOKUP(V185,Factors!$E$6:$H$5950,4,FALSE)</f>
        <v>0.1053</v>
      </c>
      <c r="X185" t="str">
        <f>VLOOKUP(V185,Factors!$E$6:$F$5950,2,FALSE)</f>
        <v>Firm Sales Volumes</v>
      </c>
      <c r="Y185" s="92">
        <f t="shared" si="15"/>
        <v>1583.7593850000003</v>
      </c>
      <c r="Z185" s="92">
        <f t="shared" si="16"/>
        <v>13456.690615000003</v>
      </c>
      <c r="AA185" s="92">
        <f t="shared" si="17"/>
        <v>15040.450000000004</v>
      </c>
    </row>
    <row r="186" spans="1:27" x14ac:dyDescent="0.25">
      <c r="A186" t="s">
        <v>196</v>
      </c>
      <c r="B186" t="s">
        <v>209</v>
      </c>
      <c r="C186" t="s">
        <v>210</v>
      </c>
      <c r="D186" t="s">
        <v>201</v>
      </c>
      <c r="E186" t="s">
        <v>202</v>
      </c>
      <c r="F186" t="str">
        <f t="shared" si="13"/>
        <v>4475</v>
      </c>
      <c r="G186" t="s">
        <v>110</v>
      </c>
      <c r="H186" t="s">
        <v>111</v>
      </c>
      <c r="I186" s="91">
        <v>8534.11</v>
      </c>
      <c r="J186" s="91">
        <v>8443.81</v>
      </c>
      <c r="K186" s="91">
        <v>8824.77</v>
      </c>
      <c r="L186" s="91">
        <v>9245</v>
      </c>
      <c r="M186" s="91">
        <v>8474.58</v>
      </c>
      <c r="N186" s="91">
        <v>6471.5</v>
      </c>
      <c r="O186" s="91">
        <v>6933.75</v>
      </c>
      <c r="P186" s="91">
        <v>9245</v>
      </c>
      <c r="Q186" s="91">
        <v>8782.75</v>
      </c>
      <c r="R186" s="91">
        <v>7283.94</v>
      </c>
      <c r="S186" s="91">
        <v>7984.32</v>
      </c>
      <c r="T186" s="91">
        <v>6303.41</v>
      </c>
      <c r="U186" s="91">
        <f t="shared" si="14"/>
        <v>96526.94</v>
      </c>
      <c r="V186" s="82" t="str">
        <f t="shared" si="12"/>
        <v>114004475844</v>
      </c>
      <c r="W186" s="83">
        <f>VLOOKUP(V186,Factors!$E$6:$H$5950,4,FALSE)</f>
        <v>0.1053</v>
      </c>
      <c r="X186" t="str">
        <f>VLOOKUP(V186,Factors!$E$6:$F$5950,2,FALSE)</f>
        <v>Firm Sales Volumes</v>
      </c>
      <c r="Y186" s="92">
        <f t="shared" si="15"/>
        <v>10164.286782000001</v>
      </c>
      <c r="Z186" s="92">
        <f t="shared" si="16"/>
        <v>86362.653218000007</v>
      </c>
      <c r="AA186" s="92">
        <f t="shared" si="17"/>
        <v>96526.94</v>
      </c>
    </row>
    <row r="187" spans="1:27" x14ac:dyDescent="0.25">
      <c r="A187" t="s">
        <v>196</v>
      </c>
      <c r="B187" t="s">
        <v>209</v>
      </c>
      <c r="C187" t="s">
        <v>210</v>
      </c>
      <c r="D187" t="s">
        <v>201</v>
      </c>
      <c r="E187" t="s">
        <v>202</v>
      </c>
      <c r="F187" t="str">
        <f t="shared" si="13"/>
        <v>4475</v>
      </c>
      <c r="G187" t="s">
        <v>114</v>
      </c>
      <c r="H187" t="s">
        <v>115</v>
      </c>
      <c r="I187" s="91">
        <v>8765.9699999999993</v>
      </c>
      <c r="J187" s="91">
        <v>2525.4299999999998</v>
      </c>
      <c r="K187" s="91">
        <v>-402.27</v>
      </c>
      <c r="L187" s="91">
        <v>597.80999999999995</v>
      </c>
      <c r="M187" s="91">
        <v>11268.2</v>
      </c>
      <c r="N187" s="91">
        <v>8172.29</v>
      </c>
      <c r="O187" s="91">
        <v>10061.700000000001</v>
      </c>
      <c r="P187" s="91">
        <v>2579.2600000000002</v>
      </c>
      <c r="Q187" s="91">
        <v>3510.36</v>
      </c>
      <c r="R187" s="91">
        <v>10566.87</v>
      </c>
      <c r="S187" s="91">
        <v>16515.21</v>
      </c>
      <c r="T187" s="91">
        <v>10093.15</v>
      </c>
      <c r="U187" s="91">
        <f t="shared" si="14"/>
        <v>84253.98000000001</v>
      </c>
      <c r="V187" s="82" t="str">
        <f t="shared" si="12"/>
        <v>114004475844</v>
      </c>
      <c r="W187" s="83">
        <f>VLOOKUP(V187,Factors!$E$6:$H$5950,4,FALSE)</f>
        <v>0.1053</v>
      </c>
      <c r="X187" t="str">
        <f>VLOOKUP(V187,Factors!$E$6:$F$5950,2,FALSE)</f>
        <v>Firm Sales Volumes</v>
      </c>
      <c r="Y187" s="92">
        <f t="shared" si="15"/>
        <v>8871.9440940000022</v>
      </c>
      <c r="Z187" s="92">
        <f t="shared" si="16"/>
        <v>75382.035906000005</v>
      </c>
      <c r="AA187" s="92">
        <f t="shared" si="17"/>
        <v>84253.98000000001</v>
      </c>
    </row>
    <row r="188" spans="1:27" x14ac:dyDescent="0.25">
      <c r="A188" t="s">
        <v>196</v>
      </c>
      <c r="B188" t="s">
        <v>209</v>
      </c>
      <c r="C188" t="s">
        <v>210</v>
      </c>
      <c r="D188" t="s">
        <v>201</v>
      </c>
      <c r="E188" t="s">
        <v>202</v>
      </c>
      <c r="F188" t="str">
        <f t="shared" si="13"/>
        <v>4475</v>
      </c>
      <c r="G188" t="s">
        <v>86</v>
      </c>
      <c r="H188" t="s">
        <v>87</v>
      </c>
      <c r="I188" s="91">
        <v>33737.120000000003</v>
      </c>
      <c r="J188" s="91">
        <v>32940.050000000003</v>
      </c>
      <c r="K188" s="91">
        <v>38588.99</v>
      </c>
      <c r="L188" s="91">
        <v>37118.86</v>
      </c>
      <c r="M188" s="91">
        <v>39016.589999999997</v>
      </c>
      <c r="N188" s="91">
        <v>39425.21</v>
      </c>
      <c r="O188" s="91">
        <v>27724.400000000001</v>
      </c>
      <c r="P188" s="91">
        <v>39770.07</v>
      </c>
      <c r="Q188" s="91">
        <v>33461.370000000003</v>
      </c>
      <c r="R188" s="91">
        <v>39087.19</v>
      </c>
      <c r="S188" s="91">
        <v>34628.32</v>
      </c>
      <c r="T188" s="91">
        <v>19194.36</v>
      </c>
      <c r="U188" s="91">
        <f t="shared" si="14"/>
        <v>414692.52999999997</v>
      </c>
      <c r="V188" s="82" t="str">
        <f t="shared" si="12"/>
        <v>114004475844</v>
      </c>
      <c r="W188" s="83">
        <f>VLOOKUP(V188,Factors!$E$6:$H$5950,4,FALSE)</f>
        <v>0.1053</v>
      </c>
      <c r="X188" t="str">
        <f>VLOOKUP(V188,Factors!$E$6:$F$5950,2,FALSE)</f>
        <v>Firm Sales Volumes</v>
      </c>
      <c r="Y188" s="92">
        <f t="shared" si="15"/>
        <v>43667.123409</v>
      </c>
      <c r="Z188" s="92">
        <f t="shared" si="16"/>
        <v>371025.40659099998</v>
      </c>
      <c r="AA188" s="92">
        <f t="shared" si="17"/>
        <v>414692.52999999997</v>
      </c>
    </row>
    <row r="189" spans="1:27" x14ac:dyDescent="0.25">
      <c r="A189" t="s">
        <v>196</v>
      </c>
      <c r="B189" t="s">
        <v>209</v>
      </c>
      <c r="C189" t="s">
        <v>210</v>
      </c>
      <c r="D189" t="s">
        <v>201</v>
      </c>
      <c r="E189" t="s">
        <v>202</v>
      </c>
      <c r="F189" t="str">
        <f t="shared" si="13"/>
        <v>4475</v>
      </c>
      <c r="G189" t="s">
        <v>116</v>
      </c>
      <c r="H189" t="s">
        <v>117</v>
      </c>
      <c r="I189" s="91">
        <v>19675.04</v>
      </c>
      <c r="J189" s="91">
        <v>16156.14</v>
      </c>
      <c r="K189" s="91">
        <v>14430.65</v>
      </c>
      <c r="L189" s="91">
        <v>18077.68</v>
      </c>
      <c r="M189" s="91">
        <v>19514.349999999999</v>
      </c>
      <c r="N189" s="91">
        <v>14276.64</v>
      </c>
      <c r="O189" s="91">
        <v>19163.490000000002</v>
      </c>
      <c r="P189" s="91">
        <v>14029.9</v>
      </c>
      <c r="Q189" s="91">
        <v>13307.85</v>
      </c>
      <c r="R189" s="91">
        <v>19510.599999999999</v>
      </c>
      <c r="S189" s="91">
        <v>23227.42</v>
      </c>
      <c r="T189" s="91">
        <v>16365.89</v>
      </c>
      <c r="U189" s="91">
        <f t="shared" si="14"/>
        <v>207735.65000000002</v>
      </c>
      <c r="V189" s="82" t="str">
        <f t="shared" si="12"/>
        <v>114004475844</v>
      </c>
      <c r="W189" s="83">
        <f>VLOOKUP(V189,Factors!$E$6:$H$5950,4,FALSE)</f>
        <v>0.1053</v>
      </c>
      <c r="X189" t="str">
        <f>VLOOKUP(V189,Factors!$E$6:$F$5950,2,FALSE)</f>
        <v>Firm Sales Volumes</v>
      </c>
      <c r="Y189" s="92">
        <f t="shared" si="15"/>
        <v>21874.563945000002</v>
      </c>
      <c r="Z189" s="92">
        <f t="shared" si="16"/>
        <v>185861.08605500002</v>
      </c>
      <c r="AA189" s="92">
        <f t="shared" si="17"/>
        <v>207735.65000000002</v>
      </c>
    </row>
    <row r="190" spans="1:27" x14ac:dyDescent="0.25">
      <c r="A190" t="s">
        <v>196</v>
      </c>
      <c r="B190" t="s">
        <v>209</v>
      </c>
      <c r="C190" t="s">
        <v>210</v>
      </c>
      <c r="D190" t="s">
        <v>201</v>
      </c>
      <c r="E190" t="s">
        <v>202</v>
      </c>
      <c r="F190" t="str">
        <f t="shared" si="13"/>
        <v>4475</v>
      </c>
      <c r="G190" t="s">
        <v>211</v>
      </c>
      <c r="H190" t="s">
        <v>212</v>
      </c>
      <c r="I190" s="91">
        <v>4226.6099999999997</v>
      </c>
      <c r="J190" s="91">
        <v>3084.96</v>
      </c>
      <c r="K190" s="91">
        <v>4294.17</v>
      </c>
      <c r="L190" s="91">
        <v>3109.24</v>
      </c>
      <c r="M190" s="91">
        <v>4469.5200000000004</v>
      </c>
      <c r="N190" s="91">
        <v>1894.69</v>
      </c>
      <c r="O190" s="91">
        <v>2429.1</v>
      </c>
      <c r="P190" s="91">
        <v>4736.78</v>
      </c>
      <c r="Q190" s="91">
        <v>3684.14</v>
      </c>
      <c r="R190" s="91">
        <v>4199.62</v>
      </c>
      <c r="S190" s="91">
        <v>4032.29</v>
      </c>
      <c r="T190" s="91">
        <v>2541.7199999999998</v>
      </c>
      <c r="U190" s="91">
        <f t="shared" si="14"/>
        <v>42702.84</v>
      </c>
      <c r="V190" s="82" t="str">
        <f t="shared" si="12"/>
        <v>114004475844</v>
      </c>
      <c r="W190" s="83">
        <f>VLOOKUP(V190,Factors!$E$6:$H$5950,4,FALSE)</f>
        <v>0.1053</v>
      </c>
      <c r="X190" t="str">
        <f>VLOOKUP(V190,Factors!$E$6:$F$5950,2,FALSE)</f>
        <v>Firm Sales Volumes</v>
      </c>
      <c r="Y190" s="92">
        <f t="shared" si="15"/>
        <v>4496.6090519999998</v>
      </c>
      <c r="Z190" s="92">
        <f t="shared" si="16"/>
        <v>38206.230947999997</v>
      </c>
      <c r="AA190" s="92">
        <f t="shared" si="17"/>
        <v>42702.84</v>
      </c>
    </row>
    <row r="191" spans="1:27" x14ac:dyDescent="0.25">
      <c r="A191" t="s">
        <v>196</v>
      </c>
      <c r="B191" t="s">
        <v>209</v>
      </c>
      <c r="C191" t="s">
        <v>210</v>
      </c>
      <c r="D191" t="s">
        <v>201</v>
      </c>
      <c r="E191" t="s">
        <v>202</v>
      </c>
      <c r="F191" t="str">
        <f t="shared" si="13"/>
        <v>4475</v>
      </c>
      <c r="G191" t="s">
        <v>88</v>
      </c>
      <c r="H191" t="s">
        <v>89</v>
      </c>
      <c r="I191" s="91">
        <v>6830.85</v>
      </c>
      <c r="J191" s="91">
        <v>6666.41</v>
      </c>
      <c r="K191" s="91">
        <v>7005.06</v>
      </c>
      <c r="L191" s="91">
        <v>7054.45</v>
      </c>
      <c r="M191" s="91">
        <v>7737.7</v>
      </c>
      <c r="N191" s="91">
        <v>7322.03</v>
      </c>
      <c r="O191" s="91">
        <v>6965.4</v>
      </c>
      <c r="P191" s="91">
        <v>7703.99</v>
      </c>
      <c r="Q191" s="91">
        <v>6732.37</v>
      </c>
      <c r="R191" s="91">
        <v>7625.03</v>
      </c>
      <c r="S191" s="91">
        <v>7130.88</v>
      </c>
      <c r="T191" s="91">
        <v>7363.32</v>
      </c>
      <c r="U191" s="91">
        <f t="shared" si="14"/>
        <v>86137.49000000002</v>
      </c>
      <c r="V191" s="82" t="str">
        <f t="shared" si="12"/>
        <v>114004475844</v>
      </c>
      <c r="W191" s="83">
        <f>VLOOKUP(V191,Factors!$E$6:$H$5950,4,FALSE)</f>
        <v>0.1053</v>
      </c>
      <c r="X191" t="str">
        <f>VLOOKUP(V191,Factors!$E$6:$F$5950,2,FALSE)</f>
        <v>Firm Sales Volumes</v>
      </c>
      <c r="Y191" s="92">
        <f t="shared" si="15"/>
        <v>9070.2776970000032</v>
      </c>
      <c r="Z191" s="92">
        <f t="shared" si="16"/>
        <v>77067.212303000022</v>
      </c>
      <c r="AA191" s="92">
        <f t="shared" si="17"/>
        <v>86137.49000000002</v>
      </c>
    </row>
    <row r="192" spans="1:27" x14ac:dyDescent="0.25">
      <c r="A192" t="s">
        <v>196</v>
      </c>
      <c r="B192" t="s">
        <v>209</v>
      </c>
      <c r="C192" t="s">
        <v>210</v>
      </c>
      <c r="D192" t="s">
        <v>201</v>
      </c>
      <c r="E192" t="s">
        <v>202</v>
      </c>
      <c r="F192" t="str">
        <f t="shared" si="13"/>
        <v>4475</v>
      </c>
      <c r="G192" t="s">
        <v>90</v>
      </c>
      <c r="H192" t="s">
        <v>91</v>
      </c>
      <c r="I192" s="91">
        <v>30983.56</v>
      </c>
      <c r="J192" s="91">
        <v>28735.73</v>
      </c>
      <c r="K192" s="91">
        <v>29295.27</v>
      </c>
      <c r="L192" s="91">
        <v>30283.43</v>
      </c>
      <c r="M192" s="91">
        <v>34943.300000000003</v>
      </c>
      <c r="N192" s="91">
        <v>31964.99</v>
      </c>
      <c r="O192" s="91">
        <v>31522.95</v>
      </c>
      <c r="P192" s="91">
        <v>32471.7</v>
      </c>
      <c r="Q192" s="91">
        <v>28698.799999999999</v>
      </c>
      <c r="R192" s="91">
        <v>34340.36</v>
      </c>
      <c r="S192" s="91">
        <v>33956.74</v>
      </c>
      <c r="T192" s="91">
        <v>32629.439999999999</v>
      </c>
      <c r="U192" s="91">
        <f t="shared" si="14"/>
        <v>379826.26999999996</v>
      </c>
      <c r="V192" s="82" t="str">
        <f t="shared" si="12"/>
        <v>114004475844</v>
      </c>
      <c r="W192" s="83">
        <f>VLOOKUP(V192,Factors!$E$6:$H$5950,4,FALSE)</f>
        <v>0.1053</v>
      </c>
      <c r="X192" t="str">
        <f>VLOOKUP(V192,Factors!$E$6:$F$5950,2,FALSE)</f>
        <v>Firm Sales Volumes</v>
      </c>
      <c r="Y192" s="92">
        <f t="shared" si="15"/>
        <v>39995.706230999996</v>
      </c>
      <c r="Z192" s="92">
        <f t="shared" si="16"/>
        <v>339830.56376899994</v>
      </c>
      <c r="AA192" s="92">
        <f t="shared" si="17"/>
        <v>379826.26999999996</v>
      </c>
    </row>
    <row r="193" spans="1:27" x14ac:dyDescent="0.25">
      <c r="A193" t="s">
        <v>196</v>
      </c>
      <c r="B193" t="s">
        <v>209</v>
      </c>
      <c r="C193" t="s">
        <v>210</v>
      </c>
      <c r="D193" t="s">
        <v>201</v>
      </c>
      <c r="E193" t="s">
        <v>202</v>
      </c>
      <c r="F193" t="str">
        <f t="shared" si="13"/>
        <v>4475</v>
      </c>
      <c r="G193" t="s">
        <v>118</v>
      </c>
      <c r="H193" t="s">
        <v>119</v>
      </c>
      <c r="I193" s="91"/>
      <c r="J193" s="91"/>
      <c r="K193" s="91"/>
      <c r="L193" s="91"/>
      <c r="M193" s="91"/>
      <c r="N193" s="91"/>
      <c r="O193" s="91"/>
      <c r="P193" s="91"/>
      <c r="Q193" s="91">
        <v>135</v>
      </c>
      <c r="R193" s="91"/>
      <c r="S193" s="91"/>
      <c r="T193" s="91"/>
      <c r="U193" s="91">
        <f t="shared" si="14"/>
        <v>135</v>
      </c>
      <c r="V193" s="82" t="str">
        <f t="shared" si="12"/>
        <v>114004475844</v>
      </c>
      <c r="W193" s="83">
        <f>VLOOKUP(V193,Factors!$E$6:$H$5950,4,FALSE)</f>
        <v>0.1053</v>
      </c>
      <c r="X193" t="str">
        <f>VLOOKUP(V193,Factors!$E$6:$F$5950,2,FALSE)</f>
        <v>Firm Sales Volumes</v>
      </c>
      <c r="Y193" s="92">
        <f t="shared" si="15"/>
        <v>14.2155</v>
      </c>
      <c r="Z193" s="92">
        <f t="shared" si="16"/>
        <v>120.78449999999999</v>
      </c>
      <c r="AA193" s="92">
        <f t="shared" si="17"/>
        <v>135</v>
      </c>
    </row>
    <row r="194" spans="1:27" x14ac:dyDescent="0.25">
      <c r="A194" t="s">
        <v>196</v>
      </c>
      <c r="B194" t="s">
        <v>209</v>
      </c>
      <c r="C194" t="s">
        <v>210</v>
      </c>
      <c r="D194" t="s">
        <v>201</v>
      </c>
      <c r="E194" t="s">
        <v>202</v>
      </c>
      <c r="F194" t="str">
        <f t="shared" si="13"/>
        <v>4475</v>
      </c>
      <c r="G194" t="s">
        <v>61</v>
      </c>
      <c r="H194" t="s">
        <v>62</v>
      </c>
      <c r="I194" s="91"/>
      <c r="J194" s="91">
        <v>443.86</v>
      </c>
      <c r="K194" s="91"/>
      <c r="L194" s="91">
        <v>928.96</v>
      </c>
      <c r="M194" s="91">
        <v>2818.45</v>
      </c>
      <c r="N194" s="91">
        <v>116.76</v>
      </c>
      <c r="O194" s="91">
        <v>910.74</v>
      </c>
      <c r="P194" s="91"/>
      <c r="Q194" s="91">
        <v>161.32</v>
      </c>
      <c r="R194" s="91">
        <v>120.12</v>
      </c>
      <c r="S194" s="91"/>
      <c r="T194" s="91"/>
      <c r="U194" s="91">
        <f t="shared" si="14"/>
        <v>5500.21</v>
      </c>
      <c r="V194" s="82" t="str">
        <f t="shared" si="12"/>
        <v>114004475844</v>
      </c>
      <c r="W194" s="83">
        <f>VLOOKUP(V194,Factors!$E$6:$H$5950,4,FALSE)</f>
        <v>0.1053</v>
      </c>
      <c r="X194" t="str">
        <f>VLOOKUP(V194,Factors!$E$6:$F$5950,2,FALSE)</f>
        <v>Firm Sales Volumes</v>
      </c>
      <c r="Y194" s="92">
        <f t="shared" si="15"/>
        <v>579.17211300000008</v>
      </c>
      <c r="Z194" s="92">
        <f t="shared" si="16"/>
        <v>4921.0378870000004</v>
      </c>
      <c r="AA194" s="92">
        <f t="shared" si="17"/>
        <v>5500.2100000000009</v>
      </c>
    </row>
    <row r="195" spans="1:27" x14ac:dyDescent="0.25">
      <c r="A195" t="s">
        <v>196</v>
      </c>
      <c r="B195" t="s">
        <v>209</v>
      </c>
      <c r="C195" t="s">
        <v>210</v>
      </c>
      <c r="D195" t="s">
        <v>201</v>
      </c>
      <c r="E195" t="s">
        <v>202</v>
      </c>
      <c r="F195" t="str">
        <f t="shared" si="13"/>
        <v>4475</v>
      </c>
      <c r="G195" t="s">
        <v>120</v>
      </c>
      <c r="H195" t="s">
        <v>121</v>
      </c>
      <c r="I195" s="91"/>
      <c r="J195" s="91">
        <v>97.01</v>
      </c>
      <c r="K195" s="91">
        <v>111.18</v>
      </c>
      <c r="L195" s="91">
        <v>147.69999999999999</v>
      </c>
      <c r="M195" s="91"/>
      <c r="N195" s="91"/>
      <c r="O195" s="91">
        <v>222.36</v>
      </c>
      <c r="P195" s="91">
        <v>111.18</v>
      </c>
      <c r="Q195" s="91"/>
      <c r="R195" s="91"/>
      <c r="S195" s="91"/>
      <c r="T195" s="91"/>
      <c r="U195" s="91">
        <f t="shared" si="14"/>
        <v>689.43000000000006</v>
      </c>
      <c r="V195" s="82" t="str">
        <f t="shared" si="12"/>
        <v>114004475844</v>
      </c>
      <c r="W195" s="83">
        <f>VLOOKUP(V195,Factors!$E$6:$H$5950,4,FALSE)</f>
        <v>0.1053</v>
      </c>
      <c r="X195" t="str">
        <f>VLOOKUP(V195,Factors!$E$6:$F$5950,2,FALSE)</f>
        <v>Firm Sales Volumes</v>
      </c>
      <c r="Y195" s="92">
        <f t="shared" si="15"/>
        <v>72.596979000000005</v>
      </c>
      <c r="Z195" s="92">
        <f t="shared" si="16"/>
        <v>616.83302100000003</v>
      </c>
      <c r="AA195" s="92">
        <f t="shared" si="17"/>
        <v>689.43000000000006</v>
      </c>
    </row>
    <row r="196" spans="1:27" x14ac:dyDescent="0.25">
      <c r="A196" t="s">
        <v>196</v>
      </c>
      <c r="B196" t="s">
        <v>209</v>
      </c>
      <c r="C196" t="s">
        <v>210</v>
      </c>
      <c r="D196" t="s">
        <v>201</v>
      </c>
      <c r="E196" t="s">
        <v>202</v>
      </c>
      <c r="F196" t="str">
        <f t="shared" si="13"/>
        <v>4475</v>
      </c>
      <c r="G196" t="s">
        <v>94</v>
      </c>
      <c r="H196" t="s">
        <v>95</v>
      </c>
      <c r="I196" s="91"/>
      <c r="J196" s="91">
        <v>964</v>
      </c>
      <c r="K196" s="91">
        <v>964</v>
      </c>
      <c r="L196" s="91">
        <v>964</v>
      </c>
      <c r="M196" s="91">
        <v>964</v>
      </c>
      <c r="N196" s="91">
        <v>964</v>
      </c>
      <c r="O196" s="91">
        <v>964</v>
      </c>
      <c r="P196" s="91">
        <v>964</v>
      </c>
      <c r="Q196" s="91">
        <v>964</v>
      </c>
      <c r="R196" s="91">
        <v>964</v>
      </c>
      <c r="S196" s="91">
        <v>964</v>
      </c>
      <c r="T196" s="91">
        <v>964</v>
      </c>
      <c r="U196" s="91">
        <f t="shared" si="14"/>
        <v>10604</v>
      </c>
      <c r="V196" s="82" t="str">
        <f t="shared" ref="V196:V259" si="18">CONCATENATE(B196,RIGHT(D196,4),A196)</f>
        <v>114004475844</v>
      </c>
      <c r="W196" s="83">
        <f>VLOOKUP(V196,Factors!$E$6:$H$5950,4,FALSE)</f>
        <v>0.1053</v>
      </c>
      <c r="X196" t="str">
        <f>VLOOKUP(V196,Factors!$E$6:$F$5950,2,FALSE)</f>
        <v>Firm Sales Volumes</v>
      </c>
      <c r="Y196" s="92">
        <f t="shared" si="15"/>
        <v>1116.6012000000001</v>
      </c>
      <c r="Z196" s="92">
        <f t="shared" si="16"/>
        <v>9487.398799999999</v>
      </c>
      <c r="AA196" s="92">
        <f t="shared" si="17"/>
        <v>10604</v>
      </c>
    </row>
    <row r="197" spans="1:27" x14ac:dyDescent="0.25">
      <c r="A197" t="s">
        <v>196</v>
      </c>
      <c r="B197" t="s">
        <v>209</v>
      </c>
      <c r="C197" t="s">
        <v>210</v>
      </c>
      <c r="D197" t="s">
        <v>201</v>
      </c>
      <c r="E197" t="s">
        <v>202</v>
      </c>
      <c r="F197" t="str">
        <f t="shared" ref="F197:F260" si="19">RIGHT(D197,4)</f>
        <v>4475</v>
      </c>
      <c r="G197" t="s">
        <v>84</v>
      </c>
      <c r="H197" t="s">
        <v>85</v>
      </c>
      <c r="I197" s="91"/>
      <c r="J197" s="91"/>
      <c r="K197" s="91"/>
      <c r="L197" s="91"/>
      <c r="M197" s="91"/>
      <c r="N197" s="91"/>
      <c r="O197" s="91"/>
      <c r="P197" s="91"/>
      <c r="Q197" s="91"/>
      <c r="R197" s="91">
        <v>1807</v>
      </c>
      <c r="S197" s="91"/>
      <c r="T197" s="91"/>
      <c r="U197" s="91">
        <f t="shared" ref="U197:U260" si="20">SUM(I197:T197)</f>
        <v>1807</v>
      </c>
      <c r="V197" s="82" t="str">
        <f t="shared" si="18"/>
        <v>114004475844</v>
      </c>
      <c r="W197" s="83">
        <f>VLOOKUP(V197,Factors!$E$6:$H$5950,4,FALSE)</f>
        <v>0.1053</v>
      </c>
      <c r="X197" t="str">
        <f>VLOOKUP(V197,Factors!$E$6:$F$5950,2,FALSE)</f>
        <v>Firm Sales Volumes</v>
      </c>
      <c r="Y197" s="92">
        <f t="shared" ref="Y197:Y260" si="21">U197*W197</f>
        <v>190.27710000000002</v>
      </c>
      <c r="Z197" s="92">
        <f t="shared" ref="Z197:Z260" si="22">U197-Y197</f>
        <v>1616.7229</v>
      </c>
      <c r="AA197" s="92">
        <f t="shared" ref="AA197:AA260" si="23">Y197+Z197</f>
        <v>1807</v>
      </c>
    </row>
    <row r="198" spans="1:27" x14ac:dyDescent="0.25">
      <c r="A198" t="s">
        <v>196</v>
      </c>
      <c r="B198" t="s">
        <v>209</v>
      </c>
      <c r="C198" t="s">
        <v>210</v>
      </c>
      <c r="D198" t="s">
        <v>201</v>
      </c>
      <c r="E198" t="s">
        <v>202</v>
      </c>
      <c r="F198" t="str">
        <f t="shared" si="19"/>
        <v>4475</v>
      </c>
      <c r="G198" t="s">
        <v>44</v>
      </c>
      <c r="H198" t="s">
        <v>45</v>
      </c>
      <c r="I198" s="91"/>
      <c r="J198" s="91">
        <v>11404.79</v>
      </c>
      <c r="K198" s="91">
        <v>3320.94</v>
      </c>
      <c r="L198" s="91"/>
      <c r="M198" s="91">
        <v>2225.9699999999998</v>
      </c>
      <c r="N198" s="91">
        <v>2398.94</v>
      </c>
      <c r="O198" s="91">
        <v>1199.47</v>
      </c>
      <c r="P198" s="91"/>
      <c r="Q198" s="91">
        <v>275</v>
      </c>
      <c r="R198" s="91"/>
      <c r="S198" s="91">
        <v>17451.5</v>
      </c>
      <c r="T198" s="91">
        <v>9051.59</v>
      </c>
      <c r="U198" s="91">
        <f t="shared" si="20"/>
        <v>47328.2</v>
      </c>
      <c r="V198" s="82" t="str">
        <f t="shared" si="18"/>
        <v>114004475844</v>
      </c>
      <c r="W198" s="83">
        <f>VLOOKUP(V198,Factors!$E$6:$H$5950,4,FALSE)</f>
        <v>0.1053</v>
      </c>
      <c r="X198" t="str">
        <f>VLOOKUP(V198,Factors!$E$6:$F$5950,2,FALSE)</f>
        <v>Firm Sales Volumes</v>
      </c>
      <c r="Y198" s="92">
        <f t="shared" si="21"/>
        <v>4983.6594599999999</v>
      </c>
      <c r="Z198" s="92">
        <f t="shared" si="22"/>
        <v>42344.540539999995</v>
      </c>
      <c r="AA198" s="92">
        <f t="shared" si="23"/>
        <v>47328.2</v>
      </c>
    </row>
    <row r="199" spans="1:27" x14ac:dyDescent="0.25">
      <c r="A199" t="s">
        <v>196</v>
      </c>
      <c r="B199" t="s">
        <v>209</v>
      </c>
      <c r="C199" t="s">
        <v>210</v>
      </c>
      <c r="D199" t="s">
        <v>201</v>
      </c>
      <c r="E199" t="s">
        <v>202</v>
      </c>
      <c r="F199" t="str">
        <f t="shared" si="19"/>
        <v>4475</v>
      </c>
      <c r="G199" t="s">
        <v>26</v>
      </c>
      <c r="H199" t="s">
        <v>27</v>
      </c>
      <c r="I199" s="91"/>
      <c r="J199" s="91"/>
      <c r="K199" s="91"/>
      <c r="L199" s="91"/>
      <c r="M199" s="91">
        <v>315</v>
      </c>
      <c r="N199" s="91"/>
      <c r="O199" s="91">
        <v>56.5</v>
      </c>
      <c r="P199" s="91">
        <v>79</v>
      </c>
      <c r="Q199" s="91">
        <v>65</v>
      </c>
      <c r="R199" s="91"/>
      <c r="S199" s="91"/>
      <c r="T199" s="91"/>
      <c r="U199" s="91">
        <f t="shared" si="20"/>
        <v>515.5</v>
      </c>
      <c r="V199" s="82" t="str">
        <f t="shared" si="18"/>
        <v>114004475844</v>
      </c>
      <c r="W199" s="83">
        <f>VLOOKUP(V199,Factors!$E$6:$H$5950,4,FALSE)</f>
        <v>0.1053</v>
      </c>
      <c r="X199" t="str">
        <f>VLOOKUP(V199,Factors!$E$6:$F$5950,2,FALSE)</f>
        <v>Firm Sales Volumes</v>
      </c>
      <c r="Y199" s="92">
        <f t="shared" si="21"/>
        <v>54.282150000000001</v>
      </c>
      <c r="Z199" s="92">
        <f t="shared" si="22"/>
        <v>461.21785</v>
      </c>
      <c r="AA199" s="92">
        <f t="shared" si="23"/>
        <v>515.5</v>
      </c>
    </row>
    <row r="200" spans="1:27" x14ac:dyDescent="0.25">
      <c r="A200" t="s">
        <v>196</v>
      </c>
      <c r="B200" t="s">
        <v>209</v>
      </c>
      <c r="C200" t="s">
        <v>210</v>
      </c>
      <c r="D200" t="s">
        <v>201</v>
      </c>
      <c r="E200" t="s">
        <v>202</v>
      </c>
      <c r="F200" t="str">
        <f t="shared" si="19"/>
        <v>4475</v>
      </c>
      <c r="G200" t="s">
        <v>207</v>
      </c>
      <c r="H200" t="s">
        <v>208</v>
      </c>
      <c r="I200" s="91"/>
      <c r="J200" s="91"/>
      <c r="K200" s="91"/>
      <c r="L200" s="91"/>
      <c r="M200" s="91"/>
      <c r="N200" s="91"/>
      <c r="O200" s="91">
        <v>80.8</v>
      </c>
      <c r="P200" s="91"/>
      <c r="Q200" s="91"/>
      <c r="R200" s="91"/>
      <c r="S200" s="91"/>
      <c r="T200" s="91"/>
      <c r="U200" s="91">
        <f t="shared" si="20"/>
        <v>80.8</v>
      </c>
      <c r="V200" s="82" t="str">
        <f t="shared" si="18"/>
        <v>114004475844</v>
      </c>
      <c r="W200" s="83">
        <f>VLOOKUP(V200,Factors!$E$6:$H$5950,4,FALSE)</f>
        <v>0.1053</v>
      </c>
      <c r="X200" t="str">
        <f>VLOOKUP(V200,Factors!$E$6:$F$5950,2,FALSE)</f>
        <v>Firm Sales Volumes</v>
      </c>
      <c r="Y200" s="92">
        <f t="shared" si="21"/>
        <v>8.5082400000000007</v>
      </c>
      <c r="Z200" s="92">
        <f t="shared" si="22"/>
        <v>72.291759999999996</v>
      </c>
      <c r="AA200" s="92">
        <f t="shared" si="23"/>
        <v>80.8</v>
      </c>
    </row>
    <row r="201" spans="1:27" x14ac:dyDescent="0.25">
      <c r="A201" t="s">
        <v>196</v>
      </c>
      <c r="B201" t="s">
        <v>209</v>
      </c>
      <c r="C201" t="s">
        <v>210</v>
      </c>
      <c r="D201" t="s">
        <v>201</v>
      </c>
      <c r="E201" t="s">
        <v>202</v>
      </c>
      <c r="F201" t="str">
        <f t="shared" si="19"/>
        <v>4475</v>
      </c>
      <c r="G201" t="s">
        <v>128</v>
      </c>
      <c r="H201" t="s">
        <v>129</v>
      </c>
      <c r="I201" s="91"/>
      <c r="J201" s="91"/>
      <c r="K201" s="91"/>
      <c r="L201" s="91"/>
      <c r="M201" s="91"/>
      <c r="N201" s="91"/>
      <c r="O201" s="91"/>
      <c r="P201" s="91"/>
      <c r="Q201" s="91">
        <v>1577.4</v>
      </c>
      <c r="R201" s="91">
        <v>-1577.4</v>
      </c>
      <c r="S201" s="91"/>
      <c r="T201" s="91"/>
      <c r="U201" s="91">
        <f t="shared" si="20"/>
        <v>0</v>
      </c>
      <c r="V201" s="82" t="str">
        <f t="shared" si="18"/>
        <v>114004475844</v>
      </c>
      <c r="W201" s="83">
        <f>VLOOKUP(V201,Factors!$E$6:$H$5950,4,FALSE)</f>
        <v>0.1053</v>
      </c>
      <c r="X201" t="str">
        <f>VLOOKUP(V201,Factors!$E$6:$F$5950,2,FALSE)</f>
        <v>Firm Sales Volumes</v>
      </c>
      <c r="Y201" s="92">
        <f t="shared" si="21"/>
        <v>0</v>
      </c>
      <c r="Z201" s="92">
        <f t="shared" si="22"/>
        <v>0</v>
      </c>
      <c r="AA201" s="92">
        <f t="shared" si="23"/>
        <v>0</v>
      </c>
    </row>
    <row r="202" spans="1:27" x14ac:dyDescent="0.25">
      <c r="A202" t="s">
        <v>196</v>
      </c>
      <c r="B202" t="s">
        <v>209</v>
      </c>
      <c r="C202" t="s">
        <v>210</v>
      </c>
      <c r="D202" t="s">
        <v>201</v>
      </c>
      <c r="E202" t="s">
        <v>202</v>
      </c>
      <c r="F202" t="str">
        <f t="shared" si="19"/>
        <v>4475</v>
      </c>
      <c r="G202" t="s">
        <v>96</v>
      </c>
      <c r="H202" t="s">
        <v>97</v>
      </c>
      <c r="I202" s="91">
        <v>40591.919999999998</v>
      </c>
      <c r="J202" s="91">
        <v>550.85</v>
      </c>
      <c r="K202" s="91">
        <v>17430.28</v>
      </c>
      <c r="L202" s="91">
        <v>14427.58</v>
      </c>
      <c r="M202" s="91">
        <v>13320.12</v>
      </c>
      <c r="N202" s="91">
        <v>33747.32</v>
      </c>
      <c r="O202" s="91">
        <v>50543.99</v>
      </c>
      <c r="P202" s="91">
        <v>9320.92</v>
      </c>
      <c r="Q202" s="91">
        <v>9669.6299999999992</v>
      </c>
      <c r="R202" s="91">
        <v>17402.2</v>
      </c>
      <c r="S202" s="91">
        <v>36037.339999999997</v>
      </c>
      <c r="T202" s="91">
        <v>42275.199999999997</v>
      </c>
      <c r="U202" s="91">
        <f t="shared" si="20"/>
        <v>285317.34999999998</v>
      </c>
      <c r="V202" s="82" t="str">
        <f t="shared" si="18"/>
        <v>114004475844</v>
      </c>
      <c r="W202" s="83">
        <f>VLOOKUP(V202,Factors!$E$6:$H$5950,4,FALSE)</f>
        <v>0.1053</v>
      </c>
      <c r="X202" t="str">
        <f>VLOOKUP(V202,Factors!$E$6:$F$5950,2,FALSE)</f>
        <v>Firm Sales Volumes</v>
      </c>
      <c r="Y202" s="92">
        <f t="shared" si="21"/>
        <v>30043.916955000001</v>
      </c>
      <c r="Z202" s="92">
        <f t="shared" si="22"/>
        <v>255273.43304499998</v>
      </c>
      <c r="AA202" s="92">
        <f t="shared" si="23"/>
        <v>285317.34999999998</v>
      </c>
    </row>
    <row r="203" spans="1:27" x14ac:dyDescent="0.25">
      <c r="A203" t="s">
        <v>196</v>
      </c>
      <c r="B203" t="s">
        <v>209</v>
      </c>
      <c r="C203" t="s">
        <v>210</v>
      </c>
      <c r="D203" t="s">
        <v>201</v>
      </c>
      <c r="E203" t="s">
        <v>202</v>
      </c>
      <c r="F203" t="str">
        <f t="shared" si="19"/>
        <v>4475</v>
      </c>
      <c r="G203" t="s">
        <v>213</v>
      </c>
      <c r="H203" t="s">
        <v>214</v>
      </c>
      <c r="I203" s="91"/>
      <c r="J203" s="91"/>
      <c r="K203" s="91"/>
      <c r="L203" s="91"/>
      <c r="M203" s="91"/>
      <c r="N203" s="91">
        <v>357.7</v>
      </c>
      <c r="O203" s="91"/>
      <c r="P203" s="91"/>
      <c r="Q203" s="91"/>
      <c r="R203" s="91"/>
      <c r="S203" s="91"/>
      <c r="T203" s="91"/>
      <c r="U203" s="91">
        <f t="shared" si="20"/>
        <v>357.7</v>
      </c>
      <c r="V203" s="82" t="str">
        <f t="shared" si="18"/>
        <v>114004475844</v>
      </c>
      <c r="W203" s="83">
        <f>VLOOKUP(V203,Factors!$E$6:$H$5950,4,FALSE)</f>
        <v>0.1053</v>
      </c>
      <c r="X203" t="str">
        <f>VLOOKUP(V203,Factors!$E$6:$F$5950,2,FALSE)</f>
        <v>Firm Sales Volumes</v>
      </c>
      <c r="Y203" s="92">
        <f t="shared" si="21"/>
        <v>37.66581</v>
      </c>
      <c r="Z203" s="92">
        <f t="shared" si="22"/>
        <v>320.03418999999997</v>
      </c>
      <c r="AA203" s="92">
        <f t="shared" si="23"/>
        <v>357.7</v>
      </c>
    </row>
    <row r="204" spans="1:27" x14ac:dyDescent="0.25">
      <c r="A204" t="s">
        <v>196</v>
      </c>
      <c r="B204" t="s">
        <v>209</v>
      </c>
      <c r="C204" t="s">
        <v>210</v>
      </c>
      <c r="D204" t="s">
        <v>201</v>
      </c>
      <c r="E204" t="s">
        <v>202</v>
      </c>
      <c r="F204" t="str">
        <f t="shared" si="19"/>
        <v>4475</v>
      </c>
      <c r="G204" t="s">
        <v>98</v>
      </c>
      <c r="H204" t="s">
        <v>99</v>
      </c>
      <c r="I204" s="91"/>
      <c r="J204" s="91"/>
      <c r="K204" s="91"/>
      <c r="L204" s="91"/>
      <c r="M204" s="91"/>
      <c r="N204" s="91"/>
      <c r="O204" s="91">
        <v>154.19</v>
      </c>
      <c r="P204" s="91"/>
      <c r="Q204" s="91"/>
      <c r="R204" s="91">
        <v>103.12</v>
      </c>
      <c r="S204" s="91">
        <v>94.65</v>
      </c>
      <c r="T204" s="91"/>
      <c r="U204" s="91">
        <f t="shared" si="20"/>
        <v>351.96000000000004</v>
      </c>
      <c r="V204" s="82" t="str">
        <f t="shared" si="18"/>
        <v>114004475844</v>
      </c>
      <c r="W204" s="83">
        <f>VLOOKUP(V204,Factors!$E$6:$H$5950,4,FALSE)</f>
        <v>0.1053</v>
      </c>
      <c r="X204" t="str">
        <f>VLOOKUP(V204,Factors!$E$6:$F$5950,2,FALSE)</f>
        <v>Firm Sales Volumes</v>
      </c>
      <c r="Y204" s="92">
        <f t="shared" si="21"/>
        <v>37.061388000000008</v>
      </c>
      <c r="Z204" s="92">
        <f t="shared" si="22"/>
        <v>314.89861200000001</v>
      </c>
      <c r="AA204" s="92">
        <f t="shared" si="23"/>
        <v>351.96000000000004</v>
      </c>
    </row>
    <row r="205" spans="1:27" x14ac:dyDescent="0.25">
      <c r="A205" t="s">
        <v>196</v>
      </c>
      <c r="B205" t="s">
        <v>209</v>
      </c>
      <c r="C205" t="s">
        <v>210</v>
      </c>
      <c r="D205" t="s">
        <v>201</v>
      </c>
      <c r="E205" t="s">
        <v>202</v>
      </c>
      <c r="F205" t="str">
        <f t="shared" si="19"/>
        <v>4475</v>
      </c>
      <c r="G205" t="s">
        <v>140</v>
      </c>
      <c r="H205" t="s">
        <v>141</v>
      </c>
      <c r="I205" s="91">
        <v>300.02</v>
      </c>
      <c r="J205" s="91">
        <v>561.45000000000005</v>
      </c>
      <c r="K205" s="91">
        <v>42.86</v>
      </c>
      <c r="L205" s="91">
        <v>205.72</v>
      </c>
      <c r="M205" s="91">
        <v>214.3</v>
      </c>
      <c r="N205" s="91">
        <v>42.86</v>
      </c>
      <c r="O205" s="91">
        <v>1075.77</v>
      </c>
      <c r="P205" s="91">
        <v>270.01</v>
      </c>
      <c r="Q205" s="91">
        <v>128.58000000000001</v>
      </c>
      <c r="R205" s="91">
        <v>492.89</v>
      </c>
      <c r="S205" s="91">
        <v>1192.5</v>
      </c>
      <c r="T205" s="91">
        <v>1237.5</v>
      </c>
      <c r="U205" s="91">
        <f t="shared" si="20"/>
        <v>5764.4599999999991</v>
      </c>
      <c r="V205" s="82" t="str">
        <f t="shared" si="18"/>
        <v>114004475844</v>
      </c>
      <c r="W205" s="83">
        <f>VLOOKUP(V205,Factors!$E$6:$H$5950,4,FALSE)</f>
        <v>0.1053</v>
      </c>
      <c r="X205" t="str">
        <f>VLOOKUP(V205,Factors!$E$6:$F$5950,2,FALSE)</f>
        <v>Firm Sales Volumes</v>
      </c>
      <c r="Y205" s="92">
        <f t="shared" si="21"/>
        <v>606.99763799999994</v>
      </c>
      <c r="Z205" s="92">
        <f t="shared" si="22"/>
        <v>5157.4623619999993</v>
      </c>
      <c r="AA205" s="92">
        <f t="shared" si="23"/>
        <v>5764.4599999999991</v>
      </c>
    </row>
    <row r="206" spans="1:27" x14ac:dyDescent="0.25">
      <c r="A206" t="s">
        <v>196</v>
      </c>
      <c r="B206" t="s">
        <v>209</v>
      </c>
      <c r="C206" t="s">
        <v>210</v>
      </c>
      <c r="D206" t="s">
        <v>201</v>
      </c>
      <c r="E206" t="s">
        <v>202</v>
      </c>
      <c r="F206" t="str">
        <f t="shared" si="19"/>
        <v>4475</v>
      </c>
      <c r="G206" t="s">
        <v>30</v>
      </c>
      <c r="H206" t="s">
        <v>31</v>
      </c>
      <c r="I206" s="91"/>
      <c r="J206" s="91"/>
      <c r="K206" s="91"/>
      <c r="L206" s="91"/>
      <c r="M206" s="91"/>
      <c r="N206" s="91">
        <v>13376</v>
      </c>
      <c r="O206" s="91"/>
      <c r="P206" s="91"/>
      <c r="Q206" s="91">
        <v>141.04</v>
      </c>
      <c r="R206" s="91"/>
      <c r="S206" s="91"/>
      <c r="T206" s="91"/>
      <c r="U206" s="91">
        <f t="shared" si="20"/>
        <v>13517.04</v>
      </c>
      <c r="V206" s="82" t="str">
        <f t="shared" si="18"/>
        <v>114004475844</v>
      </c>
      <c r="W206" s="83">
        <f>VLOOKUP(V206,Factors!$E$6:$H$5950,4,FALSE)</f>
        <v>0.1053</v>
      </c>
      <c r="X206" t="str">
        <f>VLOOKUP(V206,Factors!$E$6:$F$5950,2,FALSE)</f>
        <v>Firm Sales Volumes</v>
      </c>
      <c r="Y206" s="92">
        <f t="shared" si="21"/>
        <v>1423.3443120000002</v>
      </c>
      <c r="Z206" s="92">
        <f t="shared" si="22"/>
        <v>12093.695688</v>
      </c>
      <c r="AA206" s="92">
        <f t="shared" si="23"/>
        <v>13517.04</v>
      </c>
    </row>
    <row r="207" spans="1:27" x14ac:dyDescent="0.25">
      <c r="A207" t="s">
        <v>196</v>
      </c>
      <c r="B207" t="s">
        <v>209</v>
      </c>
      <c r="C207" t="s">
        <v>210</v>
      </c>
      <c r="D207" t="s">
        <v>201</v>
      </c>
      <c r="E207" t="s">
        <v>202</v>
      </c>
      <c r="F207" t="str">
        <f t="shared" si="19"/>
        <v>4475</v>
      </c>
      <c r="G207" t="s">
        <v>144</v>
      </c>
      <c r="H207" t="s">
        <v>145</v>
      </c>
      <c r="I207" s="91"/>
      <c r="J207" s="91"/>
      <c r="K207" s="91"/>
      <c r="L207" s="91"/>
      <c r="M207" s="91"/>
      <c r="N207" s="91"/>
      <c r="O207" s="91"/>
      <c r="P207" s="91"/>
      <c r="Q207" s="91"/>
      <c r="R207" s="91"/>
      <c r="S207" s="91">
        <v>65.150000000000006</v>
      </c>
      <c r="T207" s="91"/>
      <c r="U207" s="91">
        <f t="shared" si="20"/>
        <v>65.150000000000006</v>
      </c>
      <c r="V207" s="82" t="str">
        <f t="shared" si="18"/>
        <v>114004475844</v>
      </c>
      <c r="W207" s="83">
        <f>VLOOKUP(V207,Factors!$E$6:$H$5950,4,FALSE)</f>
        <v>0.1053</v>
      </c>
      <c r="X207" t="str">
        <f>VLOOKUP(V207,Factors!$E$6:$F$5950,2,FALSE)</f>
        <v>Firm Sales Volumes</v>
      </c>
      <c r="Y207" s="92">
        <f t="shared" si="21"/>
        <v>6.8602950000000007</v>
      </c>
      <c r="Z207" s="92">
        <f t="shared" si="22"/>
        <v>58.289705000000005</v>
      </c>
      <c r="AA207" s="92">
        <f t="shared" si="23"/>
        <v>65.150000000000006</v>
      </c>
    </row>
    <row r="208" spans="1:27" x14ac:dyDescent="0.25">
      <c r="A208" t="s">
        <v>196</v>
      </c>
      <c r="B208" t="s">
        <v>209</v>
      </c>
      <c r="C208" t="s">
        <v>210</v>
      </c>
      <c r="D208" t="s">
        <v>201</v>
      </c>
      <c r="E208" t="s">
        <v>202</v>
      </c>
      <c r="F208" t="str">
        <f t="shared" si="19"/>
        <v>4475</v>
      </c>
      <c r="G208" t="s">
        <v>65</v>
      </c>
      <c r="H208" t="s">
        <v>66</v>
      </c>
      <c r="I208" s="91">
        <v>6822.84</v>
      </c>
      <c r="J208" s="91">
        <v>2763.26</v>
      </c>
      <c r="K208" s="91">
        <v>168.58</v>
      </c>
      <c r="L208" s="91">
        <v>465</v>
      </c>
      <c r="M208" s="91">
        <v>11408.94</v>
      </c>
      <c r="N208" s="91">
        <v>7636.59</v>
      </c>
      <c r="O208" s="91">
        <v>7301.19</v>
      </c>
      <c r="P208" s="91">
        <v>2649.69</v>
      </c>
      <c r="Q208" s="91">
        <v>3847.56</v>
      </c>
      <c r="R208" s="91">
        <v>5531.01</v>
      </c>
      <c r="S208" s="91">
        <v>18895.59</v>
      </c>
      <c r="T208" s="91">
        <v>9854.11</v>
      </c>
      <c r="U208" s="91">
        <f t="shared" si="20"/>
        <v>77344.36</v>
      </c>
      <c r="V208" s="82" t="str">
        <f t="shared" si="18"/>
        <v>114004475844</v>
      </c>
      <c r="W208" s="83">
        <f>VLOOKUP(V208,Factors!$E$6:$H$5950,4,FALSE)</f>
        <v>0.1053</v>
      </c>
      <c r="X208" t="str">
        <f>VLOOKUP(V208,Factors!$E$6:$F$5950,2,FALSE)</f>
        <v>Firm Sales Volumes</v>
      </c>
      <c r="Y208" s="92">
        <f t="shared" si="21"/>
        <v>8144.3611080000001</v>
      </c>
      <c r="Z208" s="92">
        <f t="shared" si="22"/>
        <v>69199.998892000003</v>
      </c>
      <c r="AA208" s="92">
        <f t="shared" si="23"/>
        <v>77344.36</v>
      </c>
    </row>
    <row r="209" spans="1:27" x14ac:dyDescent="0.25">
      <c r="A209" t="s">
        <v>196</v>
      </c>
      <c r="B209" t="s">
        <v>209</v>
      </c>
      <c r="C209" t="s">
        <v>210</v>
      </c>
      <c r="D209" t="s">
        <v>201</v>
      </c>
      <c r="E209" t="s">
        <v>202</v>
      </c>
      <c r="F209" t="str">
        <f t="shared" si="19"/>
        <v>4475</v>
      </c>
      <c r="G209" t="s">
        <v>56</v>
      </c>
      <c r="H209" t="s">
        <v>57</v>
      </c>
      <c r="I209" s="91">
        <v>27588.16</v>
      </c>
      <c r="J209" s="91">
        <v>35452.879999999997</v>
      </c>
      <c r="K209" s="91">
        <v>40960.15</v>
      </c>
      <c r="L209" s="91">
        <v>36025.5</v>
      </c>
      <c r="M209" s="91">
        <v>51592.45</v>
      </c>
      <c r="N209" s="91">
        <v>40389.919999999998</v>
      </c>
      <c r="O209" s="91">
        <v>27493.439999999999</v>
      </c>
      <c r="P209" s="91">
        <v>35094.480000000003</v>
      </c>
      <c r="Q209" s="91">
        <v>31384</v>
      </c>
      <c r="R209" s="91">
        <v>32154.959999999999</v>
      </c>
      <c r="S209" s="91">
        <v>48506.36</v>
      </c>
      <c r="T209" s="91">
        <v>29426.16</v>
      </c>
      <c r="U209" s="91">
        <f t="shared" si="20"/>
        <v>436068.45999999996</v>
      </c>
      <c r="V209" s="82" t="str">
        <f t="shared" si="18"/>
        <v>114004475844</v>
      </c>
      <c r="W209" s="83">
        <f>VLOOKUP(V209,Factors!$E$6:$H$5950,4,FALSE)</f>
        <v>0.1053</v>
      </c>
      <c r="X209" t="str">
        <f>VLOOKUP(V209,Factors!$E$6:$F$5950,2,FALSE)</f>
        <v>Firm Sales Volumes</v>
      </c>
      <c r="Y209" s="92">
        <f t="shared" si="21"/>
        <v>45918.008838000002</v>
      </c>
      <c r="Z209" s="92">
        <f t="shared" si="22"/>
        <v>390150.45116199995</v>
      </c>
      <c r="AA209" s="92">
        <f t="shared" si="23"/>
        <v>436068.45999999996</v>
      </c>
    </row>
    <row r="210" spans="1:27" x14ac:dyDescent="0.25">
      <c r="A210" t="s">
        <v>196</v>
      </c>
      <c r="B210" t="s">
        <v>209</v>
      </c>
      <c r="C210" t="s">
        <v>210</v>
      </c>
      <c r="D210" t="s">
        <v>201</v>
      </c>
      <c r="E210" t="s">
        <v>202</v>
      </c>
      <c r="F210" t="str">
        <f t="shared" si="19"/>
        <v>4475</v>
      </c>
      <c r="G210" t="s">
        <v>68</v>
      </c>
      <c r="H210" t="s">
        <v>69</v>
      </c>
      <c r="I210" s="91">
        <v>13503.35</v>
      </c>
      <c r="J210" s="91">
        <v>11189.38</v>
      </c>
      <c r="K210" s="91">
        <v>10145.01</v>
      </c>
      <c r="L210" s="91">
        <v>8204.44</v>
      </c>
      <c r="M210" s="91">
        <v>17392.509999999998</v>
      </c>
      <c r="N210" s="91">
        <v>13882.71</v>
      </c>
      <c r="O210" s="91">
        <v>10067.82</v>
      </c>
      <c r="P210" s="91">
        <v>10456.68</v>
      </c>
      <c r="Q210" s="91">
        <v>8387.94</v>
      </c>
      <c r="R210" s="91">
        <v>9280.26</v>
      </c>
      <c r="S210" s="91">
        <v>22513.73</v>
      </c>
      <c r="T210" s="91">
        <v>13574.7</v>
      </c>
      <c r="U210" s="91">
        <f t="shared" si="20"/>
        <v>148598.53</v>
      </c>
      <c r="V210" s="82" t="str">
        <f t="shared" si="18"/>
        <v>114004475844</v>
      </c>
      <c r="W210" s="83">
        <f>VLOOKUP(V210,Factors!$E$6:$H$5950,4,FALSE)</f>
        <v>0.1053</v>
      </c>
      <c r="X210" t="str">
        <f>VLOOKUP(V210,Factors!$E$6:$F$5950,2,FALSE)</f>
        <v>Firm Sales Volumes</v>
      </c>
      <c r="Y210" s="92">
        <f t="shared" si="21"/>
        <v>15647.425209000001</v>
      </c>
      <c r="Z210" s="92">
        <f t="shared" si="22"/>
        <v>132951.10479099999</v>
      </c>
      <c r="AA210" s="92">
        <f t="shared" si="23"/>
        <v>148598.53</v>
      </c>
    </row>
    <row r="211" spans="1:27" x14ac:dyDescent="0.25">
      <c r="A211" t="s">
        <v>196</v>
      </c>
      <c r="B211" t="s">
        <v>209</v>
      </c>
      <c r="C211" t="s">
        <v>210</v>
      </c>
      <c r="D211" t="s">
        <v>201</v>
      </c>
      <c r="E211" t="s">
        <v>202</v>
      </c>
      <c r="F211" t="str">
        <f t="shared" si="19"/>
        <v>4475</v>
      </c>
      <c r="G211" t="s">
        <v>104</v>
      </c>
      <c r="H211" t="s">
        <v>105</v>
      </c>
      <c r="I211" s="91">
        <v>-10025.84</v>
      </c>
      <c r="J211" s="91">
        <v>-2763.26</v>
      </c>
      <c r="K211" s="91">
        <v>-168.58</v>
      </c>
      <c r="L211" s="91">
        <v>-609.5</v>
      </c>
      <c r="M211" s="91">
        <v>-13817.2</v>
      </c>
      <c r="N211" s="91">
        <v>-8388.83</v>
      </c>
      <c r="O211" s="91">
        <v>-11941.4</v>
      </c>
      <c r="P211" s="91">
        <v>-2811.43</v>
      </c>
      <c r="Q211" s="91">
        <v>-4377.38</v>
      </c>
      <c r="R211" s="91">
        <v>-8181.01</v>
      </c>
      <c r="S211" s="91">
        <v>-24868.12</v>
      </c>
      <c r="T211" s="91">
        <v>-10350.209999999999</v>
      </c>
      <c r="U211" s="91">
        <f t="shared" si="20"/>
        <v>-98302.760000000009</v>
      </c>
      <c r="V211" s="82" t="str">
        <f t="shared" si="18"/>
        <v>114004475844</v>
      </c>
      <c r="W211" s="83">
        <f>VLOOKUP(V211,Factors!$E$6:$H$5950,4,FALSE)</f>
        <v>0.1053</v>
      </c>
      <c r="X211" t="str">
        <f>VLOOKUP(V211,Factors!$E$6:$F$5950,2,FALSE)</f>
        <v>Firm Sales Volumes</v>
      </c>
      <c r="Y211" s="92">
        <f t="shared" si="21"/>
        <v>-10351.280628000002</v>
      </c>
      <c r="Z211" s="92">
        <f t="shared" si="22"/>
        <v>-87951.479372000002</v>
      </c>
      <c r="AA211" s="92">
        <f t="shared" si="23"/>
        <v>-98302.760000000009</v>
      </c>
    </row>
    <row r="212" spans="1:27" x14ac:dyDescent="0.25">
      <c r="A212" t="s">
        <v>196</v>
      </c>
      <c r="B212" t="s">
        <v>209</v>
      </c>
      <c r="C212" t="s">
        <v>210</v>
      </c>
      <c r="D212" t="s">
        <v>201</v>
      </c>
      <c r="E212" t="s">
        <v>202</v>
      </c>
      <c r="F212" t="str">
        <f t="shared" si="19"/>
        <v>4475</v>
      </c>
      <c r="G212" t="s">
        <v>106</v>
      </c>
      <c r="H212" t="s">
        <v>107</v>
      </c>
      <c r="I212" s="91">
        <v>-52491.26</v>
      </c>
      <c r="J212" s="91">
        <v>-58443.55</v>
      </c>
      <c r="K212" s="91">
        <v>-66985.850000000006</v>
      </c>
      <c r="L212" s="91">
        <v>-57978.86</v>
      </c>
      <c r="M212" s="91">
        <v>-81303.429999999993</v>
      </c>
      <c r="N212" s="91">
        <v>-66037.649999999994</v>
      </c>
      <c r="O212" s="91">
        <v>-47724.81</v>
      </c>
      <c r="P212" s="91">
        <v>-45272.160000000003</v>
      </c>
      <c r="Q212" s="91">
        <v>-49848.800000000003</v>
      </c>
      <c r="R212" s="91">
        <v>-46849.4</v>
      </c>
      <c r="S212" s="91">
        <v>-72758.039999999994</v>
      </c>
      <c r="T212" s="91">
        <v>-41132.959999999999</v>
      </c>
      <c r="U212" s="91">
        <f t="shared" si="20"/>
        <v>-686826.77</v>
      </c>
      <c r="V212" s="82" t="str">
        <f t="shared" si="18"/>
        <v>114004475844</v>
      </c>
      <c r="W212" s="83">
        <f>VLOOKUP(V212,Factors!$E$6:$H$5950,4,FALSE)</f>
        <v>0.1053</v>
      </c>
      <c r="X212" t="str">
        <f>VLOOKUP(V212,Factors!$E$6:$F$5950,2,FALSE)</f>
        <v>Firm Sales Volumes</v>
      </c>
      <c r="Y212" s="92">
        <f t="shared" si="21"/>
        <v>-72322.858881000007</v>
      </c>
      <c r="Z212" s="92">
        <f t="shared" si="22"/>
        <v>-614503.91111900005</v>
      </c>
      <c r="AA212" s="92">
        <f t="shared" si="23"/>
        <v>-686826.77</v>
      </c>
    </row>
    <row r="213" spans="1:27" x14ac:dyDescent="0.25">
      <c r="A213" t="s">
        <v>196</v>
      </c>
      <c r="B213" t="s">
        <v>209</v>
      </c>
      <c r="C213" t="s">
        <v>210</v>
      </c>
      <c r="D213" t="s">
        <v>201</v>
      </c>
      <c r="E213" t="s">
        <v>202</v>
      </c>
      <c r="F213" t="str">
        <f t="shared" si="19"/>
        <v>4475</v>
      </c>
      <c r="G213" t="s">
        <v>108</v>
      </c>
      <c r="H213" t="s">
        <v>109</v>
      </c>
      <c r="I213" s="91">
        <v>-19156.919999999998</v>
      </c>
      <c r="J213" s="91">
        <v>-16814.099999999999</v>
      </c>
      <c r="K213" s="91">
        <v>-15816.64</v>
      </c>
      <c r="L213" s="91">
        <v>-16899.37</v>
      </c>
      <c r="M213" s="91">
        <v>-24890.26</v>
      </c>
      <c r="N213" s="91">
        <v>-21083.32</v>
      </c>
      <c r="O213" s="91">
        <v>-15967.46</v>
      </c>
      <c r="P213" s="91">
        <v>-13072.13</v>
      </c>
      <c r="Q213" s="91">
        <v>-14644.78</v>
      </c>
      <c r="R213" s="91">
        <v>-16056.51</v>
      </c>
      <c r="S213" s="91">
        <v>-30511.11</v>
      </c>
      <c r="T213" s="91">
        <v>-17460.16</v>
      </c>
      <c r="U213" s="91">
        <f t="shared" si="20"/>
        <v>-222372.75999999998</v>
      </c>
      <c r="V213" s="82" t="str">
        <f t="shared" si="18"/>
        <v>114004475844</v>
      </c>
      <c r="W213" s="83">
        <f>VLOOKUP(V213,Factors!$E$6:$H$5950,4,FALSE)</f>
        <v>0.1053</v>
      </c>
      <c r="X213" t="str">
        <f>VLOOKUP(V213,Factors!$E$6:$F$5950,2,FALSE)</f>
        <v>Firm Sales Volumes</v>
      </c>
      <c r="Y213" s="92">
        <f t="shared" si="21"/>
        <v>-23415.851628</v>
      </c>
      <c r="Z213" s="92">
        <f t="shared" si="22"/>
        <v>-198956.90837199998</v>
      </c>
      <c r="AA213" s="92">
        <f t="shared" si="23"/>
        <v>-222372.75999999998</v>
      </c>
    </row>
    <row r="214" spans="1:27" x14ac:dyDescent="0.25">
      <c r="A214" t="s">
        <v>196</v>
      </c>
      <c r="B214" t="s">
        <v>209</v>
      </c>
      <c r="C214" t="s">
        <v>210</v>
      </c>
      <c r="D214" t="s">
        <v>205</v>
      </c>
      <c r="E214" t="s">
        <v>206</v>
      </c>
      <c r="F214" t="str">
        <f t="shared" si="19"/>
        <v>4485</v>
      </c>
      <c r="G214" t="s">
        <v>61</v>
      </c>
      <c r="H214" t="s">
        <v>62</v>
      </c>
      <c r="I214" s="91"/>
      <c r="J214" s="91"/>
      <c r="K214" s="91"/>
      <c r="L214" s="91"/>
      <c r="M214" s="91"/>
      <c r="N214" s="91"/>
      <c r="O214" s="91"/>
      <c r="P214" s="91">
        <v>39.15</v>
      </c>
      <c r="Q214" s="91"/>
      <c r="R214" s="91"/>
      <c r="S214" s="91"/>
      <c r="T214" s="91">
        <v>1754.06</v>
      </c>
      <c r="U214" s="91">
        <f t="shared" si="20"/>
        <v>1793.21</v>
      </c>
      <c r="V214" s="82" t="str">
        <f t="shared" si="18"/>
        <v>114004485844</v>
      </c>
      <c r="W214" s="83">
        <f>VLOOKUP(V214,Factors!$E$6:$H$5950,4,FALSE)</f>
        <v>0.1053</v>
      </c>
      <c r="X214" t="str">
        <f>VLOOKUP(V214,Factors!$E$6:$F$5950,2,FALSE)</f>
        <v>Firm Sales Volumes</v>
      </c>
      <c r="Y214" s="92">
        <f t="shared" si="21"/>
        <v>188.82501300000001</v>
      </c>
      <c r="Z214" s="92">
        <f t="shared" si="22"/>
        <v>1604.3849869999999</v>
      </c>
      <c r="AA214" s="92">
        <f t="shared" si="23"/>
        <v>1793.21</v>
      </c>
    </row>
    <row r="215" spans="1:27" x14ac:dyDescent="0.25">
      <c r="A215" t="s">
        <v>196</v>
      </c>
      <c r="B215" t="s">
        <v>209</v>
      </c>
      <c r="C215" t="s">
        <v>210</v>
      </c>
      <c r="D215" t="s">
        <v>205</v>
      </c>
      <c r="E215" t="s">
        <v>206</v>
      </c>
      <c r="F215" t="str">
        <f t="shared" si="19"/>
        <v>4485</v>
      </c>
      <c r="G215" t="s">
        <v>84</v>
      </c>
      <c r="H215" t="s">
        <v>85</v>
      </c>
      <c r="I215" s="91"/>
      <c r="J215" s="91"/>
      <c r="K215" s="91"/>
      <c r="L215" s="91"/>
      <c r="M215" s="91"/>
      <c r="N215" s="91"/>
      <c r="O215" s="91"/>
      <c r="P215" s="91"/>
      <c r="Q215" s="91"/>
      <c r="R215" s="91">
        <v>53.07</v>
      </c>
      <c r="S215" s="91"/>
      <c r="T215" s="91"/>
      <c r="U215" s="91">
        <f t="shared" si="20"/>
        <v>53.07</v>
      </c>
      <c r="V215" s="82" t="str">
        <f t="shared" si="18"/>
        <v>114004485844</v>
      </c>
      <c r="W215" s="83">
        <f>VLOOKUP(V215,Factors!$E$6:$H$5950,4,FALSE)</f>
        <v>0.1053</v>
      </c>
      <c r="X215" t="str">
        <f>VLOOKUP(V215,Factors!$E$6:$F$5950,2,FALSE)</f>
        <v>Firm Sales Volumes</v>
      </c>
      <c r="Y215" s="92">
        <f t="shared" si="21"/>
        <v>5.5882710000000007</v>
      </c>
      <c r="Z215" s="92">
        <f t="shared" si="22"/>
        <v>47.481729000000001</v>
      </c>
      <c r="AA215" s="92">
        <f t="shared" si="23"/>
        <v>53.07</v>
      </c>
    </row>
    <row r="216" spans="1:27" x14ac:dyDescent="0.25">
      <c r="A216" t="s">
        <v>196</v>
      </c>
      <c r="B216" t="s">
        <v>209</v>
      </c>
      <c r="C216" t="s">
        <v>210</v>
      </c>
      <c r="D216" t="s">
        <v>205</v>
      </c>
      <c r="E216" t="s">
        <v>206</v>
      </c>
      <c r="F216" t="str">
        <f t="shared" si="19"/>
        <v>4485</v>
      </c>
      <c r="G216" t="s">
        <v>122</v>
      </c>
      <c r="H216" t="s">
        <v>123</v>
      </c>
      <c r="I216" s="91"/>
      <c r="J216" s="91"/>
      <c r="K216" s="91"/>
      <c r="L216" s="91"/>
      <c r="M216" s="91"/>
      <c r="N216" s="91"/>
      <c r="O216" s="91"/>
      <c r="P216" s="91">
        <v>100</v>
      </c>
      <c r="Q216" s="91"/>
      <c r="R216" s="91"/>
      <c r="S216" s="91"/>
      <c r="T216" s="91"/>
      <c r="U216" s="91">
        <f t="shared" si="20"/>
        <v>100</v>
      </c>
      <c r="V216" s="82" t="str">
        <f t="shared" si="18"/>
        <v>114004485844</v>
      </c>
      <c r="W216" s="83">
        <f>VLOOKUP(V216,Factors!$E$6:$H$5950,4,FALSE)</f>
        <v>0.1053</v>
      </c>
      <c r="X216" t="str">
        <f>VLOOKUP(V216,Factors!$E$6:$F$5950,2,FALSE)</f>
        <v>Firm Sales Volumes</v>
      </c>
      <c r="Y216" s="92">
        <f t="shared" si="21"/>
        <v>10.530000000000001</v>
      </c>
      <c r="Z216" s="92">
        <f t="shared" si="22"/>
        <v>89.47</v>
      </c>
      <c r="AA216" s="92">
        <f t="shared" si="23"/>
        <v>100</v>
      </c>
    </row>
    <row r="217" spans="1:27" x14ac:dyDescent="0.25">
      <c r="A217" t="s">
        <v>196</v>
      </c>
      <c r="B217" t="s">
        <v>209</v>
      </c>
      <c r="C217" t="s">
        <v>210</v>
      </c>
      <c r="D217" t="s">
        <v>205</v>
      </c>
      <c r="E217" t="s">
        <v>206</v>
      </c>
      <c r="F217" t="str">
        <f t="shared" si="19"/>
        <v>4485</v>
      </c>
      <c r="G217" t="s">
        <v>44</v>
      </c>
      <c r="H217" t="s">
        <v>45</v>
      </c>
      <c r="I217" s="91"/>
      <c r="J217" s="91"/>
      <c r="K217" s="91">
        <v>79</v>
      </c>
      <c r="L217" s="91"/>
      <c r="M217" s="91"/>
      <c r="N217" s="91"/>
      <c r="O217" s="91"/>
      <c r="P217" s="91"/>
      <c r="Q217" s="91">
        <v>79</v>
      </c>
      <c r="R217" s="91"/>
      <c r="S217" s="91"/>
      <c r="T217" s="91"/>
      <c r="U217" s="91">
        <f t="shared" si="20"/>
        <v>158</v>
      </c>
      <c r="V217" s="82" t="str">
        <f t="shared" si="18"/>
        <v>114004485844</v>
      </c>
      <c r="W217" s="83">
        <f>VLOOKUP(V217,Factors!$E$6:$H$5950,4,FALSE)</f>
        <v>0.1053</v>
      </c>
      <c r="X217" t="str">
        <f>VLOOKUP(V217,Factors!$E$6:$F$5950,2,FALSE)</f>
        <v>Firm Sales Volumes</v>
      </c>
      <c r="Y217" s="92">
        <f t="shared" si="21"/>
        <v>16.6374</v>
      </c>
      <c r="Z217" s="92">
        <f t="shared" si="22"/>
        <v>141.36259999999999</v>
      </c>
      <c r="AA217" s="92">
        <f t="shared" si="23"/>
        <v>158</v>
      </c>
    </row>
    <row r="218" spans="1:27" x14ac:dyDescent="0.25">
      <c r="A218" t="s">
        <v>196</v>
      </c>
      <c r="B218" t="s">
        <v>209</v>
      </c>
      <c r="C218" t="s">
        <v>210</v>
      </c>
      <c r="D218" t="s">
        <v>205</v>
      </c>
      <c r="E218" t="s">
        <v>206</v>
      </c>
      <c r="F218" t="str">
        <f t="shared" si="19"/>
        <v>4485</v>
      </c>
      <c r="G218" t="s">
        <v>26</v>
      </c>
      <c r="H218" t="s">
        <v>27</v>
      </c>
      <c r="I218" s="91">
        <v>1200.3599999999999</v>
      </c>
      <c r="J218" s="91">
        <v>996.78</v>
      </c>
      <c r="K218" s="91">
        <v>920.36</v>
      </c>
      <c r="L218" s="91">
        <v>1124.6199999999999</v>
      </c>
      <c r="M218" s="91">
        <v>1007.99</v>
      </c>
      <c r="N218" s="91">
        <v>56.5</v>
      </c>
      <c r="O218" s="91">
        <v>1081.4100000000001</v>
      </c>
      <c r="P218" s="91">
        <v>1616.89</v>
      </c>
      <c r="Q218" s="91">
        <v>1562.41</v>
      </c>
      <c r="R218" s="91">
        <v>1866.37</v>
      </c>
      <c r="S218" s="91">
        <v>2093.33</v>
      </c>
      <c r="T218" s="91">
        <v>25</v>
      </c>
      <c r="U218" s="91">
        <f t="shared" si="20"/>
        <v>13552.019999999999</v>
      </c>
      <c r="V218" s="82" t="str">
        <f t="shared" si="18"/>
        <v>114004485844</v>
      </c>
      <c r="W218" s="83">
        <f>VLOOKUP(V218,Factors!$E$6:$H$5950,4,FALSE)</f>
        <v>0.1053</v>
      </c>
      <c r="X218" t="str">
        <f>VLOOKUP(V218,Factors!$E$6:$F$5950,2,FALSE)</f>
        <v>Firm Sales Volumes</v>
      </c>
      <c r="Y218" s="92">
        <f t="shared" si="21"/>
        <v>1427.0277059999999</v>
      </c>
      <c r="Z218" s="92">
        <f t="shared" si="22"/>
        <v>12124.992294</v>
      </c>
      <c r="AA218" s="92">
        <f t="shared" si="23"/>
        <v>13552.02</v>
      </c>
    </row>
    <row r="219" spans="1:27" x14ac:dyDescent="0.25">
      <c r="A219" t="s">
        <v>196</v>
      </c>
      <c r="B219" t="s">
        <v>209</v>
      </c>
      <c r="C219" t="s">
        <v>210</v>
      </c>
      <c r="D219" t="s">
        <v>205</v>
      </c>
      <c r="E219" t="s">
        <v>206</v>
      </c>
      <c r="F219" t="str">
        <f t="shared" si="19"/>
        <v>4485</v>
      </c>
      <c r="G219" t="s">
        <v>71</v>
      </c>
      <c r="H219" t="s">
        <v>72</v>
      </c>
      <c r="I219" s="91">
        <v>34.479999999999997</v>
      </c>
      <c r="J219" s="91">
        <v>342.38</v>
      </c>
      <c r="K219" s="91">
        <v>91.29</v>
      </c>
      <c r="L219" s="91">
        <v>52.34</v>
      </c>
      <c r="M219" s="91">
        <v>108.21</v>
      </c>
      <c r="N219" s="91">
        <v>40.880000000000003</v>
      </c>
      <c r="O219" s="91">
        <v>55</v>
      </c>
      <c r="P219" s="91">
        <v>61.46</v>
      </c>
      <c r="Q219" s="91">
        <v>194.2</v>
      </c>
      <c r="R219" s="91">
        <v>50.22</v>
      </c>
      <c r="S219" s="91">
        <v>158.47</v>
      </c>
      <c r="T219" s="91">
        <v>91.96</v>
      </c>
      <c r="U219" s="91">
        <f t="shared" si="20"/>
        <v>1280.8900000000001</v>
      </c>
      <c r="V219" s="82" t="str">
        <f t="shared" si="18"/>
        <v>114004485844</v>
      </c>
      <c r="W219" s="83">
        <f>VLOOKUP(V219,Factors!$E$6:$H$5950,4,FALSE)</f>
        <v>0.1053</v>
      </c>
      <c r="X219" t="str">
        <f>VLOOKUP(V219,Factors!$E$6:$F$5950,2,FALSE)</f>
        <v>Firm Sales Volumes</v>
      </c>
      <c r="Y219" s="92">
        <f t="shared" si="21"/>
        <v>134.87771700000002</v>
      </c>
      <c r="Z219" s="92">
        <f t="shared" si="22"/>
        <v>1146.012283</v>
      </c>
      <c r="AA219" s="92">
        <f t="shared" si="23"/>
        <v>1280.8900000000001</v>
      </c>
    </row>
    <row r="220" spans="1:27" x14ac:dyDescent="0.25">
      <c r="A220" t="s">
        <v>196</v>
      </c>
      <c r="B220" t="s">
        <v>209</v>
      </c>
      <c r="C220" t="s">
        <v>210</v>
      </c>
      <c r="D220" t="s">
        <v>205</v>
      </c>
      <c r="E220" t="s">
        <v>206</v>
      </c>
      <c r="F220" t="str">
        <f t="shared" si="19"/>
        <v>4485</v>
      </c>
      <c r="G220" t="s">
        <v>98</v>
      </c>
      <c r="H220" t="s">
        <v>99</v>
      </c>
      <c r="I220" s="91">
        <v>152.38</v>
      </c>
      <c r="J220" s="91">
        <v>353.6</v>
      </c>
      <c r="K220" s="91">
        <v>573.48</v>
      </c>
      <c r="L220" s="91">
        <v>587.74</v>
      </c>
      <c r="M220" s="91">
        <v>555.78</v>
      </c>
      <c r="N220" s="91">
        <v>461.36</v>
      </c>
      <c r="O220" s="91">
        <v>808.17</v>
      </c>
      <c r="P220" s="91">
        <v>254.61</v>
      </c>
      <c r="Q220" s="91">
        <v>495.41</v>
      </c>
      <c r="R220" s="91">
        <v>408.91</v>
      </c>
      <c r="S220" s="91">
        <v>206.31</v>
      </c>
      <c r="T220" s="91">
        <v>257.01</v>
      </c>
      <c r="U220" s="91">
        <f t="shared" si="20"/>
        <v>5114.7600000000011</v>
      </c>
      <c r="V220" s="82" t="str">
        <f t="shared" si="18"/>
        <v>114004485844</v>
      </c>
      <c r="W220" s="83">
        <f>VLOOKUP(V220,Factors!$E$6:$H$5950,4,FALSE)</f>
        <v>0.1053</v>
      </c>
      <c r="X220" t="str">
        <f>VLOOKUP(V220,Factors!$E$6:$F$5950,2,FALSE)</f>
        <v>Firm Sales Volumes</v>
      </c>
      <c r="Y220" s="92">
        <f t="shared" si="21"/>
        <v>538.58422800000017</v>
      </c>
      <c r="Z220" s="92">
        <f t="shared" si="22"/>
        <v>4576.1757720000005</v>
      </c>
      <c r="AA220" s="92">
        <f t="shared" si="23"/>
        <v>5114.76</v>
      </c>
    </row>
    <row r="221" spans="1:27" x14ac:dyDescent="0.25">
      <c r="A221" t="s">
        <v>196</v>
      </c>
      <c r="B221" t="s">
        <v>209</v>
      </c>
      <c r="C221" t="s">
        <v>210</v>
      </c>
      <c r="D221" t="s">
        <v>205</v>
      </c>
      <c r="E221" t="s">
        <v>206</v>
      </c>
      <c r="F221" t="str">
        <f t="shared" si="19"/>
        <v>4485</v>
      </c>
      <c r="G221" t="s">
        <v>215</v>
      </c>
      <c r="H221" t="s">
        <v>216</v>
      </c>
      <c r="I221" s="91"/>
      <c r="J221" s="91">
        <v>92</v>
      </c>
      <c r="K221" s="91"/>
      <c r="L221" s="91"/>
      <c r="M221" s="91">
        <v>92</v>
      </c>
      <c r="N221" s="91"/>
      <c r="O221" s="91">
        <v>92</v>
      </c>
      <c r="P221" s="91"/>
      <c r="Q221" s="91">
        <v>194.5</v>
      </c>
      <c r="R221" s="91"/>
      <c r="S221" s="91">
        <v>92</v>
      </c>
      <c r="T221" s="91">
        <v>95</v>
      </c>
      <c r="U221" s="91">
        <f t="shared" si="20"/>
        <v>657.5</v>
      </c>
      <c r="V221" s="82" t="str">
        <f t="shared" si="18"/>
        <v>114004485844</v>
      </c>
      <c r="W221" s="83">
        <f>VLOOKUP(V221,Factors!$E$6:$H$5950,4,FALSE)</f>
        <v>0.1053</v>
      </c>
      <c r="X221" t="str">
        <f>VLOOKUP(V221,Factors!$E$6:$F$5950,2,FALSE)</f>
        <v>Firm Sales Volumes</v>
      </c>
      <c r="Y221" s="92">
        <f t="shared" si="21"/>
        <v>69.234750000000005</v>
      </c>
      <c r="Z221" s="92">
        <f t="shared" si="22"/>
        <v>588.26525000000004</v>
      </c>
      <c r="AA221" s="92">
        <f t="shared" si="23"/>
        <v>657.5</v>
      </c>
    </row>
    <row r="222" spans="1:27" x14ac:dyDescent="0.25">
      <c r="A222" t="s">
        <v>196</v>
      </c>
      <c r="B222" t="s">
        <v>209</v>
      </c>
      <c r="C222" t="s">
        <v>210</v>
      </c>
      <c r="D222" t="s">
        <v>205</v>
      </c>
      <c r="E222" t="s">
        <v>206</v>
      </c>
      <c r="F222" t="str">
        <f t="shared" si="19"/>
        <v>4485</v>
      </c>
      <c r="G222" t="s">
        <v>130</v>
      </c>
      <c r="H222" t="s">
        <v>131</v>
      </c>
      <c r="I222" s="91"/>
      <c r="J222" s="91">
        <v>5.29</v>
      </c>
      <c r="K222" s="91">
        <v>70.52</v>
      </c>
      <c r="L222" s="91">
        <v>245.72</v>
      </c>
      <c r="M222" s="91"/>
      <c r="N222" s="91"/>
      <c r="O222" s="91">
        <v>115</v>
      </c>
      <c r="P222" s="91"/>
      <c r="Q222" s="91"/>
      <c r="R222" s="91">
        <v>106.83</v>
      </c>
      <c r="S222" s="91">
        <v>323.77999999999997</v>
      </c>
      <c r="T222" s="91">
        <v>275.76</v>
      </c>
      <c r="U222" s="91">
        <f t="shared" si="20"/>
        <v>1142.9000000000001</v>
      </c>
      <c r="V222" s="82" t="str">
        <f t="shared" si="18"/>
        <v>114004485844</v>
      </c>
      <c r="W222" s="83">
        <f>VLOOKUP(V222,Factors!$E$6:$H$5950,4,FALSE)</f>
        <v>0.1053</v>
      </c>
      <c r="X222" t="str">
        <f>VLOOKUP(V222,Factors!$E$6:$F$5950,2,FALSE)</f>
        <v>Firm Sales Volumes</v>
      </c>
      <c r="Y222" s="92">
        <f t="shared" si="21"/>
        <v>120.34737000000001</v>
      </c>
      <c r="Z222" s="92">
        <f t="shared" si="22"/>
        <v>1022.5526300000001</v>
      </c>
      <c r="AA222" s="92">
        <f t="shared" si="23"/>
        <v>1142.9000000000001</v>
      </c>
    </row>
    <row r="223" spans="1:27" x14ac:dyDescent="0.25">
      <c r="A223" t="s">
        <v>196</v>
      </c>
      <c r="B223" t="s">
        <v>209</v>
      </c>
      <c r="C223" t="s">
        <v>210</v>
      </c>
      <c r="D223" t="s">
        <v>205</v>
      </c>
      <c r="E223" t="s">
        <v>206</v>
      </c>
      <c r="F223" t="str">
        <f t="shared" si="19"/>
        <v>4485</v>
      </c>
      <c r="G223" t="s">
        <v>136</v>
      </c>
      <c r="H223" t="s">
        <v>137</v>
      </c>
      <c r="I223" s="91"/>
      <c r="J223" s="91"/>
      <c r="K223" s="91"/>
      <c r="L223" s="91"/>
      <c r="M223" s="91"/>
      <c r="N223" s="91"/>
      <c r="O223" s="91"/>
      <c r="P223" s="91">
        <v>5.4</v>
      </c>
      <c r="Q223" s="91"/>
      <c r="R223" s="91">
        <v>15</v>
      </c>
      <c r="S223" s="91">
        <v>7.4</v>
      </c>
      <c r="T223" s="91"/>
      <c r="U223" s="91">
        <f t="shared" si="20"/>
        <v>27.799999999999997</v>
      </c>
      <c r="V223" s="82" t="str">
        <f t="shared" si="18"/>
        <v>114004485844</v>
      </c>
      <c r="W223" s="83">
        <f>VLOOKUP(V223,Factors!$E$6:$H$5950,4,FALSE)</f>
        <v>0.1053</v>
      </c>
      <c r="X223" t="str">
        <f>VLOOKUP(V223,Factors!$E$6:$F$5950,2,FALSE)</f>
        <v>Firm Sales Volumes</v>
      </c>
      <c r="Y223" s="92">
        <f t="shared" si="21"/>
        <v>2.9273400000000001</v>
      </c>
      <c r="Z223" s="92">
        <f t="shared" si="22"/>
        <v>24.872659999999996</v>
      </c>
      <c r="AA223" s="92">
        <f t="shared" si="23"/>
        <v>27.799999999999997</v>
      </c>
    </row>
    <row r="224" spans="1:27" x14ac:dyDescent="0.25">
      <c r="A224" t="s">
        <v>196</v>
      </c>
      <c r="B224" t="s">
        <v>209</v>
      </c>
      <c r="C224" t="s">
        <v>210</v>
      </c>
      <c r="D224" t="s">
        <v>205</v>
      </c>
      <c r="E224" t="s">
        <v>206</v>
      </c>
      <c r="F224" t="str">
        <f t="shared" si="19"/>
        <v>4485</v>
      </c>
      <c r="G224" t="s">
        <v>102</v>
      </c>
      <c r="H224" t="s">
        <v>103</v>
      </c>
      <c r="I224" s="91"/>
      <c r="J224" s="91"/>
      <c r="K224" s="91"/>
      <c r="L224" s="91"/>
      <c r="M224" s="91"/>
      <c r="N224" s="91"/>
      <c r="O224" s="91"/>
      <c r="P224" s="91"/>
      <c r="Q224" s="91"/>
      <c r="R224" s="91"/>
      <c r="S224" s="91">
        <v>22.44</v>
      </c>
      <c r="T224" s="91"/>
      <c r="U224" s="91">
        <f t="shared" si="20"/>
        <v>22.44</v>
      </c>
      <c r="V224" s="82" t="str">
        <f t="shared" si="18"/>
        <v>114004485844</v>
      </c>
      <c r="W224" s="83">
        <f>VLOOKUP(V224,Factors!$E$6:$H$5950,4,FALSE)</f>
        <v>0.1053</v>
      </c>
      <c r="X224" t="str">
        <f>VLOOKUP(V224,Factors!$E$6:$F$5950,2,FALSE)</f>
        <v>Firm Sales Volumes</v>
      </c>
      <c r="Y224" s="92">
        <f t="shared" si="21"/>
        <v>2.3629320000000003</v>
      </c>
      <c r="Z224" s="92">
        <f t="shared" si="22"/>
        <v>20.077068000000001</v>
      </c>
      <c r="AA224" s="92">
        <f t="shared" si="23"/>
        <v>22.44</v>
      </c>
    </row>
    <row r="225" spans="1:27" x14ac:dyDescent="0.25">
      <c r="A225" t="s">
        <v>196</v>
      </c>
      <c r="B225" t="s">
        <v>209</v>
      </c>
      <c r="C225" t="s">
        <v>210</v>
      </c>
      <c r="D225" t="s">
        <v>205</v>
      </c>
      <c r="E225" t="s">
        <v>206</v>
      </c>
      <c r="F225" t="str">
        <f t="shared" si="19"/>
        <v>4485</v>
      </c>
      <c r="G225" t="s">
        <v>144</v>
      </c>
      <c r="H225" t="s">
        <v>145</v>
      </c>
      <c r="I225" s="91">
        <v>239.47</v>
      </c>
      <c r="J225" s="91"/>
      <c r="K225" s="91">
        <v>210</v>
      </c>
      <c r="L225" s="91">
        <v>109.75</v>
      </c>
      <c r="M225" s="91">
        <v>76.75</v>
      </c>
      <c r="N225" s="91">
        <v>222.9</v>
      </c>
      <c r="O225" s="91">
        <v>168</v>
      </c>
      <c r="P225" s="91">
        <v>107.35</v>
      </c>
      <c r="Q225" s="91"/>
      <c r="R225" s="91">
        <v>200.75</v>
      </c>
      <c r="S225" s="91"/>
      <c r="T225" s="91"/>
      <c r="U225" s="91">
        <f t="shared" si="20"/>
        <v>1334.9699999999998</v>
      </c>
      <c r="V225" s="82" t="str">
        <f t="shared" si="18"/>
        <v>114004485844</v>
      </c>
      <c r="W225" s="83">
        <f>VLOOKUP(V225,Factors!$E$6:$H$5950,4,FALSE)</f>
        <v>0.1053</v>
      </c>
      <c r="X225" t="str">
        <f>VLOOKUP(V225,Factors!$E$6:$F$5950,2,FALSE)</f>
        <v>Firm Sales Volumes</v>
      </c>
      <c r="Y225" s="92">
        <f t="shared" si="21"/>
        <v>140.57234099999999</v>
      </c>
      <c r="Z225" s="92">
        <f t="shared" si="22"/>
        <v>1194.3976589999997</v>
      </c>
      <c r="AA225" s="92">
        <f t="shared" si="23"/>
        <v>1334.9699999999998</v>
      </c>
    </row>
    <row r="226" spans="1:27" x14ac:dyDescent="0.25">
      <c r="A226" t="s">
        <v>196</v>
      </c>
      <c r="B226" t="s">
        <v>209</v>
      </c>
      <c r="C226" t="s">
        <v>210</v>
      </c>
      <c r="D226" t="s">
        <v>205</v>
      </c>
      <c r="E226" t="s">
        <v>206</v>
      </c>
      <c r="F226" t="str">
        <f t="shared" si="19"/>
        <v>4485</v>
      </c>
      <c r="G226" t="s">
        <v>217</v>
      </c>
      <c r="H226" t="s">
        <v>218</v>
      </c>
      <c r="I226" s="91"/>
      <c r="J226" s="91">
        <v>210.52</v>
      </c>
      <c r="K226" s="91">
        <v>140.72</v>
      </c>
      <c r="L226" s="91"/>
      <c r="M226" s="91"/>
      <c r="N226" s="91"/>
      <c r="O226" s="91"/>
      <c r="P226" s="91">
        <v>431.7</v>
      </c>
      <c r="Q226" s="91"/>
      <c r="R226" s="91"/>
      <c r="S226" s="91"/>
      <c r="T226" s="91"/>
      <c r="U226" s="91">
        <f t="shared" si="20"/>
        <v>782.94</v>
      </c>
      <c r="V226" s="82" t="str">
        <f t="shared" si="18"/>
        <v>114004485844</v>
      </c>
      <c r="W226" s="83">
        <f>VLOOKUP(V226,Factors!$E$6:$H$5950,4,FALSE)</f>
        <v>0.1053</v>
      </c>
      <c r="X226" t="str">
        <f>VLOOKUP(V226,Factors!$E$6:$F$5950,2,FALSE)</f>
        <v>Firm Sales Volumes</v>
      </c>
      <c r="Y226" s="92">
        <f t="shared" si="21"/>
        <v>82.443582000000006</v>
      </c>
      <c r="Z226" s="92">
        <f t="shared" si="22"/>
        <v>700.49641800000006</v>
      </c>
      <c r="AA226" s="92">
        <f t="shared" si="23"/>
        <v>782.94</v>
      </c>
    </row>
    <row r="227" spans="1:27" x14ac:dyDescent="0.25">
      <c r="A227" t="s">
        <v>196</v>
      </c>
      <c r="B227" t="s">
        <v>209</v>
      </c>
      <c r="C227" t="s">
        <v>210</v>
      </c>
      <c r="D227" t="s">
        <v>205</v>
      </c>
      <c r="E227" t="s">
        <v>206</v>
      </c>
      <c r="F227" t="str">
        <f t="shared" si="19"/>
        <v>4485</v>
      </c>
      <c r="G227" t="s">
        <v>150</v>
      </c>
      <c r="H227" t="s">
        <v>151</v>
      </c>
      <c r="I227" s="91"/>
      <c r="J227" s="91"/>
      <c r="K227" s="91"/>
      <c r="L227" s="91"/>
      <c r="M227" s="91"/>
      <c r="N227" s="91"/>
      <c r="O227" s="91"/>
      <c r="P227" s="91"/>
      <c r="Q227" s="91"/>
      <c r="R227" s="91"/>
      <c r="S227" s="91"/>
      <c r="T227" s="91">
        <v>697.6</v>
      </c>
      <c r="U227" s="91">
        <f t="shared" si="20"/>
        <v>697.6</v>
      </c>
      <c r="V227" s="82" t="str">
        <f t="shared" si="18"/>
        <v>114004485844</v>
      </c>
      <c r="W227" s="83">
        <f>VLOOKUP(V227,Factors!$E$6:$H$5950,4,FALSE)</f>
        <v>0.1053</v>
      </c>
      <c r="X227" t="str">
        <f>VLOOKUP(V227,Factors!$E$6:$F$5950,2,FALSE)</f>
        <v>Firm Sales Volumes</v>
      </c>
      <c r="Y227" s="92">
        <f t="shared" si="21"/>
        <v>73.457280000000011</v>
      </c>
      <c r="Z227" s="92">
        <f t="shared" si="22"/>
        <v>624.14272000000005</v>
      </c>
      <c r="AA227" s="92">
        <f t="shared" si="23"/>
        <v>697.6</v>
      </c>
    </row>
    <row r="228" spans="1:27" x14ac:dyDescent="0.25">
      <c r="A228" t="s">
        <v>196</v>
      </c>
      <c r="B228" t="s">
        <v>209</v>
      </c>
      <c r="C228" t="s">
        <v>210</v>
      </c>
      <c r="D228" t="s">
        <v>205</v>
      </c>
      <c r="E228" t="s">
        <v>206</v>
      </c>
      <c r="F228" t="str">
        <f t="shared" si="19"/>
        <v>4485</v>
      </c>
      <c r="G228" t="s">
        <v>152</v>
      </c>
      <c r="H228" t="s">
        <v>153</v>
      </c>
      <c r="I228" s="91"/>
      <c r="J228" s="91"/>
      <c r="K228" s="91"/>
      <c r="L228" s="91"/>
      <c r="M228" s="91"/>
      <c r="N228" s="91"/>
      <c r="O228" s="91">
        <v>168.6</v>
      </c>
      <c r="P228" s="91">
        <v>49.62</v>
      </c>
      <c r="Q228" s="91">
        <v>71</v>
      </c>
      <c r="R228" s="91"/>
      <c r="S228" s="91"/>
      <c r="T228" s="91"/>
      <c r="U228" s="91">
        <f t="shared" si="20"/>
        <v>289.22000000000003</v>
      </c>
      <c r="V228" s="82" t="str">
        <f t="shared" si="18"/>
        <v>114004485844</v>
      </c>
      <c r="W228" s="83">
        <f>VLOOKUP(V228,Factors!$E$6:$H$5950,4,FALSE)</f>
        <v>0.1053</v>
      </c>
      <c r="X228" t="str">
        <f>VLOOKUP(V228,Factors!$E$6:$F$5950,2,FALSE)</f>
        <v>Firm Sales Volumes</v>
      </c>
      <c r="Y228" s="92">
        <f t="shared" si="21"/>
        <v>30.454866000000003</v>
      </c>
      <c r="Z228" s="92">
        <f t="shared" si="22"/>
        <v>258.76513400000005</v>
      </c>
      <c r="AA228" s="92">
        <f t="shared" si="23"/>
        <v>289.22000000000003</v>
      </c>
    </row>
    <row r="229" spans="1:27" x14ac:dyDescent="0.25">
      <c r="A229" t="s">
        <v>196</v>
      </c>
      <c r="B229" t="s">
        <v>219</v>
      </c>
      <c r="C229" t="s">
        <v>220</v>
      </c>
      <c r="D229" t="s">
        <v>197</v>
      </c>
      <c r="E229" t="s">
        <v>198</v>
      </c>
      <c r="F229" t="str">
        <f t="shared" si="19"/>
        <v>4470</v>
      </c>
      <c r="G229" t="s">
        <v>86</v>
      </c>
      <c r="H229" t="s">
        <v>87</v>
      </c>
      <c r="I229" s="91">
        <v>4642.28</v>
      </c>
      <c r="J229" s="91">
        <v>3184.82</v>
      </c>
      <c r="K229" s="91">
        <v>4588.3100000000004</v>
      </c>
      <c r="L229" s="91">
        <v>4342.6899999999996</v>
      </c>
      <c r="M229" s="91">
        <v>4921.62</v>
      </c>
      <c r="N229" s="91">
        <v>3886.56</v>
      </c>
      <c r="O229" s="91">
        <v>3562.71</v>
      </c>
      <c r="P229" s="91">
        <v>3819.09</v>
      </c>
      <c r="Q229" s="91">
        <v>2989.15</v>
      </c>
      <c r="R229" s="91">
        <v>4603.1400000000003</v>
      </c>
      <c r="S229" s="91">
        <v>3689.54</v>
      </c>
      <c r="T229" s="91">
        <v>3185.4</v>
      </c>
      <c r="U229" s="91">
        <f t="shared" si="20"/>
        <v>47415.310000000005</v>
      </c>
      <c r="V229" s="82" t="str">
        <f t="shared" si="18"/>
        <v>115004470844</v>
      </c>
      <c r="W229" s="83">
        <f>VLOOKUP(V229,Factors!$E$6:$H$5950,4,FALSE)</f>
        <v>0.1053</v>
      </c>
      <c r="X229" t="str">
        <f>VLOOKUP(V229,Factors!$E$6:$F$5950,2,FALSE)</f>
        <v>Firm Sales Volumes</v>
      </c>
      <c r="Y229" s="92">
        <f t="shared" si="21"/>
        <v>4992.8321430000005</v>
      </c>
      <c r="Z229" s="92">
        <f t="shared" si="22"/>
        <v>42422.477857000005</v>
      </c>
      <c r="AA229" s="92">
        <f t="shared" si="23"/>
        <v>47415.310000000005</v>
      </c>
    </row>
    <row r="230" spans="1:27" x14ac:dyDescent="0.25">
      <c r="A230" t="s">
        <v>196</v>
      </c>
      <c r="B230" t="s">
        <v>219</v>
      </c>
      <c r="C230" t="s">
        <v>220</v>
      </c>
      <c r="D230" t="s">
        <v>197</v>
      </c>
      <c r="E230" t="s">
        <v>198</v>
      </c>
      <c r="F230" t="str">
        <f t="shared" si="19"/>
        <v>4470</v>
      </c>
      <c r="G230" t="s">
        <v>88</v>
      </c>
      <c r="H230" t="s">
        <v>89</v>
      </c>
      <c r="I230" s="91">
        <v>669.03</v>
      </c>
      <c r="J230" s="91">
        <v>581.72</v>
      </c>
      <c r="K230" s="91">
        <v>639.91999999999996</v>
      </c>
      <c r="L230" s="91">
        <v>610.86</v>
      </c>
      <c r="M230" s="91">
        <v>668.96</v>
      </c>
      <c r="N230" s="91">
        <v>610.85</v>
      </c>
      <c r="O230" s="91">
        <v>639.85</v>
      </c>
      <c r="P230" s="91">
        <v>669</v>
      </c>
      <c r="Q230" s="91">
        <v>581.70000000000005</v>
      </c>
      <c r="R230" s="91">
        <v>669.04</v>
      </c>
      <c r="S230" s="91">
        <v>639.88</v>
      </c>
      <c r="T230" s="91">
        <v>629.16999999999996</v>
      </c>
      <c r="U230" s="91">
        <f t="shared" si="20"/>
        <v>7609.9800000000005</v>
      </c>
      <c r="V230" s="82" t="str">
        <f t="shared" si="18"/>
        <v>115004470844</v>
      </c>
      <c r="W230" s="83">
        <f>VLOOKUP(V230,Factors!$E$6:$H$5950,4,FALSE)</f>
        <v>0.1053</v>
      </c>
      <c r="X230" t="str">
        <f>VLOOKUP(V230,Factors!$E$6:$F$5950,2,FALSE)</f>
        <v>Firm Sales Volumes</v>
      </c>
      <c r="Y230" s="92">
        <f t="shared" si="21"/>
        <v>801.33089400000006</v>
      </c>
      <c r="Z230" s="92">
        <f t="shared" si="22"/>
        <v>6808.6491060000008</v>
      </c>
      <c r="AA230" s="92">
        <f t="shared" si="23"/>
        <v>7609.9800000000005</v>
      </c>
    </row>
    <row r="231" spans="1:27" x14ac:dyDescent="0.25">
      <c r="A231" t="s">
        <v>196</v>
      </c>
      <c r="B231" t="s">
        <v>219</v>
      </c>
      <c r="C231" t="s">
        <v>220</v>
      </c>
      <c r="D231" t="s">
        <v>197</v>
      </c>
      <c r="E231" t="s">
        <v>198</v>
      </c>
      <c r="F231" t="str">
        <f t="shared" si="19"/>
        <v>4470</v>
      </c>
      <c r="G231" t="s">
        <v>90</v>
      </c>
      <c r="H231" t="s">
        <v>91</v>
      </c>
      <c r="I231" s="91">
        <v>2598.7800000000002</v>
      </c>
      <c r="J231" s="91">
        <v>2259.85</v>
      </c>
      <c r="K231" s="91">
        <v>2485.8200000000002</v>
      </c>
      <c r="L231" s="91">
        <v>2372.79</v>
      </c>
      <c r="M231" s="91">
        <v>2598.86</v>
      </c>
      <c r="N231" s="91">
        <v>2372.7800000000002</v>
      </c>
      <c r="O231" s="91">
        <v>2485.81</v>
      </c>
      <c r="P231" s="91">
        <v>2598.8000000000002</v>
      </c>
      <c r="Q231" s="91">
        <v>2259.85</v>
      </c>
      <c r="R231" s="91">
        <v>2598.77</v>
      </c>
      <c r="S231" s="91">
        <v>2485.8200000000002</v>
      </c>
      <c r="T231" s="91">
        <v>2444.06</v>
      </c>
      <c r="U231" s="91">
        <f t="shared" si="20"/>
        <v>29561.99</v>
      </c>
      <c r="V231" s="82" t="str">
        <f t="shared" si="18"/>
        <v>115004470844</v>
      </c>
      <c r="W231" s="83">
        <f>VLOOKUP(V231,Factors!$E$6:$H$5950,4,FALSE)</f>
        <v>0.1053</v>
      </c>
      <c r="X231" t="str">
        <f>VLOOKUP(V231,Factors!$E$6:$F$5950,2,FALSE)</f>
        <v>Firm Sales Volumes</v>
      </c>
      <c r="Y231" s="92">
        <f t="shared" si="21"/>
        <v>3112.8775470000005</v>
      </c>
      <c r="Z231" s="92">
        <f t="shared" si="22"/>
        <v>26449.112453000002</v>
      </c>
      <c r="AA231" s="92">
        <f t="shared" si="23"/>
        <v>29561.99</v>
      </c>
    </row>
    <row r="232" spans="1:27" x14ac:dyDescent="0.25">
      <c r="A232" t="s">
        <v>196</v>
      </c>
      <c r="B232" t="s">
        <v>219</v>
      </c>
      <c r="C232" t="s">
        <v>220</v>
      </c>
      <c r="D232" t="s">
        <v>197</v>
      </c>
      <c r="E232" t="s">
        <v>198</v>
      </c>
      <c r="F232" t="str">
        <f t="shared" si="19"/>
        <v>4470</v>
      </c>
      <c r="G232" t="s">
        <v>61</v>
      </c>
      <c r="H232" t="s">
        <v>62</v>
      </c>
      <c r="I232" s="91">
        <v>787.52</v>
      </c>
      <c r="J232" s="91">
        <v>109.77</v>
      </c>
      <c r="K232" s="91">
        <v>962.59</v>
      </c>
      <c r="L232" s="91">
        <v>1591.82</v>
      </c>
      <c r="M232" s="91">
        <v>111.63</v>
      </c>
      <c r="N232" s="91">
        <v>442.95</v>
      </c>
      <c r="O232" s="91">
        <v>172.38</v>
      </c>
      <c r="P232" s="91">
        <v>2331.15</v>
      </c>
      <c r="Q232" s="91">
        <v>390.55</v>
      </c>
      <c r="R232" s="91">
        <v>1116.32</v>
      </c>
      <c r="S232" s="91">
        <v>141.47999999999999</v>
      </c>
      <c r="T232" s="91">
        <v>1578.79</v>
      </c>
      <c r="U232" s="91">
        <f t="shared" si="20"/>
        <v>9736.9499999999989</v>
      </c>
      <c r="V232" s="82" t="str">
        <f t="shared" si="18"/>
        <v>115004470844</v>
      </c>
      <c r="W232" s="83">
        <f>VLOOKUP(V232,Factors!$E$6:$H$5950,4,FALSE)</f>
        <v>0.1053</v>
      </c>
      <c r="X232" t="str">
        <f>VLOOKUP(V232,Factors!$E$6:$F$5950,2,FALSE)</f>
        <v>Firm Sales Volumes</v>
      </c>
      <c r="Y232" s="92">
        <f t="shared" si="21"/>
        <v>1025.300835</v>
      </c>
      <c r="Z232" s="92">
        <f t="shared" si="22"/>
        <v>8711.6491649999989</v>
      </c>
      <c r="AA232" s="92">
        <f t="shared" si="23"/>
        <v>9736.9499999999989</v>
      </c>
    </row>
    <row r="233" spans="1:27" x14ac:dyDescent="0.25">
      <c r="A233" t="s">
        <v>196</v>
      </c>
      <c r="B233" t="s">
        <v>219</v>
      </c>
      <c r="C233" t="s">
        <v>220</v>
      </c>
      <c r="D233" t="s">
        <v>197</v>
      </c>
      <c r="E233" t="s">
        <v>198</v>
      </c>
      <c r="F233" t="str">
        <f t="shared" si="19"/>
        <v>4470</v>
      </c>
      <c r="G233" t="s">
        <v>92</v>
      </c>
      <c r="H233" t="s">
        <v>93</v>
      </c>
      <c r="I233" s="91"/>
      <c r="J233" s="91">
        <v>1525.96</v>
      </c>
      <c r="K233" s="91"/>
      <c r="L233" s="91">
        <v>1934.4</v>
      </c>
      <c r="M233" s="91">
        <v>2527.0700000000002</v>
      </c>
      <c r="N233" s="91">
        <v>391.04</v>
      </c>
      <c r="O233" s="91"/>
      <c r="P233" s="91">
        <v>590.4</v>
      </c>
      <c r="Q233" s="91">
        <v>1591.43</v>
      </c>
      <c r="R233" s="91">
        <v>1565.36</v>
      </c>
      <c r="S233" s="91">
        <v>118.28</v>
      </c>
      <c r="T233" s="91">
        <v>477.64</v>
      </c>
      <c r="U233" s="91">
        <f t="shared" si="20"/>
        <v>10721.58</v>
      </c>
      <c r="V233" s="82" t="str">
        <f t="shared" si="18"/>
        <v>115004470844</v>
      </c>
      <c r="W233" s="83">
        <f>VLOOKUP(V233,Factors!$E$6:$H$5950,4,FALSE)</f>
        <v>0.1053</v>
      </c>
      <c r="X233" t="str">
        <f>VLOOKUP(V233,Factors!$E$6:$F$5950,2,FALSE)</f>
        <v>Firm Sales Volumes</v>
      </c>
      <c r="Y233" s="92">
        <f t="shared" si="21"/>
        <v>1128.9823739999999</v>
      </c>
      <c r="Z233" s="92">
        <f t="shared" si="22"/>
        <v>9592.5976260000007</v>
      </c>
      <c r="AA233" s="92">
        <f t="shared" si="23"/>
        <v>10721.58</v>
      </c>
    </row>
    <row r="234" spans="1:27" x14ac:dyDescent="0.25">
      <c r="A234" t="s">
        <v>196</v>
      </c>
      <c r="B234" t="s">
        <v>219</v>
      </c>
      <c r="C234" t="s">
        <v>220</v>
      </c>
      <c r="D234" t="s">
        <v>197</v>
      </c>
      <c r="E234" t="s">
        <v>198</v>
      </c>
      <c r="F234" t="str">
        <f t="shared" si="19"/>
        <v>4470</v>
      </c>
      <c r="G234" t="s">
        <v>120</v>
      </c>
      <c r="H234" t="s">
        <v>121</v>
      </c>
      <c r="I234" s="91"/>
      <c r="J234" s="91"/>
      <c r="K234" s="91"/>
      <c r="L234" s="91"/>
      <c r="M234" s="91"/>
      <c r="N234" s="91"/>
      <c r="O234" s="91">
        <v>629.48</v>
      </c>
      <c r="P234" s="91"/>
      <c r="Q234" s="91"/>
      <c r="R234" s="91"/>
      <c r="S234" s="91"/>
      <c r="T234" s="91"/>
      <c r="U234" s="91">
        <f t="shared" si="20"/>
        <v>629.48</v>
      </c>
      <c r="V234" s="82" t="str">
        <f t="shared" si="18"/>
        <v>115004470844</v>
      </c>
      <c r="W234" s="83">
        <f>VLOOKUP(V234,Factors!$E$6:$H$5950,4,FALSE)</f>
        <v>0.1053</v>
      </c>
      <c r="X234" t="str">
        <f>VLOOKUP(V234,Factors!$E$6:$F$5950,2,FALSE)</f>
        <v>Firm Sales Volumes</v>
      </c>
      <c r="Y234" s="92">
        <f t="shared" si="21"/>
        <v>66.284244000000001</v>
      </c>
      <c r="Z234" s="92">
        <f t="shared" si="22"/>
        <v>563.19575600000007</v>
      </c>
      <c r="AA234" s="92">
        <f t="shared" si="23"/>
        <v>629.48</v>
      </c>
    </row>
    <row r="235" spans="1:27" x14ac:dyDescent="0.25">
      <c r="A235" t="s">
        <v>196</v>
      </c>
      <c r="B235" t="s">
        <v>219</v>
      </c>
      <c r="C235" t="s">
        <v>220</v>
      </c>
      <c r="D235" t="s">
        <v>197</v>
      </c>
      <c r="E235" t="s">
        <v>198</v>
      </c>
      <c r="F235" t="str">
        <f t="shared" si="19"/>
        <v>4470</v>
      </c>
      <c r="G235" t="s">
        <v>94</v>
      </c>
      <c r="H235" t="s">
        <v>95</v>
      </c>
      <c r="I235" s="91"/>
      <c r="J235" s="91">
        <v>2678</v>
      </c>
      <c r="K235" s="91">
        <v>2678</v>
      </c>
      <c r="L235" s="91">
        <v>2678</v>
      </c>
      <c r="M235" s="91">
        <v>2678</v>
      </c>
      <c r="N235" s="91">
        <v>2678</v>
      </c>
      <c r="O235" s="91">
        <v>2678</v>
      </c>
      <c r="P235" s="91">
        <v>2678</v>
      </c>
      <c r="Q235" s="91">
        <v>2678</v>
      </c>
      <c r="R235" s="91">
        <v>2678</v>
      </c>
      <c r="S235" s="91">
        <v>2678</v>
      </c>
      <c r="T235" s="91">
        <v>2678</v>
      </c>
      <c r="U235" s="91">
        <f t="shared" si="20"/>
        <v>29458</v>
      </c>
      <c r="V235" s="82" t="str">
        <f t="shared" si="18"/>
        <v>115004470844</v>
      </c>
      <c r="W235" s="83">
        <f>VLOOKUP(V235,Factors!$E$6:$H$5950,4,FALSE)</f>
        <v>0.1053</v>
      </c>
      <c r="X235" t="str">
        <f>VLOOKUP(V235,Factors!$E$6:$F$5950,2,FALSE)</f>
        <v>Firm Sales Volumes</v>
      </c>
      <c r="Y235" s="92">
        <f t="shared" si="21"/>
        <v>3101.9274</v>
      </c>
      <c r="Z235" s="92">
        <f t="shared" si="22"/>
        <v>26356.0726</v>
      </c>
      <c r="AA235" s="92">
        <f t="shared" si="23"/>
        <v>29458</v>
      </c>
    </row>
    <row r="236" spans="1:27" x14ac:dyDescent="0.25">
      <c r="A236" t="s">
        <v>196</v>
      </c>
      <c r="B236" t="s">
        <v>219</v>
      </c>
      <c r="C236" t="s">
        <v>220</v>
      </c>
      <c r="D236" t="s">
        <v>197</v>
      </c>
      <c r="E236" t="s">
        <v>198</v>
      </c>
      <c r="F236" t="str">
        <f t="shared" si="19"/>
        <v>4470</v>
      </c>
      <c r="G236" t="s">
        <v>84</v>
      </c>
      <c r="H236" t="s">
        <v>85</v>
      </c>
      <c r="I236" s="91">
        <v>408.66</v>
      </c>
      <c r="J236" s="91"/>
      <c r="K236" s="91">
        <v>40</v>
      </c>
      <c r="L236" s="91"/>
      <c r="M236" s="91"/>
      <c r="N236" s="91"/>
      <c r="O236" s="91"/>
      <c r="P236" s="91"/>
      <c r="Q236" s="91"/>
      <c r="R236" s="91"/>
      <c r="S236" s="91"/>
      <c r="T236" s="91"/>
      <c r="U236" s="91">
        <f t="shared" si="20"/>
        <v>448.66</v>
      </c>
      <c r="V236" s="82" t="str">
        <f t="shared" si="18"/>
        <v>115004470844</v>
      </c>
      <c r="W236" s="83">
        <f>VLOOKUP(V236,Factors!$E$6:$H$5950,4,FALSE)</f>
        <v>0.1053</v>
      </c>
      <c r="X236" t="str">
        <f>VLOOKUP(V236,Factors!$E$6:$F$5950,2,FALSE)</f>
        <v>Firm Sales Volumes</v>
      </c>
      <c r="Y236" s="92">
        <f t="shared" si="21"/>
        <v>47.243898000000002</v>
      </c>
      <c r="Z236" s="92">
        <f t="shared" si="22"/>
        <v>401.41610200000002</v>
      </c>
      <c r="AA236" s="92">
        <f t="shared" si="23"/>
        <v>448.66</v>
      </c>
    </row>
    <row r="237" spans="1:27" x14ac:dyDescent="0.25">
      <c r="A237" t="s">
        <v>196</v>
      </c>
      <c r="B237" t="s">
        <v>219</v>
      </c>
      <c r="C237" t="s">
        <v>220</v>
      </c>
      <c r="D237" t="s">
        <v>197</v>
      </c>
      <c r="E237" t="s">
        <v>198</v>
      </c>
      <c r="F237" t="str">
        <f t="shared" si="19"/>
        <v>4470</v>
      </c>
      <c r="G237" t="s">
        <v>44</v>
      </c>
      <c r="H237" t="s">
        <v>45</v>
      </c>
      <c r="I237" s="91"/>
      <c r="J237" s="91"/>
      <c r="K237" s="91"/>
      <c r="L237" s="91">
        <v>1126.9000000000001</v>
      </c>
      <c r="M237" s="91"/>
      <c r="N237" s="91"/>
      <c r="O237" s="91"/>
      <c r="P237" s="91"/>
      <c r="Q237" s="91"/>
      <c r="R237" s="91"/>
      <c r="S237" s="91"/>
      <c r="T237" s="91"/>
      <c r="U237" s="91">
        <f t="shared" si="20"/>
        <v>1126.9000000000001</v>
      </c>
      <c r="V237" s="82" t="str">
        <f t="shared" si="18"/>
        <v>115004470844</v>
      </c>
      <c r="W237" s="83">
        <f>VLOOKUP(V237,Factors!$E$6:$H$5950,4,FALSE)</f>
        <v>0.1053</v>
      </c>
      <c r="X237" t="str">
        <f>VLOOKUP(V237,Factors!$E$6:$F$5950,2,FALSE)</f>
        <v>Firm Sales Volumes</v>
      </c>
      <c r="Y237" s="92">
        <f t="shared" si="21"/>
        <v>118.66257000000002</v>
      </c>
      <c r="Z237" s="92">
        <f t="shared" si="22"/>
        <v>1008.2374300000001</v>
      </c>
      <c r="AA237" s="92">
        <f t="shared" si="23"/>
        <v>1126.9000000000001</v>
      </c>
    </row>
    <row r="238" spans="1:27" x14ac:dyDescent="0.25">
      <c r="A238" t="s">
        <v>196</v>
      </c>
      <c r="B238" t="s">
        <v>219</v>
      </c>
      <c r="C238" t="s">
        <v>220</v>
      </c>
      <c r="D238" t="s">
        <v>197</v>
      </c>
      <c r="E238" t="s">
        <v>198</v>
      </c>
      <c r="F238" t="str">
        <f t="shared" si="19"/>
        <v>4470</v>
      </c>
      <c r="G238" t="s">
        <v>26</v>
      </c>
      <c r="H238" t="s">
        <v>27</v>
      </c>
      <c r="I238" s="91"/>
      <c r="J238" s="91"/>
      <c r="K238" s="91">
        <v>267.86</v>
      </c>
      <c r="L238" s="91"/>
      <c r="M238" s="91"/>
      <c r="N238" s="91"/>
      <c r="O238" s="91"/>
      <c r="P238" s="91"/>
      <c r="Q238" s="91"/>
      <c r="R238" s="91"/>
      <c r="S238" s="91">
        <v>142.6</v>
      </c>
      <c r="T238" s="91">
        <v>138</v>
      </c>
      <c r="U238" s="91">
        <f t="shared" si="20"/>
        <v>548.46</v>
      </c>
      <c r="V238" s="82" t="str">
        <f t="shared" si="18"/>
        <v>115004470844</v>
      </c>
      <c r="W238" s="83">
        <f>VLOOKUP(V238,Factors!$E$6:$H$5950,4,FALSE)</f>
        <v>0.1053</v>
      </c>
      <c r="X238" t="str">
        <f>VLOOKUP(V238,Factors!$E$6:$F$5950,2,FALSE)</f>
        <v>Firm Sales Volumes</v>
      </c>
      <c r="Y238" s="92">
        <f t="shared" si="21"/>
        <v>57.752838000000004</v>
      </c>
      <c r="Z238" s="92">
        <f t="shared" si="22"/>
        <v>490.70716200000004</v>
      </c>
      <c r="AA238" s="92">
        <f t="shared" si="23"/>
        <v>548.46</v>
      </c>
    </row>
    <row r="239" spans="1:27" x14ac:dyDescent="0.25">
      <c r="A239" t="s">
        <v>196</v>
      </c>
      <c r="B239" t="s">
        <v>219</v>
      </c>
      <c r="C239" t="s">
        <v>220</v>
      </c>
      <c r="D239" t="s">
        <v>197</v>
      </c>
      <c r="E239" t="s">
        <v>198</v>
      </c>
      <c r="F239" t="str">
        <f t="shared" si="19"/>
        <v>4470</v>
      </c>
      <c r="G239" t="s">
        <v>96</v>
      </c>
      <c r="H239" t="s">
        <v>97</v>
      </c>
      <c r="I239" s="91"/>
      <c r="J239" s="91">
        <v>528.02</v>
      </c>
      <c r="K239" s="91">
        <v>241.7</v>
      </c>
      <c r="L239" s="91">
        <v>597.14</v>
      </c>
      <c r="M239" s="91">
        <v>21288.91</v>
      </c>
      <c r="N239" s="91">
        <v>17191.97</v>
      </c>
      <c r="O239" s="91">
        <v>3786.12</v>
      </c>
      <c r="P239" s="91">
        <v>9909.2800000000007</v>
      </c>
      <c r="Q239" s="91">
        <v>7029.71</v>
      </c>
      <c r="R239" s="91">
        <v>6264.37</v>
      </c>
      <c r="S239" s="91">
        <v>5315.47</v>
      </c>
      <c r="T239" s="91">
        <v>5987.21</v>
      </c>
      <c r="U239" s="91">
        <f t="shared" si="20"/>
        <v>78139.900000000009</v>
      </c>
      <c r="V239" s="82" t="str">
        <f t="shared" si="18"/>
        <v>115004470844</v>
      </c>
      <c r="W239" s="83">
        <f>VLOOKUP(V239,Factors!$E$6:$H$5950,4,FALSE)</f>
        <v>0.1053</v>
      </c>
      <c r="X239" t="str">
        <f>VLOOKUP(V239,Factors!$E$6:$F$5950,2,FALSE)</f>
        <v>Firm Sales Volumes</v>
      </c>
      <c r="Y239" s="92">
        <f t="shared" si="21"/>
        <v>8228.1314700000021</v>
      </c>
      <c r="Z239" s="92">
        <f t="shared" si="22"/>
        <v>69911.768530000001</v>
      </c>
      <c r="AA239" s="92">
        <f t="shared" si="23"/>
        <v>78139.900000000009</v>
      </c>
    </row>
    <row r="240" spans="1:27" x14ac:dyDescent="0.25">
      <c r="A240" t="s">
        <v>196</v>
      </c>
      <c r="B240" t="s">
        <v>219</v>
      </c>
      <c r="C240" t="s">
        <v>220</v>
      </c>
      <c r="D240" t="s">
        <v>197</v>
      </c>
      <c r="E240" t="s">
        <v>198</v>
      </c>
      <c r="F240" t="str">
        <f t="shared" si="19"/>
        <v>4470</v>
      </c>
      <c r="G240" t="s">
        <v>98</v>
      </c>
      <c r="H240" t="s">
        <v>99</v>
      </c>
      <c r="I240" s="91"/>
      <c r="J240" s="91">
        <v>91.88</v>
      </c>
      <c r="K240" s="91">
        <v>244.13</v>
      </c>
      <c r="L240" s="91">
        <v>35.99</v>
      </c>
      <c r="M240" s="91"/>
      <c r="N240" s="91">
        <v>100.6</v>
      </c>
      <c r="O240" s="91">
        <v>81.260000000000005</v>
      </c>
      <c r="P240" s="91"/>
      <c r="Q240" s="91">
        <v>381.84</v>
      </c>
      <c r="R240" s="91">
        <v>237.94</v>
      </c>
      <c r="S240" s="91">
        <v>71.8</v>
      </c>
      <c r="T240" s="91">
        <v>301.24</v>
      </c>
      <c r="U240" s="91">
        <f t="shared" si="20"/>
        <v>1546.68</v>
      </c>
      <c r="V240" s="82" t="str">
        <f t="shared" si="18"/>
        <v>115004470844</v>
      </c>
      <c r="W240" s="83">
        <f>VLOOKUP(V240,Factors!$E$6:$H$5950,4,FALSE)</f>
        <v>0.1053</v>
      </c>
      <c r="X240" t="str">
        <f>VLOOKUP(V240,Factors!$E$6:$F$5950,2,FALSE)</f>
        <v>Firm Sales Volumes</v>
      </c>
      <c r="Y240" s="92">
        <f t="shared" si="21"/>
        <v>162.86540400000001</v>
      </c>
      <c r="Z240" s="92">
        <f t="shared" si="22"/>
        <v>1383.8145960000002</v>
      </c>
      <c r="AA240" s="92">
        <f t="shared" si="23"/>
        <v>1546.6800000000003</v>
      </c>
    </row>
    <row r="241" spans="1:27" x14ac:dyDescent="0.25">
      <c r="A241" t="s">
        <v>196</v>
      </c>
      <c r="B241" t="s">
        <v>219</v>
      </c>
      <c r="C241" t="s">
        <v>220</v>
      </c>
      <c r="D241" t="s">
        <v>197</v>
      </c>
      <c r="E241" t="s">
        <v>198</v>
      </c>
      <c r="F241" t="str">
        <f t="shared" si="19"/>
        <v>4470</v>
      </c>
      <c r="G241" t="s">
        <v>130</v>
      </c>
      <c r="H241" t="s">
        <v>131</v>
      </c>
      <c r="I241" s="91">
        <v>147</v>
      </c>
      <c r="J241" s="91">
        <v>47.7</v>
      </c>
      <c r="K241" s="91">
        <v>107.8</v>
      </c>
      <c r="L241" s="91">
        <v>31.1</v>
      </c>
      <c r="M241" s="91">
        <v>83.9</v>
      </c>
      <c r="N241" s="91"/>
      <c r="O241" s="91">
        <v>140.6</v>
      </c>
      <c r="P241" s="91">
        <v>88</v>
      </c>
      <c r="Q241" s="91">
        <v>37.729999999999997</v>
      </c>
      <c r="R241" s="91">
        <v>20.96</v>
      </c>
      <c r="S241" s="91"/>
      <c r="T241" s="91">
        <v>26.95</v>
      </c>
      <c r="U241" s="91">
        <f t="shared" si="20"/>
        <v>731.74000000000012</v>
      </c>
      <c r="V241" s="82" t="str">
        <f t="shared" si="18"/>
        <v>115004470844</v>
      </c>
      <c r="W241" s="83">
        <f>VLOOKUP(V241,Factors!$E$6:$H$5950,4,FALSE)</f>
        <v>0.1053</v>
      </c>
      <c r="X241" t="str">
        <f>VLOOKUP(V241,Factors!$E$6:$F$5950,2,FALSE)</f>
        <v>Firm Sales Volumes</v>
      </c>
      <c r="Y241" s="92">
        <f t="shared" si="21"/>
        <v>77.052222000000015</v>
      </c>
      <c r="Z241" s="92">
        <f t="shared" si="22"/>
        <v>654.68777800000009</v>
      </c>
      <c r="AA241" s="92">
        <f t="shared" si="23"/>
        <v>731.74000000000012</v>
      </c>
    </row>
    <row r="242" spans="1:27" x14ac:dyDescent="0.25">
      <c r="A242" t="s">
        <v>196</v>
      </c>
      <c r="B242" t="s">
        <v>219</v>
      </c>
      <c r="C242" t="s">
        <v>220</v>
      </c>
      <c r="D242" t="s">
        <v>197</v>
      </c>
      <c r="E242" t="s">
        <v>198</v>
      </c>
      <c r="F242" t="str">
        <f t="shared" si="19"/>
        <v>4470</v>
      </c>
      <c r="G242" t="s">
        <v>199</v>
      </c>
      <c r="H242" t="s">
        <v>200</v>
      </c>
      <c r="I242" s="91"/>
      <c r="J242" s="91">
        <v>155.94999999999999</v>
      </c>
      <c r="K242" s="91">
        <v>124.76</v>
      </c>
      <c r="L242" s="91">
        <v>124.76</v>
      </c>
      <c r="M242" s="91">
        <v>124.76</v>
      </c>
      <c r="N242" s="91">
        <v>162.56</v>
      </c>
      <c r="O242" s="91"/>
      <c r="P242" s="91">
        <v>222.1</v>
      </c>
      <c r="Q242" s="91">
        <v>138.81</v>
      </c>
      <c r="R242" s="91">
        <v>111.04</v>
      </c>
      <c r="S242" s="91">
        <v>138.80000000000001</v>
      </c>
      <c r="T242" s="91">
        <v>222.08</v>
      </c>
      <c r="U242" s="91">
        <f t="shared" si="20"/>
        <v>1525.62</v>
      </c>
      <c r="V242" s="82" t="str">
        <f t="shared" si="18"/>
        <v>115004470844</v>
      </c>
      <c r="W242" s="83">
        <f>VLOOKUP(V242,Factors!$E$6:$H$5950,4,FALSE)</f>
        <v>0.1053</v>
      </c>
      <c r="X242" t="str">
        <f>VLOOKUP(V242,Factors!$E$6:$F$5950,2,FALSE)</f>
        <v>Firm Sales Volumes</v>
      </c>
      <c r="Y242" s="92">
        <f t="shared" si="21"/>
        <v>160.647786</v>
      </c>
      <c r="Z242" s="92">
        <f t="shared" si="22"/>
        <v>1364.9722139999999</v>
      </c>
      <c r="AA242" s="92">
        <f t="shared" si="23"/>
        <v>1525.62</v>
      </c>
    </row>
    <row r="243" spans="1:27" x14ac:dyDescent="0.25">
      <c r="A243" t="s">
        <v>196</v>
      </c>
      <c r="B243" t="s">
        <v>219</v>
      </c>
      <c r="C243" t="s">
        <v>220</v>
      </c>
      <c r="D243" t="s">
        <v>197</v>
      </c>
      <c r="E243" t="s">
        <v>198</v>
      </c>
      <c r="F243" t="str">
        <f t="shared" si="19"/>
        <v>4470</v>
      </c>
      <c r="G243" t="s">
        <v>138</v>
      </c>
      <c r="H243" t="s">
        <v>139</v>
      </c>
      <c r="I243" s="91"/>
      <c r="J243" s="91"/>
      <c r="K243" s="91">
        <v>1305.3499999999999</v>
      </c>
      <c r="L243" s="91"/>
      <c r="M243" s="91"/>
      <c r="N243" s="91"/>
      <c r="O243" s="91"/>
      <c r="P243" s="91">
        <v>1703.72</v>
      </c>
      <c r="Q243" s="91"/>
      <c r="R243" s="91"/>
      <c r="S243" s="91"/>
      <c r="T243" s="91"/>
      <c r="U243" s="91">
        <f t="shared" si="20"/>
        <v>3009.0699999999997</v>
      </c>
      <c r="V243" s="82" t="str">
        <f t="shared" si="18"/>
        <v>115004470844</v>
      </c>
      <c r="W243" s="83">
        <f>VLOOKUP(V243,Factors!$E$6:$H$5950,4,FALSE)</f>
        <v>0.1053</v>
      </c>
      <c r="X243" t="str">
        <f>VLOOKUP(V243,Factors!$E$6:$F$5950,2,FALSE)</f>
        <v>Firm Sales Volumes</v>
      </c>
      <c r="Y243" s="92">
        <f t="shared" si="21"/>
        <v>316.85507100000001</v>
      </c>
      <c r="Z243" s="92">
        <f t="shared" si="22"/>
        <v>2692.2149289999998</v>
      </c>
      <c r="AA243" s="92">
        <f t="shared" si="23"/>
        <v>3009.0699999999997</v>
      </c>
    </row>
    <row r="244" spans="1:27" x14ac:dyDescent="0.25">
      <c r="A244" t="s">
        <v>196</v>
      </c>
      <c r="B244" t="s">
        <v>219</v>
      </c>
      <c r="C244" t="s">
        <v>220</v>
      </c>
      <c r="D244" t="s">
        <v>197</v>
      </c>
      <c r="E244" t="s">
        <v>198</v>
      </c>
      <c r="F244" t="str">
        <f t="shared" si="19"/>
        <v>4470</v>
      </c>
      <c r="G244" t="s">
        <v>102</v>
      </c>
      <c r="H244" t="s">
        <v>103</v>
      </c>
      <c r="I244" s="91"/>
      <c r="J244" s="91"/>
      <c r="K244" s="91">
        <v>1440.5</v>
      </c>
      <c r="L244" s="91"/>
      <c r="M244" s="91"/>
      <c r="N244" s="91"/>
      <c r="O244" s="91"/>
      <c r="P244" s="91"/>
      <c r="Q244" s="91"/>
      <c r="R244" s="91"/>
      <c r="S244" s="91"/>
      <c r="T244" s="91"/>
      <c r="U244" s="91">
        <f t="shared" si="20"/>
        <v>1440.5</v>
      </c>
      <c r="V244" s="82" t="str">
        <f t="shared" si="18"/>
        <v>115004470844</v>
      </c>
      <c r="W244" s="83">
        <f>VLOOKUP(V244,Factors!$E$6:$H$5950,4,FALSE)</f>
        <v>0.1053</v>
      </c>
      <c r="X244" t="str">
        <f>VLOOKUP(V244,Factors!$E$6:$F$5950,2,FALSE)</f>
        <v>Firm Sales Volumes</v>
      </c>
      <c r="Y244" s="92">
        <f t="shared" si="21"/>
        <v>151.68465</v>
      </c>
      <c r="Z244" s="92">
        <f t="shared" si="22"/>
        <v>1288.8153500000001</v>
      </c>
      <c r="AA244" s="92">
        <f t="shared" si="23"/>
        <v>1440.5</v>
      </c>
    </row>
    <row r="245" spans="1:27" x14ac:dyDescent="0.25">
      <c r="A245" t="s">
        <v>196</v>
      </c>
      <c r="B245" t="s">
        <v>219</v>
      </c>
      <c r="C245" t="s">
        <v>220</v>
      </c>
      <c r="D245" t="s">
        <v>197</v>
      </c>
      <c r="E245" t="s">
        <v>198</v>
      </c>
      <c r="F245" t="str">
        <f t="shared" si="19"/>
        <v>4470</v>
      </c>
      <c r="G245" t="s">
        <v>30</v>
      </c>
      <c r="H245" t="s">
        <v>31</v>
      </c>
      <c r="I245" s="91"/>
      <c r="J245" s="91"/>
      <c r="K245" s="91"/>
      <c r="L245" s="91"/>
      <c r="M245" s="91"/>
      <c r="N245" s="91">
        <v>6688</v>
      </c>
      <c r="O245" s="91"/>
      <c r="P245" s="91"/>
      <c r="Q245" s="91"/>
      <c r="R245" s="91"/>
      <c r="S245" s="91"/>
      <c r="T245" s="91"/>
      <c r="U245" s="91">
        <f t="shared" si="20"/>
        <v>6688</v>
      </c>
      <c r="V245" s="82" t="str">
        <f t="shared" si="18"/>
        <v>115004470844</v>
      </c>
      <c r="W245" s="83">
        <f>VLOOKUP(V245,Factors!$E$6:$H$5950,4,FALSE)</f>
        <v>0.1053</v>
      </c>
      <c r="X245" t="str">
        <f>VLOOKUP(V245,Factors!$E$6:$F$5950,2,FALSE)</f>
        <v>Firm Sales Volumes</v>
      </c>
      <c r="Y245" s="92">
        <f t="shared" si="21"/>
        <v>704.24639999999999</v>
      </c>
      <c r="Z245" s="92">
        <f t="shared" si="22"/>
        <v>5983.7536</v>
      </c>
      <c r="AA245" s="92">
        <f t="shared" si="23"/>
        <v>6688</v>
      </c>
    </row>
    <row r="246" spans="1:27" x14ac:dyDescent="0.25">
      <c r="A246" t="s">
        <v>196</v>
      </c>
      <c r="B246" t="s">
        <v>219</v>
      </c>
      <c r="C246" t="s">
        <v>220</v>
      </c>
      <c r="D246" t="s">
        <v>197</v>
      </c>
      <c r="E246" t="s">
        <v>198</v>
      </c>
      <c r="F246" t="str">
        <f t="shared" si="19"/>
        <v>4470</v>
      </c>
      <c r="G246" t="s">
        <v>142</v>
      </c>
      <c r="H246" t="s">
        <v>143</v>
      </c>
      <c r="I246" s="91"/>
      <c r="J246" s="91"/>
      <c r="K246" s="91"/>
      <c r="L246" s="91">
        <v>918.61</v>
      </c>
      <c r="M246" s="91"/>
      <c r="N246" s="91"/>
      <c r="O246" s="91"/>
      <c r="P246" s="91"/>
      <c r="Q246" s="91"/>
      <c r="R246" s="91"/>
      <c r="S246" s="91"/>
      <c r="T246" s="91"/>
      <c r="U246" s="91">
        <f t="shared" si="20"/>
        <v>918.61</v>
      </c>
      <c r="V246" s="82" t="str">
        <f t="shared" si="18"/>
        <v>115004470844</v>
      </c>
      <c r="W246" s="83">
        <f>VLOOKUP(V246,Factors!$E$6:$H$5950,4,FALSE)</f>
        <v>0.1053</v>
      </c>
      <c r="X246" t="str">
        <f>VLOOKUP(V246,Factors!$E$6:$F$5950,2,FALSE)</f>
        <v>Firm Sales Volumes</v>
      </c>
      <c r="Y246" s="92">
        <f t="shared" si="21"/>
        <v>96.729633000000007</v>
      </c>
      <c r="Z246" s="92">
        <f t="shared" si="22"/>
        <v>821.88036699999998</v>
      </c>
      <c r="AA246" s="92">
        <f t="shared" si="23"/>
        <v>918.61</v>
      </c>
    </row>
    <row r="247" spans="1:27" x14ac:dyDescent="0.25">
      <c r="A247" t="s">
        <v>196</v>
      </c>
      <c r="B247" t="s">
        <v>219</v>
      </c>
      <c r="C247" t="s">
        <v>220</v>
      </c>
      <c r="D247" t="s">
        <v>197</v>
      </c>
      <c r="E247" t="s">
        <v>198</v>
      </c>
      <c r="F247" t="str">
        <f t="shared" si="19"/>
        <v>4470</v>
      </c>
      <c r="G247" t="s">
        <v>144</v>
      </c>
      <c r="H247" t="s">
        <v>145</v>
      </c>
      <c r="I247" s="91"/>
      <c r="J247" s="91"/>
      <c r="K247" s="91"/>
      <c r="L247" s="91"/>
      <c r="M247" s="91"/>
      <c r="N247" s="91"/>
      <c r="O247" s="91"/>
      <c r="P247" s="91"/>
      <c r="Q247" s="91">
        <v>202.62</v>
      </c>
      <c r="R247" s="91"/>
      <c r="S247" s="91"/>
      <c r="T247" s="91"/>
      <c r="U247" s="91">
        <f t="shared" si="20"/>
        <v>202.62</v>
      </c>
      <c r="V247" s="82" t="str">
        <f t="shared" si="18"/>
        <v>115004470844</v>
      </c>
      <c r="W247" s="83">
        <f>VLOOKUP(V247,Factors!$E$6:$H$5950,4,FALSE)</f>
        <v>0.1053</v>
      </c>
      <c r="X247" t="str">
        <f>VLOOKUP(V247,Factors!$E$6:$F$5950,2,FALSE)</f>
        <v>Firm Sales Volumes</v>
      </c>
      <c r="Y247" s="92">
        <f t="shared" si="21"/>
        <v>21.335886000000002</v>
      </c>
      <c r="Z247" s="92">
        <f t="shared" si="22"/>
        <v>181.28411399999999</v>
      </c>
      <c r="AA247" s="92">
        <f t="shared" si="23"/>
        <v>202.62</v>
      </c>
    </row>
    <row r="248" spans="1:27" x14ac:dyDescent="0.25">
      <c r="A248" t="s">
        <v>196</v>
      </c>
      <c r="B248" t="s">
        <v>219</v>
      </c>
      <c r="C248" t="s">
        <v>220</v>
      </c>
      <c r="D248" t="s">
        <v>197</v>
      </c>
      <c r="E248" t="s">
        <v>198</v>
      </c>
      <c r="F248" t="str">
        <f t="shared" si="19"/>
        <v>4470</v>
      </c>
      <c r="G248" t="s">
        <v>65</v>
      </c>
      <c r="H248" t="s">
        <v>66</v>
      </c>
      <c r="I248" s="91"/>
      <c r="J248" s="91"/>
      <c r="K248" s="91"/>
      <c r="L248" s="91"/>
      <c r="M248" s="91"/>
      <c r="N248" s="91">
        <v>516.14</v>
      </c>
      <c r="O248" s="91">
        <v>566.09</v>
      </c>
      <c r="P248" s="91">
        <v>192.66</v>
      </c>
      <c r="Q248" s="91"/>
      <c r="R248" s="91"/>
      <c r="S248" s="91"/>
      <c r="T248" s="91"/>
      <c r="U248" s="91">
        <f t="shared" si="20"/>
        <v>1274.8900000000001</v>
      </c>
      <c r="V248" s="82" t="str">
        <f t="shared" si="18"/>
        <v>115004470844</v>
      </c>
      <c r="W248" s="83">
        <f>VLOOKUP(V248,Factors!$E$6:$H$5950,4,FALSE)</f>
        <v>0.1053</v>
      </c>
      <c r="X248" t="str">
        <f>VLOOKUP(V248,Factors!$E$6:$F$5950,2,FALSE)</f>
        <v>Firm Sales Volumes</v>
      </c>
      <c r="Y248" s="92">
        <f t="shared" si="21"/>
        <v>134.24591700000002</v>
      </c>
      <c r="Z248" s="92">
        <f t="shared" si="22"/>
        <v>1140.6440830000001</v>
      </c>
      <c r="AA248" s="92">
        <f t="shared" si="23"/>
        <v>1274.8900000000001</v>
      </c>
    </row>
    <row r="249" spans="1:27" x14ac:dyDescent="0.25">
      <c r="A249" t="s">
        <v>196</v>
      </c>
      <c r="B249" t="s">
        <v>219</v>
      </c>
      <c r="C249" t="s">
        <v>220</v>
      </c>
      <c r="D249" t="s">
        <v>197</v>
      </c>
      <c r="E249" t="s">
        <v>198</v>
      </c>
      <c r="F249" t="str">
        <f t="shared" si="19"/>
        <v>4470</v>
      </c>
      <c r="G249" t="s">
        <v>56</v>
      </c>
      <c r="H249" t="s">
        <v>57</v>
      </c>
      <c r="I249" s="91">
        <v>979.36</v>
      </c>
      <c r="J249" s="91"/>
      <c r="K249" s="91"/>
      <c r="L249" s="91"/>
      <c r="M249" s="91"/>
      <c r="N249" s="91">
        <v>43336.39</v>
      </c>
      <c r="O249" s="91">
        <v>31496.83</v>
      </c>
      <c r="P249" s="91">
        <v>12507.52</v>
      </c>
      <c r="Q249" s="91"/>
      <c r="R249" s="91"/>
      <c r="S249" s="91"/>
      <c r="T249" s="91">
        <v>504.4</v>
      </c>
      <c r="U249" s="91">
        <f t="shared" si="20"/>
        <v>88824.5</v>
      </c>
      <c r="V249" s="82" t="str">
        <f t="shared" si="18"/>
        <v>115004470844</v>
      </c>
      <c r="W249" s="83">
        <f>VLOOKUP(V249,Factors!$E$6:$H$5950,4,FALSE)</f>
        <v>0.1053</v>
      </c>
      <c r="X249" t="str">
        <f>VLOOKUP(V249,Factors!$E$6:$F$5950,2,FALSE)</f>
        <v>Firm Sales Volumes</v>
      </c>
      <c r="Y249" s="92">
        <f t="shared" si="21"/>
        <v>9353.2198500000013</v>
      </c>
      <c r="Z249" s="92">
        <f t="shared" si="22"/>
        <v>79471.280150000006</v>
      </c>
      <c r="AA249" s="92">
        <f t="shared" si="23"/>
        <v>88824.5</v>
      </c>
    </row>
    <row r="250" spans="1:27" x14ac:dyDescent="0.25">
      <c r="A250" t="s">
        <v>196</v>
      </c>
      <c r="B250" t="s">
        <v>219</v>
      </c>
      <c r="C250" t="s">
        <v>220</v>
      </c>
      <c r="D250" t="s">
        <v>197</v>
      </c>
      <c r="E250" t="s">
        <v>198</v>
      </c>
      <c r="F250" t="str">
        <f t="shared" si="19"/>
        <v>4470</v>
      </c>
      <c r="G250" t="s">
        <v>68</v>
      </c>
      <c r="H250" t="s">
        <v>69</v>
      </c>
      <c r="I250" s="91"/>
      <c r="J250" s="91"/>
      <c r="K250" s="91"/>
      <c r="L250" s="91"/>
      <c r="M250" s="91"/>
      <c r="N250" s="91">
        <v>102.59</v>
      </c>
      <c r="O250" s="91"/>
      <c r="P250" s="91">
        <v>136.46</v>
      </c>
      <c r="Q250" s="91"/>
      <c r="R250" s="91"/>
      <c r="S250" s="91"/>
      <c r="T250" s="91"/>
      <c r="U250" s="91">
        <f t="shared" si="20"/>
        <v>239.05</v>
      </c>
      <c r="V250" s="82" t="str">
        <f t="shared" si="18"/>
        <v>115004470844</v>
      </c>
      <c r="W250" s="83">
        <f>VLOOKUP(V250,Factors!$E$6:$H$5950,4,FALSE)</f>
        <v>0.1053</v>
      </c>
      <c r="X250" t="str">
        <f>VLOOKUP(V250,Factors!$E$6:$F$5950,2,FALSE)</f>
        <v>Firm Sales Volumes</v>
      </c>
      <c r="Y250" s="92">
        <f t="shared" si="21"/>
        <v>25.171965000000004</v>
      </c>
      <c r="Z250" s="92">
        <f t="shared" si="22"/>
        <v>213.87803500000001</v>
      </c>
      <c r="AA250" s="92">
        <f t="shared" si="23"/>
        <v>239.05</v>
      </c>
    </row>
    <row r="251" spans="1:27" x14ac:dyDescent="0.25">
      <c r="A251" t="s">
        <v>196</v>
      </c>
      <c r="B251" t="s">
        <v>219</v>
      </c>
      <c r="C251" t="s">
        <v>220</v>
      </c>
      <c r="D251" t="s">
        <v>203</v>
      </c>
      <c r="E251" t="s">
        <v>204</v>
      </c>
      <c r="F251" t="str">
        <f t="shared" si="19"/>
        <v>4480</v>
      </c>
      <c r="G251" t="s">
        <v>120</v>
      </c>
      <c r="H251" t="s">
        <v>121</v>
      </c>
      <c r="I251" s="91"/>
      <c r="J251" s="91"/>
      <c r="K251" s="91"/>
      <c r="L251" s="91"/>
      <c r="M251" s="91"/>
      <c r="N251" s="91"/>
      <c r="O251" s="91"/>
      <c r="P251" s="91"/>
      <c r="Q251" s="91"/>
      <c r="R251" s="91"/>
      <c r="S251" s="91"/>
      <c r="T251" s="91">
        <v>1094.3599999999999</v>
      </c>
      <c r="U251" s="91">
        <f t="shared" si="20"/>
        <v>1094.3599999999999</v>
      </c>
      <c r="V251" s="82" t="str">
        <f t="shared" si="18"/>
        <v>115004480844</v>
      </c>
      <c r="W251" s="83">
        <f>VLOOKUP(V251,Factors!$E$6:$H$5950,4,FALSE)</f>
        <v>0.1053</v>
      </c>
      <c r="X251" t="str">
        <f>VLOOKUP(V251,Factors!$E$6:$F$5950,2,FALSE)</f>
        <v>Firm Sales Volumes</v>
      </c>
      <c r="Y251" s="92">
        <f t="shared" si="21"/>
        <v>115.236108</v>
      </c>
      <c r="Z251" s="92">
        <f t="shared" si="22"/>
        <v>979.12389199999984</v>
      </c>
      <c r="AA251" s="92">
        <f t="shared" si="23"/>
        <v>1094.3599999999999</v>
      </c>
    </row>
    <row r="252" spans="1:27" x14ac:dyDescent="0.25">
      <c r="A252" t="s">
        <v>196</v>
      </c>
      <c r="B252" t="s">
        <v>219</v>
      </c>
      <c r="C252" t="s">
        <v>220</v>
      </c>
      <c r="D252" t="s">
        <v>203</v>
      </c>
      <c r="E252" t="s">
        <v>204</v>
      </c>
      <c r="F252" t="str">
        <f t="shared" si="19"/>
        <v>4480</v>
      </c>
      <c r="G252" t="s">
        <v>96</v>
      </c>
      <c r="H252" t="s">
        <v>97</v>
      </c>
      <c r="I252" s="91"/>
      <c r="J252" s="91"/>
      <c r="K252" s="91">
        <v>6292.48</v>
      </c>
      <c r="L252" s="91"/>
      <c r="M252" s="91"/>
      <c r="N252" s="91">
        <v>5533.16</v>
      </c>
      <c r="O252" s="91"/>
      <c r="P252" s="91">
        <v>5007.41</v>
      </c>
      <c r="Q252" s="91"/>
      <c r="R252" s="91"/>
      <c r="S252" s="91">
        <v>5935.75</v>
      </c>
      <c r="T252" s="91"/>
      <c r="U252" s="91">
        <f t="shared" si="20"/>
        <v>22768.799999999999</v>
      </c>
      <c r="V252" s="82" t="str">
        <f t="shared" si="18"/>
        <v>115004480844</v>
      </c>
      <c r="W252" s="83">
        <f>VLOOKUP(V252,Factors!$E$6:$H$5950,4,FALSE)</f>
        <v>0.1053</v>
      </c>
      <c r="X252" t="str">
        <f>VLOOKUP(V252,Factors!$E$6:$F$5950,2,FALSE)</f>
        <v>Firm Sales Volumes</v>
      </c>
      <c r="Y252" s="92">
        <f t="shared" si="21"/>
        <v>2397.5546399999998</v>
      </c>
      <c r="Z252" s="92">
        <f t="shared" si="22"/>
        <v>20371.245360000001</v>
      </c>
      <c r="AA252" s="92">
        <f t="shared" si="23"/>
        <v>22768.799999999999</v>
      </c>
    </row>
    <row r="253" spans="1:27" x14ac:dyDescent="0.25">
      <c r="A253" t="s">
        <v>196</v>
      </c>
      <c r="B253" t="s">
        <v>219</v>
      </c>
      <c r="C253" t="s">
        <v>220</v>
      </c>
      <c r="D253" t="s">
        <v>203</v>
      </c>
      <c r="E253" t="s">
        <v>204</v>
      </c>
      <c r="F253" t="str">
        <f t="shared" si="19"/>
        <v>4480</v>
      </c>
      <c r="G253" t="s">
        <v>130</v>
      </c>
      <c r="H253" t="s">
        <v>131</v>
      </c>
      <c r="I253" s="91">
        <v>48.16</v>
      </c>
      <c r="J253" s="91">
        <v>70.81</v>
      </c>
      <c r="K253" s="91">
        <v>46.96</v>
      </c>
      <c r="L253" s="91"/>
      <c r="M253" s="91">
        <v>84.62</v>
      </c>
      <c r="N253" s="91"/>
      <c r="O253" s="91"/>
      <c r="P253" s="91">
        <v>49.75</v>
      </c>
      <c r="Q253" s="91"/>
      <c r="R253" s="91"/>
      <c r="S253" s="91"/>
      <c r="T253" s="91"/>
      <c r="U253" s="91">
        <f t="shared" si="20"/>
        <v>300.3</v>
      </c>
      <c r="V253" s="82" t="str">
        <f t="shared" si="18"/>
        <v>115004480844</v>
      </c>
      <c r="W253" s="83">
        <f>VLOOKUP(V253,Factors!$E$6:$H$5950,4,FALSE)</f>
        <v>0.1053</v>
      </c>
      <c r="X253" t="str">
        <f>VLOOKUP(V253,Factors!$E$6:$F$5950,2,FALSE)</f>
        <v>Firm Sales Volumes</v>
      </c>
      <c r="Y253" s="92">
        <f t="shared" si="21"/>
        <v>31.621590000000001</v>
      </c>
      <c r="Z253" s="92">
        <f t="shared" si="22"/>
        <v>268.67840999999999</v>
      </c>
      <c r="AA253" s="92">
        <f t="shared" si="23"/>
        <v>300.3</v>
      </c>
    </row>
    <row r="254" spans="1:27" x14ac:dyDescent="0.25">
      <c r="A254" t="s">
        <v>196</v>
      </c>
      <c r="B254" t="s">
        <v>219</v>
      </c>
      <c r="C254" t="s">
        <v>220</v>
      </c>
      <c r="D254" t="s">
        <v>203</v>
      </c>
      <c r="E254" t="s">
        <v>204</v>
      </c>
      <c r="F254" t="str">
        <f t="shared" si="19"/>
        <v>4480</v>
      </c>
      <c r="G254" t="s">
        <v>136</v>
      </c>
      <c r="H254" t="s">
        <v>137</v>
      </c>
      <c r="I254" s="91">
        <v>1.6</v>
      </c>
      <c r="J254" s="91"/>
      <c r="K254" s="91">
        <v>17.8</v>
      </c>
      <c r="L254" s="91">
        <v>7</v>
      </c>
      <c r="M254" s="91">
        <v>10</v>
      </c>
      <c r="N254" s="91"/>
      <c r="O254" s="91">
        <v>3.2</v>
      </c>
      <c r="P254" s="91">
        <v>22.4</v>
      </c>
      <c r="Q254" s="91"/>
      <c r="R254" s="91"/>
      <c r="S254" s="91"/>
      <c r="T254" s="91"/>
      <c r="U254" s="91">
        <f t="shared" si="20"/>
        <v>62.000000000000007</v>
      </c>
      <c r="V254" s="82" t="str">
        <f t="shared" si="18"/>
        <v>115004480844</v>
      </c>
      <c r="W254" s="83">
        <f>VLOOKUP(V254,Factors!$E$6:$H$5950,4,FALSE)</f>
        <v>0.1053</v>
      </c>
      <c r="X254" t="str">
        <f>VLOOKUP(V254,Factors!$E$6:$F$5950,2,FALSE)</f>
        <v>Firm Sales Volumes</v>
      </c>
      <c r="Y254" s="92">
        <f t="shared" si="21"/>
        <v>6.5286000000000008</v>
      </c>
      <c r="Z254" s="92">
        <f t="shared" si="22"/>
        <v>55.471400000000003</v>
      </c>
      <c r="AA254" s="92">
        <f t="shared" si="23"/>
        <v>62</v>
      </c>
    </row>
    <row r="255" spans="1:27" x14ac:dyDescent="0.25">
      <c r="A255" t="s">
        <v>196</v>
      </c>
      <c r="B255" t="s">
        <v>219</v>
      </c>
      <c r="C255" t="s">
        <v>220</v>
      </c>
      <c r="D255" t="s">
        <v>203</v>
      </c>
      <c r="E255" t="s">
        <v>204</v>
      </c>
      <c r="F255" t="str">
        <f t="shared" si="19"/>
        <v>4480</v>
      </c>
      <c r="G255" t="s">
        <v>144</v>
      </c>
      <c r="H255" t="s">
        <v>145</v>
      </c>
      <c r="I255" s="91"/>
      <c r="J255" s="91"/>
      <c r="K255" s="91">
        <v>18.899999999999999</v>
      </c>
      <c r="L255" s="91">
        <v>12</v>
      </c>
      <c r="M255" s="91"/>
      <c r="N255" s="91"/>
      <c r="O255" s="91">
        <v>25.05</v>
      </c>
      <c r="P255" s="91">
        <v>161.13999999999999</v>
      </c>
      <c r="Q255" s="91"/>
      <c r="R255" s="91"/>
      <c r="S255" s="91"/>
      <c r="T255" s="91"/>
      <c r="U255" s="91">
        <f t="shared" si="20"/>
        <v>217.08999999999997</v>
      </c>
      <c r="V255" s="82" t="str">
        <f t="shared" si="18"/>
        <v>115004480844</v>
      </c>
      <c r="W255" s="83">
        <f>VLOOKUP(V255,Factors!$E$6:$H$5950,4,FALSE)</f>
        <v>0.1053</v>
      </c>
      <c r="X255" t="str">
        <f>VLOOKUP(V255,Factors!$E$6:$F$5950,2,FALSE)</f>
        <v>Firm Sales Volumes</v>
      </c>
      <c r="Y255" s="92">
        <f t="shared" si="21"/>
        <v>22.859576999999998</v>
      </c>
      <c r="Z255" s="92">
        <f t="shared" si="22"/>
        <v>194.23042299999997</v>
      </c>
      <c r="AA255" s="92">
        <f t="shared" si="23"/>
        <v>217.08999999999997</v>
      </c>
    </row>
    <row r="256" spans="1:27" x14ac:dyDescent="0.25">
      <c r="A256" t="s">
        <v>196</v>
      </c>
      <c r="B256" t="s">
        <v>219</v>
      </c>
      <c r="C256" t="s">
        <v>220</v>
      </c>
      <c r="D256" t="s">
        <v>203</v>
      </c>
      <c r="E256" t="s">
        <v>204</v>
      </c>
      <c r="F256" t="str">
        <f t="shared" si="19"/>
        <v>4480</v>
      </c>
      <c r="G256" t="s">
        <v>150</v>
      </c>
      <c r="H256" t="s">
        <v>151</v>
      </c>
      <c r="I256" s="91"/>
      <c r="J256" s="91"/>
      <c r="K256" s="91">
        <v>53.9</v>
      </c>
      <c r="L256" s="91"/>
      <c r="M256" s="91"/>
      <c r="N256" s="91"/>
      <c r="O256" s="91"/>
      <c r="P256" s="91"/>
      <c r="Q256" s="91"/>
      <c r="R256" s="91"/>
      <c r="S256" s="91"/>
      <c r="T256" s="91"/>
      <c r="U256" s="91">
        <f t="shared" si="20"/>
        <v>53.9</v>
      </c>
      <c r="V256" s="82" t="str">
        <f t="shared" si="18"/>
        <v>115004480844</v>
      </c>
      <c r="W256" s="83">
        <f>VLOOKUP(V256,Factors!$E$6:$H$5950,4,FALSE)</f>
        <v>0.1053</v>
      </c>
      <c r="X256" t="str">
        <f>VLOOKUP(V256,Factors!$E$6:$F$5950,2,FALSE)</f>
        <v>Firm Sales Volumes</v>
      </c>
      <c r="Y256" s="92">
        <f t="shared" si="21"/>
        <v>5.6756700000000002</v>
      </c>
      <c r="Z256" s="92">
        <f t="shared" si="22"/>
        <v>48.224329999999995</v>
      </c>
      <c r="AA256" s="92">
        <f t="shared" si="23"/>
        <v>53.899999999999991</v>
      </c>
    </row>
    <row r="257" spans="1:27" x14ac:dyDescent="0.25">
      <c r="A257" t="s">
        <v>196</v>
      </c>
      <c r="B257" t="s">
        <v>221</v>
      </c>
      <c r="C257" t="s">
        <v>222</v>
      </c>
      <c r="D257" t="s">
        <v>197</v>
      </c>
      <c r="E257" t="s">
        <v>198</v>
      </c>
      <c r="F257" t="str">
        <f t="shared" si="19"/>
        <v>4470</v>
      </c>
      <c r="G257" t="s">
        <v>61</v>
      </c>
      <c r="H257" t="s">
        <v>62</v>
      </c>
      <c r="I257" s="91"/>
      <c r="J257" s="91"/>
      <c r="K257" s="91"/>
      <c r="L257" s="91"/>
      <c r="M257" s="91"/>
      <c r="N257" s="91"/>
      <c r="O257" s="91"/>
      <c r="P257" s="91"/>
      <c r="Q257" s="91"/>
      <c r="R257" s="91">
        <v>138</v>
      </c>
      <c r="S257" s="91"/>
      <c r="T257" s="91"/>
      <c r="U257" s="91">
        <f t="shared" si="20"/>
        <v>138</v>
      </c>
      <c r="V257" s="82" t="str">
        <f t="shared" si="18"/>
        <v>115504470844</v>
      </c>
      <c r="W257" s="83">
        <f>VLOOKUP(V257,Factors!$E$6:$H$5950,4,FALSE)</f>
        <v>0.1053</v>
      </c>
      <c r="X257" t="str">
        <f>VLOOKUP(V257,Factors!$E$6:$F$5950,2,FALSE)</f>
        <v>Firm Sales Volumes</v>
      </c>
      <c r="Y257" s="92">
        <f t="shared" si="21"/>
        <v>14.531400000000001</v>
      </c>
      <c r="Z257" s="92">
        <f t="shared" si="22"/>
        <v>123.4686</v>
      </c>
      <c r="AA257" s="92">
        <f t="shared" si="23"/>
        <v>138</v>
      </c>
    </row>
    <row r="258" spans="1:27" x14ac:dyDescent="0.25">
      <c r="A258" t="s">
        <v>196</v>
      </c>
      <c r="B258" t="s">
        <v>221</v>
      </c>
      <c r="C258" t="s">
        <v>222</v>
      </c>
      <c r="D258" t="s">
        <v>197</v>
      </c>
      <c r="E258" t="s">
        <v>198</v>
      </c>
      <c r="F258" t="str">
        <f t="shared" si="19"/>
        <v>4470</v>
      </c>
      <c r="G258" t="s">
        <v>26</v>
      </c>
      <c r="H258" t="s">
        <v>27</v>
      </c>
      <c r="I258" s="91"/>
      <c r="J258" s="91"/>
      <c r="K258" s="91">
        <v>140.74</v>
      </c>
      <c r="L258" s="91"/>
      <c r="M258" s="91"/>
      <c r="N258" s="91"/>
      <c r="O258" s="91"/>
      <c r="P258" s="91"/>
      <c r="Q258" s="91"/>
      <c r="R258" s="91"/>
      <c r="S258" s="91"/>
      <c r="T258" s="91"/>
      <c r="U258" s="91">
        <f t="shared" si="20"/>
        <v>140.74</v>
      </c>
      <c r="V258" s="82" t="str">
        <f t="shared" si="18"/>
        <v>115504470844</v>
      </c>
      <c r="W258" s="83">
        <f>VLOOKUP(V258,Factors!$E$6:$H$5950,4,FALSE)</f>
        <v>0.1053</v>
      </c>
      <c r="X258" t="str">
        <f>VLOOKUP(V258,Factors!$E$6:$F$5950,2,FALSE)</f>
        <v>Firm Sales Volumes</v>
      </c>
      <c r="Y258" s="92">
        <f t="shared" si="21"/>
        <v>14.819922000000002</v>
      </c>
      <c r="Z258" s="92">
        <f t="shared" si="22"/>
        <v>125.920078</v>
      </c>
      <c r="AA258" s="92">
        <f t="shared" si="23"/>
        <v>140.74</v>
      </c>
    </row>
    <row r="259" spans="1:27" x14ac:dyDescent="0.25">
      <c r="A259" t="s">
        <v>196</v>
      </c>
      <c r="B259" t="s">
        <v>223</v>
      </c>
      <c r="C259" t="s">
        <v>224</v>
      </c>
      <c r="D259" t="s">
        <v>197</v>
      </c>
      <c r="E259" t="s">
        <v>198</v>
      </c>
      <c r="F259" t="str">
        <f t="shared" si="19"/>
        <v>4470</v>
      </c>
      <c r="G259" t="s">
        <v>84</v>
      </c>
      <c r="H259" t="s">
        <v>85</v>
      </c>
      <c r="I259" s="91"/>
      <c r="J259" s="91"/>
      <c r="K259" s="91"/>
      <c r="L259" s="91"/>
      <c r="M259" s="91"/>
      <c r="N259" s="91"/>
      <c r="O259" s="91">
        <v>0.37</v>
      </c>
      <c r="P259" s="91"/>
      <c r="Q259" s="91"/>
      <c r="R259" s="91"/>
      <c r="S259" s="91"/>
      <c r="T259" s="91"/>
      <c r="U259" s="91">
        <f t="shared" si="20"/>
        <v>0.37</v>
      </c>
      <c r="V259" s="82" t="str">
        <f t="shared" si="18"/>
        <v>141004470844</v>
      </c>
      <c r="W259" s="83">
        <f>VLOOKUP(V259,Factors!$E$6:$H$5950,4,FALSE)</f>
        <v>0.1053</v>
      </c>
      <c r="X259" t="str">
        <f>VLOOKUP(V259,Factors!$E$6:$F$5950,2,FALSE)</f>
        <v>Firm Sales Volumes</v>
      </c>
      <c r="Y259" s="92">
        <f t="shared" si="21"/>
        <v>3.8961000000000003E-2</v>
      </c>
      <c r="Z259" s="92">
        <f t="shared" si="22"/>
        <v>0.33103899999999997</v>
      </c>
      <c r="AA259" s="92">
        <f t="shared" si="23"/>
        <v>0.37</v>
      </c>
    </row>
    <row r="260" spans="1:27" x14ac:dyDescent="0.25">
      <c r="A260" t="s">
        <v>196</v>
      </c>
      <c r="B260" t="s">
        <v>223</v>
      </c>
      <c r="C260" t="s">
        <v>224</v>
      </c>
      <c r="D260" t="s">
        <v>197</v>
      </c>
      <c r="E260" t="s">
        <v>198</v>
      </c>
      <c r="F260" t="str">
        <f t="shared" si="19"/>
        <v>4470</v>
      </c>
      <c r="G260" t="s">
        <v>56</v>
      </c>
      <c r="H260" t="s">
        <v>57</v>
      </c>
      <c r="I260" s="91"/>
      <c r="J260" s="91"/>
      <c r="K260" s="91"/>
      <c r="L260" s="91"/>
      <c r="M260" s="91"/>
      <c r="N260" s="91"/>
      <c r="O260" s="91">
        <v>367.44</v>
      </c>
      <c r="P260" s="91"/>
      <c r="Q260" s="91"/>
      <c r="R260" s="91"/>
      <c r="S260" s="91"/>
      <c r="T260" s="91"/>
      <c r="U260" s="91">
        <f t="shared" si="20"/>
        <v>367.44</v>
      </c>
      <c r="V260" s="82" t="str">
        <f t="shared" ref="V260:V323" si="24">CONCATENATE(B260,RIGHT(D260,4),A260)</f>
        <v>141004470844</v>
      </c>
      <c r="W260" s="83">
        <f>VLOOKUP(V260,Factors!$E$6:$H$5950,4,FALSE)</f>
        <v>0.1053</v>
      </c>
      <c r="X260" t="str">
        <f>VLOOKUP(V260,Factors!$E$6:$F$5950,2,FALSE)</f>
        <v>Firm Sales Volumes</v>
      </c>
      <c r="Y260" s="92">
        <f t="shared" si="21"/>
        <v>38.691431999999999</v>
      </c>
      <c r="Z260" s="92">
        <f t="shared" si="22"/>
        <v>328.74856799999998</v>
      </c>
      <c r="AA260" s="92">
        <f t="shared" si="23"/>
        <v>367.44</v>
      </c>
    </row>
    <row r="261" spans="1:27" x14ac:dyDescent="0.25">
      <c r="A261" t="s">
        <v>196</v>
      </c>
      <c r="B261" t="s">
        <v>164</v>
      </c>
      <c r="C261" t="s">
        <v>165</v>
      </c>
      <c r="D261" t="s">
        <v>203</v>
      </c>
      <c r="E261" t="s">
        <v>204</v>
      </c>
      <c r="F261" t="str">
        <f t="shared" ref="F261:F324" si="25">RIGHT(D261,4)</f>
        <v>4480</v>
      </c>
      <c r="G261" t="s">
        <v>110</v>
      </c>
      <c r="H261" t="s">
        <v>111</v>
      </c>
      <c r="I261" s="91">
        <v>1432.71</v>
      </c>
      <c r="J261" s="91">
        <v>1929.76</v>
      </c>
      <c r="K261" s="91">
        <v>1465.17</v>
      </c>
      <c r="L261" s="91">
        <v>1813.14</v>
      </c>
      <c r="M261" s="91">
        <v>1930.66</v>
      </c>
      <c r="N261" s="91">
        <v>1913.87</v>
      </c>
      <c r="O261" s="91">
        <v>1829.93</v>
      </c>
      <c r="P261" s="91">
        <v>1846.72</v>
      </c>
      <c r="Q261" s="91">
        <v>1813.14</v>
      </c>
      <c r="R261" s="91">
        <v>2014.6</v>
      </c>
      <c r="S261" s="91">
        <v>1373.59</v>
      </c>
      <c r="T261" s="91">
        <v>869.94</v>
      </c>
      <c r="U261" s="91">
        <f t="shared" ref="U261:U324" si="26">SUM(I261:T261)</f>
        <v>20233.23</v>
      </c>
      <c r="V261" s="82" t="str">
        <f t="shared" si="24"/>
        <v>151004480844</v>
      </c>
      <c r="W261" s="83">
        <f>VLOOKUP(V261,Factors!$E$6:$H$5950,4,FALSE)</f>
        <v>0.1053</v>
      </c>
      <c r="X261" t="str">
        <f>VLOOKUP(V261,Factors!$E$6:$F$5950,2,FALSE)</f>
        <v>Firm Sales Volumes</v>
      </c>
      <c r="Y261" s="92">
        <f t="shared" ref="Y261:Y324" si="27">U261*W261</f>
        <v>2130.559119</v>
      </c>
      <c r="Z261" s="92">
        <f t="shared" ref="Z261:Z324" si="28">U261-Y261</f>
        <v>18102.670880999998</v>
      </c>
      <c r="AA261" s="92">
        <f t="shared" ref="AA261:AA324" si="29">Y261+Z261</f>
        <v>20233.23</v>
      </c>
    </row>
    <row r="262" spans="1:27" x14ac:dyDescent="0.25">
      <c r="A262" t="s">
        <v>196</v>
      </c>
      <c r="B262" t="s">
        <v>164</v>
      </c>
      <c r="C262" t="s">
        <v>165</v>
      </c>
      <c r="D262" t="s">
        <v>203</v>
      </c>
      <c r="E262" t="s">
        <v>204</v>
      </c>
      <c r="F262" t="str">
        <f t="shared" si="25"/>
        <v>4480</v>
      </c>
      <c r="G262" t="s">
        <v>112</v>
      </c>
      <c r="H262" t="s">
        <v>113</v>
      </c>
      <c r="I262" s="91"/>
      <c r="J262" s="91"/>
      <c r="K262" s="91"/>
      <c r="L262" s="91"/>
      <c r="M262" s="91"/>
      <c r="N262" s="91"/>
      <c r="O262" s="91"/>
      <c r="P262" s="91"/>
      <c r="Q262" s="91"/>
      <c r="R262" s="91"/>
      <c r="S262" s="91">
        <v>296.51</v>
      </c>
      <c r="T262" s="91"/>
      <c r="U262" s="91">
        <f t="shared" si="26"/>
        <v>296.51</v>
      </c>
      <c r="V262" s="82" t="str">
        <f t="shared" si="24"/>
        <v>151004480844</v>
      </c>
      <c r="W262" s="83">
        <f>VLOOKUP(V262,Factors!$E$6:$H$5950,4,FALSE)</f>
        <v>0.1053</v>
      </c>
      <c r="X262" t="str">
        <f>VLOOKUP(V262,Factors!$E$6:$F$5950,2,FALSE)</f>
        <v>Firm Sales Volumes</v>
      </c>
      <c r="Y262" s="92">
        <f t="shared" si="27"/>
        <v>31.222503</v>
      </c>
      <c r="Z262" s="92">
        <f t="shared" si="28"/>
        <v>265.28749699999997</v>
      </c>
      <c r="AA262" s="92">
        <f t="shared" si="29"/>
        <v>296.51</v>
      </c>
    </row>
    <row r="263" spans="1:27" x14ac:dyDescent="0.25">
      <c r="A263" t="s">
        <v>196</v>
      </c>
      <c r="B263" t="s">
        <v>164</v>
      </c>
      <c r="C263" t="s">
        <v>165</v>
      </c>
      <c r="D263" t="s">
        <v>203</v>
      </c>
      <c r="E263" t="s">
        <v>204</v>
      </c>
      <c r="F263" t="str">
        <f t="shared" si="25"/>
        <v>4480</v>
      </c>
      <c r="G263" t="s">
        <v>88</v>
      </c>
      <c r="H263" t="s">
        <v>89</v>
      </c>
      <c r="I263" s="91">
        <v>259.94</v>
      </c>
      <c r="J263" s="91">
        <v>259.94</v>
      </c>
      <c r="K263" s="91">
        <v>271.36</v>
      </c>
      <c r="L263" s="91">
        <v>271.37</v>
      </c>
      <c r="M263" s="91">
        <v>271.37</v>
      </c>
      <c r="N263" s="91">
        <v>271.37</v>
      </c>
      <c r="O263" s="91">
        <v>271.38</v>
      </c>
      <c r="P263" s="91">
        <v>271.36</v>
      </c>
      <c r="Q263" s="91">
        <v>271.38</v>
      </c>
      <c r="R263" s="91">
        <v>271.36</v>
      </c>
      <c r="S263" s="91">
        <v>271.36</v>
      </c>
      <c r="T263" s="91">
        <v>271.36</v>
      </c>
      <c r="U263" s="91">
        <f t="shared" si="26"/>
        <v>3233.5500000000006</v>
      </c>
      <c r="V263" s="82" t="str">
        <f t="shared" si="24"/>
        <v>151004480844</v>
      </c>
      <c r="W263" s="83">
        <f>VLOOKUP(V263,Factors!$E$6:$H$5950,4,FALSE)</f>
        <v>0.1053</v>
      </c>
      <c r="X263" t="str">
        <f>VLOOKUP(V263,Factors!$E$6:$F$5950,2,FALSE)</f>
        <v>Firm Sales Volumes</v>
      </c>
      <c r="Y263" s="92">
        <f t="shared" si="27"/>
        <v>340.49281500000006</v>
      </c>
      <c r="Z263" s="92">
        <f t="shared" si="28"/>
        <v>2893.0571850000006</v>
      </c>
      <c r="AA263" s="92">
        <f t="shared" si="29"/>
        <v>3233.5500000000006</v>
      </c>
    </row>
    <row r="264" spans="1:27" x14ac:dyDescent="0.25">
      <c r="A264" t="s">
        <v>196</v>
      </c>
      <c r="B264" t="s">
        <v>164</v>
      </c>
      <c r="C264" t="s">
        <v>165</v>
      </c>
      <c r="D264" t="s">
        <v>203</v>
      </c>
      <c r="E264" t="s">
        <v>204</v>
      </c>
      <c r="F264" t="str">
        <f t="shared" si="25"/>
        <v>4480</v>
      </c>
      <c r="G264" t="s">
        <v>90</v>
      </c>
      <c r="H264" t="s">
        <v>91</v>
      </c>
      <c r="I264" s="91">
        <v>1009.84</v>
      </c>
      <c r="J264" s="91">
        <v>1009.84</v>
      </c>
      <c r="K264" s="91">
        <v>1054.24</v>
      </c>
      <c r="L264" s="91">
        <v>1054.24</v>
      </c>
      <c r="M264" s="91">
        <v>1054.24</v>
      </c>
      <c r="N264" s="91">
        <v>1054.24</v>
      </c>
      <c r="O264" s="91">
        <v>1054.24</v>
      </c>
      <c r="P264" s="91">
        <v>1054.24</v>
      </c>
      <c r="Q264" s="91">
        <v>1054.24</v>
      </c>
      <c r="R264" s="91">
        <v>1054.24</v>
      </c>
      <c r="S264" s="91">
        <v>1054.24</v>
      </c>
      <c r="T264" s="91">
        <v>1054.24</v>
      </c>
      <c r="U264" s="91">
        <f t="shared" si="26"/>
        <v>12562.079999999998</v>
      </c>
      <c r="V264" s="82" t="str">
        <f t="shared" si="24"/>
        <v>151004480844</v>
      </c>
      <c r="W264" s="83">
        <f>VLOOKUP(V264,Factors!$E$6:$H$5950,4,FALSE)</f>
        <v>0.1053</v>
      </c>
      <c r="X264" t="str">
        <f>VLOOKUP(V264,Factors!$E$6:$F$5950,2,FALSE)</f>
        <v>Firm Sales Volumes</v>
      </c>
      <c r="Y264" s="92">
        <f t="shared" si="27"/>
        <v>1322.7870239999997</v>
      </c>
      <c r="Z264" s="92">
        <f t="shared" si="28"/>
        <v>11239.292975999999</v>
      </c>
      <c r="AA264" s="92">
        <f t="shared" si="29"/>
        <v>12562.079999999998</v>
      </c>
    </row>
    <row r="265" spans="1:27" x14ac:dyDescent="0.25">
      <c r="A265" t="s">
        <v>196</v>
      </c>
      <c r="B265" t="s">
        <v>164</v>
      </c>
      <c r="C265" t="s">
        <v>165</v>
      </c>
      <c r="D265" t="s">
        <v>203</v>
      </c>
      <c r="E265" t="s">
        <v>204</v>
      </c>
      <c r="F265" t="str">
        <f t="shared" si="25"/>
        <v>4480</v>
      </c>
      <c r="G265" t="s">
        <v>166</v>
      </c>
      <c r="H265" t="s">
        <v>167</v>
      </c>
      <c r="I265" s="91">
        <v>-1999.05</v>
      </c>
      <c r="J265" s="91">
        <v>-2931.94</v>
      </c>
      <c r="K265" s="91">
        <v>-2208.6999999999998</v>
      </c>
      <c r="L265" s="91">
        <v>-2333.9299999999998</v>
      </c>
      <c r="M265" s="91">
        <v>-3020.38</v>
      </c>
      <c r="N265" s="91">
        <v>-1922.06</v>
      </c>
      <c r="O265" s="91">
        <v>-3157.67</v>
      </c>
      <c r="P265" s="91">
        <v>-3157.67</v>
      </c>
      <c r="Q265" s="91">
        <v>-2333.9299999999998</v>
      </c>
      <c r="R265" s="91">
        <v>-3020.38</v>
      </c>
      <c r="S265" s="91">
        <v>-2333.9299999999998</v>
      </c>
      <c r="T265" s="91">
        <v>-686.45</v>
      </c>
      <c r="U265" s="91">
        <f t="shared" si="26"/>
        <v>-29106.090000000004</v>
      </c>
      <c r="V265" s="82" t="str">
        <f t="shared" si="24"/>
        <v>151004480844</v>
      </c>
      <c r="W265" s="83">
        <f>VLOOKUP(V265,Factors!$E$6:$H$5950,4,FALSE)</f>
        <v>0.1053</v>
      </c>
      <c r="X265" t="str">
        <f>VLOOKUP(V265,Factors!$E$6:$F$5950,2,FALSE)</f>
        <v>Firm Sales Volumes</v>
      </c>
      <c r="Y265" s="92">
        <f t="shared" si="27"/>
        <v>-3064.8712770000006</v>
      </c>
      <c r="Z265" s="92">
        <f t="shared" si="28"/>
        <v>-26041.218723000002</v>
      </c>
      <c r="AA265" s="92">
        <f t="shared" si="29"/>
        <v>-29106.090000000004</v>
      </c>
    </row>
    <row r="266" spans="1:27" x14ac:dyDescent="0.25">
      <c r="A266" t="s">
        <v>196</v>
      </c>
      <c r="B266" t="s">
        <v>164</v>
      </c>
      <c r="C266" t="s">
        <v>165</v>
      </c>
      <c r="D266" t="s">
        <v>205</v>
      </c>
      <c r="E266" t="s">
        <v>206</v>
      </c>
      <c r="F266" t="str">
        <f t="shared" si="25"/>
        <v>4485</v>
      </c>
      <c r="G266" t="s">
        <v>110</v>
      </c>
      <c r="H266" t="s">
        <v>111</v>
      </c>
      <c r="I266" s="91">
        <v>1432.71</v>
      </c>
      <c r="J266" s="91">
        <v>1929.76</v>
      </c>
      <c r="K266" s="91">
        <v>1465.17</v>
      </c>
      <c r="L266" s="91">
        <v>1813.14</v>
      </c>
      <c r="M266" s="91">
        <v>1930.66</v>
      </c>
      <c r="N266" s="91">
        <v>1913.87</v>
      </c>
      <c r="O266" s="91">
        <v>1829.93</v>
      </c>
      <c r="P266" s="91">
        <v>1846.72</v>
      </c>
      <c r="Q266" s="91">
        <v>1813.14</v>
      </c>
      <c r="R266" s="91">
        <v>2014.6</v>
      </c>
      <c r="S266" s="91">
        <v>1373.59</v>
      </c>
      <c r="T266" s="91">
        <v>869.94</v>
      </c>
      <c r="U266" s="91">
        <f t="shared" si="26"/>
        <v>20233.23</v>
      </c>
      <c r="V266" s="82" t="str">
        <f t="shared" si="24"/>
        <v>151004485844</v>
      </c>
      <c r="W266" s="83">
        <f>VLOOKUP(V266,Factors!$E$6:$H$5950,4,FALSE)</f>
        <v>0.1053</v>
      </c>
      <c r="X266" t="str">
        <f>VLOOKUP(V266,Factors!$E$6:$F$5950,2,FALSE)</f>
        <v>Firm Sales Volumes</v>
      </c>
      <c r="Y266" s="92">
        <f t="shared" si="27"/>
        <v>2130.559119</v>
      </c>
      <c r="Z266" s="92">
        <f t="shared" si="28"/>
        <v>18102.670880999998</v>
      </c>
      <c r="AA266" s="92">
        <f t="shared" si="29"/>
        <v>20233.23</v>
      </c>
    </row>
    <row r="267" spans="1:27" x14ac:dyDescent="0.25">
      <c r="A267" t="s">
        <v>196</v>
      </c>
      <c r="B267" t="s">
        <v>164</v>
      </c>
      <c r="C267" t="s">
        <v>165</v>
      </c>
      <c r="D267" t="s">
        <v>205</v>
      </c>
      <c r="E267" t="s">
        <v>206</v>
      </c>
      <c r="F267" t="str">
        <f t="shared" si="25"/>
        <v>4485</v>
      </c>
      <c r="G267" t="s">
        <v>112</v>
      </c>
      <c r="H267" t="s">
        <v>113</v>
      </c>
      <c r="I267" s="91"/>
      <c r="J267" s="91"/>
      <c r="K267" s="91"/>
      <c r="L267" s="91"/>
      <c r="M267" s="91"/>
      <c r="N267" s="91"/>
      <c r="O267" s="91"/>
      <c r="P267" s="91"/>
      <c r="Q267" s="91"/>
      <c r="R267" s="91"/>
      <c r="S267" s="91">
        <v>296.51</v>
      </c>
      <c r="T267" s="91"/>
      <c r="U267" s="91">
        <f t="shared" si="26"/>
        <v>296.51</v>
      </c>
      <c r="V267" s="82" t="str">
        <f t="shared" si="24"/>
        <v>151004485844</v>
      </c>
      <c r="W267" s="83">
        <f>VLOOKUP(V267,Factors!$E$6:$H$5950,4,FALSE)</f>
        <v>0.1053</v>
      </c>
      <c r="X267" t="str">
        <f>VLOOKUP(V267,Factors!$E$6:$F$5950,2,FALSE)</f>
        <v>Firm Sales Volumes</v>
      </c>
      <c r="Y267" s="92">
        <f t="shared" si="27"/>
        <v>31.222503</v>
      </c>
      <c r="Z267" s="92">
        <f t="shared" si="28"/>
        <v>265.28749699999997</v>
      </c>
      <c r="AA267" s="92">
        <f t="shared" si="29"/>
        <v>296.51</v>
      </c>
    </row>
    <row r="268" spans="1:27" x14ac:dyDescent="0.25">
      <c r="A268" t="s">
        <v>196</v>
      </c>
      <c r="B268" t="s">
        <v>164</v>
      </c>
      <c r="C268" t="s">
        <v>165</v>
      </c>
      <c r="D268" t="s">
        <v>205</v>
      </c>
      <c r="E268" t="s">
        <v>206</v>
      </c>
      <c r="F268" t="str">
        <f t="shared" si="25"/>
        <v>4485</v>
      </c>
      <c r="G268" t="s">
        <v>88</v>
      </c>
      <c r="H268" t="s">
        <v>89</v>
      </c>
      <c r="I268" s="91">
        <v>259.94</v>
      </c>
      <c r="J268" s="91">
        <v>259.94</v>
      </c>
      <c r="K268" s="91">
        <v>271.36</v>
      </c>
      <c r="L268" s="91">
        <v>271.37</v>
      </c>
      <c r="M268" s="91">
        <v>271.37</v>
      </c>
      <c r="N268" s="91">
        <v>271.37</v>
      </c>
      <c r="O268" s="91">
        <v>271.38</v>
      </c>
      <c r="P268" s="91">
        <v>271.36</v>
      </c>
      <c r="Q268" s="91">
        <v>271.38</v>
      </c>
      <c r="R268" s="91">
        <v>271.36</v>
      </c>
      <c r="S268" s="91">
        <v>271.36</v>
      </c>
      <c r="T268" s="91">
        <v>271.36</v>
      </c>
      <c r="U268" s="91">
        <f t="shared" si="26"/>
        <v>3233.5500000000006</v>
      </c>
      <c r="V268" s="82" t="str">
        <f t="shared" si="24"/>
        <v>151004485844</v>
      </c>
      <c r="W268" s="83">
        <f>VLOOKUP(V268,Factors!$E$6:$H$5950,4,FALSE)</f>
        <v>0.1053</v>
      </c>
      <c r="X268" t="str">
        <f>VLOOKUP(V268,Factors!$E$6:$F$5950,2,FALSE)</f>
        <v>Firm Sales Volumes</v>
      </c>
      <c r="Y268" s="92">
        <f t="shared" si="27"/>
        <v>340.49281500000006</v>
      </c>
      <c r="Z268" s="92">
        <f t="shared" si="28"/>
        <v>2893.0571850000006</v>
      </c>
      <c r="AA268" s="92">
        <f t="shared" si="29"/>
        <v>3233.5500000000006</v>
      </c>
    </row>
    <row r="269" spans="1:27" x14ac:dyDescent="0.25">
      <c r="A269" t="s">
        <v>196</v>
      </c>
      <c r="B269" t="s">
        <v>164</v>
      </c>
      <c r="C269" t="s">
        <v>165</v>
      </c>
      <c r="D269" t="s">
        <v>205</v>
      </c>
      <c r="E269" t="s">
        <v>206</v>
      </c>
      <c r="F269" t="str">
        <f t="shared" si="25"/>
        <v>4485</v>
      </c>
      <c r="G269" t="s">
        <v>90</v>
      </c>
      <c r="H269" t="s">
        <v>91</v>
      </c>
      <c r="I269" s="91">
        <v>1009.84</v>
      </c>
      <c r="J269" s="91">
        <v>1009.84</v>
      </c>
      <c r="K269" s="91">
        <v>1054.24</v>
      </c>
      <c r="L269" s="91">
        <v>1054.24</v>
      </c>
      <c r="M269" s="91">
        <v>1054.24</v>
      </c>
      <c r="N269" s="91">
        <v>1054.24</v>
      </c>
      <c r="O269" s="91">
        <v>1054.24</v>
      </c>
      <c r="P269" s="91">
        <v>1054.24</v>
      </c>
      <c r="Q269" s="91">
        <v>1054.24</v>
      </c>
      <c r="R269" s="91">
        <v>1054.24</v>
      </c>
      <c r="S269" s="91">
        <v>1054.24</v>
      </c>
      <c r="T269" s="91">
        <v>1054.24</v>
      </c>
      <c r="U269" s="91">
        <f t="shared" si="26"/>
        <v>12562.079999999998</v>
      </c>
      <c r="V269" s="82" t="str">
        <f t="shared" si="24"/>
        <v>151004485844</v>
      </c>
      <c r="W269" s="83">
        <f>VLOOKUP(V269,Factors!$E$6:$H$5950,4,FALSE)</f>
        <v>0.1053</v>
      </c>
      <c r="X269" t="str">
        <f>VLOOKUP(V269,Factors!$E$6:$F$5950,2,FALSE)</f>
        <v>Firm Sales Volumes</v>
      </c>
      <c r="Y269" s="92">
        <f t="shared" si="27"/>
        <v>1322.7870239999997</v>
      </c>
      <c r="Z269" s="92">
        <f t="shared" si="28"/>
        <v>11239.292975999999</v>
      </c>
      <c r="AA269" s="92">
        <f t="shared" si="29"/>
        <v>12562.079999999998</v>
      </c>
    </row>
    <row r="270" spans="1:27" x14ac:dyDescent="0.25">
      <c r="A270" t="s">
        <v>196</v>
      </c>
      <c r="B270" t="s">
        <v>164</v>
      </c>
      <c r="C270" t="s">
        <v>165</v>
      </c>
      <c r="D270" t="s">
        <v>205</v>
      </c>
      <c r="E270" t="s">
        <v>206</v>
      </c>
      <c r="F270" t="str">
        <f t="shared" si="25"/>
        <v>4485</v>
      </c>
      <c r="G270" t="s">
        <v>166</v>
      </c>
      <c r="H270" t="s">
        <v>167</v>
      </c>
      <c r="I270" s="91">
        <v>-1999.05</v>
      </c>
      <c r="J270" s="91">
        <v>-2931.94</v>
      </c>
      <c r="K270" s="91">
        <v>-2208.6999999999998</v>
      </c>
      <c r="L270" s="91">
        <v>-2333.9299999999998</v>
      </c>
      <c r="M270" s="91">
        <v>-3020.38</v>
      </c>
      <c r="N270" s="91">
        <v>-1922.06</v>
      </c>
      <c r="O270" s="91">
        <v>-3157.67</v>
      </c>
      <c r="P270" s="91">
        <v>-3157.67</v>
      </c>
      <c r="Q270" s="91">
        <v>-2333.9299999999998</v>
      </c>
      <c r="R270" s="91">
        <v>-3020.38</v>
      </c>
      <c r="S270" s="91">
        <v>-2333.9299999999998</v>
      </c>
      <c r="T270" s="91">
        <v>-686.45</v>
      </c>
      <c r="U270" s="91">
        <f t="shared" si="26"/>
        <v>-29106.090000000004</v>
      </c>
      <c r="V270" s="82" t="str">
        <f t="shared" si="24"/>
        <v>151004485844</v>
      </c>
      <c r="W270" s="83">
        <f>VLOOKUP(V270,Factors!$E$6:$H$5950,4,FALSE)</f>
        <v>0.1053</v>
      </c>
      <c r="X270" t="str">
        <f>VLOOKUP(V270,Factors!$E$6:$F$5950,2,FALSE)</f>
        <v>Firm Sales Volumes</v>
      </c>
      <c r="Y270" s="92">
        <f t="shared" si="27"/>
        <v>-3064.8712770000006</v>
      </c>
      <c r="Z270" s="92">
        <f t="shared" si="28"/>
        <v>-26041.218723000002</v>
      </c>
      <c r="AA270" s="92">
        <f t="shared" si="29"/>
        <v>-29106.090000000004</v>
      </c>
    </row>
    <row r="271" spans="1:27" x14ac:dyDescent="0.25">
      <c r="A271" t="s">
        <v>225</v>
      </c>
      <c r="B271" t="s">
        <v>42</v>
      </c>
      <c r="C271" t="s">
        <v>43</v>
      </c>
      <c r="D271" t="s">
        <v>226</v>
      </c>
      <c r="E271" t="s">
        <v>227</v>
      </c>
      <c r="F271" t="str">
        <f t="shared" si="25"/>
        <v>4410</v>
      </c>
      <c r="G271" t="s">
        <v>228</v>
      </c>
      <c r="H271" t="s">
        <v>229</v>
      </c>
      <c r="I271" s="91"/>
      <c r="J271" s="91"/>
      <c r="K271" s="91"/>
      <c r="L271" s="91">
        <v>-3004.97</v>
      </c>
      <c r="M271" s="91">
        <v>-25884.05</v>
      </c>
      <c r="N271" s="91">
        <v>28889.02</v>
      </c>
      <c r="O271" s="91"/>
      <c r="P271" s="91"/>
      <c r="Q271" s="91"/>
      <c r="R271" s="91"/>
      <c r="S271" s="91"/>
      <c r="T271" s="91"/>
      <c r="U271" s="91">
        <f t="shared" si="26"/>
        <v>0</v>
      </c>
      <c r="V271" s="82" t="str">
        <f t="shared" si="24"/>
        <v>112004410845</v>
      </c>
      <c r="W271" s="83">
        <f>VLOOKUP(V271,Factors!$E$6:$H$5950,4,FALSE)</f>
        <v>0.1053</v>
      </c>
      <c r="X271" t="str">
        <f>VLOOKUP(V271,Factors!$E$6:$F$5950,2,FALSE)</f>
        <v>Firm Sales Volumes</v>
      </c>
      <c r="Y271" s="92">
        <f t="shared" si="27"/>
        <v>0</v>
      </c>
      <c r="Z271" s="92">
        <f t="shared" si="28"/>
        <v>0</v>
      </c>
      <c r="AA271" s="92">
        <f t="shared" si="29"/>
        <v>0</v>
      </c>
    </row>
    <row r="272" spans="1:27" x14ac:dyDescent="0.25">
      <c r="A272" t="s">
        <v>225</v>
      </c>
      <c r="B272" t="s">
        <v>209</v>
      </c>
      <c r="C272" t="s">
        <v>210</v>
      </c>
      <c r="D272" t="s">
        <v>226</v>
      </c>
      <c r="E272" t="s">
        <v>227</v>
      </c>
      <c r="F272" t="str">
        <f t="shared" si="25"/>
        <v>4410</v>
      </c>
      <c r="G272" t="s">
        <v>228</v>
      </c>
      <c r="H272" t="s">
        <v>229</v>
      </c>
      <c r="I272" s="91"/>
      <c r="J272" s="91"/>
      <c r="K272" s="91"/>
      <c r="L272" s="91"/>
      <c r="M272" s="91"/>
      <c r="N272" s="91">
        <v>-42937.73</v>
      </c>
      <c r="O272" s="91"/>
      <c r="P272" s="91"/>
      <c r="Q272" s="91"/>
      <c r="R272" s="91">
        <v>-7785.2</v>
      </c>
      <c r="S272" s="91">
        <v>-17138.18</v>
      </c>
      <c r="T272" s="91">
        <v>-17145.88</v>
      </c>
      <c r="U272" s="91">
        <f t="shared" si="26"/>
        <v>-85006.99</v>
      </c>
      <c r="V272" s="82" t="str">
        <f t="shared" si="24"/>
        <v>114004410845</v>
      </c>
      <c r="W272" s="83">
        <f>VLOOKUP(V272,Factors!$E$6:$H$5950,4,FALSE)</f>
        <v>0.1053</v>
      </c>
      <c r="X272" t="str">
        <f>VLOOKUP(V272,Factors!$E$6:$F$5950,2,FALSE)</f>
        <v>Firm Sales Volumes</v>
      </c>
      <c r="Y272" s="92">
        <f t="shared" si="27"/>
        <v>-8951.2360470000003</v>
      </c>
      <c r="Z272" s="92">
        <f t="shared" si="28"/>
        <v>-76055.753953000007</v>
      </c>
      <c r="AA272" s="92">
        <f t="shared" si="29"/>
        <v>-85006.99</v>
      </c>
    </row>
    <row r="273" spans="1:27" x14ac:dyDescent="0.25">
      <c r="A273" t="s">
        <v>230</v>
      </c>
      <c r="B273" t="s">
        <v>80</v>
      </c>
      <c r="C273" t="s">
        <v>81</v>
      </c>
      <c r="D273" t="s">
        <v>231</v>
      </c>
      <c r="E273" t="s">
        <v>232</v>
      </c>
      <c r="F273" t="str">
        <f t="shared" si="25"/>
        <v>4475</v>
      </c>
      <c r="G273" t="s">
        <v>140</v>
      </c>
      <c r="H273" t="s">
        <v>141</v>
      </c>
      <c r="I273" s="91"/>
      <c r="J273" s="91"/>
      <c r="K273" s="91"/>
      <c r="L273" s="91">
        <v>120</v>
      </c>
      <c r="M273" s="91"/>
      <c r="N273" s="91"/>
      <c r="O273" s="91"/>
      <c r="P273" s="91"/>
      <c r="Q273" s="91"/>
      <c r="R273" s="91"/>
      <c r="S273" s="91"/>
      <c r="T273" s="91"/>
      <c r="U273" s="91">
        <f t="shared" si="26"/>
        <v>120</v>
      </c>
      <c r="V273" s="82" t="str">
        <f t="shared" si="24"/>
        <v>111004475847</v>
      </c>
      <c r="W273" s="83">
        <f>VLOOKUP(V273,Factors!$E$6:$H$5950,4,FALSE)</f>
        <v>0.1053</v>
      </c>
      <c r="X273" t="str">
        <f>VLOOKUP(V273,Factors!$E$6:$F$5950,2,FALSE)</f>
        <v>Firm Sales Volumes</v>
      </c>
      <c r="Y273" s="92">
        <f t="shared" si="27"/>
        <v>12.636000000000001</v>
      </c>
      <c r="Z273" s="92">
        <f t="shared" si="28"/>
        <v>107.364</v>
      </c>
      <c r="AA273" s="92">
        <f t="shared" si="29"/>
        <v>120</v>
      </c>
    </row>
    <row r="274" spans="1:27" x14ac:dyDescent="0.25">
      <c r="A274" t="s">
        <v>230</v>
      </c>
      <c r="B274" t="s">
        <v>42</v>
      </c>
      <c r="C274" t="s">
        <v>43</v>
      </c>
      <c r="D274" t="s">
        <v>233</v>
      </c>
      <c r="E274" t="s">
        <v>234</v>
      </c>
      <c r="F274" t="str">
        <f t="shared" si="25"/>
        <v>4470</v>
      </c>
      <c r="G274" t="s">
        <v>86</v>
      </c>
      <c r="H274" t="s">
        <v>87</v>
      </c>
      <c r="I274" s="91">
        <v>532.87</v>
      </c>
      <c r="J274" s="91"/>
      <c r="K274" s="91"/>
      <c r="L274" s="91"/>
      <c r="M274" s="91"/>
      <c r="N274" s="91"/>
      <c r="O274" s="91"/>
      <c r="P274" s="91"/>
      <c r="Q274" s="91"/>
      <c r="R274" s="91"/>
      <c r="S274" s="91"/>
      <c r="T274" s="91"/>
      <c r="U274" s="91">
        <f t="shared" si="26"/>
        <v>532.87</v>
      </c>
      <c r="V274" s="82" t="str">
        <f t="shared" si="24"/>
        <v>112004470847</v>
      </c>
      <c r="W274" s="83">
        <f>VLOOKUP(V274,Factors!$E$6:$H$5950,4,FALSE)</f>
        <v>0.1053</v>
      </c>
      <c r="X274" t="str">
        <f>VLOOKUP(V274,Factors!$E$6:$F$5950,2,FALSE)</f>
        <v>Firm Sales Volumes</v>
      </c>
      <c r="Y274" s="92">
        <f t="shared" si="27"/>
        <v>56.111211000000004</v>
      </c>
      <c r="Z274" s="92">
        <f t="shared" si="28"/>
        <v>476.75878899999998</v>
      </c>
      <c r="AA274" s="92">
        <f t="shared" si="29"/>
        <v>532.87</v>
      </c>
    </row>
    <row r="275" spans="1:27" x14ac:dyDescent="0.25">
      <c r="A275" t="s">
        <v>230</v>
      </c>
      <c r="B275" t="s">
        <v>42</v>
      </c>
      <c r="C275" t="s">
        <v>43</v>
      </c>
      <c r="D275" t="s">
        <v>233</v>
      </c>
      <c r="E275" t="s">
        <v>234</v>
      </c>
      <c r="F275" t="str">
        <f t="shared" si="25"/>
        <v>4470</v>
      </c>
      <c r="G275" t="s">
        <v>116</v>
      </c>
      <c r="H275" t="s">
        <v>117</v>
      </c>
      <c r="I275" s="91">
        <v>9.75</v>
      </c>
      <c r="J275" s="91"/>
      <c r="K275" s="91"/>
      <c r="L275" s="91"/>
      <c r="M275" s="91"/>
      <c r="N275" s="91"/>
      <c r="O275" s="91"/>
      <c r="P275" s="91"/>
      <c r="Q275" s="91"/>
      <c r="R275" s="91"/>
      <c r="S275" s="91"/>
      <c r="T275" s="91"/>
      <c r="U275" s="91">
        <f t="shared" si="26"/>
        <v>9.75</v>
      </c>
      <c r="V275" s="82" t="str">
        <f t="shared" si="24"/>
        <v>112004470847</v>
      </c>
      <c r="W275" s="83">
        <f>VLOOKUP(V275,Factors!$E$6:$H$5950,4,FALSE)</f>
        <v>0.1053</v>
      </c>
      <c r="X275" t="str">
        <f>VLOOKUP(V275,Factors!$E$6:$F$5950,2,FALSE)</f>
        <v>Firm Sales Volumes</v>
      </c>
      <c r="Y275" s="92">
        <f t="shared" si="27"/>
        <v>1.026675</v>
      </c>
      <c r="Z275" s="92">
        <f t="shared" si="28"/>
        <v>8.7233249999999991</v>
      </c>
      <c r="AA275" s="92">
        <f t="shared" si="29"/>
        <v>9.75</v>
      </c>
    </row>
    <row r="276" spans="1:27" x14ac:dyDescent="0.25">
      <c r="A276" t="s">
        <v>230</v>
      </c>
      <c r="B276" t="s">
        <v>42</v>
      </c>
      <c r="C276" t="s">
        <v>43</v>
      </c>
      <c r="D276" t="s">
        <v>233</v>
      </c>
      <c r="E276" t="s">
        <v>234</v>
      </c>
      <c r="F276" t="str">
        <f t="shared" si="25"/>
        <v>4470</v>
      </c>
      <c r="G276" t="s">
        <v>88</v>
      </c>
      <c r="H276" t="s">
        <v>89</v>
      </c>
      <c r="I276" s="91">
        <v>87.81</v>
      </c>
      <c r="J276" s="91"/>
      <c r="K276" s="91"/>
      <c r="L276" s="91"/>
      <c r="M276" s="91"/>
      <c r="N276" s="91"/>
      <c r="O276" s="91"/>
      <c r="P276" s="91"/>
      <c r="Q276" s="91"/>
      <c r="R276" s="91"/>
      <c r="S276" s="91"/>
      <c r="T276" s="91"/>
      <c r="U276" s="91">
        <f t="shared" si="26"/>
        <v>87.81</v>
      </c>
      <c r="V276" s="82" t="str">
        <f t="shared" si="24"/>
        <v>112004470847</v>
      </c>
      <c r="W276" s="83">
        <f>VLOOKUP(V276,Factors!$E$6:$H$5950,4,FALSE)</f>
        <v>0.1053</v>
      </c>
      <c r="X276" t="str">
        <f>VLOOKUP(V276,Factors!$E$6:$F$5950,2,FALSE)</f>
        <v>Firm Sales Volumes</v>
      </c>
      <c r="Y276" s="92">
        <f t="shared" si="27"/>
        <v>9.2463930000000012</v>
      </c>
      <c r="Z276" s="92">
        <f t="shared" si="28"/>
        <v>78.563607000000005</v>
      </c>
      <c r="AA276" s="92">
        <f t="shared" si="29"/>
        <v>87.81</v>
      </c>
    </row>
    <row r="277" spans="1:27" x14ac:dyDescent="0.25">
      <c r="A277" t="s">
        <v>230</v>
      </c>
      <c r="B277" t="s">
        <v>42</v>
      </c>
      <c r="C277" t="s">
        <v>43</v>
      </c>
      <c r="D277" t="s">
        <v>233</v>
      </c>
      <c r="E277" t="s">
        <v>234</v>
      </c>
      <c r="F277" t="str">
        <f t="shared" si="25"/>
        <v>4470</v>
      </c>
      <c r="G277" t="s">
        <v>90</v>
      </c>
      <c r="H277" t="s">
        <v>91</v>
      </c>
      <c r="I277" s="91">
        <v>451.36</v>
      </c>
      <c r="J277" s="91"/>
      <c r="K277" s="91"/>
      <c r="L277" s="91"/>
      <c r="M277" s="91"/>
      <c r="N277" s="91"/>
      <c r="O277" s="91"/>
      <c r="P277" s="91"/>
      <c r="Q277" s="91"/>
      <c r="R277" s="91"/>
      <c r="S277" s="91"/>
      <c r="T277" s="91"/>
      <c r="U277" s="91">
        <f t="shared" si="26"/>
        <v>451.36</v>
      </c>
      <c r="V277" s="82" t="str">
        <f t="shared" si="24"/>
        <v>112004470847</v>
      </c>
      <c r="W277" s="83">
        <f>VLOOKUP(V277,Factors!$E$6:$H$5950,4,FALSE)</f>
        <v>0.1053</v>
      </c>
      <c r="X277" t="str">
        <f>VLOOKUP(V277,Factors!$E$6:$F$5950,2,FALSE)</f>
        <v>Firm Sales Volumes</v>
      </c>
      <c r="Y277" s="92">
        <f t="shared" si="27"/>
        <v>47.528208000000006</v>
      </c>
      <c r="Z277" s="92">
        <f t="shared" si="28"/>
        <v>403.83179200000001</v>
      </c>
      <c r="AA277" s="92">
        <f t="shared" si="29"/>
        <v>451.36</v>
      </c>
    </row>
    <row r="278" spans="1:27" x14ac:dyDescent="0.25">
      <c r="A278" t="s">
        <v>230</v>
      </c>
      <c r="B278" t="s">
        <v>42</v>
      </c>
      <c r="C278" t="s">
        <v>43</v>
      </c>
      <c r="D278" t="s">
        <v>233</v>
      </c>
      <c r="E278" t="s">
        <v>234</v>
      </c>
      <c r="F278" t="str">
        <f t="shared" si="25"/>
        <v>4470</v>
      </c>
      <c r="G278" t="s">
        <v>92</v>
      </c>
      <c r="H278" t="s">
        <v>93</v>
      </c>
      <c r="I278" s="91"/>
      <c r="J278" s="91"/>
      <c r="K278" s="91"/>
      <c r="L278" s="91"/>
      <c r="M278" s="91">
        <v>19.3</v>
      </c>
      <c r="N278" s="91"/>
      <c r="O278" s="91"/>
      <c r="P278" s="91"/>
      <c r="Q278" s="91"/>
      <c r="R278" s="91"/>
      <c r="S278" s="91"/>
      <c r="T278" s="91"/>
      <c r="U278" s="91">
        <f t="shared" si="26"/>
        <v>19.3</v>
      </c>
      <c r="V278" s="82" t="str">
        <f t="shared" si="24"/>
        <v>112004470847</v>
      </c>
      <c r="W278" s="83">
        <f>VLOOKUP(V278,Factors!$E$6:$H$5950,4,FALSE)</f>
        <v>0.1053</v>
      </c>
      <c r="X278" t="str">
        <f>VLOOKUP(V278,Factors!$E$6:$F$5950,2,FALSE)</f>
        <v>Firm Sales Volumes</v>
      </c>
      <c r="Y278" s="92">
        <f t="shared" si="27"/>
        <v>2.0322900000000002</v>
      </c>
      <c r="Z278" s="92">
        <f t="shared" si="28"/>
        <v>17.267710000000001</v>
      </c>
      <c r="AA278" s="92">
        <f t="shared" si="29"/>
        <v>19.3</v>
      </c>
    </row>
    <row r="279" spans="1:27" x14ac:dyDescent="0.25">
      <c r="A279" t="s">
        <v>230</v>
      </c>
      <c r="B279" t="s">
        <v>42</v>
      </c>
      <c r="C279" t="s">
        <v>43</v>
      </c>
      <c r="D279" t="s">
        <v>233</v>
      </c>
      <c r="E279" t="s">
        <v>234</v>
      </c>
      <c r="F279" t="str">
        <f t="shared" si="25"/>
        <v>4470</v>
      </c>
      <c r="G279" t="s">
        <v>84</v>
      </c>
      <c r="H279" t="s">
        <v>85</v>
      </c>
      <c r="I279" s="91">
        <v>-1.63</v>
      </c>
      <c r="J279" s="91"/>
      <c r="K279" s="91"/>
      <c r="L279" s="91"/>
      <c r="M279" s="91"/>
      <c r="N279" s="91"/>
      <c r="O279" s="91"/>
      <c r="P279" s="91"/>
      <c r="Q279" s="91"/>
      <c r="R279" s="91"/>
      <c r="S279" s="91"/>
      <c r="T279" s="91"/>
      <c r="U279" s="91">
        <f t="shared" si="26"/>
        <v>-1.63</v>
      </c>
      <c r="V279" s="82" t="str">
        <f t="shared" si="24"/>
        <v>112004470847</v>
      </c>
      <c r="W279" s="83">
        <f>VLOOKUP(V279,Factors!$E$6:$H$5950,4,FALSE)</f>
        <v>0.1053</v>
      </c>
      <c r="X279" t="str">
        <f>VLOOKUP(V279,Factors!$E$6:$F$5950,2,FALSE)</f>
        <v>Firm Sales Volumes</v>
      </c>
      <c r="Y279" s="92">
        <f t="shared" si="27"/>
        <v>-0.17163899999999999</v>
      </c>
      <c r="Z279" s="92">
        <f t="shared" si="28"/>
        <v>-1.458361</v>
      </c>
      <c r="AA279" s="92">
        <f t="shared" si="29"/>
        <v>-1.63</v>
      </c>
    </row>
    <row r="280" spans="1:27" x14ac:dyDescent="0.25">
      <c r="A280" t="s">
        <v>230</v>
      </c>
      <c r="B280" t="s">
        <v>42</v>
      </c>
      <c r="C280" t="s">
        <v>43</v>
      </c>
      <c r="D280" t="s">
        <v>233</v>
      </c>
      <c r="E280" t="s">
        <v>234</v>
      </c>
      <c r="F280" t="str">
        <f t="shared" si="25"/>
        <v>4470</v>
      </c>
      <c r="G280" t="s">
        <v>96</v>
      </c>
      <c r="H280" t="s">
        <v>97</v>
      </c>
      <c r="I280" s="91">
        <v>173.75</v>
      </c>
      <c r="J280" s="91"/>
      <c r="K280" s="91"/>
      <c r="L280" s="91"/>
      <c r="M280" s="91"/>
      <c r="N280" s="91"/>
      <c r="O280" s="91"/>
      <c r="P280" s="91"/>
      <c r="Q280" s="91"/>
      <c r="R280" s="91"/>
      <c r="S280" s="91"/>
      <c r="T280" s="91"/>
      <c r="U280" s="91">
        <f t="shared" si="26"/>
        <v>173.75</v>
      </c>
      <c r="V280" s="82" t="str">
        <f t="shared" si="24"/>
        <v>112004470847</v>
      </c>
      <c r="W280" s="83">
        <f>VLOOKUP(V280,Factors!$E$6:$H$5950,4,FALSE)</f>
        <v>0.1053</v>
      </c>
      <c r="X280" t="str">
        <f>VLOOKUP(V280,Factors!$E$6:$F$5950,2,FALSE)</f>
        <v>Firm Sales Volumes</v>
      </c>
      <c r="Y280" s="92">
        <f t="shared" si="27"/>
        <v>18.295875000000002</v>
      </c>
      <c r="Z280" s="92">
        <f t="shared" si="28"/>
        <v>155.454125</v>
      </c>
      <c r="AA280" s="92">
        <f t="shared" si="29"/>
        <v>173.75</v>
      </c>
    </row>
    <row r="281" spans="1:27" x14ac:dyDescent="0.25">
      <c r="A281" t="s">
        <v>230</v>
      </c>
      <c r="B281" t="s">
        <v>42</v>
      </c>
      <c r="C281" t="s">
        <v>43</v>
      </c>
      <c r="D281" t="s">
        <v>233</v>
      </c>
      <c r="E281" t="s">
        <v>234</v>
      </c>
      <c r="F281" t="str">
        <f t="shared" si="25"/>
        <v>4470</v>
      </c>
      <c r="G281" t="s">
        <v>71</v>
      </c>
      <c r="H281" t="s">
        <v>72</v>
      </c>
      <c r="I281" s="91">
        <v>155</v>
      </c>
      <c r="J281" s="91"/>
      <c r="K281" s="91"/>
      <c r="L281" s="91"/>
      <c r="M281" s="91"/>
      <c r="N281" s="91"/>
      <c r="O281" s="91"/>
      <c r="P281" s="91"/>
      <c r="Q281" s="91"/>
      <c r="R281" s="91"/>
      <c r="S281" s="91"/>
      <c r="T281" s="91"/>
      <c r="U281" s="91">
        <f t="shared" si="26"/>
        <v>155</v>
      </c>
      <c r="V281" s="82" t="str">
        <f t="shared" si="24"/>
        <v>112004470847</v>
      </c>
      <c r="W281" s="83">
        <f>VLOOKUP(V281,Factors!$E$6:$H$5950,4,FALSE)</f>
        <v>0.1053</v>
      </c>
      <c r="X281" t="str">
        <f>VLOOKUP(V281,Factors!$E$6:$F$5950,2,FALSE)</f>
        <v>Firm Sales Volumes</v>
      </c>
      <c r="Y281" s="92">
        <f t="shared" si="27"/>
        <v>16.3215</v>
      </c>
      <c r="Z281" s="92">
        <f t="shared" si="28"/>
        <v>138.67849999999999</v>
      </c>
      <c r="AA281" s="92">
        <f t="shared" si="29"/>
        <v>155</v>
      </c>
    </row>
    <row r="282" spans="1:27" x14ac:dyDescent="0.25">
      <c r="A282" t="s">
        <v>230</v>
      </c>
      <c r="B282" t="s">
        <v>42</v>
      </c>
      <c r="C282" t="s">
        <v>43</v>
      </c>
      <c r="D282" t="s">
        <v>233</v>
      </c>
      <c r="E282" t="s">
        <v>234</v>
      </c>
      <c r="F282" t="str">
        <f t="shared" si="25"/>
        <v>4470</v>
      </c>
      <c r="G282" t="s">
        <v>106</v>
      </c>
      <c r="H282" t="s">
        <v>107</v>
      </c>
      <c r="I282" s="91">
        <v>-1469.04</v>
      </c>
      <c r="J282" s="91"/>
      <c r="K282" s="91"/>
      <c r="L282" s="91"/>
      <c r="M282" s="91"/>
      <c r="N282" s="91"/>
      <c r="O282" s="91"/>
      <c r="P282" s="91"/>
      <c r="Q282" s="91"/>
      <c r="R282" s="91"/>
      <c r="S282" s="91"/>
      <c r="T282" s="91"/>
      <c r="U282" s="91">
        <f t="shared" si="26"/>
        <v>-1469.04</v>
      </c>
      <c r="V282" s="82" t="str">
        <f t="shared" si="24"/>
        <v>112004470847</v>
      </c>
      <c r="W282" s="83">
        <f>VLOOKUP(V282,Factors!$E$6:$H$5950,4,FALSE)</f>
        <v>0.1053</v>
      </c>
      <c r="X282" t="str">
        <f>VLOOKUP(V282,Factors!$E$6:$F$5950,2,FALSE)</f>
        <v>Firm Sales Volumes</v>
      </c>
      <c r="Y282" s="92">
        <f t="shared" si="27"/>
        <v>-154.68991199999999</v>
      </c>
      <c r="Z282" s="92">
        <f t="shared" si="28"/>
        <v>-1314.3500879999999</v>
      </c>
      <c r="AA282" s="92">
        <f t="shared" si="29"/>
        <v>-1469.04</v>
      </c>
    </row>
    <row r="283" spans="1:27" x14ac:dyDescent="0.25">
      <c r="A283" t="s">
        <v>230</v>
      </c>
      <c r="B283" t="s">
        <v>42</v>
      </c>
      <c r="C283" t="s">
        <v>43</v>
      </c>
      <c r="D283" t="s">
        <v>231</v>
      </c>
      <c r="E283" t="s">
        <v>232</v>
      </c>
      <c r="F283" t="str">
        <f t="shared" si="25"/>
        <v>4475</v>
      </c>
      <c r="G283" t="s">
        <v>61</v>
      </c>
      <c r="H283" t="s">
        <v>62</v>
      </c>
      <c r="I283" s="91">
        <v>637.21</v>
      </c>
      <c r="J283" s="91"/>
      <c r="K283" s="91"/>
      <c r="L283" s="91"/>
      <c r="M283" s="91"/>
      <c r="N283" s="91"/>
      <c r="O283" s="91">
        <v>409.77</v>
      </c>
      <c r="P283" s="91"/>
      <c r="Q283" s="91">
        <v>620.51</v>
      </c>
      <c r="R283" s="91"/>
      <c r="S283" s="91"/>
      <c r="T283" s="91"/>
      <c r="U283" s="91">
        <f t="shared" si="26"/>
        <v>1667.49</v>
      </c>
      <c r="V283" s="82" t="str">
        <f t="shared" si="24"/>
        <v>112004475847</v>
      </c>
      <c r="W283" s="83">
        <f>VLOOKUP(V283,Factors!$E$6:$H$5950,4,FALSE)</f>
        <v>0.1053</v>
      </c>
      <c r="X283" t="str">
        <f>VLOOKUP(V283,Factors!$E$6:$F$5950,2,FALSE)</f>
        <v>Firm Sales Volumes</v>
      </c>
      <c r="Y283" s="92">
        <f t="shared" si="27"/>
        <v>175.58669700000002</v>
      </c>
      <c r="Z283" s="92">
        <f t="shared" si="28"/>
        <v>1491.9033030000001</v>
      </c>
      <c r="AA283" s="92">
        <f t="shared" si="29"/>
        <v>1667.49</v>
      </c>
    </row>
    <row r="284" spans="1:27" x14ac:dyDescent="0.25">
      <c r="A284" t="s">
        <v>230</v>
      </c>
      <c r="B284" t="s">
        <v>42</v>
      </c>
      <c r="C284" t="s">
        <v>43</v>
      </c>
      <c r="D284" t="s">
        <v>231</v>
      </c>
      <c r="E284" t="s">
        <v>232</v>
      </c>
      <c r="F284" t="str">
        <f t="shared" si="25"/>
        <v>4475</v>
      </c>
      <c r="G284" t="s">
        <v>84</v>
      </c>
      <c r="H284" t="s">
        <v>85</v>
      </c>
      <c r="I284" s="91">
        <v>645.75</v>
      </c>
      <c r="J284" s="91"/>
      <c r="K284" s="91"/>
      <c r="L284" s="91"/>
      <c r="M284" s="91"/>
      <c r="N284" s="91"/>
      <c r="O284" s="91"/>
      <c r="P284" s="91"/>
      <c r="Q284" s="91"/>
      <c r="R284" s="91"/>
      <c r="S284" s="91"/>
      <c r="T284" s="91"/>
      <c r="U284" s="91">
        <f t="shared" si="26"/>
        <v>645.75</v>
      </c>
      <c r="V284" s="82" t="str">
        <f t="shared" si="24"/>
        <v>112004475847</v>
      </c>
      <c r="W284" s="83">
        <f>VLOOKUP(V284,Factors!$E$6:$H$5950,4,FALSE)</f>
        <v>0.1053</v>
      </c>
      <c r="X284" t="str">
        <f>VLOOKUP(V284,Factors!$E$6:$F$5950,2,FALSE)</f>
        <v>Firm Sales Volumes</v>
      </c>
      <c r="Y284" s="92">
        <f t="shared" si="27"/>
        <v>67.997475000000009</v>
      </c>
      <c r="Z284" s="92">
        <f t="shared" si="28"/>
        <v>577.75252499999999</v>
      </c>
      <c r="AA284" s="92">
        <f t="shared" si="29"/>
        <v>645.75</v>
      </c>
    </row>
    <row r="285" spans="1:27" x14ac:dyDescent="0.25">
      <c r="A285" t="s">
        <v>230</v>
      </c>
      <c r="B285" t="s">
        <v>42</v>
      </c>
      <c r="C285" t="s">
        <v>43</v>
      </c>
      <c r="D285" t="s">
        <v>231</v>
      </c>
      <c r="E285" t="s">
        <v>232</v>
      </c>
      <c r="F285" t="str">
        <f t="shared" si="25"/>
        <v>4475</v>
      </c>
      <c r="G285" t="s">
        <v>44</v>
      </c>
      <c r="H285" t="s">
        <v>45</v>
      </c>
      <c r="I285" s="91">
        <v>3419.88</v>
      </c>
      <c r="J285" s="91">
        <v>5831.82</v>
      </c>
      <c r="K285" s="91">
        <v>647.5</v>
      </c>
      <c r="L285" s="91"/>
      <c r="M285" s="91"/>
      <c r="N285" s="91"/>
      <c r="O285" s="91"/>
      <c r="P285" s="91"/>
      <c r="Q285" s="91"/>
      <c r="R285" s="91"/>
      <c r="S285" s="91"/>
      <c r="T285" s="91"/>
      <c r="U285" s="91">
        <f t="shared" si="26"/>
        <v>9899.2000000000007</v>
      </c>
      <c r="V285" s="82" t="str">
        <f t="shared" si="24"/>
        <v>112004475847</v>
      </c>
      <c r="W285" s="83">
        <f>VLOOKUP(V285,Factors!$E$6:$H$5950,4,FALSE)</f>
        <v>0.1053</v>
      </c>
      <c r="X285" t="str">
        <f>VLOOKUP(V285,Factors!$E$6:$F$5950,2,FALSE)</f>
        <v>Firm Sales Volumes</v>
      </c>
      <c r="Y285" s="92">
        <f t="shared" si="27"/>
        <v>1042.3857600000001</v>
      </c>
      <c r="Z285" s="92">
        <f t="shared" si="28"/>
        <v>8856.8142399999997</v>
      </c>
      <c r="AA285" s="92">
        <f t="shared" si="29"/>
        <v>9899.2000000000007</v>
      </c>
    </row>
    <row r="286" spans="1:27" x14ac:dyDescent="0.25">
      <c r="A286" t="s">
        <v>230</v>
      </c>
      <c r="B286" t="s">
        <v>209</v>
      </c>
      <c r="C286" t="s">
        <v>210</v>
      </c>
      <c r="D286" t="s">
        <v>231</v>
      </c>
      <c r="E286" t="s">
        <v>232</v>
      </c>
      <c r="F286" t="str">
        <f t="shared" si="25"/>
        <v>4475</v>
      </c>
      <c r="G286" t="s">
        <v>61</v>
      </c>
      <c r="H286" t="s">
        <v>62</v>
      </c>
      <c r="I286" s="91">
        <v>7281.96</v>
      </c>
      <c r="J286" s="91">
        <v>7334.02</v>
      </c>
      <c r="K286" s="91">
        <v>1879.61</v>
      </c>
      <c r="L286" s="91">
        <v>17136.189999999999</v>
      </c>
      <c r="M286" s="91">
        <v>13154.97</v>
      </c>
      <c r="N286" s="91">
        <v>6177.34</v>
      </c>
      <c r="O286" s="91">
        <v>13385.95</v>
      </c>
      <c r="P286" s="91">
        <v>2344.88</v>
      </c>
      <c r="Q286" s="91">
        <v>9044.42</v>
      </c>
      <c r="R286" s="91">
        <v>23435.82</v>
      </c>
      <c r="S286" s="91">
        <v>8149.24</v>
      </c>
      <c r="T286" s="91">
        <v>7199.61</v>
      </c>
      <c r="U286" s="91">
        <f t="shared" si="26"/>
        <v>116524.01000000001</v>
      </c>
      <c r="V286" s="82" t="str">
        <f t="shared" si="24"/>
        <v>114004475847</v>
      </c>
      <c r="W286" s="83">
        <f>VLOOKUP(V286,Factors!$E$6:$H$5950,4,FALSE)</f>
        <v>0.1053</v>
      </c>
      <c r="X286" t="str">
        <f>VLOOKUP(V286,Factors!$E$6:$F$5950,2,FALSE)</f>
        <v>Firm Sales Volumes</v>
      </c>
      <c r="Y286" s="92">
        <f t="shared" si="27"/>
        <v>12269.978253000001</v>
      </c>
      <c r="Z286" s="92">
        <f t="shared" si="28"/>
        <v>104254.031747</v>
      </c>
      <c r="AA286" s="92">
        <f t="shared" si="29"/>
        <v>116524.01000000001</v>
      </c>
    </row>
    <row r="287" spans="1:27" x14ac:dyDescent="0.25">
      <c r="A287" t="s">
        <v>230</v>
      </c>
      <c r="B287" t="s">
        <v>209</v>
      </c>
      <c r="C287" t="s">
        <v>210</v>
      </c>
      <c r="D287" t="s">
        <v>231</v>
      </c>
      <c r="E287" t="s">
        <v>232</v>
      </c>
      <c r="F287" t="str">
        <f t="shared" si="25"/>
        <v>4475</v>
      </c>
      <c r="G287" t="s">
        <v>92</v>
      </c>
      <c r="H287" t="s">
        <v>93</v>
      </c>
      <c r="I287" s="91">
        <v>502.57</v>
      </c>
      <c r="J287" s="91"/>
      <c r="K287" s="91">
        <v>530.6</v>
      </c>
      <c r="L287" s="91">
        <v>1731.08</v>
      </c>
      <c r="M287" s="91">
        <v>963.81</v>
      </c>
      <c r="N287" s="91">
        <v>1208.06</v>
      </c>
      <c r="O287" s="91">
        <v>721.86</v>
      </c>
      <c r="P287" s="91">
        <v>2054.9899999999998</v>
      </c>
      <c r="Q287" s="91">
        <v>824.55</v>
      </c>
      <c r="R287" s="91">
        <v>563.72</v>
      </c>
      <c r="S287" s="91">
        <v>275.02999999999997</v>
      </c>
      <c r="T287" s="91">
        <v>213.37</v>
      </c>
      <c r="U287" s="91">
        <f t="shared" si="26"/>
        <v>9589.64</v>
      </c>
      <c r="V287" s="82" t="str">
        <f t="shared" si="24"/>
        <v>114004475847</v>
      </c>
      <c r="W287" s="83">
        <f>VLOOKUP(V287,Factors!$E$6:$H$5950,4,FALSE)</f>
        <v>0.1053</v>
      </c>
      <c r="X287" t="str">
        <f>VLOOKUP(V287,Factors!$E$6:$F$5950,2,FALSE)</f>
        <v>Firm Sales Volumes</v>
      </c>
      <c r="Y287" s="92">
        <f t="shared" si="27"/>
        <v>1009.789092</v>
      </c>
      <c r="Z287" s="92">
        <f t="shared" si="28"/>
        <v>8579.8509080000003</v>
      </c>
      <c r="AA287" s="92">
        <f t="shared" si="29"/>
        <v>9589.64</v>
      </c>
    </row>
    <row r="288" spans="1:27" x14ac:dyDescent="0.25">
      <c r="A288" t="s">
        <v>230</v>
      </c>
      <c r="B288" t="s">
        <v>209</v>
      </c>
      <c r="C288" t="s">
        <v>210</v>
      </c>
      <c r="D288" t="s">
        <v>231</v>
      </c>
      <c r="E288" t="s">
        <v>232</v>
      </c>
      <c r="F288" t="str">
        <f t="shared" si="25"/>
        <v>4475</v>
      </c>
      <c r="G288" t="s">
        <v>235</v>
      </c>
      <c r="H288" t="s">
        <v>236</v>
      </c>
      <c r="I288" s="91"/>
      <c r="J288" s="91"/>
      <c r="K288" s="91"/>
      <c r="L288" s="91"/>
      <c r="M288" s="91"/>
      <c r="N288" s="91">
        <v>1.6</v>
      </c>
      <c r="O288" s="91"/>
      <c r="P288" s="91"/>
      <c r="Q288" s="91"/>
      <c r="R288" s="91"/>
      <c r="S288" s="91"/>
      <c r="T288" s="91"/>
      <c r="U288" s="91">
        <f t="shared" si="26"/>
        <v>1.6</v>
      </c>
      <c r="V288" s="82" t="str">
        <f t="shared" si="24"/>
        <v>114004475847</v>
      </c>
      <c r="W288" s="83">
        <f>VLOOKUP(V288,Factors!$E$6:$H$5950,4,FALSE)</f>
        <v>0.1053</v>
      </c>
      <c r="X288" t="str">
        <f>VLOOKUP(V288,Factors!$E$6:$F$5950,2,FALSE)</f>
        <v>Firm Sales Volumes</v>
      </c>
      <c r="Y288" s="92">
        <f t="shared" si="27"/>
        <v>0.16848000000000002</v>
      </c>
      <c r="Z288" s="92">
        <f t="shared" si="28"/>
        <v>1.4315200000000001</v>
      </c>
      <c r="AA288" s="92">
        <f t="shared" si="29"/>
        <v>1.6</v>
      </c>
    </row>
    <row r="289" spans="1:27" x14ac:dyDescent="0.25">
      <c r="A289" t="s">
        <v>230</v>
      </c>
      <c r="B289" t="s">
        <v>209</v>
      </c>
      <c r="C289" t="s">
        <v>210</v>
      </c>
      <c r="D289" t="s">
        <v>231</v>
      </c>
      <c r="E289" t="s">
        <v>232</v>
      </c>
      <c r="F289" t="str">
        <f t="shared" si="25"/>
        <v>4475</v>
      </c>
      <c r="G289" t="s">
        <v>84</v>
      </c>
      <c r="H289" t="s">
        <v>85</v>
      </c>
      <c r="I289" s="91"/>
      <c r="J289" s="91">
        <v>229.06</v>
      </c>
      <c r="K289" s="91"/>
      <c r="L289" s="91">
        <v>403.82</v>
      </c>
      <c r="M289" s="91"/>
      <c r="N289" s="91"/>
      <c r="O289" s="91"/>
      <c r="P289" s="91"/>
      <c r="Q289" s="91">
        <v>125.04</v>
      </c>
      <c r="R289" s="91"/>
      <c r="S289" s="91">
        <v>2518.77</v>
      </c>
      <c r="T289" s="91"/>
      <c r="U289" s="91">
        <f t="shared" si="26"/>
        <v>3276.69</v>
      </c>
      <c r="V289" s="82" t="str">
        <f t="shared" si="24"/>
        <v>114004475847</v>
      </c>
      <c r="W289" s="83">
        <f>VLOOKUP(V289,Factors!$E$6:$H$5950,4,FALSE)</f>
        <v>0.1053</v>
      </c>
      <c r="X289" t="str">
        <f>VLOOKUP(V289,Factors!$E$6:$F$5950,2,FALSE)</f>
        <v>Firm Sales Volumes</v>
      </c>
      <c r="Y289" s="92">
        <f t="shared" si="27"/>
        <v>345.03545700000001</v>
      </c>
      <c r="Z289" s="92">
        <f t="shared" si="28"/>
        <v>2931.6545430000001</v>
      </c>
      <c r="AA289" s="92">
        <f t="shared" si="29"/>
        <v>3276.69</v>
      </c>
    </row>
    <row r="290" spans="1:27" x14ac:dyDescent="0.25">
      <c r="A290" t="s">
        <v>230</v>
      </c>
      <c r="B290" t="s">
        <v>209</v>
      </c>
      <c r="C290" t="s">
        <v>210</v>
      </c>
      <c r="D290" t="s">
        <v>231</v>
      </c>
      <c r="E290" t="s">
        <v>232</v>
      </c>
      <c r="F290" t="str">
        <f t="shared" si="25"/>
        <v>4475</v>
      </c>
      <c r="G290" t="s">
        <v>122</v>
      </c>
      <c r="H290" t="s">
        <v>123</v>
      </c>
      <c r="I290" s="91"/>
      <c r="J290" s="91"/>
      <c r="K290" s="91"/>
      <c r="L290" s="91"/>
      <c r="M290" s="91"/>
      <c r="N290" s="91"/>
      <c r="O290" s="91"/>
      <c r="P290" s="91"/>
      <c r="Q290" s="91"/>
      <c r="R290" s="91">
        <v>100</v>
      </c>
      <c r="S290" s="91"/>
      <c r="T290" s="91"/>
      <c r="U290" s="91">
        <f t="shared" si="26"/>
        <v>100</v>
      </c>
      <c r="V290" s="82" t="str">
        <f t="shared" si="24"/>
        <v>114004475847</v>
      </c>
      <c r="W290" s="83">
        <f>VLOOKUP(V290,Factors!$E$6:$H$5950,4,FALSE)</f>
        <v>0.1053</v>
      </c>
      <c r="X290" t="str">
        <f>VLOOKUP(V290,Factors!$E$6:$F$5950,2,FALSE)</f>
        <v>Firm Sales Volumes</v>
      </c>
      <c r="Y290" s="92">
        <f t="shared" si="27"/>
        <v>10.530000000000001</v>
      </c>
      <c r="Z290" s="92">
        <f t="shared" si="28"/>
        <v>89.47</v>
      </c>
      <c r="AA290" s="92">
        <f t="shared" si="29"/>
        <v>100</v>
      </c>
    </row>
    <row r="291" spans="1:27" x14ac:dyDescent="0.25">
      <c r="A291" t="s">
        <v>230</v>
      </c>
      <c r="B291" t="s">
        <v>209</v>
      </c>
      <c r="C291" t="s">
        <v>210</v>
      </c>
      <c r="D291" t="s">
        <v>231</v>
      </c>
      <c r="E291" t="s">
        <v>232</v>
      </c>
      <c r="F291" t="str">
        <f t="shared" si="25"/>
        <v>4475</v>
      </c>
      <c r="G291" t="s">
        <v>44</v>
      </c>
      <c r="H291" t="s">
        <v>45</v>
      </c>
      <c r="I291" s="91"/>
      <c r="J291" s="91">
        <v>6752</v>
      </c>
      <c r="K291" s="91"/>
      <c r="L291" s="91">
        <v>7670.79</v>
      </c>
      <c r="M291" s="91">
        <v>-26.39</v>
      </c>
      <c r="N291" s="91"/>
      <c r="O291" s="91">
        <v>14503.39</v>
      </c>
      <c r="P291" s="91">
        <v>-2767.5</v>
      </c>
      <c r="Q291" s="91">
        <v>21807.59</v>
      </c>
      <c r="R291" s="91">
        <v>6220.25</v>
      </c>
      <c r="S291" s="91">
        <v>7323.8</v>
      </c>
      <c r="T291" s="91">
        <v>20863.240000000002</v>
      </c>
      <c r="U291" s="91">
        <f t="shared" si="26"/>
        <v>82347.170000000013</v>
      </c>
      <c r="V291" s="82" t="str">
        <f t="shared" si="24"/>
        <v>114004475847</v>
      </c>
      <c r="W291" s="83">
        <f>VLOOKUP(V291,Factors!$E$6:$H$5950,4,FALSE)</f>
        <v>0.1053</v>
      </c>
      <c r="X291" t="str">
        <f>VLOOKUP(V291,Factors!$E$6:$F$5950,2,FALSE)</f>
        <v>Firm Sales Volumes</v>
      </c>
      <c r="Y291" s="92">
        <f t="shared" si="27"/>
        <v>8671.1570010000014</v>
      </c>
      <c r="Z291" s="92">
        <f t="shared" si="28"/>
        <v>73676.012999000013</v>
      </c>
      <c r="AA291" s="92">
        <f t="shared" si="29"/>
        <v>82347.170000000013</v>
      </c>
    </row>
    <row r="292" spans="1:27" x14ac:dyDescent="0.25">
      <c r="A292" t="s">
        <v>230</v>
      </c>
      <c r="B292" t="s">
        <v>209</v>
      </c>
      <c r="C292" t="s">
        <v>210</v>
      </c>
      <c r="D292" t="s">
        <v>231</v>
      </c>
      <c r="E292" t="s">
        <v>232</v>
      </c>
      <c r="F292" t="str">
        <f t="shared" si="25"/>
        <v>4475</v>
      </c>
      <c r="G292" t="s">
        <v>26</v>
      </c>
      <c r="H292" t="s">
        <v>27</v>
      </c>
      <c r="I292" s="91"/>
      <c r="J292" s="91"/>
      <c r="K292" s="91"/>
      <c r="L292" s="91">
        <v>1038.55</v>
      </c>
      <c r="M292" s="91">
        <v>588.54999999999995</v>
      </c>
      <c r="N292" s="91">
        <v>1053.26</v>
      </c>
      <c r="O292" s="91"/>
      <c r="P292" s="91"/>
      <c r="Q292" s="91"/>
      <c r="R292" s="91"/>
      <c r="S292" s="91"/>
      <c r="T292" s="91"/>
      <c r="U292" s="91">
        <f t="shared" si="26"/>
        <v>2680.3599999999997</v>
      </c>
      <c r="V292" s="82" t="str">
        <f t="shared" si="24"/>
        <v>114004475847</v>
      </c>
      <c r="W292" s="83">
        <f>VLOOKUP(V292,Factors!$E$6:$H$5950,4,FALSE)</f>
        <v>0.1053</v>
      </c>
      <c r="X292" t="str">
        <f>VLOOKUP(V292,Factors!$E$6:$F$5950,2,FALSE)</f>
        <v>Firm Sales Volumes</v>
      </c>
      <c r="Y292" s="92">
        <f t="shared" si="27"/>
        <v>282.24190799999997</v>
      </c>
      <c r="Z292" s="92">
        <f t="shared" si="28"/>
        <v>2398.1180919999997</v>
      </c>
      <c r="AA292" s="92">
        <f t="shared" si="29"/>
        <v>2680.3599999999997</v>
      </c>
    </row>
    <row r="293" spans="1:27" x14ac:dyDescent="0.25">
      <c r="A293" t="s">
        <v>230</v>
      </c>
      <c r="B293" t="s">
        <v>209</v>
      </c>
      <c r="C293" t="s">
        <v>210</v>
      </c>
      <c r="D293" t="s">
        <v>231</v>
      </c>
      <c r="E293" t="s">
        <v>232</v>
      </c>
      <c r="F293" t="str">
        <f t="shared" si="25"/>
        <v>4475</v>
      </c>
      <c r="G293" t="s">
        <v>237</v>
      </c>
      <c r="H293" t="s">
        <v>238</v>
      </c>
      <c r="I293" s="91"/>
      <c r="J293" s="91"/>
      <c r="K293" s="91"/>
      <c r="L293" s="91"/>
      <c r="M293" s="91"/>
      <c r="N293" s="91"/>
      <c r="O293" s="91"/>
      <c r="P293" s="91"/>
      <c r="Q293" s="91">
        <v>688.37</v>
      </c>
      <c r="R293" s="91"/>
      <c r="S293" s="91"/>
      <c r="T293" s="91"/>
      <c r="U293" s="91">
        <f t="shared" si="26"/>
        <v>688.37</v>
      </c>
      <c r="V293" s="82" t="str">
        <f t="shared" si="24"/>
        <v>114004475847</v>
      </c>
      <c r="W293" s="83">
        <f>VLOOKUP(V293,Factors!$E$6:$H$5950,4,FALSE)</f>
        <v>0.1053</v>
      </c>
      <c r="X293" t="str">
        <f>VLOOKUP(V293,Factors!$E$6:$F$5950,2,FALSE)</f>
        <v>Firm Sales Volumes</v>
      </c>
      <c r="Y293" s="92">
        <f t="shared" si="27"/>
        <v>72.485360999999997</v>
      </c>
      <c r="Z293" s="92">
        <f t="shared" si="28"/>
        <v>615.88463899999999</v>
      </c>
      <c r="AA293" s="92">
        <f t="shared" si="29"/>
        <v>688.37</v>
      </c>
    </row>
    <row r="294" spans="1:27" x14ac:dyDescent="0.25">
      <c r="A294" t="s">
        <v>230</v>
      </c>
      <c r="B294" t="s">
        <v>209</v>
      </c>
      <c r="C294" t="s">
        <v>210</v>
      </c>
      <c r="D294" t="s">
        <v>231</v>
      </c>
      <c r="E294" t="s">
        <v>232</v>
      </c>
      <c r="F294" t="str">
        <f t="shared" si="25"/>
        <v>4475</v>
      </c>
      <c r="G294" t="s">
        <v>207</v>
      </c>
      <c r="H294" t="s">
        <v>208</v>
      </c>
      <c r="I294" s="91">
        <v>1099.02</v>
      </c>
      <c r="J294" s="91"/>
      <c r="K294" s="91"/>
      <c r="L294" s="91"/>
      <c r="M294" s="91"/>
      <c r="N294" s="91"/>
      <c r="O294" s="91">
        <v>1049.3900000000001</v>
      </c>
      <c r="P294" s="91"/>
      <c r="Q294" s="91">
        <v>70.23</v>
      </c>
      <c r="R294" s="91">
        <v>237.5</v>
      </c>
      <c r="S294" s="91"/>
      <c r="T294" s="91"/>
      <c r="U294" s="91">
        <f t="shared" si="26"/>
        <v>2456.14</v>
      </c>
      <c r="V294" s="82" t="str">
        <f t="shared" si="24"/>
        <v>114004475847</v>
      </c>
      <c r="W294" s="83">
        <f>VLOOKUP(V294,Factors!$E$6:$H$5950,4,FALSE)</f>
        <v>0.1053</v>
      </c>
      <c r="X294" t="str">
        <f>VLOOKUP(V294,Factors!$E$6:$F$5950,2,FALSE)</f>
        <v>Firm Sales Volumes</v>
      </c>
      <c r="Y294" s="92">
        <f t="shared" si="27"/>
        <v>258.63154200000002</v>
      </c>
      <c r="Z294" s="92">
        <f t="shared" si="28"/>
        <v>2197.5084579999998</v>
      </c>
      <c r="AA294" s="92">
        <f t="shared" si="29"/>
        <v>2456.14</v>
      </c>
    </row>
    <row r="295" spans="1:27" x14ac:dyDescent="0.25">
      <c r="A295" t="s">
        <v>230</v>
      </c>
      <c r="B295" t="s">
        <v>209</v>
      </c>
      <c r="C295" t="s">
        <v>210</v>
      </c>
      <c r="D295" t="s">
        <v>231</v>
      </c>
      <c r="E295" t="s">
        <v>232</v>
      </c>
      <c r="F295" t="str">
        <f t="shared" si="25"/>
        <v>4475</v>
      </c>
      <c r="G295" t="s">
        <v>71</v>
      </c>
      <c r="H295" t="s">
        <v>72</v>
      </c>
      <c r="I295" s="91"/>
      <c r="J295" s="91">
        <v>69.06</v>
      </c>
      <c r="K295" s="91"/>
      <c r="L295" s="91"/>
      <c r="M295" s="91"/>
      <c r="N295" s="91">
        <v>315.08999999999997</v>
      </c>
      <c r="O295" s="91">
        <v>15.64</v>
      </c>
      <c r="P295" s="91"/>
      <c r="Q295" s="91">
        <v>17.46</v>
      </c>
      <c r="R295" s="91"/>
      <c r="S295" s="91"/>
      <c r="T295" s="91"/>
      <c r="U295" s="91">
        <f t="shared" si="26"/>
        <v>417.24999999999994</v>
      </c>
      <c r="V295" s="82" t="str">
        <f t="shared" si="24"/>
        <v>114004475847</v>
      </c>
      <c r="W295" s="83">
        <f>VLOOKUP(V295,Factors!$E$6:$H$5950,4,FALSE)</f>
        <v>0.1053</v>
      </c>
      <c r="X295" t="str">
        <f>VLOOKUP(V295,Factors!$E$6:$F$5950,2,FALSE)</f>
        <v>Firm Sales Volumes</v>
      </c>
      <c r="Y295" s="92">
        <f t="shared" si="27"/>
        <v>43.936424999999993</v>
      </c>
      <c r="Z295" s="92">
        <f t="shared" si="28"/>
        <v>373.31357499999996</v>
      </c>
      <c r="AA295" s="92">
        <f t="shared" si="29"/>
        <v>417.24999999999994</v>
      </c>
    </row>
    <row r="296" spans="1:27" x14ac:dyDescent="0.25">
      <c r="A296" t="s">
        <v>230</v>
      </c>
      <c r="B296" t="s">
        <v>209</v>
      </c>
      <c r="C296" t="s">
        <v>210</v>
      </c>
      <c r="D296" t="s">
        <v>231</v>
      </c>
      <c r="E296" t="s">
        <v>232</v>
      </c>
      <c r="F296" t="str">
        <f t="shared" si="25"/>
        <v>4475</v>
      </c>
      <c r="G296" t="s">
        <v>98</v>
      </c>
      <c r="H296" t="s">
        <v>99</v>
      </c>
      <c r="I296" s="91"/>
      <c r="J296" s="91">
        <v>971.16</v>
      </c>
      <c r="K296" s="91">
        <v>516</v>
      </c>
      <c r="L296" s="91"/>
      <c r="M296" s="91"/>
      <c r="N296" s="91"/>
      <c r="O296" s="91"/>
      <c r="P296" s="91"/>
      <c r="Q296" s="91"/>
      <c r="R296" s="91"/>
      <c r="S296" s="91"/>
      <c r="T296" s="91"/>
      <c r="U296" s="91">
        <f t="shared" si="26"/>
        <v>1487.1599999999999</v>
      </c>
      <c r="V296" s="82" t="str">
        <f t="shared" si="24"/>
        <v>114004475847</v>
      </c>
      <c r="W296" s="83">
        <f>VLOOKUP(V296,Factors!$E$6:$H$5950,4,FALSE)</f>
        <v>0.1053</v>
      </c>
      <c r="X296" t="str">
        <f>VLOOKUP(V296,Factors!$E$6:$F$5950,2,FALSE)</f>
        <v>Firm Sales Volumes</v>
      </c>
      <c r="Y296" s="92">
        <f t="shared" si="27"/>
        <v>156.597948</v>
      </c>
      <c r="Z296" s="92">
        <f t="shared" si="28"/>
        <v>1330.5620519999998</v>
      </c>
      <c r="AA296" s="92">
        <f t="shared" si="29"/>
        <v>1487.1599999999999</v>
      </c>
    </row>
    <row r="297" spans="1:27" x14ac:dyDescent="0.25">
      <c r="A297" t="s">
        <v>230</v>
      </c>
      <c r="B297" t="s">
        <v>209</v>
      </c>
      <c r="C297" t="s">
        <v>210</v>
      </c>
      <c r="D297" t="s">
        <v>231</v>
      </c>
      <c r="E297" t="s">
        <v>232</v>
      </c>
      <c r="F297" t="str">
        <f t="shared" si="25"/>
        <v>4475</v>
      </c>
      <c r="G297" t="s">
        <v>132</v>
      </c>
      <c r="H297" t="s">
        <v>133</v>
      </c>
      <c r="I297" s="91"/>
      <c r="J297" s="91">
        <v>257.04000000000002</v>
      </c>
      <c r="K297" s="91"/>
      <c r="L297" s="91">
        <v>38.97</v>
      </c>
      <c r="M297" s="91"/>
      <c r="N297" s="91"/>
      <c r="O297" s="91">
        <v>883.7</v>
      </c>
      <c r="P297" s="91"/>
      <c r="Q297" s="91"/>
      <c r="R297" s="91"/>
      <c r="S297" s="91"/>
      <c r="T297" s="91">
        <v>31.98</v>
      </c>
      <c r="U297" s="91">
        <f t="shared" si="26"/>
        <v>1211.69</v>
      </c>
      <c r="V297" s="82" t="str">
        <f t="shared" si="24"/>
        <v>114004475847</v>
      </c>
      <c r="W297" s="83">
        <f>VLOOKUP(V297,Factors!$E$6:$H$5950,4,FALSE)</f>
        <v>0.1053</v>
      </c>
      <c r="X297" t="str">
        <f>VLOOKUP(V297,Factors!$E$6:$F$5950,2,FALSE)</f>
        <v>Firm Sales Volumes</v>
      </c>
      <c r="Y297" s="92">
        <f t="shared" si="27"/>
        <v>127.59095700000002</v>
      </c>
      <c r="Z297" s="92">
        <f t="shared" si="28"/>
        <v>1084.0990429999999</v>
      </c>
      <c r="AA297" s="92">
        <f t="shared" si="29"/>
        <v>1211.69</v>
      </c>
    </row>
    <row r="298" spans="1:27" x14ac:dyDescent="0.25">
      <c r="A298" t="s">
        <v>230</v>
      </c>
      <c r="B298" t="s">
        <v>209</v>
      </c>
      <c r="C298" t="s">
        <v>210</v>
      </c>
      <c r="D298" t="s">
        <v>231</v>
      </c>
      <c r="E298" t="s">
        <v>232</v>
      </c>
      <c r="F298" t="str">
        <f t="shared" si="25"/>
        <v>4475</v>
      </c>
      <c r="G298" t="s">
        <v>138</v>
      </c>
      <c r="H298" t="s">
        <v>139</v>
      </c>
      <c r="I298" s="91"/>
      <c r="J298" s="91"/>
      <c r="K298" s="91"/>
      <c r="L298" s="91"/>
      <c r="M298" s="91"/>
      <c r="N298" s="91"/>
      <c r="O298" s="91"/>
      <c r="P298" s="91">
        <v>156.81</v>
      </c>
      <c r="Q298" s="91"/>
      <c r="R298" s="91"/>
      <c r="S298" s="91"/>
      <c r="T298" s="91"/>
      <c r="U298" s="91">
        <f t="shared" si="26"/>
        <v>156.81</v>
      </c>
      <c r="V298" s="82" t="str">
        <f t="shared" si="24"/>
        <v>114004475847</v>
      </c>
      <c r="W298" s="83">
        <f>VLOOKUP(V298,Factors!$E$6:$H$5950,4,FALSE)</f>
        <v>0.1053</v>
      </c>
      <c r="X298" t="str">
        <f>VLOOKUP(V298,Factors!$E$6:$F$5950,2,FALSE)</f>
        <v>Firm Sales Volumes</v>
      </c>
      <c r="Y298" s="92">
        <f t="shared" si="27"/>
        <v>16.512093</v>
      </c>
      <c r="Z298" s="92">
        <f t="shared" si="28"/>
        <v>140.29790700000001</v>
      </c>
      <c r="AA298" s="92">
        <f t="shared" si="29"/>
        <v>156.81</v>
      </c>
    </row>
    <row r="299" spans="1:27" x14ac:dyDescent="0.25">
      <c r="A299" t="s">
        <v>230</v>
      </c>
      <c r="B299" t="s">
        <v>209</v>
      </c>
      <c r="C299" t="s">
        <v>210</v>
      </c>
      <c r="D299" t="s">
        <v>231</v>
      </c>
      <c r="E299" t="s">
        <v>232</v>
      </c>
      <c r="F299" t="str">
        <f t="shared" si="25"/>
        <v>4475</v>
      </c>
      <c r="G299" t="s">
        <v>187</v>
      </c>
      <c r="H299" t="s">
        <v>188</v>
      </c>
      <c r="I299" s="91"/>
      <c r="J299" s="91"/>
      <c r="K299" s="91"/>
      <c r="L299" s="91"/>
      <c r="M299" s="91"/>
      <c r="N299" s="91"/>
      <c r="O299" s="91"/>
      <c r="P299" s="91">
        <v>1130.17</v>
      </c>
      <c r="Q299" s="91">
        <v>2298.59</v>
      </c>
      <c r="R299" s="91">
        <v>3365.46</v>
      </c>
      <c r="S299" s="91">
        <v>3422.61</v>
      </c>
      <c r="T299" s="91">
        <v>3416.69</v>
      </c>
      <c r="U299" s="91">
        <f t="shared" si="26"/>
        <v>13633.52</v>
      </c>
      <c r="V299" s="82" t="str">
        <f t="shared" si="24"/>
        <v>114004475847</v>
      </c>
      <c r="W299" s="83">
        <f>VLOOKUP(V299,Factors!$E$6:$H$5950,4,FALSE)</f>
        <v>0.1053</v>
      </c>
      <c r="X299" t="str">
        <f>VLOOKUP(V299,Factors!$E$6:$F$5950,2,FALSE)</f>
        <v>Firm Sales Volumes</v>
      </c>
      <c r="Y299" s="92">
        <f t="shared" si="27"/>
        <v>1435.6096560000001</v>
      </c>
      <c r="Z299" s="92">
        <f t="shared" si="28"/>
        <v>12197.910344</v>
      </c>
      <c r="AA299" s="92">
        <f t="shared" si="29"/>
        <v>13633.52</v>
      </c>
    </row>
    <row r="300" spans="1:27" x14ac:dyDescent="0.25">
      <c r="A300" t="s">
        <v>230</v>
      </c>
      <c r="B300" t="s">
        <v>209</v>
      </c>
      <c r="C300" t="s">
        <v>210</v>
      </c>
      <c r="D300" t="s">
        <v>231</v>
      </c>
      <c r="E300" t="s">
        <v>232</v>
      </c>
      <c r="F300" t="str">
        <f t="shared" si="25"/>
        <v>4475</v>
      </c>
      <c r="G300" t="s">
        <v>239</v>
      </c>
      <c r="H300" t="s">
        <v>240</v>
      </c>
      <c r="I300" s="91"/>
      <c r="J300" s="91">
        <v>260.04000000000002</v>
      </c>
      <c r="K300" s="91"/>
      <c r="L300" s="91">
        <v>87.23</v>
      </c>
      <c r="M300" s="91"/>
      <c r="N300" s="91"/>
      <c r="O300" s="91"/>
      <c r="P300" s="91">
        <v>311.56</v>
      </c>
      <c r="Q300" s="91">
        <v>117.44</v>
      </c>
      <c r="R300" s="91"/>
      <c r="S300" s="91"/>
      <c r="T300" s="91"/>
      <c r="U300" s="91">
        <f t="shared" si="26"/>
        <v>776.27</v>
      </c>
      <c r="V300" s="82" t="str">
        <f t="shared" si="24"/>
        <v>114004475847</v>
      </c>
      <c r="W300" s="83">
        <f>VLOOKUP(V300,Factors!$E$6:$H$5950,4,FALSE)</f>
        <v>0.1053</v>
      </c>
      <c r="X300" t="str">
        <f>VLOOKUP(V300,Factors!$E$6:$F$5950,2,FALSE)</f>
        <v>Firm Sales Volumes</v>
      </c>
      <c r="Y300" s="92">
        <f t="shared" si="27"/>
        <v>81.741230999999999</v>
      </c>
      <c r="Z300" s="92">
        <f t="shared" si="28"/>
        <v>694.52876900000001</v>
      </c>
      <c r="AA300" s="92">
        <f t="shared" si="29"/>
        <v>776.27</v>
      </c>
    </row>
    <row r="301" spans="1:27" x14ac:dyDescent="0.25">
      <c r="A301" t="s">
        <v>230</v>
      </c>
      <c r="B301" t="s">
        <v>209</v>
      </c>
      <c r="C301" t="s">
        <v>210</v>
      </c>
      <c r="D301" t="s">
        <v>231</v>
      </c>
      <c r="E301" t="s">
        <v>232</v>
      </c>
      <c r="F301" t="str">
        <f t="shared" si="25"/>
        <v>4475</v>
      </c>
      <c r="G301" t="s">
        <v>65</v>
      </c>
      <c r="H301" t="s">
        <v>66</v>
      </c>
      <c r="I301" s="91">
        <v>3203</v>
      </c>
      <c r="J301" s="91"/>
      <c r="K301" s="91"/>
      <c r="L301" s="91">
        <v>144.5</v>
      </c>
      <c r="M301" s="91">
        <v>2408.2600000000002</v>
      </c>
      <c r="N301" s="91">
        <v>752.24</v>
      </c>
      <c r="O301" s="91">
        <v>2520.9499999999998</v>
      </c>
      <c r="P301" s="91"/>
      <c r="Q301" s="91">
        <v>529.82000000000005</v>
      </c>
      <c r="R301" s="91">
        <v>2650</v>
      </c>
      <c r="S301" s="91">
        <v>5972.53</v>
      </c>
      <c r="T301" s="91">
        <v>496.1</v>
      </c>
      <c r="U301" s="91">
        <f t="shared" si="26"/>
        <v>18677.399999999998</v>
      </c>
      <c r="V301" s="82" t="str">
        <f t="shared" si="24"/>
        <v>114004475847</v>
      </c>
      <c r="W301" s="83">
        <f>VLOOKUP(V301,Factors!$E$6:$H$5950,4,FALSE)</f>
        <v>0.1053</v>
      </c>
      <c r="X301" t="str">
        <f>VLOOKUP(V301,Factors!$E$6:$F$5950,2,FALSE)</f>
        <v>Firm Sales Volumes</v>
      </c>
      <c r="Y301" s="92">
        <f t="shared" si="27"/>
        <v>1966.7302199999999</v>
      </c>
      <c r="Z301" s="92">
        <f t="shared" si="28"/>
        <v>16710.669779999997</v>
      </c>
      <c r="AA301" s="92">
        <f t="shared" si="29"/>
        <v>18677.399999999998</v>
      </c>
    </row>
    <row r="302" spans="1:27" x14ac:dyDescent="0.25">
      <c r="A302" t="s">
        <v>230</v>
      </c>
      <c r="B302" t="s">
        <v>209</v>
      </c>
      <c r="C302" t="s">
        <v>210</v>
      </c>
      <c r="D302" t="s">
        <v>231</v>
      </c>
      <c r="E302" t="s">
        <v>232</v>
      </c>
      <c r="F302" t="str">
        <f t="shared" si="25"/>
        <v>4475</v>
      </c>
      <c r="G302" t="s">
        <v>56</v>
      </c>
      <c r="H302" t="s">
        <v>57</v>
      </c>
      <c r="I302" s="91">
        <v>24319.74</v>
      </c>
      <c r="J302" s="91">
        <v>22990.67</v>
      </c>
      <c r="K302" s="91">
        <v>24858.5</v>
      </c>
      <c r="L302" s="91">
        <v>21953.360000000001</v>
      </c>
      <c r="M302" s="91">
        <v>29710.98</v>
      </c>
      <c r="N302" s="91">
        <v>23896.93</v>
      </c>
      <c r="O302" s="91">
        <v>10578.15</v>
      </c>
      <c r="P302" s="91">
        <v>6842.71</v>
      </c>
      <c r="Q302" s="91">
        <v>13358.3</v>
      </c>
      <c r="R302" s="91">
        <v>10463.34</v>
      </c>
      <c r="S302" s="91">
        <v>24251.68</v>
      </c>
      <c r="T302" s="91">
        <v>11706.8</v>
      </c>
      <c r="U302" s="91">
        <f t="shared" si="26"/>
        <v>224931.15999999995</v>
      </c>
      <c r="V302" s="82" t="str">
        <f t="shared" si="24"/>
        <v>114004475847</v>
      </c>
      <c r="W302" s="83">
        <f>VLOOKUP(V302,Factors!$E$6:$H$5950,4,FALSE)</f>
        <v>0.1053</v>
      </c>
      <c r="X302" t="str">
        <f>VLOOKUP(V302,Factors!$E$6:$F$5950,2,FALSE)</f>
        <v>Firm Sales Volumes</v>
      </c>
      <c r="Y302" s="92">
        <f t="shared" si="27"/>
        <v>23685.251147999996</v>
      </c>
      <c r="Z302" s="92">
        <f t="shared" si="28"/>
        <v>201245.90885199996</v>
      </c>
      <c r="AA302" s="92">
        <f t="shared" si="29"/>
        <v>224931.15999999997</v>
      </c>
    </row>
    <row r="303" spans="1:27" x14ac:dyDescent="0.25">
      <c r="A303" t="s">
        <v>230</v>
      </c>
      <c r="B303" t="s">
        <v>209</v>
      </c>
      <c r="C303" t="s">
        <v>210</v>
      </c>
      <c r="D303" t="s">
        <v>231</v>
      </c>
      <c r="E303" t="s">
        <v>232</v>
      </c>
      <c r="F303" t="str">
        <f t="shared" si="25"/>
        <v>4475</v>
      </c>
      <c r="G303" t="s">
        <v>68</v>
      </c>
      <c r="H303" t="s">
        <v>69</v>
      </c>
      <c r="I303" s="91">
        <v>5563.26</v>
      </c>
      <c r="J303" s="91">
        <v>5624.72</v>
      </c>
      <c r="K303" s="91">
        <v>5635.5</v>
      </c>
      <c r="L303" s="91">
        <v>8694.93</v>
      </c>
      <c r="M303" s="91">
        <v>7497.75</v>
      </c>
      <c r="N303" s="91">
        <v>6369.73</v>
      </c>
      <c r="O303" s="91">
        <v>2781.53</v>
      </c>
      <c r="P303" s="91">
        <v>2109.6999999999998</v>
      </c>
      <c r="Q303" s="91">
        <v>4631.21</v>
      </c>
      <c r="R303" s="91">
        <v>5424.05</v>
      </c>
      <c r="S303" s="91">
        <v>7997.38</v>
      </c>
      <c r="T303" s="91">
        <v>3885.46</v>
      </c>
      <c r="U303" s="91">
        <f t="shared" si="26"/>
        <v>66215.22</v>
      </c>
      <c r="V303" s="82" t="str">
        <f t="shared" si="24"/>
        <v>114004475847</v>
      </c>
      <c r="W303" s="83">
        <f>VLOOKUP(V303,Factors!$E$6:$H$5950,4,FALSE)</f>
        <v>0.1053</v>
      </c>
      <c r="X303" t="str">
        <f>VLOOKUP(V303,Factors!$E$6:$F$5950,2,FALSE)</f>
        <v>Firm Sales Volumes</v>
      </c>
      <c r="Y303" s="92">
        <f t="shared" si="27"/>
        <v>6972.4626660000004</v>
      </c>
      <c r="Z303" s="92">
        <f t="shared" si="28"/>
        <v>59242.757334000002</v>
      </c>
      <c r="AA303" s="92">
        <f t="shared" si="29"/>
        <v>66215.22</v>
      </c>
    </row>
    <row r="304" spans="1:27" x14ac:dyDescent="0.25">
      <c r="A304" t="s">
        <v>230</v>
      </c>
      <c r="B304" t="s">
        <v>219</v>
      </c>
      <c r="C304" t="s">
        <v>220</v>
      </c>
      <c r="D304" t="s">
        <v>233</v>
      </c>
      <c r="E304" t="s">
        <v>234</v>
      </c>
      <c r="F304" t="str">
        <f t="shared" si="25"/>
        <v>4470</v>
      </c>
      <c r="G304" t="s">
        <v>110</v>
      </c>
      <c r="H304" t="s">
        <v>111</v>
      </c>
      <c r="I304" s="91">
        <v>8749.0400000000009</v>
      </c>
      <c r="J304" s="91">
        <v>9165.66</v>
      </c>
      <c r="K304" s="91">
        <v>9459</v>
      </c>
      <c r="L304" s="91">
        <v>9459</v>
      </c>
      <c r="M304" s="91">
        <v>9064.8799999999992</v>
      </c>
      <c r="N304" s="91">
        <v>7309.23</v>
      </c>
      <c r="O304" s="91">
        <v>4887.1499999999996</v>
      </c>
      <c r="P304" s="91">
        <v>7309.23</v>
      </c>
      <c r="Q304" s="91">
        <v>8986.0499999999993</v>
      </c>
      <c r="R304" s="91">
        <v>9459</v>
      </c>
      <c r="S304" s="91">
        <v>8599.09</v>
      </c>
      <c r="T304" s="91">
        <v>6449.32</v>
      </c>
      <c r="U304" s="91">
        <f t="shared" si="26"/>
        <v>98896.65</v>
      </c>
      <c r="V304" s="82" t="str">
        <f t="shared" si="24"/>
        <v>115004470847</v>
      </c>
      <c r="W304" s="83">
        <f>VLOOKUP(V304,Factors!$E$6:$H$5950,4,FALSE)</f>
        <v>0.1053</v>
      </c>
      <c r="X304" t="str">
        <f>VLOOKUP(V304,Factors!$E$6:$F$5950,2,FALSE)</f>
        <v>Firm Sales Volumes</v>
      </c>
      <c r="Y304" s="92">
        <f t="shared" si="27"/>
        <v>10413.817245</v>
      </c>
      <c r="Z304" s="92">
        <f t="shared" si="28"/>
        <v>88482.832754999996</v>
      </c>
      <c r="AA304" s="92">
        <f t="shared" si="29"/>
        <v>98896.65</v>
      </c>
    </row>
    <row r="305" spans="1:27" x14ac:dyDescent="0.25">
      <c r="A305" t="s">
        <v>230</v>
      </c>
      <c r="B305" t="s">
        <v>219</v>
      </c>
      <c r="C305" t="s">
        <v>220</v>
      </c>
      <c r="D305" t="s">
        <v>233</v>
      </c>
      <c r="E305" t="s">
        <v>234</v>
      </c>
      <c r="F305" t="str">
        <f t="shared" si="25"/>
        <v>4470</v>
      </c>
      <c r="G305" t="s">
        <v>114</v>
      </c>
      <c r="H305" t="s">
        <v>115</v>
      </c>
      <c r="I305" s="91"/>
      <c r="J305" s="91">
        <v>180.54</v>
      </c>
      <c r="K305" s="91">
        <v>383.66</v>
      </c>
      <c r="L305" s="91">
        <v>-95.48</v>
      </c>
      <c r="M305" s="91"/>
      <c r="N305" s="91">
        <v>2048.48</v>
      </c>
      <c r="O305" s="91">
        <v>821.45</v>
      </c>
      <c r="P305" s="91">
        <v>248.16</v>
      </c>
      <c r="Q305" s="91">
        <v>56.16</v>
      </c>
      <c r="R305" s="91"/>
      <c r="S305" s="91">
        <v>412.06</v>
      </c>
      <c r="T305" s="91">
        <v>-206.03</v>
      </c>
      <c r="U305" s="91">
        <f t="shared" si="26"/>
        <v>3848.9999999999991</v>
      </c>
      <c r="V305" s="82" t="str">
        <f t="shared" si="24"/>
        <v>115004470847</v>
      </c>
      <c r="W305" s="83">
        <f>VLOOKUP(V305,Factors!$E$6:$H$5950,4,FALSE)</f>
        <v>0.1053</v>
      </c>
      <c r="X305" t="str">
        <f>VLOOKUP(V305,Factors!$E$6:$F$5950,2,FALSE)</f>
        <v>Firm Sales Volumes</v>
      </c>
      <c r="Y305" s="92">
        <f t="shared" si="27"/>
        <v>405.29969999999992</v>
      </c>
      <c r="Z305" s="92">
        <f t="shared" si="28"/>
        <v>3443.7002999999991</v>
      </c>
      <c r="AA305" s="92">
        <f t="shared" si="29"/>
        <v>3848.9999999999991</v>
      </c>
    </row>
    <row r="306" spans="1:27" x14ac:dyDescent="0.25">
      <c r="A306" t="s">
        <v>230</v>
      </c>
      <c r="B306" t="s">
        <v>219</v>
      </c>
      <c r="C306" t="s">
        <v>220</v>
      </c>
      <c r="D306" t="s">
        <v>233</v>
      </c>
      <c r="E306" t="s">
        <v>234</v>
      </c>
      <c r="F306" t="str">
        <f t="shared" si="25"/>
        <v>4470</v>
      </c>
      <c r="G306" t="s">
        <v>86</v>
      </c>
      <c r="H306" t="s">
        <v>87</v>
      </c>
      <c r="I306" s="91">
        <v>32322.7</v>
      </c>
      <c r="J306" s="91">
        <v>28730.69</v>
      </c>
      <c r="K306" s="91">
        <v>29378.35</v>
      </c>
      <c r="L306" s="91">
        <v>27900.17</v>
      </c>
      <c r="M306" s="91">
        <v>28584.33</v>
      </c>
      <c r="N306" s="91">
        <v>28780.02</v>
      </c>
      <c r="O306" s="91">
        <v>25631.599999999999</v>
      </c>
      <c r="P306" s="91">
        <v>22535.29</v>
      </c>
      <c r="Q306" s="91">
        <v>16306.72</v>
      </c>
      <c r="R306" s="91">
        <v>16924.16</v>
      </c>
      <c r="S306" s="91">
        <v>15960.56</v>
      </c>
      <c r="T306" s="91">
        <v>9252.76</v>
      </c>
      <c r="U306" s="91">
        <f t="shared" si="26"/>
        <v>282307.35000000003</v>
      </c>
      <c r="V306" s="82" t="str">
        <f t="shared" si="24"/>
        <v>115004470847</v>
      </c>
      <c r="W306" s="83">
        <f>VLOOKUP(V306,Factors!$E$6:$H$5950,4,FALSE)</f>
        <v>0.1053</v>
      </c>
      <c r="X306" t="str">
        <f>VLOOKUP(V306,Factors!$E$6:$F$5950,2,FALSE)</f>
        <v>Firm Sales Volumes</v>
      </c>
      <c r="Y306" s="92">
        <f t="shared" si="27"/>
        <v>29726.963955000007</v>
      </c>
      <c r="Z306" s="92">
        <f t="shared" si="28"/>
        <v>252580.38604500002</v>
      </c>
      <c r="AA306" s="92">
        <f t="shared" si="29"/>
        <v>282307.35000000003</v>
      </c>
    </row>
    <row r="307" spans="1:27" x14ac:dyDescent="0.25">
      <c r="A307" t="s">
        <v>230</v>
      </c>
      <c r="B307" t="s">
        <v>219</v>
      </c>
      <c r="C307" t="s">
        <v>220</v>
      </c>
      <c r="D307" t="s">
        <v>233</v>
      </c>
      <c r="E307" t="s">
        <v>234</v>
      </c>
      <c r="F307" t="str">
        <f t="shared" si="25"/>
        <v>4470</v>
      </c>
      <c r="G307" t="s">
        <v>116</v>
      </c>
      <c r="H307" t="s">
        <v>117</v>
      </c>
      <c r="I307" s="91">
        <v>305.62</v>
      </c>
      <c r="J307" s="91">
        <v>-31.65</v>
      </c>
      <c r="K307" s="91">
        <v>1073.29</v>
      </c>
      <c r="L307" s="91">
        <v>-142.4</v>
      </c>
      <c r="M307" s="91">
        <v>78.12</v>
      </c>
      <c r="N307" s="91">
        <v>238.78</v>
      </c>
      <c r="O307" s="91">
        <v>359.32</v>
      </c>
      <c r="P307" s="91">
        <v>587.57000000000005</v>
      </c>
      <c r="Q307" s="91">
        <v>1945.35</v>
      </c>
      <c r="R307" s="91">
        <v>2069.7199999999998</v>
      </c>
      <c r="S307" s="91">
        <v>324.95999999999998</v>
      </c>
      <c r="T307" s="91">
        <v>96.4</v>
      </c>
      <c r="U307" s="91">
        <f t="shared" si="26"/>
        <v>6905.079999999999</v>
      </c>
      <c r="V307" s="82" t="str">
        <f t="shared" si="24"/>
        <v>115004470847</v>
      </c>
      <c r="W307" s="83">
        <f>VLOOKUP(V307,Factors!$E$6:$H$5950,4,FALSE)</f>
        <v>0.1053</v>
      </c>
      <c r="X307" t="str">
        <f>VLOOKUP(V307,Factors!$E$6:$F$5950,2,FALSE)</f>
        <v>Firm Sales Volumes</v>
      </c>
      <c r="Y307" s="92">
        <f t="shared" si="27"/>
        <v>727.10492399999998</v>
      </c>
      <c r="Z307" s="92">
        <f t="shared" si="28"/>
        <v>6177.9750759999988</v>
      </c>
      <c r="AA307" s="92">
        <f t="shared" si="29"/>
        <v>6905.079999999999</v>
      </c>
    </row>
    <row r="308" spans="1:27" x14ac:dyDescent="0.25">
      <c r="A308" t="s">
        <v>230</v>
      </c>
      <c r="B308" t="s">
        <v>219</v>
      </c>
      <c r="C308" t="s">
        <v>220</v>
      </c>
      <c r="D308" t="s">
        <v>233</v>
      </c>
      <c r="E308" t="s">
        <v>234</v>
      </c>
      <c r="F308" t="str">
        <f t="shared" si="25"/>
        <v>4470</v>
      </c>
      <c r="G308" t="s">
        <v>88</v>
      </c>
      <c r="H308" t="s">
        <v>89</v>
      </c>
      <c r="I308" s="91">
        <v>5825.12</v>
      </c>
      <c r="J308" s="91">
        <v>5231.41</v>
      </c>
      <c r="K308" s="91">
        <v>5664.5</v>
      </c>
      <c r="L308" s="91">
        <v>5475.99</v>
      </c>
      <c r="M308" s="91">
        <v>5871.45</v>
      </c>
      <c r="N308" s="91">
        <v>5701.42</v>
      </c>
      <c r="O308" s="91">
        <v>5459.26</v>
      </c>
      <c r="P308" s="91">
        <v>4564.3900000000003</v>
      </c>
      <c r="Q308" s="91">
        <v>3630.9</v>
      </c>
      <c r="R308" s="91">
        <v>4064.35</v>
      </c>
      <c r="S308" s="91">
        <v>3858.84</v>
      </c>
      <c r="T308" s="91">
        <v>2952.5</v>
      </c>
      <c r="U308" s="91">
        <f t="shared" si="26"/>
        <v>58300.130000000005</v>
      </c>
      <c r="V308" s="82" t="str">
        <f t="shared" si="24"/>
        <v>115004470847</v>
      </c>
      <c r="W308" s="83">
        <f>VLOOKUP(V308,Factors!$E$6:$H$5950,4,FALSE)</f>
        <v>0.1053</v>
      </c>
      <c r="X308" t="str">
        <f>VLOOKUP(V308,Factors!$E$6:$F$5950,2,FALSE)</f>
        <v>Firm Sales Volumes</v>
      </c>
      <c r="Y308" s="92">
        <f t="shared" si="27"/>
        <v>6139.003689000001</v>
      </c>
      <c r="Z308" s="92">
        <f t="shared" si="28"/>
        <v>52161.126311</v>
      </c>
      <c r="AA308" s="92">
        <f t="shared" si="29"/>
        <v>58300.130000000005</v>
      </c>
    </row>
    <row r="309" spans="1:27" x14ac:dyDescent="0.25">
      <c r="A309" t="s">
        <v>230</v>
      </c>
      <c r="B309" t="s">
        <v>219</v>
      </c>
      <c r="C309" t="s">
        <v>220</v>
      </c>
      <c r="D309" t="s">
        <v>233</v>
      </c>
      <c r="E309" t="s">
        <v>234</v>
      </c>
      <c r="F309" t="str">
        <f t="shared" si="25"/>
        <v>4470</v>
      </c>
      <c r="G309" t="s">
        <v>90</v>
      </c>
      <c r="H309" t="s">
        <v>91</v>
      </c>
      <c r="I309" s="91">
        <v>22681.99</v>
      </c>
      <c r="J309" s="91">
        <v>20343.66</v>
      </c>
      <c r="K309" s="91">
        <v>22245.95</v>
      </c>
      <c r="L309" s="91">
        <v>21236.05</v>
      </c>
      <c r="M309" s="91">
        <v>22824.5</v>
      </c>
      <c r="N309" s="91">
        <v>22526.71</v>
      </c>
      <c r="O309" s="91">
        <v>21404.18</v>
      </c>
      <c r="P309" s="91">
        <v>17846.490000000002</v>
      </c>
      <c r="Q309" s="91">
        <v>14434.96</v>
      </c>
      <c r="R309" s="91">
        <v>16130.47</v>
      </c>
      <c r="S309" s="91">
        <v>15112.95</v>
      </c>
      <c r="T309" s="91">
        <v>11453.2</v>
      </c>
      <c r="U309" s="91">
        <f t="shared" si="26"/>
        <v>228241.11000000002</v>
      </c>
      <c r="V309" s="82" t="str">
        <f t="shared" si="24"/>
        <v>115004470847</v>
      </c>
      <c r="W309" s="83">
        <f>VLOOKUP(V309,Factors!$E$6:$H$5950,4,FALSE)</f>
        <v>0.1053</v>
      </c>
      <c r="X309" t="str">
        <f>VLOOKUP(V309,Factors!$E$6:$F$5950,2,FALSE)</f>
        <v>Firm Sales Volumes</v>
      </c>
      <c r="Y309" s="92">
        <f t="shared" si="27"/>
        <v>24033.788883000001</v>
      </c>
      <c r="Z309" s="92">
        <f t="shared" si="28"/>
        <v>204207.32111700001</v>
      </c>
      <c r="AA309" s="92">
        <f t="shared" si="29"/>
        <v>228241.11000000002</v>
      </c>
    </row>
    <row r="310" spans="1:27" x14ac:dyDescent="0.25">
      <c r="A310" t="s">
        <v>230</v>
      </c>
      <c r="B310" t="s">
        <v>219</v>
      </c>
      <c r="C310" t="s">
        <v>220</v>
      </c>
      <c r="D310" t="s">
        <v>233</v>
      </c>
      <c r="E310" t="s">
        <v>234</v>
      </c>
      <c r="F310" t="str">
        <f t="shared" si="25"/>
        <v>4470</v>
      </c>
      <c r="G310" t="s">
        <v>61</v>
      </c>
      <c r="H310" t="s">
        <v>62</v>
      </c>
      <c r="I310" s="91">
        <v>1122.58</v>
      </c>
      <c r="J310" s="91">
        <v>2325.5500000000002</v>
      </c>
      <c r="K310" s="91">
        <v>883.7</v>
      </c>
      <c r="L310" s="91">
        <v>3640.8</v>
      </c>
      <c r="M310" s="91">
        <v>2262.4499999999998</v>
      </c>
      <c r="N310" s="91">
        <v>2220.2600000000002</v>
      </c>
      <c r="O310" s="91">
        <v>919.97</v>
      </c>
      <c r="P310" s="91">
        <v>383.85</v>
      </c>
      <c r="Q310" s="91">
        <v>1000.95</v>
      </c>
      <c r="R310" s="91"/>
      <c r="S310" s="91">
        <v>698.13</v>
      </c>
      <c r="T310" s="91">
        <v>47.61</v>
      </c>
      <c r="U310" s="91">
        <f t="shared" si="26"/>
        <v>15505.85</v>
      </c>
      <c r="V310" s="82" t="str">
        <f t="shared" si="24"/>
        <v>115004470847</v>
      </c>
      <c r="W310" s="83">
        <f>VLOOKUP(V310,Factors!$E$6:$H$5950,4,FALSE)</f>
        <v>0.1053</v>
      </c>
      <c r="X310" t="str">
        <f>VLOOKUP(V310,Factors!$E$6:$F$5950,2,FALSE)</f>
        <v>Firm Sales Volumes</v>
      </c>
      <c r="Y310" s="92">
        <f t="shared" si="27"/>
        <v>1632.7660050000002</v>
      </c>
      <c r="Z310" s="92">
        <f t="shared" si="28"/>
        <v>13873.083995000001</v>
      </c>
      <c r="AA310" s="92">
        <f t="shared" si="29"/>
        <v>15505.85</v>
      </c>
    </row>
    <row r="311" spans="1:27" x14ac:dyDescent="0.25">
      <c r="A311" t="s">
        <v>230</v>
      </c>
      <c r="B311" t="s">
        <v>219</v>
      </c>
      <c r="C311" t="s">
        <v>220</v>
      </c>
      <c r="D311" t="s">
        <v>233</v>
      </c>
      <c r="E311" t="s">
        <v>234</v>
      </c>
      <c r="F311" t="str">
        <f t="shared" si="25"/>
        <v>4470</v>
      </c>
      <c r="G311" t="s">
        <v>92</v>
      </c>
      <c r="H311" t="s">
        <v>93</v>
      </c>
      <c r="I311" s="91"/>
      <c r="J311" s="91"/>
      <c r="K311" s="91"/>
      <c r="L311" s="91"/>
      <c r="M311" s="91"/>
      <c r="N311" s="91"/>
      <c r="O311" s="91">
        <v>140.21</v>
      </c>
      <c r="P311" s="91"/>
      <c r="Q311" s="91"/>
      <c r="R311" s="91"/>
      <c r="S311" s="91"/>
      <c r="T311" s="91"/>
      <c r="U311" s="91">
        <f t="shared" si="26"/>
        <v>140.21</v>
      </c>
      <c r="V311" s="82" t="str">
        <f t="shared" si="24"/>
        <v>115004470847</v>
      </c>
      <c r="W311" s="83">
        <f>VLOOKUP(V311,Factors!$E$6:$H$5950,4,FALSE)</f>
        <v>0.1053</v>
      </c>
      <c r="X311" t="str">
        <f>VLOOKUP(V311,Factors!$E$6:$F$5950,2,FALSE)</f>
        <v>Firm Sales Volumes</v>
      </c>
      <c r="Y311" s="92">
        <f t="shared" si="27"/>
        <v>14.764113000000002</v>
      </c>
      <c r="Z311" s="92">
        <f t="shared" si="28"/>
        <v>125.445887</v>
      </c>
      <c r="AA311" s="92">
        <f t="shared" si="29"/>
        <v>140.21</v>
      </c>
    </row>
    <row r="312" spans="1:27" x14ac:dyDescent="0.25">
      <c r="A312" t="s">
        <v>230</v>
      </c>
      <c r="B312" t="s">
        <v>219</v>
      </c>
      <c r="C312" t="s">
        <v>220</v>
      </c>
      <c r="D312" t="s">
        <v>233</v>
      </c>
      <c r="E312" t="s">
        <v>234</v>
      </c>
      <c r="F312" t="str">
        <f t="shared" si="25"/>
        <v>4470</v>
      </c>
      <c r="G312" t="s">
        <v>120</v>
      </c>
      <c r="H312" t="s">
        <v>121</v>
      </c>
      <c r="I312" s="91"/>
      <c r="J312" s="91">
        <v>220.73</v>
      </c>
      <c r="K312" s="91">
        <v>31.61</v>
      </c>
      <c r="L312" s="91">
        <v>32.700000000000003</v>
      </c>
      <c r="M312" s="91"/>
      <c r="N312" s="91"/>
      <c r="O312" s="91">
        <v>477.97</v>
      </c>
      <c r="P312" s="91">
        <v>283.39999999999998</v>
      </c>
      <c r="Q312" s="91">
        <v>70.849999999999994</v>
      </c>
      <c r="R312" s="91">
        <v>23.98</v>
      </c>
      <c r="S312" s="91">
        <v>35.43</v>
      </c>
      <c r="T312" s="91">
        <v>23.98</v>
      </c>
      <c r="U312" s="91">
        <f t="shared" si="26"/>
        <v>1200.6499999999999</v>
      </c>
      <c r="V312" s="82" t="str">
        <f t="shared" si="24"/>
        <v>115004470847</v>
      </c>
      <c r="W312" s="83">
        <f>VLOOKUP(V312,Factors!$E$6:$H$5950,4,FALSE)</f>
        <v>0.1053</v>
      </c>
      <c r="X312" t="str">
        <f>VLOOKUP(V312,Factors!$E$6:$F$5950,2,FALSE)</f>
        <v>Firm Sales Volumes</v>
      </c>
      <c r="Y312" s="92">
        <f t="shared" si="27"/>
        <v>126.428445</v>
      </c>
      <c r="Z312" s="92">
        <f t="shared" si="28"/>
        <v>1074.2215549999999</v>
      </c>
      <c r="AA312" s="92">
        <f t="shared" si="29"/>
        <v>1200.6499999999999</v>
      </c>
    </row>
    <row r="313" spans="1:27" x14ac:dyDescent="0.25">
      <c r="A313" t="s">
        <v>230</v>
      </c>
      <c r="B313" t="s">
        <v>219</v>
      </c>
      <c r="C313" t="s">
        <v>220</v>
      </c>
      <c r="D313" t="s">
        <v>233</v>
      </c>
      <c r="E313" t="s">
        <v>234</v>
      </c>
      <c r="F313" t="str">
        <f t="shared" si="25"/>
        <v>4470</v>
      </c>
      <c r="G313" t="s">
        <v>84</v>
      </c>
      <c r="H313" t="s">
        <v>85</v>
      </c>
      <c r="I313" s="91"/>
      <c r="J313" s="91"/>
      <c r="K313" s="91">
        <v>13.59</v>
      </c>
      <c r="L313" s="91"/>
      <c r="M313" s="91"/>
      <c r="N313" s="91"/>
      <c r="O313" s="91"/>
      <c r="P313" s="91"/>
      <c r="Q313" s="91"/>
      <c r="R313" s="91"/>
      <c r="S313" s="91"/>
      <c r="T313" s="91"/>
      <c r="U313" s="91">
        <f t="shared" si="26"/>
        <v>13.59</v>
      </c>
      <c r="V313" s="82" t="str">
        <f t="shared" si="24"/>
        <v>115004470847</v>
      </c>
      <c r="W313" s="83">
        <f>VLOOKUP(V313,Factors!$E$6:$H$5950,4,FALSE)</f>
        <v>0.1053</v>
      </c>
      <c r="X313" t="str">
        <f>VLOOKUP(V313,Factors!$E$6:$F$5950,2,FALSE)</f>
        <v>Firm Sales Volumes</v>
      </c>
      <c r="Y313" s="92">
        <f t="shared" si="27"/>
        <v>1.431027</v>
      </c>
      <c r="Z313" s="92">
        <f t="shared" si="28"/>
        <v>12.158973</v>
      </c>
      <c r="AA313" s="92">
        <f t="shared" si="29"/>
        <v>13.59</v>
      </c>
    </row>
    <row r="314" spans="1:27" x14ac:dyDescent="0.25">
      <c r="A314" t="s">
        <v>230</v>
      </c>
      <c r="B314" t="s">
        <v>219</v>
      </c>
      <c r="C314" t="s">
        <v>220</v>
      </c>
      <c r="D314" t="s">
        <v>233</v>
      </c>
      <c r="E314" t="s">
        <v>234</v>
      </c>
      <c r="F314" t="str">
        <f t="shared" si="25"/>
        <v>4470</v>
      </c>
      <c r="G314" t="s">
        <v>44</v>
      </c>
      <c r="H314" t="s">
        <v>45</v>
      </c>
      <c r="I314" s="91"/>
      <c r="J314" s="91"/>
      <c r="K314" s="91">
        <v>2138.5700000000002</v>
      </c>
      <c r="L314" s="91">
        <v>9409.9</v>
      </c>
      <c r="M314" s="91"/>
      <c r="N314" s="91">
        <v>456.75</v>
      </c>
      <c r="O314" s="91">
        <v>14156.16</v>
      </c>
      <c r="P314" s="91">
        <v>1600</v>
      </c>
      <c r="Q314" s="91">
        <v>4172.5</v>
      </c>
      <c r="R314" s="91">
        <v>456.75</v>
      </c>
      <c r="S314" s="91">
        <v>10228.16</v>
      </c>
      <c r="T314" s="91">
        <v>11041.54</v>
      </c>
      <c r="U314" s="91">
        <f t="shared" si="26"/>
        <v>53660.329999999994</v>
      </c>
      <c r="V314" s="82" t="str">
        <f t="shared" si="24"/>
        <v>115004470847</v>
      </c>
      <c r="W314" s="83">
        <f>VLOOKUP(V314,Factors!$E$6:$H$5950,4,FALSE)</f>
        <v>0.1053</v>
      </c>
      <c r="X314" t="str">
        <f>VLOOKUP(V314,Factors!$E$6:$F$5950,2,FALSE)</f>
        <v>Firm Sales Volumes</v>
      </c>
      <c r="Y314" s="92">
        <f t="shared" si="27"/>
        <v>5650.4327489999996</v>
      </c>
      <c r="Z314" s="92">
        <f t="shared" si="28"/>
        <v>48009.897250999995</v>
      </c>
      <c r="AA314" s="92">
        <f t="shared" si="29"/>
        <v>53660.329999999994</v>
      </c>
    </row>
    <row r="315" spans="1:27" x14ac:dyDescent="0.25">
      <c r="A315" t="s">
        <v>230</v>
      </c>
      <c r="B315" t="s">
        <v>219</v>
      </c>
      <c r="C315" t="s">
        <v>220</v>
      </c>
      <c r="D315" t="s">
        <v>233</v>
      </c>
      <c r="E315" t="s">
        <v>234</v>
      </c>
      <c r="F315" t="str">
        <f t="shared" si="25"/>
        <v>4470</v>
      </c>
      <c r="G315" t="s">
        <v>207</v>
      </c>
      <c r="H315" t="s">
        <v>208</v>
      </c>
      <c r="I315" s="91"/>
      <c r="J315" s="91"/>
      <c r="K315" s="91"/>
      <c r="L315" s="91"/>
      <c r="M315" s="91"/>
      <c r="N315" s="91"/>
      <c r="O315" s="91"/>
      <c r="P315" s="91">
        <v>-447.12</v>
      </c>
      <c r="Q315" s="91"/>
      <c r="R315" s="91"/>
      <c r="S315" s="91"/>
      <c r="T315" s="91"/>
      <c r="U315" s="91">
        <f t="shared" si="26"/>
        <v>-447.12</v>
      </c>
      <c r="V315" s="82" t="str">
        <f t="shared" si="24"/>
        <v>115004470847</v>
      </c>
      <c r="W315" s="83">
        <f>VLOOKUP(V315,Factors!$E$6:$H$5950,4,FALSE)</f>
        <v>0.1053</v>
      </c>
      <c r="X315" t="str">
        <f>VLOOKUP(V315,Factors!$E$6:$F$5950,2,FALSE)</f>
        <v>Firm Sales Volumes</v>
      </c>
      <c r="Y315" s="92">
        <f t="shared" si="27"/>
        <v>-47.081735999999999</v>
      </c>
      <c r="Z315" s="92">
        <f t="shared" si="28"/>
        <v>-400.03826400000003</v>
      </c>
      <c r="AA315" s="92">
        <f t="shared" si="29"/>
        <v>-447.12</v>
      </c>
    </row>
    <row r="316" spans="1:27" x14ac:dyDescent="0.25">
      <c r="A316" t="s">
        <v>230</v>
      </c>
      <c r="B316" t="s">
        <v>219</v>
      </c>
      <c r="C316" t="s">
        <v>220</v>
      </c>
      <c r="D316" t="s">
        <v>233</v>
      </c>
      <c r="E316" t="s">
        <v>234</v>
      </c>
      <c r="F316" t="str">
        <f t="shared" si="25"/>
        <v>4470</v>
      </c>
      <c r="G316" t="s">
        <v>128</v>
      </c>
      <c r="H316" t="s">
        <v>129</v>
      </c>
      <c r="I316" s="91"/>
      <c r="J316" s="91"/>
      <c r="K316" s="91"/>
      <c r="L316" s="91"/>
      <c r="M316" s="91"/>
      <c r="N316" s="91"/>
      <c r="O316" s="91"/>
      <c r="P316" s="91"/>
      <c r="Q316" s="91"/>
      <c r="R316" s="91">
        <v>459.92</v>
      </c>
      <c r="S316" s="91"/>
      <c r="T316" s="91"/>
      <c r="U316" s="91">
        <f t="shared" si="26"/>
        <v>459.92</v>
      </c>
      <c r="V316" s="82" t="str">
        <f t="shared" si="24"/>
        <v>115004470847</v>
      </c>
      <c r="W316" s="83">
        <f>VLOOKUP(V316,Factors!$E$6:$H$5950,4,FALSE)</f>
        <v>0.1053</v>
      </c>
      <c r="X316" t="str">
        <f>VLOOKUP(V316,Factors!$E$6:$F$5950,2,FALSE)</f>
        <v>Firm Sales Volumes</v>
      </c>
      <c r="Y316" s="92">
        <f t="shared" si="27"/>
        <v>48.429576000000004</v>
      </c>
      <c r="Z316" s="92">
        <f t="shared" si="28"/>
        <v>411.49042400000002</v>
      </c>
      <c r="AA316" s="92">
        <f t="shared" si="29"/>
        <v>459.92</v>
      </c>
    </row>
    <row r="317" spans="1:27" x14ac:dyDescent="0.25">
      <c r="A317" t="s">
        <v>230</v>
      </c>
      <c r="B317" t="s">
        <v>219</v>
      </c>
      <c r="C317" t="s">
        <v>220</v>
      </c>
      <c r="D317" t="s">
        <v>233</v>
      </c>
      <c r="E317" t="s">
        <v>234</v>
      </c>
      <c r="F317" t="str">
        <f t="shared" si="25"/>
        <v>4470</v>
      </c>
      <c r="G317" t="s">
        <v>96</v>
      </c>
      <c r="H317" t="s">
        <v>97</v>
      </c>
      <c r="I317" s="91"/>
      <c r="J317" s="91">
        <v>157.07</v>
      </c>
      <c r="K317" s="91">
        <v>167.76</v>
      </c>
      <c r="L317" s="91">
        <v>142.86000000000001</v>
      </c>
      <c r="M317" s="91">
        <v>136.87</v>
      </c>
      <c r="N317" s="91">
        <v>129.84</v>
      </c>
      <c r="O317" s="91">
        <v>106.56</v>
      </c>
      <c r="P317" s="91">
        <v>105.2</v>
      </c>
      <c r="Q317" s="91">
        <v>121.32</v>
      </c>
      <c r="R317" s="91">
        <v>120.65</v>
      </c>
      <c r="S317" s="91">
        <v>133.91999999999999</v>
      </c>
      <c r="T317" s="91">
        <v>176.61</v>
      </c>
      <c r="U317" s="91">
        <f t="shared" si="26"/>
        <v>1498.6600000000003</v>
      </c>
      <c r="V317" s="82" t="str">
        <f t="shared" si="24"/>
        <v>115004470847</v>
      </c>
      <c r="W317" s="83">
        <f>VLOOKUP(V317,Factors!$E$6:$H$5950,4,FALSE)</f>
        <v>0.1053</v>
      </c>
      <c r="X317" t="str">
        <f>VLOOKUP(V317,Factors!$E$6:$F$5950,2,FALSE)</f>
        <v>Firm Sales Volumes</v>
      </c>
      <c r="Y317" s="92">
        <f t="shared" si="27"/>
        <v>157.80889800000003</v>
      </c>
      <c r="Z317" s="92">
        <f t="shared" si="28"/>
        <v>1340.8511020000003</v>
      </c>
      <c r="AA317" s="92">
        <f t="shared" si="29"/>
        <v>1498.6600000000003</v>
      </c>
    </row>
    <row r="318" spans="1:27" x14ac:dyDescent="0.25">
      <c r="A318" t="s">
        <v>230</v>
      </c>
      <c r="B318" t="s">
        <v>219</v>
      </c>
      <c r="C318" t="s">
        <v>220</v>
      </c>
      <c r="D318" t="s">
        <v>233</v>
      </c>
      <c r="E318" t="s">
        <v>234</v>
      </c>
      <c r="F318" t="str">
        <f t="shared" si="25"/>
        <v>4470</v>
      </c>
      <c r="G318" t="s">
        <v>71</v>
      </c>
      <c r="H318" t="s">
        <v>72</v>
      </c>
      <c r="I318" s="91"/>
      <c r="J318" s="91">
        <v>128.38</v>
      </c>
      <c r="K318" s="91"/>
      <c r="L318" s="91">
        <v>269.20999999999998</v>
      </c>
      <c r="M318" s="91"/>
      <c r="N318" s="91"/>
      <c r="O318" s="91"/>
      <c r="P318" s="91"/>
      <c r="Q318" s="91"/>
      <c r="R318" s="91"/>
      <c r="S318" s="91">
        <v>38.31</v>
      </c>
      <c r="T318" s="91">
        <v>53.56</v>
      </c>
      <c r="U318" s="91">
        <f t="shared" si="26"/>
        <v>489.46</v>
      </c>
      <c r="V318" s="82" t="str">
        <f t="shared" si="24"/>
        <v>115004470847</v>
      </c>
      <c r="W318" s="83">
        <f>VLOOKUP(V318,Factors!$E$6:$H$5950,4,FALSE)</f>
        <v>0.1053</v>
      </c>
      <c r="X318" t="str">
        <f>VLOOKUP(V318,Factors!$E$6:$F$5950,2,FALSE)</f>
        <v>Firm Sales Volumes</v>
      </c>
      <c r="Y318" s="92">
        <f t="shared" si="27"/>
        <v>51.540137999999999</v>
      </c>
      <c r="Z318" s="92">
        <f t="shared" si="28"/>
        <v>437.91986199999997</v>
      </c>
      <c r="AA318" s="92">
        <f t="shared" si="29"/>
        <v>489.46</v>
      </c>
    </row>
    <row r="319" spans="1:27" x14ac:dyDescent="0.25">
      <c r="A319" t="s">
        <v>230</v>
      </c>
      <c r="B319" t="s">
        <v>219</v>
      </c>
      <c r="C319" t="s">
        <v>220</v>
      </c>
      <c r="D319" t="s">
        <v>233</v>
      </c>
      <c r="E319" t="s">
        <v>234</v>
      </c>
      <c r="F319" t="str">
        <f t="shared" si="25"/>
        <v>4470</v>
      </c>
      <c r="G319" t="s">
        <v>130</v>
      </c>
      <c r="H319" t="s">
        <v>131</v>
      </c>
      <c r="I319" s="91"/>
      <c r="J319" s="91"/>
      <c r="K319" s="91"/>
      <c r="L319" s="91"/>
      <c r="M319" s="91"/>
      <c r="N319" s="91"/>
      <c r="O319" s="91"/>
      <c r="P319" s="91"/>
      <c r="Q319" s="91"/>
      <c r="R319" s="91"/>
      <c r="S319" s="91"/>
      <c r="T319" s="91">
        <v>20.98</v>
      </c>
      <c r="U319" s="91">
        <f t="shared" si="26"/>
        <v>20.98</v>
      </c>
      <c r="V319" s="82" t="str">
        <f t="shared" si="24"/>
        <v>115004470847</v>
      </c>
      <c r="W319" s="83">
        <f>VLOOKUP(V319,Factors!$E$6:$H$5950,4,FALSE)</f>
        <v>0.1053</v>
      </c>
      <c r="X319" t="str">
        <f>VLOOKUP(V319,Factors!$E$6:$F$5950,2,FALSE)</f>
        <v>Firm Sales Volumes</v>
      </c>
      <c r="Y319" s="92">
        <f t="shared" si="27"/>
        <v>2.2091940000000001</v>
      </c>
      <c r="Z319" s="92">
        <f t="shared" si="28"/>
        <v>18.770806</v>
      </c>
      <c r="AA319" s="92">
        <f t="shared" si="29"/>
        <v>20.98</v>
      </c>
    </row>
    <row r="320" spans="1:27" x14ac:dyDescent="0.25">
      <c r="A320" t="s">
        <v>230</v>
      </c>
      <c r="B320" t="s">
        <v>219</v>
      </c>
      <c r="C320" t="s">
        <v>220</v>
      </c>
      <c r="D320" t="s">
        <v>233</v>
      </c>
      <c r="E320" t="s">
        <v>234</v>
      </c>
      <c r="F320" t="str">
        <f t="shared" si="25"/>
        <v>4470</v>
      </c>
      <c r="G320" t="s">
        <v>132</v>
      </c>
      <c r="H320" t="s">
        <v>133</v>
      </c>
      <c r="I320" s="91"/>
      <c r="J320" s="91"/>
      <c r="K320" s="91"/>
      <c r="L320" s="91">
        <v>53.58</v>
      </c>
      <c r="M320" s="91">
        <v>127.06</v>
      </c>
      <c r="N320" s="91"/>
      <c r="O320" s="91"/>
      <c r="P320" s="91"/>
      <c r="Q320" s="91"/>
      <c r="R320" s="91"/>
      <c r="S320" s="91"/>
      <c r="T320" s="91"/>
      <c r="U320" s="91">
        <f t="shared" si="26"/>
        <v>180.64</v>
      </c>
      <c r="V320" s="82" t="str">
        <f t="shared" si="24"/>
        <v>115004470847</v>
      </c>
      <c r="W320" s="83">
        <f>VLOOKUP(V320,Factors!$E$6:$H$5950,4,FALSE)</f>
        <v>0.1053</v>
      </c>
      <c r="X320" t="str">
        <f>VLOOKUP(V320,Factors!$E$6:$F$5950,2,FALSE)</f>
        <v>Firm Sales Volumes</v>
      </c>
      <c r="Y320" s="92">
        <f t="shared" si="27"/>
        <v>19.021391999999999</v>
      </c>
      <c r="Z320" s="92">
        <f t="shared" si="28"/>
        <v>161.61860799999999</v>
      </c>
      <c r="AA320" s="92">
        <f t="shared" si="29"/>
        <v>180.64</v>
      </c>
    </row>
    <row r="321" spans="1:27" x14ac:dyDescent="0.25">
      <c r="A321" t="s">
        <v>230</v>
      </c>
      <c r="B321" t="s">
        <v>219</v>
      </c>
      <c r="C321" t="s">
        <v>220</v>
      </c>
      <c r="D321" t="s">
        <v>233</v>
      </c>
      <c r="E321" t="s">
        <v>234</v>
      </c>
      <c r="F321" t="str">
        <f t="shared" si="25"/>
        <v>4470</v>
      </c>
      <c r="G321" t="s">
        <v>136</v>
      </c>
      <c r="H321" t="s">
        <v>137</v>
      </c>
      <c r="I321" s="91"/>
      <c r="J321" s="91"/>
      <c r="K321" s="91"/>
      <c r="L321" s="91"/>
      <c r="M321" s="91"/>
      <c r="N321" s="91"/>
      <c r="O321" s="91">
        <v>3.6</v>
      </c>
      <c r="P321" s="91"/>
      <c r="Q321" s="91"/>
      <c r="R321" s="91"/>
      <c r="S321" s="91"/>
      <c r="T321" s="91">
        <v>20.399999999999999</v>
      </c>
      <c r="U321" s="91">
        <f t="shared" si="26"/>
        <v>24</v>
      </c>
      <c r="V321" s="82" t="str">
        <f t="shared" si="24"/>
        <v>115004470847</v>
      </c>
      <c r="W321" s="83">
        <f>VLOOKUP(V321,Factors!$E$6:$H$5950,4,FALSE)</f>
        <v>0.1053</v>
      </c>
      <c r="X321" t="str">
        <f>VLOOKUP(V321,Factors!$E$6:$F$5950,2,FALSE)</f>
        <v>Firm Sales Volumes</v>
      </c>
      <c r="Y321" s="92">
        <f t="shared" si="27"/>
        <v>2.5272000000000001</v>
      </c>
      <c r="Z321" s="92">
        <f t="shared" si="28"/>
        <v>21.472799999999999</v>
      </c>
      <c r="AA321" s="92">
        <f t="shared" si="29"/>
        <v>24</v>
      </c>
    </row>
    <row r="322" spans="1:27" x14ac:dyDescent="0.25">
      <c r="A322" t="s">
        <v>230</v>
      </c>
      <c r="B322" t="s">
        <v>219</v>
      </c>
      <c r="C322" t="s">
        <v>220</v>
      </c>
      <c r="D322" t="s">
        <v>233</v>
      </c>
      <c r="E322" t="s">
        <v>234</v>
      </c>
      <c r="F322" t="str">
        <f t="shared" si="25"/>
        <v>4470</v>
      </c>
      <c r="G322" t="s">
        <v>138</v>
      </c>
      <c r="H322" t="s">
        <v>139</v>
      </c>
      <c r="I322" s="91"/>
      <c r="J322" s="91"/>
      <c r="K322" s="91"/>
      <c r="L322" s="91"/>
      <c r="M322" s="91"/>
      <c r="N322" s="91"/>
      <c r="O322" s="91"/>
      <c r="P322" s="91"/>
      <c r="Q322" s="91">
        <v>40</v>
      </c>
      <c r="R322" s="91"/>
      <c r="S322" s="91"/>
      <c r="T322" s="91"/>
      <c r="U322" s="91">
        <f t="shared" si="26"/>
        <v>40</v>
      </c>
      <c r="V322" s="82" t="str">
        <f t="shared" si="24"/>
        <v>115004470847</v>
      </c>
      <c r="W322" s="83">
        <f>VLOOKUP(V322,Factors!$E$6:$H$5950,4,FALSE)</f>
        <v>0.1053</v>
      </c>
      <c r="X322" t="str">
        <f>VLOOKUP(V322,Factors!$E$6:$F$5950,2,FALSE)</f>
        <v>Firm Sales Volumes</v>
      </c>
      <c r="Y322" s="92">
        <f t="shared" si="27"/>
        <v>4.2119999999999997</v>
      </c>
      <c r="Z322" s="92">
        <f t="shared" si="28"/>
        <v>35.787999999999997</v>
      </c>
      <c r="AA322" s="92">
        <f t="shared" si="29"/>
        <v>40</v>
      </c>
    </row>
    <row r="323" spans="1:27" x14ac:dyDescent="0.25">
      <c r="A323" t="s">
        <v>230</v>
      </c>
      <c r="B323" t="s">
        <v>219</v>
      </c>
      <c r="C323" t="s">
        <v>220</v>
      </c>
      <c r="D323" t="s">
        <v>233</v>
      </c>
      <c r="E323" t="s">
        <v>234</v>
      </c>
      <c r="F323" t="str">
        <f t="shared" si="25"/>
        <v>4470</v>
      </c>
      <c r="G323" t="s">
        <v>102</v>
      </c>
      <c r="H323" t="s">
        <v>103</v>
      </c>
      <c r="I323" s="91"/>
      <c r="J323" s="91"/>
      <c r="K323" s="91"/>
      <c r="L323" s="91"/>
      <c r="M323" s="91"/>
      <c r="N323" s="91"/>
      <c r="O323" s="91"/>
      <c r="P323" s="91"/>
      <c r="Q323" s="91"/>
      <c r="R323" s="91"/>
      <c r="S323" s="91"/>
      <c r="T323" s="91">
        <v>-9790</v>
      </c>
      <c r="U323" s="91">
        <f t="shared" si="26"/>
        <v>-9790</v>
      </c>
      <c r="V323" s="82" t="str">
        <f t="shared" si="24"/>
        <v>115004470847</v>
      </c>
      <c r="W323" s="83">
        <f>VLOOKUP(V323,Factors!$E$6:$H$5950,4,FALSE)</f>
        <v>0.1053</v>
      </c>
      <c r="X323" t="str">
        <f>VLOOKUP(V323,Factors!$E$6:$F$5950,2,FALSE)</f>
        <v>Firm Sales Volumes</v>
      </c>
      <c r="Y323" s="92">
        <f t="shared" si="27"/>
        <v>-1030.8869999999999</v>
      </c>
      <c r="Z323" s="92">
        <f t="shared" si="28"/>
        <v>-8759.1129999999994</v>
      </c>
      <c r="AA323" s="92">
        <f t="shared" si="29"/>
        <v>-9790</v>
      </c>
    </row>
    <row r="324" spans="1:27" x14ac:dyDescent="0.25">
      <c r="A324" t="s">
        <v>230</v>
      </c>
      <c r="B324" t="s">
        <v>219</v>
      </c>
      <c r="C324" t="s">
        <v>220</v>
      </c>
      <c r="D324" t="s">
        <v>233</v>
      </c>
      <c r="E324" t="s">
        <v>234</v>
      </c>
      <c r="F324" t="str">
        <f t="shared" si="25"/>
        <v>4470</v>
      </c>
      <c r="G324" t="s">
        <v>187</v>
      </c>
      <c r="H324" t="s">
        <v>188</v>
      </c>
      <c r="I324" s="91">
        <v>593.22</v>
      </c>
      <c r="J324" s="91"/>
      <c r="K324" s="91">
        <v>661.49</v>
      </c>
      <c r="L324" s="91"/>
      <c r="M324" s="91">
        <v>242</v>
      </c>
      <c r="N324" s="91"/>
      <c r="O324" s="91">
        <v>1578.65</v>
      </c>
      <c r="P324" s="91"/>
      <c r="Q324" s="91">
        <v>816.35</v>
      </c>
      <c r="R324" s="91"/>
      <c r="S324" s="91"/>
      <c r="T324" s="91"/>
      <c r="U324" s="91">
        <f t="shared" si="26"/>
        <v>3891.71</v>
      </c>
      <c r="V324" s="82" t="str">
        <f t="shared" ref="V324:V387" si="30">CONCATENATE(B324,RIGHT(D324,4),A324)</f>
        <v>115004470847</v>
      </c>
      <c r="W324" s="83">
        <f>VLOOKUP(V324,Factors!$E$6:$H$5950,4,FALSE)</f>
        <v>0.1053</v>
      </c>
      <c r="X324" t="str">
        <f>VLOOKUP(V324,Factors!$E$6:$F$5950,2,FALSE)</f>
        <v>Firm Sales Volumes</v>
      </c>
      <c r="Y324" s="92">
        <f t="shared" si="27"/>
        <v>409.79706300000004</v>
      </c>
      <c r="Z324" s="92">
        <f t="shared" si="28"/>
        <v>3481.9129370000001</v>
      </c>
      <c r="AA324" s="92">
        <f t="shared" si="29"/>
        <v>3891.71</v>
      </c>
    </row>
    <row r="325" spans="1:27" x14ac:dyDescent="0.25">
      <c r="A325" t="s">
        <v>230</v>
      </c>
      <c r="B325" t="s">
        <v>219</v>
      </c>
      <c r="C325" t="s">
        <v>220</v>
      </c>
      <c r="D325" t="s">
        <v>233</v>
      </c>
      <c r="E325" t="s">
        <v>234</v>
      </c>
      <c r="F325" t="str">
        <f t="shared" ref="F325:F388" si="31">RIGHT(D325,4)</f>
        <v>4470</v>
      </c>
      <c r="G325" t="s">
        <v>140</v>
      </c>
      <c r="H325" t="s">
        <v>141</v>
      </c>
      <c r="I325" s="91"/>
      <c r="J325" s="91"/>
      <c r="K325" s="91">
        <v>64.290000000000006</v>
      </c>
      <c r="L325" s="91"/>
      <c r="M325" s="91"/>
      <c r="N325" s="91">
        <v>64.290000000000006</v>
      </c>
      <c r="O325" s="91">
        <v>85.72</v>
      </c>
      <c r="P325" s="91"/>
      <c r="Q325" s="91"/>
      <c r="R325" s="91">
        <v>21.43</v>
      </c>
      <c r="S325" s="91"/>
      <c r="T325" s="91"/>
      <c r="U325" s="91">
        <f t="shared" ref="U325:U388" si="32">SUM(I325:T325)</f>
        <v>235.73000000000002</v>
      </c>
      <c r="V325" s="82" t="str">
        <f t="shared" si="30"/>
        <v>115004470847</v>
      </c>
      <c r="W325" s="83">
        <f>VLOOKUP(V325,Factors!$E$6:$H$5950,4,FALSE)</f>
        <v>0.1053</v>
      </c>
      <c r="X325" t="str">
        <f>VLOOKUP(V325,Factors!$E$6:$F$5950,2,FALSE)</f>
        <v>Firm Sales Volumes</v>
      </c>
      <c r="Y325" s="92">
        <f t="shared" ref="Y325:Y388" si="33">U325*W325</f>
        <v>24.822369000000002</v>
      </c>
      <c r="Z325" s="92">
        <f t="shared" ref="Z325:Z388" si="34">U325-Y325</f>
        <v>210.90763100000001</v>
      </c>
      <c r="AA325" s="92">
        <f t="shared" ref="AA325:AA388" si="35">Y325+Z325</f>
        <v>235.73000000000002</v>
      </c>
    </row>
    <row r="326" spans="1:27" x14ac:dyDescent="0.25">
      <c r="A326" t="s">
        <v>230</v>
      </c>
      <c r="B326" t="s">
        <v>219</v>
      </c>
      <c r="C326" t="s">
        <v>220</v>
      </c>
      <c r="D326" t="s">
        <v>233</v>
      </c>
      <c r="E326" t="s">
        <v>234</v>
      </c>
      <c r="F326" t="str">
        <f t="shared" si="31"/>
        <v>4470</v>
      </c>
      <c r="G326" t="s">
        <v>241</v>
      </c>
      <c r="H326" t="s">
        <v>242</v>
      </c>
      <c r="I326" s="91">
        <v>1941.39</v>
      </c>
      <c r="J326" s="91"/>
      <c r="K326" s="91"/>
      <c r="L326" s="91"/>
      <c r="M326" s="91"/>
      <c r="N326" s="91"/>
      <c r="O326" s="91"/>
      <c r="P326" s="91"/>
      <c r="Q326" s="91"/>
      <c r="R326" s="91"/>
      <c r="S326" s="91"/>
      <c r="T326" s="91"/>
      <c r="U326" s="91">
        <f t="shared" si="32"/>
        <v>1941.39</v>
      </c>
      <c r="V326" s="82" t="str">
        <f t="shared" si="30"/>
        <v>115004470847</v>
      </c>
      <c r="W326" s="83">
        <f>VLOOKUP(V326,Factors!$E$6:$H$5950,4,FALSE)</f>
        <v>0.1053</v>
      </c>
      <c r="X326" t="str">
        <f>VLOOKUP(V326,Factors!$E$6:$F$5950,2,FALSE)</f>
        <v>Firm Sales Volumes</v>
      </c>
      <c r="Y326" s="92">
        <f t="shared" si="33"/>
        <v>204.42836700000001</v>
      </c>
      <c r="Z326" s="92">
        <f t="shared" si="34"/>
        <v>1736.9616330000001</v>
      </c>
      <c r="AA326" s="92">
        <f t="shared" si="35"/>
        <v>1941.39</v>
      </c>
    </row>
    <row r="327" spans="1:27" x14ac:dyDescent="0.25">
      <c r="A327" t="s">
        <v>230</v>
      </c>
      <c r="B327" t="s">
        <v>219</v>
      </c>
      <c r="C327" t="s">
        <v>220</v>
      </c>
      <c r="D327" t="s">
        <v>233</v>
      </c>
      <c r="E327" t="s">
        <v>234</v>
      </c>
      <c r="F327" t="str">
        <f t="shared" si="31"/>
        <v>4470</v>
      </c>
      <c r="G327" t="s">
        <v>144</v>
      </c>
      <c r="H327" t="s">
        <v>145</v>
      </c>
      <c r="I327" s="91"/>
      <c r="J327" s="91"/>
      <c r="K327" s="91"/>
      <c r="L327" s="91"/>
      <c r="M327" s="91"/>
      <c r="N327" s="91"/>
      <c r="O327" s="91"/>
      <c r="P327" s="91"/>
      <c r="Q327" s="91"/>
      <c r="R327" s="91"/>
      <c r="S327" s="91"/>
      <c r="T327" s="91">
        <v>10.91</v>
      </c>
      <c r="U327" s="91">
        <f t="shared" si="32"/>
        <v>10.91</v>
      </c>
      <c r="V327" s="82" t="str">
        <f t="shared" si="30"/>
        <v>115004470847</v>
      </c>
      <c r="W327" s="83">
        <f>VLOOKUP(V327,Factors!$E$6:$H$5950,4,FALSE)</f>
        <v>0.1053</v>
      </c>
      <c r="X327" t="str">
        <f>VLOOKUP(V327,Factors!$E$6:$F$5950,2,FALSE)</f>
        <v>Firm Sales Volumes</v>
      </c>
      <c r="Y327" s="92">
        <f t="shared" si="33"/>
        <v>1.1488230000000001</v>
      </c>
      <c r="Z327" s="92">
        <f t="shared" si="34"/>
        <v>9.761177</v>
      </c>
      <c r="AA327" s="92">
        <f t="shared" si="35"/>
        <v>10.91</v>
      </c>
    </row>
    <row r="328" spans="1:27" x14ac:dyDescent="0.25">
      <c r="A328" t="s">
        <v>230</v>
      </c>
      <c r="B328" t="s">
        <v>219</v>
      </c>
      <c r="C328" t="s">
        <v>220</v>
      </c>
      <c r="D328" t="s">
        <v>233</v>
      </c>
      <c r="E328" t="s">
        <v>234</v>
      </c>
      <c r="F328" t="str">
        <f t="shared" si="31"/>
        <v>4470</v>
      </c>
      <c r="G328" t="s">
        <v>150</v>
      </c>
      <c r="H328" t="s">
        <v>151</v>
      </c>
      <c r="I328" s="91"/>
      <c r="J328" s="91"/>
      <c r="K328" s="91"/>
      <c r="L328" s="91"/>
      <c r="M328" s="91"/>
      <c r="N328" s="91"/>
      <c r="O328" s="91"/>
      <c r="P328" s="91"/>
      <c r="Q328" s="91"/>
      <c r="R328" s="91"/>
      <c r="S328" s="91"/>
      <c r="T328" s="91">
        <v>225</v>
      </c>
      <c r="U328" s="91">
        <f t="shared" si="32"/>
        <v>225</v>
      </c>
      <c r="V328" s="82" t="str">
        <f t="shared" si="30"/>
        <v>115004470847</v>
      </c>
      <c r="W328" s="83">
        <f>VLOOKUP(V328,Factors!$E$6:$H$5950,4,FALSE)</f>
        <v>0.1053</v>
      </c>
      <c r="X328" t="str">
        <f>VLOOKUP(V328,Factors!$E$6:$F$5950,2,FALSE)</f>
        <v>Firm Sales Volumes</v>
      </c>
      <c r="Y328" s="92">
        <f t="shared" si="33"/>
        <v>23.692500000000003</v>
      </c>
      <c r="Z328" s="92">
        <f t="shared" si="34"/>
        <v>201.3075</v>
      </c>
      <c r="AA328" s="92">
        <f t="shared" si="35"/>
        <v>225</v>
      </c>
    </row>
    <row r="329" spans="1:27" x14ac:dyDescent="0.25">
      <c r="A329" t="s">
        <v>230</v>
      </c>
      <c r="B329" t="s">
        <v>219</v>
      </c>
      <c r="C329" t="s">
        <v>220</v>
      </c>
      <c r="D329" t="s">
        <v>233</v>
      </c>
      <c r="E329" t="s">
        <v>234</v>
      </c>
      <c r="F329" t="str">
        <f t="shared" si="31"/>
        <v>4470</v>
      </c>
      <c r="G329" t="s">
        <v>65</v>
      </c>
      <c r="H329" t="s">
        <v>66</v>
      </c>
      <c r="I329" s="91"/>
      <c r="J329" s="91"/>
      <c r="K329" s="91">
        <v>323.48</v>
      </c>
      <c r="L329" s="91"/>
      <c r="M329" s="91"/>
      <c r="N329" s="91">
        <v>60.65</v>
      </c>
      <c r="O329" s="91"/>
      <c r="P329" s="91"/>
      <c r="Q329" s="91">
        <v>161.74</v>
      </c>
      <c r="R329" s="91"/>
      <c r="S329" s="91"/>
      <c r="T329" s="91"/>
      <c r="U329" s="91">
        <f t="shared" si="32"/>
        <v>545.87</v>
      </c>
      <c r="V329" s="82" t="str">
        <f t="shared" si="30"/>
        <v>115004470847</v>
      </c>
      <c r="W329" s="83">
        <f>VLOOKUP(V329,Factors!$E$6:$H$5950,4,FALSE)</f>
        <v>0.1053</v>
      </c>
      <c r="X329" t="str">
        <f>VLOOKUP(V329,Factors!$E$6:$F$5950,2,FALSE)</f>
        <v>Firm Sales Volumes</v>
      </c>
      <c r="Y329" s="92">
        <f t="shared" si="33"/>
        <v>57.480111000000001</v>
      </c>
      <c r="Z329" s="92">
        <f t="shared" si="34"/>
        <v>488.38988899999998</v>
      </c>
      <c r="AA329" s="92">
        <f t="shared" si="35"/>
        <v>545.87</v>
      </c>
    </row>
    <row r="330" spans="1:27" x14ac:dyDescent="0.25">
      <c r="A330" t="s">
        <v>230</v>
      </c>
      <c r="B330" t="s">
        <v>219</v>
      </c>
      <c r="C330" t="s">
        <v>220</v>
      </c>
      <c r="D330" t="s">
        <v>233</v>
      </c>
      <c r="E330" t="s">
        <v>234</v>
      </c>
      <c r="F330" t="str">
        <f t="shared" si="31"/>
        <v>4470</v>
      </c>
      <c r="G330" t="s">
        <v>56</v>
      </c>
      <c r="H330" t="s">
        <v>57</v>
      </c>
      <c r="I330" s="91">
        <v>47864.69</v>
      </c>
      <c r="J330" s="91">
        <v>47929.77</v>
      </c>
      <c r="K330" s="91">
        <v>47492.66</v>
      </c>
      <c r="L330" s="91">
        <v>45799.14</v>
      </c>
      <c r="M330" s="91">
        <v>48697.36</v>
      </c>
      <c r="N330" s="91">
        <v>3126.88</v>
      </c>
      <c r="O330" s="91"/>
      <c r="P330" s="91">
        <v>1750.8</v>
      </c>
      <c r="Q330" s="91"/>
      <c r="R330" s="91"/>
      <c r="S330" s="91">
        <v>11191.61</v>
      </c>
      <c r="T330" s="91">
        <v>8354.1299999999992</v>
      </c>
      <c r="U330" s="91">
        <f t="shared" si="32"/>
        <v>262207.03999999998</v>
      </c>
      <c r="V330" s="82" t="str">
        <f t="shared" si="30"/>
        <v>115004470847</v>
      </c>
      <c r="W330" s="83">
        <f>VLOOKUP(V330,Factors!$E$6:$H$5950,4,FALSE)</f>
        <v>0.1053</v>
      </c>
      <c r="X330" t="str">
        <f>VLOOKUP(V330,Factors!$E$6:$F$5950,2,FALSE)</f>
        <v>Firm Sales Volumes</v>
      </c>
      <c r="Y330" s="92">
        <f t="shared" si="33"/>
        <v>27610.401311999998</v>
      </c>
      <c r="Z330" s="92">
        <f t="shared" si="34"/>
        <v>234596.63868799998</v>
      </c>
      <c r="AA330" s="92">
        <f t="shared" si="35"/>
        <v>262207.03999999998</v>
      </c>
    </row>
    <row r="331" spans="1:27" x14ac:dyDescent="0.25">
      <c r="A331" t="s">
        <v>230</v>
      </c>
      <c r="B331" t="s">
        <v>219</v>
      </c>
      <c r="C331" t="s">
        <v>220</v>
      </c>
      <c r="D331" t="s">
        <v>233</v>
      </c>
      <c r="E331" t="s">
        <v>234</v>
      </c>
      <c r="F331" t="str">
        <f t="shared" si="31"/>
        <v>4470</v>
      </c>
      <c r="G331" t="s">
        <v>68</v>
      </c>
      <c r="H331" t="s">
        <v>69</v>
      </c>
      <c r="I331" s="91">
        <v>36.130000000000003</v>
      </c>
      <c r="J331" s="91"/>
      <c r="K331" s="91">
        <v>90.32</v>
      </c>
      <c r="L331" s="91"/>
      <c r="M331" s="91">
        <v>136.47</v>
      </c>
      <c r="N331" s="91">
        <v>257.76</v>
      </c>
      <c r="O331" s="91"/>
      <c r="P331" s="91"/>
      <c r="Q331" s="91"/>
      <c r="R331" s="91"/>
      <c r="S331" s="91"/>
      <c r="T331" s="91">
        <v>78.09</v>
      </c>
      <c r="U331" s="91">
        <f t="shared" si="32"/>
        <v>598.77</v>
      </c>
      <c r="V331" s="82" t="str">
        <f t="shared" si="30"/>
        <v>115004470847</v>
      </c>
      <c r="W331" s="83">
        <f>VLOOKUP(V331,Factors!$E$6:$H$5950,4,FALSE)</f>
        <v>0.1053</v>
      </c>
      <c r="X331" t="str">
        <f>VLOOKUP(V331,Factors!$E$6:$F$5950,2,FALSE)</f>
        <v>Firm Sales Volumes</v>
      </c>
      <c r="Y331" s="92">
        <f t="shared" si="33"/>
        <v>63.050480999999998</v>
      </c>
      <c r="Z331" s="92">
        <f t="shared" si="34"/>
        <v>535.71951899999999</v>
      </c>
      <c r="AA331" s="92">
        <f t="shared" si="35"/>
        <v>598.77</v>
      </c>
    </row>
    <row r="332" spans="1:27" x14ac:dyDescent="0.25">
      <c r="A332" t="s">
        <v>230</v>
      </c>
      <c r="B332" t="s">
        <v>219</v>
      </c>
      <c r="C332" t="s">
        <v>220</v>
      </c>
      <c r="D332" t="s">
        <v>233</v>
      </c>
      <c r="E332" t="s">
        <v>234</v>
      </c>
      <c r="F332" t="str">
        <f t="shared" si="31"/>
        <v>4470</v>
      </c>
      <c r="G332" t="s">
        <v>104</v>
      </c>
      <c r="H332" t="s">
        <v>105</v>
      </c>
      <c r="I332" s="91"/>
      <c r="J332" s="91">
        <v>-161.74</v>
      </c>
      <c r="K332" s="91">
        <v>-384.13</v>
      </c>
      <c r="L332" s="91"/>
      <c r="M332" s="91"/>
      <c r="N332" s="91">
        <v>-576.79</v>
      </c>
      <c r="O332" s="91">
        <v>-1782.96</v>
      </c>
      <c r="P332" s="91">
        <v>-192.66</v>
      </c>
      <c r="Q332" s="91">
        <v>-161.74</v>
      </c>
      <c r="R332" s="91"/>
      <c r="S332" s="91">
        <v>-249.92</v>
      </c>
      <c r="T332" s="91"/>
      <c r="U332" s="91">
        <f t="shared" si="32"/>
        <v>-3509.9399999999996</v>
      </c>
      <c r="V332" s="82" t="str">
        <f t="shared" si="30"/>
        <v>115004470847</v>
      </c>
      <c r="W332" s="83">
        <f>VLOOKUP(V332,Factors!$E$6:$H$5950,4,FALSE)</f>
        <v>0.1053</v>
      </c>
      <c r="X332" t="str">
        <f>VLOOKUP(V332,Factors!$E$6:$F$5950,2,FALSE)</f>
        <v>Firm Sales Volumes</v>
      </c>
      <c r="Y332" s="92">
        <f t="shared" si="33"/>
        <v>-369.59668199999999</v>
      </c>
      <c r="Z332" s="92">
        <f t="shared" si="34"/>
        <v>-3140.3433179999997</v>
      </c>
      <c r="AA332" s="92">
        <f t="shared" si="35"/>
        <v>-3509.9399999999996</v>
      </c>
    </row>
    <row r="333" spans="1:27" x14ac:dyDescent="0.25">
      <c r="A333" t="s">
        <v>230</v>
      </c>
      <c r="B333" t="s">
        <v>219</v>
      </c>
      <c r="C333" t="s">
        <v>220</v>
      </c>
      <c r="D333" t="s">
        <v>233</v>
      </c>
      <c r="E333" t="s">
        <v>234</v>
      </c>
      <c r="F333" t="str">
        <f t="shared" si="31"/>
        <v>4470</v>
      </c>
      <c r="G333" t="s">
        <v>106</v>
      </c>
      <c r="H333" t="s">
        <v>107</v>
      </c>
      <c r="I333" s="91">
        <v>-53227.62</v>
      </c>
      <c r="J333" s="91">
        <v>-51136.61</v>
      </c>
      <c r="K333" s="91">
        <v>-53867.7</v>
      </c>
      <c r="L333" s="91">
        <v>-49088.76</v>
      </c>
      <c r="M333" s="91">
        <v>-49831.519999999997</v>
      </c>
      <c r="N333" s="91">
        <v>-51725.98</v>
      </c>
      <c r="O333" s="91">
        <v>-43348.28</v>
      </c>
      <c r="P333" s="91">
        <v>-41097.11</v>
      </c>
      <c r="Q333" s="91">
        <v>-29167.26</v>
      </c>
      <c r="R333" s="91">
        <v>-15083.24</v>
      </c>
      <c r="S333" s="91">
        <v>-24845.73</v>
      </c>
      <c r="T333" s="91">
        <v>-8222.7000000000007</v>
      </c>
      <c r="U333" s="91">
        <f t="shared" si="32"/>
        <v>-470642.50999999995</v>
      </c>
      <c r="V333" s="82" t="str">
        <f t="shared" si="30"/>
        <v>115004470847</v>
      </c>
      <c r="W333" s="83">
        <f>VLOOKUP(V333,Factors!$E$6:$H$5950,4,FALSE)</f>
        <v>0.1053</v>
      </c>
      <c r="X333" t="str">
        <f>VLOOKUP(V333,Factors!$E$6:$F$5950,2,FALSE)</f>
        <v>Firm Sales Volumes</v>
      </c>
      <c r="Y333" s="92">
        <f t="shared" si="33"/>
        <v>-49558.656302999996</v>
      </c>
      <c r="Z333" s="92">
        <f t="shared" si="34"/>
        <v>-421083.85369699995</v>
      </c>
      <c r="AA333" s="92">
        <f t="shared" si="35"/>
        <v>-470642.50999999995</v>
      </c>
    </row>
    <row r="334" spans="1:27" x14ac:dyDescent="0.25">
      <c r="A334" t="s">
        <v>230</v>
      </c>
      <c r="B334" t="s">
        <v>219</v>
      </c>
      <c r="C334" t="s">
        <v>220</v>
      </c>
      <c r="D334" t="s">
        <v>233</v>
      </c>
      <c r="E334" t="s">
        <v>234</v>
      </c>
      <c r="F334" t="str">
        <f t="shared" si="31"/>
        <v>4470</v>
      </c>
      <c r="G334" t="s">
        <v>108</v>
      </c>
      <c r="H334" t="s">
        <v>109</v>
      </c>
      <c r="I334" s="91">
        <v>-289.02</v>
      </c>
      <c r="J334" s="91"/>
      <c r="K334" s="91">
        <v>-1093.1600000000001</v>
      </c>
      <c r="L334" s="91">
        <v>0</v>
      </c>
      <c r="M334" s="91">
        <v>-136.47</v>
      </c>
      <c r="N334" s="91">
        <v>-613.23</v>
      </c>
      <c r="O334" s="91">
        <v>-34.08</v>
      </c>
      <c r="P334" s="91">
        <v>-681</v>
      </c>
      <c r="Q334" s="91">
        <v>-1849.85</v>
      </c>
      <c r="R334" s="91">
        <v>-1891.78</v>
      </c>
      <c r="S334" s="91">
        <v>-1139.08</v>
      </c>
      <c r="T334" s="91">
        <v>-130.75</v>
      </c>
      <c r="U334" s="91">
        <f t="shared" si="32"/>
        <v>-7858.4199999999992</v>
      </c>
      <c r="V334" s="82" t="str">
        <f t="shared" si="30"/>
        <v>115004470847</v>
      </c>
      <c r="W334" s="83">
        <f>VLOOKUP(V334,Factors!$E$6:$H$5950,4,FALSE)</f>
        <v>0.1053</v>
      </c>
      <c r="X334" t="str">
        <f>VLOOKUP(V334,Factors!$E$6:$F$5950,2,FALSE)</f>
        <v>Firm Sales Volumes</v>
      </c>
      <c r="Y334" s="92">
        <f t="shared" si="33"/>
        <v>-827.491626</v>
      </c>
      <c r="Z334" s="92">
        <f t="shared" si="34"/>
        <v>-7030.9283739999992</v>
      </c>
      <c r="AA334" s="92">
        <f t="shared" si="35"/>
        <v>-7858.4199999999992</v>
      </c>
    </row>
    <row r="335" spans="1:27" x14ac:dyDescent="0.25">
      <c r="A335" t="s">
        <v>230</v>
      </c>
      <c r="B335" t="s">
        <v>219</v>
      </c>
      <c r="C335" t="s">
        <v>220</v>
      </c>
      <c r="D335" t="s">
        <v>233</v>
      </c>
      <c r="E335" t="s">
        <v>234</v>
      </c>
      <c r="F335" t="str">
        <f t="shared" si="31"/>
        <v>4470</v>
      </c>
      <c r="G335" t="s">
        <v>158</v>
      </c>
      <c r="H335" t="s">
        <v>159</v>
      </c>
      <c r="I335" s="91"/>
      <c r="J335" s="91"/>
      <c r="K335" s="91"/>
      <c r="L335" s="91"/>
      <c r="M335" s="91"/>
      <c r="N335" s="91"/>
      <c r="O335" s="91">
        <v>-386.1</v>
      </c>
      <c r="P335" s="91">
        <v>-140.4</v>
      </c>
      <c r="Q335" s="91"/>
      <c r="R335" s="91"/>
      <c r="S335" s="91"/>
      <c r="T335" s="91"/>
      <c r="U335" s="91">
        <f t="shared" si="32"/>
        <v>-526.5</v>
      </c>
      <c r="V335" s="82" t="str">
        <f t="shared" si="30"/>
        <v>115004470847</v>
      </c>
      <c r="W335" s="83">
        <f>VLOOKUP(V335,Factors!$E$6:$H$5950,4,FALSE)</f>
        <v>0.1053</v>
      </c>
      <c r="X335" t="str">
        <f>VLOOKUP(V335,Factors!$E$6:$F$5950,2,FALSE)</f>
        <v>Firm Sales Volumes</v>
      </c>
      <c r="Y335" s="92">
        <f t="shared" si="33"/>
        <v>-55.440450000000006</v>
      </c>
      <c r="Z335" s="92">
        <f t="shared" si="34"/>
        <v>-471.05955</v>
      </c>
      <c r="AA335" s="92">
        <f t="shared" si="35"/>
        <v>-526.5</v>
      </c>
    </row>
    <row r="336" spans="1:27" x14ac:dyDescent="0.25">
      <c r="A336" t="s">
        <v>230</v>
      </c>
      <c r="B336" t="s">
        <v>219</v>
      </c>
      <c r="C336" t="s">
        <v>220</v>
      </c>
      <c r="D336" t="s">
        <v>233</v>
      </c>
      <c r="E336" t="s">
        <v>234</v>
      </c>
      <c r="F336" t="str">
        <f t="shared" si="31"/>
        <v>4470</v>
      </c>
      <c r="G336" t="s">
        <v>243</v>
      </c>
      <c r="H336" t="s">
        <v>244</v>
      </c>
      <c r="I336" s="91"/>
      <c r="J336" s="91"/>
      <c r="K336" s="91"/>
      <c r="L336" s="91"/>
      <c r="M336" s="91"/>
      <c r="N336" s="91"/>
      <c r="O336" s="91">
        <v>-42.86</v>
      </c>
      <c r="P336" s="91"/>
      <c r="Q336" s="91"/>
      <c r="R336" s="91"/>
      <c r="S336" s="91"/>
      <c r="T336" s="91"/>
      <c r="U336" s="91">
        <f t="shared" si="32"/>
        <v>-42.86</v>
      </c>
      <c r="V336" s="82" t="str">
        <f t="shared" si="30"/>
        <v>115004470847</v>
      </c>
      <c r="W336" s="83">
        <f>VLOOKUP(V336,Factors!$E$6:$H$5950,4,FALSE)</f>
        <v>0.1053</v>
      </c>
      <c r="X336" t="str">
        <f>VLOOKUP(V336,Factors!$E$6:$F$5950,2,FALSE)</f>
        <v>Firm Sales Volumes</v>
      </c>
      <c r="Y336" s="92">
        <f t="shared" si="33"/>
        <v>-4.5131579999999998</v>
      </c>
      <c r="Z336" s="92">
        <f t="shared" si="34"/>
        <v>-38.346842000000002</v>
      </c>
      <c r="AA336" s="92">
        <f t="shared" si="35"/>
        <v>-42.86</v>
      </c>
    </row>
    <row r="337" spans="1:27" x14ac:dyDescent="0.25">
      <c r="A337" t="s">
        <v>230</v>
      </c>
      <c r="B337" t="s">
        <v>219</v>
      </c>
      <c r="C337" t="s">
        <v>220</v>
      </c>
      <c r="D337" t="s">
        <v>231</v>
      </c>
      <c r="E337" t="s">
        <v>232</v>
      </c>
      <c r="F337" t="str">
        <f t="shared" si="31"/>
        <v>4475</v>
      </c>
      <c r="G337" t="s">
        <v>44</v>
      </c>
      <c r="H337" t="s">
        <v>45</v>
      </c>
      <c r="I337" s="91"/>
      <c r="J337" s="91"/>
      <c r="K337" s="91"/>
      <c r="L337" s="91"/>
      <c r="M337" s="91"/>
      <c r="N337" s="91"/>
      <c r="O337" s="91"/>
      <c r="P337" s="91">
        <v>2767.5</v>
      </c>
      <c r="Q337" s="91">
        <v>-2767.5</v>
      </c>
      <c r="R337" s="91"/>
      <c r="S337" s="91"/>
      <c r="T337" s="91"/>
      <c r="U337" s="91">
        <f t="shared" si="32"/>
        <v>0</v>
      </c>
      <c r="V337" s="82" t="str">
        <f t="shared" si="30"/>
        <v>115004475847</v>
      </c>
      <c r="W337" s="83">
        <f>VLOOKUP(V337,Factors!$E$6:$H$5950,4,FALSE)</f>
        <v>0.1053</v>
      </c>
      <c r="X337" t="str">
        <f>VLOOKUP(V337,Factors!$E$6:$F$5950,2,FALSE)</f>
        <v>Firm Sales Volumes</v>
      </c>
      <c r="Y337" s="92">
        <f t="shared" si="33"/>
        <v>0</v>
      </c>
      <c r="Z337" s="92">
        <f t="shared" si="34"/>
        <v>0</v>
      </c>
      <c r="AA337" s="92">
        <f t="shared" si="35"/>
        <v>0</v>
      </c>
    </row>
    <row r="338" spans="1:27" x14ac:dyDescent="0.25">
      <c r="A338" t="s">
        <v>230</v>
      </c>
      <c r="B338" t="s">
        <v>48</v>
      </c>
      <c r="C338" t="s">
        <v>49</v>
      </c>
      <c r="D338" t="s">
        <v>233</v>
      </c>
      <c r="E338" t="s">
        <v>234</v>
      </c>
      <c r="F338" t="str">
        <f t="shared" si="31"/>
        <v>4470</v>
      </c>
      <c r="G338" t="s">
        <v>65</v>
      </c>
      <c r="H338" t="s">
        <v>66</v>
      </c>
      <c r="I338" s="91"/>
      <c r="J338" s="91">
        <v>161.74</v>
      </c>
      <c r="K338" s="91"/>
      <c r="L338" s="91"/>
      <c r="M338" s="91"/>
      <c r="N338" s="91"/>
      <c r="O338" s="91"/>
      <c r="P338" s="91"/>
      <c r="Q338" s="91"/>
      <c r="R338" s="91"/>
      <c r="S338" s="91"/>
      <c r="T338" s="91"/>
      <c r="U338" s="91">
        <f t="shared" si="32"/>
        <v>161.74</v>
      </c>
      <c r="V338" s="82" t="str">
        <f t="shared" si="30"/>
        <v>116004470847</v>
      </c>
      <c r="W338" s="83">
        <f>VLOOKUP(V338,Factors!$E$6:$H$5950,4,FALSE)</f>
        <v>0.1053</v>
      </c>
      <c r="X338" t="str">
        <f>VLOOKUP(V338,Factors!$E$6:$F$5950,2,FALSE)</f>
        <v>Firm Sales Volumes</v>
      </c>
      <c r="Y338" s="92">
        <f t="shared" si="33"/>
        <v>17.031222000000003</v>
      </c>
      <c r="Z338" s="92">
        <f t="shared" si="34"/>
        <v>144.708778</v>
      </c>
      <c r="AA338" s="92">
        <f t="shared" si="35"/>
        <v>161.74</v>
      </c>
    </row>
    <row r="339" spans="1:27" x14ac:dyDescent="0.25">
      <c r="A339" t="s">
        <v>245</v>
      </c>
      <c r="B339" t="s">
        <v>80</v>
      </c>
      <c r="C339" t="s">
        <v>81</v>
      </c>
      <c r="D339" t="s">
        <v>246</v>
      </c>
      <c r="E339" t="s">
        <v>247</v>
      </c>
      <c r="F339" t="str">
        <f t="shared" si="31"/>
        <v>1675</v>
      </c>
      <c r="G339" t="s">
        <v>84</v>
      </c>
      <c r="H339" t="s">
        <v>85</v>
      </c>
      <c r="I339" s="91"/>
      <c r="J339" s="91"/>
      <c r="K339" s="91"/>
      <c r="L339" s="91"/>
      <c r="M339" s="91"/>
      <c r="N339" s="91"/>
      <c r="O339" s="91"/>
      <c r="P339" s="91"/>
      <c r="Q339" s="91"/>
      <c r="R339" s="91"/>
      <c r="S339" s="91">
        <v>80.58</v>
      </c>
      <c r="T339" s="91"/>
      <c r="U339" s="91">
        <f t="shared" si="32"/>
        <v>80.58</v>
      </c>
      <c r="V339" s="82" t="str">
        <f t="shared" si="30"/>
        <v>111001675856</v>
      </c>
      <c r="W339" s="83">
        <f>VLOOKUP(V339,Factors!$E$6:$H$5950,4,FALSE)</f>
        <v>9.2299999999999993E-2</v>
      </c>
      <c r="X339" t="str">
        <f>VLOOKUP(V339,Factors!$E$6:$F$5950,2,FALSE)</f>
        <v>Sales/Sendout Volumes</v>
      </c>
      <c r="Y339" s="92">
        <f t="shared" si="33"/>
        <v>7.4375339999999994</v>
      </c>
      <c r="Z339" s="92">
        <f t="shared" si="34"/>
        <v>73.142465999999999</v>
      </c>
      <c r="AA339" s="92">
        <f t="shared" si="35"/>
        <v>80.58</v>
      </c>
    </row>
    <row r="340" spans="1:27" x14ac:dyDescent="0.25">
      <c r="A340" t="s">
        <v>245</v>
      </c>
      <c r="B340" t="s">
        <v>80</v>
      </c>
      <c r="C340" t="s">
        <v>81</v>
      </c>
      <c r="D340" t="s">
        <v>246</v>
      </c>
      <c r="E340" t="s">
        <v>247</v>
      </c>
      <c r="F340" t="str">
        <f t="shared" si="31"/>
        <v>1675</v>
      </c>
      <c r="G340" t="s">
        <v>56</v>
      </c>
      <c r="H340" t="s">
        <v>57</v>
      </c>
      <c r="I340" s="91"/>
      <c r="J340" s="91"/>
      <c r="K340" s="91"/>
      <c r="L340" s="91"/>
      <c r="M340" s="91"/>
      <c r="N340" s="91"/>
      <c r="O340" s="91"/>
      <c r="P340" s="91"/>
      <c r="Q340" s="91"/>
      <c r="R340" s="91"/>
      <c r="S340" s="91">
        <v>979.84</v>
      </c>
      <c r="T340" s="91"/>
      <c r="U340" s="91">
        <f t="shared" si="32"/>
        <v>979.84</v>
      </c>
      <c r="V340" s="82" t="str">
        <f t="shared" si="30"/>
        <v>111001675856</v>
      </c>
      <c r="W340" s="83">
        <f>VLOOKUP(V340,Factors!$E$6:$H$5950,4,FALSE)</f>
        <v>9.2299999999999993E-2</v>
      </c>
      <c r="X340" t="str">
        <f>VLOOKUP(V340,Factors!$E$6:$F$5950,2,FALSE)</f>
        <v>Sales/Sendout Volumes</v>
      </c>
      <c r="Y340" s="92">
        <f t="shared" si="33"/>
        <v>90.43923199999999</v>
      </c>
      <c r="Z340" s="92">
        <f t="shared" si="34"/>
        <v>889.40076800000008</v>
      </c>
      <c r="AA340" s="92">
        <f t="shared" si="35"/>
        <v>979.84</v>
      </c>
    </row>
    <row r="341" spans="1:27" x14ac:dyDescent="0.25">
      <c r="A341" t="s">
        <v>245</v>
      </c>
      <c r="B341" t="s">
        <v>80</v>
      </c>
      <c r="C341" t="s">
        <v>81</v>
      </c>
      <c r="D341" t="s">
        <v>246</v>
      </c>
      <c r="E341" t="s">
        <v>247</v>
      </c>
      <c r="F341" t="str">
        <f t="shared" si="31"/>
        <v>1675</v>
      </c>
      <c r="G341" t="s">
        <v>68</v>
      </c>
      <c r="H341" t="s">
        <v>69</v>
      </c>
      <c r="I341" s="91"/>
      <c r="J341" s="91"/>
      <c r="K341" s="91"/>
      <c r="L341" s="91"/>
      <c r="M341" s="91"/>
      <c r="N341" s="91"/>
      <c r="O341" s="91"/>
      <c r="P341" s="91"/>
      <c r="Q341" s="91"/>
      <c r="R341" s="91"/>
      <c r="S341" s="91">
        <v>121.3</v>
      </c>
      <c r="T341" s="91"/>
      <c r="U341" s="91">
        <f t="shared" si="32"/>
        <v>121.3</v>
      </c>
      <c r="V341" s="82" t="str">
        <f t="shared" si="30"/>
        <v>111001675856</v>
      </c>
      <c r="W341" s="83">
        <f>VLOOKUP(V341,Factors!$E$6:$H$5950,4,FALSE)</f>
        <v>9.2299999999999993E-2</v>
      </c>
      <c r="X341" t="str">
        <f>VLOOKUP(V341,Factors!$E$6:$F$5950,2,FALSE)</f>
        <v>Sales/Sendout Volumes</v>
      </c>
      <c r="Y341" s="92">
        <f t="shared" si="33"/>
        <v>11.195989999999998</v>
      </c>
      <c r="Z341" s="92">
        <f t="shared" si="34"/>
        <v>110.10401</v>
      </c>
      <c r="AA341" s="92">
        <f t="shared" si="35"/>
        <v>121.3</v>
      </c>
    </row>
    <row r="342" spans="1:27" x14ac:dyDescent="0.25">
      <c r="A342" t="s">
        <v>245</v>
      </c>
      <c r="B342" t="s">
        <v>80</v>
      </c>
      <c r="C342" t="s">
        <v>81</v>
      </c>
      <c r="D342" t="s">
        <v>248</v>
      </c>
      <c r="E342" t="s">
        <v>249</v>
      </c>
      <c r="F342" t="str">
        <f t="shared" si="31"/>
        <v>1695</v>
      </c>
      <c r="G342" t="s">
        <v>61</v>
      </c>
      <c r="H342" t="s">
        <v>62</v>
      </c>
      <c r="I342" s="91"/>
      <c r="J342" s="91"/>
      <c r="K342" s="91"/>
      <c r="L342" s="91"/>
      <c r="M342" s="91"/>
      <c r="N342" s="91"/>
      <c r="O342" s="91"/>
      <c r="P342" s="91">
        <v>40.700000000000003</v>
      </c>
      <c r="Q342" s="91">
        <v>27.46</v>
      </c>
      <c r="R342" s="91"/>
      <c r="S342" s="91"/>
      <c r="T342" s="91">
        <v>1194.9000000000001</v>
      </c>
      <c r="U342" s="91">
        <f t="shared" si="32"/>
        <v>1263.0600000000002</v>
      </c>
      <c r="V342" s="82" t="str">
        <f t="shared" si="30"/>
        <v>111001695856</v>
      </c>
      <c r="W342" s="83">
        <f>VLOOKUP(V342,Factors!$E$6:$H$5950,4,FALSE)</f>
        <v>8.4599999999999995E-2</v>
      </c>
      <c r="X342" t="str">
        <f>VLOOKUP(V342,Factors!$E$6:$F$5950,2,FALSE)</f>
        <v>Sendout Volumes</v>
      </c>
      <c r="Y342" s="92">
        <f t="shared" si="33"/>
        <v>106.854876</v>
      </c>
      <c r="Z342" s="92">
        <f t="shared" si="34"/>
        <v>1156.2051240000001</v>
      </c>
      <c r="AA342" s="92">
        <f t="shared" si="35"/>
        <v>1263.0600000000002</v>
      </c>
    </row>
    <row r="343" spans="1:27" x14ac:dyDescent="0.25">
      <c r="A343" t="s">
        <v>245</v>
      </c>
      <c r="B343" t="s">
        <v>80</v>
      </c>
      <c r="C343" t="s">
        <v>81</v>
      </c>
      <c r="D343" t="s">
        <v>248</v>
      </c>
      <c r="E343" t="s">
        <v>249</v>
      </c>
      <c r="F343" t="str">
        <f t="shared" si="31"/>
        <v>1695</v>
      </c>
      <c r="G343" t="s">
        <v>92</v>
      </c>
      <c r="H343" t="s">
        <v>93</v>
      </c>
      <c r="I343" s="91"/>
      <c r="J343" s="91"/>
      <c r="K343" s="91"/>
      <c r="L343" s="91"/>
      <c r="M343" s="91"/>
      <c r="N343" s="91"/>
      <c r="O343" s="91"/>
      <c r="P343" s="91"/>
      <c r="Q343" s="91"/>
      <c r="R343" s="91"/>
      <c r="S343" s="91"/>
      <c r="T343" s="91">
        <v>346.47</v>
      </c>
      <c r="U343" s="91">
        <f t="shared" si="32"/>
        <v>346.47</v>
      </c>
      <c r="V343" s="82" t="str">
        <f t="shared" si="30"/>
        <v>111001695856</v>
      </c>
      <c r="W343" s="83">
        <f>VLOOKUP(V343,Factors!$E$6:$H$5950,4,FALSE)</f>
        <v>8.4599999999999995E-2</v>
      </c>
      <c r="X343" t="str">
        <f>VLOOKUP(V343,Factors!$E$6:$F$5950,2,FALSE)</f>
        <v>Sendout Volumes</v>
      </c>
      <c r="Y343" s="92">
        <f t="shared" si="33"/>
        <v>29.311361999999999</v>
      </c>
      <c r="Z343" s="92">
        <f t="shared" si="34"/>
        <v>317.15863800000005</v>
      </c>
      <c r="AA343" s="92">
        <f t="shared" si="35"/>
        <v>346.47</v>
      </c>
    </row>
    <row r="344" spans="1:27" x14ac:dyDescent="0.25">
      <c r="A344" t="s">
        <v>245</v>
      </c>
      <c r="B344" t="s">
        <v>80</v>
      </c>
      <c r="C344" t="s">
        <v>81</v>
      </c>
      <c r="D344" t="s">
        <v>248</v>
      </c>
      <c r="E344" t="s">
        <v>249</v>
      </c>
      <c r="F344" t="str">
        <f t="shared" si="31"/>
        <v>1695</v>
      </c>
      <c r="G344" t="s">
        <v>84</v>
      </c>
      <c r="H344" t="s">
        <v>85</v>
      </c>
      <c r="I344" s="91">
        <v>120.01</v>
      </c>
      <c r="J344" s="91">
        <v>80.040000000000006</v>
      </c>
      <c r="K344" s="91">
        <v>73.02</v>
      </c>
      <c r="L344" s="91">
        <v>64.06</v>
      </c>
      <c r="M344" s="91">
        <v>54.01</v>
      </c>
      <c r="N344" s="91">
        <v>42.7</v>
      </c>
      <c r="O344" s="91">
        <v>170.82</v>
      </c>
      <c r="P344" s="91">
        <v>318.39</v>
      </c>
      <c r="Q344" s="91">
        <v>16.010000000000002</v>
      </c>
      <c r="R344" s="91">
        <v>53.38</v>
      </c>
      <c r="S344" s="91">
        <v>10.15</v>
      </c>
      <c r="T344" s="91"/>
      <c r="U344" s="91">
        <f t="shared" si="32"/>
        <v>1002.5899999999999</v>
      </c>
      <c r="V344" s="82" t="str">
        <f t="shared" si="30"/>
        <v>111001695856</v>
      </c>
      <c r="W344" s="83">
        <f>VLOOKUP(V344,Factors!$E$6:$H$5950,4,FALSE)</f>
        <v>8.4599999999999995E-2</v>
      </c>
      <c r="X344" t="str">
        <f>VLOOKUP(V344,Factors!$E$6:$F$5950,2,FALSE)</f>
        <v>Sendout Volumes</v>
      </c>
      <c r="Y344" s="92">
        <f t="shared" si="33"/>
        <v>84.819113999999985</v>
      </c>
      <c r="Z344" s="92">
        <f t="shared" si="34"/>
        <v>917.7708859999999</v>
      </c>
      <c r="AA344" s="92">
        <f t="shared" si="35"/>
        <v>1002.5899999999999</v>
      </c>
    </row>
    <row r="345" spans="1:27" x14ac:dyDescent="0.25">
      <c r="A345" t="s">
        <v>245</v>
      </c>
      <c r="B345" t="s">
        <v>80</v>
      </c>
      <c r="C345" t="s">
        <v>81</v>
      </c>
      <c r="D345" t="s">
        <v>248</v>
      </c>
      <c r="E345" t="s">
        <v>249</v>
      </c>
      <c r="F345" t="str">
        <f t="shared" si="31"/>
        <v>1695</v>
      </c>
      <c r="G345" t="s">
        <v>56</v>
      </c>
      <c r="H345" t="s">
        <v>57</v>
      </c>
      <c r="I345" s="91">
        <v>1434.98</v>
      </c>
      <c r="J345" s="91">
        <v>1093.8</v>
      </c>
      <c r="K345" s="91">
        <v>997.88</v>
      </c>
      <c r="L345" s="91">
        <v>875.4</v>
      </c>
      <c r="M345" s="91">
        <v>738.05</v>
      </c>
      <c r="N345" s="91">
        <v>583.6</v>
      </c>
      <c r="O345" s="91">
        <v>2334.4</v>
      </c>
      <c r="P345" s="91">
        <v>3574.55</v>
      </c>
      <c r="Q345" s="91">
        <v>218.85</v>
      </c>
      <c r="R345" s="91">
        <v>729.5</v>
      </c>
      <c r="S345" s="91"/>
      <c r="T345" s="91"/>
      <c r="U345" s="91">
        <f t="shared" si="32"/>
        <v>12581.01</v>
      </c>
      <c r="V345" s="82" t="str">
        <f t="shared" si="30"/>
        <v>111001695856</v>
      </c>
      <c r="W345" s="83">
        <f>VLOOKUP(V345,Factors!$E$6:$H$5950,4,FALSE)</f>
        <v>8.4599999999999995E-2</v>
      </c>
      <c r="X345" t="str">
        <f>VLOOKUP(V345,Factors!$E$6:$F$5950,2,FALSE)</f>
        <v>Sendout Volumes</v>
      </c>
      <c r="Y345" s="92">
        <f t="shared" si="33"/>
        <v>1064.3534459999998</v>
      </c>
      <c r="Z345" s="92">
        <f t="shared" si="34"/>
        <v>11516.656554000001</v>
      </c>
      <c r="AA345" s="92">
        <f t="shared" si="35"/>
        <v>12581.01</v>
      </c>
    </row>
    <row r="346" spans="1:27" x14ac:dyDescent="0.25">
      <c r="A346" t="s">
        <v>245</v>
      </c>
      <c r="B346" t="s">
        <v>80</v>
      </c>
      <c r="C346" t="s">
        <v>81</v>
      </c>
      <c r="D346" t="s">
        <v>248</v>
      </c>
      <c r="E346" t="s">
        <v>249</v>
      </c>
      <c r="F346" t="str">
        <f t="shared" si="31"/>
        <v>1695</v>
      </c>
      <c r="G346" t="s">
        <v>68</v>
      </c>
      <c r="H346" t="s">
        <v>69</v>
      </c>
      <c r="I346" s="91">
        <v>205.16</v>
      </c>
      <c r="J346" s="91"/>
      <c r="K346" s="91"/>
      <c r="L346" s="91"/>
      <c r="M346" s="91"/>
      <c r="N346" s="91"/>
      <c r="O346" s="91"/>
      <c r="P346" s="91">
        <v>776.71</v>
      </c>
      <c r="Q346" s="91"/>
      <c r="R346" s="91"/>
      <c r="S346" s="91">
        <v>138.71</v>
      </c>
      <c r="T346" s="91"/>
      <c r="U346" s="91">
        <f t="shared" si="32"/>
        <v>1120.58</v>
      </c>
      <c r="V346" s="82" t="str">
        <f t="shared" si="30"/>
        <v>111001695856</v>
      </c>
      <c r="W346" s="83">
        <f>VLOOKUP(V346,Factors!$E$6:$H$5950,4,FALSE)</f>
        <v>8.4599999999999995E-2</v>
      </c>
      <c r="X346" t="str">
        <f>VLOOKUP(V346,Factors!$E$6:$F$5950,2,FALSE)</f>
        <v>Sendout Volumes</v>
      </c>
      <c r="Y346" s="92">
        <f t="shared" si="33"/>
        <v>94.801067999999987</v>
      </c>
      <c r="Z346" s="92">
        <f t="shared" si="34"/>
        <v>1025.7789319999999</v>
      </c>
      <c r="AA346" s="92">
        <f t="shared" si="35"/>
        <v>1120.58</v>
      </c>
    </row>
    <row r="347" spans="1:27" x14ac:dyDescent="0.25">
      <c r="A347" t="s">
        <v>245</v>
      </c>
      <c r="B347" t="s">
        <v>80</v>
      </c>
      <c r="C347" t="s">
        <v>81</v>
      </c>
      <c r="D347" t="s">
        <v>248</v>
      </c>
      <c r="E347" t="s">
        <v>249</v>
      </c>
      <c r="F347" t="str">
        <f t="shared" si="31"/>
        <v>1695</v>
      </c>
      <c r="G347" t="s">
        <v>156</v>
      </c>
      <c r="H347" t="s">
        <v>157</v>
      </c>
      <c r="I347" s="91"/>
      <c r="J347" s="91"/>
      <c r="K347" s="91"/>
      <c r="L347" s="91"/>
      <c r="M347" s="91"/>
      <c r="N347" s="91"/>
      <c r="O347" s="91"/>
      <c r="P347" s="91">
        <v>42.86</v>
      </c>
      <c r="Q347" s="91"/>
      <c r="R347" s="91"/>
      <c r="S347" s="91"/>
      <c r="T347" s="91"/>
      <c r="U347" s="91">
        <f t="shared" si="32"/>
        <v>42.86</v>
      </c>
      <c r="V347" s="82" t="str">
        <f t="shared" si="30"/>
        <v>111001695856</v>
      </c>
      <c r="W347" s="83">
        <f>VLOOKUP(V347,Factors!$E$6:$H$5950,4,FALSE)</f>
        <v>8.4599999999999995E-2</v>
      </c>
      <c r="X347" t="str">
        <f>VLOOKUP(V347,Factors!$E$6:$F$5950,2,FALSE)</f>
        <v>Sendout Volumes</v>
      </c>
      <c r="Y347" s="92">
        <f t="shared" si="33"/>
        <v>3.6259559999999995</v>
      </c>
      <c r="Z347" s="92">
        <f t="shared" si="34"/>
        <v>39.234043999999997</v>
      </c>
      <c r="AA347" s="92">
        <f t="shared" si="35"/>
        <v>42.86</v>
      </c>
    </row>
    <row r="348" spans="1:27" x14ac:dyDescent="0.25">
      <c r="A348" t="s">
        <v>245</v>
      </c>
      <c r="B348" t="s">
        <v>223</v>
      </c>
      <c r="C348" t="s">
        <v>224</v>
      </c>
      <c r="D348" t="s">
        <v>250</v>
      </c>
      <c r="E348" t="s">
        <v>251</v>
      </c>
      <c r="F348" t="str">
        <f t="shared" si="31"/>
        <v>1250</v>
      </c>
      <c r="G348" t="s">
        <v>92</v>
      </c>
      <c r="H348" t="s">
        <v>93</v>
      </c>
      <c r="I348" s="91"/>
      <c r="J348" s="91"/>
      <c r="K348" s="91"/>
      <c r="L348" s="91"/>
      <c r="M348" s="91"/>
      <c r="N348" s="91"/>
      <c r="O348" s="91"/>
      <c r="P348" s="91"/>
      <c r="Q348" s="91"/>
      <c r="R348" s="91"/>
      <c r="S348" s="91">
        <v>89.96</v>
      </c>
      <c r="T348" s="91">
        <v>984.07</v>
      </c>
      <c r="U348" s="91">
        <f t="shared" si="32"/>
        <v>1074.03</v>
      </c>
      <c r="V348" s="82" t="str">
        <f t="shared" si="30"/>
        <v>141001250856</v>
      </c>
      <c r="W348" s="83">
        <f>VLOOKUP(V348,Factors!$E$6:$H$5950,4,FALSE)</f>
        <v>1.17E-2</v>
      </c>
      <c r="X348" t="str">
        <f>VLOOKUP(V348,Factors!$E$6:$F$5950,2,FALSE)</f>
        <v>Transmission</v>
      </c>
      <c r="Y348" s="92">
        <f t="shared" si="33"/>
        <v>12.566151</v>
      </c>
      <c r="Z348" s="92">
        <f t="shared" si="34"/>
        <v>1061.463849</v>
      </c>
      <c r="AA348" s="92">
        <f t="shared" si="35"/>
        <v>1074.03</v>
      </c>
    </row>
    <row r="349" spans="1:27" x14ac:dyDescent="0.25">
      <c r="A349" t="s">
        <v>245</v>
      </c>
      <c r="B349" t="s">
        <v>223</v>
      </c>
      <c r="C349" t="s">
        <v>224</v>
      </c>
      <c r="D349" t="s">
        <v>250</v>
      </c>
      <c r="E349" t="s">
        <v>251</v>
      </c>
      <c r="F349" t="str">
        <f t="shared" si="31"/>
        <v>1250</v>
      </c>
      <c r="G349" t="s">
        <v>84</v>
      </c>
      <c r="H349" t="s">
        <v>85</v>
      </c>
      <c r="I349" s="91"/>
      <c r="J349" s="91"/>
      <c r="K349" s="91">
        <v>91.8</v>
      </c>
      <c r="L349" s="91"/>
      <c r="M349" s="91"/>
      <c r="N349" s="91"/>
      <c r="O349" s="91">
        <v>118.84</v>
      </c>
      <c r="P349" s="91"/>
      <c r="Q349" s="91"/>
      <c r="R349" s="91">
        <v>166.83</v>
      </c>
      <c r="S349" s="91">
        <v>2078.39</v>
      </c>
      <c r="T349" s="91">
        <v>1715.64</v>
      </c>
      <c r="U349" s="91">
        <f t="shared" si="32"/>
        <v>4171.5</v>
      </c>
      <c r="V349" s="82" t="str">
        <f t="shared" si="30"/>
        <v>141001250856</v>
      </c>
      <c r="W349" s="83">
        <f>VLOOKUP(V349,Factors!$E$6:$H$5950,4,FALSE)</f>
        <v>1.17E-2</v>
      </c>
      <c r="X349" t="str">
        <f>VLOOKUP(V349,Factors!$E$6:$F$5950,2,FALSE)</f>
        <v>Transmission</v>
      </c>
      <c r="Y349" s="92">
        <f t="shared" si="33"/>
        <v>48.806550000000001</v>
      </c>
      <c r="Z349" s="92">
        <f t="shared" si="34"/>
        <v>4122.6934499999998</v>
      </c>
      <c r="AA349" s="92">
        <f t="shared" si="35"/>
        <v>4171.5</v>
      </c>
    </row>
    <row r="350" spans="1:27" x14ac:dyDescent="0.25">
      <c r="A350" t="s">
        <v>245</v>
      </c>
      <c r="B350" t="s">
        <v>223</v>
      </c>
      <c r="C350" t="s">
        <v>224</v>
      </c>
      <c r="D350" t="s">
        <v>250</v>
      </c>
      <c r="E350" t="s">
        <v>251</v>
      </c>
      <c r="F350" t="str">
        <f t="shared" si="31"/>
        <v>1250</v>
      </c>
      <c r="G350" t="s">
        <v>140</v>
      </c>
      <c r="H350" t="s">
        <v>141</v>
      </c>
      <c r="I350" s="91"/>
      <c r="J350" s="91"/>
      <c r="K350" s="91"/>
      <c r="L350" s="91"/>
      <c r="M350" s="91"/>
      <c r="N350" s="91"/>
      <c r="O350" s="91"/>
      <c r="P350" s="91"/>
      <c r="Q350" s="91"/>
      <c r="R350" s="91"/>
      <c r="S350" s="91">
        <v>252</v>
      </c>
      <c r="T350" s="91"/>
      <c r="U350" s="91">
        <f t="shared" si="32"/>
        <v>252</v>
      </c>
      <c r="V350" s="82" t="str">
        <f t="shared" si="30"/>
        <v>141001250856</v>
      </c>
      <c r="W350" s="83">
        <f>VLOOKUP(V350,Factors!$E$6:$H$5950,4,FALSE)</f>
        <v>1.17E-2</v>
      </c>
      <c r="X350" t="str">
        <f>VLOOKUP(V350,Factors!$E$6:$F$5950,2,FALSE)</f>
        <v>Transmission</v>
      </c>
      <c r="Y350" s="92">
        <f t="shared" si="33"/>
        <v>2.9483999999999999</v>
      </c>
      <c r="Z350" s="92">
        <f t="shared" si="34"/>
        <v>249.05160000000001</v>
      </c>
      <c r="AA350" s="92">
        <f t="shared" si="35"/>
        <v>252</v>
      </c>
    </row>
    <row r="351" spans="1:27" x14ac:dyDescent="0.25">
      <c r="A351" t="s">
        <v>245</v>
      </c>
      <c r="B351" t="s">
        <v>223</v>
      </c>
      <c r="C351" t="s">
        <v>224</v>
      </c>
      <c r="D351" t="s">
        <v>250</v>
      </c>
      <c r="E351" t="s">
        <v>251</v>
      </c>
      <c r="F351" t="str">
        <f t="shared" si="31"/>
        <v>1250</v>
      </c>
      <c r="G351" t="s">
        <v>217</v>
      </c>
      <c r="H351" t="s">
        <v>218</v>
      </c>
      <c r="I351" s="91"/>
      <c r="J351" s="91"/>
      <c r="K351" s="91"/>
      <c r="L351" s="91"/>
      <c r="M351" s="91"/>
      <c r="N351" s="91"/>
      <c r="O351" s="91"/>
      <c r="P351" s="91"/>
      <c r="Q351" s="91"/>
      <c r="R351" s="91"/>
      <c r="S351" s="91"/>
      <c r="T351" s="91">
        <v>160.28</v>
      </c>
      <c r="U351" s="91">
        <f t="shared" si="32"/>
        <v>160.28</v>
      </c>
      <c r="V351" s="82" t="str">
        <f t="shared" si="30"/>
        <v>141001250856</v>
      </c>
      <c r="W351" s="83">
        <f>VLOOKUP(V351,Factors!$E$6:$H$5950,4,FALSE)</f>
        <v>1.17E-2</v>
      </c>
      <c r="X351" t="str">
        <f>VLOOKUP(V351,Factors!$E$6:$F$5950,2,FALSE)</f>
        <v>Transmission</v>
      </c>
      <c r="Y351" s="92">
        <f t="shared" si="33"/>
        <v>1.8752760000000002</v>
      </c>
      <c r="Z351" s="92">
        <f t="shared" si="34"/>
        <v>158.40472399999999</v>
      </c>
      <c r="AA351" s="92">
        <f t="shared" si="35"/>
        <v>160.28</v>
      </c>
    </row>
    <row r="352" spans="1:27" x14ac:dyDescent="0.25">
      <c r="A352" t="s">
        <v>245</v>
      </c>
      <c r="B352" t="s">
        <v>223</v>
      </c>
      <c r="C352" t="s">
        <v>224</v>
      </c>
      <c r="D352" t="s">
        <v>250</v>
      </c>
      <c r="E352" t="s">
        <v>251</v>
      </c>
      <c r="F352" t="str">
        <f t="shared" si="31"/>
        <v>1250</v>
      </c>
      <c r="G352" t="s">
        <v>56</v>
      </c>
      <c r="H352" t="s">
        <v>57</v>
      </c>
      <c r="I352" s="91"/>
      <c r="J352" s="91"/>
      <c r="K352" s="91">
        <v>1254.55</v>
      </c>
      <c r="L352" s="91"/>
      <c r="M352" s="91"/>
      <c r="N352" s="91"/>
      <c r="O352" s="91">
        <v>1624.08</v>
      </c>
      <c r="P352" s="91"/>
      <c r="Q352" s="91"/>
      <c r="R352" s="91">
        <v>2147.04</v>
      </c>
      <c r="S352" s="91">
        <v>27564.79</v>
      </c>
      <c r="T352" s="91">
        <v>22245.34</v>
      </c>
      <c r="U352" s="91">
        <f t="shared" si="32"/>
        <v>54835.8</v>
      </c>
      <c r="V352" s="82" t="str">
        <f t="shared" si="30"/>
        <v>141001250856</v>
      </c>
      <c r="W352" s="83">
        <f>VLOOKUP(V352,Factors!$E$6:$H$5950,4,FALSE)</f>
        <v>1.17E-2</v>
      </c>
      <c r="X352" t="str">
        <f>VLOOKUP(V352,Factors!$E$6:$F$5950,2,FALSE)</f>
        <v>Transmission</v>
      </c>
      <c r="Y352" s="92">
        <f t="shared" si="33"/>
        <v>641.57886000000008</v>
      </c>
      <c r="Z352" s="92">
        <f t="shared" si="34"/>
        <v>54194.221140000001</v>
      </c>
      <c r="AA352" s="92">
        <f t="shared" si="35"/>
        <v>54835.8</v>
      </c>
    </row>
    <row r="353" spans="1:27" x14ac:dyDescent="0.25">
      <c r="A353" t="s">
        <v>245</v>
      </c>
      <c r="B353" t="s">
        <v>223</v>
      </c>
      <c r="C353" t="s">
        <v>224</v>
      </c>
      <c r="D353" t="s">
        <v>250</v>
      </c>
      <c r="E353" t="s">
        <v>251</v>
      </c>
      <c r="F353" t="str">
        <f t="shared" si="31"/>
        <v>1250</v>
      </c>
      <c r="G353" t="s">
        <v>68</v>
      </c>
      <c r="H353" t="s">
        <v>69</v>
      </c>
      <c r="I353" s="91"/>
      <c r="J353" s="91"/>
      <c r="K353" s="91"/>
      <c r="L353" s="91"/>
      <c r="M353" s="91"/>
      <c r="N353" s="91"/>
      <c r="O353" s="91"/>
      <c r="P353" s="91"/>
      <c r="Q353" s="91"/>
      <c r="R353" s="91">
        <v>132.9</v>
      </c>
      <c r="S353" s="91">
        <v>838.73</v>
      </c>
      <c r="T353" s="91">
        <v>1200.79</v>
      </c>
      <c r="U353" s="91">
        <f t="shared" si="32"/>
        <v>2172.42</v>
      </c>
      <c r="V353" s="82" t="str">
        <f t="shared" si="30"/>
        <v>141001250856</v>
      </c>
      <c r="W353" s="83">
        <f>VLOOKUP(V353,Factors!$E$6:$H$5950,4,FALSE)</f>
        <v>1.17E-2</v>
      </c>
      <c r="X353" t="str">
        <f>VLOOKUP(V353,Factors!$E$6:$F$5950,2,FALSE)</f>
        <v>Transmission</v>
      </c>
      <c r="Y353" s="92">
        <f t="shared" si="33"/>
        <v>25.417314000000001</v>
      </c>
      <c r="Z353" s="92">
        <f t="shared" si="34"/>
        <v>2147.0026860000003</v>
      </c>
      <c r="AA353" s="92">
        <f t="shared" si="35"/>
        <v>2172.42</v>
      </c>
    </row>
    <row r="354" spans="1:27" x14ac:dyDescent="0.25">
      <c r="A354" t="s">
        <v>245</v>
      </c>
      <c r="B354" t="s">
        <v>223</v>
      </c>
      <c r="C354" t="s">
        <v>224</v>
      </c>
      <c r="D354" t="s">
        <v>252</v>
      </c>
      <c r="E354" t="s">
        <v>253</v>
      </c>
      <c r="F354" t="str">
        <f t="shared" si="31"/>
        <v>1542</v>
      </c>
      <c r="G354" t="s">
        <v>84</v>
      </c>
      <c r="H354" t="s">
        <v>85</v>
      </c>
      <c r="I354" s="91"/>
      <c r="J354" s="91"/>
      <c r="K354" s="91"/>
      <c r="L354" s="91"/>
      <c r="M354" s="91"/>
      <c r="N354" s="91"/>
      <c r="O354" s="91"/>
      <c r="P354" s="91">
        <v>58.92</v>
      </c>
      <c r="Q354" s="91"/>
      <c r="R354" s="91"/>
      <c r="S354" s="91"/>
      <c r="T354" s="91"/>
      <c r="U354" s="91">
        <f t="shared" si="32"/>
        <v>58.92</v>
      </c>
      <c r="V354" s="82" t="str">
        <f t="shared" si="30"/>
        <v>141001542856</v>
      </c>
      <c r="W354" s="83">
        <f>VLOOKUP(V354,Factors!$E$6:$H$5950,4,FALSE)</f>
        <v>1.17E-2</v>
      </c>
      <c r="X354" t="str">
        <f>VLOOKUP(V354,Factors!$E$6:$F$5950,2,FALSE)</f>
        <v>Transmission</v>
      </c>
      <c r="Y354" s="92">
        <f t="shared" si="33"/>
        <v>0.68936400000000009</v>
      </c>
      <c r="Z354" s="92">
        <f t="shared" si="34"/>
        <v>58.230636000000004</v>
      </c>
      <c r="AA354" s="92">
        <f t="shared" si="35"/>
        <v>58.92</v>
      </c>
    </row>
    <row r="355" spans="1:27" x14ac:dyDescent="0.25">
      <c r="A355" t="s">
        <v>245</v>
      </c>
      <c r="B355" t="s">
        <v>223</v>
      </c>
      <c r="C355" t="s">
        <v>224</v>
      </c>
      <c r="D355" t="s">
        <v>252</v>
      </c>
      <c r="E355" t="s">
        <v>253</v>
      </c>
      <c r="F355" t="str">
        <f t="shared" si="31"/>
        <v>1542</v>
      </c>
      <c r="G355" t="s">
        <v>56</v>
      </c>
      <c r="H355" t="s">
        <v>57</v>
      </c>
      <c r="I355" s="91"/>
      <c r="J355" s="91"/>
      <c r="K355" s="91"/>
      <c r="L355" s="91"/>
      <c r="M355" s="91"/>
      <c r="N355" s="91"/>
      <c r="O355" s="91"/>
      <c r="P355" s="91">
        <v>805.14</v>
      </c>
      <c r="Q355" s="91"/>
      <c r="R355" s="91"/>
      <c r="S355" s="91"/>
      <c r="T355" s="91"/>
      <c r="U355" s="91">
        <f t="shared" si="32"/>
        <v>805.14</v>
      </c>
      <c r="V355" s="82" t="str">
        <f t="shared" si="30"/>
        <v>141001542856</v>
      </c>
      <c r="W355" s="83">
        <f>VLOOKUP(V355,Factors!$E$6:$H$5950,4,FALSE)</f>
        <v>1.17E-2</v>
      </c>
      <c r="X355" t="str">
        <f>VLOOKUP(V355,Factors!$E$6:$F$5950,2,FALSE)</f>
        <v>Transmission</v>
      </c>
      <c r="Y355" s="92">
        <f t="shared" si="33"/>
        <v>9.4201379999999997</v>
      </c>
      <c r="Z355" s="92">
        <f t="shared" si="34"/>
        <v>795.71986200000003</v>
      </c>
      <c r="AA355" s="92">
        <f t="shared" si="35"/>
        <v>805.14</v>
      </c>
    </row>
    <row r="356" spans="1:27" x14ac:dyDescent="0.25">
      <c r="A356" t="s">
        <v>245</v>
      </c>
      <c r="B356" t="s">
        <v>223</v>
      </c>
      <c r="C356" t="s">
        <v>224</v>
      </c>
      <c r="D356" t="s">
        <v>254</v>
      </c>
      <c r="E356" t="s">
        <v>255</v>
      </c>
      <c r="F356" t="str">
        <f t="shared" si="31"/>
        <v>1670</v>
      </c>
      <c r="G356" t="s">
        <v>118</v>
      </c>
      <c r="H356" t="s">
        <v>119</v>
      </c>
      <c r="I356" s="91">
        <v>45.97</v>
      </c>
      <c r="J356" s="91">
        <v>16</v>
      </c>
      <c r="K356" s="91"/>
      <c r="L356" s="91"/>
      <c r="M356" s="91"/>
      <c r="N356" s="91"/>
      <c r="O356" s="91"/>
      <c r="P356" s="91"/>
      <c r="Q356" s="91"/>
      <c r="R356" s="91">
        <v>44.95</v>
      </c>
      <c r="S356" s="91"/>
      <c r="T356" s="91"/>
      <c r="U356" s="91">
        <f t="shared" si="32"/>
        <v>106.92</v>
      </c>
      <c r="V356" s="82" t="str">
        <f t="shared" si="30"/>
        <v>141001670856</v>
      </c>
      <c r="W356" s="83">
        <f>VLOOKUP(V356,Factors!$E$6:$H$5950,4,FALSE)</f>
        <v>1.17E-2</v>
      </c>
      <c r="X356" t="str">
        <f>VLOOKUP(V356,Factors!$E$6:$F$5950,2,FALSE)</f>
        <v>Transmission</v>
      </c>
      <c r="Y356" s="92">
        <f t="shared" si="33"/>
        <v>1.250964</v>
      </c>
      <c r="Z356" s="92">
        <f t="shared" si="34"/>
        <v>105.66903600000001</v>
      </c>
      <c r="AA356" s="92">
        <f t="shared" si="35"/>
        <v>106.92</v>
      </c>
    </row>
    <row r="357" spans="1:27" x14ac:dyDescent="0.25">
      <c r="A357" t="s">
        <v>245</v>
      </c>
      <c r="B357" t="s">
        <v>223</v>
      </c>
      <c r="C357" t="s">
        <v>224</v>
      </c>
      <c r="D357" t="s">
        <v>254</v>
      </c>
      <c r="E357" t="s">
        <v>255</v>
      </c>
      <c r="F357" t="str">
        <f t="shared" si="31"/>
        <v>1670</v>
      </c>
      <c r="G357" t="s">
        <v>61</v>
      </c>
      <c r="H357" t="s">
        <v>62</v>
      </c>
      <c r="I357" s="91">
        <v>15.85</v>
      </c>
      <c r="J357" s="91"/>
      <c r="K357" s="91"/>
      <c r="L357" s="91"/>
      <c r="M357" s="91"/>
      <c r="N357" s="91">
        <v>240.73</v>
      </c>
      <c r="O357" s="91"/>
      <c r="P357" s="91"/>
      <c r="Q357" s="91"/>
      <c r="R357" s="91">
        <v>49.44</v>
      </c>
      <c r="S357" s="91"/>
      <c r="T357" s="91"/>
      <c r="U357" s="91">
        <f t="shared" si="32"/>
        <v>306.02</v>
      </c>
      <c r="V357" s="82" t="str">
        <f t="shared" si="30"/>
        <v>141001670856</v>
      </c>
      <c r="W357" s="83">
        <f>VLOOKUP(V357,Factors!$E$6:$H$5950,4,FALSE)</f>
        <v>1.17E-2</v>
      </c>
      <c r="X357" t="str">
        <f>VLOOKUP(V357,Factors!$E$6:$F$5950,2,FALSE)</f>
        <v>Transmission</v>
      </c>
      <c r="Y357" s="92">
        <f t="shared" si="33"/>
        <v>3.5804339999999999</v>
      </c>
      <c r="Z357" s="92">
        <f t="shared" si="34"/>
        <v>302.43956599999996</v>
      </c>
      <c r="AA357" s="92">
        <f t="shared" si="35"/>
        <v>306.02</v>
      </c>
    </row>
    <row r="358" spans="1:27" x14ac:dyDescent="0.25">
      <c r="A358" t="s">
        <v>245</v>
      </c>
      <c r="B358" t="s">
        <v>223</v>
      </c>
      <c r="C358" t="s">
        <v>224</v>
      </c>
      <c r="D358" t="s">
        <v>254</v>
      </c>
      <c r="E358" t="s">
        <v>255</v>
      </c>
      <c r="F358" t="str">
        <f t="shared" si="31"/>
        <v>1670</v>
      </c>
      <c r="G358" t="s">
        <v>92</v>
      </c>
      <c r="H358" t="s">
        <v>93</v>
      </c>
      <c r="I358" s="91">
        <v>84.03</v>
      </c>
      <c r="J358" s="91">
        <v>128.38</v>
      </c>
      <c r="K358" s="91">
        <v>81.599999999999994</v>
      </c>
      <c r="L358" s="91">
        <v>2.65</v>
      </c>
      <c r="M358" s="91">
        <v>45.3</v>
      </c>
      <c r="N358" s="91">
        <v>45.76</v>
      </c>
      <c r="O358" s="91">
        <v>203.36</v>
      </c>
      <c r="P358" s="91">
        <v>25.05</v>
      </c>
      <c r="Q358" s="91">
        <v>24.47</v>
      </c>
      <c r="R358" s="91">
        <v>1.1000000000000001</v>
      </c>
      <c r="S358" s="91">
        <v>42.9</v>
      </c>
      <c r="T358" s="91">
        <v>0.76</v>
      </c>
      <c r="U358" s="91">
        <f t="shared" si="32"/>
        <v>685.3599999999999</v>
      </c>
      <c r="V358" s="82" t="str">
        <f t="shared" si="30"/>
        <v>141001670856</v>
      </c>
      <c r="W358" s="83">
        <f>VLOOKUP(V358,Factors!$E$6:$H$5950,4,FALSE)</f>
        <v>1.17E-2</v>
      </c>
      <c r="X358" t="str">
        <f>VLOOKUP(V358,Factors!$E$6:$F$5950,2,FALSE)</f>
        <v>Transmission</v>
      </c>
      <c r="Y358" s="92">
        <f t="shared" si="33"/>
        <v>8.018711999999999</v>
      </c>
      <c r="Z358" s="92">
        <f t="shared" si="34"/>
        <v>677.34128799999985</v>
      </c>
      <c r="AA358" s="92">
        <f t="shared" si="35"/>
        <v>685.3599999999999</v>
      </c>
    </row>
    <row r="359" spans="1:27" x14ac:dyDescent="0.25">
      <c r="A359" t="s">
        <v>245</v>
      </c>
      <c r="B359" t="s">
        <v>223</v>
      </c>
      <c r="C359" t="s">
        <v>224</v>
      </c>
      <c r="D359" t="s">
        <v>254</v>
      </c>
      <c r="E359" t="s">
        <v>255</v>
      </c>
      <c r="F359" t="str">
        <f t="shared" si="31"/>
        <v>1670</v>
      </c>
      <c r="G359" t="s">
        <v>235</v>
      </c>
      <c r="H359" t="s">
        <v>236</v>
      </c>
      <c r="I359" s="91">
        <v>0.09</v>
      </c>
      <c r="J359" s="91"/>
      <c r="K359" s="91"/>
      <c r="L359" s="91"/>
      <c r="M359" s="91"/>
      <c r="N359" s="91"/>
      <c r="O359" s="91">
        <v>38.47</v>
      </c>
      <c r="P359" s="91"/>
      <c r="Q359" s="91"/>
      <c r="R359" s="91"/>
      <c r="S359" s="91"/>
      <c r="T359" s="91"/>
      <c r="U359" s="91">
        <f t="shared" si="32"/>
        <v>38.56</v>
      </c>
      <c r="V359" s="82" t="str">
        <f t="shared" si="30"/>
        <v>141001670856</v>
      </c>
      <c r="W359" s="83">
        <f>VLOOKUP(V359,Factors!$E$6:$H$5950,4,FALSE)</f>
        <v>1.17E-2</v>
      </c>
      <c r="X359" t="str">
        <f>VLOOKUP(V359,Factors!$E$6:$F$5950,2,FALSE)</f>
        <v>Transmission</v>
      </c>
      <c r="Y359" s="92">
        <f t="shared" si="33"/>
        <v>0.45115200000000005</v>
      </c>
      <c r="Z359" s="92">
        <f t="shared" si="34"/>
        <v>38.108848000000002</v>
      </c>
      <c r="AA359" s="92">
        <f t="shared" si="35"/>
        <v>38.56</v>
      </c>
    </row>
    <row r="360" spans="1:27" x14ac:dyDescent="0.25">
      <c r="A360" t="s">
        <v>245</v>
      </c>
      <c r="B360" t="s">
        <v>223</v>
      </c>
      <c r="C360" t="s">
        <v>224</v>
      </c>
      <c r="D360" t="s">
        <v>254</v>
      </c>
      <c r="E360" t="s">
        <v>255</v>
      </c>
      <c r="F360" t="str">
        <f t="shared" si="31"/>
        <v>1670</v>
      </c>
      <c r="G360" t="s">
        <v>94</v>
      </c>
      <c r="H360" t="s">
        <v>95</v>
      </c>
      <c r="I360" s="91"/>
      <c r="J360" s="91"/>
      <c r="K360" s="91"/>
      <c r="L360" s="91"/>
      <c r="M360" s="91"/>
      <c r="N360" s="91"/>
      <c r="O360" s="91"/>
      <c r="P360" s="91"/>
      <c r="Q360" s="91"/>
      <c r="R360" s="91"/>
      <c r="S360" s="91">
        <v>4.62</v>
      </c>
      <c r="T360" s="91"/>
      <c r="U360" s="91">
        <f t="shared" si="32"/>
        <v>4.62</v>
      </c>
      <c r="V360" s="82" t="str">
        <f t="shared" si="30"/>
        <v>141001670856</v>
      </c>
      <c r="W360" s="83">
        <f>VLOOKUP(V360,Factors!$E$6:$H$5950,4,FALSE)</f>
        <v>1.17E-2</v>
      </c>
      <c r="X360" t="str">
        <f>VLOOKUP(V360,Factors!$E$6:$F$5950,2,FALSE)</f>
        <v>Transmission</v>
      </c>
      <c r="Y360" s="92">
        <f t="shared" si="33"/>
        <v>5.4054000000000005E-2</v>
      </c>
      <c r="Z360" s="92">
        <f t="shared" si="34"/>
        <v>4.5659460000000003</v>
      </c>
      <c r="AA360" s="92">
        <f t="shared" si="35"/>
        <v>4.62</v>
      </c>
    </row>
    <row r="361" spans="1:27" x14ac:dyDescent="0.25">
      <c r="A361" t="s">
        <v>245</v>
      </c>
      <c r="B361" t="s">
        <v>223</v>
      </c>
      <c r="C361" t="s">
        <v>224</v>
      </c>
      <c r="D361" t="s">
        <v>254</v>
      </c>
      <c r="E361" t="s">
        <v>255</v>
      </c>
      <c r="F361" t="str">
        <f t="shared" si="31"/>
        <v>1670</v>
      </c>
      <c r="G361" t="s">
        <v>84</v>
      </c>
      <c r="H361" t="s">
        <v>85</v>
      </c>
      <c r="I361" s="91">
        <v>473.42</v>
      </c>
      <c r="J361" s="91">
        <v>387.79</v>
      </c>
      <c r="K361" s="91">
        <v>406.64</v>
      </c>
      <c r="L361" s="91">
        <v>363.75</v>
      </c>
      <c r="M361" s="91">
        <v>345.1</v>
      </c>
      <c r="N361" s="91">
        <v>305.24</v>
      </c>
      <c r="O361" s="91">
        <v>393.63</v>
      </c>
      <c r="P361" s="91">
        <v>305.35000000000002</v>
      </c>
      <c r="Q361" s="91">
        <v>93.44</v>
      </c>
      <c r="R361" s="91">
        <v>299.57</v>
      </c>
      <c r="S361" s="91">
        <v>462.29</v>
      </c>
      <c r="T361" s="91">
        <v>374.41</v>
      </c>
      <c r="U361" s="91">
        <f t="shared" si="32"/>
        <v>4210.63</v>
      </c>
      <c r="V361" s="82" t="str">
        <f t="shared" si="30"/>
        <v>141001670856</v>
      </c>
      <c r="W361" s="83">
        <f>VLOOKUP(V361,Factors!$E$6:$H$5950,4,FALSE)</f>
        <v>1.17E-2</v>
      </c>
      <c r="X361" t="str">
        <f>VLOOKUP(V361,Factors!$E$6:$F$5950,2,FALSE)</f>
        <v>Transmission</v>
      </c>
      <c r="Y361" s="92">
        <f t="shared" si="33"/>
        <v>49.264371000000004</v>
      </c>
      <c r="Z361" s="92">
        <f t="shared" si="34"/>
        <v>4161.3656289999999</v>
      </c>
      <c r="AA361" s="92">
        <f t="shared" si="35"/>
        <v>4210.63</v>
      </c>
    </row>
    <row r="362" spans="1:27" x14ac:dyDescent="0.25">
      <c r="A362" t="s">
        <v>245</v>
      </c>
      <c r="B362" t="s">
        <v>223</v>
      </c>
      <c r="C362" t="s">
        <v>224</v>
      </c>
      <c r="D362" t="s">
        <v>254</v>
      </c>
      <c r="E362" t="s">
        <v>255</v>
      </c>
      <c r="F362" t="str">
        <f t="shared" si="31"/>
        <v>1670</v>
      </c>
      <c r="G362" t="s">
        <v>122</v>
      </c>
      <c r="H362" t="s">
        <v>123</v>
      </c>
      <c r="I362" s="91">
        <v>2.64</v>
      </c>
      <c r="J362" s="91">
        <v>1.32</v>
      </c>
      <c r="K362" s="91"/>
      <c r="L362" s="91"/>
      <c r="M362" s="91"/>
      <c r="N362" s="91"/>
      <c r="O362" s="91"/>
      <c r="P362" s="91"/>
      <c r="Q362" s="91"/>
      <c r="R362" s="91"/>
      <c r="S362" s="91"/>
      <c r="T362" s="91"/>
      <c r="U362" s="91">
        <f t="shared" si="32"/>
        <v>3.96</v>
      </c>
      <c r="V362" s="82" t="str">
        <f t="shared" si="30"/>
        <v>141001670856</v>
      </c>
      <c r="W362" s="83">
        <f>VLOOKUP(V362,Factors!$E$6:$H$5950,4,FALSE)</f>
        <v>1.17E-2</v>
      </c>
      <c r="X362" t="str">
        <f>VLOOKUP(V362,Factors!$E$6:$F$5950,2,FALSE)</f>
        <v>Transmission</v>
      </c>
      <c r="Y362" s="92">
        <f t="shared" si="33"/>
        <v>4.6331999999999998E-2</v>
      </c>
      <c r="Z362" s="92">
        <f t="shared" si="34"/>
        <v>3.9136679999999999</v>
      </c>
      <c r="AA362" s="92">
        <f t="shared" si="35"/>
        <v>3.96</v>
      </c>
    </row>
    <row r="363" spans="1:27" x14ac:dyDescent="0.25">
      <c r="A363" t="s">
        <v>245</v>
      </c>
      <c r="B363" t="s">
        <v>223</v>
      </c>
      <c r="C363" t="s">
        <v>224</v>
      </c>
      <c r="D363" t="s">
        <v>254</v>
      </c>
      <c r="E363" t="s">
        <v>255</v>
      </c>
      <c r="F363" t="str">
        <f t="shared" si="31"/>
        <v>1670</v>
      </c>
      <c r="G363" t="s">
        <v>44</v>
      </c>
      <c r="H363" t="s">
        <v>45</v>
      </c>
      <c r="I363" s="91">
        <v>13.88</v>
      </c>
      <c r="J363" s="91"/>
      <c r="K363" s="91"/>
      <c r="L363" s="91"/>
      <c r="M363" s="91">
        <v>580</v>
      </c>
      <c r="N363" s="91">
        <v>-26.79</v>
      </c>
      <c r="O363" s="91"/>
      <c r="P363" s="91"/>
      <c r="Q363" s="91"/>
      <c r="R363" s="91"/>
      <c r="S363" s="91"/>
      <c r="T363" s="91"/>
      <c r="U363" s="91">
        <f t="shared" si="32"/>
        <v>567.09</v>
      </c>
      <c r="V363" s="82" t="str">
        <f t="shared" si="30"/>
        <v>141001670856</v>
      </c>
      <c r="W363" s="83">
        <f>VLOOKUP(V363,Factors!$E$6:$H$5950,4,FALSE)</f>
        <v>1.17E-2</v>
      </c>
      <c r="X363" t="str">
        <f>VLOOKUP(V363,Factors!$E$6:$F$5950,2,FALSE)</f>
        <v>Transmission</v>
      </c>
      <c r="Y363" s="92">
        <f t="shared" si="33"/>
        <v>6.6349530000000003</v>
      </c>
      <c r="Z363" s="92">
        <f t="shared" si="34"/>
        <v>560.45504700000004</v>
      </c>
      <c r="AA363" s="92">
        <f t="shared" si="35"/>
        <v>567.09</v>
      </c>
    </row>
    <row r="364" spans="1:27" x14ac:dyDescent="0.25">
      <c r="A364" t="s">
        <v>245</v>
      </c>
      <c r="B364" t="s">
        <v>223</v>
      </c>
      <c r="C364" t="s">
        <v>224</v>
      </c>
      <c r="D364" t="s">
        <v>254</v>
      </c>
      <c r="E364" t="s">
        <v>255</v>
      </c>
      <c r="F364" t="str">
        <f t="shared" si="31"/>
        <v>1670</v>
      </c>
      <c r="G364" t="s">
        <v>124</v>
      </c>
      <c r="H364" t="s">
        <v>125</v>
      </c>
      <c r="I364" s="91">
        <v>35.18</v>
      </c>
      <c r="J364" s="91"/>
      <c r="K364" s="91"/>
      <c r="L364" s="91"/>
      <c r="M364" s="91"/>
      <c r="N364" s="91"/>
      <c r="O364" s="91">
        <v>117.28</v>
      </c>
      <c r="P364" s="91"/>
      <c r="Q364" s="91"/>
      <c r="R364" s="91"/>
      <c r="S364" s="91"/>
      <c r="T364" s="91">
        <v>47.36</v>
      </c>
      <c r="U364" s="91">
        <f t="shared" si="32"/>
        <v>199.82</v>
      </c>
      <c r="V364" s="82" t="str">
        <f t="shared" si="30"/>
        <v>141001670856</v>
      </c>
      <c r="W364" s="83">
        <f>VLOOKUP(V364,Factors!$E$6:$H$5950,4,FALSE)</f>
        <v>1.17E-2</v>
      </c>
      <c r="X364" t="str">
        <f>VLOOKUP(V364,Factors!$E$6:$F$5950,2,FALSE)</f>
        <v>Transmission</v>
      </c>
      <c r="Y364" s="92">
        <f t="shared" si="33"/>
        <v>2.3378939999999999</v>
      </c>
      <c r="Z364" s="92">
        <f t="shared" si="34"/>
        <v>197.48210599999999</v>
      </c>
      <c r="AA364" s="92">
        <f t="shared" si="35"/>
        <v>199.82</v>
      </c>
    </row>
    <row r="365" spans="1:27" x14ac:dyDescent="0.25">
      <c r="A365" t="s">
        <v>245</v>
      </c>
      <c r="B365" t="s">
        <v>223</v>
      </c>
      <c r="C365" t="s">
        <v>224</v>
      </c>
      <c r="D365" t="s">
        <v>254</v>
      </c>
      <c r="E365" t="s">
        <v>255</v>
      </c>
      <c r="F365" t="str">
        <f t="shared" si="31"/>
        <v>1670</v>
      </c>
      <c r="G365" t="s">
        <v>256</v>
      </c>
      <c r="H365" t="s">
        <v>257</v>
      </c>
      <c r="I365" s="91"/>
      <c r="J365" s="91"/>
      <c r="K365" s="91"/>
      <c r="L365" s="91"/>
      <c r="M365" s="91"/>
      <c r="N365" s="91"/>
      <c r="O365" s="91"/>
      <c r="P365" s="91"/>
      <c r="Q365" s="91"/>
      <c r="R365" s="91"/>
      <c r="S365" s="91">
        <v>10.29</v>
      </c>
      <c r="T365" s="91"/>
      <c r="U365" s="91">
        <f t="shared" si="32"/>
        <v>10.29</v>
      </c>
      <c r="V365" s="82" t="str">
        <f t="shared" si="30"/>
        <v>141001670856</v>
      </c>
      <c r="W365" s="83">
        <f>VLOOKUP(V365,Factors!$E$6:$H$5950,4,FALSE)</f>
        <v>1.17E-2</v>
      </c>
      <c r="X365" t="str">
        <f>VLOOKUP(V365,Factors!$E$6:$F$5950,2,FALSE)</f>
        <v>Transmission</v>
      </c>
      <c r="Y365" s="92">
        <f t="shared" si="33"/>
        <v>0.120393</v>
      </c>
      <c r="Z365" s="92">
        <f t="shared" si="34"/>
        <v>10.169606999999999</v>
      </c>
      <c r="AA365" s="92">
        <f t="shared" si="35"/>
        <v>10.29</v>
      </c>
    </row>
    <row r="366" spans="1:27" x14ac:dyDescent="0.25">
      <c r="A366" t="s">
        <v>245</v>
      </c>
      <c r="B366" t="s">
        <v>223</v>
      </c>
      <c r="C366" t="s">
        <v>224</v>
      </c>
      <c r="D366" t="s">
        <v>254</v>
      </c>
      <c r="E366" t="s">
        <v>255</v>
      </c>
      <c r="F366" t="str">
        <f t="shared" si="31"/>
        <v>1670</v>
      </c>
      <c r="G366" t="s">
        <v>207</v>
      </c>
      <c r="H366" t="s">
        <v>208</v>
      </c>
      <c r="I366" s="91"/>
      <c r="J366" s="91"/>
      <c r="K366" s="91">
        <v>11.02</v>
      </c>
      <c r="L366" s="91"/>
      <c r="M366" s="91"/>
      <c r="N366" s="91">
        <v>0.93</v>
      </c>
      <c r="O366" s="91"/>
      <c r="P366" s="91"/>
      <c r="Q366" s="91"/>
      <c r="R366" s="91"/>
      <c r="S366" s="91">
        <v>-4.3</v>
      </c>
      <c r="T366" s="91"/>
      <c r="U366" s="91">
        <f t="shared" si="32"/>
        <v>7.6499999999999995</v>
      </c>
      <c r="V366" s="82" t="str">
        <f t="shared" si="30"/>
        <v>141001670856</v>
      </c>
      <c r="W366" s="83">
        <f>VLOOKUP(V366,Factors!$E$6:$H$5950,4,FALSE)</f>
        <v>1.17E-2</v>
      </c>
      <c r="X366" t="str">
        <f>VLOOKUP(V366,Factors!$E$6:$F$5950,2,FALSE)</f>
        <v>Transmission</v>
      </c>
      <c r="Y366" s="92">
        <f t="shared" si="33"/>
        <v>8.9505000000000001E-2</v>
      </c>
      <c r="Z366" s="92">
        <f t="shared" si="34"/>
        <v>7.5604949999999995</v>
      </c>
      <c r="AA366" s="92">
        <f t="shared" si="35"/>
        <v>7.6499999999999995</v>
      </c>
    </row>
    <row r="367" spans="1:27" x14ac:dyDescent="0.25">
      <c r="A367" t="s">
        <v>245</v>
      </c>
      <c r="B367" t="s">
        <v>223</v>
      </c>
      <c r="C367" t="s">
        <v>224</v>
      </c>
      <c r="D367" t="s">
        <v>254</v>
      </c>
      <c r="E367" t="s">
        <v>255</v>
      </c>
      <c r="F367" t="str">
        <f t="shared" si="31"/>
        <v>1670</v>
      </c>
      <c r="G367" t="s">
        <v>130</v>
      </c>
      <c r="H367" t="s">
        <v>131</v>
      </c>
      <c r="I367" s="91">
        <v>22.61</v>
      </c>
      <c r="J367" s="91">
        <v>11.56</v>
      </c>
      <c r="K367" s="91">
        <v>26.52</v>
      </c>
      <c r="L367" s="91">
        <v>6.05</v>
      </c>
      <c r="M367" s="91">
        <v>21.01</v>
      </c>
      <c r="N367" s="91">
        <v>2.63</v>
      </c>
      <c r="O367" s="91">
        <v>9.9600000000000009</v>
      </c>
      <c r="P367" s="91">
        <v>4.0199999999999996</v>
      </c>
      <c r="Q367" s="91">
        <v>6.35</v>
      </c>
      <c r="R367" s="91">
        <v>1.58</v>
      </c>
      <c r="S367" s="91">
        <v>4</v>
      </c>
      <c r="T367" s="91">
        <v>5.48</v>
      </c>
      <c r="U367" s="91">
        <f t="shared" si="32"/>
        <v>121.77</v>
      </c>
      <c r="V367" s="82" t="str">
        <f t="shared" si="30"/>
        <v>141001670856</v>
      </c>
      <c r="W367" s="83">
        <f>VLOOKUP(V367,Factors!$E$6:$H$5950,4,FALSE)</f>
        <v>1.17E-2</v>
      </c>
      <c r="X367" t="str">
        <f>VLOOKUP(V367,Factors!$E$6:$F$5950,2,FALSE)</f>
        <v>Transmission</v>
      </c>
      <c r="Y367" s="92">
        <f t="shared" si="33"/>
        <v>1.424709</v>
      </c>
      <c r="Z367" s="92">
        <f t="shared" si="34"/>
        <v>120.345291</v>
      </c>
      <c r="AA367" s="92">
        <f t="shared" si="35"/>
        <v>121.77000000000001</v>
      </c>
    </row>
    <row r="368" spans="1:27" x14ac:dyDescent="0.25">
      <c r="A368" t="s">
        <v>245</v>
      </c>
      <c r="B368" t="s">
        <v>223</v>
      </c>
      <c r="C368" t="s">
        <v>224</v>
      </c>
      <c r="D368" t="s">
        <v>254</v>
      </c>
      <c r="E368" t="s">
        <v>255</v>
      </c>
      <c r="F368" t="str">
        <f t="shared" si="31"/>
        <v>1670</v>
      </c>
      <c r="G368" t="s">
        <v>136</v>
      </c>
      <c r="H368" t="s">
        <v>137</v>
      </c>
      <c r="I368" s="91"/>
      <c r="J368" s="91"/>
      <c r="K368" s="91"/>
      <c r="L368" s="91">
        <v>0.16</v>
      </c>
      <c r="M368" s="91"/>
      <c r="N368" s="91">
        <v>1.2</v>
      </c>
      <c r="O368" s="91"/>
      <c r="P368" s="91"/>
      <c r="Q368" s="91"/>
      <c r="R368" s="91">
        <v>6.08</v>
      </c>
      <c r="S368" s="91">
        <v>2.96</v>
      </c>
      <c r="T368" s="91">
        <v>0.18</v>
      </c>
      <c r="U368" s="91">
        <f t="shared" si="32"/>
        <v>10.579999999999998</v>
      </c>
      <c r="V368" s="82" t="str">
        <f t="shared" si="30"/>
        <v>141001670856</v>
      </c>
      <c r="W368" s="83">
        <f>VLOOKUP(V368,Factors!$E$6:$H$5950,4,FALSE)</f>
        <v>1.17E-2</v>
      </c>
      <c r="X368" t="str">
        <f>VLOOKUP(V368,Factors!$E$6:$F$5950,2,FALSE)</f>
        <v>Transmission</v>
      </c>
      <c r="Y368" s="92">
        <f t="shared" si="33"/>
        <v>0.12378599999999998</v>
      </c>
      <c r="Z368" s="92">
        <f t="shared" si="34"/>
        <v>10.456213999999997</v>
      </c>
      <c r="AA368" s="92">
        <f t="shared" si="35"/>
        <v>10.579999999999998</v>
      </c>
    </row>
    <row r="369" spans="1:27" x14ac:dyDescent="0.25">
      <c r="A369" t="s">
        <v>245</v>
      </c>
      <c r="B369" t="s">
        <v>223</v>
      </c>
      <c r="C369" t="s">
        <v>224</v>
      </c>
      <c r="D369" t="s">
        <v>254</v>
      </c>
      <c r="E369" t="s">
        <v>255</v>
      </c>
      <c r="F369" t="str">
        <f t="shared" si="31"/>
        <v>1670</v>
      </c>
      <c r="G369" t="s">
        <v>140</v>
      </c>
      <c r="H369" t="s">
        <v>141</v>
      </c>
      <c r="I369" s="91">
        <v>33.6</v>
      </c>
      <c r="J369" s="91"/>
      <c r="K369" s="91"/>
      <c r="L369" s="91"/>
      <c r="M369" s="91"/>
      <c r="N369" s="91"/>
      <c r="O369" s="91"/>
      <c r="P369" s="91"/>
      <c r="Q369" s="91"/>
      <c r="R369" s="91"/>
      <c r="S369" s="91"/>
      <c r="T369" s="91">
        <v>55.44</v>
      </c>
      <c r="U369" s="91">
        <f t="shared" si="32"/>
        <v>89.039999999999992</v>
      </c>
      <c r="V369" s="82" t="str">
        <f t="shared" si="30"/>
        <v>141001670856</v>
      </c>
      <c r="W369" s="83">
        <f>VLOOKUP(V369,Factors!$E$6:$H$5950,4,FALSE)</f>
        <v>1.17E-2</v>
      </c>
      <c r="X369" t="str">
        <f>VLOOKUP(V369,Factors!$E$6:$F$5950,2,FALSE)</f>
        <v>Transmission</v>
      </c>
      <c r="Y369" s="92">
        <f t="shared" si="33"/>
        <v>1.041768</v>
      </c>
      <c r="Z369" s="92">
        <f t="shared" si="34"/>
        <v>87.998231999999987</v>
      </c>
      <c r="AA369" s="92">
        <f t="shared" si="35"/>
        <v>89.039999999999992</v>
      </c>
    </row>
    <row r="370" spans="1:27" x14ac:dyDescent="0.25">
      <c r="A370" t="s">
        <v>245</v>
      </c>
      <c r="B370" t="s">
        <v>223</v>
      </c>
      <c r="C370" t="s">
        <v>224</v>
      </c>
      <c r="D370" t="s">
        <v>254</v>
      </c>
      <c r="E370" t="s">
        <v>255</v>
      </c>
      <c r="F370" t="str">
        <f t="shared" si="31"/>
        <v>1670</v>
      </c>
      <c r="G370" t="s">
        <v>144</v>
      </c>
      <c r="H370" t="s">
        <v>145</v>
      </c>
      <c r="I370" s="91"/>
      <c r="J370" s="91">
        <v>0.2</v>
      </c>
      <c r="K370" s="91">
        <v>12.13</v>
      </c>
      <c r="L370" s="91">
        <v>4</v>
      </c>
      <c r="M370" s="91"/>
      <c r="N370" s="91"/>
      <c r="O370" s="91"/>
      <c r="P370" s="91">
        <v>7.15</v>
      </c>
      <c r="Q370" s="91">
        <v>12.7</v>
      </c>
      <c r="R370" s="91">
        <v>4.2300000000000004</v>
      </c>
      <c r="S370" s="91">
        <v>1.56</v>
      </c>
      <c r="T370" s="91"/>
      <c r="U370" s="91">
        <f t="shared" si="32"/>
        <v>41.97</v>
      </c>
      <c r="V370" s="82" t="str">
        <f t="shared" si="30"/>
        <v>141001670856</v>
      </c>
      <c r="W370" s="83">
        <f>VLOOKUP(V370,Factors!$E$6:$H$5950,4,FALSE)</f>
        <v>1.17E-2</v>
      </c>
      <c r="X370" t="str">
        <f>VLOOKUP(V370,Factors!$E$6:$F$5950,2,FALSE)</f>
        <v>Transmission</v>
      </c>
      <c r="Y370" s="92">
        <f t="shared" si="33"/>
        <v>0.49104900000000001</v>
      </c>
      <c r="Z370" s="92">
        <f t="shared" si="34"/>
        <v>41.478951000000002</v>
      </c>
      <c r="AA370" s="92">
        <f t="shared" si="35"/>
        <v>41.97</v>
      </c>
    </row>
    <row r="371" spans="1:27" x14ac:dyDescent="0.25">
      <c r="A371" t="s">
        <v>245</v>
      </c>
      <c r="B371" t="s">
        <v>223</v>
      </c>
      <c r="C371" t="s">
        <v>224</v>
      </c>
      <c r="D371" t="s">
        <v>254</v>
      </c>
      <c r="E371" t="s">
        <v>255</v>
      </c>
      <c r="F371" t="str">
        <f t="shared" si="31"/>
        <v>1670</v>
      </c>
      <c r="G371" t="s">
        <v>217</v>
      </c>
      <c r="H371" t="s">
        <v>218</v>
      </c>
      <c r="I371" s="91">
        <v>45.03</v>
      </c>
      <c r="J371" s="91">
        <v>106.67</v>
      </c>
      <c r="K371" s="91">
        <v>67.55</v>
      </c>
      <c r="L371" s="91">
        <v>39.4</v>
      </c>
      <c r="M371" s="91">
        <v>87.91</v>
      </c>
      <c r="N371" s="91">
        <v>28.4</v>
      </c>
      <c r="O371" s="91">
        <v>11.51</v>
      </c>
      <c r="P371" s="91">
        <v>28.78</v>
      </c>
      <c r="Q371" s="91"/>
      <c r="R371" s="91">
        <v>136.69999999999999</v>
      </c>
      <c r="S371" s="91">
        <v>274.27999999999997</v>
      </c>
      <c r="T371" s="91">
        <v>109.36</v>
      </c>
      <c r="U371" s="91">
        <f t="shared" si="32"/>
        <v>935.5899999999998</v>
      </c>
      <c r="V371" s="82" t="str">
        <f t="shared" si="30"/>
        <v>141001670856</v>
      </c>
      <c r="W371" s="83">
        <f>VLOOKUP(V371,Factors!$E$6:$H$5950,4,FALSE)</f>
        <v>1.17E-2</v>
      </c>
      <c r="X371" t="str">
        <f>VLOOKUP(V371,Factors!$E$6:$F$5950,2,FALSE)</f>
        <v>Transmission</v>
      </c>
      <c r="Y371" s="92">
        <f t="shared" si="33"/>
        <v>10.946402999999998</v>
      </c>
      <c r="Z371" s="92">
        <f t="shared" si="34"/>
        <v>924.64359699999977</v>
      </c>
      <c r="AA371" s="92">
        <f t="shared" si="35"/>
        <v>935.5899999999998</v>
      </c>
    </row>
    <row r="372" spans="1:27" x14ac:dyDescent="0.25">
      <c r="A372" t="s">
        <v>245</v>
      </c>
      <c r="B372" t="s">
        <v>223</v>
      </c>
      <c r="C372" t="s">
        <v>224</v>
      </c>
      <c r="D372" t="s">
        <v>254</v>
      </c>
      <c r="E372" t="s">
        <v>255</v>
      </c>
      <c r="F372" t="str">
        <f t="shared" si="31"/>
        <v>1670</v>
      </c>
      <c r="G372" t="s">
        <v>146</v>
      </c>
      <c r="H372" t="s">
        <v>147</v>
      </c>
      <c r="I372" s="91"/>
      <c r="J372" s="91"/>
      <c r="K372" s="91"/>
      <c r="L372" s="91"/>
      <c r="M372" s="91"/>
      <c r="N372" s="91"/>
      <c r="O372" s="91"/>
      <c r="P372" s="91"/>
      <c r="Q372" s="91"/>
      <c r="R372" s="91">
        <v>60.4</v>
      </c>
      <c r="S372" s="91"/>
      <c r="T372" s="91"/>
      <c r="U372" s="91">
        <f t="shared" si="32"/>
        <v>60.4</v>
      </c>
      <c r="V372" s="82" t="str">
        <f t="shared" si="30"/>
        <v>141001670856</v>
      </c>
      <c r="W372" s="83">
        <f>VLOOKUP(V372,Factors!$E$6:$H$5950,4,FALSE)</f>
        <v>1.17E-2</v>
      </c>
      <c r="X372" t="str">
        <f>VLOOKUP(V372,Factors!$E$6:$F$5950,2,FALSE)</f>
        <v>Transmission</v>
      </c>
      <c r="Y372" s="92">
        <f t="shared" si="33"/>
        <v>0.70667999999999997</v>
      </c>
      <c r="Z372" s="92">
        <f t="shared" si="34"/>
        <v>59.69332</v>
      </c>
      <c r="AA372" s="92">
        <f t="shared" si="35"/>
        <v>60.4</v>
      </c>
    </row>
    <row r="373" spans="1:27" x14ac:dyDescent="0.25">
      <c r="A373" t="s">
        <v>245</v>
      </c>
      <c r="B373" t="s">
        <v>223</v>
      </c>
      <c r="C373" t="s">
        <v>224</v>
      </c>
      <c r="D373" t="s">
        <v>254</v>
      </c>
      <c r="E373" t="s">
        <v>255</v>
      </c>
      <c r="F373" t="str">
        <f t="shared" si="31"/>
        <v>1670</v>
      </c>
      <c r="G373" t="s">
        <v>148</v>
      </c>
      <c r="H373" t="s">
        <v>149</v>
      </c>
      <c r="I373" s="91"/>
      <c r="J373" s="91"/>
      <c r="K373" s="91"/>
      <c r="L373" s="91"/>
      <c r="M373" s="91"/>
      <c r="N373" s="91"/>
      <c r="O373" s="91">
        <v>60.49</v>
      </c>
      <c r="P373" s="91"/>
      <c r="Q373" s="91">
        <v>43.2</v>
      </c>
      <c r="R373" s="91"/>
      <c r="S373" s="91"/>
      <c r="T373" s="91"/>
      <c r="U373" s="91">
        <f t="shared" si="32"/>
        <v>103.69</v>
      </c>
      <c r="V373" s="82" t="str">
        <f t="shared" si="30"/>
        <v>141001670856</v>
      </c>
      <c r="W373" s="83">
        <f>VLOOKUP(V373,Factors!$E$6:$H$5950,4,FALSE)</f>
        <v>1.17E-2</v>
      </c>
      <c r="X373" t="str">
        <f>VLOOKUP(V373,Factors!$E$6:$F$5950,2,FALSE)</f>
        <v>Transmission</v>
      </c>
      <c r="Y373" s="92">
        <f t="shared" si="33"/>
        <v>1.2131730000000001</v>
      </c>
      <c r="Z373" s="92">
        <f t="shared" si="34"/>
        <v>102.476827</v>
      </c>
      <c r="AA373" s="92">
        <f t="shared" si="35"/>
        <v>103.69</v>
      </c>
    </row>
    <row r="374" spans="1:27" x14ac:dyDescent="0.25">
      <c r="A374" t="s">
        <v>245</v>
      </c>
      <c r="B374" t="s">
        <v>223</v>
      </c>
      <c r="C374" t="s">
        <v>224</v>
      </c>
      <c r="D374" t="s">
        <v>254</v>
      </c>
      <c r="E374" t="s">
        <v>255</v>
      </c>
      <c r="F374" t="str">
        <f t="shared" si="31"/>
        <v>1670</v>
      </c>
      <c r="G374" t="s">
        <v>152</v>
      </c>
      <c r="H374" t="s">
        <v>153</v>
      </c>
      <c r="I374" s="91">
        <v>5.54</v>
      </c>
      <c r="J374" s="91"/>
      <c r="K374" s="91"/>
      <c r="L374" s="91">
        <v>4.21</v>
      </c>
      <c r="M374" s="91"/>
      <c r="N374" s="91"/>
      <c r="O374" s="91"/>
      <c r="P374" s="91"/>
      <c r="Q374" s="91"/>
      <c r="R374" s="91"/>
      <c r="S374" s="91"/>
      <c r="T374" s="91"/>
      <c r="U374" s="91">
        <f t="shared" si="32"/>
        <v>9.75</v>
      </c>
      <c r="V374" s="82" t="str">
        <f t="shared" si="30"/>
        <v>141001670856</v>
      </c>
      <c r="W374" s="83">
        <f>VLOOKUP(V374,Factors!$E$6:$H$5950,4,FALSE)</f>
        <v>1.17E-2</v>
      </c>
      <c r="X374" t="str">
        <f>VLOOKUP(V374,Factors!$E$6:$F$5950,2,FALSE)</f>
        <v>Transmission</v>
      </c>
      <c r="Y374" s="92">
        <f t="shared" si="33"/>
        <v>0.11407500000000001</v>
      </c>
      <c r="Z374" s="92">
        <f t="shared" si="34"/>
        <v>9.6359250000000003</v>
      </c>
      <c r="AA374" s="92">
        <f t="shared" si="35"/>
        <v>9.75</v>
      </c>
    </row>
    <row r="375" spans="1:27" x14ac:dyDescent="0.25">
      <c r="A375" t="s">
        <v>245</v>
      </c>
      <c r="B375" t="s">
        <v>223</v>
      </c>
      <c r="C375" t="s">
        <v>224</v>
      </c>
      <c r="D375" t="s">
        <v>254</v>
      </c>
      <c r="E375" t="s">
        <v>255</v>
      </c>
      <c r="F375" t="str">
        <f t="shared" si="31"/>
        <v>1670</v>
      </c>
      <c r="G375" t="s">
        <v>180</v>
      </c>
      <c r="H375" t="s">
        <v>181</v>
      </c>
      <c r="I375" s="91"/>
      <c r="J375" s="91"/>
      <c r="K375" s="91"/>
      <c r="L375" s="91"/>
      <c r="M375" s="91"/>
      <c r="N375" s="91"/>
      <c r="O375" s="91"/>
      <c r="P375" s="91"/>
      <c r="Q375" s="91"/>
      <c r="R375" s="91">
        <v>117.31</v>
      </c>
      <c r="S375" s="91">
        <v>117.31</v>
      </c>
      <c r="T375" s="91"/>
      <c r="U375" s="91">
        <f t="shared" si="32"/>
        <v>234.62</v>
      </c>
      <c r="V375" s="82" t="str">
        <f t="shared" si="30"/>
        <v>141001670856</v>
      </c>
      <c r="W375" s="83">
        <f>VLOOKUP(V375,Factors!$E$6:$H$5950,4,FALSE)</f>
        <v>1.17E-2</v>
      </c>
      <c r="X375" t="str">
        <f>VLOOKUP(V375,Factors!$E$6:$F$5950,2,FALSE)</f>
        <v>Transmission</v>
      </c>
      <c r="Y375" s="92">
        <f t="shared" si="33"/>
        <v>2.7450540000000001</v>
      </c>
      <c r="Z375" s="92">
        <f t="shared" si="34"/>
        <v>231.87494599999999</v>
      </c>
      <c r="AA375" s="92">
        <f t="shared" si="35"/>
        <v>234.62</v>
      </c>
    </row>
    <row r="376" spans="1:27" x14ac:dyDescent="0.25">
      <c r="A376" t="s">
        <v>245</v>
      </c>
      <c r="B376" t="s">
        <v>223</v>
      </c>
      <c r="C376" t="s">
        <v>224</v>
      </c>
      <c r="D376" t="s">
        <v>254</v>
      </c>
      <c r="E376" t="s">
        <v>255</v>
      </c>
      <c r="F376" t="str">
        <f t="shared" si="31"/>
        <v>1670</v>
      </c>
      <c r="G376" t="s">
        <v>65</v>
      </c>
      <c r="H376" t="s">
        <v>66</v>
      </c>
      <c r="I376" s="91">
        <v>3.35</v>
      </c>
      <c r="J376" s="91">
        <v>30.97</v>
      </c>
      <c r="K376" s="91"/>
      <c r="L376" s="91"/>
      <c r="M376" s="91">
        <v>1.53</v>
      </c>
      <c r="N376" s="91"/>
      <c r="O376" s="91"/>
      <c r="P376" s="91"/>
      <c r="Q376" s="91"/>
      <c r="R376" s="91">
        <v>117.42</v>
      </c>
      <c r="S376" s="91"/>
      <c r="T376" s="91">
        <v>10.36</v>
      </c>
      <c r="U376" s="91">
        <f t="shared" si="32"/>
        <v>163.63</v>
      </c>
      <c r="V376" s="82" t="str">
        <f t="shared" si="30"/>
        <v>141001670856</v>
      </c>
      <c r="W376" s="83">
        <f>VLOOKUP(V376,Factors!$E$6:$H$5950,4,FALSE)</f>
        <v>1.17E-2</v>
      </c>
      <c r="X376" t="str">
        <f>VLOOKUP(V376,Factors!$E$6:$F$5950,2,FALSE)</f>
        <v>Transmission</v>
      </c>
      <c r="Y376" s="92">
        <f t="shared" si="33"/>
        <v>1.914471</v>
      </c>
      <c r="Z376" s="92">
        <f t="shared" si="34"/>
        <v>161.715529</v>
      </c>
      <c r="AA376" s="92">
        <f t="shared" si="35"/>
        <v>163.63</v>
      </c>
    </row>
    <row r="377" spans="1:27" x14ac:dyDescent="0.25">
      <c r="A377" t="s">
        <v>245</v>
      </c>
      <c r="B377" t="s">
        <v>223</v>
      </c>
      <c r="C377" t="s">
        <v>224</v>
      </c>
      <c r="D377" t="s">
        <v>254</v>
      </c>
      <c r="E377" t="s">
        <v>255</v>
      </c>
      <c r="F377" t="str">
        <f t="shared" si="31"/>
        <v>1670</v>
      </c>
      <c r="G377" t="s">
        <v>56</v>
      </c>
      <c r="H377" t="s">
        <v>57</v>
      </c>
      <c r="I377" s="91">
        <v>5852.24</v>
      </c>
      <c r="J377" s="91">
        <v>5051.04</v>
      </c>
      <c r="K377" s="91">
        <v>5264.89</v>
      </c>
      <c r="L377" s="91">
        <v>4739.8</v>
      </c>
      <c r="M377" s="91">
        <v>4377.54</v>
      </c>
      <c r="N377" s="91">
        <v>3927.11</v>
      </c>
      <c r="O377" s="91">
        <v>5217.72</v>
      </c>
      <c r="P377" s="91">
        <v>3983.04</v>
      </c>
      <c r="Q377" s="91">
        <v>1243.8699999999999</v>
      </c>
      <c r="R377" s="91">
        <v>3917.79</v>
      </c>
      <c r="S377" s="91">
        <v>5633.82</v>
      </c>
      <c r="T377" s="91">
        <v>4793.75</v>
      </c>
      <c r="U377" s="91">
        <f t="shared" si="32"/>
        <v>54002.61</v>
      </c>
      <c r="V377" s="82" t="str">
        <f t="shared" si="30"/>
        <v>141001670856</v>
      </c>
      <c r="W377" s="83">
        <f>VLOOKUP(V377,Factors!$E$6:$H$5950,4,FALSE)</f>
        <v>1.17E-2</v>
      </c>
      <c r="X377" t="str">
        <f>VLOOKUP(V377,Factors!$E$6:$F$5950,2,FALSE)</f>
        <v>Transmission</v>
      </c>
      <c r="Y377" s="92">
        <f t="shared" si="33"/>
        <v>631.83053700000005</v>
      </c>
      <c r="Z377" s="92">
        <f t="shared" si="34"/>
        <v>53370.779462999999</v>
      </c>
      <c r="AA377" s="92">
        <f t="shared" si="35"/>
        <v>54002.61</v>
      </c>
    </row>
    <row r="378" spans="1:27" x14ac:dyDescent="0.25">
      <c r="A378" t="s">
        <v>245</v>
      </c>
      <c r="B378" t="s">
        <v>223</v>
      </c>
      <c r="C378" t="s">
        <v>224</v>
      </c>
      <c r="D378" t="s">
        <v>254</v>
      </c>
      <c r="E378" t="s">
        <v>255</v>
      </c>
      <c r="F378" t="str">
        <f t="shared" si="31"/>
        <v>1670</v>
      </c>
      <c r="G378" t="s">
        <v>68</v>
      </c>
      <c r="H378" t="s">
        <v>69</v>
      </c>
      <c r="I378" s="91">
        <v>614.20000000000005</v>
      </c>
      <c r="J378" s="91">
        <v>217.58</v>
      </c>
      <c r="K378" s="91">
        <v>292.35000000000002</v>
      </c>
      <c r="L378" s="91">
        <v>231.27</v>
      </c>
      <c r="M378" s="91">
        <v>337.1</v>
      </c>
      <c r="N378" s="91">
        <v>244.32</v>
      </c>
      <c r="O378" s="91">
        <v>161.72</v>
      </c>
      <c r="P378" s="91">
        <v>189.9</v>
      </c>
      <c r="Q378" s="91">
        <v>33.090000000000003</v>
      </c>
      <c r="R378" s="91">
        <v>58.78</v>
      </c>
      <c r="S378" s="91">
        <v>683.89</v>
      </c>
      <c r="T378" s="91">
        <v>312.5</v>
      </c>
      <c r="U378" s="91">
        <f t="shared" si="32"/>
        <v>3376.7000000000003</v>
      </c>
      <c r="V378" s="82" t="str">
        <f t="shared" si="30"/>
        <v>141001670856</v>
      </c>
      <c r="W378" s="83">
        <f>VLOOKUP(V378,Factors!$E$6:$H$5950,4,FALSE)</f>
        <v>1.17E-2</v>
      </c>
      <c r="X378" t="str">
        <f>VLOOKUP(V378,Factors!$E$6:$F$5950,2,FALSE)</f>
        <v>Transmission</v>
      </c>
      <c r="Y378" s="92">
        <f t="shared" si="33"/>
        <v>39.507390000000001</v>
      </c>
      <c r="Z378" s="92">
        <f t="shared" si="34"/>
        <v>3337.1926100000001</v>
      </c>
      <c r="AA378" s="92">
        <f t="shared" si="35"/>
        <v>3376.7000000000003</v>
      </c>
    </row>
    <row r="379" spans="1:27" x14ac:dyDescent="0.25">
      <c r="A379" t="s">
        <v>245</v>
      </c>
      <c r="B379" t="s">
        <v>223</v>
      </c>
      <c r="C379" t="s">
        <v>224</v>
      </c>
      <c r="D379" t="s">
        <v>254</v>
      </c>
      <c r="E379" t="s">
        <v>255</v>
      </c>
      <c r="F379" t="str">
        <f t="shared" si="31"/>
        <v>1670</v>
      </c>
      <c r="G379" t="s">
        <v>154</v>
      </c>
      <c r="H379" t="s">
        <v>155</v>
      </c>
      <c r="I379" s="91">
        <v>263.08999999999997</v>
      </c>
      <c r="J379" s="91">
        <v>43.42</v>
      </c>
      <c r="K379" s="91">
        <v>174.92</v>
      </c>
      <c r="L379" s="91">
        <v>114.18</v>
      </c>
      <c r="M379" s="91">
        <v>117.28</v>
      </c>
      <c r="N379" s="91">
        <v>134.09</v>
      </c>
      <c r="O379" s="91">
        <v>150.81</v>
      </c>
      <c r="P379" s="91">
        <v>136.84</v>
      </c>
      <c r="Q379" s="91">
        <v>19.96</v>
      </c>
      <c r="R379" s="91">
        <v>16.12</v>
      </c>
      <c r="S379" s="91">
        <v>259.74</v>
      </c>
      <c r="T379" s="91">
        <v>197.41</v>
      </c>
      <c r="U379" s="91">
        <f t="shared" si="32"/>
        <v>1627.86</v>
      </c>
      <c r="V379" s="82" t="str">
        <f t="shared" si="30"/>
        <v>141001670856</v>
      </c>
      <c r="W379" s="83">
        <f>VLOOKUP(V379,Factors!$E$6:$H$5950,4,FALSE)</f>
        <v>1.17E-2</v>
      </c>
      <c r="X379" t="str">
        <f>VLOOKUP(V379,Factors!$E$6:$F$5950,2,FALSE)</f>
        <v>Transmission</v>
      </c>
      <c r="Y379" s="92">
        <f t="shared" si="33"/>
        <v>19.045961999999999</v>
      </c>
      <c r="Z379" s="92">
        <f t="shared" si="34"/>
        <v>1608.814038</v>
      </c>
      <c r="AA379" s="92">
        <f t="shared" si="35"/>
        <v>1627.86</v>
      </c>
    </row>
    <row r="380" spans="1:27" x14ac:dyDescent="0.25">
      <c r="A380" t="s">
        <v>245</v>
      </c>
      <c r="B380" t="s">
        <v>223</v>
      </c>
      <c r="C380" t="s">
        <v>224</v>
      </c>
      <c r="D380" t="s">
        <v>254</v>
      </c>
      <c r="E380" t="s">
        <v>255</v>
      </c>
      <c r="F380" t="str">
        <f t="shared" si="31"/>
        <v>1670</v>
      </c>
      <c r="G380" t="s">
        <v>156</v>
      </c>
      <c r="H380" t="s">
        <v>157</v>
      </c>
      <c r="I380" s="91">
        <v>6.86</v>
      </c>
      <c r="J380" s="91">
        <v>5.15</v>
      </c>
      <c r="K380" s="91">
        <v>10.29</v>
      </c>
      <c r="L380" s="91"/>
      <c r="M380" s="91">
        <v>4.29</v>
      </c>
      <c r="N380" s="91">
        <v>11.14</v>
      </c>
      <c r="O380" s="91"/>
      <c r="P380" s="91"/>
      <c r="Q380" s="91"/>
      <c r="R380" s="91">
        <v>0.86</v>
      </c>
      <c r="S380" s="91">
        <v>23.14</v>
      </c>
      <c r="T380" s="91">
        <v>2.57</v>
      </c>
      <c r="U380" s="91">
        <f t="shared" si="32"/>
        <v>64.3</v>
      </c>
      <c r="V380" s="82" t="str">
        <f t="shared" si="30"/>
        <v>141001670856</v>
      </c>
      <c r="W380" s="83">
        <f>VLOOKUP(V380,Factors!$E$6:$H$5950,4,FALSE)</f>
        <v>1.17E-2</v>
      </c>
      <c r="X380" t="str">
        <f>VLOOKUP(V380,Factors!$E$6:$F$5950,2,FALSE)</f>
        <v>Transmission</v>
      </c>
      <c r="Y380" s="92">
        <f t="shared" si="33"/>
        <v>0.75231000000000003</v>
      </c>
      <c r="Z380" s="92">
        <f t="shared" si="34"/>
        <v>63.547689999999996</v>
      </c>
      <c r="AA380" s="92">
        <f t="shared" si="35"/>
        <v>64.3</v>
      </c>
    </row>
    <row r="381" spans="1:27" x14ac:dyDescent="0.25">
      <c r="A381" t="s">
        <v>245</v>
      </c>
      <c r="B381" t="s">
        <v>223</v>
      </c>
      <c r="C381" t="s">
        <v>224</v>
      </c>
      <c r="D381" t="s">
        <v>246</v>
      </c>
      <c r="E381" t="s">
        <v>247</v>
      </c>
      <c r="F381" t="str">
        <f t="shared" si="31"/>
        <v>1675</v>
      </c>
      <c r="G381" t="s">
        <v>114</v>
      </c>
      <c r="H381" t="s">
        <v>115</v>
      </c>
      <c r="I381" s="91">
        <v>216.15</v>
      </c>
      <c r="J381" s="91">
        <v>1241.6600000000001</v>
      </c>
      <c r="K381" s="91">
        <v>859.99</v>
      </c>
      <c r="L381" s="91">
        <v>553.41</v>
      </c>
      <c r="M381" s="91">
        <v>5559.66</v>
      </c>
      <c r="N381" s="91">
        <v>-692.4</v>
      </c>
      <c r="O381" s="91">
        <v>2150.83</v>
      </c>
      <c r="P381" s="91">
        <v>324.02</v>
      </c>
      <c r="Q381" s="91">
        <v>4634.26</v>
      </c>
      <c r="R381" s="91">
        <v>8186.7</v>
      </c>
      <c r="S381" s="91">
        <v>-2633.36</v>
      </c>
      <c r="T381" s="91">
        <v>670.83</v>
      </c>
      <c r="U381" s="91">
        <f t="shared" si="32"/>
        <v>21071.75</v>
      </c>
      <c r="V381" s="82" t="str">
        <f t="shared" si="30"/>
        <v>141001675856</v>
      </c>
      <c r="W381" s="83">
        <f>VLOOKUP(V381,Factors!$E$6:$H$5950,4,FALSE)</f>
        <v>1.17E-2</v>
      </c>
      <c r="X381" t="str">
        <f>VLOOKUP(V381,Factors!$E$6:$F$5950,2,FALSE)</f>
        <v>Transmission</v>
      </c>
      <c r="Y381" s="92">
        <f t="shared" si="33"/>
        <v>246.53947500000001</v>
      </c>
      <c r="Z381" s="92">
        <f t="shared" si="34"/>
        <v>20825.210524999999</v>
      </c>
      <c r="AA381" s="92">
        <f t="shared" si="35"/>
        <v>21071.75</v>
      </c>
    </row>
    <row r="382" spans="1:27" x14ac:dyDescent="0.25">
      <c r="A382" t="s">
        <v>245</v>
      </c>
      <c r="B382" t="s">
        <v>223</v>
      </c>
      <c r="C382" t="s">
        <v>224</v>
      </c>
      <c r="D382" t="s">
        <v>246</v>
      </c>
      <c r="E382" t="s">
        <v>247</v>
      </c>
      <c r="F382" t="str">
        <f t="shared" si="31"/>
        <v>1675</v>
      </c>
      <c r="G382" t="s">
        <v>86</v>
      </c>
      <c r="H382" t="s">
        <v>87</v>
      </c>
      <c r="I382" s="91">
        <v>93575.81</v>
      </c>
      <c r="J382" s="91">
        <v>84171.29</v>
      </c>
      <c r="K382" s="91">
        <v>91134.42</v>
      </c>
      <c r="L382" s="91">
        <v>87847.64</v>
      </c>
      <c r="M382" s="91">
        <v>91318.37</v>
      </c>
      <c r="N382" s="91">
        <v>69365.94</v>
      </c>
      <c r="O382" s="91">
        <v>79656.820000000007</v>
      </c>
      <c r="P382" s="91">
        <v>99801.05</v>
      </c>
      <c r="Q382" s="91">
        <v>73701.17</v>
      </c>
      <c r="R382" s="91">
        <v>102702.25</v>
      </c>
      <c r="S382" s="91">
        <v>93190.2</v>
      </c>
      <c r="T382" s="91">
        <v>73142.429999999993</v>
      </c>
      <c r="U382" s="91">
        <f t="shared" si="32"/>
        <v>1039607.3900000001</v>
      </c>
      <c r="V382" s="82" t="str">
        <f t="shared" si="30"/>
        <v>141001675856</v>
      </c>
      <c r="W382" s="83">
        <f>VLOOKUP(V382,Factors!$E$6:$H$5950,4,FALSE)</f>
        <v>1.17E-2</v>
      </c>
      <c r="X382" t="str">
        <f>VLOOKUP(V382,Factors!$E$6:$F$5950,2,FALSE)</f>
        <v>Transmission</v>
      </c>
      <c r="Y382" s="92">
        <f t="shared" si="33"/>
        <v>12163.406463000001</v>
      </c>
      <c r="Z382" s="92">
        <f t="shared" si="34"/>
        <v>1027443.9835370001</v>
      </c>
      <c r="AA382" s="92">
        <f t="shared" si="35"/>
        <v>1039607.3900000001</v>
      </c>
    </row>
    <row r="383" spans="1:27" x14ac:dyDescent="0.25">
      <c r="A383" t="s">
        <v>245</v>
      </c>
      <c r="B383" t="s">
        <v>223</v>
      </c>
      <c r="C383" t="s">
        <v>224</v>
      </c>
      <c r="D383" t="s">
        <v>246</v>
      </c>
      <c r="E383" t="s">
        <v>247</v>
      </c>
      <c r="F383" t="str">
        <f t="shared" si="31"/>
        <v>1675</v>
      </c>
      <c r="G383" t="s">
        <v>116</v>
      </c>
      <c r="H383" t="s">
        <v>117</v>
      </c>
      <c r="I383" s="91">
        <v>21546.959999999999</v>
      </c>
      <c r="J383" s="91">
        <v>14548.83</v>
      </c>
      <c r="K383" s="91">
        <v>20351.63</v>
      </c>
      <c r="L383" s="91">
        <v>18031.990000000002</v>
      </c>
      <c r="M383" s="91">
        <v>17727.96</v>
      </c>
      <c r="N383" s="91">
        <v>15257.1</v>
      </c>
      <c r="O383" s="91">
        <v>29024.2</v>
      </c>
      <c r="P383" s="91">
        <v>18660.59</v>
      </c>
      <c r="Q383" s="91">
        <v>18291.14</v>
      </c>
      <c r="R383" s="91">
        <v>31953.33</v>
      </c>
      <c r="S383" s="91">
        <v>9928.11</v>
      </c>
      <c r="T383" s="91">
        <v>14296.32</v>
      </c>
      <c r="U383" s="91">
        <f t="shared" si="32"/>
        <v>229618.16000000003</v>
      </c>
      <c r="V383" s="82" t="str">
        <f t="shared" si="30"/>
        <v>141001675856</v>
      </c>
      <c r="W383" s="83">
        <f>VLOOKUP(V383,Factors!$E$6:$H$5950,4,FALSE)</f>
        <v>1.17E-2</v>
      </c>
      <c r="X383" t="str">
        <f>VLOOKUP(V383,Factors!$E$6:$F$5950,2,FALSE)</f>
        <v>Transmission</v>
      </c>
      <c r="Y383" s="92">
        <f t="shared" si="33"/>
        <v>2686.5324720000003</v>
      </c>
      <c r="Z383" s="92">
        <f t="shared" si="34"/>
        <v>226931.62752800004</v>
      </c>
      <c r="AA383" s="92">
        <f t="shared" si="35"/>
        <v>229618.16000000003</v>
      </c>
    </row>
    <row r="384" spans="1:27" x14ac:dyDescent="0.25">
      <c r="A384" t="s">
        <v>245</v>
      </c>
      <c r="B384" t="s">
        <v>223</v>
      </c>
      <c r="C384" t="s">
        <v>224</v>
      </c>
      <c r="D384" t="s">
        <v>246</v>
      </c>
      <c r="E384" t="s">
        <v>247</v>
      </c>
      <c r="F384" t="str">
        <f t="shared" si="31"/>
        <v>1675</v>
      </c>
      <c r="G384" t="s">
        <v>258</v>
      </c>
      <c r="H384" t="s">
        <v>259</v>
      </c>
      <c r="I384" s="91"/>
      <c r="J384" s="91"/>
      <c r="K384" s="91"/>
      <c r="L384" s="91"/>
      <c r="M384" s="91">
        <v>126.01</v>
      </c>
      <c r="N384" s="91"/>
      <c r="O384" s="91"/>
      <c r="P384" s="91"/>
      <c r="Q384" s="91"/>
      <c r="R384" s="91"/>
      <c r="S384" s="91"/>
      <c r="T384" s="91"/>
      <c r="U384" s="91">
        <f t="shared" si="32"/>
        <v>126.01</v>
      </c>
      <c r="V384" s="82" t="str">
        <f t="shared" si="30"/>
        <v>141001675856</v>
      </c>
      <c r="W384" s="83">
        <f>VLOOKUP(V384,Factors!$E$6:$H$5950,4,FALSE)</f>
        <v>1.17E-2</v>
      </c>
      <c r="X384" t="str">
        <f>VLOOKUP(V384,Factors!$E$6:$F$5950,2,FALSE)</f>
        <v>Transmission</v>
      </c>
      <c r="Y384" s="92">
        <f t="shared" si="33"/>
        <v>1.4743170000000001</v>
      </c>
      <c r="Z384" s="92">
        <f t="shared" si="34"/>
        <v>124.53568300000001</v>
      </c>
      <c r="AA384" s="92">
        <f t="shared" si="35"/>
        <v>126.01</v>
      </c>
    </row>
    <row r="385" spans="1:27" x14ac:dyDescent="0.25">
      <c r="A385" t="s">
        <v>245</v>
      </c>
      <c r="B385" t="s">
        <v>223</v>
      </c>
      <c r="C385" t="s">
        <v>224</v>
      </c>
      <c r="D385" t="s">
        <v>246</v>
      </c>
      <c r="E385" t="s">
        <v>247</v>
      </c>
      <c r="F385" t="str">
        <f t="shared" si="31"/>
        <v>1675</v>
      </c>
      <c r="G385" t="s">
        <v>88</v>
      </c>
      <c r="H385" t="s">
        <v>89</v>
      </c>
      <c r="I385" s="91">
        <v>15907.16</v>
      </c>
      <c r="J385" s="91">
        <v>13102.33</v>
      </c>
      <c r="K385" s="91">
        <v>13280.23</v>
      </c>
      <c r="L385" s="91">
        <v>13019.04</v>
      </c>
      <c r="M385" s="91">
        <v>14101.39</v>
      </c>
      <c r="N385" s="91">
        <v>12804.21</v>
      </c>
      <c r="O385" s="91">
        <v>13732</v>
      </c>
      <c r="P385" s="91">
        <v>15279.12</v>
      </c>
      <c r="Q385" s="91">
        <v>13240.11</v>
      </c>
      <c r="R385" s="91">
        <v>15203.59</v>
      </c>
      <c r="S385" s="91">
        <v>13735.94</v>
      </c>
      <c r="T385" s="91">
        <v>14103.7</v>
      </c>
      <c r="U385" s="91">
        <f t="shared" si="32"/>
        <v>167508.82</v>
      </c>
      <c r="V385" s="82" t="str">
        <f t="shared" si="30"/>
        <v>141001675856</v>
      </c>
      <c r="W385" s="83">
        <f>VLOOKUP(V385,Factors!$E$6:$H$5950,4,FALSE)</f>
        <v>1.17E-2</v>
      </c>
      <c r="X385" t="str">
        <f>VLOOKUP(V385,Factors!$E$6:$F$5950,2,FALSE)</f>
        <v>Transmission</v>
      </c>
      <c r="Y385" s="92">
        <f t="shared" si="33"/>
        <v>1959.853194</v>
      </c>
      <c r="Z385" s="92">
        <f t="shared" si="34"/>
        <v>165548.96680600001</v>
      </c>
      <c r="AA385" s="92">
        <f t="shared" si="35"/>
        <v>167508.82</v>
      </c>
    </row>
    <row r="386" spans="1:27" x14ac:dyDescent="0.25">
      <c r="A386" t="s">
        <v>245</v>
      </c>
      <c r="B386" t="s">
        <v>223</v>
      </c>
      <c r="C386" t="s">
        <v>224</v>
      </c>
      <c r="D386" t="s">
        <v>246</v>
      </c>
      <c r="E386" t="s">
        <v>247</v>
      </c>
      <c r="F386" t="str">
        <f t="shared" si="31"/>
        <v>1675</v>
      </c>
      <c r="G386" t="s">
        <v>90</v>
      </c>
      <c r="H386" t="s">
        <v>91</v>
      </c>
      <c r="I386" s="91">
        <v>65374.67</v>
      </c>
      <c r="J386" s="91">
        <v>53480.800000000003</v>
      </c>
      <c r="K386" s="91">
        <v>55077.14</v>
      </c>
      <c r="L386" s="91">
        <v>53623.29</v>
      </c>
      <c r="M386" s="91">
        <v>58577.279999999999</v>
      </c>
      <c r="N386" s="91">
        <v>52139.05</v>
      </c>
      <c r="O386" s="91">
        <v>58477.2</v>
      </c>
      <c r="P386" s="91">
        <v>62478.32</v>
      </c>
      <c r="Q386" s="91">
        <v>55238.31</v>
      </c>
      <c r="R386" s="91">
        <v>65673.53</v>
      </c>
      <c r="S386" s="91">
        <v>54564.73</v>
      </c>
      <c r="T386" s="91">
        <v>57255.87</v>
      </c>
      <c r="U386" s="91">
        <f t="shared" si="32"/>
        <v>691960.19</v>
      </c>
      <c r="V386" s="82" t="str">
        <f t="shared" si="30"/>
        <v>141001675856</v>
      </c>
      <c r="W386" s="83">
        <f>VLOOKUP(V386,Factors!$E$6:$H$5950,4,FALSE)</f>
        <v>1.17E-2</v>
      </c>
      <c r="X386" t="str">
        <f>VLOOKUP(V386,Factors!$E$6:$F$5950,2,FALSE)</f>
        <v>Transmission</v>
      </c>
      <c r="Y386" s="92">
        <f t="shared" si="33"/>
        <v>8095.9342229999993</v>
      </c>
      <c r="Z386" s="92">
        <f t="shared" si="34"/>
        <v>683864.25577699998</v>
      </c>
      <c r="AA386" s="92">
        <f t="shared" si="35"/>
        <v>691960.19</v>
      </c>
    </row>
    <row r="387" spans="1:27" x14ac:dyDescent="0.25">
      <c r="A387" t="s">
        <v>245</v>
      </c>
      <c r="B387" t="s">
        <v>223</v>
      </c>
      <c r="C387" t="s">
        <v>224</v>
      </c>
      <c r="D387" t="s">
        <v>246</v>
      </c>
      <c r="E387" t="s">
        <v>247</v>
      </c>
      <c r="F387" t="str">
        <f t="shared" si="31"/>
        <v>1675</v>
      </c>
      <c r="G387" t="s">
        <v>61</v>
      </c>
      <c r="H387" t="s">
        <v>62</v>
      </c>
      <c r="I387" s="91">
        <v>98.4</v>
      </c>
      <c r="J387" s="91">
        <v>8.32</v>
      </c>
      <c r="K387" s="91"/>
      <c r="L387" s="91"/>
      <c r="M387" s="91"/>
      <c r="N387" s="91"/>
      <c r="O387" s="91"/>
      <c r="P387" s="91"/>
      <c r="Q387" s="91"/>
      <c r="R387" s="91"/>
      <c r="S387" s="91"/>
      <c r="T387" s="91"/>
      <c r="U387" s="91">
        <f t="shared" si="32"/>
        <v>106.72</v>
      </c>
      <c r="V387" s="82" t="str">
        <f t="shared" si="30"/>
        <v>141001675856</v>
      </c>
      <c r="W387" s="83">
        <f>VLOOKUP(V387,Factors!$E$6:$H$5950,4,FALSE)</f>
        <v>1.17E-2</v>
      </c>
      <c r="X387" t="str">
        <f>VLOOKUP(V387,Factors!$E$6:$F$5950,2,FALSE)</f>
        <v>Transmission</v>
      </c>
      <c r="Y387" s="92">
        <f t="shared" si="33"/>
        <v>1.248624</v>
      </c>
      <c r="Z387" s="92">
        <f t="shared" si="34"/>
        <v>105.47137599999999</v>
      </c>
      <c r="AA387" s="92">
        <f t="shared" si="35"/>
        <v>106.72</v>
      </c>
    </row>
    <row r="388" spans="1:27" x14ac:dyDescent="0.25">
      <c r="A388" t="s">
        <v>245</v>
      </c>
      <c r="B388" t="s">
        <v>223</v>
      </c>
      <c r="C388" t="s">
        <v>224</v>
      </c>
      <c r="D388" t="s">
        <v>246</v>
      </c>
      <c r="E388" t="s">
        <v>247</v>
      </c>
      <c r="F388" t="str">
        <f t="shared" si="31"/>
        <v>1675</v>
      </c>
      <c r="G388" t="s">
        <v>92</v>
      </c>
      <c r="H388" t="s">
        <v>93</v>
      </c>
      <c r="I388" s="91">
        <v>25.05</v>
      </c>
      <c r="J388" s="91">
        <v>219.45</v>
      </c>
      <c r="K388" s="91">
        <v>700.01</v>
      </c>
      <c r="L388" s="91">
        <v>926.74</v>
      </c>
      <c r="M388" s="91">
        <v>100.07</v>
      </c>
      <c r="N388" s="91"/>
      <c r="O388" s="91">
        <v>137.22999999999999</v>
      </c>
      <c r="P388" s="91">
        <v>116.16</v>
      </c>
      <c r="Q388" s="91">
        <v>263.39</v>
      </c>
      <c r="R388" s="91">
        <v>1944.4</v>
      </c>
      <c r="S388" s="91">
        <v>-597.26</v>
      </c>
      <c r="T388" s="91">
        <v>11.15</v>
      </c>
      <c r="U388" s="91">
        <f t="shared" si="32"/>
        <v>3846.39</v>
      </c>
      <c r="V388" s="82" t="str">
        <f t="shared" ref="V388:V451" si="36">CONCATENATE(B388,RIGHT(D388,4),A388)</f>
        <v>141001675856</v>
      </c>
      <c r="W388" s="83">
        <f>VLOOKUP(V388,Factors!$E$6:$H$5950,4,FALSE)</f>
        <v>1.17E-2</v>
      </c>
      <c r="X388" t="str">
        <f>VLOOKUP(V388,Factors!$E$6:$F$5950,2,FALSE)</f>
        <v>Transmission</v>
      </c>
      <c r="Y388" s="92">
        <f t="shared" si="33"/>
        <v>45.002763000000002</v>
      </c>
      <c r="Z388" s="92">
        <f t="shared" si="34"/>
        <v>3801.3872369999999</v>
      </c>
      <c r="AA388" s="92">
        <f t="shared" si="35"/>
        <v>3846.39</v>
      </c>
    </row>
    <row r="389" spans="1:27" x14ac:dyDescent="0.25">
      <c r="A389" t="s">
        <v>245</v>
      </c>
      <c r="B389" t="s">
        <v>223</v>
      </c>
      <c r="C389" t="s">
        <v>224</v>
      </c>
      <c r="D389" t="s">
        <v>246</v>
      </c>
      <c r="E389" t="s">
        <v>247</v>
      </c>
      <c r="F389" t="str">
        <f t="shared" ref="F389:F452" si="37">RIGHT(D389,4)</f>
        <v>1675</v>
      </c>
      <c r="G389" t="s">
        <v>120</v>
      </c>
      <c r="H389" t="s">
        <v>121</v>
      </c>
      <c r="I389" s="91"/>
      <c r="J389" s="91"/>
      <c r="K389" s="91"/>
      <c r="L389" s="91"/>
      <c r="M389" s="91"/>
      <c r="N389" s="91">
        <v>34.880000000000003</v>
      </c>
      <c r="O389" s="91"/>
      <c r="P389" s="91"/>
      <c r="Q389" s="91"/>
      <c r="R389" s="91"/>
      <c r="S389" s="91"/>
      <c r="T389" s="91"/>
      <c r="U389" s="91">
        <f t="shared" ref="U389:U452" si="38">SUM(I389:T389)</f>
        <v>34.880000000000003</v>
      </c>
      <c r="V389" s="82" t="str">
        <f t="shared" si="36"/>
        <v>141001675856</v>
      </c>
      <c r="W389" s="83">
        <f>VLOOKUP(V389,Factors!$E$6:$H$5950,4,FALSE)</f>
        <v>1.17E-2</v>
      </c>
      <c r="X389" t="str">
        <f>VLOOKUP(V389,Factors!$E$6:$F$5950,2,FALSE)</f>
        <v>Transmission</v>
      </c>
      <c r="Y389" s="92">
        <f t="shared" ref="Y389:Y452" si="39">U389*W389</f>
        <v>0.40809600000000001</v>
      </c>
      <c r="Z389" s="92">
        <f t="shared" ref="Z389:Z452" si="40">U389-Y389</f>
        <v>34.471904000000002</v>
      </c>
      <c r="AA389" s="92">
        <f t="shared" ref="AA389:AA452" si="41">Y389+Z389</f>
        <v>34.880000000000003</v>
      </c>
    </row>
    <row r="390" spans="1:27" x14ac:dyDescent="0.25">
      <c r="A390" t="s">
        <v>245</v>
      </c>
      <c r="B390" t="s">
        <v>223</v>
      </c>
      <c r="C390" t="s">
        <v>224</v>
      </c>
      <c r="D390" t="s">
        <v>246</v>
      </c>
      <c r="E390" t="s">
        <v>247</v>
      </c>
      <c r="F390" t="str">
        <f t="shared" si="37"/>
        <v>1675</v>
      </c>
      <c r="G390" t="s">
        <v>84</v>
      </c>
      <c r="H390" t="s">
        <v>85</v>
      </c>
      <c r="I390" s="91">
        <v>3539.59</v>
      </c>
      <c r="J390" s="91">
        <v>3549.81</v>
      </c>
      <c r="K390" s="91">
        <v>4304.7700000000004</v>
      </c>
      <c r="L390" s="91">
        <v>2670.75</v>
      </c>
      <c r="M390" s="91">
        <v>5680.85</v>
      </c>
      <c r="N390" s="91">
        <v>726.43</v>
      </c>
      <c r="O390" s="91">
        <v>5412.68</v>
      </c>
      <c r="P390" s="91">
        <v>3744.21</v>
      </c>
      <c r="Q390" s="91">
        <v>3550.29</v>
      </c>
      <c r="R390" s="91">
        <v>8146.75</v>
      </c>
      <c r="S390" s="91">
        <v>2904.48</v>
      </c>
      <c r="T390" s="91">
        <v>2354.79</v>
      </c>
      <c r="U390" s="91">
        <f t="shared" si="38"/>
        <v>46585.4</v>
      </c>
      <c r="V390" s="82" t="str">
        <f t="shared" si="36"/>
        <v>141001675856</v>
      </c>
      <c r="W390" s="83">
        <f>VLOOKUP(V390,Factors!$E$6:$H$5950,4,FALSE)</f>
        <v>1.17E-2</v>
      </c>
      <c r="X390" t="str">
        <f>VLOOKUP(V390,Factors!$E$6:$F$5950,2,FALSE)</f>
        <v>Transmission</v>
      </c>
      <c r="Y390" s="92">
        <f t="shared" si="39"/>
        <v>545.04917999999998</v>
      </c>
      <c r="Z390" s="92">
        <f t="shared" si="40"/>
        <v>46040.35082</v>
      </c>
      <c r="AA390" s="92">
        <f t="shared" si="41"/>
        <v>46585.4</v>
      </c>
    </row>
    <row r="391" spans="1:27" x14ac:dyDescent="0.25">
      <c r="A391" t="s">
        <v>245</v>
      </c>
      <c r="B391" t="s">
        <v>223</v>
      </c>
      <c r="C391" t="s">
        <v>224</v>
      </c>
      <c r="D391" t="s">
        <v>246</v>
      </c>
      <c r="E391" t="s">
        <v>247</v>
      </c>
      <c r="F391" t="str">
        <f t="shared" si="37"/>
        <v>1675</v>
      </c>
      <c r="G391" t="s">
        <v>44</v>
      </c>
      <c r="H391" t="s">
        <v>45</v>
      </c>
      <c r="I391" s="91"/>
      <c r="J391" s="91"/>
      <c r="K391" s="91"/>
      <c r="L391" s="91"/>
      <c r="M391" s="91"/>
      <c r="N391" s="91"/>
      <c r="O391" s="91"/>
      <c r="P391" s="91"/>
      <c r="Q391" s="91"/>
      <c r="R391" s="91">
        <v>69300</v>
      </c>
      <c r="S391" s="91">
        <v>-26600</v>
      </c>
      <c r="T391" s="91">
        <v>38756.800000000003</v>
      </c>
      <c r="U391" s="91">
        <f t="shared" si="38"/>
        <v>81456.800000000003</v>
      </c>
      <c r="V391" s="82" t="str">
        <f t="shared" si="36"/>
        <v>141001675856</v>
      </c>
      <c r="W391" s="83">
        <f>VLOOKUP(V391,Factors!$E$6:$H$5950,4,FALSE)</f>
        <v>1.17E-2</v>
      </c>
      <c r="X391" t="str">
        <f>VLOOKUP(V391,Factors!$E$6:$F$5950,2,FALSE)</f>
        <v>Transmission</v>
      </c>
      <c r="Y391" s="92">
        <f t="shared" si="39"/>
        <v>953.04456000000005</v>
      </c>
      <c r="Z391" s="92">
        <f t="shared" si="40"/>
        <v>80503.755440000008</v>
      </c>
      <c r="AA391" s="92">
        <f t="shared" si="41"/>
        <v>81456.800000000003</v>
      </c>
    </row>
    <row r="392" spans="1:27" x14ac:dyDescent="0.25">
      <c r="A392" t="s">
        <v>245</v>
      </c>
      <c r="B392" t="s">
        <v>223</v>
      </c>
      <c r="C392" t="s">
        <v>224</v>
      </c>
      <c r="D392" t="s">
        <v>246</v>
      </c>
      <c r="E392" t="s">
        <v>247</v>
      </c>
      <c r="F392" t="str">
        <f t="shared" si="37"/>
        <v>1675</v>
      </c>
      <c r="G392" t="s">
        <v>260</v>
      </c>
      <c r="H392" t="s">
        <v>261</v>
      </c>
      <c r="I392" s="91"/>
      <c r="J392" s="91"/>
      <c r="K392" s="91"/>
      <c r="L392" s="91"/>
      <c r="M392" s="91">
        <v>8999.19</v>
      </c>
      <c r="N392" s="91"/>
      <c r="O392" s="91"/>
      <c r="P392" s="91"/>
      <c r="Q392" s="91"/>
      <c r="R392" s="91"/>
      <c r="S392" s="91"/>
      <c r="T392" s="91"/>
      <c r="U392" s="91">
        <f t="shared" si="38"/>
        <v>8999.19</v>
      </c>
      <c r="V392" s="82" t="str">
        <f t="shared" si="36"/>
        <v>141001675856</v>
      </c>
      <c r="W392" s="83">
        <f>VLOOKUP(V392,Factors!$E$6:$H$5950,4,FALSE)</f>
        <v>1.17E-2</v>
      </c>
      <c r="X392" t="str">
        <f>VLOOKUP(V392,Factors!$E$6:$F$5950,2,FALSE)</f>
        <v>Transmission</v>
      </c>
      <c r="Y392" s="92">
        <f t="shared" si="39"/>
        <v>105.29052300000001</v>
      </c>
      <c r="Z392" s="92">
        <f t="shared" si="40"/>
        <v>8893.8994770000008</v>
      </c>
      <c r="AA392" s="92">
        <f t="shared" si="41"/>
        <v>8999.19</v>
      </c>
    </row>
    <row r="393" spans="1:27" x14ac:dyDescent="0.25">
      <c r="A393" t="s">
        <v>245</v>
      </c>
      <c r="B393" t="s">
        <v>223</v>
      </c>
      <c r="C393" t="s">
        <v>224</v>
      </c>
      <c r="D393" t="s">
        <v>246</v>
      </c>
      <c r="E393" t="s">
        <v>247</v>
      </c>
      <c r="F393" t="str">
        <f t="shared" si="37"/>
        <v>1675</v>
      </c>
      <c r="G393" t="s">
        <v>102</v>
      </c>
      <c r="H393" t="s">
        <v>103</v>
      </c>
      <c r="I393" s="91"/>
      <c r="J393" s="91"/>
      <c r="K393" s="91"/>
      <c r="L393" s="91"/>
      <c r="M393" s="91"/>
      <c r="N393" s="91"/>
      <c r="O393" s="91"/>
      <c r="P393" s="91"/>
      <c r="Q393" s="91"/>
      <c r="R393" s="91"/>
      <c r="S393" s="91"/>
      <c r="T393" s="91">
        <v>30000</v>
      </c>
      <c r="U393" s="91">
        <f t="shared" si="38"/>
        <v>30000</v>
      </c>
      <c r="V393" s="82" t="str">
        <f t="shared" si="36"/>
        <v>141001675856</v>
      </c>
      <c r="W393" s="83">
        <f>VLOOKUP(V393,Factors!$E$6:$H$5950,4,FALSE)</f>
        <v>1.17E-2</v>
      </c>
      <c r="X393" t="str">
        <f>VLOOKUP(V393,Factors!$E$6:$F$5950,2,FALSE)</f>
        <v>Transmission</v>
      </c>
      <c r="Y393" s="92">
        <f t="shared" si="39"/>
        <v>351</v>
      </c>
      <c r="Z393" s="92">
        <f t="shared" si="40"/>
        <v>29649</v>
      </c>
      <c r="AA393" s="92">
        <f t="shared" si="41"/>
        <v>30000</v>
      </c>
    </row>
    <row r="394" spans="1:27" x14ac:dyDescent="0.25">
      <c r="A394" t="s">
        <v>245</v>
      </c>
      <c r="B394" t="s">
        <v>223</v>
      </c>
      <c r="C394" t="s">
        <v>224</v>
      </c>
      <c r="D394" t="s">
        <v>246</v>
      </c>
      <c r="E394" t="s">
        <v>247</v>
      </c>
      <c r="F394" t="str">
        <f t="shared" si="37"/>
        <v>1675</v>
      </c>
      <c r="G394" t="s">
        <v>140</v>
      </c>
      <c r="H394" t="s">
        <v>141</v>
      </c>
      <c r="I394" s="91">
        <v>300.02</v>
      </c>
      <c r="J394" s="91">
        <v>171.44</v>
      </c>
      <c r="K394" s="91">
        <v>321.45</v>
      </c>
      <c r="L394" s="91">
        <v>420.02</v>
      </c>
      <c r="M394" s="91">
        <v>407.17</v>
      </c>
      <c r="N394" s="91">
        <v>1161.45</v>
      </c>
      <c r="O394" s="91">
        <v>814.34</v>
      </c>
      <c r="P394" s="91">
        <v>342.88</v>
      </c>
      <c r="Q394" s="91">
        <v>792.91</v>
      </c>
      <c r="R394" s="91">
        <v>784.33</v>
      </c>
      <c r="S394" s="91">
        <v>508.5</v>
      </c>
      <c r="T394" s="91">
        <v>135</v>
      </c>
      <c r="U394" s="91">
        <f t="shared" si="38"/>
        <v>6159.51</v>
      </c>
      <c r="V394" s="82" t="str">
        <f t="shared" si="36"/>
        <v>141001675856</v>
      </c>
      <c r="W394" s="83">
        <f>VLOOKUP(V394,Factors!$E$6:$H$5950,4,FALSE)</f>
        <v>1.17E-2</v>
      </c>
      <c r="X394" t="str">
        <f>VLOOKUP(V394,Factors!$E$6:$F$5950,2,FALSE)</f>
        <v>Transmission</v>
      </c>
      <c r="Y394" s="92">
        <f t="shared" si="39"/>
        <v>72.066267000000011</v>
      </c>
      <c r="Z394" s="92">
        <f t="shared" si="40"/>
        <v>6087.4437330000001</v>
      </c>
      <c r="AA394" s="92">
        <f t="shared" si="41"/>
        <v>6159.51</v>
      </c>
    </row>
    <row r="395" spans="1:27" x14ac:dyDescent="0.25">
      <c r="A395" t="s">
        <v>245</v>
      </c>
      <c r="B395" t="s">
        <v>223</v>
      </c>
      <c r="C395" t="s">
        <v>224</v>
      </c>
      <c r="D395" t="s">
        <v>246</v>
      </c>
      <c r="E395" t="s">
        <v>247</v>
      </c>
      <c r="F395" t="str">
        <f t="shared" si="37"/>
        <v>1675</v>
      </c>
      <c r="G395" t="s">
        <v>217</v>
      </c>
      <c r="H395" t="s">
        <v>218</v>
      </c>
      <c r="I395" s="91"/>
      <c r="J395" s="91"/>
      <c r="K395" s="91"/>
      <c r="L395" s="91"/>
      <c r="M395" s="91"/>
      <c r="N395" s="91">
        <v>198.12</v>
      </c>
      <c r="O395" s="91">
        <v>1474.6</v>
      </c>
      <c r="P395" s="91"/>
      <c r="Q395" s="91"/>
      <c r="R395" s="91"/>
      <c r="S395" s="91">
        <v>130.22999999999999</v>
      </c>
      <c r="T395" s="91"/>
      <c r="U395" s="91">
        <f t="shared" si="38"/>
        <v>1802.9499999999998</v>
      </c>
      <c r="V395" s="82" t="str">
        <f t="shared" si="36"/>
        <v>141001675856</v>
      </c>
      <c r="W395" s="83">
        <f>VLOOKUP(V395,Factors!$E$6:$H$5950,4,FALSE)</f>
        <v>1.17E-2</v>
      </c>
      <c r="X395" t="str">
        <f>VLOOKUP(V395,Factors!$E$6:$F$5950,2,FALSE)</f>
        <v>Transmission</v>
      </c>
      <c r="Y395" s="92">
        <f t="shared" si="39"/>
        <v>21.094514999999998</v>
      </c>
      <c r="Z395" s="92">
        <f t="shared" si="40"/>
        <v>1781.8554849999998</v>
      </c>
      <c r="AA395" s="92">
        <f t="shared" si="41"/>
        <v>1802.9499999999998</v>
      </c>
    </row>
    <row r="396" spans="1:27" x14ac:dyDescent="0.25">
      <c r="A396" t="s">
        <v>245</v>
      </c>
      <c r="B396" t="s">
        <v>223</v>
      </c>
      <c r="C396" t="s">
        <v>224</v>
      </c>
      <c r="D396" t="s">
        <v>246</v>
      </c>
      <c r="E396" t="s">
        <v>247</v>
      </c>
      <c r="F396" t="str">
        <f t="shared" si="37"/>
        <v>1675</v>
      </c>
      <c r="G396" t="s">
        <v>146</v>
      </c>
      <c r="H396" t="s">
        <v>147</v>
      </c>
      <c r="I396" s="91"/>
      <c r="J396" s="91">
        <v>571.49</v>
      </c>
      <c r="K396" s="91"/>
      <c r="L396" s="91">
        <v>373.3</v>
      </c>
      <c r="M396" s="91"/>
      <c r="N396" s="91"/>
      <c r="O396" s="91"/>
      <c r="P396" s="91"/>
      <c r="Q396" s="91"/>
      <c r="R396" s="91"/>
      <c r="S396" s="91"/>
      <c r="T396" s="91"/>
      <c r="U396" s="91">
        <f t="shared" si="38"/>
        <v>944.79</v>
      </c>
      <c r="V396" s="82" t="str">
        <f t="shared" si="36"/>
        <v>141001675856</v>
      </c>
      <c r="W396" s="83">
        <f>VLOOKUP(V396,Factors!$E$6:$H$5950,4,FALSE)</f>
        <v>1.17E-2</v>
      </c>
      <c r="X396" t="str">
        <f>VLOOKUP(V396,Factors!$E$6:$F$5950,2,FALSE)</f>
        <v>Transmission</v>
      </c>
      <c r="Y396" s="92">
        <f t="shared" si="39"/>
        <v>11.054043</v>
      </c>
      <c r="Z396" s="92">
        <f t="shared" si="40"/>
        <v>933.73595699999998</v>
      </c>
      <c r="AA396" s="92">
        <f t="shared" si="41"/>
        <v>944.79</v>
      </c>
    </row>
    <row r="397" spans="1:27" x14ac:dyDescent="0.25">
      <c r="A397" t="s">
        <v>245</v>
      </c>
      <c r="B397" t="s">
        <v>223</v>
      </c>
      <c r="C397" t="s">
        <v>224</v>
      </c>
      <c r="D397" t="s">
        <v>246</v>
      </c>
      <c r="E397" t="s">
        <v>247</v>
      </c>
      <c r="F397" t="str">
        <f t="shared" si="37"/>
        <v>1675</v>
      </c>
      <c r="G397" t="s">
        <v>65</v>
      </c>
      <c r="H397" t="s">
        <v>66</v>
      </c>
      <c r="I397" s="91"/>
      <c r="J397" s="91"/>
      <c r="K397" s="91"/>
      <c r="L397" s="91"/>
      <c r="M397" s="91"/>
      <c r="N397" s="91">
        <v>85.88</v>
      </c>
      <c r="O397" s="91"/>
      <c r="P397" s="91"/>
      <c r="Q397" s="91"/>
      <c r="R397" s="91"/>
      <c r="S397" s="91"/>
      <c r="T397" s="91"/>
      <c r="U397" s="91">
        <f t="shared" si="38"/>
        <v>85.88</v>
      </c>
      <c r="V397" s="82" t="str">
        <f t="shared" si="36"/>
        <v>141001675856</v>
      </c>
      <c r="W397" s="83">
        <f>VLOOKUP(V397,Factors!$E$6:$H$5950,4,FALSE)</f>
        <v>1.17E-2</v>
      </c>
      <c r="X397" t="str">
        <f>VLOOKUP(V397,Factors!$E$6:$F$5950,2,FALSE)</f>
        <v>Transmission</v>
      </c>
      <c r="Y397" s="92">
        <f t="shared" si="39"/>
        <v>1.004796</v>
      </c>
      <c r="Z397" s="92">
        <f t="shared" si="40"/>
        <v>84.875203999999997</v>
      </c>
      <c r="AA397" s="92">
        <f t="shared" si="41"/>
        <v>85.88</v>
      </c>
    </row>
    <row r="398" spans="1:27" x14ac:dyDescent="0.25">
      <c r="A398" t="s">
        <v>245</v>
      </c>
      <c r="B398" t="s">
        <v>223</v>
      </c>
      <c r="C398" t="s">
        <v>224</v>
      </c>
      <c r="D398" t="s">
        <v>246</v>
      </c>
      <c r="E398" t="s">
        <v>247</v>
      </c>
      <c r="F398" t="str">
        <f t="shared" si="37"/>
        <v>1675</v>
      </c>
      <c r="G398" t="s">
        <v>56</v>
      </c>
      <c r="H398" t="s">
        <v>57</v>
      </c>
      <c r="I398" s="91">
        <v>6728.06</v>
      </c>
      <c r="J398" s="91">
        <v>12250.28</v>
      </c>
      <c r="K398" s="91">
        <v>14024.56</v>
      </c>
      <c r="L398" s="91">
        <v>9971.5</v>
      </c>
      <c r="M398" s="91">
        <v>11966.05</v>
      </c>
      <c r="N398" s="91">
        <v>17573.72</v>
      </c>
      <c r="O398" s="91">
        <v>12458.44</v>
      </c>
      <c r="P398" s="91">
        <v>11655.47</v>
      </c>
      <c r="Q398" s="91">
        <v>14779.88</v>
      </c>
      <c r="R398" s="91">
        <v>26157.439999999999</v>
      </c>
      <c r="S398" s="91">
        <v>14687.85</v>
      </c>
      <c r="T398" s="91">
        <v>21109.58</v>
      </c>
      <c r="U398" s="91">
        <f t="shared" si="38"/>
        <v>173362.83000000002</v>
      </c>
      <c r="V398" s="82" t="str">
        <f t="shared" si="36"/>
        <v>141001675856</v>
      </c>
      <c r="W398" s="83">
        <f>VLOOKUP(V398,Factors!$E$6:$H$5950,4,FALSE)</f>
        <v>1.17E-2</v>
      </c>
      <c r="X398" t="str">
        <f>VLOOKUP(V398,Factors!$E$6:$F$5950,2,FALSE)</f>
        <v>Transmission</v>
      </c>
      <c r="Y398" s="92">
        <f t="shared" si="39"/>
        <v>2028.3451110000003</v>
      </c>
      <c r="Z398" s="92">
        <f t="shared" si="40"/>
        <v>171334.48488900001</v>
      </c>
      <c r="AA398" s="92">
        <f t="shared" si="41"/>
        <v>173362.83000000002</v>
      </c>
    </row>
    <row r="399" spans="1:27" x14ac:dyDescent="0.25">
      <c r="A399" t="s">
        <v>245</v>
      </c>
      <c r="B399" t="s">
        <v>223</v>
      </c>
      <c r="C399" t="s">
        <v>224</v>
      </c>
      <c r="D399" t="s">
        <v>246</v>
      </c>
      <c r="E399" t="s">
        <v>247</v>
      </c>
      <c r="F399" t="str">
        <f t="shared" si="37"/>
        <v>1675</v>
      </c>
      <c r="G399" t="s">
        <v>68</v>
      </c>
      <c r="H399" t="s">
        <v>69</v>
      </c>
      <c r="I399" s="91">
        <v>108.38</v>
      </c>
      <c r="J399" s="91">
        <v>541.9</v>
      </c>
      <c r="K399" s="91">
        <v>744.33</v>
      </c>
      <c r="L399" s="91">
        <v>138.71</v>
      </c>
      <c r="M399" s="91"/>
      <c r="N399" s="91">
        <v>1814.86</v>
      </c>
      <c r="O399" s="91">
        <v>1304.5</v>
      </c>
      <c r="P399" s="91">
        <v>72.25</v>
      </c>
      <c r="Q399" s="91">
        <v>36.130000000000003</v>
      </c>
      <c r="R399" s="91">
        <v>2465.8000000000002</v>
      </c>
      <c r="S399" s="91">
        <v>2260.71</v>
      </c>
      <c r="T399" s="91">
        <v>794.64</v>
      </c>
      <c r="U399" s="91">
        <f t="shared" si="38"/>
        <v>10282.209999999999</v>
      </c>
      <c r="V399" s="82" t="str">
        <f t="shared" si="36"/>
        <v>141001675856</v>
      </c>
      <c r="W399" s="83">
        <f>VLOOKUP(V399,Factors!$E$6:$H$5950,4,FALSE)</f>
        <v>1.17E-2</v>
      </c>
      <c r="X399" t="str">
        <f>VLOOKUP(V399,Factors!$E$6:$F$5950,2,FALSE)</f>
        <v>Transmission</v>
      </c>
      <c r="Y399" s="92">
        <f t="shared" si="39"/>
        <v>120.301857</v>
      </c>
      <c r="Z399" s="92">
        <f t="shared" si="40"/>
        <v>10161.908142999999</v>
      </c>
      <c r="AA399" s="92">
        <f t="shared" si="41"/>
        <v>10282.209999999999</v>
      </c>
    </row>
    <row r="400" spans="1:27" x14ac:dyDescent="0.25">
      <c r="A400" t="s">
        <v>245</v>
      </c>
      <c r="B400" t="s">
        <v>223</v>
      </c>
      <c r="C400" t="s">
        <v>224</v>
      </c>
      <c r="D400" t="s">
        <v>246</v>
      </c>
      <c r="E400" t="s">
        <v>247</v>
      </c>
      <c r="F400" t="str">
        <f t="shared" si="37"/>
        <v>1675</v>
      </c>
      <c r="G400" t="s">
        <v>156</v>
      </c>
      <c r="H400" t="s">
        <v>157</v>
      </c>
      <c r="I400" s="91"/>
      <c r="J400" s="91"/>
      <c r="K400" s="91">
        <v>42.86</v>
      </c>
      <c r="L400" s="91"/>
      <c r="M400" s="91"/>
      <c r="N400" s="91"/>
      <c r="O400" s="91"/>
      <c r="P400" s="91"/>
      <c r="Q400" s="91"/>
      <c r="R400" s="91"/>
      <c r="S400" s="91"/>
      <c r="T400" s="91"/>
      <c r="U400" s="91">
        <f t="shared" si="38"/>
        <v>42.86</v>
      </c>
      <c r="V400" s="82" t="str">
        <f t="shared" si="36"/>
        <v>141001675856</v>
      </c>
      <c r="W400" s="83">
        <f>VLOOKUP(V400,Factors!$E$6:$H$5950,4,FALSE)</f>
        <v>1.17E-2</v>
      </c>
      <c r="X400" t="str">
        <f>VLOOKUP(V400,Factors!$E$6:$F$5950,2,FALSE)</f>
        <v>Transmission</v>
      </c>
      <c r="Y400" s="92">
        <f t="shared" si="39"/>
        <v>0.50146199999999996</v>
      </c>
      <c r="Z400" s="92">
        <f t="shared" si="40"/>
        <v>42.358538000000003</v>
      </c>
      <c r="AA400" s="92">
        <f t="shared" si="41"/>
        <v>42.86</v>
      </c>
    </row>
    <row r="401" spans="1:27" x14ac:dyDescent="0.25">
      <c r="A401" t="s">
        <v>245</v>
      </c>
      <c r="B401" t="s">
        <v>223</v>
      </c>
      <c r="C401" t="s">
        <v>224</v>
      </c>
      <c r="D401" t="s">
        <v>246</v>
      </c>
      <c r="E401" t="s">
        <v>247</v>
      </c>
      <c r="F401" t="str">
        <f t="shared" si="37"/>
        <v>1675</v>
      </c>
      <c r="G401" t="s">
        <v>104</v>
      </c>
      <c r="H401" t="s">
        <v>105</v>
      </c>
      <c r="I401" s="91">
        <v>-195.57</v>
      </c>
      <c r="J401" s="91">
        <v>-1170.44</v>
      </c>
      <c r="K401" s="91">
        <v>-1060.5899999999999</v>
      </c>
      <c r="L401" s="91">
        <v>-2115.4299999999998</v>
      </c>
      <c r="M401" s="91">
        <v>-3141.04</v>
      </c>
      <c r="N401" s="91">
        <v>-1880.91</v>
      </c>
      <c r="O401" s="91">
        <v>-1803.99</v>
      </c>
      <c r="P401" s="91">
        <v>-4701.0600000000004</v>
      </c>
      <c r="Q401" s="91">
        <v>-1270.4000000000001</v>
      </c>
      <c r="R401" s="91">
        <v>-5952.02</v>
      </c>
      <c r="S401" s="91">
        <v>-88.61</v>
      </c>
      <c r="T401" s="91">
        <v>-707.63</v>
      </c>
      <c r="U401" s="91">
        <f t="shared" si="38"/>
        <v>-24087.690000000002</v>
      </c>
      <c r="V401" s="82" t="str">
        <f t="shared" si="36"/>
        <v>141001675856</v>
      </c>
      <c r="W401" s="83">
        <f>VLOOKUP(V401,Factors!$E$6:$H$5950,4,FALSE)</f>
        <v>1.17E-2</v>
      </c>
      <c r="X401" t="str">
        <f>VLOOKUP(V401,Factors!$E$6:$F$5950,2,FALSE)</f>
        <v>Transmission</v>
      </c>
      <c r="Y401" s="92">
        <f t="shared" si="39"/>
        <v>-281.82597300000003</v>
      </c>
      <c r="Z401" s="92">
        <f t="shared" si="40"/>
        <v>-23805.864027000003</v>
      </c>
      <c r="AA401" s="92">
        <f t="shared" si="41"/>
        <v>-24087.690000000002</v>
      </c>
    </row>
    <row r="402" spans="1:27" x14ac:dyDescent="0.25">
      <c r="A402" t="s">
        <v>245</v>
      </c>
      <c r="B402" t="s">
        <v>223</v>
      </c>
      <c r="C402" t="s">
        <v>224</v>
      </c>
      <c r="D402" t="s">
        <v>246</v>
      </c>
      <c r="E402" t="s">
        <v>247</v>
      </c>
      <c r="F402" t="str">
        <f t="shared" si="37"/>
        <v>1675</v>
      </c>
      <c r="G402" t="s">
        <v>106</v>
      </c>
      <c r="H402" t="s">
        <v>107</v>
      </c>
      <c r="I402" s="91">
        <v>-166016.87</v>
      </c>
      <c r="J402" s="91">
        <v>-144613.66</v>
      </c>
      <c r="K402" s="91">
        <v>-155403.93</v>
      </c>
      <c r="L402" s="91">
        <v>-161777.31</v>
      </c>
      <c r="M402" s="91">
        <v>-142368.04999999999</v>
      </c>
      <c r="N402" s="91">
        <v>-147894.67000000001</v>
      </c>
      <c r="O402" s="91">
        <v>-135811.19</v>
      </c>
      <c r="P402" s="91">
        <v>-170885.1</v>
      </c>
      <c r="Q402" s="91">
        <v>-136447.66</v>
      </c>
      <c r="R402" s="91">
        <v>-166126.43</v>
      </c>
      <c r="S402" s="91">
        <v>-161178.62</v>
      </c>
      <c r="T402" s="91">
        <v>-148208.51</v>
      </c>
      <c r="U402" s="91">
        <f t="shared" si="38"/>
        <v>-1836732.0000000002</v>
      </c>
      <c r="V402" s="82" t="str">
        <f t="shared" si="36"/>
        <v>141001675856</v>
      </c>
      <c r="W402" s="83">
        <f>VLOOKUP(V402,Factors!$E$6:$H$5950,4,FALSE)</f>
        <v>1.17E-2</v>
      </c>
      <c r="X402" t="str">
        <f>VLOOKUP(V402,Factors!$E$6:$F$5950,2,FALSE)</f>
        <v>Transmission</v>
      </c>
      <c r="Y402" s="92">
        <f t="shared" si="39"/>
        <v>-21489.764400000004</v>
      </c>
      <c r="Z402" s="92">
        <f t="shared" si="40"/>
        <v>-1815242.2356000002</v>
      </c>
      <c r="AA402" s="92">
        <f t="shared" si="41"/>
        <v>-1836732.0000000002</v>
      </c>
    </row>
    <row r="403" spans="1:27" x14ac:dyDescent="0.25">
      <c r="A403" t="s">
        <v>245</v>
      </c>
      <c r="B403" t="s">
        <v>223</v>
      </c>
      <c r="C403" t="s">
        <v>224</v>
      </c>
      <c r="D403" t="s">
        <v>246</v>
      </c>
      <c r="E403" t="s">
        <v>247</v>
      </c>
      <c r="F403" t="str">
        <f t="shared" si="37"/>
        <v>1675</v>
      </c>
      <c r="G403" t="s">
        <v>108</v>
      </c>
      <c r="H403" t="s">
        <v>109</v>
      </c>
      <c r="I403" s="91">
        <v>-22929.42</v>
      </c>
      <c r="J403" s="91">
        <v>-18419.37</v>
      </c>
      <c r="K403" s="91">
        <v>-24167.200000000001</v>
      </c>
      <c r="L403" s="91">
        <v>-22584.57</v>
      </c>
      <c r="M403" s="91">
        <v>-18033.849999999999</v>
      </c>
      <c r="N403" s="91">
        <v>-27632.81</v>
      </c>
      <c r="O403" s="91">
        <v>-23841.3</v>
      </c>
      <c r="P403" s="91">
        <v>-22543.99</v>
      </c>
      <c r="Q403" s="91">
        <v>-21832.44</v>
      </c>
      <c r="R403" s="91">
        <v>-30894.92</v>
      </c>
      <c r="S403" s="91">
        <v>-16958.05</v>
      </c>
      <c r="T403" s="91">
        <v>-17026.28</v>
      </c>
      <c r="U403" s="91">
        <f t="shared" si="38"/>
        <v>-266864.19999999995</v>
      </c>
      <c r="V403" s="82" t="str">
        <f t="shared" si="36"/>
        <v>141001675856</v>
      </c>
      <c r="W403" s="83">
        <f>VLOOKUP(V403,Factors!$E$6:$H$5950,4,FALSE)</f>
        <v>1.17E-2</v>
      </c>
      <c r="X403" t="str">
        <f>VLOOKUP(V403,Factors!$E$6:$F$5950,2,FALSE)</f>
        <v>Transmission</v>
      </c>
      <c r="Y403" s="92">
        <f t="shared" si="39"/>
        <v>-3122.3111399999993</v>
      </c>
      <c r="Z403" s="92">
        <f t="shared" si="40"/>
        <v>-263741.88885999995</v>
      </c>
      <c r="AA403" s="92">
        <f t="shared" si="41"/>
        <v>-266864.19999999995</v>
      </c>
    </row>
    <row r="404" spans="1:27" x14ac:dyDescent="0.25">
      <c r="A404" t="s">
        <v>245</v>
      </c>
      <c r="B404" t="s">
        <v>223</v>
      </c>
      <c r="C404" t="s">
        <v>224</v>
      </c>
      <c r="D404" t="s">
        <v>246</v>
      </c>
      <c r="E404" t="s">
        <v>247</v>
      </c>
      <c r="F404" t="str">
        <f t="shared" si="37"/>
        <v>1675</v>
      </c>
      <c r="G404" t="s">
        <v>158</v>
      </c>
      <c r="H404" t="s">
        <v>159</v>
      </c>
      <c r="I404" s="91"/>
      <c r="J404" s="91"/>
      <c r="K404" s="91"/>
      <c r="L404" s="91"/>
      <c r="M404" s="91"/>
      <c r="N404" s="91">
        <v>-34.56</v>
      </c>
      <c r="O404" s="91"/>
      <c r="P404" s="91"/>
      <c r="Q404" s="91"/>
      <c r="R404" s="91"/>
      <c r="S404" s="91"/>
      <c r="T404" s="91"/>
      <c r="U404" s="91">
        <f t="shared" si="38"/>
        <v>-34.56</v>
      </c>
      <c r="V404" s="82" t="str">
        <f t="shared" si="36"/>
        <v>141001675856</v>
      </c>
      <c r="W404" s="83">
        <f>VLOOKUP(V404,Factors!$E$6:$H$5950,4,FALSE)</f>
        <v>1.17E-2</v>
      </c>
      <c r="X404" t="str">
        <f>VLOOKUP(V404,Factors!$E$6:$F$5950,2,FALSE)</f>
        <v>Transmission</v>
      </c>
      <c r="Y404" s="92">
        <f t="shared" si="39"/>
        <v>-0.40435200000000004</v>
      </c>
      <c r="Z404" s="92">
        <f t="shared" si="40"/>
        <v>-34.155647999999999</v>
      </c>
      <c r="AA404" s="92">
        <f t="shared" si="41"/>
        <v>-34.56</v>
      </c>
    </row>
    <row r="405" spans="1:27" x14ac:dyDescent="0.25">
      <c r="A405" t="s">
        <v>245</v>
      </c>
      <c r="B405" t="s">
        <v>223</v>
      </c>
      <c r="C405" t="s">
        <v>224</v>
      </c>
      <c r="D405" t="s">
        <v>246</v>
      </c>
      <c r="E405" t="s">
        <v>247</v>
      </c>
      <c r="F405" t="str">
        <f t="shared" si="37"/>
        <v>1675</v>
      </c>
      <c r="G405" t="s">
        <v>243</v>
      </c>
      <c r="H405" t="s">
        <v>244</v>
      </c>
      <c r="I405" s="91">
        <v>-300.02</v>
      </c>
      <c r="J405" s="91">
        <v>-192.87</v>
      </c>
      <c r="K405" s="91">
        <v>-300.02</v>
      </c>
      <c r="L405" s="91">
        <v>-364.31</v>
      </c>
      <c r="M405" s="91">
        <v>-342.88</v>
      </c>
      <c r="N405" s="91">
        <v>-471.46</v>
      </c>
      <c r="O405" s="91">
        <v>-407.17</v>
      </c>
      <c r="P405" s="91">
        <v>-535.75</v>
      </c>
      <c r="Q405" s="91">
        <v>-514.32000000000005</v>
      </c>
      <c r="R405" s="91">
        <v>-492.89</v>
      </c>
      <c r="S405" s="91">
        <v>-214.3</v>
      </c>
      <c r="T405" s="91">
        <v>-21.43</v>
      </c>
      <c r="U405" s="91">
        <f t="shared" si="38"/>
        <v>-4157.42</v>
      </c>
      <c r="V405" s="82" t="str">
        <f t="shared" si="36"/>
        <v>141001675856</v>
      </c>
      <c r="W405" s="83">
        <f>VLOOKUP(V405,Factors!$E$6:$H$5950,4,FALSE)</f>
        <v>1.17E-2</v>
      </c>
      <c r="X405" t="str">
        <f>VLOOKUP(V405,Factors!$E$6:$F$5950,2,FALSE)</f>
        <v>Transmission</v>
      </c>
      <c r="Y405" s="92">
        <f t="shared" si="39"/>
        <v>-48.641814000000004</v>
      </c>
      <c r="Z405" s="92">
        <f t="shared" si="40"/>
        <v>-4108.7781860000005</v>
      </c>
      <c r="AA405" s="92">
        <f t="shared" si="41"/>
        <v>-4157.42</v>
      </c>
    </row>
    <row r="406" spans="1:27" x14ac:dyDescent="0.25">
      <c r="A406" t="s">
        <v>245</v>
      </c>
      <c r="B406" t="s">
        <v>223</v>
      </c>
      <c r="C406" t="s">
        <v>224</v>
      </c>
      <c r="D406" t="s">
        <v>262</v>
      </c>
      <c r="E406" t="s">
        <v>263</v>
      </c>
      <c r="F406" t="str">
        <f t="shared" si="37"/>
        <v>1676</v>
      </c>
      <c r="G406" t="s">
        <v>92</v>
      </c>
      <c r="H406" t="s">
        <v>93</v>
      </c>
      <c r="I406" s="91"/>
      <c r="J406" s="91"/>
      <c r="K406" s="91">
        <v>88.71</v>
      </c>
      <c r="L406" s="91">
        <v>43.91</v>
      </c>
      <c r="M406" s="91"/>
      <c r="N406" s="91"/>
      <c r="O406" s="91"/>
      <c r="P406" s="91"/>
      <c r="Q406" s="91">
        <v>59.34</v>
      </c>
      <c r="R406" s="91"/>
      <c r="S406" s="91"/>
      <c r="T406" s="91"/>
      <c r="U406" s="91">
        <f t="shared" si="38"/>
        <v>191.96</v>
      </c>
      <c r="V406" s="82" t="str">
        <f t="shared" si="36"/>
        <v>141001676856</v>
      </c>
      <c r="W406" s="83">
        <f>VLOOKUP(V406,Factors!$E$6:$H$5950,4,FALSE)</f>
        <v>1.17E-2</v>
      </c>
      <c r="X406" t="str">
        <f>VLOOKUP(V406,Factors!$E$6:$F$5950,2,FALSE)</f>
        <v>Transmission</v>
      </c>
      <c r="Y406" s="92">
        <f t="shared" si="39"/>
        <v>2.2459320000000003</v>
      </c>
      <c r="Z406" s="92">
        <f t="shared" si="40"/>
        <v>189.714068</v>
      </c>
      <c r="AA406" s="92">
        <f t="shared" si="41"/>
        <v>191.96</v>
      </c>
    </row>
    <row r="407" spans="1:27" x14ac:dyDescent="0.25">
      <c r="A407" t="s">
        <v>245</v>
      </c>
      <c r="B407" t="s">
        <v>223</v>
      </c>
      <c r="C407" t="s">
        <v>224</v>
      </c>
      <c r="D407" t="s">
        <v>262</v>
      </c>
      <c r="E407" t="s">
        <v>263</v>
      </c>
      <c r="F407" t="str">
        <f t="shared" si="37"/>
        <v>1676</v>
      </c>
      <c r="G407" t="s">
        <v>84</v>
      </c>
      <c r="H407" t="s">
        <v>85</v>
      </c>
      <c r="I407" s="91">
        <v>185.02</v>
      </c>
      <c r="J407" s="91">
        <v>139.74</v>
      </c>
      <c r="K407" s="91">
        <v>197.27</v>
      </c>
      <c r="L407" s="91">
        <v>84.2</v>
      </c>
      <c r="M407" s="91">
        <v>280.35000000000002</v>
      </c>
      <c r="N407" s="91">
        <v>508.45</v>
      </c>
      <c r="O407" s="91">
        <v>139.93</v>
      </c>
      <c r="P407" s="91">
        <v>262.26</v>
      </c>
      <c r="Q407" s="91">
        <v>114.76</v>
      </c>
      <c r="R407" s="91">
        <v>237.68</v>
      </c>
      <c r="S407" s="91">
        <v>78.55</v>
      </c>
      <c r="T407" s="91"/>
      <c r="U407" s="91">
        <f t="shared" si="38"/>
        <v>2228.21</v>
      </c>
      <c r="V407" s="82" t="str">
        <f t="shared" si="36"/>
        <v>141001676856</v>
      </c>
      <c r="W407" s="83">
        <f>VLOOKUP(V407,Factors!$E$6:$H$5950,4,FALSE)</f>
        <v>1.17E-2</v>
      </c>
      <c r="X407" t="str">
        <f>VLOOKUP(V407,Factors!$E$6:$F$5950,2,FALSE)</f>
        <v>Transmission</v>
      </c>
      <c r="Y407" s="92">
        <f t="shared" si="39"/>
        <v>26.070057000000002</v>
      </c>
      <c r="Z407" s="92">
        <f t="shared" si="40"/>
        <v>2202.1399430000001</v>
      </c>
      <c r="AA407" s="92">
        <f t="shared" si="41"/>
        <v>2228.21</v>
      </c>
    </row>
    <row r="408" spans="1:27" x14ac:dyDescent="0.25">
      <c r="A408" t="s">
        <v>245</v>
      </c>
      <c r="B408" t="s">
        <v>223</v>
      </c>
      <c r="C408" t="s">
        <v>224</v>
      </c>
      <c r="D408" t="s">
        <v>262</v>
      </c>
      <c r="E408" t="s">
        <v>263</v>
      </c>
      <c r="F408" t="str">
        <f t="shared" si="37"/>
        <v>1676</v>
      </c>
      <c r="G408" t="s">
        <v>122</v>
      </c>
      <c r="H408" t="s">
        <v>123</v>
      </c>
      <c r="I408" s="91"/>
      <c r="J408" s="91"/>
      <c r="K408" s="91"/>
      <c r="L408" s="91">
        <v>102</v>
      </c>
      <c r="M408" s="91"/>
      <c r="N408" s="91"/>
      <c r="O408" s="91"/>
      <c r="P408" s="91"/>
      <c r="Q408" s="91"/>
      <c r="R408" s="91"/>
      <c r="S408" s="91"/>
      <c r="T408" s="91"/>
      <c r="U408" s="91">
        <f t="shared" si="38"/>
        <v>102</v>
      </c>
      <c r="V408" s="82" t="str">
        <f t="shared" si="36"/>
        <v>141001676856</v>
      </c>
      <c r="W408" s="83">
        <f>VLOOKUP(V408,Factors!$E$6:$H$5950,4,FALSE)</f>
        <v>1.17E-2</v>
      </c>
      <c r="X408" t="str">
        <f>VLOOKUP(V408,Factors!$E$6:$F$5950,2,FALSE)</f>
        <v>Transmission</v>
      </c>
      <c r="Y408" s="92">
        <f t="shared" si="39"/>
        <v>1.1934</v>
      </c>
      <c r="Z408" s="92">
        <f t="shared" si="40"/>
        <v>100.8066</v>
      </c>
      <c r="AA408" s="92">
        <f t="shared" si="41"/>
        <v>102</v>
      </c>
    </row>
    <row r="409" spans="1:27" x14ac:dyDescent="0.25">
      <c r="A409" t="s">
        <v>245</v>
      </c>
      <c r="B409" t="s">
        <v>223</v>
      </c>
      <c r="C409" t="s">
        <v>224</v>
      </c>
      <c r="D409" t="s">
        <v>262</v>
      </c>
      <c r="E409" t="s">
        <v>263</v>
      </c>
      <c r="F409" t="str">
        <f t="shared" si="37"/>
        <v>1676</v>
      </c>
      <c r="G409" t="s">
        <v>44</v>
      </c>
      <c r="H409" t="s">
        <v>45</v>
      </c>
      <c r="I409" s="91">
        <v>801.05</v>
      </c>
      <c r="J409" s="91">
        <v>3206.76</v>
      </c>
      <c r="K409" s="91">
        <v>560.28</v>
      </c>
      <c r="L409" s="91"/>
      <c r="M409" s="91"/>
      <c r="N409" s="91">
        <v>38025</v>
      </c>
      <c r="O409" s="91">
        <v>8607.25</v>
      </c>
      <c r="P409" s="91">
        <v>36450</v>
      </c>
      <c r="Q409" s="91"/>
      <c r="R409" s="91"/>
      <c r="S409" s="91">
        <v>89750</v>
      </c>
      <c r="T409" s="91">
        <v>11750</v>
      </c>
      <c r="U409" s="91">
        <f t="shared" si="38"/>
        <v>189150.34</v>
      </c>
      <c r="V409" s="82" t="str">
        <f t="shared" si="36"/>
        <v>141001676856</v>
      </c>
      <c r="W409" s="83">
        <f>VLOOKUP(V409,Factors!$E$6:$H$5950,4,FALSE)</f>
        <v>1.17E-2</v>
      </c>
      <c r="X409" t="str">
        <f>VLOOKUP(V409,Factors!$E$6:$F$5950,2,FALSE)</f>
        <v>Transmission</v>
      </c>
      <c r="Y409" s="92">
        <f t="shared" si="39"/>
        <v>2213.058978</v>
      </c>
      <c r="Z409" s="92">
        <f t="shared" si="40"/>
        <v>186937.28102200001</v>
      </c>
      <c r="AA409" s="92">
        <f t="shared" si="41"/>
        <v>189150.34</v>
      </c>
    </row>
    <row r="410" spans="1:27" x14ac:dyDescent="0.25">
      <c r="A410" t="s">
        <v>245</v>
      </c>
      <c r="B410" t="s">
        <v>223</v>
      </c>
      <c r="C410" t="s">
        <v>224</v>
      </c>
      <c r="D410" t="s">
        <v>262</v>
      </c>
      <c r="E410" t="s">
        <v>263</v>
      </c>
      <c r="F410" t="str">
        <f t="shared" si="37"/>
        <v>1676</v>
      </c>
      <c r="G410" t="s">
        <v>56</v>
      </c>
      <c r="H410" t="s">
        <v>57</v>
      </c>
      <c r="I410" s="91">
        <v>2010.42</v>
      </c>
      <c r="J410" s="91">
        <v>1633.08</v>
      </c>
      <c r="K410" s="91">
        <v>2567.36</v>
      </c>
      <c r="L410" s="91">
        <v>1150.68</v>
      </c>
      <c r="M410" s="91">
        <v>3831.36</v>
      </c>
      <c r="N410" s="91">
        <v>6241.22</v>
      </c>
      <c r="O410" s="91">
        <v>1623</v>
      </c>
      <c r="P410" s="91">
        <v>3419.34</v>
      </c>
      <c r="Q410" s="91">
        <v>1393.84</v>
      </c>
      <c r="R410" s="91">
        <v>3187.52</v>
      </c>
      <c r="S410" s="91">
        <v>1073.52</v>
      </c>
      <c r="T410" s="91"/>
      <c r="U410" s="91">
        <f t="shared" si="38"/>
        <v>28131.340000000004</v>
      </c>
      <c r="V410" s="82" t="str">
        <f t="shared" si="36"/>
        <v>141001676856</v>
      </c>
      <c r="W410" s="83">
        <f>VLOOKUP(V410,Factors!$E$6:$H$5950,4,FALSE)</f>
        <v>1.17E-2</v>
      </c>
      <c r="X410" t="str">
        <f>VLOOKUP(V410,Factors!$E$6:$F$5950,2,FALSE)</f>
        <v>Transmission</v>
      </c>
      <c r="Y410" s="92">
        <f t="shared" si="39"/>
        <v>329.13667800000007</v>
      </c>
      <c r="Z410" s="92">
        <f t="shared" si="40"/>
        <v>27802.203322000005</v>
      </c>
      <c r="AA410" s="92">
        <f t="shared" si="41"/>
        <v>28131.340000000004</v>
      </c>
    </row>
    <row r="411" spans="1:27" x14ac:dyDescent="0.25">
      <c r="A411" t="s">
        <v>245</v>
      </c>
      <c r="B411" t="s">
        <v>223</v>
      </c>
      <c r="C411" t="s">
        <v>224</v>
      </c>
      <c r="D411" t="s">
        <v>262</v>
      </c>
      <c r="E411" t="s">
        <v>263</v>
      </c>
      <c r="F411" t="str">
        <f t="shared" si="37"/>
        <v>1676</v>
      </c>
      <c r="G411" t="s">
        <v>68</v>
      </c>
      <c r="H411" t="s">
        <v>69</v>
      </c>
      <c r="I411" s="91">
        <v>518.03</v>
      </c>
      <c r="J411" s="91">
        <v>276.58</v>
      </c>
      <c r="K411" s="91">
        <v>128.6</v>
      </c>
      <c r="L411" s="91"/>
      <c r="M411" s="91"/>
      <c r="N411" s="91">
        <v>707.3</v>
      </c>
      <c r="O411" s="91">
        <v>289.35000000000002</v>
      </c>
      <c r="P411" s="91">
        <v>164.73</v>
      </c>
      <c r="Q411" s="91">
        <v>174.49</v>
      </c>
      <c r="R411" s="91">
        <v>60.65</v>
      </c>
      <c r="S411" s="91"/>
      <c r="T411" s="91"/>
      <c r="U411" s="91">
        <f t="shared" si="38"/>
        <v>2319.73</v>
      </c>
      <c r="V411" s="82" t="str">
        <f t="shared" si="36"/>
        <v>141001676856</v>
      </c>
      <c r="W411" s="83">
        <f>VLOOKUP(V411,Factors!$E$6:$H$5950,4,FALSE)</f>
        <v>1.17E-2</v>
      </c>
      <c r="X411" t="str">
        <f>VLOOKUP(V411,Factors!$E$6:$F$5950,2,FALSE)</f>
        <v>Transmission</v>
      </c>
      <c r="Y411" s="92">
        <f t="shared" si="39"/>
        <v>27.140841000000002</v>
      </c>
      <c r="Z411" s="92">
        <f t="shared" si="40"/>
        <v>2292.5891590000001</v>
      </c>
      <c r="AA411" s="92">
        <f t="shared" si="41"/>
        <v>2319.73</v>
      </c>
    </row>
    <row r="412" spans="1:27" x14ac:dyDescent="0.25">
      <c r="A412" t="s">
        <v>245</v>
      </c>
      <c r="B412" t="s">
        <v>223</v>
      </c>
      <c r="C412" t="s">
        <v>224</v>
      </c>
      <c r="D412" t="s">
        <v>262</v>
      </c>
      <c r="E412" t="s">
        <v>263</v>
      </c>
      <c r="F412" t="str">
        <f t="shared" si="37"/>
        <v>1676</v>
      </c>
      <c r="G412" t="s">
        <v>156</v>
      </c>
      <c r="H412" t="s">
        <v>157</v>
      </c>
      <c r="I412" s="91"/>
      <c r="J412" s="91">
        <v>21.43</v>
      </c>
      <c r="K412" s="91"/>
      <c r="L412" s="91"/>
      <c r="M412" s="91"/>
      <c r="N412" s="91"/>
      <c r="O412" s="91"/>
      <c r="P412" s="91"/>
      <c r="Q412" s="91"/>
      <c r="R412" s="91"/>
      <c r="S412" s="91"/>
      <c r="T412" s="91"/>
      <c r="U412" s="91">
        <f t="shared" si="38"/>
        <v>21.43</v>
      </c>
      <c r="V412" s="82" t="str">
        <f t="shared" si="36"/>
        <v>141001676856</v>
      </c>
      <c r="W412" s="83">
        <f>VLOOKUP(V412,Factors!$E$6:$H$5950,4,FALSE)</f>
        <v>1.17E-2</v>
      </c>
      <c r="X412" t="str">
        <f>VLOOKUP(V412,Factors!$E$6:$F$5950,2,FALSE)</f>
        <v>Transmission</v>
      </c>
      <c r="Y412" s="92">
        <f t="shared" si="39"/>
        <v>0.25073099999999998</v>
      </c>
      <c r="Z412" s="92">
        <f t="shared" si="40"/>
        <v>21.179269000000001</v>
      </c>
      <c r="AA412" s="92">
        <f t="shared" si="41"/>
        <v>21.43</v>
      </c>
    </row>
    <row r="413" spans="1:27" x14ac:dyDescent="0.25">
      <c r="A413" t="s">
        <v>245</v>
      </c>
      <c r="B413" t="s">
        <v>223</v>
      </c>
      <c r="C413" t="s">
        <v>224</v>
      </c>
      <c r="D413" t="s">
        <v>248</v>
      </c>
      <c r="E413" t="s">
        <v>249</v>
      </c>
      <c r="F413" t="str">
        <f t="shared" si="37"/>
        <v>1695</v>
      </c>
      <c r="G413" t="s">
        <v>61</v>
      </c>
      <c r="H413" t="s">
        <v>62</v>
      </c>
      <c r="I413" s="91">
        <v>2705.19</v>
      </c>
      <c r="J413" s="91">
        <v>9300</v>
      </c>
      <c r="K413" s="91">
        <v>1563.82</v>
      </c>
      <c r="L413" s="91"/>
      <c r="M413" s="91"/>
      <c r="N413" s="91"/>
      <c r="O413" s="91"/>
      <c r="P413" s="91"/>
      <c r="Q413" s="91"/>
      <c r="R413" s="91"/>
      <c r="S413" s="91">
        <v>1639.08</v>
      </c>
      <c r="T413" s="91">
        <v>5826.49</v>
      </c>
      <c r="U413" s="91">
        <f t="shared" si="38"/>
        <v>21034.58</v>
      </c>
      <c r="V413" s="82" t="str">
        <f t="shared" si="36"/>
        <v>141001695856</v>
      </c>
      <c r="W413" s="83">
        <f>VLOOKUP(V413,Factors!$E$6:$H$5950,4,FALSE)</f>
        <v>1.17E-2</v>
      </c>
      <c r="X413" t="str">
        <f>VLOOKUP(V413,Factors!$E$6:$F$5950,2,FALSE)</f>
        <v>Transmission</v>
      </c>
      <c r="Y413" s="92">
        <f t="shared" si="39"/>
        <v>246.10458600000004</v>
      </c>
      <c r="Z413" s="92">
        <f t="shared" si="40"/>
        <v>20788.475414</v>
      </c>
      <c r="AA413" s="92">
        <f t="shared" si="41"/>
        <v>21034.58</v>
      </c>
    </row>
    <row r="414" spans="1:27" x14ac:dyDescent="0.25">
      <c r="A414" t="s">
        <v>245</v>
      </c>
      <c r="B414" t="s">
        <v>223</v>
      </c>
      <c r="C414" t="s">
        <v>224</v>
      </c>
      <c r="D414" t="s">
        <v>248</v>
      </c>
      <c r="E414" t="s">
        <v>249</v>
      </c>
      <c r="F414" t="str">
        <f t="shared" si="37"/>
        <v>1695</v>
      </c>
      <c r="G414" t="s">
        <v>92</v>
      </c>
      <c r="H414" t="s">
        <v>93</v>
      </c>
      <c r="I414" s="91">
        <v>2007.13</v>
      </c>
      <c r="J414" s="91">
        <v>4773.57</v>
      </c>
      <c r="K414" s="91">
        <v>1811.28</v>
      </c>
      <c r="L414" s="91">
        <v>400.31</v>
      </c>
      <c r="M414" s="91">
        <v>598.95000000000005</v>
      </c>
      <c r="N414" s="91">
        <v>253.89</v>
      </c>
      <c r="O414" s="91">
        <v>257.18</v>
      </c>
      <c r="P414" s="91">
        <v>1562.05</v>
      </c>
      <c r="Q414" s="91">
        <v>3378.17</v>
      </c>
      <c r="R414" s="91">
        <v>1262.58</v>
      </c>
      <c r="S414" s="91">
        <v>312</v>
      </c>
      <c r="T414" s="91">
        <v>4764.16</v>
      </c>
      <c r="U414" s="91">
        <f t="shared" si="38"/>
        <v>21381.27</v>
      </c>
      <c r="V414" s="82" t="str">
        <f t="shared" si="36"/>
        <v>141001695856</v>
      </c>
      <c r="W414" s="83">
        <f>VLOOKUP(V414,Factors!$E$6:$H$5950,4,FALSE)</f>
        <v>1.17E-2</v>
      </c>
      <c r="X414" t="str">
        <f>VLOOKUP(V414,Factors!$E$6:$F$5950,2,FALSE)</f>
        <v>Transmission</v>
      </c>
      <c r="Y414" s="92">
        <f t="shared" si="39"/>
        <v>250.16085900000002</v>
      </c>
      <c r="Z414" s="92">
        <f t="shared" si="40"/>
        <v>21131.109141000001</v>
      </c>
      <c r="AA414" s="92">
        <f t="shared" si="41"/>
        <v>21381.27</v>
      </c>
    </row>
    <row r="415" spans="1:27" x14ac:dyDescent="0.25">
      <c r="A415" t="s">
        <v>245</v>
      </c>
      <c r="B415" t="s">
        <v>223</v>
      </c>
      <c r="C415" t="s">
        <v>224</v>
      </c>
      <c r="D415" t="s">
        <v>248</v>
      </c>
      <c r="E415" t="s">
        <v>249</v>
      </c>
      <c r="F415" t="str">
        <f t="shared" si="37"/>
        <v>1695</v>
      </c>
      <c r="G415" t="s">
        <v>84</v>
      </c>
      <c r="H415" t="s">
        <v>85</v>
      </c>
      <c r="I415" s="91">
        <v>442.83</v>
      </c>
      <c r="J415" s="91">
        <v>1048.8800000000001</v>
      </c>
      <c r="K415" s="91">
        <v>2039.16</v>
      </c>
      <c r="L415" s="91">
        <v>494.02</v>
      </c>
      <c r="M415" s="91">
        <v>413.74</v>
      </c>
      <c r="N415" s="91">
        <v>245.55</v>
      </c>
      <c r="O415" s="91">
        <v>231.25</v>
      </c>
      <c r="P415" s="91">
        <v>400.25</v>
      </c>
      <c r="Q415" s="91">
        <v>336.8</v>
      </c>
      <c r="R415" s="91">
        <v>329.94</v>
      </c>
      <c r="S415" s="91">
        <v>748.83</v>
      </c>
      <c r="T415" s="91">
        <v>688.57</v>
      </c>
      <c r="U415" s="91">
        <f t="shared" si="38"/>
        <v>7419.82</v>
      </c>
      <c r="V415" s="82" t="str">
        <f t="shared" si="36"/>
        <v>141001695856</v>
      </c>
      <c r="W415" s="83">
        <f>VLOOKUP(V415,Factors!$E$6:$H$5950,4,FALSE)</f>
        <v>1.17E-2</v>
      </c>
      <c r="X415" t="str">
        <f>VLOOKUP(V415,Factors!$E$6:$F$5950,2,FALSE)</f>
        <v>Transmission</v>
      </c>
      <c r="Y415" s="92">
        <f t="shared" si="39"/>
        <v>86.811893999999995</v>
      </c>
      <c r="Z415" s="92">
        <f t="shared" si="40"/>
        <v>7333.0081059999993</v>
      </c>
      <c r="AA415" s="92">
        <f t="shared" si="41"/>
        <v>7419.82</v>
      </c>
    </row>
    <row r="416" spans="1:27" x14ac:dyDescent="0.25">
      <c r="A416" t="s">
        <v>245</v>
      </c>
      <c r="B416" t="s">
        <v>223</v>
      </c>
      <c r="C416" t="s">
        <v>224</v>
      </c>
      <c r="D416" t="s">
        <v>248</v>
      </c>
      <c r="E416" t="s">
        <v>249</v>
      </c>
      <c r="F416" t="str">
        <f t="shared" si="37"/>
        <v>1695</v>
      </c>
      <c r="G416" t="s">
        <v>140</v>
      </c>
      <c r="H416" t="s">
        <v>141</v>
      </c>
      <c r="I416" s="91"/>
      <c r="J416" s="91"/>
      <c r="K416" s="91"/>
      <c r="L416" s="91">
        <v>240</v>
      </c>
      <c r="M416" s="91"/>
      <c r="N416" s="91"/>
      <c r="O416" s="91"/>
      <c r="P416" s="91"/>
      <c r="Q416" s="91"/>
      <c r="R416" s="91"/>
      <c r="S416" s="91"/>
      <c r="T416" s="91"/>
      <c r="U416" s="91">
        <f t="shared" si="38"/>
        <v>240</v>
      </c>
      <c r="V416" s="82" t="str">
        <f t="shared" si="36"/>
        <v>141001695856</v>
      </c>
      <c r="W416" s="83">
        <f>VLOOKUP(V416,Factors!$E$6:$H$5950,4,FALSE)</f>
        <v>1.17E-2</v>
      </c>
      <c r="X416" t="str">
        <f>VLOOKUP(V416,Factors!$E$6:$F$5950,2,FALSE)</f>
        <v>Transmission</v>
      </c>
      <c r="Y416" s="92">
        <f t="shared" si="39"/>
        <v>2.8080000000000003</v>
      </c>
      <c r="Z416" s="92">
        <f t="shared" si="40"/>
        <v>237.19200000000001</v>
      </c>
      <c r="AA416" s="92">
        <f t="shared" si="41"/>
        <v>240</v>
      </c>
    </row>
    <row r="417" spans="1:27" x14ac:dyDescent="0.25">
      <c r="A417" t="s">
        <v>245</v>
      </c>
      <c r="B417" t="s">
        <v>223</v>
      </c>
      <c r="C417" t="s">
        <v>224</v>
      </c>
      <c r="D417" t="s">
        <v>248</v>
      </c>
      <c r="E417" t="s">
        <v>249</v>
      </c>
      <c r="F417" t="str">
        <f t="shared" si="37"/>
        <v>1695</v>
      </c>
      <c r="G417" t="s">
        <v>217</v>
      </c>
      <c r="H417" t="s">
        <v>218</v>
      </c>
      <c r="I417" s="91"/>
      <c r="J417" s="91"/>
      <c r="K417" s="91"/>
      <c r="L417" s="91"/>
      <c r="M417" s="91">
        <v>271.8</v>
      </c>
      <c r="N417" s="91"/>
      <c r="O417" s="91"/>
      <c r="P417" s="91"/>
      <c r="Q417" s="91"/>
      <c r="R417" s="91"/>
      <c r="S417" s="91"/>
      <c r="T417" s="91"/>
      <c r="U417" s="91">
        <f t="shared" si="38"/>
        <v>271.8</v>
      </c>
      <c r="V417" s="82" t="str">
        <f t="shared" si="36"/>
        <v>141001695856</v>
      </c>
      <c r="W417" s="83">
        <f>VLOOKUP(V417,Factors!$E$6:$H$5950,4,FALSE)</f>
        <v>1.17E-2</v>
      </c>
      <c r="X417" t="str">
        <f>VLOOKUP(V417,Factors!$E$6:$F$5950,2,FALSE)</f>
        <v>Transmission</v>
      </c>
      <c r="Y417" s="92">
        <f t="shared" si="39"/>
        <v>3.1800600000000001</v>
      </c>
      <c r="Z417" s="92">
        <f t="shared" si="40"/>
        <v>268.61993999999999</v>
      </c>
      <c r="AA417" s="92">
        <f t="shared" si="41"/>
        <v>271.8</v>
      </c>
    </row>
    <row r="418" spans="1:27" x14ac:dyDescent="0.25">
      <c r="A418" t="s">
        <v>245</v>
      </c>
      <c r="B418" t="s">
        <v>223</v>
      </c>
      <c r="C418" t="s">
        <v>224</v>
      </c>
      <c r="D418" t="s">
        <v>248</v>
      </c>
      <c r="E418" t="s">
        <v>249</v>
      </c>
      <c r="F418" t="str">
        <f t="shared" si="37"/>
        <v>1695</v>
      </c>
      <c r="G418" t="s">
        <v>56</v>
      </c>
      <c r="H418" t="s">
        <v>57</v>
      </c>
      <c r="I418" s="91">
        <v>5979.44</v>
      </c>
      <c r="J418" s="91">
        <v>13756.06</v>
      </c>
      <c r="K418" s="91">
        <v>26723.65</v>
      </c>
      <c r="L418" s="91">
        <v>6398.21</v>
      </c>
      <c r="M418" s="91">
        <v>5654.18</v>
      </c>
      <c r="N418" s="91">
        <v>3355.7</v>
      </c>
      <c r="O418" s="91">
        <v>3160.24</v>
      </c>
      <c r="P418" s="91">
        <v>5469.86</v>
      </c>
      <c r="Q418" s="91">
        <v>4602.72</v>
      </c>
      <c r="R418" s="91">
        <v>4509.04</v>
      </c>
      <c r="S418" s="91">
        <v>10233.61</v>
      </c>
      <c r="T418" s="91">
        <v>9410.08</v>
      </c>
      <c r="U418" s="91">
        <f t="shared" si="38"/>
        <v>99252.79</v>
      </c>
      <c r="V418" s="82" t="str">
        <f t="shared" si="36"/>
        <v>141001695856</v>
      </c>
      <c r="W418" s="83">
        <f>VLOOKUP(V418,Factors!$E$6:$H$5950,4,FALSE)</f>
        <v>1.17E-2</v>
      </c>
      <c r="X418" t="str">
        <f>VLOOKUP(V418,Factors!$E$6:$F$5950,2,FALSE)</f>
        <v>Transmission</v>
      </c>
      <c r="Y418" s="92">
        <f t="shared" si="39"/>
        <v>1161.2576429999999</v>
      </c>
      <c r="Z418" s="92">
        <f t="shared" si="40"/>
        <v>98091.532356999989</v>
      </c>
      <c r="AA418" s="92">
        <f t="shared" si="41"/>
        <v>99252.79</v>
      </c>
    </row>
    <row r="419" spans="1:27" x14ac:dyDescent="0.25">
      <c r="A419" t="s">
        <v>245</v>
      </c>
      <c r="B419" t="s">
        <v>223</v>
      </c>
      <c r="C419" t="s">
        <v>224</v>
      </c>
      <c r="D419" t="s">
        <v>248</v>
      </c>
      <c r="E419" t="s">
        <v>249</v>
      </c>
      <c r="F419" t="str">
        <f t="shared" si="37"/>
        <v>1695</v>
      </c>
      <c r="G419" t="s">
        <v>68</v>
      </c>
      <c r="H419" t="s">
        <v>69</v>
      </c>
      <c r="I419" s="91">
        <v>72.25</v>
      </c>
      <c r="J419" s="91">
        <v>578.01</v>
      </c>
      <c r="K419" s="91">
        <v>1143.76</v>
      </c>
      <c r="L419" s="91">
        <v>353.07</v>
      </c>
      <c r="M419" s="91"/>
      <c r="N419" s="91"/>
      <c r="O419" s="91"/>
      <c r="P419" s="91"/>
      <c r="Q419" s="91"/>
      <c r="R419" s="91"/>
      <c r="S419" s="91"/>
      <c r="T419" s="91"/>
      <c r="U419" s="91">
        <f t="shared" si="38"/>
        <v>2147.09</v>
      </c>
      <c r="V419" s="82" t="str">
        <f t="shared" si="36"/>
        <v>141001695856</v>
      </c>
      <c r="W419" s="83">
        <f>VLOOKUP(V419,Factors!$E$6:$H$5950,4,FALSE)</f>
        <v>1.17E-2</v>
      </c>
      <c r="X419" t="str">
        <f>VLOOKUP(V419,Factors!$E$6:$F$5950,2,FALSE)</f>
        <v>Transmission</v>
      </c>
      <c r="Y419" s="92">
        <f t="shared" si="39"/>
        <v>25.120953000000004</v>
      </c>
      <c r="Z419" s="92">
        <f t="shared" si="40"/>
        <v>2121.969047</v>
      </c>
      <c r="AA419" s="92">
        <f t="shared" si="41"/>
        <v>2147.09</v>
      </c>
    </row>
    <row r="420" spans="1:27" x14ac:dyDescent="0.25">
      <c r="A420" t="s">
        <v>245</v>
      </c>
      <c r="B420" t="s">
        <v>264</v>
      </c>
      <c r="C420" t="s">
        <v>265</v>
      </c>
      <c r="D420" t="s">
        <v>248</v>
      </c>
      <c r="E420" t="s">
        <v>249</v>
      </c>
      <c r="F420" t="str">
        <f t="shared" si="37"/>
        <v>1695</v>
      </c>
      <c r="G420" t="s">
        <v>84</v>
      </c>
      <c r="H420" t="s">
        <v>85</v>
      </c>
      <c r="I420" s="91"/>
      <c r="J420" s="91"/>
      <c r="K420" s="91"/>
      <c r="L420" s="91"/>
      <c r="M420" s="91">
        <v>17.34</v>
      </c>
      <c r="N420" s="91"/>
      <c r="O420" s="91"/>
      <c r="P420" s="91"/>
      <c r="Q420" s="91"/>
      <c r="R420" s="91"/>
      <c r="S420" s="91"/>
      <c r="T420" s="91"/>
      <c r="U420" s="91">
        <f t="shared" si="38"/>
        <v>17.34</v>
      </c>
      <c r="V420" s="82" t="str">
        <f t="shared" si="36"/>
        <v>141091695856</v>
      </c>
      <c r="W420" s="83">
        <f>VLOOKUP(V420,Factors!$E$6:$H$5950,4,FALSE)</f>
        <v>1</v>
      </c>
      <c r="X420" t="str">
        <f>VLOOKUP(V420,Factors!$E$6:$F$5950,2,FALSE)</f>
        <v>Direct-WA</v>
      </c>
      <c r="Y420" s="92">
        <f t="shared" si="39"/>
        <v>17.34</v>
      </c>
      <c r="Z420" s="92">
        <f t="shared" si="40"/>
        <v>0</v>
      </c>
      <c r="AA420" s="92">
        <f t="shared" si="41"/>
        <v>17.34</v>
      </c>
    </row>
    <row r="421" spans="1:27" x14ac:dyDescent="0.25">
      <c r="A421" t="s">
        <v>245</v>
      </c>
      <c r="B421" t="s">
        <v>264</v>
      </c>
      <c r="C421" t="s">
        <v>265</v>
      </c>
      <c r="D421" t="s">
        <v>248</v>
      </c>
      <c r="E421" t="s">
        <v>249</v>
      </c>
      <c r="F421" t="str">
        <f t="shared" si="37"/>
        <v>1695</v>
      </c>
      <c r="G421" t="s">
        <v>56</v>
      </c>
      <c r="H421" t="s">
        <v>57</v>
      </c>
      <c r="I421" s="91"/>
      <c r="J421" s="91"/>
      <c r="K421" s="91"/>
      <c r="L421" s="91"/>
      <c r="M421" s="91">
        <v>119.02</v>
      </c>
      <c r="N421" s="91"/>
      <c r="O421" s="91"/>
      <c r="P421" s="91"/>
      <c r="Q421" s="91"/>
      <c r="R421" s="91"/>
      <c r="S421" s="91"/>
      <c r="T421" s="91"/>
      <c r="U421" s="91">
        <f t="shared" si="38"/>
        <v>119.02</v>
      </c>
      <c r="V421" s="82" t="str">
        <f t="shared" si="36"/>
        <v>141091695856</v>
      </c>
      <c r="W421" s="83">
        <f>VLOOKUP(V421,Factors!$E$6:$H$5950,4,FALSE)</f>
        <v>1</v>
      </c>
      <c r="X421" t="str">
        <f>VLOOKUP(V421,Factors!$E$6:$F$5950,2,FALSE)</f>
        <v>Direct-WA</v>
      </c>
      <c r="Y421" s="92">
        <f t="shared" si="39"/>
        <v>119.02</v>
      </c>
      <c r="Z421" s="92">
        <f t="shared" si="40"/>
        <v>0</v>
      </c>
      <c r="AA421" s="92">
        <f t="shared" si="41"/>
        <v>119.02</v>
      </c>
    </row>
    <row r="422" spans="1:27" x14ac:dyDescent="0.25">
      <c r="A422" t="s">
        <v>245</v>
      </c>
      <c r="B422" t="s">
        <v>264</v>
      </c>
      <c r="C422" t="s">
        <v>265</v>
      </c>
      <c r="D422" t="s">
        <v>248</v>
      </c>
      <c r="E422" t="s">
        <v>249</v>
      </c>
      <c r="F422" t="str">
        <f t="shared" si="37"/>
        <v>1695</v>
      </c>
      <c r="G422" t="s">
        <v>68</v>
      </c>
      <c r="H422" t="s">
        <v>69</v>
      </c>
      <c r="I422" s="91"/>
      <c r="J422" s="91"/>
      <c r="K422" s="91"/>
      <c r="L422" s="91"/>
      <c r="M422" s="91">
        <v>117.88</v>
      </c>
      <c r="N422" s="91"/>
      <c r="O422" s="91"/>
      <c r="P422" s="91"/>
      <c r="Q422" s="91"/>
      <c r="R422" s="91"/>
      <c r="S422" s="91"/>
      <c r="T422" s="91"/>
      <c r="U422" s="91">
        <f t="shared" si="38"/>
        <v>117.88</v>
      </c>
      <c r="V422" s="82" t="str">
        <f t="shared" si="36"/>
        <v>141091695856</v>
      </c>
      <c r="W422" s="83">
        <f>VLOOKUP(V422,Factors!$E$6:$H$5950,4,FALSE)</f>
        <v>1</v>
      </c>
      <c r="X422" t="str">
        <f>VLOOKUP(V422,Factors!$E$6:$F$5950,2,FALSE)</f>
        <v>Direct-WA</v>
      </c>
      <c r="Y422" s="92">
        <f t="shared" si="39"/>
        <v>117.88</v>
      </c>
      <c r="Z422" s="92">
        <f t="shared" si="40"/>
        <v>0</v>
      </c>
      <c r="AA422" s="92">
        <f t="shared" si="41"/>
        <v>117.88</v>
      </c>
    </row>
    <row r="423" spans="1:27" x14ac:dyDescent="0.25">
      <c r="A423" t="s">
        <v>245</v>
      </c>
      <c r="B423" t="s">
        <v>164</v>
      </c>
      <c r="C423" t="s">
        <v>165</v>
      </c>
      <c r="D423" t="s">
        <v>246</v>
      </c>
      <c r="E423" t="s">
        <v>247</v>
      </c>
      <c r="F423" t="str">
        <f t="shared" si="37"/>
        <v>1675</v>
      </c>
      <c r="G423" t="s">
        <v>84</v>
      </c>
      <c r="H423" t="s">
        <v>85</v>
      </c>
      <c r="I423" s="91">
        <v>19</v>
      </c>
      <c r="J423" s="91"/>
      <c r="K423" s="91"/>
      <c r="L423" s="91">
        <v>28.5</v>
      </c>
      <c r="M423" s="91"/>
      <c r="N423" s="91">
        <v>38</v>
      </c>
      <c r="O423" s="91">
        <v>19</v>
      </c>
      <c r="P423" s="91"/>
      <c r="Q423" s="91"/>
      <c r="R423" s="91"/>
      <c r="S423" s="91"/>
      <c r="T423" s="91"/>
      <c r="U423" s="91">
        <f t="shared" si="38"/>
        <v>104.5</v>
      </c>
      <c r="V423" s="82" t="str">
        <f t="shared" si="36"/>
        <v>151001675856</v>
      </c>
      <c r="W423" s="83">
        <f>VLOOKUP(V423,Factors!$E$6:$H$5950,4,FALSE)</f>
        <v>0</v>
      </c>
      <c r="X423" t="str">
        <f>VLOOKUP(V423,Factors!$E$6:$F$5950,2,FALSE)</f>
        <v>Direct-OR</v>
      </c>
      <c r="Y423" s="92">
        <f t="shared" si="39"/>
        <v>0</v>
      </c>
      <c r="Z423" s="92">
        <f t="shared" si="40"/>
        <v>104.5</v>
      </c>
      <c r="AA423" s="92">
        <f t="shared" si="41"/>
        <v>104.5</v>
      </c>
    </row>
    <row r="424" spans="1:27" x14ac:dyDescent="0.25">
      <c r="A424" t="s">
        <v>245</v>
      </c>
      <c r="B424" t="s">
        <v>164</v>
      </c>
      <c r="C424" t="s">
        <v>165</v>
      </c>
      <c r="D424" t="s">
        <v>246</v>
      </c>
      <c r="E424" t="s">
        <v>247</v>
      </c>
      <c r="F424" t="str">
        <f t="shared" si="37"/>
        <v>1675</v>
      </c>
      <c r="G424" t="s">
        <v>30</v>
      </c>
      <c r="H424" t="s">
        <v>31</v>
      </c>
      <c r="I424" s="91">
        <v>1440.94</v>
      </c>
      <c r="J424" s="91"/>
      <c r="K424" s="91">
        <v>251.92</v>
      </c>
      <c r="L424" s="91"/>
      <c r="M424" s="91"/>
      <c r="N424" s="91">
        <v>769.24</v>
      </c>
      <c r="O424" s="91">
        <v>1319.24</v>
      </c>
      <c r="P424" s="91">
        <v>3538.46</v>
      </c>
      <c r="Q424" s="91"/>
      <c r="R424" s="91"/>
      <c r="S424" s="91"/>
      <c r="T424" s="91"/>
      <c r="U424" s="91">
        <f t="shared" si="38"/>
        <v>7319.8</v>
      </c>
      <c r="V424" s="82" t="str">
        <f t="shared" si="36"/>
        <v>151001675856</v>
      </c>
      <c r="W424" s="83">
        <f>VLOOKUP(V424,Factors!$E$6:$H$5950,4,FALSE)</f>
        <v>0</v>
      </c>
      <c r="X424" t="str">
        <f>VLOOKUP(V424,Factors!$E$6:$F$5950,2,FALSE)</f>
        <v>Direct-OR</v>
      </c>
      <c r="Y424" s="92">
        <f t="shared" si="39"/>
        <v>0</v>
      </c>
      <c r="Z424" s="92">
        <f t="shared" si="40"/>
        <v>7319.8</v>
      </c>
      <c r="AA424" s="92">
        <f t="shared" si="41"/>
        <v>7319.8</v>
      </c>
    </row>
    <row r="425" spans="1:27" x14ac:dyDescent="0.25">
      <c r="A425" t="s">
        <v>245</v>
      </c>
      <c r="B425" t="s">
        <v>164</v>
      </c>
      <c r="C425" t="s">
        <v>165</v>
      </c>
      <c r="D425" t="s">
        <v>246</v>
      </c>
      <c r="E425" t="s">
        <v>247</v>
      </c>
      <c r="F425" t="str">
        <f t="shared" si="37"/>
        <v>1675</v>
      </c>
      <c r="G425" t="s">
        <v>56</v>
      </c>
      <c r="H425" t="s">
        <v>57</v>
      </c>
      <c r="I425" s="91">
        <v>259.60000000000002</v>
      </c>
      <c r="J425" s="91"/>
      <c r="K425" s="91"/>
      <c r="L425" s="91">
        <v>389.52</v>
      </c>
      <c r="M425" s="91"/>
      <c r="N425" s="91">
        <v>519.36</v>
      </c>
      <c r="O425" s="91">
        <v>259.68</v>
      </c>
      <c r="P425" s="91"/>
      <c r="Q425" s="91"/>
      <c r="R425" s="91"/>
      <c r="S425" s="91"/>
      <c r="T425" s="91"/>
      <c r="U425" s="91">
        <f t="shared" si="38"/>
        <v>1428.16</v>
      </c>
      <c r="V425" s="82" t="str">
        <f t="shared" si="36"/>
        <v>151001675856</v>
      </c>
      <c r="W425" s="83">
        <f>VLOOKUP(V425,Factors!$E$6:$H$5950,4,FALSE)</f>
        <v>0</v>
      </c>
      <c r="X425" t="str">
        <f>VLOOKUP(V425,Factors!$E$6:$F$5950,2,FALSE)</f>
        <v>Direct-OR</v>
      </c>
      <c r="Y425" s="92">
        <f t="shared" si="39"/>
        <v>0</v>
      </c>
      <c r="Z425" s="92">
        <f t="shared" si="40"/>
        <v>1428.16</v>
      </c>
      <c r="AA425" s="92">
        <f t="shared" si="41"/>
        <v>1428.16</v>
      </c>
    </row>
    <row r="426" spans="1:27" x14ac:dyDescent="0.25">
      <c r="A426" t="s">
        <v>245</v>
      </c>
      <c r="B426" t="s">
        <v>164</v>
      </c>
      <c r="C426" t="s">
        <v>165</v>
      </c>
      <c r="D426" t="s">
        <v>248</v>
      </c>
      <c r="E426" t="s">
        <v>249</v>
      </c>
      <c r="F426" t="str">
        <f t="shared" si="37"/>
        <v>1695</v>
      </c>
      <c r="G426" t="s">
        <v>61</v>
      </c>
      <c r="H426" t="s">
        <v>62</v>
      </c>
      <c r="I426" s="91"/>
      <c r="J426" s="91"/>
      <c r="K426" s="91"/>
      <c r="L426" s="91">
        <v>695.15</v>
      </c>
      <c r="M426" s="91">
        <v>909</v>
      </c>
      <c r="N426" s="91"/>
      <c r="O426" s="91"/>
      <c r="P426" s="91"/>
      <c r="Q426" s="91"/>
      <c r="R426" s="91"/>
      <c r="S426" s="91"/>
      <c r="T426" s="91"/>
      <c r="U426" s="91">
        <f t="shared" si="38"/>
        <v>1604.15</v>
      </c>
      <c r="V426" s="82" t="str">
        <f t="shared" si="36"/>
        <v>151001695856</v>
      </c>
      <c r="W426" s="83">
        <f>VLOOKUP(V426,Factors!$E$6:$H$5950,4,FALSE)</f>
        <v>0</v>
      </c>
      <c r="X426" t="str">
        <f>VLOOKUP(V426,Factors!$E$6:$F$5950,2,FALSE)</f>
        <v>DIRECT-OR</v>
      </c>
      <c r="Y426" s="92">
        <f t="shared" si="39"/>
        <v>0</v>
      </c>
      <c r="Z426" s="92">
        <f t="shared" si="40"/>
        <v>1604.15</v>
      </c>
      <c r="AA426" s="92">
        <f t="shared" si="41"/>
        <v>1604.15</v>
      </c>
    </row>
    <row r="427" spans="1:27" x14ac:dyDescent="0.25">
      <c r="A427" t="s">
        <v>245</v>
      </c>
      <c r="B427" t="s">
        <v>164</v>
      </c>
      <c r="C427" t="s">
        <v>165</v>
      </c>
      <c r="D427" t="s">
        <v>248</v>
      </c>
      <c r="E427" t="s">
        <v>249</v>
      </c>
      <c r="F427" t="str">
        <f t="shared" si="37"/>
        <v>1695</v>
      </c>
      <c r="G427" t="s">
        <v>84</v>
      </c>
      <c r="H427" t="s">
        <v>85</v>
      </c>
      <c r="I427" s="91"/>
      <c r="J427" s="91"/>
      <c r="K427" s="91"/>
      <c r="L427" s="91">
        <v>459.54</v>
      </c>
      <c r="M427" s="91">
        <v>73.45</v>
      </c>
      <c r="N427" s="91"/>
      <c r="O427" s="91"/>
      <c r="P427" s="91">
        <v>58.72</v>
      </c>
      <c r="Q427" s="91">
        <v>200.66</v>
      </c>
      <c r="R427" s="91"/>
      <c r="S427" s="91"/>
      <c r="T427" s="91"/>
      <c r="U427" s="91">
        <f t="shared" si="38"/>
        <v>792.37</v>
      </c>
      <c r="V427" s="82" t="str">
        <f t="shared" si="36"/>
        <v>151001695856</v>
      </c>
      <c r="W427" s="83">
        <f>VLOOKUP(V427,Factors!$E$6:$H$5950,4,FALSE)</f>
        <v>0</v>
      </c>
      <c r="X427" t="str">
        <f>VLOOKUP(V427,Factors!$E$6:$F$5950,2,FALSE)</f>
        <v>DIRECT-OR</v>
      </c>
      <c r="Y427" s="92">
        <f t="shared" si="39"/>
        <v>0</v>
      </c>
      <c r="Z427" s="92">
        <f t="shared" si="40"/>
        <v>792.37</v>
      </c>
      <c r="AA427" s="92">
        <f t="shared" si="41"/>
        <v>792.37</v>
      </c>
    </row>
    <row r="428" spans="1:27" x14ac:dyDescent="0.25">
      <c r="A428" t="s">
        <v>245</v>
      </c>
      <c r="B428" t="s">
        <v>164</v>
      </c>
      <c r="C428" t="s">
        <v>165</v>
      </c>
      <c r="D428" t="s">
        <v>248</v>
      </c>
      <c r="E428" t="s">
        <v>249</v>
      </c>
      <c r="F428" t="str">
        <f t="shared" si="37"/>
        <v>1695</v>
      </c>
      <c r="G428" t="s">
        <v>44</v>
      </c>
      <c r="H428" t="s">
        <v>45</v>
      </c>
      <c r="I428" s="91"/>
      <c r="J428" s="91"/>
      <c r="K428" s="91"/>
      <c r="L428" s="91">
        <v>23224.99</v>
      </c>
      <c r="M428" s="91">
        <v>-601.76</v>
      </c>
      <c r="N428" s="91">
        <v>-4545</v>
      </c>
      <c r="O428" s="91"/>
      <c r="P428" s="91"/>
      <c r="Q428" s="91"/>
      <c r="R428" s="91"/>
      <c r="S428" s="91"/>
      <c r="T428" s="91"/>
      <c r="U428" s="91">
        <f t="shared" si="38"/>
        <v>18078.230000000003</v>
      </c>
      <c r="V428" s="82" t="str">
        <f t="shared" si="36"/>
        <v>151001695856</v>
      </c>
      <c r="W428" s="83">
        <f>VLOOKUP(V428,Factors!$E$6:$H$5950,4,FALSE)</f>
        <v>0</v>
      </c>
      <c r="X428" t="str">
        <f>VLOOKUP(V428,Factors!$E$6:$F$5950,2,FALSE)</f>
        <v>DIRECT-OR</v>
      </c>
      <c r="Y428" s="92">
        <f t="shared" si="39"/>
        <v>0</v>
      </c>
      <c r="Z428" s="92">
        <f t="shared" si="40"/>
        <v>18078.230000000003</v>
      </c>
      <c r="AA428" s="92">
        <f t="shared" si="41"/>
        <v>18078.230000000003</v>
      </c>
    </row>
    <row r="429" spans="1:27" x14ac:dyDescent="0.25">
      <c r="A429" t="s">
        <v>245</v>
      </c>
      <c r="B429" t="s">
        <v>164</v>
      </c>
      <c r="C429" t="s">
        <v>165</v>
      </c>
      <c r="D429" t="s">
        <v>248</v>
      </c>
      <c r="E429" t="s">
        <v>249</v>
      </c>
      <c r="F429" t="str">
        <f t="shared" si="37"/>
        <v>1695</v>
      </c>
      <c r="G429" t="s">
        <v>144</v>
      </c>
      <c r="H429" t="s">
        <v>145</v>
      </c>
      <c r="I429" s="91"/>
      <c r="J429" s="91"/>
      <c r="K429" s="91"/>
      <c r="L429" s="91">
        <v>61.5</v>
      </c>
      <c r="M429" s="91">
        <v>69.650000000000006</v>
      </c>
      <c r="N429" s="91"/>
      <c r="O429" s="91"/>
      <c r="P429" s="91"/>
      <c r="Q429" s="91">
        <v>35.74</v>
      </c>
      <c r="R429" s="91"/>
      <c r="S429" s="91"/>
      <c r="T429" s="91"/>
      <c r="U429" s="91">
        <f t="shared" si="38"/>
        <v>166.89000000000001</v>
      </c>
      <c r="V429" s="82" t="str">
        <f t="shared" si="36"/>
        <v>151001695856</v>
      </c>
      <c r="W429" s="83">
        <f>VLOOKUP(V429,Factors!$E$6:$H$5950,4,FALSE)</f>
        <v>0</v>
      </c>
      <c r="X429" t="str">
        <f>VLOOKUP(V429,Factors!$E$6:$F$5950,2,FALSE)</f>
        <v>DIRECT-OR</v>
      </c>
      <c r="Y429" s="92">
        <f t="shared" si="39"/>
        <v>0</v>
      </c>
      <c r="Z429" s="92">
        <f t="shared" si="40"/>
        <v>166.89000000000001</v>
      </c>
      <c r="AA429" s="92">
        <f t="shared" si="41"/>
        <v>166.89000000000001</v>
      </c>
    </row>
    <row r="430" spans="1:27" x14ac:dyDescent="0.25">
      <c r="A430" t="s">
        <v>245</v>
      </c>
      <c r="B430" t="s">
        <v>164</v>
      </c>
      <c r="C430" t="s">
        <v>165</v>
      </c>
      <c r="D430" t="s">
        <v>248</v>
      </c>
      <c r="E430" t="s">
        <v>249</v>
      </c>
      <c r="F430" t="str">
        <f t="shared" si="37"/>
        <v>1695</v>
      </c>
      <c r="G430" t="s">
        <v>180</v>
      </c>
      <c r="H430" t="s">
        <v>181</v>
      </c>
      <c r="I430" s="91"/>
      <c r="J430" s="91"/>
      <c r="K430" s="91">
        <v>623.4</v>
      </c>
      <c r="L430" s="91">
        <v>2579.67</v>
      </c>
      <c r="M430" s="91">
        <v>685.74</v>
      </c>
      <c r="N430" s="91"/>
      <c r="O430" s="91"/>
      <c r="P430" s="91">
        <v>498.72</v>
      </c>
      <c r="Q430" s="91"/>
      <c r="R430" s="91"/>
      <c r="S430" s="91"/>
      <c r="T430" s="91"/>
      <c r="U430" s="91">
        <f t="shared" si="38"/>
        <v>4387.5300000000007</v>
      </c>
      <c r="V430" s="82" t="str">
        <f t="shared" si="36"/>
        <v>151001695856</v>
      </c>
      <c r="W430" s="83">
        <f>VLOOKUP(V430,Factors!$E$6:$H$5950,4,FALSE)</f>
        <v>0</v>
      </c>
      <c r="X430" t="str">
        <f>VLOOKUP(V430,Factors!$E$6:$F$5950,2,FALSE)</f>
        <v>DIRECT-OR</v>
      </c>
      <c r="Y430" s="92">
        <f t="shared" si="39"/>
        <v>0</v>
      </c>
      <c r="Z430" s="92">
        <f t="shared" si="40"/>
        <v>4387.5300000000007</v>
      </c>
      <c r="AA430" s="92">
        <f t="shared" si="41"/>
        <v>4387.5300000000007</v>
      </c>
    </row>
    <row r="431" spans="1:27" x14ac:dyDescent="0.25">
      <c r="A431" t="s">
        <v>245</v>
      </c>
      <c r="B431" t="s">
        <v>164</v>
      </c>
      <c r="C431" t="s">
        <v>165</v>
      </c>
      <c r="D431" t="s">
        <v>248</v>
      </c>
      <c r="E431" t="s">
        <v>249</v>
      </c>
      <c r="F431" t="str">
        <f t="shared" si="37"/>
        <v>1695</v>
      </c>
      <c r="G431" t="s">
        <v>56</v>
      </c>
      <c r="H431" t="s">
        <v>57</v>
      </c>
      <c r="I431" s="91"/>
      <c r="J431" s="91"/>
      <c r="K431" s="91"/>
      <c r="L431" s="91">
        <v>5100.3500000000004</v>
      </c>
      <c r="M431" s="91">
        <v>850.52</v>
      </c>
      <c r="N431" s="91"/>
      <c r="O431" s="91"/>
      <c r="P431" s="91">
        <v>802.45</v>
      </c>
      <c r="Q431" s="91">
        <v>2474.2399999999998</v>
      </c>
      <c r="R431" s="91"/>
      <c r="S431" s="91"/>
      <c r="T431" s="91"/>
      <c r="U431" s="91">
        <f t="shared" si="38"/>
        <v>9227.5600000000013</v>
      </c>
      <c r="V431" s="82" t="str">
        <f t="shared" si="36"/>
        <v>151001695856</v>
      </c>
      <c r="W431" s="83">
        <f>VLOOKUP(V431,Factors!$E$6:$H$5950,4,FALSE)</f>
        <v>0</v>
      </c>
      <c r="X431" t="str">
        <f>VLOOKUP(V431,Factors!$E$6:$F$5950,2,FALSE)</f>
        <v>DIRECT-OR</v>
      </c>
      <c r="Y431" s="92">
        <f t="shared" si="39"/>
        <v>0</v>
      </c>
      <c r="Z431" s="92">
        <f t="shared" si="40"/>
        <v>9227.5600000000013</v>
      </c>
      <c r="AA431" s="92">
        <f t="shared" si="41"/>
        <v>9227.5600000000013</v>
      </c>
    </row>
    <row r="432" spans="1:27" x14ac:dyDescent="0.25">
      <c r="A432" t="s">
        <v>245</v>
      </c>
      <c r="B432" t="s">
        <v>164</v>
      </c>
      <c r="C432" t="s">
        <v>165</v>
      </c>
      <c r="D432" t="s">
        <v>248</v>
      </c>
      <c r="E432" t="s">
        <v>249</v>
      </c>
      <c r="F432" t="str">
        <f t="shared" si="37"/>
        <v>1695</v>
      </c>
      <c r="G432" t="s">
        <v>68</v>
      </c>
      <c r="H432" t="s">
        <v>69</v>
      </c>
      <c r="I432" s="91"/>
      <c r="J432" s="91"/>
      <c r="K432" s="91"/>
      <c r="L432" s="91">
        <v>1179.82</v>
      </c>
      <c r="M432" s="91">
        <v>153.16</v>
      </c>
      <c r="N432" s="91"/>
      <c r="O432" s="91"/>
      <c r="P432" s="91"/>
      <c r="Q432" s="91">
        <v>268.02999999999997</v>
      </c>
      <c r="R432" s="91"/>
      <c r="S432" s="91"/>
      <c r="T432" s="91"/>
      <c r="U432" s="91">
        <f t="shared" si="38"/>
        <v>1601.01</v>
      </c>
      <c r="V432" s="82" t="str">
        <f t="shared" si="36"/>
        <v>151001695856</v>
      </c>
      <c r="W432" s="83">
        <f>VLOOKUP(V432,Factors!$E$6:$H$5950,4,FALSE)</f>
        <v>0</v>
      </c>
      <c r="X432" t="str">
        <f>VLOOKUP(V432,Factors!$E$6:$F$5950,2,FALSE)</f>
        <v>DIRECT-OR</v>
      </c>
      <c r="Y432" s="92">
        <f t="shared" si="39"/>
        <v>0</v>
      </c>
      <c r="Z432" s="92">
        <f t="shared" si="40"/>
        <v>1601.01</v>
      </c>
      <c r="AA432" s="92">
        <f t="shared" si="41"/>
        <v>1601.01</v>
      </c>
    </row>
    <row r="433" spans="1:27" x14ac:dyDescent="0.25">
      <c r="A433" t="s">
        <v>245</v>
      </c>
      <c r="B433" t="s">
        <v>164</v>
      </c>
      <c r="C433" t="s">
        <v>165</v>
      </c>
      <c r="D433" t="s">
        <v>248</v>
      </c>
      <c r="E433" t="s">
        <v>249</v>
      </c>
      <c r="F433" t="str">
        <f t="shared" si="37"/>
        <v>1695</v>
      </c>
      <c r="G433" t="s">
        <v>156</v>
      </c>
      <c r="H433" t="s">
        <v>157</v>
      </c>
      <c r="I433" s="91"/>
      <c r="J433" s="91"/>
      <c r="K433" s="91"/>
      <c r="L433" s="91">
        <v>42.86</v>
      </c>
      <c r="M433" s="91"/>
      <c r="N433" s="91"/>
      <c r="O433" s="91"/>
      <c r="P433" s="91"/>
      <c r="Q433" s="91"/>
      <c r="R433" s="91"/>
      <c r="S433" s="91"/>
      <c r="T433" s="91"/>
      <c r="U433" s="91">
        <f t="shared" si="38"/>
        <v>42.86</v>
      </c>
      <c r="V433" s="82" t="str">
        <f t="shared" si="36"/>
        <v>151001695856</v>
      </c>
      <c r="W433" s="83">
        <f>VLOOKUP(V433,Factors!$E$6:$H$5950,4,FALSE)</f>
        <v>0</v>
      </c>
      <c r="X433" t="str">
        <f>VLOOKUP(V433,Factors!$E$6:$F$5950,2,FALSE)</f>
        <v>DIRECT-OR</v>
      </c>
      <c r="Y433" s="92">
        <f t="shared" si="39"/>
        <v>0</v>
      </c>
      <c r="Z433" s="92">
        <f t="shared" si="40"/>
        <v>42.86</v>
      </c>
      <c r="AA433" s="92">
        <f t="shared" si="41"/>
        <v>42.86</v>
      </c>
    </row>
    <row r="434" spans="1:27" x14ac:dyDescent="0.25">
      <c r="A434" t="s">
        <v>245</v>
      </c>
      <c r="B434" t="s">
        <v>266</v>
      </c>
      <c r="C434" t="s">
        <v>267</v>
      </c>
      <c r="D434" t="s">
        <v>268</v>
      </c>
      <c r="E434" t="s">
        <v>269</v>
      </c>
      <c r="F434" t="str">
        <f t="shared" si="37"/>
        <v>1544</v>
      </c>
      <c r="G434" t="s">
        <v>44</v>
      </c>
      <c r="H434" t="s">
        <v>45</v>
      </c>
      <c r="I434" s="91"/>
      <c r="J434" s="91"/>
      <c r="K434" s="91"/>
      <c r="L434" s="91"/>
      <c r="M434" s="91"/>
      <c r="N434" s="91"/>
      <c r="O434" s="91"/>
      <c r="P434" s="91"/>
      <c r="Q434" s="91"/>
      <c r="R434" s="91"/>
      <c r="S434" s="91"/>
      <c r="T434" s="91">
        <v>3519.71</v>
      </c>
      <c r="U434" s="91">
        <f t="shared" si="38"/>
        <v>3519.71</v>
      </c>
      <c r="V434" s="82" t="str">
        <f t="shared" si="36"/>
        <v>155051544856</v>
      </c>
      <c r="W434" s="83">
        <f>VLOOKUP(V434,Factors!$E$6:$H$5950,4,FALSE)</f>
        <v>1.17E-2</v>
      </c>
      <c r="X434" t="str">
        <f>VLOOKUP(V434,Factors!$E$6:$F$5950,2,FALSE)</f>
        <v>TRANSMISSION</v>
      </c>
      <c r="Y434" s="92">
        <f t="shared" si="39"/>
        <v>41.180607000000002</v>
      </c>
      <c r="Z434" s="92">
        <f t="shared" si="40"/>
        <v>3478.5293930000003</v>
      </c>
      <c r="AA434" s="92">
        <f t="shared" si="41"/>
        <v>3519.71</v>
      </c>
    </row>
    <row r="435" spans="1:27" x14ac:dyDescent="0.25">
      <c r="A435" t="s">
        <v>245</v>
      </c>
      <c r="B435" t="s">
        <v>266</v>
      </c>
      <c r="C435" t="s">
        <v>267</v>
      </c>
      <c r="D435" t="s">
        <v>268</v>
      </c>
      <c r="E435" t="s">
        <v>269</v>
      </c>
      <c r="F435" t="str">
        <f t="shared" si="37"/>
        <v>1544</v>
      </c>
      <c r="G435" t="s">
        <v>102</v>
      </c>
      <c r="H435" t="s">
        <v>103</v>
      </c>
      <c r="I435" s="91"/>
      <c r="J435" s="91"/>
      <c r="K435" s="91">
        <v>4664.75</v>
      </c>
      <c r="L435" s="91">
        <v>14190.54</v>
      </c>
      <c r="M435" s="91">
        <v>3303.55</v>
      </c>
      <c r="N435" s="91"/>
      <c r="O435" s="91">
        <v>2541.65</v>
      </c>
      <c r="P435" s="91"/>
      <c r="Q435" s="91">
        <v>1258.75</v>
      </c>
      <c r="R435" s="91">
        <v>1188.25</v>
      </c>
      <c r="S435" s="91">
        <v>805.75</v>
      </c>
      <c r="T435" s="91">
        <v>6425.05</v>
      </c>
      <c r="U435" s="91">
        <f t="shared" si="38"/>
        <v>34378.29</v>
      </c>
      <c r="V435" s="82" t="str">
        <f t="shared" si="36"/>
        <v>155051544856</v>
      </c>
      <c r="W435" s="83">
        <f>VLOOKUP(V435,Factors!$E$6:$H$5950,4,FALSE)</f>
        <v>1.17E-2</v>
      </c>
      <c r="X435" t="str">
        <f>VLOOKUP(V435,Factors!$E$6:$F$5950,2,FALSE)</f>
        <v>TRANSMISSION</v>
      </c>
      <c r="Y435" s="92">
        <f t="shared" si="39"/>
        <v>402.22599300000002</v>
      </c>
      <c r="Z435" s="92">
        <f t="shared" si="40"/>
        <v>33976.064007000001</v>
      </c>
      <c r="AA435" s="92">
        <f t="shared" si="41"/>
        <v>34378.29</v>
      </c>
    </row>
    <row r="436" spans="1:27" x14ac:dyDescent="0.25">
      <c r="A436" t="s">
        <v>245</v>
      </c>
      <c r="B436" t="s">
        <v>266</v>
      </c>
      <c r="C436" t="s">
        <v>267</v>
      </c>
      <c r="D436" t="s">
        <v>268</v>
      </c>
      <c r="E436" t="s">
        <v>269</v>
      </c>
      <c r="F436" t="str">
        <f t="shared" si="37"/>
        <v>1544</v>
      </c>
      <c r="G436" t="s">
        <v>144</v>
      </c>
      <c r="H436" t="s">
        <v>145</v>
      </c>
      <c r="I436" s="91"/>
      <c r="J436" s="91"/>
      <c r="K436" s="91">
        <v>390.25</v>
      </c>
      <c r="L436" s="91"/>
      <c r="M436" s="91"/>
      <c r="N436" s="91"/>
      <c r="O436" s="91"/>
      <c r="P436" s="91">
        <v>164.29</v>
      </c>
      <c r="Q436" s="91"/>
      <c r="R436" s="91"/>
      <c r="S436" s="91"/>
      <c r="T436" s="91"/>
      <c r="U436" s="91">
        <f t="shared" si="38"/>
        <v>554.54</v>
      </c>
      <c r="V436" s="82" t="str">
        <f t="shared" si="36"/>
        <v>155051544856</v>
      </c>
      <c r="W436" s="83">
        <f>VLOOKUP(V436,Factors!$E$6:$H$5950,4,FALSE)</f>
        <v>1.17E-2</v>
      </c>
      <c r="X436" t="str">
        <f>VLOOKUP(V436,Factors!$E$6:$F$5950,2,FALSE)</f>
        <v>TRANSMISSION</v>
      </c>
      <c r="Y436" s="92">
        <f t="shared" si="39"/>
        <v>6.4881180000000001</v>
      </c>
      <c r="Z436" s="92">
        <f t="shared" si="40"/>
        <v>548.05188199999998</v>
      </c>
      <c r="AA436" s="92">
        <f t="shared" si="41"/>
        <v>554.54</v>
      </c>
    </row>
    <row r="437" spans="1:27" x14ac:dyDescent="0.25">
      <c r="A437" t="s">
        <v>245</v>
      </c>
      <c r="B437" t="s">
        <v>266</v>
      </c>
      <c r="C437" t="s">
        <v>267</v>
      </c>
      <c r="D437" t="s">
        <v>268</v>
      </c>
      <c r="E437" t="s">
        <v>269</v>
      </c>
      <c r="F437" t="str">
        <f t="shared" si="37"/>
        <v>1544</v>
      </c>
      <c r="G437" t="s">
        <v>180</v>
      </c>
      <c r="H437" t="s">
        <v>181</v>
      </c>
      <c r="I437" s="91"/>
      <c r="J437" s="91">
        <v>610.6</v>
      </c>
      <c r="K437" s="91">
        <v>1246.8</v>
      </c>
      <c r="L437" s="91">
        <v>249.36</v>
      </c>
      <c r="M437" s="91">
        <v>997.44</v>
      </c>
      <c r="N437" s="91"/>
      <c r="O437" s="91"/>
      <c r="P437" s="91">
        <v>249.36</v>
      </c>
      <c r="Q437" s="91">
        <v>249.36</v>
      </c>
      <c r="R437" s="91"/>
      <c r="S437" s="91"/>
      <c r="T437" s="91">
        <v>623.4</v>
      </c>
      <c r="U437" s="91">
        <f t="shared" si="38"/>
        <v>4226.3200000000006</v>
      </c>
      <c r="V437" s="82" t="str">
        <f t="shared" si="36"/>
        <v>155051544856</v>
      </c>
      <c r="W437" s="83">
        <f>VLOOKUP(V437,Factors!$E$6:$H$5950,4,FALSE)</f>
        <v>1.17E-2</v>
      </c>
      <c r="X437" t="str">
        <f>VLOOKUP(V437,Factors!$E$6:$F$5950,2,FALSE)</f>
        <v>TRANSMISSION</v>
      </c>
      <c r="Y437" s="92">
        <f t="shared" si="39"/>
        <v>49.447944000000007</v>
      </c>
      <c r="Z437" s="92">
        <f t="shared" si="40"/>
        <v>4176.8720560000002</v>
      </c>
      <c r="AA437" s="92">
        <f t="shared" si="41"/>
        <v>4226.32</v>
      </c>
    </row>
    <row r="438" spans="1:27" x14ac:dyDescent="0.25">
      <c r="A438" t="s">
        <v>245</v>
      </c>
      <c r="B438" t="s">
        <v>266</v>
      </c>
      <c r="C438" t="s">
        <v>267</v>
      </c>
      <c r="D438" t="s">
        <v>246</v>
      </c>
      <c r="E438" t="s">
        <v>247</v>
      </c>
      <c r="F438" t="str">
        <f t="shared" si="37"/>
        <v>1675</v>
      </c>
      <c r="G438" t="s">
        <v>61</v>
      </c>
      <c r="H438" t="s">
        <v>62</v>
      </c>
      <c r="I438" s="91"/>
      <c r="J438" s="91"/>
      <c r="K438" s="91"/>
      <c r="L438" s="91">
        <v>1228.78</v>
      </c>
      <c r="M438" s="91">
        <v>2178.8200000000002</v>
      </c>
      <c r="N438" s="91">
        <v>32002.22</v>
      </c>
      <c r="O438" s="91">
        <v>7269.97</v>
      </c>
      <c r="P438" s="91">
        <v>11511.93</v>
      </c>
      <c r="Q438" s="91"/>
      <c r="R438" s="91"/>
      <c r="S438" s="91"/>
      <c r="T438" s="91"/>
      <c r="U438" s="91">
        <f t="shared" si="38"/>
        <v>54191.72</v>
      </c>
      <c r="V438" s="82" t="str">
        <f t="shared" si="36"/>
        <v>155051675856</v>
      </c>
      <c r="W438" s="83">
        <f>VLOOKUP(V438,Factors!$E$6:$H$5950,4,FALSE)</f>
        <v>0.1124</v>
      </c>
      <c r="X438" t="str">
        <f>VLOOKUP(V438,Factors!$E$6:$F$5950,2,FALSE)</f>
        <v>3-factor</v>
      </c>
      <c r="Y438" s="92">
        <f t="shared" si="39"/>
        <v>6091.1493280000004</v>
      </c>
      <c r="Z438" s="92">
        <f t="shared" si="40"/>
        <v>48100.570672000002</v>
      </c>
      <c r="AA438" s="92">
        <f t="shared" si="41"/>
        <v>54191.72</v>
      </c>
    </row>
    <row r="439" spans="1:27" x14ac:dyDescent="0.25">
      <c r="A439" t="s">
        <v>245</v>
      </c>
      <c r="B439" t="s">
        <v>266</v>
      </c>
      <c r="C439" t="s">
        <v>267</v>
      </c>
      <c r="D439" t="s">
        <v>246</v>
      </c>
      <c r="E439" t="s">
        <v>247</v>
      </c>
      <c r="F439" t="str">
        <f t="shared" si="37"/>
        <v>1675</v>
      </c>
      <c r="G439" t="s">
        <v>92</v>
      </c>
      <c r="H439" t="s">
        <v>93</v>
      </c>
      <c r="I439" s="91"/>
      <c r="J439" s="91"/>
      <c r="K439" s="91"/>
      <c r="L439" s="91">
        <v>4073.16</v>
      </c>
      <c r="M439" s="91">
        <v>2608.44</v>
      </c>
      <c r="N439" s="91">
        <v>356.45</v>
      </c>
      <c r="O439" s="91">
        <v>2780.45</v>
      </c>
      <c r="P439" s="91">
        <v>4063.4</v>
      </c>
      <c r="Q439" s="91">
        <v>1246.6400000000001</v>
      </c>
      <c r="R439" s="91">
        <v>195.99</v>
      </c>
      <c r="S439" s="91"/>
      <c r="T439" s="91"/>
      <c r="U439" s="91">
        <f t="shared" si="38"/>
        <v>15324.529999999999</v>
      </c>
      <c r="V439" s="82" t="str">
        <f t="shared" si="36"/>
        <v>155051675856</v>
      </c>
      <c r="W439" s="83">
        <f>VLOOKUP(V439,Factors!$E$6:$H$5950,4,FALSE)</f>
        <v>0.1124</v>
      </c>
      <c r="X439" t="str">
        <f>VLOOKUP(V439,Factors!$E$6:$F$5950,2,FALSE)</f>
        <v>3-factor</v>
      </c>
      <c r="Y439" s="92">
        <f t="shared" si="39"/>
        <v>1722.4771719999999</v>
      </c>
      <c r="Z439" s="92">
        <f t="shared" si="40"/>
        <v>13602.052828</v>
      </c>
      <c r="AA439" s="92">
        <f t="shared" si="41"/>
        <v>15324.529999999999</v>
      </c>
    </row>
    <row r="440" spans="1:27" x14ac:dyDescent="0.25">
      <c r="A440" t="s">
        <v>245</v>
      </c>
      <c r="B440" t="s">
        <v>266</v>
      </c>
      <c r="C440" t="s">
        <v>267</v>
      </c>
      <c r="D440" t="s">
        <v>246</v>
      </c>
      <c r="E440" t="s">
        <v>247</v>
      </c>
      <c r="F440" t="str">
        <f t="shared" si="37"/>
        <v>1675</v>
      </c>
      <c r="G440" t="s">
        <v>270</v>
      </c>
      <c r="H440" t="s">
        <v>271</v>
      </c>
      <c r="I440" s="91"/>
      <c r="J440" s="91"/>
      <c r="K440" s="91"/>
      <c r="L440" s="91"/>
      <c r="M440" s="91"/>
      <c r="N440" s="91">
        <v>1651.76</v>
      </c>
      <c r="O440" s="91"/>
      <c r="P440" s="91"/>
      <c r="Q440" s="91"/>
      <c r="R440" s="91"/>
      <c r="S440" s="91"/>
      <c r="T440" s="91"/>
      <c r="U440" s="91">
        <f t="shared" si="38"/>
        <v>1651.76</v>
      </c>
      <c r="V440" s="82" t="str">
        <f t="shared" si="36"/>
        <v>155051675856</v>
      </c>
      <c r="W440" s="83">
        <f>VLOOKUP(V440,Factors!$E$6:$H$5950,4,FALSE)</f>
        <v>0.1124</v>
      </c>
      <c r="X440" t="str">
        <f>VLOOKUP(V440,Factors!$E$6:$F$5950,2,FALSE)</f>
        <v>3-factor</v>
      </c>
      <c r="Y440" s="92">
        <f t="shared" si="39"/>
        <v>185.65782400000001</v>
      </c>
      <c r="Z440" s="92">
        <f t="shared" si="40"/>
        <v>1466.1021759999999</v>
      </c>
      <c r="AA440" s="92">
        <f t="shared" si="41"/>
        <v>1651.7599999999998</v>
      </c>
    </row>
    <row r="441" spans="1:27" x14ac:dyDescent="0.25">
      <c r="A441" t="s">
        <v>245</v>
      </c>
      <c r="B441" t="s">
        <v>266</v>
      </c>
      <c r="C441" t="s">
        <v>267</v>
      </c>
      <c r="D441" t="s">
        <v>246</v>
      </c>
      <c r="E441" t="s">
        <v>247</v>
      </c>
      <c r="F441" t="str">
        <f t="shared" si="37"/>
        <v>1675</v>
      </c>
      <c r="G441" t="s">
        <v>272</v>
      </c>
      <c r="H441" t="s">
        <v>273</v>
      </c>
      <c r="I441" s="91"/>
      <c r="J441" s="91"/>
      <c r="K441" s="91"/>
      <c r="L441" s="91"/>
      <c r="M441" s="91">
        <v>313</v>
      </c>
      <c r="N441" s="91">
        <v>9.6300000000000008</v>
      </c>
      <c r="O441" s="91"/>
      <c r="P441" s="91">
        <v>307.32</v>
      </c>
      <c r="Q441" s="91">
        <v>3723.58</v>
      </c>
      <c r="R441" s="91">
        <v>395.27</v>
      </c>
      <c r="S441" s="91"/>
      <c r="T441" s="91"/>
      <c r="U441" s="91">
        <f t="shared" si="38"/>
        <v>4748.7999999999993</v>
      </c>
      <c r="V441" s="82" t="str">
        <f t="shared" si="36"/>
        <v>155051675856</v>
      </c>
      <c r="W441" s="83">
        <f>VLOOKUP(V441,Factors!$E$6:$H$5950,4,FALSE)</f>
        <v>0.1124</v>
      </c>
      <c r="X441" t="str">
        <f>VLOOKUP(V441,Factors!$E$6:$F$5950,2,FALSE)</f>
        <v>3-factor</v>
      </c>
      <c r="Y441" s="92">
        <f t="shared" si="39"/>
        <v>533.76511999999991</v>
      </c>
      <c r="Z441" s="92">
        <f t="shared" si="40"/>
        <v>4215.0348799999992</v>
      </c>
      <c r="AA441" s="92">
        <f t="shared" si="41"/>
        <v>4748.7999999999993</v>
      </c>
    </row>
    <row r="442" spans="1:27" x14ac:dyDescent="0.25">
      <c r="A442" t="s">
        <v>245</v>
      </c>
      <c r="B442" t="s">
        <v>266</v>
      </c>
      <c r="C442" t="s">
        <v>267</v>
      </c>
      <c r="D442" t="s">
        <v>246</v>
      </c>
      <c r="E442" t="s">
        <v>247</v>
      </c>
      <c r="F442" t="str">
        <f t="shared" si="37"/>
        <v>1675</v>
      </c>
      <c r="G442" t="s">
        <v>120</v>
      </c>
      <c r="H442" t="s">
        <v>121</v>
      </c>
      <c r="I442" s="91"/>
      <c r="J442" s="91">
        <v>103.01</v>
      </c>
      <c r="K442" s="91">
        <v>185.3</v>
      </c>
      <c r="L442" s="91">
        <v>57.77</v>
      </c>
      <c r="M442" s="91">
        <v>20.82</v>
      </c>
      <c r="N442" s="91">
        <v>201.64</v>
      </c>
      <c r="O442" s="91">
        <v>238.17</v>
      </c>
      <c r="P442" s="91">
        <v>176.04</v>
      </c>
      <c r="Q442" s="91">
        <v>248.52</v>
      </c>
      <c r="R442" s="91">
        <v>31.07</v>
      </c>
      <c r="S442" s="91">
        <v>140.61000000000001</v>
      </c>
      <c r="T442" s="91"/>
      <c r="U442" s="91">
        <f t="shared" si="38"/>
        <v>1402.9499999999998</v>
      </c>
      <c r="V442" s="82" t="str">
        <f t="shared" si="36"/>
        <v>155051675856</v>
      </c>
      <c r="W442" s="83">
        <f>VLOOKUP(V442,Factors!$E$6:$H$5950,4,FALSE)</f>
        <v>0.1124</v>
      </c>
      <c r="X442" t="str">
        <f>VLOOKUP(V442,Factors!$E$6:$F$5950,2,FALSE)</f>
        <v>3-factor</v>
      </c>
      <c r="Y442" s="92">
        <f t="shared" si="39"/>
        <v>157.69157999999999</v>
      </c>
      <c r="Z442" s="92">
        <f t="shared" si="40"/>
        <v>1245.2584199999999</v>
      </c>
      <c r="AA442" s="92">
        <f t="shared" si="41"/>
        <v>1402.9499999999998</v>
      </c>
    </row>
    <row r="443" spans="1:27" x14ac:dyDescent="0.25">
      <c r="A443" t="s">
        <v>245</v>
      </c>
      <c r="B443" t="s">
        <v>266</v>
      </c>
      <c r="C443" t="s">
        <v>267</v>
      </c>
      <c r="D443" t="s">
        <v>246</v>
      </c>
      <c r="E443" t="s">
        <v>247</v>
      </c>
      <c r="F443" t="str">
        <f t="shared" si="37"/>
        <v>1675</v>
      </c>
      <c r="G443" t="s">
        <v>84</v>
      </c>
      <c r="H443" t="s">
        <v>85</v>
      </c>
      <c r="I443" s="91"/>
      <c r="J443" s="91"/>
      <c r="K443" s="91"/>
      <c r="L443" s="91">
        <v>56.47</v>
      </c>
      <c r="M443" s="91">
        <v>1854.26</v>
      </c>
      <c r="N443" s="91">
        <v>464.92</v>
      </c>
      <c r="O443" s="91">
        <v>77.34</v>
      </c>
      <c r="P443" s="91">
        <v>4009.36</v>
      </c>
      <c r="Q443" s="91">
        <v>3389.89</v>
      </c>
      <c r="R443" s="91">
        <v>864</v>
      </c>
      <c r="S443" s="91"/>
      <c r="T443" s="91"/>
      <c r="U443" s="91">
        <f t="shared" si="38"/>
        <v>10716.24</v>
      </c>
      <c r="V443" s="82" t="str">
        <f t="shared" si="36"/>
        <v>155051675856</v>
      </c>
      <c r="W443" s="83">
        <f>VLOOKUP(V443,Factors!$E$6:$H$5950,4,FALSE)</f>
        <v>0.1124</v>
      </c>
      <c r="X443" t="str">
        <f>VLOOKUP(V443,Factors!$E$6:$F$5950,2,FALSE)</f>
        <v>3-factor</v>
      </c>
      <c r="Y443" s="92">
        <f t="shared" si="39"/>
        <v>1204.5053760000001</v>
      </c>
      <c r="Z443" s="92">
        <f t="shared" si="40"/>
        <v>9511.7346240000006</v>
      </c>
      <c r="AA443" s="92">
        <f t="shared" si="41"/>
        <v>10716.240000000002</v>
      </c>
    </row>
    <row r="444" spans="1:27" x14ac:dyDescent="0.25">
      <c r="A444" t="s">
        <v>245</v>
      </c>
      <c r="B444" t="s">
        <v>266</v>
      </c>
      <c r="C444" t="s">
        <v>267</v>
      </c>
      <c r="D444" t="s">
        <v>246</v>
      </c>
      <c r="E444" t="s">
        <v>247</v>
      </c>
      <c r="F444" t="str">
        <f t="shared" si="37"/>
        <v>1675</v>
      </c>
      <c r="G444" t="s">
        <v>44</v>
      </c>
      <c r="H444" t="s">
        <v>45</v>
      </c>
      <c r="I444" s="91"/>
      <c r="J444" s="91">
        <v>9870</v>
      </c>
      <c r="K444" s="91"/>
      <c r="L444" s="91">
        <v>32286.25</v>
      </c>
      <c r="M444" s="91">
        <v>10768.86</v>
      </c>
      <c r="N444" s="91">
        <v>79321.05</v>
      </c>
      <c r="O444" s="91"/>
      <c r="P444" s="91">
        <v>34815.03</v>
      </c>
      <c r="Q444" s="91">
        <v>33911.51</v>
      </c>
      <c r="R444" s="91">
        <v>30845.84</v>
      </c>
      <c r="S444" s="91">
        <v>53670</v>
      </c>
      <c r="T444" s="91">
        <v>28936.54</v>
      </c>
      <c r="U444" s="91">
        <f t="shared" si="38"/>
        <v>314425.08</v>
      </c>
      <c r="V444" s="82" t="str">
        <f t="shared" si="36"/>
        <v>155051675856</v>
      </c>
      <c r="W444" s="83">
        <f>VLOOKUP(V444,Factors!$E$6:$H$5950,4,FALSE)</f>
        <v>0.1124</v>
      </c>
      <c r="X444" t="str">
        <f>VLOOKUP(V444,Factors!$E$6:$F$5950,2,FALSE)</f>
        <v>3-factor</v>
      </c>
      <c r="Y444" s="92">
        <f t="shared" si="39"/>
        <v>35341.378992000005</v>
      </c>
      <c r="Z444" s="92">
        <f t="shared" si="40"/>
        <v>279083.701008</v>
      </c>
      <c r="AA444" s="92">
        <f t="shared" si="41"/>
        <v>314425.08</v>
      </c>
    </row>
    <row r="445" spans="1:27" x14ac:dyDescent="0.25">
      <c r="A445" t="s">
        <v>245</v>
      </c>
      <c r="B445" t="s">
        <v>266</v>
      </c>
      <c r="C445" t="s">
        <v>267</v>
      </c>
      <c r="D445" t="s">
        <v>246</v>
      </c>
      <c r="E445" t="s">
        <v>247</v>
      </c>
      <c r="F445" t="str">
        <f t="shared" si="37"/>
        <v>1675</v>
      </c>
      <c r="G445" t="s">
        <v>274</v>
      </c>
      <c r="H445" t="s">
        <v>275</v>
      </c>
      <c r="I445" s="91"/>
      <c r="J445" s="91"/>
      <c r="K445" s="91"/>
      <c r="L445" s="91"/>
      <c r="M445" s="91"/>
      <c r="N445" s="91"/>
      <c r="O445" s="91"/>
      <c r="P445" s="91"/>
      <c r="Q445" s="91"/>
      <c r="R445" s="91"/>
      <c r="S445" s="91">
        <v>180</v>
      </c>
      <c r="T445" s="91">
        <v>-180</v>
      </c>
      <c r="U445" s="91">
        <f t="shared" si="38"/>
        <v>0</v>
      </c>
      <c r="V445" s="82" t="str">
        <f t="shared" si="36"/>
        <v>155051675856</v>
      </c>
      <c r="W445" s="83">
        <f>VLOOKUP(V445,Factors!$E$6:$H$5950,4,FALSE)</f>
        <v>0.1124</v>
      </c>
      <c r="X445" t="str">
        <f>VLOOKUP(V445,Factors!$E$6:$F$5950,2,FALSE)</f>
        <v>3-factor</v>
      </c>
      <c r="Y445" s="92">
        <f t="shared" si="39"/>
        <v>0</v>
      </c>
      <c r="Z445" s="92">
        <f t="shared" si="40"/>
        <v>0</v>
      </c>
      <c r="AA445" s="92">
        <f t="shared" si="41"/>
        <v>0</v>
      </c>
    </row>
    <row r="446" spans="1:27" x14ac:dyDescent="0.25">
      <c r="A446" t="s">
        <v>245</v>
      </c>
      <c r="B446" t="s">
        <v>266</v>
      </c>
      <c r="C446" t="s">
        <v>267</v>
      </c>
      <c r="D446" t="s">
        <v>246</v>
      </c>
      <c r="E446" t="s">
        <v>247</v>
      </c>
      <c r="F446" t="str">
        <f t="shared" si="37"/>
        <v>1675</v>
      </c>
      <c r="G446" t="s">
        <v>276</v>
      </c>
      <c r="H446" t="s">
        <v>277</v>
      </c>
      <c r="I446" s="91"/>
      <c r="J446" s="91"/>
      <c r="K446" s="91"/>
      <c r="L446" s="91"/>
      <c r="M446" s="91">
        <v>7730.1</v>
      </c>
      <c r="N446" s="91"/>
      <c r="O446" s="91"/>
      <c r="P446" s="91">
        <v>8028.9</v>
      </c>
      <c r="Q446" s="91">
        <v>202.4</v>
      </c>
      <c r="R446" s="91">
        <v>840</v>
      </c>
      <c r="S446" s="91"/>
      <c r="T446" s="91">
        <v>-800</v>
      </c>
      <c r="U446" s="91">
        <f t="shared" si="38"/>
        <v>16001.400000000001</v>
      </c>
      <c r="V446" s="82" t="str">
        <f t="shared" si="36"/>
        <v>155051675856</v>
      </c>
      <c r="W446" s="83">
        <f>VLOOKUP(V446,Factors!$E$6:$H$5950,4,FALSE)</f>
        <v>0.1124</v>
      </c>
      <c r="X446" t="str">
        <f>VLOOKUP(V446,Factors!$E$6:$F$5950,2,FALSE)</f>
        <v>3-factor</v>
      </c>
      <c r="Y446" s="92">
        <f t="shared" si="39"/>
        <v>1798.5573600000002</v>
      </c>
      <c r="Z446" s="92">
        <f t="shared" si="40"/>
        <v>14202.842640000001</v>
      </c>
      <c r="AA446" s="92">
        <f t="shared" si="41"/>
        <v>16001.400000000001</v>
      </c>
    </row>
    <row r="447" spans="1:27" x14ac:dyDescent="0.25">
      <c r="A447" t="s">
        <v>245</v>
      </c>
      <c r="B447" t="s">
        <v>266</v>
      </c>
      <c r="C447" t="s">
        <v>267</v>
      </c>
      <c r="D447" t="s">
        <v>246</v>
      </c>
      <c r="E447" t="s">
        <v>247</v>
      </c>
      <c r="F447" t="str">
        <f t="shared" si="37"/>
        <v>1675</v>
      </c>
      <c r="G447" t="s">
        <v>278</v>
      </c>
      <c r="H447" t="s">
        <v>279</v>
      </c>
      <c r="I447" s="91"/>
      <c r="J447" s="91"/>
      <c r="K447" s="91"/>
      <c r="L447" s="91"/>
      <c r="M447" s="91"/>
      <c r="N447" s="91"/>
      <c r="O447" s="91"/>
      <c r="P447" s="91"/>
      <c r="Q447" s="91">
        <v>435</v>
      </c>
      <c r="R447" s="91"/>
      <c r="S447" s="91"/>
      <c r="T447" s="91"/>
      <c r="U447" s="91">
        <f t="shared" si="38"/>
        <v>435</v>
      </c>
      <c r="V447" s="82" t="str">
        <f t="shared" si="36"/>
        <v>155051675856</v>
      </c>
      <c r="W447" s="83">
        <f>VLOOKUP(V447,Factors!$E$6:$H$5950,4,FALSE)</f>
        <v>0.1124</v>
      </c>
      <c r="X447" t="str">
        <f>VLOOKUP(V447,Factors!$E$6:$F$5950,2,FALSE)</f>
        <v>3-factor</v>
      </c>
      <c r="Y447" s="92">
        <f t="shared" si="39"/>
        <v>48.893999999999998</v>
      </c>
      <c r="Z447" s="92">
        <f t="shared" si="40"/>
        <v>386.10599999999999</v>
      </c>
      <c r="AA447" s="92">
        <f t="shared" si="41"/>
        <v>435</v>
      </c>
    </row>
    <row r="448" spans="1:27" x14ac:dyDescent="0.25">
      <c r="A448" t="s">
        <v>245</v>
      </c>
      <c r="B448" t="s">
        <v>266</v>
      </c>
      <c r="C448" t="s">
        <v>267</v>
      </c>
      <c r="D448" t="s">
        <v>246</v>
      </c>
      <c r="E448" t="s">
        <v>247</v>
      </c>
      <c r="F448" t="str">
        <f t="shared" si="37"/>
        <v>1675</v>
      </c>
      <c r="G448" t="s">
        <v>124</v>
      </c>
      <c r="H448" t="s">
        <v>125</v>
      </c>
      <c r="I448" s="91"/>
      <c r="J448" s="91"/>
      <c r="K448" s="91"/>
      <c r="L448" s="91"/>
      <c r="M448" s="91"/>
      <c r="N448" s="91"/>
      <c r="O448" s="91"/>
      <c r="P448" s="91">
        <v>6242.8</v>
      </c>
      <c r="Q448" s="91">
        <v>8499</v>
      </c>
      <c r="R448" s="91">
        <v>4202.5</v>
      </c>
      <c r="S448" s="91">
        <v>124</v>
      </c>
      <c r="T448" s="91"/>
      <c r="U448" s="91">
        <f t="shared" si="38"/>
        <v>19068.3</v>
      </c>
      <c r="V448" s="82" t="str">
        <f t="shared" si="36"/>
        <v>155051675856</v>
      </c>
      <c r="W448" s="83">
        <f>VLOOKUP(V448,Factors!$E$6:$H$5950,4,FALSE)</f>
        <v>0.1124</v>
      </c>
      <c r="X448" t="str">
        <f>VLOOKUP(V448,Factors!$E$6:$F$5950,2,FALSE)</f>
        <v>3-factor</v>
      </c>
      <c r="Y448" s="92">
        <f t="shared" si="39"/>
        <v>2143.2769199999998</v>
      </c>
      <c r="Z448" s="92">
        <f t="shared" si="40"/>
        <v>16925.023079999999</v>
      </c>
      <c r="AA448" s="92">
        <f t="shared" si="41"/>
        <v>19068.3</v>
      </c>
    </row>
    <row r="449" spans="1:27" x14ac:dyDescent="0.25">
      <c r="A449" t="s">
        <v>245</v>
      </c>
      <c r="B449" t="s">
        <v>266</v>
      </c>
      <c r="C449" t="s">
        <v>267</v>
      </c>
      <c r="D449" t="s">
        <v>246</v>
      </c>
      <c r="E449" t="s">
        <v>247</v>
      </c>
      <c r="F449" t="str">
        <f t="shared" si="37"/>
        <v>1675</v>
      </c>
      <c r="G449" t="s">
        <v>280</v>
      </c>
      <c r="H449" t="s">
        <v>281</v>
      </c>
      <c r="I449" s="91"/>
      <c r="J449" s="91"/>
      <c r="K449" s="91">
        <v>2275</v>
      </c>
      <c r="L449" s="91"/>
      <c r="M449" s="91"/>
      <c r="N449" s="91"/>
      <c r="O449" s="91"/>
      <c r="P449" s="91"/>
      <c r="Q449" s="91">
        <v>2213.75</v>
      </c>
      <c r="R449" s="91"/>
      <c r="S449" s="91">
        <v>-728.75</v>
      </c>
      <c r="T449" s="91"/>
      <c r="U449" s="91">
        <f t="shared" si="38"/>
        <v>3760</v>
      </c>
      <c r="V449" s="82" t="str">
        <f t="shared" si="36"/>
        <v>155051675856</v>
      </c>
      <c r="W449" s="83">
        <f>VLOOKUP(V449,Factors!$E$6:$H$5950,4,FALSE)</f>
        <v>0.1124</v>
      </c>
      <c r="X449" t="str">
        <f>VLOOKUP(V449,Factors!$E$6:$F$5950,2,FALSE)</f>
        <v>3-factor</v>
      </c>
      <c r="Y449" s="92">
        <f t="shared" si="39"/>
        <v>422.62400000000002</v>
      </c>
      <c r="Z449" s="92">
        <f t="shared" si="40"/>
        <v>3337.3760000000002</v>
      </c>
      <c r="AA449" s="92">
        <f t="shared" si="41"/>
        <v>3760</v>
      </c>
    </row>
    <row r="450" spans="1:27" x14ac:dyDescent="0.25">
      <c r="A450" t="s">
        <v>245</v>
      </c>
      <c r="B450" t="s">
        <v>266</v>
      </c>
      <c r="C450" t="s">
        <v>267</v>
      </c>
      <c r="D450" t="s">
        <v>246</v>
      </c>
      <c r="E450" t="s">
        <v>247</v>
      </c>
      <c r="F450" t="str">
        <f t="shared" si="37"/>
        <v>1675</v>
      </c>
      <c r="G450" t="s">
        <v>282</v>
      </c>
      <c r="H450" t="s">
        <v>283</v>
      </c>
      <c r="I450" s="91"/>
      <c r="J450" s="91"/>
      <c r="K450" s="91"/>
      <c r="L450" s="91"/>
      <c r="M450" s="91"/>
      <c r="N450" s="91"/>
      <c r="O450" s="91"/>
      <c r="P450" s="91"/>
      <c r="Q450" s="91">
        <v>2820</v>
      </c>
      <c r="R450" s="91">
        <v>9316</v>
      </c>
      <c r="S450" s="91">
        <v>-476</v>
      </c>
      <c r="T450" s="91">
        <v>43.75</v>
      </c>
      <c r="U450" s="91">
        <f t="shared" si="38"/>
        <v>11703.75</v>
      </c>
      <c r="V450" s="82" t="str">
        <f t="shared" si="36"/>
        <v>155051675856</v>
      </c>
      <c r="W450" s="83">
        <f>VLOOKUP(V450,Factors!$E$6:$H$5950,4,FALSE)</f>
        <v>0.1124</v>
      </c>
      <c r="X450" t="str">
        <f>VLOOKUP(V450,Factors!$E$6:$F$5950,2,FALSE)</f>
        <v>3-factor</v>
      </c>
      <c r="Y450" s="92">
        <f t="shared" si="39"/>
        <v>1315.5015000000001</v>
      </c>
      <c r="Z450" s="92">
        <f t="shared" si="40"/>
        <v>10388.2485</v>
      </c>
      <c r="AA450" s="92">
        <f t="shared" si="41"/>
        <v>11703.75</v>
      </c>
    </row>
    <row r="451" spans="1:27" x14ac:dyDescent="0.25">
      <c r="A451" t="s">
        <v>245</v>
      </c>
      <c r="B451" t="s">
        <v>266</v>
      </c>
      <c r="C451" t="s">
        <v>267</v>
      </c>
      <c r="D451" t="s">
        <v>246</v>
      </c>
      <c r="E451" t="s">
        <v>247</v>
      </c>
      <c r="F451" t="str">
        <f t="shared" si="37"/>
        <v>1675</v>
      </c>
      <c r="G451" t="s">
        <v>256</v>
      </c>
      <c r="H451" t="s">
        <v>257</v>
      </c>
      <c r="I451" s="91"/>
      <c r="J451" s="91"/>
      <c r="K451" s="91"/>
      <c r="L451" s="91"/>
      <c r="M451" s="91">
        <v>900</v>
      </c>
      <c r="N451" s="91">
        <v>21179.25</v>
      </c>
      <c r="O451" s="91">
        <v>14383.24</v>
      </c>
      <c r="P451" s="91">
        <v>6461.6</v>
      </c>
      <c r="Q451" s="91">
        <v>9294.7099999999991</v>
      </c>
      <c r="R451" s="91">
        <v>3012.03</v>
      </c>
      <c r="S451" s="91">
        <v>4138.58</v>
      </c>
      <c r="T451" s="91">
        <v>180</v>
      </c>
      <c r="U451" s="91">
        <f t="shared" si="38"/>
        <v>59549.409999999996</v>
      </c>
      <c r="V451" s="82" t="str">
        <f t="shared" si="36"/>
        <v>155051675856</v>
      </c>
      <c r="W451" s="83">
        <f>VLOOKUP(V451,Factors!$E$6:$H$5950,4,FALSE)</f>
        <v>0.1124</v>
      </c>
      <c r="X451" t="str">
        <f>VLOOKUP(V451,Factors!$E$6:$F$5950,2,FALSE)</f>
        <v>3-factor</v>
      </c>
      <c r="Y451" s="92">
        <f t="shared" si="39"/>
        <v>6693.3536839999997</v>
      </c>
      <c r="Z451" s="92">
        <f t="shared" si="40"/>
        <v>52856.056315999995</v>
      </c>
      <c r="AA451" s="92">
        <f t="shared" si="41"/>
        <v>59549.409999999996</v>
      </c>
    </row>
    <row r="452" spans="1:27" x14ac:dyDescent="0.25">
      <c r="A452" t="s">
        <v>245</v>
      </c>
      <c r="B452" t="s">
        <v>266</v>
      </c>
      <c r="C452" t="s">
        <v>267</v>
      </c>
      <c r="D452" t="s">
        <v>246</v>
      </c>
      <c r="E452" t="s">
        <v>247</v>
      </c>
      <c r="F452" t="str">
        <f t="shared" si="37"/>
        <v>1675</v>
      </c>
      <c r="G452" t="s">
        <v>50</v>
      </c>
      <c r="H452" t="s">
        <v>51</v>
      </c>
      <c r="I452" s="91">
        <v>966</v>
      </c>
      <c r="J452" s="91"/>
      <c r="K452" s="91"/>
      <c r="L452" s="91"/>
      <c r="M452" s="91"/>
      <c r="N452" s="91"/>
      <c r="O452" s="91"/>
      <c r="P452" s="91"/>
      <c r="Q452" s="91"/>
      <c r="R452" s="91">
        <v>10566</v>
      </c>
      <c r="S452" s="91">
        <v>8830.9599999999991</v>
      </c>
      <c r="T452" s="91"/>
      <c r="U452" s="91">
        <f t="shared" si="38"/>
        <v>20362.96</v>
      </c>
      <c r="V452" s="82" t="str">
        <f t="shared" ref="V452:V515" si="42">CONCATENATE(B452,RIGHT(D452,4),A452)</f>
        <v>155051675856</v>
      </c>
      <c r="W452" s="83">
        <f>VLOOKUP(V452,Factors!$E$6:$H$5950,4,FALSE)</f>
        <v>0.1124</v>
      </c>
      <c r="X452" t="str">
        <f>VLOOKUP(V452,Factors!$E$6:$F$5950,2,FALSE)</f>
        <v>3-factor</v>
      </c>
      <c r="Y452" s="92">
        <f t="shared" si="39"/>
        <v>2288.7967039999999</v>
      </c>
      <c r="Z452" s="92">
        <f t="shared" si="40"/>
        <v>18074.163295999999</v>
      </c>
      <c r="AA452" s="92">
        <f t="shared" si="41"/>
        <v>20362.96</v>
      </c>
    </row>
    <row r="453" spans="1:27" x14ac:dyDescent="0.25">
      <c r="A453" t="s">
        <v>245</v>
      </c>
      <c r="B453" t="s">
        <v>266</v>
      </c>
      <c r="C453" t="s">
        <v>267</v>
      </c>
      <c r="D453" t="s">
        <v>246</v>
      </c>
      <c r="E453" t="s">
        <v>247</v>
      </c>
      <c r="F453" t="str">
        <f t="shared" ref="F453:F516" si="43">RIGHT(D453,4)</f>
        <v>1675</v>
      </c>
      <c r="G453" t="s">
        <v>284</v>
      </c>
      <c r="H453" t="s">
        <v>285</v>
      </c>
      <c r="I453" s="91"/>
      <c r="J453" s="91"/>
      <c r="K453" s="91"/>
      <c r="L453" s="91"/>
      <c r="M453" s="91"/>
      <c r="N453" s="91"/>
      <c r="O453" s="91"/>
      <c r="P453" s="91">
        <v>200</v>
      </c>
      <c r="Q453" s="91">
        <v>275</v>
      </c>
      <c r="R453" s="91">
        <v>576</v>
      </c>
      <c r="S453" s="91"/>
      <c r="T453" s="91"/>
      <c r="U453" s="91">
        <f t="shared" ref="U453:U516" si="44">SUM(I453:T453)</f>
        <v>1051</v>
      </c>
      <c r="V453" s="82" t="str">
        <f t="shared" si="42"/>
        <v>155051675856</v>
      </c>
      <c r="W453" s="83">
        <f>VLOOKUP(V453,Factors!$E$6:$H$5950,4,FALSE)</f>
        <v>0.1124</v>
      </c>
      <c r="X453" t="str">
        <f>VLOOKUP(V453,Factors!$E$6:$F$5950,2,FALSE)</f>
        <v>3-factor</v>
      </c>
      <c r="Y453" s="92">
        <f t="shared" ref="Y453:Y516" si="45">U453*W453</f>
        <v>118.1324</v>
      </c>
      <c r="Z453" s="92">
        <f t="shared" ref="Z453:Z516" si="46">U453-Y453</f>
        <v>932.86760000000004</v>
      </c>
      <c r="AA453" s="92">
        <f t="shared" ref="AA453:AA516" si="47">Y453+Z453</f>
        <v>1051</v>
      </c>
    </row>
    <row r="454" spans="1:27" x14ac:dyDescent="0.25">
      <c r="A454" t="s">
        <v>245</v>
      </c>
      <c r="B454" t="s">
        <v>266</v>
      </c>
      <c r="C454" t="s">
        <v>267</v>
      </c>
      <c r="D454" t="s">
        <v>246</v>
      </c>
      <c r="E454" t="s">
        <v>247</v>
      </c>
      <c r="F454" t="str">
        <f t="shared" si="43"/>
        <v>1675</v>
      </c>
      <c r="G454" t="s">
        <v>260</v>
      </c>
      <c r="H454" t="s">
        <v>261</v>
      </c>
      <c r="I454" s="91"/>
      <c r="J454" s="91"/>
      <c r="K454" s="91"/>
      <c r="L454" s="91"/>
      <c r="M454" s="91">
        <v>4935.59</v>
      </c>
      <c r="N454" s="91"/>
      <c r="O454" s="91"/>
      <c r="P454" s="91">
        <v>1581.49</v>
      </c>
      <c r="Q454" s="91">
        <v>5566.05</v>
      </c>
      <c r="R454" s="91">
        <v>1222.03</v>
      </c>
      <c r="S454" s="91">
        <v>1426.49</v>
      </c>
      <c r="T454" s="91"/>
      <c r="U454" s="91">
        <f t="shared" si="44"/>
        <v>14731.650000000001</v>
      </c>
      <c r="V454" s="82" t="str">
        <f t="shared" si="42"/>
        <v>155051675856</v>
      </c>
      <c r="W454" s="83">
        <f>VLOOKUP(V454,Factors!$E$6:$H$5950,4,FALSE)</f>
        <v>0.1124</v>
      </c>
      <c r="X454" t="str">
        <f>VLOOKUP(V454,Factors!$E$6:$F$5950,2,FALSE)</f>
        <v>3-factor</v>
      </c>
      <c r="Y454" s="92">
        <f t="shared" si="45"/>
        <v>1655.8374600000002</v>
      </c>
      <c r="Z454" s="92">
        <f t="shared" si="46"/>
        <v>13075.812540000001</v>
      </c>
      <c r="AA454" s="92">
        <f t="shared" si="47"/>
        <v>14731.650000000001</v>
      </c>
    </row>
    <row r="455" spans="1:27" x14ac:dyDescent="0.25">
      <c r="A455" t="s">
        <v>245</v>
      </c>
      <c r="B455" t="s">
        <v>266</v>
      </c>
      <c r="C455" t="s">
        <v>267</v>
      </c>
      <c r="D455" t="s">
        <v>246</v>
      </c>
      <c r="E455" t="s">
        <v>247</v>
      </c>
      <c r="F455" t="str">
        <f t="shared" si="43"/>
        <v>1675</v>
      </c>
      <c r="G455" t="s">
        <v>207</v>
      </c>
      <c r="H455" t="s">
        <v>208</v>
      </c>
      <c r="I455" s="91"/>
      <c r="J455" s="91"/>
      <c r="K455" s="91"/>
      <c r="L455" s="91"/>
      <c r="M455" s="91"/>
      <c r="N455" s="91"/>
      <c r="O455" s="91">
        <v>7786.91</v>
      </c>
      <c r="P455" s="91"/>
      <c r="Q455" s="91"/>
      <c r="R455" s="91"/>
      <c r="S455" s="91"/>
      <c r="T455" s="91"/>
      <c r="U455" s="91">
        <f t="shared" si="44"/>
        <v>7786.91</v>
      </c>
      <c r="V455" s="82" t="str">
        <f t="shared" si="42"/>
        <v>155051675856</v>
      </c>
      <c r="W455" s="83">
        <f>VLOOKUP(V455,Factors!$E$6:$H$5950,4,FALSE)</f>
        <v>0.1124</v>
      </c>
      <c r="X455" t="str">
        <f>VLOOKUP(V455,Factors!$E$6:$F$5950,2,FALSE)</f>
        <v>3-factor</v>
      </c>
      <c r="Y455" s="92">
        <f t="shared" si="45"/>
        <v>875.24868400000003</v>
      </c>
      <c r="Z455" s="92">
        <f t="shared" si="46"/>
        <v>6911.6613159999997</v>
      </c>
      <c r="AA455" s="92">
        <f t="shared" si="47"/>
        <v>7786.91</v>
      </c>
    </row>
    <row r="456" spans="1:27" x14ac:dyDescent="0.25">
      <c r="A456" t="s">
        <v>245</v>
      </c>
      <c r="B456" t="s">
        <v>266</v>
      </c>
      <c r="C456" t="s">
        <v>267</v>
      </c>
      <c r="D456" t="s">
        <v>246</v>
      </c>
      <c r="E456" t="s">
        <v>247</v>
      </c>
      <c r="F456" t="str">
        <f t="shared" si="43"/>
        <v>1675</v>
      </c>
      <c r="G456" t="s">
        <v>102</v>
      </c>
      <c r="H456" t="s">
        <v>103</v>
      </c>
      <c r="I456" s="91">
        <v>1000</v>
      </c>
      <c r="J456" s="91">
        <v>40000</v>
      </c>
      <c r="K456" s="91"/>
      <c r="L456" s="91">
        <v>1451.59</v>
      </c>
      <c r="M456" s="91">
        <v>50000</v>
      </c>
      <c r="N456" s="91"/>
      <c r="O456" s="91">
        <v>22793</v>
      </c>
      <c r="P456" s="91">
        <v>36026.080000000002</v>
      </c>
      <c r="Q456" s="91">
        <v>174293.31</v>
      </c>
      <c r="R456" s="91">
        <v>27793.279999999999</v>
      </c>
      <c r="S456" s="91">
        <v>11530.28</v>
      </c>
      <c r="T456" s="91">
        <v>83052.039999999994</v>
      </c>
      <c r="U456" s="91">
        <f t="shared" si="44"/>
        <v>447939.58</v>
      </c>
      <c r="V456" s="82" t="str">
        <f t="shared" si="42"/>
        <v>155051675856</v>
      </c>
      <c r="W456" s="83">
        <f>VLOOKUP(V456,Factors!$E$6:$H$5950,4,FALSE)</f>
        <v>0.1124</v>
      </c>
      <c r="X456" t="str">
        <f>VLOOKUP(V456,Factors!$E$6:$F$5950,2,FALSE)</f>
        <v>3-factor</v>
      </c>
      <c r="Y456" s="92">
        <f t="shared" si="45"/>
        <v>50348.408792000002</v>
      </c>
      <c r="Z456" s="92">
        <f t="shared" si="46"/>
        <v>397591.17120800004</v>
      </c>
      <c r="AA456" s="92">
        <f t="shared" si="47"/>
        <v>447939.58000000007</v>
      </c>
    </row>
    <row r="457" spans="1:27" x14ac:dyDescent="0.25">
      <c r="A457" t="s">
        <v>245</v>
      </c>
      <c r="B457" t="s">
        <v>266</v>
      </c>
      <c r="C457" t="s">
        <v>267</v>
      </c>
      <c r="D457" t="s">
        <v>246</v>
      </c>
      <c r="E457" t="s">
        <v>247</v>
      </c>
      <c r="F457" t="str">
        <f t="shared" si="43"/>
        <v>1675</v>
      </c>
      <c r="G457" t="s">
        <v>140</v>
      </c>
      <c r="H457" t="s">
        <v>141</v>
      </c>
      <c r="I457" s="91"/>
      <c r="J457" s="91"/>
      <c r="K457" s="91"/>
      <c r="L457" s="91"/>
      <c r="M457" s="91">
        <v>2100</v>
      </c>
      <c r="N457" s="91"/>
      <c r="O457" s="91"/>
      <c r="P457" s="91"/>
      <c r="Q457" s="91"/>
      <c r="R457" s="91"/>
      <c r="S457" s="91"/>
      <c r="T457" s="91"/>
      <c r="U457" s="91">
        <f t="shared" si="44"/>
        <v>2100</v>
      </c>
      <c r="V457" s="82" t="str">
        <f t="shared" si="42"/>
        <v>155051675856</v>
      </c>
      <c r="W457" s="83">
        <f>VLOOKUP(V457,Factors!$E$6:$H$5950,4,FALSE)</f>
        <v>0.1124</v>
      </c>
      <c r="X457" t="str">
        <f>VLOOKUP(V457,Factors!$E$6:$F$5950,2,FALSE)</f>
        <v>3-factor</v>
      </c>
      <c r="Y457" s="92">
        <f t="shared" si="45"/>
        <v>236.04</v>
      </c>
      <c r="Z457" s="92">
        <f t="shared" si="46"/>
        <v>1863.96</v>
      </c>
      <c r="AA457" s="92">
        <f t="shared" si="47"/>
        <v>2100</v>
      </c>
    </row>
    <row r="458" spans="1:27" x14ac:dyDescent="0.25">
      <c r="A458" t="s">
        <v>245</v>
      </c>
      <c r="B458" t="s">
        <v>266</v>
      </c>
      <c r="C458" t="s">
        <v>267</v>
      </c>
      <c r="D458" t="s">
        <v>246</v>
      </c>
      <c r="E458" t="s">
        <v>247</v>
      </c>
      <c r="F458" t="str">
        <f t="shared" si="43"/>
        <v>1675</v>
      </c>
      <c r="G458" t="s">
        <v>286</v>
      </c>
      <c r="H458" t="s">
        <v>287</v>
      </c>
      <c r="I458" s="91"/>
      <c r="J458" s="91"/>
      <c r="K458" s="91"/>
      <c r="L458" s="91"/>
      <c r="M458" s="91"/>
      <c r="N458" s="91"/>
      <c r="O458" s="91"/>
      <c r="P458" s="91"/>
      <c r="Q458" s="91"/>
      <c r="R458" s="91"/>
      <c r="S458" s="91"/>
      <c r="T458" s="91">
        <v>20140.7</v>
      </c>
      <c r="U458" s="91">
        <f t="shared" si="44"/>
        <v>20140.7</v>
      </c>
      <c r="V458" s="82" t="str">
        <f t="shared" si="42"/>
        <v>155051675856</v>
      </c>
      <c r="W458" s="83">
        <f>VLOOKUP(V458,Factors!$E$6:$H$5950,4,FALSE)</f>
        <v>0.1124</v>
      </c>
      <c r="X458" t="str">
        <f>VLOOKUP(V458,Factors!$E$6:$F$5950,2,FALSE)</f>
        <v>3-factor</v>
      </c>
      <c r="Y458" s="92">
        <f t="shared" si="45"/>
        <v>2263.81468</v>
      </c>
      <c r="Z458" s="92">
        <f t="shared" si="46"/>
        <v>17876.885320000001</v>
      </c>
      <c r="AA458" s="92">
        <f t="shared" si="47"/>
        <v>20140.7</v>
      </c>
    </row>
    <row r="459" spans="1:27" x14ac:dyDescent="0.25">
      <c r="A459" t="s">
        <v>245</v>
      </c>
      <c r="B459" t="s">
        <v>266</v>
      </c>
      <c r="C459" t="s">
        <v>267</v>
      </c>
      <c r="D459" t="s">
        <v>246</v>
      </c>
      <c r="E459" t="s">
        <v>247</v>
      </c>
      <c r="F459" t="str">
        <f t="shared" si="43"/>
        <v>1675</v>
      </c>
      <c r="G459" t="s">
        <v>144</v>
      </c>
      <c r="H459" t="s">
        <v>145</v>
      </c>
      <c r="I459" s="91"/>
      <c r="J459" s="91">
        <v>31.48</v>
      </c>
      <c r="K459" s="91">
        <v>141.33000000000001</v>
      </c>
      <c r="L459" s="91">
        <v>297.07</v>
      </c>
      <c r="M459" s="91">
        <v>552.75</v>
      </c>
      <c r="N459" s="91">
        <v>318.26</v>
      </c>
      <c r="O459" s="91">
        <v>496.9</v>
      </c>
      <c r="P459" s="91">
        <v>259.12</v>
      </c>
      <c r="Q459" s="91">
        <v>1882.01</v>
      </c>
      <c r="R459" s="91">
        <v>468.53</v>
      </c>
      <c r="S459" s="91">
        <v>64.63</v>
      </c>
      <c r="T459" s="91"/>
      <c r="U459" s="91">
        <f t="shared" si="44"/>
        <v>4512.08</v>
      </c>
      <c r="V459" s="82" t="str">
        <f t="shared" si="42"/>
        <v>155051675856</v>
      </c>
      <c r="W459" s="83">
        <f>VLOOKUP(V459,Factors!$E$6:$H$5950,4,FALSE)</f>
        <v>0.1124</v>
      </c>
      <c r="X459" t="str">
        <f>VLOOKUP(V459,Factors!$E$6:$F$5950,2,FALSE)</f>
        <v>3-factor</v>
      </c>
      <c r="Y459" s="92">
        <f t="shared" si="45"/>
        <v>507.15779199999997</v>
      </c>
      <c r="Z459" s="92">
        <f t="shared" si="46"/>
        <v>4004.922208</v>
      </c>
      <c r="AA459" s="92">
        <f t="shared" si="47"/>
        <v>4512.08</v>
      </c>
    </row>
    <row r="460" spans="1:27" x14ac:dyDescent="0.25">
      <c r="A460" t="s">
        <v>245</v>
      </c>
      <c r="B460" t="s">
        <v>266</v>
      </c>
      <c r="C460" t="s">
        <v>267</v>
      </c>
      <c r="D460" t="s">
        <v>246</v>
      </c>
      <c r="E460" t="s">
        <v>247</v>
      </c>
      <c r="F460" t="str">
        <f t="shared" si="43"/>
        <v>1675</v>
      </c>
      <c r="G460" t="s">
        <v>217</v>
      </c>
      <c r="H460" t="s">
        <v>218</v>
      </c>
      <c r="I460" s="91"/>
      <c r="J460" s="91"/>
      <c r="K460" s="91"/>
      <c r="L460" s="91"/>
      <c r="M460" s="91">
        <v>2679.4</v>
      </c>
      <c r="N460" s="91"/>
      <c r="O460" s="91"/>
      <c r="P460" s="91"/>
      <c r="Q460" s="91"/>
      <c r="R460" s="91"/>
      <c r="S460" s="91"/>
      <c r="T460" s="91"/>
      <c r="U460" s="91">
        <f t="shared" si="44"/>
        <v>2679.4</v>
      </c>
      <c r="V460" s="82" t="str">
        <f t="shared" si="42"/>
        <v>155051675856</v>
      </c>
      <c r="W460" s="83">
        <f>VLOOKUP(V460,Factors!$E$6:$H$5950,4,FALSE)</f>
        <v>0.1124</v>
      </c>
      <c r="X460" t="str">
        <f>VLOOKUP(V460,Factors!$E$6:$F$5950,2,FALSE)</f>
        <v>3-factor</v>
      </c>
      <c r="Y460" s="92">
        <f t="shared" si="45"/>
        <v>301.16455999999999</v>
      </c>
      <c r="Z460" s="92">
        <f t="shared" si="46"/>
        <v>2378.2354399999999</v>
      </c>
      <c r="AA460" s="92">
        <f t="shared" si="47"/>
        <v>2679.4</v>
      </c>
    </row>
    <row r="461" spans="1:27" x14ac:dyDescent="0.25">
      <c r="A461" t="s">
        <v>245</v>
      </c>
      <c r="B461" t="s">
        <v>266</v>
      </c>
      <c r="C461" t="s">
        <v>267</v>
      </c>
      <c r="D461" t="s">
        <v>246</v>
      </c>
      <c r="E461" t="s">
        <v>247</v>
      </c>
      <c r="F461" t="str">
        <f t="shared" si="43"/>
        <v>1675</v>
      </c>
      <c r="G461" t="s">
        <v>180</v>
      </c>
      <c r="H461" t="s">
        <v>181</v>
      </c>
      <c r="I461" s="91">
        <v>2923.71</v>
      </c>
      <c r="J461" s="91">
        <v>9629.44</v>
      </c>
      <c r="K461" s="91">
        <v>9470.15</v>
      </c>
      <c r="L461" s="91">
        <v>8634.33</v>
      </c>
      <c r="M461" s="91">
        <v>14201.36</v>
      </c>
      <c r="N461" s="91">
        <v>11986.33</v>
      </c>
      <c r="O461" s="91">
        <v>12289.8</v>
      </c>
      <c r="P461" s="91">
        <v>15790.28</v>
      </c>
      <c r="Q461" s="91">
        <v>9470.6200000000008</v>
      </c>
      <c r="R461" s="91">
        <v>1272.93</v>
      </c>
      <c r="S461" s="91">
        <v>2239.08</v>
      </c>
      <c r="T461" s="91">
        <v>124.68</v>
      </c>
      <c r="U461" s="91">
        <f t="shared" si="44"/>
        <v>98032.709999999992</v>
      </c>
      <c r="V461" s="82" t="str">
        <f t="shared" si="42"/>
        <v>155051675856</v>
      </c>
      <c r="W461" s="83">
        <f>VLOOKUP(V461,Factors!$E$6:$H$5950,4,FALSE)</f>
        <v>0.1124</v>
      </c>
      <c r="X461" t="str">
        <f>VLOOKUP(V461,Factors!$E$6:$F$5950,2,FALSE)</f>
        <v>3-factor</v>
      </c>
      <c r="Y461" s="92">
        <f t="shared" si="45"/>
        <v>11018.876603999999</v>
      </c>
      <c r="Z461" s="92">
        <f t="shared" si="46"/>
        <v>87013.833395999987</v>
      </c>
      <c r="AA461" s="92">
        <f t="shared" si="47"/>
        <v>98032.709999999992</v>
      </c>
    </row>
    <row r="462" spans="1:27" x14ac:dyDescent="0.25">
      <c r="A462" t="s">
        <v>245</v>
      </c>
      <c r="B462" t="s">
        <v>266</v>
      </c>
      <c r="C462" t="s">
        <v>267</v>
      </c>
      <c r="D462" t="s">
        <v>246</v>
      </c>
      <c r="E462" t="s">
        <v>247</v>
      </c>
      <c r="F462" t="str">
        <f t="shared" si="43"/>
        <v>1675</v>
      </c>
      <c r="G462" t="s">
        <v>65</v>
      </c>
      <c r="H462" t="s">
        <v>66</v>
      </c>
      <c r="I462" s="91"/>
      <c r="J462" s="91"/>
      <c r="K462" s="91"/>
      <c r="L462" s="91"/>
      <c r="M462" s="91"/>
      <c r="N462" s="91"/>
      <c r="O462" s="91"/>
      <c r="P462" s="91">
        <v>453.04</v>
      </c>
      <c r="Q462" s="91">
        <v>415.32</v>
      </c>
      <c r="R462" s="91"/>
      <c r="S462" s="91"/>
      <c r="T462" s="91"/>
      <c r="U462" s="91">
        <f t="shared" si="44"/>
        <v>868.36</v>
      </c>
      <c r="V462" s="82" t="str">
        <f t="shared" si="42"/>
        <v>155051675856</v>
      </c>
      <c r="W462" s="83">
        <f>VLOOKUP(V462,Factors!$E$6:$H$5950,4,FALSE)</f>
        <v>0.1124</v>
      </c>
      <c r="X462" t="str">
        <f>VLOOKUP(V462,Factors!$E$6:$F$5950,2,FALSE)</f>
        <v>3-factor</v>
      </c>
      <c r="Y462" s="92">
        <f t="shared" si="45"/>
        <v>97.603663999999995</v>
      </c>
      <c r="Z462" s="92">
        <f t="shared" si="46"/>
        <v>770.75633600000003</v>
      </c>
      <c r="AA462" s="92">
        <f t="shared" si="47"/>
        <v>868.36</v>
      </c>
    </row>
    <row r="463" spans="1:27" x14ac:dyDescent="0.25">
      <c r="A463" t="s">
        <v>245</v>
      </c>
      <c r="B463" t="s">
        <v>266</v>
      </c>
      <c r="C463" t="s">
        <v>267</v>
      </c>
      <c r="D463" t="s">
        <v>246</v>
      </c>
      <c r="E463" t="s">
        <v>247</v>
      </c>
      <c r="F463" t="str">
        <f t="shared" si="43"/>
        <v>1675</v>
      </c>
      <c r="G463" t="s">
        <v>56</v>
      </c>
      <c r="H463" t="s">
        <v>57</v>
      </c>
      <c r="I463" s="91"/>
      <c r="J463" s="91"/>
      <c r="K463" s="91"/>
      <c r="L463" s="91">
        <v>618.55999999999995</v>
      </c>
      <c r="M463" s="91">
        <v>19249.82</v>
      </c>
      <c r="N463" s="91">
        <v>5469.53</v>
      </c>
      <c r="O463" s="91">
        <v>980.36</v>
      </c>
      <c r="P463" s="91">
        <v>44435.95</v>
      </c>
      <c r="Q463" s="91">
        <v>38375.269999999997</v>
      </c>
      <c r="R463" s="91">
        <v>10204.85</v>
      </c>
      <c r="S463" s="91"/>
      <c r="T463" s="91"/>
      <c r="U463" s="91">
        <f t="shared" si="44"/>
        <v>119334.34</v>
      </c>
      <c r="V463" s="82" t="str">
        <f t="shared" si="42"/>
        <v>155051675856</v>
      </c>
      <c r="W463" s="83">
        <f>VLOOKUP(V463,Factors!$E$6:$H$5950,4,FALSE)</f>
        <v>0.1124</v>
      </c>
      <c r="X463" t="str">
        <f>VLOOKUP(V463,Factors!$E$6:$F$5950,2,FALSE)</f>
        <v>3-factor</v>
      </c>
      <c r="Y463" s="92">
        <f t="shared" si="45"/>
        <v>13413.179816</v>
      </c>
      <c r="Z463" s="92">
        <f t="shared" si="46"/>
        <v>105921.16018399999</v>
      </c>
      <c r="AA463" s="92">
        <f t="shared" si="47"/>
        <v>119334.34</v>
      </c>
    </row>
    <row r="464" spans="1:27" x14ac:dyDescent="0.25">
      <c r="A464" t="s">
        <v>245</v>
      </c>
      <c r="B464" t="s">
        <v>266</v>
      </c>
      <c r="C464" t="s">
        <v>267</v>
      </c>
      <c r="D464" t="s">
        <v>246</v>
      </c>
      <c r="E464" t="s">
        <v>247</v>
      </c>
      <c r="F464" t="str">
        <f t="shared" si="43"/>
        <v>1675</v>
      </c>
      <c r="G464" t="s">
        <v>68</v>
      </c>
      <c r="H464" t="s">
        <v>69</v>
      </c>
      <c r="I464" s="91"/>
      <c r="J464" s="91"/>
      <c r="K464" s="91"/>
      <c r="L464" s="91">
        <v>153.16</v>
      </c>
      <c r="M464" s="91">
        <v>6090.66</v>
      </c>
      <c r="N464" s="91">
        <v>884.09</v>
      </c>
      <c r="O464" s="91">
        <v>76.58</v>
      </c>
      <c r="P464" s="91">
        <v>9903.42</v>
      </c>
      <c r="Q464" s="91">
        <v>7536.09</v>
      </c>
      <c r="R464" s="91">
        <v>1602.6</v>
      </c>
      <c r="S464" s="91"/>
      <c r="T464" s="91"/>
      <c r="U464" s="91">
        <f t="shared" si="44"/>
        <v>26246.6</v>
      </c>
      <c r="V464" s="82" t="str">
        <f t="shared" si="42"/>
        <v>155051675856</v>
      </c>
      <c r="W464" s="83">
        <f>VLOOKUP(V464,Factors!$E$6:$H$5950,4,FALSE)</f>
        <v>0.1124</v>
      </c>
      <c r="X464" t="str">
        <f>VLOOKUP(V464,Factors!$E$6:$F$5950,2,FALSE)</f>
        <v>3-factor</v>
      </c>
      <c r="Y464" s="92">
        <f t="shared" si="45"/>
        <v>2950.1178399999999</v>
      </c>
      <c r="Z464" s="92">
        <f t="shared" si="46"/>
        <v>23296.48216</v>
      </c>
      <c r="AA464" s="92">
        <f t="shared" si="47"/>
        <v>26246.6</v>
      </c>
    </row>
    <row r="465" spans="1:27" x14ac:dyDescent="0.25">
      <c r="A465" t="s">
        <v>245</v>
      </c>
      <c r="B465" t="s">
        <v>266</v>
      </c>
      <c r="C465" t="s">
        <v>267</v>
      </c>
      <c r="D465" t="s">
        <v>246</v>
      </c>
      <c r="E465" t="s">
        <v>247</v>
      </c>
      <c r="F465" t="str">
        <f t="shared" si="43"/>
        <v>1675</v>
      </c>
      <c r="G465" t="s">
        <v>156</v>
      </c>
      <c r="H465" t="s">
        <v>157</v>
      </c>
      <c r="I465" s="91"/>
      <c r="J465" s="91"/>
      <c r="K465" s="91"/>
      <c r="L465" s="91"/>
      <c r="M465" s="91"/>
      <c r="N465" s="91"/>
      <c r="O465" s="91"/>
      <c r="P465" s="91">
        <v>364.31</v>
      </c>
      <c r="Q465" s="91">
        <v>150.01</v>
      </c>
      <c r="R465" s="91"/>
      <c r="S465" s="91"/>
      <c r="T465" s="91"/>
      <c r="U465" s="91">
        <f t="shared" si="44"/>
        <v>514.31999999999994</v>
      </c>
      <c r="V465" s="82" t="str">
        <f t="shared" si="42"/>
        <v>155051675856</v>
      </c>
      <c r="W465" s="83">
        <f>VLOOKUP(V465,Factors!$E$6:$H$5950,4,FALSE)</f>
        <v>0.1124</v>
      </c>
      <c r="X465" t="str">
        <f>VLOOKUP(V465,Factors!$E$6:$F$5950,2,FALSE)</f>
        <v>3-factor</v>
      </c>
      <c r="Y465" s="92">
        <f t="shared" si="45"/>
        <v>57.809567999999992</v>
      </c>
      <c r="Z465" s="92">
        <f t="shared" si="46"/>
        <v>456.51043199999992</v>
      </c>
      <c r="AA465" s="92">
        <f t="shared" si="47"/>
        <v>514.31999999999994</v>
      </c>
    </row>
    <row r="466" spans="1:27" x14ac:dyDescent="0.25">
      <c r="A466" t="s">
        <v>245</v>
      </c>
      <c r="B466" t="s">
        <v>266</v>
      </c>
      <c r="C466" t="s">
        <v>267</v>
      </c>
      <c r="D466" t="s">
        <v>248</v>
      </c>
      <c r="E466" t="s">
        <v>249</v>
      </c>
      <c r="F466" t="str">
        <f t="shared" si="43"/>
        <v>1695</v>
      </c>
      <c r="G466" t="s">
        <v>84</v>
      </c>
      <c r="H466" t="s">
        <v>85</v>
      </c>
      <c r="I466" s="91"/>
      <c r="J466" s="91"/>
      <c r="K466" s="91"/>
      <c r="L466" s="91"/>
      <c r="M466" s="91"/>
      <c r="N466" s="91"/>
      <c r="O466" s="91"/>
      <c r="P466" s="91"/>
      <c r="Q466" s="91">
        <v>93.61</v>
      </c>
      <c r="R466" s="91"/>
      <c r="S466" s="91"/>
      <c r="T466" s="91"/>
      <c r="U466" s="91">
        <f t="shared" si="44"/>
        <v>93.61</v>
      </c>
      <c r="V466" s="82" t="str">
        <f t="shared" si="42"/>
        <v>155051695856</v>
      </c>
      <c r="W466" s="83">
        <f>VLOOKUP(V466,Factors!$E$6:$H$5950,4,FALSE)</f>
        <v>0.1124</v>
      </c>
      <c r="X466" t="str">
        <f>VLOOKUP(V466,Factors!$E$6:$F$5950,2,FALSE)</f>
        <v>3-factor</v>
      </c>
      <c r="Y466" s="92">
        <f t="shared" si="45"/>
        <v>10.521763999999999</v>
      </c>
      <c r="Z466" s="92">
        <f t="shared" si="46"/>
        <v>83.088235999999995</v>
      </c>
      <c r="AA466" s="92">
        <f t="shared" si="47"/>
        <v>93.61</v>
      </c>
    </row>
    <row r="467" spans="1:27" x14ac:dyDescent="0.25">
      <c r="A467" t="s">
        <v>245</v>
      </c>
      <c r="B467" t="s">
        <v>266</v>
      </c>
      <c r="C467" t="s">
        <v>267</v>
      </c>
      <c r="D467" t="s">
        <v>248</v>
      </c>
      <c r="E467" t="s">
        <v>249</v>
      </c>
      <c r="F467" t="str">
        <f t="shared" si="43"/>
        <v>1695</v>
      </c>
      <c r="G467" t="s">
        <v>44</v>
      </c>
      <c r="H467" t="s">
        <v>45</v>
      </c>
      <c r="I467" s="91"/>
      <c r="J467" s="91"/>
      <c r="K467" s="91"/>
      <c r="L467" s="91"/>
      <c r="M467" s="91"/>
      <c r="N467" s="91"/>
      <c r="O467" s="91"/>
      <c r="P467" s="91"/>
      <c r="Q467" s="91">
        <v>2367.9</v>
      </c>
      <c r="R467" s="91"/>
      <c r="S467" s="91">
        <v>5404.94</v>
      </c>
      <c r="T467" s="91">
        <v>-5000</v>
      </c>
      <c r="U467" s="91">
        <f t="shared" si="44"/>
        <v>2772.84</v>
      </c>
      <c r="V467" s="82" t="str">
        <f t="shared" si="42"/>
        <v>155051695856</v>
      </c>
      <c r="W467" s="83">
        <f>VLOOKUP(V467,Factors!$E$6:$H$5950,4,FALSE)</f>
        <v>0.1124</v>
      </c>
      <c r="X467" t="str">
        <f>VLOOKUP(V467,Factors!$E$6:$F$5950,2,FALSE)</f>
        <v>3-factor</v>
      </c>
      <c r="Y467" s="92">
        <f t="shared" si="45"/>
        <v>311.667216</v>
      </c>
      <c r="Z467" s="92">
        <f t="shared" si="46"/>
        <v>2461.1727840000003</v>
      </c>
      <c r="AA467" s="92">
        <f t="shared" si="47"/>
        <v>2772.84</v>
      </c>
    </row>
    <row r="468" spans="1:27" x14ac:dyDescent="0.25">
      <c r="A468" t="s">
        <v>245</v>
      </c>
      <c r="B468" t="s">
        <v>266</v>
      </c>
      <c r="C468" t="s">
        <v>267</v>
      </c>
      <c r="D468" t="s">
        <v>248</v>
      </c>
      <c r="E468" t="s">
        <v>249</v>
      </c>
      <c r="F468" t="str">
        <f t="shared" si="43"/>
        <v>1695</v>
      </c>
      <c r="G468" t="s">
        <v>144</v>
      </c>
      <c r="H468" t="s">
        <v>145</v>
      </c>
      <c r="I468" s="91"/>
      <c r="J468" s="91"/>
      <c r="K468" s="91"/>
      <c r="L468" s="91"/>
      <c r="M468" s="91"/>
      <c r="N468" s="91"/>
      <c r="O468" s="91"/>
      <c r="P468" s="91"/>
      <c r="Q468" s="91">
        <v>170.29</v>
      </c>
      <c r="R468" s="91"/>
      <c r="S468" s="91"/>
      <c r="T468" s="91"/>
      <c r="U468" s="91">
        <f t="shared" si="44"/>
        <v>170.29</v>
      </c>
      <c r="V468" s="82" t="str">
        <f t="shared" si="42"/>
        <v>155051695856</v>
      </c>
      <c r="W468" s="83">
        <f>VLOOKUP(V468,Factors!$E$6:$H$5950,4,FALSE)</f>
        <v>0.1124</v>
      </c>
      <c r="X468" t="str">
        <f>VLOOKUP(V468,Factors!$E$6:$F$5950,2,FALSE)</f>
        <v>3-factor</v>
      </c>
      <c r="Y468" s="92">
        <f t="shared" si="45"/>
        <v>19.140595999999999</v>
      </c>
      <c r="Z468" s="92">
        <f t="shared" si="46"/>
        <v>151.149404</v>
      </c>
      <c r="AA468" s="92">
        <f t="shared" si="47"/>
        <v>170.29</v>
      </c>
    </row>
    <row r="469" spans="1:27" x14ac:dyDescent="0.25">
      <c r="A469" t="s">
        <v>245</v>
      </c>
      <c r="B469" t="s">
        <v>266</v>
      </c>
      <c r="C469" t="s">
        <v>267</v>
      </c>
      <c r="D469" t="s">
        <v>248</v>
      </c>
      <c r="E469" t="s">
        <v>249</v>
      </c>
      <c r="F469" t="str">
        <f t="shared" si="43"/>
        <v>1695</v>
      </c>
      <c r="G469" t="s">
        <v>180</v>
      </c>
      <c r="H469" t="s">
        <v>181</v>
      </c>
      <c r="I469" s="91"/>
      <c r="J469" s="91"/>
      <c r="K469" s="91"/>
      <c r="L469" s="91"/>
      <c r="M469" s="91"/>
      <c r="N469" s="91"/>
      <c r="O469" s="91"/>
      <c r="P469" s="91">
        <v>374.04</v>
      </c>
      <c r="Q469" s="91">
        <v>693.58</v>
      </c>
      <c r="R469" s="91">
        <v>62.34</v>
      </c>
      <c r="S469" s="91">
        <v>436.38</v>
      </c>
      <c r="T469" s="91">
        <v>249.36</v>
      </c>
      <c r="U469" s="91">
        <f t="shared" si="44"/>
        <v>1815.7000000000003</v>
      </c>
      <c r="V469" s="82" t="str">
        <f t="shared" si="42"/>
        <v>155051695856</v>
      </c>
      <c r="W469" s="83">
        <f>VLOOKUP(V469,Factors!$E$6:$H$5950,4,FALSE)</f>
        <v>0.1124</v>
      </c>
      <c r="X469" t="str">
        <f>VLOOKUP(V469,Factors!$E$6:$F$5950,2,FALSE)</f>
        <v>3-factor</v>
      </c>
      <c r="Y469" s="92">
        <f t="shared" si="45"/>
        <v>204.08468000000002</v>
      </c>
      <c r="Z469" s="92">
        <f t="shared" si="46"/>
        <v>1611.6153200000003</v>
      </c>
      <c r="AA469" s="92">
        <f t="shared" si="47"/>
        <v>1815.7000000000003</v>
      </c>
    </row>
    <row r="470" spans="1:27" x14ac:dyDescent="0.25">
      <c r="A470" t="s">
        <v>245</v>
      </c>
      <c r="B470" t="s">
        <v>266</v>
      </c>
      <c r="C470" t="s">
        <v>267</v>
      </c>
      <c r="D470" t="s">
        <v>248</v>
      </c>
      <c r="E470" t="s">
        <v>249</v>
      </c>
      <c r="F470" t="str">
        <f t="shared" si="43"/>
        <v>1695</v>
      </c>
      <c r="G470" t="s">
        <v>56</v>
      </c>
      <c r="H470" t="s">
        <v>57</v>
      </c>
      <c r="I470" s="91"/>
      <c r="J470" s="91"/>
      <c r="K470" s="91"/>
      <c r="L470" s="91"/>
      <c r="M470" s="91"/>
      <c r="N470" s="91"/>
      <c r="O470" s="91"/>
      <c r="P470" s="91"/>
      <c r="Q470" s="91">
        <v>1279.29</v>
      </c>
      <c r="R470" s="91"/>
      <c r="S470" s="91"/>
      <c r="T470" s="91"/>
      <c r="U470" s="91">
        <f t="shared" si="44"/>
        <v>1279.29</v>
      </c>
      <c r="V470" s="82" t="str">
        <f t="shared" si="42"/>
        <v>155051695856</v>
      </c>
      <c r="W470" s="83">
        <f>VLOOKUP(V470,Factors!$E$6:$H$5950,4,FALSE)</f>
        <v>0.1124</v>
      </c>
      <c r="X470" t="str">
        <f>VLOOKUP(V470,Factors!$E$6:$F$5950,2,FALSE)</f>
        <v>3-factor</v>
      </c>
      <c r="Y470" s="92">
        <f t="shared" si="45"/>
        <v>143.79219599999999</v>
      </c>
      <c r="Z470" s="92">
        <f t="shared" si="46"/>
        <v>1135.4978040000001</v>
      </c>
      <c r="AA470" s="92">
        <f t="shared" si="47"/>
        <v>1279.29</v>
      </c>
    </row>
    <row r="471" spans="1:27" x14ac:dyDescent="0.25">
      <c r="A471" t="s">
        <v>245</v>
      </c>
      <c r="B471" t="s">
        <v>170</v>
      </c>
      <c r="C471" t="s">
        <v>171</v>
      </c>
      <c r="D471" t="s">
        <v>250</v>
      </c>
      <c r="E471" t="s">
        <v>251</v>
      </c>
      <c r="F471" t="str">
        <f t="shared" si="43"/>
        <v>1250</v>
      </c>
      <c r="G471" t="s">
        <v>84</v>
      </c>
      <c r="H471" t="s">
        <v>85</v>
      </c>
      <c r="I471" s="91"/>
      <c r="J471" s="91"/>
      <c r="K471" s="91"/>
      <c r="L471" s="91"/>
      <c r="M471" s="91"/>
      <c r="N471" s="91"/>
      <c r="O471" s="91"/>
      <c r="P471" s="91"/>
      <c r="Q471" s="91"/>
      <c r="R471" s="91">
        <v>7.55</v>
      </c>
      <c r="S471" s="91"/>
      <c r="T471" s="91"/>
      <c r="U471" s="91">
        <f t="shared" si="44"/>
        <v>7.55</v>
      </c>
      <c r="V471" s="82" t="str">
        <f t="shared" si="42"/>
        <v>155061250856</v>
      </c>
      <c r="W471" s="83">
        <f>VLOOKUP(V471,Factors!$E$6:$H$5950,4,FALSE)</f>
        <v>0</v>
      </c>
      <c r="X471" t="str">
        <f>VLOOKUP(V471,Factors!$E$6:$F$5950,2,FALSE)</f>
        <v>Direct-OR</v>
      </c>
      <c r="Y471" s="92">
        <f t="shared" si="45"/>
        <v>0</v>
      </c>
      <c r="Z471" s="92">
        <f t="shared" si="46"/>
        <v>7.55</v>
      </c>
      <c r="AA471" s="92">
        <f t="shared" si="47"/>
        <v>7.55</v>
      </c>
    </row>
    <row r="472" spans="1:27" x14ac:dyDescent="0.25">
      <c r="A472" t="s">
        <v>245</v>
      </c>
      <c r="B472" t="s">
        <v>170</v>
      </c>
      <c r="C472" t="s">
        <v>171</v>
      </c>
      <c r="D472" t="s">
        <v>250</v>
      </c>
      <c r="E472" t="s">
        <v>251</v>
      </c>
      <c r="F472" t="str">
        <f t="shared" si="43"/>
        <v>1250</v>
      </c>
      <c r="G472" t="s">
        <v>140</v>
      </c>
      <c r="H472" t="s">
        <v>141</v>
      </c>
      <c r="I472" s="91"/>
      <c r="J472" s="91"/>
      <c r="K472" s="91"/>
      <c r="L472" s="91"/>
      <c r="M472" s="91"/>
      <c r="N472" s="91"/>
      <c r="O472" s="91"/>
      <c r="P472" s="91"/>
      <c r="Q472" s="91"/>
      <c r="R472" s="91"/>
      <c r="S472" s="91"/>
      <c r="T472" s="91">
        <v>630</v>
      </c>
      <c r="U472" s="91">
        <f t="shared" si="44"/>
        <v>630</v>
      </c>
      <c r="V472" s="82" t="str">
        <f t="shared" si="42"/>
        <v>155061250856</v>
      </c>
      <c r="W472" s="83">
        <f>VLOOKUP(V472,Factors!$E$6:$H$5950,4,FALSE)</f>
        <v>0</v>
      </c>
      <c r="X472" t="str">
        <f>VLOOKUP(V472,Factors!$E$6:$F$5950,2,FALSE)</f>
        <v>Direct-OR</v>
      </c>
      <c r="Y472" s="92">
        <f t="shared" si="45"/>
        <v>0</v>
      </c>
      <c r="Z472" s="92">
        <f t="shared" si="46"/>
        <v>630</v>
      </c>
      <c r="AA472" s="92">
        <f t="shared" si="47"/>
        <v>630</v>
      </c>
    </row>
    <row r="473" spans="1:27" x14ac:dyDescent="0.25">
      <c r="A473" t="s">
        <v>245</v>
      </c>
      <c r="B473" t="s">
        <v>170</v>
      </c>
      <c r="C473" t="s">
        <v>171</v>
      </c>
      <c r="D473" t="s">
        <v>250</v>
      </c>
      <c r="E473" t="s">
        <v>251</v>
      </c>
      <c r="F473" t="str">
        <f t="shared" si="43"/>
        <v>1250</v>
      </c>
      <c r="G473" t="s">
        <v>56</v>
      </c>
      <c r="H473" t="s">
        <v>57</v>
      </c>
      <c r="I473" s="91"/>
      <c r="J473" s="91"/>
      <c r="K473" s="91"/>
      <c r="L473" s="91"/>
      <c r="M473" s="91"/>
      <c r="N473" s="91"/>
      <c r="O473" s="91"/>
      <c r="P473" s="91"/>
      <c r="Q473" s="91"/>
      <c r="R473" s="91">
        <v>103.23</v>
      </c>
      <c r="S473" s="91"/>
      <c r="T473" s="91"/>
      <c r="U473" s="91">
        <f t="shared" si="44"/>
        <v>103.23</v>
      </c>
      <c r="V473" s="82" t="str">
        <f t="shared" si="42"/>
        <v>155061250856</v>
      </c>
      <c r="W473" s="83">
        <f>VLOOKUP(V473,Factors!$E$6:$H$5950,4,FALSE)</f>
        <v>0</v>
      </c>
      <c r="X473" t="str">
        <f>VLOOKUP(V473,Factors!$E$6:$F$5950,2,FALSE)</f>
        <v>Direct-OR</v>
      </c>
      <c r="Y473" s="92">
        <f t="shared" si="45"/>
        <v>0</v>
      </c>
      <c r="Z473" s="92">
        <f t="shared" si="46"/>
        <v>103.23</v>
      </c>
      <c r="AA473" s="92">
        <f t="shared" si="47"/>
        <v>103.23</v>
      </c>
    </row>
    <row r="474" spans="1:27" x14ac:dyDescent="0.25">
      <c r="A474" t="s">
        <v>245</v>
      </c>
      <c r="B474" t="s">
        <v>170</v>
      </c>
      <c r="C474" t="s">
        <v>171</v>
      </c>
      <c r="D474" t="s">
        <v>246</v>
      </c>
      <c r="E474" t="s">
        <v>247</v>
      </c>
      <c r="F474" t="str">
        <f t="shared" si="43"/>
        <v>1675</v>
      </c>
      <c r="G474" t="s">
        <v>272</v>
      </c>
      <c r="H474" t="s">
        <v>273</v>
      </c>
      <c r="I474" s="91"/>
      <c r="J474" s="91"/>
      <c r="K474" s="91"/>
      <c r="L474" s="91"/>
      <c r="M474" s="91"/>
      <c r="N474" s="91"/>
      <c r="O474" s="91">
        <v>500</v>
      </c>
      <c r="P474" s="91"/>
      <c r="Q474" s="91"/>
      <c r="R474" s="91"/>
      <c r="S474" s="91"/>
      <c r="T474" s="91"/>
      <c r="U474" s="91">
        <f t="shared" si="44"/>
        <v>500</v>
      </c>
      <c r="V474" s="82" t="str">
        <f t="shared" si="42"/>
        <v>155061675856</v>
      </c>
      <c r="W474" s="83">
        <f>VLOOKUP(V474,Factors!$E$6:$H$5950,4,FALSE)</f>
        <v>0</v>
      </c>
      <c r="X474" t="str">
        <f>VLOOKUP(V474,Factors!$E$6:$F$5950,2,FALSE)</f>
        <v>Direct-OR</v>
      </c>
      <c r="Y474" s="92">
        <f t="shared" si="45"/>
        <v>0</v>
      </c>
      <c r="Z474" s="92">
        <f t="shared" si="46"/>
        <v>500</v>
      </c>
      <c r="AA474" s="92">
        <f t="shared" si="47"/>
        <v>500</v>
      </c>
    </row>
    <row r="475" spans="1:27" x14ac:dyDescent="0.25">
      <c r="A475" t="s">
        <v>245</v>
      </c>
      <c r="B475" t="s">
        <v>170</v>
      </c>
      <c r="C475" t="s">
        <v>171</v>
      </c>
      <c r="D475" t="s">
        <v>246</v>
      </c>
      <c r="E475" t="s">
        <v>247</v>
      </c>
      <c r="F475" t="str">
        <f t="shared" si="43"/>
        <v>1675</v>
      </c>
      <c r="G475" t="s">
        <v>94</v>
      </c>
      <c r="H475" t="s">
        <v>95</v>
      </c>
      <c r="I475" s="91">
        <v>420</v>
      </c>
      <c r="J475" s="91">
        <v>420</v>
      </c>
      <c r="K475" s="91">
        <v>420</v>
      </c>
      <c r="L475" s="91">
        <v>420</v>
      </c>
      <c r="M475" s="91">
        <v>420</v>
      </c>
      <c r="N475" s="91">
        <v>420</v>
      </c>
      <c r="O475" s="91">
        <v>420</v>
      </c>
      <c r="P475" s="91">
        <v>420</v>
      </c>
      <c r="Q475" s="91">
        <v>420</v>
      </c>
      <c r="R475" s="91">
        <v>420</v>
      </c>
      <c r="S475" s="91">
        <v>420</v>
      </c>
      <c r="T475" s="91">
        <v>420</v>
      </c>
      <c r="U475" s="91">
        <f t="shared" si="44"/>
        <v>5040</v>
      </c>
      <c r="V475" s="82" t="str">
        <f t="shared" si="42"/>
        <v>155061675856</v>
      </c>
      <c r="W475" s="83">
        <f>VLOOKUP(V475,Factors!$E$6:$H$5950,4,FALSE)</f>
        <v>0</v>
      </c>
      <c r="X475" t="str">
        <f>VLOOKUP(V475,Factors!$E$6:$F$5950,2,FALSE)</f>
        <v>Direct-OR</v>
      </c>
      <c r="Y475" s="92">
        <f t="shared" si="45"/>
        <v>0</v>
      </c>
      <c r="Z475" s="92">
        <f t="shared" si="46"/>
        <v>5040</v>
      </c>
      <c r="AA475" s="92">
        <f t="shared" si="47"/>
        <v>5040</v>
      </c>
    </row>
    <row r="476" spans="1:27" x14ac:dyDescent="0.25">
      <c r="A476" t="s">
        <v>245</v>
      </c>
      <c r="B476" t="s">
        <v>170</v>
      </c>
      <c r="C476" t="s">
        <v>171</v>
      </c>
      <c r="D476" t="s">
        <v>246</v>
      </c>
      <c r="E476" t="s">
        <v>247</v>
      </c>
      <c r="F476" t="str">
        <f t="shared" si="43"/>
        <v>1675</v>
      </c>
      <c r="G476" t="s">
        <v>84</v>
      </c>
      <c r="H476" t="s">
        <v>85</v>
      </c>
      <c r="I476" s="91">
        <v>78.319999999999993</v>
      </c>
      <c r="J476" s="91">
        <v>96.24</v>
      </c>
      <c r="K476" s="91">
        <v>-331</v>
      </c>
      <c r="L476" s="91"/>
      <c r="M476" s="91"/>
      <c r="N476" s="91"/>
      <c r="O476" s="91">
        <v>-153.38999999999999</v>
      </c>
      <c r="P476" s="91"/>
      <c r="Q476" s="91"/>
      <c r="R476" s="91"/>
      <c r="S476" s="91">
        <v>5.04</v>
      </c>
      <c r="T476" s="91">
        <v>-55.83</v>
      </c>
      <c r="U476" s="91">
        <f t="shared" si="44"/>
        <v>-360.61999999999995</v>
      </c>
      <c r="V476" s="82" t="str">
        <f t="shared" si="42"/>
        <v>155061675856</v>
      </c>
      <c r="W476" s="83">
        <f>VLOOKUP(V476,Factors!$E$6:$H$5950,4,FALSE)</f>
        <v>0</v>
      </c>
      <c r="X476" t="str">
        <f>VLOOKUP(V476,Factors!$E$6:$F$5950,2,FALSE)</f>
        <v>Direct-OR</v>
      </c>
      <c r="Y476" s="92">
        <f t="shared" si="45"/>
        <v>0</v>
      </c>
      <c r="Z476" s="92">
        <f t="shared" si="46"/>
        <v>-360.61999999999995</v>
      </c>
      <c r="AA476" s="92">
        <f t="shared" si="47"/>
        <v>-360.61999999999995</v>
      </c>
    </row>
    <row r="477" spans="1:27" x14ac:dyDescent="0.25">
      <c r="A477" t="s">
        <v>245</v>
      </c>
      <c r="B477" t="s">
        <v>170</v>
      </c>
      <c r="C477" t="s">
        <v>171</v>
      </c>
      <c r="D477" t="s">
        <v>246</v>
      </c>
      <c r="E477" t="s">
        <v>247</v>
      </c>
      <c r="F477" t="str">
        <f t="shared" si="43"/>
        <v>1675</v>
      </c>
      <c r="G477" t="s">
        <v>260</v>
      </c>
      <c r="H477" t="s">
        <v>261</v>
      </c>
      <c r="I477" s="91"/>
      <c r="J477" s="91">
        <v>1088.25</v>
      </c>
      <c r="K477" s="91"/>
      <c r="L477" s="91"/>
      <c r="M477" s="91"/>
      <c r="N477" s="91"/>
      <c r="O477" s="91"/>
      <c r="P477" s="91">
        <v>1020.86</v>
      </c>
      <c r="Q477" s="91"/>
      <c r="R477" s="91"/>
      <c r="S477" s="91"/>
      <c r="T477" s="91"/>
      <c r="U477" s="91">
        <f t="shared" si="44"/>
        <v>2109.11</v>
      </c>
      <c r="V477" s="82" t="str">
        <f t="shared" si="42"/>
        <v>155061675856</v>
      </c>
      <c r="W477" s="83">
        <f>VLOOKUP(V477,Factors!$E$6:$H$5950,4,FALSE)</f>
        <v>0</v>
      </c>
      <c r="X477" t="str">
        <f>VLOOKUP(V477,Factors!$E$6:$F$5950,2,FALSE)</f>
        <v>Direct-OR</v>
      </c>
      <c r="Y477" s="92">
        <f t="shared" si="45"/>
        <v>0</v>
      </c>
      <c r="Z477" s="92">
        <f t="shared" si="46"/>
        <v>2109.11</v>
      </c>
      <c r="AA477" s="92">
        <f t="shared" si="47"/>
        <v>2109.11</v>
      </c>
    </row>
    <row r="478" spans="1:27" x14ac:dyDescent="0.25">
      <c r="A478" t="s">
        <v>245</v>
      </c>
      <c r="B478" t="s">
        <v>170</v>
      </c>
      <c r="C478" t="s">
        <v>171</v>
      </c>
      <c r="D478" t="s">
        <v>246</v>
      </c>
      <c r="E478" t="s">
        <v>247</v>
      </c>
      <c r="F478" t="str">
        <f t="shared" si="43"/>
        <v>1675</v>
      </c>
      <c r="G478" t="s">
        <v>56</v>
      </c>
      <c r="H478" t="s">
        <v>57</v>
      </c>
      <c r="I478" s="91">
        <v>979.36</v>
      </c>
      <c r="J478" s="91">
        <v>1224.2</v>
      </c>
      <c r="K478" s="91">
        <v>1714.72</v>
      </c>
      <c r="L478" s="91"/>
      <c r="M478" s="91"/>
      <c r="N478" s="91"/>
      <c r="O478" s="91"/>
      <c r="P478" s="91"/>
      <c r="Q478" s="91"/>
      <c r="R478" s="91"/>
      <c r="S478" s="91">
        <v>68.819999999999993</v>
      </c>
      <c r="T478" s="91">
        <v>138.16</v>
      </c>
      <c r="U478" s="91">
        <f t="shared" si="44"/>
        <v>4125.26</v>
      </c>
      <c r="V478" s="82" t="str">
        <f t="shared" si="42"/>
        <v>155061675856</v>
      </c>
      <c r="W478" s="83">
        <f>VLOOKUP(V478,Factors!$E$6:$H$5950,4,FALSE)</f>
        <v>0</v>
      </c>
      <c r="X478" t="str">
        <f>VLOOKUP(V478,Factors!$E$6:$F$5950,2,FALSE)</f>
        <v>Direct-OR</v>
      </c>
      <c r="Y478" s="92">
        <f t="shared" si="45"/>
        <v>0</v>
      </c>
      <c r="Z478" s="92">
        <f t="shared" si="46"/>
        <v>4125.26</v>
      </c>
      <c r="AA478" s="92">
        <f t="shared" si="47"/>
        <v>4125.26</v>
      </c>
    </row>
    <row r="479" spans="1:27" x14ac:dyDescent="0.25">
      <c r="A479" t="s">
        <v>245</v>
      </c>
      <c r="B479" t="s">
        <v>170</v>
      </c>
      <c r="C479" t="s">
        <v>171</v>
      </c>
      <c r="D479" t="s">
        <v>246</v>
      </c>
      <c r="E479" t="s">
        <v>247</v>
      </c>
      <c r="F479" t="str">
        <f t="shared" si="43"/>
        <v>1675</v>
      </c>
      <c r="G479" t="s">
        <v>68</v>
      </c>
      <c r="H479" t="s">
        <v>69</v>
      </c>
      <c r="I479" s="91">
        <v>90.98</v>
      </c>
      <c r="J479" s="91">
        <v>90.98</v>
      </c>
      <c r="K479" s="91">
        <v>60.66</v>
      </c>
      <c r="L479" s="91"/>
      <c r="M479" s="91"/>
      <c r="N479" s="91"/>
      <c r="O479" s="91"/>
      <c r="P479" s="91"/>
      <c r="Q479" s="91"/>
      <c r="R479" s="91"/>
      <c r="S479" s="91"/>
      <c r="T479" s="91"/>
      <c r="U479" s="91">
        <f t="shared" si="44"/>
        <v>242.62</v>
      </c>
      <c r="V479" s="82" t="str">
        <f t="shared" si="42"/>
        <v>155061675856</v>
      </c>
      <c r="W479" s="83">
        <f>VLOOKUP(V479,Factors!$E$6:$H$5950,4,FALSE)</f>
        <v>0</v>
      </c>
      <c r="X479" t="str">
        <f>VLOOKUP(V479,Factors!$E$6:$F$5950,2,FALSE)</f>
        <v>Direct-OR</v>
      </c>
      <c r="Y479" s="92">
        <f t="shared" si="45"/>
        <v>0</v>
      </c>
      <c r="Z479" s="92">
        <f t="shared" si="46"/>
        <v>242.62</v>
      </c>
      <c r="AA479" s="92">
        <f t="shared" si="47"/>
        <v>242.62</v>
      </c>
    </row>
    <row r="480" spans="1:27" x14ac:dyDescent="0.25">
      <c r="A480" t="s">
        <v>245</v>
      </c>
      <c r="B480" t="s">
        <v>170</v>
      </c>
      <c r="C480" t="s">
        <v>171</v>
      </c>
      <c r="D480" t="s">
        <v>246</v>
      </c>
      <c r="E480" t="s">
        <v>247</v>
      </c>
      <c r="F480" t="str">
        <f t="shared" si="43"/>
        <v>1675</v>
      </c>
      <c r="G480" t="s">
        <v>106</v>
      </c>
      <c r="H480" t="s">
        <v>107</v>
      </c>
      <c r="I480" s="91"/>
      <c r="J480" s="91"/>
      <c r="K480" s="91">
        <v>-5389.12</v>
      </c>
      <c r="L480" s="91"/>
      <c r="M480" s="91"/>
      <c r="N480" s="91"/>
      <c r="O480" s="91">
        <v>-1959.68</v>
      </c>
      <c r="P480" s="91"/>
      <c r="Q480" s="91"/>
      <c r="R480" s="91"/>
      <c r="S480" s="91"/>
      <c r="T480" s="91">
        <v>-55.48</v>
      </c>
      <c r="U480" s="91">
        <f t="shared" si="44"/>
        <v>-7404.28</v>
      </c>
      <c r="V480" s="82" t="str">
        <f t="shared" si="42"/>
        <v>155061675856</v>
      </c>
      <c r="W480" s="83">
        <f>VLOOKUP(V480,Factors!$E$6:$H$5950,4,FALSE)</f>
        <v>0</v>
      </c>
      <c r="X480" t="str">
        <f>VLOOKUP(V480,Factors!$E$6:$F$5950,2,FALSE)</f>
        <v>Direct-OR</v>
      </c>
      <c r="Y480" s="92">
        <f t="shared" si="45"/>
        <v>0</v>
      </c>
      <c r="Z480" s="92">
        <f t="shared" si="46"/>
        <v>-7404.28</v>
      </c>
      <c r="AA480" s="92">
        <f t="shared" si="47"/>
        <v>-7404.28</v>
      </c>
    </row>
    <row r="481" spans="1:27" x14ac:dyDescent="0.25">
      <c r="A481" t="s">
        <v>245</v>
      </c>
      <c r="B481" t="s">
        <v>170</v>
      </c>
      <c r="C481" t="s">
        <v>171</v>
      </c>
      <c r="D481" t="s">
        <v>246</v>
      </c>
      <c r="E481" t="s">
        <v>247</v>
      </c>
      <c r="F481" t="str">
        <f t="shared" si="43"/>
        <v>1675</v>
      </c>
      <c r="G481" t="s">
        <v>108</v>
      </c>
      <c r="H481" t="s">
        <v>109</v>
      </c>
      <c r="I481" s="91"/>
      <c r="J481" s="91"/>
      <c r="K481" s="91">
        <v>-909.78</v>
      </c>
      <c r="L481" s="91"/>
      <c r="M481" s="91"/>
      <c r="N481" s="91"/>
      <c r="O481" s="91">
        <v>-136.46</v>
      </c>
      <c r="P481" s="91"/>
      <c r="Q481" s="91"/>
      <c r="R481" s="91"/>
      <c r="S481" s="91"/>
      <c r="T481" s="91">
        <v>-845.6</v>
      </c>
      <c r="U481" s="91">
        <f t="shared" si="44"/>
        <v>-1891.8400000000001</v>
      </c>
      <c r="V481" s="82" t="str">
        <f t="shared" si="42"/>
        <v>155061675856</v>
      </c>
      <c r="W481" s="83">
        <f>VLOOKUP(V481,Factors!$E$6:$H$5950,4,FALSE)</f>
        <v>0</v>
      </c>
      <c r="X481" t="str">
        <f>VLOOKUP(V481,Factors!$E$6:$F$5950,2,FALSE)</f>
        <v>Direct-OR</v>
      </c>
      <c r="Y481" s="92">
        <f t="shared" si="45"/>
        <v>0</v>
      </c>
      <c r="Z481" s="92">
        <f t="shared" si="46"/>
        <v>-1891.8400000000001</v>
      </c>
      <c r="AA481" s="92">
        <f t="shared" si="47"/>
        <v>-1891.8400000000001</v>
      </c>
    </row>
    <row r="482" spans="1:27" x14ac:dyDescent="0.25">
      <c r="A482" t="s">
        <v>245</v>
      </c>
      <c r="B482" t="s">
        <v>170</v>
      </c>
      <c r="C482" t="s">
        <v>171</v>
      </c>
      <c r="D482" t="s">
        <v>262</v>
      </c>
      <c r="E482" t="s">
        <v>263</v>
      </c>
      <c r="F482" t="str">
        <f t="shared" si="43"/>
        <v>1676</v>
      </c>
      <c r="G482" t="s">
        <v>84</v>
      </c>
      <c r="H482" t="s">
        <v>85</v>
      </c>
      <c r="I482" s="91"/>
      <c r="J482" s="91"/>
      <c r="K482" s="91"/>
      <c r="L482" s="91"/>
      <c r="M482" s="91"/>
      <c r="N482" s="91">
        <v>13.97</v>
      </c>
      <c r="O482" s="91"/>
      <c r="P482" s="91"/>
      <c r="Q482" s="91"/>
      <c r="R482" s="91"/>
      <c r="S482" s="91"/>
      <c r="T482" s="91"/>
      <c r="U482" s="91">
        <f t="shared" si="44"/>
        <v>13.97</v>
      </c>
      <c r="V482" s="82" t="str">
        <f t="shared" si="42"/>
        <v>155061676856</v>
      </c>
      <c r="W482" s="83">
        <f>VLOOKUP(V482,Factors!$E$6:$H$5950,4,FALSE)</f>
        <v>0</v>
      </c>
      <c r="X482" t="str">
        <f>VLOOKUP(V482,Factors!$E$6:$F$5950,2,FALSE)</f>
        <v>Direct-OR</v>
      </c>
      <c r="Y482" s="92">
        <f t="shared" si="45"/>
        <v>0</v>
      </c>
      <c r="Z482" s="92">
        <f t="shared" si="46"/>
        <v>13.97</v>
      </c>
      <c r="AA482" s="92">
        <f t="shared" si="47"/>
        <v>13.97</v>
      </c>
    </row>
    <row r="483" spans="1:27" x14ac:dyDescent="0.25">
      <c r="A483" t="s">
        <v>245</v>
      </c>
      <c r="B483" t="s">
        <v>170</v>
      </c>
      <c r="C483" t="s">
        <v>171</v>
      </c>
      <c r="D483" t="s">
        <v>262</v>
      </c>
      <c r="E483" t="s">
        <v>263</v>
      </c>
      <c r="F483" t="str">
        <f t="shared" si="43"/>
        <v>1676</v>
      </c>
      <c r="G483" t="s">
        <v>56</v>
      </c>
      <c r="H483" t="s">
        <v>57</v>
      </c>
      <c r="I483" s="91"/>
      <c r="J483" s="91"/>
      <c r="K483" s="91"/>
      <c r="L483" s="91"/>
      <c r="M483" s="91"/>
      <c r="N483" s="91">
        <v>190.9</v>
      </c>
      <c r="O483" s="91"/>
      <c r="P483" s="91"/>
      <c r="Q483" s="91"/>
      <c r="R483" s="91"/>
      <c r="S483" s="91"/>
      <c r="T483" s="91"/>
      <c r="U483" s="91">
        <f t="shared" si="44"/>
        <v>190.9</v>
      </c>
      <c r="V483" s="82" t="str">
        <f t="shared" si="42"/>
        <v>155061676856</v>
      </c>
      <c r="W483" s="83">
        <f>VLOOKUP(V483,Factors!$E$6:$H$5950,4,FALSE)</f>
        <v>0</v>
      </c>
      <c r="X483" t="str">
        <f>VLOOKUP(V483,Factors!$E$6:$F$5950,2,FALSE)</f>
        <v>Direct-OR</v>
      </c>
      <c r="Y483" s="92">
        <f t="shared" si="45"/>
        <v>0</v>
      </c>
      <c r="Z483" s="92">
        <f t="shared" si="46"/>
        <v>190.9</v>
      </c>
      <c r="AA483" s="92">
        <f t="shared" si="47"/>
        <v>190.9</v>
      </c>
    </row>
    <row r="484" spans="1:27" x14ac:dyDescent="0.25">
      <c r="A484" t="s">
        <v>245</v>
      </c>
      <c r="B484" t="s">
        <v>170</v>
      </c>
      <c r="C484" t="s">
        <v>171</v>
      </c>
      <c r="D484" t="s">
        <v>248</v>
      </c>
      <c r="E484" t="s">
        <v>249</v>
      </c>
      <c r="F484" t="str">
        <f t="shared" si="43"/>
        <v>1695</v>
      </c>
      <c r="G484" t="s">
        <v>92</v>
      </c>
      <c r="H484" t="s">
        <v>93</v>
      </c>
      <c r="I484" s="91"/>
      <c r="J484" s="91"/>
      <c r="K484" s="91">
        <v>137.53</v>
      </c>
      <c r="L484" s="91"/>
      <c r="M484" s="91">
        <v>518.79999999999995</v>
      </c>
      <c r="N484" s="91"/>
      <c r="O484" s="91">
        <v>19.850000000000001</v>
      </c>
      <c r="P484" s="91"/>
      <c r="Q484" s="91"/>
      <c r="R484" s="91">
        <v>956.28</v>
      </c>
      <c r="S484" s="91"/>
      <c r="T484" s="91"/>
      <c r="U484" s="91">
        <f t="shared" si="44"/>
        <v>1632.46</v>
      </c>
      <c r="V484" s="82" t="str">
        <f t="shared" si="42"/>
        <v>155061695856</v>
      </c>
      <c r="W484" s="83">
        <f>VLOOKUP(V484,Factors!$E$6:$H$5950,4,FALSE)</f>
        <v>0</v>
      </c>
      <c r="X484" t="str">
        <f>VLOOKUP(V484,Factors!$E$6:$F$5950,2,FALSE)</f>
        <v>Direct-OR</v>
      </c>
      <c r="Y484" s="92">
        <f t="shared" si="45"/>
        <v>0</v>
      </c>
      <c r="Z484" s="92">
        <f t="shared" si="46"/>
        <v>1632.46</v>
      </c>
      <c r="AA484" s="92">
        <f t="shared" si="47"/>
        <v>1632.46</v>
      </c>
    </row>
    <row r="485" spans="1:27" x14ac:dyDescent="0.25">
      <c r="A485" t="s">
        <v>245</v>
      </c>
      <c r="B485" t="s">
        <v>170</v>
      </c>
      <c r="C485" t="s">
        <v>171</v>
      </c>
      <c r="D485" t="s">
        <v>248</v>
      </c>
      <c r="E485" t="s">
        <v>249</v>
      </c>
      <c r="F485" t="str">
        <f t="shared" si="43"/>
        <v>1695</v>
      </c>
      <c r="G485" t="s">
        <v>288</v>
      </c>
      <c r="H485" t="s">
        <v>289</v>
      </c>
      <c r="I485" s="91"/>
      <c r="J485" s="91"/>
      <c r="K485" s="91"/>
      <c r="L485" s="91"/>
      <c r="M485" s="91"/>
      <c r="N485" s="91"/>
      <c r="O485" s="91"/>
      <c r="P485" s="91"/>
      <c r="Q485" s="91"/>
      <c r="R485" s="91"/>
      <c r="S485" s="91"/>
      <c r="T485" s="91">
        <v>1334.21</v>
      </c>
      <c r="U485" s="91">
        <f t="shared" si="44"/>
        <v>1334.21</v>
      </c>
      <c r="V485" s="82" t="str">
        <f t="shared" si="42"/>
        <v>155061695856</v>
      </c>
      <c r="W485" s="83">
        <f>VLOOKUP(V485,Factors!$E$6:$H$5950,4,FALSE)</f>
        <v>0</v>
      </c>
      <c r="X485" t="str">
        <f>VLOOKUP(V485,Factors!$E$6:$F$5950,2,FALSE)</f>
        <v>Direct-OR</v>
      </c>
      <c r="Y485" s="92">
        <f t="shared" si="45"/>
        <v>0</v>
      </c>
      <c r="Z485" s="92">
        <f t="shared" si="46"/>
        <v>1334.21</v>
      </c>
      <c r="AA485" s="92">
        <f t="shared" si="47"/>
        <v>1334.21</v>
      </c>
    </row>
    <row r="486" spans="1:27" x14ac:dyDescent="0.25">
      <c r="A486" t="s">
        <v>245</v>
      </c>
      <c r="B486" t="s">
        <v>170</v>
      </c>
      <c r="C486" t="s">
        <v>171</v>
      </c>
      <c r="D486" t="s">
        <v>248</v>
      </c>
      <c r="E486" t="s">
        <v>249</v>
      </c>
      <c r="F486" t="str">
        <f t="shared" si="43"/>
        <v>1695</v>
      </c>
      <c r="G486" t="s">
        <v>272</v>
      </c>
      <c r="H486" t="s">
        <v>273</v>
      </c>
      <c r="I486" s="91"/>
      <c r="J486" s="91">
        <v>216</v>
      </c>
      <c r="K486" s="91"/>
      <c r="L486" s="91"/>
      <c r="M486" s="91"/>
      <c r="N486" s="91"/>
      <c r="O486" s="91"/>
      <c r="P486" s="91"/>
      <c r="Q486" s="91"/>
      <c r="R486" s="91">
        <v>1556.05</v>
      </c>
      <c r="S486" s="91"/>
      <c r="T486" s="91"/>
      <c r="U486" s="91">
        <f t="shared" si="44"/>
        <v>1772.05</v>
      </c>
      <c r="V486" s="82" t="str">
        <f t="shared" si="42"/>
        <v>155061695856</v>
      </c>
      <c r="W486" s="83">
        <f>VLOOKUP(V486,Factors!$E$6:$H$5950,4,FALSE)</f>
        <v>0</v>
      </c>
      <c r="X486" t="str">
        <f>VLOOKUP(V486,Factors!$E$6:$F$5950,2,FALSE)</f>
        <v>Direct-OR</v>
      </c>
      <c r="Y486" s="92">
        <f t="shared" si="45"/>
        <v>0</v>
      </c>
      <c r="Z486" s="92">
        <f t="shared" si="46"/>
        <v>1772.05</v>
      </c>
      <c r="AA486" s="92">
        <f t="shared" si="47"/>
        <v>1772.05</v>
      </c>
    </row>
    <row r="487" spans="1:27" x14ac:dyDescent="0.25">
      <c r="A487" t="s">
        <v>245</v>
      </c>
      <c r="B487" t="s">
        <v>170</v>
      </c>
      <c r="C487" t="s">
        <v>171</v>
      </c>
      <c r="D487" t="s">
        <v>248</v>
      </c>
      <c r="E487" t="s">
        <v>249</v>
      </c>
      <c r="F487" t="str">
        <f t="shared" si="43"/>
        <v>1695</v>
      </c>
      <c r="G487" t="s">
        <v>120</v>
      </c>
      <c r="H487" t="s">
        <v>121</v>
      </c>
      <c r="I487" s="91"/>
      <c r="J487" s="91"/>
      <c r="K487" s="91"/>
      <c r="L487" s="91"/>
      <c r="M487" s="91"/>
      <c r="N487" s="91"/>
      <c r="O487" s="91">
        <v>28.89</v>
      </c>
      <c r="P487" s="91"/>
      <c r="Q487" s="91"/>
      <c r="R487" s="91"/>
      <c r="S487" s="91"/>
      <c r="T487" s="91"/>
      <c r="U487" s="91">
        <f t="shared" si="44"/>
        <v>28.89</v>
      </c>
      <c r="V487" s="82" t="str">
        <f t="shared" si="42"/>
        <v>155061695856</v>
      </c>
      <c r="W487" s="83">
        <f>VLOOKUP(V487,Factors!$E$6:$H$5950,4,FALSE)</f>
        <v>0</v>
      </c>
      <c r="X487" t="str">
        <f>VLOOKUP(V487,Factors!$E$6:$F$5950,2,FALSE)</f>
        <v>Direct-OR</v>
      </c>
      <c r="Y487" s="92">
        <f t="shared" si="45"/>
        <v>0</v>
      </c>
      <c r="Z487" s="92">
        <f t="shared" si="46"/>
        <v>28.89</v>
      </c>
      <c r="AA487" s="92">
        <f t="shared" si="47"/>
        <v>28.89</v>
      </c>
    </row>
    <row r="488" spans="1:27" x14ac:dyDescent="0.25">
      <c r="A488" t="s">
        <v>245</v>
      </c>
      <c r="B488" t="s">
        <v>170</v>
      </c>
      <c r="C488" t="s">
        <v>171</v>
      </c>
      <c r="D488" t="s">
        <v>248</v>
      </c>
      <c r="E488" t="s">
        <v>249</v>
      </c>
      <c r="F488" t="str">
        <f t="shared" si="43"/>
        <v>1695</v>
      </c>
      <c r="G488" t="s">
        <v>84</v>
      </c>
      <c r="H488" t="s">
        <v>85</v>
      </c>
      <c r="I488" s="91">
        <v>243.72</v>
      </c>
      <c r="J488" s="91">
        <v>655.6</v>
      </c>
      <c r="K488" s="91">
        <v>603.35</v>
      </c>
      <c r="L488" s="91">
        <v>609.09</v>
      </c>
      <c r="M488" s="91">
        <v>290.72000000000003</v>
      </c>
      <c r="N488" s="91"/>
      <c r="O488" s="91">
        <v>136.46</v>
      </c>
      <c r="P488" s="91">
        <v>49.48</v>
      </c>
      <c r="Q488" s="91">
        <v>81.2</v>
      </c>
      <c r="R488" s="91">
        <v>244.57</v>
      </c>
      <c r="S488" s="91"/>
      <c r="T488" s="91">
        <v>-306.38</v>
      </c>
      <c r="U488" s="91">
        <f t="shared" si="44"/>
        <v>2607.8100000000004</v>
      </c>
      <c r="V488" s="82" t="str">
        <f t="shared" si="42"/>
        <v>155061695856</v>
      </c>
      <c r="W488" s="83">
        <f>VLOOKUP(V488,Factors!$E$6:$H$5950,4,FALSE)</f>
        <v>0</v>
      </c>
      <c r="X488" t="str">
        <f>VLOOKUP(V488,Factors!$E$6:$F$5950,2,FALSE)</f>
        <v>Direct-OR</v>
      </c>
      <c r="Y488" s="92">
        <f t="shared" si="45"/>
        <v>0</v>
      </c>
      <c r="Z488" s="92">
        <f t="shared" si="46"/>
        <v>2607.8100000000004</v>
      </c>
      <c r="AA488" s="92">
        <f t="shared" si="47"/>
        <v>2607.8100000000004</v>
      </c>
    </row>
    <row r="489" spans="1:27" x14ac:dyDescent="0.25">
      <c r="A489" t="s">
        <v>245</v>
      </c>
      <c r="B489" t="s">
        <v>170</v>
      </c>
      <c r="C489" t="s">
        <v>171</v>
      </c>
      <c r="D489" t="s">
        <v>248</v>
      </c>
      <c r="E489" t="s">
        <v>249</v>
      </c>
      <c r="F489" t="str">
        <f t="shared" si="43"/>
        <v>1695</v>
      </c>
      <c r="G489" t="s">
        <v>44</v>
      </c>
      <c r="H489" t="s">
        <v>45</v>
      </c>
      <c r="I489" s="91"/>
      <c r="J489" s="91"/>
      <c r="K489" s="91"/>
      <c r="L489" s="91"/>
      <c r="M489" s="91"/>
      <c r="N489" s="91"/>
      <c r="O489" s="91"/>
      <c r="P489" s="91">
        <v>11285.31</v>
      </c>
      <c r="Q489" s="91"/>
      <c r="R489" s="91"/>
      <c r="S489" s="91"/>
      <c r="T489" s="91"/>
      <c r="U489" s="91">
        <f t="shared" si="44"/>
        <v>11285.31</v>
      </c>
      <c r="V489" s="82" t="str">
        <f t="shared" si="42"/>
        <v>155061695856</v>
      </c>
      <c r="W489" s="83">
        <f>VLOOKUP(V489,Factors!$E$6:$H$5950,4,FALSE)</f>
        <v>0</v>
      </c>
      <c r="X489" t="str">
        <f>VLOOKUP(V489,Factors!$E$6:$F$5950,2,FALSE)</f>
        <v>Direct-OR</v>
      </c>
      <c r="Y489" s="92">
        <f t="shared" si="45"/>
        <v>0</v>
      </c>
      <c r="Z489" s="92">
        <f t="shared" si="46"/>
        <v>11285.31</v>
      </c>
      <c r="AA489" s="92">
        <f t="shared" si="47"/>
        <v>11285.31</v>
      </c>
    </row>
    <row r="490" spans="1:27" x14ac:dyDescent="0.25">
      <c r="A490" t="s">
        <v>245</v>
      </c>
      <c r="B490" t="s">
        <v>170</v>
      </c>
      <c r="C490" t="s">
        <v>171</v>
      </c>
      <c r="D490" t="s">
        <v>248</v>
      </c>
      <c r="E490" t="s">
        <v>249</v>
      </c>
      <c r="F490" t="str">
        <f t="shared" si="43"/>
        <v>1695</v>
      </c>
      <c r="G490" t="s">
        <v>274</v>
      </c>
      <c r="H490" t="s">
        <v>275</v>
      </c>
      <c r="I490" s="91"/>
      <c r="J490" s="91"/>
      <c r="K490" s="91"/>
      <c r="L490" s="91"/>
      <c r="M490" s="91"/>
      <c r="N490" s="91"/>
      <c r="O490" s="91"/>
      <c r="P490" s="91"/>
      <c r="Q490" s="91"/>
      <c r="R490" s="91"/>
      <c r="S490" s="91">
        <v>300</v>
      </c>
      <c r="T490" s="91">
        <v>-300</v>
      </c>
      <c r="U490" s="91">
        <f t="shared" si="44"/>
        <v>0</v>
      </c>
      <c r="V490" s="82" t="str">
        <f t="shared" si="42"/>
        <v>155061695856</v>
      </c>
      <c r="W490" s="83">
        <f>VLOOKUP(V490,Factors!$E$6:$H$5950,4,FALSE)</f>
        <v>0</v>
      </c>
      <c r="X490" t="str">
        <f>VLOOKUP(V490,Factors!$E$6:$F$5950,2,FALSE)</f>
        <v>Direct-OR</v>
      </c>
      <c r="Y490" s="92">
        <f t="shared" si="45"/>
        <v>0</v>
      </c>
      <c r="Z490" s="92">
        <f t="shared" si="46"/>
        <v>0</v>
      </c>
      <c r="AA490" s="92">
        <f t="shared" si="47"/>
        <v>0</v>
      </c>
    </row>
    <row r="491" spans="1:27" x14ac:dyDescent="0.25">
      <c r="A491" t="s">
        <v>245</v>
      </c>
      <c r="B491" t="s">
        <v>170</v>
      </c>
      <c r="C491" t="s">
        <v>171</v>
      </c>
      <c r="D491" t="s">
        <v>248</v>
      </c>
      <c r="E491" t="s">
        <v>249</v>
      </c>
      <c r="F491" t="str">
        <f t="shared" si="43"/>
        <v>1695</v>
      </c>
      <c r="G491" t="s">
        <v>276</v>
      </c>
      <c r="H491" t="s">
        <v>277</v>
      </c>
      <c r="I491" s="91"/>
      <c r="J491" s="91"/>
      <c r="K491" s="91"/>
      <c r="L491" s="91"/>
      <c r="M491" s="91"/>
      <c r="N491" s="91"/>
      <c r="O491" s="91">
        <v>325.3</v>
      </c>
      <c r="P491" s="91"/>
      <c r="Q491" s="91"/>
      <c r="R491" s="91"/>
      <c r="S491" s="91"/>
      <c r="T491" s="91"/>
      <c r="U491" s="91">
        <f t="shared" si="44"/>
        <v>325.3</v>
      </c>
      <c r="V491" s="82" t="str">
        <f t="shared" si="42"/>
        <v>155061695856</v>
      </c>
      <c r="W491" s="83">
        <f>VLOOKUP(V491,Factors!$E$6:$H$5950,4,FALSE)</f>
        <v>0</v>
      </c>
      <c r="X491" t="str">
        <f>VLOOKUP(V491,Factors!$E$6:$F$5950,2,FALSE)</f>
        <v>Direct-OR</v>
      </c>
      <c r="Y491" s="92">
        <f t="shared" si="45"/>
        <v>0</v>
      </c>
      <c r="Z491" s="92">
        <f t="shared" si="46"/>
        <v>325.3</v>
      </c>
      <c r="AA491" s="92">
        <f t="shared" si="47"/>
        <v>325.3</v>
      </c>
    </row>
    <row r="492" spans="1:27" x14ac:dyDescent="0.25">
      <c r="A492" t="s">
        <v>245</v>
      </c>
      <c r="B492" t="s">
        <v>170</v>
      </c>
      <c r="C492" t="s">
        <v>171</v>
      </c>
      <c r="D492" t="s">
        <v>248</v>
      </c>
      <c r="E492" t="s">
        <v>249</v>
      </c>
      <c r="F492" t="str">
        <f t="shared" si="43"/>
        <v>1695</v>
      </c>
      <c r="G492" t="s">
        <v>290</v>
      </c>
      <c r="H492" t="s">
        <v>291</v>
      </c>
      <c r="I492" s="91"/>
      <c r="J492" s="91"/>
      <c r="K492" s="91"/>
      <c r="L492" s="91"/>
      <c r="M492" s="91">
        <v>2816.5</v>
      </c>
      <c r="N492" s="91"/>
      <c r="O492" s="91"/>
      <c r="P492" s="91"/>
      <c r="Q492" s="91"/>
      <c r="R492" s="91"/>
      <c r="S492" s="91"/>
      <c r="T492" s="91"/>
      <c r="U492" s="91">
        <f t="shared" si="44"/>
        <v>2816.5</v>
      </c>
      <c r="V492" s="82" t="str">
        <f t="shared" si="42"/>
        <v>155061695856</v>
      </c>
      <c r="W492" s="83">
        <f>VLOOKUP(V492,Factors!$E$6:$H$5950,4,FALSE)</f>
        <v>0</v>
      </c>
      <c r="X492" t="str">
        <f>VLOOKUP(V492,Factors!$E$6:$F$5950,2,FALSE)</f>
        <v>Direct-OR</v>
      </c>
      <c r="Y492" s="92">
        <f t="shared" si="45"/>
        <v>0</v>
      </c>
      <c r="Z492" s="92">
        <f t="shared" si="46"/>
        <v>2816.5</v>
      </c>
      <c r="AA492" s="92">
        <f t="shared" si="47"/>
        <v>2816.5</v>
      </c>
    </row>
    <row r="493" spans="1:27" x14ac:dyDescent="0.25">
      <c r="A493" t="s">
        <v>245</v>
      </c>
      <c r="B493" t="s">
        <v>170</v>
      </c>
      <c r="C493" t="s">
        <v>171</v>
      </c>
      <c r="D493" t="s">
        <v>248</v>
      </c>
      <c r="E493" t="s">
        <v>249</v>
      </c>
      <c r="F493" t="str">
        <f t="shared" si="43"/>
        <v>1695</v>
      </c>
      <c r="G493" t="s">
        <v>124</v>
      </c>
      <c r="H493" t="s">
        <v>125</v>
      </c>
      <c r="I493" s="91"/>
      <c r="J493" s="91">
        <v>2488</v>
      </c>
      <c r="K493" s="91">
        <v>-200</v>
      </c>
      <c r="L493" s="91"/>
      <c r="M493" s="91">
        <v>4516</v>
      </c>
      <c r="N493" s="91">
        <v>-502</v>
      </c>
      <c r="O493" s="91"/>
      <c r="P493" s="91"/>
      <c r="Q493" s="91"/>
      <c r="R493" s="91">
        <v>3732</v>
      </c>
      <c r="S493" s="91"/>
      <c r="T493" s="91"/>
      <c r="U493" s="91">
        <f t="shared" si="44"/>
        <v>10034</v>
      </c>
      <c r="V493" s="82" t="str">
        <f t="shared" si="42"/>
        <v>155061695856</v>
      </c>
      <c r="W493" s="83">
        <f>VLOOKUP(V493,Factors!$E$6:$H$5950,4,FALSE)</f>
        <v>0</v>
      </c>
      <c r="X493" t="str">
        <f>VLOOKUP(V493,Factors!$E$6:$F$5950,2,FALSE)</f>
        <v>Direct-OR</v>
      </c>
      <c r="Y493" s="92">
        <f t="shared" si="45"/>
        <v>0</v>
      </c>
      <c r="Z493" s="92">
        <f t="shared" si="46"/>
        <v>10034</v>
      </c>
      <c r="AA493" s="92">
        <f t="shared" si="47"/>
        <v>10034</v>
      </c>
    </row>
    <row r="494" spans="1:27" x14ac:dyDescent="0.25">
      <c r="A494" t="s">
        <v>245</v>
      </c>
      <c r="B494" t="s">
        <v>170</v>
      </c>
      <c r="C494" t="s">
        <v>171</v>
      </c>
      <c r="D494" t="s">
        <v>248</v>
      </c>
      <c r="E494" t="s">
        <v>249</v>
      </c>
      <c r="F494" t="str">
        <f t="shared" si="43"/>
        <v>1695</v>
      </c>
      <c r="G494" t="s">
        <v>280</v>
      </c>
      <c r="H494" t="s">
        <v>281</v>
      </c>
      <c r="I494" s="91"/>
      <c r="J494" s="91">
        <v>962.5</v>
      </c>
      <c r="K494" s="91"/>
      <c r="L494" s="91"/>
      <c r="M494" s="91"/>
      <c r="N494" s="91"/>
      <c r="O494" s="91"/>
      <c r="P494" s="91"/>
      <c r="Q494" s="91"/>
      <c r="R494" s="91"/>
      <c r="S494" s="91">
        <v>1000</v>
      </c>
      <c r="T494" s="91"/>
      <c r="U494" s="91">
        <f t="shared" si="44"/>
        <v>1962.5</v>
      </c>
      <c r="V494" s="82" t="str">
        <f t="shared" si="42"/>
        <v>155061695856</v>
      </c>
      <c r="W494" s="83">
        <f>VLOOKUP(V494,Factors!$E$6:$H$5950,4,FALSE)</f>
        <v>0</v>
      </c>
      <c r="X494" t="str">
        <f>VLOOKUP(V494,Factors!$E$6:$F$5950,2,FALSE)</f>
        <v>Direct-OR</v>
      </c>
      <c r="Y494" s="92">
        <f t="shared" si="45"/>
        <v>0</v>
      </c>
      <c r="Z494" s="92">
        <f t="shared" si="46"/>
        <v>1962.5</v>
      </c>
      <c r="AA494" s="92">
        <f t="shared" si="47"/>
        <v>1962.5</v>
      </c>
    </row>
    <row r="495" spans="1:27" x14ac:dyDescent="0.25">
      <c r="A495" t="s">
        <v>245</v>
      </c>
      <c r="B495" t="s">
        <v>170</v>
      </c>
      <c r="C495" t="s">
        <v>171</v>
      </c>
      <c r="D495" t="s">
        <v>248</v>
      </c>
      <c r="E495" t="s">
        <v>249</v>
      </c>
      <c r="F495" t="str">
        <f t="shared" si="43"/>
        <v>1695</v>
      </c>
      <c r="G495" t="s">
        <v>282</v>
      </c>
      <c r="H495" t="s">
        <v>283</v>
      </c>
      <c r="I495" s="91"/>
      <c r="J495" s="91">
        <v>2000</v>
      </c>
      <c r="K495" s="91"/>
      <c r="L495" s="91"/>
      <c r="M495" s="91"/>
      <c r="N495" s="91"/>
      <c r="O495" s="91"/>
      <c r="P495" s="91"/>
      <c r="Q495" s="91"/>
      <c r="R495" s="91">
        <v>1508</v>
      </c>
      <c r="S495" s="91">
        <v>2616</v>
      </c>
      <c r="T495" s="91">
        <v>22.31</v>
      </c>
      <c r="U495" s="91">
        <f t="shared" si="44"/>
        <v>6146.31</v>
      </c>
      <c r="V495" s="82" t="str">
        <f t="shared" si="42"/>
        <v>155061695856</v>
      </c>
      <c r="W495" s="83">
        <f>VLOOKUP(V495,Factors!$E$6:$H$5950,4,FALSE)</f>
        <v>0</v>
      </c>
      <c r="X495" t="str">
        <f>VLOOKUP(V495,Factors!$E$6:$F$5950,2,FALSE)</f>
        <v>Direct-OR</v>
      </c>
      <c r="Y495" s="92">
        <f t="shared" si="45"/>
        <v>0</v>
      </c>
      <c r="Z495" s="92">
        <f t="shared" si="46"/>
        <v>6146.31</v>
      </c>
      <c r="AA495" s="92">
        <f t="shared" si="47"/>
        <v>6146.31</v>
      </c>
    </row>
    <row r="496" spans="1:27" x14ac:dyDescent="0.25">
      <c r="A496" t="s">
        <v>245</v>
      </c>
      <c r="B496" t="s">
        <v>170</v>
      </c>
      <c r="C496" t="s">
        <v>171</v>
      </c>
      <c r="D496" t="s">
        <v>248</v>
      </c>
      <c r="E496" t="s">
        <v>249</v>
      </c>
      <c r="F496" t="str">
        <f t="shared" si="43"/>
        <v>1695</v>
      </c>
      <c r="G496" t="s">
        <v>256</v>
      </c>
      <c r="H496" t="s">
        <v>257</v>
      </c>
      <c r="I496" s="91">
        <v>572</v>
      </c>
      <c r="J496" s="91">
        <v>368</v>
      </c>
      <c r="K496" s="91">
        <v>681.4</v>
      </c>
      <c r="L496" s="91"/>
      <c r="M496" s="91"/>
      <c r="N496" s="91">
        <v>3221.5</v>
      </c>
      <c r="O496" s="91">
        <v>2295.1</v>
      </c>
      <c r="P496" s="91">
        <v>686</v>
      </c>
      <c r="Q496" s="91"/>
      <c r="R496" s="91">
        <v>2782.66</v>
      </c>
      <c r="S496" s="91">
        <v>375</v>
      </c>
      <c r="T496" s="91">
        <v>300</v>
      </c>
      <c r="U496" s="91">
        <f t="shared" si="44"/>
        <v>11281.66</v>
      </c>
      <c r="V496" s="82" t="str">
        <f t="shared" si="42"/>
        <v>155061695856</v>
      </c>
      <c r="W496" s="83">
        <f>VLOOKUP(V496,Factors!$E$6:$H$5950,4,FALSE)</f>
        <v>0</v>
      </c>
      <c r="X496" t="str">
        <f>VLOOKUP(V496,Factors!$E$6:$F$5950,2,FALSE)</f>
        <v>Direct-OR</v>
      </c>
      <c r="Y496" s="92">
        <f t="shared" si="45"/>
        <v>0</v>
      </c>
      <c r="Z496" s="92">
        <f t="shared" si="46"/>
        <v>11281.66</v>
      </c>
      <c r="AA496" s="92">
        <f t="shared" si="47"/>
        <v>11281.66</v>
      </c>
    </row>
    <row r="497" spans="1:27" x14ac:dyDescent="0.25">
      <c r="A497" t="s">
        <v>245</v>
      </c>
      <c r="B497" t="s">
        <v>170</v>
      </c>
      <c r="C497" t="s">
        <v>171</v>
      </c>
      <c r="D497" t="s">
        <v>248</v>
      </c>
      <c r="E497" t="s">
        <v>249</v>
      </c>
      <c r="F497" t="str">
        <f t="shared" si="43"/>
        <v>1695</v>
      </c>
      <c r="G497" t="s">
        <v>50</v>
      </c>
      <c r="H497" t="s">
        <v>51</v>
      </c>
      <c r="I497" s="91"/>
      <c r="J497" s="91"/>
      <c r="K497" s="91">
        <v>3850</v>
      </c>
      <c r="L497" s="91"/>
      <c r="M497" s="91">
        <v>710</v>
      </c>
      <c r="N497" s="91"/>
      <c r="O497" s="91"/>
      <c r="P497" s="91"/>
      <c r="Q497" s="91"/>
      <c r="R497" s="91"/>
      <c r="S497" s="91"/>
      <c r="T497" s="91"/>
      <c r="U497" s="91">
        <f t="shared" si="44"/>
        <v>4560</v>
      </c>
      <c r="V497" s="82" t="str">
        <f t="shared" si="42"/>
        <v>155061695856</v>
      </c>
      <c r="W497" s="83">
        <f>VLOOKUP(V497,Factors!$E$6:$H$5950,4,FALSE)</f>
        <v>0</v>
      </c>
      <c r="X497" t="str">
        <f>VLOOKUP(V497,Factors!$E$6:$F$5950,2,FALSE)</f>
        <v>Direct-OR</v>
      </c>
      <c r="Y497" s="92">
        <f t="shared" si="45"/>
        <v>0</v>
      </c>
      <c r="Z497" s="92">
        <f t="shared" si="46"/>
        <v>4560</v>
      </c>
      <c r="AA497" s="92">
        <f t="shared" si="47"/>
        <v>4560</v>
      </c>
    </row>
    <row r="498" spans="1:27" x14ac:dyDescent="0.25">
      <c r="A498" t="s">
        <v>245</v>
      </c>
      <c r="B498" t="s">
        <v>170</v>
      </c>
      <c r="C498" t="s">
        <v>171</v>
      </c>
      <c r="D498" t="s">
        <v>248</v>
      </c>
      <c r="E498" t="s">
        <v>249</v>
      </c>
      <c r="F498" t="str">
        <f t="shared" si="43"/>
        <v>1695</v>
      </c>
      <c r="G498" t="s">
        <v>284</v>
      </c>
      <c r="H498" t="s">
        <v>285</v>
      </c>
      <c r="I498" s="91"/>
      <c r="J498" s="91"/>
      <c r="K498" s="91"/>
      <c r="L498" s="91"/>
      <c r="M498" s="91"/>
      <c r="N498" s="91"/>
      <c r="O498" s="91">
        <v>462.4</v>
      </c>
      <c r="P498" s="91"/>
      <c r="Q498" s="91"/>
      <c r="R498" s="91"/>
      <c r="S498" s="91"/>
      <c r="T498" s="91"/>
      <c r="U498" s="91">
        <f t="shared" si="44"/>
        <v>462.4</v>
      </c>
      <c r="V498" s="82" t="str">
        <f t="shared" si="42"/>
        <v>155061695856</v>
      </c>
      <c r="W498" s="83">
        <f>VLOOKUP(V498,Factors!$E$6:$H$5950,4,FALSE)</f>
        <v>0</v>
      </c>
      <c r="X498" t="str">
        <f>VLOOKUP(V498,Factors!$E$6:$F$5950,2,FALSE)</f>
        <v>Direct-OR</v>
      </c>
      <c r="Y498" s="92">
        <f t="shared" si="45"/>
        <v>0</v>
      </c>
      <c r="Z498" s="92">
        <f t="shared" si="46"/>
        <v>462.4</v>
      </c>
      <c r="AA498" s="92">
        <f t="shared" si="47"/>
        <v>462.4</v>
      </c>
    </row>
    <row r="499" spans="1:27" x14ac:dyDescent="0.25">
      <c r="A499" t="s">
        <v>245</v>
      </c>
      <c r="B499" t="s">
        <v>170</v>
      </c>
      <c r="C499" t="s">
        <v>171</v>
      </c>
      <c r="D499" t="s">
        <v>248</v>
      </c>
      <c r="E499" t="s">
        <v>249</v>
      </c>
      <c r="F499" t="str">
        <f t="shared" si="43"/>
        <v>1695</v>
      </c>
      <c r="G499" t="s">
        <v>260</v>
      </c>
      <c r="H499" t="s">
        <v>261</v>
      </c>
      <c r="I499" s="91"/>
      <c r="J499" s="91">
        <v>1092.6300000000001</v>
      </c>
      <c r="K499" s="91"/>
      <c r="L499" s="91"/>
      <c r="M499" s="91"/>
      <c r="N499" s="91"/>
      <c r="O499" s="91"/>
      <c r="P499" s="91">
        <v>1889.68</v>
      </c>
      <c r="Q499" s="91">
        <v>75</v>
      </c>
      <c r="R499" s="91"/>
      <c r="S499" s="91"/>
      <c r="T499" s="91"/>
      <c r="U499" s="91">
        <f t="shared" si="44"/>
        <v>3057.3100000000004</v>
      </c>
      <c r="V499" s="82" t="str">
        <f t="shared" si="42"/>
        <v>155061695856</v>
      </c>
      <c r="W499" s="83">
        <f>VLOOKUP(V499,Factors!$E$6:$H$5950,4,FALSE)</f>
        <v>0</v>
      </c>
      <c r="X499" t="str">
        <f>VLOOKUP(V499,Factors!$E$6:$F$5950,2,FALSE)</f>
        <v>Direct-OR</v>
      </c>
      <c r="Y499" s="92">
        <f t="shared" si="45"/>
        <v>0</v>
      </c>
      <c r="Z499" s="92">
        <f t="shared" si="46"/>
        <v>3057.3100000000004</v>
      </c>
      <c r="AA499" s="92">
        <f t="shared" si="47"/>
        <v>3057.3100000000004</v>
      </c>
    </row>
    <row r="500" spans="1:27" x14ac:dyDescent="0.25">
      <c r="A500" t="s">
        <v>245</v>
      </c>
      <c r="B500" t="s">
        <v>170</v>
      </c>
      <c r="C500" t="s">
        <v>171</v>
      </c>
      <c r="D500" t="s">
        <v>248</v>
      </c>
      <c r="E500" t="s">
        <v>249</v>
      </c>
      <c r="F500" t="str">
        <f t="shared" si="43"/>
        <v>1695</v>
      </c>
      <c r="G500" t="s">
        <v>286</v>
      </c>
      <c r="H500" t="s">
        <v>287</v>
      </c>
      <c r="I500" s="91"/>
      <c r="J500" s="91"/>
      <c r="K500" s="91"/>
      <c r="L500" s="91"/>
      <c r="M500" s="91"/>
      <c r="N500" s="91">
        <v>-12266.57</v>
      </c>
      <c r="O500" s="91"/>
      <c r="P500" s="91"/>
      <c r="Q500" s="91"/>
      <c r="R500" s="91"/>
      <c r="S500" s="91"/>
      <c r="T500" s="91">
        <v>-8530.66</v>
      </c>
      <c r="U500" s="91">
        <f t="shared" si="44"/>
        <v>-20797.23</v>
      </c>
      <c r="V500" s="82" t="str">
        <f t="shared" si="42"/>
        <v>155061695856</v>
      </c>
      <c r="W500" s="83">
        <f>VLOOKUP(V500,Factors!$E$6:$H$5950,4,FALSE)</f>
        <v>0</v>
      </c>
      <c r="X500" t="str">
        <f>VLOOKUP(V500,Factors!$E$6:$F$5950,2,FALSE)</f>
        <v>Direct-OR</v>
      </c>
      <c r="Y500" s="92">
        <f t="shared" si="45"/>
        <v>0</v>
      </c>
      <c r="Z500" s="92">
        <f t="shared" si="46"/>
        <v>-20797.23</v>
      </c>
      <c r="AA500" s="92">
        <f t="shared" si="47"/>
        <v>-20797.23</v>
      </c>
    </row>
    <row r="501" spans="1:27" x14ac:dyDescent="0.25">
      <c r="A501" t="s">
        <v>245</v>
      </c>
      <c r="B501" t="s">
        <v>170</v>
      </c>
      <c r="C501" t="s">
        <v>171</v>
      </c>
      <c r="D501" t="s">
        <v>248</v>
      </c>
      <c r="E501" t="s">
        <v>249</v>
      </c>
      <c r="F501" t="str">
        <f t="shared" si="43"/>
        <v>1695</v>
      </c>
      <c r="G501" t="s">
        <v>144</v>
      </c>
      <c r="H501" t="s">
        <v>145</v>
      </c>
      <c r="I501" s="91"/>
      <c r="J501" s="91"/>
      <c r="K501" s="91"/>
      <c r="L501" s="91"/>
      <c r="M501" s="91"/>
      <c r="N501" s="91"/>
      <c r="O501" s="91">
        <v>69</v>
      </c>
      <c r="P501" s="91"/>
      <c r="Q501" s="91"/>
      <c r="R501" s="91"/>
      <c r="S501" s="91"/>
      <c r="T501" s="91"/>
      <c r="U501" s="91">
        <f t="shared" si="44"/>
        <v>69</v>
      </c>
      <c r="V501" s="82" t="str">
        <f t="shared" si="42"/>
        <v>155061695856</v>
      </c>
      <c r="W501" s="83">
        <f>VLOOKUP(V501,Factors!$E$6:$H$5950,4,FALSE)</f>
        <v>0</v>
      </c>
      <c r="X501" t="str">
        <f>VLOOKUP(V501,Factors!$E$6:$F$5950,2,FALSE)</f>
        <v>Direct-OR</v>
      </c>
      <c r="Y501" s="92">
        <f t="shared" si="45"/>
        <v>0</v>
      </c>
      <c r="Z501" s="92">
        <f t="shared" si="46"/>
        <v>69</v>
      </c>
      <c r="AA501" s="92">
        <f t="shared" si="47"/>
        <v>69</v>
      </c>
    </row>
    <row r="502" spans="1:27" x14ac:dyDescent="0.25">
      <c r="A502" t="s">
        <v>245</v>
      </c>
      <c r="B502" t="s">
        <v>170</v>
      </c>
      <c r="C502" t="s">
        <v>171</v>
      </c>
      <c r="D502" t="s">
        <v>248</v>
      </c>
      <c r="E502" t="s">
        <v>249</v>
      </c>
      <c r="F502" t="str">
        <f t="shared" si="43"/>
        <v>1695</v>
      </c>
      <c r="G502" t="s">
        <v>180</v>
      </c>
      <c r="H502" t="s">
        <v>181</v>
      </c>
      <c r="I502" s="91"/>
      <c r="J502" s="91"/>
      <c r="K502" s="91"/>
      <c r="L502" s="91"/>
      <c r="M502" s="91"/>
      <c r="N502" s="91"/>
      <c r="O502" s="91">
        <v>2359.9699999999998</v>
      </c>
      <c r="P502" s="91"/>
      <c r="Q502" s="91"/>
      <c r="R502" s="91"/>
      <c r="S502" s="91"/>
      <c r="T502" s="91"/>
      <c r="U502" s="91">
        <f t="shared" si="44"/>
        <v>2359.9699999999998</v>
      </c>
      <c r="V502" s="82" t="str">
        <f t="shared" si="42"/>
        <v>155061695856</v>
      </c>
      <c r="W502" s="83">
        <f>VLOOKUP(V502,Factors!$E$6:$H$5950,4,FALSE)</f>
        <v>0</v>
      </c>
      <c r="X502" t="str">
        <f>VLOOKUP(V502,Factors!$E$6:$F$5950,2,FALSE)</f>
        <v>Direct-OR</v>
      </c>
      <c r="Y502" s="92">
        <f t="shared" si="45"/>
        <v>0</v>
      </c>
      <c r="Z502" s="92">
        <f t="shared" si="46"/>
        <v>2359.9699999999998</v>
      </c>
      <c r="AA502" s="92">
        <f t="shared" si="47"/>
        <v>2359.9699999999998</v>
      </c>
    </row>
    <row r="503" spans="1:27" x14ac:dyDescent="0.25">
      <c r="A503" t="s">
        <v>245</v>
      </c>
      <c r="B503" t="s">
        <v>170</v>
      </c>
      <c r="C503" t="s">
        <v>171</v>
      </c>
      <c r="D503" t="s">
        <v>248</v>
      </c>
      <c r="E503" t="s">
        <v>249</v>
      </c>
      <c r="F503" t="str">
        <f t="shared" si="43"/>
        <v>1695</v>
      </c>
      <c r="G503" t="s">
        <v>56</v>
      </c>
      <c r="H503" t="s">
        <v>57</v>
      </c>
      <c r="I503" s="91">
        <v>3269.99</v>
      </c>
      <c r="J503" s="91">
        <v>8416.83</v>
      </c>
      <c r="K503" s="91">
        <v>6608.42</v>
      </c>
      <c r="L503" s="91">
        <v>8323.84</v>
      </c>
      <c r="M503" s="91">
        <v>3908.62</v>
      </c>
      <c r="N503" s="91"/>
      <c r="O503" s="91">
        <v>1826.68</v>
      </c>
      <c r="P503" s="91">
        <v>637.89</v>
      </c>
      <c r="Q503" s="91">
        <v>1071.48</v>
      </c>
      <c r="R503" s="91">
        <v>2671.09</v>
      </c>
      <c r="S503" s="91"/>
      <c r="T503" s="91">
        <v>-4129.57</v>
      </c>
      <c r="U503" s="91">
        <f t="shared" si="44"/>
        <v>32605.269999999997</v>
      </c>
      <c r="V503" s="82" t="str">
        <f t="shared" si="42"/>
        <v>155061695856</v>
      </c>
      <c r="W503" s="83">
        <f>VLOOKUP(V503,Factors!$E$6:$H$5950,4,FALSE)</f>
        <v>0</v>
      </c>
      <c r="X503" t="str">
        <f>VLOOKUP(V503,Factors!$E$6:$F$5950,2,FALSE)</f>
        <v>Direct-OR</v>
      </c>
      <c r="Y503" s="92">
        <f t="shared" si="45"/>
        <v>0</v>
      </c>
      <c r="Z503" s="92">
        <f t="shared" si="46"/>
        <v>32605.269999999997</v>
      </c>
      <c r="AA503" s="92">
        <f t="shared" si="47"/>
        <v>32605.269999999997</v>
      </c>
    </row>
    <row r="504" spans="1:27" x14ac:dyDescent="0.25">
      <c r="A504" t="s">
        <v>245</v>
      </c>
      <c r="B504" t="s">
        <v>170</v>
      </c>
      <c r="C504" t="s">
        <v>171</v>
      </c>
      <c r="D504" t="s">
        <v>248</v>
      </c>
      <c r="E504" t="s">
        <v>249</v>
      </c>
      <c r="F504" t="str">
        <f t="shared" si="43"/>
        <v>1695</v>
      </c>
      <c r="G504" t="s">
        <v>68</v>
      </c>
      <c r="H504" t="s">
        <v>69</v>
      </c>
      <c r="I504" s="91">
        <v>60.65</v>
      </c>
      <c r="J504" s="91">
        <v>542.65</v>
      </c>
      <c r="K504" s="91">
        <v>1637</v>
      </c>
      <c r="L504" s="91"/>
      <c r="M504" s="91">
        <v>64.41</v>
      </c>
      <c r="N504" s="91"/>
      <c r="O504" s="91">
        <v>38.29</v>
      </c>
      <c r="P504" s="91">
        <v>38.29</v>
      </c>
      <c r="Q504" s="91">
        <v>38.29</v>
      </c>
      <c r="R504" s="91">
        <v>671.24</v>
      </c>
      <c r="S504" s="91"/>
      <c r="T504" s="91">
        <v>-57.44</v>
      </c>
      <c r="U504" s="91">
        <f t="shared" si="44"/>
        <v>3033.3799999999997</v>
      </c>
      <c r="V504" s="82" t="str">
        <f t="shared" si="42"/>
        <v>155061695856</v>
      </c>
      <c r="W504" s="83">
        <f>VLOOKUP(V504,Factors!$E$6:$H$5950,4,FALSE)</f>
        <v>0</v>
      </c>
      <c r="X504" t="str">
        <f>VLOOKUP(V504,Factors!$E$6:$F$5950,2,FALSE)</f>
        <v>Direct-OR</v>
      </c>
      <c r="Y504" s="92">
        <f t="shared" si="45"/>
        <v>0</v>
      </c>
      <c r="Z504" s="92">
        <f t="shared" si="46"/>
        <v>3033.3799999999997</v>
      </c>
      <c r="AA504" s="92">
        <f t="shared" si="47"/>
        <v>3033.3799999999997</v>
      </c>
    </row>
    <row r="505" spans="1:27" x14ac:dyDescent="0.25">
      <c r="A505" t="s">
        <v>245</v>
      </c>
      <c r="B505" t="s">
        <v>292</v>
      </c>
      <c r="C505" t="s">
        <v>293</v>
      </c>
      <c r="D505" t="s">
        <v>246</v>
      </c>
      <c r="E505" t="s">
        <v>247</v>
      </c>
      <c r="F505" t="str">
        <f t="shared" si="43"/>
        <v>1675</v>
      </c>
      <c r="G505" t="s">
        <v>56</v>
      </c>
      <c r="H505" t="s">
        <v>57</v>
      </c>
      <c r="I505" s="91"/>
      <c r="J505" s="91">
        <v>260</v>
      </c>
      <c r="K505" s="91">
        <v>122.48</v>
      </c>
      <c r="L505" s="91"/>
      <c r="M505" s="91"/>
      <c r="N505" s="91"/>
      <c r="O505" s="91">
        <v>519.36</v>
      </c>
      <c r="P505" s="91"/>
      <c r="Q505" s="91"/>
      <c r="R505" s="91"/>
      <c r="S505" s="91"/>
      <c r="T505" s="91"/>
      <c r="U505" s="91">
        <f t="shared" si="44"/>
        <v>901.84</v>
      </c>
      <c r="V505" s="82" t="str">
        <f t="shared" si="42"/>
        <v>155071675856</v>
      </c>
      <c r="W505" s="83">
        <f>VLOOKUP(V505,Factors!$E$6:$H$5950,4,FALSE)</f>
        <v>6.5216999999999997E-2</v>
      </c>
      <c r="X505" t="str">
        <f>VLOOKUP(V505,Factors!$E$6:$F$5950,2,FALSE)</f>
        <v>Perimeter</v>
      </c>
      <c r="Y505" s="92">
        <f t="shared" si="45"/>
        <v>58.815299279999998</v>
      </c>
      <c r="Z505" s="92">
        <f t="shared" si="46"/>
        <v>843.02470072000006</v>
      </c>
      <c r="AA505" s="92">
        <f t="shared" si="47"/>
        <v>901.84</v>
      </c>
    </row>
    <row r="506" spans="1:27" x14ac:dyDescent="0.25">
      <c r="A506" t="s">
        <v>245</v>
      </c>
      <c r="B506" t="s">
        <v>292</v>
      </c>
      <c r="C506" t="s">
        <v>293</v>
      </c>
      <c r="D506" t="s">
        <v>246</v>
      </c>
      <c r="E506" t="s">
        <v>247</v>
      </c>
      <c r="F506" t="str">
        <f t="shared" si="43"/>
        <v>1675</v>
      </c>
      <c r="G506" t="s">
        <v>68</v>
      </c>
      <c r="H506" t="s">
        <v>69</v>
      </c>
      <c r="I506" s="91"/>
      <c r="J506" s="91"/>
      <c r="K506" s="91"/>
      <c r="L506" s="91"/>
      <c r="M506" s="91"/>
      <c r="N506" s="91"/>
      <c r="O506" s="91">
        <v>128.6</v>
      </c>
      <c r="P506" s="91"/>
      <c r="Q506" s="91"/>
      <c r="R506" s="91"/>
      <c r="S506" s="91"/>
      <c r="T506" s="91"/>
      <c r="U506" s="91">
        <f t="shared" si="44"/>
        <v>128.6</v>
      </c>
      <c r="V506" s="82" t="str">
        <f t="shared" si="42"/>
        <v>155071675856</v>
      </c>
      <c r="W506" s="83">
        <f>VLOOKUP(V506,Factors!$E$6:$H$5950,4,FALSE)</f>
        <v>6.5216999999999997E-2</v>
      </c>
      <c r="X506" t="str">
        <f>VLOOKUP(V506,Factors!$E$6:$F$5950,2,FALSE)</f>
        <v>Perimeter</v>
      </c>
      <c r="Y506" s="92">
        <f t="shared" si="45"/>
        <v>8.3869061999999985</v>
      </c>
      <c r="Z506" s="92">
        <f t="shared" si="46"/>
        <v>120.2130938</v>
      </c>
      <c r="AA506" s="92">
        <f t="shared" si="47"/>
        <v>128.6</v>
      </c>
    </row>
    <row r="507" spans="1:27" x14ac:dyDescent="0.25">
      <c r="A507" t="s">
        <v>245</v>
      </c>
      <c r="B507" t="s">
        <v>292</v>
      </c>
      <c r="C507" t="s">
        <v>293</v>
      </c>
      <c r="D507" t="s">
        <v>248</v>
      </c>
      <c r="E507" t="s">
        <v>249</v>
      </c>
      <c r="F507" t="str">
        <f t="shared" si="43"/>
        <v>1695</v>
      </c>
      <c r="G507" t="s">
        <v>92</v>
      </c>
      <c r="H507" t="s">
        <v>93</v>
      </c>
      <c r="I507" s="91"/>
      <c r="J507" s="91"/>
      <c r="K507" s="91"/>
      <c r="L507" s="91"/>
      <c r="M507" s="91"/>
      <c r="N507" s="91"/>
      <c r="O507" s="91"/>
      <c r="P507" s="91"/>
      <c r="Q507" s="91"/>
      <c r="R507" s="91"/>
      <c r="S507" s="91"/>
      <c r="T507" s="91">
        <v>460.85</v>
      </c>
      <c r="U507" s="91">
        <f t="shared" si="44"/>
        <v>460.85</v>
      </c>
      <c r="V507" s="82" t="str">
        <f t="shared" si="42"/>
        <v>155071695856</v>
      </c>
      <c r="W507" s="83">
        <f>VLOOKUP(V507,Factors!$E$6:$H$5950,4,FALSE)</f>
        <v>6.5216999999999997E-2</v>
      </c>
      <c r="X507" t="str">
        <f>VLOOKUP(V507,Factors!$E$6:$F$5950,2,FALSE)</f>
        <v>Perimeter</v>
      </c>
      <c r="Y507" s="92">
        <f t="shared" si="45"/>
        <v>30.05525445</v>
      </c>
      <c r="Z507" s="92">
        <f t="shared" si="46"/>
        <v>430.79474555000002</v>
      </c>
      <c r="AA507" s="92">
        <f t="shared" si="47"/>
        <v>460.85</v>
      </c>
    </row>
    <row r="508" spans="1:27" x14ac:dyDescent="0.25">
      <c r="A508" t="s">
        <v>245</v>
      </c>
      <c r="B508" t="s">
        <v>292</v>
      </c>
      <c r="C508" t="s">
        <v>293</v>
      </c>
      <c r="D508" t="s">
        <v>248</v>
      </c>
      <c r="E508" t="s">
        <v>249</v>
      </c>
      <c r="F508" t="str">
        <f t="shared" si="43"/>
        <v>1695</v>
      </c>
      <c r="G508" t="s">
        <v>124</v>
      </c>
      <c r="H508" t="s">
        <v>125</v>
      </c>
      <c r="I508" s="91"/>
      <c r="J508" s="91"/>
      <c r="K508" s="91"/>
      <c r="L508" s="91"/>
      <c r="M508" s="91"/>
      <c r="N508" s="91"/>
      <c r="O508" s="91"/>
      <c r="P508" s="91"/>
      <c r="Q508" s="91"/>
      <c r="R508" s="91"/>
      <c r="S508" s="91"/>
      <c r="T508" s="91">
        <v>444</v>
      </c>
      <c r="U508" s="91">
        <f t="shared" si="44"/>
        <v>444</v>
      </c>
      <c r="V508" s="82" t="str">
        <f t="shared" si="42"/>
        <v>155071695856</v>
      </c>
      <c r="W508" s="83">
        <f>VLOOKUP(V508,Factors!$E$6:$H$5950,4,FALSE)</f>
        <v>6.5216999999999997E-2</v>
      </c>
      <c r="X508" t="str">
        <f>VLOOKUP(V508,Factors!$E$6:$F$5950,2,FALSE)</f>
        <v>Perimeter</v>
      </c>
      <c r="Y508" s="92">
        <f t="shared" si="45"/>
        <v>28.956347999999998</v>
      </c>
      <c r="Z508" s="92">
        <f t="shared" si="46"/>
        <v>415.04365200000001</v>
      </c>
      <c r="AA508" s="92">
        <f t="shared" si="47"/>
        <v>444</v>
      </c>
    </row>
    <row r="509" spans="1:27" x14ac:dyDescent="0.25">
      <c r="A509" t="s">
        <v>245</v>
      </c>
      <c r="B509" t="s">
        <v>292</v>
      </c>
      <c r="C509" t="s">
        <v>293</v>
      </c>
      <c r="D509" t="s">
        <v>248</v>
      </c>
      <c r="E509" t="s">
        <v>249</v>
      </c>
      <c r="F509" t="str">
        <f t="shared" si="43"/>
        <v>1695</v>
      </c>
      <c r="G509" t="s">
        <v>140</v>
      </c>
      <c r="H509" t="s">
        <v>141</v>
      </c>
      <c r="I509" s="91"/>
      <c r="J509" s="91"/>
      <c r="K509" s="91"/>
      <c r="L509" s="91"/>
      <c r="M509" s="91"/>
      <c r="N509" s="91"/>
      <c r="O509" s="91"/>
      <c r="P509" s="91"/>
      <c r="Q509" s="91"/>
      <c r="R509" s="91"/>
      <c r="S509" s="91"/>
      <c r="T509" s="91">
        <v>126</v>
      </c>
      <c r="U509" s="91">
        <f t="shared" si="44"/>
        <v>126</v>
      </c>
      <c r="V509" s="82" t="str">
        <f t="shared" si="42"/>
        <v>155071695856</v>
      </c>
      <c r="W509" s="83">
        <f>VLOOKUP(V509,Factors!$E$6:$H$5950,4,FALSE)</f>
        <v>6.5216999999999997E-2</v>
      </c>
      <c r="X509" t="str">
        <f>VLOOKUP(V509,Factors!$E$6:$F$5950,2,FALSE)</f>
        <v>Perimeter</v>
      </c>
      <c r="Y509" s="92">
        <f t="shared" si="45"/>
        <v>8.2173420000000004</v>
      </c>
      <c r="Z509" s="92">
        <f t="shared" si="46"/>
        <v>117.782658</v>
      </c>
      <c r="AA509" s="92">
        <f t="shared" si="47"/>
        <v>126</v>
      </c>
    </row>
    <row r="510" spans="1:27" x14ac:dyDescent="0.25">
      <c r="A510" t="s">
        <v>245</v>
      </c>
      <c r="B510" t="s">
        <v>292</v>
      </c>
      <c r="C510" t="s">
        <v>293</v>
      </c>
      <c r="D510" t="s">
        <v>248</v>
      </c>
      <c r="E510" t="s">
        <v>249</v>
      </c>
      <c r="F510" t="str">
        <f t="shared" si="43"/>
        <v>1695</v>
      </c>
      <c r="G510" t="s">
        <v>56</v>
      </c>
      <c r="H510" t="s">
        <v>57</v>
      </c>
      <c r="I510" s="91"/>
      <c r="J510" s="91"/>
      <c r="K510" s="91"/>
      <c r="L510" s="91"/>
      <c r="M510" s="91"/>
      <c r="N510" s="91"/>
      <c r="O510" s="91"/>
      <c r="P510" s="91">
        <v>412.92</v>
      </c>
      <c r="Q510" s="91"/>
      <c r="R510" s="91"/>
      <c r="S510" s="91"/>
      <c r="T510" s="91">
        <v>1211.6300000000001</v>
      </c>
      <c r="U510" s="91">
        <f t="shared" si="44"/>
        <v>1624.5500000000002</v>
      </c>
      <c r="V510" s="82" t="str">
        <f t="shared" si="42"/>
        <v>155071695856</v>
      </c>
      <c r="W510" s="83">
        <f>VLOOKUP(V510,Factors!$E$6:$H$5950,4,FALSE)</f>
        <v>6.5216999999999997E-2</v>
      </c>
      <c r="X510" t="str">
        <f>VLOOKUP(V510,Factors!$E$6:$F$5950,2,FALSE)</f>
        <v>Perimeter</v>
      </c>
      <c r="Y510" s="92">
        <f t="shared" si="45"/>
        <v>105.94827735000001</v>
      </c>
      <c r="Z510" s="92">
        <f t="shared" si="46"/>
        <v>1518.6017226500003</v>
      </c>
      <c r="AA510" s="92">
        <f t="shared" si="47"/>
        <v>1624.5500000000002</v>
      </c>
    </row>
    <row r="511" spans="1:27" x14ac:dyDescent="0.25">
      <c r="A511" t="s">
        <v>245</v>
      </c>
      <c r="B511" t="s">
        <v>294</v>
      </c>
      <c r="C511" t="s">
        <v>295</v>
      </c>
      <c r="D511" t="s">
        <v>250</v>
      </c>
      <c r="E511" t="s">
        <v>251</v>
      </c>
      <c r="F511" t="str">
        <f t="shared" si="43"/>
        <v>1250</v>
      </c>
      <c r="G511" t="s">
        <v>92</v>
      </c>
      <c r="H511" t="s">
        <v>93</v>
      </c>
      <c r="I511" s="91">
        <v>37.49</v>
      </c>
      <c r="J511" s="91">
        <v>32.049999999999997</v>
      </c>
      <c r="K511" s="91"/>
      <c r="L511" s="91"/>
      <c r="M511" s="91"/>
      <c r="N511" s="91"/>
      <c r="O511" s="91"/>
      <c r="P511" s="91"/>
      <c r="Q511" s="91"/>
      <c r="R511" s="91"/>
      <c r="S511" s="91"/>
      <c r="T511" s="91"/>
      <c r="U511" s="91">
        <f t="shared" si="44"/>
        <v>69.539999999999992</v>
      </c>
      <c r="V511" s="82" t="str">
        <f t="shared" si="42"/>
        <v>155201250856</v>
      </c>
      <c r="W511" s="83">
        <f>VLOOKUP(V511,Factors!$E$6:$H$5950,4,FALSE)</f>
        <v>0.1124</v>
      </c>
      <c r="X511" t="str">
        <f>VLOOKUP(V511,Factors!$E$6:$F$5950,2,FALSE)</f>
        <v>3-factor</v>
      </c>
      <c r="Y511" s="92">
        <f t="shared" si="45"/>
        <v>7.8162959999999995</v>
      </c>
      <c r="Z511" s="92">
        <f t="shared" si="46"/>
        <v>61.723703999999991</v>
      </c>
      <c r="AA511" s="92">
        <f t="shared" si="47"/>
        <v>69.539999999999992</v>
      </c>
    </row>
    <row r="512" spans="1:27" x14ac:dyDescent="0.25">
      <c r="A512" t="s">
        <v>245</v>
      </c>
      <c r="B512" t="s">
        <v>294</v>
      </c>
      <c r="C512" t="s">
        <v>295</v>
      </c>
      <c r="D512" t="s">
        <v>250</v>
      </c>
      <c r="E512" t="s">
        <v>251</v>
      </c>
      <c r="F512" t="str">
        <f t="shared" si="43"/>
        <v>1250</v>
      </c>
      <c r="G512" t="s">
        <v>84</v>
      </c>
      <c r="H512" t="s">
        <v>85</v>
      </c>
      <c r="I512" s="91">
        <v>256.44</v>
      </c>
      <c r="J512" s="91">
        <v>327.64</v>
      </c>
      <c r="K512" s="91">
        <v>76.03</v>
      </c>
      <c r="L512" s="91"/>
      <c r="M512" s="91"/>
      <c r="N512" s="91"/>
      <c r="O512" s="91"/>
      <c r="P512" s="91"/>
      <c r="Q512" s="91"/>
      <c r="R512" s="91"/>
      <c r="S512" s="91">
        <v>38</v>
      </c>
      <c r="T512" s="91"/>
      <c r="U512" s="91">
        <f t="shared" si="44"/>
        <v>698.1099999999999</v>
      </c>
      <c r="V512" s="82" t="str">
        <f t="shared" si="42"/>
        <v>155201250856</v>
      </c>
      <c r="W512" s="83">
        <f>VLOOKUP(V512,Factors!$E$6:$H$5950,4,FALSE)</f>
        <v>0.1124</v>
      </c>
      <c r="X512" t="str">
        <f>VLOOKUP(V512,Factors!$E$6:$F$5950,2,FALSE)</f>
        <v>3-factor</v>
      </c>
      <c r="Y512" s="92">
        <f t="shared" si="45"/>
        <v>78.467563999999982</v>
      </c>
      <c r="Z512" s="92">
        <f t="shared" si="46"/>
        <v>619.64243599999986</v>
      </c>
      <c r="AA512" s="92">
        <f t="shared" si="47"/>
        <v>698.1099999999999</v>
      </c>
    </row>
    <row r="513" spans="1:27" x14ac:dyDescent="0.25">
      <c r="A513" t="s">
        <v>245</v>
      </c>
      <c r="B513" t="s">
        <v>294</v>
      </c>
      <c r="C513" t="s">
        <v>295</v>
      </c>
      <c r="D513" t="s">
        <v>250</v>
      </c>
      <c r="E513" t="s">
        <v>251</v>
      </c>
      <c r="F513" t="str">
        <f t="shared" si="43"/>
        <v>1250</v>
      </c>
      <c r="G513" t="s">
        <v>56</v>
      </c>
      <c r="H513" t="s">
        <v>57</v>
      </c>
      <c r="I513" s="91">
        <v>3504.6</v>
      </c>
      <c r="J513" s="91">
        <v>4413.2</v>
      </c>
      <c r="K513" s="91">
        <v>1038.98</v>
      </c>
      <c r="L513" s="91"/>
      <c r="M513" s="91"/>
      <c r="N513" s="91"/>
      <c r="O513" s="91"/>
      <c r="P513" s="91"/>
      <c r="Q513" s="91"/>
      <c r="R513" s="91"/>
      <c r="S513" s="91">
        <v>519.36</v>
      </c>
      <c r="T513" s="91"/>
      <c r="U513" s="91">
        <f t="shared" si="44"/>
        <v>9476.14</v>
      </c>
      <c r="V513" s="82" t="str">
        <f t="shared" si="42"/>
        <v>155201250856</v>
      </c>
      <c r="W513" s="83">
        <f>VLOOKUP(V513,Factors!$E$6:$H$5950,4,FALSE)</f>
        <v>0.1124</v>
      </c>
      <c r="X513" t="str">
        <f>VLOOKUP(V513,Factors!$E$6:$F$5950,2,FALSE)</f>
        <v>3-factor</v>
      </c>
      <c r="Y513" s="92">
        <f t="shared" si="45"/>
        <v>1065.1181359999998</v>
      </c>
      <c r="Z513" s="92">
        <f t="shared" si="46"/>
        <v>8411.0218640000003</v>
      </c>
      <c r="AA513" s="92">
        <f t="shared" si="47"/>
        <v>9476.14</v>
      </c>
    </row>
    <row r="514" spans="1:27" x14ac:dyDescent="0.25">
      <c r="A514" t="s">
        <v>245</v>
      </c>
      <c r="B514" t="s">
        <v>294</v>
      </c>
      <c r="C514" t="s">
        <v>295</v>
      </c>
      <c r="D514" t="s">
        <v>250</v>
      </c>
      <c r="E514" t="s">
        <v>251</v>
      </c>
      <c r="F514" t="str">
        <f t="shared" si="43"/>
        <v>1250</v>
      </c>
      <c r="G514" t="s">
        <v>68</v>
      </c>
      <c r="H514" t="s">
        <v>69</v>
      </c>
      <c r="I514" s="91"/>
      <c r="J514" s="91">
        <v>64.3</v>
      </c>
      <c r="K514" s="91">
        <v>0</v>
      </c>
      <c r="L514" s="91"/>
      <c r="M514" s="91"/>
      <c r="N514" s="91"/>
      <c r="O514" s="91"/>
      <c r="P514" s="91"/>
      <c r="Q514" s="91"/>
      <c r="R514" s="91"/>
      <c r="S514" s="91"/>
      <c r="T514" s="91"/>
      <c r="U514" s="91">
        <f t="shared" si="44"/>
        <v>64.3</v>
      </c>
      <c r="V514" s="82" t="str">
        <f t="shared" si="42"/>
        <v>155201250856</v>
      </c>
      <c r="W514" s="83">
        <f>VLOOKUP(V514,Factors!$E$6:$H$5950,4,FALSE)</f>
        <v>0.1124</v>
      </c>
      <c r="X514" t="str">
        <f>VLOOKUP(V514,Factors!$E$6:$F$5950,2,FALSE)</f>
        <v>3-factor</v>
      </c>
      <c r="Y514" s="92">
        <f t="shared" si="45"/>
        <v>7.2273199999999997</v>
      </c>
      <c r="Z514" s="92">
        <f t="shared" si="46"/>
        <v>57.072679999999998</v>
      </c>
      <c r="AA514" s="92">
        <f t="shared" si="47"/>
        <v>64.3</v>
      </c>
    </row>
    <row r="515" spans="1:27" x14ac:dyDescent="0.25">
      <c r="A515" t="s">
        <v>245</v>
      </c>
      <c r="B515" t="s">
        <v>294</v>
      </c>
      <c r="C515" t="s">
        <v>295</v>
      </c>
      <c r="D515" t="s">
        <v>246</v>
      </c>
      <c r="E515" t="s">
        <v>247</v>
      </c>
      <c r="F515" t="str">
        <f t="shared" si="43"/>
        <v>1675</v>
      </c>
      <c r="G515" t="s">
        <v>84</v>
      </c>
      <c r="H515" t="s">
        <v>85</v>
      </c>
      <c r="I515" s="91"/>
      <c r="J515" s="91"/>
      <c r="K515" s="91"/>
      <c r="L515" s="91"/>
      <c r="M515" s="91"/>
      <c r="N515" s="91"/>
      <c r="O515" s="91"/>
      <c r="P515" s="91"/>
      <c r="Q515" s="91"/>
      <c r="R515" s="91"/>
      <c r="S515" s="91">
        <v>7.06</v>
      </c>
      <c r="T515" s="91"/>
      <c r="U515" s="91">
        <f t="shared" si="44"/>
        <v>7.06</v>
      </c>
      <c r="V515" s="82" t="str">
        <f t="shared" si="42"/>
        <v>155201675856</v>
      </c>
      <c r="W515" s="83">
        <f>VLOOKUP(V515,Factors!$E$6:$H$5950,4,FALSE)</f>
        <v>0.1124</v>
      </c>
      <c r="X515" t="str">
        <f>VLOOKUP(V515,Factors!$E$6:$F$5950,2,FALSE)</f>
        <v>3-factor</v>
      </c>
      <c r="Y515" s="92">
        <f t="shared" si="45"/>
        <v>0.79354399999999992</v>
      </c>
      <c r="Z515" s="92">
        <f t="shared" si="46"/>
        <v>6.2664559999999998</v>
      </c>
      <c r="AA515" s="92">
        <f t="shared" si="47"/>
        <v>7.06</v>
      </c>
    </row>
    <row r="516" spans="1:27" x14ac:dyDescent="0.25">
      <c r="A516" t="s">
        <v>245</v>
      </c>
      <c r="B516" t="s">
        <v>294</v>
      </c>
      <c r="C516" t="s">
        <v>295</v>
      </c>
      <c r="D516" t="s">
        <v>246</v>
      </c>
      <c r="E516" t="s">
        <v>247</v>
      </c>
      <c r="F516" t="str">
        <f t="shared" si="43"/>
        <v>1675</v>
      </c>
      <c r="G516" t="s">
        <v>68</v>
      </c>
      <c r="H516" t="s">
        <v>69</v>
      </c>
      <c r="I516" s="91"/>
      <c r="J516" s="91"/>
      <c r="K516" s="91"/>
      <c r="L516" s="91"/>
      <c r="M516" s="91"/>
      <c r="N516" s="91"/>
      <c r="O516" s="91"/>
      <c r="P516" s="91"/>
      <c r="Q516" s="91"/>
      <c r="R516" s="91"/>
      <c r="S516" s="91">
        <v>96.45</v>
      </c>
      <c r="T516" s="91"/>
      <c r="U516" s="91">
        <f t="shared" si="44"/>
        <v>96.45</v>
      </c>
      <c r="V516" s="82" t="str">
        <f t="shared" ref="V516:V579" si="48">CONCATENATE(B516,RIGHT(D516,4),A516)</f>
        <v>155201675856</v>
      </c>
      <c r="W516" s="83">
        <f>VLOOKUP(V516,Factors!$E$6:$H$5950,4,FALSE)</f>
        <v>0.1124</v>
      </c>
      <c r="X516" t="str">
        <f>VLOOKUP(V516,Factors!$E$6:$F$5950,2,FALSE)</f>
        <v>3-factor</v>
      </c>
      <c r="Y516" s="92">
        <f t="shared" si="45"/>
        <v>10.84098</v>
      </c>
      <c r="Z516" s="92">
        <f t="shared" si="46"/>
        <v>85.609020000000001</v>
      </c>
      <c r="AA516" s="92">
        <f t="shared" si="47"/>
        <v>96.45</v>
      </c>
    </row>
    <row r="517" spans="1:27" x14ac:dyDescent="0.25">
      <c r="A517" t="s">
        <v>296</v>
      </c>
      <c r="B517" t="s">
        <v>266</v>
      </c>
      <c r="C517" t="s">
        <v>267</v>
      </c>
      <c r="D517" t="s">
        <v>297</v>
      </c>
      <c r="E517" t="s">
        <v>298</v>
      </c>
      <c r="F517" t="str">
        <f t="shared" ref="F517:F580" si="49">RIGHT(D517,4)</f>
        <v>1675</v>
      </c>
      <c r="G517" t="s">
        <v>61</v>
      </c>
      <c r="H517" t="s">
        <v>62</v>
      </c>
      <c r="I517" s="91"/>
      <c r="J517" s="91"/>
      <c r="K517" s="91"/>
      <c r="L517" s="91"/>
      <c r="M517" s="91"/>
      <c r="N517" s="91"/>
      <c r="O517" s="91"/>
      <c r="P517" s="91"/>
      <c r="Q517" s="91"/>
      <c r="R517" s="91">
        <v>42585.88</v>
      </c>
      <c r="S517" s="91">
        <v>-8721.76</v>
      </c>
      <c r="T517" s="91"/>
      <c r="U517" s="91">
        <f t="shared" ref="U517:U580" si="50">SUM(I517:T517)</f>
        <v>33864.119999999995</v>
      </c>
      <c r="V517" s="82" t="str">
        <f t="shared" si="48"/>
        <v>155051675863</v>
      </c>
      <c r="W517" s="83">
        <f>VLOOKUP(V517,Factors!$E$6:$H$5950,4,FALSE)</f>
        <v>0.1124</v>
      </c>
      <c r="X517" t="str">
        <f>VLOOKUP(V517,Factors!$E$6:$F$5950,2,FALSE)</f>
        <v>3-factor</v>
      </c>
      <c r="Y517" s="92">
        <f t="shared" ref="Y517:Y580" si="51">U517*W517</f>
        <v>3806.3270879999995</v>
      </c>
      <c r="Z517" s="92">
        <f t="shared" ref="Z517:Z580" si="52">U517-Y517</f>
        <v>30057.792911999997</v>
      </c>
      <c r="AA517" s="92">
        <f t="shared" ref="AA517:AA580" si="53">Y517+Z517</f>
        <v>33864.119999999995</v>
      </c>
    </row>
    <row r="518" spans="1:27" x14ac:dyDescent="0.25">
      <c r="A518" t="s">
        <v>296</v>
      </c>
      <c r="B518" t="s">
        <v>266</v>
      </c>
      <c r="C518" t="s">
        <v>267</v>
      </c>
      <c r="D518" t="s">
        <v>297</v>
      </c>
      <c r="E518" t="s">
        <v>298</v>
      </c>
      <c r="F518" t="str">
        <f t="shared" si="49"/>
        <v>1675</v>
      </c>
      <c r="G518" t="s">
        <v>92</v>
      </c>
      <c r="H518" t="s">
        <v>93</v>
      </c>
      <c r="I518" s="91"/>
      <c r="J518" s="91"/>
      <c r="K518" s="91"/>
      <c r="L518" s="91"/>
      <c r="M518" s="91"/>
      <c r="N518" s="91"/>
      <c r="O518" s="91"/>
      <c r="P518" s="91"/>
      <c r="Q518" s="91">
        <v>4048.86</v>
      </c>
      <c r="R518" s="91">
        <v>14909.14</v>
      </c>
      <c r="S518" s="91"/>
      <c r="T518" s="91"/>
      <c r="U518" s="91">
        <f t="shared" si="50"/>
        <v>18958</v>
      </c>
      <c r="V518" s="82" t="str">
        <f t="shared" si="48"/>
        <v>155051675863</v>
      </c>
      <c r="W518" s="83">
        <f>VLOOKUP(V518,Factors!$E$6:$H$5950,4,FALSE)</f>
        <v>0.1124</v>
      </c>
      <c r="X518" t="str">
        <f>VLOOKUP(V518,Factors!$E$6:$F$5950,2,FALSE)</f>
        <v>3-factor</v>
      </c>
      <c r="Y518" s="92">
        <f t="shared" si="51"/>
        <v>2130.8791999999999</v>
      </c>
      <c r="Z518" s="92">
        <f t="shared" si="52"/>
        <v>16827.120800000001</v>
      </c>
      <c r="AA518" s="92">
        <f t="shared" si="53"/>
        <v>18958</v>
      </c>
    </row>
    <row r="519" spans="1:27" x14ac:dyDescent="0.25">
      <c r="A519" t="s">
        <v>296</v>
      </c>
      <c r="B519" t="s">
        <v>266</v>
      </c>
      <c r="C519" t="s">
        <v>267</v>
      </c>
      <c r="D519" t="s">
        <v>297</v>
      </c>
      <c r="E519" t="s">
        <v>298</v>
      </c>
      <c r="F519" t="str">
        <f t="shared" si="49"/>
        <v>1675</v>
      </c>
      <c r="G519" t="s">
        <v>235</v>
      </c>
      <c r="H519" t="s">
        <v>236</v>
      </c>
      <c r="I519" s="91"/>
      <c r="J519" s="91"/>
      <c r="K519" s="91"/>
      <c r="L519" s="91"/>
      <c r="M519" s="91"/>
      <c r="N519" s="91"/>
      <c r="O519" s="91"/>
      <c r="P519" s="91"/>
      <c r="Q519" s="91">
        <v>10492.81</v>
      </c>
      <c r="R519" s="91"/>
      <c r="S519" s="91"/>
      <c r="T519" s="91"/>
      <c r="U519" s="91">
        <f t="shared" si="50"/>
        <v>10492.81</v>
      </c>
      <c r="V519" s="82" t="str">
        <f t="shared" si="48"/>
        <v>155051675863</v>
      </c>
      <c r="W519" s="83">
        <f>VLOOKUP(V519,Factors!$E$6:$H$5950,4,FALSE)</f>
        <v>0.1124</v>
      </c>
      <c r="X519" t="str">
        <f>VLOOKUP(V519,Factors!$E$6:$F$5950,2,FALSE)</f>
        <v>3-factor</v>
      </c>
      <c r="Y519" s="92">
        <f t="shared" si="51"/>
        <v>1179.391844</v>
      </c>
      <c r="Z519" s="92">
        <f t="shared" si="52"/>
        <v>9313.4181559999997</v>
      </c>
      <c r="AA519" s="92">
        <f t="shared" si="53"/>
        <v>10492.81</v>
      </c>
    </row>
    <row r="520" spans="1:27" x14ac:dyDescent="0.25">
      <c r="A520" t="s">
        <v>296</v>
      </c>
      <c r="B520" t="s">
        <v>266</v>
      </c>
      <c r="C520" t="s">
        <v>267</v>
      </c>
      <c r="D520" t="s">
        <v>297</v>
      </c>
      <c r="E520" t="s">
        <v>298</v>
      </c>
      <c r="F520" t="str">
        <f t="shared" si="49"/>
        <v>1675</v>
      </c>
      <c r="G520" t="s">
        <v>84</v>
      </c>
      <c r="H520" t="s">
        <v>85</v>
      </c>
      <c r="I520" s="91"/>
      <c r="J520" s="91"/>
      <c r="K520" s="91"/>
      <c r="L520" s="91">
        <v>54.17</v>
      </c>
      <c r="M520" s="91">
        <v>27.08</v>
      </c>
      <c r="N520" s="91"/>
      <c r="O520" s="91">
        <v>36.11</v>
      </c>
      <c r="P520" s="91">
        <v>18.059999999999999</v>
      </c>
      <c r="Q520" s="91">
        <v>776.94</v>
      </c>
      <c r="R520" s="91">
        <v>2784.6</v>
      </c>
      <c r="S520" s="91">
        <v>18.059999999999999</v>
      </c>
      <c r="T520" s="91"/>
      <c r="U520" s="91">
        <f t="shared" si="50"/>
        <v>3715.02</v>
      </c>
      <c r="V520" s="82" t="str">
        <f t="shared" si="48"/>
        <v>155051675863</v>
      </c>
      <c r="W520" s="83">
        <f>VLOOKUP(V520,Factors!$E$6:$H$5950,4,FALSE)</f>
        <v>0.1124</v>
      </c>
      <c r="X520" t="str">
        <f>VLOOKUP(V520,Factors!$E$6:$F$5950,2,FALSE)</f>
        <v>3-factor</v>
      </c>
      <c r="Y520" s="92">
        <f t="shared" si="51"/>
        <v>417.56824799999998</v>
      </c>
      <c r="Z520" s="92">
        <f t="shared" si="52"/>
        <v>3297.4517519999999</v>
      </c>
      <c r="AA520" s="92">
        <f t="shared" si="53"/>
        <v>3715.02</v>
      </c>
    </row>
    <row r="521" spans="1:27" x14ac:dyDescent="0.25">
      <c r="A521" t="s">
        <v>296</v>
      </c>
      <c r="B521" t="s">
        <v>266</v>
      </c>
      <c r="C521" t="s">
        <v>267</v>
      </c>
      <c r="D521" t="s">
        <v>297</v>
      </c>
      <c r="E521" t="s">
        <v>298</v>
      </c>
      <c r="F521" t="str">
        <f t="shared" si="49"/>
        <v>1675</v>
      </c>
      <c r="G521" t="s">
        <v>44</v>
      </c>
      <c r="H521" t="s">
        <v>45</v>
      </c>
      <c r="I521" s="91"/>
      <c r="J521" s="91"/>
      <c r="K521" s="91"/>
      <c r="L521" s="91"/>
      <c r="M521" s="91">
        <v>12120.88</v>
      </c>
      <c r="N521" s="91"/>
      <c r="O521" s="91"/>
      <c r="P521" s="91"/>
      <c r="Q521" s="91">
        <v>15152.63</v>
      </c>
      <c r="R521" s="91">
        <v>-6000</v>
      </c>
      <c r="S521" s="91">
        <v>19906</v>
      </c>
      <c r="T521" s="91">
        <v>10163.700000000001</v>
      </c>
      <c r="U521" s="91">
        <f t="shared" si="50"/>
        <v>51343.209999999992</v>
      </c>
      <c r="V521" s="82" t="str">
        <f t="shared" si="48"/>
        <v>155051675863</v>
      </c>
      <c r="W521" s="83">
        <f>VLOOKUP(V521,Factors!$E$6:$H$5950,4,FALSE)</f>
        <v>0.1124</v>
      </c>
      <c r="X521" t="str">
        <f>VLOOKUP(V521,Factors!$E$6:$F$5950,2,FALSE)</f>
        <v>3-factor</v>
      </c>
      <c r="Y521" s="92">
        <f t="shared" si="51"/>
        <v>5770.976803999999</v>
      </c>
      <c r="Z521" s="92">
        <f t="shared" si="52"/>
        <v>45572.233195999994</v>
      </c>
      <c r="AA521" s="92">
        <f t="shared" si="53"/>
        <v>51343.209999999992</v>
      </c>
    </row>
    <row r="522" spans="1:27" x14ac:dyDescent="0.25">
      <c r="A522" t="s">
        <v>296</v>
      </c>
      <c r="B522" t="s">
        <v>266</v>
      </c>
      <c r="C522" t="s">
        <v>267</v>
      </c>
      <c r="D522" t="s">
        <v>297</v>
      </c>
      <c r="E522" t="s">
        <v>298</v>
      </c>
      <c r="F522" t="str">
        <f t="shared" si="49"/>
        <v>1675</v>
      </c>
      <c r="G522" t="s">
        <v>276</v>
      </c>
      <c r="H522" t="s">
        <v>277</v>
      </c>
      <c r="I522" s="91"/>
      <c r="J522" s="91"/>
      <c r="K522" s="91"/>
      <c r="L522" s="91"/>
      <c r="M522" s="91"/>
      <c r="N522" s="91"/>
      <c r="O522" s="91"/>
      <c r="P522" s="91"/>
      <c r="Q522" s="91">
        <v>2622.5</v>
      </c>
      <c r="R522" s="91"/>
      <c r="S522" s="91"/>
      <c r="T522" s="91"/>
      <c r="U522" s="91">
        <f t="shared" si="50"/>
        <v>2622.5</v>
      </c>
      <c r="V522" s="82" t="str">
        <f t="shared" si="48"/>
        <v>155051675863</v>
      </c>
      <c r="W522" s="83">
        <f>VLOOKUP(V522,Factors!$E$6:$H$5950,4,FALSE)</f>
        <v>0.1124</v>
      </c>
      <c r="X522" t="str">
        <f>VLOOKUP(V522,Factors!$E$6:$F$5950,2,FALSE)</f>
        <v>3-factor</v>
      </c>
      <c r="Y522" s="92">
        <f t="shared" si="51"/>
        <v>294.76900000000001</v>
      </c>
      <c r="Z522" s="92">
        <f t="shared" si="52"/>
        <v>2327.7309999999998</v>
      </c>
      <c r="AA522" s="92">
        <f t="shared" si="53"/>
        <v>2622.5</v>
      </c>
    </row>
    <row r="523" spans="1:27" x14ac:dyDescent="0.25">
      <c r="A523" t="s">
        <v>296</v>
      </c>
      <c r="B523" t="s">
        <v>266</v>
      </c>
      <c r="C523" t="s">
        <v>267</v>
      </c>
      <c r="D523" t="s">
        <v>297</v>
      </c>
      <c r="E523" t="s">
        <v>298</v>
      </c>
      <c r="F523" t="str">
        <f t="shared" si="49"/>
        <v>1675</v>
      </c>
      <c r="G523" t="s">
        <v>290</v>
      </c>
      <c r="H523" t="s">
        <v>291</v>
      </c>
      <c r="I523" s="91"/>
      <c r="J523" s="91"/>
      <c r="K523" s="91"/>
      <c r="L523" s="91"/>
      <c r="M523" s="91"/>
      <c r="N523" s="91"/>
      <c r="O523" s="91"/>
      <c r="P523" s="91"/>
      <c r="Q523" s="91"/>
      <c r="R523" s="91">
        <v>1295</v>
      </c>
      <c r="S523" s="91"/>
      <c r="T523" s="91"/>
      <c r="U523" s="91">
        <f t="shared" si="50"/>
        <v>1295</v>
      </c>
      <c r="V523" s="82" t="str">
        <f t="shared" si="48"/>
        <v>155051675863</v>
      </c>
      <c r="W523" s="83">
        <f>VLOOKUP(V523,Factors!$E$6:$H$5950,4,FALSE)</f>
        <v>0.1124</v>
      </c>
      <c r="X523" t="str">
        <f>VLOOKUP(V523,Factors!$E$6:$F$5950,2,FALSE)</f>
        <v>3-factor</v>
      </c>
      <c r="Y523" s="92">
        <f t="shared" si="51"/>
        <v>145.55799999999999</v>
      </c>
      <c r="Z523" s="92">
        <f t="shared" si="52"/>
        <v>1149.442</v>
      </c>
      <c r="AA523" s="92">
        <f t="shared" si="53"/>
        <v>1295</v>
      </c>
    </row>
    <row r="524" spans="1:27" x14ac:dyDescent="0.25">
      <c r="A524" t="s">
        <v>296</v>
      </c>
      <c r="B524" t="s">
        <v>266</v>
      </c>
      <c r="C524" t="s">
        <v>267</v>
      </c>
      <c r="D524" t="s">
        <v>297</v>
      </c>
      <c r="E524" t="s">
        <v>298</v>
      </c>
      <c r="F524" t="str">
        <f t="shared" si="49"/>
        <v>1675</v>
      </c>
      <c r="G524" t="s">
        <v>124</v>
      </c>
      <c r="H524" t="s">
        <v>125</v>
      </c>
      <c r="I524" s="91"/>
      <c r="J524" s="91"/>
      <c r="K524" s="91"/>
      <c r="L524" s="91"/>
      <c r="M524" s="91"/>
      <c r="N524" s="91"/>
      <c r="O524" s="91"/>
      <c r="P524" s="91"/>
      <c r="Q524" s="91">
        <v>3302.5</v>
      </c>
      <c r="R524" s="91"/>
      <c r="S524" s="91"/>
      <c r="T524" s="91"/>
      <c r="U524" s="91">
        <f t="shared" si="50"/>
        <v>3302.5</v>
      </c>
      <c r="V524" s="82" t="str">
        <f t="shared" si="48"/>
        <v>155051675863</v>
      </c>
      <c r="W524" s="83">
        <f>VLOOKUP(V524,Factors!$E$6:$H$5950,4,FALSE)</f>
        <v>0.1124</v>
      </c>
      <c r="X524" t="str">
        <f>VLOOKUP(V524,Factors!$E$6:$F$5950,2,FALSE)</f>
        <v>3-factor</v>
      </c>
      <c r="Y524" s="92">
        <f t="shared" si="51"/>
        <v>371.20100000000002</v>
      </c>
      <c r="Z524" s="92">
        <f t="shared" si="52"/>
        <v>2931.299</v>
      </c>
      <c r="AA524" s="92">
        <f t="shared" si="53"/>
        <v>3302.5</v>
      </c>
    </row>
    <row r="525" spans="1:27" x14ac:dyDescent="0.25">
      <c r="A525" t="s">
        <v>296</v>
      </c>
      <c r="B525" t="s">
        <v>266</v>
      </c>
      <c r="C525" t="s">
        <v>267</v>
      </c>
      <c r="D525" t="s">
        <v>297</v>
      </c>
      <c r="E525" t="s">
        <v>298</v>
      </c>
      <c r="F525" t="str">
        <f t="shared" si="49"/>
        <v>1675</v>
      </c>
      <c r="G525" t="s">
        <v>280</v>
      </c>
      <c r="H525" t="s">
        <v>281</v>
      </c>
      <c r="I525" s="91"/>
      <c r="J525" s="91"/>
      <c r="K525" s="91"/>
      <c r="L525" s="91"/>
      <c r="M525" s="91"/>
      <c r="N525" s="91"/>
      <c r="O525" s="91"/>
      <c r="P525" s="91"/>
      <c r="Q525" s="91">
        <v>1418</v>
      </c>
      <c r="R525" s="91">
        <v>1210</v>
      </c>
      <c r="S525" s="91"/>
      <c r="T525" s="91"/>
      <c r="U525" s="91">
        <f t="shared" si="50"/>
        <v>2628</v>
      </c>
      <c r="V525" s="82" t="str">
        <f t="shared" si="48"/>
        <v>155051675863</v>
      </c>
      <c r="W525" s="83">
        <f>VLOOKUP(V525,Factors!$E$6:$H$5950,4,FALSE)</f>
        <v>0.1124</v>
      </c>
      <c r="X525" t="str">
        <f>VLOOKUP(V525,Factors!$E$6:$F$5950,2,FALSE)</f>
        <v>3-factor</v>
      </c>
      <c r="Y525" s="92">
        <f t="shared" si="51"/>
        <v>295.38720000000001</v>
      </c>
      <c r="Z525" s="92">
        <f t="shared" si="52"/>
        <v>2332.6127999999999</v>
      </c>
      <c r="AA525" s="92">
        <f t="shared" si="53"/>
        <v>2628</v>
      </c>
    </row>
    <row r="526" spans="1:27" x14ac:dyDescent="0.25">
      <c r="A526" t="s">
        <v>296</v>
      </c>
      <c r="B526" t="s">
        <v>266</v>
      </c>
      <c r="C526" t="s">
        <v>267</v>
      </c>
      <c r="D526" t="s">
        <v>297</v>
      </c>
      <c r="E526" t="s">
        <v>298</v>
      </c>
      <c r="F526" t="str">
        <f t="shared" si="49"/>
        <v>1675</v>
      </c>
      <c r="G526" t="s">
        <v>26</v>
      </c>
      <c r="H526" t="s">
        <v>27</v>
      </c>
      <c r="I526" s="91"/>
      <c r="J526" s="91"/>
      <c r="K526" s="91"/>
      <c r="L526" s="91"/>
      <c r="M526" s="91"/>
      <c r="N526" s="91"/>
      <c r="O526" s="91"/>
      <c r="P526" s="91"/>
      <c r="Q526" s="91"/>
      <c r="R526" s="91"/>
      <c r="S526" s="91">
        <v>65.459999999999994</v>
      </c>
      <c r="T526" s="91"/>
      <c r="U526" s="91">
        <f t="shared" si="50"/>
        <v>65.459999999999994</v>
      </c>
      <c r="V526" s="82" t="str">
        <f t="shared" si="48"/>
        <v>155051675863</v>
      </c>
      <c r="W526" s="83">
        <f>VLOOKUP(V526,Factors!$E$6:$H$5950,4,FALSE)</f>
        <v>0.1124</v>
      </c>
      <c r="X526" t="str">
        <f>VLOOKUP(V526,Factors!$E$6:$F$5950,2,FALSE)</f>
        <v>3-factor</v>
      </c>
      <c r="Y526" s="92">
        <f t="shared" si="51"/>
        <v>7.3577039999999991</v>
      </c>
      <c r="Z526" s="92">
        <f t="shared" si="52"/>
        <v>58.102295999999996</v>
      </c>
      <c r="AA526" s="92">
        <f t="shared" si="53"/>
        <v>65.459999999999994</v>
      </c>
    </row>
    <row r="527" spans="1:27" x14ac:dyDescent="0.25">
      <c r="A527" t="s">
        <v>296</v>
      </c>
      <c r="B527" t="s">
        <v>266</v>
      </c>
      <c r="C527" t="s">
        <v>267</v>
      </c>
      <c r="D527" t="s">
        <v>297</v>
      </c>
      <c r="E527" t="s">
        <v>298</v>
      </c>
      <c r="F527" t="str">
        <f t="shared" si="49"/>
        <v>1675</v>
      </c>
      <c r="G527" t="s">
        <v>71</v>
      </c>
      <c r="H527" t="s">
        <v>72</v>
      </c>
      <c r="I527" s="91"/>
      <c r="J527" s="91"/>
      <c r="K527" s="91"/>
      <c r="L527" s="91"/>
      <c r="M527" s="91"/>
      <c r="N527" s="91"/>
      <c r="O527" s="91">
        <v>500</v>
      </c>
      <c r="P527" s="91"/>
      <c r="Q527" s="91"/>
      <c r="R527" s="91"/>
      <c r="S527" s="91"/>
      <c r="T527" s="91"/>
      <c r="U527" s="91">
        <f t="shared" si="50"/>
        <v>500</v>
      </c>
      <c r="V527" s="82" t="str">
        <f t="shared" si="48"/>
        <v>155051675863</v>
      </c>
      <c r="W527" s="83">
        <f>VLOOKUP(V527,Factors!$E$6:$H$5950,4,FALSE)</f>
        <v>0.1124</v>
      </c>
      <c r="X527" t="str">
        <f>VLOOKUP(V527,Factors!$E$6:$F$5950,2,FALSE)</f>
        <v>3-factor</v>
      </c>
      <c r="Y527" s="92">
        <f t="shared" si="51"/>
        <v>56.2</v>
      </c>
      <c r="Z527" s="92">
        <f t="shared" si="52"/>
        <v>443.8</v>
      </c>
      <c r="AA527" s="92">
        <f t="shared" si="53"/>
        <v>500</v>
      </c>
    </row>
    <row r="528" spans="1:27" x14ac:dyDescent="0.25">
      <c r="A528" t="s">
        <v>296</v>
      </c>
      <c r="B528" t="s">
        <v>266</v>
      </c>
      <c r="C528" t="s">
        <v>267</v>
      </c>
      <c r="D528" t="s">
        <v>297</v>
      </c>
      <c r="E528" t="s">
        <v>298</v>
      </c>
      <c r="F528" t="str">
        <f t="shared" si="49"/>
        <v>1675</v>
      </c>
      <c r="G528" t="s">
        <v>299</v>
      </c>
      <c r="H528" t="s">
        <v>300</v>
      </c>
      <c r="I528" s="91"/>
      <c r="J528" s="91"/>
      <c r="K528" s="91"/>
      <c r="L528" s="91"/>
      <c r="M528" s="91"/>
      <c r="N528" s="91"/>
      <c r="O528" s="91"/>
      <c r="P528" s="91"/>
      <c r="Q528" s="91">
        <v>21.73</v>
      </c>
      <c r="R528" s="91">
        <v>109.33</v>
      </c>
      <c r="S528" s="91">
        <v>195.29</v>
      </c>
      <c r="T528" s="91">
        <v>214.99</v>
      </c>
      <c r="U528" s="91">
        <f t="shared" si="50"/>
        <v>541.34</v>
      </c>
      <c r="V528" s="82" t="str">
        <f t="shared" si="48"/>
        <v>155051675863</v>
      </c>
      <c r="W528" s="83">
        <f>VLOOKUP(V528,Factors!$E$6:$H$5950,4,FALSE)</f>
        <v>0.1124</v>
      </c>
      <c r="X528" t="str">
        <f>VLOOKUP(V528,Factors!$E$6:$F$5950,2,FALSE)</f>
        <v>3-factor</v>
      </c>
      <c r="Y528" s="92">
        <f t="shared" si="51"/>
        <v>60.846616000000004</v>
      </c>
      <c r="Z528" s="92">
        <f t="shared" si="52"/>
        <v>480.49338400000005</v>
      </c>
      <c r="AA528" s="92">
        <f t="shared" si="53"/>
        <v>541.34</v>
      </c>
    </row>
    <row r="529" spans="1:27" x14ac:dyDescent="0.25">
      <c r="A529" t="s">
        <v>296</v>
      </c>
      <c r="B529" t="s">
        <v>266</v>
      </c>
      <c r="C529" t="s">
        <v>267</v>
      </c>
      <c r="D529" t="s">
        <v>297</v>
      </c>
      <c r="E529" t="s">
        <v>298</v>
      </c>
      <c r="F529" t="str">
        <f t="shared" si="49"/>
        <v>1675</v>
      </c>
      <c r="G529" t="s">
        <v>102</v>
      </c>
      <c r="H529" t="s">
        <v>103</v>
      </c>
      <c r="I529" s="91"/>
      <c r="J529" s="91"/>
      <c r="K529" s="91"/>
      <c r="L529" s="91"/>
      <c r="M529" s="91"/>
      <c r="N529" s="91"/>
      <c r="O529" s="91"/>
      <c r="P529" s="91"/>
      <c r="Q529" s="91">
        <v>3302.94</v>
      </c>
      <c r="R529" s="91">
        <v>32814.769999999997</v>
      </c>
      <c r="S529" s="91">
        <v>4693.21</v>
      </c>
      <c r="T529" s="91">
        <v>3270.69</v>
      </c>
      <c r="U529" s="91">
        <f t="shared" si="50"/>
        <v>44081.61</v>
      </c>
      <c r="V529" s="82" t="str">
        <f t="shared" si="48"/>
        <v>155051675863</v>
      </c>
      <c r="W529" s="83">
        <f>VLOOKUP(V529,Factors!$E$6:$H$5950,4,FALSE)</f>
        <v>0.1124</v>
      </c>
      <c r="X529" t="str">
        <f>VLOOKUP(V529,Factors!$E$6:$F$5950,2,FALSE)</f>
        <v>3-factor</v>
      </c>
      <c r="Y529" s="92">
        <f t="shared" si="51"/>
        <v>4954.7729639999998</v>
      </c>
      <c r="Z529" s="92">
        <f t="shared" si="52"/>
        <v>39126.837035999997</v>
      </c>
      <c r="AA529" s="92">
        <f t="shared" si="53"/>
        <v>44081.61</v>
      </c>
    </row>
    <row r="530" spans="1:27" x14ac:dyDescent="0.25">
      <c r="A530" t="s">
        <v>296</v>
      </c>
      <c r="B530" t="s">
        <v>266</v>
      </c>
      <c r="C530" t="s">
        <v>267</v>
      </c>
      <c r="D530" t="s">
        <v>297</v>
      </c>
      <c r="E530" t="s">
        <v>298</v>
      </c>
      <c r="F530" t="str">
        <f t="shared" si="49"/>
        <v>1675</v>
      </c>
      <c r="G530" t="s">
        <v>140</v>
      </c>
      <c r="H530" t="s">
        <v>141</v>
      </c>
      <c r="I530" s="91"/>
      <c r="J530" s="91"/>
      <c r="K530" s="91"/>
      <c r="L530" s="91"/>
      <c r="M530" s="91"/>
      <c r="N530" s="91"/>
      <c r="O530" s="91"/>
      <c r="P530" s="91"/>
      <c r="Q530" s="91">
        <v>1200</v>
      </c>
      <c r="R530" s="91">
        <v>900</v>
      </c>
      <c r="S530" s="91"/>
      <c r="T530" s="91"/>
      <c r="U530" s="91">
        <f t="shared" si="50"/>
        <v>2100</v>
      </c>
      <c r="V530" s="82" t="str">
        <f t="shared" si="48"/>
        <v>155051675863</v>
      </c>
      <c r="W530" s="83">
        <f>VLOOKUP(V530,Factors!$E$6:$H$5950,4,FALSE)</f>
        <v>0.1124</v>
      </c>
      <c r="X530" t="str">
        <f>VLOOKUP(V530,Factors!$E$6:$F$5950,2,FALSE)</f>
        <v>3-factor</v>
      </c>
      <c r="Y530" s="92">
        <f t="shared" si="51"/>
        <v>236.04</v>
      </c>
      <c r="Z530" s="92">
        <f t="shared" si="52"/>
        <v>1863.96</v>
      </c>
      <c r="AA530" s="92">
        <f t="shared" si="53"/>
        <v>2100</v>
      </c>
    </row>
    <row r="531" spans="1:27" x14ac:dyDescent="0.25">
      <c r="A531" t="s">
        <v>296</v>
      </c>
      <c r="B531" t="s">
        <v>266</v>
      </c>
      <c r="C531" t="s">
        <v>267</v>
      </c>
      <c r="D531" t="s">
        <v>297</v>
      </c>
      <c r="E531" t="s">
        <v>298</v>
      </c>
      <c r="F531" t="str">
        <f t="shared" si="49"/>
        <v>1675</v>
      </c>
      <c r="G531" t="s">
        <v>144</v>
      </c>
      <c r="H531" t="s">
        <v>145</v>
      </c>
      <c r="I531" s="91"/>
      <c r="J531" s="91"/>
      <c r="K531" s="91"/>
      <c r="L531" s="91"/>
      <c r="M531" s="91">
        <v>14</v>
      </c>
      <c r="N531" s="91"/>
      <c r="O531" s="91"/>
      <c r="P531" s="91"/>
      <c r="Q531" s="91">
        <v>80.3</v>
      </c>
      <c r="R531" s="91">
        <v>55.22</v>
      </c>
      <c r="S531" s="91"/>
      <c r="T531" s="91"/>
      <c r="U531" s="91">
        <f t="shared" si="50"/>
        <v>149.51999999999998</v>
      </c>
      <c r="V531" s="82" t="str">
        <f t="shared" si="48"/>
        <v>155051675863</v>
      </c>
      <c r="W531" s="83">
        <f>VLOOKUP(V531,Factors!$E$6:$H$5950,4,FALSE)</f>
        <v>0.1124</v>
      </c>
      <c r="X531" t="str">
        <f>VLOOKUP(V531,Factors!$E$6:$F$5950,2,FALSE)</f>
        <v>3-factor</v>
      </c>
      <c r="Y531" s="92">
        <f t="shared" si="51"/>
        <v>16.806047999999997</v>
      </c>
      <c r="Z531" s="92">
        <f t="shared" si="52"/>
        <v>132.71395199999998</v>
      </c>
      <c r="AA531" s="92">
        <f t="shared" si="53"/>
        <v>149.51999999999998</v>
      </c>
    </row>
    <row r="532" spans="1:27" x14ac:dyDescent="0.25">
      <c r="A532" t="s">
        <v>296</v>
      </c>
      <c r="B532" t="s">
        <v>266</v>
      </c>
      <c r="C532" t="s">
        <v>267</v>
      </c>
      <c r="D532" t="s">
        <v>297</v>
      </c>
      <c r="E532" t="s">
        <v>298</v>
      </c>
      <c r="F532" t="str">
        <f t="shared" si="49"/>
        <v>1675</v>
      </c>
      <c r="G532" t="s">
        <v>217</v>
      </c>
      <c r="H532" t="s">
        <v>218</v>
      </c>
      <c r="I532" s="91"/>
      <c r="J532" s="91"/>
      <c r="K532" s="91"/>
      <c r="L532" s="91"/>
      <c r="M532" s="91"/>
      <c r="N532" s="91"/>
      <c r="O532" s="91"/>
      <c r="P532" s="91"/>
      <c r="Q532" s="91"/>
      <c r="R532" s="91">
        <v>1745.47</v>
      </c>
      <c r="S532" s="91"/>
      <c r="T532" s="91"/>
      <c r="U532" s="91">
        <f t="shared" si="50"/>
        <v>1745.47</v>
      </c>
      <c r="V532" s="82" t="str">
        <f t="shared" si="48"/>
        <v>155051675863</v>
      </c>
      <c r="W532" s="83">
        <f>VLOOKUP(V532,Factors!$E$6:$H$5950,4,FALSE)</f>
        <v>0.1124</v>
      </c>
      <c r="X532" t="str">
        <f>VLOOKUP(V532,Factors!$E$6:$F$5950,2,FALSE)</f>
        <v>3-factor</v>
      </c>
      <c r="Y532" s="92">
        <f t="shared" si="51"/>
        <v>196.19082800000001</v>
      </c>
      <c r="Z532" s="92">
        <f t="shared" si="52"/>
        <v>1549.279172</v>
      </c>
      <c r="AA532" s="92">
        <f t="shared" si="53"/>
        <v>1745.47</v>
      </c>
    </row>
    <row r="533" spans="1:27" x14ac:dyDescent="0.25">
      <c r="A533" t="s">
        <v>296</v>
      </c>
      <c r="B533" t="s">
        <v>266</v>
      </c>
      <c r="C533" t="s">
        <v>267</v>
      </c>
      <c r="D533" t="s">
        <v>297</v>
      </c>
      <c r="E533" t="s">
        <v>298</v>
      </c>
      <c r="F533" t="str">
        <f t="shared" si="49"/>
        <v>1675</v>
      </c>
      <c r="G533" t="s">
        <v>301</v>
      </c>
      <c r="H533" t="s">
        <v>302</v>
      </c>
      <c r="I533" s="91"/>
      <c r="J533" s="91"/>
      <c r="K533" s="91"/>
      <c r="L533" s="91"/>
      <c r="M533" s="91"/>
      <c r="N533" s="91"/>
      <c r="O533" s="91"/>
      <c r="P533" s="91"/>
      <c r="Q533" s="91">
        <v>41.95</v>
      </c>
      <c r="R533" s="91">
        <v>211.89</v>
      </c>
      <c r="S533" s="91">
        <v>375.97</v>
      </c>
      <c r="T533" s="91">
        <v>419.72</v>
      </c>
      <c r="U533" s="91">
        <f t="shared" si="50"/>
        <v>1049.53</v>
      </c>
      <c r="V533" s="82" t="str">
        <f t="shared" si="48"/>
        <v>155051675863</v>
      </c>
      <c r="W533" s="83">
        <f>VLOOKUP(V533,Factors!$E$6:$H$5950,4,FALSE)</f>
        <v>0.1124</v>
      </c>
      <c r="X533" t="str">
        <f>VLOOKUP(V533,Factors!$E$6:$F$5950,2,FALSE)</f>
        <v>3-factor</v>
      </c>
      <c r="Y533" s="92">
        <f t="shared" si="51"/>
        <v>117.96717199999999</v>
      </c>
      <c r="Z533" s="92">
        <f t="shared" si="52"/>
        <v>931.56282799999997</v>
      </c>
      <c r="AA533" s="92">
        <f t="shared" si="53"/>
        <v>1049.53</v>
      </c>
    </row>
    <row r="534" spans="1:27" x14ac:dyDescent="0.25">
      <c r="A534" t="s">
        <v>296</v>
      </c>
      <c r="B534" t="s">
        <v>266</v>
      </c>
      <c r="C534" t="s">
        <v>267</v>
      </c>
      <c r="D534" t="s">
        <v>297</v>
      </c>
      <c r="E534" t="s">
        <v>298</v>
      </c>
      <c r="F534" t="str">
        <f t="shared" si="49"/>
        <v>1675</v>
      </c>
      <c r="G534" t="s">
        <v>303</v>
      </c>
      <c r="H534" t="s">
        <v>304</v>
      </c>
      <c r="I534" s="91"/>
      <c r="J534" s="91"/>
      <c r="K534" s="91"/>
      <c r="L534" s="91"/>
      <c r="M534" s="91"/>
      <c r="N534" s="91"/>
      <c r="O534" s="91"/>
      <c r="P534" s="91"/>
      <c r="Q534" s="91">
        <v>35.81</v>
      </c>
      <c r="R534" s="91">
        <v>185.49</v>
      </c>
      <c r="S534" s="91">
        <v>329.47</v>
      </c>
      <c r="T534" s="91">
        <v>374.4</v>
      </c>
      <c r="U534" s="91">
        <f t="shared" si="50"/>
        <v>925.17</v>
      </c>
      <c r="V534" s="82" t="str">
        <f t="shared" si="48"/>
        <v>155051675863</v>
      </c>
      <c r="W534" s="83">
        <f>VLOOKUP(V534,Factors!$E$6:$H$5950,4,FALSE)</f>
        <v>0.1124</v>
      </c>
      <c r="X534" t="str">
        <f>VLOOKUP(V534,Factors!$E$6:$F$5950,2,FALSE)</f>
        <v>3-factor</v>
      </c>
      <c r="Y534" s="92">
        <f t="shared" si="51"/>
        <v>103.989108</v>
      </c>
      <c r="Z534" s="92">
        <f t="shared" si="52"/>
        <v>821.18089199999997</v>
      </c>
      <c r="AA534" s="92">
        <f t="shared" si="53"/>
        <v>925.17</v>
      </c>
    </row>
    <row r="535" spans="1:27" x14ac:dyDescent="0.25">
      <c r="A535" t="s">
        <v>296</v>
      </c>
      <c r="B535" t="s">
        <v>266</v>
      </c>
      <c r="C535" t="s">
        <v>267</v>
      </c>
      <c r="D535" t="s">
        <v>297</v>
      </c>
      <c r="E535" t="s">
        <v>298</v>
      </c>
      <c r="F535" t="str">
        <f t="shared" si="49"/>
        <v>1675</v>
      </c>
      <c r="G535" t="s">
        <v>180</v>
      </c>
      <c r="H535" t="s">
        <v>181</v>
      </c>
      <c r="I535" s="91">
        <v>956.74</v>
      </c>
      <c r="J535" s="91">
        <v>228.66</v>
      </c>
      <c r="K535" s="91">
        <v>252.57</v>
      </c>
      <c r="L535" s="91">
        <v>317.31</v>
      </c>
      <c r="M535" s="91">
        <v>431.35</v>
      </c>
      <c r="N535" s="91"/>
      <c r="O535" s="91"/>
      <c r="P535" s="91"/>
      <c r="Q535" s="91">
        <v>3051.31</v>
      </c>
      <c r="R535" s="91">
        <v>677.35</v>
      </c>
      <c r="S535" s="91">
        <v>258.81</v>
      </c>
      <c r="T535" s="91">
        <v>323.54000000000002</v>
      </c>
      <c r="U535" s="91">
        <f t="shared" si="50"/>
        <v>6497.6400000000012</v>
      </c>
      <c r="V535" s="82" t="str">
        <f t="shared" si="48"/>
        <v>155051675863</v>
      </c>
      <c r="W535" s="83">
        <f>VLOOKUP(V535,Factors!$E$6:$H$5950,4,FALSE)</f>
        <v>0.1124</v>
      </c>
      <c r="X535" t="str">
        <f>VLOOKUP(V535,Factors!$E$6:$F$5950,2,FALSE)</f>
        <v>3-factor</v>
      </c>
      <c r="Y535" s="92">
        <f t="shared" si="51"/>
        <v>730.33473600000013</v>
      </c>
      <c r="Z535" s="92">
        <f t="shared" si="52"/>
        <v>5767.3052640000014</v>
      </c>
      <c r="AA535" s="92">
        <f t="shared" si="53"/>
        <v>6497.6400000000012</v>
      </c>
    </row>
    <row r="536" spans="1:27" x14ac:dyDescent="0.25">
      <c r="A536" t="s">
        <v>296</v>
      </c>
      <c r="B536" t="s">
        <v>266</v>
      </c>
      <c r="C536" t="s">
        <v>267</v>
      </c>
      <c r="D536" t="s">
        <v>297</v>
      </c>
      <c r="E536" t="s">
        <v>298</v>
      </c>
      <c r="F536" t="str">
        <f t="shared" si="49"/>
        <v>1675</v>
      </c>
      <c r="G536" t="s">
        <v>65</v>
      </c>
      <c r="H536" t="s">
        <v>66</v>
      </c>
      <c r="I536" s="91"/>
      <c r="J536" s="91"/>
      <c r="K536" s="91"/>
      <c r="L536" s="91"/>
      <c r="M536" s="91"/>
      <c r="N536" s="91"/>
      <c r="O536" s="91"/>
      <c r="P536" s="91"/>
      <c r="Q536" s="91">
        <v>96.34</v>
      </c>
      <c r="R536" s="91">
        <v>177.2</v>
      </c>
      <c r="S536" s="91"/>
      <c r="T536" s="91"/>
      <c r="U536" s="91">
        <f t="shared" si="50"/>
        <v>273.53999999999996</v>
      </c>
      <c r="V536" s="82" t="str">
        <f t="shared" si="48"/>
        <v>155051675863</v>
      </c>
      <c r="W536" s="83">
        <f>VLOOKUP(V536,Factors!$E$6:$H$5950,4,FALSE)</f>
        <v>0.1124</v>
      </c>
      <c r="X536" t="str">
        <f>VLOOKUP(V536,Factors!$E$6:$F$5950,2,FALSE)</f>
        <v>3-factor</v>
      </c>
      <c r="Y536" s="92">
        <f t="shared" si="51"/>
        <v>30.745895999999995</v>
      </c>
      <c r="Z536" s="92">
        <f t="shared" si="52"/>
        <v>242.79410399999998</v>
      </c>
      <c r="AA536" s="92">
        <f t="shared" si="53"/>
        <v>273.53999999999996</v>
      </c>
    </row>
    <row r="537" spans="1:27" x14ac:dyDescent="0.25">
      <c r="A537" t="s">
        <v>296</v>
      </c>
      <c r="B537" t="s">
        <v>266</v>
      </c>
      <c r="C537" t="s">
        <v>267</v>
      </c>
      <c r="D537" t="s">
        <v>297</v>
      </c>
      <c r="E537" t="s">
        <v>298</v>
      </c>
      <c r="F537" t="str">
        <f t="shared" si="49"/>
        <v>1675</v>
      </c>
      <c r="G537" t="s">
        <v>56</v>
      </c>
      <c r="H537" t="s">
        <v>57</v>
      </c>
      <c r="I537" s="91"/>
      <c r="J537" s="91"/>
      <c r="K537" s="91"/>
      <c r="L537" s="91">
        <v>412.92</v>
      </c>
      <c r="M537" s="91">
        <v>206.46</v>
      </c>
      <c r="N537" s="91"/>
      <c r="O537" s="91">
        <v>275.27999999999997</v>
      </c>
      <c r="P537" s="91">
        <v>137.63999999999999</v>
      </c>
      <c r="Q537" s="91">
        <v>1990.67</v>
      </c>
      <c r="R537" s="91">
        <v>16600.8</v>
      </c>
      <c r="S537" s="91">
        <v>137.63999999999999</v>
      </c>
      <c r="T537" s="91"/>
      <c r="U537" s="91">
        <f t="shared" si="50"/>
        <v>19761.41</v>
      </c>
      <c r="V537" s="82" t="str">
        <f t="shared" si="48"/>
        <v>155051675863</v>
      </c>
      <c r="W537" s="83">
        <f>VLOOKUP(V537,Factors!$E$6:$H$5950,4,FALSE)</f>
        <v>0.1124</v>
      </c>
      <c r="X537" t="str">
        <f>VLOOKUP(V537,Factors!$E$6:$F$5950,2,FALSE)</f>
        <v>3-factor</v>
      </c>
      <c r="Y537" s="92">
        <f t="shared" si="51"/>
        <v>2221.1824839999999</v>
      </c>
      <c r="Z537" s="92">
        <f t="shared" si="52"/>
        <v>17540.227515999999</v>
      </c>
      <c r="AA537" s="92">
        <f t="shared" si="53"/>
        <v>19761.41</v>
      </c>
    </row>
    <row r="538" spans="1:27" x14ac:dyDescent="0.25">
      <c r="A538" t="s">
        <v>296</v>
      </c>
      <c r="B538" t="s">
        <v>266</v>
      </c>
      <c r="C538" t="s">
        <v>267</v>
      </c>
      <c r="D538" t="s">
        <v>297</v>
      </c>
      <c r="E538" t="s">
        <v>298</v>
      </c>
      <c r="F538" t="str">
        <f t="shared" si="49"/>
        <v>1675</v>
      </c>
      <c r="G538" t="s">
        <v>68</v>
      </c>
      <c r="H538" t="s">
        <v>69</v>
      </c>
      <c r="I538" s="91"/>
      <c r="J538" s="91"/>
      <c r="K538" s="91"/>
      <c r="L538" s="91"/>
      <c r="M538" s="91"/>
      <c r="N538" s="91"/>
      <c r="O538" s="91"/>
      <c r="P538" s="91"/>
      <c r="Q538" s="91">
        <v>3835.53</v>
      </c>
      <c r="R538" s="91">
        <v>4448.8100000000004</v>
      </c>
      <c r="S538" s="91"/>
      <c r="T538" s="91"/>
      <c r="U538" s="91">
        <f t="shared" si="50"/>
        <v>8284.34</v>
      </c>
      <c r="V538" s="82" t="str">
        <f t="shared" si="48"/>
        <v>155051675863</v>
      </c>
      <c r="W538" s="83">
        <f>VLOOKUP(V538,Factors!$E$6:$H$5950,4,FALSE)</f>
        <v>0.1124</v>
      </c>
      <c r="X538" t="str">
        <f>VLOOKUP(V538,Factors!$E$6:$F$5950,2,FALSE)</f>
        <v>3-factor</v>
      </c>
      <c r="Y538" s="92">
        <f t="shared" si="51"/>
        <v>931.15981599999998</v>
      </c>
      <c r="Z538" s="92">
        <f t="shared" si="52"/>
        <v>7353.1801839999998</v>
      </c>
      <c r="AA538" s="92">
        <f t="shared" si="53"/>
        <v>8284.34</v>
      </c>
    </row>
    <row r="539" spans="1:27" x14ac:dyDescent="0.25">
      <c r="A539" t="s">
        <v>305</v>
      </c>
      <c r="B539" t="s">
        <v>80</v>
      </c>
      <c r="C539" t="s">
        <v>81</v>
      </c>
      <c r="D539" t="s">
        <v>306</v>
      </c>
      <c r="E539" t="s">
        <v>307</v>
      </c>
      <c r="F539" t="str">
        <f t="shared" si="49"/>
        <v>1630</v>
      </c>
      <c r="G539" t="s">
        <v>110</v>
      </c>
      <c r="H539" t="s">
        <v>111</v>
      </c>
      <c r="I539" s="91">
        <v>16253.68</v>
      </c>
      <c r="J539" s="91">
        <v>16256.24</v>
      </c>
      <c r="K539" s="91">
        <v>10377.700000000001</v>
      </c>
      <c r="L539" s="91">
        <v>16792.419999999998</v>
      </c>
      <c r="M539" s="91">
        <v>15008.74</v>
      </c>
      <c r="N539" s="91">
        <v>16004.93</v>
      </c>
      <c r="O539" s="91">
        <v>16498.349999999999</v>
      </c>
      <c r="P539" s="91">
        <v>13929.8</v>
      </c>
      <c r="Q539" s="91">
        <v>16519.43</v>
      </c>
      <c r="R539" s="91">
        <v>17873.68</v>
      </c>
      <c r="S539" s="91">
        <v>16248.8</v>
      </c>
      <c r="T539" s="91">
        <v>12865.4</v>
      </c>
      <c r="U539" s="91">
        <f t="shared" si="50"/>
        <v>184629.16999999998</v>
      </c>
      <c r="V539" s="82" t="str">
        <f t="shared" si="48"/>
        <v>111001630870</v>
      </c>
      <c r="W539" s="83">
        <f>VLOOKUP(V539,Factors!$E$6:$H$5950,4,FALSE)</f>
        <v>8.4599999999999995E-2</v>
      </c>
      <c r="X539" t="str">
        <f>VLOOKUP(V539,Factors!$E$6:$F$5950,2,FALSE)</f>
        <v>Sendout Volumes</v>
      </c>
      <c r="Y539" s="92">
        <f t="shared" si="51"/>
        <v>15619.627781999998</v>
      </c>
      <c r="Z539" s="92">
        <f t="shared" si="52"/>
        <v>169009.54221799999</v>
      </c>
      <c r="AA539" s="92">
        <f t="shared" si="53"/>
        <v>184629.16999999998</v>
      </c>
    </row>
    <row r="540" spans="1:27" x14ac:dyDescent="0.25">
      <c r="A540" t="s">
        <v>305</v>
      </c>
      <c r="B540" t="s">
        <v>80</v>
      </c>
      <c r="C540" t="s">
        <v>81</v>
      </c>
      <c r="D540" t="s">
        <v>306</v>
      </c>
      <c r="E540" t="s">
        <v>307</v>
      </c>
      <c r="F540" t="str">
        <f t="shared" si="49"/>
        <v>1630</v>
      </c>
      <c r="G540" t="s">
        <v>88</v>
      </c>
      <c r="H540" t="s">
        <v>89</v>
      </c>
      <c r="I540" s="91">
        <v>2293.0500000000002</v>
      </c>
      <c r="J540" s="91">
        <v>2303.06</v>
      </c>
      <c r="K540" s="91">
        <v>2371.5100000000002</v>
      </c>
      <c r="L540" s="91">
        <v>2371.4499999999998</v>
      </c>
      <c r="M540" s="91">
        <v>2371.4299999999998</v>
      </c>
      <c r="N540" s="91">
        <v>2371.46</v>
      </c>
      <c r="O540" s="91">
        <v>2389.5100000000002</v>
      </c>
      <c r="P540" s="91">
        <v>2407.6</v>
      </c>
      <c r="Q540" s="91">
        <v>2407.58</v>
      </c>
      <c r="R540" s="91">
        <v>2407.58</v>
      </c>
      <c r="S540" s="91">
        <v>2407.59</v>
      </c>
      <c r="T540" s="91">
        <v>2407.6</v>
      </c>
      <c r="U540" s="91">
        <f t="shared" si="50"/>
        <v>28509.420000000002</v>
      </c>
      <c r="V540" s="82" t="str">
        <f t="shared" si="48"/>
        <v>111001630870</v>
      </c>
      <c r="W540" s="83">
        <f>VLOOKUP(V540,Factors!$E$6:$H$5950,4,FALSE)</f>
        <v>8.4599999999999995E-2</v>
      </c>
      <c r="X540" t="str">
        <f>VLOOKUP(V540,Factors!$E$6:$F$5950,2,FALSE)</f>
        <v>Sendout Volumes</v>
      </c>
      <c r="Y540" s="92">
        <f t="shared" si="51"/>
        <v>2411.8969320000001</v>
      </c>
      <c r="Z540" s="92">
        <f t="shared" si="52"/>
        <v>26097.523068000002</v>
      </c>
      <c r="AA540" s="92">
        <f t="shared" si="53"/>
        <v>28509.420000000002</v>
      </c>
    </row>
    <row r="541" spans="1:27" x14ac:dyDescent="0.25">
      <c r="A541" t="s">
        <v>305</v>
      </c>
      <c r="B541" t="s">
        <v>80</v>
      </c>
      <c r="C541" t="s">
        <v>81</v>
      </c>
      <c r="D541" t="s">
        <v>306</v>
      </c>
      <c r="E541" t="s">
        <v>307</v>
      </c>
      <c r="F541" t="str">
        <f t="shared" si="49"/>
        <v>1630</v>
      </c>
      <c r="G541" t="s">
        <v>90</v>
      </c>
      <c r="H541" t="s">
        <v>91</v>
      </c>
      <c r="I541" s="91">
        <v>8908.36</v>
      </c>
      <c r="J541" s="91">
        <v>8947.2000000000007</v>
      </c>
      <c r="K541" s="91">
        <v>9212.92</v>
      </c>
      <c r="L541" s="91">
        <v>9212.92</v>
      </c>
      <c r="M541" s="91">
        <v>9212.89</v>
      </c>
      <c r="N541" s="91">
        <v>9212.93</v>
      </c>
      <c r="O541" s="91">
        <v>9283.1</v>
      </c>
      <c r="P541" s="91">
        <v>9353.27</v>
      </c>
      <c r="Q541" s="91">
        <v>9353.2800000000007</v>
      </c>
      <c r="R541" s="91">
        <v>9353.2800000000007</v>
      </c>
      <c r="S541" s="91">
        <v>9353.2800000000007</v>
      </c>
      <c r="T541" s="91">
        <v>9353.27</v>
      </c>
      <c r="U541" s="91">
        <f t="shared" si="50"/>
        <v>110756.7</v>
      </c>
      <c r="V541" s="82" t="str">
        <f t="shared" si="48"/>
        <v>111001630870</v>
      </c>
      <c r="W541" s="83">
        <f>VLOOKUP(V541,Factors!$E$6:$H$5950,4,FALSE)</f>
        <v>8.4599999999999995E-2</v>
      </c>
      <c r="X541" t="str">
        <f>VLOOKUP(V541,Factors!$E$6:$F$5950,2,FALSE)</f>
        <v>Sendout Volumes</v>
      </c>
      <c r="Y541" s="92">
        <f t="shared" si="51"/>
        <v>9370.0168199999989</v>
      </c>
      <c r="Z541" s="92">
        <f t="shared" si="52"/>
        <v>101386.68317999999</v>
      </c>
      <c r="AA541" s="92">
        <f t="shared" si="53"/>
        <v>110756.7</v>
      </c>
    </row>
    <row r="542" spans="1:27" x14ac:dyDescent="0.25">
      <c r="A542" t="s">
        <v>305</v>
      </c>
      <c r="B542" t="s">
        <v>80</v>
      </c>
      <c r="C542" t="s">
        <v>81</v>
      </c>
      <c r="D542" t="s">
        <v>306</v>
      </c>
      <c r="E542" t="s">
        <v>307</v>
      </c>
      <c r="F542" t="str">
        <f t="shared" si="49"/>
        <v>1630</v>
      </c>
      <c r="G542" t="s">
        <v>61</v>
      </c>
      <c r="H542" t="s">
        <v>62</v>
      </c>
      <c r="I542" s="91">
        <v>29.94</v>
      </c>
      <c r="J542" s="91"/>
      <c r="K542" s="91">
        <v>186.29</v>
      </c>
      <c r="L542" s="91">
        <v>81.37</v>
      </c>
      <c r="M542" s="91">
        <v>45.01</v>
      </c>
      <c r="N542" s="91">
        <v>191.22</v>
      </c>
      <c r="O542" s="91">
        <v>393.35</v>
      </c>
      <c r="P542" s="91"/>
      <c r="Q542" s="91">
        <v>158.44</v>
      </c>
      <c r="R542" s="91">
        <v>93.39</v>
      </c>
      <c r="S542" s="91">
        <v>142.72999999999999</v>
      </c>
      <c r="T542" s="91"/>
      <c r="U542" s="91">
        <f t="shared" si="50"/>
        <v>1321.7400000000002</v>
      </c>
      <c r="V542" s="82" t="str">
        <f t="shared" si="48"/>
        <v>111001630870</v>
      </c>
      <c r="W542" s="83">
        <f>VLOOKUP(V542,Factors!$E$6:$H$5950,4,FALSE)</f>
        <v>8.4599999999999995E-2</v>
      </c>
      <c r="X542" t="str">
        <f>VLOOKUP(V542,Factors!$E$6:$F$5950,2,FALSE)</f>
        <v>Sendout Volumes</v>
      </c>
      <c r="Y542" s="92">
        <f t="shared" si="51"/>
        <v>111.81920400000001</v>
      </c>
      <c r="Z542" s="92">
        <f t="shared" si="52"/>
        <v>1209.9207960000003</v>
      </c>
      <c r="AA542" s="92">
        <f t="shared" si="53"/>
        <v>1321.7400000000002</v>
      </c>
    </row>
    <row r="543" spans="1:27" x14ac:dyDescent="0.25">
      <c r="A543" t="s">
        <v>305</v>
      </c>
      <c r="B543" t="s">
        <v>80</v>
      </c>
      <c r="C543" t="s">
        <v>81</v>
      </c>
      <c r="D543" t="s">
        <v>306</v>
      </c>
      <c r="E543" t="s">
        <v>307</v>
      </c>
      <c r="F543" t="str">
        <f t="shared" si="49"/>
        <v>1630</v>
      </c>
      <c r="G543" t="s">
        <v>94</v>
      </c>
      <c r="H543" t="s">
        <v>95</v>
      </c>
      <c r="I543" s="91">
        <v>1460</v>
      </c>
      <c r="J543" s="91">
        <v>1460</v>
      </c>
      <c r="K543" s="91">
        <v>1460</v>
      </c>
      <c r="L543" s="91">
        <v>1460</v>
      </c>
      <c r="M543" s="91">
        <v>1460</v>
      </c>
      <c r="N543" s="91">
        <v>1460</v>
      </c>
      <c r="O543" s="91">
        <v>1460</v>
      </c>
      <c r="P543" s="91">
        <v>1460</v>
      </c>
      <c r="Q543" s="91">
        <v>1460</v>
      </c>
      <c r="R543" s="91">
        <v>1460</v>
      </c>
      <c r="S543" s="91">
        <v>1460</v>
      </c>
      <c r="T543" s="91">
        <v>1460</v>
      </c>
      <c r="U543" s="91">
        <f t="shared" si="50"/>
        <v>17520</v>
      </c>
      <c r="V543" s="82" t="str">
        <f t="shared" si="48"/>
        <v>111001630870</v>
      </c>
      <c r="W543" s="83">
        <f>VLOOKUP(V543,Factors!$E$6:$H$5950,4,FALSE)</f>
        <v>8.4599999999999995E-2</v>
      </c>
      <c r="X543" t="str">
        <f>VLOOKUP(V543,Factors!$E$6:$F$5950,2,FALSE)</f>
        <v>Sendout Volumes</v>
      </c>
      <c r="Y543" s="92">
        <f t="shared" si="51"/>
        <v>1482.192</v>
      </c>
      <c r="Z543" s="92">
        <f t="shared" si="52"/>
        <v>16037.808000000001</v>
      </c>
      <c r="AA543" s="92">
        <f t="shared" si="53"/>
        <v>17520</v>
      </c>
    </row>
    <row r="544" spans="1:27" x14ac:dyDescent="0.25">
      <c r="A544" t="s">
        <v>305</v>
      </c>
      <c r="B544" t="s">
        <v>80</v>
      </c>
      <c r="C544" t="s">
        <v>81</v>
      </c>
      <c r="D544" t="s">
        <v>306</v>
      </c>
      <c r="E544" t="s">
        <v>307</v>
      </c>
      <c r="F544" t="str">
        <f t="shared" si="49"/>
        <v>1630</v>
      </c>
      <c r="G544" t="s">
        <v>122</v>
      </c>
      <c r="H544" t="s">
        <v>123</v>
      </c>
      <c r="I544" s="91"/>
      <c r="J544" s="91"/>
      <c r="K544" s="91"/>
      <c r="L544" s="91"/>
      <c r="M544" s="91"/>
      <c r="N544" s="91"/>
      <c r="O544" s="91"/>
      <c r="P544" s="91">
        <v>102</v>
      </c>
      <c r="Q544" s="91"/>
      <c r="R544" s="91"/>
      <c r="S544" s="91"/>
      <c r="T544" s="91"/>
      <c r="U544" s="91">
        <f t="shared" si="50"/>
        <v>102</v>
      </c>
      <c r="V544" s="82" t="str">
        <f t="shared" si="48"/>
        <v>111001630870</v>
      </c>
      <c r="W544" s="83">
        <f>VLOOKUP(V544,Factors!$E$6:$H$5950,4,FALSE)</f>
        <v>8.4599999999999995E-2</v>
      </c>
      <c r="X544" t="str">
        <f>VLOOKUP(V544,Factors!$E$6:$F$5950,2,FALSE)</f>
        <v>Sendout Volumes</v>
      </c>
      <c r="Y544" s="92">
        <f t="shared" si="51"/>
        <v>8.6291999999999991</v>
      </c>
      <c r="Z544" s="92">
        <f t="shared" si="52"/>
        <v>93.370800000000003</v>
      </c>
      <c r="AA544" s="92">
        <f t="shared" si="53"/>
        <v>102</v>
      </c>
    </row>
    <row r="545" spans="1:27" x14ac:dyDescent="0.25">
      <c r="A545" t="s">
        <v>305</v>
      </c>
      <c r="B545" t="s">
        <v>80</v>
      </c>
      <c r="C545" t="s">
        <v>81</v>
      </c>
      <c r="D545" t="s">
        <v>306</v>
      </c>
      <c r="E545" t="s">
        <v>307</v>
      </c>
      <c r="F545" t="str">
        <f t="shared" si="49"/>
        <v>1630</v>
      </c>
      <c r="G545" t="s">
        <v>207</v>
      </c>
      <c r="H545" t="s">
        <v>208</v>
      </c>
      <c r="I545" s="91"/>
      <c r="J545" s="91"/>
      <c r="K545" s="91"/>
      <c r="L545" s="91">
        <v>18.559999999999999</v>
      </c>
      <c r="M545" s="91">
        <v>10</v>
      </c>
      <c r="N545" s="91"/>
      <c r="O545" s="91"/>
      <c r="P545" s="91"/>
      <c r="Q545" s="91"/>
      <c r="R545" s="91"/>
      <c r="S545" s="91"/>
      <c r="T545" s="91"/>
      <c r="U545" s="91">
        <f t="shared" si="50"/>
        <v>28.56</v>
      </c>
      <c r="V545" s="82" t="str">
        <f t="shared" si="48"/>
        <v>111001630870</v>
      </c>
      <c r="W545" s="83">
        <f>VLOOKUP(V545,Factors!$E$6:$H$5950,4,FALSE)</f>
        <v>8.4599999999999995E-2</v>
      </c>
      <c r="X545" t="str">
        <f>VLOOKUP(V545,Factors!$E$6:$F$5950,2,FALSE)</f>
        <v>Sendout Volumes</v>
      </c>
      <c r="Y545" s="92">
        <f t="shared" si="51"/>
        <v>2.4161759999999997</v>
      </c>
      <c r="Z545" s="92">
        <f t="shared" si="52"/>
        <v>26.143823999999999</v>
      </c>
      <c r="AA545" s="92">
        <f t="shared" si="53"/>
        <v>28.56</v>
      </c>
    </row>
    <row r="546" spans="1:27" x14ac:dyDescent="0.25">
      <c r="A546" t="s">
        <v>305</v>
      </c>
      <c r="B546" t="s">
        <v>80</v>
      </c>
      <c r="C546" t="s">
        <v>81</v>
      </c>
      <c r="D546" t="s">
        <v>306</v>
      </c>
      <c r="E546" t="s">
        <v>307</v>
      </c>
      <c r="F546" t="str">
        <f t="shared" si="49"/>
        <v>1630</v>
      </c>
      <c r="G546" t="s">
        <v>128</v>
      </c>
      <c r="H546" t="s">
        <v>129</v>
      </c>
      <c r="I546" s="91"/>
      <c r="J546" s="91"/>
      <c r="K546" s="91"/>
      <c r="L546" s="91"/>
      <c r="M546" s="91">
        <v>563.26</v>
      </c>
      <c r="N546" s="91"/>
      <c r="O546" s="91"/>
      <c r="P546" s="91"/>
      <c r="Q546" s="91">
        <v>-563.26</v>
      </c>
      <c r="R546" s="91"/>
      <c r="S546" s="91"/>
      <c r="T546" s="91"/>
      <c r="U546" s="91">
        <f t="shared" si="50"/>
        <v>0</v>
      </c>
      <c r="V546" s="82" t="str">
        <f t="shared" si="48"/>
        <v>111001630870</v>
      </c>
      <c r="W546" s="83">
        <f>VLOOKUP(V546,Factors!$E$6:$H$5950,4,FALSE)</f>
        <v>8.4599999999999995E-2</v>
      </c>
      <c r="X546" t="str">
        <f>VLOOKUP(V546,Factors!$E$6:$F$5950,2,FALSE)</f>
        <v>Sendout Volumes</v>
      </c>
      <c r="Y546" s="92">
        <f t="shared" si="51"/>
        <v>0</v>
      </c>
      <c r="Z546" s="92">
        <f t="shared" si="52"/>
        <v>0</v>
      </c>
      <c r="AA546" s="92">
        <f t="shared" si="53"/>
        <v>0</v>
      </c>
    </row>
    <row r="547" spans="1:27" x14ac:dyDescent="0.25">
      <c r="A547" t="s">
        <v>305</v>
      </c>
      <c r="B547" t="s">
        <v>80</v>
      </c>
      <c r="C547" t="s">
        <v>81</v>
      </c>
      <c r="D547" t="s">
        <v>306</v>
      </c>
      <c r="E547" t="s">
        <v>307</v>
      </c>
      <c r="F547" t="str">
        <f t="shared" si="49"/>
        <v>1630</v>
      </c>
      <c r="G547" t="s">
        <v>96</v>
      </c>
      <c r="H547" t="s">
        <v>97</v>
      </c>
      <c r="I547" s="91">
        <v>24.97</v>
      </c>
      <c r="J547" s="91">
        <v>24.9</v>
      </c>
      <c r="K547" s="91">
        <v>24.53</v>
      </c>
      <c r="L547" s="91">
        <v>25.19</v>
      </c>
      <c r="M547" s="91">
        <v>23.41</v>
      </c>
      <c r="N547" s="91">
        <v>22.67</v>
      </c>
      <c r="O547" s="91">
        <v>27.74</v>
      </c>
      <c r="P547" s="91">
        <v>22.67</v>
      </c>
      <c r="Q547" s="91">
        <v>22.67</v>
      </c>
      <c r="R547" s="91">
        <v>22.74</v>
      </c>
      <c r="S547" s="91">
        <v>23.11</v>
      </c>
      <c r="T547" s="91">
        <v>24.75</v>
      </c>
      <c r="U547" s="91">
        <f t="shared" si="50"/>
        <v>289.35000000000008</v>
      </c>
      <c r="V547" s="82" t="str">
        <f t="shared" si="48"/>
        <v>111001630870</v>
      </c>
      <c r="W547" s="83">
        <f>VLOOKUP(V547,Factors!$E$6:$H$5950,4,FALSE)</f>
        <v>8.4599999999999995E-2</v>
      </c>
      <c r="X547" t="str">
        <f>VLOOKUP(V547,Factors!$E$6:$F$5950,2,FALSE)</f>
        <v>Sendout Volumes</v>
      </c>
      <c r="Y547" s="92">
        <f t="shared" si="51"/>
        <v>24.479010000000006</v>
      </c>
      <c r="Z547" s="92">
        <f t="shared" si="52"/>
        <v>264.87099000000006</v>
      </c>
      <c r="AA547" s="92">
        <f t="shared" si="53"/>
        <v>289.35000000000008</v>
      </c>
    </row>
    <row r="548" spans="1:27" x14ac:dyDescent="0.25">
      <c r="A548" t="s">
        <v>305</v>
      </c>
      <c r="B548" t="s">
        <v>80</v>
      </c>
      <c r="C548" t="s">
        <v>81</v>
      </c>
      <c r="D548" t="s">
        <v>306</v>
      </c>
      <c r="E548" t="s">
        <v>307</v>
      </c>
      <c r="F548" t="str">
        <f t="shared" si="49"/>
        <v>1630</v>
      </c>
      <c r="G548" t="s">
        <v>77</v>
      </c>
      <c r="H548" t="s">
        <v>78</v>
      </c>
      <c r="I548" s="91">
        <v>13761.2</v>
      </c>
      <c r="J548" s="91">
        <v>11270.89</v>
      </c>
      <c r="K548" s="91">
        <v>13000.86</v>
      </c>
      <c r="L548" s="91">
        <v>10027.91</v>
      </c>
      <c r="M548" s="91">
        <v>5092.63</v>
      </c>
      <c r="N548" s="91">
        <v>1508.81</v>
      </c>
      <c r="O548" s="91">
        <v>642.26</v>
      </c>
      <c r="P548" s="91">
        <v>430.91</v>
      </c>
      <c r="Q548" s="91">
        <v>526.88</v>
      </c>
      <c r="R548" s="91">
        <v>1676.63</v>
      </c>
      <c r="S548" s="91">
        <v>4471.74</v>
      </c>
      <c r="T548" s="91">
        <v>9431.3799999999992</v>
      </c>
      <c r="U548" s="91">
        <f t="shared" si="50"/>
        <v>71842.099999999991</v>
      </c>
      <c r="V548" s="82" t="str">
        <f t="shared" si="48"/>
        <v>111001630870</v>
      </c>
      <c r="W548" s="83">
        <f>VLOOKUP(V548,Factors!$E$6:$H$5950,4,FALSE)</f>
        <v>8.4599999999999995E-2</v>
      </c>
      <c r="X548" t="str">
        <f>VLOOKUP(V548,Factors!$E$6:$F$5950,2,FALSE)</f>
        <v>Sendout Volumes</v>
      </c>
      <c r="Y548" s="92">
        <f t="shared" si="51"/>
        <v>6077.8416599999991</v>
      </c>
      <c r="Z548" s="92">
        <f t="shared" si="52"/>
        <v>65764.258339999986</v>
      </c>
      <c r="AA548" s="92">
        <f t="shared" si="53"/>
        <v>71842.099999999991</v>
      </c>
    </row>
    <row r="549" spans="1:27" x14ac:dyDescent="0.25">
      <c r="A549" t="s">
        <v>305</v>
      </c>
      <c r="B549" t="s">
        <v>80</v>
      </c>
      <c r="C549" t="s">
        <v>81</v>
      </c>
      <c r="D549" t="s">
        <v>306</v>
      </c>
      <c r="E549" t="s">
        <v>307</v>
      </c>
      <c r="F549" t="str">
        <f t="shared" si="49"/>
        <v>1630</v>
      </c>
      <c r="G549" t="s">
        <v>98</v>
      </c>
      <c r="H549" t="s">
        <v>99</v>
      </c>
      <c r="I549" s="91">
        <v>622.99</v>
      </c>
      <c r="J549" s="91">
        <v>137.03</v>
      </c>
      <c r="K549" s="91">
        <v>445.93</v>
      </c>
      <c r="L549" s="91">
        <v>222.97</v>
      </c>
      <c r="M549" s="91">
        <v>332.9</v>
      </c>
      <c r="N549" s="91">
        <v>371.68</v>
      </c>
      <c r="O549" s="91">
        <v>322.89999999999998</v>
      </c>
      <c r="P549" s="91">
        <v>53.96</v>
      </c>
      <c r="Q549" s="91">
        <v>59.97</v>
      </c>
      <c r="R549" s="91">
        <v>632.74</v>
      </c>
      <c r="S549" s="91"/>
      <c r="T549" s="91">
        <v>144.79</v>
      </c>
      <c r="U549" s="91">
        <f t="shared" si="50"/>
        <v>3347.8599999999997</v>
      </c>
      <c r="V549" s="82" t="str">
        <f t="shared" si="48"/>
        <v>111001630870</v>
      </c>
      <c r="W549" s="83">
        <f>VLOOKUP(V549,Factors!$E$6:$H$5950,4,FALSE)</f>
        <v>8.4599999999999995E-2</v>
      </c>
      <c r="X549" t="str">
        <f>VLOOKUP(V549,Factors!$E$6:$F$5950,2,FALSE)</f>
        <v>Sendout Volumes</v>
      </c>
      <c r="Y549" s="92">
        <f t="shared" si="51"/>
        <v>283.22895599999998</v>
      </c>
      <c r="Z549" s="92">
        <f t="shared" si="52"/>
        <v>3064.6310439999997</v>
      </c>
      <c r="AA549" s="92">
        <f t="shared" si="53"/>
        <v>3347.8599999999997</v>
      </c>
    </row>
    <row r="550" spans="1:27" x14ac:dyDescent="0.25">
      <c r="A550" t="s">
        <v>305</v>
      </c>
      <c r="B550" t="s">
        <v>80</v>
      </c>
      <c r="C550" t="s">
        <v>81</v>
      </c>
      <c r="D550" t="s">
        <v>306</v>
      </c>
      <c r="E550" t="s">
        <v>307</v>
      </c>
      <c r="F550" t="str">
        <f t="shared" si="49"/>
        <v>1630</v>
      </c>
      <c r="G550" t="s">
        <v>130</v>
      </c>
      <c r="H550" t="s">
        <v>131</v>
      </c>
      <c r="I550" s="91"/>
      <c r="J550" s="91"/>
      <c r="K550" s="91">
        <v>148.11000000000001</v>
      </c>
      <c r="L550" s="91">
        <v>42.74</v>
      </c>
      <c r="M550" s="91"/>
      <c r="N550" s="91">
        <v>69.34</v>
      </c>
      <c r="O550" s="91"/>
      <c r="P550" s="91"/>
      <c r="Q550" s="91">
        <v>76.39</v>
      </c>
      <c r="R550" s="91">
        <v>57.37</v>
      </c>
      <c r="S550" s="91">
        <v>57.92</v>
      </c>
      <c r="T550" s="91">
        <v>315.73</v>
      </c>
      <c r="U550" s="91">
        <f t="shared" si="50"/>
        <v>767.60000000000014</v>
      </c>
      <c r="V550" s="82" t="str">
        <f t="shared" si="48"/>
        <v>111001630870</v>
      </c>
      <c r="W550" s="83">
        <f>VLOOKUP(V550,Factors!$E$6:$H$5950,4,FALSE)</f>
        <v>8.4599999999999995E-2</v>
      </c>
      <c r="X550" t="str">
        <f>VLOOKUP(V550,Factors!$E$6:$F$5950,2,FALSE)</f>
        <v>Sendout Volumes</v>
      </c>
      <c r="Y550" s="92">
        <f t="shared" si="51"/>
        <v>64.938960000000009</v>
      </c>
      <c r="Z550" s="92">
        <f t="shared" si="52"/>
        <v>702.66104000000018</v>
      </c>
      <c r="AA550" s="92">
        <f t="shared" si="53"/>
        <v>767.60000000000014</v>
      </c>
    </row>
    <row r="551" spans="1:27" x14ac:dyDescent="0.25">
      <c r="A551" t="s">
        <v>305</v>
      </c>
      <c r="B551" t="s">
        <v>80</v>
      </c>
      <c r="C551" t="s">
        <v>81</v>
      </c>
      <c r="D551" t="s">
        <v>306</v>
      </c>
      <c r="E551" t="s">
        <v>307</v>
      </c>
      <c r="F551" t="str">
        <f t="shared" si="49"/>
        <v>1630</v>
      </c>
      <c r="G551" t="s">
        <v>132</v>
      </c>
      <c r="H551" t="s">
        <v>133</v>
      </c>
      <c r="I551" s="91"/>
      <c r="J551" s="91"/>
      <c r="K551" s="91">
        <v>500</v>
      </c>
      <c r="L551" s="91"/>
      <c r="M551" s="91"/>
      <c r="N551" s="91"/>
      <c r="O551" s="91"/>
      <c r="P551" s="91"/>
      <c r="Q551" s="91"/>
      <c r="R551" s="91"/>
      <c r="S551" s="91"/>
      <c r="T551" s="91"/>
      <c r="U551" s="91">
        <f t="shared" si="50"/>
        <v>500</v>
      </c>
      <c r="V551" s="82" t="str">
        <f t="shared" si="48"/>
        <v>111001630870</v>
      </c>
      <c r="W551" s="83">
        <f>VLOOKUP(V551,Factors!$E$6:$H$5950,4,FALSE)</f>
        <v>8.4599999999999995E-2</v>
      </c>
      <c r="X551" t="str">
        <f>VLOOKUP(V551,Factors!$E$6:$F$5950,2,FALSE)</f>
        <v>Sendout Volumes</v>
      </c>
      <c r="Y551" s="92">
        <f t="shared" si="51"/>
        <v>42.3</v>
      </c>
      <c r="Z551" s="92">
        <f t="shared" si="52"/>
        <v>457.7</v>
      </c>
      <c r="AA551" s="92">
        <f t="shared" si="53"/>
        <v>500</v>
      </c>
    </row>
    <row r="552" spans="1:27" x14ac:dyDescent="0.25">
      <c r="A552" t="s">
        <v>305</v>
      </c>
      <c r="B552" t="s">
        <v>80</v>
      </c>
      <c r="C552" t="s">
        <v>81</v>
      </c>
      <c r="D552" t="s">
        <v>306</v>
      </c>
      <c r="E552" t="s">
        <v>307</v>
      </c>
      <c r="F552" t="str">
        <f t="shared" si="49"/>
        <v>1630</v>
      </c>
      <c r="G552" t="s">
        <v>136</v>
      </c>
      <c r="H552" t="s">
        <v>137</v>
      </c>
      <c r="I552" s="91">
        <v>420</v>
      </c>
      <c r="J552" s="91">
        <v>432</v>
      </c>
      <c r="K552" s="91">
        <v>402</v>
      </c>
      <c r="L552" s="91">
        <v>462.5</v>
      </c>
      <c r="M552" s="91">
        <v>428</v>
      </c>
      <c r="N552" s="91">
        <v>445</v>
      </c>
      <c r="O552" s="91">
        <v>421</v>
      </c>
      <c r="P552" s="91">
        <v>564</v>
      </c>
      <c r="Q552" s="91">
        <v>927</v>
      </c>
      <c r="R552" s="91">
        <v>142.80000000000001</v>
      </c>
      <c r="S552" s="91">
        <v>1472.5</v>
      </c>
      <c r="T552" s="91">
        <v>737</v>
      </c>
      <c r="U552" s="91">
        <f t="shared" si="50"/>
        <v>6853.8</v>
      </c>
      <c r="V552" s="82" t="str">
        <f t="shared" si="48"/>
        <v>111001630870</v>
      </c>
      <c r="W552" s="83">
        <f>VLOOKUP(V552,Factors!$E$6:$H$5950,4,FALSE)</f>
        <v>8.4599999999999995E-2</v>
      </c>
      <c r="X552" t="str">
        <f>VLOOKUP(V552,Factors!$E$6:$F$5950,2,FALSE)</f>
        <v>Sendout Volumes</v>
      </c>
      <c r="Y552" s="92">
        <f t="shared" si="51"/>
        <v>579.83147999999994</v>
      </c>
      <c r="Z552" s="92">
        <f t="shared" si="52"/>
        <v>6273.9685200000004</v>
      </c>
      <c r="AA552" s="92">
        <f t="shared" si="53"/>
        <v>6853.8</v>
      </c>
    </row>
    <row r="553" spans="1:27" x14ac:dyDescent="0.25">
      <c r="A553" t="s">
        <v>305</v>
      </c>
      <c r="B553" t="s">
        <v>80</v>
      </c>
      <c r="C553" t="s">
        <v>81</v>
      </c>
      <c r="D553" t="s">
        <v>306</v>
      </c>
      <c r="E553" t="s">
        <v>307</v>
      </c>
      <c r="F553" t="str">
        <f t="shared" si="49"/>
        <v>1630</v>
      </c>
      <c r="G553" t="s">
        <v>199</v>
      </c>
      <c r="H553" t="s">
        <v>200</v>
      </c>
      <c r="I553" s="91"/>
      <c r="J553" s="91"/>
      <c r="K553" s="91"/>
      <c r="L553" s="91"/>
      <c r="M553" s="91"/>
      <c r="N553" s="91"/>
      <c r="O553" s="91">
        <v>1.85</v>
      </c>
      <c r="P553" s="91"/>
      <c r="Q553" s="91"/>
      <c r="R553" s="91"/>
      <c r="S553" s="91"/>
      <c r="T553" s="91"/>
      <c r="U553" s="91">
        <f t="shared" si="50"/>
        <v>1.85</v>
      </c>
      <c r="V553" s="82" t="str">
        <f t="shared" si="48"/>
        <v>111001630870</v>
      </c>
      <c r="W553" s="83">
        <f>VLOOKUP(V553,Factors!$E$6:$H$5950,4,FALSE)</f>
        <v>8.4599999999999995E-2</v>
      </c>
      <c r="X553" t="str">
        <f>VLOOKUP(V553,Factors!$E$6:$F$5950,2,FALSE)</f>
        <v>Sendout Volumes</v>
      </c>
      <c r="Y553" s="92">
        <f t="shared" si="51"/>
        <v>0.15651000000000001</v>
      </c>
      <c r="Z553" s="92">
        <f t="shared" si="52"/>
        <v>1.6934900000000002</v>
      </c>
      <c r="AA553" s="92">
        <f t="shared" si="53"/>
        <v>1.85</v>
      </c>
    </row>
    <row r="554" spans="1:27" x14ac:dyDescent="0.25">
      <c r="A554" t="s">
        <v>305</v>
      </c>
      <c r="B554" t="s">
        <v>80</v>
      </c>
      <c r="C554" t="s">
        <v>81</v>
      </c>
      <c r="D554" t="s">
        <v>306</v>
      </c>
      <c r="E554" t="s">
        <v>307</v>
      </c>
      <c r="F554" t="str">
        <f t="shared" si="49"/>
        <v>1630</v>
      </c>
      <c r="G554" t="s">
        <v>239</v>
      </c>
      <c r="H554" t="s">
        <v>240</v>
      </c>
      <c r="I554" s="91"/>
      <c r="J554" s="91"/>
      <c r="K554" s="91"/>
      <c r="L554" s="91"/>
      <c r="M554" s="91"/>
      <c r="N554" s="91"/>
      <c r="O554" s="91"/>
      <c r="P554" s="91"/>
      <c r="Q554" s="91">
        <v>127</v>
      </c>
      <c r="R554" s="91">
        <v>118.97</v>
      </c>
      <c r="S554" s="91"/>
      <c r="T554" s="91"/>
      <c r="U554" s="91">
        <f t="shared" si="50"/>
        <v>245.97</v>
      </c>
      <c r="V554" s="82" t="str">
        <f t="shared" si="48"/>
        <v>111001630870</v>
      </c>
      <c r="W554" s="83">
        <f>VLOOKUP(V554,Factors!$E$6:$H$5950,4,FALSE)</f>
        <v>8.4599999999999995E-2</v>
      </c>
      <c r="X554" t="str">
        <f>VLOOKUP(V554,Factors!$E$6:$F$5950,2,FALSE)</f>
        <v>Sendout Volumes</v>
      </c>
      <c r="Y554" s="92">
        <f t="shared" si="51"/>
        <v>20.809061999999997</v>
      </c>
      <c r="Z554" s="92">
        <f t="shared" si="52"/>
        <v>225.16093799999999</v>
      </c>
      <c r="AA554" s="92">
        <f t="shared" si="53"/>
        <v>245.96999999999997</v>
      </c>
    </row>
    <row r="555" spans="1:27" x14ac:dyDescent="0.25">
      <c r="A555" t="s">
        <v>305</v>
      </c>
      <c r="B555" t="s">
        <v>80</v>
      </c>
      <c r="C555" t="s">
        <v>81</v>
      </c>
      <c r="D555" t="s">
        <v>306</v>
      </c>
      <c r="E555" t="s">
        <v>307</v>
      </c>
      <c r="F555" t="str">
        <f t="shared" si="49"/>
        <v>1630</v>
      </c>
      <c r="G555" t="s">
        <v>144</v>
      </c>
      <c r="H555" t="s">
        <v>145</v>
      </c>
      <c r="I555" s="91">
        <v>337.71</v>
      </c>
      <c r="J555" s="91">
        <v>1129.2</v>
      </c>
      <c r="K555" s="91"/>
      <c r="L555" s="91">
        <v>434.68</v>
      </c>
      <c r="M555" s="91">
        <v>156.30000000000001</v>
      </c>
      <c r="N555" s="91">
        <v>561.25</v>
      </c>
      <c r="O555" s="91">
        <v>198.73</v>
      </c>
      <c r="P555" s="91">
        <v>253.8</v>
      </c>
      <c r="Q555" s="91">
        <v>228.75</v>
      </c>
      <c r="R555" s="91">
        <v>158.38999999999999</v>
      </c>
      <c r="S555" s="91"/>
      <c r="T555" s="91">
        <v>48.62</v>
      </c>
      <c r="U555" s="91">
        <f t="shared" si="50"/>
        <v>3507.4300000000003</v>
      </c>
      <c r="V555" s="82" t="str">
        <f t="shared" si="48"/>
        <v>111001630870</v>
      </c>
      <c r="W555" s="83">
        <f>VLOOKUP(V555,Factors!$E$6:$H$5950,4,FALSE)</f>
        <v>8.4599999999999995E-2</v>
      </c>
      <c r="X555" t="str">
        <f>VLOOKUP(V555,Factors!$E$6:$F$5950,2,FALSE)</f>
        <v>Sendout Volumes</v>
      </c>
      <c r="Y555" s="92">
        <f t="shared" si="51"/>
        <v>296.72857800000003</v>
      </c>
      <c r="Z555" s="92">
        <f t="shared" si="52"/>
        <v>3210.7014220000001</v>
      </c>
      <c r="AA555" s="92">
        <f t="shared" si="53"/>
        <v>3507.4300000000003</v>
      </c>
    </row>
    <row r="556" spans="1:27" x14ac:dyDescent="0.25">
      <c r="A556" t="s">
        <v>305</v>
      </c>
      <c r="B556" t="s">
        <v>80</v>
      </c>
      <c r="C556" t="s">
        <v>81</v>
      </c>
      <c r="D556" t="s">
        <v>306</v>
      </c>
      <c r="E556" t="s">
        <v>307</v>
      </c>
      <c r="F556" t="str">
        <f t="shared" si="49"/>
        <v>1630</v>
      </c>
      <c r="G556" t="s">
        <v>217</v>
      </c>
      <c r="H556" t="s">
        <v>218</v>
      </c>
      <c r="I556" s="91">
        <v>1729.62</v>
      </c>
      <c r="J556" s="91">
        <v>1322.28</v>
      </c>
      <c r="K556" s="91">
        <v>440.76</v>
      </c>
      <c r="L556" s="91">
        <v>356.38</v>
      </c>
      <c r="M556" s="91">
        <v>1043.33</v>
      </c>
      <c r="N556" s="91">
        <v>1168</v>
      </c>
      <c r="O556" s="91">
        <v>822.95</v>
      </c>
      <c r="P556" s="91">
        <v>1366.95</v>
      </c>
      <c r="Q556" s="91">
        <v>797.14</v>
      </c>
      <c r="R556" s="91">
        <v>1784.32</v>
      </c>
      <c r="S556" s="91">
        <v>531.35</v>
      </c>
      <c r="T556" s="91">
        <v>511.36</v>
      </c>
      <c r="U556" s="91">
        <f t="shared" si="50"/>
        <v>11874.44</v>
      </c>
      <c r="V556" s="82" t="str">
        <f t="shared" si="48"/>
        <v>111001630870</v>
      </c>
      <c r="W556" s="83">
        <f>VLOOKUP(V556,Factors!$E$6:$H$5950,4,FALSE)</f>
        <v>8.4599999999999995E-2</v>
      </c>
      <c r="X556" t="str">
        <f>VLOOKUP(V556,Factors!$E$6:$F$5950,2,FALSE)</f>
        <v>Sendout Volumes</v>
      </c>
      <c r="Y556" s="92">
        <f t="shared" si="51"/>
        <v>1004.577624</v>
      </c>
      <c r="Z556" s="92">
        <f t="shared" si="52"/>
        <v>10869.862376000001</v>
      </c>
      <c r="AA556" s="92">
        <f t="shared" si="53"/>
        <v>11874.44</v>
      </c>
    </row>
    <row r="557" spans="1:27" x14ac:dyDescent="0.25">
      <c r="A557" t="s">
        <v>305</v>
      </c>
      <c r="B557" t="s">
        <v>80</v>
      </c>
      <c r="C557" t="s">
        <v>81</v>
      </c>
      <c r="D557" t="s">
        <v>306</v>
      </c>
      <c r="E557" t="s">
        <v>307</v>
      </c>
      <c r="F557" t="str">
        <f t="shared" si="49"/>
        <v>1630</v>
      </c>
      <c r="G557" t="s">
        <v>146</v>
      </c>
      <c r="H557" t="s">
        <v>147</v>
      </c>
      <c r="I557" s="91"/>
      <c r="J557" s="91"/>
      <c r="K557" s="91"/>
      <c r="L557" s="91"/>
      <c r="M557" s="91"/>
      <c r="N557" s="91"/>
      <c r="O557" s="91"/>
      <c r="P557" s="91">
        <v>125</v>
      </c>
      <c r="Q557" s="91">
        <v>557.78</v>
      </c>
      <c r="R557" s="91">
        <v>1591.28</v>
      </c>
      <c r="S557" s="91"/>
      <c r="T557" s="91"/>
      <c r="U557" s="91">
        <f t="shared" si="50"/>
        <v>2274.06</v>
      </c>
      <c r="V557" s="82" t="str">
        <f t="shared" si="48"/>
        <v>111001630870</v>
      </c>
      <c r="W557" s="83">
        <f>VLOOKUP(V557,Factors!$E$6:$H$5950,4,FALSE)</f>
        <v>8.4599999999999995E-2</v>
      </c>
      <c r="X557" t="str">
        <f>VLOOKUP(V557,Factors!$E$6:$F$5950,2,FALSE)</f>
        <v>Sendout Volumes</v>
      </c>
      <c r="Y557" s="92">
        <f t="shared" si="51"/>
        <v>192.38547599999998</v>
      </c>
      <c r="Z557" s="92">
        <f t="shared" si="52"/>
        <v>2081.674524</v>
      </c>
      <c r="AA557" s="92">
        <f t="shared" si="53"/>
        <v>2274.06</v>
      </c>
    </row>
    <row r="558" spans="1:27" x14ac:dyDescent="0.25">
      <c r="A558" t="s">
        <v>305</v>
      </c>
      <c r="B558" t="s">
        <v>80</v>
      </c>
      <c r="C558" t="s">
        <v>81</v>
      </c>
      <c r="D558" t="s">
        <v>306</v>
      </c>
      <c r="E558" t="s">
        <v>307</v>
      </c>
      <c r="F558" t="str">
        <f t="shared" si="49"/>
        <v>1630</v>
      </c>
      <c r="G558" t="s">
        <v>148</v>
      </c>
      <c r="H558" t="s">
        <v>149</v>
      </c>
      <c r="I558" s="91"/>
      <c r="J558" s="91"/>
      <c r="K558" s="91"/>
      <c r="L558" s="91"/>
      <c r="M558" s="91"/>
      <c r="N558" s="91"/>
      <c r="O558" s="91"/>
      <c r="P558" s="91">
        <v>464.5</v>
      </c>
      <c r="Q558" s="91"/>
      <c r="R558" s="91"/>
      <c r="S558" s="91"/>
      <c r="T558" s="91"/>
      <c r="U558" s="91">
        <f t="shared" si="50"/>
        <v>464.5</v>
      </c>
      <c r="V558" s="82" t="str">
        <f t="shared" si="48"/>
        <v>111001630870</v>
      </c>
      <c r="W558" s="83">
        <f>VLOOKUP(V558,Factors!$E$6:$H$5950,4,FALSE)</f>
        <v>8.4599999999999995E-2</v>
      </c>
      <c r="X558" t="str">
        <f>VLOOKUP(V558,Factors!$E$6:$F$5950,2,FALSE)</f>
        <v>Sendout Volumes</v>
      </c>
      <c r="Y558" s="92">
        <f t="shared" si="51"/>
        <v>39.296699999999994</v>
      </c>
      <c r="Z558" s="92">
        <f t="shared" si="52"/>
        <v>425.20330000000001</v>
      </c>
      <c r="AA558" s="92">
        <f t="shared" si="53"/>
        <v>464.5</v>
      </c>
    </row>
    <row r="559" spans="1:27" x14ac:dyDescent="0.25">
      <c r="A559" t="s">
        <v>305</v>
      </c>
      <c r="B559" t="s">
        <v>80</v>
      </c>
      <c r="C559" t="s">
        <v>81</v>
      </c>
      <c r="D559" t="s">
        <v>306</v>
      </c>
      <c r="E559" t="s">
        <v>307</v>
      </c>
      <c r="F559" t="str">
        <f t="shared" si="49"/>
        <v>1630</v>
      </c>
      <c r="G559" t="s">
        <v>150</v>
      </c>
      <c r="H559" t="s">
        <v>151</v>
      </c>
      <c r="I559" s="91"/>
      <c r="J559" s="91"/>
      <c r="K559" s="91"/>
      <c r="L559" s="91"/>
      <c r="M559" s="91"/>
      <c r="N559" s="91"/>
      <c r="O559" s="91"/>
      <c r="P559" s="91"/>
      <c r="Q559" s="91"/>
      <c r="R559" s="91"/>
      <c r="S559" s="91"/>
      <c r="T559" s="91">
        <v>1512</v>
      </c>
      <c r="U559" s="91">
        <f t="shared" si="50"/>
        <v>1512</v>
      </c>
      <c r="V559" s="82" t="str">
        <f t="shared" si="48"/>
        <v>111001630870</v>
      </c>
      <c r="W559" s="83">
        <f>VLOOKUP(V559,Factors!$E$6:$H$5950,4,FALSE)</f>
        <v>8.4599999999999995E-2</v>
      </c>
      <c r="X559" t="str">
        <f>VLOOKUP(V559,Factors!$E$6:$F$5950,2,FALSE)</f>
        <v>Sendout Volumes</v>
      </c>
      <c r="Y559" s="92">
        <f t="shared" si="51"/>
        <v>127.9152</v>
      </c>
      <c r="Z559" s="92">
        <f t="shared" si="52"/>
        <v>1384.0848000000001</v>
      </c>
      <c r="AA559" s="92">
        <f t="shared" si="53"/>
        <v>1512</v>
      </c>
    </row>
    <row r="560" spans="1:27" x14ac:dyDescent="0.25">
      <c r="A560" t="s">
        <v>305</v>
      </c>
      <c r="B560" t="s">
        <v>80</v>
      </c>
      <c r="C560" t="s">
        <v>81</v>
      </c>
      <c r="D560" t="s">
        <v>306</v>
      </c>
      <c r="E560" t="s">
        <v>307</v>
      </c>
      <c r="F560" t="str">
        <f t="shared" si="49"/>
        <v>1630</v>
      </c>
      <c r="G560" t="s">
        <v>166</v>
      </c>
      <c r="H560" t="s">
        <v>167</v>
      </c>
      <c r="I560" s="91">
        <v>-4973.1099999999997</v>
      </c>
      <c r="J560" s="91">
        <v>-4372.33</v>
      </c>
      <c r="K560" s="91">
        <v>-2691.26</v>
      </c>
      <c r="L560" s="91">
        <v>-10592.67</v>
      </c>
      <c r="M560" s="91">
        <v>-6383.17</v>
      </c>
      <c r="N560" s="91">
        <v>-4278.42</v>
      </c>
      <c r="O560" s="91">
        <v>-4243.91</v>
      </c>
      <c r="P560" s="91">
        <v>-4312.93</v>
      </c>
      <c r="Q560" s="91">
        <v>-3829.87</v>
      </c>
      <c r="R560" s="91">
        <v>-7953.09</v>
      </c>
      <c r="S560" s="91">
        <v>-7073.25</v>
      </c>
      <c r="T560" s="91">
        <v>-3105.3</v>
      </c>
      <c r="U560" s="91">
        <f t="shared" si="50"/>
        <v>-63809.31</v>
      </c>
      <c r="V560" s="82" t="str">
        <f t="shared" si="48"/>
        <v>111001630870</v>
      </c>
      <c r="W560" s="83">
        <f>VLOOKUP(V560,Factors!$E$6:$H$5950,4,FALSE)</f>
        <v>8.4599999999999995E-2</v>
      </c>
      <c r="X560" t="str">
        <f>VLOOKUP(V560,Factors!$E$6:$F$5950,2,FALSE)</f>
        <v>Sendout Volumes</v>
      </c>
      <c r="Y560" s="92">
        <f t="shared" si="51"/>
        <v>-5398.2676259999998</v>
      </c>
      <c r="Z560" s="92">
        <f t="shared" si="52"/>
        <v>-58411.042373999997</v>
      </c>
      <c r="AA560" s="92">
        <f t="shared" si="53"/>
        <v>-63809.31</v>
      </c>
    </row>
    <row r="561" spans="1:27" x14ac:dyDescent="0.25">
      <c r="A561" t="s">
        <v>305</v>
      </c>
      <c r="B561" t="s">
        <v>80</v>
      </c>
      <c r="C561" t="s">
        <v>81</v>
      </c>
      <c r="D561" t="s">
        <v>308</v>
      </c>
      <c r="E561" t="s">
        <v>309</v>
      </c>
      <c r="F561" t="str">
        <f t="shared" si="49"/>
        <v>4415</v>
      </c>
      <c r="G561" t="s">
        <v>98</v>
      </c>
      <c r="H561" t="s">
        <v>99</v>
      </c>
      <c r="I561" s="91">
        <v>1020.78</v>
      </c>
      <c r="J561" s="91"/>
      <c r="K561" s="91"/>
      <c r="L561" s="91"/>
      <c r="M561" s="91"/>
      <c r="N561" s="91"/>
      <c r="O561" s="91"/>
      <c r="P561" s="91"/>
      <c r="Q561" s="91"/>
      <c r="R561" s="91"/>
      <c r="S561" s="91"/>
      <c r="T561" s="91"/>
      <c r="U561" s="91">
        <f t="shared" si="50"/>
        <v>1020.78</v>
      </c>
      <c r="V561" s="82" t="str">
        <f t="shared" si="48"/>
        <v>111004415870</v>
      </c>
      <c r="W561" s="83">
        <f>VLOOKUP(V561,Factors!$E$6:$H$5950,4,FALSE)</f>
        <v>9.2299999999999993E-2</v>
      </c>
      <c r="X561" t="str">
        <f>VLOOKUP(V561,Factors!$E$6:$F$5950,2,FALSE)</f>
        <v>Sales/Sendout Volumes</v>
      </c>
      <c r="Y561" s="92">
        <f t="shared" si="51"/>
        <v>94.21799399999999</v>
      </c>
      <c r="Z561" s="92">
        <f t="shared" si="52"/>
        <v>926.562006</v>
      </c>
      <c r="AA561" s="92">
        <f t="shared" si="53"/>
        <v>1020.78</v>
      </c>
    </row>
    <row r="562" spans="1:27" x14ac:dyDescent="0.25">
      <c r="A562" t="s">
        <v>305</v>
      </c>
      <c r="B562" t="s">
        <v>22</v>
      </c>
      <c r="C562" t="s">
        <v>23</v>
      </c>
      <c r="D562" t="s">
        <v>308</v>
      </c>
      <c r="E562" t="s">
        <v>309</v>
      </c>
      <c r="F562" t="str">
        <f t="shared" si="49"/>
        <v>4415</v>
      </c>
      <c r="G562" t="s">
        <v>110</v>
      </c>
      <c r="H562" t="s">
        <v>111</v>
      </c>
      <c r="I562" s="91">
        <v>48357.02</v>
      </c>
      <c r="J562" s="91">
        <v>49273.62</v>
      </c>
      <c r="K562" s="91">
        <v>51103.86</v>
      </c>
      <c r="L562" s="91">
        <v>47932.49</v>
      </c>
      <c r="M562" s="91">
        <v>48010.29</v>
      </c>
      <c r="N562" s="91">
        <v>49855.43</v>
      </c>
      <c r="O562" s="91">
        <v>40593.599999999999</v>
      </c>
      <c r="P562" s="91">
        <v>46248.62</v>
      </c>
      <c r="Q562" s="91">
        <v>46369.54</v>
      </c>
      <c r="R562" s="91">
        <v>48098.9</v>
      </c>
      <c r="S562" s="91">
        <v>40325.589999999997</v>
      </c>
      <c r="T562" s="91">
        <v>42498.17</v>
      </c>
      <c r="U562" s="91">
        <f t="shared" si="50"/>
        <v>558667.13</v>
      </c>
      <c r="V562" s="82" t="str">
        <f t="shared" si="48"/>
        <v>111504415870</v>
      </c>
      <c r="W562" s="83">
        <f>VLOOKUP(V562,Factors!$E$6:$H$5950,4,FALSE)</f>
        <v>8.4599999999999995E-2</v>
      </c>
      <c r="X562" t="str">
        <f>VLOOKUP(V562,Factors!$E$6:$F$5950,2,FALSE)</f>
        <v>Sendout Volumes</v>
      </c>
      <c r="Y562" s="92">
        <f t="shared" si="51"/>
        <v>47263.239197999996</v>
      </c>
      <c r="Z562" s="92">
        <f t="shared" si="52"/>
        <v>511403.89080200001</v>
      </c>
      <c r="AA562" s="92">
        <f t="shared" si="53"/>
        <v>558667.13</v>
      </c>
    </row>
    <row r="563" spans="1:27" x14ac:dyDescent="0.25">
      <c r="A563" t="s">
        <v>305</v>
      </c>
      <c r="B563" t="s">
        <v>22</v>
      </c>
      <c r="C563" t="s">
        <v>23</v>
      </c>
      <c r="D563" t="s">
        <v>308</v>
      </c>
      <c r="E563" t="s">
        <v>309</v>
      </c>
      <c r="F563" t="str">
        <f t="shared" si="49"/>
        <v>4415</v>
      </c>
      <c r="G563" t="s">
        <v>112</v>
      </c>
      <c r="H563" t="s">
        <v>113</v>
      </c>
      <c r="I563" s="91">
        <v>1457.61</v>
      </c>
      <c r="J563" s="91">
        <v>2156.69</v>
      </c>
      <c r="K563" s="91">
        <v>1578.86</v>
      </c>
      <c r="L563" s="91">
        <v>1498.03</v>
      </c>
      <c r="M563" s="91">
        <v>1498.03</v>
      </c>
      <c r="N563" s="91">
        <v>1498.03</v>
      </c>
      <c r="O563" s="91">
        <v>1498.03</v>
      </c>
      <c r="P563" s="91">
        <v>1498.03</v>
      </c>
      <c r="Q563" s="91">
        <v>1498.03</v>
      </c>
      <c r="R563" s="91">
        <v>2782.77</v>
      </c>
      <c r="S563" s="91">
        <v>1498.03</v>
      </c>
      <c r="T563" s="91">
        <v>1498.03</v>
      </c>
      <c r="U563" s="91">
        <f t="shared" si="50"/>
        <v>19960.169999999998</v>
      </c>
      <c r="V563" s="82" t="str">
        <f t="shared" si="48"/>
        <v>111504415870</v>
      </c>
      <c r="W563" s="83">
        <f>VLOOKUP(V563,Factors!$E$6:$H$5950,4,FALSE)</f>
        <v>8.4599999999999995E-2</v>
      </c>
      <c r="X563" t="str">
        <f>VLOOKUP(V563,Factors!$E$6:$F$5950,2,FALSE)</f>
        <v>Sendout Volumes</v>
      </c>
      <c r="Y563" s="92">
        <f t="shared" si="51"/>
        <v>1688.6303819999998</v>
      </c>
      <c r="Z563" s="92">
        <f t="shared" si="52"/>
        <v>18271.539617999999</v>
      </c>
      <c r="AA563" s="92">
        <f t="shared" si="53"/>
        <v>19960.169999999998</v>
      </c>
    </row>
    <row r="564" spans="1:27" x14ac:dyDescent="0.25">
      <c r="A564" t="s">
        <v>305</v>
      </c>
      <c r="B564" t="s">
        <v>22</v>
      </c>
      <c r="C564" t="s">
        <v>23</v>
      </c>
      <c r="D564" t="s">
        <v>308</v>
      </c>
      <c r="E564" t="s">
        <v>309</v>
      </c>
      <c r="F564" t="str">
        <f t="shared" si="49"/>
        <v>4415</v>
      </c>
      <c r="G564" t="s">
        <v>88</v>
      </c>
      <c r="H564" t="s">
        <v>89</v>
      </c>
      <c r="I564" s="91">
        <v>7205.01</v>
      </c>
      <c r="J564" s="91">
        <v>7111.3</v>
      </c>
      <c r="K564" s="91">
        <v>7395.14</v>
      </c>
      <c r="L564" s="91">
        <v>7330.22</v>
      </c>
      <c r="M564" s="91">
        <v>7345.81</v>
      </c>
      <c r="N564" s="91">
        <v>7362.84</v>
      </c>
      <c r="O564" s="91">
        <v>7395.16</v>
      </c>
      <c r="P564" s="91">
        <v>7427.38</v>
      </c>
      <c r="Q564" s="91">
        <v>7330.76</v>
      </c>
      <c r="R564" s="91">
        <v>7427.27</v>
      </c>
      <c r="S564" s="91">
        <v>7395.06</v>
      </c>
      <c r="T564" s="91">
        <v>7362.92</v>
      </c>
      <c r="U564" s="91">
        <f t="shared" si="50"/>
        <v>88088.87000000001</v>
      </c>
      <c r="V564" s="82" t="str">
        <f t="shared" si="48"/>
        <v>111504415870</v>
      </c>
      <c r="W564" s="83">
        <f>VLOOKUP(V564,Factors!$E$6:$H$5950,4,FALSE)</f>
        <v>8.4599999999999995E-2</v>
      </c>
      <c r="X564" t="str">
        <f>VLOOKUP(V564,Factors!$E$6:$F$5950,2,FALSE)</f>
        <v>Sendout Volumes</v>
      </c>
      <c r="Y564" s="92">
        <f t="shared" si="51"/>
        <v>7452.3184020000008</v>
      </c>
      <c r="Z564" s="92">
        <f t="shared" si="52"/>
        <v>80636.551598000005</v>
      </c>
      <c r="AA564" s="92">
        <f t="shared" si="53"/>
        <v>88088.87000000001</v>
      </c>
    </row>
    <row r="565" spans="1:27" x14ac:dyDescent="0.25">
      <c r="A565" t="s">
        <v>305</v>
      </c>
      <c r="B565" t="s">
        <v>22</v>
      </c>
      <c r="C565" t="s">
        <v>23</v>
      </c>
      <c r="D565" t="s">
        <v>308</v>
      </c>
      <c r="E565" t="s">
        <v>309</v>
      </c>
      <c r="F565" t="str">
        <f t="shared" si="49"/>
        <v>4415</v>
      </c>
      <c r="G565" t="s">
        <v>90</v>
      </c>
      <c r="H565" t="s">
        <v>91</v>
      </c>
      <c r="I565" s="91">
        <v>28137.17</v>
      </c>
      <c r="J565" s="91">
        <v>27842.87</v>
      </c>
      <c r="K565" s="91">
        <v>28886.89</v>
      </c>
      <c r="L565" s="91">
        <v>28626.959999999999</v>
      </c>
      <c r="M565" s="91">
        <v>28686.85</v>
      </c>
      <c r="N565" s="91">
        <v>28753.78</v>
      </c>
      <c r="O565" s="91">
        <v>28878.720000000001</v>
      </c>
      <c r="P565" s="91">
        <v>29003.85</v>
      </c>
      <c r="Q565" s="91">
        <v>28628.69</v>
      </c>
      <c r="R565" s="91">
        <v>29003.84</v>
      </c>
      <c r="S565" s="91">
        <v>28878.75</v>
      </c>
      <c r="T565" s="91">
        <v>28753.78</v>
      </c>
      <c r="U565" s="91">
        <f t="shared" si="50"/>
        <v>344082.15</v>
      </c>
      <c r="V565" s="82" t="str">
        <f t="shared" si="48"/>
        <v>111504415870</v>
      </c>
      <c r="W565" s="83">
        <f>VLOOKUP(V565,Factors!$E$6:$H$5950,4,FALSE)</f>
        <v>8.4599999999999995E-2</v>
      </c>
      <c r="X565" t="str">
        <f>VLOOKUP(V565,Factors!$E$6:$F$5950,2,FALSE)</f>
        <v>Sendout Volumes</v>
      </c>
      <c r="Y565" s="92">
        <f t="shared" si="51"/>
        <v>29109.349890000001</v>
      </c>
      <c r="Z565" s="92">
        <f t="shared" si="52"/>
        <v>314972.80011000001</v>
      </c>
      <c r="AA565" s="92">
        <f t="shared" si="53"/>
        <v>344082.15</v>
      </c>
    </row>
    <row r="566" spans="1:27" x14ac:dyDescent="0.25">
      <c r="A566" t="s">
        <v>305</v>
      </c>
      <c r="B566" t="s">
        <v>22</v>
      </c>
      <c r="C566" t="s">
        <v>23</v>
      </c>
      <c r="D566" t="s">
        <v>308</v>
      </c>
      <c r="E566" t="s">
        <v>309</v>
      </c>
      <c r="F566" t="str">
        <f t="shared" si="49"/>
        <v>4415</v>
      </c>
      <c r="G566" t="s">
        <v>118</v>
      </c>
      <c r="H566" t="s">
        <v>119</v>
      </c>
      <c r="I566" s="91">
        <v>1093.6300000000001</v>
      </c>
      <c r="J566" s="91"/>
      <c r="K566" s="91"/>
      <c r="L566" s="91">
        <v>2912.45</v>
      </c>
      <c r="M566" s="91"/>
      <c r="N566" s="91"/>
      <c r="O566" s="91">
        <v>1080</v>
      </c>
      <c r="P566" s="91"/>
      <c r="Q566" s="91"/>
      <c r="R566" s="91"/>
      <c r="S566" s="91"/>
      <c r="T566" s="91"/>
      <c r="U566" s="91">
        <f t="shared" si="50"/>
        <v>5086.08</v>
      </c>
      <c r="V566" s="82" t="str">
        <f t="shared" si="48"/>
        <v>111504415870</v>
      </c>
      <c r="W566" s="83">
        <f>VLOOKUP(V566,Factors!$E$6:$H$5950,4,FALSE)</f>
        <v>8.4599999999999995E-2</v>
      </c>
      <c r="X566" t="str">
        <f>VLOOKUP(V566,Factors!$E$6:$F$5950,2,FALSE)</f>
        <v>Sendout Volumes</v>
      </c>
      <c r="Y566" s="92">
        <f t="shared" si="51"/>
        <v>430.28236799999996</v>
      </c>
      <c r="Z566" s="92">
        <f t="shared" si="52"/>
        <v>4655.7976319999998</v>
      </c>
      <c r="AA566" s="92">
        <f t="shared" si="53"/>
        <v>5086.08</v>
      </c>
    </row>
    <row r="567" spans="1:27" x14ac:dyDescent="0.25">
      <c r="A567" t="s">
        <v>305</v>
      </c>
      <c r="B567" t="s">
        <v>22</v>
      </c>
      <c r="C567" t="s">
        <v>23</v>
      </c>
      <c r="D567" t="s">
        <v>308</v>
      </c>
      <c r="E567" t="s">
        <v>309</v>
      </c>
      <c r="F567" t="str">
        <f t="shared" si="49"/>
        <v>4415</v>
      </c>
      <c r="G567" t="s">
        <v>310</v>
      </c>
      <c r="H567" t="s">
        <v>311</v>
      </c>
      <c r="I567" s="91">
        <v>509.24</v>
      </c>
      <c r="J567" s="91">
        <v>509.24</v>
      </c>
      <c r="K567" s="91">
        <v>509.24</v>
      </c>
      <c r="L567" s="91">
        <v>509.24</v>
      </c>
      <c r="M567" s="91">
        <v>509.24</v>
      </c>
      <c r="N567" s="91">
        <v>509.24</v>
      </c>
      <c r="O567" s="91">
        <v>509.24</v>
      </c>
      <c r="P567" s="91">
        <v>509.24</v>
      </c>
      <c r="Q567" s="91">
        <v>509.24</v>
      </c>
      <c r="R567" s="91">
        <v>509.24</v>
      </c>
      <c r="S567" s="91">
        <v>509.24</v>
      </c>
      <c r="T567" s="91">
        <v>509.24</v>
      </c>
      <c r="U567" s="91">
        <f t="shared" si="50"/>
        <v>6110.8799999999983</v>
      </c>
      <c r="V567" s="82" t="str">
        <f t="shared" si="48"/>
        <v>111504415870</v>
      </c>
      <c r="W567" s="83">
        <f>VLOOKUP(V567,Factors!$E$6:$H$5950,4,FALSE)</f>
        <v>8.4599999999999995E-2</v>
      </c>
      <c r="X567" t="str">
        <f>VLOOKUP(V567,Factors!$E$6:$F$5950,2,FALSE)</f>
        <v>Sendout Volumes</v>
      </c>
      <c r="Y567" s="92">
        <f t="shared" si="51"/>
        <v>516.9804479999998</v>
      </c>
      <c r="Z567" s="92">
        <f t="shared" si="52"/>
        <v>5593.8995519999989</v>
      </c>
      <c r="AA567" s="92">
        <f t="shared" si="53"/>
        <v>6110.8799999999992</v>
      </c>
    </row>
    <row r="568" spans="1:27" x14ac:dyDescent="0.25">
      <c r="A568" t="s">
        <v>305</v>
      </c>
      <c r="B568" t="s">
        <v>22</v>
      </c>
      <c r="C568" t="s">
        <v>23</v>
      </c>
      <c r="D568" t="s">
        <v>308</v>
      </c>
      <c r="E568" t="s">
        <v>309</v>
      </c>
      <c r="F568" t="str">
        <f t="shared" si="49"/>
        <v>4415</v>
      </c>
      <c r="G568" t="s">
        <v>120</v>
      </c>
      <c r="H568" t="s">
        <v>121</v>
      </c>
      <c r="I568" s="91">
        <v>203.56</v>
      </c>
      <c r="J568" s="91">
        <v>197.84</v>
      </c>
      <c r="K568" s="91"/>
      <c r="L568" s="91"/>
      <c r="M568" s="91"/>
      <c r="N568" s="91">
        <v>472</v>
      </c>
      <c r="O568" s="91"/>
      <c r="P568" s="91"/>
      <c r="Q568" s="91"/>
      <c r="R568" s="91">
        <v>291.75</v>
      </c>
      <c r="S568" s="91">
        <v>67.75</v>
      </c>
      <c r="T568" s="91">
        <v>238.06</v>
      </c>
      <c r="U568" s="91">
        <f t="shared" si="50"/>
        <v>1470.96</v>
      </c>
      <c r="V568" s="82" t="str">
        <f t="shared" si="48"/>
        <v>111504415870</v>
      </c>
      <c r="W568" s="83">
        <f>VLOOKUP(V568,Factors!$E$6:$H$5950,4,FALSE)</f>
        <v>8.4599999999999995E-2</v>
      </c>
      <c r="X568" t="str">
        <f>VLOOKUP(V568,Factors!$E$6:$F$5950,2,FALSE)</f>
        <v>Sendout Volumes</v>
      </c>
      <c r="Y568" s="92">
        <f t="shared" si="51"/>
        <v>124.44321599999999</v>
      </c>
      <c r="Z568" s="92">
        <f t="shared" si="52"/>
        <v>1346.5167840000001</v>
      </c>
      <c r="AA568" s="92">
        <f t="shared" si="53"/>
        <v>1470.96</v>
      </c>
    </row>
    <row r="569" spans="1:27" x14ac:dyDescent="0.25">
      <c r="A569" t="s">
        <v>305</v>
      </c>
      <c r="B569" t="s">
        <v>22</v>
      </c>
      <c r="C569" t="s">
        <v>23</v>
      </c>
      <c r="D569" t="s">
        <v>308</v>
      </c>
      <c r="E569" t="s">
        <v>309</v>
      </c>
      <c r="F569" t="str">
        <f t="shared" si="49"/>
        <v>4415</v>
      </c>
      <c r="G569" t="s">
        <v>94</v>
      </c>
      <c r="H569" t="s">
        <v>95</v>
      </c>
      <c r="I569" s="91"/>
      <c r="J569" s="91"/>
      <c r="K569" s="91"/>
      <c r="L569" s="91"/>
      <c r="M569" s="91"/>
      <c r="N569" s="91"/>
      <c r="O569" s="91"/>
      <c r="P569" s="91"/>
      <c r="Q569" s="91">
        <v>35.78</v>
      </c>
      <c r="R569" s="91"/>
      <c r="S569" s="91"/>
      <c r="T569" s="91"/>
      <c r="U569" s="91">
        <f t="shared" si="50"/>
        <v>35.78</v>
      </c>
      <c r="V569" s="82" t="str">
        <f t="shared" si="48"/>
        <v>111504415870</v>
      </c>
      <c r="W569" s="83">
        <f>VLOOKUP(V569,Factors!$E$6:$H$5950,4,FALSE)</f>
        <v>8.4599999999999995E-2</v>
      </c>
      <c r="X569" t="str">
        <f>VLOOKUP(V569,Factors!$E$6:$F$5950,2,FALSE)</f>
        <v>Sendout Volumes</v>
      </c>
      <c r="Y569" s="92">
        <f t="shared" si="51"/>
        <v>3.0269879999999998</v>
      </c>
      <c r="Z569" s="92">
        <f t="shared" si="52"/>
        <v>32.753011999999998</v>
      </c>
      <c r="AA569" s="92">
        <f t="shared" si="53"/>
        <v>35.78</v>
      </c>
    </row>
    <row r="570" spans="1:27" x14ac:dyDescent="0.25">
      <c r="A570" t="s">
        <v>305</v>
      </c>
      <c r="B570" t="s">
        <v>22</v>
      </c>
      <c r="C570" t="s">
        <v>23</v>
      </c>
      <c r="D570" t="s">
        <v>308</v>
      </c>
      <c r="E570" t="s">
        <v>309</v>
      </c>
      <c r="F570" t="str">
        <f t="shared" si="49"/>
        <v>4415</v>
      </c>
      <c r="G570" t="s">
        <v>122</v>
      </c>
      <c r="H570" t="s">
        <v>123</v>
      </c>
      <c r="I570" s="91"/>
      <c r="J570" s="91"/>
      <c r="K570" s="91">
        <v>230</v>
      </c>
      <c r="L570" s="91"/>
      <c r="M570" s="91"/>
      <c r="N570" s="91">
        <v>26813</v>
      </c>
      <c r="O570" s="91">
        <v>16500</v>
      </c>
      <c r="P570" s="91"/>
      <c r="Q570" s="91"/>
      <c r="R570" s="91"/>
      <c r="S570" s="91">
        <v>14300</v>
      </c>
      <c r="T570" s="91"/>
      <c r="U570" s="91">
        <f t="shared" si="50"/>
        <v>57843</v>
      </c>
      <c r="V570" s="82" t="str">
        <f t="shared" si="48"/>
        <v>111504415870</v>
      </c>
      <c r="W570" s="83">
        <f>VLOOKUP(V570,Factors!$E$6:$H$5950,4,FALSE)</f>
        <v>8.4599999999999995E-2</v>
      </c>
      <c r="X570" t="str">
        <f>VLOOKUP(V570,Factors!$E$6:$F$5950,2,FALSE)</f>
        <v>Sendout Volumes</v>
      </c>
      <c r="Y570" s="92">
        <f t="shared" si="51"/>
        <v>4893.5177999999996</v>
      </c>
      <c r="Z570" s="92">
        <f t="shared" si="52"/>
        <v>52949.482199999999</v>
      </c>
      <c r="AA570" s="92">
        <f t="shared" si="53"/>
        <v>57843</v>
      </c>
    </row>
    <row r="571" spans="1:27" x14ac:dyDescent="0.25">
      <c r="A571" t="s">
        <v>305</v>
      </c>
      <c r="B571" t="s">
        <v>22</v>
      </c>
      <c r="C571" t="s">
        <v>23</v>
      </c>
      <c r="D571" t="s">
        <v>308</v>
      </c>
      <c r="E571" t="s">
        <v>309</v>
      </c>
      <c r="F571" t="str">
        <f t="shared" si="49"/>
        <v>4415</v>
      </c>
      <c r="G571" t="s">
        <v>207</v>
      </c>
      <c r="H571" t="s">
        <v>208</v>
      </c>
      <c r="I571" s="91"/>
      <c r="J571" s="91"/>
      <c r="K571" s="91"/>
      <c r="L571" s="91"/>
      <c r="M571" s="91"/>
      <c r="N571" s="91"/>
      <c r="O571" s="91"/>
      <c r="P571" s="91">
        <v>5</v>
      </c>
      <c r="Q571" s="91"/>
      <c r="R571" s="91">
        <v>-5</v>
      </c>
      <c r="S571" s="91"/>
      <c r="T571" s="91"/>
      <c r="U571" s="91">
        <f t="shared" si="50"/>
        <v>0</v>
      </c>
      <c r="V571" s="82" t="str">
        <f t="shared" si="48"/>
        <v>111504415870</v>
      </c>
      <c r="W571" s="83">
        <f>VLOOKUP(V571,Factors!$E$6:$H$5950,4,FALSE)</f>
        <v>8.4599999999999995E-2</v>
      </c>
      <c r="X571" t="str">
        <f>VLOOKUP(V571,Factors!$E$6:$F$5950,2,FALSE)</f>
        <v>Sendout Volumes</v>
      </c>
      <c r="Y571" s="92">
        <f t="shared" si="51"/>
        <v>0</v>
      </c>
      <c r="Z571" s="92">
        <f t="shared" si="52"/>
        <v>0</v>
      </c>
      <c r="AA571" s="92">
        <f t="shared" si="53"/>
        <v>0</v>
      </c>
    </row>
    <row r="572" spans="1:27" x14ac:dyDescent="0.25">
      <c r="A572" t="s">
        <v>305</v>
      </c>
      <c r="B572" t="s">
        <v>22</v>
      </c>
      <c r="C572" t="s">
        <v>23</v>
      </c>
      <c r="D572" t="s">
        <v>308</v>
      </c>
      <c r="E572" t="s">
        <v>309</v>
      </c>
      <c r="F572" t="str">
        <f t="shared" si="49"/>
        <v>4415</v>
      </c>
      <c r="G572" t="s">
        <v>128</v>
      </c>
      <c r="H572" t="s">
        <v>129</v>
      </c>
      <c r="I572" s="91"/>
      <c r="J572" s="91"/>
      <c r="K572" s="91"/>
      <c r="L572" s="91"/>
      <c r="M572" s="91"/>
      <c r="N572" s="91"/>
      <c r="O572" s="91"/>
      <c r="P572" s="91"/>
      <c r="Q572" s="91">
        <v>0</v>
      </c>
      <c r="R572" s="91"/>
      <c r="S572" s="91"/>
      <c r="T572" s="91"/>
      <c r="U572" s="91">
        <f t="shared" si="50"/>
        <v>0</v>
      </c>
      <c r="V572" s="82" t="str">
        <f t="shared" si="48"/>
        <v>111504415870</v>
      </c>
      <c r="W572" s="83">
        <f>VLOOKUP(V572,Factors!$E$6:$H$5950,4,FALSE)</f>
        <v>8.4599999999999995E-2</v>
      </c>
      <c r="X572" t="str">
        <f>VLOOKUP(V572,Factors!$E$6:$F$5950,2,FALSE)</f>
        <v>Sendout Volumes</v>
      </c>
      <c r="Y572" s="92">
        <f t="shared" si="51"/>
        <v>0</v>
      </c>
      <c r="Z572" s="92">
        <f t="shared" si="52"/>
        <v>0</v>
      </c>
      <c r="AA572" s="92">
        <f t="shared" si="53"/>
        <v>0</v>
      </c>
    </row>
    <row r="573" spans="1:27" x14ac:dyDescent="0.25">
      <c r="A573" t="s">
        <v>305</v>
      </c>
      <c r="B573" t="s">
        <v>22</v>
      </c>
      <c r="C573" t="s">
        <v>23</v>
      </c>
      <c r="D573" t="s">
        <v>308</v>
      </c>
      <c r="E573" t="s">
        <v>309</v>
      </c>
      <c r="F573" t="str">
        <f t="shared" si="49"/>
        <v>4415</v>
      </c>
      <c r="G573" t="s">
        <v>96</v>
      </c>
      <c r="H573" t="s">
        <v>97</v>
      </c>
      <c r="I573" s="91"/>
      <c r="J573" s="91"/>
      <c r="K573" s="91"/>
      <c r="L573" s="91"/>
      <c r="M573" s="91"/>
      <c r="N573" s="91"/>
      <c r="O573" s="91"/>
      <c r="P573" s="91"/>
      <c r="Q573" s="91">
        <v>41.16</v>
      </c>
      <c r="R573" s="91"/>
      <c r="S573" s="91"/>
      <c r="T573" s="91"/>
      <c r="U573" s="91">
        <f t="shared" si="50"/>
        <v>41.16</v>
      </c>
      <c r="V573" s="82" t="str">
        <f t="shared" si="48"/>
        <v>111504415870</v>
      </c>
      <c r="W573" s="83">
        <f>VLOOKUP(V573,Factors!$E$6:$H$5950,4,FALSE)</f>
        <v>8.4599999999999995E-2</v>
      </c>
      <c r="X573" t="str">
        <f>VLOOKUP(V573,Factors!$E$6:$F$5950,2,FALSE)</f>
        <v>Sendout Volumes</v>
      </c>
      <c r="Y573" s="92">
        <f t="shared" si="51"/>
        <v>3.4821359999999997</v>
      </c>
      <c r="Z573" s="92">
        <f t="shared" si="52"/>
        <v>37.677864</v>
      </c>
      <c r="AA573" s="92">
        <f t="shared" si="53"/>
        <v>41.16</v>
      </c>
    </row>
    <row r="574" spans="1:27" x14ac:dyDescent="0.25">
      <c r="A574" t="s">
        <v>305</v>
      </c>
      <c r="B574" t="s">
        <v>22</v>
      </c>
      <c r="C574" t="s">
        <v>23</v>
      </c>
      <c r="D574" t="s">
        <v>308</v>
      </c>
      <c r="E574" t="s">
        <v>309</v>
      </c>
      <c r="F574" t="str">
        <f t="shared" si="49"/>
        <v>4415</v>
      </c>
      <c r="G574" t="s">
        <v>213</v>
      </c>
      <c r="H574" t="s">
        <v>214</v>
      </c>
      <c r="I574" s="91"/>
      <c r="J574" s="91"/>
      <c r="K574" s="91"/>
      <c r="L574" s="91"/>
      <c r="M574" s="91">
        <v>15</v>
      </c>
      <c r="N574" s="91"/>
      <c r="O574" s="91"/>
      <c r="P574" s="91"/>
      <c r="Q574" s="91"/>
      <c r="R574" s="91"/>
      <c r="S574" s="91"/>
      <c r="T574" s="91"/>
      <c r="U574" s="91">
        <f t="shared" si="50"/>
        <v>15</v>
      </c>
      <c r="V574" s="82" t="str">
        <f t="shared" si="48"/>
        <v>111504415870</v>
      </c>
      <c r="W574" s="83">
        <f>VLOOKUP(V574,Factors!$E$6:$H$5950,4,FALSE)</f>
        <v>8.4599999999999995E-2</v>
      </c>
      <c r="X574" t="str">
        <f>VLOOKUP(V574,Factors!$E$6:$F$5950,2,FALSE)</f>
        <v>Sendout Volumes</v>
      </c>
      <c r="Y574" s="92">
        <f t="shared" si="51"/>
        <v>1.2689999999999999</v>
      </c>
      <c r="Z574" s="92">
        <f t="shared" si="52"/>
        <v>13.731</v>
      </c>
      <c r="AA574" s="92">
        <f t="shared" si="53"/>
        <v>15</v>
      </c>
    </row>
    <row r="575" spans="1:27" x14ac:dyDescent="0.25">
      <c r="A575" t="s">
        <v>305</v>
      </c>
      <c r="B575" t="s">
        <v>22</v>
      </c>
      <c r="C575" t="s">
        <v>23</v>
      </c>
      <c r="D575" t="s">
        <v>308</v>
      </c>
      <c r="E575" t="s">
        <v>309</v>
      </c>
      <c r="F575" t="str">
        <f t="shared" si="49"/>
        <v>4415</v>
      </c>
      <c r="G575" t="s">
        <v>71</v>
      </c>
      <c r="H575" t="s">
        <v>72</v>
      </c>
      <c r="I575" s="91"/>
      <c r="J575" s="91"/>
      <c r="K575" s="91">
        <v>16.03</v>
      </c>
      <c r="L575" s="91"/>
      <c r="M575" s="91"/>
      <c r="N575" s="91"/>
      <c r="O575" s="91"/>
      <c r="P575" s="91"/>
      <c r="Q575" s="91"/>
      <c r="R575" s="91">
        <v>73.760000000000005</v>
      </c>
      <c r="S575" s="91">
        <v>61.58</v>
      </c>
      <c r="T575" s="91">
        <v>19.38</v>
      </c>
      <c r="U575" s="91">
        <f t="shared" si="50"/>
        <v>170.75</v>
      </c>
      <c r="V575" s="82" t="str">
        <f t="shared" si="48"/>
        <v>111504415870</v>
      </c>
      <c r="W575" s="83">
        <f>VLOOKUP(V575,Factors!$E$6:$H$5950,4,FALSE)</f>
        <v>8.4599999999999995E-2</v>
      </c>
      <c r="X575" t="str">
        <f>VLOOKUP(V575,Factors!$E$6:$F$5950,2,FALSE)</f>
        <v>Sendout Volumes</v>
      </c>
      <c r="Y575" s="92">
        <f t="shared" si="51"/>
        <v>14.445449999999999</v>
      </c>
      <c r="Z575" s="92">
        <f t="shared" si="52"/>
        <v>156.30455000000001</v>
      </c>
      <c r="AA575" s="92">
        <f t="shared" si="53"/>
        <v>170.75</v>
      </c>
    </row>
    <row r="576" spans="1:27" x14ac:dyDescent="0.25">
      <c r="A576" t="s">
        <v>305</v>
      </c>
      <c r="B576" t="s">
        <v>22</v>
      </c>
      <c r="C576" t="s">
        <v>23</v>
      </c>
      <c r="D576" t="s">
        <v>308</v>
      </c>
      <c r="E576" t="s">
        <v>309</v>
      </c>
      <c r="F576" t="str">
        <f t="shared" si="49"/>
        <v>4415</v>
      </c>
      <c r="G576" t="s">
        <v>98</v>
      </c>
      <c r="H576" t="s">
        <v>99</v>
      </c>
      <c r="I576" s="91">
        <v>124.41</v>
      </c>
      <c r="J576" s="91">
        <v>419.64</v>
      </c>
      <c r="K576" s="91">
        <v>409.05</v>
      </c>
      <c r="L576" s="91">
        <v>281.98</v>
      </c>
      <c r="M576" s="91"/>
      <c r="N576" s="91">
        <v>126.91</v>
      </c>
      <c r="O576" s="91">
        <v>611.47</v>
      </c>
      <c r="P576" s="91">
        <v>352.21</v>
      </c>
      <c r="Q576" s="91">
        <v>360.94</v>
      </c>
      <c r="R576" s="91">
        <v>139.12</v>
      </c>
      <c r="S576" s="91">
        <v>20.54</v>
      </c>
      <c r="T576" s="91">
        <v>376.94</v>
      </c>
      <c r="U576" s="91">
        <f t="shared" si="50"/>
        <v>3223.21</v>
      </c>
      <c r="V576" s="82" t="str">
        <f t="shared" si="48"/>
        <v>111504415870</v>
      </c>
      <c r="W576" s="83">
        <f>VLOOKUP(V576,Factors!$E$6:$H$5950,4,FALSE)</f>
        <v>8.4599999999999995E-2</v>
      </c>
      <c r="X576" t="str">
        <f>VLOOKUP(V576,Factors!$E$6:$F$5950,2,FALSE)</f>
        <v>Sendout Volumes</v>
      </c>
      <c r="Y576" s="92">
        <f t="shared" si="51"/>
        <v>272.68356599999998</v>
      </c>
      <c r="Z576" s="92">
        <f t="shared" si="52"/>
        <v>2950.5264339999999</v>
      </c>
      <c r="AA576" s="92">
        <f t="shared" si="53"/>
        <v>3223.21</v>
      </c>
    </row>
    <row r="577" spans="1:27" x14ac:dyDescent="0.25">
      <c r="A577" t="s">
        <v>305</v>
      </c>
      <c r="B577" t="s">
        <v>22</v>
      </c>
      <c r="C577" t="s">
        <v>23</v>
      </c>
      <c r="D577" t="s">
        <v>308</v>
      </c>
      <c r="E577" t="s">
        <v>309</v>
      </c>
      <c r="F577" t="str">
        <f t="shared" si="49"/>
        <v>4415</v>
      </c>
      <c r="G577" t="s">
        <v>215</v>
      </c>
      <c r="H577" t="s">
        <v>216</v>
      </c>
      <c r="I577" s="91">
        <v>6635</v>
      </c>
      <c r="J577" s="91"/>
      <c r="K577" s="91"/>
      <c r="L577" s="91"/>
      <c r="M577" s="91"/>
      <c r="N577" s="91"/>
      <c r="O577" s="91"/>
      <c r="P577" s="91"/>
      <c r="Q577" s="91"/>
      <c r="R577" s="91"/>
      <c r="S577" s="91"/>
      <c r="T577" s="91"/>
      <c r="U577" s="91">
        <f t="shared" si="50"/>
        <v>6635</v>
      </c>
      <c r="V577" s="82" t="str">
        <f t="shared" si="48"/>
        <v>111504415870</v>
      </c>
      <c r="W577" s="83">
        <f>VLOOKUP(V577,Factors!$E$6:$H$5950,4,FALSE)</f>
        <v>8.4599999999999995E-2</v>
      </c>
      <c r="X577" t="str">
        <f>VLOOKUP(V577,Factors!$E$6:$F$5950,2,FALSE)</f>
        <v>Sendout Volumes</v>
      </c>
      <c r="Y577" s="92">
        <f t="shared" si="51"/>
        <v>561.32099999999991</v>
      </c>
      <c r="Z577" s="92">
        <f t="shared" si="52"/>
        <v>6073.6790000000001</v>
      </c>
      <c r="AA577" s="92">
        <f t="shared" si="53"/>
        <v>6635</v>
      </c>
    </row>
    <row r="578" spans="1:27" x14ac:dyDescent="0.25">
      <c r="A578" t="s">
        <v>305</v>
      </c>
      <c r="B578" t="s">
        <v>22</v>
      </c>
      <c r="C578" t="s">
        <v>23</v>
      </c>
      <c r="D578" t="s">
        <v>308</v>
      </c>
      <c r="E578" t="s">
        <v>309</v>
      </c>
      <c r="F578" t="str">
        <f t="shared" si="49"/>
        <v>4415</v>
      </c>
      <c r="G578" t="s">
        <v>130</v>
      </c>
      <c r="H578" t="s">
        <v>131</v>
      </c>
      <c r="I578" s="91"/>
      <c r="J578" s="91">
        <v>26</v>
      </c>
      <c r="K578" s="91">
        <v>128.94999999999999</v>
      </c>
      <c r="L578" s="91">
        <v>97.43</v>
      </c>
      <c r="M578" s="91">
        <v>34.07</v>
      </c>
      <c r="N578" s="91"/>
      <c r="O578" s="91">
        <v>23.5</v>
      </c>
      <c r="P578" s="91">
        <v>12.9</v>
      </c>
      <c r="Q578" s="91">
        <v>118.8</v>
      </c>
      <c r="R578" s="91">
        <v>7.08</v>
      </c>
      <c r="S578" s="91">
        <v>11.03</v>
      </c>
      <c r="T578" s="91">
        <v>88.79</v>
      </c>
      <c r="U578" s="91">
        <f t="shared" si="50"/>
        <v>548.54999999999995</v>
      </c>
      <c r="V578" s="82" t="str">
        <f t="shared" si="48"/>
        <v>111504415870</v>
      </c>
      <c r="W578" s="83">
        <f>VLOOKUP(V578,Factors!$E$6:$H$5950,4,FALSE)</f>
        <v>8.4599999999999995E-2</v>
      </c>
      <c r="X578" t="str">
        <f>VLOOKUP(V578,Factors!$E$6:$F$5950,2,FALSE)</f>
        <v>Sendout Volumes</v>
      </c>
      <c r="Y578" s="92">
        <f t="shared" si="51"/>
        <v>46.407329999999995</v>
      </c>
      <c r="Z578" s="92">
        <f t="shared" si="52"/>
        <v>502.14266999999995</v>
      </c>
      <c r="AA578" s="92">
        <f t="shared" si="53"/>
        <v>548.54999999999995</v>
      </c>
    </row>
    <row r="579" spans="1:27" x14ac:dyDescent="0.25">
      <c r="A579" t="s">
        <v>305</v>
      </c>
      <c r="B579" t="s">
        <v>22</v>
      </c>
      <c r="C579" t="s">
        <v>23</v>
      </c>
      <c r="D579" t="s">
        <v>308</v>
      </c>
      <c r="E579" t="s">
        <v>309</v>
      </c>
      <c r="F579" t="str">
        <f t="shared" si="49"/>
        <v>4415</v>
      </c>
      <c r="G579" t="s">
        <v>136</v>
      </c>
      <c r="H579" t="s">
        <v>137</v>
      </c>
      <c r="I579" s="91"/>
      <c r="J579" s="91">
        <v>12</v>
      </c>
      <c r="K579" s="91">
        <v>70</v>
      </c>
      <c r="L579" s="91">
        <v>60</v>
      </c>
      <c r="M579" s="91">
        <v>63.69</v>
      </c>
      <c r="N579" s="91">
        <v>48</v>
      </c>
      <c r="O579" s="91"/>
      <c r="P579" s="91">
        <v>12</v>
      </c>
      <c r="Q579" s="91">
        <v>72</v>
      </c>
      <c r="R579" s="91">
        <v>24</v>
      </c>
      <c r="S579" s="91">
        <v>119.25</v>
      </c>
      <c r="T579" s="91">
        <v>43.45</v>
      </c>
      <c r="U579" s="91">
        <f t="shared" si="50"/>
        <v>524.39</v>
      </c>
      <c r="V579" s="82" t="str">
        <f t="shared" si="48"/>
        <v>111504415870</v>
      </c>
      <c r="W579" s="83">
        <f>VLOOKUP(V579,Factors!$E$6:$H$5950,4,FALSE)</f>
        <v>8.4599999999999995E-2</v>
      </c>
      <c r="X579" t="str">
        <f>VLOOKUP(V579,Factors!$E$6:$F$5950,2,FALSE)</f>
        <v>Sendout Volumes</v>
      </c>
      <c r="Y579" s="92">
        <f t="shared" si="51"/>
        <v>44.363394</v>
      </c>
      <c r="Z579" s="92">
        <f t="shared" si="52"/>
        <v>480.02660600000002</v>
      </c>
      <c r="AA579" s="92">
        <f t="shared" si="53"/>
        <v>524.39</v>
      </c>
    </row>
    <row r="580" spans="1:27" x14ac:dyDescent="0.25">
      <c r="A580" t="s">
        <v>305</v>
      </c>
      <c r="B580" t="s">
        <v>22</v>
      </c>
      <c r="C580" t="s">
        <v>23</v>
      </c>
      <c r="D580" t="s">
        <v>308</v>
      </c>
      <c r="E580" t="s">
        <v>309</v>
      </c>
      <c r="F580" t="str">
        <f t="shared" si="49"/>
        <v>4415</v>
      </c>
      <c r="G580" t="s">
        <v>102</v>
      </c>
      <c r="H580" t="s">
        <v>103</v>
      </c>
      <c r="I580" s="91"/>
      <c r="J580" s="91"/>
      <c r="K580" s="91">
        <v>2540.77</v>
      </c>
      <c r="L580" s="91"/>
      <c r="M580" s="91">
        <v>828.44</v>
      </c>
      <c r="N580" s="91">
        <v>821.21</v>
      </c>
      <c r="O580" s="91">
        <v>807.5</v>
      </c>
      <c r="P580" s="91">
        <v>816.85</v>
      </c>
      <c r="Q580" s="91">
        <v>814.51</v>
      </c>
      <c r="R580" s="91">
        <v>821.43</v>
      </c>
      <c r="S580" s="91">
        <v>809.09</v>
      </c>
      <c r="T580" s="91">
        <v>1583.19</v>
      </c>
      <c r="U580" s="91">
        <f t="shared" si="50"/>
        <v>9842.9900000000016</v>
      </c>
      <c r="V580" s="82" t="str">
        <f t="shared" ref="V580:V643" si="54">CONCATENATE(B580,RIGHT(D580,4),A580)</f>
        <v>111504415870</v>
      </c>
      <c r="W580" s="83">
        <f>VLOOKUP(V580,Factors!$E$6:$H$5950,4,FALSE)</f>
        <v>8.4599999999999995E-2</v>
      </c>
      <c r="X580" t="str">
        <f>VLOOKUP(V580,Factors!$E$6:$F$5950,2,FALSE)</f>
        <v>Sendout Volumes</v>
      </c>
      <c r="Y580" s="92">
        <f t="shared" si="51"/>
        <v>832.7169540000001</v>
      </c>
      <c r="Z580" s="92">
        <f t="shared" si="52"/>
        <v>9010.2730460000021</v>
      </c>
      <c r="AA580" s="92">
        <f t="shared" si="53"/>
        <v>9842.9900000000016</v>
      </c>
    </row>
    <row r="581" spans="1:27" x14ac:dyDescent="0.25">
      <c r="A581" t="s">
        <v>305</v>
      </c>
      <c r="B581" t="s">
        <v>22</v>
      </c>
      <c r="C581" t="s">
        <v>23</v>
      </c>
      <c r="D581" t="s">
        <v>308</v>
      </c>
      <c r="E581" t="s">
        <v>309</v>
      </c>
      <c r="F581" t="str">
        <f t="shared" ref="F581:F644" si="55">RIGHT(D581,4)</f>
        <v>4415</v>
      </c>
      <c r="G581" t="s">
        <v>30</v>
      </c>
      <c r="H581" t="s">
        <v>31</v>
      </c>
      <c r="I581" s="91"/>
      <c r="J581" s="91"/>
      <c r="K581" s="91"/>
      <c r="L581" s="91"/>
      <c r="M581" s="91"/>
      <c r="N581" s="91">
        <v>47043.38</v>
      </c>
      <c r="O581" s="91"/>
      <c r="P581" s="91"/>
      <c r="Q581" s="91"/>
      <c r="R581" s="91"/>
      <c r="S581" s="91"/>
      <c r="T581" s="91"/>
      <c r="U581" s="91">
        <f t="shared" ref="U581:U644" si="56">SUM(I581:T581)</f>
        <v>47043.38</v>
      </c>
      <c r="V581" s="82" t="str">
        <f t="shared" si="54"/>
        <v>111504415870</v>
      </c>
      <c r="W581" s="83">
        <f>VLOOKUP(V581,Factors!$E$6:$H$5950,4,FALSE)</f>
        <v>8.4599999999999995E-2</v>
      </c>
      <c r="X581" t="str">
        <f>VLOOKUP(V581,Factors!$E$6:$F$5950,2,FALSE)</f>
        <v>Sendout Volumes</v>
      </c>
      <c r="Y581" s="92">
        <f t="shared" ref="Y581:Y644" si="57">U581*W581</f>
        <v>3979.8699479999996</v>
      </c>
      <c r="Z581" s="92">
        <f t="shared" ref="Z581:Z644" si="58">U581-Y581</f>
        <v>43063.510051999998</v>
      </c>
      <c r="AA581" s="92">
        <f t="shared" ref="AA581:AA644" si="59">Y581+Z581</f>
        <v>47043.38</v>
      </c>
    </row>
    <row r="582" spans="1:27" x14ac:dyDescent="0.25">
      <c r="A582" t="s">
        <v>305</v>
      </c>
      <c r="B582" t="s">
        <v>22</v>
      </c>
      <c r="C582" t="s">
        <v>23</v>
      </c>
      <c r="D582" t="s">
        <v>308</v>
      </c>
      <c r="E582" t="s">
        <v>309</v>
      </c>
      <c r="F582" t="str">
        <f t="shared" si="55"/>
        <v>4415</v>
      </c>
      <c r="G582" t="s">
        <v>144</v>
      </c>
      <c r="H582" t="s">
        <v>145</v>
      </c>
      <c r="I582" s="91">
        <v>116.05</v>
      </c>
      <c r="J582" s="91">
        <v>287.83</v>
      </c>
      <c r="K582" s="91">
        <v>767.32</v>
      </c>
      <c r="L582" s="91">
        <v>241.88</v>
      </c>
      <c r="M582" s="91">
        <v>237.87</v>
      </c>
      <c r="N582" s="91">
        <v>256.06</v>
      </c>
      <c r="O582" s="91">
        <v>183.62</v>
      </c>
      <c r="P582" s="91">
        <v>217.95</v>
      </c>
      <c r="Q582" s="91">
        <v>294.8</v>
      </c>
      <c r="R582" s="91">
        <v>419.9</v>
      </c>
      <c r="S582" s="91">
        <v>419.19</v>
      </c>
      <c r="T582" s="91">
        <v>309.74</v>
      </c>
      <c r="U582" s="91">
        <f t="shared" si="56"/>
        <v>3752.21</v>
      </c>
      <c r="V582" s="82" t="str">
        <f t="shared" si="54"/>
        <v>111504415870</v>
      </c>
      <c r="W582" s="83">
        <f>VLOOKUP(V582,Factors!$E$6:$H$5950,4,FALSE)</f>
        <v>8.4599999999999995E-2</v>
      </c>
      <c r="X582" t="str">
        <f>VLOOKUP(V582,Factors!$E$6:$F$5950,2,FALSE)</f>
        <v>Sendout Volumes</v>
      </c>
      <c r="Y582" s="92">
        <f t="shared" si="57"/>
        <v>317.43696599999998</v>
      </c>
      <c r="Z582" s="92">
        <f t="shared" si="58"/>
        <v>3434.7730339999998</v>
      </c>
      <c r="AA582" s="92">
        <f t="shared" si="59"/>
        <v>3752.21</v>
      </c>
    </row>
    <row r="583" spans="1:27" x14ac:dyDescent="0.25">
      <c r="A583" t="s">
        <v>305</v>
      </c>
      <c r="B583" t="s">
        <v>22</v>
      </c>
      <c r="C583" t="s">
        <v>23</v>
      </c>
      <c r="D583" t="s">
        <v>308</v>
      </c>
      <c r="E583" t="s">
        <v>309</v>
      </c>
      <c r="F583" t="str">
        <f t="shared" si="55"/>
        <v>4415</v>
      </c>
      <c r="G583" t="s">
        <v>146</v>
      </c>
      <c r="H583" t="s">
        <v>147</v>
      </c>
      <c r="I583" s="91">
        <v>4</v>
      </c>
      <c r="J583" s="91">
        <v>1319.57</v>
      </c>
      <c r="K583" s="91">
        <v>410.1</v>
      </c>
      <c r="L583" s="91">
        <v>1260.8900000000001</v>
      </c>
      <c r="M583" s="91">
        <v>899.33</v>
      </c>
      <c r="N583" s="91">
        <v>228.64</v>
      </c>
      <c r="O583" s="91">
        <v>1674.6</v>
      </c>
      <c r="P583" s="91">
        <v>749</v>
      </c>
      <c r="Q583" s="91">
        <v>817.4</v>
      </c>
      <c r="R583" s="91">
        <v>222.19</v>
      </c>
      <c r="S583" s="91">
        <v>1977.76</v>
      </c>
      <c r="T583" s="91">
        <v>502.95</v>
      </c>
      <c r="U583" s="91">
        <f t="shared" si="56"/>
        <v>10066.43</v>
      </c>
      <c r="V583" s="82" t="str">
        <f t="shared" si="54"/>
        <v>111504415870</v>
      </c>
      <c r="W583" s="83">
        <f>VLOOKUP(V583,Factors!$E$6:$H$5950,4,FALSE)</f>
        <v>8.4599999999999995E-2</v>
      </c>
      <c r="X583" t="str">
        <f>VLOOKUP(V583,Factors!$E$6:$F$5950,2,FALSE)</f>
        <v>Sendout Volumes</v>
      </c>
      <c r="Y583" s="92">
        <f t="shared" si="57"/>
        <v>851.61997799999995</v>
      </c>
      <c r="Z583" s="92">
        <f t="shared" si="58"/>
        <v>9214.8100219999997</v>
      </c>
      <c r="AA583" s="92">
        <f t="shared" si="59"/>
        <v>10066.43</v>
      </c>
    </row>
    <row r="584" spans="1:27" x14ac:dyDescent="0.25">
      <c r="A584" t="s">
        <v>305</v>
      </c>
      <c r="B584" t="s">
        <v>22</v>
      </c>
      <c r="C584" t="s">
        <v>23</v>
      </c>
      <c r="D584" t="s">
        <v>308</v>
      </c>
      <c r="E584" t="s">
        <v>309</v>
      </c>
      <c r="F584" t="str">
        <f t="shared" si="55"/>
        <v>4415</v>
      </c>
      <c r="G584" t="s">
        <v>148</v>
      </c>
      <c r="H584" t="s">
        <v>149</v>
      </c>
      <c r="I584" s="91"/>
      <c r="J584" s="91">
        <v>1134.4000000000001</v>
      </c>
      <c r="K584" s="91">
        <v>1461.17</v>
      </c>
      <c r="L584" s="91">
        <v>438.64</v>
      </c>
      <c r="M584" s="91">
        <v>1808.69</v>
      </c>
      <c r="N584" s="91">
        <v>532.15</v>
      </c>
      <c r="O584" s="91">
        <v>256.93</v>
      </c>
      <c r="P584" s="91"/>
      <c r="Q584" s="91">
        <v>266.83</v>
      </c>
      <c r="R584" s="91">
        <v>1091.1099999999999</v>
      </c>
      <c r="S584" s="91">
        <v>130.22</v>
      </c>
      <c r="T584" s="91">
        <v>622.76</v>
      </c>
      <c r="U584" s="91">
        <f t="shared" si="56"/>
        <v>7742.9</v>
      </c>
      <c r="V584" s="82" t="str">
        <f t="shared" si="54"/>
        <v>111504415870</v>
      </c>
      <c r="W584" s="83">
        <f>VLOOKUP(V584,Factors!$E$6:$H$5950,4,FALSE)</f>
        <v>8.4599999999999995E-2</v>
      </c>
      <c r="X584" t="str">
        <f>VLOOKUP(V584,Factors!$E$6:$F$5950,2,FALSE)</f>
        <v>Sendout Volumes</v>
      </c>
      <c r="Y584" s="92">
        <f t="shared" si="57"/>
        <v>655.04933999999992</v>
      </c>
      <c r="Z584" s="92">
        <f t="shared" si="58"/>
        <v>7087.8506600000001</v>
      </c>
      <c r="AA584" s="92">
        <f t="shared" si="59"/>
        <v>7742.9</v>
      </c>
    </row>
    <row r="585" spans="1:27" x14ac:dyDescent="0.25">
      <c r="A585" t="s">
        <v>305</v>
      </c>
      <c r="B585" t="s">
        <v>22</v>
      </c>
      <c r="C585" t="s">
        <v>23</v>
      </c>
      <c r="D585" t="s">
        <v>308</v>
      </c>
      <c r="E585" t="s">
        <v>309</v>
      </c>
      <c r="F585" t="str">
        <f t="shared" si="55"/>
        <v>4415</v>
      </c>
      <c r="G585" t="s">
        <v>152</v>
      </c>
      <c r="H585" t="s">
        <v>153</v>
      </c>
      <c r="I585" s="91">
        <v>420</v>
      </c>
      <c r="J585" s="91"/>
      <c r="K585" s="91"/>
      <c r="L585" s="91"/>
      <c r="M585" s="91">
        <v>802</v>
      </c>
      <c r="N585" s="91">
        <v>25.98</v>
      </c>
      <c r="O585" s="91"/>
      <c r="P585" s="91"/>
      <c r="Q585" s="91"/>
      <c r="R585" s="91"/>
      <c r="S585" s="91"/>
      <c r="T585" s="91">
        <v>483.98</v>
      </c>
      <c r="U585" s="91">
        <f t="shared" si="56"/>
        <v>1731.96</v>
      </c>
      <c r="V585" s="82" t="str">
        <f t="shared" si="54"/>
        <v>111504415870</v>
      </c>
      <c r="W585" s="83">
        <f>VLOOKUP(V585,Factors!$E$6:$H$5950,4,FALSE)</f>
        <v>8.4599999999999995E-2</v>
      </c>
      <c r="X585" t="str">
        <f>VLOOKUP(V585,Factors!$E$6:$F$5950,2,FALSE)</f>
        <v>Sendout Volumes</v>
      </c>
      <c r="Y585" s="92">
        <f t="shared" si="57"/>
        <v>146.52381599999998</v>
      </c>
      <c r="Z585" s="92">
        <f t="shared" si="58"/>
        <v>1585.4361840000001</v>
      </c>
      <c r="AA585" s="92">
        <f t="shared" si="59"/>
        <v>1731.96</v>
      </c>
    </row>
    <row r="586" spans="1:27" x14ac:dyDescent="0.25">
      <c r="A586" t="s">
        <v>305</v>
      </c>
      <c r="B586" t="s">
        <v>22</v>
      </c>
      <c r="C586" t="s">
        <v>23</v>
      </c>
      <c r="D586" t="s">
        <v>308</v>
      </c>
      <c r="E586" t="s">
        <v>309</v>
      </c>
      <c r="F586" t="str">
        <f t="shared" si="55"/>
        <v>4415</v>
      </c>
      <c r="G586" t="s">
        <v>166</v>
      </c>
      <c r="H586" t="s">
        <v>167</v>
      </c>
      <c r="I586" s="91">
        <v>-1784.88</v>
      </c>
      <c r="J586" s="91">
        <v>-1189.92</v>
      </c>
      <c r="K586" s="91">
        <v>-2223.3200000000002</v>
      </c>
      <c r="L586" s="91">
        <v>-2021.2</v>
      </c>
      <c r="M586" s="91">
        <v>-1414.84</v>
      </c>
      <c r="N586" s="91">
        <v>-2071.73</v>
      </c>
      <c r="O586" s="91">
        <v>-1718.02</v>
      </c>
      <c r="P586" s="91">
        <v>-2425.44</v>
      </c>
      <c r="Q586" s="91">
        <v>-1819.08</v>
      </c>
      <c r="R586" s="91">
        <v>-1920.14</v>
      </c>
      <c r="S586" s="91">
        <v>-3652.88</v>
      </c>
      <c r="T586" s="91">
        <v>-1616.96</v>
      </c>
      <c r="U586" s="91">
        <f t="shared" si="56"/>
        <v>-23858.41</v>
      </c>
      <c r="V586" s="82" t="str">
        <f t="shared" si="54"/>
        <v>111504415870</v>
      </c>
      <c r="W586" s="83">
        <f>VLOOKUP(V586,Factors!$E$6:$H$5950,4,FALSE)</f>
        <v>8.4599999999999995E-2</v>
      </c>
      <c r="X586" t="str">
        <f>VLOOKUP(V586,Factors!$E$6:$F$5950,2,FALSE)</f>
        <v>Sendout Volumes</v>
      </c>
      <c r="Y586" s="92">
        <f t="shared" si="57"/>
        <v>-2018.421486</v>
      </c>
      <c r="Z586" s="92">
        <f t="shared" si="58"/>
        <v>-21839.988514000001</v>
      </c>
      <c r="AA586" s="92">
        <f t="shared" si="59"/>
        <v>-23858.41</v>
      </c>
    </row>
    <row r="587" spans="1:27" x14ac:dyDescent="0.25">
      <c r="A587" t="s">
        <v>305</v>
      </c>
      <c r="B587" t="s">
        <v>42</v>
      </c>
      <c r="C587" t="s">
        <v>43</v>
      </c>
      <c r="D587" t="s">
        <v>306</v>
      </c>
      <c r="E587" t="s">
        <v>307</v>
      </c>
      <c r="F587" t="str">
        <f t="shared" si="55"/>
        <v>1630</v>
      </c>
      <c r="G587" t="s">
        <v>110</v>
      </c>
      <c r="H587" t="s">
        <v>111</v>
      </c>
      <c r="I587" s="91">
        <v>129.5</v>
      </c>
      <c r="J587" s="91"/>
      <c r="K587" s="91"/>
      <c r="L587" s="91"/>
      <c r="M587" s="91"/>
      <c r="N587" s="91"/>
      <c r="O587" s="91"/>
      <c r="P587" s="91"/>
      <c r="Q587" s="91"/>
      <c r="R587" s="91"/>
      <c r="S587" s="91"/>
      <c r="T587" s="91"/>
      <c r="U587" s="91">
        <f t="shared" si="56"/>
        <v>129.5</v>
      </c>
      <c r="V587" s="82" t="str">
        <f t="shared" si="54"/>
        <v>112001630870</v>
      </c>
      <c r="W587" s="83">
        <f>VLOOKUP(V587,Factors!$E$6:$H$5950,4,FALSE)</f>
        <v>0.1053</v>
      </c>
      <c r="X587" t="str">
        <f>VLOOKUP(V587,Factors!$E$6:$F$5950,2,FALSE)</f>
        <v>Firm Sales Volumes</v>
      </c>
      <c r="Y587" s="92">
        <f t="shared" si="57"/>
        <v>13.63635</v>
      </c>
      <c r="Z587" s="92">
        <f t="shared" si="58"/>
        <v>115.86365000000001</v>
      </c>
      <c r="AA587" s="92">
        <f t="shared" si="59"/>
        <v>129.5</v>
      </c>
    </row>
    <row r="588" spans="1:27" x14ac:dyDescent="0.25">
      <c r="A588" t="s">
        <v>305</v>
      </c>
      <c r="B588" t="s">
        <v>42</v>
      </c>
      <c r="C588" t="s">
        <v>43</v>
      </c>
      <c r="D588" t="s">
        <v>306</v>
      </c>
      <c r="E588" t="s">
        <v>307</v>
      </c>
      <c r="F588" t="str">
        <f t="shared" si="55"/>
        <v>1630</v>
      </c>
      <c r="G588" t="s">
        <v>112</v>
      </c>
      <c r="H588" t="s">
        <v>113</v>
      </c>
      <c r="I588" s="91">
        <v>-167.41</v>
      </c>
      <c r="J588" s="91">
        <v>-167.41</v>
      </c>
      <c r="K588" s="91"/>
      <c r="L588" s="91"/>
      <c r="M588" s="91"/>
      <c r="N588" s="91"/>
      <c r="O588" s="91"/>
      <c r="P588" s="91"/>
      <c r="Q588" s="91"/>
      <c r="R588" s="91"/>
      <c r="S588" s="91"/>
      <c r="T588" s="91"/>
      <c r="U588" s="91">
        <f t="shared" si="56"/>
        <v>-334.82</v>
      </c>
      <c r="V588" s="82" t="str">
        <f t="shared" si="54"/>
        <v>112001630870</v>
      </c>
      <c r="W588" s="83">
        <f>VLOOKUP(V588,Factors!$E$6:$H$5950,4,FALSE)</f>
        <v>0.1053</v>
      </c>
      <c r="X588" t="str">
        <f>VLOOKUP(V588,Factors!$E$6:$F$5950,2,FALSE)</f>
        <v>Firm Sales Volumes</v>
      </c>
      <c r="Y588" s="92">
        <f t="shared" si="57"/>
        <v>-35.256546</v>
      </c>
      <c r="Z588" s="92">
        <f t="shared" si="58"/>
        <v>-299.56345399999998</v>
      </c>
      <c r="AA588" s="92">
        <f t="shared" si="59"/>
        <v>-334.82</v>
      </c>
    </row>
    <row r="589" spans="1:27" x14ac:dyDescent="0.25">
      <c r="A589" t="s">
        <v>305</v>
      </c>
      <c r="B589" t="s">
        <v>42</v>
      </c>
      <c r="C589" t="s">
        <v>43</v>
      </c>
      <c r="D589" t="s">
        <v>306</v>
      </c>
      <c r="E589" t="s">
        <v>307</v>
      </c>
      <c r="F589" t="str">
        <f t="shared" si="55"/>
        <v>1630</v>
      </c>
      <c r="G589" t="s">
        <v>88</v>
      </c>
      <c r="H589" t="s">
        <v>89</v>
      </c>
      <c r="I589" s="91">
        <v>21.79</v>
      </c>
      <c r="J589" s="91"/>
      <c r="K589" s="91"/>
      <c r="L589" s="91"/>
      <c r="M589" s="91"/>
      <c r="N589" s="91"/>
      <c r="O589" s="91"/>
      <c r="P589" s="91"/>
      <c r="Q589" s="91"/>
      <c r="R589" s="91"/>
      <c r="S589" s="91"/>
      <c r="T589" s="91"/>
      <c r="U589" s="91">
        <f t="shared" si="56"/>
        <v>21.79</v>
      </c>
      <c r="V589" s="82" t="str">
        <f t="shared" si="54"/>
        <v>112001630870</v>
      </c>
      <c r="W589" s="83">
        <f>VLOOKUP(V589,Factors!$E$6:$H$5950,4,FALSE)</f>
        <v>0.1053</v>
      </c>
      <c r="X589" t="str">
        <f>VLOOKUP(V589,Factors!$E$6:$F$5950,2,FALSE)</f>
        <v>Firm Sales Volumes</v>
      </c>
      <c r="Y589" s="92">
        <f t="shared" si="57"/>
        <v>2.2944870000000002</v>
      </c>
      <c r="Z589" s="92">
        <f t="shared" si="58"/>
        <v>19.495512999999999</v>
      </c>
      <c r="AA589" s="92">
        <f t="shared" si="59"/>
        <v>21.79</v>
      </c>
    </row>
    <row r="590" spans="1:27" x14ac:dyDescent="0.25">
      <c r="A590" t="s">
        <v>305</v>
      </c>
      <c r="B590" t="s">
        <v>42</v>
      </c>
      <c r="C590" t="s">
        <v>43</v>
      </c>
      <c r="D590" t="s">
        <v>306</v>
      </c>
      <c r="E590" t="s">
        <v>307</v>
      </c>
      <c r="F590" t="str">
        <f t="shared" si="55"/>
        <v>1630</v>
      </c>
      <c r="G590" t="s">
        <v>90</v>
      </c>
      <c r="H590" t="s">
        <v>91</v>
      </c>
      <c r="I590" s="91">
        <v>95.15</v>
      </c>
      <c r="J590" s="91">
        <v>-16.739999999999998</v>
      </c>
      <c r="K590" s="91"/>
      <c r="L590" s="91"/>
      <c r="M590" s="91"/>
      <c r="N590" s="91"/>
      <c r="O590" s="91"/>
      <c r="P590" s="91"/>
      <c r="Q590" s="91"/>
      <c r="R590" s="91"/>
      <c r="S590" s="91"/>
      <c r="T590" s="91"/>
      <c r="U590" s="91">
        <f t="shared" si="56"/>
        <v>78.410000000000011</v>
      </c>
      <c r="V590" s="82" t="str">
        <f t="shared" si="54"/>
        <v>112001630870</v>
      </c>
      <c r="W590" s="83">
        <f>VLOOKUP(V590,Factors!$E$6:$H$5950,4,FALSE)</f>
        <v>0.1053</v>
      </c>
      <c r="X590" t="str">
        <f>VLOOKUP(V590,Factors!$E$6:$F$5950,2,FALSE)</f>
        <v>Firm Sales Volumes</v>
      </c>
      <c r="Y590" s="92">
        <f t="shared" si="57"/>
        <v>8.2565730000000013</v>
      </c>
      <c r="Z590" s="92">
        <f t="shared" si="58"/>
        <v>70.153427000000008</v>
      </c>
      <c r="AA590" s="92">
        <f t="shared" si="59"/>
        <v>78.410000000000011</v>
      </c>
    </row>
    <row r="591" spans="1:27" x14ac:dyDescent="0.25">
      <c r="A591" t="s">
        <v>305</v>
      </c>
      <c r="B591" t="s">
        <v>42</v>
      </c>
      <c r="C591" t="s">
        <v>43</v>
      </c>
      <c r="D591" t="s">
        <v>306</v>
      </c>
      <c r="E591" t="s">
        <v>307</v>
      </c>
      <c r="F591" t="str">
        <f t="shared" si="55"/>
        <v>1630</v>
      </c>
      <c r="G591" t="s">
        <v>312</v>
      </c>
      <c r="H591" t="s">
        <v>313</v>
      </c>
      <c r="I591" s="91">
        <v>4500.17</v>
      </c>
      <c r="J591" s="91"/>
      <c r="K591" s="91"/>
      <c r="L591" s="91"/>
      <c r="M591" s="91"/>
      <c r="N591" s="91"/>
      <c r="O591" s="91"/>
      <c r="P591" s="91"/>
      <c r="Q591" s="91"/>
      <c r="R591" s="91"/>
      <c r="S591" s="91"/>
      <c r="T591" s="91"/>
      <c r="U591" s="91">
        <f t="shared" si="56"/>
        <v>4500.17</v>
      </c>
      <c r="V591" s="82" t="str">
        <f t="shared" si="54"/>
        <v>112001630870</v>
      </c>
      <c r="W591" s="83">
        <f>VLOOKUP(V591,Factors!$E$6:$H$5950,4,FALSE)</f>
        <v>0.1053</v>
      </c>
      <c r="X591" t="str">
        <f>VLOOKUP(V591,Factors!$E$6:$F$5950,2,FALSE)</f>
        <v>Firm Sales Volumes</v>
      </c>
      <c r="Y591" s="92">
        <f t="shared" si="57"/>
        <v>473.86790100000002</v>
      </c>
      <c r="Z591" s="92">
        <f t="shared" si="58"/>
        <v>4026.302099</v>
      </c>
      <c r="AA591" s="92">
        <f t="shared" si="59"/>
        <v>4500.17</v>
      </c>
    </row>
    <row r="592" spans="1:27" x14ac:dyDescent="0.25">
      <c r="A592" t="s">
        <v>305</v>
      </c>
      <c r="B592" t="s">
        <v>42</v>
      </c>
      <c r="C592" t="s">
        <v>43</v>
      </c>
      <c r="D592" t="s">
        <v>306</v>
      </c>
      <c r="E592" t="s">
        <v>307</v>
      </c>
      <c r="F592" t="str">
        <f t="shared" si="55"/>
        <v>1630</v>
      </c>
      <c r="G592" t="s">
        <v>102</v>
      </c>
      <c r="H592" t="s">
        <v>103</v>
      </c>
      <c r="I592" s="91">
        <v>-3230</v>
      </c>
      <c r="J592" s="91"/>
      <c r="K592" s="91"/>
      <c r="L592" s="91"/>
      <c r="M592" s="91"/>
      <c r="N592" s="91"/>
      <c r="O592" s="91"/>
      <c r="P592" s="91"/>
      <c r="Q592" s="91"/>
      <c r="R592" s="91"/>
      <c r="S592" s="91"/>
      <c r="T592" s="91"/>
      <c r="U592" s="91">
        <f t="shared" si="56"/>
        <v>-3230</v>
      </c>
      <c r="V592" s="82" t="str">
        <f t="shared" si="54"/>
        <v>112001630870</v>
      </c>
      <c r="W592" s="83">
        <f>VLOOKUP(V592,Factors!$E$6:$H$5950,4,FALSE)</f>
        <v>0.1053</v>
      </c>
      <c r="X592" t="str">
        <f>VLOOKUP(V592,Factors!$E$6:$F$5950,2,FALSE)</f>
        <v>Firm Sales Volumes</v>
      </c>
      <c r="Y592" s="92">
        <f t="shared" si="57"/>
        <v>-340.11900000000003</v>
      </c>
      <c r="Z592" s="92">
        <f t="shared" si="58"/>
        <v>-2889.8809999999999</v>
      </c>
      <c r="AA592" s="92">
        <f t="shared" si="59"/>
        <v>-3230</v>
      </c>
    </row>
    <row r="593" spans="1:27" x14ac:dyDescent="0.25">
      <c r="A593" t="s">
        <v>305</v>
      </c>
      <c r="B593" t="s">
        <v>42</v>
      </c>
      <c r="C593" t="s">
        <v>43</v>
      </c>
      <c r="D593" t="s">
        <v>306</v>
      </c>
      <c r="E593" t="s">
        <v>307</v>
      </c>
      <c r="F593" t="str">
        <f t="shared" si="55"/>
        <v>1630</v>
      </c>
      <c r="G593" t="s">
        <v>146</v>
      </c>
      <c r="H593" t="s">
        <v>147</v>
      </c>
      <c r="I593" s="91"/>
      <c r="J593" s="91"/>
      <c r="K593" s="91"/>
      <c r="L593" s="91"/>
      <c r="M593" s="91"/>
      <c r="N593" s="91"/>
      <c r="O593" s="91"/>
      <c r="P593" s="91"/>
      <c r="Q593" s="91">
        <v>181.46</v>
      </c>
      <c r="R593" s="91"/>
      <c r="S593" s="91"/>
      <c r="T593" s="91"/>
      <c r="U593" s="91">
        <f t="shared" si="56"/>
        <v>181.46</v>
      </c>
      <c r="V593" s="82" t="str">
        <f t="shared" si="54"/>
        <v>112001630870</v>
      </c>
      <c r="W593" s="83">
        <f>VLOOKUP(V593,Factors!$E$6:$H$5950,4,FALSE)</f>
        <v>0.1053</v>
      </c>
      <c r="X593" t="str">
        <f>VLOOKUP(V593,Factors!$E$6:$F$5950,2,FALSE)</f>
        <v>Firm Sales Volumes</v>
      </c>
      <c r="Y593" s="92">
        <f t="shared" si="57"/>
        <v>19.107738000000001</v>
      </c>
      <c r="Z593" s="92">
        <f t="shared" si="58"/>
        <v>162.352262</v>
      </c>
      <c r="AA593" s="92">
        <f t="shared" si="59"/>
        <v>181.46</v>
      </c>
    </row>
    <row r="594" spans="1:27" x14ac:dyDescent="0.25">
      <c r="A594" t="s">
        <v>305</v>
      </c>
      <c r="B594" t="s">
        <v>42</v>
      </c>
      <c r="C594" t="s">
        <v>43</v>
      </c>
      <c r="D594" t="s">
        <v>306</v>
      </c>
      <c r="E594" t="s">
        <v>307</v>
      </c>
      <c r="F594" t="str">
        <f t="shared" si="55"/>
        <v>1630</v>
      </c>
      <c r="G594" t="s">
        <v>150</v>
      </c>
      <c r="H594" t="s">
        <v>151</v>
      </c>
      <c r="I594" s="91">
        <v>489.87</v>
      </c>
      <c r="J594" s="91"/>
      <c r="K594" s="91"/>
      <c r="L594" s="91"/>
      <c r="M594" s="91"/>
      <c r="N594" s="91"/>
      <c r="O594" s="91"/>
      <c r="P594" s="91"/>
      <c r="Q594" s="91"/>
      <c r="R594" s="91"/>
      <c r="S594" s="91"/>
      <c r="T594" s="91"/>
      <c r="U594" s="91">
        <f t="shared" si="56"/>
        <v>489.87</v>
      </c>
      <c r="V594" s="82" t="str">
        <f t="shared" si="54"/>
        <v>112001630870</v>
      </c>
      <c r="W594" s="83">
        <f>VLOOKUP(V594,Factors!$E$6:$H$5950,4,FALSE)</f>
        <v>0.1053</v>
      </c>
      <c r="X594" t="str">
        <f>VLOOKUP(V594,Factors!$E$6:$F$5950,2,FALSE)</f>
        <v>Firm Sales Volumes</v>
      </c>
      <c r="Y594" s="92">
        <f t="shared" si="57"/>
        <v>51.583311000000002</v>
      </c>
      <c r="Z594" s="92">
        <f t="shared" si="58"/>
        <v>438.28668900000002</v>
      </c>
      <c r="AA594" s="92">
        <f t="shared" si="59"/>
        <v>489.87</v>
      </c>
    </row>
    <row r="595" spans="1:27" x14ac:dyDescent="0.25">
      <c r="A595" t="s">
        <v>305</v>
      </c>
      <c r="B595" t="s">
        <v>42</v>
      </c>
      <c r="C595" t="s">
        <v>43</v>
      </c>
      <c r="D595" t="s">
        <v>308</v>
      </c>
      <c r="E595" t="s">
        <v>309</v>
      </c>
      <c r="F595" t="str">
        <f t="shared" si="55"/>
        <v>4415</v>
      </c>
      <c r="G595" t="s">
        <v>98</v>
      </c>
      <c r="H595" t="s">
        <v>99</v>
      </c>
      <c r="I595" s="91">
        <v>466.39</v>
      </c>
      <c r="J595" s="91">
        <v>180.84</v>
      </c>
      <c r="K595" s="91"/>
      <c r="L595" s="91"/>
      <c r="M595" s="91"/>
      <c r="N595" s="91"/>
      <c r="O595" s="91"/>
      <c r="P595" s="91"/>
      <c r="Q595" s="91"/>
      <c r="R595" s="91"/>
      <c r="S595" s="91"/>
      <c r="T595" s="91"/>
      <c r="U595" s="91">
        <f t="shared" si="56"/>
        <v>647.23</v>
      </c>
      <c r="V595" s="82" t="str">
        <f t="shared" si="54"/>
        <v>112004415870</v>
      </c>
      <c r="W595" s="83">
        <f>VLOOKUP(V595,Factors!$E$6:$H$5950,4,FALSE)</f>
        <v>0.1053</v>
      </c>
      <c r="X595" t="str">
        <f>VLOOKUP(V595,Factors!$E$6:$F$5950,2,FALSE)</f>
        <v>Firm Sales Volumes</v>
      </c>
      <c r="Y595" s="92">
        <f t="shared" si="57"/>
        <v>68.15331900000001</v>
      </c>
      <c r="Z595" s="92">
        <f t="shared" si="58"/>
        <v>579.07668100000001</v>
      </c>
      <c r="AA595" s="92">
        <f t="shared" si="59"/>
        <v>647.23</v>
      </c>
    </row>
    <row r="596" spans="1:27" x14ac:dyDescent="0.25">
      <c r="A596" t="s">
        <v>305</v>
      </c>
      <c r="B596" t="s">
        <v>42</v>
      </c>
      <c r="C596" t="s">
        <v>43</v>
      </c>
      <c r="D596" t="s">
        <v>308</v>
      </c>
      <c r="E596" t="s">
        <v>309</v>
      </c>
      <c r="F596" t="str">
        <f t="shared" si="55"/>
        <v>4415</v>
      </c>
      <c r="G596" t="s">
        <v>215</v>
      </c>
      <c r="H596" t="s">
        <v>216</v>
      </c>
      <c r="I596" s="91"/>
      <c r="J596" s="91"/>
      <c r="K596" s="91">
        <v>7.92</v>
      </c>
      <c r="L596" s="91"/>
      <c r="M596" s="91"/>
      <c r="N596" s="91"/>
      <c r="O596" s="91"/>
      <c r="P596" s="91"/>
      <c r="Q596" s="91"/>
      <c r="R596" s="91"/>
      <c r="S596" s="91"/>
      <c r="T596" s="91"/>
      <c r="U596" s="91">
        <f t="shared" si="56"/>
        <v>7.92</v>
      </c>
      <c r="V596" s="82" t="str">
        <f t="shared" si="54"/>
        <v>112004415870</v>
      </c>
      <c r="W596" s="83">
        <f>VLOOKUP(V596,Factors!$E$6:$H$5950,4,FALSE)</f>
        <v>0.1053</v>
      </c>
      <c r="X596" t="str">
        <f>VLOOKUP(V596,Factors!$E$6:$F$5950,2,FALSE)</f>
        <v>Firm Sales Volumes</v>
      </c>
      <c r="Y596" s="92">
        <f t="shared" si="57"/>
        <v>0.83397600000000005</v>
      </c>
      <c r="Z596" s="92">
        <f t="shared" si="58"/>
        <v>7.0860240000000001</v>
      </c>
      <c r="AA596" s="92">
        <f t="shared" si="59"/>
        <v>7.92</v>
      </c>
    </row>
    <row r="597" spans="1:27" x14ac:dyDescent="0.25">
      <c r="A597" t="s">
        <v>305</v>
      </c>
      <c r="B597" t="s">
        <v>42</v>
      </c>
      <c r="C597" t="s">
        <v>43</v>
      </c>
      <c r="D597" t="s">
        <v>308</v>
      </c>
      <c r="E597" t="s">
        <v>309</v>
      </c>
      <c r="F597" t="str">
        <f t="shared" si="55"/>
        <v>4415</v>
      </c>
      <c r="G597" t="s">
        <v>102</v>
      </c>
      <c r="H597" t="s">
        <v>103</v>
      </c>
      <c r="I597" s="91">
        <v>-2625</v>
      </c>
      <c r="J597" s="91"/>
      <c r="K597" s="91"/>
      <c r="L597" s="91"/>
      <c r="M597" s="91"/>
      <c r="N597" s="91"/>
      <c r="O597" s="91"/>
      <c r="P597" s="91"/>
      <c r="Q597" s="91"/>
      <c r="R597" s="91"/>
      <c r="S597" s="91"/>
      <c r="T597" s="91"/>
      <c r="U597" s="91">
        <f t="shared" si="56"/>
        <v>-2625</v>
      </c>
      <c r="V597" s="82" t="str">
        <f t="shared" si="54"/>
        <v>112004415870</v>
      </c>
      <c r="W597" s="83">
        <f>VLOOKUP(V597,Factors!$E$6:$H$5950,4,FALSE)</f>
        <v>0.1053</v>
      </c>
      <c r="X597" t="str">
        <f>VLOOKUP(V597,Factors!$E$6:$F$5950,2,FALSE)</f>
        <v>Firm Sales Volumes</v>
      </c>
      <c r="Y597" s="92">
        <f t="shared" si="57"/>
        <v>-276.41250000000002</v>
      </c>
      <c r="Z597" s="92">
        <f t="shared" si="58"/>
        <v>-2348.5875000000001</v>
      </c>
      <c r="AA597" s="92">
        <f t="shared" si="59"/>
        <v>-2625</v>
      </c>
    </row>
    <row r="598" spans="1:27" x14ac:dyDescent="0.25">
      <c r="A598" t="s">
        <v>305</v>
      </c>
      <c r="B598" t="s">
        <v>46</v>
      </c>
      <c r="C598" t="s">
        <v>47</v>
      </c>
      <c r="D598" t="s">
        <v>306</v>
      </c>
      <c r="E598" t="s">
        <v>307</v>
      </c>
      <c r="F598" t="str">
        <f t="shared" si="55"/>
        <v>1630</v>
      </c>
      <c r="G598" t="s">
        <v>110</v>
      </c>
      <c r="H598" t="s">
        <v>111</v>
      </c>
      <c r="I598" s="91">
        <v>90563.16</v>
      </c>
      <c r="J598" s="91">
        <v>94022.22</v>
      </c>
      <c r="K598" s="91">
        <v>90330.72</v>
      </c>
      <c r="L598" s="91">
        <v>93718.62</v>
      </c>
      <c r="M598" s="91">
        <v>87543.48</v>
      </c>
      <c r="N598" s="91">
        <v>93829.25</v>
      </c>
      <c r="O598" s="91">
        <v>75316.59</v>
      </c>
      <c r="P598" s="91">
        <v>81368.539999999994</v>
      </c>
      <c r="Q598" s="91">
        <v>86025.05</v>
      </c>
      <c r="R598" s="91">
        <v>89657.17</v>
      </c>
      <c r="S598" s="91">
        <v>88188.58</v>
      </c>
      <c r="T598" s="91">
        <v>76535.58</v>
      </c>
      <c r="U598" s="91">
        <f t="shared" si="56"/>
        <v>1047098.96</v>
      </c>
      <c r="V598" s="82" t="str">
        <f t="shared" si="54"/>
        <v>113001630870</v>
      </c>
      <c r="W598" s="83">
        <f>VLOOKUP(V598,Factors!$E$6:$H$5950,4,FALSE)</f>
        <v>8.4599999999999995E-2</v>
      </c>
      <c r="X598" t="str">
        <f>VLOOKUP(V598,Factors!$E$6:$F$5950,2,FALSE)</f>
        <v>SENDOUT VOLUMES</v>
      </c>
      <c r="Y598" s="92">
        <f t="shared" si="57"/>
        <v>88584.572015999991</v>
      </c>
      <c r="Z598" s="92">
        <f t="shared" si="58"/>
        <v>958514.38798399991</v>
      </c>
      <c r="AA598" s="92">
        <f t="shared" si="59"/>
        <v>1047098.96</v>
      </c>
    </row>
    <row r="599" spans="1:27" x14ac:dyDescent="0.25">
      <c r="A599" t="s">
        <v>305</v>
      </c>
      <c r="B599" t="s">
        <v>46</v>
      </c>
      <c r="C599" t="s">
        <v>47</v>
      </c>
      <c r="D599" t="s">
        <v>306</v>
      </c>
      <c r="E599" t="s">
        <v>307</v>
      </c>
      <c r="F599" t="str">
        <f t="shared" si="55"/>
        <v>1630</v>
      </c>
      <c r="G599" t="s">
        <v>112</v>
      </c>
      <c r="H599" t="s">
        <v>113</v>
      </c>
      <c r="I599" s="91"/>
      <c r="J599" s="91"/>
      <c r="K599" s="91"/>
      <c r="L599" s="91"/>
      <c r="M599" s="91">
        <v>126</v>
      </c>
      <c r="N599" s="91"/>
      <c r="O599" s="91"/>
      <c r="P599" s="91"/>
      <c r="Q599" s="91"/>
      <c r="R599" s="91">
        <v>816.34</v>
      </c>
      <c r="S599" s="91"/>
      <c r="T599" s="91"/>
      <c r="U599" s="91">
        <f t="shared" si="56"/>
        <v>942.34</v>
      </c>
      <c r="V599" s="82" t="str">
        <f t="shared" si="54"/>
        <v>113001630870</v>
      </c>
      <c r="W599" s="83">
        <f>VLOOKUP(V599,Factors!$E$6:$H$5950,4,FALSE)</f>
        <v>8.4599999999999995E-2</v>
      </c>
      <c r="X599" t="str">
        <f>VLOOKUP(V599,Factors!$E$6:$F$5950,2,FALSE)</f>
        <v>SENDOUT VOLUMES</v>
      </c>
      <c r="Y599" s="92">
        <f t="shared" si="57"/>
        <v>79.721964</v>
      </c>
      <c r="Z599" s="92">
        <f t="shared" si="58"/>
        <v>862.61803600000007</v>
      </c>
      <c r="AA599" s="92">
        <f t="shared" si="59"/>
        <v>942.34</v>
      </c>
    </row>
    <row r="600" spans="1:27" x14ac:dyDescent="0.25">
      <c r="A600" t="s">
        <v>305</v>
      </c>
      <c r="B600" t="s">
        <v>46</v>
      </c>
      <c r="C600" t="s">
        <v>47</v>
      </c>
      <c r="D600" t="s">
        <v>306</v>
      </c>
      <c r="E600" t="s">
        <v>307</v>
      </c>
      <c r="F600" t="str">
        <f t="shared" si="55"/>
        <v>1630</v>
      </c>
      <c r="G600" t="s">
        <v>88</v>
      </c>
      <c r="H600" t="s">
        <v>89</v>
      </c>
      <c r="I600" s="91">
        <v>12967.64</v>
      </c>
      <c r="J600" s="91">
        <v>12967.63</v>
      </c>
      <c r="K600" s="91">
        <v>13390.99</v>
      </c>
      <c r="L600" s="91">
        <v>13390.93</v>
      </c>
      <c r="M600" s="91">
        <v>13391</v>
      </c>
      <c r="N600" s="91">
        <v>13390.95</v>
      </c>
      <c r="O600" s="91">
        <v>13390.94</v>
      </c>
      <c r="P600" s="91">
        <v>13391.01</v>
      </c>
      <c r="Q600" s="91">
        <v>13391.04</v>
      </c>
      <c r="R600" s="91">
        <v>13390.94</v>
      </c>
      <c r="S600" s="91">
        <v>13481.37</v>
      </c>
      <c r="T600" s="91">
        <v>13481.34</v>
      </c>
      <c r="U600" s="91">
        <f t="shared" si="56"/>
        <v>160025.78</v>
      </c>
      <c r="V600" s="82" t="str">
        <f t="shared" si="54"/>
        <v>113001630870</v>
      </c>
      <c r="W600" s="83">
        <f>VLOOKUP(V600,Factors!$E$6:$H$5950,4,FALSE)</f>
        <v>8.4599999999999995E-2</v>
      </c>
      <c r="X600" t="str">
        <f>VLOOKUP(V600,Factors!$E$6:$F$5950,2,FALSE)</f>
        <v>SENDOUT VOLUMES</v>
      </c>
      <c r="Y600" s="92">
        <f t="shared" si="57"/>
        <v>13538.180987999998</v>
      </c>
      <c r="Z600" s="92">
        <f t="shared" si="58"/>
        <v>146487.59901199999</v>
      </c>
      <c r="AA600" s="92">
        <f t="shared" si="59"/>
        <v>160025.78</v>
      </c>
    </row>
    <row r="601" spans="1:27" x14ac:dyDescent="0.25">
      <c r="A601" t="s">
        <v>305</v>
      </c>
      <c r="B601" t="s">
        <v>46</v>
      </c>
      <c r="C601" t="s">
        <v>47</v>
      </c>
      <c r="D601" t="s">
        <v>306</v>
      </c>
      <c r="E601" t="s">
        <v>307</v>
      </c>
      <c r="F601" t="str">
        <f t="shared" si="55"/>
        <v>1630</v>
      </c>
      <c r="G601" t="s">
        <v>90</v>
      </c>
      <c r="H601" t="s">
        <v>91</v>
      </c>
      <c r="I601" s="91">
        <v>50378.38</v>
      </c>
      <c r="J601" s="91">
        <v>50378.42</v>
      </c>
      <c r="K601" s="91">
        <v>52022.97</v>
      </c>
      <c r="L601" s="91">
        <v>52022.95</v>
      </c>
      <c r="M601" s="91">
        <v>52022.95</v>
      </c>
      <c r="N601" s="91">
        <v>52022.92</v>
      </c>
      <c r="O601" s="91">
        <v>52022.96</v>
      </c>
      <c r="P601" s="91">
        <v>52022.93</v>
      </c>
      <c r="Q601" s="91">
        <v>52022.99</v>
      </c>
      <c r="R601" s="91">
        <v>52022.92</v>
      </c>
      <c r="S601" s="91">
        <v>52374.25</v>
      </c>
      <c r="T601" s="91">
        <v>52374.23</v>
      </c>
      <c r="U601" s="91">
        <f t="shared" si="56"/>
        <v>621688.86999999988</v>
      </c>
      <c r="V601" s="82" t="str">
        <f t="shared" si="54"/>
        <v>113001630870</v>
      </c>
      <c r="W601" s="83">
        <f>VLOOKUP(V601,Factors!$E$6:$H$5950,4,FALSE)</f>
        <v>8.4599999999999995E-2</v>
      </c>
      <c r="X601" t="str">
        <f>VLOOKUP(V601,Factors!$E$6:$F$5950,2,FALSE)</f>
        <v>SENDOUT VOLUMES</v>
      </c>
      <c r="Y601" s="92">
        <f t="shared" si="57"/>
        <v>52594.878401999988</v>
      </c>
      <c r="Z601" s="92">
        <f t="shared" si="58"/>
        <v>569093.99159799994</v>
      </c>
      <c r="AA601" s="92">
        <f t="shared" si="59"/>
        <v>621688.86999999988</v>
      </c>
    </row>
    <row r="602" spans="1:27" x14ac:dyDescent="0.25">
      <c r="A602" t="s">
        <v>305</v>
      </c>
      <c r="B602" t="s">
        <v>46</v>
      </c>
      <c r="C602" t="s">
        <v>47</v>
      </c>
      <c r="D602" t="s">
        <v>306</v>
      </c>
      <c r="E602" t="s">
        <v>307</v>
      </c>
      <c r="F602" t="str">
        <f t="shared" si="55"/>
        <v>1630</v>
      </c>
      <c r="G602" t="s">
        <v>118</v>
      </c>
      <c r="H602" t="s">
        <v>119</v>
      </c>
      <c r="I602" s="91"/>
      <c r="J602" s="91"/>
      <c r="K602" s="91"/>
      <c r="L602" s="91"/>
      <c r="M602" s="91"/>
      <c r="N602" s="91"/>
      <c r="O602" s="91">
        <v>1140</v>
      </c>
      <c r="P602" s="91"/>
      <c r="Q602" s="91"/>
      <c r="R602" s="91"/>
      <c r="S602" s="91"/>
      <c r="T602" s="91"/>
      <c r="U602" s="91">
        <f t="shared" si="56"/>
        <v>1140</v>
      </c>
      <c r="V602" s="82" t="str">
        <f t="shared" si="54"/>
        <v>113001630870</v>
      </c>
      <c r="W602" s="83">
        <f>VLOOKUP(V602,Factors!$E$6:$H$5950,4,FALSE)</f>
        <v>8.4599999999999995E-2</v>
      </c>
      <c r="X602" t="str">
        <f>VLOOKUP(V602,Factors!$E$6:$F$5950,2,FALSE)</f>
        <v>SENDOUT VOLUMES</v>
      </c>
      <c r="Y602" s="92">
        <f t="shared" si="57"/>
        <v>96.443999999999988</v>
      </c>
      <c r="Z602" s="92">
        <f t="shared" si="58"/>
        <v>1043.556</v>
      </c>
      <c r="AA602" s="92">
        <f t="shared" si="59"/>
        <v>1140</v>
      </c>
    </row>
    <row r="603" spans="1:27" x14ac:dyDescent="0.25">
      <c r="A603" t="s">
        <v>305</v>
      </c>
      <c r="B603" t="s">
        <v>46</v>
      </c>
      <c r="C603" t="s">
        <v>47</v>
      </c>
      <c r="D603" t="s">
        <v>306</v>
      </c>
      <c r="E603" t="s">
        <v>307</v>
      </c>
      <c r="F603" t="str">
        <f t="shared" si="55"/>
        <v>1630</v>
      </c>
      <c r="G603" t="s">
        <v>120</v>
      </c>
      <c r="H603" t="s">
        <v>121</v>
      </c>
      <c r="I603" s="91"/>
      <c r="J603" s="91"/>
      <c r="K603" s="91"/>
      <c r="L603" s="91"/>
      <c r="M603" s="91"/>
      <c r="N603" s="91"/>
      <c r="O603" s="91"/>
      <c r="P603" s="91"/>
      <c r="Q603" s="91"/>
      <c r="R603" s="91"/>
      <c r="S603" s="91">
        <v>68.67</v>
      </c>
      <c r="T603" s="91"/>
      <c r="U603" s="91">
        <f t="shared" si="56"/>
        <v>68.67</v>
      </c>
      <c r="V603" s="82" t="str">
        <f t="shared" si="54"/>
        <v>113001630870</v>
      </c>
      <c r="W603" s="83">
        <f>VLOOKUP(V603,Factors!$E$6:$H$5950,4,FALSE)</f>
        <v>8.4599999999999995E-2</v>
      </c>
      <c r="X603" t="str">
        <f>VLOOKUP(V603,Factors!$E$6:$F$5950,2,FALSE)</f>
        <v>SENDOUT VOLUMES</v>
      </c>
      <c r="Y603" s="92">
        <f t="shared" si="57"/>
        <v>5.809482</v>
      </c>
      <c r="Z603" s="92">
        <f t="shared" si="58"/>
        <v>62.860517999999999</v>
      </c>
      <c r="AA603" s="92">
        <f t="shared" si="59"/>
        <v>68.67</v>
      </c>
    </row>
    <row r="604" spans="1:27" x14ac:dyDescent="0.25">
      <c r="A604" t="s">
        <v>305</v>
      </c>
      <c r="B604" t="s">
        <v>46</v>
      </c>
      <c r="C604" t="s">
        <v>47</v>
      </c>
      <c r="D604" t="s">
        <v>306</v>
      </c>
      <c r="E604" t="s">
        <v>307</v>
      </c>
      <c r="F604" t="str">
        <f t="shared" si="55"/>
        <v>1630</v>
      </c>
      <c r="G604" t="s">
        <v>94</v>
      </c>
      <c r="H604" t="s">
        <v>95</v>
      </c>
      <c r="I604" s="91"/>
      <c r="J604" s="91">
        <v>754</v>
      </c>
      <c r="K604" s="91">
        <v>754</v>
      </c>
      <c r="L604" s="91">
        <v>754</v>
      </c>
      <c r="M604" s="91">
        <v>754</v>
      </c>
      <c r="N604" s="91">
        <v>754</v>
      </c>
      <c r="O604" s="91">
        <v>754</v>
      </c>
      <c r="P604" s="91">
        <v>754</v>
      </c>
      <c r="Q604" s="91">
        <v>754</v>
      </c>
      <c r="R604" s="91">
        <v>754</v>
      </c>
      <c r="S604" s="91">
        <v>759</v>
      </c>
      <c r="T604" s="91">
        <v>794</v>
      </c>
      <c r="U604" s="91">
        <f t="shared" si="56"/>
        <v>8339</v>
      </c>
      <c r="V604" s="82" t="str">
        <f t="shared" si="54"/>
        <v>113001630870</v>
      </c>
      <c r="W604" s="83">
        <f>VLOOKUP(V604,Factors!$E$6:$H$5950,4,FALSE)</f>
        <v>8.4599999999999995E-2</v>
      </c>
      <c r="X604" t="str">
        <f>VLOOKUP(V604,Factors!$E$6:$F$5950,2,FALSE)</f>
        <v>SENDOUT VOLUMES</v>
      </c>
      <c r="Y604" s="92">
        <f t="shared" si="57"/>
        <v>705.47939999999994</v>
      </c>
      <c r="Z604" s="92">
        <f t="shared" si="58"/>
        <v>7633.5205999999998</v>
      </c>
      <c r="AA604" s="92">
        <f t="shared" si="59"/>
        <v>8339</v>
      </c>
    </row>
    <row r="605" spans="1:27" x14ac:dyDescent="0.25">
      <c r="A605" t="s">
        <v>305</v>
      </c>
      <c r="B605" t="s">
        <v>46</v>
      </c>
      <c r="C605" t="s">
        <v>47</v>
      </c>
      <c r="D605" t="s">
        <v>306</v>
      </c>
      <c r="E605" t="s">
        <v>307</v>
      </c>
      <c r="F605" t="str">
        <f t="shared" si="55"/>
        <v>1630</v>
      </c>
      <c r="G605" t="s">
        <v>122</v>
      </c>
      <c r="H605" t="s">
        <v>123</v>
      </c>
      <c r="I605" s="91"/>
      <c r="J605" s="91"/>
      <c r="K605" s="91"/>
      <c r="L605" s="91"/>
      <c r="M605" s="91">
        <v>190</v>
      </c>
      <c r="N605" s="91"/>
      <c r="O605" s="91"/>
      <c r="P605" s="91"/>
      <c r="Q605" s="91"/>
      <c r="R605" s="91"/>
      <c r="S605" s="91"/>
      <c r="T605" s="91"/>
      <c r="U605" s="91">
        <f t="shared" si="56"/>
        <v>190</v>
      </c>
      <c r="V605" s="82" t="str">
        <f t="shared" si="54"/>
        <v>113001630870</v>
      </c>
      <c r="W605" s="83">
        <f>VLOOKUP(V605,Factors!$E$6:$H$5950,4,FALSE)</f>
        <v>8.4599999999999995E-2</v>
      </c>
      <c r="X605" t="str">
        <f>VLOOKUP(V605,Factors!$E$6:$F$5950,2,FALSE)</f>
        <v>SENDOUT VOLUMES</v>
      </c>
      <c r="Y605" s="92">
        <f t="shared" si="57"/>
        <v>16.073999999999998</v>
      </c>
      <c r="Z605" s="92">
        <f t="shared" si="58"/>
        <v>173.92599999999999</v>
      </c>
      <c r="AA605" s="92">
        <f t="shared" si="59"/>
        <v>190</v>
      </c>
    </row>
    <row r="606" spans="1:27" x14ac:dyDescent="0.25">
      <c r="A606" t="s">
        <v>305</v>
      </c>
      <c r="B606" t="s">
        <v>46</v>
      </c>
      <c r="C606" t="s">
        <v>47</v>
      </c>
      <c r="D606" t="s">
        <v>306</v>
      </c>
      <c r="E606" t="s">
        <v>307</v>
      </c>
      <c r="F606" t="str">
        <f t="shared" si="55"/>
        <v>1630</v>
      </c>
      <c r="G606" t="s">
        <v>312</v>
      </c>
      <c r="H606" t="s">
        <v>313</v>
      </c>
      <c r="I606" s="91"/>
      <c r="J606" s="91">
        <v>1332.81</v>
      </c>
      <c r="K606" s="91">
        <v>2148.17</v>
      </c>
      <c r="L606" s="91">
        <v>1975.71</v>
      </c>
      <c r="M606" s="91">
        <v>1034.8800000000001</v>
      </c>
      <c r="N606" s="91">
        <v>501.76</v>
      </c>
      <c r="O606" s="91">
        <v>5190.13</v>
      </c>
      <c r="P606" s="91">
        <v>517.45000000000005</v>
      </c>
      <c r="Q606" s="91"/>
      <c r="R606" s="91">
        <v>407.68</v>
      </c>
      <c r="S606" s="91"/>
      <c r="T606" s="91"/>
      <c r="U606" s="91">
        <f t="shared" si="56"/>
        <v>13108.590000000002</v>
      </c>
      <c r="V606" s="82" t="str">
        <f t="shared" si="54"/>
        <v>113001630870</v>
      </c>
      <c r="W606" s="83">
        <f>VLOOKUP(V606,Factors!$E$6:$H$5950,4,FALSE)</f>
        <v>8.4599999999999995E-2</v>
      </c>
      <c r="X606" t="str">
        <f>VLOOKUP(V606,Factors!$E$6:$F$5950,2,FALSE)</f>
        <v>SENDOUT VOLUMES</v>
      </c>
      <c r="Y606" s="92">
        <f t="shared" si="57"/>
        <v>1108.9867140000001</v>
      </c>
      <c r="Z606" s="92">
        <f t="shared" si="58"/>
        <v>11999.603286000001</v>
      </c>
      <c r="AA606" s="92">
        <f t="shared" si="59"/>
        <v>13108.590000000002</v>
      </c>
    </row>
    <row r="607" spans="1:27" x14ac:dyDescent="0.25">
      <c r="A607" t="s">
        <v>305</v>
      </c>
      <c r="B607" t="s">
        <v>46</v>
      </c>
      <c r="C607" t="s">
        <v>47</v>
      </c>
      <c r="D607" t="s">
        <v>306</v>
      </c>
      <c r="E607" t="s">
        <v>307</v>
      </c>
      <c r="F607" t="str">
        <f t="shared" si="55"/>
        <v>1630</v>
      </c>
      <c r="G607" t="s">
        <v>44</v>
      </c>
      <c r="H607" t="s">
        <v>45</v>
      </c>
      <c r="I607" s="91"/>
      <c r="J607" s="91"/>
      <c r="K607" s="91"/>
      <c r="L607" s="91">
        <v>12000</v>
      </c>
      <c r="M607" s="91"/>
      <c r="N607" s="91"/>
      <c r="O607" s="91"/>
      <c r="P607" s="91"/>
      <c r="Q607" s="91"/>
      <c r="R607" s="91"/>
      <c r="S607" s="91"/>
      <c r="T607" s="91"/>
      <c r="U607" s="91">
        <f t="shared" si="56"/>
        <v>12000</v>
      </c>
      <c r="V607" s="82" t="str">
        <f t="shared" si="54"/>
        <v>113001630870</v>
      </c>
      <c r="W607" s="83">
        <f>VLOOKUP(V607,Factors!$E$6:$H$5950,4,FALSE)</f>
        <v>8.4599999999999995E-2</v>
      </c>
      <c r="X607" t="str">
        <f>VLOOKUP(V607,Factors!$E$6:$F$5950,2,FALSE)</f>
        <v>SENDOUT VOLUMES</v>
      </c>
      <c r="Y607" s="92">
        <f t="shared" si="57"/>
        <v>1015.1999999999999</v>
      </c>
      <c r="Z607" s="92">
        <f t="shared" si="58"/>
        <v>10984.8</v>
      </c>
      <c r="AA607" s="92">
        <f t="shared" si="59"/>
        <v>12000</v>
      </c>
    </row>
    <row r="608" spans="1:27" x14ac:dyDescent="0.25">
      <c r="A608" t="s">
        <v>305</v>
      </c>
      <c r="B608" t="s">
        <v>46</v>
      </c>
      <c r="C608" t="s">
        <v>47</v>
      </c>
      <c r="D608" t="s">
        <v>306</v>
      </c>
      <c r="E608" t="s">
        <v>307</v>
      </c>
      <c r="F608" t="str">
        <f t="shared" si="55"/>
        <v>1630</v>
      </c>
      <c r="G608" t="s">
        <v>98</v>
      </c>
      <c r="H608" t="s">
        <v>99</v>
      </c>
      <c r="I608" s="91"/>
      <c r="J608" s="91"/>
      <c r="K608" s="91">
        <v>116.89</v>
      </c>
      <c r="L608" s="91"/>
      <c r="M608" s="91"/>
      <c r="N608" s="91">
        <v>218.07</v>
      </c>
      <c r="O608" s="91">
        <v>163.29</v>
      </c>
      <c r="P608" s="91"/>
      <c r="Q608" s="91"/>
      <c r="R608" s="91">
        <v>61.88</v>
      </c>
      <c r="S608" s="91"/>
      <c r="T608" s="91">
        <v>189.99</v>
      </c>
      <c r="U608" s="91">
        <f t="shared" si="56"/>
        <v>750.12</v>
      </c>
      <c r="V608" s="82" t="str">
        <f t="shared" si="54"/>
        <v>113001630870</v>
      </c>
      <c r="W608" s="83">
        <f>VLOOKUP(V608,Factors!$E$6:$H$5950,4,FALSE)</f>
        <v>8.4599999999999995E-2</v>
      </c>
      <c r="X608" t="str">
        <f>VLOOKUP(V608,Factors!$E$6:$F$5950,2,FALSE)</f>
        <v>SENDOUT VOLUMES</v>
      </c>
      <c r="Y608" s="92">
        <f t="shared" si="57"/>
        <v>63.460151999999994</v>
      </c>
      <c r="Z608" s="92">
        <f t="shared" si="58"/>
        <v>686.65984800000001</v>
      </c>
      <c r="AA608" s="92">
        <f t="shared" si="59"/>
        <v>750.12</v>
      </c>
    </row>
    <row r="609" spans="1:27" x14ac:dyDescent="0.25">
      <c r="A609" t="s">
        <v>305</v>
      </c>
      <c r="B609" t="s">
        <v>46</v>
      </c>
      <c r="C609" t="s">
        <v>47</v>
      </c>
      <c r="D609" t="s">
        <v>306</v>
      </c>
      <c r="E609" t="s">
        <v>307</v>
      </c>
      <c r="F609" t="str">
        <f t="shared" si="55"/>
        <v>1630</v>
      </c>
      <c r="G609" t="s">
        <v>215</v>
      </c>
      <c r="H609" t="s">
        <v>216</v>
      </c>
      <c r="I609" s="91"/>
      <c r="J609" s="91"/>
      <c r="K609" s="91"/>
      <c r="L609" s="91"/>
      <c r="M609" s="91"/>
      <c r="N609" s="91"/>
      <c r="O609" s="91"/>
      <c r="P609" s="91"/>
      <c r="Q609" s="91">
        <v>156.19999999999999</v>
      </c>
      <c r="R609" s="91"/>
      <c r="S609" s="91"/>
      <c r="T609" s="91"/>
      <c r="U609" s="91">
        <f t="shared" si="56"/>
        <v>156.19999999999999</v>
      </c>
      <c r="V609" s="82" t="str">
        <f t="shared" si="54"/>
        <v>113001630870</v>
      </c>
      <c r="W609" s="83">
        <f>VLOOKUP(V609,Factors!$E$6:$H$5950,4,FALSE)</f>
        <v>8.4599999999999995E-2</v>
      </c>
      <c r="X609" t="str">
        <f>VLOOKUP(V609,Factors!$E$6:$F$5950,2,FALSE)</f>
        <v>SENDOUT VOLUMES</v>
      </c>
      <c r="Y609" s="92">
        <f t="shared" si="57"/>
        <v>13.214519999999998</v>
      </c>
      <c r="Z609" s="92">
        <f t="shared" si="58"/>
        <v>142.98548</v>
      </c>
      <c r="AA609" s="92">
        <f t="shared" si="59"/>
        <v>156.19999999999999</v>
      </c>
    </row>
    <row r="610" spans="1:27" x14ac:dyDescent="0.25">
      <c r="A610" t="s">
        <v>305</v>
      </c>
      <c r="B610" t="s">
        <v>46</v>
      </c>
      <c r="C610" t="s">
        <v>47</v>
      </c>
      <c r="D610" t="s">
        <v>306</v>
      </c>
      <c r="E610" t="s">
        <v>307</v>
      </c>
      <c r="F610" t="str">
        <f t="shared" si="55"/>
        <v>1630</v>
      </c>
      <c r="G610" t="s">
        <v>130</v>
      </c>
      <c r="H610" t="s">
        <v>131</v>
      </c>
      <c r="I610" s="91"/>
      <c r="J610" s="91"/>
      <c r="K610" s="91"/>
      <c r="L610" s="91"/>
      <c r="M610" s="91"/>
      <c r="N610" s="91"/>
      <c r="O610" s="91"/>
      <c r="P610" s="91"/>
      <c r="Q610" s="91"/>
      <c r="R610" s="91">
        <v>49.27</v>
      </c>
      <c r="S610" s="91">
        <v>74.25</v>
      </c>
      <c r="T610" s="91"/>
      <c r="U610" s="91">
        <f t="shared" si="56"/>
        <v>123.52000000000001</v>
      </c>
      <c r="V610" s="82" t="str">
        <f t="shared" si="54"/>
        <v>113001630870</v>
      </c>
      <c r="W610" s="83">
        <f>VLOOKUP(V610,Factors!$E$6:$H$5950,4,FALSE)</f>
        <v>8.4599999999999995E-2</v>
      </c>
      <c r="X610" t="str">
        <f>VLOOKUP(V610,Factors!$E$6:$F$5950,2,FALSE)</f>
        <v>SENDOUT VOLUMES</v>
      </c>
      <c r="Y610" s="92">
        <f t="shared" si="57"/>
        <v>10.449792</v>
      </c>
      <c r="Z610" s="92">
        <f t="shared" si="58"/>
        <v>113.07020800000001</v>
      </c>
      <c r="AA610" s="92">
        <f t="shared" si="59"/>
        <v>123.52000000000001</v>
      </c>
    </row>
    <row r="611" spans="1:27" x14ac:dyDescent="0.25">
      <c r="A611" t="s">
        <v>305</v>
      </c>
      <c r="B611" t="s">
        <v>46</v>
      </c>
      <c r="C611" t="s">
        <v>47</v>
      </c>
      <c r="D611" t="s">
        <v>306</v>
      </c>
      <c r="E611" t="s">
        <v>307</v>
      </c>
      <c r="F611" t="str">
        <f t="shared" si="55"/>
        <v>1630</v>
      </c>
      <c r="G611" t="s">
        <v>136</v>
      </c>
      <c r="H611" t="s">
        <v>137</v>
      </c>
      <c r="I611" s="91"/>
      <c r="J611" s="91"/>
      <c r="K611" s="91"/>
      <c r="L611" s="91"/>
      <c r="M611" s="91"/>
      <c r="N611" s="91"/>
      <c r="O611" s="91"/>
      <c r="P611" s="91"/>
      <c r="Q611" s="91"/>
      <c r="R611" s="91">
        <v>27</v>
      </c>
      <c r="S611" s="91"/>
      <c r="T611" s="91"/>
      <c r="U611" s="91">
        <f t="shared" si="56"/>
        <v>27</v>
      </c>
      <c r="V611" s="82" t="str">
        <f t="shared" si="54"/>
        <v>113001630870</v>
      </c>
      <c r="W611" s="83">
        <f>VLOOKUP(V611,Factors!$E$6:$H$5950,4,FALSE)</f>
        <v>8.4599999999999995E-2</v>
      </c>
      <c r="X611" t="str">
        <f>VLOOKUP(V611,Factors!$E$6:$F$5950,2,FALSE)</f>
        <v>SENDOUT VOLUMES</v>
      </c>
      <c r="Y611" s="92">
        <f t="shared" si="57"/>
        <v>2.2841999999999998</v>
      </c>
      <c r="Z611" s="92">
        <f t="shared" si="58"/>
        <v>24.715800000000002</v>
      </c>
      <c r="AA611" s="92">
        <f t="shared" si="59"/>
        <v>27</v>
      </c>
    </row>
    <row r="612" spans="1:27" x14ac:dyDescent="0.25">
      <c r="A612" t="s">
        <v>305</v>
      </c>
      <c r="B612" t="s">
        <v>46</v>
      </c>
      <c r="C612" t="s">
        <v>47</v>
      </c>
      <c r="D612" t="s">
        <v>306</v>
      </c>
      <c r="E612" t="s">
        <v>307</v>
      </c>
      <c r="F612" t="str">
        <f t="shared" si="55"/>
        <v>1630</v>
      </c>
      <c r="G612" t="s">
        <v>102</v>
      </c>
      <c r="H612" t="s">
        <v>103</v>
      </c>
      <c r="I612" s="91">
        <v>3230</v>
      </c>
      <c r="J612" s="91">
        <v>380</v>
      </c>
      <c r="K612" s="91">
        <v>2850</v>
      </c>
      <c r="L612" s="91"/>
      <c r="M612" s="91">
        <v>190</v>
      </c>
      <c r="N612" s="91">
        <v>380</v>
      </c>
      <c r="O612" s="91">
        <v>1710</v>
      </c>
      <c r="P612" s="91"/>
      <c r="Q612" s="91"/>
      <c r="R612" s="91"/>
      <c r="S612" s="91"/>
      <c r="T612" s="91"/>
      <c r="U612" s="91">
        <f t="shared" si="56"/>
        <v>8740</v>
      </c>
      <c r="V612" s="82" t="str">
        <f t="shared" si="54"/>
        <v>113001630870</v>
      </c>
      <c r="W612" s="83">
        <f>VLOOKUP(V612,Factors!$E$6:$H$5950,4,FALSE)</f>
        <v>8.4599999999999995E-2</v>
      </c>
      <c r="X612" t="str">
        <f>VLOOKUP(V612,Factors!$E$6:$F$5950,2,FALSE)</f>
        <v>SENDOUT VOLUMES</v>
      </c>
      <c r="Y612" s="92">
        <f t="shared" si="57"/>
        <v>739.404</v>
      </c>
      <c r="Z612" s="92">
        <f t="shared" si="58"/>
        <v>8000.5959999999995</v>
      </c>
      <c r="AA612" s="92">
        <f t="shared" si="59"/>
        <v>8740</v>
      </c>
    </row>
    <row r="613" spans="1:27" x14ac:dyDescent="0.25">
      <c r="A613" t="s">
        <v>305</v>
      </c>
      <c r="B613" t="s">
        <v>46</v>
      </c>
      <c r="C613" t="s">
        <v>47</v>
      </c>
      <c r="D613" t="s">
        <v>306</v>
      </c>
      <c r="E613" t="s">
        <v>307</v>
      </c>
      <c r="F613" t="str">
        <f t="shared" si="55"/>
        <v>1630</v>
      </c>
      <c r="G613" t="s">
        <v>314</v>
      </c>
      <c r="H613" t="s">
        <v>315</v>
      </c>
      <c r="I613" s="91"/>
      <c r="J613" s="91"/>
      <c r="K613" s="91"/>
      <c r="L613" s="91"/>
      <c r="M613" s="91"/>
      <c r="N613" s="91"/>
      <c r="O613" s="91"/>
      <c r="P613" s="91"/>
      <c r="Q613" s="91"/>
      <c r="R613" s="91"/>
      <c r="S613" s="91"/>
      <c r="T613" s="91">
        <v>107.32</v>
      </c>
      <c r="U613" s="91">
        <f t="shared" si="56"/>
        <v>107.32</v>
      </c>
      <c r="V613" s="82" t="str">
        <f t="shared" si="54"/>
        <v>113001630870</v>
      </c>
      <c r="W613" s="83">
        <f>VLOOKUP(V613,Factors!$E$6:$H$5950,4,FALSE)</f>
        <v>8.4599999999999995E-2</v>
      </c>
      <c r="X613" t="str">
        <f>VLOOKUP(V613,Factors!$E$6:$F$5950,2,FALSE)</f>
        <v>SENDOUT VOLUMES</v>
      </c>
      <c r="Y613" s="92">
        <f t="shared" si="57"/>
        <v>9.0792719999999996</v>
      </c>
      <c r="Z613" s="92">
        <f t="shared" si="58"/>
        <v>98.24072799999999</v>
      </c>
      <c r="AA613" s="92">
        <f t="shared" si="59"/>
        <v>107.32</v>
      </c>
    </row>
    <row r="614" spans="1:27" x14ac:dyDescent="0.25">
      <c r="A614" t="s">
        <v>305</v>
      </c>
      <c r="B614" t="s">
        <v>46</v>
      </c>
      <c r="C614" t="s">
        <v>47</v>
      </c>
      <c r="D614" t="s">
        <v>306</v>
      </c>
      <c r="E614" t="s">
        <v>307</v>
      </c>
      <c r="F614" t="str">
        <f t="shared" si="55"/>
        <v>1630</v>
      </c>
      <c r="G614" t="s">
        <v>316</v>
      </c>
      <c r="H614" t="s">
        <v>317</v>
      </c>
      <c r="I614" s="91"/>
      <c r="J614" s="91"/>
      <c r="K614" s="91"/>
      <c r="L614" s="91"/>
      <c r="M614" s="91"/>
      <c r="N614" s="91">
        <v>600</v>
      </c>
      <c r="O614" s="91"/>
      <c r="P614" s="91"/>
      <c r="Q614" s="91"/>
      <c r="R614" s="91"/>
      <c r="S614" s="91"/>
      <c r="T614" s="91"/>
      <c r="U614" s="91">
        <f t="shared" si="56"/>
        <v>600</v>
      </c>
      <c r="V614" s="82" t="str">
        <f t="shared" si="54"/>
        <v>113001630870</v>
      </c>
      <c r="W614" s="83">
        <f>VLOOKUP(V614,Factors!$E$6:$H$5950,4,FALSE)</f>
        <v>8.4599999999999995E-2</v>
      </c>
      <c r="X614" t="str">
        <f>VLOOKUP(V614,Factors!$E$6:$F$5950,2,FALSE)</f>
        <v>SENDOUT VOLUMES</v>
      </c>
      <c r="Y614" s="92">
        <f t="shared" si="57"/>
        <v>50.76</v>
      </c>
      <c r="Z614" s="92">
        <f t="shared" si="58"/>
        <v>549.24</v>
      </c>
      <c r="AA614" s="92">
        <f t="shared" si="59"/>
        <v>600</v>
      </c>
    </row>
    <row r="615" spans="1:27" x14ac:dyDescent="0.25">
      <c r="A615" t="s">
        <v>305</v>
      </c>
      <c r="B615" t="s">
        <v>46</v>
      </c>
      <c r="C615" t="s">
        <v>47</v>
      </c>
      <c r="D615" t="s">
        <v>306</v>
      </c>
      <c r="E615" t="s">
        <v>307</v>
      </c>
      <c r="F615" t="str">
        <f t="shared" si="55"/>
        <v>1630</v>
      </c>
      <c r="G615" t="s">
        <v>144</v>
      </c>
      <c r="H615" t="s">
        <v>145</v>
      </c>
      <c r="I615" s="91">
        <v>373</v>
      </c>
      <c r="J615" s="91">
        <v>221.4</v>
      </c>
      <c r="K615" s="91"/>
      <c r="L615" s="91">
        <v>301.25</v>
      </c>
      <c r="M615" s="91">
        <v>206</v>
      </c>
      <c r="N615" s="91">
        <v>861.44</v>
      </c>
      <c r="O615" s="91">
        <v>305.75</v>
      </c>
      <c r="P615" s="91">
        <v>471.76</v>
      </c>
      <c r="Q615" s="91">
        <v>285.5</v>
      </c>
      <c r="R615" s="91">
        <v>619.26</v>
      </c>
      <c r="S615" s="91">
        <v>1198.77</v>
      </c>
      <c r="T615" s="91">
        <v>346.47</v>
      </c>
      <c r="U615" s="91">
        <f t="shared" si="56"/>
        <v>5190.6000000000013</v>
      </c>
      <c r="V615" s="82" t="str">
        <f t="shared" si="54"/>
        <v>113001630870</v>
      </c>
      <c r="W615" s="83">
        <f>VLOOKUP(V615,Factors!$E$6:$H$5950,4,FALSE)</f>
        <v>8.4599999999999995E-2</v>
      </c>
      <c r="X615" t="str">
        <f>VLOOKUP(V615,Factors!$E$6:$F$5950,2,FALSE)</f>
        <v>SENDOUT VOLUMES</v>
      </c>
      <c r="Y615" s="92">
        <f t="shared" si="57"/>
        <v>439.12476000000009</v>
      </c>
      <c r="Z615" s="92">
        <f t="shared" si="58"/>
        <v>4751.4752400000016</v>
      </c>
      <c r="AA615" s="92">
        <f t="shared" si="59"/>
        <v>5190.6000000000013</v>
      </c>
    </row>
    <row r="616" spans="1:27" x14ac:dyDescent="0.25">
      <c r="A616" t="s">
        <v>305</v>
      </c>
      <c r="B616" t="s">
        <v>46</v>
      </c>
      <c r="C616" t="s">
        <v>47</v>
      </c>
      <c r="D616" t="s">
        <v>306</v>
      </c>
      <c r="E616" t="s">
        <v>307</v>
      </c>
      <c r="F616" t="str">
        <f t="shared" si="55"/>
        <v>1630</v>
      </c>
      <c r="G616" t="s">
        <v>146</v>
      </c>
      <c r="H616" t="s">
        <v>147</v>
      </c>
      <c r="I616" s="91"/>
      <c r="J616" s="91"/>
      <c r="K616" s="91">
        <v>975</v>
      </c>
      <c r="L616" s="91"/>
      <c r="M616" s="91"/>
      <c r="N616" s="91">
        <v>-825</v>
      </c>
      <c r="O616" s="91"/>
      <c r="P616" s="91">
        <v>245.16</v>
      </c>
      <c r="Q616" s="91"/>
      <c r="R616" s="91">
        <v>2287.9499999999998</v>
      </c>
      <c r="S616" s="91">
        <v>132.19999999999999</v>
      </c>
      <c r="T616" s="91"/>
      <c r="U616" s="91">
        <f t="shared" si="56"/>
        <v>2815.3099999999995</v>
      </c>
      <c r="V616" s="82" t="str">
        <f t="shared" si="54"/>
        <v>113001630870</v>
      </c>
      <c r="W616" s="83">
        <f>VLOOKUP(V616,Factors!$E$6:$H$5950,4,FALSE)</f>
        <v>8.4599999999999995E-2</v>
      </c>
      <c r="X616" t="str">
        <f>VLOOKUP(V616,Factors!$E$6:$F$5950,2,FALSE)</f>
        <v>SENDOUT VOLUMES</v>
      </c>
      <c r="Y616" s="92">
        <f t="shared" si="57"/>
        <v>238.17522599999995</v>
      </c>
      <c r="Z616" s="92">
        <f t="shared" si="58"/>
        <v>2577.1347739999997</v>
      </c>
      <c r="AA616" s="92">
        <f t="shared" si="59"/>
        <v>2815.3099999999995</v>
      </c>
    </row>
    <row r="617" spans="1:27" x14ac:dyDescent="0.25">
      <c r="A617" t="s">
        <v>305</v>
      </c>
      <c r="B617" t="s">
        <v>46</v>
      </c>
      <c r="C617" t="s">
        <v>47</v>
      </c>
      <c r="D617" t="s">
        <v>306</v>
      </c>
      <c r="E617" t="s">
        <v>307</v>
      </c>
      <c r="F617" t="str">
        <f t="shared" si="55"/>
        <v>1630</v>
      </c>
      <c r="G617" t="s">
        <v>150</v>
      </c>
      <c r="H617" t="s">
        <v>151</v>
      </c>
      <c r="I617" s="91"/>
      <c r="J617" s="91"/>
      <c r="K617" s="91"/>
      <c r="L617" s="91"/>
      <c r="M617" s="91"/>
      <c r="N617" s="91"/>
      <c r="O617" s="91"/>
      <c r="P617" s="91"/>
      <c r="Q617" s="91"/>
      <c r="R617" s="91"/>
      <c r="S617" s="91"/>
      <c r="T617" s="91">
        <v>3045.49</v>
      </c>
      <c r="U617" s="91">
        <f t="shared" si="56"/>
        <v>3045.49</v>
      </c>
      <c r="V617" s="82" t="str">
        <f t="shared" si="54"/>
        <v>113001630870</v>
      </c>
      <c r="W617" s="83">
        <f>VLOOKUP(V617,Factors!$E$6:$H$5950,4,FALSE)</f>
        <v>8.4599999999999995E-2</v>
      </c>
      <c r="X617" t="str">
        <f>VLOOKUP(V617,Factors!$E$6:$F$5950,2,FALSE)</f>
        <v>SENDOUT VOLUMES</v>
      </c>
      <c r="Y617" s="92">
        <f t="shared" si="57"/>
        <v>257.64845399999996</v>
      </c>
      <c r="Z617" s="92">
        <f t="shared" si="58"/>
        <v>2787.8415459999997</v>
      </c>
      <c r="AA617" s="92">
        <f t="shared" si="59"/>
        <v>3045.49</v>
      </c>
    </row>
    <row r="618" spans="1:27" x14ac:dyDescent="0.25">
      <c r="A618" t="s">
        <v>305</v>
      </c>
      <c r="B618" t="s">
        <v>46</v>
      </c>
      <c r="C618" t="s">
        <v>47</v>
      </c>
      <c r="D618" t="s">
        <v>318</v>
      </c>
      <c r="E618" t="s">
        <v>319</v>
      </c>
      <c r="F618" t="str">
        <f t="shared" si="55"/>
        <v>2966</v>
      </c>
      <c r="G618" t="s">
        <v>152</v>
      </c>
      <c r="H618" t="s">
        <v>153</v>
      </c>
      <c r="I618" s="91"/>
      <c r="J618" s="91"/>
      <c r="K618" s="91"/>
      <c r="L618" s="91"/>
      <c r="M618" s="91"/>
      <c r="N618" s="91"/>
      <c r="O618" s="91"/>
      <c r="P618" s="91">
        <v>213</v>
      </c>
      <c r="Q618" s="91"/>
      <c r="R618" s="91"/>
      <c r="S618" s="91"/>
      <c r="T618" s="91"/>
      <c r="U618" s="91">
        <f t="shared" si="56"/>
        <v>213</v>
      </c>
      <c r="V618" s="82" t="str">
        <f t="shared" si="54"/>
        <v>113002966870</v>
      </c>
      <c r="W618" s="83">
        <f>VLOOKUP(V618,Factors!$E$6:$H$5950,4,FALSE)</f>
        <v>8.4599999999999995E-2</v>
      </c>
      <c r="X618" t="str">
        <f>VLOOKUP(V618,Factors!$E$6:$F$5950,2,FALSE)</f>
        <v>Sendout Volumes</v>
      </c>
      <c r="Y618" s="92">
        <f t="shared" si="57"/>
        <v>18.0198</v>
      </c>
      <c r="Z618" s="92">
        <f t="shared" si="58"/>
        <v>194.9802</v>
      </c>
      <c r="AA618" s="92">
        <f t="shared" si="59"/>
        <v>213</v>
      </c>
    </row>
    <row r="619" spans="1:27" x14ac:dyDescent="0.25">
      <c r="A619" t="s">
        <v>305</v>
      </c>
      <c r="B619" t="s">
        <v>46</v>
      </c>
      <c r="C619" t="s">
        <v>47</v>
      </c>
      <c r="D619" t="s">
        <v>308</v>
      </c>
      <c r="E619" t="s">
        <v>309</v>
      </c>
      <c r="F619" t="str">
        <f t="shared" si="55"/>
        <v>4415</v>
      </c>
      <c r="G619" t="s">
        <v>98</v>
      </c>
      <c r="H619" t="s">
        <v>99</v>
      </c>
      <c r="I619" s="91"/>
      <c r="J619" s="91"/>
      <c r="K619" s="91">
        <v>473.86</v>
      </c>
      <c r="L619" s="91">
        <v>251.52</v>
      </c>
      <c r="M619" s="91">
        <v>51.89</v>
      </c>
      <c r="N619" s="91">
        <v>262.98</v>
      </c>
      <c r="O619" s="91">
        <v>649.41</v>
      </c>
      <c r="P619" s="91"/>
      <c r="Q619" s="91">
        <v>214.96</v>
      </c>
      <c r="R619" s="91"/>
      <c r="S619" s="91">
        <v>192.47</v>
      </c>
      <c r="T619" s="91">
        <v>79.41</v>
      </c>
      <c r="U619" s="91">
        <f t="shared" si="56"/>
        <v>2176.4999999999995</v>
      </c>
      <c r="V619" s="82" t="str">
        <f t="shared" si="54"/>
        <v>113004415870</v>
      </c>
      <c r="W619" s="83">
        <f>VLOOKUP(V619,Factors!$E$6:$H$5950,4,FALSE)</f>
        <v>8.4599999999999995E-2</v>
      </c>
      <c r="X619" t="str">
        <f>VLOOKUP(V619,Factors!$E$6:$F$5950,2,FALSE)</f>
        <v>SENDOUT VOLUMES</v>
      </c>
      <c r="Y619" s="92">
        <f t="shared" si="57"/>
        <v>184.13189999999994</v>
      </c>
      <c r="Z619" s="92">
        <f t="shared" si="58"/>
        <v>1992.3680999999997</v>
      </c>
      <c r="AA619" s="92">
        <f t="shared" si="59"/>
        <v>2176.4999999999995</v>
      </c>
    </row>
    <row r="620" spans="1:27" x14ac:dyDescent="0.25">
      <c r="A620" t="s">
        <v>305</v>
      </c>
      <c r="B620" t="s">
        <v>46</v>
      </c>
      <c r="C620" t="s">
        <v>47</v>
      </c>
      <c r="D620" t="s">
        <v>308</v>
      </c>
      <c r="E620" t="s">
        <v>309</v>
      </c>
      <c r="F620" t="str">
        <f t="shared" si="55"/>
        <v>4415</v>
      </c>
      <c r="G620" t="s">
        <v>215</v>
      </c>
      <c r="H620" t="s">
        <v>216</v>
      </c>
      <c r="I620" s="91"/>
      <c r="J620" s="91"/>
      <c r="K620" s="91"/>
      <c r="L620" s="91">
        <v>47.66</v>
      </c>
      <c r="M620" s="91">
        <v>39.880000000000003</v>
      </c>
      <c r="N620" s="91">
        <v>39.950000000000003</v>
      </c>
      <c r="O620" s="91">
        <v>31.96</v>
      </c>
      <c r="P620" s="91">
        <v>31.96</v>
      </c>
      <c r="Q620" s="91">
        <v>15.98</v>
      </c>
      <c r="R620" s="91">
        <v>47.94</v>
      </c>
      <c r="S620" s="91">
        <v>49.35</v>
      </c>
      <c r="T620" s="91">
        <v>31.84</v>
      </c>
      <c r="U620" s="91">
        <f t="shared" si="56"/>
        <v>336.52</v>
      </c>
      <c r="V620" s="82" t="str">
        <f t="shared" si="54"/>
        <v>113004415870</v>
      </c>
      <c r="W620" s="83">
        <f>VLOOKUP(V620,Factors!$E$6:$H$5950,4,FALSE)</f>
        <v>8.4599999999999995E-2</v>
      </c>
      <c r="X620" t="str">
        <f>VLOOKUP(V620,Factors!$E$6:$F$5950,2,FALSE)</f>
        <v>SENDOUT VOLUMES</v>
      </c>
      <c r="Y620" s="92">
        <f t="shared" si="57"/>
        <v>28.469591999999995</v>
      </c>
      <c r="Z620" s="92">
        <f t="shared" si="58"/>
        <v>308.050408</v>
      </c>
      <c r="AA620" s="92">
        <f t="shared" si="59"/>
        <v>336.52</v>
      </c>
    </row>
    <row r="621" spans="1:27" x14ac:dyDescent="0.25">
      <c r="A621" t="s">
        <v>305</v>
      </c>
      <c r="B621" t="s">
        <v>46</v>
      </c>
      <c r="C621" t="s">
        <v>47</v>
      </c>
      <c r="D621" t="s">
        <v>308</v>
      </c>
      <c r="E621" t="s">
        <v>309</v>
      </c>
      <c r="F621" t="str">
        <f t="shared" si="55"/>
        <v>4415</v>
      </c>
      <c r="G621" t="s">
        <v>102</v>
      </c>
      <c r="H621" t="s">
        <v>103</v>
      </c>
      <c r="I621" s="91">
        <v>2625</v>
      </c>
      <c r="J621" s="91">
        <v>5250</v>
      </c>
      <c r="K621" s="91">
        <v>2625</v>
      </c>
      <c r="L621" s="91">
        <v>2015</v>
      </c>
      <c r="M621" s="91">
        <v>2015</v>
      </c>
      <c r="N621" s="91">
        <v>0</v>
      </c>
      <c r="O621" s="91"/>
      <c r="P621" s="91"/>
      <c r="Q621" s="91"/>
      <c r="R621" s="91">
        <v>1000</v>
      </c>
      <c r="S621" s="91">
        <v>8000</v>
      </c>
      <c r="T621" s="91"/>
      <c r="U621" s="91">
        <f t="shared" si="56"/>
        <v>23530</v>
      </c>
      <c r="V621" s="82" t="str">
        <f t="shared" si="54"/>
        <v>113004415870</v>
      </c>
      <c r="W621" s="83">
        <f>VLOOKUP(V621,Factors!$E$6:$H$5950,4,FALSE)</f>
        <v>8.4599999999999995E-2</v>
      </c>
      <c r="X621" t="str">
        <f>VLOOKUP(V621,Factors!$E$6:$F$5950,2,FALSE)</f>
        <v>SENDOUT VOLUMES</v>
      </c>
      <c r="Y621" s="92">
        <f t="shared" si="57"/>
        <v>1990.6379999999999</v>
      </c>
      <c r="Z621" s="92">
        <f t="shared" si="58"/>
        <v>21539.362000000001</v>
      </c>
      <c r="AA621" s="92">
        <f t="shared" si="59"/>
        <v>23530</v>
      </c>
    </row>
    <row r="622" spans="1:27" x14ac:dyDescent="0.25">
      <c r="A622" t="s">
        <v>305</v>
      </c>
      <c r="B622" t="s">
        <v>46</v>
      </c>
      <c r="C622" t="s">
        <v>47</v>
      </c>
      <c r="D622" t="s">
        <v>308</v>
      </c>
      <c r="E622" t="s">
        <v>309</v>
      </c>
      <c r="F622" t="str">
        <f t="shared" si="55"/>
        <v>4415</v>
      </c>
      <c r="G622" t="s">
        <v>144</v>
      </c>
      <c r="H622" t="s">
        <v>145</v>
      </c>
      <c r="I622" s="91"/>
      <c r="J622" s="91"/>
      <c r="K622" s="91">
        <v>255.59</v>
      </c>
      <c r="L622" s="91">
        <v>297.48</v>
      </c>
      <c r="M622" s="91"/>
      <c r="N622" s="91"/>
      <c r="O622" s="91"/>
      <c r="P622" s="91"/>
      <c r="Q622" s="91"/>
      <c r="R622" s="91"/>
      <c r="S622" s="91"/>
      <c r="T622" s="91"/>
      <c r="U622" s="91">
        <f t="shared" si="56"/>
        <v>553.07000000000005</v>
      </c>
      <c r="V622" s="82" t="str">
        <f t="shared" si="54"/>
        <v>113004415870</v>
      </c>
      <c r="W622" s="83">
        <f>VLOOKUP(V622,Factors!$E$6:$H$5950,4,FALSE)</f>
        <v>8.4599999999999995E-2</v>
      </c>
      <c r="X622" t="str">
        <f>VLOOKUP(V622,Factors!$E$6:$F$5950,2,FALSE)</f>
        <v>SENDOUT VOLUMES</v>
      </c>
      <c r="Y622" s="92">
        <f t="shared" si="57"/>
        <v>46.789722000000005</v>
      </c>
      <c r="Z622" s="92">
        <f t="shared" si="58"/>
        <v>506.28027800000007</v>
      </c>
      <c r="AA622" s="92">
        <f t="shared" si="59"/>
        <v>553.07000000000005</v>
      </c>
    </row>
    <row r="623" spans="1:27" x14ac:dyDescent="0.25">
      <c r="A623" t="s">
        <v>305</v>
      </c>
      <c r="B623" t="s">
        <v>46</v>
      </c>
      <c r="C623" t="s">
        <v>47</v>
      </c>
      <c r="D623" t="s">
        <v>308</v>
      </c>
      <c r="E623" t="s">
        <v>309</v>
      </c>
      <c r="F623" t="str">
        <f t="shared" si="55"/>
        <v>4415</v>
      </c>
      <c r="G623" t="s">
        <v>217</v>
      </c>
      <c r="H623" t="s">
        <v>218</v>
      </c>
      <c r="I623" s="91"/>
      <c r="J623" s="91"/>
      <c r="K623" s="91">
        <v>478.5</v>
      </c>
      <c r="L623" s="91"/>
      <c r="M623" s="91"/>
      <c r="N623" s="91"/>
      <c r="O623" s="91"/>
      <c r="P623" s="91"/>
      <c r="Q623" s="91"/>
      <c r="R623" s="91"/>
      <c r="S623" s="91"/>
      <c r="T623" s="91"/>
      <c r="U623" s="91">
        <f t="shared" si="56"/>
        <v>478.5</v>
      </c>
      <c r="V623" s="82" t="str">
        <f t="shared" si="54"/>
        <v>113004415870</v>
      </c>
      <c r="W623" s="83">
        <f>VLOOKUP(V623,Factors!$E$6:$H$5950,4,FALSE)</f>
        <v>8.4599999999999995E-2</v>
      </c>
      <c r="X623" t="str">
        <f>VLOOKUP(V623,Factors!$E$6:$F$5950,2,FALSE)</f>
        <v>SENDOUT VOLUMES</v>
      </c>
      <c r="Y623" s="92">
        <f t="shared" si="57"/>
        <v>40.481099999999998</v>
      </c>
      <c r="Z623" s="92">
        <f t="shared" si="58"/>
        <v>438.01890000000003</v>
      </c>
      <c r="AA623" s="92">
        <f t="shared" si="59"/>
        <v>478.5</v>
      </c>
    </row>
    <row r="624" spans="1:27" x14ac:dyDescent="0.25">
      <c r="A624" t="s">
        <v>305</v>
      </c>
      <c r="B624" t="s">
        <v>46</v>
      </c>
      <c r="C624" t="s">
        <v>47</v>
      </c>
      <c r="D624" t="s">
        <v>308</v>
      </c>
      <c r="E624" t="s">
        <v>309</v>
      </c>
      <c r="F624" t="str">
        <f t="shared" si="55"/>
        <v>4415</v>
      </c>
      <c r="G624" t="s">
        <v>152</v>
      </c>
      <c r="H624" t="s">
        <v>153</v>
      </c>
      <c r="I624" s="91"/>
      <c r="J624" s="91">
        <v>179.62</v>
      </c>
      <c r="K624" s="91"/>
      <c r="L624" s="91"/>
      <c r="M624" s="91"/>
      <c r="N624" s="91"/>
      <c r="O624" s="91"/>
      <c r="P624" s="91"/>
      <c r="Q624" s="91"/>
      <c r="R624" s="91"/>
      <c r="S624" s="91"/>
      <c r="T624" s="91">
        <v>377.32</v>
      </c>
      <c r="U624" s="91">
        <f t="shared" si="56"/>
        <v>556.94000000000005</v>
      </c>
      <c r="V624" s="82" t="str">
        <f t="shared" si="54"/>
        <v>113004415870</v>
      </c>
      <c r="W624" s="83">
        <f>VLOOKUP(V624,Factors!$E$6:$H$5950,4,FALSE)</f>
        <v>8.4599999999999995E-2</v>
      </c>
      <c r="X624" t="str">
        <f>VLOOKUP(V624,Factors!$E$6:$F$5950,2,FALSE)</f>
        <v>SENDOUT VOLUMES</v>
      </c>
      <c r="Y624" s="92">
        <f t="shared" si="57"/>
        <v>47.117124000000004</v>
      </c>
      <c r="Z624" s="92">
        <f t="shared" si="58"/>
        <v>509.82287600000006</v>
      </c>
      <c r="AA624" s="92">
        <f t="shared" si="59"/>
        <v>556.94000000000005</v>
      </c>
    </row>
    <row r="625" spans="1:27" x14ac:dyDescent="0.25">
      <c r="A625" t="s">
        <v>305</v>
      </c>
      <c r="B625" t="s">
        <v>164</v>
      </c>
      <c r="C625" t="s">
        <v>165</v>
      </c>
      <c r="D625" t="s">
        <v>308</v>
      </c>
      <c r="E625" t="s">
        <v>309</v>
      </c>
      <c r="F625" t="str">
        <f t="shared" si="55"/>
        <v>4415</v>
      </c>
      <c r="G625" t="s">
        <v>207</v>
      </c>
      <c r="H625" t="s">
        <v>208</v>
      </c>
      <c r="I625" s="91"/>
      <c r="J625" s="91"/>
      <c r="K625" s="91"/>
      <c r="L625" s="91">
        <v>152</v>
      </c>
      <c r="M625" s="91"/>
      <c r="N625" s="91"/>
      <c r="O625" s="91"/>
      <c r="P625" s="91"/>
      <c r="Q625" s="91"/>
      <c r="R625" s="91"/>
      <c r="S625" s="91"/>
      <c r="T625" s="91"/>
      <c r="U625" s="91">
        <f t="shared" si="56"/>
        <v>152</v>
      </c>
      <c r="V625" s="82" t="str">
        <f t="shared" si="54"/>
        <v>151004415870</v>
      </c>
      <c r="W625" s="83">
        <f>VLOOKUP(V625,Factors!$E$6:$H$5950,4,FALSE)</f>
        <v>8.4599999999999995E-2</v>
      </c>
      <c r="X625" t="str">
        <f>VLOOKUP(V625,Factors!$E$6:$F$5950,2,FALSE)</f>
        <v>sendout volumes</v>
      </c>
      <c r="Y625" s="92">
        <f t="shared" si="57"/>
        <v>12.8592</v>
      </c>
      <c r="Z625" s="92">
        <f t="shared" si="58"/>
        <v>139.14080000000001</v>
      </c>
      <c r="AA625" s="92">
        <f t="shared" si="59"/>
        <v>152</v>
      </c>
    </row>
    <row r="626" spans="1:27" x14ac:dyDescent="0.25">
      <c r="A626" t="s">
        <v>305</v>
      </c>
      <c r="B626" t="s">
        <v>164</v>
      </c>
      <c r="C626" t="s">
        <v>165</v>
      </c>
      <c r="D626" t="s">
        <v>308</v>
      </c>
      <c r="E626" t="s">
        <v>309</v>
      </c>
      <c r="F626" t="str">
        <f t="shared" si="55"/>
        <v>4415</v>
      </c>
      <c r="G626" t="s">
        <v>98</v>
      </c>
      <c r="H626" t="s">
        <v>99</v>
      </c>
      <c r="I626" s="91">
        <v>134.96</v>
      </c>
      <c r="J626" s="91"/>
      <c r="K626" s="91"/>
      <c r="L626" s="91"/>
      <c r="M626" s="91"/>
      <c r="N626" s="91"/>
      <c r="O626" s="91"/>
      <c r="P626" s="91"/>
      <c r="Q626" s="91"/>
      <c r="R626" s="91"/>
      <c r="S626" s="91"/>
      <c r="T626" s="91"/>
      <c r="U626" s="91">
        <f t="shared" si="56"/>
        <v>134.96</v>
      </c>
      <c r="V626" s="82" t="str">
        <f t="shared" si="54"/>
        <v>151004415870</v>
      </c>
      <c r="W626" s="83">
        <f>VLOOKUP(V626,Factors!$E$6:$H$5950,4,FALSE)</f>
        <v>8.4599999999999995E-2</v>
      </c>
      <c r="X626" t="str">
        <f>VLOOKUP(V626,Factors!$E$6:$F$5950,2,FALSE)</f>
        <v>sendout volumes</v>
      </c>
      <c r="Y626" s="92">
        <f t="shared" si="57"/>
        <v>11.417616000000001</v>
      </c>
      <c r="Z626" s="92">
        <f t="shared" si="58"/>
        <v>123.54238400000001</v>
      </c>
      <c r="AA626" s="92">
        <f t="shared" si="59"/>
        <v>134.96</v>
      </c>
    </row>
    <row r="627" spans="1:27" x14ac:dyDescent="0.25">
      <c r="A627" t="s">
        <v>305</v>
      </c>
      <c r="B627" t="s">
        <v>164</v>
      </c>
      <c r="C627" t="s">
        <v>165</v>
      </c>
      <c r="D627" t="s">
        <v>308</v>
      </c>
      <c r="E627" t="s">
        <v>309</v>
      </c>
      <c r="F627" t="str">
        <f t="shared" si="55"/>
        <v>4415</v>
      </c>
      <c r="G627" t="s">
        <v>130</v>
      </c>
      <c r="H627" t="s">
        <v>131</v>
      </c>
      <c r="I627" s="91">
        <v>20.37</v>
      </c>
      <c r="J627" s="91"/>
      <c r="K627" s="91">
        <v>11.37</v>
      </c>
      <c r="L627" s="91"/>
      <c r="M627" s="91"/>
      <c r="N627" s="91"/>
      <c r="O627" s="91"/>
      <c r="P627" s="91"/>
      <c r="Q627" s="91"/>
      <c r="R627" s="91"/>
      <c r="S627" s="91"/>
      <c r="T627" s="91"/>
      <c r="U627" s="91">
        <f t="shared" si="56"/>
        <v>31.740000000000002</v>
      </c>
      <c r="V627" s="82" t="str">
        <f t="shared" si="54"/>
        <v>151004415870</v>
      </c>
      <c r="W627" s="83">
        <f>VLOOKUP(V627,Factors!$E$6:$H$5950,4,FALSE)</f>
        <v>8.4599999999999995E-2</v>
      </c>
      <c r="X627" t="str">
        <f>VLOOKUP(V627,Factors!$E$6:$F$5950,2,FALSE)</f>
        <v>sendout volumes</v>
      </c>
      <c r="Y627" s="92">
        <f t="shared" si="57"/>
        <v>2.6852040000000001</v>
      </c>
      <c r="Z627" s="92">
        <f t="shared" si="58"/>
        <v>29.054796000000003</v>
      </c>
      <c r="AA627" s="92">
        <f t="shared" si="59"/>
        <v>31.740000000000002</v>
      </c>
    </row>
    <row r="628" spans="1:27" x14ac:dyDescent="0.25">
      <c r="A628" t="s">
        <v>305</v>
      </c>
      <c r="B628" t="s">
        <v>164</v>
      </c>
      <c r="C628" t="s">
        <v>165</v>
      </c>
      <c r="D628" t="s">
        <v>308</v>
      </c>
      <c r="E628" t="s">
        <v>309</v>
      </c>
      <c r="F628" t="str">
        <f t="shared" si="55"/>
        <v>4415</v>
      </c>
      <c r="G628" t="s">
        <v>144</v>
      </c>
      <c r="H628" t="s">
        <v>145</v>
      </c>
      <c r="I628" s="91"/>
      <c r="J628" s="91"/>
      <c r="K628" s="91"/>
      <c r="L628" s="91"/>
      <c r="M628" s="91"/>
      <c r="N628" s="91"/>
      <c r="O628" s="91"/>
      <c r="P628" s="91"/>
      <c r="Q628" s="91">
        <v>185.17</v>
      </c>
      <c r="R628" s="91"/>
      <c r="S628" s="91"/>
      <c r="T628" s="91">
        <v>126</v>
      </c>
      <c r="U628" s="91">
        <f t="shared" si="56"/>
        <v>311.16999999999996</v>
      </c>
      <c r="V628" s="82" t="str">
        <f t="shared" si="54"/>
        <v>151004415870</v>
      </c>
      <c r="W628" s="83">
        <f>VLOOKUP(V628,Factors!$E$6:$H$5950,4,FALSE)</f>
        <v>8.4599999999999995E-2</v>
      </c>
      <c r="X628" t="str">
        <f>VLOOKUP(V628,Factors!$E$6:$F$5950,2,FALSE)</f>
        <v>sendout volumes</v>
      </c>
      <c r="Y628" s="92">
        <f t="shared" si="57"/>
        <v>26.324981999999995</v>
      </c>
      <c r="Z628" s="92">
        <f t="shared" si="58"/>
        <v>284.84501799999998</v>
      </c>
      <c r="AA628" s="92">
        <f t="shared" si="59"/>
        <v>311.16999999999996</v>
      </c>
    </row>
    <row r="629" spans="1:27" x14ac:dyDescent="0.25">
      <c r="A629" t="s">
        <v>320</v>
      </c>
      <c r="B629" t="s">
        <v>80</v>
      </c>
      <c r="C629" t="s">
        <v>81</v>
      </c>
      <c r="D629" t="s">
        <v>321</v>
      </c>
      <c r="E629" t="s">
        <v>322</v>
      </c>
      <c r="F629" t="str">
        <f t="shared" si="55"/>
        <v>1170</v>
      </c>
      <c r="G629" t="s">
        <v>84</v>
      </c>
      <c r="H629" t="s">
        <v>85</v>
      </c>
      <c r="I629" s="91">
        <v>86.35</v>
      </c>
      <c r="J629" s="91"/>
      <c r="K629" s="91"/>
      <c r="L629" s="91"/>
      <c r="M629" s="91"/>
      <c r="N629" s="91"/>
      <c r="O629" s="91"/>
      <c r="P629" s="91"/>
      <c r="Q629" s="91"/>
      <c r="R629" s="91"/>
      <c r="S629" s="91">
        <v>282.31</v>
      </c>
      <c r="T629" s="91">
        <v>586.67999999999995</v>
      </c>
      <c r="U629" s="91">
        <f t="shared" si="56"/>
        <v>955.33999999999992</v>
      </c>
      <c r="V629" s="82" t="str">
        <f t="shared" si="54"/>
        <v>111001170874</v>
      </c>
      <c r="W629" s="83">
        <f>VLOOKUP(V629,Factors!$E$6:$H$5950,4,FALSE)</f>
        <v>8.4599999999999995E-2</v>
      </c>
      <c r="X629" t="str">
        <f>VLOOKUP(V629,Factors!$E$6:$F$5950,2,FALSE)</f>
        <v>Sendout Volumes</v>
      </c>
      <c r="Y629" s="92">
        <f t="shared" si="57"/>
        <v>80.821763999999988</v>
      </c>
      <c r="Z629" s="92">
        <f t="shared" si="58"/>
        <v>874.51823599999989</v>
      </c>
      <c r="AA629" s="92">
        <f t="shared" si="59"/>
        <v>955.33999999999992</v>
      </c>
    </row>
    <row r="630" spans="1:27" x14ac:dyDescent="0.25">
      <c r="A630" t="s">
        <v>320</v>
      </c>
      <c r="B630" t="s">
        <v>80</v>
      </c>
      <c r="C630" t="s">
        <v>81</v>
      </c>
      <c r="D630" t="s">
        <v>321</v>
      </c>
      <c r="E630" t="s">
        <v>322</v>
      </c>
      <c r="F630" t="str">
        <f t="shared" si="55"/>
        <v>1170</v>
      </c>
      <c r="G630" t="s">
        <v>65</v>
      </c>
      <c r="H630" t="s">
        <v>66</v>
      </c>
      <c r="I630" s="91"/>
      <c r="J630" s="91"/>
      <c r="K630" s="91"/>
      <c r="L630" s="91"/>
      <c r="M630" s="91"/>
      <c r="N630" s="91"/>
      <c r="O630" s="91"/>
      <c r="P630" s="91"/>
      <c r="Q630" s="91"/>
      <c r="R630" s="91"/>
      <c r="S630" s="91"/>
      <c r="T630" s="91">
        <v>257.83999999999997</v>
      </c>
      <c r="U630" s="91">
        <f t="shared" si="56"/>
        <v>257.83999999999997</v>
      </c>
      <c r="V630" s="82" t="str">
        <f t="shared" si="54"/>
        <v>111001170874</v>
      </c>
      <c r="W630" s="83">
        <f>VLOOKUP(V630,Factors!$E$6:$H$5950,4,FALSE)</f>
        <v>8.4599999999999995E-2</v>
      </c>
      <c r="X630" t="str">
        <f>VLOOKUP(V630,Factors!$E$6:$F$5950,2,FALSE)</f>
        <v>Sendout Volumes</v>
      </c>
      <c r="Y630" s="92">
        <f t="shared" si="57"/>
        <v>21.813263999999997</v>
      </c>
      <c r="Z630" s="92">
        <f t="shared" si="58"/>
        <v>236.02673599999997</v>
      </c>
      <c r="AA630" s="92">
        <f t="shared" si="59"/>
        <v>257.83999999999997</v>
      </c>
    </row>
    <row r="631" spans="1:27" x14ac:dyDescent="0.25">
      <c r="A631" t="s">
        <v>320</v>
      </c>
      <c r="B631" t="s">
        <v>80</v>
      </c>
      <c r="C631" t="s">
        <v>81</v>
      </c>
      <c r="D631" t="s">
        <v>321</v>
      </c>
      <c r="E631" t="s">
        <v>322</v>
      </c>
      <c r="F631" t="str">
        <f t="shared" si="55"/>
        <v>1170</v>
      </c>
      <c r="G631" t="s">
        <v>56</v>
      </c>
      <c r="H631" t="s">
        <v>57</v>
      </c>
      <c r="I631" s="91">
        <v>827.14</v>
      </c>
      <c r="J631" s="91"/>
      <c r="K631" s="91"/>
      <c r="L631" s="91"/>
      <c r="M631" s="91"/>
      <c r="N631" s="91"/>
      <c r="O631" s="91"/>
      <c r="P631" s="91"/>
      <c r="Q631" s="91"/>
      <c r="R631" s="91"/>
      <c r="S631" s="91">
        <v>2704.23</v>
      </c>
      <c r="T631" s="91">
        <v>4939.3</v>
      </c>
      <c r="U631" s="91">
        <f t="shared" si="56"/>
        <v>8470.67</v>
      </c>
      <c r="V631" s="82" t="str">
        <f t="shared" si="54"/>
        <v>111001170874</v>
      </c>
      <c r="W631" s="83">
        <f>VLOOKUP(V631,Factors!$E$6:$H$5950,4,FALSE)</f>
        <v>8.4599999999999995E-2</v>
      </c>
      <c r="X631" t="str">
        <f>VLOOKUP(V631,Factors!$E$6:$F$5950,2,FALSE)</f>
        <v>Sendout Volumes</v>
      </c>
      <c r="Y631" s="92">
        <f t="shared" si="57"/>
        <v>716.61868199999992</v>
      </c>
      <c r="Z631" s="92">
        <f t="shared" si="58"/>
        <v>7754.0513179999998</v>
      </c>
      <c r="AA631" s="92">
        <f t="shared" si="59"/>
        <v>8470.67</v>
      </c>
    </row>
    <row r="632" spans="1:27" x14ac:dyDescent="0.25">
      <c r="A632" t="s">
        <v>320</v>
      </c>
      <c r="B632" t="s">
        <v>80</v>
      </c>
      <c r="C632" t="s">
        <v>81</v>
      </c>
      <c r="D632" t="s">
        <v>321</v>
      </c>
      <c r="E632" t="s">
        <v>322</v>
      </c>
      <c r="F632" t="str">
        <f t="shared" si="55"/>
        <v>1170</v>
      </c>
      <c r="G632" t="s">
        <v>68</v>
      </c>
      <c r="H632" t="s">
        <v>69</v>
      </c>
      <c r="I632" s="91"/>
      <c r="J632" s="91"/>
      <c r="K632" s="91"/>
      <c r="L632" s="91"/>
      <c r="M632" s="91"/>
      <c r="N632" s="91"/>
      <c r="O632" s="91"/>
      <c r="P632" s="91"/>
      <c r="Q632" s="91"/>
      <c r="R632" s="91"/>
      <c r="S632" s="91"/>
      <c r="T632" s="91">
        <v>422.62</v>
      </c>
      <c r="U632" s="91">
        <f t="shared" si="56"/>
        <v>422.62</v>
      </c>
      <c r="V632" s="82" t="str">
        <f t="shared" si="54"/>
        <v>111001170874</v>
      </c>
      <c r="W632" s="83">
        <f>VLOOKUP(V632,Factors!$E$6:$H$5950,4,FALSE)</f>
        <v>8.4599999999999995E-2</v>
      </c>
      <c r="X632" t="str">
        <f>VLOOKUP(V632,Factors!$E$6:$F$5950,2,FALSE)</f>
        <v>Sendout Volumes</v>
      </c>
      <c r="Y632" s="92">
        <f t="shared" si="57"/>
        <v>35.753651999999995</v>
      </c>
      <c r="Z632" s="92">
        <f t="shared" si="58"/>
        <v>386.86634800000002</v>
      </c>
      <c r="AA632" s="92">
        <f t="shared" si="59"/>
        <v>422.62</v>
      </c>
    </row>
    <row r="633" spans="1:27" x14ac:dyDescent="0.25">
      <c r="A633" t="s">
        <v>320</v>
      </c>
      <c r="B633" t="s">
        <v>80</v>
      </c>
      <c r="C633" t="s">
        <v>81</v>
      </c>
      <c r="D633" t="s">
        <v>323</v>
      </c>
      <c r="E633" t="s">
        <v>324</v>
      </c>
      <c r="F633" t="str">
        <f t="shared" si="55"/>
        <v>1275</v>
      </c>
      <c r="G633" t="s">
        <v>84</v>
      </c>
      <c r="H633" t="s">
        <v>85</v>
      </c>
      <c r="I633" s="91"/>
      <c r="J633" s="91">
        <v>118.96</v>
      </c>
      <c r="K633" s="91"/>
      <c r="L633" s="91"/>
      <c r="M633" s="91"/>
      <c r="N633" s="91"/>
      <c r="O633" s="91"/>
      <c r="P633" s="91"/>
      <c r="Q633" s="91"/>
      <c r="R633" s="91"/>
      <c r="S633" s="91"/>
      <c r="T633" s="91"/>
      <c r="U633" s="91">
        <f t="shared" si="56"/>
        <v>118.96</v>
      </c>
      <c r="V633" s="82" t="str">
        <f t="shared" si="54"/>
        <v>111001275874</v>
      </c>
      <c r="W633" s="83">
        <f>VLOOKUP(V633,Factors!$E$6:$H$5950,4,FALSE)</f>
        <v>8.4599999999999995E-2</v>
      </c>
      <c r="X633" t="str">
        <f>VLOOKUP(V633,Factors!$E$6:$F$5950,2,FALSE)</f>
        <v>sendout volumes</v>
      </c>
      <c r="Y633" s="92">
        <f t="shared" si="57"/>
        <v>10.064015999999999</v>
      </c>
      <c r="Z633" s="92">
        <f t="shared" si="58"/>
        <v>108.895984</v>
      </c>
      <c r="AA633" s="92">
        <f t="shared" si="59"/>
        <v>118.96</v>
      </c>
    </row>
    <row r="634" spans="1:27" x14ac:dyDescent="0.25">
      <c r="A634" t="s">
        <v>320</v>
      </c>
      <c r="B634" t="s">
        <v>80</v>
      </c>
      <c r="C634" t="s">
        <v>81</v>
      </c>
      <c r="D634" t="s">
        <v>323</v>
      </c>
      <c r="E634" t="s">
        <v>324</v>
      </c>
      <c r="F634" t="str">
        <f t="shared" si="55"/>
        <v>1275</v>
      </c>
      <c r="G634" t="s">
        <v>56</v>
      </c>
      <c r="H634" t="s">
        <v>57</v>
      </c>
      <c r="I634" s="91"/>
      <c r="J634" s="91">
        <v>1073.04</v>
      </c>
      <c r="K634" s="91"/>
      <c r="L634" s="91"/>
      <c r="M634" s="91"/>
      <c r="N634" s="91"/>
      <c r="O634" s="91"/>
      <c r="P634" s="91"/>
      <c r="Q634" s="91"/>
      <c r="R634" s="91"/>
      <c r="S634" s="91"/>
      <c r="T634" s="91"/>
      <c r="U634" s="91">
        <f t="shared" si="56"/>
        <v>1073.04</v>
      </c>
      <c r="V634" s="82" t="str">
        <f t="shared" si="54"/>
        <v>111001275874</v>
      </c>
      <c r="W634" s="83">
        <f>VLOOKUP(V634,Factors!$E$6:$H$5950,4,FALSE)</f>
        <v>8.4599999999999995E-2</v>
      </c>
      <c r="X634" t="str">
        <f>VLOOKUP(V634,Factors!$E$6:$F$5950,2,FALSE)</f>
        <v>sendout volumes</v>
      </c>
      <c r="Y634" s="92">
        <f t="shared" si="57"/>
        <v>90.779183999999987</v>
      </c>
      <c r="Z634" s="92">
        <f t="shared" si="58"/>
        <v>982.26081599999998</v>
      </c>
      <c r="AA634" s="92">
        <f t="shared" si="59"/>
        <v>1073.04</v>
      </c>
    </row>
    <row r="635" spans="1:27" x14ac:dyDescent="0.25">
      <c r="A635" t="s">
        <v>320</v>
      </c>
      <c r="B635" t="s">
        <v>80</v>
      </c>
      <c r="C635" t="s">
        <v>81</v>
      </c>
      <c r="D635" t="s">
        <v>323</v>
      </c>
      <c r="E635" t="s">
        <v>324</v>
      </c>
      <c r="F635" t="str">
        <f t="shared" si="55"/>
        <v>1275</v>
      </c>
      <c r="G635" t="s">
        <v>68</v>
      </c>
      <c r="H635" t="s">
        <v>69</v>
      </c>
      <c r="I635" s="91"/>
      <c r="J635" s="91">
        <v>66.459999999999994</v>
      </c>
      <c r="K635" s="91"/>
      <c r="L635" s="91"/>
      <c r="M635" s="91"/>
      <c r="N635" s="91"/>
      <c r="O635" s="91"/>
      <c r="P635" s="91"/>
      <c r="Q635" s="91"/>
      <c r="R635" s="91"/>
      <c r="S635" s="91"/>
      <c r="T635" s="91"/>
      <c r="U635" s="91">
        <f t="shared" si="56"/>
        <v>66.459999999999994</v>
      </c>
      <c r="V635" s="82" t="str">
        <f t="shared" si="54"/>
        <v>111001275874</v>
      </c>
      <c r="W635" s="83">
        <f>VLOOKUP(V635,Factors!$E$6:$H$5950,4,FALSE)</f>
        <v>8.4599999999999995E-2</v>
      </c>
      <c r="X635" t="str">
        <f>VLOOKUP(V635,Factors!$E$6:$F$5950,2,FALSE)</f>
        <v>sendout volumes</v>
      </c>
      <c r="Y635" s="92">
        <f t="shared" si="57"/>
        <v>5.6225159999999992</v>
      </c>
      <c r="Z635" s="92">
        <f t="shared" si="58"/>
        <v>60.837483999999996</v>
      </c>
      <c r="AA635" s="92">
        <f t="shared" si="59"/>
        <v>66.459999999999994</v>
      </c>
    </row>
    <row r="636" spans="1:27" x14ac:dyDescent="0.25">
      <c r="A636" t="s">
        <v>320</v>
      </c>
      <c r="B636" t="s">
        <v>80</v>
      </c>
      <c r="C636" t="s">
        <v>81</v>
      </c>
      <c r="D636" t="s">
        <v>325</v>
      </c>
      <c r="E636" t="s">
        <v>326</v>
      </c>
      <c r="F636" t="str">
        <f t="shared" si="55"/>
        <v>1280</v>
      </c>
      <c r="G636" t="s">
        <v>140</v>
      </c>
      <c r="H636" t="s">
        <v>141</v>
      </c>
      <c r="I636" s="91"/>
      <c r="J636" s="91">
        <v>120</v>
      </c>
      <c r="K636" s="91"/>
      <c r="L636" s="91"/>
      <c r="M636" s="91"/>
      <c r="N636" s="91"/>
      <c r="O636" s="91"/>
      <c r="P636" s="91"/>
      <c r="Q636" s="91"/>
      <c r="R636" s="91"/>
      <c r="S636" s="91"/>
      <c r="T636" s="91"/>
      <c r="U636" s="91">
        <f t="shared" si="56"/>
        <v>120</v>
      </c>
      <c r="V636" s="82" t="str">
        <f t="shared" si="54"/>
        <v>111001280874</v>
      </c>
      <c r="W636" s="83">
        <f>VLOOKUP(V636,Factors!$E$6:$H$5950,4,FALSE)</f>
        <v>8.4599999999999995E-2</v>
      </c>
      <c r="X636" t="str">
        <f>VLOOKUP(V636,Factors!$E$6:$F$5950,2,FALSE)</f>
        <v>Sendout Volumes</v>
      </c>
      <c r="Y636" s="92">
        <f t="shared" si="57"/>
        <v>10.151999999999999</v>
      </c>
      <c r="Z636" s="92">
        <f t="shared" si="58"/>
        <v>109.848</v>
      </c>
      <c r="AA636" s="92">
        <f t="shared" si="59"/>
        <v>120</v>
      </c>
    </row>
    <row r="637" spans="1:27" x14ac:dyDescent="0.25">
      <c r="A637" t="s">
        <v>320</v>
      </c>
      <c r="B637" t="s">
        <v>80</v>
      </c>
      <c r="C637" t="s">
        <v>81</v>
      </c>
      <c r="D637" t="s">
        <v>327</v>
      </c>
      <c r="E637" t="s">
        <v>328</v>
      </c>
      <c r="F637" t="str">
        <f t="shared" si="55"/>
        <v>1695</v>
      </c>
      <c r="G637" t="s">
        <v>92</v>
      </c>
      <c r="H637" t="s">
        <v>93</v>
      </c>
      <c r="I637" s="91"/>
      <c r="J637" s="91"/>
      <c r="K637" s="91"/>
      <c r="L637" s="91"/>
      <c r="M637" s="91"/>
      <c r="N637" s="91"/>
      <c r="O637" s="91">
        <v>353.2</v>
      </c>
      <c r="P637" s="91"/>
      <c r="Q637" s="91"/>
      <c r="R637" s="91"/>
      <c r="S637" s="91"/>
      <c r="T637" s="91"/>
      <c r="U637" s="91">
        <f t="shared" si="56"/>
        <v>353.2</v>
      </c>
      <c r="V637" s="82" t="str">
        <f t="shared" si="54"/>
        <v>111001695874</v>
      </c>
      <c r="W637" s="83">
        <f>VLOOKUP(V637,Factors!$E$6:$H$5950,4,FALSE)</f>
        <v>8.4599999999999995E-2</v>
      </c>
      <c r="X637" t="str">
        <f>VLOOKUP(V637,Factors!$E$6:$F$5950,2,FALSE)</f>
        <v>Sendout Volumes</v>
      </c>
      <c r="Y637" s="92">
        <f t="shared" si="57"/>
        <v>29.880719999999997</v>
      </c>
      <c r="Z637" s="92">
        <f t="shared" si="58"/>
        <v>323.31927999999999</v>
      </c>
      <c r="AA637" s="92">
        <f t="shared" si="59"/>
        <v>353.2</v>
      </c>
    </row>
    <row r="638" spans="1:27" x14ac:dyDescent="0.25">
      <c r="A638" t="s">
        <v>320</v>
      </c>
      <c r="B638" t="s">
        <v>80</v>
      </c>
      <c r="C638" t="s">
        <v>81</v>
      </c>
      <c r="D638" t="s">
        <v>327</v>
      </c>
      <c r="E638" t="s">
        <v>328</v>
      </c>
      <c r="F638" t="str">
        <f t="shared" si="55"/>
        <v>1695</v>
      </c>
      <c r="G638" t="s">
        <v>84</v>
      </c>
      <c r="H638" t="s">
        <v>85</v>
      </c>
      <c r="I638" s="91"/>
      <c r="J638" s="91">
        <v>22.84</v>
      </c>
      <c r="K638" s="91"/>
      <c r="L638" s="91"/>
      <c r="M638" s="91"/>
      <c r="N638" s="91"/>
      <c r="O638" s="91"/>
      <c r="P638" s="91"/>
      <c r="Q638" s="91"/>
      <c r="R638" s="91"/>
      <c r="S638" s="91"/>
      <c r="T638" s="91"/>
      <c r="U638" s="91">
        <f t="shared" si="56"/>
        <v>22.84</v>
      </c>
      <c r="V638" s="82" t="str">
        <f t="shared" si="54"/>
        <v>111001695874</v>
      </c>
      <c r="W638" s="83">
        <f>VLOOKUP(V638,Factors!$E$6:$H$5950,4,FALSE)</f>
        <v>8.4599999999999995E-2</v>
      </c>
      <c r="X638" t="str">
        <f>VLOOKUP(V638,Factors!$E$6:$F$5950,2,FALSE)</f>
        <v>Sendout Volumes</v>
      </c>
      <c r="Y638" s="92">
        <f t="shared" si="57"/>
        <v>1.9322639999999998</v>
      </c>
      <c r="Z638" s="92">
        <f t="shared" si="58"/>
        <v>20.907736</v>
      </c>
      <c r="AA638" s="92">
        <f t="shared" si="59"/>
        <v>22.84</v>
      </c>
    </row>
    <row r="639" spans="1:27" x14ac:dyDescent="0.25">
      <c r="A639" t="s">
        <v>320</v>
      </c>
      <c r="B639" t="s">
        <v>80</v>
      </c>
      <c r="C639" t="s">
        <v>81</v>
      </c>
      <c r="D639" t="s">
        <v>327</v>
      </c>
      <c r="E639" t="s">
        <v>328</v>
      </c>
      <c r="F639" t="str">
        <f t="shared" si="55"/>
        <v>1695</v>
      </c>
      <c r="G639" t="s">
        <v>56</v>
      </c>
      <c r="H639" t="s">
        <v>57</v>
      </c>
      <c r="I639" s="91"/>
      <c r="J639" s="91">
        <v>218.76</v>
      </c>
      <c r="K639" s="91"/>
      <c r="L639" s="91"/>
      <c r="M639" s="91"/>
      <c r="N639" s="91"/>
      <c r="O639" s="91"/>
      <c r="P639" s="91"/>
      <c r="Q639" s="91"/>
      <c r="R639" s="91"/>
      <c r="S639" s="91"/>
      <c r="T639" s="91"/>
      <c r="U639" s="91">
        <f t="shared" si="56"/>
        <v>218.76</v>
      </c>
      <c r="V639" s="82" t="str">
        <f t="shared" si="54"/>
        <v>111001695874</v>
      </c>
      <c r="W639" s="83">
        <f>VLOOKUP(V639,Factors!$E$6:$H$5950,4,FALSE)</f>
        <v>8.4599999999999995E-2</v>
      </c>
      <c r="X639" t="str">
        <f>VLOOKUP(V639,Factors!$E$6:$F$5950,2,FALSE)</f>
        <v>Sendout Volumes</v>
      </c>
      <c r="Y639" s="92">
        <f t="shared" si="57"/>
        <v>18.507095999999997</v>
      </c>
      <c r="Z639" s="92">
        <f t="shared" si="58"/>
        <v>200.252904</v>
      </c>
      <c r="AA639" s="92">
        <f t="shared" si="59"/>
        <v>218.76</v>
      </c>
    </row>
    <row r="640" spans="1:27" x14ac:dyDescent="0.25">
      <c r="A640" t="s">
        <v>320</v>
      </c>
      <c r="B640" t="s">
        <v>329</v>
      </c>
      <c r="C640" t="s">
        <v>330</v>
      </c>
      <c r="D640" t="s">
        <v>321</v>
      </c>
      <c r="E640" t="s">
        <v>322</v>
      </c>
      <c r="F640" t="str">
        <f t="shared" si="55"/>
        <v>1170</v>
      </c>
      <c r="G640" t="s">
        <v>144</v>
      </c>
      <c r="H640" t="s">
        <v>145</v>
      </c>
      <c r="I640" s="91"/>
      <c r="J640" s="91"/>
      <c r="K640" s="91">
        <v>237.45</v>
      </c>
      <c r="L640" s="91"/>
      <c r="M640" s="91"/>
      <c r="N640" s="91"/>
      <c r="O640" s="91"/>
      <c r="P640" s="91"/>
      <c r="Q640" s="91"/>
      <c r="R640" s="91"/>
      <c r="S640" s="91"/>
      <c r="T640" s="91"/>
      <c r="U640" s="91">
        <f t="shared" si="56"/>
        <v>237.45</v>
      </c>
      <c r="V640" s="82" t="str">
        <f t="shared" si="54"/>
        <v>113201170874</v>
      </c>
      <c r="W640" s="83">
        <f>VLOOKUP(V640,Factors!$E$6:$H$5950,4,FALSE)</f>
        <v>0.1119</v>
      </c>
      <c r="X640" t="str">
        <f>VLOOKUP(V640,Factors!$E$6:$F$5950,2,FALSE)</f>
        <v>Customers-All</v>
      </c>
      <c r="Y640" s="92">
        <f t="shared" si="57"/>
        <v>26.570654999999999</v>
      </c>
      <c r="Z640" s="92">
        <f t="shared" si="58"/>
        <v>210.879345</v>
      </c>
      <c r="AA640" s="92">
        <f t="shared" si="59"/>
        <v>237.45</v>
      </c>
    </row>
    <row r="641" spans="1:27" x14ac:dyDescent="0.25">
      <c r="A641" t="s">
        <v>320</v>
      </c>
      <c r="B641" t="s">
        <v>329</v>
      </c>
      <c r="C641" t="s">
        <v>330</v>
      </c>
      <c r="D641" t="s">
        <v>321</v>
      </c>
      <c r="E641" t="s">
        <v>322</v>
      </c>
      <c r="F641" t="str">
        <f t="shared" si="55"/>
        <v>1170</v>
      </c>
      <c r="G641" t="s">
        <v>217</v>
      </c>
      <c r="H641" t="s">
        <v>218</v>
      </c>
      <c r="I641" s="91"/>
      <c r="J641" s="91"/>
      <c r="K641" s="91">
        <v>444.06</v>
      </c>
      <c r="L641" s="91"/>
      <c r="M641" s="91"/>
      <c r="N641" s="91"/>
      <c r="O641" s="91"/>
      <c r="P641" s="91"/>
      <c r="Q641" s="91"/>
      <c r="R641" s="91"/>
      <c r="S641" s="91"/>
      <c r="T641" s="91"/>
      <c r="U641" s="91">
        <f t="shared" si="56"/>
        <v>444.06</v>
      </c>
      <c r="V641" s="82" t="str">
        <f t="shared" si="54"/>
        <v>113201170874</v>
      </c>
      <c r="W641" s="83">
        <f>VLOOKUP(V641,Factors!$E$6:$H$5950,4,FALSE)</f>
        <v>0.1119</v>
      </c>
      <c r="X641" t="str">
        <f>VLOOKUP(V641,Factors!$E$6:$F$5950,2,FALSE)</f>
        <v>Customers-All</v>
      </c>
      <c r="Y641" s="92">
        <f t="shared" si="57"/>
        <v>49.690314000000001</v>
      </c>
      <c r="Z641" s="92">
        <f t="shared" si="58"/>
        <v>394.369686</v>
      </c>
      <c r="AA641" s="92">
        <f t="shared" si="59"/>
        <v>444.06</v>
      </c>
    </row>
    <row r="642" spans="1:27" x14ac:dyDescent="0.25">
      <c r="A642" t="s">
        <v>320</v>
      </c>
      <c r="B642" t="s">
        <v>329</v>
      </c>
      <c r="C642" t="s">
        <v>330</v>
      </c>
      <c r="D642" t="s">
        <v>331</v>
      </c>
      <c r="E642" t="s">
        <v>332</v>
      </c>
      <c r="F642" t="str">
        <f t="shared" si="55"/>
        <v>1250</v>
      </c>
      <c r="G642" t="s">
        <v>56</v>
      </c>
      <c r="H642" t="s">
        <v>57</v>
      </c>
      <c r="I642" s="91"/>
      <c r="J642" s="91"/>
      <c r="K642" s="91"/>
      <c r="L642" s="91">
        <v>34.409999999999997</v>
      </c>
      <c r="M642" s="91"/>
      <c r="N642" s="91"/>
      <c r="O642" s="91"/>
      <c r="P642" s="91"/>
      <c r="Q642" s="91"/>
      <c r="R642" s="91"/>
      <c r="S642" s="91"/>
      <c r="T642" s="91"/>
      <c r="U642" s="91">
        <f t="shared" si="56"/>
        <v>34.409999999999997</v>
      </c>
      <c r="V642" s="82" t="str">
        <f t="shared" si="54"/>
        <v>113201250874</v>
      </c>
      <c r="W642" s="83">
        <f>VLOOKUP(V642,Factors!$E$6:$H$5950,4,FALSE)</f>
        <v>0.1119</v>
      </c>
      <c r="X642" t="str">
        <f>VLOOKUP(V642,Factors!$E$6:$F$5950,2,FALSE)</f>
        <v>Customers-All</v>
      </c>
      <c r="Y642" s="92">
        <f t="shared" si="57"/>
        <v>3.8504789999999995</v>
      </c>
      <c r="Z642" s="92">
        <f t="shared" si="58"/>
        <v>30.559520999999997</v>
      </c>
      <c r="AA642" s="92">
        <f t="shared" si="59"/>
        <v>34.409999999999997</v>
      </c>
    </row>
    <row r="643" spans="1:27" x14ac:dyDescent="0.25">
      <c r="A643" t="s">
        <v>320</v>
      </c>
      <c r="B643" t="s">
        <v>333</v>
      </c>
      <c r="C643" t="s">
        <v>95</v>
      </c>
      <c r="D643" t="s">
        <v>334</v>
      </c>
      <c r="E643" t="s">
        <v>335</v>
      </c>
      <c r="F643" t="str">
        <f t="shared" si="55"/>
        <v>1180</v>
      </c>
      <c r="G643" t="s">
        <v>92</v>
      </c>
      <c r="H643" t="s">
        <v>93</v>
      </c>
      <c r="I643" s="91"/>
      <c r="J643" s="91"/>
      <c r="K643" s="91"/>
      <c r="L643" s="91">
        <v>37.700000000000003</v>
      </c>
      <c r="M643" s="91"/>
      <c r="N643" s="91"/>
      <c r="O643" s="91"/>
      <c r="P643" s="91"/>
      <c r="Q643" s="91"/>
      <c r="R643" s="91"/>
      <c r="S643" s="91"/>
      <c r="T643" s="91"/>
      <c r="U643" s="91">
        <f t="shared" si="56"/>
        <v>37.700000000000003</v>
      </c>
      <c r="V643" s="82" t="str">
        <f t="shared" si="54"/>
        <v>120131180874</v>
      </c>
      <c r="W643" s="83">
        <f>VLOOKUP(V643,Factors!$E$6:$H$5950,4,FALSE)</f>
        <v>0.1119</v>
      </c>
      <c r="X643" t="str">
        <f>VLOOKUP(V643,Factors!$E$6:$F$5950,2,FALSE)</f>
        <v>CUSTOMERS-ALL</v>
      </c>
      <c r="Y643" s="92">
        <f t="shared" si="57"/>
        <v>4.2186300000000001</v>
      </c>
      <c r="Z643" s="92">
        <f t="shared" si="58"/>
        <v>33.481370000000005</v>
      </c>
      <c r="AA643" s="92">
        <f t="shared" si="59"/>
        <v>37.700000000000003</v>
      </c>
    </row>
    <row r="644" spans="1:27" x14ac:dyDescent="0.25">
      <c r="A644" t="s">
        <v>320</v>
      </c>
      <c r="B644" t="s">
        <v>336</v>
      </c>
      <c r="C644" t="s">
        <v>337</v>
      </c>
      <c r="D644" t="s">
        <v>327</v>
      </c>
      <c r="E644" t="s">
        <v>328</v>
      </c>
      <c r="F644" t="str">
        <f t="shared" si="55"/>
        <v>1695</v>
      </c>
      <c r="G644" t="s">
        <v>84</v>
      </c>
      <c r="H644" t="s">
        <v>85</v>
      </c>
      <c r="I644" s="91"/>
      <c r="J644" s="91"/>
      <c r="K644" s="91"/>
      <c r="L644" s="91">
        <v>13.55</v>
      </c>
      <c r="M644" s="91"/>
      <c r="N644" s="91"/>
      <c r="O644" s="91"/>
      <c r="P644" s="91"/>
      <c r="Q644" s="91"/>
      <c r="R644" s="91"/>
      <c r="S644" s="91"/>
      <c r="T644" s="91"/>
      <c r="U644" s="91">
        <f t="shared" si="56"/>
        <v>13.55</v>
      </c>
      <c r="V644" s="82" t="str">
        <f t="shared" ref="V644:V707" si="60">CONCATENATE(B644,RIGHT(D644,4),A644)</f>
        <v>123591695874</v>
      </c>
      <c r="W644" s="83">
        <f>VLOOKUP(V644,Factors!$E$6:$H$5950,4,FALSE)</f>
        <v>1</v>
      </c>
      <c r="X644" t="str">
        <f>VLOOKUP(V644,Factors!$E$6:$F$5950,2,FALSE)</f>
        <v>Direct-WA</v>
      </c>
      <c r="Y644" s="92">
        <f t="shared" si="57"/>
        <v>13.55</v>
      </c>
      <c r="Z644" s="92">
        <f t="shared" si="58"/>
        <v>0</v>
      </c>
      <c r="AA644" s="92">
        <f t="shared" si="59"/>
        <v>13.55</v>
      </c>
    </row>
    <row r="645" spans="1:27" x14ac:dyDescent="0.25">
      <c r="A645" t="s">
        <v>320</v>
      </c>
      <c r="B645" t="s">
        <v>336</v>
      </c>
      <c r="C645" t="s">
        <v>337</v>
      </c>
      <c r="D645" t="s">
        <v>327</v>
      </c>
      <c r="E645" t="s">
        <v>328</v>
      </c>
      <c r="F645" t="str">
        <f t="shared" ref="F645:F708" si="61">RIGHT(D645,4)</f>
        <v>1695</v>
      </c>
      <c r="G645" t="s">
        <v>56</v>
      </c>
      <c r="H645" t="s">
        <v>57</v>
      </c>
      <c r="I645" s="91"/>
      <c r="J645" s="91"/>
      <c r="K645" s="91"/>
      <c r="L645" s="91">
        <v>129.84</v>
      </c>
      <c r="M645" s="91">
        <v>0</v>
      </c>
      <c r="N645" s="91"/>
      <c r="O645" s="91"/>
      <c r="P645" s="91"/>
      <c r="Q645" s="91"/>
      <c r="R645" s="91"/>
      <c r="S645" s="91"/>
      <c r="T645" s="91"/>
      <c r="U645" s="91">
        <f t="shared" ref="U645:U708" si="62">SUM(I645:T645)</f>
        <v>129.84</v>
      </c>
      <c r="V645" s="82" t="str">
        <f t="shared" si="60"/>
        <v>123591695874</v>
      </c>
      <c r="W645" s="83">
        <f>VLOOKUP(V645,Factors!$E$6:$H$5950,4,FALSE)</f>
        <v>1</v>
      </c>
      <c r="X645" t="str">
        <f>VLOOKUP(V645,Factors!$E$6:$F$5950,2,FALSE)</f>
        <v>Direct-WA</v>
      </c>
      <c r="Y645" s="92">
        <f t="shared" ref="Y645:Y708" si="63">U645*W645</f>
        <v>129.84</v>
      </c>
      <c r="Z645" s="92">
        <f t="shared" ref="Z645:Z708" si="64">U645-Y645</f>
        <v>0</v>
      </c>
      <c r="AA645" s="92">
        <f t="shared" ref="AA645:AA708" si="65">Y645+Z645</f>
        <v>129.84</v>
      </c>
    </row>
    <row r="646" spans="1:27" x14ac:dyDescent="0.25">
      <c r="A646" t="s">
        <v>320</v>
      </c>
      <c r="B646" t="s">
        <v>162</v>
      </c>
      <c r="C646" t="s">
        <v>163</v>
      </c>
      <c r="D646" t="s">
        <v>331</v>
      </c>
      <c r="E646" t="s">
        <v>332</v>
      </c>
      <c r="F646" t="str">
        <f t="shared" si="61"/>
        <v>1250</v>
      </c>
      <c r="G646" t="s">
        <v>84</v>
      </c>
      <c r="H646" t="s">
        <v>85</v>
      </c>
      <c r="I646" s="91">
        <v>128.66</v>
      </c>
      <c r="J646" s="91">
        <v>466.56</v>
      </c>
      <c r="K646" s="91">
        <v>277.02</v>
      </c>
      <c r="L646" s="91">
        <v>149.63999999999999</v>
      </c>
      <c r="M646" s="91">
        <v>585.04999999999995</v>
      </c>
      <c r="N646" s="91">
        <v>181.63</v>
      </c>
      <c r="O646" s="91">
        <v>303.83999999999997</v>
      </c>
      <c r="P646" s="91">
        <v>88.98</v>
      </c>
      <c r="Q646" s="91">
        <v>180.92</v>
      </c>
      <c r="R646" s="91">
        <v>76.930000000000007</v>
      </c>
      <c r="S646" s="91">
        <v>860.46</v>
      </c>
      <c r="T646" s="91">
        <v>164.29</v>
      </c>
      <c r="U646" s="91">
        <f t="shared" si="62"/>
        <v>3463.98</v>
      </c>
      <c r="V646" s="82" t="str">
        <f t="shared" si="60"/>
        <v>131001250874</v>
      </c>
      <c r="W646" s="83">
        <f>VLOOKUP(V646,Factors!$E$6:$H$5950,4,FALSE)</f>
        <v>0.1124</v>
      </c>
      <c r="X646" t="str">
        <f>VLOOKUP(V646,Factors!$E$6:$F$5950,2,FALSE)</f>
        <v>3-factor</v>
      </c>
      <c r="Y646" s="92">
        <f t="shared" si="63"/>
        <v>389.35135200000002</v>
      </c>
      <c r="Z646" s="92">
        <f t="shared" si="64"/>
        <v>3074.6286479999999</v>
      </c>
      <c r="AA646" s="92">
        <f t="shared" si="65"/>
        <v>3463.98</v>
      </c>
    </row>
    <row r="647" spans="1:27" x14ac:dyDescent="0.25">
      <c r="A647" t="s">
        <v>320</v>
      </c>
      <c r="B647" t="s">
        <v>162</v>
      </c>
      <c r="C647" t="s">
        <v>163</v>
      </c>
      <c r="D647" t="s">
        <v>331</v>
      </c>
      <c r="E647" t="s">
        <v>332</v>
      </c>
      <c r="F647" t="str">
        <f t="shared" si="61"/>
        <v>1250</v>
      </c>
      <c r="G647" t="s">
        <v>65</v>
      </c>
      <c r="H647" t="s">
        <v>66</v>
      </c>
      <c r="I647" s="91"/>
      <c r="J647" s="91">
        <v>1225.32</v>
      </c>
      <c r="K647" s="91"/>
      <c r="L647" s="91"/>
      <c r="M647" s="91">
        <v>102.11</v>
      </c>
      <c r="N647" s="91"/>
      <c r="O647" s="91"/>
      <c r="P647" s="91"/>
      <c r="Q647" s="91"/>
      <c r="R647" s="91"/>
      <c r="S647" s="91">
        <v>204.22</v>
      </c>
      <c r="T647" s="91"/>
      <c r="U647" s="91">
        <f t="shared" si="62"/>
        <v>1531.6499999999999</v>
      </c>
      <c r="V647" s="82" t="str">
        <f t="shared" si="60"/>
        <v>131001250874</v>
      </c>
      <c r="W647" s="83">
        <f>VLOOKUP(V647,Factors!$E$6:$H$5950,4,FALSE)</f>
        <v>0.1124</v>
      </c>
      <c r="X647" t="str">
        <f>VLOOKUP(V647,Factors!$E$6:$F$5950,2,FALSE)</f>
        <v>3-factor</v>
      </c>
      <c r="Y647" s="92">
        <f t="shared" si="63"/>
        <v>172.15745999999999</v>
      </c>
      <c r="Z647" s="92">
        <f t="shared" si="64"/>
        <v>1359.49254</v>
      </c>
      <c r="AA647" s="92">
        <f t="shared" si="65"/>
        <v>1531.6499999999999</v>
      </c>
    </row>
    <row r="648" spans="1:27" x14ac:dyDescent="0.25">
      <c r="A648" t="s">
        <v>320</v>
      </c>
      <c r="B648" t="s">
        <v>162</v>
      </c>
      <c r="C648" t="s">
        <v>163</v>
      </c>
      <c r="D648" t="s">
        <v>331</v>
      </c>
      <c r="E648" t="s">
        <v>332</v>
      </c>
      <c r="F648" t="str">
        <f t="shared" si="61"/>
        <v>1250</v>
      </c>
      <c r="G648" t="s">
        <v>56</v>
      </c>
      <c r="H648" t="s">
        <v>57</v>
      </c>
      <c r="I648" s="91">
        <v>772.9</v>
      </c>
      <c r="J648" s="91">
        <v>2592.9</v>
      </c>
      <c r="K648" s="91">
        <v>2472.9</v>
      </c>
      <c r="L648" s="91">
        <v>1361.17</v>
      </c>
      <c r="M648" s="91">
        <v>4357.66</v>
      </c>
      <c r="N648" s="91">
        <v>1369.91</v>
      </c>
      <c r="O648" s="91">
        <v>2306.4899999999998</v>
      </c>
      <c r="P648" s="91">
        <v>665.29</v>
      </c>
      <c r="Q648" s="91">
        <v>1407.9</v>
      </c>
      <c r="R648" s="91">
        <v>592.34</v>
      </c>
      <c r="S648" s="91">
        <v>3208.11</v>
      </c>
      <c r="T648" s="91">
        <v>1499.25</v>
      </c>
      <c r="U648" s="91">
        <f t="shared" si="62"/>
        <v>22606.820000000003</v>
      </c>
      <c r="V648" s="82" t="str">
        <f t="shared" si="60"/>
        <v>131001250874</v>
      </c>
      <c r="W648" s="83">
        <f>VLOOKUP(V648,Factors!$E$6:$H$5950,4,FALSE)</f>
        <v>0.1124</v>
      </c>
      <c r="X648" t="str">
        <f>VLOOKUP(V648,Factors!$E$6:$F$5950,2,FALSE)</f>
        <v>3-factor</v>
      </c>
      <c r="Y648" s="92">
        <f t="shared" si="63"/>
        <v>2541.0065680000002</v>
      </c>
      <c r="Z648" s="92">
        <f t="shared" si="64"/>
        <v>20065.813432000003</v>
      </c>
      <c r="AA648" s="92">
        <f t="shared" si="65"/>
        <v>22606.820000000003</v>
      </c>
    </row>
    <row r="649" spans="1:27" x14ac:dyDescent="0.25">
      <c r="A649" t="s">
        <v>320</v>
      </c>
      <c r="B649" t="s">
        <v>162</v>
      </c>
      <c r="C649" t="s">
        <v>163</v>
      </c>
      <c r="D649" t="s">
        <v>331</v>
      </c>
      <c r="E649" t="s">
        <v>332</v>
      </c>
      <c r="F649" t="str">
        <f t="shared" si="61"/>
        <v>1250</v>
      </c>
      <c r="G649" t="s">
        <v>68</v>
      </c>
      <c r="H649" t="s">
        <v>69</v>
      </c>
      <c r="I649" s="91">
        <v>459.48</v>
      </c>
      <c r="J649" s="91">
        <v>650.92999999999995</v>
      </c>
      <c r="K649" s="91">
        <v>180.63</v>
      </c>
      <c r="L649" s="91">
        <v>72.25</v>
      </c>
      <c r="M649" s="91">
        <v>1144.3699999999999</v>
      </c>
      <c r="N649" s="91">
        <v>369.91</v>
      </c>
      <c r="O649" s="91">
        <v>603.98</v>
      </c>
      <c r="P649" s="91">
        <v>187.12</v>
      </c>
      <c r="Q649" s="91">
        <v>325.13</v>
      </c>
      <c r="R649" s="91">
        <v>144.5</v>
      </c>
      <c r="S649" s="91">
        <v>1205.8</v>
      </c>
      <c r="T649" s="91">
        <v>74.42</v>
      </c>
      <c r="U649" s="91">
        <f t="shared" si="62"/>
        <v>5418.5199999999995</v>
      </c>
      <c r="V649" s="82" t="str">
        <f t="shared" si="60"/>
        <v>131001250874</v>
      </c>
      <c r="W649" s="83">
        <f>VLOOKUP(V649,Factors!$E$6:$H$5950,4,FALSE)</f>
        <v>0.1124</v>
      </c>
      <c r="X649" t="str">
        <f>VLOOKUP(V649,Factors!$E$6:$F$5950,2,FALSE)</f>
        <v>3-factor</v>
      </c>
      <c r="Y649" s="92">
        <f t="shared" si="63"/>
        <v>609.0416479999999</v>
      </c>
      <c r="Z649" s="92">
        <f t="shared" si="64"/>
        <v>4809.4783520000001</v>
      </c>
      <c r="AA649" s="92">
        <f t="shared" si="65"/>
        <v>5418.52</v>
      </c>
    </row>
    <row r="650" spans="1:27" x14ac:dyDescent="0.25">
      <c r="A650" t="s">
        <v>320</v>
      </c>
      <c r="B650" t="s">
        <v>338</v>
      </c>
      <c r="C650" t="s">
        <v>339</v>
      </c>
      <c r="D650" t="s">
        <v>321</v>
      </c>
      <c r="E650" t="s">
        <v>322</v>
      </c>
      <c r="F650" t="str">
        <f t="shared" si="61"/>
        <v>1170</v>
      </c>
      <c r="G650" t="s">
        <v>110</v>
      </c>
      <c r="H650" t="s">
        <v>111</v>
      </c>
      <c r="I650" s="91">
        <v>43329.16</v>
      </c>
      <c r="J650" s="91">
        <v>46550.2</v>
      </c>
      <c r="K650" s="91">
        <v>46317.14</v>
      </c>
      <c r="L650" s="91">
        <v>45178.31</v>
      </c>
      <c r="M650" s="91">
        <v>45625.39</v>
      </c>
      <c r="N650" s="91">
        <v>46047.03</v>
      </c>
      <c r="O650" s="91">
        <v>37882.14</v>
      </c>
      <c r="P650" s="91">
        <v>44482.71</v>
      </c>
      <c r="Q650" s="91">
        <v>34986.22</v>
      </c>
      <c r="R650" s="91">
        <v>45530.239999999998</v>
      </c>
      <c r="S650" s="91">
        <v>41775.19</v>
      </c>
      <c r="T650" s="91">
        <v>30409.62</v>
      </c>
      <c r="U650" s="91">
        <f t="shared" si="62"/>
        <v>508113.35000000003</v>
      </c>
      <c r="V650" s="82" t="str">
        <f t="shared" si="60"/>
        <v>135101170874</v>
      </c>
      <c r="W650" s="83">
        <f>VLOOKUP(V650,Factors!$E$6:$H$5950,4,FALSE)</f>
        <v>0.1119</v>
      </c>
      <c r="X650" t="str">
        <f>VLOOKUP(V650,Factors!$E$6:$F$5950,2,FALSE)</f>
        <v>Customers-All</v>
      </c>
      <c r="Y650" s="92">
        <f t="shared" si="63"/>
        <v>56857.883865000003</v>
      </c>
      <c r="Z650" s="92">
        <f t="shared" si="64"/>
        <v>451255.46613500005</v>
      </c>
      <c r="AA650" s="92">
        <f t="shared" si="65"/>
        <v>508113.35000000003</v>
      </c>
    </row>
    <row r="651" spans="1:27" x14ac:dyDescent="0.25">
      <c r="A651" t="s">
        <v>320</v>
      </c>
      <c r="B651" t="s">
        <v>338</v>
      </c>
      <c r="C651" t="s">
        <v>339</v>
      </c>
      <c r="D651" t="s">
        <v>321</v>
      </c>
      <c r="E651" t="s">
        <v>322</v>
      </c>
      <c r="F651" t="str">
        <f t="shared" si="61"/>
        <v>1170</v>
      </c>
      <c r="G651" t="s">
        <v>88</v>
      </c>
      <c r="H651" t="s">
        <v>89</v>
      </c>
      <c r="I651" s="91">
        <v>6292.28</v>
      </c>
      <c r="J651" s="91">
        <v>6270.28</v>
      </c>
      <c r="K651" s="91">
        <v>6474.99</v>
      </c>
      <c r="L651" s="91">
        <v>6474.95</v>
      </c>
      <c r="M651" s="91">
        <v>6474.92</v>
      </c>
      <c r="N651" s="91">
        <v>6474.91</v>
      </c>
      <c r="O651" s="91">
        <v>6553.62</v>
      </c>
      <c r="P651" s="91">
        <v>6553.61</v>
      </c>
      <c r="Q651" s="91">
        <v>6553.63</v>
      </c>
      <c r="R651" s="91">
        <v>6553.59</v>
      </c>
      <c r="S651" s="91">
        <v>6553.61</v>
      </c>
      <c r="T651" s="91">
        <v>6553.52</v>
      </c>
      <c r="U651" s="91">
        <f t="shared" si="62"/>
        <v>77783.91</v>
      </c>
      <c r="V651" s="82" t="str">
        <f t="shared" si="60"/>
        <v>135101170874</v>
      </c>
      <c r="W651" s="83">
        <f>VLOOKUP(V651,Factors!$E$6:$H$5950,4,FALSE)</f>
        <v>0.1119</v>
      </c>
      <c r="X651" t="str">
        <f>VLOOKUP(V651,Factors!$E$6:$F$5950,2,FALSE)</f>
        <v>Customers-All</v>
      </c>
      <c r="Y651" s="92">
        <f t="shared" si="63"/>
        <v>8704.0195290000011</v>
      </c>
      <c r="Z651" s="92">
        <f t="shared" si="64"/>
        <v>69079.890471000006</v>
      </c>
      <c r="AA651" s="92">
        <f t="shared" si="65"/>
        <v>77783.91</v>
      </c>
    </row>
    <row r="652" spans="1:27" x14ac:dyDescent="0.25">
      <c r="A652" t="s">
        <v>320</v>
      </c>
      <c r="B652" t="s">
        <v>338</v>
      </c>
      <c r="C652" t="s">
        <v>339</v>
      </c>
      <c r="D652" t="s">
        <v>321</v>
      </c>
      <c r="E652" t="s">
        <v>322</v>
      </c>
      <c r="F652" t="str">
        <f t="shared" si="61"/>
        <v>1170</v>
      </c>
      <c r="G652" t="s">
        <v>90</v>
      </c>
      <c r="H652" t="s">
        <v>91</v>
      </c>
      <c r="I652" s="91">
        <v>24472.400000000001</v>
      </c>
      <c r="J652" s="91">
        <v>24359.64</v>
      </c>
      <c r="K652" s="91">
        <v>25154.639999999999</v>
      </c>
      <c r="L652" s="91">
        <v>25154.61</v>
      </c>
      <c r="M652" s="91">
        <v>25154.58</v>
      </c>
      <c r="N652" s="91">
        <v>25154.58</v>
      </c>
      <c r="O652" s="91">
        <v>25459.89</v>
      </c>
      <c r="P652" s="91">
        <v>25459.96</v>
      </c>
      <c r="Q652" s="91">
        <v>25459.87</v>
      </c>
      <c r="R652" s="91">
        <v>25459.83</v>
      </c>
      <c r="S652" s="91">
        <v>25459.88</v>
      </c>
      <c r="T652" s="91">
        <v>25459.82</v>
      </c>
      <c r="U652" s="91">
        <f t="shared" si="62"/>
        <v>302209.7</v>
      </c>
      <c r="V652" s="82" t="str">
        <f t="shared" si="60"/>
        <v>135101170874</v>
      </c>
      <c r="W652" s="83">
        <f>VLOOKUP(V652,Factors!$E$6:$H$5950,4,FALSE)</f>
        <v>0.1119</v>
      </c>
      <c r="X652" t="str">
        <f>VLOOKUP(V652,Factors!$E$6:$F$5950,2,FALSE)</f>
        <v>Customers-All</v>
      </c>
      <c r="Y652" s="92">
        <f t="shared" si="63"/>
        <v>33817.265429999999</v>
      </c>
      <c r="Z652" s="92">
        <f t="shared" si="64"/>
        <v>268392.43457000004</v>
      </c>
      <c r="AA652" s="92">
        <f t="shared" si="65"/>
        <v>302209.70000000007</v>
      </c>
    </row>
    <row r="653" spans="1:27" x14ac:dyDescent="0.25">
      <c r="A653" t="s">
        <v>320</v>
      </c>
      <c r="B653" t="s">
        <v>338</v>
      </c>
      <c r="C653" t="s">
        <v>339</v>
      </c>
      <c r="D653" t="s">
        <v>321</v>
      </c>
      <c r="E653" t="s">
        <v>322</v>
      </c>
      <c r="F653" t="str">
        <f t="shared" si="61"/>
        <v>1170</v>
      </c>
      <c r="G653" t="s">
        <v>61</v>
      </c>
      <c r="H653" t="s">
        <v>62</v>
      </c>
      <c r="I653" s="91">
        <v>299.99</v>
      </c>
      <c r="J653" s="91">
        <v>12.98</v>
      </c>
      <c r="K653" s="91"/>
      <c r="L653" s="91">
        <v>67.98</v>
      </c>
      <c r="M653" s="91"/>
      <c r="N653" s="91"/>
      <c r="O653" s="91"/>
      <c r="P653" s="91"/>
      <c r="Q653" s="91"/>
      <c r="R653" s="91"/>
      <c r="S653" s="91">
        <v>661.07</v>
      </c>
      <c r="T653" s="91"/>
      <c r="U653" s="91">
        <f t="shared" si="62"/>
        <v>1042.02</v>
      </c>
      <c r="V653" s="82" t="str">
        <f t="shared" si="60"/>
        <v>135101170874</v>
      </c>
      <c r="W653" s="83">
        <f>VLOOKUP(V653,Factors!$E$6:$H$5950,4,FALSE)</f>
        <v>0.1119</v>
      </c>
      <c r="X653" t="str">
        <f>VLOOKUP(V653,Factors!$E$6:$F$5950,2,FALSE)</f>
        <v>Customers-All</v>
      </c>
      <c r="Y653" s="92">
        <f t="shared" si="63"/>
        <v>116.60203799999999</v>
      </c>
      <c r="Z653" s="92">
        <f t="shared" si="64"/>
        <v>925.41796199999999</v>
      </c>
      <c r="AA653" s="92">
        <f t="shared" si="65"/>
        <v>1042.02</v>
      </c>
    </row>
    <row r="654" spans="1:27" x14ac:dyDescent="0.25">
      <c r="A654" t="s">
        <v>320</v>
      </c>
      <c r="B654" t="s">
        <v>338</v>
      </c>
      <c r="C654" t="s">
        <v>339</v>
      </c>
      <c r="D654" t="s">
        <v>321</v>
      </c>
      <c r="E654" t="s">
        <v>322</v>
      </c>
      <c r="F654" t="str">
        <f t="shared" si="61"/>
        <v>1170</v>
      </c>
      <c r="G654" t="s">
        <v>92</v>
      </c>
      <c r="H654" t="s">
        <v>93</v>
      </c>
      <c r="I654" s="91">
        <v>129.63</v>
      </c>
      <c r="J654" s="91">
        <v>277.8</v>
      </c>
      <c r="K654" s="91"/>
      <c r="L654" s="91"/>
      <c r="M654" s="91">
        <v>40.54</v>
      </c>
      <c r="N654" s="91">
        <v>27.45</v>
      </c>
      <c r="O654" s="91"/>
      <c r="P654" s="91">
        <v>129.16999999999999</v>
      </c>
      <c r="Q654" s="91">
        <v>141.72</v>
      </c>
      <c r="R654" s="91">
        <v>315.17</v>
      </c>
      <c r="S654" s="91">
        <v>71.290000000000006</v>
      </c>
      <c r="T654" s="91">
        <v>26.05</v>
      </c>
      <c r="U654" s="91">
        <f t="shared" si="62"/>
        <v>1158.82</v>
      </c>
      <c r="V654" s="82" t="str">
        <f t="shared" si="60"/>
        <v>135101170874</v>
      </c>
      <c r="W654" s="83">
        <f>VLOOKUP(V654,Factors!$E$6:$H$5950,4,FALSE)</f>
        <v>0.1119</v>
      </c>
      <c r="X654" t="str">
        <f>VLOOKUP(V654,Factors!$E$6:$F$5950,2,FALSE)</f>
        <v>Customers-All</v>
      </c>
      <c r="Y654" s="92">
        <f t="shared" si="63"/>
        <v>129.67195799999999</v>
      </c>
      <c r="Z654" s="92">
        <f t="shared" si="64"/>
        <v>1029.148042</v>
      </c>
      <c r="AA654" s="92">
        <f t="shared" si="65"/>
        <v>1158.82</v>
      </c>
    </row>
    <row r="655" spans="1:27" x14ac:dyDescent="0.25">
      <c r="A655" t="s">
        <v>320</v>
      </c>
      <c r="B655" t="s">
        <v>338</v>
      </c>
      <c r="C655" t="s">
        <v>339</v>
      </c>
      <c r="D655" t="s">
        <v>321</v>
      </c>
      <c r="E655" t="s">
        <v>322</v>
      </c>
      <c r="F655" t="str">
        <f t="shared" si="61"/>
        <v>1170</v>
      </c>
      <c r="G655" t="s">
        <v>94</v>
      </c>
      <c r="H655" t="s">
        <v>95</v>
      </c>
      <c r="I655" s="91">
        <v>8</v>
      </c>
      <c r="J655" s="91"/>
      <c r="K655" s="91"/>
      <c r="L655" s="91">
        <v>24.32</v>
      </c>
      <c r="M655" s="91"/>
      <c r="N655" s="91"/>
      <c r="O655" s="91"/>
      <c r="P655" s="91"/>
      <c r="Q655" s="91"/>
      <c r="R655" s="91"/>
      <c r="S655" s="91"/>
      <c r="T655" s="91">
        <v>125</v>
      </c>
      <c r="U655" s="91">
        <f t="shared" si="62"/>
        <v>157.32</v>
      </c>
      <c r="V655" s="82" t="str">
        <f t="shared" si="60"/>
        <v>135101170874</v>
      </c>
      <c r="W655" s="83">
        <f>VLOOKUP(V655,Factors!$E$6:$H$5950,4,FALSE)</f>
        <v>0.1119</v>
      </c>
      <c r="X655" t="str">
        <f>VLOOKUP(V655,Factors!$E$6:$F$5950,2,FALSE)</f>
        <v>Customers-All</v>
      </c>
      <c r="Y655" s="92">
        <f t="shared" si="63"/>
        <v>17.604108</v>
      </c>
      <c r="Z655" s="92">
        <f t="shared" si="64"/>
        <v>139.715892</v>
      </c>
      <c r="AA655" s="92">
        <f t="shared" si="65"/>
        <v>157.32</v>
      </c>
    </row>
    <row r="656" spans="1:27" x14ac:dyDescent="0.25">
      <c r="A656" t="s">
        <v>320</v>
      </c>
      <c r="B656" t="s">
        <v>338</v>
      </c>
      <c r="C656" t="s">
        <v>339</v>
      </c>
      <c r="D656" t="s">
        <v>321</v>
      </c>
      <c r="E656" t="s">
        <v>322</v>
      </c>
      <c r="F656" t="str">
        <f t="shared" si="61"/>
        <v>1170</v>
      </c>
      <c r="G656" t="s">
        <v>84</v>
      </c>
      <c r="H656" t="s">
        <v>85</v>
      </c>
      <c r="I656" s="91">
        <v>270.24</v>
      </c>
      <c r="J656" s="91">
        <v>207.21</v>
      </c>
      <c r="K656" s="91">
        <v>333.21</v>
      </c>
      <c r="L656" s="91">
        <v>253.08</v>
      </c>
      <c r="M656" s="91">
        <v>359.1</v>
      </c>
      <c r="N656" s="91">
        <v>381.46</v>
      </c>
      <c r="O656" s="91">
        <v>79.09</v>
      </c>
      <c r="P656" s="91">
        <v>273.24</v>
      </c>
      <c r="Q656" s="91">
        <v>119.54</v>
      </c>
      <c r="R656" s="91">
        <v>218.18</v>
      </c>
      <c r="S656" s="91">
        <v>313.52</v>
      </c>
      <c r="T656" s="91">
        <v>152.44999999999999</v>
      </c>
      <c r="U656" s="91">
        <f t="shared" si="62"/>
        <v>2960.3199999999997</v>
      </c>
      <c r="V656" s="82" t="str">
        <f t="shared" si="60"/>
        <v>135101170874</v>
      </c>
      <c r="W656" s="83">
        <f>VLOOKUP(V656,Factors!$E$6:$H$5950,4,FALSE)</f>
        <v>0.1119</v>
      </c>
      <c r="X656" t="str">
        <f>VLOOKUP(V656,Factors!$E$6:$F$5950,2,FALSE)</f>
        <v>Customers-All</v>
      </c>
      <c r="Y656" s="92">
        <f t="shared" si="63"/>
        <v>331.25980799999996</v>
      </c>
      <c r="Z656" s="92">
        <f t="shared" si="64"/>
        <v>2629.0601919999999</v>
      </c>
      <c r="AA656" s="92">
        <f t="shared" si="65"/>
        <v>2960.3199999999997</v>
      </c>
    </row>
    <row r="657" spans="1:27" x14ac:dyDescent="0.25">
      <c r="A657" t="s">
        <v>320</v>
      </c>
      <c r="B657" t="s">
        <v>338</v>
      </c>
      <c r="C657" t="s">
        <v>339</v>
      </c>
      <c r="D657" t="s">
        <v>321</v>
      </c>
      <c r="E657" t="s">
        <v>322</v>
      </c>
      <c r="F657" t="str">
        <f t="shared" si="61"/>
        <v>1170</v>
      </c>
      <c r="G657" t="s">
        <v>207</v>
      </c>
      <c r="H657" t="s">
        <v>208</v>
      </c>
      <c r="I657" s="91">
        <v>1.98</v>
      </c>
      <c r="J657" s="91"/>
      <c r="K657" s="91"/>
      <c r="L657" s="91"/>
      <c r="M657" s="91"/>
      <c r="N657" s="91"/>
      <c r="O657" s="91"/>
      <c r="P657" s="91"/>
      <c r="Q657" s="91"/>
      <c r="R657" s="91">
        <v>883.74</v>
      </c>
      <c r="S657" s="91">
        <v>-140.5</v>
      </c>
      <c r="T657" s="91"/>
      <c r="U657" s="91">
        <f t="shared" si="62"/>
        <v>745.22</v>
      </c>
      <c r="V657" s="82" t="str">
        <f t="shared" si="60"/>
        <v>135101170874</v>
      </c>
      <c r="W657" s="83">
        <f>VLOOKUP(V657,Factors!$E$6:$H$5950,4,FALSE)</f>
        <v>0.1119</v>
      </c>
      <c r="X657" t="str">
        <f>VLOOKUP(V657,Factors!$E$6:$F$5950,2,FALSE)</f>
        <v>Customers-All</v>
      </c>
      <c r="Y657" s="92">
        <f t="shared" si="63"/>
        <v>83.390118000000001</v>
      </c>
      <c r="Z657" s="92">
        <f t="shared" si="64"/>
        <v>661.829882</v>
      </c>
      <c r="AA657" s="92">
        <f t="shared" si="65"/>
        <v>745.22</v>
      </c>
    </row>
    <row r="658" spans="1:27" x14ac:dyDescent="0.25">
      <c r="A658" t="s">
        <v>320</v>
      </c>
      <c r="B658" t="s">
        <v>338</v>
      </c>
      <c r="C658" t="s">
        <v>339</v>
      </c>
      <c r="D658" t="s">
        <v>321</v>
      </c>
      <c r="E658" t="s">
        <v>322</v>
      </c>
      <c r="F658" t="str">
        <f t="shared" si="61"/>
        <v>1170</v>
      </c>
      <c r="G658" t="s">
        <v>128</v>
      </c>
      <c r="H658" t="s">
        <v>129</v>
      </c>
      <c r="I658" s="91"/>
      <c r="J658" s="91"/>
      <c r="K658" s="91"/>
      <c r="L658" s="91"/>
      <c r="M658" s="91">
        <v>-41.96</v>
      </c>
      <c r="N658" s="91"/>
      <c r="O658" s="91"/>
      <c r="P658" s="91"/>
      <c r="Q658" s="91">
        <v>32.36</v>
      </c>
      <c r="R658" s="91">
        <v>39.15</v>
      </c>
      <c r="S658" s="91">
        <v>0.81</v>
      </c>
      <c r="T658" s="91"/>
      <c r="U658" s="91">
        <f t="shared" si="62"/>
        <v>30.359999999999996</v>
      </c>
      <c r="V658" s="82" t="str">
        <f t="shared" si="60"/>
        <v>135101170874</v>
      </c>
      <c r="W658" s="83">
        <f>VLOOKUP(V658,Factors!$E$6:$H$5950,4,FALSE)</f>
        <v>0.1119</v>
      </c>
      <c r="X658" t="str">
        <f>VLOOKUP(V658,Factors!$E$6:$F$5950,2,FALSE)</f>
        <v>Customers-All</v>
      </c>
      <c r="Y658" s="92">
        <f t="shared" si="63"/>
        <v>3.3972839999999995</v>
      </c>
      <c r="Z658" s="92">
        <f t="shared" si="64"/>
        <v>26.962715999999997</v>
      </c>
      <c r="AA658" s="92">
        <f t="shared" si="65"/>
        <v>30.359999999999996</v>
      </c>
    </row>
    <row r="659" spans="1:27" x14ac:dyDescent="0.25">
      <c r="A659" t="s">
        <v>320</v>
      </c>
      <c r="B659" t="s">
        <v>338</v>
      </c>
      <c r="C659" t="s">
        <v>339</v>
      </c>
      <c r="D659" t="s">
        <v>321</v>
      </c>
      <c r="E659" t="s">
        <v>322</v>
      </c>
      <c r="F659" t="str">
        <f t="shared" si="61"/>
        <v>1170</v>
      </c>
      <c r="G659" t="s">
        <v>98</v>
      </c>
      <c r="H659" t="s">
        <v>99</v>
      </c>
      <c r="I659" s="91"/>
      <c r="J659" s="91"/>
      <c r="K659" s="91">
        <v>251.92</v>
      </c>
      <c r="L659" s="91"/>
      <c r="M659" s="91"/>
      <c r="N659" s="91">
        <v>10.98</v>
      </c>
      <c r="O659" s="91"/>
      <c r="P659" s="91">
        <v>69</v>
      </c>
      <c r="Q659" s="91"/>
      <c r="R659" s="91">
        <v>114.82</v>
      </c>
      <c r="S659" s="91">
        <v>6.99</v>
      </c>
      <c r="T659" s="91">
        <v>71.12</v>
      </c>
      <c r="U659" s="91">
        <f t="shared" si="62"/>
        <v>524.82999999999993</v>
      </c>
      <c r="V659" s="82" t="str">
        <f t="shared" si="60"/>
        <v>135101170874</v>
      </c>
      <c r="W659" s="83">
        <f>VLOOKUP(V659,Factors!$E$6:$H$5950,4,FALSE)</f>
        <v>0.1119</v>
      </c>
      <c r="X659" t="str">
        <f>VLOOKUP(V659,Factors!$E$6:$F$5950,2,FALSE)</f>
        <v>Customers-All</v>
      </c>
      <c r="Y659" s="92">
        <f t="shared" si="63"/>
        <v>58.728476999999991</v>
      </c>
      <c r="Z659" s="92">
        <f t="shared" si="64"/>
        <v>466.10152299999993</v>
      </c>
      <c r="AA659" s="92">
        <f t="shared" si="65"/>
        <v>524.82999999999993</v>
      </c>
    </row>
    <row r="660" spans="1:27" x14ac:dyDescent="0.25">
      <c r="A660" t="s">
        <v>320</v>
      </c>
      <c r="B660" t="s">
        <v>338</v>
      </c>
      <c r="C660" t="s">
        <v>339</v>
      </c>
      <c r="D660" t="s">
        <v>321</v>
      </c>
      <c r="E660" t="s">
        <v>322</v>
      </c>
      <c r="F660" t="str">
        <f t="shared" si="61"/>
        <v>1170</v>
      </c>
      <c r="G660" t="s">
        <v>130</v>
      </c>
      <c r="H660" t="s">
        <v>131</v>
      </c>
      <c r="I660" s="91"/>
      <c r="J660" s="91"/>
      <c r="K660" s="91"/>
      <c r="L660" s="91">
        <v>64.8</v>
      </c>
      <c r="M660" s="91">
        <v>2585.0100000000002</v>
      </c>
      <c r="N660" s="91">
        <v>21.97</v>
      </c>
      <c r="O660" s="91">
        <v>283.33999999999997</v>
      </c>
      <c r="P660" s="91">
        <v>249.39</v>
      </c>
      <c r="Q660" s="91">
        <v>41.85</v>
      </c>
      <c r="R660" s="91"/>
      <c r="S660" s="91">
        <v>10.4</v>
      </c>
      <c r="T660" s="91"/>
      <c r="U660" s="91">
        <f t="shared" si="62"/>
        <v>3256.76</v>
      </c>
      <c r="V660" s="82" t="str">
        <f t="shared" si="60"/>
        <v>135101170874</v>
      </c>
      <c r="W660" s="83">
        <f>VLOOKUP(V660,Factors!$E$6:$H$5950,4,FALSE)</f>
        <v>0.1119</v>
      </c>
      <c r="X660" t="str">
        <f>VLOOKUP(V660,Factors!$E$6:$F$5950,2,FALSE)</f>
        <v>Customers-All</v>
      </c>
      <c r="Y660" s="92">
        <f t="shared" si="63"/>
        <v>364.431444</v>
      </c>
      <c r="Z660" s="92">
        <f t="shared" si="64"/>
        <v>2892.3285560000004</v>
      </c>
      <c r="AA660" s="92">
        <f t="shared" si="65"/>
        <v>3256.76</v>
      </c>
    </row>
    <row r="661" spans="1:27" x14ac:dyDescent="0.25">
      <c r="A661" t="s">
        <v>320</v>
      </c>
      <c r="B661" t="s">
        <v>338</v>
      </c>
      <c r="C661" t="s">
        <v>339</v>
      </c>
      <c r="D661" t="s">
        <v>321</v>
      </c>
      <c r="E661" t="s">
        <v>322</v>
      </c>
      <c r="F661" t="str">
        <f t="shared" si="61"/>
        <v>1170</v>
      </c>
      <c r="G661" t="s">
        <v>132</v>
      </c>
      <c r="H661" t="s">
        <v>133</v>
      </c>
      <c r="I661" s="91"/>
      <c r="J661" s="91"/>
      <c r="K661" s="91"/>
      <c r="L661" s="91">
        <v>148.94999999999999</v>
      </c>
      <c r="M661" s="91"/>
      <c r="N661" s="91">
        <v>15.47</v>
      </c>
      <c r="O661" s="91"/>
      <c r="P661" s="91">
        <v>29.99</v>
      </c>
      <c r="Q661" s="91"/>
      <c r="R661" s="91">
        <v>164.15</v>
      </c>
      <c r="S661" s="91"/>
      <c r="T661" s="91"/>
      <c r="U661" s="91">
        <f t="shared" si="62"/>
        <v>358.56</v>
      </c>
      <c r="V661" s="82" t="str">
        <f t="shared" si="60"/>
        <v>135101170874</v>
      </c>
      <c r="W661" s="83">
        <f>VLOOKUP(V661,Factors!$E$6:$H$5950,4,FALSE)</f>
        <v>0.1119</v>
      </c>
      <c r="X661" t="str">
        <f>VLOOKUP(V661,Factors!$E$6:$F$5950,2,FALSE)</f>
        <v>Customers-All</v>
      </c>
      <c r="Y661" s="92">
        <f t="shared" si="63"/>
        <v>40.122864</v>
      </c>
      <c r="Z661" s="92">
        <f t="shared" si="64"/>
        <v>318.43713600000001</v>
      </c>
      <c r="AA661" s="92">
        <f t="shared" si="65"/>
        <v>358.56</v>
      </c>
    </row>
    <row r="662" spans="1:27" x14ac:dyDescent="0.25">
      <c r="A662" t="s">
        <v>320</v>
      </c>
      <c r="B662" t="s">
        <v>338</v>
      </c>
      <c r="C662" t="s">
        <v>339</v>
      </c>
      <c r="D662" t="s">
        <v>321</v>
      </c>
      <c r="E662" t="s">
        <v>322</v>
      </c>
      <c r="F662" t="str">
        <f t="shared" si="61"/>
        <v>1170</v>
      </c>
      <c r="G662" t="s">
        <v>136</v>
      </c>
      <c r="H662" t="s">
        <v>137</v>
      </c>
      <c r="I662" s="91"/>
      <c r="J662" s="91"/>
      <c r="K662" s="91"/>
      <c r="L662" s="91"/>
      <c r="M662" s="91"/>
      <c r="N662" s="91"/>
      <c r="O662" s="91">
        <v>4</v>
      </c>
      <c r="P662" s="91"/>
      <c r="Q662" s="91"/>
      <c r="R662" s="91"/>
      <c r="S662" s="91"/>
      <c r="T662" s="91"/>
      <c r="U662" s="91">
        <f t="shared" si="62"/>
        <v>4</v>
      </c>
      <c r="V662" s="82" t="str">
        <f t="shared" si="60"/>
        <v>135101170874</v>
      </c>
      <c r="W662" s="83">
        <f>VLOOKUP(V662,Factors!$E$6:$H$5950,4,FALSE)</f>
        <v>0.1119</v>
      </c>
      <c r="X662" t="str">
        <f>VLOOKUP(V662,Factors!$E$6:$F$5950,2,FALSE)</f>
        <v>Customers-All</v>
      </c>
      <c r="Y662" s="92">
        <f t="shared" si="63"/>
        <v>0.4476</v>
      </c>
      <c r="Z662" s="92">
        <f t="shared" si="64"/>
        <v>3.5524</v>
      </c>
      <c r="AA662" s="92">
        <f t="shared" si="65"/>
        <v>4</v>
      </c>
    </row>
    <row r="663" spans="1:27" x14ac:dyDescent="0.25">
      <c r="A663" t="s">
        <v>320</v>
      </c>
      <c r="B663" t="s">
        <v>338</v>
      </c>
      <c r="C663" t="s">
        <v>339</v>
      </c>
      <c r="D663" t="s">
        <v>321</v>
      </c>
      <c r="E663" t="s">
        <v>322</v>
      </c>
      <c r="F663" t="str">
        <f t="shared" si="61"/>
        <v>1170</v>
      </c>
      <c r="G663" t="s">
        <v>199</v>
      </c>
      <c r="H663" t="s">
        <v>200</v>
      </c>
      <c r="I663" s="91"/>
      <c r="J663" s="91"/>
      <c r="K663" s="91"/>
      <c r="L663" s="91"/>
      <c r="M663" s="91"/>
      <c r="N663" s="91"/>
      <c r="O663" s="91"/>
      <c r="P663" s="91">
        <v>34.9</v>
      </c>
      <c r="Q663" s="91"/>
      <c r="R663" s="91"/>
      <c r="S663" s="91"/>
      <c r="T663" s="91"/>
      <c r="U663" s="91">
        <f t="shared" si="62"/>
        <v>34.9</v>
      </c>
      <c r="V663" s="82" t="str">
        <f t="shared" si="60"/>
        <v>135101170874</v>
      </c>
      <c r="W663" s="83">
        <f>VLOOKUP(V663,Factors!$E$6:$H$5950,4,FALSE)</f>
        <v>0.1119</v>
      </c>
      <c r="X663" t="str">
        <f>VLOOKUP(V663,Factors!$E$6:$F$5950,2,FALSE)</f>
        <v>Customers-All</v>
      </c>
      <c r="Y663" s="92">
        <f t="shared" si="63"/>
        <v>3.9053099999999996</v>
      </c>
      <c r="Z663" s="92">
        <f t="shared" si="64"/>
        <v>30.994689999999999</v>
      </c>
      <c r="AA663" s="92">
        <f t="shared" si="65"/>
        <v>34.9</v>
      </c>
    </row>
    <row r="664" spans="1:27" x14ac:dyDescent="0.25">
      <c r="A664" t="s">
        <v>320</v>
      </c>
      <c r="B664" t="s">
        <v>338</v>
      </c>
      <c r="C664" t="s">
        <v>339</v>
      </c>
      <c r="D664" t="s">
        <v>321</v>
      </c>
      <c r="E664" t="s">
        <v>322</v>
      </c>
      <c r="F664" t="str">
        <f t="shared" si="61"/>
        <v>1170</v>
      </c>
      <c r="G664" t="s">
        <v>138</v>
      </c>
      <c r="H664" t="s">
        <v>139</v>
      </c>
      <c r="I664" s="91"/>
      <c r="J664" s="91"/>
      <c r="K664" s="91"/>
      <c r="L664" s="91"/>
      <c r="M664" s="91">
        <v>249</v>
      </c>
      <c r="N664" s="91"/>
      <c r="O664" s="91"/>
      <c r="P664" s="91"/>
      <c r="Q664" s="91"/>
      <c r="R664" s="91"/>
      <c r="S664" s="91"/>
      <c r="T664" s="91"/>
      <c r="U664" s="91">
        <f t="shared" si="62"/>
        <v>249</v>
      </c>
      <c r="V664" s="82" t="str">
        <f t="shared" si="60"/>
        <v>135101170874</v>
      </c>
      <c r="W664" s="83">
        <f>VLOOKUP(V664,Factors!$E$6:$H$5950,4,FALSE)</f>
        <v>0.1119</v>
      </c>
      <c r="X664" t="str">
        <f>VLOOKUP(V664,Factors!$E$6:$F$5950,2,FALSE)</f>
        <v>Customers-All</v>
      </c>
      <c r="Y664" s="92">
        <f t="shared" si="63"/>
        <v>27.863099999999999</v>
      </c>
      <c r="Z664" s="92">
        <f t="shared" si="64"/>
        <v>221.1369</v>
      </c>
      <c r="AA664" s="92">
        <f t="shared" si="65"/>
        <v>249</v>
      </c>
    </row>
    <row r="665" spans="1:27" x14ac:dyDescent="0.25">
      <c r="A665" t="s">
        <v>320</v>
      </c>
      <c r="B665" t="s">
        <v>338</v>
      </c>
      <c r="C665" t="s">
        <v>339</v>
      </c>
      <c r="D665" t="s">
        <v>321</v>
      </c>
      <c r="E665" t="s">
        <v>322</v>
      </c>
      <c r="F665" t="str">
        <f t="shared" si="61"/>
        <v>1170</v>
      </c>
      <c r="G665" t="s">
        <v>340</v>
      </c>
      <c r="H665" t="s">
        <v>341</v>
      </c>
      <c r="I665" s="91"/>
      <c r="J665" s="91"/>
      <c r="K665" s="91"/>
      <c r="L665" s="91">
        <v>89.95</v>
      </c>
      <c r="M665" s="91"/>
      <c r="N665" s="91"/>
      <c r="O665" s="91"/>
      <c r="P665" s="91"/>
      <c r="Q665" s="91"/>
      <c r="R665" s="91">
        <v>-89.95</v>
      </c>
      <c r="S665" s="91"/>
      <c r="T665" s="91"/>
      <c r="U665" s="91">
        <f t="shared" si="62"/>
        <v>0</v>
      </c>
      <c r="V665" s="82" t="str">
        <f t="shared" si="60"/>
        <v>135101170874</v>
      </c>
      <c r="W665" s="83">
        <f>VLOOKUP(V665,Factors!$E$6:$H$5950,4,FALSE)</f>
        <v>0.1119</v>
      </c>
      <c r="X665" t="str">
        <f>VLOOKUP(V665,Factors!$E$6:$F$5950,2,FALSE)</f>
        <v>Customers-All</v>
      </c>
      <c r="Y665" s="92">
        <f t="shared" si="63"/>
        <v>0</v>
      </c>
      <c r="Z665" s="92">
        <f t="shared" si="64"/>
        <v>0</v>
      </c>
      <c r="AA665" s="92">
        <f t="shared" si="65"/>
        <v>0</v>
      </c>
    </row>
    <row r="666" spans="1:27" x14ac:dyDescent="0.25">
      <c r="A666" t="s">
        <v>320</v>
      </c>
      <c r="B666" t="s">
        <v>338</v>
      </c>
      <c r="C666" t="s">
        <v>339</v>
      </c>
      <c r="D666" t="s">
        <v>321</v>
      </c>
      <c r="E666" t="s">
        <v>322</v>
      </c>
      <c r="F666" t="str">
        <f t="shared" si="61"/>
        <v>1170</v>
      </c>
      <c r="G666" t="s">
        <v>187</v>
      </c>
      <c r="H666" t="s">
        <v>188</v>
      </c>
      <c r="I666" s="91"/>
      <c r="J666" s="91"/>
      <c r="K666" s="91">
        <v>59.68</v>
      </c>
      <c r="L666" s="91"/>
      <c r="M666" s="91"/>
      <c r="N666" s="91">
        <v>393.19</v>
      </c>
      <c r="O666" s="91"/>
      <c r="P666" s="91"/>
      <c r="Q666" s="91"/>
      <c r="R666" s="91"/>
      <c r="S666" s="91"/>
      <c r="T666" s="91"/>
      <c r="U666" s="91">
        <f t="shared" si="62"/>
        <v>452.87</v>
      </c>
      <c r="V666" s="82" t="str">
        <f t="shared" si="60"/>
        <v>135101170874</v>
      </c>
      <c r="W666" s="83">
        <f>VLOOKUP(V666,Factors!$E$6:$H$5950,4,FALSE)</f>
        <v>0.1119</v>
      </c>
      <c r="X666" t="str">
        <f>VLOOKUP(V666,Factors!$E$6:$F$5950,2,FALSE)</f>
        <v>Customers-All</v>
      </c>
      <c r="Y666" s="92">
        <f t="shared" si="63"/>
        <v>50.676152999999999</v>
      </c>
      <c r="Z666" s="92">
        <f t="shared" si="64"/>
        <v>402.19384700000001</v>
      </c>
      <c r="AA666" s="92">
        <f t="shared" si="65"/>
        <v>452.87</v>
      </c>
    </row>
    <row r="667" spans="1:27" x14ac:dyDescent="0.25">
      <c r="A667" t="s">
        <v>320</v>
      </c>
      <c r="B667" t="s">
        <v>338</v>
      </c>
      <c r="C667" t="s">
        <v>339</v>
      </c>
      <c r="D667" t="s">
        <v>321</v>
      </c>
      <c r="E667" t="s">
        <v>322</v>
      </c>
      <c r="F667" t="str">
        <f t="shared" si="61"/>
        <v>1170</v>
      </c>
      <c r="G667" t="s">
        <v>342</v>
      </c>
      <c r="H667" t="s">
        <v>343</v>
      </c>
      <c r="I667" s="91"/>
      <c r="J667" s="91"/>
      <c r="K667" s="91"/>
      <c r="L667" s="91"/>
      <c r="M667" s="91"/>
      <c r="N667" s="91">
        <v>14.76</v>
      </c>
      <c r="O667" s="91"/>
      <c r="P667" s="91"/>
      <c r="Q667" s="91"/>
      <c r="R667" s="91"/>
      <c r="S667" s="91"/>
      <c r="T667" s="91"/>
      <c r="U667" s="91">
        <f t="shared" si="62"/>
        <v>14.76</v>
      </c>
      <c r="V667" s="82" t="str">
        <f t="shared" si="60"/>
        <v>135101170874</v>
      </c>
      <c r="W667" s="83">
        <f>VLOOKUP(V667,Factors!$E$6:$H$5950,4,FALSE)</f>
        <v>0.1119</v>
      </c>
      <c r="X667" t="str">
        <f>VLOOKUP(V667,Factors!$E$6:$F$5950,2,FALSE)</f>
        <v>Customers-All</v>
      </c>
      <c r="Y667" s="92">
        <f t="shared" si="63"/>
        <v>1.6516439999999999</v>
      </c>
      <c r="Z667" s="92">
        <f t="shared" si="64"/>
        <v>13.108356000000001</v>
      </c>
      <c r="AA667" s="92">
        <f t="shared" si="65"/>
        <v>14.76</v>
      </c>
    </row>
    <row r="668" spans="1:27" x14ac:dyDescent="0.25">
      <c r="A668" t="s">
        <v>320</v>
      </c>
      <c r="B668" t="s">
        <v>338</v>
      </c>
      <c r="C668" t="s">
        <v>339</v>
      </c>
      <c r="D668" t="s">
        <v>321</v>
      </c>
      <c r="E668" t="s">
        <v>322</v>
      </c>
      <c r="F668" t="str">
        <f t="shared" si="61"/>
        <v>1170</v>
      </c>
      <c r="G668" t="s">
        <v>239</v>
      </c>
      <c r="H668" t="s">
        <v>240</v>
      </c>
      <c r="I668" s="91">
        <v>23.78</v>
      </c>
      <c r="J668" s="91"/>
      <c r="K668" s="91"/>
      <c r="L668" s="91">
        <v>5.75</v>
      </c>
      <c r="M668" s="91"/>
      <c r="N668" s="91"/>
      <c r="O668" s="91"/>
      <c r="P668" s="91"/>
      <c r="Q668" s="91">
        <v>119.87</v>
      </c>
      <c r="R668" s="91"/>
      <c r="S668" s="91"/>
      <c r="T668" s="91"/>
      <c r="U668" s="91">
        <f t="shared" si="62"/>
        <v>149.4</v>
      </c>
      <c r="V668" s="82" t="str">
        <f t="shared" si="60"/>
        <v>135101170874</v>
      </c>
      <c r="W668" s="83">
        <f>VLOOKUP(V668,Factors!$E$6:$H$5950,4,FALSE)</f>
        <v>0.1119</v>
      </c>
      <c r="X668" t="str">
        <f>VLOOKUP(V668,Factors!$E$6:$F$5950,2,FALSE)</f>
        <v>Customers-All</v>
      </c>
      <c r="Y668" s="92">
        <f t="shared" si="63"/>
        <v>16.717860000000002</v>
      </c>
      <c r="Z668" s="92">
        <f t="shared" si="64"/>
        <v>132.68214</v>
      </c>
      <c r="AA668" s="92">
        <f t="shared" si="65"/>
        <v>149.4</v>
      </c>
    </row>
    <row r="669" spans="1:27" x14ac:dyDescent="0.25">
      <c r="A669" t="s">
        <v>320</v>
      </c>
      <c r="B669" t="s">
        <v>338</v>
      </c>
      <c r="C669" t="s">
        <v>339</v>
      </c>
      <c r="D669" t="s">
        <v>321</v>
      </c>
      <c r="E669" t="s">
        <v>322</v>
      </c>
      <c r="F669" t="str">
        <f t="shared" si="61"/>
        <v>1170</v>
      </c>
      <c r="G669" t="s">
        <v>144</v>
      </c>
      <c r="H669" t="s">
        <v>145</v>
      </c>
      <c r="I669" s="91">
        <v>350.07</v>
      </c>
      <c r="J669" s="91">
        <v>252.8</v>
      </c>
      <c r="K669" s="91">
        <v>644.58000000000004</v>
      </c>
      <c r="L669" s="91">
        <v>729.25</v>
      </c>
      <c r="M669" s="91">
        <v>729.69</v>
      </c>
      <c r="N669" s="91">
        <v>285.51</v>
      </c>
      <c r="O669" s="91">
        <v>1276.96</v>
      </c>
      <c r="P669" s="91">
        <v>723.29</v>
      </c>
      <c r="Q669" s="91">
        <v>209.83</v>
      </c>
      <c r="R669" s="91">
        <v>531.78</v>
      </c>
      <c r="S669" s="91">
        <v>482.11</v>
      </c>
      <c r="T669" s="91">
        <v>272.45</v>
      </c>
      <c r="U669" s="91">
        <f t="shared" si="62"/>
        <v>6488.32</v>
      </c>
      <c r="V669" s="82" t="str">
        <f t="shared" si="60"/>
        <v>135101170874</v>
      </c>
      <c r="W669" s="83">
        <f>VLOOKUP(V669,Factors!$E$6:$H$5950,4,FALSE)</f>
        <v>0.1119</v>
      </c>
      <c r="X669" t="str">
        <f>VLOOKUP(V669,Factors!$E$6:$F$5950,2,FALSE)</f>
        <v>Customers-All</v>
      </c>
      <c r="Y669" s="92">
        <f t="shared" si="63"/>
        <v>726.04300799999999</v>
      </c>
      <c r="Z669" s="92">
        <f t="shared" si="64"/>
        <v>5762.2769920000001</v>
      </c>
      <c r="AA669" s="92">
        <f t="shared" si="65"/>
        <v>6488.32</v>
      </c>
    </row>
    <row r="670" spans="1:27" x14ac:dyDescent="0.25">
      <c r="A670" t="s">
        <v>320</v>
      </c>
      <c r="B670" t="s">
        <v>338</v>
      </c>
      <c r="C670" t="s">
        <v>339</v>
      </c>
      <c r="D670" t="s">
        <v>321</v>
      </c>
      <c r="E670" t="s">
        <v>322</v>
      </c>
      <c r="F670" t="str">
        <f t="shared" si="61"/>
        <v>1170</v>
      </c>
      <c r="G670" t="s">
        <v>217</v>
      </c>
      <c r="H670" t="s">
        <v>218</v>
      </c>
      <c r="I670" s="91">
        <v>1212.8800000000001</v>
      </c>
      <c r="J670" s="91">
        <v>2611.02</v>
      </c>
      <c r="K670" s="91"/>
      <c r="L670" s="91">
        <v>341.5</v>
      </c>
      <c r="M670" s="91">
        <v>2805.8</v>
      </c>
      <c r="N670" s="91">
        <v>1172.29</v>
      </c>
      <c r="O670" s="91">
        <v>431.7</v>
      </c>
      <c r="P670" s="91">
        <v>287.8</v>
      </c>
      <c r="Q670" s="91">
        <v>1711</v>
      </c>
      <c r="R670" s="91">
        <v>272</v>
      </c>
      <c r="S670" s="91">
        <v>431.7</v>
      </c>
      <c r="T670" s="91"/>
      <c r="U670" s="91">
        <f t="shared" si="62"/>
        <v>11277.69</v>
      </c>
      <c r="V670" s="82" t="str">
        <f t="shared" si="60"/>
        <v>135101170874</v>
      </c>
      <c r="W670" s="83">
        <f>VLOOKUP(V670,Factors!$E$6:$H$5950,4,FALSE)</f>
        <v>0.1119</v>
      </c>
      <c r="X670" t="str">
        <f>VLOOKUP(V670,Factors!$E$6:$F$5950,2,FALSE)</f>
        <v>Customers-All</v>
      </c>
      <c r="Y670" s="92">
        <f t="shared" si="63"/>
        <v>1261.9735110000001</v>
      </c>
      <c r="Z670" s="92">
        <f t="shared" si="64"/>
        <v>10015.716489</v>
      </c>
      <c r="AA670" s="92">
        <f t="shared" si="65"/>
        <v>11277.69</v>
      </c>
    </row>
    <row r="671" spans="1:27" x14ac:dyDescent="0.25">
      <c r="A671" t="s">
        <v>320</v>
      </c>
      <c r="B671" t="s">
        <v>338</v>
      </c>
      <c r="C671" t="s">
        <v>339</v>
      </c>
      <c r="D671" t="s">
        <v>321</v>
      </c>
      <c r="E671" t="s">
        <v>322</v>
      </c>
      <c r="F671" t="str">
        <f t="shared" si="61"/>
        <v>1170</v>
      </c>
      <c r="G671" t="s">
        <v>146</v>
      </c>
      <c r="H671" t="s">
        <v>147</v>
      </c>
      <c r="I671" s="91"/>
      <c r="J671" s="91">
        <v>9.5</v>
      </c>
      <c r="K671" s="91"/>
      <c r="L671" s="91">
        <v>725.5</v>
      </c>
      <c r="M671" s="91"/>
      <c r="N671" s="91"/>
      <c r="O671" s="91"/>
      <c r="P671" s="91">
        <v>288.16000000000003</v>
      </c>
      <c r="Q671" s="91">
        <v>263.89999999999998</v>
      </c>
      <c r="R671" s="91">
        <v>20</v>
      </c>
      <c r="S671" s="91">
        <v>473.38</v>
      </c>
      <c r="T671" s="91"/>
      <c r="U671" s="91">
        <f t="shared" si="62"/>
        <v>1780.44</v>
      </c>
      <c r="V671" s="82" t="str">
        <f t="shared" si="60"/>
        <v>135101170874</v>
      </c>
      <c r="W671" s="83">
        <f>VLOOKUP(V671,Factors!$E$6:$H$5950,4,FALSE)</f>
        <v>0.1119</v>
      </c>
      <c r="X671" t="str">
        <f>VLOOKUP(V671,Factors!$E$6:$F$5950,2,FALSE)</f>
        <v>Customers-All</v>
      </c>
      <c r="Y671" s="92">
        <f t="shared" si="63"/>
        <v>199.231236</v>
      </c>
      <c r="Z671" s="92">
        <f t="shared" si="64"/>
        <v>1581.208764</v>
      </c>
      <c r="AA671" s="92">
        <f t="shared" si="65"/>
        <v>1780.44</v>
      </c>
    </row>
    <row r="672" spans="1:27" x14ac:dyDescent="0.25">
      <c r="A672" t="s">
        <v>320</v>
      </c>
      <c r="B672" t="s">
        <v>338</v>
      </c>
      <c r="C672" t="s">
        <v>339</v>
      </c>
      <c r="D672" t="s">
        <v>321</v>
      </c>
      <c r="E672" t="s">
        <v>322</v>
      </c>
      <c r="F672" t="str">
        <f t="shared" si="61"/>
        <v>1170</v>
      </c>
      <c r="G672" t="s">
        <v>148</v>
      </c>
      <c r="H672" t="s">
        <v>149</v>
      </c>
      <c r="I672" s="91"/>
      <c r="J672" s="91">
        <v>319.60000000000002</v>
      </c>
      <c r="K672" s="91">
        <v>271.45999999999998</v>
      </c>
      <c r="L672" s="91"/>
      <c r="M672" s="91"/>
      <c r="N672" s="91"/>
      <c r="O672" s="91"/>
      <c r="P672" s="91"/>
      <c r="Q672" s="91"/>
      <c r="R672" s="91"/>
      <c r="S672" s="91"/>
      <c r="T672" s="91"/>
      <c r="U672" s="91">
        <f t="shared" si="62"/>
        <v>591.05999999999995</v>
      </c>
      <c r="V672" s="82" t="str">
        <f t="shared" si="60"/>
        <v>135101170874</v>
      </c>
      <c r="W672" s="83">
        <f>VLOOKUP(V672,Factors!$E$6:$H$5950,4,FALSE)</f>
        <v>0.1119</v>
      </c>
      <c r="X672" t="str">
        <f>VLOOKUP(V672,Factors!$E$6:$F$5950,2,FALSE)</f>
        <v>Customers-All</v>
      </c>
      <c r="Y672" s="92">
        <f t="shared" si="63"/>
        <v>66.139613999999995</v>
      </c>
      <c r="Z672" s="92">
        <f t="shared" si="64"/>
        <v>524.92038600000001</v>
      </c>
      <c r="AA672" s="92">
        <f t="shared" si="65"/>
        <v>591.05999999999995</v>
      </c>
    </row>
    <row r="673" spans="1:27" x14ac:dyDescent="0.25">
      <c r="A673" t="s">
        <v>320</v>
      </c>
      <c r="B673" t="s">
        <v>338</v>
      </c>
      <c r="C673" t="s">
        <v>339</v>
      </c>
      <c r="D673" t="s">
        <v>321</v>
      </c>
      <c r="E673" t="s">
        <v>322</v>
      </c>
      <c r="F673" t="str">
        <f t="shared" si="61"/>
        <v>1170</v>
      </c>
      <c r="G673" t="s">
        <v>152</v>
      </c>
      <c r="H673" t="s">
        <v>153</v>
      </c>
      <c r="I673" s="91"/>
      <c r="J673" s="91"/>
      <c r="K673" s="91"/>
      <c r="L673" s="91"/>
      <c r="M673" s="91"/>
      <c r="N673" s="91"/>
      <c r="O673" s="91">
        <v>64</v>
      </c>
      <c r="P673" s="91"/>
      <c r="Q673" s="91"/>
      <c r="R673" s="91"/>
      <c r="S673" s="91"/>
      <c r="T673" s="91">
        <v>675</v>
      </c>
      <c r="U673" s="91">
        <f t="shared" si="62"/>
        <v>739</v>
      </c>
      <c r="V673" s="82" t="str">
        <f t="shared" si="60"/>
        <v>135101170874</v>
      </c>
      <c r="W673" s="83">
        <f>VLOOKUP(V673,Factors!$E$6:$H$5950,4,FALSE)</f>
        <v>0.1119</v>
      </c>
      <c r="X673" t="str">
        <f>VLOOKUP(V673,Factors!$E$6:$F$5950,2,FALSE)</f>
        <v>Customers-All</v>
      </c>
      <c r="Y673" s="92">
        <f t="shared" si="63"/>
        <v>82.694100000000006</v>
      </c>
      <c r="Z673" s="92">
        <f t="shared" si="64"/>
        <v>656.30589999999995</v>
      </c>
      <c r="AA673" s="92">
        <f t="shared" si="65"/>
        <v>739</v>
      </c>
    </row>
    <row r="674" spans="1:27" x14ac:dyDescent="0.25">
      <c r="A674" t="s">
        <v>320</v>
      </c>
      <c r="B674" t="s">
        <v>338</v>
      </c>
      <c r="C674" t="s">
        <v>339</v>
      </c>
      <c r="D674" t="s">
        <v>321</v>
      </c>
      <c r="E674" t="s">
        <v>322</v>
      </c>
      <c r="F674" t="str">
        <f t="shared" si="61"/>
        <v>1170</v>
      </c>
      <c r="G674" t="s">
        <v>65</v>
      </c>
      <c r="H674" t="s">
        <v>66</v>
      </c>
      <c r="I674" s="91">
        <v>-80.41</v>
      </c>
      <c r="J674" s="91">
        <v>378.13</v>
      </c>
      <c r="K674" s="91">
        <v>800.61</v>
      </c>
      <c r="L674" s="91">
        <v>646.96</v>
      </c>
      <c r="M674" s="91">
        <v>727.89</v>
      </c>
      <c r="N674" s="91">
        <v>899.69</v>
      </c>
      <c r="O674" s="91"/>
      <c r="P674" s="91">
        <v>404.35</v>
      </c>
      <c r="Q674" s="91"/>
      <c r="R674" s="91">
        <v>363.92</v>
      </c>
      <c r="S674" s="91">
        <v>547.57000000000005</v>
      </c>
      <c r="T674" s="91">
        <v>166.58</v>
      </c>
      <c r="U674" s="91">
        <f t="shared" si="62"/>
        <v>4855.2899999999991</v>
      </c>
      <c r="V674" s="82" t="str">
        <f t="shared" si="60"/>
        <v>135101170874</v>
      </c>
      <c r="W674" s="83">
        <f>VLOOKUP(V674,Factors!$E$6:$H$5950,4,FALSE)</f>
        <v>0.1119</v>
      </c>
      <c r="X674" t="str">
        <f>VLOOKUP(V674,Factors!$E$6:$F$5950,2,FALSE)</f>
        <v>Customers-All</v>
      </c>
      <c r="Y674" s="92">
        <f t="shared" si="63"/>
        <v>543.30695099999991</v>
      </c>
      <c r="Z674" s="92">
        <f t="shared" si="64"/>
        <v>4311.9830489999995</v>
      </c>
      <c r="AA674" s="92">
        <f t="shared" si="65"/>
        <v>4855.2899999999991</v>
      </c>
    </row>
    <row r="675" spans="1:27" x14ac:dyDescent="0.25">
      <c r="A675" t="s">
        <v>320</v>
      </c>
      <c r="B675" t="s">
        <v>338</v>
      </c>
      <c r="C675" t="s">
        <v>339</v>
      </c>
      <c r="D675" t="s">
        <v>321</v>
      </c>
      <c r="E675" t="s">
        <v>322</v>
      </c>
      <c r="F675" t="str">
        <f t="shared" si="61"/>
        <v>1170</v>
      </c>
      <c r="G675" t="s">
        <v>56</v>
      </c>
      <c r="H675" t="s">
        <v>57</v>
      </c>
      <c r="I675" s="91">
        <v>2459.1</v>
      </c>
      <c r="J675" s="91">
        <v>1388.24</v>
      </c>
      <c r="K675" s="91">
        <v>1936.32</v>
      </c>
      <c r="L675" s="91">
        <v>1777.24</v>
      </c>
      <c r="M675" s="91">
        <v>1698.92</v>
      </c>
      <c r="N675" s="91">
        <v>2617.87</v>
      </c>
      <c r="O675" s="91">
        <v>636.30999999999995</v>
      </c>
      <c r="P675" s="91">
        <v>1667.09</v>
      </c>
      <c r="Q675" s="91">
        <v>887.26</v>
      </c>
      <c r="R675" s="91">
        <v>1513.77</v>
      </c>
      <c r="S675" s="91">
        <v>2046.26</v>
      </c>
      <c r="T675" s="91">
        <v>1146.95</v>
      </c>
      <c r="U675" s="91">
        <f t="shared" si="62"/>
        <v>19775.329999999998</v>
      </c>
      <c r="V675" s="82" t="str">
        <f t="shared" si="60"/>
        <v>135101170874</v>
      </c>
      <c r="W675" s="83">
        <f>VLOOKUP(V675,Factors!$E$6:$H$5950,4,FALSE)</f>
        <v>0.1119</v>
      </c>
      <c r="X675" t="str">
        <f>VLOOKUP(V675,Factors!$E$6:$F$5950,2,FALSE)</f>
        <v>Customers-All</v>
      </c>
      <c r="Y675" s="92">
        <f t="shared" si="63"/>
        <v>2212.8594269999999</v>
      </c>
      <c r="Z675" s="92">
        <f t="shared" si="64"/>
        <v>17562.470572999999</v>
      </c>
      <c r="AA675" s="92">
        <f t="shared" si="65"/>
        <v>19775.329999999998</v>
      </c>
    </row>
    <row r="676" spans="1:27" x14ac:dyDescent="0.25">
      <c r="A676" t="s">
        <v>320</v>
      </c>
      <c r="B676" t="s">
        <v>338</v>
      </c>
      <c r="C676" t="s">
        <v>339</v>
      </c>
      <c r="D676" t="s">
        <v>321</v>
      </c>
      <c r="E676" t="s">
        <v>322</v>
      </c>
      <c r="F676" t="str">
        <f t="shared" si="61"/>
        <v>1170</v>
      </c>
      <c r="G676" t="s">
        <v>68</v>
      </c>
      <c r="H676" t="s">
        <v>69</v>
      </c>
      <c r="I676" s="91">
        <v>209.87</v>
      </c>
      <c r="J676" s="91">
        <v>218.36</v>
      </c>
      <c r="K676" s="91">
        <v>454.92</v>
      </c>
      <c r="L676" s="91">
        <v>0</v>
      </c>
      <c r="M676" s="91">
        <v>1012.96</v>
      </c>
      <c r="N676" s="91">
        <v>136.47</v>
      </c>
      <c r="O676" s="91">
        <v>121.3</v>
      </c>
      <c r="P676" s="91">
        <v>545.86</v>
      </c>
      <c r="Q676" s="91">
        <v>257.75</v>
      </c>
      <c r="R676" s="91">
        <v>212.29</v>
      </c>
      <c r="S676" s="91">
        <v>409.42</v>
      </c>
      <c r="T676" s="91">
        <v>146.79</v>
      </c>
      <c r="U676" s="91">
        <f t="shared" si="62"/>
        <v>3725.9900000000002</v>
      </c>
      <c r="V676" s="82" t="str">
        <f t="shared" si="60"/>
        <v>135101170874</v>
      </c>
      <c r="W676" s="83">
        <f>VLOOKUP(V676,Factors!$E$6:$H$5950,4,FALSE)</f>
        <v>0.1119</v>
      </c>
      <c r="X676" t="str">
        <f>VLOOKUP(V676,Factors!$E$6:$F$5950,2,FALSE)</f>
        <v>Customers-All</v>
      </c>
      <c r="Y676" s="92">
        <f t="shared" si="63"/>
        <v>416.93828100000002</v>
      </c>
      <c r="Z676" s="92">
        <f t="shared" si="64"/>
        <v>3309.051719</v>
      </c>
      <c r="AA676" s="92">
        <f t="shared" si="65"/>
        <v>3725.9900000000002</v>
      </c>
    </row>
    <row r="677" spans="1:27" x14ac:dyDescent="0.25">
      <c r="A677" t="s">
        <v>320</v>
      </c>
      <c r="B677" t="s">
        <v>338</v>
      </c>
      <c r="C677" t="s">
        <v>339</v>
      </c>
      <c r="D677" t="s">
        <v>321</v>
      </c>
      <c r="E677" t="s">
        <v>322</v>
      </c>
      <c r="F677" t="str">
        <f t="shared" si="61"/>
        <v>1170</v>
      </c>
      <c r="G677" t="s">
        <v>156</v>
      </c>
      <c r="H677" t="s">
        <v>157</v>
      </c>
      <c r="I677" s="91"/>
      <c r="J677" s="91"/>
      <c r="K677" s="91">
        <v>21.43</v>
      </c>
      <c r="L677" s="91"/>
      <c r="M677" s="91">
        <v>107.15</v>
      </c>
      <c r="N677" s="91"/>
      <c r="O677" s="91"/>
      <c r="P677" s="91"/>
      <c r="Q677" s="91"/>
      <c r="R677" s="91"/>
      <c r="S677" s="91"/>
      <c r="T677" s="91"/>
      <c r="U677" s="91">
        <f t="shared" si="62"/>
        <v>128.58000000000001</v>
      </c>
      <c r="V677" s="82" t="str">
        <f t="shared" si="60"/>
        <v>135101170874</v>
      </c>
      <c r="W677" s="83">
        <f>VLOOKUP(V677,Factors!$E$6:$H$5950,4,FALSE)</f>
        <v>0.1119</v>
      </c>
      <c r="X677" t="str">
        <f>VLOOKUP(V677,Factors!$E$6:$F$5950,2,FALSE)</f>
        <v>Customers-All</v>
      </c>
      <c r="Y677" s="92">
        <f t="shared" si="63"/>
        <v>14.388102000000002</v>
      </c>
      <c r="Z677" s="92">
        <f t="shared" si="64"/>
        <v>114.19189800000001</v>
      </c>
      <c r="AA677" s="92">
        <f t="shared" si="65"/>
        <v>128.58000000000001</v>
      </c>
    </row>
    <row r="678" spans="1:27" x14ac:dyDescent="0.25">
      <c r="A678" t="s">
        <v>320</v>
      </c>
      <c r="B678" t="s">
        <v>338</v>
      </c>
      <c r="C678" t="s">
        <v>339</v>
      </c>
      <c r="D678" t="s">
        <v>321</v>
      </c>
      <c r="E678" t="s">
        <v>322</v>
      </c>
      <c r="F678" t="str">
        <f t="shared" si="61"/>
        <v>1170</v>
      </c>
      <c r="G678" t="s">
        <v>166</v>
      </c>
      <c r="H678" t="s">
        <v>167</v>
      </c>
      <c r="I678" s="91">
        <v>-9697.48</v>
      </c>
      <c r="J678" s="91">
        <v>-7584</v>
      </c>
      <c r="K678" s="91">
        <v>-11598.64</v>
      </c>
      <c r="L678" s="91">
        <v>-13265.14</v>
      </c>
      <c r="M678" s="91">
        <v>-9071.18</v>
      </c>
      <c r="N678" s="91">
        <v>-10396.5</v>
      </c>
      <c r="O678" s="91">
        <v>-12018.42</v>
      </c>
      <c r="P678" s="91">
        <v>-10570.16</v>
      </c>
      <c r="Q678" s="91">
        <v>-858.08</v>
      </c>
      <c r="R678" s="91">
        <v>-13368.54</v>
      </c>
      <c r="S678" s="91">
        <v>-8151.76</v>
      </c>
      <c r="T678" s="91">
        <v>-5148.4799999999996</v>
      </c>
      <c r="U678" s="91">
        <f t="shared" si="62"/>
        <v>-111728.38</v>
      </c>
      <c r="V678" s="82" t="str">
        <f t="shared" si="60"/>
        <v>135101170874</v>
      </c>
      <c r="W678" s="83">
        <f>VLOOKUP(V678,Factors!$E$6:$H$5950,4,FALSE)</f>
        <v>0.1119</v>
      </c>
      <c r="X678" t="str">
        <f>VLOOKUP(V678,Factors!$E$6:$F$5950,2,FALSE)</f>
        <v>Customers-All</v>
      </c>
      <c r="Y678" s="92">
        <f t="shared" si="63"/>
        <v>-12502.405722000001</v>
      </c>
      <c r="Z678" s="92">
        <f t="shared" si="64"/>
        <v>-99225.974278000009</v>
      </c>
      <c r="AA678" s="92">
        <f t="shared" si="65"/>
        <v>-111728.38</v>
      </c>
    </row>
    <row r="679" spans="1:27" x14ac:dyDescent="0.25">
      <c r="A679" t="s">
        <v>320</v>
      </c>
      <c r="B679" t="s">
        <v>338</v>
      </c>
      <c r="C679" t="s">
        <v>339</v>
      </c>
      <c r="D679" t="s">
        <v>334</v>
      </c>
      <c r="E679" t="s">
        <v>335</v>
      </c>
      <c r="F679" t="str">
        <f t="shared" si="61"/>
        <v>1180</v>
      </c>
      <c r="G679" t="s">
        <v>92</v>
      </c>
      <c r="H679" t="s">
        <v>93</v>
      </c>
      <c r="I679" s="91"/>
      <c r="J679" s="91"/>
      <c r="K679" s="91">
        <v>8.42</v>
      </c>
      <c r="L679" s="91">
        <v>25.25</v>
      </c>
      <c r="M679" s="91"/>
      <c r="N679" s="91">
        <v>17.989999999999998</v>
      </c>
      <c r="O679" s="91"/>
      <c r="P679" s="91">
        <v>22.37</v>
      </c>
      <c r="Q679" s="91"/>
      <c r="R679" s="91"/>
      <c r="S679" s="91"/>
      <c r="T679" s="91"/>
      <c r="U679" s="91">
        <f t="shared" si="62"/>
        <v>74.03</v>
      </c>
      <c r="V679" s="82" t="str">
        <f t="shared" si="60"/>
        <v>135101180874</v>
      </c>
      <c r="W679" s="83">
        <f>VLOOKUP(V679,Factors!$E$6:$H$5950,4,FALSE)</f>
        <v>0.1119</v>
      </c>
      <c r="X679" t="str">
        <f>VLOOKUP(V679,Factors!$E$6:$F$5950,2,FALSE)</f>
        <v>Customers-All</v>
      </c>
      <c r="Y679" s="92">
        <f t="shared" si="63"/>
        <v>8.2839570000000009</v>
      </c>
      <c r="Z679" s="92">
        <f t="shared" si="64"/>
        <v>65.746043</v>
      </c>
      <c r="AA679" s="92">
        <f t="shared" si="65"/>
        <v>74.03</v>
      </c>
    </row>
    <row r="680" spans="1:27" x14ac:dyDescent="0.25">
      <c r="A680" t="s">
        <v>320</v>
      </c>
      <c r="B680" t="s">
        <v>338</v>
      </c>
      <c r="C680" t="s">
        <v>339</v>
      </c>
      <c r="D680" t="s">
        <v>334</v>
      </c>
      <c r="E680" t="s">
        <v>335</v>
      </c>
      <c r="F680" t="str">
        <f t="shared" si="61"/>
        <v>1180</v>
      </c>
      <c r="G680" t="s">
        <v>84</v>
      </c>
      <c r="H680" t="s">
        <v>85</v>
      </c>
      <c r="I680" s="91">
        <v>2287.5100000000002</v>
      </c>
      <c r="J680" s="91">
        <v>2236.2600000000002</v>
      </c>
      <c r="K680" s="91">
        <v>2793.61</v>
      </c>
      <c r="L680" s="91">
        <v>4811.59</v>
      </c>
      <c r="M680" s="91">
        <v>3424.94</v>
      </c>
      <c r="N680" s="91">
        <v>2571.66</v>
      </c>
      <c r="O680" s="91">
        <v>2931.65</v>
      </c>
      <c r="P680" s="91">
        <v>4212.2700000000004</v>
      </c>
      <c r="Q680" s="91">
        <v>2774.83</v>
      </c>
      <c r="R680" s="91">
        <v>2779.48</v>
      </c>
      <c r="S680" s="91">
        <v>2227.38</v>
      </c>
      <c r="T680" s="91">
        <v>1447.98</v>
      </c>
      <c r="U680" s="91">
        <f t="shared" si="62"/>
        <v>34499.160000000003</v>
      </c>
      <c r="V680" s="82" t="str">
        <f t="shared" si="60"/>
        <v>135101180874</v>
      </c>
      <c r="W680" s="83">
        <f>VLOOKUP(V680,Factors!$E$6:$H$5950,4,FALSE)</f>
        <v>0.1119</v>
      </c>
      <c r="X680" t="str">
        <f>VLOOKUP(V680,Factors!$E$6:$F$5950,2,FALSE)</f>
        <v>Customers-All</v>
      </c>
      <c r="Y680" s="92">
        <f t="shared" si="63"/>
        <v>3860.4560040000006</v>
      </c>
      <c r="Z680" s="92">
        <f t="shared" si="64"/>
        <v>30638.703996000004</v>
      </c>
      <c r="AA680" s="92">
        <f t="shared" si="65"/>
        <v>34499.160000000003</v>
      </c>
    </row>
    <row r="681" spans="1:27" x14ac:dyDescent="0.25">
      <c r="A681" t="s">
        <v>320</v>
      </c>
      <c r="B681" t="s">
        <v>338</v>
      </c>
      <c r="C681" t="s">
        <v>339</v>
      </c>
      <c r="D681" t="s">
        <v>334</v>
      </c>
      <c r="E681" t="s">
        <v>335</v>
      </c>
      <c r="F681" t="str">
        <f t="shared" si="61"/>
        <v>1180</v>
      </c>
      <c r="G681" t="s">
        <v>56</v>
      </c>
      <c r="H681" t="s">
        <v>57</v>
      </c>
      <c r="I681" s="91">
        <v>21760.2</v>
      </c>
      <c r="J681" s="91">
        <v>21148.1</v>
      </c>
      <c r="K681" s="91">
        <v>26501.98</v>
      </c>
      <c r="L681" s="91">
        <v>45210.43</v>
      </c>
      <c r="M681" s="91">
        <v>32594.99</v>
      </c>
      <c r="N681" s="91">
        <v>22859.67</v>
      </c>
      <c r="O681" s="91">
        <v>24564.42</v>
      </c>
      <c r="P681" s="91">
        <v>36361.25</v>
      </c>
      <c r="Q681" s="91">
        <v>23608.02</v>
      </c>
      <c r="R681" s="91">
        <v>25077.78</v>
      </c>
      <c r="S681" s="91">
        <v>20699.12</v>
      </c>
      <c r="T681" s="91">
        <v>13776.45</v>
      </c>
      <c r="U681" s="91">
        <f t="shared" si="62"/>
        <v>314162.40999999997</v>
      </c>
      <c r="V681" s="82" t="str">
        <f t="shared" si="60"/>
        <v>135101180874</v>
      </c>
      <c r="W681" s="83">
        <f>VLOOKUP(V681,Factors!$E$6:$H$5950,4,FALSE)</f>
        <v>0.1119</v>
      </c>
      <c r="X681" t="str">
        <f>VLOOKUP(V681,Factors!$E$6:$F$5950,2,FALSE)</f>
        <v>Customers-All</v>
      </c>
      <c r="Y681" s="92">
        <f t="shared" si="63"/>
        <v>35154.773678999998</v>
      </c>
      <c r="Z681" s="92">
        <f t="shared" si="64"/>
        <v>279007.636321</v>
      </c>
      <c r="AA681" s="92">
        <f t="shared" si="65"/>
        <v>314162.40999999997</v>
      </c>
    </row>
    <row r="682" spans="1:27" x14ac:dyDescent="0.25">
      <c r="A682" t="s">
        <v>320</v>
      </c>
      <c r="B682" t="s">
        <v>338</v>
      </c>
      <c r="C682" t="s">
        <v>339</v>
      </c>
      <c r="D682" t="s">
        <v>334</v>
      </c>
      <c r="E682" t="s">
        <v>335</v>
      </c>
      <c r="F682" t="str">
        <f t="shared" si="61"/>
        <v>1180</v>
      </c>
      <c r="G682" t="s">
        <v>68</v>
      </c>
      <c r="H682" t="s">
        <v>69</v>
      </c>
      <c r="I682" s="91">
        <v>151.63</v>
      </c>
      <c r="J682" s="91">
        <v>272.93</v>
      </c>
      <c r="K682" s="91">
        <v>257.77</v>
      </c>
      <c r="L682" s="91">
        <v>879.46</v>
      </c>
      <c r="M682" s="91">
        <v>212.28</v>
      </c>
      <c r="N682" s="91">
        <v>1774.04</v>
      </c>
      <c r="O682" s="91">
        <v>3517.71</v>
      </c>
      <c r="P682" s="91">
        <v>3987.76</v>
      </c>
      <c r="Q682" s="91">
        <v>2971.86</v>
      </c>
      <c r="R682" s="91">
        <v>1546.6</v>
      </c>
      <c r="S682" s="91">
        <v>636.83000000000004</v>
      </c>
      <c r="T682" s="91">
        <v>93.71</v>
      </c>
      <c r="U682" s="91">
        <f t="shared" si="62"/>
        <v>16302.58</v>
      </c>
      <c r="V682" s="82" t="str">
        <f t="shared" si="60"/>
        <v>135101180874</v>
      </c>
      <c r="W682" s="83">
        <f>VLOOKUP(V682,Factors!$E$6:$H$5950,4,FALSE)</f>
        <v>0.1119</v>
      </c>
      <c r="X682" t="str">
        <f>VLOOKUP(V682,Factors!$E$6:$F$5950,2,FALSE)</f>
        <v>Customers-All</v>
      </c>
      <c r="Y682" s="92">
        <f t="shared" si="63"/>
        <v>1824.2587020000001</v>
      </c>
      <c r="Z682" s="92">
        <f t="shared" si="64"/>
        <v>14478.321297999999</v>
      </c>
      <c r="AA682" s="92">
        <f t="shared" si="65"/>
        <v>16302.579999999998</v>
      </c>
    </row>
    <row r="683" spans="1:27" x14ac:dyDescent="0.25">
      <c r="A683" t="s">
        <v>320</v>
      </c>
      <c r="B683" t="s">
        <v>338</v>
      </c>
      <c r="C683" t="s">
        <v>339</v>
      </c>
      <c r="D683" t="s">
        <v>344</v>
      </c>
      <c r="E683" t="s">
        <v>345</v>
      </c>
      <c r="F683" t="str">
        <f t="shared" si="61"/>
        <v>1187</v>
      </c>
      <c r="G683" t="s">
        <v>84</v>
      </c>
      <c r="H683" t="s">
        <v>85</v>
      </c>
      <c r="I683" s="91"/>
      <c r="J683" s="91"/>
      <c r="K683" s="91"/>
      <c r="L683" s="91">
        <v>63.93</v>
      </c>
      <c r="M683" s="91"/>
      <c r="N683" s="91"/>
      <c r="O683" s="91">
        <v>51.15</v>
      </c>
      <c r="P683" s="91">
        <v>59.25</v>
      </c>
      <c r="Q683" s="91"/>
      <c r="R683" s="91">
        <v>26.26</v>
      </c>
      <c r="S683" s="91"/>
      <c r="T683" s="91">
        <v>6.58</v>
      </c>
      <c r="U683" s="91">
        <f t="shared" si="62"/>
        <v>207.17</v>
      </c>
      <c r="V683" s="82" t="str">
        <f t="shared" si="60"/>
        <v>135101187874</v>
      </c>
      <c r="W683" s="83">
        <f>VLOOKUP(V683,Factors!$E$6:$H$5950,4,FALSE)</f>
        <v>0.1119</v>
      </c>
      <c r="X683" t="str">
        <f>VLOOKUP(V683,Factors!$E$6:$F$5950,2,FALSE)</f>
        <v>Customers-All</v>
      </c>
      <c r="Y683" s="92">
        <f t="shared" si="63"/>
        <v>23.182323</v>
      </c>
      <c r="Z683" s="92">
        <f t="shared" si="64"/>
        <v>183.98767699999999</v>
      </c>
      <c r="AA683" s="92">
        <f t="shared" si="65"/>
        <v>207.17</v>
      </c>
    </row>
    <row r="684" spans="1:27" x14ac:dyDescent="0.25">
      <c r="A684" t="s">
        <v>320</v>
      </c>
      <c r="B684" t="s">
        <v>338</v>
      </c>
      <c r="C684" t="s">
        <v>339</v>
      </c>
      <c r="D684" t="s">
        <v>344</v>
      </c>
      <c r="E684" t="s">
        <v>345</v>
      </c>
      <c r="F684" t="str">
        <f t="shared" si="61"/>
        <v>1187</v>
      </c>
      <c r="G684" t="s">
        <v>56</v>
      </c>
      <c r="H684" t="s">
        <v>57</v>
      </c>
      <c r="I684" s="91"/>
      <c r="J684" s="91"/>
      <c r="K684" s="91"/>
      <c r="L684" s="91">
        <v>612.4</v>
      </c>
      <c r="M684" s="91"/>
      <c r="N684" s="91"/>
      <c r="O684" s="91">
        <v>489.92</v>
      </c>
      <c r="P684" s="91">
        <v>526.67999999999995</v>
      </c>
      <c r="Q684" s="91"/>
      <c r="R684" s="91">
        <v>190.9</v>
      </c>
      <c r="S684" s="91"/>
      <c r="T684" s="91">
        <v>63.05</v>
      </c>
      <c r="U684" s="91">
        <f t="shared" si="62"/>
        <v>1882.95</v>
      </c>
      <c r="V684" s="82" t="str">
        <f t="shared" si="60"/>
        <v>135101187874</v>
      </c>
      <c r="W684" s="83">
        <f>VLOOKUP(V684,Factors!$E$6:$H$5950,4,FALSE)</f>
        <v>0.1119</v>
      </c>
      <c r="X684" t="str">
        <f>VLOOKUP(V684,Factors!$E$6:$F$5950,2,FALSE)</f>
        <v>Customers-All</v>
      </c>
      <c r="Y684" s="92">
        <f t="shared" si="63"/>
        <v>210.70210500000002</v>
      </c>
      <c r="Z684" s="92">
        <f t="shared" si="64"/>
        <v>1672.247895</v>
      </c>
      <c r="AA684" s="92">
        <f t="shared" si="65"/>
        <v>1882.95</v>
      </c>
    </row>
    <row r="685" spans="1:27" x14ac:dyDescent="0.25">
      <c r="A685" t="s">
        <v>320</v>
      </c>
      <c r="B685" t="s">
        <v>338</v>
      </c>
      <c r="C685" t="s">
        <v>339</v>
      </c>
      <c r="D685" t="s">
        <v>344</v>
      </c>
      <c r="E685" t="s">
        <v>345</v>
      </c>
      <c r="F685" t="str">
        <f t="shared" si="61"/>
        <v>1187</v>
      </c>
      <c r="G685" t="s">
        <v>68</v>
      </c>
      <c r="H685" t="s">
        <v>69</v>
      </c>
      <c r="I685" s="91"/>
      <c r="J685" s="91"/>
      <c r="K685" s="91"/>
      <c r="L685" s="91"/>
      <c r="M685" s="91"/>
      <c r="N685" s="91"/>
      <c r="O685" s="91"/>
      <c r="P685" s="91">
        <v>40.94</v>
      </c>
      <c r="Q685" s="91"/>
      <c r="R685" s="91">
        <v>60.65</v>
      </c>
      <c r="S685" s="91"/>
      <c r="T685" s="91"/>
      <c r="U685" s="91">
        <f t="shared" si="62"/>
        <v>101.59</v>
      </c>
      <c r="V685" s="82" t="str">
        <f t="shared" si="60"/>
        <v>135101187874</v>
      </c>
      <c r="W685" s="83">
        <f>VLOOKUP(V685,Factors!$E$6:$H$5950,4,FALSE)</f>
        <v>0.1119</v>
      </c>
      <c r="X685" t="str">
        <f>VLOOKUP(V685,Factors!$E$6:$F$5950,2,FALSE)</f>
        <v>Customers-All</v>
      </c>
      <c r="Y685" s="92">
        <f t="shared" si="63"/>
        <v>11.367921000000001</v>
      </c>
      <c r="Z685" s="92">
        <f t="shared" si="64"/>
        <v>90.222079000000008</v>
      </c>
      <c r="AA685" s="92">
        <f t="shared" si="65"/>
        <v>101.59</v>
      </c>
    </row>
    <row r="686" spans="1:27" x14ac:dyDescent="0.25">
      <c r="A686" t="s">
        <v>320</v>
      </c>
      <c r="B686" t="s">
        <v>338</v>
      </c>
      <c r="C686" t="s">
        <v>339</v>
      </c>
      <c r="D686" t="s">
        <v>331</v>
      </c>
      <c r="E686" t="s">
        <v>332</v>
      </c>
      <c r="F686" t="str">
        <f t="shared" si="61"/>
        <v>1250</v>
      </c>
      <c r="G686" t="s">
        <v>94</v>
      </c>
      <c r="H686" t="s">
        <v>95</v>
      </c>
      <c r="I686" s="91"/>
      <c r="J686" s="91"/>
      <c r="K686" s="91"/>
      <c r="L686" s="91"/>
      <c r="M686" s="91"/>
      <c r="N686" s="91"/>
      <c r="O686" s="91"/>
      <c r="P686" s="91">
        <v>20</v>
      </c>
      <c r="Q686" s="91"/>
      <c r="R686" s="91"/>
      <c r="S686" s="91"/>
      <c r="T686" s="91"/>
      <c r="U686" s="91">
        <f t="shared" si="62"/>
        <v>20</v>
      </c>
      <c r="V686" s="82" t="str">
        <f t="shared" si="60"/>
        <v>135101250874</v>
      </c>
      <c r="W686" s="83">
        <f>VLOOKUP(V686,Factors!$E$6:$H$5950,4,FALSE)</f>
        <v>0.1119</v>
      </c>
      <c r="X686" t="str">
        <f>VLOOKUP(V686,Factors!$E$6:$F$5950,2,FALSE)</f>
        <v>Customers-All</v>
      </c>
      <c r="Y686" s="92">
        <f t="shared" si="63"/>
        <v>2.238</v>
      </c>
      <c r="Z686" s="92">
        <f t="shared" si="64"/>
        <v>17.762</v>
      </c>
      <c r="AA686" s="92">
        <f t="shared" si="65"/>
        <v>20</v>
      </c>
    </row>
    <row r="687" spans="1:27" x14ac:dyDescent="0.25">
      <c r="A687" t="s">
        <v>320</v>
      </c>
      <c r="B687" t="s">
        <v>338</v>
      </c>
      <c r="C687" t="s">
        <v>339</v>
      </c>
      <c r="D687" t="s">
        <v>331</v>
      </c>
      <c r="E687" t="s">
        <v>332</v>
      </c>
      <c r="F687" t="str">
        <f t="shared" si="61"/>
        <v>1250</v>
      </c>
      <c r="G687" t="s">
        <v>84</v>
      </c>
      <c r="H687" t="s">
        <v>85</v>
      </c>
      <c r="I687" s="91"/>
      <c r="J687" s="91">
        <v>78.180000000000007</v>
      </c>
      <c r="K687" s="91">
        <v>31.65</v>
      </c>
      <c r="L687" s="91"/>
      <c r="M687" s="91"/>
      <c r="N687" s="91"/>
      <c r="O687" s="91">
        <v>6.39</v>
      </c>
      <c r="P687" s="91"/>
      <c r="Q687" s="91"/>
      <c r="R687" s="91">
        <v>104.32</v>
      </c>
      <c r="S687" s="91">
        <v>12.79</v>
      </c>
      <c r="T687" s="91"/>
      <c r="U687" s="91">
        <f t="shared" si="62"/>
        <v>233.33</v>
      </c>
      <c r="V687" s="82" t="str">
        <f t="shared" si="60"/>
        <v>135101250874</v>
      </c>
      <c r="W687" s="83">
        <f>VLOOKUP(V687,Factors!$E$6:$H$5950,4,FALSE)</f>
        <v>0.1119</v>
      </c>
      <c r="X687" t="str">
        <f>VLOOKUP(V687,Factors!$E$6:$F$5950,2,FALSE)</f>
        <v>Customers-All</v>
      </c>
      <c r="Y687" s="92">
        <f t="shared" si="63"/>
        <v>26.109627</v>
      </c>
      <c r="Z687" s="92">
        <f t="shared" si="64"/>
        <v>207.22037300000002</v>
      </c>
      <c r="AA687" s="92">
        <f t="shared" si="65"/>
        <v>233.33</v>
      </c>
    </row>
    <row r="688" spans="1:27" x14ac:dyDescent="0.25">
      <c r="A688" t="s">
        <v>320</v>
      </c>
      <c r="B688" t="s">
        <v>338</v>
      </c>
      <c r="C688" t="s">
        <v>339</v>
      </c>
      <c r="D688" t="s">
        <v>331</v>
      </c>
      <c r="E688" t="s">
        <v>332</v>
      </c>
      <c r="F688" t="str">
        <f t="shared" si="61"/>
        <v>1250</v>
      </c>
      <c r="G688" t="s">
        <v>56</v>
      </c>
      <c r="H688" t="s">
        <v>57</v>
      </c>
      <c r="I688" s="91"/>
      <c r="J688" s="91">
        <v>639.66</v>
      </c>
      <c r="K688" s="91">
        <v>303.16000000000003</v>
      </c>
      <c r="L688" s="91"/>
      <c r="M688" s="91"/>
      <c r="N688" s="91"/>
      <c r="O688" s="91">
        <v>61.24</v>
      </c>
      <c r="P688" s="91"/>
      <c r="Q688" s="91"/>
      <c r="R688" s="91">
        <v>635.37</v>
      </c>
      <c r="S688" s="91">
        <v>122.48</v>
      </c>
      <c r="T688" s="91"/>
      <c r="U688" s="91">
        <f t="shared" si="62"/>
        <v>1761.9099999999999</v>
      </c>
      <c r="V688" s="82" t="str">
        <f t="shared" si="60"/>
        <v>135101250874</v>
      </c>
      <c r="W688" s="83">
        <f>VLOOKUP(V688,Factors!$E$6:$H$5950,4,FALSE)</f>
        <v>0.1119</v>
      </c>
      <c r="X688" t="str">
        <f>VLOOKUP(V688,Factors!$E$6:$F$5950,2,FALSE)</f>
        <v>Customers-All</v>
      </c>
      <c r="Y688" s="92">
        <f t="shared" si="63"/>
        <v>197.15772899999999</v>
      </c>
      <c r="Z688" s="92">
        <f t="shared" si="64"/>
        <v>1564.7522709999998</v>
      </c>
      <c r="AA688" s="92">
        <f t="shared" si="65"/>
        <v>1761.9099999999999</v>
      </c>
    </row>
    <row r="689" spans="1:27" x14ac:dyDescent="0.25">
      <c r="A689" t="s">
        <v>320</v>
      </c>
      <c r="B689" t="s">
        <v>338</v>
      </c>
      <c r="C689" t="s">
        <v>339</v>
      </c>
      <c r="D689" t="s">
        <v>331</v>
      </c>
      <c r="E689" t="s">
        <v>332</v>
      </c>
      <c r="F689" t="str">
        <f t="shared" si="61"/>
        <v>1250</v>
      </c>
      <c r="G689" t="s">
        <v>68</v>
      </c>
      <c r="H689" t="s">
        <v>69</v>
      </c>
      <c r="I689" s="91"/>
      <c r="J689" s="91">
        <v>109.19</v>
      </c>
      <c r="K689" s="91"/>
      <c r="L689" s="91"/>
      <c r="M689" s="91"/>
      <c r="N689" s="91"/>
      <c r="O689" s="91"/>
      <c r="P689" s="91"/>
      <c r="Q689" s="91"/>
      <c r="R689" s="91">
        <v>363.91</v>
      </c>
      <c r="S689" s="91"/>
      <c r="T689" s="91"/>
      <c r="U689" s="91">
        <f t="shared" si="62"/>
        <v>473.1</v>
      </c>
      <c r="V689" s="82" t="str">
        <f t="shared" si="60"/>
        <v>135101250874</v>
      </c>
      <c r="W689" s="83">
        <f>VLOOKUP(V689,Factors!$E$6:$H$5950,4,FALSE)</f>
        <v>0.1119</v>
      </c>
      <c r="X689" t="str">
        <f>VLOOKUP(V689,Factors!$E$6:$F$5950,2,FALSE)</f>
        <v>Customers-All</v>
      </c>
      <c r="Y689" s="92">
        <f t="shared" si="63"/>
        <v>52.939890000000005</v>
      </c>
      <c r="Z689" s="92">
        <f t="shared" si="64"/>
        <v>420.16011000000003</v>
      </c>
      <c r="AA689" s="92">
        <f t="shared" si="65"/>
        <v>473.1</v>
      </c>
    </row>
    <row r="690" spans="1:27" x14ac:dyDescent="0.25">
      <c r="A690" t="s">
        <v>320</v>
      </c>
      <c r="B690" t="s">
        <v>338</v>
      </c>
      <c r="C690" t="s">
        <v>339</v>
      </c>
      <c r="D690" t="s">
        <v>327</v>
      </c>
      <c r="E690" t="s">
        <v>328</v>
      </c>
      <c r="F690" t="str">
        <f t="shared" si="61"/>
        <v>1695</v>
      </c>
      <c r="G690" t="s">
        <v>84</v>
      </c>
      <c r="H690" t="s">
        <v>85</v>
      </c>
      <c r="I690" s="91"/>
      <c r="J690" s="91">
        <v>23</v>
      </c>
      <c r="K690" s="91"/>
      <c r="L690" s="91"/>
      <c r="M690" s="91"/>
      <c r="N690" s="91"/>
      <c r="O690" s="91"/>
      <c r="P690" s="91"/>
      <c r="Q690" s="91"/>
      <c r="R690" s="91"/>
      <c r="S690" s="91"/>
      <c r="T690" s="91"/>
      <c r="U690" s="91">
        <f t="shared" si="62"/>
        <v>23</v>
      </c>
      <c r="V690" s="82" t="str">
        <f t="shared" si="60"/>
        <v>135101695874</v>
      </c>
      <c r="W690" s="83">
        <f>VLOOKUP(V690,Factors!$E$6:$H$5950,4,FALSE)</f>
        <v>0.1119</v>
      </c>
      <c r="X690" t="str">
        <f>VLOOKUP(V690,Factors!$E$6:$F$5950,2,FALSE)</f>
        <v>CUSTOMERS-ALL</v>
      </c>
      <c r="Y690" s="92">
        <f t="shared" si="63"/>
        <v>2.5737000000000001</v>
      </c>
      <c r="Z690" s="92">
        <f t="shared" si="64"/>
        <v>20.426300000000001</v>
      </c>
      <c r="AA690" s="92">
        <f t="shared" si="65"/>
        <v>23</v>
      </c>
    </row>
    <row r="691" spans="1:27" x14ac:dyDescent="0.25">
      <c r="A691" t="s">
        <v>320</v>
      </c>
      <c r="B691" t="s">
        <v>338</v>
      </c>
      <c r="C691" t="s">
        <v>339</v>
      </c>
      <c r="D691" t="s">
        <v>327</v>
      </c>
      <c r="E691" t="s">
        <v>328</v>
      </c>
      <c r="F691" t="str">
        <f t="shared" si="61"/>
        <v>1695</v>
      </c>
      <c r="G691" t="s">
        <v>56</v>
      </c>
      <c r="H691" t="s">
        <v>57</v>
      </c>
      <c r="I691" s="91"/>
      <c r="J691" s="91">
        <v>220.36</v>
      </c>
      <c r="K691" s="91"/>
      <c r="L691" s="91"/>
      <c r="M691" s="91"/>
      <c r="N691" s="91"/>
      <c r="O691" s="91"/>
      <c r="P691" s="91"/>
      <c r="Q691" s="91"/>
      <c r="R691" s="91"/>
      <c r="S691" s="91"/>
      <c r="T691" s="91"/>
      <c r="U691" s="91">
        <f t="shared" si="62"/>
        <v>220.36</v>
      </c>
      <c r="V691" s="82" t="str">
        <f t="shared" si="60"/>
        <v>135101695874</v>
      </c>
      <c r="W691" s="83">
        <f>VLOOKUP(V691,Factors!$E$6:$H$5950,4,FALSE)</f>
        <v>0.1119</v>
      </c>
      <c r="X691" t="str">
        <f>VLOOKUP(V691,Factors!$E$6:$F$5950,2,FALSE)</f>
        <v>CUSTOMERS-ALL</v>
      </c>
      <c r="Y691" s="92">
        <f t="shared" si="63"/>
        <v>24.658284000000002</v>
      </c>
      <c r="Z691" s="92">
        <f t="shared" si="64"/>
        <v>195.701716</v>
      </c>
      <c r="AA691" s="92">
        <f t="shared" si="65"/>
        <v>220.36</v>
      </c>
    </row>
    <row r="692" spans="1:27" x14ac:dyDescent="0.25">
      <c r="A692" t="s">
        <v>320</v>
      </c>
      <c r="B692" t="s">
        <v>338</v>
      </c>
      <c r="C692" t="s">
        <v>339</v>
      </c>
      <c r="D692" t="s">
        <v>346</v>
      </c>
      <c r="E692" t="s">
        <v>347</v>
      </c>
      <c r="F692" t="str">
        <f t="shared" si="61"/>
        <v>2090</v>
      </c>
      <c r="G692" t="s">
        <v>114</v>
      </c>
      <c r="H692" t="s">
        <v>115</v>
      </c>
      <c r="I692" s="91">
        <v>388.86</v>
      </c>
      <c r="J692" s="91">
        <v>1529.41</v>
      </c>
      <c r="K692" s="91">
        <v>1067.6500000000001</v>
      </c>
      <c r="L692" s="91">
        <v>999.93</v>
      </c>
      <c r="M692" s="91">
        <v>1166.5999999999999</v>
      </c>
      <c r="N692" s="91">
        <v>5089.95</v>
      </c>
      <c r="O692" s="91">
        <v>-1617.94</v>
      </c>
      <c r="P692" s="91">
        <v>1548.5</v>
      </c>
      <c r="Q692" s="91">
        <v>902.72</v>
      </c>
      <c r="R692" s="91">
        <v>1166.5899999999999</v>
      </c>
      <c r="S692" s="91">
        <v>395.81</v>
      </c>
      <c r="T692" s="91">
        <v>2722.24</v>
      </c>
      <c r="U692" s="91">
        <f t="shared" si="62"/>
        <v>15360.319999999998</v>
      </c>
      <c r="V692" s="82" t="str">
        <f t="shared" si="60"/>
        <v>135102090874</v>
      </c>
      <c r="W692" s="83">
        <f>VLOOKUP(V692,Factors!$E$6:$H$5950,4,FALSE)</f>
        <v>0.1119</v>
      </c>
      <c r="X692" t="str">
        <f>VLOOKUP(V692,Factors!$E$6:$F$5950,2,FALSE)</f>
        <v>Customers-All</v>
      </c>
      <c r="Y692" s="92">
        <f t="shared" si="63"/>
        <v>1718.8198079999997</v>
      </c>
      <c r="Z692" s="92">
        <f t="shared" si="64"/>
        <v>13641.500191999998</v>
      </c>
      <c r="AA692" s="92">
        <f t="shared" si="65"/>
        <v>15360.319999999998</v>
      </c>
    </row>
    <row r="693" spans="1:27" x14ac:dyDescent="0.25">
      <c r="A693" t="s">
        <v>320</v>
      </c>
      <c r="B693" t="s">
        <v>338</v>
      </c>
      <c r="C693" t="s">
        <v>339</v>
      </c>
      <c r="D693" t="s">
        <v>346</v>
      </c>
      <c r="E693" t="s">
        <v>347</v>
      </c>
      <c r="F693" t="str">
        <f t="shared" si="61"/>
        <v>2090</v>
      </c>
      <c r="G693" t="s">
        <v>86</v>
      </c>
      <c r="H693" t="s">
        <v>87</v>
      </c>
      <c r="I693" s="91">
        <v>7847.27</v>
      </c>
      <c r="J693" s="91">
        <v>4978.54</v>
      </c>
      <c r="K693" s="91">
        <v>4800.68</v>
      </c>
      <c r="L693" s="91">
        <v>7095.62</v>
      </c>
      <c r="M693" s="91">
        <v>7109.76</v>
      </c>
      <c r="N693" s="91">
        <v>6656.13</v>
      </c>
      <c r="O693" s="91">
        <v>6056.07</v>
      </c>
      <c r="P693" s="91">
        <v>6473.85</v>
      </c>
      <c r="Q693" s="91">
        <v>5699.75</v>
      </c>
      <c r="R693" s="91">
        <v>4633.5600000000004</v>
      </c>
      <c r="S693" s="91">
        <v>6936.72</v>
      </c>
      <c r="T693" s="91">
        <v>6104.76</v>
      </c>
      <c r="U693" s="91">
        <f t="shared" si="62"/>
        <v>74392.709999999992</v>
      </c>
      <c r="V693" s="82" t="str">
        <f t="shared" si="60"/>
        <v>135102090874</v>
      </c>
      <c r="W693" s="83">
        <f>VLOOKUP(V693,Factors!$E$6:$H$5950,4,FALSE)</f>
        <v>0.1119</v>
      </c>
      <c r="X693" t="str">
        <f>VLOOKUP(V693,Factors!$E$6:$F$5950,2,FALSE)</f>
        <v>Customers-All</v>
      </c>
      <c r="Y693" s="92">
        <f t="shared" si="63"/>
        <v>8324.5442489999987</v>
      </c>
      <c r="Z693" s="92">
        <f t="shared" si="64"/>
        <v>66068.165750999993</v>
      </c>
      <c r="AA693" s="92">
        <f t="shared" si="65"/>
        <v>74392.709999999992</v>
      </c>
    </row>
    <row r="694" spans="1:27" x14ac:dyDescent="0.25">
      <c r="A694" t="s">
        <v>320</v>
      </c>
      <c r="B694" t="s">
        <v>338</v>
      </c>
      <c r="C694" t="s">
        <v>339</v>
      </c>
      <c r="D694" t="s">
        <v>346</v>
      </c>
      <c r="E694" t="s">
        <v>347</v>
      </c>
      <c r="F694" t="str">
        <f t="shared" si="61"/>
        <v>2090</v>
      </c>
      <c r="G694" t="s">
        <v>116</v>
      </c>
      <c r="H694" t="s">
        <v>117</v>
      </c>
      <c r="I694" s="91">
        <v>768.18</v>
      </c>
      <c r="J694" s="91">
        <v>687.46</v>
      </c>
      <c r="K694" s="91">
        <v>523.4</v>
      </c>
      <c r="L694" s="91">
        <v>1039</v>
      </c>
      <c r="M694" s="91">
        <v>411.61</v>
      </c>
      <c r="N694" s="91">
        <v>744.75</v>
      </c>
      <c r="O694" s="91">
        <v>574.57000000000005</v>
      </c>
      <c r="P694" s="91">
        <v>457</v>
      </c>
      <c r="Q694" s="91">
        <v>1106.7</v>
      </c>
      <c r="R694" s="91">
        <v>649.71</v>
      </c>
      <c r="S694" s="91">
        <v>437.46</v>
      </c>
      <c r="T694" s="91">
        <v>463.04</v>
      </c>
      <c r="U694" s="91">
        <f t="shared" si="62"/>
        <v>7862.8799999999992</v>
      </c>
      <c r="V694" s="82" t="str">
        <f t="shared" si="60"/>
        <v>135102090874</v>
      </c>
      <c r="W694" s="83">
        <f>VLOOKUP(V694,Factors!$E$6:$H$5950,4,FALSE)</f>
        <v>0.1119</v>
      </c>
      <c r="X694" t="str">
        <f>VLOOKUP(V694,Factors!$E$6:$F$5950,2,FALSE)</f>
        <v>Customers-All</v>
      </c>
      <c r="Y694" s="92">
        <f t="shared" si="63"/>
        <v>879.85627199999988</v>
      </c>
      <c r="Z694" s="92">
        <f t="shared" si="64"/>
        <v>6983.0237279999992</v>
      </c>
      <c r="AA694" s="92">
        <f t="shared" si="65"/>
        <v>7862.8799999999992</v>
      </c>
    </row>
    <row r="695" spans="1:27" x14ac:dyDescent="0.25">
      <c r="A695" t="s">
        <v>320</v>
      </c>
      <c r="B695" t="s">
        <v>338</v>
      </c>
      <c r="C695" t="s">
        <v>339</v>
      </c>
      <c r="D695" t="s">
        <v>346</v>
      </c>
      <c r="E695" t="s">
        <v>347</v>
      </c>
      <c r="F695" t="str">
        <f t="shared" si="61"/>
        <v>2090</v>
      </c>
      <c r="G695" t="s">
        <v>88</v>
      </c>
      <c r="H695" t="s">
        <v>89</v>
      </c>
      <c r="I695" s="91">
        <v>875.24</v>
      </c>
      <c r="J695" s="91">
        <v>832.18</v>
      </c>
      <c r="K695" s="91">
        <v>904.91</v>
      </c>
      <c r="L695" s="91">
        <v>862.21</v>
      </c>
      <c r="M695" s="91">
        <v>957.67</v>
      </c>
      <c r="N695" s="91">
        <v>1046.18</v>
      </c>
      <c r="O695" s="91">
        <v>815.81</v>
      </c>
      <c r="P695" s="91">
        <v>956.21</v>
      </c>
      <c r="Q695" s="91">
        <v>814.5</v>
      </c>
      <c r="R695" s="91">
        <v>900.9</v>
      </c>
      <c r="S695" s="91">
        <v>881.93</v>
      </c>
      <c r="T695" s="91">
        <v>981.84</v>
      </c>
      <c r="U695" s="91">
        <f t="shared" si="62"/>
        <v>10829.580000000002</v>
      </c>
      <c r="V695" s="82" t="str">
        <f t="shared" si="60"/>
        <v>135102090874</v>
      </c>
      <c r="W695" s="83">
        <f>VLOOKUP(V695,Factors!$E$6:$H$5950,4,FALSE)</f>
        <v>0.1119</v>
      </c>
      <c r="X695" t="str">
        <f>VLOOKUP(V695,Factors!$E$6:$F$5950,2,FALSE)</f>
        <v>Customers-All</v>
      </c>
      <c r="Y695" s="92">
        <f t="shared" si="63"/>
        <v>1211.8300020000001</v>
      </c>
      <c r="Z695" s="92">
        <f t="shared" si="64"/>
        <v>9617.7499980000011</v>
      </c>
      <c r="AA695" s="92">
        <f t="shared" si="65"/>
        <v>10829.580000000002</v>
      </c>
    </row>
    <row r="696" spans="1:27" x14ac:dyDescent="0.25">
      <c r="A696" t="s">
        <v>320</v>
      </c>
      <c r="B696" t="s">
        <v>338</v>
      </c>
      <c r="C696" t="s">
        <v>339</v>
      </c>
      <c r="D696" t="s">
        <v>346</v>
      </c>
      <c r="E696" t="s">
        <v>347</v>
      </c>
      <c r="F696" t="str">
        <f t="shared" si="61"/>
        <v>2090</v>
      </c>
      <c r="G696" t="s">
        <v>90</v>
      </c>
      <c r="H696" t="s">
        <v>91</v>
      </c>
      <c r="I696" s="91">
        <v>3590.8</v>
      </c>
      <c r="J696" s="91">
        <v>3597.99</v>
      </c>
      <c r="K696" s="91">
        <v>3777.19</v>
      </c>
      <c r="L696" s="91">
        <v>3685.39</v>
      </c>
      <c r="M696" s="91">
        <v>3979.07</v>
      </c>
      <c r="N696" s="91">
        <v>5024.95</v>
      </c>
      <c r="O696" s="91">
        <v>2995.97</v>
      </c>
      <c r="P696" s="91">
        <v>4045.12</v>
      </c>
      <c r="Q696" s="91">
        <v>3495.22</v>
      </c>
      <c r="R696" s="91">
        <v>3799.2</v>
      </c>
      <c r="S696" s="91">
        <v>3563.8</v>
      </c>
      <c r="T696" s="91">
        <v>4338.92</v>
      </c>
      <c r="U696" s="91">
        <f t="shared" si="62"/>
        <v>45893.619999999995</v>
      </c>
      <c r="V696" s="82" t="str">
        <f t="shared" si="60"/>
        <v>135102090874</v>
      </c>
      <c r="W696" s="83">
        <f>VLOOKUP(V696,Factors!$E$6:$H$5950,4,FALSE)</f>
        <v>0.1119</v>
      </c>
      <c r="X696" t="str">
        <f>VLOOKUP(V696,Factors!$E$6:$F$5950,2,FALSE)</f>
        <v>Customers-All</v>
      </c>
      <c r="Y696" s="92">
        <f t="shared" si="63"/>
        <v>5135.4960779999992</v>
      </c>
      <c r="Z696" s="92">
        <f t="shared" si="64"/>
        <v>40758.123921999999</v>
      </c>
      <c r="AA696" s="92">
        <f t="shared" si="65"/>
        <v>45893.619999999995</v>
      </c>
    </row>
    <row r="697" spans="1:27" x14ac:dyDescent="0.25">
      <c r="A697" t="s">
        <v>320</v>
      </c>
      <c r="B697" t="s">
        <v>338</v>
      </c>
      <c r="C697" t="s">
        <v>339</v>
      </c>
      <c r="D697" t="s">
        <v>346</v>
      </c>
      <c r="E697" t="s">
        <v>347</v>
      </c>
      <c r="F697" t="str">
        <f t="shared" si="61"/>
        <v>2090</v>
      </c>
      <c r="G697" t="s">
        <v>84</v>
      </c>
      <c r="H697" t="s">
        <v>85</v>
      </c>
      <c r="I697" s="91">
        <v>905.68</v>
      </c>
      <c r="J697" s="91">
        <v>331.05</v>
      </c>
      <c r="K697" s="91">
        <v>-211.79</v>
      </c>
      <c r="L697" s="91">
        <v>625.26</v>
      </c>
      <c r="M697" s="91">
        <v>458.72</v>
      </c>
      <c r="N697" s="91">
        <v>1245.22</v>
      </c>
      <c r="O697" s="91">
        <v>-217.4</v>
      </c>
      <c r="P697" s="91">
        <v>470.81</v>
      </c>
      <c r="Q697" s="91">
        <v>572.29999999999995</v>
      </c>
      <c r="R697" s="91">
        <v>-261.83</v>
      </c>
      <c r="S697" s="91">
        <v>323.44</v>
      </c>
      <c r="T697" s="91">
        <v>663.57</v>
      </c>
      <c r="U697" s="91">
        <f t="shared" si="62"/>
        <v>4905.03</v>
      </c>
      <c r="V697" s="82" t="str">
        <f t="shared" si="60"/>
        <v>135102090874</v>
      </c>
      <c r="W697" s="83">
        <f>VLOOKUP(V697,Factors!$E$6:$H$5950,4,FALSE)</f>
        <v>0.1119</v>
      </c>
      <c r="X697" t="str">
        <f>VLOOKUP(V697,Factors!$E$6:$F$5950,2,FALSE)</f>
        <v>Customers-All</v>
      </c>
      <c r="Y697" s="92">
        <f t="shared" si="63"/>
        <v>548.87285699999995</v>
      </c>
      <c r="Z697" s="92">
        <f t="shared" si="64"/>
        <v>4356.1571429999995</v>
      </c>
      <c r="AA697" s="92">
        <f t="shared" si="65"/>
        <v>4905.03</v>
      </c>
    </row>
    <row r="698" spans="1:27" x14ac:dyDescent="0.25">
      <c r="A698" t="s">
        <v>320</v>
      </c>
      <c r="B698" t="s">
        <v>338</v>
      </c>
      <c r="C698" t="s">
        <v>339</v>
      </c>
      <c r="D698" t="s">
        <v>346</v>
      </c>
      <c r="E698" t="s">
        <v>347</v>
      </c>
      <c r="F698" t="str">
        <f t="shared" si="61"/>
        <v>2090</v>
      </c>
      <c r="G698" t="s">
        <v>140</v>
      </c>
      <c r="H698" t="s">
        <v>141</v>
      </c>
      <c r="I698" s="91">
        <v>21.43</v>
      </c>
      <c r="J698" s="91"/>
      <c r="K698" s="91">
        <v>42.86</v>
      </c>
      <c r="L698" s="91">
        <v>21.43</v>
      </c>
      <c r="M698" s="91"/>
      <c r="N698" s="91">
        <v>128.58000000000001</v>
      </c>
      <c r="O698" s="91">
        <v>64.290000000000006</v>
      </c>
      <c r="P698" s="91">
        <v>42.86</v>
      </c>
      <c r="Q698" s="91">
        <v>42.86</v>
      </c>
      <c r="R698" s="91">
        <v>85.72</v>
      </c>
      <c r="S698" s="91">
        <v>45</v>
      </c>
      <c r="T698" s="91">
        <v>22.5</v>
      </c>
      <c r="U698" s="91">
        <f t="shared" si="62"/>
        <v>517.53000000000009</v>
      </c>
      <c r="V698" s="82" t="str">
        <f t="shared" si="60"/>
        <v>135102090874</v>
      </c>
      <c r="W698" s="83">
        <f>VLOOKUP(V698,Factors!$E$6:$H$5950,4,FALSE)</f>
        <v>0.1119</v>
      </c>
      <c r="X698" t="str">
        <f>VLOOKUP(V698,Factors!$E$6:$F$5950,2,FALSE)</f>
        <v>Customers-All</v>
      </c>
      <c r="Y698" s="92">
        <f t="shared" si="63"/>
        <v>57.911607000000011</v>
      </c>
      <c r="Z698" s="92">
        <f t="shared" si="64"/>
        <v>459.61839300000008</v>
      </c>
      <c r="AA698" s="92">
        <f t="shared" si="65"/>
        <v>517.53000000000009</v>
      </c>
    </row>
    <row r="699" spans="1:27" x14ac:dyDescent="0.25">
      <c r="A699" t="s">
        <v>320</v>
      </c>
      <c r="B699" t="s">
        <v>338</v>
      </c>
      <c r="C699" t="s">
        <v>339</v>
      </c>
      <c r="D699" t="s">
        <v>346</v>
      </c>
      <c r="E699" t="s">
        <v>347</v>
      </c>
      <c r="F699" t="str">
        <f t="shared" si="61"/>
        <v>2090</v>
      </c>
      <c r="G699" t="s">
        <v>104</v>
      </c>
      <c r="H699" t="s">
        <v>105</v>
      </c>
      <c r="I699" s="91">
        <v>-404.35</v>
      </c>
      <c r="J699" s="91">
        <v>-1617.42</v>
      </c>
      <c r="K699" s="91">
        <v>-1374.79</v>
      </c>
      <c r="L699" s="91">
        <v>-930.01</v>
      </c>
      <c r="M699" s="91">
        <v>-1536.55</v>
      </c>
      <c r="N699" s="91">
        <v>-3032.63</v>
      </c>
      <c r="O699" s="91">
        <v>-1213.05</v>
      </c>
      <c r="P699" s="91">
        <v>-1293.93</v>
      </c>
      <c r="Q699" s="91">
        <v>-1172.6300000000001</v>
      </c>
      <c r="R699" s="91">
        <v>-1536.55</v>
      </c>
      <c r="S699" s="91">
        <v>-1961.12</v>
      </c>
      <c r="T699" s="91">
        <v>-1874.03</v>
      </c>
      <c r="U699" s="91">
        <f t="shared" si="62"/>
        <v>-17947.059999999998</v>
      </c>
      <c r="V699" s="82" t="str">
        <f t="shared" si="60"/>
        <v>135102090874</v>
      </c>
      <c r="W699" s="83">
        <f>VLOOKUP(V699,Factors!$E$6:$H$5950,4,FALSE)</f>
        <v>0.1119</v>
      </c>
      <c r="X699" t="str">
        <f>VLOOKUP(V699,Factors!$E$6:$F$5950,2,FALSE)</f>
        <v>Customers-All</v>
      </c>
      <c r="Y699" s="92">
        <f t="shared" si="63"/>
        <v>-2008.2760139999998</v>
      </c>
      <c r="Z699" s="92">
        <f t="shared" si="64"/>
        <v>-15938.783985999999</v>
      </c>
      <c r="AA699" s="92">
        <f t="shared" si="65"/>
        <v>-17947.059999999998</v>
      </c>
    </row>
    <row r="700" spans="1:27" x14ac:dyDescent="0.25">
      <c r="A700" t="s">
        <v>320</v>
      </c>
      <c r="B700" t="s">
        <v>338</v>
      </c>
      <c r="C700" t="s">
        <v>339</v>
      </c>
      <c r="D700" t="s">
        <v>346</v>
      </c>
      <c r="E700" t="s">
        <v>347</v>
      </c>
      <c r="F700" t="str">
        <f t="shared" si="61"/>
        <v>2090</v>
      </c>
      <c r="G700" t="s">
        <v>106</v>
      </c>
      <c r="H700" t="s">
        <v>107</v>
      </c>
      <c r="I700" s="91">
        <v>-8079.73</v>
      </c>
      <c r="J700" s="91">
        <v>-8783.6299999999992</v>
      </c>
      <c r="K700" s="91">
        <v>-12137.28</v>
      </c>
      <c r="L700" s="91">
        <v>-10288.32</v>
      </c>
      <c r="M700" s="91">
        <v>-10778.24</v>
      </c>
      <c r="N700" s="91">
        <v>-9308.48</v>
      </c>
      <c r="O700" s="91">
        <v>-10288.32</v>
      </c>
      <c r="P700" s="91">
        <v>-10533.28</v>
      </c>
      <c r="Q700" s="91">
        <v>-7838.72</v>
      </c>
      <c r="R700" s="91">
        <v>-12934.08</v>
      </c>
      <c r="S700" s="91">
        <v>-9798.4</v>
      </c>
      <c r="T700" s="91">
        <v>-9817.93</v>
      </c>
      <c r="U700" s="91">
        <f t="shared" si="62"/>
        <v>-120586.41</v>
      </c>
      <c r="V700" s="82" t="str">
        <f t="shared" si="60"/>
        <v>135102090874</v>
      </c>
      <c r="W700" s="83">
        <f>VLOOKUP(V700,Factors!$E$6:$H$5950,4,FALSE)</f>
        <v>0.1119</v>
      </c>
      <c r="X700" t="str">
        <f>VLOOKUP(V700,Factors!$E$6:$F$5950,2,FALSE)</f>
        <v>Customers-All</v>
      </c>
      <c r="Y700" s="92">
        <f t="shared" si="63"/>
        <v>-13493.619279</v>
      </c>
      <c r="Z700" s="92">
        <f t="shared" si="64"/>
        <v>-107092.790721</v>
      </c>
      <c r="AA700" s="92">
        <f t="shared" si="65"/>
        <v>-120586.41</v>
      </c>
    </row>
    <row r="701" spans="1:27" x14ac:dyDescent="0.25">
      <c r="A701" t="s">
        <v>320</v>
      </c>
      <c r="B701" t="s">
        <v>338</v>
      </c>
      <c r="C701" t="s">
        <v>339</v>
      </c>
      <c r="D701" t="s">
        <v>346</v>
      </c>
      <c r="E701" t="s">
        <v>347</v>
      </c>
      <c r="F701" t="str">
        <f t="shared" si="61"/>
        <v>2090</v>
      </c>
      <c r="G701" t="s">
        <v>108</v>
      </c>
      <c r="H701" t="s">
        <v>109</v>
      </c>
      <c r="I701" s="91">
        <v>-849.13</v>
      </c>
      <c r="J701" s="91">
        <v>-818.83</v>
      </c>
      <c r="K701" s="91">
        <v>-1300.1600000000001</v>
      </c>
      <c r="L701" s="91">
        <v>-1061.44</v>
      </c>
      <c r="M701" s="91">
        <v>-667.17</v>
      </c>
      <c r="N701" s="91">
        <v>-712.65</v>
      </c>
      <c r="O701" s="91">
        <v>-606.52</v>
      </c>
      <c r="P701" s="91">
        <v>-621.67999999999995</v>
      </c>
      <c r="Q701" s="91">
        <v>-924.94</v>
      </c>
      <c r="R701" s="91">
        <v>-937.06</v>
      </c>
      <c r="S701" s="91">
        <v>-682.33</v>
      </c>
      <c r="T701" s="91">
        <v>-531.79999999999995</v>
      </c>
      <c r="U701" s="91">
        <f t="shared" si="62"/>
        <v>-9713.7099999999991</v>
      </c>
      <c r="V701" s="82" t="str">
        <f t="shared" si="60"/>
        <v>135102090874</v>
      </c>
      <c r="W701" s="83">
        <f>VLOOKUP(V701,Factors!$E$6:$H$5950,4,FALSE)</f>
        <v>0.1119</v>
      </c>
      <c r="X701" t="str">
        <f>VLOOKUP(V701,Factors!$E$6:$F$5950,2,FALSE)</f>
        <v>Customers-All</v>
      </c>
      <c r="Y701" s="92">
        <f t="shared" si="63"/>
        <v>-1086.9641489999999</v>
      </c>
      <c r="Z701" s="92">
        <f t="shared" si="64"/>
        <v>-8626.7458509999997</v>
      </c>
      <c r="AA701" s="92">
        <f t="shared" si="65"/>
        <v>-9713.7099999999991</v>
      </c>
    </row>
    <row r="702" spans="1:27" x14ac:dyDescent="0.25">
      <c r="A702" t="s">
        <v>320</v>
      </c>
      <c r="B702" t="s">
        <v>223</v>
      </c>
      <c r="C702" t="s">
        <v>224</v>
      </c>
      <c r="D702" t="s">
        <v>321</v>
      </c>
      <c r="E702" t="s">
        <v>322</v>
      </c>
      <c r="F702" t="str">
        <f t="shared" si="61"/>
        <v>1170</v>
      </c>
      <c r="G702" t="s">
        <v>84</v>
      </c>
      <c r="H702" t="s">
        <v>85</v>
      </c>
      <c r="I702" s="91"/>
      <c r="J702" s="91"/>
      <c r="K702" s="91"/>
      <c r="L702" s="91"/>
      <c r="M702" s="91"/>
      <c r="N702" s="91"/>
      <c r="O702" s="91"/>
      <c r="P702" s="91">
        <v>124.06</v>
      </c>
      <c r="Q702" s="91"/>
      <c r="R702" s="91">
        <v>22.07</v>
      </c>
      <c r="S702" s="91"/>
      <c r="T702" s="91">
        <v>20.53</v>
      </c>
      <c r="U702" s="91">
        <f t="shared" si="62"/>
        <v>166.66</v>
      </c>
      <c r="V702" s="82" t="str">
        <f t="shared" si="60"/>
        <v>141001170874</v>
      </c>
      <c r="W702" s="83">
        <f>VLOOKUP(V702,Factors!$E$6:$H$5950,4,FALSE)</f>
        <v>1.17E-2</v>
      </c>
      <c r="X702" t="str">
        <f>VLOOKUP(V702,Factors!$E$6:$F$5950,2,FALSE)</f>
        <v>Transmission</v>
      </c>
      <c r="Y702" s="92">
        <f t="shared" si="63"/>
        <v>1.9499219999999999</v>
      </c>
      <c r="Z702" s="92">
        <f t="shared" si="64"/>
        <v>164.71007800000001</v>
      </c>
      <c r="AA702" s="92">
        <f t="shared" si="65"/>
        <v>166.66</v>
      </c>
    </row>
    <row r="703" spans="1:27" x14ac:dyDescent="0.25">
      <c r="A703" t="s">
        <v>320</v>
      </c>
      <c r="B703" t="s">
        <v>223</v>
      </c>
      <c r="C703" t="s">
        <v>224</v>
      </c>
      <c r="D703" t="s">
        <v>321</v>
      </c>
      <c r="E703" t="s">
        <v>322</v>
      </c>
      <c r="F703" t="str">
        <f t="shared" si="61"/>
        <v>1170</v>
      </c>
      <c r="G703" t="s">
        <v>65</v>
      </c>
      <c r="H703" t="s">
        <v>66</v>
      </c>
      <c r="I703" s="91"/>
      <c r="J703" s="91"/>
      <c r="K703" s="91"/>
      <c r="L703" s="91"/>
      <c r="M703" s="91"/>
      <c r="N703" s="91"/>
      <c r="O703" s="91"/>
      <c r="P703" s="91">
        <v>772.43</v>
      </c>
      <c r="Q703" s="91"/>
      <c r="R703" s="91">
        <v>137.36000000000001</v>
      </c>
      <c r="S703" s="91"/>
      <c r="T703" s="91"/>
      <c r="U703" s="91">
        <f t="shared" si="62"/>
        <v>909.79</v>
      </c>
      <c r="V703" s="82" t="str">
        <f t="shared" si="60"/>
        <v>141001170874</v>
      </c>
      <c r="W703" s="83">
        <f>VLOOKUP(V703,Factors!$E$6:$H$5950,4,FALSE)</f>
        <v>1.17E-2</v>
      </c>
      <c r="X703" t="str">
        <f>VLOOKUP(V703,Factors!$E$6:$F$5950,2,FALSE)</f>
        <v>Transmission</v>
      </c>
      <c r="Y703" s="92">
        <f t="shared" si="63"/>
        <v>10.644543000000001</v>
      </c>
      <c r="Z703" s="92">
        <f t="shared" si="64"/>
        <v>899.14545699999996</v>
      </c>
      <c r="AA703" s="92">
        <f t="shared" si="65"/>
        <v>909.79</v>
      </c>
    </row>
    <row r="704" spans="1:27" x14ac:dyDescent="0.25">
      <c r="A704" t="s">
        <v>320</v>
      </c>
      <c r="B704" t="s">
        <v>223</v>
      </c>
      <c r="C704" t="s">
        <v>224</v>
      </c>
      <c r="D704" t="s">
        <v>321</v>
      </c>
      <c r="E704" t="s">
        <v>322</v>
      </c>
      <c r="F704" t="str">
        <f t="shared" si="61"/>
        <v>1170</v>
      </c>
      <c r="G704" t="s">
        <v>56</v>
      </c>
      <c r="H704" t="s">
        <v>57</v>
      </c>
      <c r="I704" s="91"/>
      <c r="J704" s="91"/>
      <c r="K704" s="91"/>
      <c r="L704" s="91"/>
      <c r="M704" s="91"/>
      <c r="N704" s="91"/>
      <c r="O704" s="91"/>
      <c r="P704" s="91">
        <v>415.92</v>
      </c>
      <c r="Q704" s="91"/>
      <c r="R704" s="91">
        <v>74</v>
      </c>
      <c r="S704" s="91"/>
      <c r="T704" s="91">
        <v>196.62</v>
      </c>
      <c r="U704" s="91">
        <f t="shared" si="62"/>
        <v>686.54</v>
      </c>
      <c r="V704" s="82" t="str">
        <f t="shared" si="60"/>
        <v>141001170874</v>
      </c>
      <c r="W704" s="83">
        <f>VLOOKUP(V704,Factors!$E$6:$H$5950,4,FALSE)</f>
        <v>1.17E-2</v>
      </c>
      <c r="X704" t="str">
        <f>VLOOKUP(V704,Factors!$E$6:$F$5950,2,FALSE)</f>
        <v>Transmission</v>
      </c>
      <c r="Y704" s="92">
        <f t="shared" si="63"/>
        <v>8.0325179999999996</v>
      </c>
      <c r="Z704" s="92">
        <f t="shared" si="64"/>
        <v>678.50748199999998</v>
      </c>
      <c r="AA704" s="92">
        <f t="shared" si="65"/>
        <v>686.54</v>
      </c>
    </row>
    <row r="705" spans="1:27" x14ac:dyDescent="0.25">
      <c r="A705" t="s">
        <v>320</v>
      </c>
      <c r="B705" t="s">
        <v>223</v>
      </c>
      <c r="C705" t="s">
        <v>224</v>
      </c>
      <c r="D705" t="s">
        <v>321</v>
      </c>
      <c r="E705" t="s">
        <v>322</v>
      </c>
      <c r="F705" t="str">
        <f t="shared" si="61"/>
        <v>1170</v>
      </c>
      <c r="G705" t="s">
        <v>156</v>
      </c>
      <c r="H705" t="s">
        <v>157</v>
      </c>
      <c r="I705" s="91"/>
      <c r="J705" s="91"/>
      <c r="K705" s="91"/>
      <c r="L705" s="91"/>
      <c r="M705" s="91"/>
      <c r="N705" s="91"/>
      <c r="O705" s="91"/>
      <c r="P705" s="91">
        <v>42.86</v>
      </c>
      <c r="Q705" s="91"/>
      <c r="R705" s="91">
        <v>0</v>
      </c>
      <c r="S705" s="91"/>
      <c r="T705" s="91"/>
      <c r="U705" s="91">
        <f t="shared" si="62"/>
        <v>42.86</v>
      </c>
      <c r="V705" s="82" t="str">
        <f t="shared" si="60"/>
        <v>141001170874</v>
      </c>
      <c r="W705" s="83">
        <f>VLOOKUP(V705,Factors!$E$6:$H$5950,4,FALSE)</f>
        <v>1.17E-2</v>
      </c>
      <c r="X705" t="str">
        <f>VLOOKUP(V705,Factors!$E$6:$F$5950,2,FALSE)</f>
        <v>Transmission</v>
      </c>
      <c r="Y705" s="92">
        <f t="shared" si="63"/>
        <v>0.50146199999999996</v>
      </c>
      <c r="Z705" s="92">
        <f t="shared" si="64"/>
        <v>42.358538000000003</v>
      </c>
      <c r="AA705" s="92">
        <f t="shared" si="65"/>
        <v>42.86</v>
      </c>
    </row>
    <row r="706" spans="1:27" x14ac:dyDescent="0.25">
      <c r="A706" t="s">
        <v>320</v>
      </c>
      <c r="B706" t="s">
        <v>223</v>
      </c>
      <c r="C706" t="s">
        <v>224</v>
      </c>
      <c r="D706" t="s">
        <v>334</v>
      </c>
      <c r="E706" t="s">
        <v>335</v>
      </c>
      <c r="F706" t="str">
        <f t="shared" si="61"/>
        <v>1180</v>
      </c>
      <c r="G706" t="s">
        <v>92</v>
      </c>
      <c r="H706" t="s">
        <v>93</v>
      </c>
      <c r="I706" s="91"/>
      <c r="J706" s="91"/>
      <c r="K706" s="91">
        <v>10.96</v>
      </c>
      <c r="L706" s="91"/>
      <c r="M706" s="91"/>
      <c r="N706" s="91"/>
      <c r="O706" s="91"/>
      <c r="P706" s="91"/>
      <c r="Q706" s="91"/>
      <c r="R706" s="91"/>
      <c r="S706" s="91"/>
      <c r="T706" s="91"/>
      <c r="U706" s="91">
        <f t="shared" si="62"/>
        <v>10.96</v>
      </c>
      <c r="V706" s="82" t="str">
        <f t="shared" si="60"/>
        <v>141001180874</v>
      </c>
      <c r="W706" s="83">
        <f>VLOOKUP(V706,Factors!$E$6:$H$5950,4,FALSE)</f>
        <v>1.17E-2</v>
      </c>
      <c r="X706" t="str">
        <f>VLOOKUP(V706,Factors!$E$6:$F$5950,2,FALSE)</f>
        <v>Transmission</v>
      </c>
      <c r="Y706" s="92">
        <f t="shared" si="63"/>
        <v>0.12823200000000001</v>
      </c>
      <c r="Z706" s="92">
        <f t="shared" si="64"/>
        <v>10.831768</v>
      </c>
      <c r="AA706" s="92">
        <f t="shared" si="65"/>
        <v>10.96</v>
      </c>
    </row>
    <row r="707" spans="1:27" x14ac:dyDescent="0.25">
      <c r="A707" t="s">
        <v>320</v>
      </c>
      <c r="B707" t="s">
        <v>223</v>
      </c>
      <c r="C707" t="s">
        <v>224</v>
      </c>
      <c r="D707" t="s">
        <v>334</v>
      </c>
      <c r="E707" t="s">
        <v>335</v>
      </c>
      <c r="F707" t="str">
        <f t="shared" si="61"/>
        <v>1180</v>
      </c>
      <c r="G707" t="s">
        <v>84</v>
      </c>
      <c r="H707" t="s">
        <v>85</v>
      </c>
      <c r="I707" s="91"/>
      <c r="J707" s="91">
        <v>67.69</v>
      </c>
      <c r="K707" s="91">
        <v>47.44</v>
      </c>
      <c r="L707" s="91"/>
      <c r="M707" s="91"/>
      <c r="N707" s="91"/>
      <c r="O707" s="91"/>
      <c r="P707" s="91"/>
      <c r="Q707" s="91"/>
      <c r="R707" s="91"/>
      <c r="S707" s="91"/>
      <c r="T707" s="91">
        <v>89.43</v>
      </c>
      <c r="U707" s="91">
        <f t="shared" si="62"/>
        <v>204.56</v>
      </c>
      <c r="V707" s="82" t="str">
        <f t="shared" si="60"/>
        <v>141001180874</v>
      </c>
      <c r="W707" s="83">
        <f>VLOOKUP(V707,Factors!$E$6:$H$5950,4,FALSE)</f>
        <v>1.17E-2</v>
      </c>
      <c r="X707" t="str">
        <f>VLOOKUP(V707,Factors!$E$6:$F$5950,2,FALSE)</f>
        <v>Transmission</v>
      </c>
      <c r="Y707" s="92">
        <f t="shared" si="63"/>
        <v>2.3933520000000001</v>
      </c>
      <c r="Z707" s="92">
        <f t="shared" si="64"/>
        <v>202.16664800000001</v>
      </c>
      <c r="AA707" s="92">
        <f t="shared" si="65"/>
        <v>204.56</v>
      </c>
    </row>
    <row r="708" spans="1:27" x14ac:dyDescent="0.25">
      <c r="A708" t="s">
        <v>320</v>
      </c>
      <c r="B708" t="s">
        <v>223</v>
      </c>
      <c r="C708" t="s">
        <v>224</v>
      </c>
      <c r="D708" t="s">
        <v>334</v>
      </c>
      <c r="E708" t="s">
        <v>335</v>
      </c>
      <c r="F708" t="str">
        <f t="shared" si="61"/>
        <v>1180</v>
      </c>
      <c r="G708" t="s">
        <v>56</v>
      </c>
      <c r="H708" t="s">
        <v>57</v>
      </c>
      <c r="I708" s="91"/>
      <c r="J708" s="91">
        <v>584.1</v>
      </c>
      <c r="K708" s="91">
        <v>454.44</v>
      </c>
      <c r="L708" s="91"/>
      <c r="M708" s="91"/>
      <c r="N708" s="91"/>
      <c r="O708" s="91"/>
      <c r="P708" s="91"/>
      <c r="Q708" s="91"/>
      <c r="R708" s="91"/>
      <c r="S708" s="91"/>
      <c r="T708" s="91">
        <v>856.64</v>
      </c>
      <c r="U708" s="91">
        <f t="shared" si="62"/>
        <v>1895.1799999999998</v>
      </c>
      <c r="V708" s="82" t="str">
        <f t="shared" ref="V708:V771" si="66">CONCATENATE(B708,RIGHT(D708,4),A708)</f>
        <v>141001180874</v>
      </c>
      <c r="W708" s="83">
        <f>VLOOKUP(V708,Factors!$E$6:$H$5950,4,FALSE)</f>
        <v>1.17E-2</v>
      </c>
      <c r="X708" t="str">
        <f>VLOOKUP(V708,Factors!$E$6:$F$5950,2,FALSE)</f>
        <v>Transmission</v>
      </c>
      <c r="Y708" s="92">
        <f t="shared" si="63"/>
        <v>22.173605999999999</v>
      </c>
      <c r="Z708" s="92">
        <f t="shared" si="64"/>
        <v>1873.0063939999998</v>
      </c>
      <c r="AA708" s="92">
        <f t="shared" si="65"/>
        <v>1895.1799999999998</v>
      </c>
    </row>
    <row r="709" spans="1:27" x14ac:dyDescent="0.25">
      <c r="A709" t="s">
        <v>320</v>
      </c>
      <c r="B709" t="s">
        <v>223</v>
      </c>
      <c r="C709" t="s">
        <v>224</v>
      </c>
      <c r="D709" t="s">
        <v>334</v>
      </c>
      <c r="E709" t="s">
        <v>335</v>
      </c>
      <c r="F709" t="str">
        <f t="shared" ref="F709:F772" si="67">RIGHT(D709,4)</f>
        <v>1180</v>
      </c>
      <c r="G709" t="s">
        <v>68</v>
      </c>
      <c r="H709" t="s">
        <v>69</v>
      </c>
      <c r="I709" s="91"/>
      <c r="J709" s="91">
        <v>64.3</v>
      </c>
      <c r="K709" s="91"/>
      <c r="L709" s="91"/>
      <c r="M709" s="91"/>
      <c r="N709" s="91"/>
      <c r="O709" s="91"/>
      <c r="P709" s="91"/>
      <c r="Q709" s="91"/>
      <c r="R709" s="91"/>
      <c r="S709" s="91"/>
      <c r="T709" s="91"/>
      <c r="U709" s="91">
        <f t="shared" ref="U709:U772" si="68">SUM(I709:T709)</f>
        <v>64.3</v>
      </c>
      <c r="V709" s="82" t="str">
        <f t="shared" si="66"/>
        <v>141001180874</v>
      </c>
      <c r="W709" s="83">
        <f>VLOOKUP(V709,Factors!$E$6:$H$5950,4,FALSE)</f>
        <v>1.17E-2</v>
      </c>
      <c r="X709" t="str">
        <f>VLOOKUP(V709,Factors!$E$6:$F$5950,2,FALSE)</f>
        <v>Transmission</v>
      </c>
      <c r="Y709" s="92">
        <f t="shared" ref="Y709:Y772" si="69">U709*W709</f>
        <v>0.75231000000000003</v>
      </c>
      <c r="Z709" s="92">
        <f t="shared" ref="Z709:Z772" si="70">U709-Y709</f>
        <v>63.547689999999996</v>
      </c>
      <c r="AA709" s="92">
        <f t="shared" ref="AA709:AA772" si="71">Y709+Z709</f>
        <v>64.3</v>
      </c>
    </row>
    <row r="710" spans="1:27" x14ac:dyDescent="0.25">
      <c r="A710" t="s">
        <v>320</v>
      </c>
      <c r="B710" t="s">
        <v>223</v>
      </c>
      <c r="C710" t="s">
        <v>224</v>
      </c>
      <c r="D710" t="s">
        <v>344</v>
      </c>
      <c r="E710" t="s">
        <v>345</v>
      </c>
      <c r="F710" t="str">
        <f t="shared" si="67"/>
        <v>1187</v>
      </c>
      <c r="G710" t="s">
        <v>84</v>
      </c>
      <c r="H710" t="s">
        <v>85</v>
      </c>
      <c r="I710" s="91"/>
      <c r="J710" s="91">
        <v>209.69</v>
      </c>
      <c r="K710" s="91"/>
      <c r="L710" s="91"/>
      <c r="M710" s="91"/>
      <c r="N710" s="91"/>
      <c r="O710" s="91"/>
      <c r="P710" s="91"/>
      <c r="Q710" s="91"/>
      <c r="R710" s="91"/>
      <c r="S710" s="91"/>
      <c r="T710" s="91">
        <v>31.24</v>
      </c>
      <c r="U710" s="91">
        <f t="shared" si="68"/>
        <v>240.93</v>
      </c>
      <c r="V710" s="82" t="str">
        <f t="shared" si="66"/>
        <v>141001187874</v>
      </c>
      <c r="W710" s="83">
        <f>VLOOKUP(V710,Factors!$E$6:$H$5950,4,FALSE)</f>
        <v>1.17E-2</v>
      </c>
      <c r="X710" t="str">
        <f>VLOOKUP(V710,Factors!$E$6:$F$5950,2,FALSE)</f>
        <v>Transmission</v>
      </c>
      <c r="Y710" s="92">
        <f t="shared" si="69"/>
        <v>2.8188810000000002</v>
      </c>
      <c r="Z710" s="92">
        <f t="shared" si="70"/>
        <v>238.111119</v>
      </c>
      <c r="AA710" s="92">
        <f t="shared" si="71"/>
        <v>240.93</v>
      </c>
    </row>
    <row r="711" spans="1:27" x14ac:dyDescent="0.25">
      <c r="A711" t="s">
        <v>320</v>
      </c>
      <c r="B711" t="s">
        <v>223</v>
      </c>
      <c r="C711" t="s">
        <v>224</v>
      </c>
      <c r="D711" t="s">
        <v>344</v>
      </c>
      <c r="E711" t="s">
        <v>345</v>
      </c>
      <c r="F711" t="str">
        <f t="shared" si="67"/>
        <v>1187</v>
      </c>
      <c r="G711" t="s">
        <v>56</v>
      </c>
      <c r="H711" t="s">
        <v>57</v>
      </c>
      <c r="I711" s="91"/>
      <c r="J711" s="91">
        <v>1654.95</v>
      </c>
      <c r="K711" s="91"/>
      <c r="L711" s="91"/>
      <c r="M711" s="91"/>
      <c r="N711" s="91"/>
      <c r="O711" s="91"/>
      <c r="P711" s="91"/>
      <c r="Q711" s="91"/>
      <c r="R711" s="91"/>
      <c r="S711" s="91"/>
      <c r="T711" s="91">
        <v>133.68</v>
      </c>
      <c r="U711" s="91">
        <f t="shared" si="68"/>
        <v>1788.63</v>
      </c>
      <c r="V711" s="82" t="str">
        <f t="shared" si="66"/>
        <v>141001187874</v>
      </c>
      <c r="W711" s="83">
        <f>VLOOKUP(V711,Factors!$E$6:$H$5950,4,FALSE)</f>
        <v>1.17E-2</v>
      </c>
      <c r="X711" t="str">
        <f>VLOOKUP(V711,Factors!$E$6:$F$5950,2,FALSE)</f>
        <v>Transmission</v>
      </c>
      <c r="Y711" s="92">
        <f t="shared" si="69"/>
        <v>20.926971000000002</v>
      </c>
      <c r="Z711" s="92">
        <f t="shared" si="70"/>
        <v>1767.703029</v>
      </c>
      <c r="AA711" s="92">
        <f t="shared" si="71"/>
        <v>1788.63</v>
      </c>
    </row>
    <row r="712" spans="1:27" x14ac:dyDescent="0.25">
      <c r="A712" t="s">
        <v>320</v>
      </c>
      <c r="B712" t="s">
        <v>223</v>
      </c>
      <c r="C712" t="s">
        <v>224</v>
      </c>
      <c r="D712" t="s">
        <v>344</v>
      </c>
      <c r="E712" t="s">
        <v>345</v>
      </c>
      <c r="F712" t="str">
        <f t="shared" si="67"/>
        <v>1187</v>
      </c>
      <c r="G712" t="s">
        <v>68</v>
      </c>
      <c r="H712" t="s">
        <v>69</v>
      </c>
      <c r="I712" s="91"/>
      <c r="J712" s="91">
        <v>353.65</v>
      </c>
      <c r="K712" s="91"/>
      <c r="L712" s="91"/>
      <c r="M712" s="91"/>
      <c r="N712" s="91"/>
      <c r="O712" s="91"/>
      <c r="P712" s="91"/>
      <c r="Q712" s="91"/>
      <c r="R712" s="91"/>
      <c r="S712" s="91"/>
      <c r="T712" s="91">
        <v>165.55</v>
      </c>
      <c r="U712" s="91">
        <f t="shared" si="68"/>
        <v>519.20000000000005</v>
      </c>
      <c r="V712" s="82" t="str">
        <f t="shared" si="66"/>
        <v>141001187874</v>
      </c>
      <c r="W712" s="83">
        <f>VLOOKUP(V712,Factors!$E$6:$H$5950,4,FALSE)</f>
        <v>1.17E-2</v>
      </c>
      <c r="X712" t="str">
        <f>VLOOKUP(V712,Factors!$E$6:$F$5950,2,FALSE)</f>
        <v>Transmission</v>
      </c>
      <c r="Y712" s="92">
        <f t="shared" si="69"/>
        <v>6.0746400000000005</v>
      </c>
      <c r="Z712" s="92">
        <f t="shared" si="70"/>
        <v>513.12536</v>
      </c>
      <c r="AA712" s="92">
        <f t="shared" si="71"/>
        <v>519.20000000000005</v>
      </c>
    </row>
    <row r="713" spans="1:27" x14ac:dyDescent="0.25">
      <c r="A713" t="s">
        <v>320</v>
      </c>
      <c r="B713" t="s">
        <v>223</v>
      </c>
      <c r="C713" t="s">
        <v>224</v>
      </c>
      <c r="D713" t="s">
        <v>331</v>
      </c>
      <c r="E713" t="s">
        <v>332</v>
      </c>
      <c r="F713" t="str">
        <f t="shared" si="67"/>
        <v>1250</v>
      </c>
      <c r="G713" t="s">
        <v>92</v>
      </c>
      <c r="H713" t="s">
        <v>93</v>
      </c>
      <c r="I713" s="91"/>
      <c r="J713" s="91"/>
      <c r="K713" s="91"/>
      <c r="L713" s="91">
        <v>1290.53</v>
      </c>
      <c r="M713" s="91">
        <v>537.09</v>
      </c>
      <c r="N713" s="91">
        <v>39.700000000000003</v>
      </c>
      <c r="O713" s="91">
        <v>95.91</v>
      </c>
      <c r="P713" s="91">
        <v>178.15</v>
      </c>
      <c r="Q713" s="91">
        <v>108.92</v>
      </c>
      <c r="R713" s="91">
        <v>175.44</v>
      </c>
      <c r="S713" s="91"/>
      <c r="T713" s="91">
        <v>75.38</v>
      </c>
      <c r="U713" s="91">
        <f t="shared" si="68"/>
        <v>2501.1200000000003</v>
      </c>
      <c r="V713" s="82" t="str">
        <f t="shared" si="66"/>
        <v>141001250874</v>
      </c>
      <c r="W713" s="83">
        <f>VLOOKUP(V713,Factors!$E$6:$H$5950,4,FALSE)</f>
        <v>1.17E-2</v>
      </c>
      <c r="X713" t="str">
        <f>VLOOKUP(V713,Factors!$E$6:$F$5950,2,FALSE)</f>
        <v>Transmission</v>
      </c>
      <c r="Y713" s="92">
        <f t="shared" si="69"/>
        <v>29.263104000000006</v>
      </c>
      <c r="Z713" s="92">
        <f t="shared" si="70"/>
        <v>2471.8568960000002</v>
      </c>
      <c r="AA713" s="92">
        <f t="shared" si="71"/>
        <v>2501.1200000000003</v>
      </c>
    </row>
    <row r="714" spans="1:27" x14ac:dyDescent="0.25">
      <c r="A714" t="s">
        <v>320</v>
      </c>
      <c r="B714" t="s">
        <v>223</v>
      </c>
      <c r="C714" t="s">
        <v>224</v>
      </c>
      <c r="D714" t="s">
        <v>331</v>
      </c>
      <c r="E714" t="s">
        <v>332</v>
      </c>
      <c r="F714" t="str">
        <f t="shared" si="67"/>
        <v>1250</v>
      </c>
      <c r="G714" t="s">
        <v>84</v>
      </c>
      <c r="H714" t="s">
        <v>85</v>
      </c>
      <c r="I714" s="91"/>
      <c r="J714" s="91"/>
      <c r="K714" s="91">
        <v>-379.53</v>
      </c>
      <c r="L714" s="91">
        <v>-255.87</v>
      </c>
      <c r="M714" s="91"/>
      <c r="N714" s="91"/>
      <c r="O714" s="91"/>
      <c r="P714" s="91"/>
      <c r="Q714" s="91"/>
      <c r="R714" s="91"/>
      <c r="S714" s="91"/>
      <c r="T714" s="91"/>
      <c r="U714" s="91">
        <f t="shared" si="68"/>
        <v>-635.4</v>
      </c>
      <c r="V714" s="82" t="str">
        <f t="shared" si="66"/>
        <v>141001250874</v>
      </c>
      <c r="W714" s="83">
        <f>VLOOKUP(V714,Factors!$E$6:$H$5950,4,FALSE)</f>
        <v>1.17E-2</v>
      </c>
      <c r="X714" t="str">
        <f>VLOOKUP(V714,Factors!$E$6:$F$5950,2,FALSE)</f>
        <v>Transmission</v>
      </c>
      <c r="Y714" s="92">
        <f t="shared" si="69"/>
        <v>-7.4341799999999996</v>
      </c>
      <c r="Z714" s="92">
        <f t="shared" si="70"/>
        <v>-627.96582000000001</v>
      </c>
      <c r="AA714" s="92">
        <f t="shared" si="71"/>
        <v>-635.4</v>
      </c>
    </row>
    <row r="715" spans="1:27" x14ac:dyDescent="0.25">
      <c r="A715" t="s">
        <v>320</v>
      </c>
      <c r="B715" t="s">
        <v>223</v>
      </c>
      <c r="C715" t="s">
        <v>224</v>
      </c>
      <c r="D715" t="s">
        <v>331</v>
      </c>
      <c r="E715" t="s">
        <v>332</v>
      </c>
      <c r="F715" t="str">
        <f t="shared" si="67"/>
        <v>1250</v>
      </c>
      <c r="G715" t="s">
        <v>56</v>
      </c>
      <c r="H715" t="s">
        <v>57</v>
      </c>
      <c r="I715" s="91"/>
      <c r="J715" s="91"/>
      <c r="K715" s="91"/>
      <c r="L715" s="91">
        <v>145.9</v>
      </c>
      <c r="M715" s="91"/>
      <c r="N715" s="91"/>
      <c r="O715" s="91"/>
      <c r="P715" s="91"/>
      <c r="Q715" s="91"/>
      <c r="R715" s="91"/>
      <c r="S715" s="91"/>
      <c r="T715" s="91"/>
      <c r="U715" s="91">
        <f t="shared" si="68"/>
        <v>145.9</v>
      </c>
      <c r="V715" s="82" t="str">
        <f t="shared" si="66"/>
        <v>141001250874</v>
      </c>
      <c r="W715" s="83">
        <f>VLOOKUP(V715,Factors!$E$6:$H$5950,4,FALSE)</f>
        <v>1.17E-2</v>
      </c>
      <c r="X715" t="str">
        <f>VLOOKUP(V715,Factors!$E$6:$F$5950,2,FALSE)</f>
        <v>Transmission</v>
      </c>
      <c r="Y715" s="92">
        <f t="shared" si="69"/>
        <v>1.70703</v>
      </c>
      <c r="Z715" s="92">
        <f t="shared" si="70"/>
        <v>144.19297</v>
      </c>
      <c r="AA715" s="92">
        <f t="shared" si="71"/>
        <v>145.9</v>
      </c>
    </row>
    <row r="716" spans="1:27" x14ac:dyDescent="0.25">
      <c r="A716" t="s">
        <v>320</v>
      </c>
      <c r="B716" t="s">
        <v>223</v>
      </c>
      <c r="C716" t="s">
        <v>224</v>
      </c>
      <c r="D716" t="s">
        <v>331</v>
      </c>
      <c r="E716" t="s">
        <v>332</v>
      </c>
      <c r="F716" t="str">
        <f t="shared" si="67"/>
        <v>1250</v>
      </c>
      <c r="G716" t="s">
        <v>106</v>
      </c>
      <c r="H716" t="s">
        <v>107</v>
      </c>
      <c r="I716" s="91"/>
      <c r="J716" s="91"/>
      <c r="K716" s="91">
        <v>-3635.52</v>
      </c>
      <c r="L716" s="91">
        <v>-2596.8000000000002</v>
      </c>
      <c r="M716" s="91"/>
      <c r="N716" s="91"/>
      <c r="O716" s="91"/>
      <c r="P716" s="91"/>
      <c r="Q716" s="91"/>
      <c r="R716" s="91"/>
      <c r="S716" s="91"/>
      <c r="T716" s="91"/>
      <c r="U716" s="91">
        <f t="shared" si="68"/>
        <v>-6232.32</v>
      </c>
      <c r="V716" s="82" t="str">
        <f t="shared" si="66"/>
        <v>141001250874</v>
      </c>
      <c r="W716" s="83">
        <f>VLOOKUP(V716,Factors!$E$6:$H$5950,4,FALSE)</f>
        <v>1.17E-2</v>
      </c>
      <c r="X716" t="str">
        <f>VLOOKUP(V716,Factors!$E$6:$F$5950,2,FALSE)</f>
        <v>Transmission</v>
      </c>
      <c r="Y716" s="92">
        <f t="shared" si="69"/>
        <v>-72.918143999999998</v>
      </c>
      <c r="Z716" s="92">
        <f t="shared" si="70"/>
        <v>-6159.4018559999995</v>
      </c>
      <c r="AA716" s="92">
        <f t="shared" si="71"/>
        <v>-6232.32</v>
      </c>
    </row>
    <row r="717" spans="1:27" x14ac:dyDescent="0.25">
      <c r="A717" t="s">
        <v>320</v>
      </c>
      <c r="B717" t="s">
        <v>223</v>
      </c>
      <c r="C717" t="s">
        <v>224</v>
      </c>
      <c r="D717" t="s">
        <v>325</v>
      </c>
      <c r="E717" t="s">
        <v>326</v>
      </c>
      <c r="F717" t="str">
        <f t="shared" si="67"/>
        <v>1280</v>
      </c>
      <c r="G717" t="s">
        <v>92</v>
      </c>
      <c r="H717" t="s">
        <v>93</v>
      </c>
      <c r="I717" s="91">
        <v>347.24</v>
      </c>
      <c r="J717" s="91">
        <v>458.22</v>
      </c>
      <c r="K717" s="91">
        <v>33.4</v>
      </c>
      <c r="L717" s="91"/>
      <c r="M717" s="91">
        <v>60.23</v>
      </c>
      <c r="N717" s="91"/>
      <c r="O717" s="91"/>
      <c r="P717" s="91"/>
      <c r="Q717" s="91"/>
      <c r="R717" s="91"/>
      <c r="S717" s="91"/>
      <c r="T717" s="91"/>
      <c r="U717" s="91">
        <f t="shared" si="68"/>
        <v>899.09</v>
      </c>
      <c r="V717" s="82" t="str">
        <f t="shared" si="66"/>
        <v>141001280874</v>
      </c>
      <c r="W717" s="83">
        <f>VLOOKUP(V717,Factors!$E$6:$H$5950,4,FALSE)</f>
        <v>1.17E-2</v>
      </c>
      <c r="X717" t="str">
        <f>VLOOKUP(V717,Factors!$E$6:$F$5950,2,FALSE)</f>
        <v>Transmission</v>
      </c>
      <c r="Y717" s="92">
        <f t="shared" si="69"/>
        <v>10.519353000000001</v>
      </c>
      <c r="Z717" s="92">
        <f t="shared" si="70"/>
        <v>888.57064700000001</v>
      </c>
      <c r="AA717" s="92">
        <f t="shared" si="71"/>
        <v>899.09</v>
      </c>
    </row>
    <row r="718" spans="1:27" x14ac:dyDescent="0.25">
      <c r="A718" t="s">
        <v>320</v>
      </c>
      <c r="B718" t="s">
        <v>223</v>
      </c>
      <c r="C718" t="s">
        <v>224</v>
      </c>
      <c r="D718" t="s">
        <v>325</v>
      </c>
      <c r="E718" t="s">
        <v>326</v>
      </c>
      <c r="F718" t="str">
        <f t="shared" si="67"/>
        <v>1280</v>
      </c>
      <c r="G718" t="s">
        <v>84</v>
      </c>
      <c r="H718" t="s">
        <v>85</v>
      </c>
      <c r="I718" s="91">
        <v>2913.1</v>
      </c>
      <c r="J718" s="91">
        <v>2492.9</v>
      </c>
      <c r="K718" s="91">
        <v>2225.9299999999998</v>
      </c>
      <c r="L718" s="91">
        <v>860.54</v>
      </c>
      <c r="M718" s="91">
        <v>230.31</v>
      </c>
      <c r="N718" s="91"/>
      <c r="O718" s="91">
        <v>396.7</v>
      </c>
      <c r="P718" s="91">
        <v>152.19999999999999</v>
      </c>
      <c r="Q718" s="91"/>
      <c r="R718" s="91">
        <v>362.59</v>
      </c>
      <c r="S718" s="91"/>
      <c r="T718" s="91"/>
      <c r="U718" s="91">
        <f t="shared" si="68"/>
        <v>9634.2700000000023</v>
      </c>
      <c r="V718" s="82" t="str">
        <f t="shared" si="66"/>
        <v>141001280874</v>
      </c>
      <c r="W718" s="83">
        <f>VLOOKUP(V718,Factors!$E$6:$H$5950,4,FALSE)</f>
        <v>1.17E-2</v>
      </c>
      <c r="X718" t="str">
        <f>VLOOKUP(V718,Factors!$E$6:$F$5950,2,FALSE)</f>
        <v>Transmission</v>
      </c>
      <c r="Y718" s="92">
        <f t="shared" si="69"/>
        <v>112.72095900000004</v>
      </c>
      <c r="Z718" s="92">
        <f t="shared" si="70"/>
        <v>9521.549041000002</v>
      </c>
      <c r="AA718" s="92">
        <f t="shared" si="71"/>
        <v>9634.2700000000023</v>
      </c>
    </row>
    <row r="719" spans="1:27" x14ac:dyDescent="0.25">
      <c r="A719" t="s">
        <v>320</v>
      </c>
      <c r="B719" t="s">
        <v>223</v>
      </c>
      <c r="C719" t="s">
        <v>224</v>
      </c>
      <c r="D719" t="s">
        <v>325</v>
      </c>
      <c r="E719" t="s">
        <v>326</v>
      </c>
      <c r="F719" t="str">
        <f t="shared" si="67"/>
        <v>1280</v>
      </c>
      <c r="G719" t="s">
        <v>217</v>
      </c>
      <c r="H719" t="s">
        <v>218</v>
      </c>
      <c r="I719" s="91"/>
      <c r="J719" s="91"/>
      <c r="K719" s="91">
        <v>100.39</v>
      </c>
      <c r="L719" s="91"/>
      <c r="M719" s="91"/>
      <c r="N719" s="91"/>
      <c r="O719" s="91"/>
      <c r="P719" s="91"/>
      <c r="Q719" s="91"/>
      <c r="R719" s="91"/>
      <c r="S719" s="91"/>
      <c r="T719" s="91"/>
      <c r="U719" s="91">
        <f t="shared" si="68"/>
        <v>100.39</v>
      </c>
      <c r="V719" s="82" t="str">
        <f t="shared" si="66"/>
        <v>141001280874</v>
      </c>
      <c r="W719" s="83">
        <f>VLOOKUP(V719,Factors!$E$6:$H$5950,4,FALSE)</f>
        <v>1.17E-2</v>
      </c>
      <c r="X719" t="str">
        <f>VLOOKUP(V719,Factors!$E$6:$F$5950,2,FALSE)</f>
        <v>Transmission</v>
      </c>
      <c r="Y719" s="92">
        <f t="shared" si="69"/>
        <v>1.174563</v>
      </c>
      <c r="Z719" s="92">
        <f t="shared" si="70"/>
        <v>99.215436999999994</v>
      </c>
      <c r="AA719" s="92">
        <f t="shared" si="71"/>
        <v>100.39</v>
      </c>
    </row>
    <row r="720" spans="1:27" x14ac:dyDescent="0.25">
      <c r="A720" t="s">
        <v>320</v>
      </c>
      <c r="B720" t="s">
        <v>223</v>
      </c>
      <c r="C720" t="s">
        <v>224</v>
      </c>
      <c r="D720" t="s">
        <v>325</v>
      </c>
      <c r="E720" t="s">
        <v>326</v>
      </c>
      <c r="F720" t="str">
        <f t="shared" si="67"/>
        <v>1280</v>
      </c>
      <c r="G720" t="s">
        <v>56</v>
      </c>
      <c r="H720" t="s">
        <v>57</v>
      </c>
      <c r="I720" s="91">
        <v>27614.95</v>
      </c>
      <c r="J720" s="91">
        <v>23815.05</v>
      </c>
      <c r="K720" s="91">
        <v>20807.62</v>
      </c>
      <c r="L720" s="91">
        <v>8050.08</v>
      </c>
      <c r="M720" s="91">
        <v>2077.44</v>
      </c>
      <c r="N720" s="91">
        <v>0</v>
      </c>
      <c r="O720" s="91">
        <v>3671.32</v>
      </c>
      <c r="P720" s="91">
        <v>1168.56</v>
      </c>
      <c r="Q720" s="91"/>
      <c r="R720" s="91">
        <v>3473.22</v>
      </c>
      <c r="S720" s="91"/>
      <c r="T720" s="91"/>
      <c r="U720" s="91">
        <f t="shared" si="68"/>
        <v>90678.24</v>
      </c>
      <c r="V720" s="82" t="str">
        <f t="shared" si="66"/>
        <v>141001280874</v>
      </c>
      <c r="W720" s="83">
        <f>VLOOKUP(V720,Factors!$E$6:$H$5950,4,FALSE)</f>
        <v>1.17E-2</v>
      </c>
      <c r="X720" t="str">
        <f>VLOOKUP(V720,Factors!$E$6:$F$5950,2,FALSE)</f>
        <v>Transmission</v>
      </c>
      <c r="Y720" s="92">
        <f t="shared" si="69"/>
        <v>1060.9354080000001</v>
      </c>
      <c r="Z720" s="92">
        <f t="shared" si="70"/>
        <v>89617.304592</v>
      </c>
      <c r="AA720" s="92">
        <f t="shared" si="71"/>
        <v>90678.24</v>
      </c>
    </row>
    <row r="721" spans="1:27" x14ac:dyDescent="0.25">
      <c r="A721" t="s">
        <v>320</v>
      </c>
      <c r="B721" t="s">
        <v>223</v>
      </c>
      <c r="C721" t="s">
        <v>224</v>
      </c>
      <c r="D721" t="s">
        <v>325</v>
      </c>
      <c r="E721" t="s">
        <v>326</v>
      </c>
      <c r="F721" t="str">
        <f t="shared" si="67"/>
        <v>1280</v>
      </c>
      <c r="G721" t="s">
        <v>68</v>
      </c>
      <c r="H721" t="s">
        <v>69</v>
      </c>
      <c r="I721" s="91">
        <v>289.35000000000002</v>
      </c>
      <c r="J721" s="91">
        <v>64.3</v>
      </c>
      <c r="K721" s="91">
        <v>514.4</v>
      </c>
      <c r="L721" s="91">
        <v>192.9</v>
      </c>
      <c r="M721" s="91">
        <v>128.6</v>
      </c>
      <c r="N721" s="91"/>
      <c r="O721" s="91">
        <v>128.6</v>
      </c>
      <c r="P721" s="91">
        <v>289.35000000000002</v>
      </c>
      <c r="Q721" s="91"/>
      <c r="R721" s="91"/>
      <c r="S721" s="91"/>
      <c r="T721" s="91"/>
      <c r="U721" s="91">
        <f t="shared" si="68"/>
        <v>1607.5</v>
      </c>
      <c r="V721" s="82" t="str">
        <f t="shared" si="66"/>
        <v>141001280874</v>
      </c>
      <c r="W721" s="83">
        <f>VLOOKUP(V721,Factors!$E$6:$H$5950,4,FALSE)</f>
        <v>1.17E-2</v>
      </c>
      <c r="X721" t="str">
        <f>VLOOKUP(V721,Factors!$E$6:$F$5950,2,FALSE)</f>
        <v>Transmission</v>
      </c>
      <c r="Y721" s="92">
        <f t="shared" si="69"/>
        <v>18.807750000000002</v>
      </c>
      <c r="Z721" s="92">
        <f t="shared" si="70"/>
        <v>1588.6922500000001</v>
      </c>
      <c r="AA721" s="92">
        <f t="shared" si="71"/>
        <v>1607.5</v>
      </c>
    </row>
    <row r="722" spans="1:27" x14ac:dyDescent="0.25">
      <c r="A722" t="s">
        <v>320</v>
      </c>
      <c r="B722" t="s">
        <v>223</v>
      </c>
      <c r="C722" t="s">
        <v>224</v>
      </c>
      <c r="D722" t="s">
        <v>327</v>
      </c>
      <c r="E722" t="s">
        <v>328</v>
      </c>
      <c r="F722" t="str">
        <f t="shared" si="67"/>
        <v>1695</v>
      </c>
      <c r="G722" t="s">
        <v>92</v>
      </c>
      <c r="H722" t="s">
        <v>93</v>
      </c>
      <c r="I722" s="91"/>
      <c r="J722" s="91"/>
      <c r="K722" s="91"/>
      <c r="L722" s="91"/>
      <c r="M722" s="91"/>
      <c r="N722" s="91"/>
      <c r="O722" s="91"/>
      <c r="P722" s="91"/>
      <c r="Q722" s="91"/>
      <c r="R722" s="91"/>
      <c r="S722" s="91">
        <v>-1709.78</v>
      </c>
      <c r="T722" s="91"/>
      <c r="U722" s="91">
        <f t="shared" si="68"/>
        <v>-1709.78</v>
      </c>
      <c r="V722" s="82" t="str">
        <f t="shared" si="66"/>
        <v>141001695874</v>
      </c>
      <c r="W722" s="83">
        <f>VLOOKUP(V722,Factors!$E$6:$H$5950,4,FALSE)</f>
        <v>1.17E-2</v>
      </c>
      <c r="X722" t="str">
        <f>VLOOKUP(V722,Factors!$E$6:$F$5950,2,FALSE)</f>
        <v>Transmission</v>
      </c>
      <c r="Y722" s="92">
        <f t="shared" si="69"/>
        <v>-20.004425999999999</v>
      </c>
      <c r="Z722" s="92">
        <f t="shared" si="70"/>
        <v>-1689.775574</v>
      </c>
      <c r="AA722" s="92">
        <f t="shared" si="71"/>
        <v>-1709.78</v>
      </c>
    </row>
    <row r="723" spans="1:27" x14ac:dyDescent="0.25">
      <c r="A723" t="s">
        <v>320</v>
      </c>
      <c r="B723" t="s">
        <v>223</v>
      </c>
      <c r="C723" t="s">
        <v>224</v>
      </c>
      <c r="D723" t="s">
        <v>346</v>
      </c>
      <c r="E723" t="s">
        <v>347</v>
      </c>
      <c r="F723" t="str">
        <f t="shared" si="67"/>
        <v>2090</v>
      </c>
      <c r="G723" t="s">
        <v>114</v>
      </c>
      <c r="H723" t="s">
        <v>115</v>
      </c>
      <c r="I723" s="91">
        <v>752.75</v>
      </c>
      <c r="J723" s="91">
        <v>1870.66</v>
      </c>
      <c r="K723" s="91">
        <v>-275.25</v>
      </c>
      <c r="L723" s="91">
        <v>-38.92</v>
      </c>
      <c r="M723" s="91">
        <v>7724.62</v>
      </c>
      <c r="N723" s="91">
        <v>-1678.25</v>
      </c>
      <c r="O723" s="91">
        <v>768.85</v>
      </c>
      <c r="P723" s="91">
        <v>114.66</v>
      </c>
      <c r="Q723" s="91">
        <v>2365.27</v>
      </c>
      <c r="R723" s="91">
        <v>784.77</v>
      </c>
      <c r="S723" s="91">
        <v>-24.02</v>
      </c>
      <c r="T723" s="91">
        <v>2800.62</v>
      </c>
      <c r="U723" s="91">
        <f t="shared" si="68"/>
        <v>15165.760000000002</v>
      </c>
      <c r="V723" s="82" t="str">
        <f t="shared" si="66"/>
        <v>141002090874</v>
      </c>
      <c r="W723" s="83">
        <f>VLOOKUP(V723,Factors!$E$6:$H$5950,4,FALSE)</f>
        <v>1.17E-2</v>
      </c>
      <c r="X723" t="str">
        <f>VLOOKUP(V723,Factors!$E$6:$F$5950,2,FALSE)</f>
        <v>Transmission</v>
      </c>
      <c r="Y723" s="92">
        <f t="shared" si="69"/>
        <v>177.43939200000003</v>
      </c>
      <c r="Z723" s="92">
        <f t="shared" si="70"/>
        <v>14988.320608000002</v>
      </c>
      <c r="AA723" s="92">
        <f t="shared" si="71"/>
        <v>15165.760000000002</v>
      </c>
    </row>
    <row r="724" spans="1:27" x14ac:dyDescent="0.25">
      <c r="A724" t="s">
        <v>320</v>
      </c>
      <c r="B724" t="s">
        <v>223</v>
      </c>
      <c r="C724" t="s">
        <v>224</v>
      </c>
      <c r="D724" t="s">
        <v>346</v>
      </c>
      <c r="E724" t="s">
        <v>347</v>
      </c>
      <c r="F724" t="str">
        <f t="shared" si="67"/>
        <v>2090</v>
      </c>
      <c r="G724" t="s">
        <v>86</v>
      </c>
      <c r="H724" t="s">
        <v>87</v>
      </c>
      <c r="I724" s="91">
        <v>87810.63</v>
      </c>
      <c r="J724" s="91">
        <v>85977.57</v>
      </c>
      <c r="K724" s="91">
        <v>86984.29</v>
      </c>
      <c r="L724" s="91">
        <v>78565.17</v>
      </c>
      <c r="M724" s="91">
        <v>86848.75</v>
      </c>
      <c r="N724" s="91">
        <v>79534.34</v>
      </c>
      <c r="O724" s="91">
        <v>86345.21</v>
      </c>
      <c r="P724" s="91">
        <v>87080.97</v>
      </c>
      <c r="Q724" s="91">
        <v>76634.67</v>
      </c>
      <c r="R724" s="91">
        <v>92019.99</v>
      </c>
      <c r="S724" s="91">
        <v>88514.17</v>
      </c>
      <c r="T724" s="91">
        <v>59178.65</v>
      </c>
      <c r="U724" s="91">
        <f t="shared" si="68"/>
        <v>995494.41</v>
      </c>
      <c r="V724" s="82" t="str">
        <f t="shared" si="66"/>
        <v>141002090874</v>
      </c>
      <c r="W724" s="83">
        <f>VLOOKUP(V724,Factors!$E$6:$H$5950,4,FALSE)</f>
        <v>1.17E-2</v>
      </c>
      <c r="X724" t="str">
        <f>VLOOKUP(V724,Factors!$E$6:$F$5950,2,FALSE)</f>
        <v>Transmission</v>
      </c>
      <c r="Y724" s="92">
        <f t="shared" si="69"/>
        <v>11647.284597</v>
      </c>
      <c r="Z724" s="92">
        <f t="shared" si="70"/>
        <v>983847.12540300004</v>
      </c>
      <c r="AA724" s="92">
        <f t="shared" si="71"/>
        <v>995494.41</v>
      </c>
    </row>
    <row r="725" spans="1:27" x14ac:dyDescent="0.25">
      <c r="A725" t="s">
        <v>320</v>
      </c>
      <c r="B725" t="s">
        <v>223</v>
      </c>
      <c r="C725" t="s">
        <v>224</v>
      </c>
      <c r="D725" t="s">
        <v>346</v>
      </c>
      <c r="E725" t="s">
        <v>347</v>
      </c>
      <c r="F725" t="str">
        <f t="shared" si="67"/>
        <v>2090</v>
      </c>
      <c r="G725" t="s">
        <v>116</v>
      </c>
      <c r="H725" t="s">
        <v>117</v>
      </c>
      <c r="I725" s="91">
        <v>18827.689999999999</v>
      </c>
      <c r="J725" s="91">
        <v>23432.11</v>
      </c>
      <c r="K725" s="91">
        <v>26777.46</v>
      </c>
      <c r="L725" s="91">
        <v>27111.360000000001</v>
      </c>
      <c r="M725" s="91">
        <v>29661.38</v>
      </c>
      <c r="N725" s="91">
        <v>22442.2</v>
      </c>
      <c r="O725" s="91">
        <v>28637.24</v>
      </c>
      <c r="P725" s="91">
        <v>24895.55</v>
      </c>
      <c r="Q725" s="91">
        <v>28135.19</v>
      </c>
      <c r="R725" s="91">
        <v>33455.730000000003</v>
      </c>
      <c r="S725" s="91">
        <v>29985.5</v>
      </c>
      <c r="T725" s="91">
        <v>15131.48</v>
      </c>
      <c r="U725" s="91">
        <f t="shared" si="68"/>
        <v>308492.88999999996</v>
      </c>
      <c r="V725" s="82" t="str">
        <f t="shared" si="66"/>
        <v>141002090874</v>
      </c>
      <c r="W725" s="83">
        <f>VLOOKUP(V725,Factors!$E$6:$H$5950,4,FALSE)</f>
        <v>1.17E-2</v>
      </c>
      <c r="X725" t="str">
        <f>VLOOKUP(V725,Factors!$E$6:$F$5950,2,FALSE)</f>
        <v>Transmission</v>
      </c>
      <c r="Y725" s="92">
        <f t="shared" si="69"/>
        <v>3609.3668129999996</v>
      </c>
      <c r="Z725" s="92">
        <f t="shared" si="70"/>
        <v>304883.52318699996</v>
      </c>
      <c r="AA725" s="92">
        <f t="shared" si="71"/>
        <v>308492.88999999996</v>
      </c>
    </row>
    <row r="726" spans="1:27" x14ac:dyDescent="0.25">
      <c r="A726" t="s">
        <v>320</v>
      </c>
      <c r="B726" t="s">
        <v>223</v>
      </c>
      <c r="C726" t="s">
        <v>224</v>
      </c>
      <c r="D726" t="s">
        <v>346</v>
      </c>
      <c r="E726" t="s">
        <v>347</v>
      </c>
      <c r="F726" t="str">
        <f t="shared" si="67"/>
        <v>2090</v>
      </c>
      <c r="G726" t="s">
        <v>258</v>
      </c>
      <c r="H726" t="s">
        <v>259</v>
      </c>
      <c r="I726" s="91"/>
      <c r="J726" s="91"/>
      <c r="K726" s="91"/>
      <c r="L726" s="91"/>
      <c r="M726" s="91">
        <v>126</v>
      </c>
      <c r="N726" s="91"/>
      <c r="O726" s="91"/>
      <c r="P726" s="91"/>
      <c r="Q726" s="91"/>
      <c r="R726" s="91"/>
      <c r="S726" s="91"/>
      <c r="T726" s="91"/>
      <c r="U726" s="91">
        <f t="shared" si="68"/>
        <v>126</v>
      </c>
      <c r="V726" s="82" t="str">
        <f t="shared" si="66"/>
        <v>141002090874</v>
      </c>
      <c r="W726" s="83">
        <f>VLOOKUP(V726,Factors!$E$6:$H$5950,4,FALSE)</f>
        <v>1.17E-2</v>
      </c>
      <c r="X726" t="str">
        <f>VLOOKUP(V726,Factors!$E$6:$F$5950,2,FALSE)</f>
        <v>Transmission</v>
      </c>
      <c r="Y726" s="92">
        <f t="shared" si="69"/>
        <v>1.4742</v>
      </c>
      <c r="Z726" s="92">
        <f t="shared" si="70"/>
        <v>124.5258</v>
      </c>
      <c r="AA726" s="92">
        <f t="shared" si="71"/>
        <v>126</v>
      </c>
    </row>
    <row r="727" spans="1:27" x14ac:dyDescent="0.25">
      <c r="A727" t="s">
        <v>320</v>
      </c>
      <c r="B727" t="s">
        <v>223</v>
      </c>
      <c r="C727" t="s">
        <v>224</v>
      </c>
      <c r="D727" t="s">
        <v>346</v>
      </c>
      <c r="E727" t="s">
        <v>347</v>
      </c>
      <c r="F727" t="str">
        <f t="shared" si="67"/>
        <v>2090</v>
      </c>
      <c r="G727" t="s">
        <v>88</v>
      </c>
      <c r="H727" t="s">
        <v>89</v>
      </c>
      <c r="I727" s="91">
        <v>13946.77</v>
      </c>
      <c r="J727" s="91">
        <v>12151.59</v>
      </c>
      <c r="K727" s="91">
        <v>13470.47</v>
      </c>
      <c r="L727" s="91">
        <v>12066.34</v>
      </c>
      <c r="M727" s="91">
        <v>13258.23</v>
      </c>
      <c r="N727" s="91">
        <v>13097.55</v>
      </c>
      <c r="O727" s="91">
        <v>13265.38</v>
      </c>
      <c r="P727" s="91">
        <v>13658.17</v>
      </c>
      <c r="Q727" s="91">
        <v>11735.95</v>
      </c>
      <c r="R727" s="91">
        <v>12973.2</v>
      </c>
      <c r="S727" s="91">
        <v>12926.48</v>
      </c>
      <c r="T727" s="91">
        <v>12397</v>
      </c>
      <c r="U727" s="91">
        <f t="shared" si="68"/>
        <v>154947.13</v>
      </c>
      <c r="V727" s="82" t="str">
        <f t="shared" si="66"/>
        <v>141002090874</v>
      </c>
      <c r="W727" s="83">
        <f>VLOOKUP(V727,Factors!$E$6:$H$5950,4,FALSE)</f>
        <v>1.17E-2</v>
      </c>
      <c r="X727" t="str">
        <f>VLOOKUP(V727,Factors!$E$6:$F$5950,2,FALSE)</f>
        <v>Transmission</v>
      </c>
      <c r="Y727" s="92">
        <f t="shared" si="69"/>
        <v>1812.881421</v>
      </c>
      <c r="Z727" s="92">
        <f t="shared" si="70"/>
        <v>153134.24857900001</v>
      </c>
      <c r="AA727" s="92">
        <f t="shared" si="71"/>
        <v>154947.13</v>
      </c>
    </row>
    <row r="728" spans="1:27" x14ac:dyDescent="0.25">
      <c r="A728" t="s">
        <v>320</v>
      </c>
      <c r="B728" t="s">
        <v>223</v>
      </c>
      <c r="C728" t="s">
        <v>224</v>
      </c>
      <c r="D728" t="s">
        <v>346</v>
      </c>
      <c r="E728" t="s">
        <v>347</v>
      </c>
      <c r="F728" t="str">
        <f t="shared" si="67"/>
        <v>2090</v>
      </c>
      <c r="G728" t="s">
        <v>90</v>
      </c>
      <c r="H728" t="s">
        <v>91</v>
      </c>
      <c r="I728" s="91">
        <v>57389.39</v>
      </c>
      <c r="J728" s="91">
        <v>51336.56</v>
      </c>
      <c r="K728" s="91">
        <v>56658.59</v>
      </c>
      <c r="L728" s="91">
        <v>51314.61</v>
      </c>
      <c r="M728" s="91">
        <v>57596.75</v>
      </c>
      <c r="N728" s="91">
        <v>54282.53</v>
      </c>
      <c r="O728" s="91">
        <v>56368.91</v>
      </c>
      <c r="P728" s="91">
        <v>57165.36</v>
      </c>
      <c r="Q728" s="91">
        <v>50608.01</v>
      </c>
      <c r="R728" s="91">
        <v>56034.720000000001</v>
      </c>
      <c r="S728" s="91">
        <v>55120.82</v>
      </c>
      <c r="T728" s="91">
        <v>51094.49</v>
      </c>
      <c r="U728" s="91">
        <f t="shared" si="68"/>
        <v>654970.73999999987</v>
      </c>
      <c r="V728" s="82" t="str">
        <f t="shared" si="66"/>
        <v>141002090874</v>
      </c>
      <c r="W728" s="83">
        <f>VLOOKUP(V728,Factors!$E$6:$H$5950,4,FALSE)</f>
        <v>1.17E-2</v>
      </c>
      <c r="X728" t="str">
        <f>VLOOKUP(V728,Factors!$E$6:$F$5950,2,FALSE)</f>
        <v>Transmission</v>
      </c>
      <c r="Y728" s="92">
        <f t="shared" si="69"/>
        <v>7663.1576579999992</v>
      </c>
      <c r="Z728" s="92">
        <f t="shared" si="70"/>
        <v>647307.58234199986</v>
      </c>
      <c r="AA728" s="92">
        <f t="shared" si="71"/>
        <v>654970.73999999987</v>
      </c>
    </row>
    <row r="729" spans="1:27" x14ac:dyDescent="0.25">
      <c r="A729" t="s">
        <v>320</v>
      </c>
      <c r="B729" t="s">
        <v>223</v>
      </c>
      <c r="C729" t="s">
        <v>224</v>
      </c>
      <c r="D729" t="s">
        <v>346</v>
      </c>
      <c r="E729" t="s">
        <v>347</v>
      </c>
      <c r="F729" t="str">
        <f t="shared" si="67"/>
        <v>2090</v>
      </c>
      <c r="G729" t="s">
        <v>92</v>
      </c>
      <c r="H729" t="s">
        <v>93</v>
      </c>
      <c r="I729" s="91"/>
      <c r="J729" s="91"/>
      <c r="K729" s="91"/>
      <c r="L729" s="91"/>
      <c r="M729" s="91"/>
      <c r="N729" s="91"/>
      <c r="O729" s="91"/>
      <c r="P729" s="91"/>
      <c r="Q729" s="91"/>
      <c r="R729" s="91"/>
      <c r="S729" s="91"/>
      <c r="T729" s="91">
        <v>893.01</v>
      </c>
      <c r="U729" s="91">
        <f t="shared" si="68"/>
        <v>893.01</v>
      </c>
      <c r="V729" s="82" t="str">
        <f t="shared" si="66"/>
        <v>141002090874</v>
      </c>
      <c r="W729" s="83">
        <f>VLOOKUP(V729,Factors!$E$6:$H$5950,4,FALSE)</f>
        <v>1.17E-2</v>
      </c>
      <c r="X729" t="str">
        <f>VLOOKUP(V729,Factors!$E$6:$F$5950,2,FALSE)</f>
        <v>Transmission</v>
      </c>
      <c r="Y729" s="92">
        <f t="shared" si="69"/>
        <v>10.448217</v>
      </c>
      <c r="Z729" s="92">
        <f t="shared" si="70"/>
        <v>882.56178299999999</v>
      </c>
      <c r="AA729" s="92">
        <f t="shared" si="71"/>
        <v>893.01</v>
      </c>
    </row>
    <row r="730" spans="1:27" x14ac:dyDescent="0.25">
      <c r="A730" t="s">
        <v>320</v>
      </c>
      <c r="B730" t="s">
        <v>223</v>
      </c>
      <c r="C730" t="s">
        <v>224</v>
      </c>
      <c r="D730" t="s">
        <v>346</v>
      </c>
      <c r="E730" t="s">
        <v>347</v>
      </c>
      <c r="F730" t="str">
        <f t="shared" si="67"/>
        <v>2090</v>
      </c>
      <c r="G730" t="s">
        <v>235</v>
      </c>
      <c r="H730" t="s">
        <v>236</v>
      </c>
      <c r="I730" s="91"/>
      <c r="J730" s="91"/>
      <c r="K730" s="91"/>
      <c r="L730" s="91"/>
      <c r="M730" s="91"/>
      <c r="N730" s="91"/>
      <c r="O730" s="91"/>
      <c r="P730" s="91"/>
      <c r="Q730" s="91"/>
      <c r="R730" s="91"/>
      <c r="S730" s="91"/>
      <c r="T730" s="91">
        <v>0.33</v>
      </c>
      <c r="U730" s="91">
        <f t="shared" si="68"/>
        <v>0.33</v>
      </c>
      <c r="V730" s="82" t="str">
        <f t="shared" si="66"/>
        <v>141002090874</v>
      </c>
      <c r="W730" s="83">
        <f>VLOOKUP(V730,Factors!$E$6:$H$5950,4,FALSE)</f>
        <v>1.17E-2</v>
      </c>
      <c r="X730" t="str">
        <f>VLOOKUP(V730,Factors!$E$6:$F$5950,2,FALSE)</f>
        <v>Transmission</v>
      </c>
      <c r="Y730" s="92">
        <f t="shared" si="69"/>
        <v>3.8610000000000003E-3</v>
      </c>
      <c r="Z730" s="92">
        <f t="shared" si="70"/>
        <v>0.32613900000000001</v>
      </c>
      <c r="AA730" s="92">
        <f t="shared" si="71"/>
        <v>0.33</v>
      </c>
    </row>
    <row r="731" spans="1:27" x14ac:dyDescent="0.25">
      <c r="A731" t="s">
        <v>320</v>
      </c>
      <c r="B731" t="s">
        <v>223</v>
      </c>
      <c r="C731" t="s">
        <v>224</v>
      </c>
      <c r="D731" t="s">
        <v>346</v>
      </c>
      <c r="E731" t="s">
        <v>347</v>
      </c>
      <c r="F731" t="str">
        <f t="shared" si="67"/>
        <v>2090</v>
      </c>
      <c r="G731" t="s">
        <v>120</v>
      </c>
      <c r="H731" t="s">
        <v>121</v>
      </c>
      <c r="I731" s="91"/>
      <c r="J731" s="91">
        <v>168.95</v>
      </c>
      <c r="K731" s="91">
        <v>283.39999999999998</v>
      </c>
      <c r="L731" s="91"/>
      <c r="M731" s="91"/>
      <c r="N731" s="91"/>
      <c r="O731" s="91"/>
      <c r="P731" s="91"/>
      <c r="Q731" s="91"/>
      <c r="R731" s="91"/>
      <c r="S731" s="91"/>
      <c r="T731" s="91"/>
      <c r="U731" s="91">
        <f t="shared" si="68"/>
        <v>452.34999999999997</v>
      </c>
      <c r="V731" s="82" t="str">
        <f t="shared" si="66"/>
        <v>141002090874</v>
      </c>
      <c r="W731" s="83">
        <f>VLOOKUP(V731,Factors!$E$6:$H$5950,4,FALSE)</f>
        <v>1.17E-2</v>
      </c>
      <c r="X731" t="str">
        <f>VLOOKUP(V731,Factors!$E$6:$F$5950,2,FALSE)</f>
        <v>Transmission</v>
      </c>
      <c r="Y731" s="92">
        <f t="shared" si="69"/>
        <v>5.2924949999999997</v>
      </c>
      <c r="Z731" s="92">
        <f t="shared" si="70"/>
        <v>447.05750499999999</v>
      </c>
      <c r="AA731" s="92">
        <f t="shared" si="71"/>
        <v>452.34999999999997</v>
      </c>
    </row>
    <row r="732" spans="1:27" x14ac:dyDescent="0.25">
      <c r="A732" t="s">
        <v>320</v>
      </c>
      <c r="B732" t="s">
        <v>223</v>
      </c>
      <c r="C732" t="s">
        <v>224</v>
      </c>
      <c r="D732" t="s">
        <v>346</v>
      </c>
      <c r="E732" t="s">
        <v>347</v>
      </c>
      <c r="F732" t="str">
        <f t="shared" si="67"/>
        <v>2090</v>
      </c>
      <c r="G732" t="s">
        <v>94</v>
      </c>
      <c r="H732" t="s">
        <v>95</v>
      </c>
      <c r="I732" s="91">
        <v>754</v>
      </c>
      <c r="J732" s="91">
        <v>754</v>
      </c>
      <c r="K732" s="91">
        <v>754</v>
      </c>
      <c r="L732" s="91">
        <v>754</v>
      </c>
      <c r="M732" s="91">
        <v>754</v>
      </c>
      <c r="N732" s="91">
        <v>754</v>
      </c>
      <c r="O732" s="91">
        <v>754</v>
      </c>
      <c r="P732" s="91">
        <v>754</v>
      </c>
      <c r="Q732" s="91">
        <v>754</v>
      </c>
      <c r="R732" s="91">
        <v>754</v>
      </c>
      <c r="S732" s="91">
        <v>754</v>
      </c>
      <c r="T732" s="91">
        <v>754</v>
      </c>
      <c r="U732" s="91">
        <f t="shared" si="68"/>
        <v>9048</v>
      </c>
      <c r="V732" s="82" t="str">
        <f t="shared" si="66"/>
        <v>141002090874</v>
      </c>
      <c r="W732" s="83">
        <f>VLOOKUP(V732,Factors!$E$6:$H$5950,4,FALSE)</f>
        <v>1.17E-2</v>
      </c>
      <c r="X732" t="str">
        <f>VLOOKUP(V732,Factors!$E$6:$F$5950,2,FALSE)</f>
        <v>Transmission</v>
      </c>
      <c r="Y732" s="92">
        <f t="shared" si="69"/>
        <v>105.86160000000001</v>
      </c>
      <c r="Z732" s="92">
        <f t="shared" si="70"/>
        <v>8942.1383999999998</v>
      </c>
      <c r="AA732" s="92">
        <f t="shared" si="71"/>
        <v>9048</v>
      </c>
    </row>
    <row r="733" spans="1:27" x14ac:dyDescent="0.25">
      <c r="A733" t="s">
        <v>320</v>
      </c>
      <c r="B733" t="s">
        <v>223</v>
      </c>
      <c r="C733" t="s">
        <v>224</v>
      </c>
      <c r="D733" t="s">
        <v>346</v>
      </c>
      <c r="E733" t="s">
        <v>347</v>
      </c>
      <c r="F733" t="str">
        <f t="shared" si="67"/>
        <v>2090</v>
      </c>
      <c r="G733" t="s">
        <v>84</v>
      </c>
      <c r="H733" t="s">
        <v>85</v>
      </c>
      <c r="I733" s="91">
        <v>3372.46</v>
      </c>
      <c r="J733" s="91">
        <v>4230.01</v>
      </c>
      <c r="K733" s="91">
        <v>4831.42</v>
      </c>
      <c r="L733" s="91">
        <v>2822.39</v>
      </c>
      <c r="M733" s="91">
        <v>6985.27</v>
      </c>
      <c r="N733" s="91">
        <v>1672.62</v>
      </c>
      <c r="O733" s="91">
        <v>6191.16</v>
      </c>
      <c r="P733" s="91">
        <v>3354.87</v>
      </c>
      <c r="Q733" s="91">
        <v>4325.59</v>
      </c>
      <c r="R733" s="91">
        <v>7043.17</v>
      </c>
      <c r="S733" s="91">
        <v>6181.11</v>
      </c>
      <c r="T733" s="91">
        <v>2365.4699999999998</v>
      </c>
      <c r="U733" s="91">
        <f t="shared" si="68"/>
        <v>53375.539999999994</v>
      </c>
      <c r="V733" s="82" t="str">
        <f t="shared" si="66"/>
        <v>141002090874</v>
      </c>
      <c r="W733" s="83">
        <f>VLOOKUP(V733,Factors!$E$6:$H$5950,4,FALSE)</f>
        <v>1.17E-2</v>
      </c>
      <c r="X733" t="str">
        <f>VLOOKUP(V733,Factors!$E$6:$F$5950,2,FALSE)</f>
        <v>Transmission</v>
      </c>
      <c r="Y733" s="92">
        <f t="shared" si="69"/>
        <v>624.49381799999992</v>
      </c>
      <c r="Z733" s="92">
        <f t="shared" si="70"/>
        <v>52751.046181999991</v>
      </c>
      <c r="AA733" s="92">
        <f t="shared" si="71"/>
        <v>53375.539999999994</v>
      </c>
    </row>
    <row r="734" spans="1:27" x14ac:dyDescent="0.25">
      <c r="A734" t="s">
        <v>320</v>
      </c>
      <c r="B734" t="s">
        <v>223</v>
      </c>
      <c r="C734" t="s">
        <v>224</v>
      </c>
      <c r="D734" t="s">
        <v>346</v>
      </c>
      <c r="E734" t="s">
        <v>347</v>
      </c>
      <c r="F734" t="str">
        <f t="shared" si="67"/>
        <v>2090</v>
      </c>
      <c r="G734" t="s">
        <v>207</v>
      </c>
      <c r="H734" t="s">
        <v>208</v>
      </c>
      <c r="I734" s="91"/>
      <c r="J734" s="91"/>
      <c r="K734" s="91"/>
      <c r="L734" s="91"/>
      <c r="M734" s="91"/>
      <c r="N734" s="91"/>
      <c r="O734" s="91"/>
      <c r="P734" s="91"/>
      <c r="Q734" s="91"/>
      <c r="R734" s="91">
        <v>115.5</v>
      </c>
      <c r="S734" s="91"/>
      <c r="T734" s="91"/>
      <c r="U734" s="91">
        <f t="shared" si="68"/>
        <v>115.5</v>
      </c>
      <c r="V734" s="82" t="str">
        <f t="shared" si="66"/>
        <v>141002090874</v>
      </c>
      <c r="W734" s="83">
        <f>VLOOKUP(V734,Factors!$E$6:$H$5950,4,FALSE)</f>
        <v>1.17E-2</v>
      </c>
      <c r="X734" t="str">
        <f>VLOOKUP(V734,Factors!$E$6:$F$5950,2,FALSE)</f>
        <v>Transmission</v>
      </c>
      <c r="Y734" s="92">
        <f t="shared" si="69"/>
        <v>1.3513500000000001</v>
      </c>
      <c r="Z734" s="92">
        <f t="shared" si="70"/>
        <v>114.14865</v>
      </c>
      <c r="AA734" s="92">
        <f t="shared" si="71"/>
        <v>115.5</v>
      </c>
    </row>
    <row r="735" spans="1:27" x14ac:dyDescent="0.25">
      <c r="A735" t="s">
        <v>320</v>
      </c>
      <c r="B735" t="s">
        <v>223</v>
      </c>
      <c r="C735" t="s">
        <v>224</v>
      </c>
      <c r="D735" t="s">
        <v>346</v>
      </c>
      <c r="E735" t="s">
        <v>347</v>
      </c>
      <c r="F735" t="str">
        <f t="shared" si="67"/>
        <v>2090</v>
      </c>
      <c r="G735" t="s">
        <v>140</v>
      </c>
      <c r="H735" t="s">
        <v>141</v>
      </c>
      <c r="I735" s="91">
        <v>85.72</v>
      </c>
      <c r="J735" s="91">
        <v>192.87</v>
      </c>
      <c r="K735" s="91">
        <v>42.86</v>
      </c>
      <c r="L735" s="91"/>
      <c r="M735" s="91">
        <v>235.73</v>
      </c>
      <c r="N735" s="91">
        <v>150.01</v>
      </c>
      <c r="O735" s="91">
        <v>578.61</v>
      </c>
      <c r="P735" s="91">
        <v>107.15</v>
      </c>
      <c r="Q735" s="91">
        <v>450.03</v>
      </c>
      <c r="R735" s="91">
        <v>192.87</v>
      </c>
      <c r="S735" s="91">
        <v>337.5</v>
      </c>
      <c r="T735" s="91">
        <v>675</v>
      </c>
      <c r="U735" s="91">
        <f t="shared" si="68"/>
        <v>3048.3500000000004</v>
      </c>
      <c r="V735" s="82" t="str">
        <f t="shared" si="66"/>
        <v>141002090874</v>
      </c>
      <c r="W735" s="83">
        <f>VLOOKUP(V735,Factors!$E$6:$H$5950,4,FALSE)</f>
        <v>1.17E-2</v>
      </c>
      <c r="X735" t="str">
        <f>VLOOKUP(V735,Factors!$E$6:$F$5950,2,FALSE)</f>
        <v>Transmission</v>
      </c>
      <c r="Y735" s="92">
        <f t="shared" si="69"/>
        <v>35.665695000000007</v>
      </c>
      <c r="Z735" s="92">
        <f t="shared" si="70"/>
        <v>3012.6843050000002</v>
      </c>
      <c r="AA735" s="92">
        <f t="shared" si="71"/>
        <v>3048.3500000000004</v>
      </c>
    </row>
    <row r="736" spans="1:27" x14ac:dyDescent="0.25">
      <c r="A736" t="s">
        <v>320</v>
      </c>
      <c r="B736" t="s">
        <v>223</v>
      </c>
      <c r="C736" t="s">
        <v>224</v>
      </c>
      <c r="D736" t="s">
        <v>346</v>
      </c>
      <c r="E736" t="s">
        <v>347</v>
      </c>
      <c r="F736" t="str">
        <f t="shared" si="67"/>
        <v>2090</v>
      </c>
      <c r="G736" t="s">
        <v>65</v>
      </c>
      <c r="H736" t="s">
        <v>66</v>
      </c>
      <c r="I736" s="91"/>
      <c r="J736" s="91">
        <v>97.04</v>
      </c>
      <c r="K736" s="91"/>
      <c r="L736" s="91"/>
      <c r="M736" s="91"/>
      <c r="N736" s="91"/>
      <c r="O736" s="91"/>
      <c r="P736" s="91"/>
      <c r="Q736" s="91"/>
      <c r="R736" s="91"/>
      <c r="S736" s="91"/>
      <c r="T736" s="91"/>
      <c r="U736" s="91">
        <f t="shared" si="68"/>
        <v>97.04</v>
      </c>
      <c r="V736" s="82" t="str">
        <f t="shared" si="66"/>
        <v>141002090874</v>
      </c>
      <c r="W736" s="83">
        <f>VLOOKUP(V736,Factors!$E$6:$H$5950,4,FALSE)</f>
        <v>1.17E-2</v>
      </c>
      <c r="X736" t="str">
        <f>VLOOKUP(V736,Factors!$E$6:$F$5950,2,FALSE)</f>
        <v>Transmission</v>
      </c>
      <c r="Y736" s="92">
        <f t="shared" si="69"/>
        <v>1.1353680000000002</v>
      </c>
      <c r="Z736" s="92">
        <f t="shared" si="70"/>
        <v>95.904632000000007</v>
      </c>
      <c r="AA736" s="92">
        <f t="shared" si="71"/>
        <v>97.04</v>
      </c>
    </row>
    <row r="737" spans="1:27" x14ac:dyDescent="0.25">
      <c r="A737" t="s">
        <v>320</v>
      </c>
      <c r="B737" t="s">
        <v>223</v>
      </c>
      <c r="C737" t="s">
        <v>224</v>
      </c>
      <c r="D737" t="s">
        <v>346</v>
      </c>
      <c r="E737" t="s">
        <v>347</v>
      </c>
      <c r="F737" t="str">
        <f t="shared" si="67"/>
        <v>2090</v>
      </c>
      <c r="G737" t="s">
        <v>56</v>
      </c>
      <c r="H737" t="s">
        <v>57</v>
      </c>
      <c r="I737" s="91">
        <v>1528.88</v>
      </c>
      <c r="J737" s="91">
        <v>1192.3499999999999</v>
      </c>
      <c r="K737" s="91">
        <v>1627.75</v>
      </c>
      <c r="L737" s="91">
        <v>1228.1600000000001</v>
      </c>
      <c r="M737" s="91">
        <v>1309.03</v>
      </c>
      <c r="N737" s="91">
        <v>1255.49</v>
      </c>
      <c r="O737" s="91">
        <v>1792.87</v>
      </c>
      <c r="P737" s="91">
        <v>2870.07</v>
      </c>
      <c r="Q737" s="91">
        <v>1412.23</v>
      </c>
      <c r="R737" s="91">
        <v>1263.97</v>
      </c>
      <c r="S737" s="91">
        <v>1270.78</v>
      </c>
      <c r="T737" s="91">
        <v>1889.26</v>
      </c>
      <c r="U737" s="91">
        <f t="shared" si="68"/>
        <v>18640.839999999997</v>
      </c>
      <c r="V737" s="82" t="str">
        <f t="shared" si="66"/>
        <v>141002090874</v>
      </c>
      <c r="W737" s="83">
        <f>VLOOKUP(V737,Factors!$E$6:$H$5950,4,FALSE)</f>
        <v>1.17E-2</v>
      </c>
      <c r="X737" t="str">
        <f>VLOOKUP(V737,Factors!$E$6:$F$5950,2,FALSE)</f>
        <v>Transmission</v>
      </c>
      <c r="Y737" s="92">
        <f t="shared" si="69"/>
        <v>218.09782799999996</v>
      </c>
      <c r="Z737" s="92">
        <f t="shared" si="70"/>
        <v>18422.742171999995</v>
      </c>
      <c r="AA737" s="92">
        <f t="shared" si="71"/>
        <v>18640.839999999997</v>
      </c>
    </row>
    <row r="738" spans="1:27" x14ac:dyDescent="0.25">
      <c r="A738" t="s">
        <v>320</v>
      </c>
      <c r="B738" t="s">
        <v>223</v>
      </c>
      <c r="C738" t="s">
        <v>224</v>
      </c>
      <c r="D738" t="s">
        <v>346</v>
      </c>
      <c r="E738" t="s">
        <v>347</v>
      </c>
      <c r="F738" t="str">
        <f t="shared" si="67"/>
        <v>2090</v>
      </c>
      <c r="G738" t="s">
        <v>68</v>
      </c>
      <c r="H738" t="s">
        <v>69</v>
      </c>
      <c r="I738" s="91"/>
      <c r="J738" s="91">
        <v>88.61</v>
      </c>
      <c r="K738" s="91"/>
      <c r="L738" s="91">
        <v>6.07</v>
      </c>
      <c r="M738" s="91"/>
      <c r="N738" s="91"/>
      <c r="O738" s="91"/>
      <c r="P738" s="91">
        <v>6.07</v>
      </c>
      <c r="Q738" s="91"/>
      <c r="R738" s="91"/>
      <c r="S738" s="91"/>
      <c r="T738" s="91"/>
      <c r="U738" s="91">
        <f t="shared" si="68"/>
        <v>100.75</v>
      </c>
      <c r="V738" s="82" t="str">
        <f t="shared" si="66"/>
        <v>141002090874</v>
      </c>
      <c r="W738" s="83">
        <f>VLOOKUP(V738,Factors!$E$6:$H$5950,4,FALSE)</f>
        <v>1.17E-2</v>
      </c>
      <c r="X738" t="str">
        <f>VLOOKUP(V738,Factors!$E$6:$F$5950,2,FALSE)</f>
        <v>Transmission</v>
      </c>
      <c r="Y738" s="92">
        <f t="shared" si="69"/>
        <v>1.1787750000000001</v>
      </c>
      <c r="Z738" s="92">
        <f t="shared" si="70"/>
        <v>99.571224999999998</v>
      </c>
      <c r="AA738" s="92">
        <f t="shared" si="71"/>
        <v>100.75</v>
      </c>
    </row>
    <row r="739" spans="1:27" x14ac:dyDescent="0.25">
      <c r="A739" t="s">
        <v>320</v>
      </c>
      <c r="B739" t="s">
        <v>223</v>
      </c>
      <c r="C739" t="s">
        <v>224</v>
      </c>
      <c r="D739" t="s">
        <v>346</v>
      </c>
      <c r="E739" t="s">
        <v>347</v>
      </c>
      <c r="F739" t="str">
        <f t="shared" si="67"/>
        <v>2090</v>
      </c>
      <c r="G739" t="s">
        <v>156</v>
      </c>
      <c r="H739" t="s">
        <v>157</v>
      </c>
      <c r="I739" s="91"/>
      <c r="J739" s="91">
        <v>8.57</v>
      </c>
      <c r="K739" s="91"/>
      <c r="L739" s="91"/>
      <c r="M739" s="91"/>
      <c r="N739" s="91"/>
      <c r="O739" s="91"/>
      <c r="P739" s="91"/>
      <c r="Q739" s="91"/>
      <c r="R739" s="91"/>
      <c r="S739" s="91"/>
      <c r="T739" s="91"/>
      <c r="U739" s="91">
        <f t="shared" si="68"/>
        <v>8.57</v>
      </c>
      <c r="V739" s="82" t="str">
        <f t="shared" si="66"/>
        <v>141002090874</v>
      </c>
      <c r="W739" s="83">
        <f>VLOOKUP(V739,Factors!$E$6:$H$5950,4,FALSE)</f>
        <v>1.17E-2</v>
      </c>
      <c r="X739" t="str">
        <f>VLOOKUP(V739,Factors!$E$6:$F$5950,2,FALSE)</f>
        <v>Transmission</v>
      </c>
      <c r="Y739" s="92">
        <f t="shared" si="69"/>
        <v>0.10026900000000001</v>
      </c>
      <c r="Z739" s="92">
        <f t="shared" si="70"/>
        <v>8.4697309999999995</v>
      </c>
      <c r="AA739" s="92">
        <f t="shared" si="71"/>
        <v>8.57</v>
      </c>
    </row>
    <row r="740" spans="1:27" x14ac:dyDescent="0.25">
      <c r="A740" t="s">
        <v>320</v>
      </c>
      <c r="B740" t="s">
        <v>223</v>
      </c>
      <c r="C740" t="s">
        <v>224</v>
      </c>
      <c r="D740" t="s">
        <v>346</v>
      </c>
      <c r="E740" t="s">
        <v>347</v>
      </c>
      <c r="F740" t="str">
        <f t="shared" si="67"/>
        <v>2090</v>
      </c>
      <c r="G740" t="s">
        <v>104</v>
      </c>
      <c r="H740" t="s">
        <v>105</v>
      </c>
      <c r="I740" s="91">
        <v>-674.31</v>
      </c>
      <c r="J740" s="91">
        <v>-1912.08</v>
      </c>
      <c r="K740" s="91">
        <v>-149.54</v>
      </c>
      <c r="L740" s="91">
        <v>-3155.2</v>
      </c>
      <c r="M740" s="91">
        <v>-3317.52</v>
      </c>
      <c r="N740" s="91">
        <v>-724.7</v>
      </c>
      <c r="O740" s="91">
        <v>-948.06</v>
      </c>
      <c r="P740" s="91">
        <v>-2947.96</v>
      </c>
      <c r="Q740" s="91">
        <v>-395.4</v>
      </c>
      <c r="R740" s="91">
        <v>-588.20000000000005</v>
      </c>
      <c r="S740" s="91">
        <v>-1100.8800000000001</v>
      </c>
      <c r="T740" s="91">
        <v>-2281.6</v>
      </c>
      <c r="U740" s="91">
        <f t="shared" si="68"/>
        <v>-18195.449999999997</v>
      </c>
      <c r="V740" s="82" t="str">
        <f t="shared" si="66"/>
        <v>141002090874</v>
      </c>
      <c r="W740" s="83">
        <f>VLOOKUP(V740,Factors!$E$6:$H$5950,4,FALSE)</f>
        <v>1.17E-2</v>
      </c>
      <c r="X740" t="str">
        <f>VLOOKUP(V740,Factors!$E$6:$F$5950,2,FALSE)</f>
        <v>Transmission</v>
      </c>
      <c r="Y740" s="92">
        <f t="shared" si="69"/>
        <v>-212.88676499999997</v>
      </c>
      <c r="Z740" s="92">
        <f t="shared" si="70"/>
        <v>-17982.563234999998</v>
      </c>
      <c r="AA740" s="92">
        <f t="shared" si="71"/>
        <v>-18195.449999999997</v>
      </c>
    </row>
    <row r="741" spans="1:27" x14ac:dyDescent="0.25">
      <c r="A741" t="s">
        <v>320</v>
      </c>
      <c r="B741" t="s">
        <v>223</v>
      </c>
      <c r="C741" t="s">
        <v>224</v>
      </c>
      <c r="D741" t="s">
        <v>346</v>
      </c>
      <c r="E741" t="s">
        <v>347</v>
      </c>
      <c r="F741" t="str">
        <f t="shared" si="67"/>
        <v>2090</v>
      </c>
      <c r="G741" t="s">
        <v>106</v>
      </c>
      <c r="H741" t="s">
        <v>107</v>
      </c>
      <c r="I741" s="91">
        <v>-160212.51</v>
      </c>
      <c r="J741" s="91">
        <v>-155882.32</v>
      </c>
      <c r="K741" s="91">
        <v>-150119.04999999999</v>
      </c>
      <c r="L741" s="91">
        <v>-146988.31</v>
      </c>
      <c r="M741" s="91">
        <v>-150387</v>
      </c>
      <c r="N741" s="91">
        <v>-150657.39000000001</v>
      </c>
      <c r="O741" s="91">
        <v>-143477.04999999999</v>
      </c>
      <c r="P741" s="91">
        <v>-157530.98000000001</v>
      </c>
      <c r="Q741" s="91">
        <v>-141118.73000000001</v>
      </c>
      <c r="R741" s="91">
        <v>-150926.44</v>
      </c>
      <c r="S741" s="91">
        <v>-143481.18</v>
      </c>
      <c r="T741" s="91">
        <v>-109942.82</v>
      </c>
      <c r="U741" s="91">
        <f t="shared" si="68"/>
        <v>-1760723.7799999998</v>
      </c>
      <c r="V741" s="82" t="str">
        <f t="shared" si="66"/>
        <v>141002090874</v>
      </c>
      <c r="W741" s="83">
        <f>VLOOKUP(V741,Factors!$E$6:$H$5950,4,FALSE)</f>
        <v>1.17E-2</v>
      </c>
      <c r="X741" t="str">
        <f>VLOOKUP(V741,Factors!$E$6:$F$5950,2,FALSE)</f>
        <v>Transmission</v>
      </c>
      <c r="Y741" s="92">
        <f t="shared" si="69"/>
        <v>-20600.468225999997</v>
      </c>
      <c r="Z741" s="92">
        <f t="shared" si="70"/>
        <v>-1740123.3117739998</v>
      </c>
      <c r="AA741" s="92">
        <f t="shared" si="71"/>
        <v>-1760723.7799999998</v>
      </c>
    </row>
    <row r="742" spans="1:27" x14ac:dyDescent="0.25">
      <c r="A742" t="s">
        <v>320</v>
      </c>
      <c r="B742" t="s">
        <v>223</v>
      </c>
      <c r="C742" t="s">
        <v>224</v>
      </c>
      <c r="D742" t="s">
        <v>346</v>
      </c>
      <c r="E742" t="s">
        <v>347</v>
      </c>
      <c r="F742" t="str">
        <f t="shared" si="67"/>
        <v>2090</v>
      </c>
      <c r="G742" t="s">
        <v>108</v>
      </c>
      <c r="H742" t="s">
        <v>109</v>
      </c>
      <c r="I742" s="91">
        <v>-23119.67</v>
      </c>
      <c r="J742" s="91">
        <v>-25625.4</v>
      </c>
      <c r="K742" s="91">
        <v>-32052.32</v>
      </c>
      <c r="L742" s="91">
        <v>-35330.42</v>
      </c>
      <c r="M742" s="91">
        <v>-29162.61</v>
      </c>
      <c r="N742" s="91">
        <v>-34448.080000000002</v>
      </c>
      <c r="O742" s="91">
        <v>-29565.84</v>
      </c>
      <c r="P742" s="91">
        <v>-34443.620000000003</v>
      </c>
      <c r="Q742" s="91">
        <v>-32733.99</v>
      </c>
      <c r="R742" s="91">
        <v>-34804.18</v>
      </c>
      <c r="S742" s="91">
        <v>-34431.51</v>
      </c>
      <c r="T742" s="91">
        <v>-21227.7</v>
      </c>
      <c r="U742" s="91">
        <f t="shared" si="68"/>
        <v>-366945.34</v>
      </c>
      <c r="V742" s="82" t="str">
        <f t="shared" si="66"/>
        <v>141002090874</v>
      </c>
      <c r="W742" s="83">
        <f>VLOOKUP(V742,Factors!$E$6:$H$5950,4,FALSE)</f>
        <v>1.17E-2</v>
      </c>
      <c r="X742" t="str">
        <f>VLOOKUP(V742,Factors!$E$6:$F$5950,2,FALSE)</f>
        <v>Transmission</v>
      </c>
      <c r="Y742" s="92">
        <f t="shared" si="69"/>
        <v>-4293.2604780000001</v>
      </c>
      <c r="Z742" s="92">
        <f t="shared" si="70"/>
        <v>-362652.07952200004</v>
      </c>
      <c r="AA742" s="92">
        <f t="shared" si="71"/>
        <v>-366945.34</v>
      </c>
    </row>
    <row r="743" spans="1:27" x14ac:dyDescent="0.25">
      <c r="A743" t="s">
        <v>320</v>
      </c>
      <c r="B743" t="s">
        <v>223</v>
      </c>
      <c r="C743" t="s">
        <v>224</v>
      </c>
      <c r="D743" t="s">
        <v>346</v>
      </c>
      <c r="E743" t="s">
        <v>347</v>
      </c>
      <c r="F743" t="str">
        <f t="shared" si="67"/>
        <v>2090</v>
      </c>
      <c r="G743" t="s">
        <v>158</v>
      </c>
      <c r="H743" t="s">
        <v>159</v>
      </c>
      <c r="I743" s="91"/>
      <c r="J743" s="91"/>
      <c r="K743" s="91">
        <v>-448.2</v>
      </c>
      <c r="L743" s="91"/>
      <c r="M743" s="91"/>
      <c r="N743" s="91"/>
      <c r="O743" s="91"/>
      <c r="P743" s="91"/>
      <c r="Q743" s="91"/>
      <c r="R743" s="91"/>
      <c r="S743" s="91"/>
      <c r="T743" s="91"/>
      <c r="U743" s="91">
        <f t="shared" si="68"/>
        <v>-448.2</v>
      </c>
      <c r="V743" s="82" t="str">
        <f t="shared" si="66"/>
        <v>141002090874</v>
      </c>
      <c r="W743" s="83">
        <f>VLOOKUP(V743,Factors!$E$6:$H$5950,4,FALSE)</f>
        <v>1.17E-2</v>
      </c>
      <c r="X743" t="str">
        <f>VLOOKUP(V743,Factors!$E$6:$F$5950,2,FALSE)</f>
        <v>Transmission</v>
      </c>
      <c r="Y743" s="92">
        <f t="shared" si="69"/>
        <v>-5.2439400000000003</v>
      </c>
      <c r="Z743" s="92">
        <f t="shared" si="70"/>
        <v>-442.95605999999998</v>
      </c>
      <c r="AA743" s="92">
        <f t="shared" si="71"/>
        <v>-448.2</v>
      </c>
    </row>
    <row r="744" spans="1:27" x14ac:dyDescent="0.25">
      <c r="A744" t="s">
        <v>320</v>
      </c>
      <c r="B744" t="s">
        <v>223</v>
      </c>
      <c r="C744" t="s">
        <v>224</v>
      </c>
      <c r="D744" t="s">
        <v>346</v>
      </c>
      <c r="E744" t="s">
        <v>347</v>
      </c>
      <c r="F744" t="str">
        <f t="shared" si="67"/>
        <v>2090</v>
      </c>
      <c r="G744" t="s">
        <v>243</v>
      </c>
      <c r="H744" t="s">
        <v>244</v>
      </c>
      <c r="I744" s="91">
        <v>-107.15</v>
      </c>
      <c r="J744" s="91">
        <v>-128.58000000000001</v>
      </c>
      <c r="K744" s="91">
        <v>-42.86</v>
      </c>
      <c r="L744" s="91"/>
      <c r="M744" s="91">
        <v>-192.87</v>
      </c>
      <c r="N744" s="91">
        <v>-278.58999999999997</v>
      </c>
      <c r="O744" s="91">
        <v>-407.17</v>
      </c>
      <c r="P744" s="91">
        <v>-407.17</v>
      </c>
      <c r="Q744" s="91">
        <v>-171.44</v>
      </c>
      <c r="R744" s="91">
        <v>-128.58000000000001</v>
      </c>
      <c r="S744" s="91">
        <v>-385.74</v>
      </c>
      <c r="T744" s="91">
        <v>-450.03</v>
      </c>
      <c r="U744" s="91">
        <f t="shared" si="68"/>
        <v>-2700.1800000000003</v>
      </c>
      <c r="V744" s="82" t="str">
        <f t="shared" si="66"/>
        <v>141002090874</v>
      </c>
      <c r="W744" s="83">
        <f>VLOOKUP(V744,Factors!$E$6:$H$5950,4,FALSE)</f>
        <v>1.17E-2</v>
      </c>
      <c r="X744" t="str">
        <f>VLOOKUP(V744,Factors!$E$6:$F$5950,2,FALSE)</f>
        <v>Transmission</v>
      </c>
      <c r="Y744" s="92">
        <f t="shared" si="69"/>
        <v>-31.592106000000005</v>
      </c>
      <c r="Z744" s="92">
        <f t="shared" si="70"/>
        <v>-2668.5878940000002</v>
      </c>
      <c r="AA744" s="92">
        <f t="shared" si="71"/>
        <v>-2700.1800000000003</v>
      </c>
    </row>
    <row r="745" spans="1:27" x14ac:dyDescent="0.25">
      <c r="A745" t="s">
        <v>320</v>
      </c>
      <c r="B745" t="s">
        <v>264</v>
      </c>
      <c r="C745" t="s">
        <v>265</v>
      </c>
      <c r="D745" t="s">
        <v>321</v>
      </c>
      <c r="E745" t="s">
        <v>322</v>
      </c>
      <c r="F745" t="str">
        <f t="shared" si="67"/>
        <v>1170</v>
      </c>
      <c r="G745" t="s">
        <v>84</v>
      </c>
      <c r="H745" t="s">
        <v>85</v>
      </c>
      <c r="I745" s="91">
        <v>438.42</v>
      </c>
      <c r="J745" s="91">
        <v>385.76</v>
      </c>
      <c r="K745" s="91">
        <v>328.82</v>
      </c>
      <c r="L745" s="91">
        <v>315.52999999999997</v>
      </c>
      <c r="M745" s="91">
        <v>197.56</v>
      </c>
      <c r="N745" s="91">
        <v>272.36</v>
      </c>
      <c r="O745" s="91">
        <v>235.82</v>
      </c>
      <c r="P745" s="91">
        <v>230.36</v>
      </c>
      <c r="Q745" s="91">
        <v>391.93</v>
      </c>
      <c r="R745" s="91">
        <v>395.25</v>
      </c>
      <c r="S745" s="91">
        <v>292.27999999999997</v>
      </c>
      <c r="T745" s="91">
        <v>311.32</v>
      </c>
      <c r="U745" s="91">
        <f t="shared" si="68"/>
        <v>3795.4100000000003</v>
      </c>
      <c r="V745" s="82" t="str">
        <f t="shared" si="66"/>
        <v>141091170874</v>
      </c>
      <c r="W745" s="83">
        <f>VLOOKUP(V745,Factors!$E$6:$H$5950,4,FALSE)</f>
        <v>1</v>
      </c>
      <c r="X745" t="str">
        <f>VLOOKUP(V745,Factors!$E$6:$F$5950,2,FALSE)</f>
        <v>Direct-WA</v>
      </c>
      <c r="Y745" s="92">
        <f t="shared" si="69"/>
        <v>3795.4100000000003</v>
      </c>
      <c r="Z745" s="92">
        <f t="shared" si="70"/>
        <v>0</v>
      </c>
      <c r="AA745" s="92">
        <f t="shared" si="71"/>
        <v>3795.4100000000003</v>
      </c>
    </row>
    <row r="746" spans="1:27" x14ac:dyDescent="0.25">
      <c r="A746" t="s">
        <v>320</v>
      </c>
      <c r="B746" t="s">
        <v>264</v>
      </c>
      <c r="C746" t="s">
        <v>265</v>
      </c>
      <c r="D746" t="s">
        <v>321</v>
      </c>
      <c r="E746" t="s">
        <v>322</v>
      </c>
      <c r="F746" t="str">
        <f t="shared" si="67"/>
        <v>1170</v>
      </c>
      <c r="G746" t="s">
        <v>56</v>
      </c>
      <c r="H746" t="s">
        <v>57</v>
      </c>
      <c r="I746" s="91">
        <v>4199.63</v>
      </c>
      <c r="J746" s="91">
        <v>3626.96</v>
      </c>
      <c r="K746" s="91">
        <v>3149.73</v>
      </c>
      <c r="L746" s="91">
        <v>3022.45</v>
      </c>
      <c r="M746" s="91">
        <v>1892.42</v>
      </c>
      <c r="N746" s="91">
        <v>2608.87</v>
      </c>
      <c r="O746" s="91">
        <v>2258.91</v>
      </c>
      <c r="P746" s="91">
        <v>2036.18</v>
      </c>
      <c r="Q746" s="91">
        <v>3754.23</v>
      </c>
      <c r="R746" s="91">
        <v>3786.05</v>
      </c>
      <c r="S746" s="91">
        <v>2799.75</v>
      </c>
      <c r="T746" s="91">
        <v>2982.07</v>
      </c>
      <c r="U746" s="91">
        <f t="shared" si="68"/>
        <v>36117.25</v>
      </c>
      <c r="V746" s="82" t="str">
        <f t="shared" si="66"/>
        <v>141091170874</v>
      </c>
      <c r="W746" s="83">
        <f>VLOOKUP(V746,Factors!$E$6:$H$5950,4,FALSE)</f>
        <v>1</v>
      </c>
      <c r="X746" t="str">
        <f>VLOOKUP(V746,Factors!$E$6:$F$5950,2,FALSE)</f>
        <v>Direct-WA</v>
      </c>
      <c r="Y746" s="92">
        <f t="shared" si="69"/>
        <v>36117.25</v>
      </c>
      <c r="Z746" s="92">
        <f t="shared" si="70"/>
        <v>0</v>
      </c>
      <c r="AA746" s="92">
        <f t="shared" si="71"/>
        <v>36117.25</v>
      </c>
    </row>
    <row r="747" spans="1:27" x14ac:dyDescent="0.25">
      <c r="A747" t="s">
        <v>320</v>
      </c>
      <c r="B747" t="s">
        <v>264</v>
      </c>
      <c r="C747" t="s">
        <v>265</v>
      </c>
      <c r="D747" t="s">
        <v>321</v>
      </c>
      <c r="E747" t="s">
        <v>322</v>
      </c>
      <c r="F747" t="str">
        <f t="shared" si="67"/>
        <v>1170</v>
      </c>
      <c r="G747" t="s">
        <v>68</v>
      </c>
      <c r="H747" t="s">
        <v>69</v>
      </c>
      <c r="I747" s="91"/>
      <c r="J747" s="91">
        <v>68.16</v>
      </c>
      <c r="K747" s="91"/>
      <c r="L747" s="91"/>
      <c r="M747" s="91"/>
      <c r="N747" s="91"/>
      <c r="O747" s="91"/>
      <c r="P747" s="91">
        <v>170.4</v>
      </c>
      <c r="Q747" s="91"/>
      <c r="R747" s="91"/>
      <c r="S747" s="91"/>
      <c r="T747" s="91"/>
      <c r="U747" s="91">
        <f t="shared" si="68"/>
        <v>238.56</v>
      </c>
      <c r="V747" s="82" t="str">
        <f t="shared" si="66"/>
        <v>141091170874</v>
      </c>
      <c r="W747" s="83">
        <f>VLOOKUP(V747,Factors!$E$6:$H$5950,4,FALSE)</f>
        <v>1</v>
      </c>
      <c r="X747" t="str">
        <f>VLOOKUP(V747,Factors!$E$6:$F$5950,2,FALSE)</f>
        <v>Direct-WA</v>
      </c>
      <c r="Y747" s="92">
        <f t="shared" si="69"/>
        <v>238.56</v>
      </c>
      <c r="Z747" s="92">
        <f t="shared" si="70"/>
        <v>0</v>
      </c>
      <c r="AA747" s="92">
        <f t="shared" si="71"/>
        <v>238.56</v>
      </c>
    </row>
    <row r="748" spans="1:27" x14ac:dyDescent="0.25">
      <c r="A748" t="s">
        <v>320</v>
      </c>
      <c r="B748" t="s">
        <v>264</v>
      </c>
      <c r="C748" t="s">
        <v>265</v>
      </c>
      <c r="D748" t="s">
        <v>348</v>
      </c>
      <c r="E748" t="s">
        <v>335</v>
      </c>
      <c r="F748" t="str">
        <f t="shared" si="67"/>
        <v>1175</v>
      </c>
      <c r="G748" t="s">
        <v>84</v>
      </c>
      <c r="H748" t="s">
        <v>85</v>
      </c>
      <c r="I748" s="91"/>
      <c r="J748" s="91"/>
      <c r="K748" s="91">
        <v>14.37</v>
      </c>
      <c r="L748" s="91"/>
      <c r="M748" s="91"/>
      <c r="N748" s="91"/>
      <c r="O748" s="91"/>
      <c r="P748" s="91"/>
      <c r="Q748" s="91"/>
      <c r="R748" s="91"/>
      <c r="S748" s="91"/>
      <c r="T748" s="91"/>
      <c r="U748" s="91">
        <f t="shared" si="68"/>
        <v>14.37</v>
      </c>
      <c r="V748" s="82" t="str">
        <f t="shared" si="66"/>
        <v>141091175874</v>
      </c>
      <c r="W748" s="83">
        <f>VLOOKUP(V748,Factors!$E$6:$H$5950,4,FALSE)</f>
        <v>1</v>
      </c>
      <c r="X748" t="str">
        <f>VLOOKUP(V748,Factors!$E$6:$F$5950,2,FALSE)</f>
        <v>direct-wa</v>
      </c>
      <c r="Y748" s="92">
        <f t="shared" si="69"/>
        <v>14.37</v>
      </c>
      <c r="Z748" s="92">
        <f t="shared" si="70"/>
        <v>0</v>
      </c>
      <c r="AA748" s="92">
        <f t="shared" si="71"/>
        <v>14.37</v>
      </c>
    </row>
    <row r="749" spans="1:27" x14ac:dyDescent="0.25">
      <c r="A749" t="s">
        <v>320</v>
      </c>
      <c r="B749" t="s">
        <v>264</v>
      </c>
      <c r="C749" t="s">
        <v>265</v>
      </c>
      <c r="D749" t="s">
        <v>348</v>
      </c>
      <c r="E749" t="s">
        <v>335</v>
      </c>
      <c r="F749" t="str">
        <f t="shared" si="67"/>
        <v>1175</v>
      </c>
      <c r="G749" t="s">
        <v>56</v>
      </c>
      <c r="H749" t="s">
        <v>57</v>
      </c>
      <c r="I749" s="91"/>
      <c r="J749" s="91"/>
      <c r="K749" s="91">
        <v>137.63999999999999</v>
      </c>
      <c r="L749" s="91"/>
      <c r="M749" s="91"/>
      <c r="N749" s="91"/>
      <c r="O749" s="91"/>
      <c r="P749" s="91"/>
      <c r="Q749" s="91"/>
      <c r="R749" s="91"/>
      <c r="S749" s="91"/>
      <c r="T749" s="91"/>
      <c r="U749" s="91">
        <f t="shared" si="68"/>
        <v>137.63999999999999</v>
      </c>
      <c r="V749" s="82" t="str">
        <f t="shared" si="66"/>
        <v>141091175874</v>
      </c>
      <c r="W749" s="83">
        <f>VLOOKUP(V749,Factors!$E$6:$H$5950,4,FALSE)</f>
        <v>1</v>
      </c>
      <c r="X749" t="str">
        <f>VLOOKUP(V749,Factors!$E$6:$F$5950,2,FALSE)</f>
        <v>direct-wa</v>
      </c>
      <c r="Y749" s="92">
        <f t="shared" si="69"/>
        <v>137.63999999999999</v>
      </c>
      <c r="Z749" s="92">
        <f t="shared" si="70"/>
        <v>0</v>
      </c>
      <c r="AA749" s="92">
        <f t="shared" si="71"/>
        <v>137.63999999999999</v>
      </c>
    </row>
    <row r="750" spans="1:27" x14ac:dyDescent="0.25">
      <c r="A750" t="s">
        <v>320</v>
      </c>
      <c r="B750" t="s">
        <v>264</v>
      </c>
      <c r="C750" t="s">
        <v>265</v>
      </c>
      <c r="D750" t="s">
        <v>334</v>
      </c>
      <c r="E750" t="s">
        <v>335</v>
      </c>
      <c r="F750" t="str">
        <f t="shared" si="67"/>
        <v>1180</v>
      </c>
      <c r="G750" t="s">
        <v>84</v>
      </c>
      <c r="H750" t="s">
        <v>85</v>
      </c>
      <c r="I750" s="91">
        <v>941.91</v>
      </c>
      <c r="J750" s="91">
        <v>696.29</v>
      </c>
      <c r="K750" s="91">
        <v>994.72</v>
      </c>
      <c r="L750" s="91">
        <v>539.77</v>
      </c>
      <c r="M750" s="91">
        <v>383.01</v>
      </c>
      <c r="N750" s="91">
        <v>1010.12</v>
      </c>
      <c r="O750" s="91">
        <v>643.15</v>
      </c>
      <c r="P750" s="91">
        <v>1577.92</v>
      </c>
      <c r="Q750" s="91">
        <v>899.07</v>
      </c>
      <c r="R750" s="91">
        <v>1000.99</v>
      </c>
      <c r="S750" s="91">
        <v>724</v>
      </c>
      <c r="T750" s="91">
        <v>524.55999999999995</v>
      </c>
      <c r="U750" s="91">
        <f t="shared" si="68"/>
        <v>9935.5099999999984</v>
      </c>
      <c r="V750" s="82" t="str">
        <f t="shared" si="66"/>
        <v>141091180874</v>
      </c>
      <c r="W750" s="83">
        <f>VLOOKUP(V750,Factors!$E$6:$H$5950,4,FALSE)</f>
        <v>1</v>
      </c>
      <c r="X750" t="str">
        <f>VLOOKUP(V750,Factors!$E$6:$F$5950,2,FALSE)</f>
        <v>Direct-WA</v>
      </c>
      <c r="Y750" s="92">
        <f t="shared" si="69"/>
        <v>9935.5099999999984</v>
      </c>
      <c r="Z750" s="92">
        <f t="shared" si="70"/>
        <v>0</v>
      </c>
      <c r="AA750" s="92">
        <f t="shared" si="71"/>
        <v>9935.5099999999984</v>
      </c>
    </row>
    <row r="751" spans="1:27" x14ac:dyDescent="0.25">
      <c r="A751" t="s">
        <v>320</v>
      </c>
      <c r="B751" t="s">
        <v>264</v>
      </c>
      <c r="C751" t="s">
        <v>265</v>
      </c>
      <c r="D751" t="s">
        <v>334</v>
      </c>
      <c r="E751" t="s">
        <v>335</v>
      </c>
      <c r="F751" t="str">
        <f t="shared" si="67"/>
        <v>1180</v>
      </c>
      <c r="G751" t="s">
        <v>65</v>
      </c>
      <c r="H751" t="s">
        <v>66</v>
      </c>
      <c r="I751" s="91">
        <v>40.44</v>
      </c>
      <c r="J751" s="91"/>
      <c r="K751" s="91"/>
      <c r="L751" s="91"/>
      <c r="M751" s="91"/>
      <c r="N751" s="91">
        <v>227.2</v>
      </c>
      <c r="O751" s="91">
        <v>525.26</v>
      </c>
      <c r="P751" s="91">
        <v>121.31</v>
      </c>
      <c r="Q751" s="91"/>
      <c r="R751" s="91"/>
      <c r="S751" s="91"/>
      <c r="T751" s="91">
        <v>187.22</v>
      </c>
      <c r="U751" s="91">
        <f t="shared" si="68"/>
        <v>1101.43</v>
      </c>
      <c r="V751" s="82" t="str">
        <f t="shared" si="66"/>
        <v>141091180874</v>
      </c>
      <c r="W751" s="83">
        <f>VLOOKUP(V751,Factors!$E$6:$H$5950,4,FALSE)</f>
        <v>1</v>
      </c>
      <c r="X751" t="str">
        <f>VLOOKUP(V751,Factors!$E$6:$F$5950,2,FALSE)</f>
        <v>Direct-WA</v>
      </c>
      <c r="Y751" s="92">
        <f t="shared" si="69"/>
        <v>1101.43</v>
      </c>
      <c r="Z751" s="92">
        <f t="shared" si="70"/>
        <v>0</v>
      </c>
      <c r="AA751" s="92">
        <f t="shared" si="71"/>
        <v>1101.43</v>
      </c>
    </row>
    <row r="752" spans="1:27" x14ac:dyDescent="0.25">
      <c r="A752" t="s">
        <v>320</v>
      </c>
      <c r="B752" t="s">
        <v>264</v>
      </c>
      <c r="C752" t="s">
        <v>265</v>
      </c>
      <c r="D752" t="s">
        <v>334</v>
      </c>
      <c r="E752" t="s">
        <v>335</v>
      </c>
      <c r="F752" t="str">
        <f t="shared" si="67"/>
        <v>1180</v>
      </c>
      <c r="G752" t="s">
        <v>56</v>
      </c>
      <c r="H752" t="s">
        <v>57</v>
      </c>
      <c r="I752" s="91">
        <v>7941.86</v>
      </c>
      <c r="J752" s="91">
        <v>6427.08</v>
      </c>
      <c r="K752" s="91">
        <v>7363.96</v>
      </c>
      <c r="L752" s="91">
        <v>4715.4799999999996</v>
      </c>
      <c r="M752" s="91">
        <v>3092.62</v>
      </c>
      <c r="N752" s="91">
        <v>7309.18</v>
      </c>
      <c r="O752" s="91">
        <v>4179.28</v>
      </c>
      <c r="P752" s="91">
        <v>12459.74</v>
      </c>
      <c r="Q752" s="91">
        <v>6277.1</v>
      </c>
      <c r="R752" s="91">
        <v>7893.2</v>
      </c>
      <c r="S752" s="91">
        <v>5815.29</v>
      </c>
      <c r="T752" s="91">
        <v>4204.6099999999997</v>
      </c>
      <c r="U752" s="91">
        <f t="shared" si="68"/>
        <v>77679.39999999998</v>
      </c>
      <c r="V752" s="82" t="str">
        <f t="shared" si="66"/>
        <v>141091180874</v>
      </c>
      <c r="W752" s="83">
        <f>VLOOKUP(V752,Factors!$E$6:$H$5950,4,FALSE)</f>
        <v>1</v>
      </c>
      <c r="X752" t="str">
        <f>VLOOKUP(V752,Factors!$E$6:$F$5950,2,FALSE)</f>
        <v>Direct-WA</v>
      </c>
      <c r="Y752" s="92">
        <f t="shared" si="69"/>
        <v>77679.39999999998</v>
      </c>
      <c r="Z752" s="92">
        <f t="shared" si="70"/>
        <v>0</v>
      </c>
      <c r="AA752" s="92">
        <f t="shared" si="71"/>
        <v>77679.39999999998</v>
      </c>
    </row>
    <row r="753" spans="1:27" x14ac:dyDescent="0.25">
      <c r="A753" t="s">
        <v>320</v>
      </c>
      <c r="B753" t="s">
        <v>264</v>
      </c>
      <c r="C753" t="s">
        <v>265</v>
      </c>
      <c r="D753" t="s">
        <v>334</v>
      </c>
      <c r="E753" t="s">
        <v>335</v>
      </c>
      <c r="F753" t="str">
        <f t="shared" si="67"/>
        <v>1180</v>
      </c>
      <c r="G753" t="s">
        <v>68</v>
      </c>
      <c r="H753" t="s">
        <v>69</v>
      </c>
      <c r="I753" s="91">
        <v>1040.17</v>
      </c>
      <c r="J753" s="91">
        <v>242.63</v>
      </c>
      <c r="K753" s="91">
        <v>2164.39</v>
      </c>
      <c r="L753" s="91">
        <v>454.9</v>
      </c>
      <c r="M753" s="91">
        <v>576.19000000000005</v>
      </c>
      <c r="N753" s="91">
        <v>2139.44</v>
      </c>
      <c r="O753" s="91">
        <v>1456.15</v>
      </c>
      <c r="P753" s="91">
        <v>2533.69</v>
      </c>
      <c r="Q753" s="91">
        <v>2335.06</v>
      </c>
      <c r="R753" s="91">
        <v>1695.17</v>
      </c>
      <c r="S753" s="91">
        <v>1119.8800000000001</v>
      </c>
      <c r="T753" s="91">
        <v>633</v>
      </c>
      <c r="U753" s="91">
        <f t="shared" si="68"/>
        <v>16390.670000000002</v>
      </c>
      <c r="V753" s="82" t="str">
        <f t="shared" si="66"/>
        <v>141091180874</v>
      </c>
      <c r="W753" s="83">
        <f>VLOOKUP(V753,Factors!$E$6:$H$5950,4,FALSE)</f>
        <v>1</v>
      </c>
      <c r="X753" t="str">
        <f>VLOOKUP(V753,Factors!$E$6:$F$5950,2,FALSE)</f>
        <v>Direct-WA</v>
      </c>
      <c r="Y753" s="92">
        <f t="shared" si="69"/>
        <v>16390.670000000002</v>
      </c>
      <c r="Z753" s="92">
        <f t="shared" si="70"/>
        <v>0</v>
      </c>
      <c r="AA753" s="92">
        <f t="shared" si="71"/>
        <v>16390.670000000002</v>
      </c>
    </row>
    <row r="754" spans="1:27" x14ac:dyDescent="0.25">
      <c r="A754" t="s">
        <v>320</v>
      </c>
      <c r="B754" t="s">
        <v>264</v>
      </c>
      <c r="C754" t="s">
        <v>265</v>
      </c>
      <c r="D754" t="s">
        <v>334</v>
      </c>
      <c r="E754" t="s">
        <v>335</v>
      </c>
      <c r="F754" t="str">
        <f t="shared" si="67"/>
        <v>1180</v>
      </c>
      <c r="G754" t="s">
        <v>156</v>
      </c>
      <c r="H754" t="s">
        <v>157</v>
      </c>
      <c r="I754" s="91"/>
      <c r="J754" s="91"/>
      <c r="K754" s="91"/>
      <c r="L754" s="91"/>
      <c r="M754" s="91"/>
      <c r="N754" s="91"/>
      <c r="O754" s="91"/>
      <c r="P754" s="91"/>
      <c r="Q754" s="91">
        <v>21.43</v>
      </c>
      <c r="R754" s="91"/>
      <c r="S754" s="91"/>
      <c r="T754" s="91"/>
      <c r="U754" s="91">
        <f t="shared" si="68"/>
        <v>21.43</v>
      </c>
      <c r="V754" s="82" t="str">
        <f t="shared" si="66"/>
        <v>141091180874</v>
      </c>
      <c r="W754" s="83">
        <f>VLOOKUP(V754,Factors!$E$6:$H$5950,4,FALSE)</f>
        <v>1</v>
      </c>
      <c r="X754" t="str">
        <f>VLOOKUP(V754,Factors!$E$6:$F$5950,2,FALSE)</f>
        <v>Direct-WA</v>
      </c>
      <c r="Y754" s="92">
        <f t="shared" si="69"/>
        <v>21.43</v>
      </c>
      <c r="Z754" s="92">
        <f t="shared" si="70"/>
        <v>0</v>
      </c>
      <c r="AA754" s="92">
        <f t="shared" si="71"/>
        <v>21.43</v>
      </c>
    </row>
    <row r="755" spans="1:27" x14ac:dyDescent="0.25">
      <c r="A755" t="s">
        <v>320</v>
      </c>
      <c r="B755" t="s">
        <v>264</v>
      </c>
      <c r="C755" t="s">
        <v>265</v>
      </c>
      <c r="D755" t="s">
        <v>344</v>
      </c>
      <c r="E755" t="s">
        <v>345</v>
      </c>
      <c r="F755" t="str">
        <f t="shared" si="67"/>
        <v>1187</v>
      </c>
      <c r="G755" t="s">
        <v>84</v>
      </c>
      <c r="H755" t="s">
        <v>85</v>
      </c>
      <c r="I755" s="91"/>
      <c r="J755" s="91">
        <v>44.73</v>
      </c>
      <c r="K755" s="91">
        <v>207.63</v>
      </c>
      <c r="L755" s="91">
        <v>679.97</v>
      </c>
      <c r="M755" s="91">
        <v>843.58</v>
      </c>
      <c r="N755" s="91">
        <v>482.29</v>
      </c>
      <c r="O755" s="91">
        <v>1042.3499999999999</v>
      </c>
      <c r="P755" s="91">
        <v>362.84</v>
      </c>
      <c r="Q755" s="91">
        <v>412.77</v>
      </c>
      <c r="R755" s="91">
        <v>392.29</v>
      </c>
      <c r="S755" s="91">
        <v>571.13</v>
      </c>
      <c r="T755" s="91">
        <v>880.04</v>
      </c>
      <c r="U755" s="91">
        <f t="shared" si="68"/>
        <v>5919.6200000000008</v>
      </c>
      <c r="V755" s="82" t="str">
        <f t="shared" si="66"/>
        <v>141091187874</v>
      </c>
      <c r="W755" s="83">
        <f>VLOOKUP(V755,Factors!$E$6:$H$5950,4,FALSE)</f>
        <v>1</v>
      </c>
      <c r="X755" t="str">
        <f>VLOOKUP(V755,Factors!$E$6:$F$5950,2,FALSE)</f>
        <v>direct-wa</v>
      </c>
      <c r="Y755" s="92">
        <f t="shared" si="69"/>
        <v>5919.6200000000008</v>
      </c>
      <c r="Z755" s="92">
        <f t="shared" si="70"/>
        <v>0</v>
      </c>
      <c r="AA755" s="92">
        <f t="shared" si="71"/>
        <v>5919.6200000000008</v>
      </c>
    </row>
    <row r="756" spans="1:27" x14ac:dyDescent="0.25">
      <c r="A756" t="s">
        <v>320</v>
      </c>
      <c r="B756" t="s">
        <v>264</v>
      </c>
      <c r="C756" t="s">
        <v>265</v>
      </c>
      <c r="D756" t="s">
        <v>344</v>
      </c>
      <c r="E756" t="s">
        <v>345</v>
      </c>
      <c r="F756" t="str">
        <f t="shared" si="67"/>
        <v>1187</v>
      </c>
      <c r="G756" t="s">
        <v>65</v>
      </c>
      <c r="H756" t="s">
        <v>66</v>
      </c>
      <c r="I756" s="91"/>
      <c r="J756" s="91"/>
      <c r="K756" s="91"/>
      <c r="L756" s="91"/>
      <c r="M756" s="91">
        <v>40.44</v>
      </c>
      <c r="N756" s="91"/>
      <c r="O756" s="91">
        <v>181.76</v>
      </c>
      <c r="P756" s="91"/>
      <c r="Q756" s="91">
        <v>40.44</v>
      </c>
      <c r="R756" s="91"/>
      <c r="S756" s="91"/>
      <c r="T756" s="91"/>
      <c r="U756" s="91">
        <f t="shared" si="68"/>
        <v>262.64</v>
      </c>
      <c r="V756" s="82" t="str">
        <f t="shared" si="66"/>
        <v>141091187874</v>
      </c>
      <c r="W756" s="83">
        <f>VLOOKUP(V756,Factors!$E$6:$H$5950,4,FALSE)</f>
        <v>1</v>
      </c>
      <c r="X756" t="str">
        <f>VLOOKUP(V756,Factors!$E$6:$F$5950,2,FALSE)</f>
        <v>direct-wa</v>
      </c>
      <c r="Y756" s="92">
        <f t="shared" si="69"/>
        <v>262.64</v>
      </c>
      <c r="Z756" s="92">
        <f t="shared" si="70"/>
        <v>0</v>
      </c>
      <c r="AA756" s="92">
        <f t="shared" si="71"/>
        <v>262.64</v>
      </c>
    </row>
    <row r="757" spans="1:27" x14ac:dyDescent="0.25">
      <c r="A757" t="s">
        <v>320</v>
      </c>
      <c r="B757" t="s">
        <v>264</v>
      </c>
      <c r="C757" t="s">
        <v>265</v>
      </c>
      <c r="D757" t="s">
        <v>344</v>
      </c>
      <c r="E757" t="s">
        <v>345</v>
      </c>
      <c r="F757" t="str">
        <f t="shared" si="67"/>
        <v>1187</v>
      </c>
      <c r="G757" t="s">
        <v>56</v>
      </c>
      <c r="H757" t="s">
        <v>57</v>
      </c>
      <c r="I757" s="91"/>
      <c r="J757" s="91">
        <v>428.48</v>
      </c>
      <c r="K757" s="91">
        <v>1837.2</v>
      </c>
      <c r="L757" s="91">
        <v>5667.64</v>
      </c>
      <c r="M757" s="91">
        <v>6705.78</v>
      </c>
      <c r="N757" s="91">
        <v>3834.85</v>
      </c>
      <c r="O757" s="91">
        <v>6908</v>
      </c>
      <c r="P757" s="91">
        <v>2782.44</v>
      </c>
      <c r="Q757" s="91">
        <v>3306.96</v>
      </c>
      <c r="R757" s="91">
        <v>3557.45</v>
      </c>
      <c r="S757" s="91">
        <v>5288.78</v>
      </c>
      <c r="T757" s="91">
        <v>7644.19</v>
      </c>
      <c r="U757" s="91">
        <f t="shared" si="68"/>
        <v>47961.77</v>
      </c>
      <c r="V757" s="82" t="str">
        <f t="shared" si="66"/>
        <v>141091187874</v>
      </c>
      <c r="W757" s="83">
        <f>VLOOKUP(V757,Factors!$E$6:$H$5950,4,FALSE)</f>
        <v>1</v>
      </c>
      <c r="X757" t="str">
        <f>VLOOKUP(V757,Factors!$E$6:$F$5950,2,FALSE)</f>
        <v>direct-wa</v>
      </c>
      <c r="Y757" s="92">
        <f t="shared" si="69"/>
        <v>47961.77</v>
      </c>
      <c r="Z757" s="92">
        <f t="shared" si="70"/>
        <v>0</v>
      </c>
      <c r="AA757" s="92">
        <f t="shared" si="71"/>
        <v>47961.77</v>
      </c>
    </row>
    <row r="758" spans="1:27" x14ac:dyDescent="0.25">
      <c r="A758" t="s">
        <v>320</v>
      </c>
      <c r="B758" t="s">
        <v>264</v>
      </c>
      <c r="C758" t="s">
        <v>265</v>
      </c>
      <c r="D758" t="s">
        <v>344</v>
      </c>
      <c r="E758" t="s">
        <v>345</v>
      </c>
      <c r="F758" t="str">
        <f t="shared" si="67"/>
        <v>1187</v>
      </c>
      <c r="G758" t="s">
        <v>68</v>
      </c>
      <c r="H758" t="s">
        <v>69</v>
      </c>
      <c r="I758" s="91"/>
      <c r="J758" s="91"/>
      <c r="K758" s="91">
        <v>151.63</v>
      </c>
      <c r="L758" s="91">
        <v>845.69</v>
      </c>
      <c r="M758" s="91">
        <v>1334.32</v>
      </c>
      <c r="N758" s="91">
        <v>785.03</v>
      </c>
      <c r="O758" s="91">
        <v>2894.89</v>
      </c>
      <c r="P758" s="91">
        <v>693.16</v>
      </c>
      <c r="Q758" s="91">
        <v>606.51</v>
      </c>
      <c r="R758" s="91">
        <v>200.32</v>
      </c>
      <c r="S758" s="91">
        <v>181.96</v>
      </c>
      <c r="T758" s="91">
        <v>785.64</v>
      </c>
      <c r="U758" s="91">
        <f t="shared" si="68"/>
        <v>8479.15</v>
      </c>
      <c r="V758" s="82" t="str">
        <f t="shared" si="66"/>
        <v>141091187874</v>
      </c>
      <c r="W758" s="83">
        <f>VLOOKUP(V758,Factors!$E$6:$H$5950,4,FALSE)</f>
        <v>1</v>
      </c>
      <c r="X758" t="str">
        <f>VLOOKUP(V758,Factors!$E$6:$F$5950,2,FALSE)</f>
        <v>direct-wa</v>
      </c>
      <c r="Y758" s="92">
        <f t="shared" si="69"/>
        <v>8479.15</v>
      </c>
      <c r="Z758" s="92">
        <f t="shared" si="70"/>
        <v>0</v>
      </c>
      <c r="AA758" s="92">
        <f t="shared" si="71"/>
        <v>8479.15</v>
      </c>
    </row>
    <row r="759" spans="1:27" x14ac:dyDescent="0.25">
      <c r="A759" t="s">
        <v>320</v>
      </c>
      <c r="B759" t="s">
        <v>264</v>
      </c>
      <c r="C759" t="s">
        <v>265</v>
      </c>
      <c r="D759" t="s">
        <v>344</v>
      </c>
      <c r="E759" t="s">
        <v>345</v>
      </c>
      <c r="F759" t="str">
        <f t="shared" si="67"/>
        <v>1187</v>
      </c>
      <c r="G759" t="s">
        <v>156</v>
      </c>
      <c r="H759" t="s">
        <v>157</v>
      </c>
      <c r="I759" s="91"/>
      <c r="J759" s="91"/>
      <c r="K759" s="91"/>
      <c r="L759" s="91"/>
      <c r="M759" s="91"/>
      <c r="N759" s="91"/>
      <c r="O759" s="91"/>
      <c r="P759" s="91"/>
      <c r="Q759" s="91">
        <v>21.43</v>
      </c>
      <c r="R759" s="91"/>
      <c r="S759" s="91"/>
      <c r="T759" s="91"/>
      <c r="U759" s="91">
        <f t="shared" si="68"/>
        <v>21.43</v>
      </c>
      <c r="V759" s="82" t="str">
        <f t="shared" si="66"/>
        <v>141091187874</v>
      </c>
      <c r="W759" s="83">
        <f>VLOOKUP(V759,Factors!$E$6:$H$5950,4,FALSE)</f>
        <v>1</v>
      </c>
      <c r="X759" t="str">
        <f>VLOOKUP(V759,Factors!$E$6:$F$5950,2,FALSE)</f>
        <v>direct-wa</v>
      </c>
      <c r="Y759" s="92">
        <f t="shared" si="69"/>
        <v>21.43</v>
      </c>
      <c r="Z759" s="92">
        <f t="shared" si="70"/>
        <v>0</v>
      </c>
      <c r="AA759" s="92">
        <f t="shared" si="71"/>
        <v>21.43</v>
      </c>
    </row>
    <row r="760" spans="1:27" x14ac:dyDescent="0.25">
      <c r="A760" t="s">
        <v>320</v>
      </c>
      <c r="B760" t="s">
        <v>264</v>
      </c>
      <c r="C760" t="s">
        <v>265</v>
      </c>
      <c r="D760" t="s">
        <v>331</v>
      </c>
      <c r="E760" t="s">
        <v>332</v>
      </c>
      <c r="F760" t="str">
        <f t="shared" si="67"/>
        <v>1250</v>
      </c>
      <c r="G760" t="s">
        <v>84</v>
      </c>
      <c r="H760" t="s">
        <v>85</v>
      </c>
      <c r="I760" s="91"/>
      <c r="J760" s="91"/>
      <c r="K760" s="91"/>
      <c r="L760" s="91"/>
      <c r="M760" s="91"/>
      <c r="N760" s="91"/>
      <c r="O760" s="91"/>
      <c r="P760" s="91"/>
      <c r="Q760" s="91"/>
      <c r="R760" s="91">
        <v>18.97</v>
      </c>
      <c r="S760" s="91"/>
      <c r="T760" s="91"/>
      <c r="U760" s="91">
        <f t="shared" si="68"/>
        <v>18.97</v>
      </c>
      <c r="V760" s="82" t="str">
        <f t="shared" si="66"/>
        <v>141091250874</v>
      </c>
      <c r="W760" s="83">
        <f>VLOOKUP(V760,Factors!$E$6:$H$5950,4,FALSE)</f>
        <v>1</v>
      </c>
      <c r="X760" t="str">
        <f>VLOOKUP(V760,Factors!$E$6:$F$5950,2,FALSE)</f>
        <v>Direct-WA</v>
      </c>
      <c r="Y760" s="92">
        <f t="shared" si="69"/>
        <v>18.97</v>
      </c>
      <c r="Z760" s="92">
        <f t="shared" si="70"/>
        <v>0</v>
      </c>
      <c r="AA760" s="92">
        <f t="shared" si="71"/>
        <v>18.97</v>
      </c>
    </row>
    <row r="761" spans="1:27" x14ac:dyDescent="0.25">
      <c r="A761" t="s">
        <v>320</v>
      </c>
      <c r="B761" t="s">
        <v>264</v>
      </c>
      <c r="C761" t="s">
        <v>265</v>
      </c>
      <c r="D761" t="s">
        <v>331</v>
      </c>
      <c r="E761" t="s">
        <v>332</v>
      </c>
      <c r="F761" t="str">
        <f t="shared" si="67"/>
        <v>1250</v>
      </c>
      <c r="G761" t="s">
        <v>65</v>
      </c>
      <c r="H761" t="s">
        <v>66</v>
      </c>
      <c r="I761" s="91"/>
      <c r="J761" s="91"/>
      <c r="K761" s="91"/>
      <c r="L761" s="91"/>
      <c r="M761" s="91"/>
      <c r="N761" s="91"/>
      <c r="O761" s="91"/>
      <c r="P761" s="91"/>
      <c r="Q761" s="91"/>
      <c r="R761" s="91">
        <v>181.76</v>
      </c>
      <c r="S761" s="91"/>
      <c r="T761" s="91"/>
      <c r="U761" s="91">
        <f t="shared" si="68"/>
        <v>181.76</v>
      </c>
      <c r="V761" s="82" t="str">
        <f t="shared" si="66"/>
        <v>141091250874</v>
      </c>
      <c r="W761" s="83">
        <f>VLOOKUP(V761,Factors!$E$6:$H$5950,4,FALSE)</f>
        <v>1</v>
      </c>
      <c r="X761" t="str">
        <f>VLOOKUP(V761,Factors!$E$6:$F$5950,2,FALSE)</f>
        <v>Direct-WA</v>
      </c>
      <c r="Y761" s="92">
        <f t="shared" si="69"/>
        <v>181.76</v>
      </c>
      <c r="Z761" s="92">
        <f t="shared" si="70"/>
        <v>0</v>
      </c>
      <c r="AA761" s="92">
        <f t="shared" si="71"/>
        <v>181.76</v>
      </c>
    </row>
    <row r="762" spans="1:27" x14ac:dyDescent="0.25">
      <c r="A762" t="s">
        <v>320</v>
      </c>
      <c r="B762" t="s">
        <v>264</v>
      </c>
      <c r="C762" t="s">
        <v>265</v>
      </c>
      <c r="D762" t="s">
        <v>323</v>
      </c>
      <c r="E762" t="s">
        <v>324</v>
      </c>
      <c r="F762" t="str">
        <f t="shared" si="67"/>
        <v>1275</v>
      </c>
      <c r="G762" t="s">
        <v>118</v>
      </c>
      <c r="H762" t="s">
        <v>119</v>
      </c>
      <c r="I762" s="91">
        <v>22.98</v>
      </c>
      <c r="J762" s="91">
        <v>8</v>
      </c>
      <c r="K762" s="91"/>
      <c r="L762" s="91"/>
      <c r="M762" s="91"/>
      <c r="N762" s="91"/>
      <c r="O762" s="91"/>
      <c r="P762" s="91"/>
      <c r="Q762" s="91"/>
      <c r="R762" s="91">
        <v>22.48</v>
      </c>
      <c r="S762" s="91"/>
      <c r="T762" s="91"/>
      <c r="U762" s="91">
        <f t="shared" si="68"/>
        <v>53.46</v>
      </c>
      <c r="V762" s="82" t="str">
        <f t="shared" si="66"/>
        <v>141091275874</v>
      </c>
      <c r="W762" s="83">
        <f>VLOOKUP(V762,Factors!$E$6:$H$5950,4,FALSE)</f>
        <v>1</v>
      </c>
      <c r="X762" t="str">
        <f>VLOOKUP(V762,Factors!$E$6:$F$5950,2,FALSE)</f>
        <v>Direct-WA</v>
      </c>
      <c r="Y762" s="92">
        <f t="shared" si="69"/>
        <v>53.46</v>
      </c>
      <c r="Z762" s="92">
        <f t="shared" si="70"/>
        <v>0</v>
      </c>
      <c r="AA762" s="92">
        <f t="shared" si="71"/>
        <v>53.46</v>
      </c>
    </row>
    <row r="763" spans="1:27" x14ac:dyDescent="0.25">
      <c r="A763" t="s">
        <v>320</v>
      </c>
      <c r="B763" t="s">
        <v>264</v>
      </c>
      <c r="C763" t="s">
        <v>265</v>
      </c>
      <c r="D763" t="s">
        <v>323</v>
      </c>
      <c r="E763" t="s">
        <v>324</v>
      </c>
      <c r="F763" t="str">
        <f t="shared" si="67"/>
        <v>1275</v>
      </c>
      <c r="G763" t="s">
        <v>61</v>
      </c>
      <c r="H763" t="s">
        <v>62</v>
      </c>
      <c r="I763" s="91">
        <v>7.92</v>
      </c>
      <c r="J763" s="91"/>
      <c r="K763" s="91"/>
      <c r="L763" s="91"/>
      <c r="M763" s="91"/>
      <c r="N763" s="91">
        <v>120.37</v>
      </c>
      <c r="O763" s="91"/>
      <c r="P763" s="91"/>
      <c r="Q763" s="91"/>
      <c r="R763" s="91">
        <v>24.72</v>
      </c>
      <c r="S763" s="91"/>
      <c r="T763" s="91"/>
      <c r="U763" s="91">
        <f t="shared" si="68"/>
        <v>153.01</v>
      </c>
      <c r="V763" s="82" t="str">
        <f t="shared" si="66"/>
        <v>141091275874</v>
      </c>
      <c r="W763" s="83">
        <f>VLOOKUP(V763,Factors!$E$6:$H$5950,4,FALSE)</f>
        <v>1</v>
      </c>
      <c r="X763" t="str">
        <f>VLOOKUP(V763,Factors!$E$6:$F$5950,2,FALSE)</f>
        <v>Direct-WA</v>
      </c>
      <c r="Y763" s="92">
        <f t="shared" si="69"/>
        <v>153.01</v>
      </c>
      <c r="Z763" s="92">
        <f t="shared" si="70"/>
        <v>0</v>
      </c>
      <c r="AA763" s="92">
        <f t="shared" si="71"/>
        <v>153.01</v>
      </c>
    </row>
    <row r="764" spans="1:27" x14ac:dyDescent="0.25">
      <c r="A764" t="s">
        <v>320</v>
      </c>
      <c r="B764" t="s">
        <v>264</v>
      </c>
      <c r="C764" t="s">
        <v>265</v>
      </c>
      <c r="D764" t="s">
        <v>323</v>
      </c>
      <c r="E764" t="s">
        <v>324</v>
      </c>
      <c r="F764" t="str">
        <f t="shared" si="67"/>
        <v>1275</v>
      </c>
      <c r="G764" t="s">
        <v>92</v>
      </c>
      <c r="H764" t="s">
        <v>93</v>
      </c>
      <c r="I764" s="91">
        <v>42.02</v>
      </c>
      <c r="J764" s="91">
        <v>64.19</v>
      </c>
      <c r="K764" s="91">
        <v>40.799999999999997</v>
      </c>
      <c r="L764" s="91">
        <v>1.33</v>
      </c>
      <c r="M764" s="91">
        <v>22.65</v>
      </c>
      <c r="N764" s="91">
        <v>22.88</v>
      </c>
      <c r="O764" s="91">
        <v>101.68</v>
      </c>
      <c r="P764" s="91">
        <v>12.53</v>
      </c>
      <c r="Q764" s="91">
        <v>12.23</v>
      </c>
      <c r="R764" s="91">
        <v>0.55000000000000004</v>
      </c>
      <c r="S764" s="91">
        <v>21.45</v>
      </c>
      <c r="T764" s="91">
        <v>0.38</v>
      </c>
      <c r="U764" s="91">
        <f t="shared" si="68"/>
        <v>342.69</v>
      </c>
      <c r="V764" s="82" t="str">
        <f t="shared" si="66"/>
        <v>141091275874</v>
      </c>
      <c r="W764" s="83">
        <f>VLOOKUP(V764,Factors!$E$6:$H$5950,4,FALSE)</f>
        <v>1</v>
      </c>
      <c r="X764" t="str">
        <f>VLOOKUP(V764,Factors!$E$6:$F$5950,2,FALSE)</f>
        <v>Direct-WA</v>
      </c>
      <c r="Y764" s="92">
        <f t="shared" si="69"/>
        <v>342.69</v>
      </c>
      <c r="Z764" s="92">
        <f t="shared" si="70"/>
        <v>0</v>
      </c>
      <c r="AA764" s="92">
        <f t="shared" si="71"/>
        <v>342.69</v>
      </c>
    </row>
    <row r="765" spans="1:27" x14ac:dyDescent="0.25">
      <c r="A765" t="s">
        <v>320</v>
      </c>
      <c r="B765" t="s">
        <v>264</v>
      </c>
      <c r="C765" t="s">
        <v>265</v>
      </c>
      <c r="D765" t="s">
        <v>323</v>
      </c>
      <c r="E765" t="s">
        <v>324</v>
      </c>
      <c r="F765" t="str">
        <f t="shared" si="67"/>
        <v>1275</v>
      </c>
      <c r="G765" t="s">
        <v>235</v>
      </c>
      <c r="H765" t="s">
        <v>236</v>
      </c>
      <c r="I765" s="91">
        <v>0.05</v>
      </c>
      <c r="J765" s="91"/>
      <c r="K765" s="91"/>
      <c r="L765" s="91"/>
      <c r="M765" s="91"/>
      <c r="N765" s="91"/>
      <c r="O765" s="91">
        <v>19.239999999999998</v>
      </c>
      <c r="P765" s="91"/>
      <c r="Q765" s="91"/>
      <c r="R765" s="91"/>
      <c r="S765" s="91"/>
      <c r="T765" s="91"/>
      <c r="U765" s="91">
        <f t="shared" si="68"/>
        <v>19.29</v>
      </c>
      <c r="V765" s="82" t="str">
        <f t="shared" si="66"/>
        <v>141091275874</v>
      </c>
      <c r="W765" s="83">
        <f>VLOOKUP(V765,Factors!$E$6:$H$5950,4,FALSE)</f>
        <v>1</v>
      </c>
      <c r="X765" t="str">
        <f>VLOOKUP(V765,Factors!$E$6:$F$5950,2,FALSE)</f>
        <v>Direct-WA</v>
      </c>
      <c r="Y765" s="92">
        <f t="shared" si="69"/>
        <v>19.29</v>
      </c>
      <c r="Z765" s="92">
        <f t="shared" si="70"/>
        <v>0</v>
      </c>
      <c r="AA765" s="92">
        <f t="shared" si="71"/>
        <v>19.29</v>
      </c>
    </row>
    <row r="766" spans="1:27" x14ac:dyDescent="0.25">
      <c r="A766" t="s">
        <v>320</v>
      </c>
      <c r="B766" t="s">
        <v>264</v>
      </c>
      <c r="C766" t="s">
        <v>265</v>
      </c>
      <c r="D766" t="s">
        <v>323</v>
      </c>
      <c r="E766" t="s">
        <v>324</v>
      </c>
      <c r="F766" t="str">
        <f t="shared" si="67"/>
        <v>1275</v>
      </c>
      <c r="G766" t="s">
        <v>94</v>
      </c>
      <c r="H766" t="s">
        <v>95</v>
      </c>
      <c r="I766" s="91"/>
      <c r="J766" s="91"/>
      <c r="K766" s="91"/>
      <c r="L766" s="91"/>
      <c r="M766" s="91"/>
      <c r="N766" s="91"/>
      <c r="O766" s="91"/>
      <c r="P766" s="91"/>
      <c r="Q766" s="91"/>
      <c r="R766" s="91"/>
      <c r="S766" s="91">
        <v>2.31</v>
      </c>
      <c r="T766" s="91"/>
      <c r="U766" s="91">
        <f t="shared" si="68"/>
        <v>2.31</v>
      </c>
      <c r="V766" s="82" t="str">
        <f t="shared" si="66"/>
        <v>141091275874</v>
      </c>
      <c r="W766" s="83">
        <f>VLOOKUP(V766,Factors!$E$6:$H$5950,4,FALSE)</f>
        <v>1</v>
      </c>
      <c r="X766" t="str">
        <f>VLOOKUP(V766,Factors!$E$6:$F$5950,2,FALSE)</f>
        <v>Direct-WA</v>
      </c>
      <c r="Y766" s="92">
        <f t="shared" si="69"/>
        <v>2.31</v>
      </c>
      <c r="Z766" s="92">
        <f t="shared" si="70"/>
        <v>0</v>
      </c>
      <c r="AA766" s="92">
        <f t="shared" si="71"/>
        <v>2.31</v>
      </c>
    </row>
    <row r="767" spans="1:27" x14ac:dyDescent="0.25">
      <c r="A767" t="s">
        <v>320</v>
      </c>
      <c r="B767" t="s">
        <v>264</v>
      </c>
      <c r="C767" t="s">
        <v>265</v>
      </c>
      <c r="D767" t="s">
        <v>323</v>
      </c>
      <c r="E767" t="s">
        <v>324</v>
      </c>
      <c r="F767" t="str">
        <f t="shared" si="67"/>
        <v>1275</v>
      </c>
      <c r="G767" t="s">
        <v>84</v>
      </c>
      <c r="H767" t="s">
        <v>85</v>
      </c>
      <c r="I767" s="91">
        <v>337.7</v>
      </c>
      <c r="J767" s="91">
        <v>276.63</v>
      </c>
      <c r="K767" s="91">
        <v>290.07</v>
      </c>
      <c r="L767" s="91">
        <v>259.48</v>
      </c>
      <c r="M767" s="91">
        <v>246.17</v>
      </c>
      <c r="N767" s="91">
        <v>217.74</v>
      </c>
      <c r="O767" s="91">
        <v>280.79000000000002</v>
      </c>
      <c r="P767" s="91">
        <v>217.81</v>
      </c>
      <c r="Q767" s="91">
        <v>66.66</v>
      </c>
      <c r="R767" s="91">
        <v>213.7</v>
      </c>
      <c r="S767" s="91">
        <v>329.77</v>
      </c>
      <c r="T767" s="91">
        <v>267.07</v>
      </c>
      <c r="U767" s="91">
        <f t="shared" si="68"/>
        <v>3003.5899999999997</v>
      </c>
      <c r="V767" s="82" t="str">
        <f t="shared" si="66"/>
        <v>141091275874</v>
      </c>
      <c r="W767" s="83">
        <f>VLOOKUP(V767,Factors!$E$6:$H$5950,4,FALSE)</f>
        <v>1</v>
      </c>
      <c r="X767" t="str">
        <f>VLOOKUP(V767,Factors!$E$6:$F$5950,2,FALSE)</f>
        <v>Direct-WA</v>
      </c>
      <c r="Y767" s="92">
        <f t="shared" si="69"/>
        <v>3003.5899999999997</v>
      </c>
      <c r="Z767" s="92">
        <f t="shared" si="70"/>
        <v>0</v>
      </c>
      <c r="AA767" s="92">
        <f t="shared" si="71"/>
        <v>3003.5899999999997</v>
      </c>
    </row>
    <row r="768" spans="1:27" x14ac:dyDescent="0.25">
      <c r="A768" t="s">
        <v>320</v>
      </c>
      <c r="B768" t="s">
        <v>264</v>
      </c>
      <c r="C768" t="s">
        <v>265</v>
      </c>
      <c r="D768" t="s">
        <v>323</v>
      </c>
      <c r="E768" t="s">
        <v>324</v>
      </c>
      <c r="F768" t="str">
        <f t="shared" si="67"/>
        <v>1275</v>
      </c>
      <c r="G768" t="s">
        <v>122</v>
      </c>
      <c r="H768" t="s">
        <v>123</v>
      </c>
      <c r="I768" s="91">
        <v>1.32</v>
      </c>
      <c r="J768" s="91">
        <v>0.66</v>
      </c>
      <c r="K768" s="91"/>
      <c r="L768" s="91"/>
      <c r="M768" s="91"/>
      <c r="N768" s="91"/>
      <c r="O768" s="91"/>
      <c r="P768" s="91"/>
      <c r="Q768" s="91"/>
      <c r="R768" s="91"/>
      <c r="S768" s="91"/>
      <c r="T768" s="91"/>
      <c r="U768" s="91">
        <f t="shared" si="68"/>
        <v>1.98</v>
      </c>
      <c r="V768" s="82" t="str">
        <f t="shared" si="66"/>
        <v>141091275874</v>
      </c>
      <c r="W768" s="83">
        <f>VLOOKUP(V768,Factors!$E$6:$H$5950,4,FALSE)</f>
        <v>1</v>
      </c>
      <c r="X768" t="str">
        <f>VLOOKUP(V768,Factors!$E$6:$F$5950,2,FALSE)</f>
        <v>Direct-WA</v>
      </c>
      <c r="Y768" s="92">
        <f t="shared" si="69"/>
        <v>1.98</v>
      </c>
      <c r="Z768" s="92">
        <f t="shared" si="70"/>
        <v>0</v>
      </c>
      <c r="AA768" s="92">
        <f t="shared" si="71"/>
        <v>1.98</v>
      </c>
    </row>
    <row r="769" spans="1:27" x14ac:dyDescent="0.25">
      <c r="A769" t="s">
        <v>320</v>
      </c>
      <c r="B769" t="s">
        <v>264</v>
      </c>
      <c r="C769" t="s">
        <v>265</v>
      </c>
      <c r="D769" t="s">
        <v>323</v>
      </c>
      <c r="E769" t="s">
        <v>324</v>
      </c>
      <c r="F769" t="str">
        <f t="shared" si="67"/>
        <v>1275</v>
      </c>
      <c r="G769" t="s">
        <v>44</v>
      </c>
      <c r="H769" t="s">
        <v>45</v>
      </c>
      <c r="I769" s="91">
        <v>6.94</v>
      </c>
      <c r="J769" s="91"/>
      <c r="K769" s="91"/>
      <c r="L769" s="91"/>
      <c r="M769" s="91">
        <v>290</v>
      </c>
      <c r="N769" s="91">
        <v>-13.39</v>
      </c>
      <c r="O769" s="91"/>
      <c r="P769" s="91"/>
      <c r="Q769" s="91"/>
      <c r="R769" s="91"/>
      <c r="S769" s="91"/>
      <c r="T769" s="91"/>
      <c r="U769" s="91">
        <f t="shared" si="68"/>
        <v>283.55</v>
      </c>
      <c r="V769" s="82" t="str">
        <f t="shared" si="66"/>
        <v>141091275874</v>
      </c>
      <c r="W769" s="83">
        <f>VLOOKUP(V769,Factors!$E$6:$H$5950,4,FALSE)</f>
        <v>1</v>
      </c>
      <c r="X769" t="str">
        <f>VLOOKUP(V769,Factors!$E$6:$F$5950,2,FALSE)</f>
        <v>Direct-WA</v>
      </c>
      <c r="Y769" s="92">
        <f t="shared" si="69"/>
        <v>283.55</v>
      </c>
      <c r="Z769" s="92">
        <f t="shared" si="70"/>
        <v>0</v>
      </c>
      <c r="AA769" s="92">
        <f t="shared" si="71"/>
        <v>283.55</v>
      </c>
    </row>
    <row r="770" spans="1:27" x14ac:dyDescent="0.25">
      <c r="A770" t="s">
        <v>320</v>
      </c>
      <c r="B770" t="s">
        <v>264</v>
      </c>
      <c r="C770" t="s">
        <v>265</v>
      </c>
      <c r="D770" t="s">
        <v>323</v>
      </c>
      <c r="E770" t="s">
        <v>324</v>
      </c>
      <c r="F770" t="str">
        <f t="shared" si="67"/>
        <v>1275</v>
      </c>
      <c r="G770" t="s">
        <v>124</v>
      </c>
      <c r="H770" t="s">
        <v>125</v>
      </c>
      <c r="I770" s="91">
        <v>17.59</v>
      </c>
      <c r="J770" s="91"/>
      <c r="K770" s="91"/>
      <c r="L770" s="91"/>
      <c r="M770" s="91"/>
      <c r="N770" s="91"/>
      <c r="O770" s="91">
        <v>58.64</v>
      </c>
      <c r="P770" s="91"/>
      <c r="Q770" s="91"/>
      <c r="R770" s="91"/>
      <c r="S770" s="91"/>
      <c r="T770" s="91">
        <v>23.68</v>
      </c>
      <c r="U770" s="91">
        <f t="shared" si="68"/>
        <v>99.91</v>
      </c>
      <c r="V770" s="82" t="str">
        <f t="shared" si="66"/>
        <v>141091275874</v>
      </c>
      <c r="W770" s="83">
        <f>VLOOKUP(V770,Factors!$E$6:$H$5950,4,FALSE)</f>
        <v>1</v>
      </c>
      <c r="X770" t="str">
        <f>VLOOKUP(V770,Factors!$E$6:$F$5950,2,FALSE)</f>
        <v>Direct-WA</v>
      </c>
      <c r="Y770" s="92">
        <f t="shared" si="69"/>
        <v>99.91</v>
      </c>
      <c r="Z770" s="92">
        <f t="shared" si="70"/>
        <v>0</v>
      </c>
      <c r="AA770" s="92">
        <f t="shared" si="71"/>
        <v>99.91</v>
      </c>
    </row>
    <row r="771" spans="1:27" x14ac:dyDescent="0.25">
      <c r="A771" t="s">
        <v>320</v>
      </c>
      <c r="B771" t="s">
        <v>264</v>
      </c>
      <c r="C771" t="s">
        <v>265</v>
      </c>
      <c r="D771" t="s">
        <v>323</v>
      </c>
      <c r="E771" t="s">
        <v>324</v>
      </c>
      <c r="F771" t="str">
        <f t="shared" si="67"/>
        <v>1275</v>
      </c>
      <c r="G771" t="s">
        <v>256</v>
      </c>
      <c r="H771" t="s">
        <v>257</v>
      </c>
      <c r="I771" s="91"/>
      <c r="J771" s="91"/>
      <c r="K771" s="91"/>
      <c r="L771" s="91"/>
      <c r="M771" s="91"/>
      <c r="N771" s="91"/>
      <c r="O771" s="91"/>
      <c r="P771" s="91"/>
      <c r="Q771" s="91"/>
      <c r="R771" s="91"/>
      <c r="S771" s="91">
        <v>5.15</v>
      </c>
      <c r="T771" s="91"/>
      <c r="U771" s="91">
        <f t="shared" si="68"/>
        <v>5.15</v>
      </c>
      <c r="V771" s="82" t="str">
        <f t="shared" si="66"/>
        <v>141091275874</v>
      </c>
      <c r="W771" s="83">
        <f>VLOOKUP(V771,Factors!$E$6:$H$5950,4,FALSE)</f>
        <v>1</v>
      </c>
      <c r="X771" t="str">
        <f>VLOOKUP(V771,Factors!$E$6:$F$5950,2,FALSE)</f>
        <v>Direct-WA</v>
      </c>
      <c r="Y771" s="92">
        <f t="shared" si="69"/>
        <v>5.15</v>
      </c>
      <c r="Z771" s="92">
        <f t="shared" si="70"/>
        <v>0</v>
      </c>
      <c r="AA771" s="92">
        <f t="shared" si="71"/>
        <v>5.15</v>
      </c>
    </row>
    <row r="772" spans="1:27" x14ac:dyDescent="0.25">
      <c r="A772" t="s">
        <v>320</v>
      </c>
      <c r="B772" t="s">
        <v>264</v>
      </c>
      <c r="C772" t="s">
        <v>265</v>
      </c>
      <c r="D772" t="s">
        <v>323</v>
      </c>
      <c r="E772" t="s">
        <v>324</v>
      </c>
      <c r="F772" t="str">
        <f t="shared" si="67"/>
        <v>1275</v>
      </c>
      <c r="G772" t="s">
        <v>207</v>
      </c>
      <c r="H772" t="s">
        <v>208</v>
      </c>
      <c r="I772" s="91"/>
      <c r="J772" s="91"/>
      <c r="K772" s="91">
        <v>5.51</v>
      </c>
      <c r="L772" s="91"/>
      <c r="M772" s="91"/>
      <c r="N772" s="91">
        <v>0.46</v>
      </c>
      <c r="O772" s="91"/>
      <c r="P772" s="91"/>
      <c r="Q772" s="91"/>
      <c r="R772" s="91"/>
      <c r="S772" s="91">
        <v>-2.15</v>
      </c>
      <c r="T772" s="91"/>
      <c r="U772" s="91">
        <f t="shared" si="68"/>
        <v>3.82</v>
      </c>
      <c r="V772" s="82" t="str">
        <f t="shared" ref="V772:V835" si="72">CONCATENATE(B772,RIGHT(D772,4),A772)</f>
        <v>141091275874</v>
      </c>
      <c r="W772" s="83">
        <f>VLOOKUP(V772,Factors!$E$6:$H$5950,4,FALSE)</f>
        <v>1</v>
      </c>
      <c r="X772" t="str">
        <f>VLOOKUP(V772,Factors!$E$6:$F$5950,2,FALSE)</f>
        <v>Direct-WA</v>
      </c>
      <c r="Y772" s="92">
        <f t="shared" si="69"/>
        <v>3.82</v>
      </c>
      <c r="Z772" s="92">
        <f t="shared" si="70"/>
        <v>0</v>
      </c>
      <c r="AA772" s="92">
        <f t="shared" si="71"/>
        <v>3.82</v>
      </c>
    </row>
    <row r="773" spans="1:27" x14ac:dyDescent="0.25">
      <c r="A773" t="s">
        <v>320</v>
      </c>
      <c r="B773" t="s">
        <v>264</v>
      </c>
      <c r="C773" t="s">
        <v>265</v>
      </c>
      <c r="D773" t="s">
        <v>323</v>
      </c>
      <c r="E773" t="s">
        <v>324</v>
      </c>
      <c r="F773" t="str">
        <f t="shared" ref="F773:F836" si="73">RIGHT(D773,4)</f>
        <v>1275</v>
      </c>
      <c r="G773" t="s">
        <v>130</v>
      </c>
      <c r="H773" t="s">
        <v>131</v>
      </c>
      <c r="I773" s="91">
        <v>11.31</v>
      </c>
      <c r="J773" s="91">
        <v>5.78</v>
      </c>
      <c r="K773" s="91">
        <v>13.26</v>
      </c>
      <c r="L773" s="91">
        <v>3.03</v>
      </c>
      <c r="M773" s="91">
        <v>10.5</v>
      </c>
      <c r="N773" s="91">
        <v>1.31</v>
      </c>
      <c r="O773" s="91">
        <v>4.9800000000000004</v>
      </c>
      <c r="P773" s="91">
        <v>2.0099999999999998</v>
      </c>
      <c r="Q773" s="91">
        <v>3.18</v>
      </c>
      <c r="R773" s="91">
        <v>0.79</v>
      </c>
      <c r="S773" s="91">
        <v>2</v>
      </c>
      <c r="T773" s="91">
        <v>2.74</v>
      </c>
      <c r="U773" s="91">
        <f t="shared" ref="U773:U836" si="74">SUM(I773:T773)</f>
        <v>60.89</v>
      </c>
      <c r="V773" s="82" t="str">
        <f t="shared" si="72"/>
        <v>141091275874</v>
      </c>
      <c r="W773" s="83">
        <f>VLOOKUP(V773,Factors!$E$6:$H$5950,4,FALSE)</f>
        <v>1</v>
      </c>
      <c r="X773" t="str">
        <f>VLOOKUP(V773,Factors!$E$6:$F$5950,2,FALSE)</f>
        <v>Direct-WA</v>
      </c>
      <c r="Y773" s="92">
        <f t="shared" ref="Y773:Y836" si="75">U773*W773</f>
        <v>60.89</v>
      </c>
      <c r="Z773" s="92">
        <f t="shared" ref="Z773:Z836" si="76">U773-Y773</f>
        <v>0</v>
      </c>
      <c r="AA773" s="92">
        <f t="shared" ref="AA773:AA836" si="77">Y773+Z773</f>
        <v>60.89</v>
      </c>
    </row>
    <row r="774" spans="1:27" x14ac:dyDescent="0.25">
      <c r="A774" t="s">
        <v>320</v>
      </c>
      <c r="B774" t="s">
        <v>264</v>
      </c>
      <c r="C774" t="s">
        <v>265</v>
      </c>
      <c r="D774" t="s">
        <v>323</v>
      </c>
      <c r="E774" t="s">
        <v>324</v>
      </c>
      <c r="F774" t="str">
        <f t="shared" si="73"/>
        <v>1275</v>
      </c>
      <c r="G774" t="s">
        <v>136</v>
      </c>
      <c r="H774" t="s">
        <v>137</v>
      </c>
      <c r="I774" s="91"/>
      <c r="J774" s="91"/>
      <c r="K774" s="91"/>
      <c r="L774" s="91">
        <v>0.08</v>
      </c>
      <c r="M774" s="91"/>
      <c r="N774" s="91">
        <v>0.6</v>
      </c>
      <c r="O774" s="91"/>
      <c r="P774" s="91"/>
      <c r="Q774" s="91"/>
      <c r="R774" s="91">
        <v>3.04</v>
      </c>
      <c r="S774" s="91">
        <v>1.48</v>
      </c>
      <c r="T774" s="91">
        <v>0.09</v>
      </c>
      <c r="U774" s="91">
        <f t="shared" si="74"/>
        <v>5.2899999999999991</v>
      </c>
      <c r="V774" s="82" t="str">
        <f t="shared" si="72"/>
        <v>141091275874</v>
      </c>
      <c r="W774" s="83">
        <f>VLOOKUP(V774,Factors!$E$6:$H$5950,4,FALSE)</f>
        <v>1</v>
      </c>
      <c r="X774" t="str">
        <f>VLOOKUP(V774,Factors!$E$6:$F$5950,2,FALSE)</f>
        <v>Direct-WA</v>
      </c>
      <c r="Y774" s="92">
        <f t="shared" si="75"/>
        <v>5.2899999999999991</v>
      </c>
      <c r="Z774" s="92">
        <f t="shared" si="76"/>
        <v>0</v>
      </c>
      <c r="AA774" s="92">
        <f t="shared" si="77"/>
        <v>5.2899999999999991</v>
      </c>
    </row>
    <row r="775" spans="1:27" x14ac:dyDescent="0.25">
      <c r="A775" t="s">
        <v>320</v>
      </c>
      <c r="B775" t="s">
        <v>264</v>
      </c>
      <c r="C775" t="s">
        <v>265</v>
      </c>
      <c r="D775" t="s">
        <v>323</v>
      </c>
      <c r="E775" t="s">
        <v>324</v>
      </c>
      <c r="F775" t="str">
        <f t="shared" si="73"/>
        <v>1275</v>
      </c>
      <c r="G775" t="s">
        <v>140</v>
      </c>
      <c r="H775" t="s">
        <v>141</v>
      </c>
      <c r="I775" s="91">
        <v>16.8</v>
      </c>
      <c r="J775" s="91"/>
      <c r="K775" s="91"/>
      <c r="L775" s="91"/>
      <c r="M775" s="91"/>
      <c r="N775" s="91"/>
      <c r="O775" s="91"/>
      <c r="P775" s="91"/>
      <c r="Q775" s="91"/>
      <c r="R775" s="91"/>
      <c r="S775" s="91"/>
      <c r="T775" s="91">
        <v>27.72</v>
      </c>
      <c r="U775" s="91">
        <f t="shared" si="74"/>
        <v>44.519999999999996</v>
      </c>
      <c r="V775" s="82" t="str">
        <f t="shared" si="72"/>
        <v>141091275874</v>
      </c>
      <c r="W775" s="83">
        <f>VLOOKUP(V775,Factors!$E$6:$H$5950,4,FALSE)</f>
        <v>1</v>
      </c>
      <c r="X775" t="str">
        <f>VLOOKUP(V775,Factors!$E$6:$F$5950,2,FALSE)</f>
        <v>Direct-WA</v>
      </c>
      <c r="Y775" s="92">
        <f t="shared" si="75"/>
        <v>44.519999999999996</v>
      </c>
      <c r="Z775" s="92">
        <f t="shared" si="76"/>
        <v>0</v>
      </c>
      <c r="AA775" s="92">
        <f t="shared" si="77"/>
        <v>44.519999999999996</v>
      </c>
    </row>
    <row r="776" spans="1:27" x14ac:dyDescent="0.25">
      <c r="A776" t="s">
        <v>320</v>
      </c>
      <c r="B776" t="s">
        <v>264</v>
      </c>
      <c r="C776" t="s">
        <v>265</v>
      </c>
      <c r="D776" t="s">
        <v>323</v>
      </c>
      <c r="E776" t="s">
        <v>324</v>
      </c>
      <c r="F776" t="str">
        <f t="shared" si="73"/>
        <v>1275</v>
      </c>
      <c r="G776" t="s">
        <v>144</v>
      </c>
      <c r="H776" t="s">
        <v>145</v>
      </c>
      <c r="I776" s="91"/>
      <c r="J776" s="91">
        <v>0.1</v>
      </c>
      <c r="K776" s="91">
        <v>6.07</v>
      </c>
      <c r="L776" s="91">
        <v>2</v>
      </c>
      <c r="M776" s="91"/>
      <c r="N776" s="91"/>
      <c r="O776" s="91"/>
      <c r="P776" s="91">
        <v>3.58</v>
      </c>
      <c r="Q776" s="91">
        <v>6.35</v>
      </c>
      <c r="R776" s="91">
        <v>2.12</v>
      </c>
      <c r="S776" s="91">
        <v>0.78</v>
      </c>
      <c r="T776" s="91"/>
      <c r="U776" s="91">
        <f t="shared" si="74"/>
        <v>21.000000000000004</v>
      </c>
      <c r="V776" s="82" t="str">
        <f t="shared" si="72"/>
        <v>141091275874</v>
      </c>
      <c r="W776" s="83">
        <f>VLOOKUP(V776,Factors!$E$6:$H$5950,4,FALSE)</f>
        <v>1</v>
      </c>
      <c r="X776" t="str">
        <f>VLOOKUP(V776,Factors!$E$6:$F$5950,2,FALSE)</f>
        <v>Direct-WA</v>
      </c>
      <c r="Y776" s="92">
        <f t="shared" si="75"/>
        <v>21.000000000000004</v>
      </c>
      <c r="Z776" s="92">
        <f t="shared" si="76"/>
        <v>0</v>
      </c>
      <c r="AA776" s="92">
        <f t="shared" si="77"/>
        <v>21.000000000000004</v>
      </c>
    </row>
    <row r="777" spans="1:27" x14ac:dyDescent="0.25">
      <c r="A777" t="s">
        <v>320</v>
      </c>
      <c r="B777" t="s">
        <v>264</v>
      </c>
      <c r="C777" t="s">
        <v>265</v>
      </c>
      <c r="D777" t="s">
        <v>323</v>
      </c>
      <c r="E777" t="s">
        <v>324</v>
      </c>
      <c r="F777" t="str">
        <f t="shared" si="73"/>
        <v>1275</v>
      </c>
      <c r="G777" t="s">
        <v>217</v>
      </c>
      <c r="H777" t="s">
        <v>218</v>
      </c>
      <c r="I777" s="91">
        <v>22.52</v>
      </c>
      <c r="J777" s="91">
        <v>53.34</v>
      </c>
      <c r="K777" s="91">
        <v>33.770000000000003</v>
      </c>
      <c r="L777" s="91">
        <v>19.7</v>
      </c>
      <c r="M777" s="91">
        <v>43.96</v>
      </c>
      <c r="N777" s="91">
        <v>14.2</v>
      </c>
      <c r="O777" s="91">
        <v>5.76</v>
      </c>
      <c r="P777" s="91">
        <v>14.39</v>
      </c>
      <c r="Q777" s="91"/>
      <c r="R777" s="91">
        <v>68.349999999999994</v>
      </c>
      <c r="S777" s="91">
        <v>137.13999999999999</v>
      </c>
      <c r="T777" s="91">
        <v>54.68</v>
      </c>
      <c r="U777" s="91">
        <f t="shared" si="74"/>
        <v>467.81</v>
      </c>
      <c r="V777" s="82" t="str">
        <f t="shared" si="72"/>
        <v>141091275874</v>
      </c>
      <c r="W777" s="83">
        <f>VLOOKUP(V777,Factors!$E$6:$H$5950,4,FALSE)</f>
        <v>1</v>
      </c>
      <c r="X777" t="str">
        <f>VLOOKUP(V777,Factors!$E$6:$F$5950,2,FALSE)</f>
        <v>Direct-WA</v>
      </c>
      <c r="Y777" s="92">
        <f t="shared" si="75"/>
        <v>467.81</v>
      </c>
      <c r="Z777" s="92">
        <f t="shared" si="76"/>
        <v>0</v>
      </c>
      <c r="AA777" s="92">
        <f t="shared" si="77"/>
        <v>467.81</v>
      </c>
    </row>
    <row r="778" spans="1:27" x14ac:dyDescent="0.25">
      <c r="A778" t="s">
        <v>320</v>
      </c>
      <c r="B778" t="s">
        <v>264</v>
      </c>
      <c r="C778" t="s">
        <v>265</v>
      </c>
      <c r="D778" t="s">
        <v>323</v>
      </c>
      <c r="E778" t="s">
        <v>324</v>
      </c>
      <c r="F778" t="str">
        <f t="shared" si="73"/>
        <v>1275</v>
      </c>
      <c r="G778" t="s">
        <v>146</v>
      </c>
      <c r="H778" t="s">
        <v>147</v>
      </c>
      <c r="I778" s="91"/>
      <c r="J778" s="91"/>
      <c r="K778" s="91"/>
      <c r="L778" s="91"/>
      <c r="M778" s="91"/>
      <c r="N778" s="91"/>
      <c r="O778" s="91"/>
      <c r="P778" s="91"/>
      <c r="Q778" s="91"/>
      <c r="R778" s="91">
        <v>30.2</v>
      </c>
      <c r="S778" s="91"/>
      <c r="T778" s="91"/>
      <c r="U778" s="91">
        <f t="shared" si="74"/>
        <v>30.2</v>
      </c>
      <c r="V778" s="82" t="str">
        <f t="shared" si="72"/>
        <v>141091275874</v>
      </c>
      <c r="W778" s="83">
        <f>VLOOKUP(V778,Factors!$E$6:$H$5950,4,FALSE)</f>
        <v>1</v>
      </c>
      <c r="X778" t="str">
        <f>VLOOKUP(V778,Factors!$E$6:$F$5950,2,FALSE)</f>
        <v>Direct-WA</v>
      </c>
      <c r="Y778" s="92">
        <f t="shared" si="75"/>
        <v>30.2</v>
      </c>
      <c r="Z778" s="92">
        <f t="shared" si="76"/>
        <v>0</v>
      </c>
      <c r="AA778" s="92">
        <f t="shared" si="77"/>
        <v>30.2</v>
      </c>
    </row>
    <row r="779" spans="1:27" x14ac:dyDescent="0.25">
      <c r="A779" t="s">
        <v>320</v>
      </c>
      <c r="B779" t="s">
        <v>264</v>
      </c>
      <c r="C779" t="s">
        <v>265</v>
      </c>
      <c r="D779" t="s">
        <v>323</v>
      </c>
      <c r="E779" t="s">
        <v>324</v>
      </c>
      <c r="F779" t="str">
        <f t="shared" si="73"/>
        <v>1275</v>
      </c>
      <c r="G779" t="s">
        <v>148</v>
      </c>
      <c r="H779" t="s">
        <v>149</v>
      </c>
      <c r="I779" s="91"/>
      <c r="J779" s="91"/>
      <c r="K779" s="91"/>
      <c r="L779" s="91"/>
      <c r="M779" s="91"/>
      <c r="N779" s="91"/>
      <c r="O779" s="91">
        <v>30.25</v>
      </c>
      <c r="P779" s="91"/>
      <c r="Q779" s="91">
        <v>21.6</v>
      </c>
      <c r="R779" s="91"/>
      <c r="S779" s="91"/>
      <c r="T779" s="91"/>
      <c r="U779" s="91">
        <f t="shared" si="74"/>
        <v>51.85</v>
      </c>
      <c r="V779" s="82" t="str">
        <f t="shared" si="72"/>
        <v>141091275874</v>
      </c>
      <c r="W779" s="83">
        <f>VLOOKUP(V779,Factors!$E$6:$H$5950,4,FALSE)</f>
        <v>1</v>
      </c>
      <c r="X779" t="str">
        <f>VLOOKUP(V779,Factors!$E$6:$F$5950,2,FALSE)</f>
        <v>Direct-WA</v>
      </c>
      <c r="Y779" s="92">
        <f t="shared" si="75"/>
        <v>51.85</v>
      </c>
      <c r="Z779" s="92">
        <f t="shared" si="76"/>
        <v>0</v>
      </c>
      <c r="AA779" s="92">
        <f t="shared" si="77"/>
        <v>51.85</v>
      </c>
    </row>
    <row r="780" spans="1:27" x14ac:dyDescent="0.25">
      <c r="A780" t="s">
        <v>320</v>
      </c>
      <c r="B780" t="s">
        <v>264</v>
      </c>
      <c r="C780" t="s">
        <v>265</v>
      </c>
      <c r="D780" t="s">
        <v>323</v>
      </c>
      <c r="E780" t="s">
        <v>324</v>
      </c>
      <c r="F780" t="str">
        <f t="shared" si="73"/>
        <v>1275</v>
      </c>
      <c r="G780" t="s">
        <v>152</v>
      </c>
      <c r="H780" t="s">
        <v>153</v>
      </c>
      <c r="I780" s="91">
        <v>2.77</v>
      </c>
      <c r="J780" s="91"/>
      <c r="K780" s="91"/>
      <c r="L780" s="91">
        <v>2.1</v>
      </c>
      <c r="M780" s="91"/>
      <c r="N780" s="91"/>
      <c r="O780" s="91"/>
      <c r="P780" s="91"/>
      <c r="Q780" s="91"/>
      <c r="R780" s="91"/>
      <c r="S780" s="91"/>
      <c r="T780" s="91"/>
      <c r="U780" s="91">
        <f t="shared" si="74"/>
        <v>4.87</v>
      </c>
      <c r="V780" s="82" t="str">
        <f t="shared" si="72"/>
        <v>141091275874</v>
      </c>
      <c r="W780" s="83">
        <f>VLOOKUP(V780,Factors!$E$6:$H$5950,4,FALSE)</f>
        <v>1</v>
      </c>
      <c r="X780" t="str">
        <f>VLOOKUP(V780,Factors!$E$6:$F$5950,2,FALSE)</f>
        <v>Direct-WA</v>
      </c>
      <c r="Y780" s="92">
        <f t="shared" si="75"/>
        <v>4.87</v>
      </c>
      <c r="Z780" s="92">
        <f t="shared" si="76"/>
        <v>0</v>
      </c>
      <c r="AA780" s="92">
        <f t="shared" si="77"/>
        <v>4.87</v>
      </c>
    </row>
    <row r="781" spans="1:27" x14ac:dyDescent="0.25">
      <c r="A781" t="s">
        <v>320</v>
      </c>
      <c r="B781" t="s">
        <v>264</v>
      </c>
      <c r="C781" t="s">
        <v>265</v>
      </c>
      <c r="D781" t="s">
        <v>323</v>
      </c>
      <c r="E781" t="s">
        <v>324</v>
      </c>
      <c r="F781" t="str">
        <f t="shared" si="73"/>
        <v>1275</v>
      </c>
      <c r="G781" t="s">
        <v>180</v>
      </c>
      <c r="H781" t="s">
        <v>181</v>
      </c>
      <c r="I781" s="91"/>
      <c r="J781" s="91"/>
      <c r="K781" s="91"/>
      <c r="L781" s="91"/>
      <c r="M781" s="91"/>
      <c r="N781" s="91"/>
      <c r="O781" s="91"/>
      <c r="P781" s="91"/>
      <c r="Q781" s="91"/>
      <c r="R781" s="91">
        <v>58.66</v>
      </c>
      <c r="S781" s="91">
        <v>58.66</v>
      </c>
      <c r="T781" s="91"/>
      <c r="U781" s="91">
        <f t="shared" si="74"/>
        <v>117.32</v>
      </c>
      <c r="V781" s="82" t="str">
        <f t="shared" si="72"/>
        <v>141091275874</v>
      </c>
      <c r="W781" s="83">
        <f>VLOOKUP(V781,Factors!$E$6:$H$5950,4,FALSE)</f>
        <v>1</v>
      </c>
      <c r="X781" t="str">
        <f>VLOOKUP(V781,Factors!$E$6:$F$5950,2,FALSE)</f>
        <v>Direct-WA</v>
      </c>
      <c r="Y781" s="92">
        <f t="shared" si="75"/>
        <v>117.32</v>
      </c>
      <c r="Z781" s="92">
        <f t="shared" si="76"/>
        <v>0</v>
      </c>
      <c r="AA781" s="92">
        <f t="shared" si="77"/>
        <v>117.32</v>
      </c>
    </row>
    <row r="782" spans="1:27" x14ac:dyDescent="0.25">
      <c r="A782" t="s">
        <v>320</v>
      </c>
      <c r="B782" t="s">
        <v>264</v>
      </c>
      <c r="C782" t="s">
        <v>265</v>
      </c>
      <c r="D782" t="s">
        <v>323</v>
      </c>
      <c r="E782" t="s">
        <v>324</v>
      </c>
      <c r="F782" t="str">
        <f t="shared" si="73"/>
        <v>1275</v>
      </c>
      <c r="G782" t="s">
        <v>65</v>
      </c>
      <c r="H782" t="s">
        <v>66</v>
      </c>
      <c r="I782" s="91">
        <v>1.67</v>
      </c>
      <c r="J782" s="91">
        <v>15.49</v>
      </c>
      <c r="K782" s="91"/>
      <c r="L782" s="91"/>
      <c r="M782" s="91">
        <v>0.76</v>
      </c>
      <c r="N782" s="91"/>
      <c r="O782" s="91"/>
      <c r="P782" s="91"/>
      <c r="Q782" s="91"/>
      <c r="R782" s="91">
        <v>58.71</v>
      </c>
      <c r="S782" s="91"/>
      <c r="T782" s="91">
        <v>5.19</v>
      </c>
      <c r="U782" s="91">
        <f t="shared" si="74"/>
        <v>81.819999999999993</v>
      </c>
      <c r="V782" s="82" t="str">
        <f t="shared" si="72"/>
        <v>141091275874</v>
      </c>
      <c r="W782" s="83">
        <f>VLOOKUP(V782,Factors!$E$6:$H$5950,4,FALSE)</f>
        <v>1</v>
      </c>
      <c r="X782" t="str">
        <f>VLOOKUP(V782,Factors!$E$6:$F$5950,2,FALSE)</f>
        <v>Direct-WA</v>
      </c>
      <c r="Y782" s="92">
        <f t="shared" si="75"/>
        <v>81.819999999999993</v>
      </c>
      <c r="Z782" s="92">
        <f t="shared" si="76"/>
        <v>0</v>
      </c>
      <c r="AA782" s="92">
        <f t="shared" si="77"/>
        <v>81.819999999999993</v>
      </c>
    </row>
    <row r="783" spans="1:27" x14ac:dyDescent="0.25">
      <c r="A783" t="s">
        <v>320</v>
      </c>
      <c r="B783" t="s">
        <v>264</v>
      </c>
      <c r="C783" t="s">
        <v>265</v>
      </c>
      <c r="D783" t="s">
        <v>323</v>
      </c>
      <c r="E783" t="s">
        <v>324</v>
      </c>
      <c r="F783" t="str">
        <f t="shared" si="73"/>
        <v>1275</v>
      </c>
      <c r="G783" t="s">
        <v>56</v>
      </c>
      <c r="H783" t="s">
        <v>57</v>
      </c>
      <c r="I783" s="91">
        <v>2926.12</v>
      </c>
      <c r="J783" s="91">
        <v>2525.5300000000002</v>
      </c>
      <c r="K783" s="91">
        <v>2632.42</v>
      </c>
      <c r="L783" s="91">
        <v>2369.88</v>
      </c>
      <c r="M783" s="91">
        <v>2188.7800000000002</v>
      </c>
      <c r="N783" s="91">
        <v>1963.58</v>
      </c>
      <c r="O783" s="91">
        <v>2608.84</v>
      </c>
      <c r="P783" s="91">
        <v>1991.5</v>
      </c>
      <c r="Q783" s="91">
        <v>621.94000000000005</v>
      </c>
      <c r="R783" s="91">
        <v>1958.92</v>
      </c>
      <c r="S783" s="91">
        <v>2816.9</v>
      </c>
      <c r="T783" s="91">
        <v>2396.88</v>
      </c>
      <c r="U783" s="91">
        <f t="shared" si="74"/>
        <v>27001.290000000005</v>
      </c>
      <c r="V783" s="82" t="str">
        <f t="shared" si="72"/>
        <v>141091275874</v>
      </c>
      <c r="W783" s="83">
        <f>VLOOKUP(V783,Factors!$E$6:$H$5950,4,FALSE)</f>
        <v>1</v>
      </c>
      <c r="X783" t="str">
        <f>VLOOKUP(V783,Factors!$E$6:$F$5950,2,FALSE)</f>
        <v>Direct-WA</v>
      </c>
      <c r="Y783" s="92">
        <f t="shared" si="75"/>
        <v>27001.290000000005</v>
      </c>
      <c r="Z783" s="92">
        <f t="shared" si="76"/>
        <v>0</v>
      </c>
      <c r="AA783" s="92">
        <f t="shared" si="77"/>
        <v>27001.290000000005</v>
      </c>
    </row>
    <row r="784" spans="1:27" x14ac:dyDescent="0.25">
      <c r="A784" t="s">
        <v>320</v>
      </c>
      <c r="B784" t="s">
        <v>264</v>
      </c>
      <c r="C784" t="s">
        <v>265</v>
      </c>
      <c r="D784" t="s">
        <v>323</v>
      </c>
      <c r="E784" t="s">
        <v>324</v>
      </c>
      <c r="F784" t="str">
        <f t="shared" si="73"/>
        <v>1275</v>
      </c>
      <c r="G784" t="s">
        <v>68</v>
      </c>
      <c r="H784" t="s">
        <v>69</v>
      </c>
      <c r="I784" s="91">
        <v>307.08999999999997</v>
      </c>
      <c r="J784" s="91">
        <v>108.8</v>
      </c>
      <c r="K784" s="91">
        <v>146.16</v>
      </c>
      <c r="L784" s="91">
        <v>115.65</v>
      </c>
      <c r="M784" s="91">
        <v>168.54</v>
      </c>
      <c r="N784" s="91">
        <v>122.16</v>
      </c>
      <c r="O784" s="91">
        <v>80.849999999999994</v>
      </c>
      <c r="P784" s="91">
        <v>94.96</v>
      </c>
      <c r="Q784" s="91">
        <v>16.53</v>
      </c>
      <c r="R784" s="91">
        <v>29.38</v>
      </c>
      <c r="S784" s="91">
        <v>341.94</v>
      </c>
      <c r="T784" s="91">
        <v>156.22999999999999</v>
      </c>
      <c r="U784" s="91">
        <f t="shared" si="74"/>
        <v>1688.29</v>
      </c>
      <c r="V784" s="82" t="str">
        <f t="shared" si="72"/>
        <v>141091275874</v>
      </c>
      <c r="W784" s="83">
        <f>VLOOKUP(V784,Factors!$E$6:$H$5950,4,FALSE)</f>
        <v>1</v>
      </c>
      <c r="X784" t="str">
        <f>VLOOKUP(V784,Factors!$E$6:$F$5950,2,FALSE)</f>
        <v>Direct-WA</v>
      </c>
      <c r="Y784" s="92">
        <f t="shared" si="75"/>
        <v>1688.29</v>
      </c>
      <c r="Z784" s="92">
        <f t="shared" si="76"/>
        <v>0</v>
      </c>
      <c r="AA784" s="92">
        <f t="shared" si="77"/>
        <v>1688.29</v>
      </c>
    </row>
    <row r="785" spans="1:27" x14ac:dyDescent="0.25">
      <c r="A785" t="s">
        <v>320</v>
      </c>
      <c r="B785" t="s">
        <v>264</v>
      </c>
      <c r="C785" t="s">
        <v>265</v>
      </c>
      <c r="D785" t="s">
        <v>323</v>
      </c>
      <c r="E785" t="s">
        <v>324</v>
      </c>
      <c r="F785" t="str">
        <f t="shared" si="73"/>
        <v>1275</v>
      </c>
      <c r="G785" t="s">
        <v>154</v>
      </c>
      <c r="H785" t="s">
        <v>155</v>
      </c>
      <c r="I785" s="91">
        <v>131.54</v>
      </c>
      <c r="J785" s="91">
        <v>21.71</v>
      </c>
      <c r="K785" s="91">
        <v>87.45</v>
      </c>
      <c r="L785" s="91">
        <v>57.08</v>
      </c>
      <c r="M785" s="91">
        <v>58.65</v>
      </c>
      <c r="N785" s="91">
        <v>67.05</v>
      </c>
      <c r="O785" s="91">
        <v>75.41</v>
      </c>
      <c r="P785" s="91">
        <v>68.42</v>
      </c>
      <c r="Q785" s="91">
        <v>9.98</v>
      </c>
      <c r="R785" s="91">
        <v>8.06</v>
      </c>
      <c r="S785" s="91">
        <v>129.87</v>
      </c>
      <c r="T785" s="91">
        <v>98.71</v>
      </c>
      <c r="U785" s="91">
        <f t="shared" si="74"/>
        <v>813.93</v>
      </c>
      <c r="V785" s="82" t="str">
        <f t="shared" si="72"/>
        <v>141091275874</v>
      </c>
      <c r="W785" s="83">
        <f>VLOOKUP(V785,Factors!$E$6:$H$5950,4,FALSE)</f>
        <v>1</v>
      </c>
      <c r="X785" t="str">
        <f>VLOOKUP(V785,Factors!$E$6:$F$5950,2,FALSE)</f>
        <v>Direct-WA</v>
      </c>
      <c r="Y785" s="92">
        <f t="shared" si="75"/>
        <v>813.93</v>
      </c>
      <c r="Z785" s="92">
        <f t="shared" si="76"/>
        <v>0</v>
      </c>
      <c r="AA785" s="92">
        <f t="shared" si="77"/>
        <v>813.93</v>
      </c>
    </row>
    <row r="786" spans="1:27" x14ac:dyDescent="0.25">
      <c r="A786" t="s">
        <v>320</v>
      </c>
      <c r="B786" t="s">
        <v>264</v>
      </c>
      <c r="C786" t="s">
        <v>265</v>
      </c>
      <c r="D786" t="s">
        <v>323</v>
      </c>
      <c r="E786" t="s">
        <v>324</v>
      </c>
      <c r="F786" t="str">
        <f t="shared" si="73"/>
        <v>1275</v>
      </c>
      <c r="G786" t="s">
        <v>156</v>
      </c>
      <c r="H786" t="s">
        <v>157</v>
      </c>
      <c r="I786" s="91">
        <v>3.43</v>
      </c>
      <c r="J786" s="91">
        <v>2.57</v>
      </c>
      <c r="K786" s="91">
        <v>5.14</v>
      </c>
      <c r="L786" s="91"/>
      <c r="M786" s="91">
        <v>2.14</v>
      </c>
      <c r="N786" s="91">
        <v>5.58</v>
      </c>
      <c r="O786" s="91"/>
      <c r="P786" s="91"/>
      <c r="Q786" s="91"/>
      <c r="R786" s="91">
        <v>0.43</v>
      </c>
      <c r="S786" s="91">
        <v>11.57</v>
      </c>
      <c r="T786" s="91">
        <v>1.29</v>
      </c>
      <c r="U786" s="91">
        <f t="shared" si="74"/>
        <v>32.15</v>
      </c>
      <c r="V786" s="82" t="str">
        <f t="shared" si="72"/>
        <v>141091275874</v>
      </c>
      <c r="W786" s="83">
        <f>VLOOKUP(V786,Factors!$E$6:$H$5950,4,FALSE)</f>
        <v>1</v>
      </c>
      <c r="X786" t="str">
        <f>VLOOKUP(V786,Factors!$E$6:$F$5950,2,FALSE)</f>
        <v>Direct-WA</v>
      </c>
      <c r="Y786" s="92">
        <f t="shared" si="75"/>
        <v>32.15</v>
      </c>
      <c r="Z786" s="92">
        <f t="shared" si="76"/>
        <v>0</v>
      </c>
      <c r="AA786" s="92">
        <f t="shared" si="77"/>
        <v>32.15</v>
      </c>
    </row>
    <row r="787" spans="1:27" x14ac:dyDescent="0.25">
      <c r="A787" t="s">
        <v>320</v>
      </c>
      <c r="B787" t="s">
        <v>264</v>
      </c>
      <c r="C787" t="s">
        <v>265</v>
      </c>
      <c r="D787" t="s">
        <v>327</v>
      </c>
      <c r="E787" t="s">
        <v>328</v>
      </c>
      <c r="F787" t="str">
        <f t="shared" si="73"/>
        <v>1695</v>
      </c>
      <c r="G787" t="s">
        <v>61</v>
      </c>
      <c r="H787" t="s">
        <v>62</v>
      </c>
      <c r="I787" s="91"/>
      <c r="J787" s="91">
        <v>32.51</v>
      </c>
      <c r="K787" s="91"/>
      <c r="L787" s="91">
        <v>70.98</v>
      </c>
      <c r="M787" s="91"/>
      <c r="N787" s="91"/>
      <c r="O787" s="91"/>
      <c r="P787" s="91"/>
      <c r="Q787" s="91"/>
      <c r="R787" s="91"/>
      <c r="S787" s="91"/>
      <c r="T787" s="91"/>
      <c r="U787" s="91">
        <f t="shared" si="74"/>
        <v>103.49000000000001</v>
      </c>
      <c r="V787" s="82" t="str">
        <f t="shared" si="72"/>
        <v>141091695874</v>
      </c>
      <c r="W787" s="83">
        <f>VLOOKUP(V787,Factors!$E$6:$H$5950,4,FALSE)</f>
        <v>1</v>
      </c>
      <c r="X787" t="str">
        <f>VLOOKUP(V787,Factors!$E$6:$F$5950,2,FALSE)</f>
        <v>Direct-WA</v>
      </c>
      <c r="Y787" s="92">
        <f t="shared" si="75"/>
        <v>103.49000000000001</v>
      </c>
      <c r="Z787" s="92">
        <f t="shared" si="76"/>
        <v>0</v>
      </c>
      <c r="AA787" s="92">
        <f t="shared" si="77"/>
        <v>103.49000000000001</v>
      </c>
    </row>
    <row r="788" spans="1:27" x14ac:dyDescent="0.25">
      <c r="A788" t="s">
        <v>320</v>
      </c>
      <c r="B788" t="s">
        <v>264</v>
      </c>
      <c r="C788" t="s">
        <v>265</v>
      </c>
      <c r="D788" t="s">
        <v>327</v>
      </c>
      <c r="E788" t="s">
        <v>328</v>
      </c>
      <c r="F788" t="str">
        <f t="shared" si="73"/>
        <v>1695</v>
      </c>
      <c r="G788" t="s">
        <v>92</v>
      </c>
      <c r="H788" t="s">
        <v>93</v>
      </c>
      <c r="I788" s="91">
        <v>529.1</v>
      </c>
      <c r="J788" s="91">
        <v>605.20000000000005</v>
      </c>
      <c r="K788" s="91"/>
      <c r="L788" s="91">
        <v>557.1</v>
      </c>
      <c r="M788" s="91"/>
      <c r="N788" s="91"/>
      <c r="O788" s="91"/>
      <c r="P788" s="91"/>
      <c r="Q788" s="91">
        <v>119.85</v>
      </c>
      <c r="R788" s="91"/>
      <c r="S788" s="91"/>
      <c r="T788" s="91"/>
      <c r="U788" s="91">
        <f t="shared" si="74"/>
        <v>1811.25</v>
      </c>
      <c r="V788" s="82" t="str">
        <f t="shared" si="72"/>
        <v>141091695874</v>
      </c>
      <c r="W788" s="83">
        <f>VLOOKUP(V788,Factors!$E$6:$H$5950,4,FALSE)</f>
        <v>1</v>
      </c>
      <c r="X788" t="str">
        <f>VLOOKUP(V788,Factors!$E$6:$F$5950,2,FALSE)</f>
        <v>Direct-WA</v>
      </c>
      <c r="Y788" s="92">
        <f t="shared" si="75"/>
        <v>1811.25</v>
      </c>
      <c r="Z788" s="92">
        <f t="shared" si="76"/>
        <v>0</v>
      </c>
      <c r="AA788" s="92">
        <f t="shared" si="77"/>
        <v>1811.25</v>
      </c>
    </row>
    <row r="789" spans="1:27" x14ac:dyDescent="0.25">
      <c r="A789" t="s">
        <v>320</v>
      </c>
      <c r="B789" t="s">
        <v>264</v>
      </c>
      <c r="C789" t="s">
        <v>265</v>
      </c>
      <c r="D789" t="s">
        <v>327</v>
      </c>
      <c r="E789" t="s">
        <v>328</v>
      </c>
      <c r="F789" t="str">
        <f t="shared" si="73"/>
        <v>1695</v>
      </c>
      <c r="G789" t="s">
        <v>288</v>
      </c>
      <c r="H789" t="s">
        <v>289</v>
      </c>
      <c r="I789" s="91"/>
      <c r="J789" s="91"/>
      <c r="K789" s="91"/>
      <c r="L789" s="91">
        <v>90</v>
      </c>
      <c r="M789" s="91"/>
      <c r="N789" s="91"/>
      <c r="O789" s="91"/>
      <c r="P789" s="91"/>
      <c r="Q789" s="91"/>
      <c r="R789" s="91"/>
      <c r="S789" s="91"/>
      <c r="T789" s="91"/>
      <c r="U789" s="91">
        <f t="shared" si="74"/>
        <v>90</v>
      </c>
      <c r="V789" s="82" t="str">
        <f t="shared" si="72"/>
        <v>141091695874</v>
      </c>
      <c r="W789" s="83">
        <f>VLOOKUP(V789,Factors!$E$6:$H$5950,4,FALSE)</f>
        <v>1</v>
      </c>
      <c r="X789" t="str">
        <f>VLOOKUP(V789,Factors!$E$6:$F$5950,2,FALSE)</f>
        <v>Direct-WA</v>
      </c>
      <c r="Y789" s="92">
        <f t="shared" si="75"/>
        <v>90</v>
      </c>
      <c r="Z789" s="92">
        <f t="shared" si="76"/>
        <v>0</v>
      </c>
      <c r="AA789" s="92">
        <f t="shared" si="77"/>
        <v>90</v>
      </c>
    </row>
    <row r="790" spans="1:27" x14ac:dyDescent="0.25">
      <c r="A790" t="s">
        <v>320</v>
      </c>
      <c r="B790" t="s">
        <v>264</v>
      </c>
      <c r="C790" t="s">
        <v>265</v>
      </c>
      <c r="D790" t="s">
        <v>327</v>
      </c>
      <c r="E790" t="s">
        <v>328</v>
      </c>
      <c r="F790" t="str">
        <f t="shared" si="73"/>
        <v>1695</v>
      </c>
      <c r="G790" t="s">
        <v>84</v>
      </c>
      <c r="H790" t="s">
        <v>85</v>
      </c>
      <c r="I790" s="91">
        <v>7.18</v>
      </c>
      <c r="J790" s="91">
        <v>1139.45</v>
      </c>
      <c r="K790" s="91">
        <v>2136.86</v>
      </c>
      <c r="L790" s="91">
        <v>1847.96</v>
      </c>
      <c r="M790" s="91">
        <v>59.19</v>
      </c>
      <c r="N790" s="91">
        <v>19.420000000000002</v>
      </c>
      <c r="O790" s="91">
        <v>73.489999999999995</v>
      </c>
      <c r="P790" s="91">
        <v>14.37</v>
      </c>
      <c r="Q790" s="91">
        <v>76.930000000000007</v>
      </c>
      <c r="R790" s="91">
        <v>112.87</v>
      </c>
      <c r="S790" s="91"/>
      <c r="T790" s="91"/>
      <c r="U790" s="91">
        <f t="shared" si="74"/>
        <v>5487.72</v>
      </c>
      <c r="V790" s="82" t="str">
        <f t="shared" si="72"/>
        <v>141091695874</v>
      </c>
      <c r="W790" s="83">
        <f>VLOOKUP(V790,Factors!$E$6:$H$5950,4,FALSE)</f>
        <v>1</v>
      </c>
      <c r="X790" t="str">
        <f>VLOOKUP(V790,Factors!$E$6:$F$5950,2,FALSE)</f>
        <v>Direct-WA</v>
      </c>
      <c r="Y790" s="92">
        <f t="shared" si="75"/>
        <v>5487.72</v>
      </c>
      <c r="Z790" s="92">
        <f t="shared" si="76"/>
        <v>0</v>
      </c>
      <c r="AA790" s="92">
        <f t="shared" si="77"/>
        <v>5487.72</v>
      </c>
    </row>
    <row r="791" spans="1:27" x14ac:dyDescent="0.25">
      <c r="A791" t="s">
        <v>320</v>
      </c>
      <c r="B791" t="s">
        <v>264</v>
      </c>
      <c r="C791" t="s">
        <v>265</v>
      </c>
      <c r="D791" t="s">
        <v>327</v>
      </c>
      <c r="E791" t="s">
        <v>328</v>
      </c>
      <c r="F791" t="str">
        <f t="shared" si="73"/>
        <v>1695</v>
      </c>
      <c r="G791" t="s">
        <v>44</v>
      </c>
      <c r="H791" t="s">
        <v>45</v>
      </c>
      <c r="I791" s="91"/>
      <c r="J791" s="91"/>
      <c r="K791" s="91"/>
      <c r="L791" s="91"/>
      <c r="M791" s="91"/>
      <c r="N791" s="91"/>
      <c r="O791" s="91"/>
      <c r="P791" s="91"/>
      <c r="Q791" s="91">
        <v>529.1</v>
      </c>
      <c r="R791" s="91">
        <v>-529.1</v>
      </c>
      <c r="S791" s="91"/>
      <c r="T791" s="91"/>
      <c r="U791" s="91">
        <f t="shared" si="74"/>
        <v>0</v>
      </c>
      <c r="V791" s="82" t="str">
        <f t="shared" si="72"/>
        <v>141091695874</v>
      </c>
      <c r="W791" s="83">
        <f>VLOOKUP(V791,Factors!$E$6:$H$5950,4,FALSE)</f>
        <v>1</v>
      </c>
      <c r="X791" t="str">
        <f>VLOOKUP(V791,Factors!$E$6:$F$5950,2,FALSE)</f>
        <v>Direct-WA</v>
      </c>
      <c r="Y791" s="92">
        <f t="shared" si="75"/>
        <v>0</v>
      </c>
      <c r="Z791" s="92">
        <f t="shared" si="76"/>
        <v>0</v>
      </c>
      <c r="AA791" s="92">
        <f t="shared" si="77"/>
        <v>0</v>
      </c>
    </row>
    <row r="792" spans="1:27" x14ac:dyDescent="0.25">
      <c r="A792" t="s">
        <v>320</v>
      </c>
      <c r="B792" t="s">
        <v>264</v>
      </c>
      <c r="C792" t="s">
        <v>265</v>
      </c>
      <c r="D792" t="s">
        <v>327</v>
      </c>
      <c r="E792" t="s">
        <v>328</v>
      </c>
      <c r="F792" t="str">
        <f t="shared" si="73"/>
        <v>1695</v>
      </c>
      <c r="G792" t="s">
        <v>256</v>
      </c>
      <c r="H792" t="s">
        <v>257</v>
      </c>
      <c r="I792" s="91"/>
      <c r="J792" s="91"/>
      <c r="K792" s="91"/>
      <c r="L792" s="91"/>
      <c r="M792" s="91">
        <v>218.75</v>
      </c>
      <c r="N792" s="91"/>
      <c r="O792" s="91"/>
      <c r="P792" s="91">
        <v>514.1</v>
      </c>
      <c r="Q792" s="91"/>
      <c r="R792" s="91">
        <v>529.1</v>
      </c>
      <c r="S792" s="91"/>
      <c r="T792" s="91"/>
      <c r="U792" s="91">
        <f t="shared" si="74"/>
        <v>1261.95</v>
      </c>
      <c r="V792" s="82" t="str">
        <f t="shared" si="72"/>
        <v>141091695874</v>
      </c>
      <c r="W792" s="83">
        <f>VLOOKUP(V792,Factors!$E$6:$H$5950,4,FALSE)</f>
        <v>1</v>
      </c>
      <c r="X792" t="str">
        <f>VLOOKUP(V792,Factors!$E$6:$F$5950,2,FALSE)</f>
        <v>Direct-WA</v>
      </c>
      <c r="Y792" s="92">
        <f t="shared" si="75"/>
        <v>1261.95</v>
      </c>
      <c r="Z792" s="92">
        <f t="shared" si="76"/>
        <v>0</v>
      </c>
      <c r="AA792" s="92">
        <f t="shared" si="77"/>
        <v>1261.95</v>
      </c>
    </row>
    <row r="793" spans="1:27" x14ac:dyDescent="0.25">
      <c r="A793" t="s">
        <v>320</v>
      </c>
      <c r="B793" t="s">
        <v>264</v>
      </c>
      <c r="C793" t="s">
        <v>265</v>
      </c>
      <c r="D793" t="s">
        <v>327</v>
      </c>
      <c r="E793" t="s">
        <v>328</v>
      </c>
      <c r="F793" t="str">
        <f t="shared" si="73"/>
        <v>1695</v>
      </c>
      <c r="G793" t="s">
        <v>284</v>
      </c>
      <c r="H793" t="s">
        <v>285</v>
      </c>
      <c r="I793" s="91"/>
      <c r="J793" s="91"/>
      <c r="K793" s="91"/>
      <c r="L793" s="91"/>
      <c r="M793" s="91"/>
      <c r="N793" s="91"/>
      <c r="O793" s="91">
        <v>433.6</v>
      </c>
      <c r="P793" s="91"/>
      <c r="Q793" s="91"/>
      <c r="R793" s="91"/>
      <c r="S793" s="91"/>
      <c r="T793" s="91"/>
      <c r="U793" s="91">
        <f t="shared" si="74"/>
        <v>433.6</v>
      </c>
      <c r="V793" s="82" t="str">
        <f t="shared" si="72"/>
        <v>141091695874</v>
      </c>
      <c r="W793" s="83">
        <f>VLOOKUP(V793,Factors!$E$6:$H$5950,4,FALSE)</f>
        <v>1</v>
      </c>
      <c r="X793" t="str">
        <f>VLOOKUP(V793,Factors!$E$6:$F$5950,2,FALSE)</f>
        <v>Direct-WA</v>
      </c>
      <c r="Y793" s="92">
        <f t="shared" si="75"/>
        <v>433.6</v>
      </c>
      <c r="Z793" s="92">
        <f t="shared" si="76"/>
        <v>0</v>
      </c>
      <c r="AA793" s="92">
        <f t="shared" si="77"/>
        <v>433.6</v>
      </c>
    </row>
    <row r="794" spans="1:27" x14ac:dyDescent="0.25">
      <c r="A794" t="s">
        <v>320</v>
      </c>
      <c r="B794" t="s">
        <v>264</v>
      </c>
      <c r="C794" t="s">
        <v>265</v>
      </c>
      <c r="D794" t="s">
        <v>327</v>
      </c>
      <c r="E794" t="s">
        <v>328</v>
      </c>
      <c r="F794" t="str">
        <f t="shared" si="73"/>
        <v>1695</v>
      </c>
      <c r="G794" t="s">
        <v>26</v>
      </c>
      <c r="H794" t="s">
        <v>27</v>
      </c>
      <c r="I794" s="91">
        <v>-518.16999999999996</v>
      </c>
      <c r="J794" s="91">
        <v>-132.99</v>
      </c>
      <c r="K794" s="91"/>
      <c r="L794" s="91"/>
      <c r="M794" s="91"/>
      <c r="N794" s="91"/>
      <c r="O794" s="91"/>
      <c r="P794" s="91"/>
      <c r="Q794" s="91"/>
      <c r="R794" s="91"/>
      <c r="S794" s="91"/>
      <c r="T794" s="91"/>
      <c r="U794" s="91">
        <f t="shared" si="74"/>
        <v>-651.16</v>
      </c>
      <c r="V794" s="82" t="str">
        <f t="shared" si="72"/>
        <v>141091695874</v>
      </c>
      <c r="W794" s="83">
        <f>VLOOKUP(V794,Factors!$E$6:$H$5950,4,FALSE)</f>
        <v>1</v>
      </c>
      <c r="X794" t="str">
        <f>VLOOKUP(V794,Factors!$E$6:$F$5950,2,FALSE)</f>
        <v>Direct-WA</v>
      </c>
      <c r="Y794" s="92">
        <f t="shared" si="75"/>
        <v>-651.16</v>
      </c>
      <c r="Z794" s="92">
        <f t="shared" si="76"/>
        <v>0</v>
      </c>
      <c r="AA794" s="92">
        <f t="shared" si="77"/>
        <v>-651.16</v>
      </c>
    </row>
    <row r="795" spans="1:27" x14ac:dyDescent="0.25">
      <c r="A795" t="s">
        <v>320</v>
      </c>
      <c r="B795" t="s">
        <v>264</v>
      </c>
      <c r="C795" t="s">
        <v>265</v>
      </c>
      <c r="D795" t="s">
        <v>327</v>
      </c>
      <c r="E795" t="s">
        <v>328</v>
      </c>
      <c r="F795" t="str">
        <f t="shared" si="73"/>
        <v>1695</v>
      </c>
      <c r="G795" t="s">
        <v>260</v>
      </c>
      <c r="H795" t="s">
        <v>261</v>
      </c>
      <c r="I795" s="91">
        <v>684.82</v>
      </c>
      <c r="J795" s="91">
        <v>233.41</v>
      </c>
      <c r="K795" s="91">
        <v>78.06</v>
      </c>
      <c r="L795" s="91">
        <v>52.05</v>
      </c>
      <c r="M795" s="91"/>
      <c r="N795" s="91"/>
      <c r="O795" s="91"/>
      <c r="P795" s="91"/>
      <c r="Q795" s="91"/>
      <c r="R795" s="91"/>
      <c r="S795" s="91"/>
      <c r="T795" s="91"/>
      <c r="U795" s="91">
        <f t="shared" si="74"/>
        <v>1048.3399999999999</v>
      </c>
      <c r="V795" s="82" t="str">
        <f t="shared" si="72"/>
        <v>141091695874</v>
      </c>
      <c r="W795" s="83">
        <f>VLOOKUP(V795,Factors!$E$6:$H$5950,4,FALSE)</f>
        <v>1</v>
      </c>
      <c r="X795" t="str">
        <f>VLOOKUP(V795,Factors!$E$6:$F$5950,2,FALSE)</f>
        <v>Direct-WA</v>
      </c>
      <c r="Y795" s="92">
        <f t="shared" si="75"/>
        <v>1048.3399999999999</v>
      </c>
      <c r="Z795" s="92">
        <f t="shared" si="76"/>
        <v>0</v>
      </c>
      <c r="AA795" s="92">
        <f t="shared" si="77"/>
        <v>1048.3399999999999</v>
      </c>
    </row>
    <row r="796" spans="1:27" x14ac:dyDescent="0.25">
      <c r="A796" t="s">
        <v>320</v>
      </c>
      <c r="B796" t="s">
        <v>264</v>
      </c>
      <c r="C796" t="s">
        <v>265</v>
      </c>
      <c r="D796" t="s">
        <v>327</v>
      </c>
      <c r="E796" t="s">
        <v>328</v>
      </c>
      <c r="F796" t="str">
        <f t="shared" si="73"/>
        <v>1695</v>
      </c>
      <c r="G796" t="s">
        <v>56</v>
      </c>
      <c r="H796" t="s">
        <v>57</v>
      </c>
      <c r="I796" s="91">
        <v>68.790000000000006</v>
      </c>
      <c r="J796" s="91">
        <v>10016.36</v>
      </c>
      <c r="K796" s="91">
        <v>19003.54</v>
      </c>
      <c r="L796" s="91">
        <v>15813.23</v>
      </c>
      <c r="M796" s="91">
        <v>498.82</v>
      </c>
      <c r="N796" s="91"/>
      <c r="O796" s="91">
        <v>703.96</v>
      </c>
      <c r="P796" s="91">
        <v>137.63999999999999</v>
      </c>
      <c r="Q796" s="91">
        <v>736.86</v>
      </c>
      <c r="R796" s="91">
        <v>823.64</v>
      </c>
      <c r="S796" s="91"/>
      <c r="T796" s="91"/>
      <c r="U796" s="91">
        <f t="shared" si="74"/>
        <v>47802.84</v>
      </c>
      <c r="V796" s="82" t="str">
        <f t="shared" si="72"/>
        <v>141091695874</v>
      </c>
      <c r="W796" s="83">
        <f>VLOOKUP(V796,Factors!$E$6:$H$5950,4,FALSE)</f>
        <v>1</v>
      </c>
      <c r="X796" t="str">
        <f>VLOOKUP(V796,Factors!$E$6:$F$5950,2,FALSE)</f>
        <v>Direct-WA</v>
      </c>
      <c r="Y796" s="92">
        <f t="shared" si="75"/>
        <v>47802.84</v>
      </c>
      <c r="Z796" s="92">
        <f t="shared" si="76"/>
        <v>0</v>
      </c>
      <c r="AA796" s="92">
        <f t="shared" si="77"/>
        <v>47802.84</v>
      </c>
    </row>
    <row r="797" spans="1:27" x14ac:dyDescent="0.25">
      <c r="A797" t="s">
        <v>320</v>
      </c>
      <c r="B797" t="s">
        <v>264</v>
      </c>
      <c r="C797" t="s">
        <v>265</v>
      </c>
      <c r="D797" t="s">
        <v>327</v>
      </c>
      <c r="E797" t="s">
        <v>328</v>
      </c>
      <c r="F797" t="str">
        <f t="shared" si="73"/>
        <v>1695</v>
      </c>
      <c r="G797" t="s">
        <v>68</v>
      </c>
      <c r="H797" t="s">
        <v>69</v>
      </c>
      <c r="I797" s="91"/>
      <c r="J797" s="91">
        <v>898.27</v>
      </c>
      <c r="K797" s="91">
        <v>1465.28</v>
      </c>
      <c r="L797" s="91">
        <v>1888.17</v>
      </c>
      <c r="M797" s="91">
        <v>68.16</v>
      </c>
      <c r="N797" s="91">
        <v>186.04</v>
      </c>
      <c r="O797" s="91"/>
      <c r="P797" s="91"/>
      <c r="Q797" s="91"/>
      <c r="R797" s="91">
        <v>257.62</v>
      </c>
      <c r="S797" s="91"/>
      <c r="T797" s="91"/>
      <c r="U797" s="91">
        <f t="shared" si="74"/>
        <v>4763.54</v>
      </c>
      <c r="V797" s="82" t="str">
        <f t="shared" si="72"/>
        <v>141091695874</v>
      </c>
      <c r="W797" s="83">
        <f>VLOOKUP(V797,Factors!$E$6:$H$5950,4,FALSE)</f>
        <v>1</v>
      </c>
      <c r="X797" t="str">
        <f>VLOOKUP(V797,Factors!$E$6:$F$5950,2,FALSE)</f>
        <v>Direct-WA</v>
      </c>
      <c r="Y797" s="92">
        <f t="shared" si="75"/>
        <v>4763.54</v>
      </c>
      <c r="Z797" s="92">
        <f t="shared" si="76"/>
        <v>0</v>
      </c>
      <c r="AA797" s="92">
        <f t="shared" si="77"/>
        <v>4763.54</v>
      </c>
    </row>
    <row r="798" spans="1:27" x14ac:dyDescent="0.25">
      <c r="A798" t="s">
        <v>320</v>
      </c>
      <c r="B798" t="s">
        <v>264</v>
      </c>
      <c r="C798" t="s">
        <v>265</v>
      </c>
      <c r="D798" t="s">
        <v>346</v>
      </c>
      <c r="E798" t="s">
        <v>347</v>
      </c>
      <c r="F798" t="str">
        <f t="shared" si="73"/>
        <v>2090</v>
      </c>
      <c r="G798" t="s">
        <v>114</v>
      </c>
      <c r="H798" t="s">
        <v>115</v>
      </c>
      <c r="I798" s="91">
        <v>5306.37</v>
      </c>
      <c r="J798" s="91">
        <v>4162.54</v>
      </c>
      <c r="K798" s="91">
        <v>1267.17</v>
      </c>
      <c r="L798" s="91">
        <v>4442.3500000000004</v>
      </c>
      <c r="M798" s="91">
        <v>10034.030000000001</v>
      </c>
      <c r="N798" s="91">
        <v>6408.92</v>
      </c>
      <c r="O798" s="91">
        <v>2898.16</v>
      </c>
      <c r="P798" s="91">
        <v>8729.7000000000007</v>
      </c>
      <c r="Q798" s="91">
        <v>2081.65</v>
      </c>
      <c r="R798" s="91">
        <v>1361.31</v>
      </c>
      <c r="S798" s="91">
        <v>6747.46</v>
      </c>
      <c r="T798" s="91">
        <v>4794.01</v>
      </c>
      <c r="U798" s="91">
        <f t="shared" si="74"/>
        <v>58233.669999999991</v>
      </c>
      <c r="V798" s="82" t="str">
        <f t="shared" si="72"/>
        <v>141092090874</v>
      </c>
      <c r="W798" s="83">
        <f>VLOOKUP(V798,Factors!$E$6:$H$5950,4,FALSE)</f>
        <v>1</v>
      </c>
      <c r="X798" t="str">
        <f>VLOOKUP(V798,Factors!$E$6:$F$5950,2,FALSE)</f>
        <v>direct-wa</v>
      </c>
      <c r="Y798" s="92">
        <f t="shared" si="75"/>
        <v>58233.669999999991</v>
      </c>
      <c r="Z798" s="92">
        <f t="shared" si="76"/>
        <v>0</v>
      </c>
      <c r="AA798" s="92">
        <f t="shared" si="77"/>
        <v>58233.669999999991</v>
      </c>
    </row>
    <row r="799" spans="1:27" x14ac:dyDescent="0.25">
      <c r="A799" t="s">
        <v>320</v>
      </c>
      <c r="B799" t="s">
        <v>264</v>
      </c>
      <c r="C799" t="s">
        <v>265</v>
      </c>
      <c r="D799" t="s">
        <v>346</v>
      </c>
      <c r="E799" t="s">
        <v>347</v>
      </c>
      <c r="F799" t="str">
        <f t="shared" si="73"/>
        <v>2090</v>
      </c>
      <c r="G799" t="s">
        <v>86</v>
      </c>
      <c r="H799" t="s">
        <v>87</v>
      </c>
      <c r="I799" s="91">
        <v>95914.51</v>
      </c>
      <c r="J799" s="91">
        <v>68946.53</v>
      </c>
      <c r="K799" s="91">
        <v>80549.89</v>
      </c>
      <c r="L799" s="91">
        <v>87137.67</v>
      </c>
      <c r="M799" s="91">
        <v>85946.96</v>
      </c>
      <c r="N799" s="91">
        <v>79759.05</v>
      </c>
      <c r="O799" s="91">
        <v>75601.72</v>
      </c>
      <c r="P799" s="91">
        <v>73825.289999999994</v>
      </c>
      <c r="Q799" s="91">
        <v>64155.88</v>
      </c>
      <c r="R799" s="91">
        <v>104827.69</v>
      </c>
      <c r="S799" s="91">
        <v>80995.38</v>
      </c>
      <c r="T799" s="91">
        <v>62411.35</v>
      </c>
      <c r="U799" s="91">
        <f t="shared" si="74"/>
        <v>960071.91999999993</v>
      </c>
      <c r="V799" s="82" t="str">
        <f t="shared" si="72"/>
        <v>141092090874</v>
      </c>
      <c r="W799" s="83">
        <f>VLOOKUP(V799,Factors!$E$6:$H$5950,4,FALSE)</f>
        <v>1</v>
      </c>
      <c r="X799" t="str">
        <f>VLOOKUP(V799,Factors!$E$6:$F$5950,2,FALSE)</f>
        <v>direct-wa</v>
      </c>
      <c r="Y799" s="92">
        <f t="shared" si="75"/>
        <v>960071.91999999993</v>
      </c>
      <c r="Z799" s="92">
        <f t="shared" si="76"/>
        <v>0</v>
      </c>
      <c r="AA799" s="92">
        <f t="shared" si="77"/>
        <v>960071.91999999993</v>
      </c>
    </row>
    <row r="800" spans="1:27" x14ac:dyDescent="0.25">
      <c r="A800" t="s">
        <v>320</v>
      </c>
      <c r="B800" t="s">
        <v>264</v>
      </c>
      <c r="C800" t="s">
        <v>265</v>
      </c>
      <c r="D800" t="s">
        <v>346</v>
      </c>
      <c r="E800" t="s">
        <v>347</v>
      </c>
      <c r="F800" t="str">
        <f t="shared" si="73"/>
        <v>2090</v>
      </c>
      <c r="G800" t="s">
        <v>116</v>
      </c>
      <c r="H800" t="s">
        <v>117</v>
      </c>
      <c r="I800" s="91">
        <v>26599.72</v>
      </c>
      <c r="J800" s="91">
        <v>11991.13</v>
      </c>
      <c r="K800" s="91">
        <v>16654.650000000001</v>
      </c>
      <c r="L800" s="91">
        <v>25425.53</v>
      </c>
      <c r="M800" s="91">
        <v>22211.53</v>
      </c>
      <c r="N800" s="91">
        <v>21836.22</v>
      </c>
      <c r="O800" s="91">
        <v>18769.3</v>
      </c>
      <c r="P800" s="91">
        <v>14536.85</v>
      </c>
      <c r="Q800" s="91">
        <v>12473.57</v>
      </c>
      <c r="R800" s="91">
        <v>21130.19</v>
      </c>
      <c r="S800" s="91">
        <v>16752.97</v>
      </c>
      <c r="T800" s="91">
        <v>13341.84</v>
      </c>
      <c r="U800" s="91">
        <f t="shared" si="74"/>
        <v>221723.5</v>
      </c>
      <c r="V800" s="82" t="str">
        <f t="shared" si="72"/>
        <v>141092090874</v>
      </c>
      <c r="W800" s="83">
        <f>VLOOKUP(V800,Factors!$E$6:$H$5950,4,FALSE)</f>
        <v>1</v>
      </c>
      <c r="X800" t="str">
        <f>VLOOKUP(V800,Factors!$E$6:$F$5950,2,FALSE)</f>
        <v>direct-wa</v>
      </c>
      <c r="Y800" s="92">
        <f t="shared" si="75"/>
        <v>221723.5</v>
      </c>
      <c r="Z800" s="92">
        <f t="shared" si="76"/>
        <v>0</v>
      </c>
      <c r="AA800" s="92">
        <f t="shared" si="77"/>
        <v>221723.5</v>
      </c>
    </row>
    <row r="801" spans="1:27" x14ac:dyDescent="0.25">
      <c r="A801" t="s">
        <v>320</v>
      </c>
      <c r="B801" t="s">
        <v>264</v>
      </c>
      <c r="C801" t="s">
        <v>265</v>
      </c>
      <c r="D801" t="s">
        <v>346</v>
      </c>
      <c r="E801" t="s">
        <v>347</v>
      </c>
      <c r="F801" t="str">
        <f t="shared" si="73"/>
        <v>2090</v>
      </c>
      <c r="G801" t="s">
        <v>112</v>
      </c>
      <c r="H801" t="s">
        <v>113</v>
      </c>
      <c r="I801" s="91"/>
      <c r="J801" s="91"/>
      <c r="K801" s="91"/>
      <c r="L801" s="91"/>
      <c r="M801" s="91"/>
      <c r="N801" s="91"/>
      <c r="O801" s="91"/>
      <c r="P801" s="91"/>
      <c r="Q801" s="91"/>
      <c r="R801" s="91"/>
      <c r="S801" s="91"/>
      <c r="T801" s="91">
        <v>15387.32</v>
      </c>
      <c r="U801" s="91">
        <f t="shared" si="74"/>
        <v>15387.32</v>
      </c>
      <c r="V801" s="82" t="str">
        <f t="shared" si="72"/>
        <v>141092090874</v>
      </c>
      <c r="W801" s="83">
        <f>VLOOKUP(V801,Factors!$E$6:$H$5950,4,FALSE)</f>
        <v>1</v>
      </c>
      <c r="X801" t="str">
        <f>VLOOKUP(V801,Factors!$E$6:$F$5950,2,FALSE)</f>
        <v>direct-wa</v>
      </c>
      <c r="Y801" s="92">
        <f t="shared" si="75"/>
        <v>15387.32</v>
      </c>
      <c r="Z801" s="92">
        <f t="shared" si="76"/>
        <v>0</v>
      </c>
      <c r="AA801" s="92">
        <f t="shared" si="77"/>
        <v>15387.32</v>
      </c>
    </row>
    <row r="802" spans="1:27" x14ac:dyDescent="0.25">
      <c r="A802" t="s">
        <v>320</v>
      </c>
      <c r="B802" t="s">
        <v>264</v>
      </c>
      <c r="C802" t="s">
        <v>265</v>
      </c>
      <c r="D802" t="s">
        <v>346</v>
      </c>
      <c r="E802" t="s">
        <v>347</v>
      </c>
      <c r="F802" t="str">
        <f t="shared" si="73"/>
        <v>2090</v>
      </c>
      <c r="G802" t="s">
        <v>88</v>
      </c>
      <c r="H802" t="s">
        <v>89</v>
      </c>
      <c r="I802" s="91">
        <v>12882.78</v>
      </c>
      <c r="J802" s="91">
        <v>11918.47</v>
      </c>
      <c r="K802" s="91">
        <v>12813.14</v>
      </c>
      <c r="L802" s="91">
        <v>12513.41</v>
      </c>
      <c r="M802" s="91">
        <v>13629.46</v>
      </c>
      <c r="N802" s="91">
        <v>12636.65</v>
      </c>
      <c r="O802" s="91">
        <v>12374.17</v>
      </c>
      <c r="P802" s="91">
        <v>12995.61</v>
      </c>
      <c r="Q802" s="91">
        <v>11390.33</v>
      </c>
      <c r="R802" s="91">
        <v>14336.37</v>
      </c>
      <c r="S802" s="91">
        <v>12984.25</v>
      </c>
      <c r="T802" s="91">
        <v>12782</v>
      </c>
      <c r="U802" s="91">
        <f t="shared" si="74"/>
        <v>153256.64000000001</v>
      </c>
      <c r="V802" s="82" t="str">
        <f t="shared" si="72"/>
        <v>141092090874</v>
      </c>
      <c r="W802" s="83">
        <f>VLOOKUP(V802,Factors!$E$6:$H$5950,4,FALSE)</f>
        <v>1</v>
      </c>
      <c r="X802" t="str">
        <f>VLOOKUP(V802,Factors!$E$6:$F$5950,2,FALSE)</f>
        <v>direct-wa</v>
      </c>
      <c r="Y802" s="92">
        <f t="shared" si="75"/>
        <v>153256.64000000001</v>
      </c>
      <c r="Z802" s="92">
        <f t="shared" si="76"/>
        <v>0</v>
      </c>
      <c r="AA802" s="92">
        <f t="shared" si="77"/>
        <v>153256.64000000001</v>
      </c>
    </row>
    <row r="803" spans="1:27" x14ac:dyDescent="0.25">
      <c r="A803" t="s">
        <v>320</v>
      </c>
      <c r="B803" t="s">
        <v>264</v>
      </c>
      <c r="C803" t="s">
        <v>265</v>
      </c>
      <c r="D803" t="s">
        <v>346</v>
      </c>
      <c r="E803" t="s">
        <v>347</v>
      </c>
      <c r="F803" t="str">
        <f t="shared" si="73"/>
        <v>2090</v>
      </c>
      <c r="G803" t="s">
        <v>90</v>
      </c>
      <c r="H803" t="s">
        <v>91</v>
      </c>
      <c r="I803" s="91">
        <v>55315.17</v>
      </c>
      <c r="J803" s="91">
        <v>48943.19</v>
      </c>
      <c r="K803" s="91">
        <v>52721.18</v>
      </c>
      <c r="L803" s="91">
        <v>53530.82</v>
      </c>
      <c r="M803" s="91">
        <v>58258.69</v>
      </c>
      <c r="N803" s="91">
        <v>53741.81</v>
      </c>
      <c r="O803" s="91">
        <v>51639.98</v>
      </c>
      <c r="P803" s="91">
        <v>54315.53</v>
      </c>
      <c r="Q803" s="91">
        <v>46646.75</v>
      </c>
      <c r="R803" s="91">
        <v>59400.73</v>
      </c>
      <c r="S803" s="91">
        <v>54309.2</v>
      </c>
      <c r="T803" s="91">
        <v>52645.16</v>
      </c>
      <c r="U803" s="91">
        <f t="shared" si="74"/>
        <v>641468.21</v>
      </c>
      <c r="V803" s="82" t="str">
        <f t="shared" si="72"/>
        <v>141092090874</v>
      </c>
      <c r="W803" s="83">
        <f>VLOOKUP(V803,Factors!$E$6:$H$5950,4,FALSE)</f>
        <v>1</v>
      </c>
      <c r="X803" t="str">
        <f>VLOOKUP(V803,Factors!$E$6:$F$5950,2,FALSE)</f>
        <v>direct-wa</v>
      </c>
      <c r="Y803" s="92">
        <f t="shared" si="75"/>
        <v>641468.21</v>
      </c>
      <c r="Z803" s="92">
        <f t="shared" si="76"/>
        <v>0</v>
      </c>
      <c r="AA803" s="92">
        <f t="shared" si="77"/>
        <v>641468.21</v>
      </c>
    </row>
    <row r="804" spans="1:27" x14ac:dyDescent="0.25">
      <c r="A804" t="s">
        <v>320</v>
      </c>
      <c r="B804" t="s">
        <v>264</v>
      </c>
      <c r="C804" t="s">
        <v>265</v>
      </c>
      <c r="D804" t="s">
        <v>346</v>
      </c>
      <c r="E804" t="s">
        <v>347</v>
      </c>
      <c r="F804" t="str">
        <f t="shared" si="73"/>
        <v>2090</v>
      </c>
      <c r="G804" t="s">
        <v>235</v>
      </c>
      <c r="H804" t="s">
        <v>236</v>
      </c>
      <c r="I804" s="91"/>
      <c r="J804" s="91"/>
      <c r="K804" s="91">
        <v>-45.13</v>
      </c>
      <c r="L804" s="91"/>
      <c r="M804" s="91"/>
      <c r="N804" s="91"/>
      <c r="O804" s="91"/>
      <c r="P804" s="91"/>
      <c r="Q804" s="91"/>
      <c r="R804" s="91"/>
      <c r="S804" s="91"/>
      <c r="T804" s="91"/>
      <c r="U804" s="91">
        <f t="shared" si="74"/>
        <v>-45.13</v>
      </c>
      <c r="V804" s="82" t="str">
        <f t="shared" si="72"/>
        <v>141092090874</v>
      </c>
      <c r="W804" s="83">
        <f>VLOOKUP(V804,Factors!$E$6:$H$5950,4,FALSE)</f>
        <v>1</v>
      </c>
      <c r="X804" t="str">
        <f>VLOOKUP(V804,Factors!$E$6:$F$5950,2,FALSE)</f>
        <v>direct-wa</v>
      </c>
      <c r="Y804" s="92">
        <f t="shared" si="75"/>
        <v>-45.13</v>
      </c>
      <c r="Z804" s="92">
        <f t="shared" si="76"/>
        <v>0</v>
      </c>
      <c r="AA804" s="92">
        <f t="shared" si="77"/>
        <v>-45.13</v>
      </c>
    </row>
    <row r="805" spans="1:27" x14ac:dyDescent="0.25">
      <c r="A805" t="s">
        <v>320</v>
      </c>
      <c r="B805" t="s">
        <v>264</v>
      </c>
      <c r="C805" t="s">
        <v>265</v>
      </c>
      <c r="D805" t="s">
        <v>346</v>
      </c>
      <c r="E805" t="s">
        <v>347</v>
      </c>
      <c r="F805" t="str">
        <f t="shared" si="73"/>
        <v>2090</v>
      </c>
      <c r="G805" t="s">
        <v>120</v>
      </c>
      <c r="H805" t="s">
        <v>121</v>
      </c>
      <c r="I805" s="91">
        <v>477.97</v>
      </c>
      <c r="J805" s="91">
        <v>208.19</v>
      </c>
      <c r="K805" s="91">
        <v>55.59</v>
      </c>
      <c r="L805" s="91">
        <v>711.78</v>
      </c>
      <c r="M805" s="91">
        <v>250.7</v>
      </c>
      <c r="N805" s="91">
        <v>395.67</v>
      </c>
      <c r="O805" s="91">
        <v>67.58</v>
      </c>
      <c r="P805" s="91">
        <v>33.79</v>
      </c>
      <c r="Q805" s="91"/>
      <c r="R805" s="91"/>
      <c r="S805" s="91">
        <v>439.27</v>
      </c>
      <c r="T805" s="91">
        <v>575.52</v>
      </c>
      <c r="U805" s="91">
        <f t="shared" si="74"/>
        <v>3216.06</v>
      </c>
      <c r="V805" s="82" t="str">
        <f t="shared" si="72"/>
        <v>141092090874</v>
      </c>
      <c r="W805" s="83">
        <f>VLOOKUP(V805,Factors!$E$6:$H$5950,4,FALSE)</f>
        <v>1</v>
      </c>
      <c r="X805" t="str">
        <f>VLOOKUP(V805,Factors!$E$6:$F$5950,2,FALSE)</f>
        <v>direct-wa</v>
      </c>
      <c r="Y805" s="92">
        <f t="shared" si="75"/>
        <v>3216.06</v>
      </c>
      <c r="Z805" s="92">
        <f t="shared" si="76"/>
        <v>0</v>
      </c>
      <c r="AA805" s="92">
        <f t="shared" si="77"/>
        <v>3216.06</v>
      </c>
    </row>
    <row r="806" spans="1:27" x14ac:dyDescent="0.25">
      <c r="A806" t="s">
        <v>320</v>
      </c>
      <c r="B806" t="s">
        <v>264</v>
      </c>
      <c r="C806" t="s">
        <v>265</v>
      </c>
      <c r="D806" t="s">
        <v>346</v>
      </c>
      <c r="E806" t="s">
        <v>347</v>
      </c>
      <c r="F806" t="str">
        <f t="shared" si="73"/>
        <v>2090</v>
      </c>
      <c r="G806" t="s">
        <v>94</v>
      </c>
      <c r="H806" t="s">
        <v>95</v>
      </c>
      <c r="I806" s="91"/>
      <c r="J806" s="91"/>
      <c r="K806" s="91"/>
      <c r="L806" s="91"/>
      <c r="M806" s="91"/>
      <c r="N806" s="91"/>
      <c r="O806" s="91"/>
      <c r="P806" s="91">
        <v>0.3</v>
      </c>
      <c r="Q806" s="91"/>
      <c r="R806" s="91"/>
      <c r="S806" s="91"/>
      <c r="T806" s="91"/>
      <c r="U806" s="91">
        <f t="shared" si="74"/>
        <v>0.3</v>
      </c>
      <c r="V806" s="82" t="str">
        <f t="shared" si="72"/>
        <v>141092090874</v>
      </c>
      <c r="W806" s="83">
        <f>VLOOKUP(V806,Factors!$E$6:$H$5950,4,FALSE)</f>
        <v>1</v>
      </c>
      <c r="X806" t="str">
        <f>VLOOKUP(V806,Factors!$E$6:$F$5950,2,FALSE)</f>
        <v>direct-wa</v>
      </c>
      <c r="Y806" s="92">
        <f t="shared" si="75"/>
        <v>0.3</v>
      </c>
      <c r="Z806" s="92">
        <f t="shared" si="76"/>
        <v>0</v>
      </c>
      <c r="AA806" s="92">
        <f t="shared" si="77"/>
        <v>0.3</v>
      </c>
    </row>
    <row r="807" spans="1:27" x14ac:dyDescent="0.25">
      <c r="A807" t="s">
        <v>320</v>
      </c>
      <c r="B807" t="s">
        <v>264</v>
      </c>
      <c r="C807" t="s">
        <v>265</v>
      </c>
      <c r="D807" t="s">
        <v>346</v>
      </c>
      <c r="E807" t="s">
        <v>347</v>
      </c>
      <c r="F807" t="str">
        <f t="shared" si="73"/>
        <v>2090</v>
      </c>
      <c r="G807" t="s">
        <v>84</v>
      </c>
      <c r="H807" t="s">
        <v>85</v>
      </c>
      <c r="I807" s="91">
        <v>8223.36</v>
      </c>
      <c r="J807" s="91">
        <v>4122.57</v>
      </c>
      <c r="K807" s="91">
        <v>4893.42</v>
      </c>
      <c r="L807" s="91">
        <v>6029.16</v>
      </c>
      <c r="M807" s="91">
        <v>6220.68</v>
      </c>
      <c r="N807" s="91">
        <v>4749.41</v>
      </c>
      <c r="O807" s="91">
        <v>3685.89</v>
      </c>
      <c r="P807" s="91">
        <v>4367.75</v>
      </c>
      <c r="Q807" s="91">
        <v>2845.57</v>
      </c>
      <c r="R807" s="91">
        <v>7032.02</v>
      </c>
      <c r="S807" s="91">
        <v>6173.75</v>
      </c>
      <c r="T807" s="91">
        <v>2905.37</v>
      </c>
      <c r="U807" s="91">
        <f t="shared" si="74"/>
        <v>61248.950000000004</v>
      </c>
      <c r="V807" s="82" t="str">
        <f t="shared" si="72"/>
        <v>141092090874</v>
      </c>
      <c r="W807" s="83">
        <f>VLOOKUP(V807,Factors!$E$6:$H$5950,4,FALSE)</f>
        <v>1</v>
      </c>
      <c r="X807" t="str">
        <f>VLOOKUP(V807,Factors!$E$6:$F$5950,2,FALSE)</f>
        <v>direct-wa</v>
      </c>
      <c r="Y807" s="92">
        <f t="shared" si="75"/>
        <v>61248.950000000004</v>
      </c>
      <c r="Z807" s="92">
        <f t="shared" si="76"/>
        <v>0</v>
      </c>
      <c r="AA807" s="92">
        <f t="shared" si="77"/>
        <v>61248.950000000004</v>
      </c>
    </row>
    <row r="808" spans="1:27" x14ac:dyDescent="0.25">
      <c r="A808" t="s">
        <v>320</v>
      </c>
      <c r="B808" t="s">
        <v>264</v>
      </c>
      <c r="C808" t="s">
        <v>265</v>
      </c>
      <c r="D808" t="s">
        <v>346</v>
      </c>
      <c r="E808" t="s">
        <v>347</v>
      </c>
      <c r="F808" t="str">
        <f t="shared" si="73"/>
        <v>2090</v>
      </c>
      <c r="G808" t="s">
        <v>140</v>
      </c>
      <c r="H808" t="s">
        <v>141</v>
      </c>
      <c r="I808" s="91">
        <v>321.45</v>
      </c>
      <c r="J808" s="91">
        <v>385.74</v>
      </c>
      <c r="K808" s="91">
        <v>214.3</v>
      </c>
      <c r="L808" s="91">
        <v>171.44</v>
      </c>
      <c r="M808" s="91">
        <v>685.76</v>
      </c>
      <c r="N808" s="91">
        <v>664.33</v>
      </c>
      <c r="O808" s="91">
        <v>664.33</v>
      </c>
      <c r="P808" s="91">
        <v>492.89</v>
      </c>
      <c r="Q808" s="91">
        <v>364.31</v>
      </c>
      <c r="R808" s="91">
        <v>214.3</v>
      </c>
      <c r="S808" s="91">
        <v>585</v>
      </c>
      <c r="T808" s="91">
        <v>472.5</v>
      </c>
      <c r="U808" s="91">
        <f t="shared" si="74"/>
        <v>5236.3499999999995</v>
      </c>
      <c r="V808" s="82" t="str">
        <f t="shared" si="72"/>
        <v>141092090874</v>
      </c>
      <c r="W808" s="83">
        <f>VLOOKUP(V808,Factors!$E$6:$H$5950,4,FALSE)</f>
        <v>1</v>
      </c>
      <c r="X808" t="str">
        <f>VLOOKUP(V808,Factors!$E$6:$F$5950,2,FALSE)</f>
        <v>direct-wa</v>
      </c>
      <c r="Y808" s="92">
        <f t="shared" si="75"/>
        <v>5236.3499999999995</v>
      </c>
      <c r="Z808" s="92">
        <f t="shared" si="76"/>
        <v>0</v>
      </c>
      <c r="AA808" s="92">
        <f t="shared" si="77"/>
        <v>5236.3499999999995</v>
      </c>
    </row>
    <row r="809" spans="1:27" x14ac:dyDescent="0.25">
      <c r="A809" t="s">
        <v>320</v>
      </c>
      <c r="B809" t="s">
        <v>264</v>
      </c>
      <c r="C809" t="s">
        <v>265</v>
      </c>
      <c r="D809" t="s">
        <v>346</v>
      </c>
      <c r="E809" t="s">
        <v>347</v>
      </c>
      <c r="F809" t="str">
        <f t="shared" si="73"/>
        <v>2090</v>
      </c>
      <c r="G809" t="s">
        <v>56</v>
      </c>
      <c r="H809" t="s">
        <v>57</v>
      </c>
      <c r="I809" s="91">
        <v>1077.57</v>
      </c>
      <c r="J809" s="91">
        <v>877.95</v>
      </c>
      <c r="K809" s="91">
        <v>1031.71</v>
      </c>
      <c r="L809" s="91">
        <v>1031.71</v>
      </c>
      <c r="M809" s="91">
        <v>1077.94</v>
      </c>
      <c r="N809" s="91">
        <v>1031.71</v>
      </c>
      <c r="O809" s="91">
        <v>416.02</v>
      </c>
      <c r="P809" s="91">
        <v>1124.1600000000001</v>
      </c>
      <c r="Q809" s="91">
        <v>754.37</v>
      </c>
      <c r="R809" s="91">
        <v>1077.94</v>
      </c>
      <c r="S809" s="91">
        <v>985.49</v>
      </c>
      <c r="T809" s="91">
        <v>538.66</v>
      </c>
      <c r="U809" s="91">
        <f t="shared" si="74"/>
        <v>11025.230000000001</v>
      </c>
      <c r="V809" s="82" t="str">
        <f t="shared" si="72"/>
        <v>141092090874</v>
      </c>
      <c r="W809" s="83">
        <f>VLOOKUP(V809,Factors!$E$6:$H$5950,4,FALSE)</f>
        <v>1</v>
      </c>
      <c r="X809" t="str">
        <f>VLOOKUP(V809,Factors!$E$6:$F$5950,2,FALSE)</f>
        <v>direct-wa</v>
      </c>
      <c r="Y809" s="92">
        <f t="shared" si="75"/>
        <v>11025.230000000001</v>
      </c>
      <c r="Z809" s="92">
        <f t="shared" si="76"/>
        <v>0</v>
      </c>
      <c r="AA809" s="92">
        <f t="shared" si="77"/>
        <v>11025.230000000001</v>
      </c>
    </row>
    <row r="810" spans="1:27" x14ac:dyDescent="0.25">
      <c r="A810" t="s">
        <v>320</v>
      </c>
      <c r="B810" t="s">
        <v>264</v>
      </c>
      <c r="C810" t="s">
        <v>265</v>
      </c>
      <c r="D810" t="s">
        <v>346</v>
      </c>
      <c r="E810" t="s">
        <v>347</v>
      </c>
      <c r="F810" t="str">
        <f t="shared" si="73"/>
        <v>2090</v>
      </c>
      <c r="G810" t="s">
        <v>104</v>
      </c>
      <c r="H810" t="s">
        <v>105</v>
      </c>
      <c r="I810" s="91">
        <v>-5603.08</v>
      </c>
      <c r="J810" s="91">
        <v>-3880.74</v>
      </c>
      <c r="K810" s="91">
        <v>-2225.11</v>
      </c>
      <c r="L810" s="91">
        <v>-4681.91</v>
      </c>
      <c r="M810" s="91">
        <v>-10111.58</v>
      </c>
      <c r="N810" s="91">
        <v>-6638.15</v>
      </c>
      <c r="O810" s="91">
        <v>-6395.76</v>
      </c>
      <c r="P810" s="91">
        <v>-7738.83</v>
      </c>
      <c r="Q810" s="91">
        <v>-4862.3</v>
      </c>
      <c r="R810" s="91">
        <v>-3508.67</v>
      </c>
      <c r="S810" s="91">
        <v>-6829.7</v>
      </c>
      <c r="T810" s="91">
        <v>-5066.3900000000003</v>
      </c>
      <c r="U810" s="91">
        <f t="shared" si="74"/>
        <v>-67542.22</v>
      </c>
      <c r="V810" s="82" t="str">
        <f t="shared" si="72"/>
        <v>141092090874</v>
      </c>
      <c r="W810" s="83">
        <f>VLOOKUP(V810,Factors!$E$6:$H$5950,4,FALSE)</f>
        <v>1</v>
      </c>
      <c r="X810" t="str">
        <f>VLOOKUP(V810,Factors!$E$6:$F$5950,2,FALSE)</f>
        <v>direct-wa</v>
      </c>
      <c r="Y810" s="92">
        <f t="shared" si="75"/>
        <v>-67542.22</v>
      </c>
      <c r="Z810" s="92">
        <f t="shared" si="76"/>
        <v>0</v>
      </c>
      <c r="AA810" s="92">
        <f t="shared" si="77"/>
        <v>-67542.22</v>
      </c>
    </row>
    <row r="811" spans="1:27" x14ac:dyDescent="0.25">
      <c r="A811" t="s">
        <v>320</v>
      </c>
      <c r="B811" t="s">
        <v>264</v>
      </c>
      <c r="C811" t="s">
        <v>265</v>
      </c>
      <c r="D811" t="s">
        <v>346</v>
      </c>
      <c r="E811" t="s">
        <v>347</v>
      </c>
      <c r="F811" t="str">
        <f t="shared" si="73"/>
        <v>2090</v>
      </c>
      <c r="G811" t="s">
        <v>106</v>
      </c>
      <c r="H811" t="s">
        <v>107</v>
      </c>
      <c r="I811" s="91">
        <v>-142454.32</v>
      </c>
      <c r="J811" s="91">
        <v>-111782.86</v>
      </c>
      <c r="K811" s="91">
        <v>-132038.93</v>
      </c>
      <c r="L811" s="91">
        <v>-141592</v>
      </c>
      <c r="M811" s="91">
        <v>-140371.97</v>
      </c>
      <c r="N811" s="91">
        <v>-142633.07999999999</v>
      </c>
      <c r="O811" s="91">
        <v>-129626.22</v>
      </c>
      <c r="P811" s="91">
        <v>-127476.08</v>
      </c>
      <c r="Q811" s="91">
        <v>-112135.76</v>
      </c>
      <c r="R811" s="91">
        <v>-159069.96</v>
      </c>
      <c r="S811" s="91">
        <v>-127987.51</v>
      </c>
      <c r="T811" s="91">
        <v>-113118.36</v>
      </c>
      <c r="U811" s="91">
        <f t="shared" si="74"/>
        <v>-1580287.05</v>
      </c>
      <c r="V811" s="82" t="str">
        <f t="shared" si="72"/>
        <v>141092090874</v>
      </c>
      <c r="W811" s="83">
        <f>VLOOKUP(V811,Factors!$E$6:$H$5950,4,FALSE)</f>
        <v>1</v>
      </c>
      <c r="X811" t="str">
        <f>VLOOKUP(V811,Factors!$E$6:$F$5950,2,FALSE)</f>
        <v>direct-wa</v>
      </c>
      <c r="Y811" s="92">
        <f t="shared" si="75"/>
        <v>-1580287.05</v>
      </c>
      <c r="Z811" s="92">
        <f t="shared" si="76"/>
        <v>0</v>
      </c>
      <c r="AA811" s="92">
        <f t="shared" si="77"/>
        <v>-1580287.05</v>
      </c>
    </row>
    <row r="812" spans="1:27" x14ac:dyDescent="0.25">
      <c r="A812" t="s">
        <v>320</v>
      </c>
      <c r="B812" t="s">
        <v>264</v>
      </c>
      <c r="C812" t="s">
        <v>265</v>
      </c>
      <c r="D812" t="s">
        <v>346</v>
      </c>
      <c r="E812" t="s">
        <v>347</v>
      </c>
      <c r="F812" t="str">
        <f t="shared" si="73"/>
        <v>2090</v>
      </c>
      <c r="G812" t="s">
        <v>108</v>
      </c>
      <c r="H812" t="s">
        <v>109</v>
      </c>
      <c r="I812" s="91">
        <v>-29890.47</v>
      </c>
      <c r="J812" s="91">
        <v>-15924.95</v>
      </c>
      <c r="K812" s="91">
        <v>-16837.36</v>
      </c>
      <c r="L812" s="91">
        <v>-31016.18</v>
      </c>
      <c r="M812" s="91">
        <v>-27391.98</v>
      </c>
      <c r="N812" s="91">
        <v>-22274.61</v>
      </c>
      <c r="O812" s="91">
        <v>-23625.43</v>
      </c>
      <c r="P812" s="91">
        <v>-18254.560000000001</v>
      </c>
      <c r="Q812" s="91">
        <v>-13921.04</v>
      </c>
      <c r="R812" s="91">
        <v>-25778.48</v>
      </c>
      <c r="S812" s="91">
        <v>-16022.04</v>
      </c>
      <c r="T812" s="91">
        <v>-15617.99</v>
      </c>
      <c r="U812" s="91">
        <f t="shared" si="74"/>
        <v>-256555.09</v>
      </c>
      <c r="V812" s="82" t="str">
        <f t="shared" si="72"/>
        <v>141092090874</v>
      </c>
      <c r="W812" s="83">
        <f>VLOOKUP(V812,Factors!$E$6:$H$5950,4,FALSE)</f>
        <v>1</v>
      </c>
      <c r="X812" t="str">
        <f>VLOOKUP(V812,Factors!$E$6:$F$5950,2,FALSE)</f>
        <v>direct-wa</v>
      </c>
      <c r="Y812" s="92">
        <f t="shared" si="75"/>
        <v>-256555.09</v>
      </c>
      <c r="Z812" s="92">
        <f t="shared" si="76"/>
        <v>0</v>
      </c>
      <c r="AA812" s="92">
        <f t="shared" si="77"/>
        <v>-256555.09</v>
      </c>
    </row>
    <row r="813" spans="1:27" x14ac:dyDescent="0.25">
      <c r="A813" t="s">
        <v>320</v>
      </c>
      <c r="B813" t="s">
        <v>264</v>
      </c>
      <c r="C813" t="s">
        <v>265</v>
      </c>
      <c r="D813" t="s">
        <v>346</v>
      </c>
      <c r="E813" t="s">
        <v>347</v>
      </c>
      <c r="F813" t="str">
        <f t="shared" si="73"/>
        <v>2090</v>
      </c>
      <c r="G813" t="s">
        <v>158</v>
      </c>
      <c r="H813" t="s">
        <v>159</v>
      </c>
      <c r="I813" s="91">
        <v>-540.54</v>
      </c>
      <c r="J813" s="91">
        <v>-139.32</v>
      </c>
      <c r="K813" s="91">
        <v>-55.08</v>
      </c>
      <c r="L813" s="91">
        <v>-669.6</v>
      </c>
      <c r="M813" s="91">
        <v>-382.32</v>
      </c>
      <c r="N813" s="91">
        <v>-133.91999999999999</v>
      </c>
      <c r="O813" s="91"/>
      <c r="P813" s="91"/>
      <c r="Q813" s="91"/>
      <c r="R813" s="91">
        <v>-33.479999999999997</v>
      </c>
      <c r="S813" s="91">
        <v>-200.88</v>
      </c>
      <c r="T813" s="91">
        <v>-503.44</v>
      </c>
      <c r="U813" s="91">
        <f t="shared" si="74"/>
        <v>-2658.58</v>
      </c>
      <c r="V813" s="82" t="str">
        <f t="shared" si="72"/>
        <v>141092090874</v>
      </c>
      <c r="W813" s="83">
        <f>VLOOKUP(V813,Factors!$E$6:$H$5950,4,FALSE)</f>
        <v>1</v>
      </c>
      <c r="X813" t="str">
        <f>VLOOKUP(V813,Factors!$E$6:$F$5950,2,FALSE)</f>
        <v>direct-wa</v>
      </c>
      <c r="Y813" s="92">
        <f t="shared" si="75"/>
        <v>-2658.58</v>
      </c>
      <c r="Z813" s="92">
        <f t="shared" si="76"/>
        <v>0</v>
      </c>
      <c r="AA813" s="92">
        <f t="shared" si="77"/>
        <v>-2658.58</v>
      </c>
    </row>
    <row r="814" spans="1:27" x14ac:dyDescent="0.25">
      <c r="A814" t="s">
        <v>320</v>
      </c>
      <c r="B814" t="s">
        <v>264</v>
      </c>
      <c r="C814" t="s">
        <v>265</v>
      </c>
      <c r="D814" t="s">
        <v>346</v>
      </c>
      <c r="E814" t="s">
        <v>347</v>
      </c>
      <c r="F814" t="str">
        <f t="shared" si="73"/>
        <v>2090</v>
      </c>
      <c r="G814" t="s">
        <v>243</v>
      </c>
      <c r="H814" t="s">
        <v>244</v>
      </c>
      <c r="I814" s="91">
        <v>-235.73</v>
      </c>
      <c r="J814" s="91">
        <v>-278.58999999999997</v>
      </c>
      <c r="K814" s="91">
        <v>-107.15</v>
      </c>
      <c r="L814" s="91">
        <v>-150.01</v>
      </c>
      <c r="M814" s="91">
        <v>-750.05</v>
      </c>
      <c r="N814" s="91">
        <v>-407.17</v>
      </c>
      <c r="O814" s="91">
        <v>-342.88</v>
      </c>
      <c r="P814" s="91">
        <v>-278.58999999999997</v>
      </c>
      <c r="Q814" s="91">
        <v>-214.3</v>
      </c>
      <c r="R814" s="91">
        <v>-535.75</v>
      </c>
      <c r="S814" s="91">
        <v>-214.3</v>
      </c>
      <c r="T814" s="91">
        <v>-192.87</v>
      </c>
      <c r="U814" s="91">
        <f t="shared" si="74"/>
        <v>-3707.3900000000003</v>
      </c>
      <c r="V814" s="82" t="str">
        <f t="shared" si="72"/>
        <v>141092090874</v>
      </c>
      <c r="W814" s="83">
        <f>VLOOKUP(V814,Factors!$E$6:$H$5950,4,FALSE)</f>
        <v>1</v>
      </c>
      <c r="X814" t="str">
        <f>VLOOKUP(V814,Factors!$E$6:$F$5950,2,FALSE)</f>
        <v>direct-wa</v>
      </c>
      <c r="Y814" s="92">
        <f t="shared" si="75"/>
        <v>-3707.3900000000003</v>
      </c>
      <c r="Z814" s="92">
        <f t="shared" si="76"/>
        <v>0</v>
      </c>
      <c r="AA814" s="92">
        <f t="shared" si="77"/>
        <v>-3707.3900000000003</v>
      </c>
    </row>
    <row r="815" spans="1:27" x14ac:dyDescent="0.25">
      <c r="A815" t="s">
        <v>320</v>
      </c>
      <c r="B815" t="s">
        <v>164</v>
      </c>
      <c r="C815" t="s">
        <v>165</v>
      </c>
      <c r="D815" t="s">
        <v>321</v>
      </c>
      <c r="E815" t="s">
        <v>322</v>
      </c>
      <c r="F815" t="str">
        <f t="shared" si="73"/>
        <v>1170</v>
      </c>
      <c r="G815" t="s">
        <v>84</v>
      </c>
      <c r="H815" t="s">
        <v>85</v>
      </c>
      <c r="I815" s="91"/>
      <c r="J815" s="91"/>
      <c r="K815" s="91">
        <v>18.97</v>
      </c>
      <c r="L815" s="91"/>
      <c r="M815" s="91"/>
      <c r="N815" s="91"/>
      <c r="O815" s="91"/>
      <c r="P815" s="91"/>
      <c r="Q815" s="91"/>
      <c r="R815" s="91"/>
      <c r="S815" s="91"/>
      <c r="T815" s="91"/>
      <c r="U815" s="91">
        <f t="shared" si="74"/>
        <v>18.97</v>
      </c>
      <c r="V815" s="82" t="str">
        <f t="shared" si="72"/>
        <v>151001170874</v>
      </c>
      <c r="W815" s="83">
        <f>VLOOKUP(V815,Factors!$E$6:$H$5950,4,FALSE)</f>
        <v>0</v>
      </c>
      <c r="X815" t="str">
        <f>VLOOKUP(V815,Factors!$E$6:$F$5950,2,FALSE)</f>
        <v>Direct-OR</v>
      </c>
      <c r="Y815" s="92">
        <f t="shared" si="75"/>
        <v>0</v>
      </c>
      <c r="Z815" s="92">
        <f t="shared" si="76"/>
        <v>18.97</v>
      </c>
      <c r="AA815" s="92">
        <f t="shared" si="77"/>
        <v>18.97</v>
      </c>
    </row>
    <row r="816" spans="1:27" x14ac:dyDescent="0.25">
      <c r="A816" t="s">
        <v>320</v>
      </c>
      <c r="B816" t="s">
        <v>164</v>
      </c>
      <c r="C816" t="s">
        <v>165</v>
      </c>
      <c r="D816" t="s">
        <v>321</v>
      </c>
      <c r="E816" t="s">
        <v>322</v>
      </c>
      <c r="F816" t="str">
        <f t="shared" si="73"/>
        <v>1170</v>
      </c>
      <c r="G816" t="s">
        <v>256</v>
      </c>
      <c r="H816" t="s">
        <v>257</v>
      </c>
      <c r="I816" s="91"/>
      <c r="J816" s="91">
        <v>325.5</v>
      </c>
      <c r="K816" s="91"/>
      <c r="L816" s="91"/>
      <c r="M816" s="91"/>
      <c r="N816" s="91"/>
      <c r="O816" s="91"/>
      <c r="P816" s="91"/>
      <c r="Q816" s="91"/>
      <c r="R816" s="91"/>
      <c r="S816" s="91"/>
      <c r="T816" s="91"/>
      <c r="U816" s="91">
        <f t="shared" si="74"/>
        <v>325.5</v>
      </c>
      <c r="V816" s="82" t="str">
        <f t="shared" si="72"/>
        <v>151001170874</v>
      </c>
      <c r="W816" s="83">
        <f>VLOOKUP(V816,Factors!$E$6:$H$5950,4,FALSE)</f>
        <v>0</v>
      </c>
      <c r="X816" t="str">
        <f>VLOOKUP(V816,Factors!$E$6:$F$5950,2,FALSE)</f>
        <v>Direct-OR</v>
      </c>
      <c r="Y816" s="92">
        <f t="shared" si="75"/>
        <v>0</v>
      </c>
      <c r="Z816" s="92">
        <f t="shared" si="76"/>
        <v>325.5</v>
      </c>
      <c r="AA816" s="92">
        <f t="shared" si="77"/>
        <v>325.5</v>
      </c>
    </row>
    <row r="817" spans="1:27" x14ac:dyDescent="0.25">
      <c r="A817" t="s">
        <v>320</v>
      </c>
      <c r="B817" t="s">
        <v>164</v>
      </c>
      <c r="C817" t="s">
        <v>165</v>
      </c>
      <c r="D817" t="s">
        <v>321</v>
      </c>
      <c r="E817" t="s">
        <v>322</v>
      </c>
      <c r="F817" t="str">
        <f t="shared" si="73"/>
        <v>1170</v>
      </c>
      <c r="G817" t="s">
        <v>65</v>
      </c>
      <c r="H817" t="s">
        <v>66</v>
      </c>
      <c r="I817" s="91"/>
      <c r="J817" s="91"/>
      <c r="K817" s="91">
        <v>181.76</v>
      </c>
      <c r="L817" s="91">
        <v>0</v>
      </c>
      <c r="M817" s="91"/>
      <c r="N817" s="91"/>
      <c r="O817" s="91"/>
      <c r="P817" s="91"/>
      <c r="Q817" s="91"/>
      <c r="R817" s="91"/>
      <c r="S817" s="91"/>
      <c r="T817" s="91"/>
      <c r="U817" s="91">
        <f t="shared" si="74"/>
        <v>181.76</v>
      </c>
      <c r="V817" s="82" t="str">
        <f t="shared" si="72"/>
        <v>151001170874</v>
      </c>
      <c r="W817" s="83">
        <f>VLOOKUP(V817,Factors!$E$6:$H$5950,4,FALSE)</f>
        <v>0</v>
      </c>
      <c r="X817" t="str">
        <f>VLOOKUP(V817,Factors!$E$6:$F$5950,2,FALSE)</f>
        <v>Direct-OR</v>
      </c>
      <c r="Y817" s="92">
        <f t="shared" si="75"/>
        <v>0</v>
      </c>
      <c r="Z817" s="92">
        <f t="shared" si="76"/>
        <v>181.76</v>
      </c>
      <c r="AA817" s="92">
        <f t="shared" si="77"/>
        <v>181.76</v>
      </c>
    </row>
    <row r="818" spans="1:27" x14ac:dyDescent="0.25">
      <c r="A818" t="s">
        <v>320</v>
      </c>
      <c r="B818" t="s">
        <v>164</v>
      </c>
      <c r="C818" t="s">
        <v>165</v>
      </c>
      <c r="D818" t="s">
        <v>348</v>
      </c>
      <c r="E818" t="s">
        <v>335</v>
      </c>
      <c r="F818" t="str">
        <f t="shared" si="73"/>
        <v>1175</v>
      </c>
      <c r="G818" t="s">
        <v>114</v>
      </c>
      <c r="H818" t="s">
        <v>115</v>
      </c>
      <c r="I818" s="91"/>
      <c r="J818" s="91"/>
      <c r="K818" s="91">
        <v>36.81</v>
      </c>
      <c r="L818" s="91"/>
      <c r="M818" s="91"/>
      <c r="N818" s="91"/>
      <c r="O818" s="91">
        <v>208.32</v>
      </c>
      <c r="P818" s="91">
        <v>-34.72</v>
      </c>
      <c r="Q818" s="91"/>
      <c r="R818" s="91"/>
      <c r="S818" s="91"/>
      <c r="T818" s="91"/>
      <c r="U818" s="91">
        <f t="shared" si="74"/>
        <v>210.41</v>
      </c>
      <c r="V818" s="82" t="str">
        <f t="shared" si="72"/>
        <v>151001175874</v>
      </c>
      <c r="W818" s="83">
        <f>VLOOKUP(V818,Factors!$E$6:$H$5950,4,FALSE)</f>
        <v>0</v>
      </c>
      <c r="X818" t="str">
        <f>VLOOKUP(V818,Factors!$E$6:$F$5950,2,FALSE)</f>
        <v>Direct-OR</v>
      </c>
      <c r="Y818" s="92">
        <f t="shared" si="75"/>
        <v>0</v>
      </c>
      <c r="Z818" s="92">
        <f t="shared" si="76"/>
        <v>210.41</v>
      </c>
      <c r="AA818" s="92">
        <f t="shared" si="77"/>
        <v>210.41</v>
      </c>
    </row>
    <row r="819" spans="1:27" x14ac:dyDescent="0.25">
      <c r="A819" t="s">
        <v>320</v>
      </c>
      <c r="B819" t="s">
        <v>164</v>
      </c>
      <c r="C819" t="s">
        <v>165</v>
      </c>
      <c r="D819" t="s">
        <v>348</v>
      </c>
      <c r="E819" t="s">
        <v>335</v>
      </c>
      <c r="F819" t="str">
        <f t="shared" si="73"/>
        <v>1175</v>
      </c>
      <c r="G819" t="s">
        <v>86</v>
      </c>
      <c r="H819" t="s">
        <v>87</v>
      </c>
      <c r="I819" s="91">
        <v>22479.25</v>
      </c>
      <c r="J819" s="91">
        <v>22386.44</v>
      </c>
      <c r="K819" s="91">
        <v>22438.54</v>
      </c>
      <c r="L819" s="91">
        <v>19121.52</v>
      </c>
      <c r="M819" s="91">
        <v>25534.14</v>
      </c>
      <c r="N819" s="91">
        <v>22322.55</v>
      </c>
      <c r="O819" s="91">
        <v>17583.07</v>
      </c>
      <c r="P819" s="91">
        <v>18494.36</v>
      </c>
      <c r="Q819" s="91">
        <v>19407.88</v>
      </c>
      <c r="R819" s="91">
        <v>23558.67</v>
      </c>
      <c r="S819" s="91">
        <v>21066.55</v>
      </c>
      <c r="T819" s="91">
        <v>15245.57</v>
      </c>
      <c r="U819" s="91">
        <f t="shared" si="74"/>
        <v>249638.53999999998</v>
      </c>
      <c r="V819" s="82" t="str">
        <f t="shared" si="72"/>
        <v>151001175874</v>
      </c>
      <c r="W819" s="83">
        <f>VLOOKUP(V819,Factors!$E$6:$H$5950,4,FALSE)</f>
        <v>0</v>
      </c>
      <c r="X819" t="str">
        <f>VLOOKUP(V819,Factors!$E$6:$F$5950,2,FALSE)</f>
        <v>Direct-OR</v>
      </c>
      <c r="Y819" s="92">
        <f t="shared" si="75"/>
        <v>0</v>
      </c>
      <c r="Z819" s="92">
        <f t="shared" si="76"/>
        <v>249638.53999999998</v>
      </c>
      <c r="AA819" s="92">
        <f t="shared" si="77"/>
        <v>249638.53999999998</v>
      </c>
    </row>
    <row r="820" spans="1:27" x14ac:dyDescent="0.25">
      <c r="A820" t="s">
        <v>320</v>
      </c>
      <c r="B820" t="s">
        <v>164</v>
      </c>
      <c r="C820" t="s">
        <v>165</v>
      </c>
      <c r="D820" t="s">
        <v>348</v>
      </c>
      <c r="E820" t="s">
        <v>335</v>
      </c>
      <c r="F820" t="str">
        <f t="shared" si="73"/>
        <v>1175</v>
      </c>
      <c r="G820" t="s">
        <v>116</v>
      </c>
      <c r="H820" t="s">
        <v>117</v>
      </c>
      <c r="I820" s="91">
        <v>4322.25</v>
      </c>
      <c r="J820" s="91">
        <v>3852.27</v>
      </c>
      <c r="K820" s="91">
        <v>2478.25</v>
      </c>
      <c r="L820" s="91">
        <v>3361.22</v>
      </c>
      <c r="M820" s="91">
        <v>1308.6199999999999</v>
      </c>
      <c r="N820" s="91">
        <v>1561.28</v>
      </c>
      <c r="O820" s="91">
        <v>1073.92</v>
      </c>
      <c r="P820" s="91">
        <v>2136.4499999999998</v>
      </c>
      <c r="Q820" s="91">
        <v>1423.76</v>
      </c>
      <c r="R820" s="91">
        <v>2637.72</v>
      </c>
      <c r="S820" s="91">
        <v>2677.41</v>
      </c>
      <c r="T820" s="91">
        <v>554.21</v>
      </c>
      <c r="U820" s="91">
        <f t="shared" si="74"/>
        <v>27387.359999999997</v>
      </c>
      <c r="V820" s="82" t="str">
        <f t="shared" si="72"/>
        <v>151001175874</v>
      </c>
      <c r="W820" s="83">
        <f>VLOOKUP(V820,Factors!$E$6:$H$5950,4,FALSE)</f>
        <v>0</v>
      </c>
      <c r="X820" t="str">
        <f>VLOOKUP(V820,Factors!$E$6:$F$5950,2,FALSE)</f>
        <v>Direct-OR</v>
      </c>
      <c r="Y820" s="92">
        <f t="shared" si="75"/>
        <v>0</v>
      </c>
      <c r="Z820" s="92">
        <f t="shared" si="76"/>
        <v>27387.359999999997</v>
      </c>
      <c r="AA820" s="92">
        <f t="shared" si="77"/>
        <v>27387.359999999997</v>
      </c>
    </row>
    <row r="821" spans="1:27" x14ac:dyDescent="0.25">
      <c r="A821" t="s">
        <v>320</v>
      </c>
      <c r="B821" t="s">
        <v>164</v>
      </c>
      <c r="C821" t="s">
        <v>165</v>
      </c>
      <c r="D821" t="s">
        <v>348</v>
      </c>
      <c r="E821" t="s">
        <v>335</v>
      </c>
      <c r="F821" t="str">
        <f t="shared" si="73"/>
        <v>1175</v>
      </c>
      <c r="G821" t="s">
        <v>88</v>
      </c>
      <c r="H821" t="s">
        <v>89</v>
      </c>
      <c r="I821" s="91">
        <v>3459.7</v>
      </c>
      <c r="J821" s="91">
        <v>3008.34</v>
      </c>
      <c r="K821" s="91">
        <v>3309.69</v>
      </c>
      <c r="L821" s="91">
        <v>3343.94</v>
      </c>
      <c r="M821" s="91">
        <v>3494</v>
      </c>
      <c r="N821" s="91">
        <v>3189.87</v>
      </c>
      <c r="O821" s="91">
        <v>3341.9</v>
      </c>
      <c r="P821" s="91">
        <v>3494.11</v>
      </c>
      <c r="Q821" s="91">
        <v>3038.36</v>
      </c>
      <c r="R821" s="91">
        <v>3493.36</v>
      </c>
      <c r="S821" s="91">
        <v>3343.35</v>
      </c>
      <c r="T821" s="91">
        <v>3285.05</v>
      </c>
      <c r="U821" s="91">
        <f t="shared" si="74"/>
        <v>39801.67</v>
      </c>
      <c r="V821" s="82" t="str">
        <f t="shared" si="72"/>
        <v>151001175874</v>
      </c>
      <c r="W821" s="83">
        <f>VLOOKUP(V821,Factors!$E$6:$H$5950,4,FALSE)</f>
        <v>0</v>
      </c>
      <c r="X821" t="str">
        <f>VLOOKUP(V821,Factors!$E$6:$F$5950,2,FALSE)</f>
        <v>Direct-OR</v>
      </c>
      <c r="Y821" s="92">
        <f t="shared" si="75"/>
        <v>0</v>
      </c>
      <c r="Z821" s="92">
        <f t="shared" si="76"/>
        <v>39801.67</v>
      </c>
      <c r="AA821" s="92">
        <f t="shared" si="77"/>
        <v>39801.67</v>
      </c>
    </row>
    <row r="822" spans="1:27" x14ac:dyDescent="0.25">
      <c r="A822" t="s">
        <v>320</v>
      </c>
      <c r="B822" t="s">
        <v>164</v>
      </c>
      <c r="C822" t="s">
        <v>165</v>
      </c>
      <c r="D822" t="s">
        <v>348</v>
      </c>
      <c r="E822" t="s">
        <v>335</v>
      </c>
      <c r="F822" t="str">
        <f t="shared" si="73"/>
        <v>1175</v>
      </c>
      <c r="G822" t="s">
        <v>90</v>
      </c>
      <c r="H822" t="s">
        <v>91</v>
      </c>
      <c r="I822" s="91">
        <v>14152.26</v>
      </c>
      <c r="J822" s="91">
        <v>12318.11</v>
      </c>
      <c r="K822" s="91">
        <v>13270.74</v>
      </c>
      <c r="L822" s="91">
        <v>13615.66</v>
      </c>
      <c r="M822" s="91">
        <v>13789.23</v>
      </c>
      <c r="N822" s="91">
        <v>12650.2</v>
      </c>
      <c r="O822" s="91">
        <v>13194.73</v>
      </c>
      <c r="P822" s="91">
        <v>13919.69</v>
      </c>
      <c r="Q822" s="91">
        <v>12037.83</v>
      </c>
      <c r="R822" s="91">
        <v>14007.7</v>
      </c>
      <c r="S822" s="91">
        <v>13429.5</v>
      </c>
      <c r="T822" s="91">
        <v>12852.95</v>
      </c>
      <c r="U822" s="91">
        <f t="shared" si="74"/>
        <v>159238.6</v>
      </c>
      <c r="V822" s="82" t="str">
        <f t="shared" si="72"/>
        <v>151001175874</v>
      </c>
      <c r="W822" s="83">
        <f>VLOOKUP(V822,Factors!$E$6:$H$5950,4,FALSE)</f>
        <v>0</v>
      </c>
      <c r="X822" t="str">
        <f>VLOOKUP(V822,Factors!$E$6:$F$5950,2,FALSE)</f>
        <v>Direct-OR</v>
      </c>
      <c r="Y822" s="92">
        <f t="shared" si="75"/>
        <v>0</v>
      </c>
      <c r="Z822" s="92">
        <f t="shared" si="76"/>
        <v>159238.6</v>
      </c>
      <c r="AA822" s="92">
        <f t="shared" si="77"/>
        <v>159238.6</v>
      </c>
    </row>
    <row r="823" spans="1:27" x14ac:dyDescent="0.25">
      <c r="A823" t="s">
        <v>320</v>
      </c>
      <c r="B823" t="s">
        <v>164</v>
      </c>
      <c r="C823" t="s">
        <v>165</v>
      </c>
      <c r="D823" t="s">
        <v>348</v>
      </c>
      <c r="E823" t="s">
        <v>335</v>
      </c>
      <c r="F823" t="str">
        <f t="shared" si="73"/>
        <v>1175</v>
      </c>
      <c r="G823" t="s">
        <v>120</v>
      </c>
      <c r="H823" t="s">
        <v>121</v>
      </c>
      <c r="I823" s="91">
        <v>182.03</v>
      </c>
      <c r="J823" s="91">
        <v>111.18</v>
      </c>
      <c r="K823" s="91"/>
      <c r="L823" s="91"/>
      <c r="M823" s="91"/>
      <c r="N823" s="91"/>
      <c r="O823" s="91"/>
      <c r="P823" s="91"/>
      <c r="Q823" s="91"/>
      <c r="R823" s="91">
        <v>76.3</v>
      </c>
      <c r="S823" s="91"/>
      <c r="T823" s="91"/>
      <c r="U823" s="91">
        <f t="shared" si="74"/>
        <v>369.51000000000005</v>
      </c>
      <c r="V823" s="82" t="str">
        <f t="shared" si="72"/>
        <v>151001175874</v>
      </c>
      <c r="W823" s="83">
        <f>VLOOKUP(V823,Factors!$E$6:$H$5950,4,FALSE)</f>
        <v>0</v>
      </c>
      <c r="X823" t="str">
        <f>VLOOKUP(V823,Factors!$E$6:$F$5950,2,FALSE)</f>
        <v>Direct-OR</v>
      </c>
      <c r="Y823" s="92">
        <f t="shared" si="75"/>
        <v>0</v>
      </c>
      <c r="Z823" s="92">
        <f t="shared" si="76"/>
        <v>369.51000000000005</v>
      </c>
      <c r="AA823" s="92">
        <f t="shared" si="77"/>
        <v>369.51000000000005</v>
      </c>
    </row>
    <row r="824" spans="1:27" x14ac:dyDescent="0.25">
      <c r="A824" t="s">
        <v>320</v>
      </c>
      <c r="B824" t="s">
        <v>164</v>
      </c>
      <c r="C824" t="s">
        <v>165</v>
      </c>
      <c r="D824" t="s">
        <v>348</v>
      </c>
      <c r="E824" t="s">
        <v>335</v>
      </c>
      <c r="F824" t="str">
        <f t="shared" si="73"/>
        <v>1175</v>
      </c>
      <c r="G824" t="s">
        <v>84</v>
      </c>
      <c r="H824" t="s">
        <v>85</v>
      </c>
      <c r="I824" s="91">
        <v>873.27</v>
      </c>
      <c r="J824" s="91">
        <v>875.86</v>
      </c>
      <c r="K824" s="91">
        <v>1180.1199999999999</v>
      </c>
      <c r="L824" s="91">
        <v>864.34</v>
      </c>
      <c r="M824" s="91">
        <v>2417.3000000000002</v>
      </c>
      <c r="N824" s="91">
        <v>695.81</v>
      </c>
      <c r="O824" s="91">
        <v>547.52</v>
      </c>
      <c r="P824" s="91">
        <v>694.54</v>
      </c>
      <c r="Q824" s="91">
        <v>816.43</v>
      </c>
      <c r="R824" s="91">
        <v>1982.82</v>
      </c>
      <c r="S824" s="91">
        <v>436.52</v>
      </c>
      <c r="T824" s="91">
        <v>71.56</v>
      </c>
      <c r="U824" s="91">
        <f t="shared" si="74"/>
        <v>11456.09</v>
      </c>
      <c r="V824" s="82" t="str">
        <f t="shared" si="72"/>
        <v>151001175874</v>
      </c>
      <c r="W824" s="83">
        <f>VLOOKUP(V824,Factors!$E$6:$H$5950,4,FALSE)</f>
        <v>0</v>
      </c>
      <c r="X824" t="str">
        <f>VLOOKUP(V824,Factors!$E$6:$F$5950,2,FALSE)</f>
        <v>Direct-OR</v>
      </c>
      <c r="Y824" s="92">
        <f t="shared" si="75"/>
        <v>0</v>
      </c>
      <c r="Z824" s="92">
        <f t="shared" si="76"/>
        <v>11456.09</v>
      </c>
      <c r="AA824" s="92">
        <f t="shared" si="77"/>
        <v>11456.09</v>
      </c>
    </row>
    <row r="825" spans="1:27" x14ac:dyDescent="0.25">
      <c r="A825" t="s">
        <v>320</v>
      </c>
      <c r="B825" t="s">
        <v>164</v>
      </c>
      <c r="C825" t="s">
        <v>165</v>
      </c>
      <c r="D825" t="s">
        <v>348</v>
      </c>
      <c r="E825" t="s">
        <v>335</v>
      </c>
      <c r="F825" t="str">
        <f t="shared" si="73"/>
        <v>1175</v>
      </c>
      <c r="G825" t="s">
        <v>98</v>
      </c>
      <c r="H825" t="s">
        <v>99</v>
      </c>
      <c r="I825" s="91"/>
      <c r="J825" s="91"/>
      <c r="K825" s="91"/>
      <c r="L825" s="91"/>
      <c r="M825" s="91"/>
      <c r="N825" s="91"/>
      <c r="O825" s="91"/>
      <c r="P825" s="91"/>
      <c r="Q825" s="91"/>
      <c r="R825" s="91">
        <v>169.6</v>
      </c>
      <c r="S825" s="91"/>
      <c r="T825" s="91"/>
      <c r="U825" s="91">
        <f t="shared" si="74"/>
        <v>169.6</v>
      </c>
      <c r="V825" s="82" t="str">
        <f t="shared" si="72"/>
        <v>151001175874</v>
      </c>
      <c r="W825" s="83">
        <f>VLOOKUP(V825,Factors!$E$6:$H$5950,4,FALSE)</f>
        <v>0</v>
      </c>
      <c r="X825" t="str">
        <f>VLOOKUP(V825,Factors!$E$6:$F$5950,2,FALSE)</f>
        <v>Direct-OR</v>
      </c>
      <c r="Y825" s="92">
        <f t="shared" si="75"/>
        <v>0</v>
      </c>
      <c r="Z825" s="92">
        <f t="shared" si="76"/>
        <v>169.6</v>
      </c>
      <c r="AA825" s="92">
        <f t="shared" si="77"/>
        <v>169.6</v>
      </c>
    </row>
    <row r="826" spans="1:27" x14ac:dyDescent="0.25">
      <c r="A826" t="s">
        <v>320</v>
      </c>
      <c r="B826" t="s">
        <v>164</v>
      </c>
      <c r="C826" t="s">
        <v>165</v>
      </c>
      <c r="D826" t="s">
        <v>348</v>
      </c>
      <c r="E826" t="s">
        <v>335</v>
      </c>
      <c r="F826" t="str">
        <f t="shared" si="73"/>
        <v>1175</v>
      </c>
      <c r="G826" t="s">
        <v>140</v>
      </c>
      <c r="H826" t="s">
        <v>141</v>
      </c>
      <c r="I826" s="91"/>
      <c r="J826" s="91"/>
      <c r="K826" s="91">
        <v>21.43</v>
      </c>
      <c r="L826" s="91"/>
      <c r="M826" s="91"/>
      <c r="N826" s="91"/>
      <c r="O826" s="91"/>
      <c r="P826" s="91"/>
      <c r="Q826" s="91"/>
      <c r="R826" s="91"/>
      <c r="S826" s="91"/>
      <c r="T826" s="91"/>
      <c r="U826" s="91">
        <f t="shared" si="74"/>
        <v>21.43</v>
      </c>
      <c r="V826" s="82" t="str">
        <f t="shared" si="72"/>
        <v>151001175874</v>
      </c>
      <c r="W826" s="83">
        <f>VLOOKUP(V826,Factors!$E$6:$H$5950,4,FALSE)</f>
        <v>0</v>
      </c>
      <c r="X826" t="str">
        <f>VLOOKUP(V826,Factors!$E$6:$F$5950,2,FALSE)</f>
        <v>Direct-OR</v>
      </c>
      <c r="Y826" s="92">
        <f t="shared" si="75"/>
        <v>0</v>
      </c>
      <c r="Z826" s="92">
        <f t="shared" si="76"/>
        <v>21.43</v>
      </c>
      <c r="AA826" s="92">
        <f t="shared" si="77"/>
        <v>21.43</v>
      </c>
    </row>
    <row r="827" spans="1:27" x14ac:dyDescent="0.25">
      <c r="A827" t="s">
        <v>320</v>
      </c>
      <c r="B827" t="s">
        <v>164</v>
      </c>
      <c r="C827" t="s">
        <v>165</v>
      </c>
      <c r="D827" t="s">
        <v>348</v>
      </c>
      <c r="E827" t="s">
        <v>335</v>
      </c>
      <c r="F827" t="str">
        <f t="shared" si="73"/>
        <v>1175</v>
      </c>
      <c r="G827" t="s">
        <v>180</v>
      </c>
      <c r="H827" t="s">
        <v>181</v>
      </c>
      <c r="I827" s="91"/>
      <c r="J827" s="91"/>
      <c r="K827" s="91"/>
      <c r="L827" s="91"/>
      <c r="M827" s="91"/>
      <c r="N827" s="91"/>
      <c r="O827" s="91"/>
      <c r="P827" s="91"/>
      <c r="Q827" s="91"/>
      <c r="R827" s="91"/>
      <c r="S827" s="91"/>
      <c r="T827" s="91">
        <v>965.34</v>
      </c>
      <c r="U827" s="91">
        <f t="shared" si="74"/>
        <v>965.34</v>
      </c>
      <c r="V827" s="82" t="str">
        <f t="shared" si="72"/>
        <v>151001175874</v>
      </c>
      <c r="W827" s="83">
        <f>VLOOKUP(V827,Factors!$E$6:$H$5950,4,FALSE)</f>
        <v>0</v>
      </c>
      <c r="X827" t="str">
        <f>VLOOKUP(V827,Factors!$E$6:$F$5950,2,FALSE)</f>
        <v>Direct-OR</v>
      </c>
      <c r="Y827" s="92">
        <f t="shared" si="75"/>
        <v>0</v>
      </c>
      <c r="Z827" s="92">
        <f t="shared" si="76"/>
        <v>965.34</v>
      </c>
      <c r="AA827" s="92">
        <f t="shared" si="77"/>
        <v>965.34</v>
      </c>
    </row>
    <row r="828" spans="1:27" x14ac:dyDescent="0.25">
      <c r="A828" t="s">
        <v>320</v>
      </c>
      <c r="B828" t="s">
        <v>164</v>
      </c>
      <c r="C828" t="s">
        <v>165</v>
      </c>
      <c r="D828" t="s">
        <v>348</v>
      </c>
      <c r="E828" t="s">
        <v>335</v>
      </c>
      <c r="F828" t="str">
        <f t="shared" si="73"/>
        <v>1175</v>
      </c>
      <c r="G828" t="s">
        <v>65</v>
      </c>
      <c r="H828" t="s">
        <v>66</v>
      </c>
      <c r="I828" s="91"/>
      <c r="J828" s="91"/>
      <c r="K828" s="91"/>
      <c r="L828" s="91"/>
      <c r="M828" s="91"/>
      <c r="N828" s="91"/>
      <c r="O828" s="91">
        <v>202.18</v>
      </c>
      <c r="P828" s="91"/>
      <c r="Q828" s="91"/>
      <c r="R828" s="91"/>
      <c r="S828" s="91"/>
      <c r="T828" s="91"/>
      <c r="U828" s="91">
        <f t="shared" si="74"/>
        <v>202.18</v>
      </c>
      <c r="V828" s="82" t="str">
        <f t="shared" si="72"/>
        <v>151001175874</v>
      </c>
      <c r="W828" s="83">
        <f>VLOOKUP(V828,Factors!$E$6:$H$5950,4,FALSE)</f>
        <v>0</v>
      </c>
      <c r="X828" t="str">
        <f>VLOOKUP(V828,Factors!$E$6:$F$5950,2,FALSE)</f>
        <v>Direct-OR</v>
      </c>
      <c r="Y828" s="92">
        <f t="shared" si="75"/>
        <v>0</v>
      </c>
      <c r="Z828" s="92">
        <f t="shared" si="76"/>
        <v>202.18</v>
      </c>
      <c r="AA828" s="92">
        <f t="shared" si="77"/>
        <v>202.18</v>
      </c>
    </row>
    <row r="829" spans="1:27" x14ac:dyDescent="0.25">
      <c r="A829" t="s">
        <v>320</v>
      </c>
      <c r="B829" t="s">
        <v>164</v>
      </c>
      <c r="C829" t="s">
        <v>165</v>
      </c>
      <c r="D829" t="s">
        <v>348</v>
      </c>
      <c r="E829" t="s">
        <v>335</v>
      </c>
      <c r="F829" t="str">
        <f t="shared" si="73"/>
        <v>1175</v>
      </c>
      <c r="G829" t="s">
        <v>56</v>
      </c>
      <c r="H829" t="s">
        <v>57</v>
      </c>
      <c r="I829" s="91"/>
      <c r="J829" s="91"/>
      <c r="K829" s="91">
        <v>1038.72</v>
      </c>
      <c r="L829" s="91"/>
      <c r="M829" s="91"/>
      <c r="N829" s="91"/>
      <c r="O829" s="91">
        <v>1233.48</v>
      </c>
      <c r="P829" s="91">
        <v>779.04</v>
      </c>
      <c r="Q829" s="91">
        <v>1493.16</v>
      </c>
      <c r="R829" s="91">
        <v>2077.44</v>
      </c>
      <c r="S829" s="91">
        <v>519.36</v>
      </c>
      <c r="T829" s="91">
        <v>802.08</v>
      </c>
      <c r="U829" s="91">
        <f t="shared" si="74"/>
        <v>7943.28</v>
      </c>
      <c r="V829" s="82" t="str">
        <f t="shared" si="72"/>
        <v>151001175874</v>
      </c>
      <c r="W829" s="83">
        <f>VLOOKUP(V829,Factors!$E$6:$H$5950,4,FALSE)</f>
        <v>0</v>
      </c>
      <c r="X829" t="str">
        <f>VLOOKUP(V829,Factors!$E$6:$F$5950,2,FALSE)</f>
        <v>Direct-OR</v>
      </c>
      <c r="Y829" s="92">
        <f t="shared" si="75"/>
        <v>0</v>
      </c>
      <c r="Z829" s="92">
        <f t="shared" si="76"/>
        <v>7943.28</v>
      </c>
      <c r="AA829" s="92">
        <f t="shared" si="77"/>
        <v>7943.28</v>
      </c>
    </row>
    <row r="830" spans="1:27" x14ac:dyDescent="0.25">
      <c r="A830" t="s">
        <v>320</v>
      </c>
      <c r="B830" t="s">
        <v>164</v>
      </c>
      <c r="C830" t="s">
        <v>165</v>
      </c>
      <c r="D830" t="s">
        <v>348</v>
      </c>
      <c r="E830" t="s">
        <v>335</v>
      </c>
      <c r="F830" t="str">
        <f t="shared" si="73"/>
        <v>1175</v>
      </c>
      <c r="G830" t="s">
        <v>68</v>
      </c>
      <c r="H830" t="s">
        <v>69</v>
      </c>
      <c r="I830" s="91"/>
      <c r="J830" s="91"/>
      <c r="K830" s="91">
        <v>32.15</v>
      </c>
      <c r="L830" s="91"/>
      <c r="M830" s="91"/>
      <c r="N830" s="91"/>
      <c r="O830" s="91"/>
      <c r="P830" s="91">
        <v>160.75</v>
      </c>
      <c r="Q830" s="91">
        <v>192.9</v>
      </c>
      <c r="R830" s="91">
        <v>192.9</v>
      </c>
      <c r="S830" s="91">
        <v>64.3</v>
      </c>
      <c r="T830" s="91"/>
      <c r="U830" s="91">
        <f t="shared" si="74"/>
        <v>643</v>
      </c>
      <c r="V830" s="82" t="str">
        <f t="shared" si="72"/>
        <v>151001175874</v>
      </c>
      <c r="W830" s="83">
        <f>VLOOKUP(V830,Factors!$E$6:$H$5950,4,FALSE)</f>
        <v>0</v>
      </c>
      <c r="X830" t="str">
        <f>VLOOKUP(V830,Factors!$E$6:$F$5950,2,FALSE)</f>
        <v>Direct-OR</v>
      </c>
      <c r="Y830" s="92">
        <f t="shared" si="75"/>
        <v>0</v>
      </c>
      <c r="Z830" s="92">
        <f t="shared" si="76"/>
        <v>643</v>
      </c>
      <c r="AA830" s="92">
        <f t="shared" si="77"/>
        <v>643</v>
      </c>
    </row>
    <row r="831" spans="1:27" x14ac:dyDescent="0.25">
      <c r="A831" t="s">
        <v>320</v>
      </c>
      <c r="B831" t="s">
        <v>164</v>
      </c>
      <c r="C831" t="s">
        <v>165</v>
      </c>
      <c r="D831" t="s">
        <v>348</v>
      </c>
      <c r="E831" t="s">
        <v>335</v>
      </c>
      <c r="F831" t="str">
        <f t="shared" si="73"/>
        <v>1175</v>
      </c>
      <c r="G831" t="s">
        <v>104</v>
      </c>
      <c r="H831" t="s">
        <v>105</v>
      </c>
      <c r="I831" s="91"/>
      <c r="J831" s="91"/>
      <c r="K831" s="91">
        <v>-42.87</v>
      </c>
      <c r="L831" s="91"/>
      <c r="M831" s="91"/>
      <c r="N831" s="91"/>
      <c r="O831" s="91">
        <v>-202.18</v>
      </c>
      <c r="P831" s="91"/>
      <c r="Q831" s="91"/>
      <c r="R831" s="91"/>
      <c r="S831" s="91"/>
      <c r="T831" s="91"/>
      <c r="U831" s="91">
        <f t="shared" si="74"/>
        <v>-245.05</v>
      </c>
      <c r="V831" s="82" t="str">
        <f t="shared" si="72"/>
        <v>151001175874</v>
      </c>
      <c r="W831" s="83">
        <f>VLOOKUP(V831,Factors!$E$6:$H$5950,4,FALSE)</f>
        <v>0</v>
      </c>
      <c r="X831" t="str">
        <f>VLOOKUP(V831,Factors!$E$6:$F$5950,2,FALSE)</f>
        <v>Direct-OR</v>
      </c>
      <c r="Y831" s="92">
        <f t="shared" si="75"/>
        <v>0</v>
      </c>
      <c r="Z831" s="92">
        <f t="shared" si="76"/>
        <v>-245.05</v>
      </c>
      <c r="AA831" s="92">
        <f t="shared" si="77"/>
        <v>-245.05</v>
      </c>
    </row>
    <row r="832" spans="1:27" x14ac:dyDescent="0.25">
      <c r="A832" t="s">
        <v>320</v>
      </c>
      <c r="B832" t="s">
        <v>164</v>
      </c>
      <c r="C832" t="s">
        <v>165</v>
      </c>
      <c r="D832" t="s">
        <v>348</v>
      </c>
      <c r="E832" t="s">
        <v>335</v>
      </c>
      <c r="F832" t="str">
        <f t="shared" si="73"/>
        <v>1175</v>
      </c>
      <c r="G832" t="s">
        <v>106</v>
      </c>
      <c r="H832" t="s">
        <v>107</v>
      </c>
      <c r="I832" s="91">
        <v>-40284.120000000003</v>
      </c>
      <c r="J832" s="91">
        <v>-39602.620000000003</v>
      </c>
      <c r="K832" s="91">
        <v>-36743.17</v>
      </c>
      <c r="L832" s="91">
        <v>-33060.160000000003</v>
      </c>
      <c r="M832" s="91">
        <v>-29180.86</v>
      </c>
      <c r="N832" s="91">
        <v>-39233.599999999999</v>
      </c>
      <c r="O832" s="91">
        <v>-31825.919999999998</v>
      </c>
      <c r="P832" s="91">
        <v>-33349.839999999997</v>
      </c>
      <c r="Q832" s="91">
        <v>-33726.720000000001</v>
      </c>
      <c r="R832" s="91">
        <v>-33431.699999999997</v>
      </c>
      <c r="S832" s="91">
        <v>-41181.199999999997</v>
      </c>
      <c r="T832" s="91">
        <v>-29911.93</v>
      </c>
      <c r="U832" s="91">
        <f t="shared" si="74"/>
        <v>-421531.84</v>
      </c>
      <c r="V832" s="82" t="str">
        <f t="shared" si="72"/>
        <v>151001175874</v>
      </c>
      <c r="W832" s="83">
        <f>VLOOKUP(V832,Factors!$E$6:$H$5950,4,FALSE)</f>
        <v>0</v>
      </c>
      <c r="X832" t="str">
        <f>VLOOKUP(V832,Factors!$E$6:$F$5950,2,FALSE)</f>
        <v>Direct-OR</v>
      </c>
      <c r="Y832" s="92">
        <f t="shared" si="75"/>
        <v>0</v>
      </c>
      <c r="Z832" s="92">
        <f t="shared" si="76"/>
        <v>-421531.84</v>
      </c>
      <c r="AA832" s="92">
        <f t="shared" si="77"/>
        <v>-421531.84</v>
      </c>
    </row>
    <row r="833" spans="1:27" x14ac:dyDescent="0.25">
      <c r="A833" t="s">
        <v>320</v>
      </c>
      <c r="B833" t="s">
        <v>164</v>
      </c>
      <c r="C833" t="s">
        <v>165</v>
      </c>
      <c r="D833" t="s">
        <v>348</v>
      </c>
      <c r="E833" t="s">
        <v>335</v>
      </c>
      <c r="F833" t="str">
        <f t="shared" si="73"/>
        <v>1175</v>
      </c>
      <c r="G833" t="s">
        <v>108</v>
      </c>
      <c r="H833" t="s">
        <v>109</v>
      </c>
      <c r="I833" s="91">
        <v>-4953.87</v>
      </c>
      <c r="J833" s="91">
        <v>-4484.9399999999996</v>
      </c>
      <c r="K833" s="91">
        <v>-2887.8</v>
      </c>
      <c r="L833" s="91">
        <v>-3625.9</v>
      </c>
      <c r="M833" s="91">
        <v>-1349.53</v>
      </c>
      <c r="N833" s="91">
        <v>-1868.82</v>
      </c>
      <c r="O833" s="91">
        <v>-1893.69</v>
      </c>
      <c r="P833" s="91">
        <v>-2129.1</v>
      </c>
      <c r="Q833" s="91">
        <v>-1802.14</v>
      </c>
      <c r="R833" s="91">
        <v>-2238.1999999999998</v>
      </c>
      <c r="S833" s="91">
        <v>-2708.94</v>
      </c>
      <c r="T833" s="91">
        <v>-1804.19</v>
      </c>
      <c r="U833" s="91">
        <f t="shared" si="74"/>
        <v>-31747.119999999995</v>
      </c>
      <c r="V833" s="82" t="str">
        <f t="shared" si="72"/>
        <v>151001175874</v>
      </c>
      <c r="W833" s="83">
        <f>VLOOKUP(V833,Factors!$E$6:$H$5950,4,FALSE)</f>
        <v>0</v>
      </c>
      <c r="X833" t="str">
        <f>VLOOKUP(V833,Factors!$E$6:$F$5950,2,FALSE)</f>
        <v>Direct-OR</v>
      </c>
      <c r="Y833" s="92">
        <f t="shared" si="75"/>
        <v>0</v>
      </c>
      <c r="Z833" s="92">
        <f t="shared" si="76"/>
        <v>-31747.119999999995</v>
      </c>
      <c r="AA833" s="92">
        <f t="shared" si="77"/>
        <v>-31747.119999999995</v>
      </c>
    </row>
    <row r="834" spans="1:27" x14ac:dyDescent="0.25">
      <c r="A834" t="s">
        <v>320</v>
      </c>
      <c r="B834" t="s">
        <v>164</v>
      </c>
      <c r="C834" t="s">
        <v>165</v>
      </c>
      <c r="D834" t="s">
        <v>348</v>
      </c>
      <c r="E834" t="s">
        <v>335</v>
      </c>
      <c r="F834" t="str">
        <f t="shared" si="73"/>
        <v>1175</v>
      </c>
      <c r="G834" t="s">
        <v>158</v>
      </c>
      <c r="H834" t="s">
        <v>159</v>
      </c>
      <c r="I834" s="91">
        <v>-180.36</v>
      </c>
      <c r="J834" s="91">
        <v>-110.16</v>
      </c>
      <c r="K834" s="91"/>
      <c r="L834" s="91"/>
      <c r="M834" s="91"/>
      <c r="N834" s="91"/>
      <c r="O834" s="91"/>
      <c r="P834" s="91"/>
      <c r="Q834" s="91"/>
      <c r="R834" s="91">
        <v>-75.599999999999994</v>
      </c>
      <c r="S834" s="91"/>
      <c r="T834" s="91"/>
      <c r="U834" s="91">
        <f t="shared" si="74"/>
        <v>-366.12</v>
      </c>
      <c r="V834" s="82" t="str">
        <f t="shared" si="72"/>
        <v>151001175874</v>
      </c>
      <c r="W834" s="83">
        <f>VLOOKUP(V834,Factors!$E$6:$H$5950,4,FALSE)</f>
        <v>0</v>
      </c>
      <c r="X834" t="str">
        <f>VLOOKUP(V834,Factors!$E$6:$F$5950,2,FALSE)</f>
        <v>Direct-OR</v>
      </c>
      <c r="Y834" s="92">
        <f t="shared" si="75"/>
        <v>0</v>
      </c>
      <c r="Z834" s="92">
        <f t="shared" si="76"/>
        <v>-366.12</v>
      </c>
      <c r="AA834" s="92">
        <f t="shared" si="77"/>
        <v>-366.12</v>
      </c>
    </row>
    <row r="835" spans="1:27" x14ac:dyDescent="0.25">
      <c r="A835" t="s">
        <v>320</v>
      </c>
      <c r="B835" t="s">
        <v>164</v>
      </c>
      <c r="C835" t="s">
        <v>165</v>
      </c>
      <c r="D835" t="s">
        <v>348</v>
      </c>
      <c r="E835" t="s">
        <v>335</v>
      </c>
      <c r="F835" t="str">
        <f t="shared" si="73"/>
        <v>1175</v>
      </c>
      <c r="G835" t="s">
        <v>243</v>
      </c>
      <c r="H835" t="s">
        <v>244</v>
      </c>
      <c r="I835" s="91"/>
      <c r="J835" s="91"/>
      <c r="K835" s="91">
        <v>-21.43</v>
      </c>
      <c r="L835" s="91"/>
      <c r="M835" s="91"/>
      <c r="N835" s="91"/>
      <c r="O835" s="91"/>
      <c r="P835" s="91"/>
      <c r="Q835" s="91"/>
      <c r="R835" s="91"/>
      <c r="S835" s="91"/>
      <c r="T835" s="91"/>
      <c r="U835" s="91">
        <f t="shared" si="74"/>
        <v>-21.43</v>
      </c>
      <c r="V835" s="82" t="str">
        <f t="shared" si="72"/>
        <v>151001175874</v>
      </c>
      <c r="W835" s="83">
        <f>VLOOKUP(V835,Factors!$E$6:$H$5950,4,FALSE)</f>
        <v>0</v>
      </c>
      <c r="X835" t="str">
        <f>VLOOKUP(V835,Factors!$E$6:$F$5950,2,FALSE)</f>
        <v>Direct-OR</v>
      </c>
      <c r="Y835" s="92">
        <f t="shared" si="75"/>
        <v>0</v>
      </c>
      <c r="Z835" s="92">
        <f t="shared" si="76"/>
        <v>-21.43</v>
      </c>
      <c r="AA835" s="92">
        <f t="shared" si="77"/>
        <v>-21.43</v>
      </c>
    </row>
    <row r="836" spans="1:27" x14ac:dyDescent="0.25">
      <c r="A836" t="s">
        <v>320</v>
      </c>
      <c r="B836" t="s">
        <v>164</v>
      </c>
      <c r="C836" t="s">
        <v>165</v>
      </c>
      <c r="D836" t="s">
        <v>334</v>
      </c>
      <c r="E836" t="s">
        <v>335</v>
      </c>
      <c r="F836" t="str">
        <f t="shared" si="73"/>
        <v>1180</v>
      </c>
      <c r="G836" t="s">
        <v>92</v>
      </c>
      <c r="H836" t="s">
        <v>93</v>
      </c>
      <c r="I836" s="91">
        <v>202.6</v>
      </c>
      <c r="J836" s="91"/>
      <c r="K836" s="91">
        <v>253.46</v>
      </c>
      <c r="L836" s="91">
        <v>271.45</v>
      </c>
      <c r="M836" s="91">
        <v>455.66</v>
      </c>
      <c r="N836" s="91">
        <v>77.83</v>
      </c>
      <c r="O836" s="91">
        <v>282.19</v>
      </c>
      <c r="P836" s="91">
        <v>333.78</v>
      </c>
      <c r="Q836" s="91">
        <v>39.299999999999997</v>
      </c>
      <c r="R836" s="91">
        <v>364.42</v>
      </c>
      <c r="S836" s="91">
        <v>76.88</v>
      </c>
      <c r="T836" s="91">
        <v>644.87</v>
      </c>
      <c r="U836" s="91">
        <f t="shared" si="74"/>
        <v>3002.44</v>
      </c>
      <c r="V836" s="82" t="str">
        <f t="shared" ref="V836:V899" si="78">CONCATENATE(B836,RIGHT(D836,4),A836)</f>
        <v>151001180874</v>
      </c>
      <c r="W836" s="83">
        <f>VLOOKUP(V836,Factors!$E$6:$H$5950,4,FALSE)</f>
        <v>0</v>
      </c>
      <c r="X836" t="str">
        <f>VLOOKUP(V836,Factors!$E$6:$F$5950,2,FALSE)</f>
        <v>Direct-OR</v>
      </c>
      <c r="Y836" s="92">
        <f t="shared" si="75"/>
        <v>0</v>
      </c>
      <c r="Z836" s="92">
        <f t="shared" si="76"/>
        <v>3002.44</v>
      </c>
      <c r="AA836" s="92">
        <f t="shared" si="77"/>
        <v>3002.44</v>
      </c>
    </row>
    <row r="837" spans="1:27" x14ac:dyDescent="0.25">
      <c r="A837" t="s">
        <v>320</v>
      </c>
      <c r="B837" t="s">
        <v>164</v>
      </c>
      <c r="C837" t="s">
        <v>165</v>
      </c>
      <c r="D837" t="s">
        <v>334</v>
      </c>
      <c r="E837" t="s">
        <v>335</v>
      </c>
      <c r="F837" t="str">
        <f t="shared" ref="F837:F900" si="79">RIGHT(D837,4)</f>
        <v>1180</v>
      </c>
      <c r="G837" t="s">
        <v>235</v>
      </c>
      <c r="H837" t="s">
        <v>236</v>
      </c>
      <c r="I837" s="91"/>
      <c r="J837" s="91"/>
      <c r="K837" s="91"/>
      <c r="L837" s="91"/>
      <c r="M837" s="91"/>
      <c r="N837" s="91"/>
      <c r="O837" s="91"/>
      <c r="P837" s="91"/>
      <c r="Q837" s="91">
        <v>16.18</v>
      </c>
      <c r="R837" s="91"/>
      <c r="S837" s="91"/>
      <c r="T837" s="91"/>
      <c r="U837" s="91">
        <f t="shared" ref="U837:U900" si="80">SUM(I837:T837)</f>
        <v>16.18</v>
      </c>
      <c r="V837" s="82" t="str">
        <f t="shared" si="78"/>
        <v>151001180874</v>
      </c>
      <c r="W837" s="83">
        <f>VLOOKUP(V837,Factors!$E$6:$H$5950,4,FALSE)</f>
        <v>0</v>
      </c>
      <c r="X837" t="str">
        <f>VLOOKUP(V837,Factors!$E$6:$F$5950,2,FALSE)</f>
        <v>Direct-OR</v>
      </c>
      <c r="Y837" s="92">
        <f t="shared" ref="Y837:Y900" si="81">U837*W837</f>
        <v>0</v>
      </c>
      <c r="Z837" s="92">
        <f t="shared" ref="Z837:Z900" si="82">U837-Y837</f>
        <v>16.18</v>
      </c>
      <c r="AA837" s="92">
        <f t="shared" ref="AA837:AA900" si="83">Y837+Z837</f>
        <v>16.18</v>
      </c>
    </row>
    <row r="838" spans="1:27" x14ac:dyDescent="0.25">
      <c r="A838" t="s">
        <v>320</v>
      </c>
      <c r="B838" t="s">
        <v>164</v>
      </c>
      <c r="C838" t="s">
        <v>165</v>
      </c>
      <c r="D838" t="s">
        <v>334</v>
      </c>
      <c r="E838" t="s">
        <v>335</v>
      </c>
      <c r="F838" t="str">
        <f t="shared" si="79"/>
        <v>1180</v>
      </c>
      <c r="G838" t="s">
        <v>84</v>
      </c>
      <c r="H838" t="s">
        <v>85</v>
      </c>
      <c r="I838" s="91">
        <v>13.55</v>
      </c>
      <c r="J838" s="91"/>
      <c r="K838" s="91"/>
      <c r="L838" s="91">
        <v>10.17</v>
      </c>
      <c r="M838" s="91">
        <v>39.67</v>
      </c>
      <c r="N838" s="91">
        <v>5.04</v>
      </c>
      <c r="O838" s="91"/>
      <c r="P838" s="91">
        <v>44.05</v>
      </c>
      <c r="Q838" s="91">
        <v>28.61</v>
      </c>
      <c r="R838" s="91">
        <v>6.78</v>
      </c>
      <c r="S838" s="91">
        <v>23.72</v>
      </c>
      <c r="T838" s="91">
        <v>40.68</v>
      </c>
      <c r="U838" s="91">
        <f t="shared" si="80"/>
        <v>212.27</v>
      </c>
      <c r="V838" s="82" t="str">
        <f t="shared" si="78"/>
        <v>151001180874</v>
      </c>
      <c r="W838" s="83">
        <f>VLOOKUP(V838,Factors!$E$6:$H$5950,4,FALSE)</f>
        <v>0</v>
      </c>
      <c r="X838" t="str">
        <f>VLOOKUP(V838,Factors!$E$6:$F$5950,2,FALSE)</f>
        <v>Direct-OR</v>
      </c>
      <c r="Y838" s="92">
        <f t="shared" si="81"/>
        <v>0</v>
      </c>
      <c r="Z838" s="92">
        <f t="shared" si="82"/>
        <v>212.27</v>
      </c>
      <c r="AA838" s="92">
        <f t="shared" si="83"/>
        <v>212.27</v>
      </c>
    </row>
    <row r="839" spans="1:27" x14ac:dyDescent="0.25">
      <c r="A839" t="s">
        <v>320</v>
      </c>
      <c r="B839" t="s">
        <v>164</v>
      </c>
      <c r="C839" t="s">
        <v>165</v>
      </c>
      <c r="D839" t="s">
        <v>334</v>
      </c>
      <c r="E839" t="s">
        <v>335</v>
      </c>
      <c r="F839" t="str">
        <f t="shared" si="79"/>
        <v>1180</v>
      </c>
      <c r="G839" t="s">
        <v>56</v>
      </c>
      <c r="H839" t="s">
        <v>57</v>
      </c>
      <c r="I839" s="91">
        <v>129.80000000000001</v>
      </c>
      <c r="J839" s="91"/>
      <c r="K839" s="91"/>
      <c r="L839" s="91">
        <v>97.38</v>
      </c>
      <c r="M839" s="91">
        <v>154.94</v>
      </c>
      <c r="N839" s="91"/>
      <c r="O839" s="91"/>
      <c r="P839" s="91">
        <v>421.98</v>
      </c>
      <c r="Q839" s="91">
        <v>274.07</v>
      </c>
      <c r="R839" s="91">
        <v>64.92</v>
      </c>
      <c r="S839" s="91">
        <v>227.22</v>
      </c>
      <c r="T839" s="91">
        <v>389.67</v>
      </c>
      <c r="U839" s="91">
        <f t="shared" si="80"/>
        <v>1759.9800000000002</v>
      </c>
      <c r="V839" s="82" t="str">
        <f t="shared" si="78"/>
        <v>151001180874</v>
      </c>
      <c r="W839" s="83">
        <f>VLOOKUP(V839,Factors!$E$6:$H$5950,4,FALSE)</f>
        <v>0</v>
      </c>
      <c r="X839" t="str">
        <f>VLOOKUP(V839,Factors!$E$6:$F$5950,2,FALSE)</f>
        <v>Direct-OR</v>
      </c>
      <c r="Y839" s="92">
        <f t="shared" si="81"/>
        <v>0</v>
      </c>
      <c r="Z839" s="92">
        <f t="shared" si="82"/>
        <v>1759.9800000000002</v>
      </c>
      <c r="AA839" s="92">
        <f t="shared" si="83"/>
        <v>1759.9800000000002</v>
      </c>
    </row>
    <row r="840" spans="1:27" x14ac:dyDescent="0.25">
      <c r="A840" t="s">
        <v>320</v>
      </c>
      <c r="B840" t="s">
        <v>164</v>
      </c>
      <c r="C840" t="s">
        <v>165</v>
      </c>
      <c r="D840" t="s">
        <v>334</v>
      </c>
      <c r="E840" t="s">
        <v>335</v>
      </c>
      <c r="F840" t="str">
        <f t="shared" si="79"/>
        <v>1180</v>
      </c>
      <c r="G840" t="s">
        <v>68</v>
      </c>
      <c r="H840" t="s">
        <v>69</v>
      </c>
      <c r="I840" s="91"/>
      <c r="J840" s="91"/>
      <c r="K840" s="91"/>
      <c r="L840" s="91"/>
      <c r="M840" s="91">
        <v>225.05</v>
      </c>
      <c r="N840" s="91">
        <v>48.23</v>
      </c>
      <c r="O840" s="91"/>
      <c r="P840" s="91"/>
      <c r="Q840" s="91"/>
      <c r="R840" s="91"/>
      <c r="S840" s="91"/>
      <c r="T840" s="91"/>
      <c r="U840" s="91">
        <f t="shared" si="80"/>
        <v>273.28000000000003</v>
      </c>
      <c r="V840" s="82" t="str">
        <f t="shared" si="78"/>
        <v>151001180874</v>
      </c>
      <c r="W840" s="83">
        <f>VLOOKUP(V840,Factors!$E$6:$H$5950,4,FALSE)</f>
        <v>0</v>
      </c>
      <c r="X840" t="str">
        <f>VLOOKUP(V840,Factors!$E$6:$F$5950,2,FALSE)</f>
        <v>Direct-OR</v>
      </c>
      <c r="Y840" s="92">
        <f t="shared" si="81"/>
        <v>0</v>
      </c>
      <c r="Z840" s="92">
        <f t="shared" si="82"/>
        <v>273.28000000000003</v>
      </c>
      <c r="AA840" s="92">
        <f t="shared" si="83"/>
        <v>273.28000000000003</v>
      </c>
    </row>
    <row r="841" spans="1:27" x14ac:dyDescent="0.25">
      <c r="A841" t="s">
        <v>320</v>
      </c>
      <c r="B841" t="s">
        <v>164</v>
      </c>
      <c r="C841" t="s">
        <v>165</v>
      </c>
      <c r="D841" t="s">
        <v>334</v>
      </c>
      <c r="E841" t="s">
        <v>335</v>
      </c>
      <c r="F841" t="str">
        <f t="shared" si="79"/>
        <v>1180</v>
      </c>
      <c r="G841" t="s">
        <v>156</v>
      </c>
      <c r="H841" t="s">
        <v>157</v>
      </c>
      <c r="I841" s="91"/>
      <c r="J841" s="91"/>
      <c r="K841" s="91"/>
      <c r="L841" s="91"/>
      <c r="M841" s="91">
        <v>21.43</v>
      </c>
      <c r="N841" s="91"/>
      <c r="O841" s="91"/>
      <c r="P841" s="91"/>
      <c r="Q841" s="91"/>
      <c r="R841" s="91"/>
      <c r="S841" s="91"/>
      <c r="T841" s="91"/>
      <c r="U841" s="91">
        <f t="shared" si="80"/>
        <v>21.43</v>
      </c>
      <c r="V841" s="82" t="str">
        <f t="shared" si="78"/>
        <v>151001180874</v>
      </c>
      <c r="W841" s="83">
        <f>VLOOKUP(V841,Factors!$E$6:$H$5950,4,FALSE)</f>
        <v>0</v>
      </c>
      <c r="X841" t="str">
        <f>VLOOKUP(V841,Factors!$E$6:$F$5950,2,FALSE)</f>
        <v>Direct-OR</v>
      </c>
      <c r="Y841" s="92">
        <f t="shared" si="81"/>
        <v>0</v>
      </c>
      <c r="Z841" s="92">
        <f t="shared" si="82"/>
        <v>21.43</v>
      </c>
      <c r="AA841" s="92">
        <f t="shared" si="83"/>
        <v>21.43</v>
      </c>
    </row>
    <row r="842" spans="1:27" x14ac:dyDescent="0.25">
      <c r="A842" t="s">
        <v>320</v>
      </c>
      <c r="B842" t="s">
        <v>164</v>
      </c>
      <c r="C842" t="s">
        <v>165</v>
      </c>
      <c r="D842" t="s">
        <v>344</v>
      </c>
      <c r="E842" t="s">
        <v>345</v>
      </c>
      <c r="F842" t="str">
        <f t="shared" si="79"/>
        <v>1187</v>
      </c>
      <c r="G842" t="s">
        <v>84</v>
      </c>
      <c r="H842" t="s">
        <v>85</v>
      </c>
      <c r="I842" s="91"/>
      <c r="J842" s="91"/>
      <c r="K842" s="91"/>
      <c r="L842" s="91">
        <v>22.03</v>
      </c>
      <c r="M842" s="91">
        <v>126.47</v>
      </c>
      <c r="N842" s="91">
        <v>42.52</v>
      </c>
      <c r="O842" s="91">
        <v>162.88</v>
      </c>
      <c r="P842" s="91">
        <v>144.37</v>
      </c>
      <c r="Q842" s="91"/>
      <c r="R842" s="91">
        <v>12.79</v>
      </c>
      <c r="S842" s="91">
        <v>82.46</v>
      </c>
      <c r="T842" s="91">
        <v>6.58</v>
      </c>
      <c r="U842" s="91">
        <f t="shared" si="80"/>
        <v>600.1</v>
      </c>
      <c r="V842" s="82" t="str">
        <f t="shared" si="78"/>
        <v>151001187874</v>
      </c>
      <c r="W842" s="83">
        <f>VLOOKUP(V842,Factors!$E$6:$H$5950,4,FALSE)</f>
        <v>0</v>
      </c>
      <c r="X842" t="str">
        <f>VLOOKUP(V842,Factors!$E$6:$F$5950,2,FALSE)</f>
        <v>Direct-OR</v>
      </c>
      <c r="Y842" s="92">
        <f t="shared" si="81"/>
        <v>0</v>
      </c>
      <c r="Z842" s="92">
        <f t="shared" si="82"/>
        <v>600.1</v>
      </c>
      <c r="AA842" s="92">
        <f t="shared" si="83"/>
        <v>600.1</v>
      </c>
    </row>
    <row r="843" spans="1:27" x14ac:dyDescent="0.25">
      <c r="A843" t="s">
        <v>320</v>
      </c>
      <c r="B843" t="s">
        <v>164</v>
      </c>
      <c r="C843" t="s">
        <v>165</v>
      </c>
      <c r="D843" t="s">
        <v>344</v>
      </c>
      <c r="E843" t="s">
        <v>345</v>
      </c>
      <c r="F843" t="str">
        <f t="shared" si="79"/>
        <v>1187</v>
      </c>
      <c r="G843" t="s">
        <v>56</v>
      </c>
      <c r="H843" t="s">
        <v>57</v>
      </c>
      <c r="I843" s="91"/>
      <c r="J843" s="91"/>
      <c r="K843" s="91"/>
      <c r="L843" s="91">
        <v>210.99</v>
      </c>
      <c r="M843" s="91">
        <v>1211.4000000000001</v>
      </c>
      <c r="N843" s="91">
        <v>407.26</v>
      </c>
      <c r="O843" s="91">
        <v>1319.16</v>
      </c>
      <c r="P843" s="91">
        <v>1382.9</v>
      </c>
      <c r="Q843" s="91"/>
      <c r="R843" s="91">
        <v>122.48</v>
      </c>
      <c r="S843" s="91">
        <v>489.92</v>
      </c>
      <c r="T843" s="91">
        <v>63.05</v>
      </c>
      <c r="U843" s="91">
        <f t="shared" si="80"/>
        <v>5207.1600000000008</v>
      </c>
      <c r="V843" s="82" t="str">
        <f t="shared" si="78"/>
        <v>151001187874</v>
      </c>
      <c r="W843" s="83">
        <f>VLOOKUP(V843,Factors!$E$6:$H$5950,4,FALSE)</f>
        <v>0</v>
      </c>
      <c r="X843" t="str">
        <f>VLOOKUP(V843,Factors!$E$6:$F$5950,2,FALSE)</f>
        <v>Direct-OR</v>
      </c>
      <c r="Y843" s="92">
        <f t="shared" si="81"/>
        <v>0</v>
      </c>
      <c r="Z843" s="92">
        <f t="shared" si="82"/>
        <v>5207.1600000000008</v>
      </c>
      <c r="AA843" s="92">
        <f t="shared" si="83"/>
        <v>5207.1600000000008</v>
      </c>
    </row>
    <row r="844" spans="1:27" x14ac:dyDescent="0.25">
      <c r="A844" t="s">
        <v>320</v>
      </c>
      <c r="B844" t="s">
        <v>164</v>
      </c>
      <c r="C844" t="s">
        <v>165</v>
      </c>
      <c r="D844" t="s">
        <v>344</v>
      </c>
      <c r="E844" t="s">
        <v>345</v>
      </c>
      <c r="F844" t="str">
        <f t="shared" si="79"/>
        <v>1187</v>
      </c>
      <c r="G844" t="s">
        <v>68</v>
      </c>
      <c r="H844" t="s">
        <v>69</v>
      </c>
      <c r="I844" s="91"/>
      <c r="J844" s="91"/>
      <c r="K844" s="91"/>
      <c r="L844" s="91"/>
      <c r="M844" s="91"/>
      <c r="N844" s="91"/>
      <c r="O844" s="91">
        <v>241.13</v>
      </c>
      <c r="P844" s="91"/>
      <c r="Q844" s="91"/>
      <c r="R844" s="91"/>
      <c r="S844" s="91">
        <v>299.95999999999998</v>
      </c>
      <c r="T844" s="91"/>
      <c r="U844" s="91">
        <f t="shared" si="80"/>
        <v>541.08999999999992</v>
      </c>
      <c r="V844" s="82" t="str">
        <f t="shared" si="78"/>
        <v>151001187874</v>
      </c>
      <c r="W844" s="83">
        <f>VLOOKUP(V844,Factors!$E$6:$H$5950,4,FALSE)</f>
        <v>0</v>
      </c>
      <c r="X844" t="str">
        <f>VLOOKUP(V844,Factors!$E$6:$F$5950,2,FALSE)</f>
        <v>Direct-OR</v>
      </c>
      <c r="Y844" s="92">
        <f t="shared" si="81"/>
        <v>0</v>
      </c>
      <c r="Z844" s="92">
        <f t="shared" si="82"/>
        <v>541.08999999999992</v>
      </c>
      <c r="AA844" s="92">
        <f t="shared" si="83"/>
        <v>541.08999999999992</v>
      </c>
    </row>
    <row r="845" spans="1:27" x14ac:dyDescent="0.25">
      <c r="A845" t="s">
        <v>320</v>
      </c>
      <c r="B845" t="s">
        <v>164</v>
      </c>
      <c r="C845" t="s">
        <v>165</v>
      </c>
      <c r="D845" t="s">
        <v>323</v>
      </c>
      <c r="E845" t="s">
        <v>324</v>
      </c>
      <c r="F845" t="str">
        <f t="shared" si="79"/>
        <v>1275</v>
      </c>
      <c r="G845" t="s">
        <v>84</v>
      </c>
      <c r="H845" t="s">
        <v>85</v>
      </c>
      <c r="I845" s="91"/>
      <c r="J845" s="91">
        <v>13.55</v>
      </c>
      <c r="K845" s="91"/>
      <c r="L845" s="91"/>
      <c r="M845" s="91"/>
      <c r="N845" s="91"/>
      <c r="O845" s="91"/>
      <c r="P845" s="91"/>
      <c r="Q845" s="91"/>
      <c r="R845" s="91"/>
      <c r="S845" s="91"/>
      <c r="T845" s="91"/>
      <c r="U845" s="91">
        <f t="shared" si="80"/>
        <v>13.55</v>
      </c>
      <c r="V845" s="82" t="str">
        <f t="shared" si="78"/>
        <v>151001275874</v>
      </c>
      <c r="W845" s="83">
        <f>VLOOKUP(V845,Factors!$E$6:$H$5950,4,FALSE)</f>
        <v>0</v>
      </c>
      <c r="X845" t="str">
        <f>VLOOKUP(V845,Factors!$E$6:$F$5950,2,FALSE)</f>
        <v>Direct-OR</v>
      </c>
      <c r="Y845" s="92">
        <f t="shared" si="81"/>
        <v>0</v>
      </c>
      <c r="Z845" s="92">
        <f t="shared" si="82"/>
        <v>13.55</v>
      </c>
      <c r="AA845" s="92">
        <f t="shared" si="83"/>
        <v>13.55</v>
      </c>
    </row>
    <row r="846" spans="1:27" x14ac:dyDescent="0.25">
      <c r="A846" t="s">
        <v>320</v>
      </c>
      <c r="B846" t="s">
        <v>164</v>
      </c>
      <c r="C846" t="s">
        <v>165</v>
      </c>
      <c r="D846" t="s">
        <v>323</v>
      </c>
      <c r="E846" t="s">
        <v>324</v>
      </c>
      <c r="F846" t="str">
        <f t="shared" si="79"/>
        <v>1275</v>
      </c>
      <c r="G846" t="s">
        <v>180</v>
      </c>
      <c r="H846" t="s">
        <v>181</v>
      </c>
      <c r="I846" s="91"/>
      <c r="J846" s="91"/>
      <c r="K846" s="91"/>
      <c r="L846" s="91">
        <v>194.86</v>
      </c>
      <c r="M846" s="91"/>
      <c r="N846" s="91"/>
      <c r="O846" s="91"/>
      <c r="P846" s="91"/>
      <c r="Q846" s="91"/>
      <c r="R846" s="91"/>
      <c r="S846" s="91"/>
      <c r="T846" s="91">
        <v>750.82</v>
      </c>
      <c r="U846" s="91">
        <f t="shared" si="80"/>
        <v>945.68000000000006</v>
      </c>
      <c r="V846" s="82" t="str">
        <f t="shared" si="78"/>
        <v>151001275874</v>
      </c>
      <c r="W846" s="83">
        <f>VLOOKUP(V846,Factors!$E$6:$H$5950,4,FALSE)</f>
        <v>0</v>
      </c>
      <c r="X846" t="str">
        <f>VLOOKUP(V846,Factors!$E$6:$F$5950,2,FALSE)</f>
        <v>Direct-OR</v>
      </c>
      <c r="Y846" s="92">
        <f t="shared" si="81"/>
        <v>0</v>
      </c>
      <c r="Z846" s="92">
        <f t="shared" si="82"/>
        <v>945.68000000000006</v>
      </c>
      <c r="AA846" s="92">
        <f t="shared" si="83"/>
        <v>945.68000000000006</v>
      </c>
    </row>
    <row r="847" spans="1:27" x14ac:dyDescent="0.25">
      <c r="A847" t="s">
        <v>320</v>
      </c>
      <c r="B847" t="s">
        <v>164</v>
      </c>
      <c r="C847" t="s">
        <v>165</v>
      </c>
      <c r="D847" t="s">
        <v>323</v>
      </c>
      <c r="E847" t="s">
        <v>324</v>
      </c>
      <c r="F847" t="str">
        <f t="shared" si="79"/>
        <v>1275</v>
      </c>
      <c r="G847" t="s">
        <v>56</v>
      </c>
      <c r="H847" t="s">
        <v>57</v>
      </c>
      <c r="I847" s="91"/>
      <c r="J847" s="91">
        <v>129.80000000000001</v>
      </c>
      <c r="K847" s="91"/>
      <c r="L847" s="91"/>
      <c r="M847" s="91"/>
      <c r="N847" s="91"/>
      <c r="O847" s="91"/>
      <c r="P847" s="91"/>
      <c r="Q847" s="91"/>
      <c r="R847" s="91"/>
      <c r="S847" s="91"/>
      <c r="T847" s="91"/>
      <c r="U847" s="91">
        <f t="shared" si="80"/>
        <v>129.80000000000001</v>
      </c>
      <c r="V847" s="82" t="str">
        <f t="shared" si="78"/>
        <v>151001275874</v>
      </c>
      <c r="W847" s="83">
        <f>VLOOKUP(V847,Factors!$E$6:$H$5950,4,FALSE)</f>
        <v>0</v>
      </c>
      <c r="X847" t="str">
        <f>VLOOKUP(V847,Factors!$E$6:$F$5950,2,FALSE)</f>
        <v>Direct-OR</v>
      </c>
      <c r="Y847" s="92">
        <f t="shared" si="81"/>
        <v>0</v>
      </c>
      <c r="Z847" s="92">
        <f t="shared" si="82"/>
        <v>129.80000000000001</v>
      </c>
      <c r="AA847" s="92">
        <f t="shared" si="83"/>
        <v>129.80000000000001</v>
      </c>
    </row>
    <row r="848" spans="1:27" x14ac:dyDescent="0.25">
      <c r="A848" t="s">
        <v>320</v>
      </c>
      <c r="B848" t="s">
        <v>164</v>
      </c>
      <c r="C848" t="s">
        <v>165</v>
      </c>
      <c r="D848" t="s">
        <v>325</v>
      </c>
      <c r="E848" t="s">
        <v>326</v>
      </c>
      <c r="F848" t="str">
        <f t="shared" si="79"/>
        <v>1280</v>
      </c>
      <c r="G848" t="s">
        <v>84</v>
      </c>
      <c r="H848" t="s">
        <v>85</v>
      </c>
      <c r="I848" s="91"/>
      <c r="J848" s="91">
        <v>28.01</v>
      </c>
      <c r="K848" s="91">
        <v>397.42</v>
      </c>
      <c r="L848" s="91"/>
      <c r="M848" s="91"/>
      <c r="N848" s="91"/>
      <c r="O848" s="91"/>
      <c r="P848" s="91"/>
      <c r="Q848" s="91"/>
      <c r="R848" s="91"/>
      <c r="S848" s="91"/>
      <c r="T848" s="91"/>
      <c r="U848" s="91">
        <f t="shared" si="80"/>
        <v>425.43</v>
      </c>
      <c r="V848" s="82" t="str">
        <f t="shared" si="78"/>
        <v>151001280874</v>
      </c>
      <c r="W848" s="83">
        <f>VLOOKUP(V848,Factors!$E$6:$H$5950,4,FALSE)</f>
        <v>0</v>
      </c>
      <c r="X848" t="str">
        <f>VLOOKUP(V848,Factors!$E$6:$F$5950,2,FALSE)</f>
        <v>Direct-OR</v>
      </c>
      <c r="Y848" s="92">
        <f t="shared" si="81"/>
        <v>0</v>
      </c>
      <c r="Z848" s="92">
        <f t="shared" si="82"/>
        <v>425.43</v>
      </c>
      <c r="AA848" s="92">
        <f t="shared" si="83"/>
        <v>425.43</v>
      </c>
    </row>
    <row r="849" spans="1:27" x14ac:dyDescent="0.25">
      <c r="A849" t="s">
        <v>320</v>
      </c>
      <c r="B849" t="s">
        <v>164</v>
      </c>
      <c r="C849" t="s">
        <v>165</v>
      </c>
      <c r="D849" t="s">
        <v>325</v>
      </c>
      <c r="E849" t="s">
        <v>326</v>
      </c>
      <c r="F849" t="str">
        <f t="shared" si="79"/>
        <v>1280</v>
      </c>
      <c r="G849" t="s">
        <v>144</v>
      </c>
      <c r="H849" t="s">
        <v>145</v>
      </c>
      <c r="I849" s="91"/>
      <c r="J849" s="91"/>
      <c r="K849" s="91">
        <v>160.44</v>
      </c>
      <c r="L849" s="91"/>
      <c r="M849" s="91"/>
      <c r="N849" s="91"/>
      <c r="O849" s="91"/>
      <c r="P849" s="91"/>
      <c r="Q849" s="91"/>
      <c r="R849" s="91"/>
      <c r="S849" s="91"/>
      <c r="T849" s="91"/>
      <c r="U849" s="91">
        <f t="shared" si="80"/>
        <v>160.44</v>
      </c>
      <c r="V849" s="82" t="str">
        <f t="shared" si="78"/>
        <v>151001280874</v>
      </c>
      <c r="W849" s="83">
        <f>VLOOKUP(V849,Factors!$E$6:$H$5950,4,FALSE)</f>
        <v>0</v>
      </c>
      <c r="X849" t="str">
        <f>VLOOKUP(V849,Factors!$E$6:$F$5950,2,FALSE)</f>
        <v>Direct-OR</v>
      </c>
      <c r="Y849" s="92">
        <f t="shared" si="81"/>
        <v>0</v>
      </c>
      <c r="Z849" s="92">
        <f t="shared" si="82"/>
        <v>160.44</v>
      </c>
      <c r="AA849" s="92">
        <f t="shared" si="83"/>
        <v>160.44</v>
      </c>
    </row>
    <row r="850" spans="1:27" x14ac:dyDescent="0.25">
      <c r="A850" t="s">
        <v>320</v>
      </c>
      <c r="B850" t="s">
        <v>164</v>
      </c>
      <c r="C850" t="s">
        <v>165</v>
      </c>
      <c r="D850" t="s">
        <v>325</v>
      </c>
      <c r="E850" t="s">
        <v>326</v>
      </c>
      <c r="F850" t="str">
        <f t="shared" si="79"/>
        <v>1280</v>
      </c>
      <c r="G850" t="s">
        <v>180</v>
      </c>
      <c r="H850" t="s">
        <v>181</v>
      </c>
      <c r="I850" s="91">
        <v>844.08</v>
      </c>
      <c r="J850" s="91"/>
      <c r="K850" s="91">
        <v>1299.06</v>
      </c>
      <c r="L850" s="91"/>
      <c r="M850" s="91"/>
      <c r="N850" s="91"/>
      <c r="O850" s="91"/>
      <c r="P850" s="91"/>
      <c r="Q850" s="91"/>
      <c r="R850" s="91"/>
      <c r="S850" s="91"/>
      <c r="T850" s="91"/>
      <c r="U850" s="91">
        <f t="shared" si="80"/>
        <v>2143.14</v>
      </c>
      <c r="V850" s="82" t="str">
        <f t="shared" si="78"/>
        <v>151001280874</v>
      </c>
      <c r="W850" s="83">
        <f>VLOOKUP(V850,Factors!$E$6:$H$5950,4,FALSE)</f>
        <v>0</v>
      </c>
      <c r="X850" t="str">
        <f>VLOOKUP(V850,Factors!$E$6:$F$5950,2,FALSE)</f>
        <v>Direct-OR</v>
      </c>
      <c r="Y850" s="92">
        <f t="shared" si="81"/>
        <v>0</v>
      </c>
      <c r="Z850" s="92">
        <f t="shared" si="82"/>
        <v>2143.14</v>
      </c>
      <c r="AA850" s="92">
        <f t="shared" si="83"/>
        <v>2143.14</v>
      </c>
    </row>
    <row r="851" spans="1:27" x14ac:dyDescent="0.25">
      <c r="A851" t="s">
        <v>320</v>
      </c>
      <c r="B851" t="s">
        <v>164</v>
      </c>
      <c r="C851" t="s">
        <v>165</v>
      </c>
      <c r="D851" t="s">
        <v>325</v>
      </c>
      <c r="E851" t="s">
        <v>326</v>
      </c>
      <c r="F851" t="str">
        <f t="shared" si="79"/>
        <v>1280</v>
      </c>
      <c r="G851" t="s">
        <v>56</v>
      </c>
      <c r="H851" t="s">
        <v>57</v>
      </c>
      <c r="I851" s="91"/>
      <c r="J851" s="91">
        <v>268.26</v>
      </c>
      <c r="K851" s="91">
        <v>2876.54</v>
      </c>
      <c r="L851" s="91"/>
      <c r="M851" s="91"/>
      <c r="N851" s="91"/>
      <c r="O851" s="91"/>
      <c r="P851" s="91"/>
      <c r="Q851" s="91"/>
      <c r="R851" s="91"/>
      <c r="S851" s="91"/>
      <c r="T851" s="91"/>
      <c r="U851" s="91">
        <f t="shared" si="80"/>
        <v>3144.8</v>
      </c>
      <c r="V851" s="82" t="str">
        <f t="shared" si="78"/>
        <v>151001280874</v>
      </c>
      <c r="W851" s="83">
        <f>VLOOKUP(V851,Factors!$E$6:$H$5950,4,FALSE)</f>
        <v>0</v>
      </c>
      <c r="X851" t="str">
        <f>VLOOKUP(V851,Factors!$E$6:$F$5950,2,FALSE)</f>
        <v>Direct-OR</v>
      </c>
      <c r="Y851" s="92">
        <f t="shared" si="81"/>
        <v>0</v>
      </c>
      <c r="Z851" s="92">
        <f t="shared" si="82"/>
        <v>3144.8</v>
      </c>
      <c r="AA851" s="92">
        <f t="shared" si="83"/>
        <v>3144.8</v>
      </c>
    </row>
    <row r="852" spans="1:27" x14ac:dyDescent="0.25">
      <c r="A852" t="s">
        <v>320</v>
      </c>
      <c r="B852" t="s">
        <v>164</v>
      </c>
      <c r="C852" t="s">
        <v>165</v>
      </c>
      <c r="D852" t="s">
        <v>325</v>
      </c>
      <c r="E852" t="s">
        <v>326</v>
      </c>
      <c r="F852" t="str">
        <f t="shared" si="79"/>
        <v>1280</v>
      </c>
      <c r="G852" t="s">
        <v>68</v>
      </c>
      <c r="H852" t="s">
        <v>69</v>
      </c>
      <c r="I852" s="91"/>
      <c r="J852" s="91"/>
      <c r="K852" s="91">
        <v>930.32</v>
      </c>
      <c r="L852" s="91"/>
      <c r="M852" s="91"/>
      <c r="N852" s="91"/>
      <c r="O852" s="91"/>
      <c r="P852" s="91"/>
      <c r="Q852" s="91"/>
      <c r="R852" s="91"/>
      <c r="S852" s="91"/>
      <c r="T852" s="91"/>
      <c r="U852" s="91">
        <f t="shared" si="80"/>
        <v>930.32</v>
      </c>
      <c r="V852" s="82" t="str">
        <f t="shared" si="78"/>
        <v>151001280874</v>
      </c>
      <c r="W852" s="83">
        <f>VLOOKUP(V852,Factors!$E$6:$H$5950,4,FALSE)</f>
        <v>0</v>
      </c>
      <c r="X852" t="str">
        <f>VLOOKUP(V852,Factors!$E$6:$F$5950,2,FALSE)</f>
        <v>Direct-OR</v>
      </c>
      <c r="Y852" s="92">
        <f t="shared" si="81"/>
        <v>0</v>
      </c>
      <c r="Z852" s="92">
        <f t="shared" si="82"/>
        <v>930.32</v>
      </c>
      <c r="AA852" s="92">
        <f t="shared" si="83"/>
        <v>930.32</v>
      </c>
    </row>
    <row r="853" spans="1:27" x14ac:dyDescent="0.25">
      <c r="A853" t="s">
        <v>320</v>
      </c>
      <c r="B853" t="s">
        <v>164</v>
      </c>
      <c r="C853" t="s">
        <v>165</v>
      </c>
      <c r="D853" t="s">
        <v>325</v>
      </c>
      <c r="E853" t="s">
        <v>326</v>
      </c>
      <c r="F853" t="str">
        <f t="shared" si="79"/>
        <v>1280</v>
      </c>
      <c r="G853" t="s">
        <v>156</v>
      </c>
      <c r="H853" t="s">
        <v>157</v>
      </c>
      <c r="I853" s="91"/>
      <c r="J853" s="91"/>
      <c r="K853" s="91">
        <v>85.72</v>
      </c>
      <c r="L853" s="91"/>
      <c r="M853" s="91"/>
      <c r="N853" s="91"/>
      <c r="O853" s="91"/>
      <c r="P853" s="91"/>
      <c r="Q853" s="91"/>
      <c r="R853" s="91"/>
      <c r="S853" s="91"/>
      <c r="T853" s="91"/>
      <c r="U853" s="91">
        <f t="shared" si="80"/>
        <v>85.72</v>
      </c>
      <c r="V853" s="82" t="str">
        <f t="shared" si="78"/>
        <v>151001280874</v>
      </c>
      <c r="W853" s="83">
        <f>VLOOKUP(V853,Factors!$E$6:$H$5950,4,FALSE)</f>
        <v>0</v>
      </c>
      <c r="X853" t="str">
        <f>VLOOKUP(V853,Factors!$E$6:$F$5950,2,FALSE)</f>
        <v>Direct-OR</v>
      </c>
      <c r="Y853" s="92">
        <f t="shared" si="81"/>
        <v>0</v>
      </c>
      <c r="Z853" s="92">
        <f t="shared" si="82"/>
        <v>85.72</v>
      </c>
      <c r="AA853" s="92">
        <f t="shared" si="83"/>
        <v>85.72</v>
      </c>
    </row>
    <row r="854" spans="1:27" x14ac:dyDescent="0.25">
      <c r="A854" t="s">
        <v>320</v>
      </c>
      <c r="B854" t="s">
        <v>164</v>
      </c>
      <c r="C854" t="s">
        <v>165</v>
      </c>
      <c r="D854" t="s">
        <v>327</v>
      </c>
      <c r="E854" t="s">
        <v>328</v>
      </c>
      <c r="F854" t="str">
        <f t="shared" si="79"/>
        <v>1695</v>
      </c>
      <c r="G854" t="s">
        <v>92</v>
      </c>
      <c r="H854" t="s">
        <v>93</v>
      </c>
      <c r="I854" s="91"/>
      <c r="J854" s="91">
        <v>338.02</v>
      </c>
      <c r="K854" s="91">
        <v>98.74</v>
      </c>
      <c r="L854" s="91">
        <v>326.47000000000003</v>
      </c>
      <c r="M854" s="91">
        <v>17.62</v>
      </c>
      <c r="N854" s="91"/>
      <c r="O854" s="91"/>
      <c r="P854" s="91"/>
      <c r="Q854" s="91"/>
      <c r="R854" s="91"/>
      <c r="S854" s="91"/>
      <c r="T854" s="91"/>
      <c r="U854" s="91">
        <f t="shared" si="80"/>
        <v>780.85</v>
      </c>
      <c r="V854" s="82" t="str">
        <f t="shared" si="78"/>
        <v>151001695874</v>
      </c>
      <c r="W854" s="83">
        <f>VLOOKUP(V854,Factors!$E$6:$H$5950,4,FALSE)</f>
        <v>0</v>
      </c>
      <c r="X854" t="str">
        <f>VLOOKUP(V854,Factors!$E$6:$F$5950,2,FALSE)</f>
        <v>Direct-OR</v>
      </c>
      <c r="Y854" s="92">
        <f t="shared" si="81"/>
        <v>0</v>
      </c>
      <c r="Z854" s="92">
        <f t="shared" si="82"/>
        <v>780.85</v>
      </c>
      <c r="AA854" s="92">
        <f t="shared" si="83"/>
        <v>780.85</v>
      </c>
    </row>
    <row r="855" spans="1:27" x14ac:dyDescent="0.25">
      <c r="A855" t="s">
        <v>320</v>
      </c>
      <c r="B855" t="s">
        <v>164</v>
      </c>
      <c r="C855" t="s">
        <v>165</v>
      </c>
      <c r="D855" t="s">
        <v>327</v>
      </c>
      <c r="E855" t="s">
        <v>328</v>
      </c>
      <c r="F855" t="str">
        <f t="shared" si="79"/>
        <v>1695</v>
      </c>
      <c r="G855" t="s">
        <v>84</v>
      </c>
      <c r="H855" t="s">
        <v>85</v>
      </c>
      <c r="I855" s="91"/>
      <c r="J855" s="91">
        <v>40.65</v>
      </c>
      <c r="K855" s="91"/>
      <c r="L855" s="91"/>
      <c r="M855" s="91"/>
      <c r="N855" s="91"/>
      <c r="O855" s="91"/>
      <c r="P855" s="91"/>
      <c r="Q855" s="91"/>
      <c r="R855" s="91"/>
      <c r="S855" s="91"/>
      <c r="T855" s="91"/>
      <c r="U855" s="91">
        <f t="shared" si="80"/>
        <v>40.65</v>
      </c>
      <c r="V855" s="82" t="str">
        <f t="shared" si="78"/>
        <v>151001695874</v>
      </c>
      <c r="W855" s="83">
        <f>VLOOKUP(V855,Factors!$E$6:$H$5950,4,FALSE)</f>
        <v>0</v>
      </c>
      <c r="X855" t="str">
        <f>VLOOKUP(V855,Factors!$E$6:$F$5950,2,FALSE)</f>
        <v>Direct-OR</v>
      </c>
      <c r="Y855" s="92">
        <f t="shared" si="81"/>
        <v>0</v>
      </c>
      <c r="Z855" s="92">
        <f t="shared" si="82"/>
        <v>40.65</v>
      </c>
      <c r="AA855" s="92">
        <f t="shared" si="83"/>
        <v>40.65</v>
      </c>
    </row>
    <row r="856" spans="1:27" x14ac:dyDescent="0.25">
      <c r="A856" t="s">
        <v>320</v>
      </c>
      <c r="B856" t="s">
        <v>164</v>
      </c>
      <c r="C856" t="s">
        <v>165</v>
      </c>
      <c r="D856" t="s">
        <v>327</v>
      </c>
      <c r="E856" t="s">
        <v>328</v>
      </c>
      <c r="F856" t="str">
        <f t="shared" si="79"/>
        <v>1695</v>
      </c>
      <c r="G856" t="s">
        <v>256</v>
      </c>
      <c r="H856" t="s">
        <v>257</v>
      </c>
      <c r="I856" s="91"/>
      <c r="J856" s="91"/>
      <c r="K856" s="91">
        <v>1861</v>
      </c>
      <c r="L856" s="91"/>
      <c r="M856" s="91"/>
      <c r="N856" s="91"/>
      <c r="O856" s="91"/>
      <c r="P856" s="91"/>
      <c r="Q856" s="91"/>
      <c r="R856" s="91"/>
      <c r="S856" s="91"/>
      <c r="T856" s="91"/>
      <c r="U856" s="91">
        <f t="shared" si="80"/>
        <v>1861</v>
      </c>
      <c r="V856" s="82" t="str">
        <f t="shared" si="78"/>
        <v>151001695874</v>
      </c>
      <c r="W856" s="83">
        <f>VLOOKUP(V856,Factors!$E$6:$H$5950,4,FALSE)</f>
        <v>0</v>
      </c>
      <c r="X856" t="str">
        <f>VLOOKUP(V856,Factors!$E$6:$F$5950,2,FALSE)</f>
        <v>Direct-OR</v>
      </c>
      <c r="Y856" s="92">
        <f t="shared" si="81"/>
        <v>0</v>
      </c>
      <c r="Z856" s="92">
        <f t="shared" si="82"/>
        <v>1861</v>
      </c>
      <c r="AA856" s="92">
        <f t="shared" si="83"/>
        <v>1861</v>
      </c>
    </row>
    <row r="857" spans="1:27" x14ac:dyDescent="0.25">
      <c r="A857" t="s">
        <v>320</v>
      </c>
      <c r="B857" t="s">
        <v>164</v>
      </c>
      <c r="C857" t="s">
        <v>165</v>
      </c>
      <c r="D857" t="s">
        <v>327</v>
      </c>
      <c r="E857" t="s">
        <v>328</v>
      </c>
      <c r="F857" t="str">
        <f t="shared" si="79"/>
        <v>1695</v>
      </c>
      <c r="G857" t="s">
        <v>56</v>
      </c>
      <c r="H857" t="s">
        <v>57</v>
      </c>
      <c r="I857" s="91"/>
      <c r="J857" s="91">
        <v>389.4</v>
      </c>
      <c r="K857" s="91"/>
      <c r="L857" s="91"/>
      <c r="M857" s="91"/>
      <c r="N857" s="91"/>
      <c r="O857" s="91"/>
      <c r="P857" s="91"/>
      <c r="Q857" s="91"/>
      <c r="R857" s="91"/>
      <c r="S857" s="91"/>
      <c r="T857" s="91"/>
      <c r="U857" s="91">
        <f t="shared" si="80"/>
        <v>389.4</v>
      </c>
      <c r="V857" s="82" t="str">
        <f t="shared" si="78"/>
        <v>151001695874</v>
      </c>
      <c r="W857" s="83">
        <f>VLOOKUP(V857,Factors!$E$6:$H$5950,4,FALSE)</f>
        <v>0</v>
      </c>
      <c r="X857" t="str">
        <f>VLOOKUP(V857,Factors!$E$6:$F$5950,2,FALSE)</f>
        <v>Direct-OR</v>
      </c>
      <c r="Y857" s="92">
        <f t="shared" si="81"/>
        <v>0</v>
      </c>
      <c r="Z857" s="92">
        <f t="shared" si="82"/>
        <v>389.4</v>
      </c>
      <c r="AA857" s="92">
        <f t="shared" si="83"/>
        <v>389.4</v>
      </c>
    </row>
    <row r="858" spans="1:27" x14ac:dyDescent="0.25">
      <c r="A858" t="s">
        <v>320</v>
      </c>
      <c r="B858" t="s">
        <v>164</v>
      </c>
      <c r="C858" t="s">
        <v>165</v>
      </c>
      <c r="D858" t="s">
        <v>346</v>
      </c>
      <c r="E858" t="s">
        <v>347</v>
      </c>
      <c r="F858" t="str">
        <f t="shared" si="79"/>
        <v>2090</v>
      </c>
      <c r="G858" t="s">
        <v>114</v>
      </c>
      <c r="H858" t="s">
        <v>115</v>
      </c>
      <c r="I858" s="91"/>
      <c r="J858" s="91"/>
      <c r="K858" s="91"/>
      <c r="L858" s="91"/>
      <c r="M858" s="91"/>
      <c r="N858" s="91"/>
      <c r="O858" s="91"/>
      <c r="P858" s="91">
        <v>34.72</v>
      </c>
      <c r="Q858" s="91"/>
      <c r="R858" s="91"/>
      <c r="S858" s="91"/>
      <c r="T858" s="91"/>
      <c r="U858" s="91">
        <f t="shared" si="80"/>
        <v>34.72</v>
      </c>
      <c r="V858" s="82" t="str">
        <f t="shared" si="78"/>
        <v>151002090874</v>
      </c>
      <c r="W858" s="83">
        <f>VLOOKUP(V858,Factors!$E$6:$H$5950,4,FALSE)</f>
        <v>0</v>
      </c>
      <c r="X858" t="str">
        <f>VLOOKUP(V858,Factors!$E$6:$F$5950,2,FALSE)</f>
        <v>Direct-OR</v>
      </c>
      <c r="Y858" s="92">
        <f t="shared" si="81"/>
        <v>0</v>
      </c>
      <c r="Z858" s="92">
        <f t="shared" si="82"/>
        <v>34.72</v>
      </c>
      <c r="AA858" s="92">
        <f t="shared" si="83"/>
        <v>34.72</v>
      </c>
    </row>
    <row r="859" spans="1:27" x14ac:dyDescent="0.25">
      <c r="A859" t="s">
        <v>320</v>
      </c>
      <c r="B859" t="s">
        <v>164</v>
      </c>
      <c r="C859" t="s">
        <v>165</v>
      </c>
      <c r="D859" t="s">
        <v>346</v>
      </c>
      <c r="E859" t="s">
        <v>347</v>
      </c>
      <c r="F859" t="str">
        <f t="shared" si="79"/>
        <v>2090</v>
      </c>
      <c r="G859" t="s">
        <v>86</v>
      </c>
      <c r="H859" t="s">
        <v>87</v>
      </c>
      <c r="I859" s="91">
        <v>17999.47</v>
      </c>
      <c r="J859" s="91">
        <v>15544.52</v>
      </c>
      <c r="K859" s="91">
        <v>15242.17</v>
      </c>
      <c r="L859" s="91">
        <v>11221.58</v>
      </c>
      <c r="M859" s="91">
        <v>19637.439999999999</v>
      </c>
      <c r="N859" s="91">
        <v>13304.82</v>
      </c>
      <c r="O859" s="91">
        <v>11499.32</v>
      </c>
      <c r="P859" s="91">
        <v>18221</v>
      </c>
      <c r="Q859" s="91">
        <v>14443.52</v>
      </c>
      <c r="R859" s="91">
        <v>18887.61</v>
      </c>
      <c r="S859" s="91">
        <v>14999.11</v>
      </c>
      <c r="T859" s="91">
        <v>13025.41</v>
      </c>
      <c r="U859" s="91">
        <f t="shared" si="80"/>
        <v>184025.97</v>
      </c>
      <c r="V859" s="82" t="str">
        <f t="shared" si="78"/>
        <v>151002090874</v>
      </c>
      <c r="W859" s="83">
        <f>VLOOKUP(V859,Factors!$E$6:$H$5950,4,FALSE)</f>
        <v>0</v>
      </c>
      <c r="X859" t="str">
        <f>VLOOKUP(V859,Factors!$E$6:$F$5950,2,FALSE)</f>
        <v>Direct-OR</v>
      </c>
      <c r="Y859" s="92">
        <f t="shared" si="81"/>
        <v>0</v>
      </c>
      <c r="Z859" s="92">
        <f t="shared" si="82"/>
        <v>184025.97</v>
      </c>
      <c r="AA859" s="92">
        <f t="shared" si="83"/>
        <v>184025.97</v>
      </c>
    </row>
    <row r="860" spans="1:27" x14ac:dyDescent="0.25">
      <c r="A860" t="s">
        <v>320</v>
      </c>
      <c r="B860" t="s">
        <v>164</v>
      </c>
      <c r="C860" t="s">
        <v>165</v>
      </c>
      <c r="D860" t="s">
        <v>346</v>
      </c>
      <c r="E860" t="s">
        <v>347</v>
      </c>
      <c r="F860" t="str">
        <f t="shared" si="79"/>
        <v>2090</v>
      </c>
      <c r="G860" t="s">
        <v>116</v>
      </c>
      <c r="H860" t="s">
        <v>117</v>
      </c>
      <c r="I860" s="91">
        <v>723.9</v>
      </c>
      <c r="J860" s="91">
        <v>268.22000000000003</v>
      </c>
      <c r="K860" s="91">
        <v>706.99</v>
      </c>
      <c r="L860" s="91">
        <v>61.19</v>
      </c>
      <c r="M860" s="91">
        <v>666.65</v>
      </c>
      <c r="N860" s="91">
        <v>919.19</v>
      </c>
      <c r="O860" s="91">
        <v>1164.01</v>
      </c>
      <c r="P860" s="91">
        <v>2071.46</v>
      </c>
      <c r="Q860" s="91">
        <v>397.11</v>
      </c>
      <c r="R860" s="91">
        <v>1447.8</v>
      </c>
      <c r="S860" s="91">
        <v>505.2</v>
      </c>
      <c r="T860" s="91">
        <v>-14.01</v>
      </c>
      <c r="U860" s="91">
        <f t="shared" si="80"/>
        <v>8917.7100000000009</v>
      </c>
      <c r="V860" s="82" t="str">
        <f t="shared" si="78"/>
        <v>151002090874</v>
      </c>
      <c r="W860" s="83">
        <f>VLOOKUP(V860,Factors!$E$6:$H$5950,4,FALSE)</f>
        <v>0</v>
      </c>
      <c r="X860" t="str">
        <f>VLOOKUP(V860,Factors!$E$6:$F$5950,2,FALSE)</f>
        <v>Direct-OR</v>
      </c>
      <c r="Y860" s="92">
        <f t="shared" si="81"/>
        <v>0</v>
      </c>
      <c r="Z860" s="92">
        <f t="shared" si="82"/>
        <v>8917.7100000000009</v>
      </c>
      <c r="AA860" s="92">
        <f t="shared" si="83"/>
        <v>8917.7100000000009</v>
      </c>
    </row>
    <row r="861" spans="1:27" x14ac:dyDescent="0.25">
      <c r="A861" t="s">
        <v>320</v>
      </c>
      <c r="B861" t="s">
        <v>164</v>
      </c>
      <c r="C861" t="s">
        <v>165</v>
      </c>
      <c r="D861" t="s">
        <v>346</v>
      </c>
      <c r="E861" t="s">
        <v>347</v>
      </c>
      <c r="F861" t="str">
        <f t="shared" si="79"/>
        <v>2090</v>
      </c>
      <c r="G861" t="s">
        <v>88</v>
      </c>
      <c r="H861" t="s">
        <v>89</v>
      </c>
      <c r="I861" s="91">
        <v>2585.41</v>
      </c>
      <c r="J861" s="91">
        <v>2244.0300000000002</v>
      </c>
      <c r="K861" s="91">
        <v>2469.7600000000002</v>
      </c>
      <c r="L861" s="91">
        <v>2357.09</v>
      </c>
      <c r="M861" s="91">
        <v>2581.64</v>
      </c>
      <c r="N861" s="91">
        <v>2357.06</v>
      </c>
      <c r="O861" s="91">
        <v>2469.29</v>
      </c>
      <c r="P861" s="91">
        <v>2582.0500000000002</v>
      </c>
      <c r="Q861" s="91">
        <v>2244.9</v>
      </c>
      <c r="R861" s="91">
        <v>2581.48</v>
      </c>
      <c r="S861" s="91">
        <v>2469.27</v>
      </c>
      <c r="T861" s="91">
        <v>2427.8000000000002</v>
      </c>
      <c r="U861" s="91">
        <f t="shared" si="80"/>
        <v>29369.78</v>
      </c>
      <c r="V861" s="82" t="str">
        <f t="shared" si="78"/>
        <v>151002090874</v>
      </c>
      <c r="W861" s="83">
        <f>VLOOKUP(V861,Factors!$E$6:$H$5950,4,FALSE)</f>
        <v>0</v>
      </c>
      <c r="X861" t="str">
        <f>VLOOKUP(V861,Factors!$E$6:$F$5950,2,FALSE)</f>
        <v>Direct-OR</v>
      </c>
      <c r="Y861" s="92">
        <f t="shared" si="81"/>
        <v>0</v>
      </c>
      <c r="Z861" s="92">
        <f t="shared" si="82"/>
        <v>29369.78</v>
      </c>
      <c r="AA861" s="92">
        <f t="shared" si="83"/>
        <v>29369.78</v>
      </c>
    </row>
    <row r="862" spans="1:27" x14ac:dyDescent="0.25">
      <c r="A862" t="s">
        <v>320</v>
      </c>
      <c r="B862" t="s">
        <v>164</v>
      </c>
      <c r="C862" t="s">
        <v>165</v>
      </c>
      <c r="D862" t="s">
        <v>346</v>
      </c>
      <c r="E862" t="s">
        <v>347</v>
      </c>
      <c r="F862" t="str">
        <f t="shared" si="79"/>
        <v>2090</v>
      </c>
      <c r="G862" t="s">
        <v>90</v>
      </c>
      <c r="H862" t="s">
        <v>91</v>
      </c>
      <c r="I862" s="91">
        <v>10163.52</v>
      </c>
      <c r="J862" s="91">
        <v>8762.01</v>
      </c>
      <c r="K862" s="91">
        <v>9710.0400000000009</v>
      </c>
      <c r="L862" s="91">
        <v>9167.43</v>
      </c>
      <c r="M862" s="91">
        <v>10139.25</v>
      </c>
      <c r="N862" s="91">
        <v>9308.68</v>
      </c>
      <c r="O862" s="91">
        <v>9785.0499999999993</v>
      </c>
      <c r="P862" s="91">
        <v>10376.280000000001</v>
      </c>
      <c r="Q862" s="91">
        <v>8786.74</v>
      </c>
      <c r="R862" s="91">
        <v>10267.57</v>
      </c>
      <c r="S862" s="91">
        <v>9676.68</v>
      </c>
      <c r="T862" s="91">
        <v>9429.18</v>
      </c>
      <c r="U862" s="91">
        <f t="shared" si="80"/>
        <v>115572.43</v>
      </c>
      <c r="V862" s="82" t="str">
        <f t="shared" si="78"/>
        <v>151002090874</v>
      </c>
      <c r="W862" s="83">
        <f>VLOOKUP(V862,Factors!$E$6:$H$5950,4,FALSE)</f>
        <v>0</v>
      </c>
      <c r="X862" t="str">
        <f>VLOOKUP(V862,Factors!$E$6:$F$5950,2,FALSE)</f>
        <v>Direct-OR</v>
      </c>
      <c r="Y862" s="92">
        <f t="shared" si="81"/>
        <v>0</v>
      </c>
      <c r="Z862" s="92">
        <f t="shared" si="82"/>
        <v>115572.43</v>
      </c>
      <c r="AA862" s="92">
        <f t="shared" si="83"/>
        <v>115572.43</v>
      </c>
    </row>
    <row r="863" spans="1:27" x14ac:dyDescent="0.25">
      <c r="A863" t="s">
        <v>320</v>
      </c>
      <c r="B863" t="s">
        <v>164</v>
      </c>
      <c r="C863" t="s">
        <v>165</v>
      </c>
      <c r="D863" t="s">
        <v>346</v>
      </c>
      <c r="E863" t="s">
        <v>347</v>
      </c>
      <c r="F863" t="str">
        <f t="shared" si="79"/>
        <v>2090</v>
      </c>
      <c r="G863" t="s">
        <v>120</v>
      </c>
      <c r="H863" t="s">
        <v>121</v>
      </c>
      <c r="I863" s="91"/>
      <c r="J863" s="91"/>
      <c r="K863" s="91"/>
      <c r="L863" s="91">
        <v>23.98</v>
      </c>
      <c r="M863" s="91"/>
      <c r="N863" s="91"/>
      <c r="O863" s="91"/>
      <c r="P863" s="91"/>
      <c r="Q863" s="91"/>
      <c r="R863" s="91"/>
      <c r="S863" s="91"/>
      <c r="T863" s="91"/>
      <c r="U863" s="91">
        <f t="shared" si="80"/>
        <v>23.98</v>
      </c>
      <c r="V863" s="82" t="str">
        <f t="shared" si="78"/>
        <v>151002090874</v>
      </c>
      <c r="W863" s="83">
        <f>VLOOKUP(V863,Factors!$E$6:$H$5950,4,FALSE)</f>
        <v>0</v>
      </c>
      <c r="X863" t="str">
        <f>VLOOKUP(V863,Factors!$E$6:$F$5950,2,FALSE)</f>
        <v>Direct-OR</v>
      </c>
      <c r="Y863" s="92">
        <f t="shared" si="81"/>
        <v>0</v>
      </c>
      <c r="Z863" s="92">
        <f t="shared" si="82"/>
        <v>23.98</v>
      </c>
      <c r="AA863" s="92">
        <f t="shared" si="83"/>
        <v>23.98</v>
      </c>
    </row>
    <row r="864" spans="1:27" x14ac:dyDescent="0.25">
      <c r="A864" t="s">
        <v>320</v>
      </c>
      <c r="B864" t="s">
        <v>164</v>
      </c>
      <c r="C864" t="s">
        <v>165</v>
      </c>
      <c r="D864" t="s">
        <v>346</v>
      </c>
      <c r="E864" t="s">
        <v>347</v>
      </c>
      <c r="F864" t="str">
        <f t="shared" si="79"/>
        <v>2090</v>
      </c>
      <c r="G864" t="s">
        <v>84</v>
      </c>
      <c r="H864" t="s">
        <v>85</v>
      </c>
      <c r="I864" s="91">
        <v>499.38</v>
      </c>
      <c r="J864" s="91">
        <v>413.63</v>
      </c>
      <c r="K864" s="91">
        <v>661.35</v>
      </c>
      <c r="L864" s="91">
        <v>-189.96</v>
      </c>
      <c r="M864" s="91">
        <v>1255.96</v>
      </c>
      <c r="N864" s="91">
        <v>-137.96</v>
      </c>
      <c r="O864" s="91">
        <v>393.48</v>
      </c>
      <c r="P864" s="91">
        <v>785.06</v>
      </c>
      <c r="Q864" s="91">
        <v>318.23</v>
      </c>
      <c r="R864" s="91">
        <v>1887.82</v>
      </c>
      <c r="S864" s="91">
        <v>-617.01</v>
      </c>
      <c r="T864" s="91">
        <v>95.7</v>
      </c>
      <c r="U864" s="91">
        <f t="shared" si="80"/>
        <v>5365.6799999999994</v>
      </c>
      <c r="V864" s="82" t="str">
        <f t="shared" si="78"/>
        <v>151002090874</v>
      </c>
      <c r="W864" s="83">
        <f>VLOOKUP(V864,Factors!$E$6:$H$5950,4,FALSE)</f>
        <v>0</v>
      </c>
      <c r="X864" t="str">
        <f>VLOOKUP(V864,Factors!$E$6:$F$5950,2,FALSE)</f>
        <v>Direct-OR</v>
      </c>
      <c r="Y864" s="92">
        <f t="shared" si="81"/>
        <v>0</v>
      </c>
      <c r="Z864" s="92">
        <f t="shared" si="82"/>
        <v>5365.6799999999994</v>
      </c>
      <c r="AA864" s="92">
        <f t="shared" si="83"/>
        <v>5365.6799999999994</v>
      </c>
    </row>
    <row r="865" spans="1:27" x14ac:dyDescent="0.25">
      <c r="A865" t="s">
        <v>320</v>
      </c>
      <c r="B865" t="s">
        <v>164</v>
      </c>
      <c r="C865" t="s">
        <v>165</v>
      </c>
      <c r="D865" t="s">
        <v>346</v>
      </c>
      <c r="E865" t="s">
        <v>347</v>
      </c>
      <c r="F865" t="str">
        <f t="shared" si="79"/>
        <v>2090</v>
      </c>
      <c r="G865" t="s">
        <v>98</v>
      </c>
      <c r="H865" t="s">
        <v>99</v>
      </c>
      <c r="I865" s="91"/>
      <c r="J865" s="91"/>
      <c r="K865" s="91"/>
      <c r="L865" s="91"/>
      <c r="M865" s="91"/>
      <c r="N865" s="91"/>
      <c r="O865" s="91"/>
      <c r="P865" s="91">
        <v>63.31</v>
      </c>
      <c r="Q865" s="91"/>
      <c r="R865" s="91"/>
      <c r="S865" s="91"/>
      <c r="T865" s="91"/>
      <c r="U865" s="91">
        <f t="shared" si="80"/>
        <v>63.31</v>
      </c>
      <c r="V865" s="82" t="str">
        <f t="shared" si="78"/>
        <v>151002090874</v>
      </c>
      <c r="W865" s="83">
        <f>VLOOKUP(V865,Factors!$E$6:$H$5950,4,FALSE)</f>
        <v>0</v>
      </c>
      <c r="X865" t="str">
        <f>VLOOKUP(V865,Factors!$E$6:$F$5950,2,FALSE)</f>
        <v>Direct-OR</v>
      </c>
      <c r="Y865" s="92">
        <f t="shared" si="81"/>
        <v>0</v>
      </c>
      <c r="Z865" s="92">
        <f t="shared" si="82"/>
        <v>63.31</v>
      </c>
      <c r="AA865" s="92">
        <f t="shared" si="83"/>
        <v>63.31</v>
      </c>
    </row>
    <row r="866" spans="1:27" x14ac:dyDescent="0.25">
      <c r="A866" t="s">
        <v>320</v>
      </c>
      <c r="B866" t="s">
        <v>164</v>
      </c>
      <c r="C866" t="s">
        <v>165</v>
      </c>
      <c r="D866" t="s">
        <v>346</v>
      </c>
      <c r="E866" t="s">
        <v>347</v>
      </c>
      <c r="F866" t="str">
        <f t="shared" si="79"/>
        <v>2090</v>
      </c>
      <c r="G866" t="s">
        <v>140</v>
      </c>
      <c r="H866" t="s">
        <v>141</v>
      </c>
      <c r="I866" s="91"/>
      <c r="J866" s="91"/>
      <c r="K866" s="91"/>
      <c r="L866" s="91"/>
      <c r="M866" s="91"/>
      <c r="N866" s="91"/>
      <c r="O866" s="91">
        <v>21.43</v>
      </c>
      <c r="P866" s="91"/>
      <c r="Q866" s="91"/>
      <c r="R866" s="91"/>
      <c r="S866" s="91"/>
      <c r="T866" s="91"/>
      <c r="U866" s="91">
        <f t="shared" si="80"/>
        <v>21.43</v>
      </c>
      <c r="V866" s="82" t="str">
        <f t="shared" si="78"/>
        <v>151002090874</v>
      </c>
      <c r="W866" s="83">
        <f>VLOOKUP(V866,Factors!$E$6:$H$5950,4,FALSE)</f>
        <v>0</v>
      </c>
      <c r="X866" t="str">
        <f>VLOOKUP(V866,Factors!$E$6:$F$5950,2,FALSE)</f>
        <v>Direct-OR</v>
      </c>
      <c r="Y866" s="92">
        <f t="shared" si="81"/>
        <v>0</v>
      </c>
      <c r="Z866" s="92">
        <f t="shared" si="82"/>
        <v>21.43</v>
      </c>
      <c r="AA866" s="92">
        <f t="shared" si="83"/>
        <v>21.43</v>
      </c>
    </row>
    <row r="867" spans="1:27" x14ac:dyDescent="0.25">
      <c r="A867" t="s">
        <v>320</v>
      </c>
      <c r="B867" t="s">
        <v>164</v>
      </c>
      <c r="C867" t="s">
        <v>165</v>
      </c>
      <c r="D867" t="s">
        <v>346</v>
      </c>
      <c r="E867" t="s">
        <v>347</v>
      </c>
      <c r="F867" t="str">
        <f t="shared" si="79"/>
        <v>2090</v>
      </c>
      <c r="G867" t="s">
        <v>104</v>
      </c>
      <c r="H867" t="s">
        <v>105</v>
      </c>
      <c r="I867" s="91"/>
      <c r="J867" s="91"/>
      <c r="K867" s="91"/>
      <c r="L867" s="91"/>
      <c r="M867" s="91"/>
      <c r="N867" s="91"/>
      <c r="O867" s="91"/>
      <c r="P867" s="91">
        <v>-40.44</v>
      </c>
      <c r="Q867" s="91"/>
      <c r="R867" s="91"/>
      <c r="S867" s="91"/>
      <c r="T867" s="91"/>
      <c r="U867" s="91">
        <f t="shared" si="80"/>
        <v>-40.44</v>
      </c>
      <c r="V867" s="82" t="str">
        <f t="shared" si="78"/>
        <v>151002090874</v>
      </c>
      <c r="W867" s="83">
        <f>VLOOKUP(V867,Factors!$E$6:$H$5950,4,FALSE)</f>
        <v>0</v>
      </c>
      <c r="X867" t="str">
        <f>VLOOKUP(V867,Factors!$E$6:$F$5950,2,FALSE)</f>
        <v>Direct-OR</v>
      </c>
      <c r="Y867" s="92">
        <f t="shared" si="81"/>
        <v>0</v>
      </c>
      <c r="Z867" s="92">
        <f t="shared" si="82"/>
        <v>-40.44</v>
      </c>
      <c r="AA867" s="92">
        <f t="shared" si="83"/>
        <v>-40.44</v>
      </c>
    </row>
    <row r="868" spans="1:27" x14ac:dyDescent="0.25">
      <c r="A868" t="s">
        <v>320</v>
      </c>
      <c r="B868" t="s">
        <v>164</v>
      </c>
      <c r="C868" t="s">
        <v>165</v>
      </c>
      <c r="D868" t="s">
        <v>346</v>
      </c>
      <c r="E868" t="s">
        <v>347</v>
      </c>
      <c r="F868" t="str">
        <f t="shared" si="79"/>
        <v>2090</v>
      </c>
      <c r="G868" t="s">
        <v>106</v>
      </c>
      <c r="H868" t="s">
        <v>107</v>
      </c>
      <c r="I868" s="91">
        <v>-31889.85</v>
      </c>
      <c r="J868" s="91">
        <v>-27269.06</v>
      </c>
      <c r="K868" s="91">
        <v>-24926.36</v>
      </c>
      <c r="L868" s="91">
        <v>-24006.080000000002</v>
      </c>
      <c r="M868" s="91">
        <v>-27925.439999999999</v>
      </c>
      <c r="N868" s="91">
        <v>-28905.279999999999</v>
      </c>
      <c r="O868" s="91">
        <v>-20086.72</v>
      </c>
      <c r="P868" s="91">
        <v>-30864.959999999999</v>
      </c>
      <c r="Q868" s="91">
        <v>-25965.759999999998</v>
      </c>
      <c r="R868" s="91">
        <v>-21556.48</v>
      </c>
      <c r="S868" s="91">
        <v>-36009.120000000003</v>
      </c>
      <c r="T868" s="91">
        <v>-24715.599999999999</v>
      </c>
      <c r="U868" s="91">
        <f t="shared" si="80"/>
        <v>-324120.70999999996</v>
      </c>
      <c r="V868" s="82" t="str">
        <f t="shared" si="78"/>
        <v>151002090874</v>
      </c>
      <c r="W868" s="83">
        <f>VLOOKUP(V868,Factors!$E$6:$H$5950,4,FALSE)</f>
        <v>0</v>
      </c>
      <c r="X868" t="str">
        <f>VLOOKUP(V868,Factors!$E$6:$F$5950,2,FALSE)</f>
        <v>Direct-OR</v>
      </c>
      <c r="Y868" s="92">
        <f t="shared" si="81"/>
        <v>0</v>
      </c>
      <c r="Z868" s="92">
        <f t="shared" si="82"/>
        <v>-324120.70999999996</v>
      </c>
      <c r="AA868" s="92">
        <f t="shared" si="83"/>
        <v>-324120.70999999996</v>
      </c>
    </row>
    <row r="869" spans="1:27" x14ac:dyDescent="0.25">
      <c r="A869" t="s">
        <v>320</v>
      </c>
      <c r="B869" t="s">
        <v>164</v>
      </c>
      <c r="C869" t="s">
        <v>165</v>
      </c>
      <c r="D869" t="s">
        <v>346</v>
      </c>
      <c r="E869" t="s">
        <v>347</v>
      </c>
      <c r="F869" t="str">
        <f t="shared" si="79"/>
        <v>2090</v>
      </c>
      <c r="G869" t="s">
        <v>108</v>
      </c>
      <c r="H869" t="s">
        <v>109</v>
      </c>
      <c r="I869" s="91">
        <v>-773.32</v>
      </c>
      <c r="J869" s="91">
        <v>-394.26</v>
      </c>
      <c r="K869" s="91">
        <v>-636.86</v>
      </c>
      <c r="L869" s="91">
        <v>-379.08</v>
      </c>
      <c r="M869" s="91">
        <v>-652.02</v>
      </c>
      <c r="N869" s="91">
        <v>-864.32</v>
      </c>
      <c r="O869" s="91">
        <v>-1470.83</v>
      </c>
      <c r="P869" s="91">
        <v>-2228.9499999999998</v>
      </c>
      <c r="Q869" s="91">
        <v>-667.2</v>
      </c>
      <c r="R869" s="91">
        <v>-1031.08</v>
      </c>
      <c r="S869" s="91">
        <v>-909.81</v>
      </c>
      <c r="T869" s="91">
        <v>-390.48</v>
      </c>
      <c r="U869" s="91">
        <f t="shared" si="80"/>
        <v>-10398.209999999999</v>
      </c>
      <c r="V869" s="82" t="str">
        <f t="shared" si="78"/>
        <v>151002090874</v>
      </c>
      <c r="W869" s="83">
        <f>VLOOKUP(V869,Factors!$E$6:$H$5950,4,FALSE)</f>
        <v>0</v>
      </c>
      <c r="X869" t="str">
        <f>VLOOKUP(V869,Factors!$E$6:$F$5950,2,FALSE)</f>
        <v>Direct-OR</v>
      </c>
      <c r="Y869" s="92">
        <f t="shared" si="81"/>
        <v>0</v>
      </c>
      <c r="Z869" s="92">
        <f t="shared" si="82"/>
        <v>-10398.209999999999</v>
      </c>
      <c r="AA869" s="92">
        <f t="shared" si="83"/>
        <v>-10398.209999999999</v>
      </c>
    </row>
    <row r="870" spans="1:27" x14ac:dyDescent="0.25">
      <c r="A870" t="s">
        <v>320</v>
      </c>
      <c r="B870" t="s">
        <v>164</v>
      </c>
      <c r="C870" t="s">
        <v>165</v>
      </c>
      <c r="D870" t="s">
        <v>346</v>
      </c>
      <c r="E870" t="s">
        <v>347</v>
      </c>
      <c r="F870" t="str">
        <f t="shared" si="79"/>
        <v>2090</v>
      </c>
      <c r="G870" t="s">
        <v>158</v>
      </c>
      <c r="H870" t="s">
        <v>159</v>
      </c>
      <c r="I870" s="91"/>
      <c r="J870" s="91"/>
      <c r="K870" s="91"/>
      <c r="L870" s="91">
        <v>-23.76</v>
      </c>
      <c r="M870" s="91"/>
      <c r="N870" s="91"/>
      <c r="O870" s="91"/>
      <c r="P870" s="91"/>
      <c r="Q870" s="91"/>
      <c r="R870" s="91"/>
      <c r="S870" s="91"/>
      <c r="T870" s="91"/>
      <c r="U870" s="91">
        <f t="shared" si="80"/>
        <v>-23.76</v>
      </c>
      <c r="V870" s="82" t="str">
        <f t="shared" si="78"/>
        <v>151002090874</v>
      </c>
      <c r="W870" s="83">
        <f>VLOOKUP(V870,Factors!$E$6:$H$5950,4,FALSE)</f>
        <v>0</v>
      </c>
      <c r="X870" t="str">
        <f>VLOOKUP(V870,Factors!$E$6:$F$5950,2,FALSE)</f>
        <v>Direct-OR</v>
      </c>
      <c r="Y870" s="92">
        <f t="shared" si="81"/>
        <v>0</v>
      </c>
      <c r="Z870" s="92">
        <f t="shared" si="82"/>
        <v>-23.76</v>
      </c>
      <c r="AA870" s="92">
        <f t="shared" si="83"/>
        <v>-23.76</v>
      </c>
    </row>
    <row r="871" spans="1:27" x14ac:dyDescent="0.25">
      <c r="A871" t="s">
        <v>320</v>
      </c>
      <c r="B871" t="s">
        <v>349</v>
      </c>
      <c r="C871" t="s">
        <v>350</v>
      </c>
      <c r="D871" t="s">
        <v>331</v>
      </c>
      <c r="E871" t="s">
        <v>332</v>
      </c>
      <c r="F871" t="str">
        <f t="shared" si="79"/>
        <v>1250</v>
      </c>
      <c r="G871" t="s">
        <v>92</v>
      </c>
      <c r="H871" t="s">
        <v>93</v>
      </c>
      <c r="I871" s="91"/>
      <c r="J871" s="91"/>
      <c r="K871" s="91"/>
      <c r="L871" s="91"/>
      <c r="M871" s="91"/>
      <c r="N871" s="91"/>
      <c r="O871" s="91"/>
      <c r="P871" s="91"/>
      <c r="Q871" s="91"/>
      <c r="R871" s="91"/>
      <c r="S871" s="91">
        <v>62.74</v>
      </c>
      <c r="T871" s="91">
        <v>-62.74</v>
      </c>
      <c r="U871" s="91">
        <f t="shared" si="80"/>
        <v>0</v>
      </c>
      <c r="V871" s="82" t="str">
        <f t="shared" si="78"/>
        <v>155021250874</v>
      </c>
      <c r="W871" s="83">
        <f>VLOOKUP(V871,Factors!$E$6:$H$5950,4,FALSE)</f>
        <v>0</v>
      </c>
      <c r="X871" t="str">
        <f>VLOOKUP(V871,Factors!$E$6:$F$5950,2,FALSE)</f>
        <v>Direct-OR</v>
      </c>
      <c r="Y871" s="92">
        <f t="shared" si="81"/>
        <v>0</v>
      </c>
      <c r="Z871" s="92">
        <f t="shared" si="82"/>
        <v>0</v>
      </c>
      <c r="AA871" s="92">
        <f t="shared" si="83"/>
        <v>0</v>
      </c>
    </row>
    <row r="872" spans="1:27" x14ac:dyDescent="0.25">
      <c r="A872" t="s">
        <v>320</v>
      </c>
      <c r="B872" t="s">
        <v>266</v>
      </c>
      <c r="C872" t="s">
        <v>267</v>
      </c>
      <c r="D872" t="s">
        <v>323</v>
      </c>
      <c r="E872" t="s">
        <v>324</v>
      </c>
      <c r="F872" t="str">
        <f t="shared" si="79"/>
        <v>1275</v>
      </c>
      <c r="G872" t="s">
        <v>84</v>
      </c>
      <c r="H872" t="s">
        <v>85</v>
      </c>
      <c r="I872" s="91"/>
      <c r="J872" s="91"/>
      <c r="K872" s="91"/>
      <c r="L872" s="91"/>
      <c r="M872" s="91"/>
      <c r="N872" s="91"/>
      <c r="O872" s="91">
        <v>1632.5</v>
      </c>
      <c r="P872" s="91">
        <v>344.7</v>
      </c>
      <c r="Q872" s="91">
        <v>11.42</v>
      </c>
      <c r="R872" s="91">
        <v>140.88999999999999</v>
      </c>
      <c r="S872" s="91"/>
      <c r="T872" s="91"/>
      <c r="U872" s="91">
        <f t="shared" si="80"/>
        <v>2129.5100000000002</v>
      </c>
      <c r="V872" s="82" t="str">
        <f t="shared" si="78"/>
        <v>155051275874</v>
      </c>
      <c r="W872" s="83">
        <f>VLOOKUP(V872,Factors!$E$6:$H$5950,4,FALSE)</f>
        <v>0</v>
      </c>
      <c r="X872" t="str">
        <f>VLOOKUP(V872,Factors!$E$6:$F$5950,2,FALSE)</f>
        <v>DIRECT-OR</v>
      </c>
      <c r="Y872" s="92">
        <f t="shared" si="81"/>
        <v>0</v>
      </c>
      <c r="Z872" s="92">
        <f t="shared" si="82"/>
        <v>2129.5100000000002</v>
      </c>
      <c r="AA872" s="92">
        <f t="shared" si="83"/>
        <v>2129.5100000000002</v>
      </c>
    </row>
    <row r="873" spans="1:27" x14ac:dyDescent="0.25">
      <c r="A873" t="s">
        <v>320</v>
      </c>
      <c r="B873" t="s">
        <v>266</v>
      </c>
      <c r="C873" t="s">
        <v>267</v>
      </c>
      <c r="D873" t="s">
        <v>323</v>
      </c>
      <c r="E873" t="s">
        <v>324</v>
      </c>
      <c r="F873" t="str">
        <f t="shared" si="79"/>
        <v>1275</v>
      </c>
      <c r="G873" t="s">
        <v>44</v>
      </c>
      <c r="H873" t="s">
        <v>45</v>
      </c>
      <c r="I873" s="91"/>
      <c r="J873" s="91"/>
      <c r="K873" s="91"/>
      <c r="L873" s="91"/>
      <c r="M873" s="91"/>
      <c r="N873" s="91"/>
      <c r="O873" s="91"/>
      <c r="P873" s="91">
        <v>41952.12</v>
      </c>
      <c r="Q873" s="91">
        <v>13746.54</v>
      </c>
      <c r="R873" s="91"/>
      <c r="S873" s="91"/>
      <c r="T873" s="91"/>
      <c r="U873" s="91">
        <f t="shared" si="80"/>
        <v>55698.66</v>
      </c>
      <c r="V873" s="82" t="str">
        <f t="shared" si="78"/>
        <v>155051275874</v>
      </c>
      <c r="W873" s="83">
        <f>VLOOKUP(V873,Factors!$E$6:$H$5950,4,FALSE)</f>
        <v>0</v>
      </c>
      <c r="X873" t="str">
        <f>VLOOKUP(V873,Factors!$E$6:$F$5950,2,FALSE)</f>
        <v>DIRECT-OR</v>
      </c>
      <c r="Y873" s="92">
        <f t="shared" si="81"/>
        <v>0</v>
      </c>
      <c r="Z873" s="92">
        <f t="shared" si="82"/>
        <v>55698.66</v>
      </c>
      <c r="AA873" s="92">
        <f t="shared" si="83"/>
        <v>55698.66</v>
      </c>
    </row>
    <row r="874" spans="1:27" x14ac:dyDescent="0.25">
      <c r="A874" t="s">
        <v>320</v>
      </c>
      <c r="B874" t="s">
        <v>266</v>
      </c>
      <c r="C874" t="s">
        <v>267</v>
      </c>
      <c r="D874" t="s">
        <v>323</v>
      </c>
      <c r="E874" t="s">
        <v>324</v>
      </c>
      <c r="F874" t="str">
        <f t="shared" si="79"/>
        <v>1275</v>
      </c>
      <c r="G874" t="s">
        <v>140</v>
      </c>
      <c r="H874" t="s">
        <v>141</v>
      </c>
      <c r="I874" s="91"/>
      <c r="J874" s="91"/>
      <c r="K874" s="91"/>
      <c r="L874" s="91"/>
      <c r="M874" s="91"/>
      <c r="N874" s="91"/>
      <c r="O874" s="91">
        <v>360</v>
      </c>
      <c r="P874" s="91"/>
      <c r="Q874" s="91"/>
      <c r="R874" s="91"/>
      <c r="S874" s="91"/>
      <c r="T874" s="91"/>
      <c r="U874" s="91">
        <f t="shared" si="80"/>
        <v>360</v>
      </c>
      <c r="V874" s="82" t="str">
        <f t="shared" si="78"/>
        <v>155051275874</v>
      </c>
      <c r="W874" s="83">
        <f>VLOOKUP(V874,Factors!$E$6:$H$5950,4,FALSE)</f>
        <v>0</v>
      </c>
      <c r="X874" t="str">
        <f>VLOOKUP(V874,Factors!$E$6:$F$5950,2,FALSE)</f>
        <v>DIRECT-OR</v>
      </c>
      <c r="Y874" s="92">
        <f t="shared" si="81"/>
        <v>0</v>
      </c>
      <c r="Z874" s="92">
        <f t="shared" si="82"/>
        <v>360</v>
      </c>
      <c r="AA874" s="92">
        <f t="shared" si="83"/>
        <v>360</v>
      </c>
    </row>
    <row r="875" spans="1:27" x14ac:dyDescent="0.25">
      <c r="A875" t="s">
        <v>320</v>
      </c>
      <c r="B875" t="s">
        <v>266</v>
      </c>
      <c r="C875" t="s">
        <v>267</v>
      </c>
      <c r="D875" t="s">
        <v>323</v>
      </c>
      <c r="E875" t="s">
        <v>324</v>
      </c>
      <c r="F875" t="str">
        <f t="shared" si="79"/>
        <v>1275</v>
      </c>
      <c r="G875" t="s">
        <v>144</v>
      </c>
      <c r="H875" t="s">
        <v>145</v>
      </c>
      <c r="I875" s="91"/>
      <c r="J875" s="91"/>
      <c r="K875" s="91"/>
      <c r="L875" s="91"/>
      <c r="M875" s="91"/>
      <c r="N875" s="91"/>
      <c r="O875" s="91">
        <v>77.62</v>
      </c>
      <c r="P875" s="91">
        <v>49.25</v>
      </c>
      <c r="Q875" s="91"/>
      <c r="R875" s="91"/>
      <c r="S875" s="91"/>
      <c r="T875" s="91"/>
      <c r="U875" s="91">
        <f t="shared" si="80"/>
        <v>126.87</v>
      </c>
      <c r="V875" s="82" t="str">
        <f t="shared" si="78"/>
        <v>155051275874</v>
      </c>
      <c r="W875" s="83">
        <f>VLOOKUP(V875,Factors!$E$6:$H$5950,4,FALSE)</f>
        <v>0</v>
      </c>
      <c r="X875" t="str">
        <f>VLOOKUP(V875,Factors!$E$6:$F$5950,2,FALSE)</f>
        <v>DIRECT-OR</v>
      </c>
      <c r="Y875" s="92">
        <f t="shared" si="81"/>
        <v>0</v>
      </c>
      <c r="Z875" s="92">
        <f t="shared" si="82"/>
        <v>126.87</v>
      </c>
      <c r="AA875" s="92">
        <f t="shared" si="83"/>
        <v>126.87</v>
      </c>
    </row>
    <row r="876" spans="1:27" x14ac:dyDescent="0.25">
      <c r="A876" t="s">
        <v>320</v>
      </c>
      <c r="B876" t="s">
        <v>266</v>
      </c>
      <c r="C876" t="s">
        <v>267</v>
      </c>
      <c r="D876" t="s">
        <v>323</v>
      </c>
      <c r="E876" t="s">
        <v>324</v>
      </c>
      <c r="F876" t="str">
        <f t="shared" si="79"/>
        <v>1275</v>
      </c>
      <c r="G876" t="s">
        <v>180</v>
      </c>
      <c r="H876" t="s">
        <v>181</v>
      </c>
      <c r="I876" s="91"/>
      <c r="J876" s="91"/>
      <c r="K876" s="91"/>
      <c r="L876" s="91"/>
      <c r="M876" s="91"/>
      <c r="N876" s="91">
        <v>374.04</v>
      </c>
      <c r="O876" s="91">
        <v>997.44</v>
      </c>
      <c r="P876" s="91">
        <v>2197.58</v>
      </c>
      <c r="Q876" s="91"/>
      <c r="R876" s="91"/>
      <c r="S876" s="91"/>
      <c r="T876" s="91"/>
      <c r="U876" s="91">
        <f t="shared" si="80"/>
        <v>3569.06</v>
      </c>
      <c r="V876" s="82" t="str">
        <f t="shared" si="78"/>
        <v>155051275874</v>
      </c>
      <c r="W876" s="83">
        <f>VLOOKUP(V876,Factors!$E$6:$H$5950,4,FALSE)</f>
        <v>0</v>
      </c>
      <c r="X876" t="str">
        <f>VLOOKUP(V876,Factors!$E$6:$F$5950,2,FALSE)</f>
        <v>DIRECT-OR</v>
      </c>
      <c r="Y876" s="92">
        <f t="shared" si="81"/>
        <v>0</v>
      </c>
      <c r="Z876" s="92">
        <f t="shared" si="82"/>
        <v>3569.06</v>
      </c>
      <c r="AA876" s="92">
        <f t="shared" si="83"/>
        <v>3569.06</v>
      </c>
    </row>
    <row r="877" spans="1:27" x14ac:dyDescent="0.25">
      <c r="A877" t="s">
        <v>320</v>
      </c>
      <c r="B877" t="s">
        <v>266</v>
      </c>
      <c r="C877" t="s">
        <v>267</v>
      </c>
      <c r="D877" t="s">
        <v>323</v>
      </c>
      <c r="E877" t="s">
        <v>324</v>
      </c>
      <c r="F877" t="str">
        <f t="shared" si="79"/>
        <v>1275</v>
      </c>
      <c r="G877" t="s">
        <v>65</v>
      </c>
      <c r="H877" t="s">
        <v>66</v>
      </c>
      <c r="I877" s="91"/>
      <c r="J877" s="91"/>
      <c r="K877" s="91"/>
      <c r="L877" s="91"/>
      <c r="M877" s="91"/>
      <c r="N877" s="91"/>
      <c r="O877" s="91">
        <v>385.83</v>
      </c>
      <c r="P877" s="91"/>
      <c r="Q877" s="91"/>
      <c r="R877" s="91"/>
      <c r="S877" s="91"/>
      <c r="T877" s="91"/>
      <c r="U877" s="91">
        <f t="shared" si="80"/>
        <v>385.83</v>
      </c>
      <c r="V877" s="82" t="str">
        <f t="shared" si="78"/>
        <v>155051275874</v>
      </c>
      <c r="W877" s="83">
        <f>VLOOKUP(V877,Factors!$E$6:$H$5950,4,FALSE)</f>
        <v>0</v>
      </c>
      <c r="X877" t="str">
        <f>VLOOKUP(V877,Factors!$E$6:$F$5950,2,FALSE)</f>
        <v>DIRECT-OR</v>
      </c>
      <c r="Y877" s="92">
        <f t="shared" si="81"/>
        <v>0</v>
      </c>
      <c r="Z877" s="92">
        <f t="shared" si="82"/>
        <v>385.83</v>
      </c>
      <c r="AA877" s="92">
        <f t="shared" si="83"/>
        <v>385.83</v>
      </c>
    </row>
    <row r="878" spans="1:27" x14ac:dyDescent="0.25">
      <c r="A878" t="s">
        <v>320</v>
      </c>
      <c r="B878" t="s">
        <v>266</v>
      </c>
      <c r="C878" t="s">
        <v>267</v>
      </c>
      <c r="D878" t="s">
        <v>323</v>
      </c>
      <c r="E878" t="s">
        <v>324</v>
      </c>
      <c r="F878" t="str">
        <f t="shared" si="79"/>
        <v>1275</v>
      </c>
      <c r="G878" t="s">
        <v>56</v>
      </c>
      <c r="H878" t="s">
        <v>57</v>
      </c>
      <c r="I878" s="91"/>
      <c r="J878" s="91"/>
      <c r="K878" s="91"/>
      <c r="L878" s="91"/>
      <c r="M878" s="91"/>
      <c r="N878" s="91"/>
      <c r="O878" s="91">
        <v>12964.78</v>
      </c>
      <c r="P878" s="91">
        <v>3301.87</v>
      </c>
      <c r="Q878" s="91">
        <v>109.43</v>
      </c>
      <c r="R878" s="91">
        <v>1349.58</v>
      </c>
      <c r="S878" s="91"/>
      <c r="T878" s="91"/>
      <c r="U878" s="91">
        <f t="shared" si="80"/>
        <v>17725.660000000003</v>
      </c>
      <c r="V878" s="82" t="str">
        <f t="shared" si="78"/>
        <v>155051275874</v>
      </c>
      <c r="W878" s="83">
        <f>VLOOKUP(V878,Factors!$E$6:$H$5950,4,FALSE)</f>
        <v>0</v>
      </c>
      <c r="X878" t="str">
        <f>VLOOKUP(V878,Factors!$E$6:$F$5950,2,FALSE)</f>
        <v>DIRECT-OR</v>
      </c>
      <c r="Y878" s="92">
        <f t="shared" si="81"/>
        <v>0</v>
      </c>
      <c r="Z878" s="92">
        <f t="shared" si="82"/>
        <v>17725.660000000003</v>
      </c>
      <c r="AA878" s="92">
        <f t="shared" si="83"/>
        <v>17725.660000000003</v>
      </c>
    </row>
    <row r="879" spans="1:27" x14ac:dyDescent="0.25">
      <c r="A879" t="s">
        <v>320</v>
      </c>
      <c r="B879" t="s">
        <v>266</v>
      </c>
      <c r="C879" t="s">
        <v>267</v>
      </c>
      <c r="D879" t="s">
        <v>323</v>
      </c>
      <c r="E879" t="s">
        <v>324</v>
      </c>
      <c r="F879" t="str">
        <f t="shared" si="79"/>
        <v>1275</v>
      </c>
      <c r="G879" t="s">
        <v>68</v>
      </c>
      <c r="H879" t="s">
        <v>69</v>
      </c>
      <c r="I879" s="91"/>
      <c r="J879" s="91"/>
      <c r="K879" s="91"/>
      <c r="L879" s="91"/>
      <c r="M879" s="91"/>
      <c r="N879" s="91"/>
      <c r="O879" s="91">
        <v>2286.9499999999998</v>
      </c>
      <c r="P879" s="91"/>
      <c r="Q879" s="91"/>
      <c r="R879" s="91"/>
      <c r="S879" s="91"/>
      <c r="T879" s="91"/>
      <c r="U879" s="91">
        <f t="shared" si="80"/>
        <v>2286.9499999999998</v>
      </c>
      <c r="V879" s="82" t="str">
        <f t="shared" si="78"/>
        <v>155051275874</v>
      </c>
      <c r="W879" s="83">
        <f>VLOOKUP(V879,Factors!$E$6:$H$5950,4,FALSE)</f>
        <v>0</v>
      </c>
      <c r="X879" t="str">
        <f>VLOOKUP(V879,Factors!$E$6:$F$5950,2,FALSE)</f>
        <v>DIRECT-OR</v>
      </c>
      <c r="Y879" s="92">
        <f t="shared" si="81"/>
        <v>0</v>
      </c>
      <c r="Z879" s="92">
        <f t="shared" si="82"/>
        <v>2286.9499999999998</v>
      </c>
      <c r="AA879" s="92">
        <f t="shared" si="83"/>
        <v>2286.9499999999998</v>
      </c>
    </row>
    <row r="880" spans="1:27" x14ac:dyDescent="0.25">
      <c r="A880" t="s">
        <v>320</v>
      </c>
      <c r="B880" t="s">
        <v>170</v>
      </c>
      <c r="C880" t="s">
        <v>171</v>
      </c>
      <c r="D880" t="s">
        <v>321</v>
      </c>
      <c r="E880" t="s">
        <v>322</v>
      </c>
      <c r="F880" t="str">
        <f t="shared" si="79"/>
        <v>1170</v>
      </c>
      <c r="G880" t="s">
        <v>94</v>
      </c>
      <c r="H880" t="s">
        <v>95</v>
      </c>
      <c r="I880" s="91">
        <v>754</v>
      </c>
      <c r="J880" s="91">
        <v>754</v>
      </c>
      <c r="K880" s="91">
        <v>754</v>
      </c>
      <c r="L880" s="91">
        <v>754</v>
      </c>
      <c r="M880" s="91">
        <v>754</v>
      </c>
      <c r="N880" s="91">
        <v>754</v>
      </c>
      <c r="O880" s="91">
        <v>754</v>
      </c>
      <c r="P880" s="91">
        <v>754</v>
      </c>
      <c r="Q880" s="91">
        <v>754</v>
      </c>
      <c r="R880" s="91">
        <v>754</v>
      </c>
      <c r="S880" s="91">
        <v>754</v>
      </c>
      <c r="T880" s="91">
        <v>754</v>
      </c>
      <c r="U880" s="91">
        <f t="shared" si="80"/>
        <v>9048</v>
      </c>
      <c r="V880" s="82" t="str">
        <f t="shared" si="78"/>
        <v>155061170874</v>
      </c>
      <c r="W880" s="83">
        <f>VLOOKUP(V880,Factors!$E$6:$H$5950,4,FALSE)</f>
        <v>0</v>
      </c>
      <c r="X880" t="str">
        <f>VLOOKUP(V880,Factors!$E$6:$F$5950,2,FALSE)</f>
        <v>Direct-OR</v>
      </c>
      <c r="Y880" s="92">
        <f t="shared" si="81"/>
        <v>0</v>
      </c>
      <c r="Z880" s="92">
        <f t="shared" si="82"/>
        <v>9048</v>
      </c>
      <c r="AA880" s="92">
        <f t="shared" si="83"/>
        <v>9048</v>
      </c>
    </row>
    <row r="881" spans="1:27" x14ac:dyDescent="0.25">
      <c r="A881" t="s">
        <v>320</v>
      </c>
      <c r="B881" t="s">
        <v>170</v>
      </c>
      <c r="C881" t="s">
        <v>171</v>
      </c>
      <c r="D881" t="s">
        <v>321</v>
      </c>
      <c r="E881" t="s">
        <v>322</v>
      </c>
      <c r="F881" t="str">
        <f t="shared" si="79"/>
        <v>1170</v>
      </c>
      <c r="G881" t="s">
        <v>84</v>
      </c>
      <c r="H881" t="s">
        <v>85</v>
      </c>
      <c r="I881" s="91">
        <v>2654.22</v>
      </c>
      <c r="J881" s="91">
        <v>1927.73</v>
      </c>
      <c r="K881" s="91">
        <v>2386.5</v>
      </c>
      <c r="L881" s="91">
        <v>2036.52</v>
      </c>
      <c r="M881" s="91">
        <v>1947.99</v>
      </c>
      <c r="N881" s="91">
        <v>2337.5300000000002</v>
      </c>
      <c r="O881" s="91">
        <v>2698.55</v>
      </c>
      <c r="P881" s="91">
        <v>2705.33</v>
      </c>
      <c r="Q881" s="91">
        <v>2705.97</v>
      </c>
      <c r="R881" s="91">
        <v>2135.79</v>
      </c>
      <c r="S881" s="91">
        <v>2016.48</v>
      </c>
      <c r="T881" s="91">
        <v>1719.04</v>
      </c>
      <c r="U881" s="91">
        <f t="shared" si="80"/>
        <v>27271.650000000005</v>
      </c>
      <c r="V881" s="82" t="str">
        <f t="shared" si="78"/>
        <v>155061170874</v>
      </c>
      <c r="W881" s="83">
        <f>VLOOKUP(V881,Factors!$E$6:$H$5950,4,FALSE)</f>
        <v>0</v>
      </c>
      <c r="X881" t="str">
        <f>VLOOKUP(V881,Factors!$E$6:$F$5950,2,FALSE)</f>
        <v>Direct-OR</v>
      </c>
      <c r="Y881" s="92">
        <f t="shared" si="81"/>
        <v>0</v>
      </c>
      <c r="Z881" s="92">
        <f t="shared" si="82"/>
        <v>27271.650000000005</v>
      </c>
      <c r="AA881" s="92">
        <f t="shared" si="83"/>
        <v>27271.650000000005</v>
      </c>
    </row>
    <row r="882" spans="1:27" x14ac:dyDescent="0.25">
      <c r="A882" t="s">
        <v>320</v>
      </c>
      <c r="B882" t="s">
        <v>170</v>
      </c>
      <c r="C882" t="s">
        <v>171</v>
      </c>
      <c r="D882" t="s">
        <v>321</v>
      </c>
      <c r="E882" t="s">
        <v>322</v>
      </c>
      <c r="F882" t="str">
        <f t="shared" si="79"/>
        <v>1170</v>
      </c>
      <c r="G882" t="s">
        <v>280</v>
      </c>
      <c r="H882" t="s">
        <v>281</v>
      </c>
      <c r="I882" s="91"/>
      <c r="J882" s="91"/>
      <c r="K882" s="91"/>
      <c r="L882" s="91"/>
      <c r="M882" s="91"/>
      <c r="N882" s="91">
        <v>1303.92</v>
      </c>
      <c r="O882" s="91"/>
      <c r="P882" s="91"/>
      <c r="Q882" s="91"/>
      <c r="R882" s="91"/>
      <c r="S882" s="91"/>
      <c r="T882" s="91"/>
      <c r="U882" s="91">
        <f t="shared" si="80"/>
        <v>1303.92</v>
      </c>
      <c r="V882" s="82" t="str">
        <f t="shared" si="78"/>
        <v>155061170874</v>
      </c>
      <c r="W882" s="83">
        <f>VLOOKUP(V882,Factors!$E$6:$H$5950,4,FALSE)</f>
        <v>0</v>
      </c>
      <c r="X882" t="str">
        <f>VLOOKUP(V882,Factors!$E$6:$F$5950,2,FALSE)</f>
        <v>Direct-OR</v>
      </c>
      <c r="Y882" s="92">
        <f t="shared" si="81"/>
        <v>0</v>
      </c>
      <c r="Z882" s="92">
        <f t="shared" si="82"/>
        <v>1303.92</v>
      </c>
      <c r="AA882" s="92">
        <f t="shared" si="83"/>
        <v>1303.92</v>
      </c>
    </row>
    <row r="883" spans="1:27" x14ac:dyDescent="0.25">
      <c r="A883" t="s">
        <v>320</v>
      </c>
      <c r="B883" t="s">
        <v>170</v>
      </c>
      <c r="C883" t="s">
        <v>171</v>
      </c>
      <c r="D883" t="s">
        <v>321</v>
      </c>
      <c r="E883" t="s">
        <v>322</v>
      </c>
      <c r="F883" t="str">
        <f t="shared" si="79"/>
        <v>1170</v>
      </c>
      <c r="G883" t="s">
        <v>65</v>
      </c>
      <c r="H883" t="s">
        <v>66</v>
      </c>
      <c r="I883" s="91">
        <v>1067.8399999999999</v>
      </c>
      <c r="J883" s="91">
        <v>1035.9000000000001</v>
      </c>
      <c r="K883" s="91">
        <v>2258.38</v>
      </c>
      <c r="L883" s="91">
        <v>1500.11</v>
      </c>
      <c r="M883" s="91">
        <v>1920.17</v>
      </c>
      <c r="N883" s="91">
        <v>1284.93</v>
      </c>
      <c r="O883" s="91">
        <v>2343.56</v>
      </c>
      <c r="P883" s="91">
        <v>4906.8599999999997</v>
      </c>
      <c r="Q883" s="91">
        <v>2984.42</v>
      </c>
      <c r="R883" s="91">
        <v>1196.8499999999999</v>
      </c>
      <c r="S883" s="91">
        <v>2707.93</v>
      </c>
      <c r="T883" s="91">
        <v>874.19</v>
      </c>
      <c r="U883" s="91">
        <f t="shared" si="80"/>
        <v>24081.139999999996</v>
      </c>
      <c r="V883" s="82" t="str">
        <f t="shared" si="78"/>
        <v>155061170874</v>
      </c>
      <c r="W883" s="83">
        <f>VLOOKUP(V883,Factors!$E$6:$H$5950,4,FALSE)</f>
        <v>0</v>
      </c>
      <c r="X883" t="str">
        <f>VLOOKUP(V883,Factors!$E$6:$F$5950,2,FALSE)</f>
        <v>Direct-OR</v>
      </c>
      <c r="Y883" s="92">
        <f t="shared" si="81"/>
        <v>0</v>
      </c>
      <c r="Z883" s="92">
        <f t="shared" si="82"/>
        <v>24081.139999999996</v>
      </c>
      <c r="AA883" s="92">
        <f t="shared" si="83"/>
        <v>24081.139999999996</v>
      </c>
    </row>
    <row r="884" spans="1:27" x14ac:dyDescent="0.25">
      <c r="A884" t="s">
        <v>320</v>
      </c>
      <c r="B884" t="s">
        <v>170</v>
      </c>
      <c r="C884" t="s">
        <v>171</v>
      </c>
      <c r="D884" t="s">
        <v>321</v>
      </c>
      <c r="E884" t="s">
        <v>322</v>
      </c>
      <c r="F884" t="str">
        <f t="shared" si="79"/>
        <v>1170</v>
      </c>
      <c r="G884" t="s">
        <v>56</v>
      </c>
      <c r="H884" t="s">
        <v>57</v>
      </c>
      <c r="I884" s="91">
        <v>24254.47</v>
      </c>
      <c r="J884" s="91">
        <v>17912.18</v>
      </c>
      <c r="K884" s="91">
        <v>20601.63</v>
      </c>
      <c r="L884" s="91">
        <v>18007.54</v>
      </c>
      <c r="M884" s="91">
        <v>16671.27</v>
      </c>
      <c r="N884" s="91">
        <v>21015.13</v>
      </c>
      <c r="O884" s="91">
        <v>22973.01</v>
      </c>
      <c r="P884" s="91">
        <v>21058.04</v>
      </c>
      <c r="Q884" s="91">
        <v>22821.39</v>
      </c>
      <c r="R884" s="91">
        <v>18803.05</v>
      </c>
      <c r="S884" s="91">
        <v>16607.71</v>
      </c>
      <c r="T884" s="91">
        <v>15592.36</v>
      </c>
      <c r="U884" s="91">
        <f t="shared" si="80"/>
        <v>236317.78000000003</v>
      </c>
      <c r="V884" s="82" t="str">
        <f t="shared" si="78"/>
        <v>155061170874</v>
      </c>
      <c r="W884" s="83">
        <f>VLOOKUP(V884,Factors!$E$6:$H$5950,4,FALSE)</f>
        <v>0</v>
      </c>
      <c r="X884" t="str">
        <f>VLOOKUP(V884,Factors!$E$6:$F$5950,2,FALSE)</f>
        <v>Direct-OR</v>
      </c>
      <c r="Y884" s="92">
        <f t="shared" si="81"/>
        <v>0</v>
      </c>
      <c r="Z884" s="92">
        <f t="shared" si="82"/>
        <v>236317.78000000003</v>
      </c>
      <c r="AA884" s="92">
        <f t="shared" si="83"/>
        <v>236317.78000000003</v>
      </c>
    </row>
    <row r="885" spans="1:27" x14ac:dyDescent="0.25">
      <c r="A885" t="s">
        <v>320</v>
      </c>
      <c r="B885" t="s">
        <v>170</v>
      </c>
      <c r="C885" t="s">
        <v>171</v>
      </c>
      <c r="D885" t="s">
        <v>321</v>
      </c>
      <c r="E885" t="s">
        <v>322</v>
      </c>
      <c r="F885" t="str">
        <f t="shared" si="79"/>
        <v>1170</v>
      </c>
      <c r="G885" t="s">
        <v>68</v>
      </c>
      <c r="H885" t="s">
        <v>69</v>
      </c>
      <c r="I885" s="91">
        <v>102.24</v>
      </c>
      <c r="J885" s="91">
        <v>-482.48</v>
      </c>
      <c r="K885" s="91"/>
      <c r="L885" s="91"/>
      <c r="M885" s="91">
        <v>68.16</v>
      </c>
      <c r="N885" s="91">
        <v>90.98</v>
      </c>
      <c r="O885" s="91">
        <v>532.6</v>
      </c>
      <c r="P885" s="91">
        <v>-50.74</v>
      </c>
      <c r="Q885" s="91">
        <v>114.46</v>
      </c>
      <c r="R885" s="91">
        <v>458.68</v>
      </c>
      <c r="S885" s="91"/>
      <c r="T885" s="91"/>
      <c r="U885" s="91">
        <f t="shared" si="80"/>
        <v>833.9</v>
      </c>
      <c r="V885" s="82" t="str">
        <f t="shared" si="78"/>
        <v>155061170874</v>
      </c>
      <c r="W885" s="83">
        <f>VLOOKUP(V885,Factors!$E$6:$H$5950,4,FALSE)</f>
        <v>0</v>
      </c>
      <c r="X885" t="str">
        <f>VLOOKUP(V885,Factors!$E$6:$F$5950,2,FALSE)</f>
        <v>Direct-OR</v>
      </c>
      <c r="Y885" s="92">
        <f t="shared" si="81"/>
        <v>0</v>
      </c>
      <c r="Z885" s="92">
        <f t="shared" si="82"/>
        <v>833.9</v>
      </c>
      <c r="AA885" s="92">
        <f t="shared" si="83"/>
        <v>833.9</v>
      </c>
    </row>
    <row r="886" spans="1:27" x14ac:dyDescent="0.25">
      <c r="A886" t="s">
        <v>320</v>
      </c>
      <c r="B886" t="s">
        <v>170</v>
      </c>
      <c r="C886" t="s">
        <v>171</v>
      </c>
      <c r="D886" t="s">
        <v>321</v>
      </c>
      <c r="E886" t="s">
        <v>322</v>
      </c>
      <c r="F886" t="str">
        <f t="shared" si="79"/>
        <v>1170</v>
      </c>
      <c r="G886" t="s">
        <v>154</v>
      </c>
      <c r="H886" t="s">
        <v>155</v>
      </c>
      <c r="I886" s="91"/>
      <c r="J886" s="91"/>
      <c r="K886" s="91"/>
      <c r="L886" s="91"/>
      <c r="M886" s="91">
        <v>0.54</v>
      </c>
      <c r="N886" s="91"/>
      <c r="O886" s="91"/>
      <c r="P886" s="91"/>
      <c r="Q886" s="91"/>
      <c r="R886" s="91"/>
      <c r="S886" s="91"/>
      <c r="T886" s="91"/>
      <c r="U886" s="91">
        <f t="shared" si="80"/>
        <v>0.54</v>
      </c>
      <c r="V886" s="82" t="str">
        <f t="shared" si="78"/>
        <v>155061170874</v>
      </c>
      <c r="W886" s="83">
        <f>VLOOKUP(V886,Factors!$E$6:$H$5950,4,FALSE)</f>
        <v>0</v>
      </c>
      <c r="X886" t="str">
        <f>VLOOKUP(V886,Factors!$E$6:$F$5950,2,FALSE)</f>
        <v>Direct-OR</v>
      </c>
      <c r="Y886" s="92">
        <f t="shared" si="81"/>
        <v>0</v>
      </c>
      <c r="Z886" s="92">
        <f t="shared" si="82"/>
        <v>0.54</v>
      </c>
      <c r="AA886" s="92">
        <f t="shared" si="83"/>
        <v>0.54</v>
      </c>
    </row>
    <row r="887" spans="1:27" x14ac:dyDescent="0.25">
      <c r="A887" t="s">
        <v>320</v>
      </c>
      <c r="B887" t="s">
        <v>170</v>
      </c>
      <c r="C887" t="s">
        <v>171</v>
      </c>
      <c r="D887" t="s">
        <v>321</v>
      </c>
      <c r="E887" t="s">
        <v>322</v>
      </c>
      <c r="F887" t="str">
        <f t="shared" si="79"/>
        <v>1170</v>
      </c>
      <c r="G887" t="s">
        <v>156</v>
      </c>
      <c r="H887" t="s">
        <v>157</v>
      </c>
      <c r="I887" s="91"/>
      <c r="J887" s="91"/>
      <c r="K887" s="91"/>
      <c r="L887" s="91"/>
      <c r="M887" s="91"/>
      <c r="N887" s="91"/>
      <c r="O887" s="91">
        <v>85.72</v>
      </c>
      <c r="P887" s="91">
        <v>192.87</v>
      </c>
      <c r="Q887" s="91">
        <v>0</v>
      </c>
      <c r="R887" s="91">
        <v>21.43</v>
      </c>
      <c r="S887" s="91">
        <v>21.43</v>
      </c>
      <c r="T887" s="91"/>
      <c r="U887" s="91">
        <f t="shared" si="80"/>
        <v>321.45000000000005</v>
      </c>
      <c r="V887" s="82" t="str">
        <f t="shared" si="78"/>
        <v>155061170874</v>
      </c>
      <c r="W887" s="83">
        <f>VLOOKUP(V887,Factors!$E$6:$H$5950,4,FALSE)</f>
        <v>0</v>
      </c>
      <c r="X887" t="str">
        <f>VLOOKUP(V887,Factors!$E$6:$F$5950,2,FALSE)</f>
        <v>Direct-OR</v>
      </c>
      <c r="Y887" s="92">
        <f t="shared" si="81"/>
        <v>0</v>
      </c>
      <c r="Z887" s="92">
        <f t="shared" si="82"/>
        <v>321.45000000000005</v>
      </c>
      <c r="AA887" s="92">
        <f t="shared" si="83"/>
        <v>321.45000000000005</v>
      </c>
    </row>
    <row r="888" spans="1:27" x14ac:dyDescent="0.25">
      <c r="A888" t="s">
        <v>320</v>
      </c>
      <c r="B888" t="s">
        <v>170</v>
      </c>
      <c r="C888" t="s">
        <v>171</v>
      </c>
      <c r="D888" t="s">
        <v>348</v>
      </c>
      <c r="E888" t="s">
        <v>335</v>
      </c>
      <c r="F888" t="str">
        <f t="shared" si="79"/>
        <v>1175</v>
      </c>
      <c r="G888" t="s">
        <v>84</v>
      </c>
      <c r="H888" t="s">
        <v>85</v>
      </c>
      <c r="I888" s="91"/>
      <c r="J888" s="91"/>
      <c r="K888" s="91"/>
      <c r="L888" s="91">
        <v>57.3</v>
      </c>
      <c r="M888" s="91"/>
      <c r="N888" s="91">
        <v>6.33</v>
      </c>
      <c r="O888" s="91"/>
      <c r="P888" s="91">
        <v>25.1</v>
      </c>
      <c r="Q888" s="91">
        <v>40.729999999999997</v>
      </c>
      <c r="R888" s="91">
        <v>50.42</v>
      </c>
      <c r="S888" s="91">
        <v>13.57</v>
      </c>
      <c r="T888" s="91"/>
      <c r="U888" s="91">
        <f t="shared" si="80"/>
        <v>193.45</v>
      </c>
      <c r="V888" s="82" t="str">
        <f t="shared" si="78"/>
        <v>155061175874</v>
      </c>
      <c r="W888" s="83">
        <f>VLOOKUP(V888,Factors!$E$6:$H$5950,4,FALSE)</f>
        <v>0</v>
      </c>
      <c r="X888" t="str">
        <f>VLOOKUP(V888,Factors!$E$6:$F$5950,2,FALSE)</f>
        <v>Direct-OR</v>
      </c>
      <c r="Y888" s="92">
        <f t="shared" si="81"/>
        <v>0</v>
      </c>
      <c r="Z888" s="92">
        <f t="shared" si="82"/>
        <v>193.45</v>
      </c>
      <c r="AA888" s="92">
        <f t="shared" si="83"/>
        <v>193.45</v>
      </c>
    </row>
    <row r="889" spans="1:27" x14ac:dyDescent="0.25">
      <c r="A889" t="s">
        <v>320</v>
      </c>
      <c r="B889" t="s">
        <v>170</v>
      </c>
      <c r="C889" t="s">
        <v>171</v>
      </c>
      <c r="D889" t="s">
        <v>348</v>
      </c>
      <c r="E889" t="s">
        <v>335</v>
      </c>
      <c r="F889" t="str">
        <f t="shared" si="79"/>
        <v>1175</v>
      </c>
      <c r="G889" t="s">
        <v>56</v>
      </c>
      <c r="H889" t="s">
        <v>57</v>
      </c>
      <c r="I889" s="91"/>
      <c r="J889" s="91"/>
      <c r="K889" s="91"/>
      <c r="L889" s="91">
        <v>548.91</v>
      </c>
      <c r="M889" s="91"/>
      <c r="N889" s="91"/>
      <c r="O889" s="91"/>
      <c r="P889" s="91">
        <v>240.43</v>
      </c>
      <c r="Q889" s="91">
        <v>390.18</v>
      </c>
      <c r="R889" s="91">
        <v>483</v>
      </c>
      <c r="S889" s="91">
        <v>129.97999999999999</v>
      </c>
      <c r="T889" s="91"/>
      <c r="U889" s="91">
        <f t="shared" si="80"/>
        <v>1792.5</v>
      </c>
      <c r="V889" s="82" t="str">
        <f t="shared" si="78"/>
        <v>155061175874</v>
      </c>
      <c r="W889" s="83">
        <f>VLOOKUP(V889,Factors!$E$6:$H$5950,4,FALSE)</f>
        <v>0</v>
      </c>
      <c r="X889" t="str">
        <f>VLOOKUP(V889,Factors!$E$6:$F$5950,2,FALSE)</f>
        <v>Direct-OR</v>
      </c>
      <c r="Y889" s="92">
        <f t="shared" si="81"/>
        <v>0</v>
      </c>
      <c r="Z889" s="92">
        <f t="shared" si="82"/>
        <v>1792.5</v>
      </c>
      <c r="AA889" s="92">
        <f t="shared" si="83"/>
        <v>1792.5</v>
      </c>
    </row>
    <row r="890" spans="1:27" x14ac:dyDescent="0.25">
      <c r="A890" t="s">
        <v>320</v>
      </c>
      <c r="B890" t="s">
        <v>170</v>
      </c>
      <c r="C890" t="s">
        <v>171</v>
      </c>
      <c r="D890" t="s">
        <v>348</v>
      </c>
      <c r="E890" t="s">
        <v>335</v>
      </c>
      <c r="F890" t="str">
        <f t="shared" si="79"/>
        <v>1175</v>
      </c>
      <c r="G890" t="s">
        <v>68</v>
      </c>
      <c r="H890" t="s">
        <v>69</v>
      </c>
      <c r="I890" s="91"/>
      <c r="J890" s="91"/>
      <c r="K890" s="91"/>
      <c r="L890" s="91"/>
      <c r="M890" s="91"/>
      <c r="N890" s="91">
        <v>60.65</v>
      </c>
      <c r="O890" s="91"/>
      <c r="P890" s="91"/>
      <c r="Q890" s="91"/>
      <c r="R890" s="91"/>
      <c r="S890" s="91"/>
      <c r="T890" s="91"/>
      <c r="U890" s="91">
        <f t="shared" si="80"/>
        <v>60.65</v>
      </c>
      <c r="V890" s="82" t="str">
        <f t="shared" si="78"/>
        <v>155061175874</v>
      </c>
      <c r="W890" s="83">
        <f>VLOOKUP(V890,Factors!$E$6:$H$5950,4,FALSE)</f>
        <v>0</v>
      </c>
      <c r="X890" t="str">
        <f>VLOOKUP(V890,Factors!$E$6:$F$5950,2,FALSE)</f>
        <v>Direct-OR</v>
      </c>
      <c r="Y890" s="92">
        <f t="shared" si="81"/>
        <v>0</v>
      </c>
      <c r="Z890" s="92">
        <f t="shared" si="82"/>
        <v>60.65</v>
      </c>
      <c r="AA890" s="92">
        <f t="shared" si="83"/>
        <v>60.65</v>
      </c>
    </row>
    <row r="891" spans="1:27" x14ac:dyDescent="0.25">
      <c r="A891" t="s">
        <v>320</v>
      </c>
      <c r="B891" t="s">
        <v>170</v>
      </c>
      <c r="C891" t="s">
        <v>171</v>
      </c>
      <c r="D891" t="s">
        <v>334</v>
      </c>
      <c r="E891" t="s">
        <v>335</v>
      </c>
      <c r="F891" t="str">
        <f t="shared" si="79"/>
        <v>1180</v>
      </c>
      <c r="G891" t="s">
        <v>114</v>
      </c>
      <c r="H891" t="s">
        <v>115</v>
      </c>
      <c r="I891" s="91">
        <v>170.35</v>
      </c>
      <c r="J891" s="91">
        <v>-39.31</v>
      </c>
      <c r="K891" s="91"/>
      <c r="L891" s="91"/>
      <c r="M891" s="91"/>
      <c r="N891" s="91"/>
      <c r="O891" s="91"/>
      <c r="P891" s="91"/>
      <c r="Q891" s="91"/>
      <c r="R891" s="91"/>
      <c r="S891" s="91"/>
      <c r="T891" s="91"/>
      <c r="U891" s="91">
        <f t="shared" si="80"/>
        <v>131.04</v>
      </c>
      <c r="V891" s="82" t="str">
        <f t="shared" si="78"/>
        <v>155061180874</v>
      </c>
      <c r="W891" s="83">
        <f>VLOOKUP(V891,Factors!$E$6:$H$5950,4,FALSE)</f>
        <v>0</v>
      </c>
      <c r="X891" t="str">
        <f>VLOOKUP(V891,Factors!$E$6:$F$5950,2,FALSE)</f>
        <v>Direct-OR</v>
      </c>
      <c r="Y891" s="92">
        <f t="shared" si="81"/>
        <v>0</v>
      </c>
      <c r="Z891" s="92">
        <f t="shared" si="82"/>
        <v>131.04</v>
      </c>
      <c r="AA891" s="92">
        <f t="shared" si="83"/>
        <v>131.04</v>
      </c>
    </row>
    <row r="892" spans="1:27" x14ac:dyDescent="0.25">
      <c r="A892" t="s">
        <v>320</v>
      </c>
      <c r="B892" t="s">
        <v>170</v>
      </c>
      <c r="C892" t="s">
        <v>171</v>
      </c>
      <c r="D892" t="s">
        <v>334</v>
      </c>
      <c r="E892" t="s">
        <v>335</v>
      </c>
      <c r="F892" t="str">
        <f t="shared" si="79"/>
        <v>1180</v>
      </c>
      <c r="G892" t="s">
        <v>86</v>
      </c>
      <c r="H892" t="s">
        <v>87</v>
      </c>
      <c r="I892" s="91">
        <v>5765.74</v>
      </c>
      <c r="J892" s="91">
        <v>4900.8999999999996</v>
      </c>
      <c r="K892" s="91">
        <v>5164.63</v>
      </c>
      <c r="L892" s="91">
        <v>5125.32</v>
      </c>
      <c r="M892" s="91">
        <v>4221.09</v>
      </c>
      <c r="N892" s="91">
        <v>5420.16</v>
      </c>
      <c r="O892" s="91">
        <v>65.52</v>
      </c>
      <c r="P892" s="91"/>
      <c r="Q892" s="91"/>
      <c r="R892" s="91"/>
      <c r="S892" s="91"/>
      <c r="T892" s="91"/>
      <c r="U892" s="91">
        <f t="shared" si="80"/>
        <v>30663.360000000001</v>
      </c>
      <c r="V892" s="82" t="str">
        <f t="shared" si="78"/>
        <v>155061180874</v>
      </c>
      <c r="W892" s="83">
        <f>VLOOKUP(V892,Factors!$E$6:$H$5950,4,FALSE)</f>
        <v>0</v>
      </c>
      <c r="X892" t="str">
        <f>VLOOKUP(V892,Factors!$E$6:$F$5950,2,FALSE)</f>
        <v>Direct-OR</v>
      </c>
      <c r="Y892" s="92">
        <f t="shared" si="81"/>
        <v>0</v>
      </c>
      <c r="Z892" s="92">
        <f t="shared" si="82"/>
        <v>30663.360000000001</v>
      </c>
      <c r="AA892" s="92">
        <f t="shared" si="83"/>
        <v>30663.360000000001</v>
      </c>
    </row>
    <row r="893" spans="1:27" x14ac:dyDescent="0.25">
      <c r="A893" t="s">
        <v>320</v>
      </c>
      <c r="B893" t="s">
        <v>170</v>
      </c>
      <c r="C893" t="s">
        <v>171</v>
      </c>
      <c r="D893" t="s">
        <v>334</v>
      </c>
      <c r="E893" t="s">
        <v>335</v>
      </c>
      <c r="F893" t="str">
        <f t="shared" si="79"/>
        <v>1180</v>
      </c>
      <c r="G893" t="s">
        <v>116</v>
      </c>
      <c r="H893" t="s">
        <v>117</v>
      </c>
      <c r="I893" s="91"/>
      <c r="J893" s="91"/>
      <c r="K893" s="91"/>
      <c r="L893" s="91"/>
      <c r="M893" s="91">
        <v>280.10000000000002</v>
      </c>
      <c r="N893" s="91">
        <v>14.74</v>
      </c>
      <c r="O893" s="91">
        <v>-73.709999999999994</v>
      </c>
      <c r="P893" s="91"/>
      <c r="Q893" s="91"/>
      <c r="R893" s="91"/>
      <c r="S893" s="91"/>
      <c r="T893" s="91"/>
      <c r="U893" s="91">
        <f t="shared" si="80"/>
        <v>221.13000000000005</v>
      </c>
      <c r="V893" s="82" t="str">
        <f t="shared" si="78"/>
        <v>155061180874</v>
      </c>
      <c r="W893" s="83">
        <f>VLOOKUP(V893,Factors!$E$6:$H$5950,4,FALSE)</f>
        <v>0</v>
      </c>
      <c r="X893" t="str">
        <f>VLOOKUP(V893,Factors!$E$6:$F$5950,2,FALSE)</f>
        <v>Direct-OR</v>
      </c>
      <c r="Y893" s="92">
        <f t="shared" si="81"/>
        <v>0</v>
      </c>
      <c r="Z893" s="92">
        <f t="shared" si="82"/>
        <v>221.13000000000005</v>
      </c>
      <c r="AA893" s="92">
        <f t="shared" si="83"/>
        <v>221.13000000000005</v>
      </c>
    </row>
    <row r="894" spans="1:27" x14ac:dyDescent="0.25">
      <c r="A894" t="s">
        <v>320</v>
      </c>
      <c r="B894" t="s">
        <v>170</v>
      </c>
      <c r="C894" t="s">
        <v>171</v>
      </c>
      <c r="D894" t="s">
        <v>334</v>
      </c>
      <c r="E894" t="s">
        <v>335</v>
      </c>
      <c r="F894" t="str">
        <f t="shared" si="79"/>
        <v>1180</v>
      </c>
      <c r="G894" t="s">
        <v>88</v>
      </c>
      <c r="H894" t="s">
        <v>89</v>
      </c>
      <c r="I894" s="91">
        <v>811.92</v>
      </c>
      <c r="J894" s="91">
        <v>706</v>
      </c>
      <c r="K894" s="91">
        <v>776.67</v>
      </c>
      <c r="L894" s="91">
        <v>741.29</v>
      </c>
      <c r="M894" s="91">
        <v>811.95</v>
      </c>
      <c r="N894" s="91">
        <v>741.28</v>
      </c>
      <c r="O894" s="91">
        <v>0.02</v>
      </c>
      <c r="P894" s="91"/>
      <c r="Q894" s="91"/>
      <c r="R894" s="91"/>
      <c r="S894" s="91"/>
      <c r="T894" s="91"/>
      <c r="U894" s="91">
        <f t="shared" si="80"/>
        <v>4589.13</v>
      </c>
      <c r="V894" s="82" t="str">
        <f t="shared" si="78"/>
        <v>155061180874</v>
      </c>
      <c r="W894" s="83">
        <f>VLOOKUP(V894,Factors!$E$6:$H$5950,4,FALSE)</f>
        <v>0</v>
      </c>
      <c r="X894" t="str">
        <f>VLOOKUP(V894,Factors!$E$6:$F$5950,2,FALSE)</f>
        <v>Direct-OR</v>
      </c>
      <c r="Y894" s="92">
        <f t="shared" si="81"/>
        <v>0</v>
      </c>
      <c r="Z894" s="92">
        <f t="shared" si="82"/>
        <v>4589.13</v>
      </c>
      <c r="AA894" s="92">
        <f t="shared" si="83"/>
        <v>4589.13</v>
      </c>
    </row>
    <row r="895" spans="1:27" x14ac:dyDescent="0.25">
      <c r="A895" t="s">
        <v>320</v>
      </c>
      <c r="B895" t="s">
        <v>170</v>
      </c>
      <c r="C895" t="s">
        <v>171</v>
      </c>
      <c r="D895" t="s">
        <v>334</v>
      </c>
      <c r="E895" t="s">
        <v>335</v>
      </c>
      <c r="F895" t="str">
        <f t="shared" si="79"/>
        <v>1180</v>
      </c>
      <c r="G895" t="s">
        <v>90</v>
      </c>
      <c r="H895" t="s">
        <v>91</v>
      </c>
      <c r="I895" s="91">
        <v>3182.44</v>
      </c>
      <c r="J895" s="91">
        <v>2736.49</v>
      </c>
      <c r="K895" s="91">
        <v>3017.25</v>
      </c>
      <c r="L895" s="91">
        <v>2880.05</v>
      </c>
      <c r="M895" s="91">
        <v>3200.57</v>
      </c>
      <c r="N895" s="91">
        <v>2882.47</v>
      </c>
      <c r="O895" s="91">
        <v>-12.12</v>
      </c>
      <c r="P895" s="91"/>
      <c r="Q895" s="91"/>
      <c r="R895" s="91"/>
      <c r="S895" s="91"/>
      <c r="T895" s="91"/>
      <c r="U895" s="91">
        <f t="shared" si="80"/>
        <v>17887.150000000001</v>
      </c>
      <c r="V895" s="82" t="str">
        <f t="shared" si="78"/>
        <v>155061180874</v>
      </c>
      <c r="W895" s="83">
        <f>VLOOKUP(V895,Factors!$E$6:$H$5950,4,FALSE)</f>
        <v>0</v>
      </c>
      <c r="X895" t="str">
        <f>VLOOKUP(V895,Factors!$E$6:$F$5950,2,FALSE)</f>
        <v>Direct-OR</v>
      </c>
      <c r="Y895" s="92">
        <f t="shared" si="81"/>
        <v>0</v>
      </c>
      <c r="Z895" s="92">
        <f t="shared" si="82"/>
        <v>17887.150000000001</v>
      </c>
      <c r="AA895" s="92">
        <f t="shared" si="83"/>
        <v>17887.150000000001</v>
      </c>
    </row>
    <row r="896" spans="1:27" x14ac:dyDescent="0.25">
      <c r="A896" t="s">
        <v>320</v>
      </c>
      <c r="B896" t="s">
        <v>170</v>
      </c>
      <c r="C896" t="s">
        <v>171</v>
      </c>
      <c r="D896" t="s">
        <v>334</v>
      </c>
      <c r="E896" t="s">
        <v>335</v>
      </c>
      <c r="F896" t="str">
        <f t="shared" si="79"/>
        <v>1180</v>
      </c>
      <c r="G896" t="s">
        <v>92</v>
      </c>
      <c r="H896" t="s">
        <v>93</v>
      </c>
      <c r="I896" s="91">
        <v>460.28</v>
      </c>
      <c r="J896" s="91">
        <v>144.30000000000001</v>
      </c>
      <c r="K896" s="91">
        <v>183.07</v>
      </c>
      <c r="L896" s="91">
        <v>727.78</v>
      </c>
      <c r="M896" s="91">
        <v>469.53</v>
      </c>
      <c r="N896" s="91">
        <v>278.22000000000003</v>
      </c>
      <c r="O896" s="91">
        <v>527.29999999999995</v>
      </c>
      <c r="P896" s="91">
        <v>208.18</v>
      </c>
      <c r="Q896" s="91">
        <v>306.92</v>
      </c>
      <c r="R896" s="91">
        <v>144.08000000000001</v>
      </c>
      <c r="S896" s="91">
        <v>291.83999999999997</v>
      </c>
      <c r="T896" s="91">
        <v>105.58</v>
      </c>
      <c r="U896" s="91">
        <f t="shared" si="80"/>
        <v>3847.0799999999995</v>
      </c>
      <c r="V896" s="82" t="str">
        <f t="shared" si="78"/>
        <v>155061180874</v>
      </c>
      <c r="W896" s="83">
        <f>VLOOKUP(V896,Factors!$E$6:$H$5950,4,FALSE)</f>
        <v>0</v>
      </c>
      <c r="X896" t="str">
        <f>VLOOKUP(V896,Factors!$E$6:$F$5950,2,FALSE)</f>
        <v>Direct-OR</v>
      </c>
      <c r="Y896" s="92">
        <f t="shared" si="81"/>
        <v>0</v>
      </c>
      <c r="Z896" s="92">
        <f t="shared" si="82"/>
        <v>3847.0799999999995</v>
      </c>
      <c r="AA896" s="92">
        <f t="shared" si="83"/>
        <v>3847.0799999999995</v>
      </c>
    </row>
    <row r="897" spans="1:27" x14ac:dyDescent="0.25">
      <c r="A897" t="s">
        <v>320</v>
      </c>
      <c r="B897" t="s">
        <v>170</v>
      </c>
      <c r="C897" t="s">
        <v>171</v>
      </c>
      <c r="D897" t="s">
        <v>334</v>
      </c>
      <c r="E897" t="s">
        <v>335</v>
      </c>
      <c r="F897" t="str">
        <f t="shared" si="79"/>
        <v>1180</v>
      </c>
      <c r="G897" t="s">
        <v>84</v>
      </c>
      <c r="H897" t="s">
        <v>85</v>
      </c>
      <c r="I897" s="91">
        <v>5137.3500000000004</v>
      </c>
      <c r="J897" s="91">
        <v>4353.58</v>
      </c>
      <c r="K897" s="91">
        <v>6086.73</v>
      </c>
      <c r="L897" s="91">
        <v>5557.45</v>
      </c>
      <c r="M897" s="91">
        <v>5249.08</v>
      </c>
      <c r="N897" s="91">
        <v>6679.12</v>
      </c>
      <c r="O897" s="91">
        <v>6762.17</v>
      </c>
      <c r="P897" s="91">
        <v>7330.94</v>
      </c>
      <c r="Q897" s="91">
        <v>6037.4</v>
      </c>
      <c r="R897" s="91">
        <v>6597.08</v>
      </c>
      <c r="S897" s="91">
        <v>6521.78</v>
      </c>
      <c r="T897" s="91">
        <v>6165.89</v>
      </c>
      <c r="U897" s="91">
        <f t="shared" si="80"/>
        <v>72478.570000000007</v>
      </c>
      <c r="V897" s="82" t="str">
        <f t="shared" si="78"/>
        <v>155061180874</v>
      </c>
      <c r="W897" s="83">
        <f>VLOOKUP(V897,Factors!$E$6:$H$5950,4,FALSE)</f>
        <v>0</v>
      </c>
      <c r="X897" t="str">
        <f>VLOOKUP(V897,Factors!$E$6:$F$5950,2,FALSE)</f>
        <v>Direct-OR</v>
      </c>
      <c r="Y897" s="92">
        <f t="shared" si="81"/>
        <v>0</v>
      </c>
      <c r="Z897" s="92">
        <f t="shared" si="82"/>
        <v>72478.570000000007</v>
      </c>
      <c r="AA897" s="92">
        <f t="shared" si="83"/>
        <v>72478.570000000007</v>
      </c>
    </row>
    <row r="898" spans="1:27" x14ac:dyDescent="0.25">
      <c r="A898" t="s">
        <v>320</v>
      </c>
      <c r="B898" t="s">
        <v>170</v>
      </c>
      <c r="C898" t="s">
        <v>171</v>
      </c>
      <c r="D898" t="s">
        <v>334</v>
      </c>
      <c r="E898" t="s">
        <v>335</v>
      </c>
      <c r="F898" t="str">
        <f t="shared" si="79"/>
        <v>1180</v>
      </c>
      <c r="G898" t="s">
        <v>150</v>
      </c>
      <c r="H898" t="s">
        <v>151</v>
      </c>
      <c r="I898" s="91"/>
      <c r="J898" s="91"/>
      <c r="K898" s="91"/>
      <c r="L898" s="91"/>
      <c r="M898" s="91"/>
      <c r="N898" s="91"/>
      <c r="O898" s="91"/>
      <c r="P898" s="91"/>
      <c r="Q898" s="91"/>
      <c r="R898" s="91"/>
      <c r="S898" s="91"/>
      <c r="T898" s="91">
        <v>400</v>
      </c>
      <c r="U898" s="91">
        <f t="shared" si="80"/>
        <v>400</v>
      </c>
      <c r="V898" s="82" t="str">
        <f t="shared" si="78"/>
        <v>155061180874</v>
      </c>
      <c r="W898" s="83">
        <f>VLOOKUP(V898,Factors!$E$6:$H$5950,4,FALSE)</f>
        <v>0</v>
      </c>
      <c r="X898" t="str">
        <f>VLOOKUP(V898,Factors!$E$6:$F$5950,2,FALSE)</f>
        <v>Direct-OR</v>
      </c>
      <c r="Y898" s="92">
        <f t="shared" si="81"/>
        <v>0</v>
      </c>
      <c r="Z898" s="92">
        <f t="shared" si="82"/>
        <v>400</v>
      </c>
      <c r="AA898" s="92">
        <f t="shared" si="83"/>
        <v>400</v>
      </c>
    </row>
    <row r="899" spans="1:27" x14ac:dyDescent="0.25">
      <c r="A899" t="s">
        <v>320</v>
      </c>
      <c r="B899" t="s">
        <v>170</v>
      </c>
      <c r="C899" t="s">
        <v>171</v>
      </c>
      <c r="D899" t="s">
        <v>334</v>
      </c>
      <c r="E899" t="s">
        <v>335</v>
      </c>
      <c r="F899" t="str">
        <f t="shared" si="79"/>
        <v>1180</v>
      </c>
      <c r="G899" t="s">
        <v>65</v>
      </c>
      <c r="H899" t="s">
        <v>66</v>
      </c>
      <c r="I899" s="91">
        <v>817.92</v>
      </c>
      <c r="J899" s="91">
        <v>1045.1199999999999</v>
      </c>
      <c r="K899" s="91">
        <v>1363.2</v>
      </c>
      <c r="L899" s="91">
        <v>1702.49</v>
      </c>
      <c r="M899" s="91">
        <v>681.6</v>
      </c>
      <c r="N899" s="91">
        <v>262.64</v>
      </c>
      <c r="O899" s="91">
        <v>1913.89</v>
      </c>
      <c r="P899" s="91">
        <v>1812.99</v>
      </c>
      <c r="Q899" s="91">
        <v>3110.34</v>
      </c>
      <c r="R899" s="91">
        <v>707.02</v>
      </c>
      <c r="S899" s="91">
        <v>1201.8599999999999</v>
      </c>
      <c r="T899" s="91">
        <v>2504.08</v>
      </c>
      <c r="U899" s="91">
        <f t="shared" si="80"/>
        <v>17123.150000000001</v>
      </c>
      <c r="V899" s="82" t="str">
        <f t="shared" si="78"/>
        <v>155061180874</v>
      </c>
      <c r="W899" s="83">
        <f>VLOOKUP(V899,Factors!$E$6:$H$5950,4,FALSE)</f>
        <v>0</v>
      </c>
      <c r="X899" t="str">
        <f>VLOOKUP(V899,Factors!$E$6:$F$5950,2,FALSE)</f>
        <v>Direct-OR</v>
      </c>
      <c r="Y899" s="92">
        <f t="shared" si="81"/>
        <v>0</v>
      </c>
      <c r="Z899" s="92">
        <f t="shared" si="82"/>
        <v>17123.150000000001</v>
      </c>
      <c r="AA899" s="92">
        <f t="shared" si="83"/>
        <v>17123.150000000001</v>
      </c>
    </row>
    <row r="900" spans="1:27" x14ac:dyDescent="0.25">
      <c r="A900" t="s">
        <v>320</v>
      </c>
      <c r="B900" t="s">
        <v>170</v>
      </c>
      <c r="C900" t="s">
        <v>171</v>
      </c>
      <c r="D900" t="s">
        <v>334</v>
      </c>
      <c r="E900" t="s">
        <v>335</v>
      </c>
      <c r="F900" t="str">
        <f t="shared" si="79"/>
        <v>1180</v>
      </c>
      <c r="G900" t="s">
        <v>56</v>
      </c>
      <c r="H900" t="s">
        <v>57</v>
      </c>
      <c r="I900" s="91">
        <v>44416.78</v>
      </c>
      <c r="J900" s="91">
        <v>36228.39</v>
      </c>
      <c r="K900" s="91">
        <v>48765.35</v>
      </c>
      <c r="L900" s="91">
        <v>43535.199999999997</v>
      </c>
      <c r="M900" s="91">
        <v>46569.94</v>
      </c>
      <c r="N900" s="91">
        <v>54936.74</v>
      </c>
      <c r="O900" s="91">
        <v>59120.51</v>
      </c>
      <c r="P900" s="91">
        <v>59835.040000000001</v>
      </c>
      <c r="Q900" s="91">
        <v>51301.65</v>
      </c>
      <c r="R900" s="91">
        <v>60121.13</v>
      </c>
      <c r="S900" s="91">
        <v>58933.279999999999</v>
      </c>
      <c r="T900" s="91">
        <v>52963.46</v>
      </c>
      <c r="U900" s="91">
        <f t="shared" si="80"/>
        <v>616727.47</v>
      </c>
      <c r="V900" s="82" t="str">
        <f t="shared" ref="V900:V963" si="84">CONCATENATE(B900,RIGHT(D900,4),A900)</f>
        <v>155061180874</v>
      </c>
      <c r="W900" s="83">
        <f>VLOOKUP(V900,Factors!$E$6:$H$5950,4,FALSE)</f>
        <v>0</v>
      </c>
      <c r="X900" t="str">
        <f>VLOOKUP(V900,Factors!$E$6:$F$5950,2,FALSE)</f>
        <v>Direct-OR</v>
      </c>
      <c r="Y900" s="92">
        <f t="shared" si="81"/>
        <v>0</v>
      </c>
      <c r="Z900" s="92">
        <f t="shared" si="82"/>
        <v>616727.47</v>
      </c>
      <c r="AA900" s="92">
        <f t="shared" si="83"/>
        <v>616727.47</v>
      </c>
    </row>
    <row r="901" spans="1:27" x14ac:dyDescent="0.25">
      <c r="A901" t="s">
        <v>320</v>
      </c>
      <c r="B901" t="s">
        <v>170</v>
      </c>
      <c r="C901" t="s">
        <v>171</v>
      </c>
      <c r="D901" t="s">
        <v>334</v>
      </c>
      <c r="E901" t="s">
        <v>335</v>
      </c>
      <c r="F901" t="str">
        <f t="shared" ref="F901:F964" si="85">RIGHT(D901,4)</f>
        <v>1180</v>
      </c>
      <c r="G901" t="s">
        <v>68</v>
      </c>
      <c r="H901" t="s">
        <v>69</v>
      </c>
      <c r="I901" s="91">
        <v>2421.67</v>
      </c>
      <c r="J901" s="91">
        <v>3485.45</v>
      </c>
      <c r="K901" s="91">
        <v>6426.91</v>
      </c>
      <c r="L901" s="91">
        <v>5141.92</v>
      </c>
      <c r="M901" s="91">
        <v>3760.87</v>
      </c>
      <c r="N901" s="91">
        <v>7586.85</v>
      </c>
      <c r="O901" s="91">
        <v>3756.32</v>
      </c>
      <c r="P901" s="91">
        <v>8574.51</v>
      </c>
      <c r="Q901" s="91">
        <v>3419.74</v>
      </c>
      <c r="R901" s="91">
        <v>2364.75</v>
      </c>
      <c r="S901" s="91">
        <v>2336.4699999999998</v>
      </c>
      <c r="T901" s="91">
        <v>3594.93</v>
      </c>
      <c r="U901" s="91">
        <f t="shared" ref="U901:U964" si="86">SUM(I901:T901)</f>
        <v>52870.39</v>
      </c>
      <c r="V901" s="82" t="str">
        <f t="shared" si="84"/>
        <v>155061180874</v>
      </c>
      <c r="W901" s="83">
        <f>VLOOKUP(V901,Factors!$E$6:$H$5950,4,FALSE)</f>
        <v>0</v>
      </c>
      <c r="X901" t="str">
        <f>VLOOKUP(V901,Factors!$E$6:$F$5950,2,FALSE)</f>
        <v>Direct-OR</v>
      </c>
      <c r="Y901" s="92">
        <f t="shared" ref="Y901:Y964" si="87">U901*W901</f>
        <v>0</v>
      </c>
      <c r="Z901" s="92">
        <f t="shared" ref="Z901:Z964" si="88">U901-Y901</f>
        <v>52870.39</v>
      </c>
      <c r="AA901" s="92">
        <f t="shared" ref="AA901:AA964" si="89">Y901+Z901</f>
        <v>52870.39</v>
      </c>
    </row>
    <row r="902" spans="1:27" x14ac:dyDescent="0.25">
      <c r="A902" t="s">
        <v>320</v>
      </c>
      <c r="B902" t="s">
        <v>170</v>
      </c>
      <c r="C902" t="s">
        <v>171</v>
      </c>
      <c r="D902" t="s">
        <v>334</v>
      </c>
      <c r="E902" t="s">
        <v>335</v>
      </c>
      <c r="F902" t="str">
        <f t="shared" si="85"/>
        <v>1180</v>
      </c>
      <c r="G902" t="s">
        <v>156</v>
      </c>
      <c r="H902" t="s">
        <v>157</v>
      </c>
      <c r="I902" s="91"/>
      <c r="J902" s="91">
        <v>107.15</v>
      </c>
      <c r="K902" s="91">
        <v>107.15</v>
      </c>
      <c r="L902" s="91">
        <v>21.43</v>
      </c>
      <c r="M902" s="91"/>
      <c r="N902" s="91">
        <v>150.01</v>
      </c>
      <c r="O902" s="91"/>
      <c r="P902" s="91">
        <v>128.58000000000001</v>
      </c>
      <c r="Q902" s="91">
        <v>85.72</v>
      </c>
      <c r="R902" s="91">
        <v>21.43</v>
      </c>
      <c r="S902" s="91"/>
      <c r="T902" s="91"/>
      <c r="U902" s="91">
        <f t="shared" si="86"/>
        <v>621.47</v>
      </c>
      <c r="V902" s="82" t="str">
        <f t="shared" si="84"/>
        <v>155061180874</v>
      </c>
      <c r="W902" s="83">
        <f>VLOOKUP(V902,Factors!$E$6:$H$5950,4,FALSE)</f>
        <v>0</v>
      </c>
      <c r="X902" t="str">
        <f>VLOOKUP(V902,Factors!$E$6:$F$5950,2,FALSE)</f>
        <v>Direct-OR</v>
      </c>
      <c r="Y902" s="92">
        <f t="shared" si="87"/>
        <v>0</v>
      </c>
      <c r="Z902" s="92">
        <f t="shared" si="88"/>
        <v>621.47</v>
      </c>
      <c r="AA902" s="92">
        <f t="shared" si="89"/>
        <v>621.47</v>
      </c>
    </row>
    <row r="903" spans="1:27" x14ac:dyDescent="0.25">
      <c r="A903" t="s">
        <v>320</v>
      </c>
      <c r="B903" t="s">
        <v>170</v>
      </c>
      <c r="C903" t="s">
        <v>171</v>
      </c>
      <c r="D903" t="s">
        <v>334</v>
      </c>
      <c r="E903" t="s">
        <v>335</v>
      </c>
      <c r="F903" t="str">
        <f t="shared" si="85"/>
        <v>1180</v>
      </c>
      <c r="G903" t="s">
        <v>104</v>
      </c>
      <c r="H903" t="s">
        <v>105</v>
      </c>
      <c r="I903" s="91">
        <v>-152.6</v>
      </c>
      <c r="J903" s="91"/>
      <c r="K903" s="91"/>
      <c r="L903" s="91"/>
      <c r="M903" s="91"/>
      <c r="N903" s="91"/>
      <c r="O903" s="91"/>
      <c r="P903" s="91"/>
      <c r="Q903" s="91"/>
      <c r="R903" s="91"/>
      <c r="S903" s="91"/>
      <c r="T903" s="91"/>
      <c r="U903" s="91">
        <f t="shared" si="86"/>
        <v>-152.6</v>
      </c>
      <c r="V903" s="82" t="str">
        <f t="shared" si="84"/>
        <v>155061180874</v>
      </c>
      <c r="W903" s="83">
        <f>VLOOKUP(V903,Factors!$E$6:$H$5950,4,FALSE)</f>
        <v>0</v>
      </c>
      <c r="X903" t="str">
        <f>VLOOKUP(V903,Factors!$E$6:$F$5950,2,FALSE)</f>
        <v>Direct-OR</v>
      </c>
      <c r="Y903" s="92">
        <f t="shared" si="87"/>
        <v>0</v>
      </c>
      <c r="Z903" s="92">
        <f t="shared" si="88"/>
        <v>-152.6</v>
      </c>
      <c r="AA903" s="92">
        <f t="shared" si="89"/>
        <v>-152.6</v>
      </c>
    </row>
    <row r="904" spans="1:27" x14ac:dyDescent="0.25">
      <c r="A904" t="s">
        <v>320</v>
      </c>
      <c r="B904" t="s">
        <v>170</v>
      </c>
      <c r="C904" t="s">
        <v>171</v>
      </c>
      <c r="D904" t="s">
        <v>334</v>
      </c>
      <c r="E904" t="s">
        <v>335</v>
      </c>
      <c r="F904" t="str">
        <f t="shared" si="85"/>
        <v>1180</v>
      </c>
      <c r="G904" t="s">
        <v>106</v>
      </c>
      <c r="H904" t="s">
        <v>107</v>
      </c>
      <c r="I904" s="91">
        <v>-10165.76</v>
      </c>
      <c r="J904" s="91">
        <v>-8779.52</v>
      </c>
      <c r="K904" s="91">
        <v>-8580.33</v>
      </c>
      <c r="L904" s="91">
        <v>-7395.85</v>
      </c>
      <c r="M904" s="91">
        <v>-9562.6</v>
      </c>
      <c r="N904" s="91">
        <v>-9591.48</v>
      </c>
      <c r="O904" s="91"/>
      <c r="P904" s="91"/>
      <c r="Q904" s="91"/>
      <c r="R904" s="91"/>
      <c r="S904" s="91"/>
      <c r="T904" s="91"/>
      <c r="U904" s="91">
        <f t="shared" si="86"/>
        <v>-54075.539999999994</v>
      </c>
      <c r="V904" s="82" t="str">
        <f t="shared" si="84"/>
        <v>155061180874</v>
      </c>
      <c r="W904" s="83">
        <f>VLOOKUP(V904,Factors!$E$6:$H$5950,4,FALSE)</f>
        <v>0</v>
      </c>
      <c r="X904" t="str">
        <f>VLOOKUP(V904,Factors!$E$6:$F$5950,2,FALSE)</f>
        <v>Direct-OR</v>
      </c>
      <c r="Y904" s="92">
        <f t="shared" si="87"/>
        <v>0</v>
      </c>
      <c r="Z904" s="92">
        <f t="shared" si="88"/>
        <v>-54075.539999999994</v>
      </c>
      <c r="AA904" s="92">
        <f t="shared" si="89"/>
        <v>-54075.539999999994</v>
      </c>
    </row>
    <row r="905" spans="1:27" x14ac:dyDescent="0.25">
      <c r="A905" t="s">
        <v>320</v>
      </c>
      <c r="B905" t="s">
        <v>170</v>
      </c>
      <c r="C905" t="s">
        <v>171</v>
      </c>
      <c r="D905" t="s">
        <v>334</v>
      </c>
      <c r="E905" t="s">
        <v>335</v>
      </c>
      <c r="F905" t="str">
        <f t="shared" si="85"/>
        <v>1180</v>
      </c>
      <c r="G905" t="s">
        <v>108</v>
      </c>
      <c r="H905" t="s">
        <v>109</v>
      </c>
      <c r="I905" s="91"/>
      <c r="J905" s="91"/>
      <c r="K905" s="91"/>
      <c r="L905" s="91"/>
      <c r="M905" s="91">
        <v>-171.69</v>
      </c>
      <c r="N905" s="91">
        <v>-85.85</v>
      </c>
      <c r="O905" s="91"/>
      <c r="P905" s="91"/>
      <c r="Q905" s="91"/>
      <c r="R905" s="91"/>
      <c r="S905" s="91"/>
      <c r="T905" s="91"/>
      <c r="U905" s="91">
        <f t="shared" si="86"/>
        <v>-257.53999999999996</v>
      </c>
      <c r="V905" s="82" t="str">
        <f t="shared" si="84"/>
        <v>155061180874</v>
      </c>
      <c r="W905" s="83">
        <f>VLOOKUP(V905,Factors!$E$6:$H$5950,4,FALSE)</f>
        <v>0</v>
      </c>
      <c r="X905" t="str">
        <f>VLOOKUP(V905,Factors!$E$6:$F$5950,2,FALSE)</f>
        <v>Direct-OR</v>
      </c>
      <c r="Y905" s="92">
        <f t="shared" si="87"/>
        <v>0</v>
      </c>
      <c r="Z905" s="92">
        <f t="shared" si="88"/>
        <v>-257.53999999999996</v>
      </c>
      <c r="AA905" s="92">
        <f t="shared" si="89"/>
        <v>-257.53999999999996</v>
      </c>
    </row>
    <row r="906" spans="1:27" x14ac:dyDescent="0.25">
      <c r="A906" t="s">
        <v>320</v>
      </c>
      <c r="B906" t="s">
        <v>170</v>
      </c>
      <c r="C906" t="s">
        <v>171</v>
      </c>
      <c r="D906" t="s">
        <v>344</v>
      </c>
      <c r="E906" t="s">
        <v>345</v>
      </c>
      <c r="F906" t="str">
        <f t="shared" si="85"/>
        <v>1187</v>
      </c>
      <c r="G906" t="s">
        <v>84</v>
      </c>
      <c r="H906" t="s">
        <v>85</v>
      </c>
      <c r="I906" s="91">
        <v>1424.68</v>
      </c>
      <c r="J906" s="91">
        <v>1302.49</v>
      </c>
      <c r="K906" s="91">
        <v>1385.22</v>
      </c>
      <c r="L906" s="91">
        <v>1316.89</v>
      </c>
      <c r="M906" s="91">
        <v>1692.32</v>
      </c>
      <c r="N906" s="91">
        <v>1511.43</v>
      </c>
      <c r="O906" s="91">
        <v>1063.57</v>
      </c>
      <c r="P906" s="91">
        <v>1705.21</v>
      </c>
      <c r="Q906" s="91">
        <v>1465.25</v>
      </c>
      <c r="R906" s="91">
        <v>1235.5899999999999</v>
      </c>
      <c r="S906" s="91">
        <v>1203.69</v>
      </c>
      <c r="T906" s="91">
        <v>1218.24</v>
      </c>
      <c r="U906" s="91">
        <f t="shared" si="86"/>
        <v>16524.580000000002</v>
      </c>
      <c r="V906" s="82" t="str">
        <f t="shared" si="84"/>
        <v>155061187874</v>
      </c>
      <c r="W906" s="83">
        <f>VLOOKUP(V906,Factors!$E$6:$H$5950,4,FALSE)</f>
        <v>0</v>
      </c>
      <c r="X906" t="str">
        <f>VLOOKUP(V906,Factors!$E$6:$F$5950,2,FALSE)</f>
        <v>Direct-OR</v>
      </c>
      <c r="Y906" s="92">
        <f t="shared" si="87"/>
        <v>0</v>
      </c>
      <c r="Z906" s="92">
        <f t="shared" si="88"/>
        <v>16524.580000000002</v>
      </c>
      <c r="AA906" s="92">
        <f t="shared" si="89"/>
        <v>16524.580000000002</v>
      </c>
    </row>
    <row r="907" spans="1:27" x14ac:dyDescent="0.25">
      <c r="A907" t="s">
        <v>320</v>
      </c>
      <c r="B907" t="s">
        <v>170</v>
      </c>
      <c r="C907" t="s">
        <v>171</v>
      </c>
      <c r="D907" t="s">
        <v>344</v>
      </c>
      <c r="E907" t="s">
        <v>345</v>
      </c>
      <c r="F907" t="str">
        <f t="shared" si="85"/>
        <v>1187</v>
      </c>
      <c r="G907" t="s">
        <v>65</v>
      </c>
      <c r="H907" t="s">
        <v>66</v>
      </c>
      <c r="I907" s="91">
        <v>1424.92</v>
      </c>
      <c r="J907" s="91">
        <v>545.28</v>
      </c>
      <c r="K907" s="91">
        <v>727.04</v>
      </c>
      <c r="L907" s="91">
        <v>545.28</v>
      </c>
      <c r="M907" s="91"/>
      <c r="N907" s="91"/>
      <c r="O907" s="91"/>
      <c r="P907" s="91">
        <v>454.4</v>
      </c>
      <c r="Q907" s="91">
        <v>1121.42</v>
      </c>
      <c r="R907" s="91">
        <v>161.74</v>
      </c>
      <c r="S907" s="91">
        <v>238.04</v>
      </c>
      <c r="T907" s="91">
        <v>925.79</v>
      </c>
      <c r="U907" s="91">
        <f t="shared" si="86"/>
        <v>6143.91</v>
      </c>
      <c r="V907" s="82" t="str">
        <f t="shared" si="84"/>
        <v>155061187874</v>
      </c>
      <c r="W907" s="83">
        <f>VLOOKUP(V907,Factors!$E$6:$H$5950,4,FALSE)</f>
        <v>0</v>
      </c>
      <c r="X907" t="str">
        <f>VLOOKUP(V907,Factors!$E$6:$F$5950,2,FALSE)</f>
        <v>Direct-OR</v>
      </c>
      <c r="Y907" s="92">
        <f t="shared" si="87"/>
        <v>0</v>
      </c>
      <c r="Z907" s="92">
        <f t="shared" si="88"/>
        <v>6143.91</v>
      </c>
      <c r="AA907" s="92">
        <f t="shared" si="89"/>
        <v>6143.91</v>
      </c>
    </row>
    <row r="908" spans="1:27" x14ac:dyDescent="0.25">
      <c r="A908" t="s">
        <v>320</v>
      </c>
      <c r="B908" t="s">
        <v>170</v>
      </c>
      <c r="C908" t="s">
        <v>171</v>
      </c>
      <c r="D908" t="s">
        <v>344</v>
      </c>
      <c r="E908" t="s">
        <v>345</v>
      </c>
      <c r="F908" t="str">
        <f t="shared" si="85"/>
        <v>1187</v>
      </c>
      <c r="G908" t="s">
        <v>56</v>
      </c>
      <c r="H908" t="s">
        <v>57</v>
      </c>
      <c r="I908" s="91">
        <v>11418.78</v>
      </c>
      <c r="J908" s="91">
        <v>11563.72</v>
      </c>
      <c r="K908" s="91">
        <v>11602.7</v>
      </c>
      <c r="L908" s="91">
        <v>11592.03</v>
      </c>
      <c r="M908" s="91">
        <v>15281.7</v>
      </c>
      <c r="N908" s="91">
        <v>13315.62</v>
      </c>
      <c r="O908" s="91">
        <v>9475.42</v>
      </c>
      <c r="P908" s="91">
        <v>14489.38</v>
      </c>
      <c r="Q908" s="91">
        <v>11813.55</v>
      </c>
      <c r="R908" s="91">
        <v>10827.24</v>
      </c>
      <c r="S908" s="91">
        <v>10684.23</v>
      </c>
      <c r="T908" s="91">
        <v>10153.92</v>
      </c>
      <c r="U908" s="91">
        <f t="shared" si="86"/>
        <v>142218.29</v>
      </c>
      <c r="V908" s="82" t="str">
        <f t="shared" si="84"/>
        <v>155061187874</v>
      </c>
      <c r="W908" s="83">
        <f>VLOOKUP(V908,Factors!$E$6:$H$5950,4,FALSE)</f>
        <v>0</v>
      </c>
      <c r="X908" t="str">
        <f>VLOOKUP(V908,Factors!$E$6:$F$5950,2,FALSE)</f>
        <v>Direct-OR</v>
      </c>
      <c r="Y908" s="92">
        <f t="shared" si="87"/>
        <v>0</v>
      </c>
      <c r="Z908" s="92">
        <f t="shared" si="88"/>
        <v>142218.29</v>
      </c>
      <c r="AA908" s="92">
        <f t="shared" si="89"/>
        <v>142218.29</v>
      </c>
    </row>
    <row r="909" spans="1:27" x14ac:dyDescent="0.25">
      <c r="A909" t="s">
        <v>320</v>
      </c>
      <c r="B909" t="s">
        <v>170</v>
      </c>
      <c r="C909" t="s">
        <v>171</v>
      </c>
      <c r="D909" t="s">
        <v>344</v>
      </c>
      <c r="E909" t="s">
        <v>345</v>
      </c>
      <c r="F909" t="str">
        <f t="shared" si="85"/>
        <v>1187</v>
      </c>
      <c r="G909" t="s">
        <v>68</v>
      </c>
      <c r="H909" t="s">
        <v>69</v>
      </c>
      <c r="I909" s="91">
        <v>803.2</v>
      </c>
      <c r="J909" s="91">
        <v>367.52</v>
      </c>
      <c r="K909" s="91">
        <v>939.23</v>
      </c>
      <c r="L909" s="91">
        <v>477.12</v>
      </c>
      <c r="M909" s="91">
        <v>928.83</v>
      </c>
      <c r="N909" s="91">
        <v>1162.19</v>
      </c>
      <c r="O909" s="91">
        <v>712.44</v>
      </c>
      <c r="P909" s="91">
        <v>1390.31</v>
      </c>
      <c r="Q909" s="91">
        <v>1100.52</v>
      </c>
      <c r="R909" s="91">
        <v>846.69</v>
      </c>
      <c r="S909" s="91">
        <v>607.76</v>
      </c>
      <c r="T909" s="91">
        <v>589.66</v>
      </c>
      <c r="U909" s="91">
        <f t="shared" si="86"/>
        <v>9925.4700000000012</v>
      </c>
      <c r="V909" s="82" t="str">
        <f t="shared" si="84"/>
        <v>155061187874</v>
      </c>
      <c r="W909" s="83">
        <f>VLOOKUP(V909,Factors!$E$6:$H$5950,4,FALSE)</f>
        <v>0</v>
      </c>
      <c r="X909" t="str">
        <f>VLOOKUP(V909,Factors!$E$6:$F$5950,2,FALSE)</f>
        <v>Direct-OR</v>
      </c>
      <c r="Y909" s="92">
        <f t="shared" si="87"/>
        <v>0</v>
      </c>
      <c r="Z909" s="92">
        <f t="shared" si="88"/>
        <v>9925.4700000000012</v>
      </c>
      <c r="AA909" s="92">
        <f t="shared" si="89"/>
        <v>9925.4700000000012</v>
      </c>
    </row>
    <row r="910" spans="1:27" x14ac:dyDescent="0.25">
      <c r="A910" t="s">
        <v>320</v>
      </c>
      <c r="B910" t="s">
        <v>170</v>
      </c>
      <c r="C910" t="s">
        <v>171</v>
      </c>
      <c r="D910" t="s">
        <v>344</v>
      </c>
      <c r="E910" t="s">
        <v>345</v>
      </c>
      <c r="F910" t="str">
        <f t="shared" si="85"/>
        <v>1187</v>
      </c>
      <c r="G910" t="s">
        <v>156</v>
      </c>
      <c r="H910" t="s">
        <v>157</v>
      </c>
      <c r="I910" s="91">
        <v>42.86</v>
      </c>
      <c r="J910" s="91">
        <v>21.43</v>
      </c>
      <c r="K910" s="91"/>
      <c r="L910" s="91">
        <v>42.86</v>
      </c>
      <c r="M910" s="91">
        <v>21.43</v>
      </c>
      <c r="N910" s="91"/>
      <c r="O910" s="91"/>
      <c r="P910" s="91">
        <v>64.290000000000006</v>
      </c>
      <c r="Q910" s="91"/>
      <c r="R910" s="91">
        <v>21.43</v>
      </c>
      <c r="S910" s="91">
        <v>21.43</v>
      </c>
      <c r="T910" s="91">
        <v>42.86</v>
      </c>
      <c r="U910" s="91">
        <f t="shared" si="86"/>
        <v>278.59000000000003</v>
      </c>
      <c r="V910" s="82" t="str">
        <f t="shared" si="84"/>
        <v>155061187874</v>
      </c>
      <c r="W910" s="83">
        <f>VLOOKUP(V910,Factors!$E$6:$H$5950,4,FALSE)</f>
        <v>0</v>
      </c>
      <c r="X910" t="str">
        <f>VLOOKUP(V910,Factors!$E$6:$F$5950,2,FALSE)</f>
        <v>Direct-OR</v>
      </c>
      <c r="Y910" s="92">
        <f t="shared" si="87"/>
        <v>0</v>
      </c>
      <c r="Z910" s="92">
        <f t="shared" si="88"/>
        <v>278.59000000000003</v>
      </c>
      <c r="AA910" s="92">
        <f t="shared" si="89"/>
        <v>278.59000000000003</v>
      </c>
    </row>
    <row r="911" spans="1:27" x14ac:dyDescent="0.25">
      <c r="A911" t="s">
        <v>320</v>
      </c>
      <c r="B911" t="s">
        <v>170</v>
      </c>
      <c r="C911" t="s">
        <v>171</v>
      </c>
      <c r="D911" t="s">
        <v>331</v>
      </c>
      <c r="E911" t="s">
        <v>332</v>
      </c>
      <c r="F911" t="str">
        <f t="shared" si="85"/>
        <v>1250</v>
      </c>
      <c r="G911" t="s">
        <v>92</v>
      </c>
      <c r="H911" t="s">
        <v>93</v>
      </c>
      <c r="I911" s="91"/>
      <c r="J911" s="91">
        <v>59.81</v>
      </c>
      <c r="K911" s="91"/>
      <c r="L911" s="91">
        <v>32.89</v>
      </c>
      <c r="M911" s="91"/>
      <c r="N911" s="91"/>
      <c r="O911" s="91"/>
      <c r="P911" s="91">
        <v>53.9</v>
      </c>
      <c r="Q911" s="91"/>
      <c r="R911" s="91">
        <v>9.35</v>
      </c>
      <c r="S911" s="91"/>
      <c r="T911" s="91"/>
      <c r="U911" s="91">
        <f t="shared" si="86"/>
        <v>155.94999999999999</v>
      </c>
      <c r="V911" s="82" t="str">
        <f t="shared" si="84"/>
        <v>155061250874</v>
      </c>
      <c r="W911" s="83">
        <f>VLOOKUP(V911,Factors!$E$6:$H$5950,4,FALSE)</f>
        <v>0</v>
      </c>
      <c r="X911" t="str">
        <f>VLOOKUP(V911,Factors!$E$6:$F$5950,2,FALSE)</f>
        <v>Direct-OR</v>
      </c>
      <c r="Y911" s="92">
        <f t="shared" si="87"/>
        <v>0</v>
      </c>
      <c r="Z911" s="92">
        <f t="shared" si="88"/>
        <v>155.94999999999999</v>
      </c>
      <c r="AA911" s="92">
        <f t="shared" si="89"/>
        <v>155.94999999999999</v>
      </c>
    </row>
    <row r="912" spans="1:27" x14ac:dyDescent="0.25">
      <c r="A912" t="s">
        <v>320</v>
      </c>
      <c r="B912" t="s">
        <v>170</v>
      </c>
      <c r="C912" t="s">
        <v>171</v>
      </c>
      <c r="D912" t="s">
        <v>331</v>
      </c>
      <c r="E912" t="s">
        <v>332</v>
      </c>
      <c r="F912" t="str">
        <f t="shared" si="85"/>
        <v>1250</v>
      </c>
      <c r="G912" t="s">
        <v>84</v>
      </c>
      <c r="H912" t="s">
        <v>85</v>
      </c>
      <c r="I912" s="91"/>
      <c r="J912" s="91">
        <v>35.86</v>
      </c>
      <c r="K912" s="91">
        <v>26.43</v>
      </c>
      <c r="L912" s="91">
        <v>18.97</v>
      </c>
      <c r="M912" s="91">
        <v>48.56</v>
      </c>
      <c r="N912" s="91"/>
      <c r="O912" s="91"/>
      <c r="P912" s="91"/>
      <c r="Q912" s="91"/>
      <c r="R912" s="91">
        <v>116.89</v>
      </c>
      <c r="S912" s="91"/>
      <c r="T912" s="91">
        <v>80.91</v>
      </c>
      <c r="U912" s="91">
        <f t="shared" si="86"/>
        <v>327.62</v>
      </c>
      <c r="V912" s="82" t="str">
        <f t="shared" si="84"/>
        <v>155061250874</v>
      </c>
      <c r="W912" s="83">
        <f>VLOOKUP(V912,Factors!$E$6:$H$5950,4,FALSE)</f>
        <v>0</v>
      </c>
      <c r="X912" t="str">
        <f>VLOOKUP(V912,Factors!$E$6:$F$5950,2,FALSE)</f>
        <v>Direct-OR</v>
      </c>
      <c r="Y912" s="92">
        <f t="shared" si="87"/>
        <v>0</v>
      </c>
      <c r="Z912" s="92">
        <f t="shared" si="88"/>
        <v>327.62</v>
      </c>
      <c r="AA912" s="92">
        <f t="shared" si="89"/>
        <v>327.62</v>
      </c>
    </row>
    <row r="913" spans="1:27" x14ac:dyDescent="0.25">
      <c r="A913" t="s">
        <v>320</v>
      </c>
      <c r="B913" t="s">
        <v>170</v>
      </c>
      <c r="C913" t="s">
        <v>171</v>
      </c>
      <c r="D913" t="s">
        <v>331</v>
      </c>
      <c r="E913" t="s">
        <v>332</v>
      </c>
      <c r="F913" t="str">
        <f t="shared" si="85"/>
        <v>1250</v>
      </c>
      <c r="G913" t="s">
        <v>65</v>
      </c>
      <c r="H913" t="s">
        <v>66</v>
      </c>
      <c r="I913" s="91"/>
      <c r="J913" s="91">
        <v>343.5</v>
      </c>
      <c r="K913" s="91"/>
      <c r="L913" s="91">
        <v>181.76</v>
      </c>
      <c r="M913" s="91"/>
      <c r="N913" s="91"/>
      <c r="O913" s="91"/>
      <c r="P913" s="91"/>
      <c r="Q913" s="91"/>
      <c r="R913" s="91">
        <v>181.76</v>
      </c>
      <c r="S913" s="91"/>
      <c r="T913" s="91">
        <v>775.06</v>
      </c>
      <c r="U913" s="91">
        <f t="shared" si="86"/>
        <v>1482.08</v>
      </c>
      <c r="V913" s="82" t="str">
        <f t="shared" si="84"/>
        <v>155061250874</v>
      </c>
      <c r="W913" s="83">
        <f>VLOOKUP(V913,Factors!$E$6:$H$5950,4,FALSE)</f>
        <v>0</v>
      </c>
      <c r="X913" t="str">
        <f>VLOOKUP(V913,Factors!$E$6:$F$5950,2,FALSE)</f>
        <v>Direct-OR</v>
      </c>
      <c r="Y913" s="92">
        <f t="shared" si="87"/>
        <v>0</v>
      </c>
      <c r="Z913" s="92">
        <f t="shared" si="88"/>
        <v>1482.08</v>
      </c>
      <c r="AA913" s="92">
        <f t="shared" si="89"/>
        <v>1482.08</v>
      </c>
    </row>
    <row r="914" spans="1:27" x14ac:dyDescent="0.25">
      <c r="A914" t="s">
        <v>320</v>
      </c>
      <c r="B914" t="s">
        <v>170</v>
      </c>
      <c r="C914" t="s">
        <v>171</v>
      </c>
      <c r="D914" t="s">
        <v>331</v>
      </c>
      <c r="E914" t="s">
        <v>332</v>
      </c>
      <c r="F914" t="str">
        <f t="shared" si="85"/>
        <v>1250</v>
      </c>
      <c r="G914" t="s">
        <v>56</v>
      </c>
      <c r="H914" t="s">
        <v>57</v>
      </c>
      <c r="I914" s="91"/>
      <c r="J914" s="91"/>
      <c r="K914" s="91">
        <v>253.2</v>
      </c>
      <c r="L914" s="91"/>
      <c r="M914" s="91"/>
      <c r="N914" s="91"/>
      <c r="O914" s="91"/>
      <c r="P914" s="91"/>
      <c r="Q914" s="91"/>
      <c r="R914" s="91">
        <v>786.35</v>
      </c>
      <c r="S914" s="91"/>
      <c r="T914" s="91"/>
      <c r="U914" s="91">
        <f t="shared" si="86"/>
        <v>1039.55</v>
      </c>
      <c r="V914" s="82" t="str">
        <f t="shared" si="84"/>
        <v>155061250874</v>
      </c>
      <c r="W914" s="83">
        <f>VLOOKUP(V914,Factors!$E$6:$H$5950,4,FALSE)</f>
        <v>0</v>
      </c>
      <c r="X914" t="str">
        <f>VLOOKUP(V914,Factors!$E$6:$F$5950,2,FALSE)</f>
        <v>Direct-OR</v>
      </c>
      <c r="Y914" s="92">
        <f t="shared" si="87"/>
        <v>0</v>
      </c>
      <c r="Z914" s="92">
        <f t="shared" si="88"/>
        <v>1039.55</v>
      </c>
      <c r="AA914" s="92">
        <f t="shared" si="89"/>
        <v>1039.55</v>
      </c>
    </row>
    <row r="915" spans="1:27" x14ac:dyDescent="0.25">
      <c r="A915" t="s">
        <v>320</v>
      </c>
      <c r="B915" t="s">
        <v>170</v>
      </c>
      <c r="C915" t="s">
        <v>171</v>
      </c>
      <c r="D915" t="s">
        <v>331</v>
      </c>
      <c r="E915" t="s">
        <v>332</v>
      </c>
      <c r="F915" t="str">
        <f t="shared" si="85"/>
        <v>1250</v>
      </c>
      <c r="G915" t="s">
        <v>68</v>
      </c>
      <c r="H915" t="s">
        <v>69</v>
      </c>
      <c r="I915" s="91"/>
      <c r="J915" s="91"/>
      <c r="K915" s="91"/>
      <c r="L915" s="91"/>
      <c r="M915" s="91">
        <v>465.11</v>
      </c>
      <c r="N915" s="91"/>
      <c r="O915" s="91"/>
      <c r="P915" s="91"/>
      <c r="Q915" s="91"/>
      <c r="R915" s="91">
        <v>151.63</v>
      </c>
      <c r="S915" s="91"/>
      <c r="T915" s="91"/>
      <c r="U915" s="91">
        <f t="shared" si="86"/>
        <v>616.74</v>
      </c>
      <c r="V915" s="82" t="str">
        <f t="shared" si="84"/>
        <v>155061250874</v>
      </c>
      <c r="W915" s="83">
        <f>VLOOKUP(V915,Factors!$E$6:$H$5950,4,FALSE)</f>
        <v>0</v>
      </c>
      <c r="X915" t="str">
        <f>VLOOKUP(V915,Factors!$E$6:$F$5950,2,FALSE)</f>
        <v>Direct-OR</v>
      </c>
      <c r="Y915" s="92">
        <f t="shared" si="87"/>
        <v>0</v>
      </c>
      <c r="Z915" s="92">
        <f t="shared" si="88"/>
        <v>616.74</v>
      </c>
      <c r="AA915" s="92">
        <f t="shared" si="89"/>
        <v>616.74</v>
      </c>
    </row>
    <row r="916" spans="1:27" x14ac:dyDescent="0.25">
      <c r="A916" t="s">
        <v>320</v>
      </c>
      <c r="B916" t="s">
        <v>170</v>
      </c>
      <c r="C916" t="s">
        <v>171</v>
      </c>
      <c r="D916" t="s">
        <v>331</v>
      </c>
      <c r="E916" t="s">
        <v>332</v>
      </c>
      <c r="F916" t="str">
        <f t="shared" si="85"/>
        <v>1250</v>
      </c>
      <c r="G916" t="s">
        <v>154</v>
      </c>
      <c r="H916" t="s">
        <v>155</v>
      </c>
      <c r="I916" s="91"/>
      <c r="J916" s="91"/>
      <c r="K916" s="91"/>
      <c r="L916" s="91"/>
      <c r="M916" s="91"/>
      <c r="N916" s="91"/>
      <c r="O916" s="91"/>
      <c r="P916" s="91"/>
      <c r="Q916" s="91"/>
      <c r="R916" s="91">
        <v>75.599999999999994</v>
      </c>
      <c r="S916" s="91"/>
      <c r="T916" s="91"/>
      <c r="U916" s="91">
        <f t="shared" si="86"/>
        <v>75.599999999999994</v>
      </c>
      <c r="V916" s="82" t="str">
        <f t="shared" si="84"/>
        <v>155061250874</v>
      </c>
      <c r="W916" s="83">
        <f>VLOOKUP(V916,Factors!$E$6:$H$5950,4,FALSE)</f>
        <v>0</v>
      </c>
      <c r="X916" t="str">
        <f>VLOOKUP(V916,Factors!$E$6:$F$5950,2,FALSE)</f>
        <v>Direct-OR</v>
      </c>
      <c r="Y916" s="92">
        <f t="shared" si="87"/>
        <v>0</v>
      </c>
      <c r="Z916" s="92">
        <f t="shared" si="88"/>
        <v>75.599999999999994</v>
      </c>
      <c r="AA916" s="92">
        <f t="shared" si="89"/>
        <v>75.599999999999994</v>
      </c>
    </row>
    <row r="917" spans="1:27" x14ac:dyDescent="0.25">
      <c r="A917" t="s">
        <v>320</v>
      </c>
      <c r="B917" t="s">
        <v>170</v>
      </c>
      <c r="C917" t="s">
        <v>171</v>
      </c>
      <c r="D917" t="s">
        <v>323</v>
      </c>
      <c r="E917" t="s">
        <v>324</v>
      </c>
      <c r="F917" t="str">
        <f t="shared" si="85"/>
        <v>1275</v>
      </c>
      <c r="G917" t="s">
        <v>118</v>
      </c>
      <c r="H917" t="s">
        <v>119</v>
      </c>
      <c r="I917" s="91">
        <v>137.91</v>
      </c>
      <c r="J917" s="91">
        <v>48</v>
      </c>
      <c r="K917" s="91"/>
      <c r="L917" s="91"/>
      <c r="M917" s="91"/>
      <c r="N917" s="91"/>
      <c r="O917" s="91"/>
      <c r="P917" s="91"/>
      <c r="Q917" s="91"/>
      <c r="R917" s="91">
        <v>134.86000000000001</v>
      </c>
      <c r="S917" s="91"/>
      <c r="T917" s="91"/>
      <c r="U917" s="91">
        <f t="shared" si="86"/>
        <v>320.77</v>
      </c>
      <c r="V917" s="82" t="str">
        <f t="shared" si="84"/>
        <v>155061275874</v>
      </c>
      <c r="W917" s="83">
        <f>VLOOKUP(V917,Factors!$E$6:$H$5950,4,FALSE)</f>
        <v>0</v>
      </c>
      <c r="X917" t="str">
        <f>VLOOKUP(V917,Factors!$E$6:$F$5950,2,FALSE)</f>
        <v>Direct-OR</v>
      </c>
      <c r="Y917" s="92">
        <f t="shared" si="87"/>
        <v>0</v>
      </c>
      <c r="Z917" s="92">
        <f t="shared" si="88"/>
        <v>320.77</v>
      </c>
      <c r="AA917" s="92">
        <f t="shared" si="89"/>
        <v>320.77</v>
      </c>
    </row>
    <row r="918" spans="1:27" x14ac:dyDescent="0.25">
      <c r="A918" t="s">
        <v>320</v>
      </c>
      <c r="B918" t="s">
        <v>170</v>
      </c>
      <c r="C918" t="s">
        <v>171</v>
      </c>
      <c r="D918" t="s">
        <v>323</v>
      </c>
      <c r="E918" t="s">
        <v>324</v>
      </c>
      <c r="F918" t="str">
        <f t="shared" si="85"/>
        <v>1275</v>
      </c>
      <c r="G918" t="s">
        <v>61</v>
      </c>
      <c r="H918" t="s">
        <v>62</v>
      </c>
      <c r="I918" s="91">
        <v>47.55</v>
      </c>
      <c r="J918" s="91"/>
      <c r="K918" s="91"/>
      <c r="L918" s="91"/>
      <c r="M918" s="91"/>
      <c r="N918" s="91">
        <v>722.2</v>
      </c>
      <c r="O918" s="91"/>
      <c r="P918" s="91"/>
      <c r="Q918" s="91"/>
      <c r="R918" s="91">
        <v>148.31</v>
      </c>
      <c r="S918" s="91"/>
      <c r="T918" s="91"/>
      <c r="U918" s="91">
        <f t="shared" si="86"/>
        <v>918.06</v>
      </c>
      <c r="V918" s="82" t="str">
        <f t="shared" si="84"/>
        <v>155061275874</v>
      </c>
      <c r="W918" s="83">
        <f>VLOOKUP(V918,Factors!$E$6:$H$5950,4,FALSE)</f>
        <v>0</v>
      </c>
      <c r="X918" t="str">
        <f>VLOOKUP(V918,Factors!$E$6:$F$5950,2,FALSE)</f>
        <v>Direct-OR</v>
      </c>
      <c r="Y918" s="92">
        <f t="shared" si="87"/>
        <v>0</v>
      </c>
      <c r="Z918" s="92">
        <f t="shared" si="88"/>
        <v>918.06</v>
      </c>
      <c r="AA918" s="92">
        <f t="shared" si="89"/>
        <v>918.06</v>
      </c>
    </row>
    <row r="919" spans="1:27" x14ac:dyDescent="0.25">
      <c r="A919" t="s">
        <v>320</v>
      </c>
      <c r="B919" t="s">
        <v>170</v>
      </c>
      <c r="C919" t="s">
        <v>171</v>
      </c>
      <c r="D919" t="s">
        <v>323</v>
      </c>
      <c r="E919" t="s">
        <v>324</v>
      </c>
      <c r="F919" t="str">
        <f t="shared" si="85"/>
        <v>1275</v>
      </c>
      <c r="G919" t="s">
        <v>92</v>
      </c>
      <c r="H919" t="s">
        <v>93</v>
      </c>
      <c r="I919" s="91">
        <v>252.1</v>
      </c>
      <c r="J919" s="91">
        <v>385.13</v>
      </c>
      <c r="K919" s="91">
        <v>244.81</v>
      </c>
      <c r="L919" s="91">
        <v>7.96</v>
      </c>
      <c r="M919" s="91">
        <v>135.88999999999999</v>
      </c>
      <c r="N919" s="91">
        <v>137.29</v>
      </c>
      <c r="O919" s="91">
        <v>610.07000000000005</v>
      </c>
      <c r="P919" s="91">
        <v>75.150000000000006</v>
      </c>
      <c r="Q919" s="91">
        <v>73.400000000000006</v>
      </c>
      <c r="R919" s="91">
        <v>3.29</v>
      </c>
      <c r="S919" s="91">
        <v>128.71</v>
      </c>
      <c r="T919" s="91">
        <v>2.29</v>
      </c>
      <c r="U919" s="91">
        <f t="shared" si="86"/>
        <v>2056.09</v>
      </c>
      <c r="V919" s="82" t="str">
        <f t="shared" si="84"/>
        <v>155061275874</v>
      </c>
      <c r="W919" s="83">
        <f>VLOOKUP(V919,Factors!$E$6:$H$5950,4,FALSE)</f>
        <v>0</v>
      </c>
      <c r="X919" t="str">
        <f>VLOOKUP(V919,Factors!$E$6:$F$5950,2,FALSE)</f>
        <v>Direct-OR</v>
      </c>
      <c r="Y919" s="92">
        <f t="shared" si="87"/>
        <v>0</v>
      </c>
      <c r="Z919" s="92">
        <f t="shared" si="88"/>
        <v>2056.09</v>
      </c>
      <c r="AA919" s="92">
        <f t="shared" si="89"/>
        <v>2056.09</v>
      </c>
    </row>
    <row r="920" spans="1:27" x14ac:dyDescent="0.25">
      <c r="A920" t="s">
        <v>320</v>
      </c>
      <c r="B920" t="s">
        <v>170</v>
      </c>
      <c r="C920" t="s">
        <v>171</v>
      </c>
      <c r="D920" t="s">
        <v>323</v>
      </c>
      <c r="E920" t="s">
        <v>324</v>
      </c>
      <c r="F920" t="str">
        <f t="shared" si="85"/>
        <v>1275</v>
      </c>
      <c r="G920" t="s">
        <v>235</v>
      </c>
      <c r="H920" t="s">
        <v>236</v>
      </c>
      <c r="I920" s="91">
        <v>0.28000000000000003</v>
      </c>
      <c r="J920" s="91"/>
      <c r="K920" s="91"/>
      <c r="L920" s="91"/>
      <c r="M920" s="91"/>
      <c r="N920" s="91"/>
      <c r="O920" s="91">
        <v>115.41</v>
      </c>
      <c r="P920" s="91"/>
      <c r="Q920" s="91"/>
      <c r="R920" s="91"/>
      <c r="S920" s="91"/>
      <c r="T920" s="91"/>
      <c r="U920" s="91">
        <f t="shared" si="86"/>
        <v>115.69</v>
      </c>
      <c r="V920" s="82" t="str">
        <f t="shared" si="84"/>
        <v>155061275874</v>
      </c>
      <c r="W920" s="83">
        <f>VLOOKUP(V920,Factors!$E$6:$H$5950,4,FALSE)</f>
        <v>0</v>
      </c>
      <c r="X920" t="str">
        <f>VLOOKUP(V920,Factors!$E$6:$F$5950,2,FALSE)</f>
        <v>Direct-OR</v>
      </c>
      <c r="Y920" s="92">
        <f t="shared" si="87"/>
        <v>0</v>
      </c>
      <c r="Z920" s="92">
        <f t="shared" si="88"/>
        <v>115.69</v>
      </c>
      <c r="AA920" s="92">
        <f t="shared" si="89"/>
        <v>115.69</v>
      </c>
    </row>
    <row r="921" spans="1:27" x14ac:dyDescent="0.25">
      <c r="A921" t="s">
        <v>320</v>
      </c>
      <c r="B921" t="s">
        <v>170</v>
      </c>
      <c r="C921" t="s">
        <v>171</v>
      </c>
      <c r="D921" t="s">
        <v>323</v>
      </c>
      <c r="E921" t="s">
        <v>324</v>
      </c>
      <c r="F921" t="str">
        <f t="shared" si="85"/>
        <v>1275</v>
      </c>
      <c r="G921" t="s">
        <v>94</v>
      </c>
      <c r="H921" t="s">
        <v>95</v>
      </c>
      <c r="I921" s="91"/>
      <c r="J921" s="91"/>
      <c r="K921" s="91"/>
      <c r="L921" s="91"/>
      <c r="M921" s="91"/>
      <c r="N921" s="91"/>
      <c r="O921" s="91"/>
      <c r="P921" s="91"/>
      <c r="Q921" s="91"/>
      <c r="R921" s="91"/>
      <c r="S921" s="91">
        <v>13.86</v>
      </c>
      <c r="T921" s="91"/>
      <c r="U921" s="91">
        <f t="shared" si="86"/>
        <v>13.86</v>
      </c>
      <c r="V921" s="82" t="str">
        <f t="shared" si="84"/>
        <v>155061275874</v>
      </c>
      <c r="W921" s="83">
        <f>VLOOKUP(V921,Factors!$E$6:$H$5950,4,FALSE)</f>
        <v>0</v>
      </c>
      <c r="X921" t="str">
        <f>VLOOKUP(V921,Factors!$E$6:$F$5950,2,FALSE)</f>
        <v>Direct-OR</v>
      </c>
      <c r="Y921" s="92">
        <f t="shared" si="87"/>
        <v>0</v>
      </c>
      <c r="Z921" s="92">
        <f t="shared" si="88"/>
        <v>13.86</v>
      </c>
      <c r="AA921" s="92">
        <f t="shared" si="89"/>
        <v>13.86</v>
      </c>
    </row>
    <row r="922" spans="1:27" x14ac:dyDescent="0.25">
      <c r="A922" t="s">
        <v>320</v>
      </c>
      <c r="B922" t="s">
        <v>170</v>
      </c>
      <c r="C922" t="s">
        <v>171</v>
      </c>
      <c r="D922" t="s">
        <v>323</v>
      </c>
      <c r="E922" t="s">
        <v>324</v>
      </c>
      <c r="F922" t="str">
        <f t="shared" si="85"/>
        <v>1275</v>
      </c>
      <c r="G922" t="s">
        <v>84</v>
      </c>
      <c r="H922" t="s">
        <v>85</v>
      </c>
      <c r="I922" s="91">
        <v>2026.26</v>
      </c>
      <c r="J922" s="91">
        <v>1665.8</v>
      </c>
      <c r="K922" s="91">
        <v>1740.46</v>
      </c>
      <c r="L922" s="91">
        <v>1556.87</v>
      </c>
      <c r="M922" s="91">
        <v>1477.04</v>
      </c>
      <c r="N922" s="91">
        <v>1306.44</v>
      </c>
      <c r="O922" s="91">
        <v>1684.77</v>
      </c>
      <c r="P922" s="91">
        <v>1306.92</v>
      </c>
      <c r="Q922" s="91">
        <v>399.93</v>
      </c>
      <c r="R922" s="91">
        <v>1296.57</v>
      </c>
      <c r="S922" s="91">
        <v>2009.17</v>
      </c>
      <c r="T922" s="91">
        <v>1602.46</v>
      </c>
      <c r="U922" s="91">
        <f t="shared" si="86"/>
        <v>18072.690000000002</v>
      </c>
      <c r="V922" s="82" t="str">
        <f t="shared" si="84"/>
        <v>155061275874</v>
      </c>
      <c r="W922" s="83">
        <f>VLOOKUP(V922,Factors!$E$6:$H$5950,4,FALSE)</f>
        <v>0</v>
      </c>
      <c r="X922" t="str">
        <f>VLOOKUP(V922,Factors!$E$6:$F$5950,2,FALSE)</f>
        <v>Direct-OR</v>
      </c>
      <c r="Y922" s="92">
        <f t="shared" si="87"/>
        <v>0</v>
      </c>
      <c r="Z922" s="92">
        <f t="shared" si="88"/>
        <v>18072.690000000002</v>
      </c>
      <c r="AA922" s="92">
        <f t="shared" si="89"/>
        <v>18072.690000000002</v>
      </c>
    </row>
    <row r="923" spans="1:27" x14ac:dyDescent="0.25">
      <c r="A923" t="s">
        <v>320</v>
      </c>
      <c r="B923" t="s">
        <v>170</v>
      </c>
      <c r="C923" t="s">
        <v>171</v>
      </c>
      <c r="D923" t="s">
        <v>323</v>
      </c>
      <c r="E923" t="s">
        <v>324</v>
      </c>
      <c r="F923" t="str">
        <f t="shared" si="85"/>
        <v>1275</v>
      </c>
      <c r="G923" t="s">
        <v>122</v>
      </c>
      <c r="H923" t="s">
        <v>123</v>
      </c>
      <c r="I923" s="91">
        <v>7.92</v>
      </c>
      <c r="J923" s="91">
        <v>3.96</v>
      </c>
      <c r="K923" s="91"/>
      <c r="L923" s="91"/>
      <c r="M923" s="91"/>
      <c r="N923" s="91"/>
      <c r="O923" s="91"/>
      <c r="P923" s="91"/>
      <c r="Q923" s="91"/>
      <c r="R923" s="91"/>
      <c r="S923" s="91"/>
      <c r="T923" s="91"/>
      <c r="U923" s="91">
        <f t="shared" si="86"/>
        <v>11.879999999999999</v>
      </c>
      <c r="V923" s="82" t="str">
        <f t="shared" si="84"/>
        <v>155061275874</v>
      </c>
      <c r="W923" s="83">
        <f>VLOOKUP(V923,Factors!$E$6:$H$5950,4,FALSE)</f>
        <v>0</v>
      </c>
      <c r="X923" t="str">
        <f>VLOOKUP(V923,Factors!$E$6:$F$5950,2,FALSE)</f>
        <v>Direct-OR</v>
      </c>
      <c r="Y923" s="92">
        <f t="shared" si="87"/>
        <v>0</v>
      </c>
      <c r="Z923" s="92">
        <f t="shared" si="88"/>
        <v>11.879999999999999</v>
      </c>
      <c r="AA923" s="92">
        <f t="shared" si="89"/>
        <v>11.879999999999999</v>
      </c>
    </row>
    <row r="924" spans="1:27" x14ac:dyDescent="0.25">
      <c r="A924" t="s">
        <v>320</v>
      </c>
      <c r="B924" t="s">
        <v>170</v>
      </c>
      <c r="C924" t="s">
        <v>171</v>
      </c>
      <c r="D924" t="s">
        <v>323</v>
      </c>
      <c r="E924" t="s">
        <v>324</v>
      </c>
      <c r="F924" t="str">
        <f t="shared" si="85"/>
        <v>1275</v>
      </c>
      <c r="G924" t="s">
        <v>44</v>
      </c>
      <c r="H924" t="s">
        <v>45</v>
      </c>
      <c r="I924" s="91">
        <v>41.64</v>
      </c>
      <c r="J924" s="91"/>
      <c r="K924" s="91"/>
      <c r="L924" s="91"/>
      <c r="M924" s="91">
        <v>1740</v>
      </c>
      <c r="N924" s="91">
        <v>-80.36</v>
      </c>
      <c r="O924" s="91"/>
      <c r="P924" s="91"/>
      <c r="Q924" s="91"/>
      <c r="R924" s="91"/>
      <c r="S924" s="91"/>
      <c r="T924" s="91"/>
      <c r="U924" s="91">
        <f t="shared" si="86"/>
        <v>1701.2800000000002</v>
      </c>
      <c r="V924" s="82" t="str">
        <f t="shared" si="84"/>
        <v>155061275874</v>
      </c>
      <c r="W924" s="83">
        <f>VLOOKUP(V924,Factors!$E$6:$H$5950,4,FALSE)</f>
        <v>0</v>
      </c>
      <c r="X924" t="str">
        <f>VLOOKUP(V924,Factors!$E$6:$F$5950,2,FALSE)</f>
        <v>Direct-OR</v>
      </c>
      <c r="Y924" s="92">
        <f t="shared" si="87"/>
        <v>0</v>
      </c>
      <c r="Z924" s="92">
        <f t="shared" si="88"/>
        <v>1701.2800000000002</v>
      </c>
      <c r="AA924" s="92">
        <f t="shared" si="89"/>
        <v>1701.2800000000002</v>
      </c>
    </row>
    <row r="925" spans="1:27" x14ac:dyDescent="0.25">
      <c r="A925" t="s">
        <v>320</v>
      </c>
      <c r="B925" t="s">
        <v>170</v>
      </c>
      <c r="C925" t="s">
        <v>171</v>
      </c>
      <c r="D925" t="s">
        <v>323</v>
      </c>
      <c r="E925" t="s">
        <v>324</v>
      </c>
      <c r="F925" t="str">
        <f t="shared" si="85"/>
        <v>1275</v>
      </c>
      <c r="G925" t="s">
        <v>124</v>
      </c>
      <c r="H925" t="s">
        <v>125</v>
      </c>
      <c r="I925" s="91">
        <v>105.55</v>
      </c>
      <c r="J925" s="91"/>
      <c r="K925" s="91"/>
      <c r="L925" s="91"/>
      <c r="M925" s="91"/>
      <c r="N925" s="91"/>
      <c r="O925" s="91">
        <v>351.84</v>
      </c>
      <c r="P925" s="91"/>
      <c r="Q925" s="91"/>
      <c r="R925" s="91"/>
      <c r="S925" s="91"/>
      <c r="T925" s="91">
        <v>142.08000000000001</v>
      </c>
      <c r="U925" s="91">
        <f t="shared" si="86"/>
        <v>599.47</v>
      </c>
      <c r="V925" s="82" t="str">
        <f t="shared" si="84"/>
        <v>155061275874</v>
      </c>
      <c r="W925" s="83">
        <f>VLOOKUP(V925,Factors!$E$6:$H$5950,4,FALSE)</f>
        <v>0</v>
      </c>
      <c r="X925" t="str">
        <f>VLOOKUP(V925,Factors!$E$6:$F$5950,2,FALSE)</f>
        <v>Direct-OR</v>
      </c>
      <c r="Y925" s="92">
        <f t="shared" si="87"/>
        <v>0</v>
      </c>
      <c r="Z925" s="92">
        <f t="shared" si="88"/>
        <v>599.47</v>
      </c>
      <c r="AA925" s="92">
        <f t="shared" si="89"/>
        <v>599.47</v>
      </c>
    </row>
    <row r="926" spans="1:27" x14ac:dyDescent="0.25">
      <c r="A926" t="s">
        <v>320</v>
      </c>
      <c r="B926" t="s">
        <v>170</v>
      </c>
      <c r="C926" t="s">
        <v>171</v>
      </c>
      <c r="D926" t="s">
        <v>323</v>
      </c>
      <c r="E926" t="s">
        <v>324</v>
      </c>
      <c r="F926" t="str">
        <f t="shared" si="85"/>
        <v>1275</v>
      </c>
      <c r="G926" t="s">
        <v>256</v>
      </c>
      <c r="H926" t="s">
        <v>257</v>
      </c>
      <c r="I926" s="91"/>
      <c r="J926" s="91"/>
      <c r="K926" s="91"/>
      <c r="L926" s="91"/>
      <c r="M926" s="91"/>
      <c r="N926" s="91"/>
      <c r="O926" s="91"/>
      <c r="P926" s="91"/>
      <c r="Q926" s="91"/>
      <c r="R926" s="91"/>
      <c r="S926" s="91">
        <v>457.27</v>
      </c>
      <c r="T926" s="91"/>
      <c r="U926" s="91">
        <f t="shared" si="86"/>
        <v>457.27</v>
      </c>
      <c r="V926" s="82" t="str">
        <f t="shared" si="84"/>
        <v>155061275874</v>
      </c>
      <c r="W926" s="83">
        <f>VLOOKUP(V926,Factors!$E$6:$H$5950,4,FALSE)</f>
        <v>0</v>
      </c>
      <c r="X926" t="str">
        <f>VLOOKUP(V926,Factors!$E$6:$F$5950,2,FALSE)</f>
        <v>Direct-OR</v>
      </c>
      <c r="Y926" s="92">
        <f t="shared" si="87"/>
        <v>0</v>
      </c>
      <c r="Z926" s="92">
        <f t="shared" si="88"/>
        <v>457.27</v>
      </c>
      <c r="AA926" s="92">
        <f t="shared" si="89"/>
        <v>457.27</v>
      </c>
    </row>
    <row r="927" spans="1:27" x14ac:dyDescent="0.25">
      <c r="A927" t="s">
        <v>320</v>
      </c>
      <c r="B927" t="s">
        <v>170</v>
      </c>
      <c r="C927" t="s">
        <v>171</v>
      </c>
      <c r="D927" t="s">
        <v>323</v>
      </c>
      <c r="E927" t="s">
        <v>324</v>
      </c>
      <c r="F927" t="str">
        <f t="shared" si="85"/>
        <v>1275</v>
      </c>
      <c r="G927" t="s">
        <v>50</v>
      </c>
      <c r="H927" t="s">
        <v>51</v>
      </c>
      <c r="I927" s="91"/>
      <c r="J927" s="91"/>
      <c r="K927" s="91"/>
      <c r="L927" s="91"/>
      <c r="M927" s="91"/>
      <c r="N927" s="91"/>
      <c r="O927" s="91"/>
      <c r="P927" s="91"/>
      <c r="Q927" s="91"/>
      <c r="R927" s="91">
        <v>1423.59</v>
      </c>
      <c r="S927" s="91"/>
      <c r="T927" s="91"/>
      <c r="U927" s="91">
        <f t="shared" si="86"/>
        <v>1423.59</v>
      </c>
      <c r="V927" s="82" t="str">
        <f t="shared" si="84"/>
        <v>155061275874</v>
      </c>
      <c r="W927" s="83">
        <f>VLOOKUP(V927,Factors!$E$6:$H$5950,4,FALSE)</f>
        <v>0</v>
      </c>
      <c r="X927" t="str">
        <f>VLOOKUP(V927,Factors!$E$6:$F$5950,2,FALSE)</f>
        <v>Direct-OR</v>
      </c>
      <c r="Y927" s="92">
        <f t="shared" si="87"/>
        <v>0</v>
      </c>
      <c r="Z927" s="92">
        <f t="shared" si="88"/>
        <v>1423.59</v>
      </c>
      <c r="AA927" s="92">
        <f t="shared" si="89"/>
        <v>1423.59</v>
      </c>
    </row>
    <row r="928" spans="1:27" x14ac:dyDescent="0.25">
      <c r="A928" t="s">
        <v>320</v>
      </c>
      <c r="B928" t="s">
        <v>170</v>
      </c>
      <c r="C928" t="s">
        <v>171</v>
      </c>
      <c r="D928" t="s">
        <v>323</v>
      </c>
      <c r="E928" t="s">
        <v>324</v>
      </c>
      <c r="F928" t="str">
        <f t="shared" si="85"/>
        <v>1275</v>
      </c>
      <c r="G928" t="s">
        <v>207</v>
      </c>
      <c r="H928" t="s">
        <v>208</v>
      </c>
      <c r="I928" s="91"/>
      <c r="J928" s="91"/>
      <c r="K928" s="91">
        <v>33.06</v>
      </c>
      <c r="L928" s="91"/>
      <c r="M928" s="91"/>
      <c r="N928" s="91">
        <v>2.78</v>
      </c>
      <c r="O928" s="91"/>
      <c r="P928" s="91"/>
      <c r="Q928" s="91"/>
      <c r="R928" s="91"/>
      <c r="S928" s="91">
        <v>-12.89</v>
      </c>
      <c r="T928" s="91"/>
      <c r="U928" s="91">
        <f t="shared" si="86"/>
        <v>22.950000000000003</v>
      </c>
      <c r="V928" s="82" t="str">
        <f t="shared" si="84"/>
        <v>155061275874</v>
      </c>
      <c r="W928" s="83">
        <f>VLOOKUP(V928,Factors!$E$6:$H$5950,4,FALSE)</f>
        <v>0</v>
      </c>
      <c r="X928" t="str">
        <f>VLOOKUP(V928,Factors!$E$6:$F$5950,2,FALSE)</f>
        <v>Direct-OR</v>
      </c>
      <c r="Y928" s="92">
        <f t="shared" si="87"/>
        <v>0</v>
      </c>
      <c r="Z928" s="92">
        <f t="shared" si="88"/>
        <v>22.950000000000003</v>
      </c>
      <c r="AA928" s="92">
        <f t="shared" si="89"/>
        <v>22.950000000000003</v>
      </c>
    </row>
    <row r="929" spans="1:27" x14ac:dyDescent="0.25">
      <c r="A929" t="s">
        <v>320</v>
      </c>
      <c r="B929" t="s">
        <v>170</v>
      </c>
      <c r="C929" t="s">
        <v>171</v>
      </c>
      <c r="D929" t="s">
        <v>323</v>
      </c>
      <c r="E929" t="s">
        <v>324</v>
      </c>
      <c r="F929" t="str">
        <f t="shared" si="85"/>
        <v>1275</v>
      </c>
      <c r="G929" t="s">
        <v>130</v>
      </c>
      <c r="H929" t="s">
        <v>131</v>
      </c>
      <c r="I929" s="91">
        <v>67.84</v>
      </c>
      <c r="J929" s="91">
        <v>34.67</v>
      </c>
      <c r="K929" s="91">
        <v>79.569999999999993</v>
      </c>
      <c r="L929" s="91">
        <v>18.149999999999999</v>
      </c>
      <c r="M929" s="91">
        <v>63.02</v>
      </c>
      <c r="N929" s="91">
        <v>7.88</v>
      </c>
      <c r="O929" s="91">
        <v>29.89</v>
      </c>
      <c r="P929" s="91">
        <v>12.07</v>
      </c>
      <c r="Q929" s="91">
        <v>19.059999999999999</v>
      </c>
      <c r="R929" s="91">
        <v>4.74</v>
      </c>
      <c r="S929" s="91">
        <v>11.99</v>
      </c>
      <c r="T929" s="91">
        <v>16.43</v>
      </c>
      <c r="U929" s="91">
        <f t="shared" si="86"/>
        <v>365.31</v>
      </c>
      <c r="V929" s="82" t="str">
        <f t="shared" si="84"/>
        <v>155061275874</v>
      </c>
      <c r="W929" s="83">
        <f>VLOOKUP(V929,Factors!$E$6:$H$5950,4,FALSE)</f>
        <v>0</v>
      </c>
      <c r="X929" t="str">
        <f>VLOOKUP(V929,Factors!$E$6:$F$5950,2,FALSE)</f>
        <v>Direct-OR</v>
      </c>
      <c r="Y929" s="92">
        <f t="shared" si="87"/>
        <v>0</v>
      </c>
      <c r="Z929" s="92">
        <f t="shared" si="88"/>
        <v>365.31</v>
      </c>
      <c r="AA929" s="92">
        <f t="shared" si="89"/>
        <v>365.31</v>
      </c>
    </row>
    <row r="930" spans="1:27" x14ac:dyDescent="0.25">
      <c r="A930" t="s">
        <v>320</v>
      </c>
      <c r="B930" t="s">
        <v>170</v>
      </c>
      <c r="C930" t="s">
        <v>171</v>
      </c>
      <c r="D930" t="s">
        <v>323</v>
      </c>
      <c r="E930" t="s">
        <v>324</v>
      </c>
      <c r="F930" t="str">
        <f t="shared" si="85"/>
        <v>1275</v>
      </c>
      <c r="G930" t="s">
        <v>136</v>
      </c>
      <c r="H930" t="s">
        <v>137</v>
      </c>
      <c r="I930" s="91"/>
      <c r="J930" s="91"/>
      <c r="K930" s="91"/>
      <c r="L930" s="91">
        <v>0.48</v>
      </c>
      <c r="M930" s="91"/>
      <c r="N930" s="91">
        <v>3.6</v>
      </c>
      <c r="O930" s="91"/>
      <c r="P930" s="91"/>
      <c r="Q930" s="91"/>
      <c r="R930" s="91">
        <v>18.239999999999998</v>
      </c>
      <c r="S930" s="91">
        <v>8.8800000000000008</v>
      </c>
      <c r="T930" s="91">
        <v>0.54</v>
      </c>
      <c r="U930" s="91">
        <f t="shared" si="86"/>
        <v>31.740000000000002</v>
      </c>
      <c r="V930" s="82" t="str">
        <f t="shared" si="84"/>
        <v>155061275874</v>
      </c>
      <c r="W930" s="83">
        <f>VLOOKUP(V930,Factors!$E$6:$H$5950,4,FALSE)</f>
        <v>0</v>
      </c>
      <c r="X930" t="str">
        <f>VLOOKUP(V930,Factors!$E$6:$F$5950,2,FALSE)</f>
        <v>Direct-OR</v>
      </c>
      <c r="Y930" s="92">
        <f t="shared" si="87"/>
        <v>0</v>
      </c>
      <c r="Z930" s="92">
        <f t="shared" si="88"/>
        <v>31.740000000000002</v>
      </c>
      <c r="AA930" s="92">
        <f t="shared" si="89"/>
        <v>31.740000000000002</v>
      </c>
    </row>
    <row r="931" spans="1:27" x14ac:dyDescent="0.25">
      <c r="A931" t="s">
        <v>320</v>
      </c>
      <c r="B931" t="s">
        <v>170</v>
      </c>
      <c r="C931" t="s">
        <v>171</v>
      </c>
      <c r="D931" t="s">
        <v>323</v>
      </c>
      <c r="E931" t="s">
        <v>324</v>
      </c>
      <c r="F931" t="str">
        <f t="shared" si="85"/>
        <v>1275</v>
      </c>
      <c r="G931" t="s">
        <v>140</v>
      </c>
      <c r="H931" t="s">
        <v>141</v>
      </c>
      <c r="I931" s="91">
        <v>100.8</v>
      </c>
      <c r="J931" s="91"/>
      <c r="K931" s="91"/>
      <c r="L931" s="91"/>
      <c r="M931" s="91"/>
      <c r="N931" s="91"/>
      <c r="O931" s="91"/>
      <c r="P931" s="91"/>
      <c r="Q931" s="91"/>
      <c r="R931" s="91"/>
      <c r="S931" s="91"/>
      <c r="T931" s="91">
        <v>166.32</v>
      </c>
      <c r="U931" s="91">
        <f t="shared" si="86"/>
        <v>267.12</v>
      </c>
      <c r="V931" s="82" t="str">
        <f t="shared" si="84"/>
        <v>155061275874</v>
      </c>
      <c r="W931" s="83">
        <f>VLOOKUP(V931,Factors!$E$6:$H$5950,4,FALSE)</f>
        <v>0</v>
      </c>
      <c r="X931" t="str">
        <f>VLOOKUP(V931,Factors!$E$6:$F$5950,2,FALSE)</f>
        <v>Direct-OR</v>
      </c>
      <c r="Y931" s="92">
        <f t="shared" si="87"/>
        <v>0</v>
      </c>
      <c r="Z931" s="92">
        <f t="shared" si="88"/>
        <v>267.12</v>
      </c>
      <c r="AA931" s="92">
        <f t="shared" si="89"/>
        <v>267.12</v>
      </c>
    </row>
    <row r="932" spans="1:27" x14ac:dyDescent="0.25">
      <c r="A932" t="s">
        <v>320</v>
      </c>
      <c r="B932" t="s">
        <v>170</v>
      </c>
      <c r="C932" t="s">
        <v>171</v>
      </c>
      <c r="D932" t="s">
        <v>323</v>
      </c>
      <c r="E932" t="s">
        <v>324</v>
      </c>
      <c r="F932" t="str">
        <f t="shared" si="85"/>
        <v>1275</v>
      </c>
      <c r="G932" t="s">
        <v>144</v>
      </c>
      <c r="H932" t="s">
        <v>145</v>
      </c>
      <c r="I932" s="91"/>
      <c r="J932" s="91">
        <v>0.6</v>
      </c>
      <c r="K932" s="91">
        <v>36.4</v>
      </c>
      <c r="L932" s="91">
        <v>12</v>
      </c>
      <c r="M932" s="91"/>
      <c r="N932" s="91"/>
      <c r="O932" s="91"/>
      <c r="P932" s="91">
        <v>21.45</v>
      </c>
      <c r="Q932" s="91">
        <v>38.1</v>
      </c>
      <c r="R932" s="91">
        <v>12.7</v>
      </c>
      <c r="S932" s="91">
        <v>4.6900000000000004</v>
      </c>
      <c r="T932" s="91"/>
      <c r="U932" s="91">
        <f t="shared" si="86"/>
        <v>125.94000000000001</v>
      </c>
      <c r="V932" s="82" t="str">
        <f t="shared" si="84"/>
        <v>155061275874</v>
      </c>
      <c r="W932" s="83">
        <f>VLOOKUP(V932,Factors!$E$6:$H$5950,4,FALSE)</f>
        <v>0</v>
      </c>
      <c r="X932" t="str">
        <f>VLOOKUP(V932,Factors!$E$6:$F$5950,2,FALSE)</f>
        <v>Direct-OR</v>
      </c>
      <c r="Y932" s="92">
        <f t="shared" si="87"/>
        <v>0</v>
      </c>
      <c r="Z932" s="92">
        <f t="shared" si="88"/>
        <v>125.94000000000001</v>
      </c>
      <c r="AA932" s="92">
        <f t="shared" si="89"/>
        <v>125.94000000000001</v>
      </c>
    </row>
    <row r="933" spans="1:27" x14ac:dyDescent="0.25">
      <c r="A933" t="s">
        <v>320</v>
      </c>
      <c r="B933" t="s">
        <v>170</v>
      </c>
      <c r="C933" t="s">
        <v>171</v>
      </c>
      <c r="D933" t="s">
        <v>323</v>
      </c>
      <c r="E933" t="s">
        <v>324</v>
      </c>
      <c r="F933" t="str">
        <f t="shared" si="85"/>
        <v>1275</v>
      </c>
      <c r="G933" t="s">
        <v>217</v>
      </c>
      <c r="H933" t="s">
        <v>218</v>
      </c>
      <c r="I933" s="91">
        <v>135.09</v>
      </c>
      <c r="J933" s="91">
        <v>320.02</v>
      </c>
      <c r="K933" s="91">
        <v>202.64</v>
      </c>
      <c r="L933" s="91">
        <v>118.2</v>
      </c>
      <c r="M933" s="91">
        <v>263.74</v>
      </c>
      <c r="N933" s="91">
        <v>85.2</v>
      </c>
      <c r="O933" s="91">
        <v>34.54</v>
      </c>
      <c r="P933" s="91">
        <v>86.34</v>
      </c>
      <c r="Q933" s="91"/>
      <c r="R933" s="91">
        <v>410.11</v>
      </c>
      <c r="S933" s="91">
        <v>822.83</v>
      </c>
      <c r="T933" s="91">
        <v>328.09</v>
      </c>
      <c r="U933" s="91">
        <f t="shared" si="86"/>
        <v>2806.8</v>
      </c>
      <c r="V933" s="82" t="str">
        <f t="shared" si="84"/>
        <v>155061275874</v>
      </c>
      <c r="W933" s="83">
        <f>VLOOKUP(V933,Factors!$E$6:$H$5950,4,FALSE)</f>
        <v>0</v>
      </c>
      <c r="X933" t="str">
        <f>VLOOKUP(V933,Factors!$E$6:$F$5950,2,FALSE)</f>
        <v>Direct-OR</v>
      </c>
      <c r="Y933" s="92">
        <f t="shared" si="87"/>
        <v>0</v>
      </c>
      <c r="Z933" s="92">
        <f t="shared" si="88"/>
        <v>2806.8</v>
      </c>
      <c r="AA933" s="92">
        <f t="shared" si="89"/>
        <v>2806.8</v>
      </c>
    </row>
    <row r="934" spans="1:27" x14ac:dyDescent="0.25">
      <c r="A934" t="s">
        <v>320</v>
      </c>
      <c r="B934" t="s">
        <v>170</v>
      </c>
      <c r="C934" t="s">
        <v>171</v>
      </c>
      <c r="D934" t="s">
        <v>323</v>
      </c>
      <c r="E934" t="s">
        <v>324</v>
      </c>
      <c r="F934" t="str">
        <f t="shared" si="85"/>
        <v>1275</v>
      </c>
      <c r="G934" t="s">
        <v>146</v>
      </c>
      <c r="H934" t="s">
        <v>147</v>
      </c>
      <c r="I934" s="91"/>
      <c r="J934" s="91"/>
      <c r="K934" s="91"/>
      <c r="L934" s="91"/>
      <c r="M934" s="91"/>
      <c r="N934" s="91"/>
      <c r="O934" s="91"/>
      <c r="P934" s="91"/>
      <c r="Q934" s="91"/>
      <c r="R934" s="91">
        <v>181.21</v>
      </c>
      <c r="S934" s="91"/>
      <c r="T934" s="91"/>
      <c r="U934" s="91">
        <f t="shared" si="86"/>
        <v>181.21</v>
      </c>
      <c r="V934" s="82" t="str">
        <f t="shared" si="84"/>
        <v>155061275874</v>
      </c>
      <c r="W934" s="83">
        <f>VLOOKUP(V934,Factors!$E$6:$H$5950,4,FALSE)</f>
        <v>0</v>
      </c>
      <c r="X934" t="str">
        <f>VLOOKUP(V934,Factors!$E$6:$F$5950,2,FALSE)</f>
        <v>Direct-OR</v>
      </c>
      <c r="Y934" s="92">
        <f t="shared" si="87"/>
        <v>0</v>
      </c>
      <c r="Z934" s="92">
        <f t="shared" si="88"/>
        <v>181.21</v>
      </c>
      <c r="AA934" s="92">
        <f t="shared" si="89"/>
        <v>181.21</v>
      </c>
    </row>
    <row r="935" spans="1:27" x14ac:dyDescent="0.25">
      <c r="A935" t="s">
        <v>320</v>
      </c>
      <c r="B935" t="s">
        <v>170</v>
      </c>
      <c r="C935" t="s">
        <v>171</v>
      </c>
      <c r="D935" t="s">
        <v>323</v>
      </c>
      <c r="E935" t="s">
        <v>324</v>
      </c>
      <c r="F935" t="str">
        <f t="shared" si="85"/>
        <v>1275</v>
      </c>
      <c r="G935" t="s">
        <v>148</v>
      </c>
      <c r="H935" t="s">
        <v>149</v>
      </c>
      <c r="I935" s="91"/>
      <c r="J935" s="91"/>
      <c r="K935" s="91"/>
      <c r="L935" s="91"/>
      <c r="M935" s="91"/>
      <c r="N935" s="91"/>
      <c r="O935" s="91">
        <v>181.48</v>
      </c>
      <c r="P935" s="91"/>
      <c r="Q935" s="91">
        <v>129.6</v>
      </c>
      <c r="R935" s="91"/>
      <c r="S935" s="91"/>
      <c r="T935" s="91"/>
      <c r="U935" s="91">
        <f t="shared" si="86"/>
        <v>311.08</v>
      </c>
      <c r="V935" s="82" t="str">
        <f t="shared" si="84"/>
        <v>155061275874</v>
      </c>
      <c r="W935" s="83">
        <f>VLOOKUP(V935,Factors!$E$6:$H$5950,4,FALSE)</f>
        <v>0</v>
      </c>
      <c r="X935" t="str">
        <f>VLOOKUP(V935,Factors!$E$6:$F$5950,2,FALSE)</f>
        <v>Direct-OR</v>
      </c>
      <c r="Y935" s="92">
        <f t="shared" si="87"/>
        <v>0</v>
      </c>
      <c r="Z935" s="92">
        <f t="shared" si="88"/>
        <v>311.08</v>
      </c>
      <c r="AA935" s="92">
        <f t="shared" si="89"/>
        <v>311.08</v>
      </c>
    </row>
    <row r="936" spans="1:27" x14ac:dyDescent="0.25">
      <c r="A936" t="s">
        <v>320</v>
      </c>
      <c r="B936" t="s">
        <v>170</v>
      </c>
      <c r="C936" t="s">
        <v>171</v>
      </c>
      <c r="D936" t="s">
        <v>323</v>
      </c>
      <c r="E936" t="s">
        <v>324</v>
      </c>
      <c r="F936" t="str">
        <f t="shared" si="85"/>
        <v>1275</v>
      </c>
      <c r="G936" t="s">
        <v>152</v>
      </c>
      <c r="H936" t="s">
        <v>153</v>
      </c>
      <c r="I936" s="91">
        <v>16.62</v>
      </c>
      <c r="J936" s="91"/>
      <c r="K936" s="91"/>
      <c r="L936" s="91">
        <v>12.62</v>
      </c>
      <c r="M936" s="91"/>
      <c r="N936" s="91"/>
      <c r="O936" s="91"/>
      <c r="P936" s="91"/>
      <c r="Q936" s="91"/>
      <c r="R936" s="91"/>
      <c r="S936" s="91"/>
      <c r="T936" s="91"/>
      <c r="U936" s="91">
        <f t="shared" si="86"/>
        <v>29.240000000000002</v>
      </c>
      <c r="V936" s="82" t="str">
        <f t="shared" si="84"/>
        <v>155061275874</v>
      </c>
      <c r="W936" s="83">
        <f>VLOOKUP(V936,Factors!$E$6:$H$5950,4,FALSE)</f>
        <v>0</v>
      </c>
      <c r="X936" t="str">
        <f>VLOOKUP(V936,Factors!$E$6:$F$5950,2,FALSE)</f>
        <v>Direct-OR</v>
      </c>
      <c r="Y936" s="92">
        <f t="shared" si="87"/>
        <v>0</v>
      </c>
      <c r="Z936" s="92">
        <f t="shared" si="88"/>
        <v>29.240000000000002</v>
      </c>
      <c r="AA936" s="92">
        <f t="shared" si="89"/>
        <v>29.240000000000002</v>
      </c>
    </row>
    <row r="937" spans="1:27" x14ac:dyDescent="0.25">
      <c r="A937" t="s">
        <v>320</v>
      </c>
      <c r="B937" t="s">
        <v>170</v>
      </c>
      <c r="C937" t="s">
        <v>171</v>
      </c>
      <c r="D937" t="s">
        <v>323</v>
      </c>
      <c r="E937" t="s">
        <v>324</v>
      </c>
      <c r="F937" t="str">
        <f t="shared" si="85"/>
        <v>1275</v>
      </c>
      <c r="G937" t="s">
        <v>180</v>
      </c>
      <c r="H937" t="s">
        <v>181</v>
      </c>
      <c r="I937" s="91"/>
      <c r="J937" s="91"/>
      <c r="K937" s="91"/>
      <c r="L937" s="91"/>
      <c r="M937" s="91"/>
      <c r="N937" s="91"/>
      <c r="O937" s="91"/>
      <c r="P937" s="91"/>
      <c r="Q937" s="91"/>
      <c r="R937" s="91">
        <v>351.94</v>
      </c>
      <c r="S937" s="91">
        <v>351.94</v>
      </c>
      <c r="T937" s="91"/>
      <c r="U937" s="91">
        <f t="shared" si="86"/>
        <v>703.88</v>
      </c>
      <c r="V937" s="82" t="str">
        <f t="shared" si="84"/>
        <v>155061275874</v>
      </c>
      <c r="W937" s="83">
        <f>VLOOKUP(V937,Factors!$E$6:$H$5950,4,FALSE)</f>
        <v>0</v>
      </c>
      <c r="X937" t="str">
        <f>VLOOKUP(V937,Factors!$E$6:$F$5950,2,FALSE)</f>
        <v>Direct-OR</v>
      </c>
      <c r="Y937" s="92">
        <f t="shared" si="87"/>
        <v>0</v>
      </c>
      <c r="Z937" s="92">
        <f t="shared" si="88"/>
        <v>703.88</v>
      </c>
      <c r="AA937" s="92">
        <f t="shared" si="89"/>
        <v>703.88</v>
      </c>
    </row>
    <row r="938" spans="1:27" x14ac:dyDescent="0.25">
      <c r="A938" t="s">
        <v>320</v>
      </c>
      <c r="B938" t="s">
        <v>170</v>
      </c>
      <c r="C938" t="s">
        <v>171</v>
      </c>
      <c r="D938" t="s">
        <v>323</v>
      </c>
      <c r="E938" t="s">
        <v>324</v>
      </c>
      <c r="F938" t="str">
        <f t="shared" si="85"/>
        <v>1275</v>
      </c>
      <c r="G938" t="s">
        <v>65</v>
      </c>
      <c r="H938" t="s">
        <v>66</v>
      </c>
      <c r="I938" s="91">
        <v>10.029999999999999</v>
      </c>
      <c r="J938" s="91">
        <v>92.9</v>
      </c>
      <c r="K938" s="91"/>
      <c r="L938" s="91"/>
      <c r="M938" s="91">
        <v>4.58</v>
      </c>
      <c r="N938" s="91"/>
      <c r="O938" s="91"/>
      <c r="P938" s="91"/>
      <c r="Q938" s="91"/>
      <c r="R938" s="91">
        <v>352.24</v>
      </c>
      <c r="S938" s="91"/>
      <c r="T938" s="91">
        <v>31.09</v>
      </c>
      <c r="U938" s="91">
        <f t="shared" si="86"/>
        <v>490.84</v>
      </c>
      <c r="V938" s="82" t="str">
        <f t="shared" si="84"/>
        <v>155061275874</v>
      </c>
      <c r="W938" s="83">
        <f>VLOOKUP(V938,Factors!$E$6:$H$5950,4,FALSE)</f>
        <v>0</v>
      </c>
      <c r="X938" t="str">
        <f>VLOOKUP(V938,Factors!$E$6:$F$5950,2,FALSE)</f>
        <v>Direct-OR</v>
      </c>
      <c r="Y938" s="92">
        <f t="shared" si="87"/>
        <v>0</v>
      </c>
      <c r="Z938" s="92">
        <f t="shared" si="88"/>
        <v>490.84</v>
      </c>
      <c r="AA938" s="92">
        <f t="shared" si="89"/>
        <v>490.84</v>
      </c>
    </row>
    <row r="939" spans="1:27" x14ac:dyDescent="0.25">
      <c r="A939" t="s">
        <v>320</v>
      </c>
      <c r="B939" t="s">
        <v>170</v>
      </c>
      <c r="C939" t="s">
        <v>171</v>
      </c>
      <c r="D939" t="s">
        <v>323</v>
      </c>
      <c r="E939" t="s">
        <v>324</v>
      </c>
      <c r="F939" t="str">
        <f t="shared" si="85"/>
        <v>1275</v>
      </c>
      <c r="G939" t="s">
        <v>56</v>
      </c>
      <c r="H939" t="s">
        <v>57</v>
      </c>
      <c r="I939" s="91">
        <v>17556.71</v>
      </c>
      <c r="J939" s="91">
        <v>15210.91</v>
      </c>
      <c r="K939" s="91">
        <v>15794.66</v>
      </c>
      <c r="L939" s="91">
        <v>14219.35</v>
      </c>
      <c r="M939" s="91">
        <v>13132.65</v>
      </c>
      <c r="N939" s="91">
        <v>11781.33</v>
      </c>
      <c r="O939" s="91">
        <v>15653.11</v>
      </c>
      <c r="P939" s="91">
        <v>11949.11</v>
      </c>
      <c r="Q939" s="91">
        <v>3731.64</v>
      </c>
      <c r="R939" s="91">
        <v>11891.19</v>
      </c>
      <c r="S939" s="91">
        <v>17194.05</v>
      </c>
      <c r="T939" s="91">
        <v>14381.26</v>
      </c>
      <c r="U939" s="91">
        <f t="shared" si="86"/>
        <v>162495.97</v>
      </c>
      <c r="V939" s="82" t="str">
        <f t="shared" si="84"/>
        <v>155061275874</v>
      </c>
      <c r="W939" s="83">
        <f>VLOOKUP(V939,Factors!$E$6:$H$5950,4,FALSE)</f>
        <v>0</v>
      </c>
      <c r="X939" t="str">
        <f>VLOOKUP(V939,Factors!$E$6:$F$5950,2,FALSE)</f>
        <v>Direct-OR</v>
      </c>
      <c r="Y939" s="92">
        <f t="shared" si="87"/>
        <v>0</v>
      </c>
      <c r="Z939" s="92">
        <f t="shared" si="88"/>
        <v>162495.97</v>
      </c>
      <c r="AA939" s="92">
        <f t="shared" si="89"/>
        <v>162495.97</v>
      </c>
    </row>
    <row r="940" spans="1:27" x14ac:dyDescent="0.25">
      <c r="A940" t="s">
        <v>320</v>
      </c>
      <c r="B940" t="s">
        <v>170</v>
      </c>
      <c r="C940" t="s">
        <v>171</v>
      </c>
      <c r="D940" t="s">
        <v>323</v>
      </c>
      <c r="E940" t="s">
        <v>324</v>
      </c>
      <c r="F940" t="str">
        <f t="shared" si="85"/>
        <v>1275</v>
      </c>
      <c r="G940" t="s">
        <v>68</v>
      </c>
      <c r="H940" t="s">
        <v>69</v>
      </c>
      <c r="I940" s="91">
        <v>1842.58</v>
      </c>
      <c r="J940" s="91">
        <v>652.74</v>
      </c>
      <c r="K940" s="91">
        <v>877.05</v>
      </c>
      <c r="L940" s="91">
        <v>693.82</v>
      </c>
      <c r="M940" s="91">
        <v>1011.26</v>
      </c>
      <c r="N940" s="91">
        <v>732.97</v>
      </c>
      <c r="O940" s="91">
        <v>485.14</v>
      </c>
      <c r="P940" s="91">
        <v>569.72</v>
      </c>
      <c r="Q940" s="91">
        <v>99.24</v>
      </c>
      <c r="R940" s="91">
        <v>176.32</v>
      </c>
      <c r="S940" s="91">
        <v>2051.64</v>
      </c>
      <c r="T940" s="91">
        <v>937.46</v>
      </c>
      <c r="U940" s="91">
        <f t="shared" si="86"/>
        <v>10129.939999999999</v>
      </c>
      <c r="V940" s="82" t="str">
        <f t="shared" si="84"/>
        <v>155061275874</v>
      </c>
      <c r="W940" s="83">
        <f>VLOOKUP(V940,Factors!$E$6:$H$5950,4,FALSE)</f>
        <v>0</v>
      </c>
      <c r="X940" t="str">
        <f>VLOOKUP(V940,Factors!$E$6:$F$5950,2,FALSE)</f>
        <v>Direct-OR</v>
      </c>
      <c r="Y940" s="92">
        <f t="shared" si="87"/>
        <v>0</v>
      </c>
      <c r="Z940" s="92">
        <f t="shared" si="88"/>
        <v>10129.939999999999</v>
      </c>
      <c r="AA940" s="92">
        <f t="shared" si="89"/>
        <v>10129.939999999999</v>
      </c>
    </row>
    <row r="941" spans="1:27" x14ac:dyDescent="0.25">
      <c r="A941" t="s">
        <v>320</v>
      </c>
      <c r="B941" t="s">
        <v>170</v>
      </c>
      <c r="C941" t="s">
        <v>171</v>
      </c>
      <c r="D941" t="s">
        <v>323</v>
      </c>
      <c r="E941" t="s">
        <v>324</v>
      </c>
      <c r="F941" t="str">
        <f t="shared" si="85"/>
        <v>1275</v>
      </c>
      <c r="G941" t="s">
        <v>154</v>
      </c>
      <c r="H941" t="s">
        <v>155</v>
      </c>
      <c r="I941" s="91">
        <v>789.27</v>
      </c>
      <c r="J941" s="91">
        <v>130.25</v>
      </c>
      <c r="K941" s="91">
        <v>524.75</v>
      </c>
      <c r="L941" s="91">
        <v>342.53</v>
      </c>
      <c r="M941" s="91">
        <v>351.86</v>
      </c>
      <c r="N941" s="91">
        <v>402.28</v>
      </c>
      <c r="O941" s="91">
        <v>452.43</v>
      </c>
      <c r="P941" s="91">
        <v>410.51</v>
      </c>
      <c r="Q941" s="91">
        <v>59.88</v>
      </c>
      <c r="R941" s="91">
        <v>48.34</v>
      </c>
      <c r="S941" s="91">
        <v>779.22</v>
      </c>
      <c r="T941" s="91">
        <v>592.23</v>
      </c>
      <c r="U941" s="91">
        <f t="shared" si="86"/>
        <v>4883.5499999999993</v>
      </c>
      <c r="V941" s="82" t="str">
        <f t="shared" si="84"/>
        <v>155061275874</v>
      </c>
      <c r="W941" s="83">
        <f>VLOOKUP(V941,Factors!$E$6:$H$5950,4,FALSE)</f>
        <v>0</v>
      </c>
      <c r="X941" t="str">
        <f>VLOOKUP(V941,Factors!$E$6:$F$5950,2,FALSE)</f>
        <v>Direct-OR</v>
      </c>
      <c r="Y941" s="92">
        <f t="shared" si="87"/>
        <v>0</v>
      </c>
      <c r="Z941" s="92">
        <f t="shared" si="88"/>
        <v>4883.5499999999993</v>
      </c>
      <c r="AA941" s="92">
        <f t="shared" si="89"/>
        <v>4883.5499999999993</v>
      </c>
    </row>
    <row r="942" spans="1:27" x14ac:dyDescent="0.25">
      <c r="A942" t="s">
        <v>320</v>
      </c>
      <c r="B942" t="s">
        <v>170</v>
      </c>
      <c r="C942" t="s">
        <v>171</v>
      </c>
      <c r="D942" t="s">
        <v>323</v>
      </c>
      <c r="E942" t="s">
        <v>324</v>
      </c>
      <c r="F942" t="str">
        <f t="shared" si="85"/>
        <v>1275</v>
      </c>
      <c r="G942" t="s">
        <v>156</v>
      </c>
      <c r="H942" t="s">
        <v>157</v>
      </c>
      <c r="I942" s="91">
        <v>20.57</v>
      </c>
      <c r="J942" s="91">
        <v>15.43</v>
      </c>
      <c r="K942" s="91">
        <v>30.86</v>
      </c>
      <c r="L942" s="91"/>
      <c r="M942" s="91">
        <v>12.86</v>
      </c>
      <c r="N942" s="91">
        <v>33.43</v>
      </c>
      <c r="O942" s="91"/>
      <c r="P942" s="91"/>
      <c r="Q942" s="91"/>
      <c r="R942" s="91">
        <v>2.57</v>
      </c>
      <c r="S942" s="91">
        <v>69.430000000000007</v>
      </c>
      <c r="T942" s="91">
        <v>7.71</v>
      </c>
      <c r="U942" s="91">
        <f t="shared" si="86"/>
        <v>192.86</v>
      </c>
      <c r="V942" s="82" t="str">
        <f t="shared" si="84"/>
        <v>155061275874</v>
      </c>
      <c r="W942" s="83">
        <f>VLOOKUP(V942,Factors!$E$6:$H$5950,4,FALSE)</f>
        <v>0</v>
      </c>
      <c r="X942" t="str">
        <f>VLOOKUP(V942,Factors!$E$6:$F$5950,2,FALSE)</f>
        <v>Direct-OR</v>
      </c>
      <c r="Y942" s="92">
        <f t="shared" si="87"/>
        <v>0</v>
      </c>
      <c r="Z942" s="92">
        <f t="shared" si="88"/>
        <v>192.86</v>
      </c>
      <c r="AA942" s="92">
        <f t="shared" si="89"/>
        <v>192.86</v>
      </c>
    </row>
    <row r="943" spans="1:27" x14ac:dyDescent="0.25">
      <c r="A943" t="s">
        <v>320</v>
      </c>
      <c r="B943" t="s">
        <v>170</v>
      </c>
      <c r="C943" t="s">
        <v>171</v>
      </c>
      <c r="D943" t="s">
        <v>325</v>
      </c>
      <c r="E943" t="s">
        <v>326</v>
      </c>
      <c r="F943" t="str">
        <f t="shared" si="85"/>
        <v>1280</v>
      </c>
      <c r="G943" t="s">
        <v>92</v>
      </c>
      <c r="H943" t="s">
        <v>93</v>
      </c>
      <c r="I943" s="91"/>
      <c r="J943" s="91"/>
      <c r="K943" s="91"/>
      <c r="L943" s="91"/>
      <c r="M943" s="91"/>
      <c r="N943" s="91"/>
      <c r="O943" s="91"/>
      <c r="P943" s="91"/>
      <c r="Q943" s="91"/>
      <c r="R943" s="91">
        <v>73.319999999999993</v>
      </c>
      <c r="S943" s="91"/>
      <c r="T943" s="91"/>
      <c r="U943" s="91">
        <f t="shared" si="86"/>
        <v>73.319999999999993</v>
      </c>
      <c r="V943" s="82" t="str">
        <f t="shared" si="84"/>
        <v>155061280874</v>
      </c>
      <c r="W943" s="83">
        <f>VLOOKUP(V943,Factors!$E$6:$H$5950,4,FALSE)</f>
        <v>0</v>
      </c>
      <c r="X943" t="str">
        <f>VLOOKUP(V943,Factors!$E$6:$F$5950,2,FALSE)</f>
        <v>Direct-OR</v>
      </c>
      <c r="Y943" s="92">
        <f t="shared" si="87"/>
        <v>0</v>
      </c>
      <c r="Z943" s="92">
        <f t="shared" si="88"/>
        <v>73.319999999999993</v>
      </c>
      <c r="AA943" s="92">
        <f t="shared" si="89"/>
        <v>73.319999999999993</v>
      </c>
    </row>
    <row r="944" spans="1:27" x14ac:dyDescent="0.25">
      <c r="A944" t="s">
        <v>320</v>
      </c>
      <c r="B944" t="s">
        <v>170</v>
      </c>
      <c r="C944" t="s">
        <v>171</v>
      </c>
      <c r="D944" t="s">
        <v>325</v>
      </c>
      <c r="E944" t="s">
        <v>326</v>
      </c>
      <c r="F944" t="str">
        <f t="shared" si="85"/>
        <v>1280</v>
      </c>
      <c r="G944" t="s">
        <v>272</v>
      </c>
      <c r="H944" t="s">
        <v>273</v>
      </c>
      <c r="I944" s="91"/>
      <c r="J944" s="91"/>
      <c r="K944" s="91"/>
      <c r="L944" s="91"/>
      <c r="M944" s="91"/>
      <c r="N944" s="91"/>
      <c r="O944" s="91"/>
      <c r="P944" s="91"/>
      <c r="Q944" s="91">
        <v>50</v>
      </c>
      <c r="R944" s="91">
        <v>100</v>
      </c>
      <c r="S944" s="91"/>
      <c r="T944" s="91"/>
      <c r="U944" s="91">
        <f t="shared" si="86"/>
        <v>150</v>
      </c>
      <c r="V944" s="82" t="str">
        <f t="shared" si="84"/>
        <v>155061280874</v>
      </c>
      <c r="W944" s="83">
        <f>VLOOKUP(V944,Factors!$E$6:$H$5950,4,FALSE)</f>
        <v>0</v>
      </c>
      <c r="X944" t="str">
        <f>VLOOKUP(V944,Factors!$E$6:$F$5950,2,FALSE)</f>
        <v>Direct-OR</v>
      </c>
      <c r="Y944" s="92">
        <f t="shared" si="87"/>
        <v>0</v>
      </c>
      <c r="Z944" s="92">
        <f t="shared" si="88"/>
        <v>150</v>
      </c>
      <c r="AA944" s="92">
        <f t="shared" si="89"/>
        <v>150</v>
      </c>
    </row>
    <row r="945" spans="1:27" x14ac:dyDescent="0.25">
      <c r="A945" t="s">
        <v>320</v>
      </c>
      <c r="B945" t="s">
        <v>170</v>
      </c>
      <c r="C945" t="s">
        <v>171</v>
      </c>
      <c r="D945" t="s">
        <v>325</v>
      </c>
      <c r="E945" t="s">
        <v>326</v>
      </c>
      <c r="F945" t="str">
        <f t="shared" si="85"/>
        <v>1280</v>
      </c>
      <c r="G945" t="s">
        <v>84</v>
      </c>
      <c r="H945" t="s">
        <v>85</v>
      </c>
      <c r="I945" s="91"/>
      <c r="J945" s="91"/>
      <c r="K945" s="91"/>
      <c r="L945" s="91">
        <v>27.16</v>
      </c>
      <c r="M945" s="91"/>
      <c r="N945" s="91"/>
      <c r="O945" s="91"/>
      <c r="P945" s="91"/>
      <c r="Q945" s="91">
        <v>60.19</v>
      </c>
      <c r="R945" s="91">
        <v>213.45</v>
      </c>
      <c r="S945" s="91">
        <v>97.73</v>
      </c>
      <c r="T945" s="91">
        <v>14.66</v>
      </c>
      <c r="U945" s="91">
        <f t="shared" si="86"/>
        <v>413.19</v>
      </c>
      <c r="V945" s="82" t="str">
        <f t="shared" si="84"/>
        <v>155061280874</v>
      </c>
      <c r="W945" s="83">
        <f>VLOOKUP(V945,Factors!$E$6:$H$5950,4,FALSE)</f>
        <v>0</v>
      </c>
      <c r="X945" t="str">
        <f>VLOOKUP(V945,Factors!$E$6:$F$5950,2,FALSE)</f>
        <v>Direct-OR</v>
      </c>
      <c r="Y945" s="92">
        <f t="shared" si="87"/>
        <v>0</v>
      </c>
      <c r="Z945" s="92">
        <f t="shared" si="88"/>
        <v>413.19</v>
      </c>
      <c r="AA945" s="92">
        <f t="shared" si="89"/>
        <v>413.19</v>
      </c>
    </row>
    <row r="946" spans="1:27" x14ac:dyDescent="0.25">
      <c r="A946" t="s">
        <v>320</v>
      </c>
      <c r="B946" t="s">
        <v>170</v>
      </c>
      <c r="C946" t="s">
        <v>171</v>
      </c>
      <c r="D946" t="s">
        <v>325</v>
      </c>
      <c r="E946" t="s">
        <v>326</v>
      </c>
      <c r="F946" t="str">
        <f t="shared" si="85"/>
        <v>1280</v>
      </c>
      <c r="G946" t="s">
        <v>256</v>
      </c>
      <c r="H946" t="s">
        <v>257</v>
      </c>
      <c r="I946" s="91"/>
      <c r="J946" s="91"/>
      <c r="K946" s="91"/>
      <c r="L946" s="91">
        <v>1445</v>
      </c>
      <c r="M946" s="91"/>
      <c r="N946" s="91"/>
      <c r="O946" s="91"/>
      <c r="P946" s="91"/>
      <c r="Q946" s="91"/>
      <c r="R946" s="91">
        <v>91.25</v>
      </c>
      <c r="S946" s="91"/>
      <c r="T946" s="91"/>
      <c r="U946" s="91">
        <f t="shared" si="86"/>
        <v>1536.25</v>
      </c>
      <c r="V946" s="82" t="str">
        <f t="shared" si="84"/>
        <v>155061280874</v>
      </c>
      <c r="W946" s="83">
        <f>VLOOKUP(V946,Factors!$E$6:$H$5950,4,FALSE)</f>
        <v>0</v>
      </c>
      <c r="X946" t="str">
        <f>VLOOKUP(V946,Factors!$E$6:$F$5950,2,FALSE)</f>
        <v>Direct-OR</v>
      </c>
      <c r="Y946" s="92">
        <f t="shared" si="87"/>
        <v>0</v>
      </c>
      <c r="Z946" s="92">
        <f t="shared" si="88"/>
        <v>1536.25</v>
      </c>
      <c r="AA946" s="92">
        <f t="shared" si="89"/>
        <v>1536.25</v>
      </c>
    </row>
    <row r="947" spans="1:27" x14ac:dyDescent="0.25">
      <c r="A947" t="s">
        <v>320</v>
      </c>
      <c r="B947" t="s">
        <v>170</v>
      </c>
      <c r="C947" t="s">
        <v>171</v>
      </c>
      <c r="D947" t="s">
        <v>325</v>
      </c>
      <c r="E947" t="s">
        <v>326</v>
      </c>
      <c r="F947" t="str">
        <f t="shared" si="85"/>
        <v>1280</v>
      </c>
      <c r="G947" t="s">
        <v>237</v>
      </c>
      <c r="H947" t="s">
        <v>238</v>
      </c>
      <c r="I947" s="91"/>
      <c r="J947" s="91"/>
      <c r="K947" s="91"/>
      <c r="L947" s="91"/>
      <c r="M947" s="91"/>
      <c r="N947" s="91"/>
      <c r="O947" s="91">
        <v>222.89</v>
      </c>
      <c r="P947" s="91"/>
      <c r="Q947" s="91"/>
      <c r="R947" s="91"/>
      <c r="S947" s="91"/>
      <c r="T947" s="91"/>
      <c r="U947" s="91">
        <f t="shared" si="86"/>
        <v>222.89</v>
      </c>
      <c r="V947" s="82" t="str">
        <f t="shared" si="84"/>
        <v>155061280874</v>
      </c>
      <c r="W947" s="83">
        <f>VLOOKUP(V947,Factors!$E$6:$H$5950,4,FALSE)</f>
        <v>0</v>
      </c>
      <c r="X947" t="str">
        <f>VLOOKUP(V947,Factors!$E$6:$F$5950,2,FALSE)</f>
        <v>Direct-OR</v>
      </c>
      <c r="Y947" s="92">
        <f t="shared" si="87"/>
        <v>0</v>
      </c>
      <c r="Z947" s="92">
        <f t="shared" si="88"/>
        <v>222.89</v>
      </c>
      <c r="AA947" s="92">
        <f t="shared" si="89"/>
        <v>222.89</v>
      </c>
    </row>
    <row r="948" spans="1:27" x14ac:dyDescent="0.25">
      <c r="A948" t="s">
        <v>320</v>
      </c>
      <c r="B948" t="s">
        <v>170</v>
      </c>
      <c r="C948" t="s">
        <v>171</v>
      </c>
      <c r="D948" t="s">
        <v>325</v>
      </c>
      <c r="E948" t="s">
        <v>326</v>
      </c>
      <c r="F948" t="str">
        <f t="shared" si="85"/>
        <v>1280</v>
      </c>
      <c r="G948" t="s">
        <v>65</v>
      </c>
      <c r="H948" t="s">
        <v>66</v>
      </c>
      <c r="I948" s="91"/>
      <c r="J948" s="91"/>
      <c r="K948" s="91"/>
      <c r="L948" s="91"/>
      <c r="M948" s="91"/>
      <c r="N948" s="91"/>
      <c r="O948" s="91"/>
      <c r="P948" s="91"/>
      <c r="Q948" s="91"/>
      <c r="R948" s="91"/>
      <c r="S948" s="91"/>
      <c r="T948" s="91">
        <v>140.41999999999999</v>
      </c>
      <c r="U948" s="91">
        <f t="shared" si="86"/>
        <v>140.41999999999999</v>
      </c>
      <c r="V948" s="82" t="str">
        <f t="shared" si="84"/>
        <v>155061280874</v>
      </c>
      <c r="W948" s="83">
        <f>VLOOKUP(V948,Factors!$E$6:$H$5950,4,FALSE)</f>
        <v>0</v>
      </c>
      <c r="X948" t="str">
        <f>VLOOKUP(V948,Factors!$E$6:$F$5950,2,FALSE)</f>
        <v>Direct-OR</v>
      </c>
      <c r="Y948" s="92">
        <f t="shared" si="87"/>
        <v>0</v>
      </c>
      <c r="Z948" s="92">
        <f t="shared" si="88"/>
        <v>140.41999999999999</v>
      </c>
      <c r="AA948" s="92">
        <f t="shared" si="89"/>
        <v>140.41999999999999</v>
      </c>
    </row>
    <row r="949" spans="1:27" x14ac:dyDescent="0.25">
      <c r="A949" t="s">
        <v>320</v>
      </c>
      <c r="B949" t="s">
        <v>170</v>
      </c>
      <c r="C949" t="s">
        <v>171</v>
      </c>
      <c r="D949" t="s">
        <v>325</v>
      </c>
      <c r="E949" t="s">
        <v>326</v>
      </c>
      <c r="F949" t="str">
        <f t="shared" si="85"/>
        <v>1280</v>
      </c>
      <c r="G949" t="s">
        <v>56</v>
      </c>
      <c r="H949" t="s">
        <v>57</v>
      </c>
      <c r="I949" s="91"/>
      <c r="J949" s="91"/>
      <c r="K949" s="91"/>
      <c r="L949" s="91">
        <v>260.12</v>
      </c>
      <c r="M949" s="91"/>
      <c r="N949" s="91"/>
      <c r="O949" s="91"/>
      <c r="P949" s="91"/>
      <c r="Q949" s="91">
        <v>546.15</v>
      </c>
      <c r="R949" s="91">
        <v>1741.31</v>
      </c>
      <c r="S949" s="91">
        <v>936.16</v>
      </c>
      <c r="T949" s="91"/>
      <c r="U949" s="91">
        <f t="shared" si="86"/>
        <v>3483.74</v>
      </c>
      <c r="V949" s="82" t="str">
        <f t="shared" si="84"/>
        <v>155061280874</v>
      </c>
      <c r="W949" s="83">
        <f>VLOOKUP(V949,Factors!$E$6:$H$5950,4,FALSE)</f>
        <v>0</v>
      </c>
      <c r="X949" t="str">
        <f>VLOOKUP(V949,Factors!$E$6:$F$5950,2,FALSE)</f>
        <v>Direct-OR</v>
      </c>
      <c r="Y949" s="92">
        <f t="shared" si="87"/>
        <v>0</v>
      </c>
      <c r="Z949" s="92">
        <f t="shared" si="88"/>
        <v>3483.74</v>
      </c>
      <c r="AA949" s="92">
        <f t="shared" si="89"/>
        <v>3483.74</v>
      </c>
    </row>
    <row r="950" spans="1:27" x14ac:dyDescent="0.25">
      <c r="A950" t="s">
        <v>320</v>
      </c>
      <c r="B950" t="s">
        <v>170</v>
      </c>
      <c r="C950" t="s">
        <v>171</v>
      </c>
      <c r="D950" t="s">
        <v>325</v>
      </c>
      <c r="E950" t="s">
        <v>326</v>
      </c>
      <c r="F950" t="str">
        <f t="shared" si="85"/>
        <v>1280</v>
      </c>
      <c r="G950" t="s">
        <v>68</v>
      </c>
      <c r="H950" t="s">
        <v>69</v>
      </c>
      <c r="I950" s="91"/>
      <c r="J950" s="91"/>
      <c r="K950" s="91"/>
      <c r="L950" s="91"/>
      <c r="M950" s="91"/>
      <c r="N950" s="91"/>
      <c r="O950" s="91"/>
      <c r="P950" s="91"/>
      <c r="Q950" s="91">
        <v>30.33</v>
      </c>
      <c r="R950" s="91">
        <v>303.26</v>
      </c>
      <c r="S950" s="91"/>
      <c r="T950" s="91"/>
      <c r="U950" s="91">
        <f t="shared" si="86"/>
        <v>333.59</v>
      </c>
      <c r="V950" s="82" t="str">
        <f t="shared" si="84"/>
        <v>155061280874</v>
      </c>
      <c r="W950" s="83">
        <f>VLOOKUP(V950,Factors!$E$6:$H$5950,4,FALSE)</f>
        <v>0</v>
      </c>
      <c r="X950" t="str">
        <f>VLOOKUP(V950,Factors!$E$6:$F$5950,2,FALSE)</f>
        <v>Direct-OR</v>
      </c>
      <c r="Y950" s="92">
        <f t="shared" si="87"/>
        <v>0</v>
      </c>
      <c r="Z950" s="92">
        <f t="shared" si="88"/>
        <v>333.59</v>
      </c>
      <c r="AA950" s="92">
        <f t="shared" si="89"/>
        <v>333.59</v>
      </c>
    </row>
    <row r="951" spans="1:27" x14ac:dyDescent="0.25">
      <c r="A951" t="s">
        <v>320</v>
      </c>
      <c r="B951" t="s">
        <v>170</v>
      </c>
      <c r="C951" t="s">
        <v>171</v>
      </c>
      <c r="D951" t="s">
        <v>325</v>
      </c>
      <c r="E951" t="s">
        <v>326</v>
      </c>
      <c r="F951" t="str">
        <f t="shared" si="85"/>
        <v>1280</v>
      </c>
      <c r="G951" t="s">
        <v>154</v>
      </c>
      <c r="H951" t="s">
        <v>155</v>
      </c>
      <c r="I951" s="91"/>
      <c r="J951" s="91"/>
      <c r="K951" s="91"/>
      <c r="L951" s="91"/>
      <c r="M951" s="91"/>
      <c r="N951" s="91"/>
      <c r="O951" s="91"/>
      <c r="P951" s="91"/>
      <c r="Q951" s="91"/>
      <c r="R951" s="91">
        <v>151.19999999999999</v>
      </c>
      <c r="S951" s="91"/>
      <c r="T951" s="91"/>
      <c r="U951" s="91">
        <f t="shared" si="86"/>
        <v>151.19999999999999</v>
      </c>
      <c r="V951" s="82" t="str">
        <f t="shared" si="84"/>
        <v>155061280874</v>
      </c>
      <c r="W951" s="83">
        <f>VLOOKUP(V951,Factors!$E$6:$H$5950,4,FALSE)</f>
        <v>0</v>
      </c>
      <c r="X951" t="str">
        <f>VLOOKUP(V951,Factors!$E$6:$F$5950,2,FALSE)</f>
        <v>Direct-OR</v>
      </c>
      <c r="Y951" s="92">
        <f t="shared" si="87"/>
        <v>0</v>
      </c>
      <c r="Z951" s="92">
        <f t="shared" si="88"/>
        <v>151.19999999999999</v>
      </c>
      <c r="AA951" s="92">
        <f t="shared" si="89"/>
        <v>151.19999999999999</v>
      </c>
    </row>
    <row r="952" spans="1:27" x14ac:dyDescent="0.25">
      <c r="A952" t="s">
        <v>320</v>
      </c>
      <c r="B952" t="s">
        <v>170</v>
      </c>
      <c r="C952" t="s">
        <v>171</v>
      </c>
      <c r="D952" t="s">
        <v>327</v>
      </c>
      <c r="E952" t="s">
        <v>328</v>
      </c>
      <c r="F952" t="str">
        <f t="shared" si="85"/>
        <v>1695</v>
      </c>
      <c r="G952" t="s">
        <v>61</v>
      </c>
      <c r="H952" t="s">
        <v>62</v>
      </c>
      <c r="I952" s="91"/>
      <c r="J952" s="91">
        <v>162.97</v>
      </c>
      <c r="K952" s="91"/>
      <c r="L952" s="91">
        <v>89.97</v>
      </c>
      <c r="M952" s="91">
        <v>43.98</v>
      </c>
      <c r="N952" s="91"/>
      <c r="O952" s="91"/>
      <c r="P952" s="91"/>
      <c r="Q952" s="91"/>
      <c r="R952" s="91"/>
      <c r="S952" s="91"/>
      <c r="T952" s="91"/>
      <c r="U952" s="91">
        <f t="shared" si="86"/>
        <v>296.92</v>
      </c>
      <c r="V952" s="82" t="str">
        <f t="shared" si="84"/>
        <v>155061695874</v>
      </c>
      <c r="W952" s="83">
        <f>VLOOKUP(V952,Factors!$E$6:$H$5950,4,FALSE)</f>
        <v>0</v>
      </c>
      <c r="X952" t="str">
        <f>VLOOKUP(V952,Factors!$E$6:$F$5950,2,FALSE)</f>
        <v>Direct-OR</v>
      </c>
      <c r="Y952" s="92">
        <f t="shared" si="87"/>
        <v>0</v>
      </c>
      <c r="Z952" s="92">
        <f t="shared" si="88"/>
        <v>296.92</v>
      </c>
      <c r="AA952" s="92">
        <f t="shared" si="89"/>
        <v>296.92</v>
      </c>
    </row>
    <row r="953" spans="1:27" x14ac:dyDescent="0.25">
      <c r="A953" t="s">
        <v>320</v>
      </c>
      <c r="B953" t="s">
        <v>170</v>
      </c>
      <c r="C953" t="s">
        <v>171</v>
      </c>
      <c r="D953" t="s">
        <v>327</v>
      </c>
      <c r="E953" t="s">
        <v>328</v>
      </c>
      <c r="F953" t="str">
        <f t="shared" si="85"/>
        <v>1695</v>
      </c>
      <c r="G953" t="s">
        <v>92</v>
      </c>
      <c r="H953" t="s">
        <v>93</v>
      </c>
      <c r="I953" s="91"/>
      <c r="J953" s="91">
        <v>1459.83</v>
      </c>
      <c r="K953" s="91">
        <v>2346.79</v>
      </c>
      <c r="L953" s="91">
        <v>686.98</v>
      </c>
      <c r="M953" s="91">
        <v>588.13</v>
      </c>
      <c r="N953" s="91">
        <v>611.75</v>
      </c>
      <c r="O953" s="91">
        <v>255.06</v>
      </c>
      <c r="P953" s="91"/>
      <c r="Q953" s="91">
        <v>633.91</v>
      </c>
      <c r="R953" s="91">
        <v>484.8</v>
      </c>
      <c r="S953" s="91">
        <v>813.13</v>
      </c>
      <c r="T953" s="91">
        <v>111.23</v>
      </c>
      <c r="U953" s="91">
        <f t="shared" si="86"/>
        <v>7991.6100000000006</v>
      </c>
      <c r="V953" s="82" t="str">
        <f t="shared" si="84"/>
        <v>155061695874</v>
      </c>
      <c r="W953" s="83">
        <f>VLOOKUP(V953,Factors!$E$6:$H$5950,4,FALSE)</f>
        <v>0</v>
      </c>
      <c r="X953" t="str">
        <f>VLOOKUP(V953,Factors!$E$6:$F$5950,2,FALSE)</f>
        <v>Direct-OR</v>
      </c>
      <c r="Y953" s="92">
        <f t="shared" si="87"/>
        <v>0</v>
      </c>
      <c r="Z953" s="92">
        <f t="shared" si="88"/>
        <v>7991.6100000000006</v>
      </c>
      <c r="AA953" s="92">
        <f t="shared" si="89"/>
        <v>7991.6100000000006</v>
      </c>
    </row>
    <row r="954" spans="1:27" x14ac:dyDescent="0.25">
      <c r="A954" t="s">
        <v>320</v>
      </c>
      <c r="B954" t="s">
        <v>170</v>
      </c>
      <c r="C954" t="s">
        <v>171</v>
      </c>
      <c r="D954" t="s">
        <v>327</v>
      </c>
      <c r="E954" t="s">
        <v>328</v>
      </c>
      <c r="F954" t="str">
        <f t="shared" si="85"/>
        <v>1695</v>
      </c>
      <c r="G954" t="s">
        <v>235</v>
      </c>
      <c r="H954" t="s">
        <v>236</v>
      </c>
      <c r="I954" s="91"/>
      <c r="J954" s="91"/>
      <c r="K954" s="91">
        <v>89.95</v>
      </c>
      <c r="L954" s="91"/>
      <c r="M954" s="91">
        <v>5.62</v>
      </c>
      <c r="N954" s="91"/>
      <c r="O954" s="91"/>
      <c r="P954" s="91">
        <v>33.39</v>
      </c>
      <c r="Q954" s="91">
        <v>53.42</v>
      </c>
      <c r="R954" s="91"/>
      <c r="S954" s="91"/>
      <c r="T954" s="91"/>
      <c r="U954" s="91">
        <f t="shared" si="86"/>
        <v>182.38</v>
      </c>
      <c r="V954" s="82" t="str">
        <f t="shared" si="84"/>
        <v>155061695874</v>
      </c>
      <c r="W954" s="83">
        <f>VLOOKUP(V954,Factors!$E$6:$H$5950,4,FALSE)</f>
        <v>0</v>
      </c>
      <c r="X954" t="str">
        <f>VLOOKUP(V954,Factors!$E$6:$F$5950,2,FALSE)</f>
        <v>Direct-OR</v>
      </c>
      <c r="Y954" s="92">
        <f t="shared" si="87"/>
        <v>0</v>
      </c>
      <c r="Z954" s="92">
        <f t="shared" si="88"/>
        <v>182.38</v>
      </c>
      <c r="AA954" s="92">
        <f t="shared" si="89"/>
        <v>182.38</v>
      </c>
    </row>
    <row r="955" spans="1:27" x14ac:dyDescent="0.25">
      <c r="A955" t="s">
        <v>320</v>
      </c>
      <c r="B955" t="s">
        <v>170</v>
      </c>
      <c r="C955" t="s">
        <v>171</v>
      </c>
      <c r="D955" t="s">
        <v>327</v>
      </c>
      <c r="E955" t="s">
        <v>328</v>
      </c>
      <c r="F955" t="str">
        <f t="shared" si="85"/>
        <v>1695</v>
      </c>
      <c r="G955" t="s">
        <v>351</v>
      </c>
      <c r="H955" t="s">
        <v>352</v>
      </c>
      <c r="I955" s="91"/>
      <c r="J955" s="91"/>
      <c r="K955" s="91">
        <v>4.49</v>
      </c>
      <c r="L955" s="91"/>
      <c r="M955" s="91">
        <v>0.28000000000000003</v>
      </c>
      <c r="N955" s="91"/>
      <c r="O955" s="91"/>
      <c r="P955" s="91">
        <v>1.67</v>
      </c>
      <c r="Q955" s="91">
        <v>2.67</v>
      </c>
      <c r="R955" s="91"/>
      <c r="S955" s="91"/>
      <c r="T955" s="91"/>
      <c r="U955" s="91">
        <f t="shared" si="86"/>
        <v>9.11</v>
      </c>
      <c r="V955" s="82" t="str">
        <f t="shared" si="84"/>
        <v>155061695874</v>
      </c>
      <c r="W955" s="83">
        <f>VLOOKUP(V955,Factors!$E$6:$H$5950,4,FALSE)</f>
        <v>0</v>
      </c>
      <c r="X955" t="str">
        <f>VLOOKUP(V955,Factors!$E$6:$F$5950,2,FALSE)</f>
        <v>Direct-OR</v>
      </c>
      <c r="Y955" s="92">
        <f t="shared" si="87"/>
        <v>0</v>
      </c>
      <c r="Z955" s="92">
        <f t="shared" si="88"/>
        <v>9.11</v>
      </c>
      <c r="AA955" s="92">
        <f t="shared" si="89"/>
        <v>9.11</v>
      </c>
    </row>
    <row r="956" spans="1:27" x14ac:dyDescent="0.25">
      <c r="A956" t="s">
        <v>320</v>
      </c>
      <c r="B956" t="s">
        <v>170</v>
      </c>
      <c r="C956" t="s">
        <v>171</v>
      </c>
      <c r="D956" t="s">
        <v>327</v>
      </c>
      <c r="E956" t="s">
        <v>328</v>
      </c>
      <c r="F956" t="str">
        <f t="shared" si="85"/>
        <v>1695</v>
      </c>
      <c r="G956" t="s">
        <v>288</v>
      </c>
      <c r="H956" t="s">
        <v>289</v>
      </c>
      <c r="I956" s="91"/>
      <c r="J956" s="91"/>
      <c r="K956" s="91"/>
      <c r="L956" s="91"/>
      <c r="M956" s="91"/>
      <c r="N956" s="91">
        <v>105</v>
      </c>
      <c r="O956" s="91"/>
      <c r="P956" s="91">
        <v>125</v>
      </c>
      <c r="Q956" s="91"/>
      <c r="R956" s="91"/>
      <c r="S956" s="91"/>
      <c r="T956" s="91"/>
      <c r="U956" s="91">
        <f t="shared" si="86"/>
        <v>230</v>
      </c>
      <c r="V956" s="82" t="str">
        <f t="shared" si="84"/>
        <v>155061695874</v>
      </c>
      <c r="W956" s="83">
        <f>VLOOKUP(V956,Factors!$E$6:$H$5950,4,FALSE)</f>
        <v>0</v>
      </c>
      <c r="X956" t="str">
        <f>VLOOKUP(V956,Factors!$E$6:$F$5950,2,FALSE)</f>
        <v>Direct-OR</v>
      </c>
      <c r="Y956" s="92">
        <f t="shared" si="87"/>
        <v>0</v>
      </c>
      <c r="Z956" s="92">
        <f t="shared" si="88"/>
        <v>230</v>
      </c>
      <c r="AA956" s="92">
        <f t="shared" si="89"/>
        <v>230</v>
      </c>
    </row>
    <row r="957" spans="1:27" x14ac:dyDescent="0.25">
      <c r="A957" t="s">
        <v>320</v>
      </c>
      <c r="B957" t="s">
        <v>170</v>
      </c>
      <c r="C957" t="s">
        <v>171</v>
      </c>
      <c r="D957" t="s">
        <v>327</v>
      </c>
      <c r="E957" t="s">
        <v>328</v>
      </c>
      <c r="F957" t="str">
        <f t="shared" si="85"/>
        <v>1695</v>
      </c>
      <c r="G957" t="s">
        <v>272</v>
      </c>
      <c r="H957" t="s">
        <v>273</v>
      </c>
      <c r="I957" s="91"/>
      <c r="J957" s="91"/>
      <c r="K957" s="91">
        <v>25</v>
      </c>
      <c r="L957" s="91">
        <v>160.5</v>
      </c>
      <c r="M957" s="91"/>
      <c r="N957" s="91">
        <v>118.76</v>
      </c>
      <c r="O957" s="91"/>
      <c r="P957" s="91"/>
      <c r="Q957" s="91"/>
      <c r="R957" s="91"/>
      <c r="S957" s="91"/>
      <c r="T957" s="91">
        <v>50.62</v>
      </c>
      <c r="U957" s="91">
        <f t="shared" si="86"/>
        <v>354.88</v>
      </c>
      <c r="V957" s="82" t="str">
        <f t="shared" si="84"/>
        <v>155061695874</v>
      </c>
      <c r="W957" s="83">
        <f>VLOOKUP(V957,Factors!$E$6:$H$5950,4,FALSE)</f>
        <v>0</v>
      </c>
      <c r="X957" t="str">
        <f>VLOOKUP(V957,Factors!$E$6:$F$5950,2,FALSE)</f>
        <v>Direct-OR</v>
      </c>
      <c r="Y957" s="92">
        <f t="shared" si="87"/>
        <v>0</v>
      </c>
      <c r="Z957" s="92">
        <f t="shared" si="88"/>
        <v>354.88</v>
      </c>
      <c r="AA957" s="92">
        <f t="shared" si="89"/>
        <v>354.88</v>
      </c>
    </row>
    <row r="958" spans="1:27" x14ac:dyDescent="0.25">
      <c r="A958" t="s">
        <v>320</v>
      </c>
      <c r="B958" t="s">
        <v>170</v>
      </c>
      <c r="C958" t="s">
        <v>171</v>
      </c>
      <c r="D958" t="s">
        <v>327</v>
      </c>
      <c r="E958" t="s">
        <v>328</v>
      </c>
      <c r="F958" t="str">
        <f t="shared" si="85"/>
        <v>1695</v>
      </c>
      <c r="G958" t="s">
        <v>84</v>
      </c>
      <c r="H958" t="s">
        <v>85</v>
      </c>
      <c r="I958" s="91">
        <v>111.95</v>
      </c>
      <c r="J958" s="91">
        <v>7920.63</v>
      </c>
      <c r="K958" s="91">
        <v>14218.73</v>
      </c>
      <c r="L958" s="91">
        <v>7727.47</v>
      </c>
      <c r="M958" s="91">
        <v>5238.99</v>
      </c>
      <c r="N958" s="91">
        <v>1900.15</v>
      </c>
      <c r="O958" s="91">
        <v>1459.33</v>
      </c>
      <c r="P958" s="91">
        <v>849.77</v>
      </c>
      <c r="Q958" s="91">
        <v>1871.82</v>
      </c>
      <c r="R958" s="91">
        <v>906.62</v>
      </c>
      <c r="S958" s="91">
        <v>1474.34</v>
      </c>
      <c r="T958" s="91">
        <v>-3119.5</v>
      </c>
      <c r="U958" s="91">
        <f t="shared" si="86"/>
        <v>40560.299999999996</v>
      </c>
      <c r="V958" s="82" t="str">
        <f t="shared" si="84"/>
        <v>155061695874</v>
      </c>
      <c r="W958" s="83">
        <f>VLOOKUP(V958,Factors!$E$6:$H$5950,4,FALSE)</f>
        <v>0</v>
      </c>
      <c r="X958" t="str">
        <f>VLOOKUP(V958,Factors!$E$6:$F$5950,2,FALSE)</f>
        <v>Direct-OR</v>
      </c>
      <c r="Y958" s="92">
        <f t="shared" si="87"/>
        <v>0</v>
      </c>
      <c r="Z958" s="92">
        <f t="shared" si="88"/>
        <v>40560.299999999996</v>
      </c>
      <c r="AA958" s="92">
        <f t="shared" si="89"/>
        <v>40560.299999999996</v>
      </c>
    </row>
    <row r="959" spans="1:27" x14ac:dyDescent="0.25">
      <c r="A959" t="s">
        <v>320</v>
      </c>
      <c r="B959" t="s">
        <v>170</v>
      </c>
      <c r="C959" t="s">
        <v>171</v>
      </c>
      <c r="D959" t="s">
        <v>327</v>
      </c>
      <c r="E959" t="s">
        <v>328</v>
      </c>
      <c r="F959" t="str">
        <f t="shared" si="85"/>
        <v>1695</v>
      </c>
      <c r="G959" t="s">
        <v>44</v>
      </c>
      <c r="H959" t="s">
        <v>45</v>
      </c>
      <c r="I959" s="91"/>
      <c r="J959" s="91"/>
      <c r="K959" s="91"/>
      <c r="L959" s="91"/>
      <c r="M959" s="91">
        <v>453.5</v>
      </c>
      <c r="N959" s="91">
        <v>-453.5</v>
      </c>
      <c r="O959" s="91"/>
      <c r="P959" s="91"/>
      <c r="Q959" s="91">
        <v>979.55</v>
      </c>
      <c r="R959" s="91">
        <v>-979.55</v>
      </c>
      <c r="S959" s="91"/>
      <c r="T959" s="91"/>
      <c r="U959" s="91">
        <f t="shared" si="86"/>
        <v>0</v>
      </c>
      <c r="V959" s="82" t="str">
        <f t="shared" si="84"/>
        <v>155061695874</v>
      </c>
      <c r="W959" s="83">
        <f>VLOOKUP(V959,Factors!$E$6:$H$5950,4,FALSE)</f>
        <v>0</v>
      </c>
      <c r="X959" t="str">
        <f>VLOOKUP(V959,Factors!$E$6:$F$5950,2,FALSE)</f>
        <v>Direct-OR</v>
      </c>
      <c r="Y959" s="92">
        <f t="shared" si="87"/>
        <v>0</v>
      </c>
      <c r="Z959" s="92">
        <f t="shared" si="88"/>
        <v>0</v>
      </c>
      <c r="AA959" s="92">
        <f t="shared" si="89"/>
        <v>0</v>
      </c>
    </row>
    <row r="960" spans="1:27" x14ac:dyDescent="0.25">
      <c r="A960" t="s">
        <v>320</v>
      </c>
      <c r="B960" t="s">
        <v>170</v>
      </c>
      <c r="C960" t="s">
        <v>171</v>
      </c>
      <c r="D960" t="s">
        <v>327</v>
      </c>
      <c r="E960" t="s">
        <v>328</v>
      </c>
      <c r="F960" t="str">
        <f t="shared" si="85"/>
        <v>1695</v>
      </c>
      <c r="G960" t="s">
        <v>274</v>
      </c>
      <c r="H960" t="s">
        <v>275</v>
      </c>
      <c r="I960" s="91"/>
      <c r="J960" s="91"/>
      <c r="K960" s="91"/>
      <c r="L960" s="91"/>
      <c r="M960" s="91"/>
      <c r="N960" s="91"/>
      <c r="O960" s="91"/>
      <c r="P960" s="91"/>
      <c r="Q960" s="91"/>
      <c r="R960" s="91"/>
      <c r="S960" s="91">
        <v>180</v>
      </c>
      <c r="T960" s="91">
        <v>-180</v>
      </c>
      <c r="U960" s="91">
        <f t="shared" si="86"/>
        <v>0</v>
      </c>
      <c r="V960" s="82" t="str">
        <f t="shared" si="84"/>
        <v>155061695874</v>
      </c>
      <c r="W960" s="83">
        <f>VLOOKUP(V960,Factors!$E$6:$H$5950,4,FALSE)</f>
        <v>0</v>
      </c>
      <c r="X960" t="str">
        <f>VLOOKUP(V960,Factors!$E$6:$F$5950,2,FALSE)</f>
        <v>Direct-OR</v>
      </c>
      <c r="Y960" s="92">
        <f t="shared" si="87"/>
        <v>0</v>
      </c>
      <c r="Z960" s="92">
        <f t="shared" si="88"/>
        <v>0</v>
      </c>
      <c r="AA960" s="92">
        <f t="shared" si="89"/>
        <v>0</v>
      </c>
    </row>
    <row r="961" spans="1:27" x14ac:dyDescent="0.25">
      <c r="A961" t="s">
        <v>320</v>
      </c>
      <c r="B961" t="s">
        <v>170</v>
      </c>
      <c r="C961" t="s">
        <v>171</v>
      </c>
      <c r="D961" t="s">
        <v>327</v>
      </c>
      <c r="E961" t="s">
        <v>328</v>
      </c>
      <c r="F961" t="str">
        <f t="shared" si="85"/>
        <v>1695</v>
      </c>
      <c r="G961" t="s">
        <v>290</v>
      </c>
      <c r="H961" t="s">
        <v>291</v>
      </c>
      <c r="I961" s="91"/>
      <c r="J961" s="91"/>
      <c r="K961" s="91">
        <v>4037.5</v>
      </c>
      <c r="L961" s="91">
        <v>1714.75</v>
      </c>
      <c r="M961" s="91"/>
      <c r="N961" s="91">
        <v>640</v>
      </c>
      <c r="O961" s="91"/>
      <c r="P961" s="91"/>
      <c r="Q961" s="91"/>
      <c r="R961" s="91"/>
      <c r="S961" s="91"/>
      <c r="T961" s="91"/>
      <c r="U961" s="91">
        <f t="shared" si="86"/>
        <v>6392.25</v>
      </c>
      <c r="V961" s="82" t="str">
        <f t="shared" si="84"/>
        <v>155061695874</v>
      </c>
      <c r="W961" s="83">
        <f>VLOOKUP(V961,Factors!$E$6:$H$5950,4,FALSE)</f>
        <v>0</v>
      </c>
      <c r="X961" t="str">
        <f>VLOOKUP(V961,Factors!$E$6:$F$5950,2,FALSE)</f>
        <v>Direct-OR</v>
      </c>
      <c r="Y961" s="92">
        <f t="shared" si="87"/>
        <v>0</v>
      </c>
      <c r="Z961" s="92">
        <f t="shared" si="88"/>
        <v>6392.25</v>
      </c>
      <c r="AA961" s="92">
        <f t="shared" si="89"/>
        <v>6392.25</v>
      </c>
    </row>
    <row r="962" spans="1:27" x14ac:dyDescent="0.25">
      <c r="A962" t="s">
        <v>320</v>
      </c>
      <c r="B962" t="s">
        <v>170</v>
      </c>
      <c r="C962" t="s">
        <v>171</v>
      </c>
      <c r="D962" t="s">
        <v>327</v>
      </c>
      <c r="E962" t="s">
        <v>328</v>
      </c>
      <c r="F962" t="str">
        <f t="shared" si="85"/>
        <v>1695</v>
      </c>
      <c r="G962" t="s">
        <v>280</v>
      </c>
      <c r="H962" t="s">
        <v>281</v>
      </c>
      <c r="I962" s="91"/>
      <c r="J962" s="91">
        <v>1225</v>
      </c>
      <c r="K962" s="91">
        <v>1034.33</v>
      </c>
      <c r="L962" s="91"/>
      <c r="M962" s="91"/>
      <c r="N962" s="91"/>
      <c r="O962" s="91"/>
      <c r="P962" s="91"/>
      <c r="Q962" s="91"/>
      <c r="R962" s="91"/>
      <c r="S962" s="91"/>
      <c r="T962" s="91">
        <v>4812.5</v>
      </c>
      <c r="U962" s="91">
        <f t="shared" si="86"/>
        <v>7071.83</v>
      </c>
      <c r="V962" s="82" t="str">
        <f t="shared" si="84"/>
        <v>155061695874</v>
      </c>
      <c r="W962" s="83">
        <f>VLOOKUP(V962,Factors!$E$6:$H$5950,4,FALSE)</f>
        <v>0</v>
      </c>
      <c r="X962" t="str">
        <f>VLOOKUP(V962,Factors!$E$6:$F$5950,2,FALSE)</f>
        <v>Direct-OR</v>
      </c>
      <c r="Y962" s="92">
        <f t="shared" si="87"/>
        <v>0</v>
      </c>
      <c r="Z962" s="92">
        <f t="shared" si="88"/>
        <v>7071.83</v>
      </c>
      <c r="AA962" s="92">
        <f t="shared" si="89"/>
        <v>7071.83</v>
      </c>
    </row>
    <row r="963" spans="1:27" x14ac:dyDescent="0.25">
      <c r="A963" t="s">
        <v>320</v>
      </c>
      <c r="B963" t="s">
        <v>170</v>
      </c>
      <c r="C963" t="s">
        <v>171</v>
      </c>
      <c r="D963" t="s">
        <v>327</v>
      </c>
      <c r="E963" t="s">
        <v>328</v>
      </c>
      <c r="F963" t="str">
        <f t="shared" si="85"/>
        <v>1695</v>
      </c>
      <c r="G963" t="s">
        <v>256</v>
      </c>
      <c r="H963" t="s">
        <v>257</v>
      </c>
      <c r="I963" s="91"/>
      <c r="J963" s="91">
        <v>237</v>
      </c>
      <c r="K963" s="91">
        <v>7433.6</v>
      </c>
      <c r="L963" s="91">
        <v>23132.6</v>
      </c>
      <c r="M963" s="91">
        <v>1673.25</v>
      </c>
      <c r="N963" s="91">
        <v>3312</v>
      </c>
      <c r="O963" s="91">
        <v>15527.05</v>
      </c>
      <c r="P963" s="91">
        <v>6268.55</v>
      </c>
      <c r="Q963" s="91">
        <v>1246.7</v>
      </c>
      <c r="R963" s="91">
        <v>5519.95</v>
      </c>
      <c r="S963" s="91">
        <v>10841.23</v>
      </c>
      <c r="T963" s="91">
        <v>2878.55</v>
      </c>
      <c r="U963" s="91">
        <f t="shared" si="86"/>
        <v>78070.48</v>
      </c>
      <c r="V963" s="82" t="str">
        <f t="shared" si="84"/>
        <v>155061695874</v>
      </c>
      <c r="W963" s="83">
        <f>VLOOKUP(V963,Factors!$E$6:$H$5950,4,FALSE)</f>
        <v>0</v>
      </c>
      <c r="X963" t="str">
        <f>VLOOKUP(V963,Factors!$E$6:$F$5950,2,FALSE)</f>
        <v>Direct-OR</v>
      </c>
      <c r="Y963" s="92">
        <f t="shared" si="87"/>
        <v>0</v>
      </c>
      <c r="Z963" s="92">
        <f t="shared" si="88"/>
        <v>78070.48</v>
      </c>
      <c r="AA963" s="92">
        <f t="shared" si="89"/>
        <v>78070.48</v>
      </c>
    </row>
    <row r="964" spans="1:27" x14ac:dyDescent="0.25">
      <c r="A964" t="s">
        <v>320</v>
      </c>
      <c r="B964" t="s">
        <v>170</v>
      </c>
      <c r="C964" t="s">
        <v>171</v>
      </c>
      <c r="D964" t="s">
        <v>327</v>
      </c>
      <c r="E964" t="s">
        <v>328</v>
      </c>
      <c r="F964" t="str">
        <f t="shared" si="85"/>
        <v>1695</v>
      </c>
      <c r="G964" t="s">
        <v>50</v>
      </c>
      <c r="H964" t="s">
        <v>51</v>
      </c>
      <c r="I964" s="91">
        <v>2405</v>
      </c>
      <c r="J964" s="91"/>
      <c r="K964" s="91">
        <v>3894.18</v>
      </c>
      <c r="L964" s="91"/>
      <c r="M964" s="91">
        <v>2091.63</v>
      </c>
      <c r="N964" s="91">
        <v>787.17</v>
      </c>
      <c r="O964" s="91">
        <v>5259.55</v>
      </c>
      <c r="P964" s="91">
        <v>1495.5</v>
      </c>
      <c r="Q964" s="91">
        <v>863.12</v>
      </c>
      <c r="R964" s="91">
        <v>5622.51</v>
      </c>
      <c r="S964" s="91">
        <v>1464.8</v>
      </c>
      <c r="T964" s="91">
        <v>2448.12</v>
      </c>
      <c r="U964" s="91">
        <f t="shared" si="86"/>
        <v>26331.58</v>
      </c>
      <c r="V964" s="82" t="str">
        <f t="shared" ref="V964:V1027" si="90">CONCATENATE(B964,RIGHT(D964,4),A964)</f>
        <v>155061695874</v>
      </c>
      <c r="W964" s="83">
        <f>VLOOKUP(V964,Factors!$E$6:$H$5950,4,FALSE)</f>
        <v>0</v>
      </c>
      <c r="X964" t="str">
        <f>VLOOKUP(V964,Factors!$E$6:$F$5950,2,FALSE)</f>
        <v>Direct-OR</v>
      </c>
      <c r="Y964" s="92">
        <f t="shared" si="87"/>
        <v>0</v>
      </c>
      <c r="Z964" s="92">
        <f t="shared" si="88"/>
        <v>26331.58</v>
      </c>
      <c r="AA964" s="92">
        <f t="shared" si="89"/>
        <v>26331.58</v>
      </c>
    </row>
    <row r="965" spans="1:27" x14ac:dyDescent="0.25">
      <c r="A965" t="s">
        <v>320</v>
      </c>
      <c r="B965" t="s">
        <v>170</v>
      </c>
      <c r="C965" t="s">
        <v>171</v>
      </c>
      <c r="D965" t="s">
        <v>327</v>
      </c>
      <c r="E965" t="s">
        <v>328</v>
      </c>
      <c r="F965" t="str">
        <f t="shared" ref="F965:F1028" si="91">RIGHT(D965,4)</f>
        <v>1695</v>
      </c>
      <c r="G965" t="s">
        <v>284</v>
      </c>
      <c r="H965" t="s">
        <v>285</v>
      </c>
      <c r="I965" s="91"/>
      <c r="J965" s="91">
        <v>375</v>
      </c>
      <c r="K965" s="91">
        <v>200</v>
      </c>
      <c r="L965" s="91">
        <v>675</v>
      </c>
      <c r="M965" s="91"/>
      <c r="N965" s="91">
        <v>1790.83</v>
      </c>
      <c r="O965" s="91">
        <v>779</v>
      </c>
      <c r="P965" s="91">
        <v>593.79999999999995</v>
      </c>
      <c r="Q965" s="91">
        <v>275</v>
      </c>
      <c r="R965" s="91">
        <v>1968.7</v>
      </c>
      <c r="S965" s="91">
        <v>783.8</v>
      </c>
      <c r="T965" s="91">
        <v>272.8</v>
      </c>
      <c r="U965" s="91">
        <f t="shared" ref="U965:U1028" si="92">SUM(I965:T965)</f>
        <v>7713.93</v>
      </c>
      <c r="V965" s="82" t="str">
        <f t="shared" si="90"/>
        <v>155061695874</v>
      </c>
      <c r="W965" s="83">
        <f>VLOOKUP(V965,Factors!$E$6:$H$5950,4,FALSE)</f>
        <v>0</v>
      </c>
      <c r="X965" t="str">
        <f>VLOOKUP(V965,Factors!$E$6:$F$5950,2,FALSE)</f>
        <v>Direct-OR</v>
      </c>
      <c r="Y965" s="92">
        <f t="shared" ref="Y965:Y1028" si="93">U965*W965</f>
        <v>0</v>
      </c>
      <c r="Z965" s="92">
        <f t="shared" ref="Z965:Z1028" si="94">U965-Y965</f>
        <v>7713.93</v>
      </c>
      <c r="AA965" s="92">
        <f t="shared" ref="AA965:AA1028" si="95">Y965+Z965</f>
        <v>7713.93</v>
      </c>
    </row>
    <row r="966" spans="1:27" x14ac:dyDescent="0.25">
      <c r="A966" t="s">
        <v>320</v>
      </c>
      <c r="B966" t="s">
        <v>170</v>
      </c>
      <c r="C966" t="s">
        <v>171</v>
      </c>
      <c r="D966" t="s">
        <v>327</v>
      </c>
      <c r="E966" t="s">
        <v>328</v>
      </c>
      <c r="F966" t="str">
        <f t="shared" si="91"/>
        <v>1695</v>
      </c>
      <c r="G966" t="s">
        <v>260</v>
      </c>
      <c r="H966" t="s">
        <v>261</v>
      </c>
      <c r="I966" s="91"/>
      <c r="J966" s="91">
        <v>1333.18</v>
      </c>
      <c r="K966" s="91">
        <v>2235.02</v>
      </c>
      <c r="L966" s="91">
        <v>2051.17</v>
      </c>
      <c r="M966" s="91"/>
      <c r="N966" s="91">
        <v>75</v>
      </c>
      <c r="O966" s="91">
        <v>776.63</v>
      </c>
      <c r="P966" s="91">
        <v>254.78</v>
      </c>
      <c r="Q966" s="91">
        <v>626.63</v>
      </c>
      <c r="R966" s="91">
        <v>50.81</v>
      </c>
      <c r="S966" s="91">
        <v>775.81</v>
      </c>
      <c r="T966" s="91"/>
      <c r="U966" s="91">
        <f t="shared" si="92"/>
        <v>8179.0300000000007</v>
      </c>
      <c r="V966" s="82" t="str">
        <f t="shared" si="90"/>
        <v>155061695874</v>
      </c>
      <c r="W966" s="83">
        <f>VLOOKUP(V966,Factors!$E$6:$H$5950,4,FALSE)</f>
        <v>0</v>
      </c>
      <c r="X966" t="str">
        <f>VLOOKUP(V966,Factors!$E$6:$F$5950,2,FALSE)</f>
        <v>Direct-OR</v>
      </c>
      <c r="Y966" s="92">
        <f t="shared" si="93"/>
        <v>0</v>
      </c>
      <c r="Z966" s="92">
        <f t="shared" si="94"/>
        <v>8179.0300000000007</v>
      </c>
      <c r="AA966" s="92">
        <f t="shared" si="95"/>
        <v>8179.0300000000007</v>
      </c>
    </row>
    <row r="967" spans="1:27" x14ac:dyDescent="0.25">
      <c r="A967" t="s">
        <v>320</v>
      </c>
      <c r="B967" t="s">
        <v>170</v>
      </c>
      <c r="C967" t="s">
        <v>171</v>
      </c>
      <c r="D967" t="s">
        <v>327</v>
      </c>
      <c r="E967" t="s">
        <v>328</v>
      </c>
      <c r="F967" t="str">
        <f t="shared" si="91"/>
        <v>1695</v>
      </c>
      <c r="G967" t="s">
        <v>237</v>
      </c>
      <c r="H967" t="s">
        <v>238</v>
      </c>
      <c r="I967" s="91"/>
      <c r="J967" s="91"/>
      <c r="K967" s="91"/>
      <c r="L967" s="91">
        <v>1007.43</v>
      </c>
      <c r="M967" s="91"/>
      <c r="N967" s="91"/>
      <c r="O967" s="91"/>
      <c r="P967" s="91"/>
      <c r="Q967" s="91"/>
      <c r="R967" s="91"/>
      <c r="S967" s="91"/>
      <c r="T967" s="91"/>
      <c r="U967" s="91">
        <f t="shared" si="92"/>
        <v>1007.43</v>
      </c>
      <c r="V967" s="82" t="str">
        <f t="shared" si="90"/>
        <v>155061695874</v>
      </c>
      <c r="W967" s="83">
        <f>VLOOKUP(V967,Factors!$E$6:$H$5950,4,FALSE)</f>
        <v>0</v>
      </c>
      <c r="X967" t="str">
        <f>VLOOKUP(V967,Factors!$E$6:$F$5950,2,FALSE)</f>
        <v>Direct-OR</v>
      </c>
      <c r="Y967" s="92">
        <f t="shared" si="93"/>
        <v>0</v>
      </c>
      <c r="Z967" s="92">
        <f t="shared" si="94"/>
        <v>1007.43</v>
      </c>
      <c r="AA967" s="92">
        <f t="shared" si="95"/>
        <v>1007.43</v>
      </c>
    </row>
    <row r="968" spans="1:27" x14ac:dyDescent="0.25">
      <c r="A968" t="s">
        <v>320</v>
      </c>
      <c r="B968" t="s">
        <v>170</v>
      </c>
      <c r="C968" t="s">
        <v>171</v>
      </c>
      <c r="D968" t="s">
        <v>327</v>
      </c>
      <c r="E968" t="s">
        <v>328</v>
      </c>
      <c r="F968" t="str">
        <f t="shared" si="91"/>
        <v>1695</v>
      </c>
      <c r="G968" t="s">
        <v>102</v>
      </c>
      <c r="H968" t="s">
        <v>103</v>
      </c>
      <c r="I968" s="91"/>
      <c r="J968" s="91"/>
      <c r="K968" s="91"/>
      <c r="L968" s="91">
        <v>230</v>
      </c>
      <c r="M968" s="91"/>
      <c r="N968" s="91"/>
      <c r="O968" s="91"/>
      <c r="P968" s="91">
        <v>243</v>
      </c>
      <c r="Q968" s="91"/>
      <c r="R968" s="91"/>
      <c r="S968" s="91"/>
      <c r="T968" s="91"/>
      <c r="U968" s="91">
        <f t="shared" si="92"/>
        <v>473</v>
      </c>
      <c r="V968" s="82" t="str">
        <f t="shared" si="90"/>
        <v>155061695874</v>
      </c>
      <c r="W968" s="83">
        <f>VLOOKUP(V968,Factors!$E$6:$H$5950,4,FALSE)</f>
        <v>0</v>
      </c>
      <c r="X968" t="str">
        <f>VLOOKUP(V968,Factors!$E$6:$F$5950,2,FALSE)</f>
        <v>Direct-OR</v>
      </c>
      <c r="Y968" s="92">
        <f t="shared" si="93"/>
        <v>0</v>
      </c>
      <c r="Z968" s="92">
        <f t="shared" si="94"/>
        <v>473</v>
      </c>
      <c r="AA968" s="92">
        <f t="shared" si="95"/>
        <v>473</v>
      </c>
    </row>
    <row r="969" spans="1:27" x14ac:dyDescent="0.25">
      <c r="A969" t="s">
        <v>320</v>
      </c>
      <c r="B969" t="s">
        <v>170</v>
      </c>
      <c r="C969" t="s">
        <v>171</v>
      </c>
      <c r="D969" t="s">
        <v>327</v>
      </c>
      <c r="E969" t="s">
        <v>328</v>
      </c>
      <c r="F969" t="str">
        <f t="shared" si="91"/>
        <v>1695</v>
      </c>
      <c r="G969" t="s">
        <v>353</v>
      </c>
      <c r="H969" t="s">
        <v>354</v>
      </c>
      <c r="I969" s="91"/>
      <c r="J969" s="91"/>
      <c r="K969" s="91"/>
      <c r="L969" s="91">
        <v>-3708.03</v>
      </c>
      <c r="M969" s="91"/>
      <c r="N969" s="91">
        <v>-656.2</v>
      </c>
      <c r="O969" s="91"/>
      <c r="P969" s="91"/>
      <c r="Q969" s="91"/>
      <c r="R969" s="91">
        <v>-2758.28</v>
      </c>
      <c r="S969" s="91"/>
      <c r="T969" s="91">
        <v>-638.29999999999995</v>
      </c>
      <c r="U969" s="91">
        <f t="shared" si="92"/>
        <v>-7760.81</v>
      </c>
      <c r="V969" s="82" t="str">
        <f t="shared" si="90"/>
        <v>155061695874</v>
      </c>
      <c r="W969" s="83">
        <f>VLOOKUP(V969,Factors!$E$6:$H$5950,4,FALSE)</f>
        <v>0</v>
      </c>
      <c r="X969" t="str">
        <f>VLOOKUP(V969,Factors!$E$6:$F$5950,2,FALSE)</f>
        <v>Direct-OR</v>
      </c>
      <c r="Y969" s="92">
        <f t="shared" si="93"/>
        <v>0</v>
      </c>
      <c r="Z969" s="92">
        <f t="shared" si="94"/>
        <v>-7760.81</v>
      </c>
      <c r="AA969" s="92">
        <f t="shared" si="95"/>
        <v>-7760.81</v>
      </c>
    </row>
    <row r="970" spans="1:27" x14ac:dyDescent="0.25">
      <c r="A970" t="s">
        <v>320</v>
      </c>
      <c r="B970" t="s">
        <v>170</v>
      </c>
      <c r="C970" t="s">
        <v>171</v>
      </c>
      <c r="D970" t="s">
        <v>327</v>
      </c>
      <c r="E970" t="s">
        <v>328</v>
      </c>
      <c r="F970" t="str">
        <f t="shared" si="91"/>
        <v>1695</v>
      </c>
      <c r="G970" t="s">
        <v>140</v>
      </c>
      <c r="H970" t="s">
        <v>141</v>
      </c>
      <c r="I970" s="91"/>
      <c r="J970" s="91"/>
      <c r="K970" s="91"/>
      <c r="L970" s="91"/>
      <c r="M970" s="91"/>
      <c r="N970" s="91">
        <v>120</v>
      </c>
      <c r="O970" s="91"/>
      <c r="P970" s="91"/>
      <c r="Q970" s="91"/>
      <c r="R970" s="91"/>
      <c r="S970" s="91"/>
      <c r="T970" s="91"/>
      <c r="U970" s="91">
        <f t="shared" si="92"/>
        <v>120</v>
      </c>
      <c r="V970" s="82" t="str">
        <f t="shared" si="90"/>
        <v>155061695874</v>
      </c>
      <c r="W970" s="83">
        <f>VLOOKUP(V970,Factors!$E$6:$H$5950,4,FALSE)</f>
        <v>0</v>
      </c>
      <c r="X970" t="str">
        <f>VLOOKUP(V970,Factors!$E$6:$F$5950,2,FALSE)</f>
        <v>Direct-OR</v>
      </c>
      <c r="Y970" s="92">
        <f t="shared" si="93"/>
        <v>0</v>
      </c>
      <c r="Z970" s="92">
        <f t="shared" si="94"/>
        <v>120</v>
      </c>
      <c r="AA970" s="92">
        <f t="shared" si="95"/>
        <v>120</v>
      </c>
    </row>
    <row r="971" spans="1:27" x14ac:dyDescent="0.25">
      <c r="A971" t="s">
        <v>320</v>
      </c>
      <c r="B971" t="s">
        <v>170</v>
      </c>
      <c r="C971" t="s">
        <v>171</v>
      </c>
      <c r="D971" t="s">
        <v>327</v>
      </c>
      <c r="E971" t="s">
        <v>328</v>
      </c>
      <c r="F971" t="str">
        <f t="shared" si="91"/>
        <v>1695</v>
      </c>
      <c r="G971" t="s">
        <v>286</v>
      </c>
      <c r="H971" t="s">
        <v>287</v>
      </c>
      <c r="I971" s="91">
        <v>1275.8399999999999</v>
      </c>
      <c r="J971" s="91"/>
      <c r="K971" s="91"/>
      <c r="L971" s="91"/>
      <c r="M971" s="91"/>
      <c r="N971" s="91"/>
      <c r="O971" s="91"/>
      <c r="P971" s="91"/>
      <c r="Q971" s="91"/>
      <c r="R971" s="91"/>
      <c r="S971" s="91"/>
      <c r="T971" s="91">
        <v>-46574.2</v>
      </c>
      <c r="U971" s="91">
        <f t="shared" si="92"/>
        <v>-45298.36</v>
      </c>
      <c r="V971" s="82" t="str">
        <f t="shared" si="90"/>
        <v>155061695874</v>
      </c>
      <c r="W971" s="83">
        <f>VLOOKUP(V971,Factors!$E$6:$H$5950,4,FALSE)</f>
        <v>0</v>
      </c>
      <c r="X971" t="str">
        <f>VLOOKUP(V971,Factors!$E$6:$F$5950,2,FALSE)</f>
        <v>Direct-OR</v>
      </c>
      <c r="Y971" s="92">
        <f t="shared" si="93"/>
        <v>0</v>
      </c>
      <c r="Z971" s="92">
        <f t="shared" si="94"/>
        <v>-45298.36</v>
      </c>
      <c r="AA971" s="92">
        <f t="shared" si="95"/>
        <v>-45298.36</v>
      </c>
    </row>
    <row r="972" spans="1:27" x14ac:dyDescent="0.25">
      <c r="A972" t="s">
        <v>320</v>
      </c>
      <c r="B972" t="s">
        <v>170</v>
      </c>
      <c r="C972" t="s">
        <v>171</v>
      </c>
      <c r="D972" t="s">
        <v>327</v>
      </c>
      <c r="E972" t="s">
        <v>328</v>
      </c>
      <c r="F972" t="str">
        <f t="shared" si="91"/>
        <v>1695</v>
      </c>
      <c r="G972" t="s">
        <v>65</v>
      </c>
      <c r="H972" t="s">
        <v>66</v>
      </c>
      <c r="I972" s="91"/>
      <c r="J972" s="91"/>
      <c r="K972" s="91">
        <v>385.32</v>
      </c>
      <c r="L972" s="91"/>
      <c r="M972" s="91"/>
      <c r="N972" s="91"/>
      <c r="O972" s="91"/>
      <c r="P972" s="91"/>
      <c r="Q972" s="91"/>
      <c r="R972" s="91"/>
      <c r="S972" s="91"/>
      <c r="T972" s="91">
        <v>-385.32</v>
      </c>
      <c r="U972" s="91">
        <f t="shared" si="92"/>
        <v>0</v>
      </c>
      <c r="V972" s="82" t="str">
        <f t="shared" si="90"/>
        <v>155061695874</v>
      </c>
      <c r="W972" s="83">
        <f>VLOOKUP(V972,Factors!$E$6:$H$5950,4,FALSE)</f>
        <v>0</v>
      </c>
      <c r="X972" t="str">
        <f>VLOOKUP(V972,Factors!$E$6:$F$5950,2,FALSE)</f>
        <v>Direct-OR</v>
      </c>
      <c r="Y972" s="92">
        <f t="shared" si="93"/>
        <v>0</v>
      </c>
      <c r="Z972" s="92">
        <f t="shared" si="94"/>
        <v>0</v>
      </c>
      <c r="AA972" s="92">
        <f t="shared" si="95"/>
        <v>0</v>
      </c>
    </row>
    <row r="973" spans="1:27" x14ac:dyDescent="0.25">
      <c r="A973" t="s">
        <v>320</v>
      </c>
      <c r="B973" t="s">
        <v>170</v>
      </c>
      <c r="C973" t="s">
        <v>171</v>
      </c>
      <c r="D973" t="s">
        <v>327</v>
      </c>
      <c r="E973" t="s">
        <v>328</v>
      </c>
      <c r="F973" t="str">
        <f t="shared" si="91"/>
        <v>1695</v>
      </c>
      <c r="G973" t="s">
        <v>56</v>
      </c>
      <c r="H973" t="s">
        <v>57</v>
      </c>
      <c r="I973" s="91">
        <v>1018.37</v>
      </c>
      <c r="J973" s="91">
        <v>75596.39</v>
      </c>
      <c r="K973" s="91">
        <v>129927.45</v>
      </c>
      <c r="L973" s="91">
        <v>72140.490000000005</v>
      </c>
      <c r="M973" s="91">
        <v>48547.12</v>
      </c>
      <c r="N973" s="91">
        <v>17925.12</v>
      </c>
      <c r="O973" s="91">
        <v>13254.21</v>
      </c>
      <c r="P973" s="91">
        <v>7644.64</v>
      </c>
      <c r="Q973" s="91">
        <v>17659.55</v>
      </c>
      <c r="R973" s="91">
        <v>8398.11</v>
      </c>
      <c r="S973" s="91">
        <v>13328.23</v>
      </c>
      <c r="T973" s="91">
        <v>-25342.52</v>
      </c>
      <c r="U973" s="91">
        <f t="shared" si="92"/>
        <v>380097.16</v>
      </c>
      <c r="V973" s="82" t="str">
        <f t="shared" si="90"/>
        <v>155061695874</v>
      </c>
      <c r="W973" s="83">
        <f>VLOOKUP(V973,Factors!$E$6:$H$5950,4,FALSE)</f>
        <v>0</v>
      </c>
      <c r="X973" t="str">
        <f>VLOOKUP(V973,Factors!$E$6:$F$5950,2,FALSE)</f>
        <v>Direct-OR</v>
      </c>
      <c r="Y973" s="92">
        <f t="shared" si="93"/>
        <v>0</v>
      </c>
      <c r="Z973" s="92">
        <f t="shared" si="94"/>
        <v>380097.16</v>
      </c>
      <c r="AA973" s="92">
        <f t="shared" si="95"/>
        <v>380097.16</v>
      </c>
    </row>
    <row r="974" spans="1:27" x14ac:dyDescent="0.25">
      <c r="A974" t="s">
        <v>320</v>
      </c>
      <c r="B974" t="s">
        <v>170</v>
      </c>
      <c r="C974" t="s">
        <v>171</v>
      </c>
      <c r="D974" t="s">
        <v>327</v>
      </c>
      <c r="E974" t="s">
        <v>328</v>
      </c>
      <c r="F974" t="str">
        <f t="shared" si="91"/>
        <v>1695</v>
      </c>
      <c r="G974" t="s">
        <v>68</v>
      </c>
      <c r="H974" t="s">
        <v>69</v>
      </c>
      <c r="I974" s="91">
        <v>53.98</v>
      </c>
      <c r="J974" s="91">
        <v>274.76</v>
      </c>
      <c r="K974" s="91">
        <v>5887.29</v>
      </c>
      <c r="L974" s="91">
        <v>1880.37</v>
      </c>
      <c r="M974" s="91">
        <v>1636.74</v>
      </c>
      <c r="N974" s="91">
        <v>276.22000000000003</v>
      </c>
      <c r="O974" s="91">
        <v>724.6</v>
      </c>
      <c r="P974" s="91">
        <v>495.26</v>
      </c>
      <c r="Q974" s="91">
        <v>270.47000000000003</v>
      </c>
      <c r="R974" s="91">
        <v>286.31</v>
      </c>
      <c r="S974" s="91">
        <v>794.38</v>
      </c>
      <c r="T974" s="91">
        <v>-4153.63</v>
      </c>
      <c r="U974" s="91">
        <f t="shared" si="92"/>
        <v>8426.7499999999964</v>
      </c>
      <c r="V974" s="82" t="str">
        <f t="shared" si="90"/>
        <v>155061695874</v>
      </c>
      <c r="W974" s="83">
        <f>VLOOKUP(V974,Factors!$E$6:$H$5950,4,FALSE)</f>
        <v>0</v>
      </c>
      <c r="X974" t="str">
        <f>VLOOKUP(V974,Factors!$E$6:$F$5950,2,FALSE)</f>
        <v>Direct-OR</v>
      </c>
      <c r="Y974" s="92">
        <f t="shared" si="93"/>
        <v>0</v>
      </c>
      <c r="Z974" s="92">
        <f t="shared" si="94"/>
        <v>8426.7499999999964</v>
      </c>
      <c r="AA974" s="92">
        <f t="shared" si="95"/>
        <v>8426.7499999999964</v>
      </c>
    </row>
    <row r="975" spans="1:27" x14ac:dyDescent="0.25">
      <c r="A975" t="s">
        <v>320</v>
      </c>
      <c r="B975" t="s">
        <v>170</v>
      </c>
      <c r="C975" t="s">
        <v>171</v>
      </c>
      <c r="D975" t="s">
        <v>327</v>
      </c>
      <c r="E975" t="s">
        <v>328</v>
      </c>
      <c r="F975" t="str">
        <f t="shared" si="91"/>
        <v>1695</v>
      </c>
      <c r="G975" t="s">
        <v>154</v>
      </c>
      <c r="H975" t="s">
        <v>155</v>
      </c>
      <c r="I975" s="91"/>
      <c r="J975" s="91"/>
      <c r="K975" s="91"/>
      <c r="L975" s="91"/>
      <c r="M975" s="91"/>
      <c r="N975" s="91"/>
      <c r="O975" s="91"/>
      <c r="P975" s="91"/>
      <c r="Q975" s="91"/>
      <c r="R975" s="91"/>
      <c r="S975" s="91">
        <v>12.96</v>
      </c>
      <c r="T975" s="91"/>
      <c r="U975" s="91">
        <f t="shared" si="92"/>
        <v>12.96</v>
      </c>
      <c r="V975" s="82" t="str">
        <f t="shared" si="90"/>
        <v>155061695874</v>
      </c>
      <c r="W975" s="83">
        <f>VLOOKUP(V975,Factors!$E$6:$H$5950,4,FALSE)</f>
        <v>0</v>
      </c>
      <c r="X975" t="str">
        <f>VLOOKUP(V975,Factors!$E$6:$F$5950,2,FALSE)</f>
        <v>Direct-OR</v>
      </c>
      <c r="Y975" s="92">
        <f t="shared" si="93"/>
        <v>0</v>
      </c>
      <c r="Z975" s="92">
        <f t="shared" si="94"/>
        <v>12.96</v>
      </c>
      <c r="AA975" s="92">
        <f t="shared" si="95"/>
        <v>12.96</v>
      </c>
    </row>
    <row r="976" spans="1:27" x14ac:dyDescent="0.25">
      <c r="A976" t="s">
        <v>320</v>
      </c>
      <c r="B976" t="s">
        <v>170</v>
      </c>
      <c r="C976" t="s">
        <v>171</v>
      </c>
      <c r="D976" t="s">
        <v>346</v>
      </c>
      <c r="E976" t="s">
        <v>347</v>
      </c>
      <c r="F976" t="str">
        <f t="shared" si="91"/>
        <v>2090</v>
      </c>
      <c r="G976" t="s">
        <v>114</v>
      </c>
      <c r="H976" t="s">
        <v>115</v>
      </c>
      <c r="I976" s="91">
        <v>31569.37</v>
      </c>
      <c r="J976" s="91">
        <v>29856.02</v>
      </c>
      <c r="K976" s="91">
        <v>44200.12</v>
      </c>
      <c r="L976" s="91">
        <v>20915.09</v>
      </c>
      <c r="M976" s="91">
        <v>46393.22</v>
      </c>
      <c r="N976" s="91">
        <v>11450.39</v>
      </c>
      <c r="O976" s="91">
        <v>39894.660000000003</v>
      </c>
      <c r="P976" s="91">
        <v>48459.93</v>
      </c>
      <c r="Q976" s="91">
        <v>28324.5</v>
      </c>
      <c r="R976" s="91">
        <v>40273.839999999997</v>
      </c>
      <c r="S976" s="91">
        <v>34764.58</v>
      </c>
      <c r="T976" s="91">
        <v>40222.54</v>
      </c>
      <c r="U976" s="91">
        <f t="shared" si="92"/>
        <v>416324.26</v>
      </c>
      <c r="V976" s="82" t="str">
        <f t="shared" si="90"/>
        <v>155062090874</v>
      </c>
      <c r="W976" s="83">
        <f>VLOOKUP(V976,Factors!$E$6:$H$5950,4,FALSE)</f>
        <v>0</v>
      </c>
      <c r="X976" t="str">
        <f>VLOOKUP(V976,Factors!$E$6:$F$5950,2,FALSE)</f>
        <v>Direct-OR</v>
      </c>
      <c r="Y976" s="92">
        <f t="shared" si="93"/>
        <v>0</v>
      </c>
      <c r="Z976" s="92">
        <f t="shared" si="94"/>
        <v>416324.26</v>
      </c>
      <c r="AA976" s="92">
        <f t="shared" si="95"/>
        <v>416324.26</v>
      </c>
    </row>
    <row r="977" spans="1:27" x14ac:dyDescent="0.25">
      <c r="A977" t="s">
        <v>320</v>
      </c>
      <c r="B977" t="s">
        <v>170</v>
      </c>
      <c r="C977" t="s">
        <v>171</v>
      </c>
      <c r="D977" t="s">
        <v>346</v>
      </c>
      <c r="E977" t="s">
        <v>347</v>
      </c>
      <c r="F977" t="str">
        <f t="shared" si="91"/>
        <v>2090</v>
      </c>
      <c r="G977" t="s">
        <v>86</v>
      </c>
      <c r="H977" t="s">
        <v>87</v>
      </c>
      <c r="I977" s="91">
        <v>653452.28</v>
      </c>
      <c r="J977" s="91">
        <v>509094.53</v>
      </c>
      <c r="K977" s="91">
        <v>618804.71</v>
      </c>
      <c r="L977" s="91">
        <v>569657.72</v>
      </c>
      <c r="M977" s="91">
        <v>622295.11</v>
      </c>
      <c r="N977" s="91">
        <v>528244.47999999998</v>
      </c>
      <c r="O977" s="91">
        <v>575818.39</v>
      </c>
      <c r="P977" s="91">
        <v>606362.53</v>
      </c>
      <c r="Q977" s="91">
        <v>524480.55000000005</v>
      </c>
      <c r="R977" s="91">
        <v>646231.01</v>
      </c>
      <c r="S977" s="91">
        <v>610537.41</v>
      </c>
      <c r="T977" s="91">
        <v>469532.06</v>
      </c>
      <c r="U977" s="91">
        <f t="shared" si="92"/>
        <v>6934510.7799999993</v>
      </c>
      <c r="V977" s="82" t="str">
        <f t="shared" si="90"/>
        <v>155062090874</v>
      </c>
      <c r="W977" s="83">
        <f>VLOOKUP(V977,Factors!$E$6:$H$5950,4,FALSE)</f>
        <v>0</v>
      </c>
      <c r="X977" t="str">
        <f>VLOOKUP(V977,Factors!$E$6:$F$5950,2,FALSE)</f>
        <v>Direct-OR</v>
      </c>
      <c r="Y977" s="92">
        <f t="shared" si="93"/>
        <v>0</v>
      </c>
      <c r="Z977" s="92">
        <f t="shared" si="94"/>
        <v>6934510.7799999993</v>
      </c>
      <c r="AA977" s="92">
        <f t="shared" si="95"/>
        <v>6934510.7799999993</v>
      </c>
    </row>
    <row r="978" spans="1:27" x14ac:dyDescent="0.25">
      <c r="A978" t="s">
        <v>320</v>
      </c>
      <c r="B978" t="s">
        <v>170</v>
      </c>
      <c r="C978" t="s">
        <v>171</v>
      </c>
      <c r="D978" t="s">
        <v>346</v>
      </c>
      <c r="E978" t="s">
        <v>347</v>
      </c>
      <c r="F978" t="str">
        <f t="shared" si="91"/>
        <v>2090</v>
      </c>
      <c r="G978" t="s">
        <v>116</v>
      </c>
      <c r="H978" t="s">
        <v>117</v>
      </c>
      <c r="I978" s="91">
        <v>65375.35</v>
      </c>
      <c r="J978" s="91">
        <v>35644.44</v>
      </c>
      <c r="K978" s="91">
        <v>90149.72</v>
      </c>
      <c r="L978" s="91">
        <v>97726.53</v>
      </c>
      <c r="M978" s="91">
        <v>87880.89</v>
      </c>
      <c r="N978" s="91">
        <v>89390.2</v>
      </c>
      <c r="O978" s="91">
        <v>66411.63</v>
      </c>
      <c r="P978" s="91">
        <v>94591.91</v>
      </c>
      <c r="Q978" s="91">
        <v>54741.19</v>
      </c>
      <c r="R978" s="91">
        <v>66337.509999999995</v>
      </c>
      <c r="S978" s="91">
        <v>78853.03</v>
      </c>
      <c r="T978" s="91">
        <v>38625.03</v>
      </c>
      <c r="U978" s="91">
        <f t="shared" si="92"/>
        <v>865727.43000000017</v>
      </c>
      <c r="V978" s="82" t="str">
        <f t="shared" si="90"/>
        <v>155062090874</v>
      </c>
      <c r="W978" s="83">
        <f>VLOOKUP(V978,Factors!$E$6:$H$5950,4,FALSE)</f>
        <v>0</v>
      </c>
      <c r="X978" t="str">
        <f>VLOOKUP(V978,Factors!$E$6:$F$5950,2,FALSE)</f>
        <v>Direct-OR</v>
      </c>
      <c r="Y978" s="92">
        <f t="shared" si="93"/>
        <v>0</v>
      </c>
      <c r="Z978" s="92">
        <f t="shared" si="94"/>
        <v>865727.43000000017</v>
      </c>
      <c r="AA978" s="92">
        <f t="shared" si="95"/>
        <v>865727.43000000017</v>
      </c>
    </row>
    <row r="979" spans="1:27" x14ac:dyDescent="0.25">
      <c r="A979" t="s">
        <v>320</v>
      </c>
      <c r="B979" t="s">
        <v>170</v>
      </c>
      <c r="C979" t="s">
        <v>171</v>
      </c>
      <c r="D979" t="s">
        <v>346</v>
      </c>
      <c r="E979" t="s">
        <v>347</v>
      </c>
      <c r="F979" t="str">
        <f t="shared" si="91"/>
        <v>2090</v>
      </c>
      <c r="G979" t="s">
        <v>112</v>
      </c>
      <c r="H979" t="s">
        <v>113</v>
      </c>
      <c r="I979" s="91"/>
      <c r="J979" s="91"/>
      <c r="K979" s="91"/>
      <c r="L979" s="91"/>
      <c r="M979" s="91"/>
      <c r="N979" s="91"/>
      <c r="O979" s="91"/>
      <c r="P979" s="91"/>
      <c r="Q979" s="91"/>
      <c r="R979" s="91"/>
      <c r="S979" s="91"/>
      <c r="T979" s="91">
        <v>80202.45</v>
      </c>
      <c r="U979" s="91">
        <f t="shared" si="92"/>
        <v>80202.45</v>
      </c>
      <c r="V979" s="82" t="str">
        <f t="shared" si="90"/>
        <v>155062090874</v>
      </c>
      <c r="W979" s="83">
        <f>VLOOKUP(V979,Factors!$E$6:$H$5950,4,FALSE)</f>
        <v>0</v>
      </c>
      <c r="X979" t="str">
        <f>VLOOKUP(V979,Factors!$E$6:$F$5950,2,FALSE)</f>
        <v>Direct-OR</v>
      </c>
      <c r="Y979" s="92">
        <f t="shared" si="93"/>
        <v>0</v>
      </c>
      <c r="Z979" s="92">
        <f t="shared" si="94"/>
        <v>80202.45</v>
      </c>
      <c r="AA979" s="92">
        <f t="shared" si="95"/>
        <v>80202.45</v>
      </c>
    </row>
    <row r="980" spans="1:27" x14ac:dyDescent="0.25">
      <c r="A980" t="s">
        <v>320</v>
      </c>
      <c r="B980" t="s">
        <v>170</v>
      </c>
      <c r="C980" t="s">
        <v>171</v>
      </c>
      <c r="D980" t="s">
        <v>346</v>
      </c>
      <c r="E980" t="s">
        <v>347</v>
      </c>
      <c r="F980" t="str">
        <f t="shared" si="91"/>
        <v>2090</v>
      </c>
      <c r="G980" t="s">
        <v>258</v>
      </c>
      <c r="H980" t="s">
        <v>259</v>
      </c>
      <c r="I980" s="91"/>
      <c r="J980" s="91"/>
      <c r="K980" s="91"/>
      <c r="L980" s="91"/>
      <c r="M980" s="91">
        <v>378.01</v>
      </c>
      <c r="N980" s="91"/>
      <c r="O980" s="91"/>
      <c r="P980" s="91"/>
      <c r="Q980" s="91">
        <v>158.18</v>
      </c>
      <c r="R980" s="91">
        <v>-158.18</v>
      </c>
      <c r="S980" s="91"/>
      <c r="T980" s="91"/>
      <c r="U980" s="91">
        <f t="shared" si="92"/>
        <v>378.01000000000005</v>
      </c>
      <c r="V980" s="82" t="str">
        <f t="shared" si="90"/>
        <v>155062090874</v>
      </c>
      <c r="W980" s="83">
        <f>VLOOKUP(V980,Factors!$E$6:$H$5950,4,FALSE)</f>
        <v>0</v>
      </c>
      <c r="X980" t="str">
        <f>VLOOKUP(V980,Factors!$E$6:$F$5950,2,FALSE)</f>
        <v>Direct-OR</v>
      </c>
      <c r="Y980" s="92">
        <f t="shared" si="93"/>
        <v>0</v>
      </c>
      <c r="Z980" s="92">
        <f t="shared" si="94"/>
        <v>378.01000000000005</v>
      </c>
      <c r="AA980" s="92">
        <f t="shared" si="95"/>
        <v>378.01000000000005</v>
      </c>
    </row>
    <row r="981" spans="1:27" x14ac:dyDescent="0.25">
      <c r="A981" t="s">
        <v>320</v>
      </c>
      <c r="B981" t="s">
        <v>170</v>
      </c>
      <c r="C981" t="s">
        <v>171</v>
      </c>
      <c r="D981" t="s">
        <v>346</v>
      </c>
      <c r="E981" t="s">
        <v>347</v>
      </c>
      <c r="F981" t="str">
        <f t="shared" si="91"/>
        <v>2090</v>
      </c>
      <c r="G981" t="s">
        <v>88</v>
      </c>
      <c r="H981" t="s">
        <v>89</v>
      </c>
      <c r="I981" s="91">
        <v>88956.87</v>
      </c>
      <c r="J981" s="91">
        <v>76816.22</v>
      </c>
      <c r="K981" s="91">
        <v>88782.49</v>
      </c>
      <c r="L981" s="91">
        <v>83044.19</v>
      </c>
      <c r="M981" s="91">
        <v>91354.76</v>
      </c>
      <c r="N981" s="91">
        <v>82262.41</v>
      </c>
      <c r="O981" s="91">
        <v>93852.42</v>
      </c>
      <c r="P981" s="91">
        <v>95308.1</v>
      </c>
      <c r="Q981" s="91">
        <v>81951.11</v>
      </c>
      <c r="R981" s="91">
        <v>95864.76</v>
      </c>
      <c r="S981" s="91">
        <v>91632.37</v>
      </c>
      <c r="T981" s="91">
        <v>90042.240000000005</v>
      </c>
      <c r="U981" s="91">
        <f t="shared" si="92"/>
        <v>1059867.9400000002</v>
      </c>
      <c r="V981" s="82" t="str">
        <f t="shared" si="90"/>
        <v>155062090874</v>
      </c>
      <c r="W981" s="83">
        <f>VLOOKUP(V981,Factors!$E$6:$H$5950,4,FALSE)</f>
        <v>0</v>
      </c>
      <c r="X981" t="str">
        <f>VLOOKUP(V981,Factors!$E$6:$F$5950,2,FALSE)</f>
        <v>Direct-OR</v>
      </c>
      <c r="Y981" s="92">
        <f t="shared" si="93"/>
        <v>0</v>
      </c>
      <c r="Z981" s="92">
        <f t="shared" si="94"/>
        <v>1059867.9400000002</v>
      </c>
      <c r="AA981" s="92">
        <f t="shared" si="95"/>
        <v>1059867.9400000002</v>
      </c>
    </row>
    <row r="982" spans="1:27" x14ac:dyDescent="0.25">
      <c r="A982" t="s">
        <v>320</v>
      </c>
      <c r="B982" t="s">
        <v>170</v>
      </c>
      <c r="C982" t="s">
        <v>171</v>
      </c>
      <c r="D982" t="s">
        <v>346</v>
      </c>
      <c r="E982" t="s">
        <v>347</v>
      </c>
      <c r="F982" t="str">
        <f t="shared" si="91"/>
        <v>2090</v>
      </c>
      <c r="G982" t="s">
        <v>90</v>
      </c>
      <c r="H982" t="s">
        <v>91</v>
      </c>
      <c r="I982" s="91">
        <v>361484.2</v>
      </c>
      <c r="J982" s="91">
        <v>309195.44</v>
      </c>
      <c r="K982" s="91">
        <v>366807.77</v>
      </c>
      <c r="L982" s="91">
        <v>342033.33</v>
      </c>
      <c r="M982" s="91">
        <v>376970.26</v>
      </c>
      <c r="N982" s="91">
        <v>336147.3</v>
      </c>
      <c r="O982" s="91">
        <v>370369.53</v>
      </c>
      <c r="P982" s="91">
        <v>385276.81</v>
      </c>
      <c r="Q982" s="91">
        <v>325146.69</v>
      </c>
      <c r="R982" s="91">
        <v>382981.59</v>
      </c>
      <c r="S982" s="91">
        <v>372451.56</v>
      </c>
      <c r="T982" s="91">
        <v>360112.3</v>
      </c>
      <c r="U982" s="91">
        <f t="shared" si="92"/>
        <v>4288976.78</v>
      </c>
      <c r="V982" s="82" t="str">
        <f t="shared" si="90"/>
        <v>155062090874</v>
      </c>
      <c r="W982" s="83">
        <f>VLOOKUP(V982,Factors!$E$6:$H$5950,4,FALSE)</f>
        <v>0</v>
      </c>
      <c r="X982" t="str">
        <f>VLOOKUP(V982,Factors!$E$6:$F$5950,2,FALSE)</f>
        <v>Direct-OR</v>
      </c>
      <c r="Y982" s="92">
        <f t="shared" si="93"/>
        <v>0</v>
      </c>
      <c r="Z982" s="92">
        <f t="shared" si="94"/>
        <v>4288976.78</v>
      </c>
      <c r="AA982" s="92">
        <f t="shared" si="95"/>
        <v>4288976.78</v>
      </c>
    </row>
    <row r="983" spans="1:27" x14ac:dyDescent="0.25">
      <c r="A983" t="s">
        <v>320</v>
      </c>
      <c r="B983" t="s">
        <v>170</v>
      </c>
      <c r="C983" t="s">
        <v>171</v>
      </c>
      <c r="D983" t="s">
        <v>346</v>
      </c>
      <c r="E983" t="s">
        <v>347</v>
      </c>
      <c r="F983" t="str">
        <f t="shared" si="91"/>
        <v>2090</v>
      </c>
      <c r="G983" t="s">
        <v>61</v>
      </c>
      <c r="H983" t="s">
        <v>62</v>
      </c>
      <c r="I983" s="91">
        <v>8.32</v>
      </c>
      <c r="J983" s="91">
        <v>21.28</v>
      </c>
      <c r="K983" s="91">
        <v>41.94</v>
      </c>
      <c r="L983" s="91">
        <v>53.99</v>
      </c>
      <c r="M983" s="91">
        <v>36.79</v>
      </c>
      <c r="N983" s="91"/>
      <c r="O983" s="91"/>
      <c r="P983" s="91">
        <v>6.12</v>
      </c>
      <c r="Q983" s="91">
        <v>9.99</v>
      </c>
      <c r="R983" s="91">
        <v>5.59</v>
      </c>
      <c r="S983" s="91">
        <v>25.93</v>
      </c>
      <c r="T983" s="91"/>
      <c r="U983" s="91">
        <f t="shared" si="92"/>
        <v>209.95000000000002</v>
      </c>
      <c r="V983" s="82" t="str">
        <f t="shared" si="90"/>
        <v>155062090874</v>
      </c>
      <c r="W983" s="83">
        <f>VLOOKUP(V983,Factors!$E$6:$H$5950,4,FALSE)</f>
        <v>0</v>
      </c>
      <c r="X983" t="str">
        <f>VLOOKUP(V983,Factors!$E$6:$F$5950,2,FALSE)</f>
        <v>Direct-OR</v>
      </c>
      <c r="Y983" s="92">
        <f t="shared" si="93"/>
        <v>0</v>
      </c>
      <c r="Z983" s="92">
        <f t="shared" si="94"/>
        <v>209.95000000000002</v>
      </c>
      <c r="AA983" s="92">
        <f t="shared" si="95"/>
        <v>209.95000000000002</v>
      </c>
    </row>
    <row r="984" spans="1:27" x14ac:dyDescent="0.25">
      <c r="A984" t="s">
        <v>320</v>
      </c>
      <c r="B984" t="s">
        <v>170</v>
      </c>
      <c r="C984" t="s">
        <v>171</v>
      </c>
      <c r="D984" t="s">
        <v>346</v>
      </c>
      <c r="E984" t="s">
        <v>347</v>
      </c>
      <c r="F984" t="str">
        <f t="shared" si="91"/>
        <v>2090</v>
      </c>
      <c r="G984" t="s">
        <v>92</v>
      </c>
      <c r="H984" t="s">
        <v>93</v>
      </c>
      <c r="I984" s="91">
        <v>129.35</v>
      </c>
      <c r="J984" s="91">
        <v>65.930000000000007</v>
      </c>
      <c r="K984" s="91">
        <v>48.12</v>
      </c>
      <c r="L984" s="91">
        <v>56.65</v>
      </c>
      <c r="M984" s="91">
        <v>302.17</v>
      </c>
      <c r="N984" s="91">
        <v>93.53</v>
      </c>
      <c r="O984" s="91">
        <v>21.26</v>
      </c>
      <c r="P984" s="91">
        <v>11.13</v>
      </c>
      <c r="Q984" s="91"/>
      <c r="R984" s="91"/>
      <c r="S984" s="91">
        <v>37.159999999999997</v>
      </c>
      <c r="T984" s="91">
        <v>27.98</v>
      </c>
      <c r="U984" s="91">
        <f t="shared" si="92"/>
        <v>793.28</v>
      </c>
      <c r="V984" s="82" t="str">
        <f t="shared" si="90"/>
        <v>155062090874</v>
      </c>
      <c r="W984" s="83">
        <f>VLOOKUP(V984,Factors!$E$6:$H$5950,4,FALSE)</f>
        <v>0</v>
      </c>
      <c r="X984" t="str">
        <f>VLOOKUP(V984,Factors!$E$6:$F$5950,2,FALSE)</f>
        <v>Direct-OR</v>
      </c>
      <c r="Y984" s="92">
        <f t="shared" si="93"/>
        <v>0</v>
      </c>
      <c r="Z984" s="92">
        <f t="shared" si="94"/>
        <v>793.28</v>
      </c>
      <c r="AA984" s="92">
        <f t="shared" si="95"/>
        <v>793.28</v>
      </c>
    </row>
    <row r="985" spans="1:27" x14ac:dyDescent="0.25">
      <c r="A985" t="s">
        <v>320</v>
      </c>
      <c r="B985" t="s">
        <v>170</v>
      </c>
      <c r="C985" t="s">
        <v>171</v>
      </c>
      <c r="D985" t="s">
        <v>346</v>
      </c>
      <c r="E985" t="s">
        <v>347</v>
      </c>
      <c r="F985" t="str">
        <f t="shared" si="91"/>
        <v>2090</v>
      </c>
      <c r="G985" t="s">
        <v>235</v>
      </c>
      <c r="H985" t="s">
        <v>236</v>
      </c>
      <c r="I985" s="91"/>
      <c r="J985" s="91"/>
      <c r="K985" s="91"/>
      <c r="L985" s="91"/>
      <c r="M985" s="91"/>
      <c r="N985" s="91"/>
      <c r="O985" s="91"/>
      <c r="P985" s="91"/>
      <c r="Q985" s="91">
        <v>122.65</v>
      </c>
      <c r="R985" s="91"/>
      <c r="S985" s="91">
        <v>41.18</v>
      </c>
      <c r="T985" s="91"/>
      <c r="U985" s="91">
        <f t="shared" si="92"/>
        <v>163.83000000000001</v>
      </c>
      <c r="V985" s="82" t="str">
        <f t="shared" si="90"/>
        <v>155062090874</v>
      </c>
      <c r="W985" s="83">
        <f>VLOOKUP(V985,Factors!$E$6:$H$5950,4,FALSE)</f>
        <v>0</v>
      </c>
      <c r="X985" t="str">
        <f>VLOOKUP(V985,Factors!$E$6:$F$5950,2,FALSE)</f>
        <v>Direct-OR</v>
      </c>
      <c r="Y985" s="92">
        <f t="shared" si="93"/>
        <v>0</v>
      </c>
      <c r="Z985" s="92">
        <f t="shared" si="94"/>
        <v>163.83000000000001</v>
      </c>
      <c r="AA985" s="92">
        <f t="shared" si="95"/>
        <v>163.83000000000001</v>
      </c>
    </row>
    <row r="986" spans="1:27" x14ac:dyDescent="0.25">
      <c r="A986" t="s">
        <v>320</v>
      </c>
      <c r="B986" t="s">
        <v>170</v>
      </c>
      <c r="C986" t="s">
        <v>171</v>
      </c>
      <c r="D986" t="s">
        <v>346</v>
      </c>
      <c r="E986" t="s">
        <v>347</v>
      </c>
      <c r="F986" t="str">
        <f t="shared" si="91"/>
        <v>2090</v>
      </c>
      <c r="G986" t="s">
        <v>272</v>
      </c>
      <c r="H986" t="s">
        <v>273</v>
      </c>
      <c r="I986" s="91"/>
      <c r="J986" s="91"/>
      <c r="K986" s="91"/>
      <c r="L986" s="91"/>
      <c r="M986" s="91"/>
      <c r="N986" s="91"/>
      <c r="O986" s="91"/>
      <c r="P986" s="91"/>
      <c r="Q986" s="91"/>
      <c r="R986" s="91">
        <v>7.69</v>
      </c>
      <c r="S986" s="91"/>
      <c r="T986" s="91"/>
      <c r="U986" s="91">
        <f t="shared" si="92"/>
        <v>7.69</v>
      </c>
      <c r="V986" s="82" t="str">
        <f t="shared" si="90"/>
        <v>155062090874</v>
      </c>
      <c r="W986" s="83">
        <f>VLOOKUP(V986,Factors!$E$6:$H$5950,4,FALSE)</f>
        <v>0</v>
      </c>
      <c r="X986" t="str">
        <f>VLOOKUP(V986,Factors!$E$6:$F$5950,2,FALSE)</f>
        <v>Direct-OR</v>
      </c>
      <c r="Y986" s="92">
        <f t="shared" si="93"/>
        <v>0</v>
      </c>
      <c r="Z986" s="92">
        <f t="shared" si="94"/>
        <v>7.69</v>
      </c>
      <c r="AA986" s="92">
        <f t="shared" si="95"/>
        <v>7.69</v>
      </c>
    </row>
    <row r="987" spans="1:27" x14ac:dyDescent="0.25">
      <c r="A987" t="s">
        <v>320</v>
      </c>
      <c r="B987" t="s">
        <v>170</v>
      </c>
      <c r="C987" t="s">
        <v>171</v>
      </c>
      <c r="D987" t="s">
        <v>346</v>
      </c>
      <c r="E987" t="s">
        <v>347</v>
      </c>
      <c r="F987" t="str">
        <f t="shared" si="91"/>
        <v>2090</v>
      </c>
      <c r="G987" t="s">
        <v>120</v>
      </c>
      <c r="H987" t="s">
        <v>121</v>
      </c>
      <c r="I987" s="91">
        <v>5892.57</v>
      </c>
      <c r="J987" s="91">
        <v>2310.2600000000002</v>
      </c>
      <c r="K987" s="91">
        <v>4370.91</v>
      </c>
      <c r="L987" s="91">
        <v>3071.08</v>
      </c>
      <c r="M987" s="91">
        <v>2743.55</v>
      </c>
      <c r="N987" s="91">
        <v>4655.3900000000003</v>
      </c>
      <c r="O987" s="91">
        <v>5600.42</v>
      </c>
      <c r="P987" s="91">
        <v>4623.78</v>
      </c>
      <c r="Q987" s="91">
        <v>1207.19</v>
      </c>
      <c r="R987" s="91">
        <v>1197.3699999999999</v>
      </c>
      <c r="S987" s="91">
        <v>5869.66</v>
      </c>
      <c r="T987" s="91">
        <v>9909.74</v>
      </c>
      <c r="U987" s="91">
        <f t="shared" si="92"/>
        <v>51451.920000000006</v>
      </c>
      <c r="V987" s="82" t="str">
        <f t="shared" si="90"/>
        <v>155062090874</v>
      </c>
      <c r="W987" s="83">
        <f>VLOOKUP(V987,Factors!$E$6:$H$5950,4,FALSE)</f>
        <v>0</v>
      </c>
      <c r="X987" t="str">
        <f>VLOOKUP(V987,Factors!$E$6:$F$5950,2,FALSE)</f>
        <v>Direct-OR</v>
      </c>
      <c r="Y987" s="92">
        <f t="shared" si="93"/>
        <v>0</v>
      </c>
      <c r="Z987" s="92">
        <f t="shared" si="94"/>
        <v>51451.920000000006</v>
      </c>
      <c r="AA987" s="92">
        <f t="shared" si="95"/>
        <v>51451.920000000006</v>
      </c>
    </row>
    <row r="988" spans="1:27" x14ac:dyDescent="0.25">
      <c r="A988" t="s">
        <v>320</v>
      </c>
      <c r="B988" t="s">
        <v>170</v>
      </c>
      <c r="C988" t="s">
        <v>171</v>
      </c>
      <c r="D988" t="s">
        <v>346</v>
      </c>
      <c r="E988" t="s">
        <v>347</v>
      </c>
      <c r="F988" t="str">
        <f t="shared" si="91"/>
        <v>2090</v>
      </c>
      <c r="G988" t="s">
        <v>84</v>
      </c>
      <c r="H988" t="s">
        <v>85</v>
      </c>
      <c r="I988" s="91">
        <v>39422.71</v>
      </c>
      <c r="J988" s="91">
        <v>19611.490000000002</v>
      </c>
      <c r="K988" s="91">
        <v>33423.93</v>
      </c>
      <c r="L988" s="91">
        <v>24144.89</v>
      </c>
      <c r="M988" s="91">
        <v>38964.42</v>
      </c>
      <c r="N988" s="91">
        <v>16222.38</v>
      </c>
      <c r="O988" s="91">
        <v>27169.279999999999</v>
      </c>
      <c r="P988" s="91">
        <v>36306.76</v>
      </c>
      <c r="Q988" s="91">
        <v>21296.09</v>
      </c>
      <c r="R988" s="91">
        <v>32368.86</v>
      </c>
      <c r="S988" s="91">
        <v>39061.71</v>
      </c>
      <c r="T988" s="91">
        <v>15649.22</v>
      </c>
      <c r="U988" s="91">
        <f t="shared" si="92"/>
        <v>343641.74</v>
      </c>
      <c r="V988" s="82" t="str">
        <f t="shared" si="90"/>
        <v>155062090874</v>
      </c>
      <c r="W988" s="83">
        <f>VLOOKUP(V988,Factors!$E$6:$H$5950,4,FALSE)</f>
        <v>0</v>
      </c>
      <c r="X988" t="str">
        <f>VLOOKUP(V988,Factors!$E$6:$F$5950,2,FALSE)</f>
        <v>Direct-OR</v>
      </c>
      <c r="Y988" s="92">
        <f t="shared" si="93"/>
        <v>0</v>
      </c>
      <c r="Z988" s="92">
        <f t="shared" si="94"/>
        <v>343641.74</v>
      </c>
      <c r="AA988" s="92">
        <f t="shared" si="95"/>
        <v>343641.74</v>
      </c>
    </row>
    <row r="989" spans="1:27" x14ac:dyDescent="0.25">
      <c r="A989" t="s">
        <v>320</v>
      </c>
      <c r="B989" t="s">
        <v>170</v>
      </c>
      <c r="C989" t="s">
        <v>171</v>
      </c>
      <c r="D989" t="s">
        <v>346</v>
      </c>
      <c r="E989" t="s">
        <v>347</v>
      </c>
      <c r="F989" t="str">
        <f t="shared" si="91"/>
        <v>2090</v>
      </c>
      <c r="G989" t="s">
        <v>282</v>
      </c>
      <c r="H989" t="s">
        <v>283</v>
      </c>
      <c r="I989" s="91"/>
      <c r="J989" s="91"/>
      <c r="K989" s="91"/>
      <c r="L989" s="91"/>
      <c r="M989" s="91"/>
      <c r="N989" s="91"/>
      <c r="O989" s="91"/>
      <c r="P989" s="91"/>
      <c r="Q989" s="91">
        <v>94</v>
      </c>
      <c r="R989" s="91"/>
      <c r="S989" s="91"/>
      <c r="T989" s="91"/>
      <c r="U989" s="91">
        <f t="shared" si="92"/>
        <v>94</v>
      </c>
      <c r="V989" s="82" t="str">
        <f t="shared" si="90"/>
        <v>155062090874</v>
      </c>
      <c r="W989" s="83">
        <f>VLOOKUP(V989,Factors!$E$6:$H$5950,4,FALSE)</f>
        <v>0</v>
      </c>
      <c r="X989" t="str">
        <f>VLOOKUP(V989,Factors!$E$6:$F$5950,2,FALSE)</f>
        <v>Direct-OR</v>
      </c>
      <c r="Y989" s="92">
        <f t="shared" si="93"/>
        <v>0</v>
      </c>
      <c r="Z989" s="92">
        <f t="shared" si="94"/>
        <v>94</v>
      </c>
      <c r="AA989" s="92">
        <f t="shared" si="95"/>
        <v>94</v>
      </c>
    </row>
    <row r="990" spans="1:27" x14ac:dyDescent="0.25">
      <c r="A990" t="s">
        <v>320</v>
      </c>
      <c r="B990" t="s">
        <v>170</v>
      </c>
      <c r="C990" t="s">
        <v>171</v>
      </c>
      <c r="D990" t="s">
        <v>346</v>
      </c>
      <c r="E990" t="s">
        <v>347</v>
      </c>
      <c r="F990" t="str">
        <f t="shared" si="91"/>
        <v>2090</v>
      </c>
      <c r="G990" t="s">
        <v>207</v>
      </c>
      <c r="H990" t="s">
        <v>208</v>
      </c>
      <c r="I990" s="91"/>
      <c r="J990" s="91"/>
      <c r="K990" s="91"/>
      <c r="L990" s="91"/>
      <c r="M990" s="91"/>
      <c r="N990" s="91"/>
      <c r="O990" s="91"/>
      <c r="P990" s="91"/>
      <c r="Q990" s="91"/>
      <c r="R990" s="91"/>
      <c r="S990" s="91">
        <v>10.99</v>
      </c>
      <c r="T990" s="91"/>
      <c r="U990" s="91">
        <f t="shared" si="92"/>
        <v>10.99</v>
      </c>
      <c r="V990" s="82" t="str">
        <f t="shared" si="90"/>
        <v>155062090874</v>
      </c>
      <c r="W990" s="83">
        <f>VLOOKUP(V990,Factors!$E$6:$H$5950,4,FALSE)</f>
        <v>0</v>
      </c>
      <c r="X990" t="str">
        <f>VLOOKUP(V990,Factors!$E$6:$F$5950,2,FALSE)</f>
        <v>Direct-OR</v>
      </c>
      <c r="Y990" s="92">
        <f t="shared" si="93"/>
        <v>0</v>
      </c>
      <c r="Z990" s="92">
        <f t="shared" si="94"/>
        <v>10.99</v>
      </c>
      <c r="AA990" s="92">
        <f t="shared" si="95"/>
        <v>10.99</v>
      </c>
    </row>
    <row r="991" spans="1:27" x14ac:dyDescent="0.25">
      <c r="A991" t="s">
        <v>320</v>
      </c>
      <c r="B991" t="s">
        <v>170</v>
      </c>
      <c r="C991" t="s">
        <v>171</v>
      </c>
      <c r="D991" t="s">
        <v>346</v>
      </c>
      <c r="E991" t="s">
        <v>347</v>
      </c>
      <c r="F991" t="str">
        <f t="shared" si="91"/>
        <v>2090</v>
      </c>
      <c r="G991" t="s">
        <v>71</v>
      </c>
      <c r="H991" t="s">
        <v>72</v>
      </c>
      <c r="I991" s="91">
        <v>3.83</v>
      </c>
      <c r="J991" s="91"/>
      <c r="K991" s="91"/>
      <c r="L991" s="91"/>
      <c r="M991" s="91"/>
      <c r="N991" s="91">
        <v>3.61</v>
      </c>
      <c r="O991" s="91">
        <v>3.61</v>
      </c>
      <c r="P991" s="91">
        <v>4.04</v>
      </c>
      <c r="Q991" s="91"/>
      <c r="R991" s="91">
        <v>12.07</v>
      </c>
      <c r="S991" s="91">
        <v>5.32</v>
      </c>
      <c r="T991" s="91"/>
      <c r="U991" s="91">
        <f t="shared" si="92"/>
        <v>32.480000000000004</v>
      </c>
      <c r="V991" s="82" t="str">
        <f t="shared" si="90"/>
        <v>155062090874</v>
      </c>
      <c r="W991" s="83">
        <f>VLOOKUP(V991,Factors!$E$6:$H$5950,4,FALSE)</f>
        <v>0</v>
      </c>
      <c r="X991" t="str">
        <f>VLOOKUP(V991,Factors!$E$6:$F$5950,2,FALSE)</f>
        <v>Direct-OR</v>
      </c>
      <c r="Y991" s="92">
        <f t="shared" si="93"/>
        <v>0</v>
      </c>
      <c r="Z991" s="92">
        <f t="shared" si="94"/>
        <v>32.480000000000004</v>
      </c>
      <c r="AA991" s="92">
        <f t="shared" si="95"/>
        <v>32.480000000000004</v>
      </c>
    </row>
    <row r="992" spans="1:27" x14ac:dyDescent="0.25">
      <c r="A992" t="s">
        <v>320</v>
      </c>
      <c r="B992" t="s">
        <v>170</v>
      </c>
      <c r="C992" t="s">
        <v>171</v>
      </c>
      <c r="D992" t="s">
        <v>346</v>
      </c>
      <c r="E992" t="s">
        <v>347</v>
      </c>
      <c r="F992" t="str">
        <f t="shared" si="91"/>
        <v>2090</v>
      </c>
      <c r="G992" t="s">
        <v>98</v>
      </c>
      <c r="H992" t="s">
        <v>99</v>
      </c>
      <c r="I992" s="91"/>
      <c r="J992" s="91"/>
      <c r="K992" s="91">
        <v>46.63</v>
      </c>
      <c r="L992" s="91">
        <v>313.52</v>
      </c>
      <c r="M992" s="91"/>
      <c r="N992" s="91"/>
      <c r="O992" s="91"/>
      <c r="P992" s="91">
        <v>398.6</v>
      </c>
      <c r="Q992" s="91">
        <v>51.99</v>
      </c>
      <c r="R992" s="91"/>
      <c r="S992" s="91"/>
      <c r="T992" s="91"/>
      <c r="U992" s="91">
        <f t="shared" si="92"/>
        <v>810.74</v>
      </c>
      <c r="V992" s="82" t="str">
        <f t="shared" si="90"/>
        <v>155062090874</v>
      </c>
      <c r="W992" s="83">
        <f>VLOOKUP(V992,Factors!$E$6:$H$5950,4,FALSE)</f>
        <v>0</v>
      </c>
      <c r="X992" t="str">
        <f>VLOOKUP(V992,Factors!$E$6:$F$5950,2,FALSE)</f>
        <v>Direct-OR</v>
      </c>
      <c r="Y992" s="92">
        <f t="shared" si="93"/>
        <v>0</v>
      </c>
      <c r="Z992" s="92">
        <f t="shared" si="94"/>
        <v>810.74</v>
      </c>
      <c r="AA992" s="92">
        <f t="shared" si="95"/>
        <v>810.74</v>
      </c>
    </row>
    <row r="993" spans="1:27" x14ac:dyDescent="0.25">
      <c r="A993" t="s">
        <v>320</v>
      </c>
      <c r="B993" t="s">
        <v>170</v>
      </c>
      <c r="C993" t="s">
        <v>171</v>
      </c>
      <c r="D993" t="s">
        <v>346</v>
      </c>
      <c r="E993" t="s">
        <v>347</v>
      </c>
      <c r="F993" t="str">
        <f t="shared" si="91"/>
        <v>2090</v>
      </c>
      <c r="G993" t="s">
        <v>132</v>
      </c>
      <c r="H993" t="s">
        <v>133</v>
      </c>
      <c r="I993" s="91"/>
      <c r="J993" s="91"/>
      <c r="K993" s="91">
        <v>18.149999999999999</v>
      </c>
      <c r="L993" s="91"/>
      <c r="M993" s="91"/>
      <c r="N993" s="91">
        <v>39.96</v>
      </c>
      <c r="O993" s="91"/>
      <c r="P993" s="91"/>
      <c r="Q993" s="91">
        <v>18.41</v>
      </c>
      <c r="R993" s="91"/>
      <c r="S993" s="91"/>
      <c r="T993" s="91"/>
      <c r="U993" s="91">
        <f t="shared" si="92"/>
        <v>76.52</v>
      </c>
      <c r="V993" s="82" t="str">
        <f t="shared" si="90"/>
        <v>155062090874</v>
      </c>
      <c r="W993" s="83">
        <f>VLOOKUP(V993,Factors!$E$6:$H$5950,4,FALSE)</f>
        <v>0</v>
      </c>
      <c r="X993" t="str">
        <f>VLOOKUP(V993,Factors!$E$6:$F$5950,2,FALSE)</f>
        <v>Direct-OR</v>
      </c>
      <c r="Y993" s="92">
        <f t="shared" si="93"/>
        <v>0</v>
      </c>
      <c r="Z993" s="92">
        <f t="shared" si="94"/>
        <v>76.52</v>
      </c>
      <c r="AA993" s="92">
        <f t="shared" si="95"/>
        <v>76.52</v>
      </c>
    </row>
    <row r="994" spans="1:27" x14ac:dyDescent="0.25">
      <c r="A994" t="s">
        <v>320</v>
      </c>
      <c r="B994" t="s">
        <v>170</v>
      </c>
      <c r="C994" t="s">
        <v>171</v>
      </c>
      <c r="D994" t="s">
        <v>346</v>
      </c>
      <c r="E994" t="s">
        <v>347</v>
      </c>
      <c r="F994" t="str">
        <f t="shared" si="91"/>
        <v>2090</v>
      </c>
      <c r="G994" t="s">
        <v>140</v>
      </c>
      <c r="H994" t="s">
        <v>141</v>
      </c>
      <c r="I994" s="91">
        <v>1457.24</v>
      </c>
      <c r="J994" s="91">
        <v>1778.69</v>
      </c>
      <c r="K994" s="91">
        <v>2185.86</v>
      </c>
      <c r="L994" s="91">
        <v>1671.54</v>
      </c>
      <c r="M994" s="91">
        <v>2207.29</v>
      </c>
      <c r="N994" s="91">
        <v>2593.0300000000002</v>
      </c>
      <c r="O994" s="91">
        <v>4521.7299999999996</v>
      </c>
      <c r="P994" s="91">
        <v>3985.98</v>
      </c>
      <c r="Q994" s="91">
        <v>2721.61</v>
      </c>
      <c r="R994" s="91">
        <v>2807.33</v>
      </c>
      <c r="S994" s="91">
        <v>2587.5</v>
      </c>
      <c r="T994" s="91">
        <v>3026.8</v>
      </c>
      <c r="U994" s="91">
        <f t="shared" si="92"/>
        <v>31544.600000000002</v>
      </c>
      <c r="V994" s="82" t="str">
        <f t="shared" si="90"/>
        <v>155062090874</v>
      </c>
      <c r="W994" s="83">
        <f>VLOOKUP(V994,Factors!$E$6:$H$5950,4,FALSE)</f>
        <v>0</v>
      </c>
      <c r="X994" t="str">
        <f>VLOOKUP(V994,Factors!$E$6:$F$5950,2,FALSE)</f>
        <v>Direct-OR</v>
      </c>
      <c r="Y994" s="92">
        <f t="shared" si="93"/>
        <v>0</v>
      </c>
      <c r="Z994" s="92">
        <f t="shared" si="94"/>
        <v>31544.600000000002</v>
      </c>
      <c r="AA994" s="92">
        <f t="shared" si="95"/>
        <v>31544.600000000002</v>
      </c>
    </row>
    <row r="995" spans="1:27" x14ac:dyDescent="0.25">
      <c r="A995" t="s">
        <v>320</v>
      </c>
      <c r="B995" t="s">
        <v>170</v>
      </c>
      <c r="C995" t="s">
        <v>171</v>
      </c>
      <c r="D995" t="s">
        <v>346</v>
      </c>
      <c r="E995" t="s">
        <v>347</v>
      </c>
      <c r="F995" t="str">
        <f t="shared" si="91"/>
        <v>2090</v>
      </c>
      <c r="G995" t="s">
        <v>63</v>
      </c>
      <c r="H995" t="s">
        <v>64</v>
      </c>
      <c r="I995" s="91"/>
      <c r="J995" s="91"/>
      <c r="K995" s="91"/>
      <c r="L995" s="91"/>
      <c r="M995" s="91"/>
      <c r="N995" s="91"/>
      <c r="O995" s="91">
        <v>25.32</v>
      </c>
      <c r="P995" s="91"/>
      <c r="Q995" s="91"/>
      <c r="R995" s="91"/>
      <c r="S995" s="91"/>
      <c r="T995" s="91"/>
      <c r="U995" s="91">
        <f t="shared" si="92"/>
        <v>25.32</v>
      </c>
      <c r="V995" s="82" t="str">
        <f t="shared" si="90"/>
        <v>155062090874</v>
      </c>
      <c r="W995" s="83">
        <f>VLOOKUP(V995,Factors!$E$6:$H$5950,4,FALSE)</f>
        <v>0</v>
      </c>
      <c r="X995" t="str">
        <f>VLOOKUP(V995,Factors!$E$6:$F$5950,2,FALSE)</f>
        <v>Direct-OR</v>
      </c>
      <c r="Y995" s="92">
        <f t="shared" si="93"/>
        <v>0</v>
      </c>
      <c r="Z995" s="92">
        <f t="shared" si="94"/>
        <v>25.32</v>
      </c>
      <c r="AA995" s="92">
        <f t="shared" si="95"/>
        <v>25.32</v>
      </c>
    </row>
    <row r="996" spans="1:27" x14ac:dyDescent="0.25">
      <c r="A996" t="s">
        <v>320</v>
      </c>
      <c r="B996" t="s">
        <v>170</v>
      </c>
      <c r="C996" t="s">
        <v>171</v>
      </c>
      <c r="D996" t="s">
        <v>346</v>
      </c>
      <c r="E996" t="s">
        <v>347</v>
      </c>
      <c r="F996" t="str">
        <f t="shared" si="91"/>
        <v>2090</v>
      </c>
      <c r="G996" t="s">
        <v>65</v>
      </c>
      <c r="H996" t="s">
        <v>66</v>
      </c>
      <c r="I996" s="91"/>
      <c r="J996" s="91"/>
      <c r="K996" s="91"/>
      <c r="L996" s="91"/>
      <c r="M996" s="91"/>
      <c r="N996" s="91"/>
      <c r="O996" s="91">
        <v>18.18</v>
      </c>
      <c r="P996" s="91"/>
      <c r="Q996" s="91"/>
      <c r="R996" s="91"/>
      <c r="S996" s="91"/>
      <c r="T996" s="91"/>
      <c r="U996" s="91">
        <f t="shared" si="92"/>
        <v>18.18</v>
      </c>
      <c r="V996" s="82" t="str">
        <f t="shared" si="90"/>
        <v>155062090874</v>
      </c>
      <c r="W996" s="83">
        <f>VLOOKUP(V996,Factors!$E$6:$H$5950,4,FALSE)</f>
        <v>0</v>
      </c>
      <c r="X996" t="str">
        <f>VLOOKUP(V996,Factors!$E$6:$F$5950,2,FALSE)</f>
        <v>Direct-OR</v>
      </c>
      <c r="Y996" s="92">
        <f t="shared" si="93"/>
        <v>0</v>
      </c>
      <c r="Z996" s="92">
        <f t="shared" si="94"/>
        <v>18.18</v>
      </c>
      <c r="AA996" s="92">
        <f t="shared" si="95"/>
        <v>18.18</v>
      </c>
    </row>
    <row r="997" spans="1:27" x14ac:dyDescent="0.25">
      <c r="A997" t="s">
        <v>320</v>
      </c>
      <c r="B997" t="s">
        <v>170</v>
      </c>
      <c r="C997" t="s">
        <v>171</v>
      </c>
      <c r="D997" t="s">
        <v>346</v>
      </c>
      <c r="E997" t="s">
        <v>347</v>
      </c>
      <c r="F997" t="str">
        <f t="shared" si="91"/>
        <v>2090</v>
      </c>
      <c r="G997" t="s">
        <v>56</v>
      </c>
      <c r="H997" t="s">
        <v>57</v>
      </c>
      <c r="I997" s="91">
        <v>7684.64</v>
      </c>
      <c r="J997" s="91">
        <v>5269.77</v>
      </c>
      <c r="K997" s="91">
        <v>6250.43</v>
      </c>
      <c r="L997" s="91">
        <v>5283.89</v>
      </c>
      <c r="M997" s="91">
        <v>6215.05</v>
      </c>
      <c r="N997" s="91">
        <v>5993.29</v>
      </c>
      <c r="O997" s="91">
        <v>5780.15</v>
      </c>
      <c r="P997" s="91">
        <v>6590.96</v>
      </c>
      <c r="Q997" s="91">
        <v>5949.33</v>
      </c>
      <c r="R997" s="91">
        <v>5579.58</v>
      </c>
      <c r="S997" s="91">
        <v>5700.59</v>
      </c>
      <c r="T997" s="91">
        <v>4709.1499999999996</v>
      </c>
      <c r="U997" s="91">
        <f t="shared" si="92"/>
        <v>71006.83</v>
      </c>
      <c r="V997" s="82" t="str">
        <f t="shared" si="90"/>
        <v>155062090874</v>
      </c>
      <c r="W997" s="83">
        <f>VLOOKUP(V997,Factors!$E$6:$H$5950,4,FALSE)</f>
        <v>0</v>
      </c>
      <c r="X997" t="str">
        <f>VLOOKUP(V997,Factors!$E$6:$F$5950,2,FALSE)</f>
        <v>Direct-OR</v>
      </c>
      <c r="Y997" s="92">
        <f t="shared" si="93"/>
        <v>0</v>
      </c>
      <c r="Z997" s="92">
        <f t="shared" si="94"/>
        <v>71006.83</v>
      </c>
      <c r="AA997" s="92">
        <f t="shared" si="95"/>
        <v>71006.83</v>
      </c>
    </row>
    <row r="998" spans="1:27" x14ac:dyDescent="0.25">
      <c r="A998" t="s">
        <v>320</v>
      </c>
      <c r="B998" t="s">
        <v>170</v>
      </c>
      <c r="C998" t="s">
        <v>171</v>
      </c>
      <c r="D998" t="s">
        <v>346</v>
      </c>
      <c r="E998" t="s">
        <v>347</v>
      </c>
      <c r="F998" t="str">
        <f t="shared" si="91"/>
        <v>2090</v>
      </c>
      <c r="G998" t="s">
        <v>68</v>
      </c>
      <c r="H998" t="s">
        <v>69</v>
      </c>
      <c r="I998" s="91">
        <v>140.04</v>
      </c>
      <c r="J998" s="91">
        <v>121.63</v>
      </c>
      <c r="K998" s="91">
        <v>137.35</v>
      </c>
      <c r="L998" s="91">
        <v>189.39</v>
      </c>
      <c r="M998" s="91">
        <v>222.88</v>
      </c>
      <c r="N998" s="91">
        <v>156.71</v>
      </c>
      <c r="O998" s="91">
        <v>165.65</v>
      </c>
      <c r="P998" s="91">
        <v>186.42</v>
      </c>
      <c r="Q998" s="91">
        <v>211.76</v>
      </c>
      <c r="R998" s="91">
        <v>254.2</v>
      </c>
      <c r="S998" s="91">
        <v>292.39999999999998</v>
      </c>
      <c r="T998" s="91">
        <v>58.94</v>
      </c>
      <c r="U998" s="91">
        <f t="shared" si="92"/>
        <v>2137.3700000000003</v>
      </c>
      <c r="V998" s="82" t="str">
        <f t="shared" si="90"/>
        <v>155062090874</v>
      </c>
      <c r="W998" s="83">
        <f>VLOOKUP(V998,Factors!$E$6:$H$5950,4,FALSE)</f>
        <v>0</v>
      </c>
      <c r="X998" t="str">
        <f>VLOOKUP(V998,Factors!$E$6:$F$5950,2,FALSE)</f>
        <v>Direct-OR</v>
      </c>
      <c r="Y998" s="92">
        <f t="shared" si="93"/>
        <v>0</v>
      </c>
      <c r="Z998" s="92">
        <f t="shared" si="94"/>
        <v>2137.3700000000003</v>
      </c>
      <c r="AA998" s="92">
        <f t="shared" si="95"/>
        <v>2137.3700000000003</v>
      </c>
    </row>
    <row r="999" spans="1:27" x14ac:dyDescent="0.25">
      <c r="A999" t="s">
        <v>320</v>
      </c>
      <c r="B999" t="s">
        <v>170</v>
      </c>
      <c r="C999" t="s">
        <v>171</v>
      </c>
      <c r="D999" t="s">
        <v>346</v>
      </c>
      <c r="E999" t="s">
        <v>347</v>
      </c>
      <c r="F999" t="str">
        <f t="shared" si="91"/>
        <v>2090</v>
      </c>
      <c r="G999" t="s">
        <v>104</v>
      </c>
      <c r="H999" t="s">
        <v>105</v>
      </c>
      <c r="I999" s="91">
        <v>-36862.31</v>
      </c>
      <c r="J999" s="91">
        <v>-37511.93</v>
      </c>
      <c r="K999" s="91">
        <v>-43779.199999999997</v>
      </c>
      <c r="L999" s="91">
        <v>-25193.7</v>
      </c>
      <c r="M999" s="91">
        <v>-38821.07</v>
      </c>
      <c r="N999" s="91">
        <v>-28711.93</v>
      </c>
      <c r="O999" s="91">
        <v>-50264.9</v>
      </c>
      <c r="P999" s="91">
        <v>-52071.57</v>
      </c>
      <c r="Q999" s="91">
        <v>-48029.03</v>
      </c>
      <c r="R999" s="91">
        <v>-32752.639999999999</v>
      </c>
      <c r="S999" s="91">
        <v>-47442.6</v>
      </c>
      <c r="T999" s="91">
        <v>-38775.050000000003</v>
      </c>
      <c r="U999" s="91">
        <f t="shared" si="92"/>
        <v>-480215.93</v>
      </c>
      <c r="V999" s="82" t="str">
        <f t="shared" si="90"/>
        <v>155062090874</v>
      </c>
      <c r="W999" s="83">
        <f>VLOOKUP(V999,Factors!$E$6:$H$5950,4,FALSE)</f>
        <v>0</v>
      </c>
      <c r="X999" t="str">
        <f>VLOOKUP(V999,Factors!$E$6:$F$5950,2,FALSE)</f>
        <v>Direct-OR</v>
      </c>
      <c r="Y999" s="92">
        <f t="shared" si="93"/>
        <v>0</v>
      </c>
      <c r="Z999" s="92">
        <f t="shared" si="94"/>
        <v>-480215.93</v>
      </c>
      <c r="AA999" s="92">
        <f t="shared" si="95"/>
        <v>-480215.93</v>
      </c>
    </row>
    <row r="1000" spans="1:27" x14ac:dyDescent="0.25">
      <c r="A1000" t="s">
        <v>320</v>
      </c>
      <c r="B1000" t="s">
        <v>170</v>
      </c>
      <c r="C1000" t="s">
        <v>171</v>
      </c>
      <c r="D1000" t="s">
        <v>346</v>
      </c>
      <c r="E1000" t="s">
        <v>347</v>
      </c>
      <c r="F1000" t="str">
        <f t="shared" si="91"/>
        <v>2090</v>
      </c>
      <c r="G1000" t="s">
        <v>106</v>
      </c>
      <c r="H1000" t="s">
        <v>107</v>
      </c>
      <c r="I1000" s="91">
        <v>-1017507.5</v>
      </c>
      <c r="J1000" s="91">
        <v>-884896</v>
      </c>
      <c r="K1000" s="91">
        <v>-1052131.03</v>
      </c>
      <c r="L1000" s="91">
        <v>-1008780.28</v>
      </c>
      <c r="M1000" s="91">
        <v>-1008555.94</v>
      </c>
      <c r="N1000" s="91">
        <v>-974337.97</v>
      </c>
      <c r="O1000" s="91">
        <v>-967644.21</v>
      </c>
      <c r="P1000" s="91">
        <v>-1007573.86</v>
      </c>
      <c r="Q1000" s="91">
        <v>-896525.06</v>
      </c>
      <c r="R1000" s="91">
        <v>-1079584.46</v>
      </c>
      <c r="S1000" s="91">
        <v>-954830.42</v>
      </c>
      <c r="T1000" s="91">
        <v>-863101.53</v>
      </c>
      <c r="U1000" s="91">
        <f t="shared" si="92"/>
        <v>-11715468.259999998</v>
      </c>
      <c r="V1000" s="82" t="str">
        <f t="shared" si="90"/>
        <v>155062090874</v>
      </c>
      <c r="W1000" s="83">
        <f>VLOOKUP(V1000,Factors!$E$6:$H$5950,4,FALSE)</f>
        <v>0</v>
      </c>
      <c r="X1000" t="str">
        <f>VLOOKUP(V1000,Factors!$E$6:$F$5950,2,FALSE)</f>
        <v>Direct-OR</v>
      </c>
      <c r="Y1000" s="92">
        <f t="shared" si="93"/>
        <v>0</v>
      </c>
      <c r="Z1000" s="92">
        <f t="shared" si="94"/>
        <v>-11715468.259999998</v>
      </c>
      <c r="AA1000" s="92">
        <f t="shared" si="95"/>
        <v>-11715468.259999998</v>
      </c>
    </row>
    <row r="1001" spans="1:27" x14ac:dyDescent="0.25">
      <c r="A1001" t="s">
        <v>320</v>
      </c>
      <c r="B1001" t="s">
        <v>170</v>
      </c>
      <c r="C1001" t="s">
        <v>171</v>
      </c>
      <c r="D1001" t="s">
        <v>346</v>
      </c>
      <c r="E1001" t="s">
        <v>347</v>
      </c>
      <c r="F1001" t="str">
        <f t="shared" si="91"/>
        <v>2090</v>
      </c>
      <c r="G1001" t="s">
        <v>108</v>
      </c>
      <c r="H1001" t="s">
        <v>109</v>
      </c>
      <c r="I1001" s="91">
        <v>-76621.710000000006</v>
      </c>
      <c r="J1001" s="91">
        <v>-44316.39</v>
      </c>
      <c r="K1001" s="91">
        <v>-96621.31</v>
      </c>
      <c r="L1001" s="91">
        <v>-116815.95</v>
      </c>
      <c r="M1001" s="91">
        <v>-98962.17</v>
      </c>
      <c r="N1001" s="91">
        <v>-105877.37</v>
      </c>
      <c r="O1001" s="91">
        <v>-92051.69</v>
      </c>
      <c r="P1001" s="91">
        <v>-98181</v>
      </c>
      <c r="Q1001" s="91">
        <v>-72706.009999999995</v>
      </c>
      <c r="R1001" s="91">
        <v>-89122.66</v>
      </c>
      <c r="S1001" s="91">
        <v>-77861.070000000007</v>
      </c>
      <c r="T1001" s="91">
        <v>-49748.08</v>
      </c>
      <c r="U1001" s="91">
        <f t="shared" si="92"/>
        <v>-1018885.4099999998</v>
      </c>
      <c r="V1001" s="82" t="str">
        <f t="shared" si="90"/>
        <v>155062090874</v>
      </c>
      <c r="W1001" s="83">
        <f>VLOOKUP(V1001,Factors!$E$6:$H$5950,4,FALSE)</f>
        <v>0</v>
      </c>
      <c r="X1001" t="str">
        <f>VLOOKUP(V1001,Factors!$E$6:$F$5950,2,FALSE)</f>
        <v>Direct-OR</v>
      </c>
      <c r="Y1001" s="92">
        <f t="shared" si="93"/>
        <v>0</v>
      </c>
      <c r="Z1001" s="92">
        <f t="shared" si="94"/>
        <v>-1018885.4099999998</v>
      </c>
      <c r="AA1001" s="92">
        <f t="shared" si="95"/>
        <v>-1018885.4099999998</v>
      </c>
    </row>
    <row r="1002" spans="1:27" x14ac:dyDescent="0.25">
      <c r="A1002" t="s">
        <v>320</v>
      </c>
      <c r="B1002" t="s">
        <v>170</v>
      </c>
      <c r="C1002" t="s">
        <v>171</v>
      </c>
      <c r="D1002" t="s">
        <v>346</v>
      </c>
      <c r="E1002" t="s">
        <v>347</v>
      </c>
      <c r="F1002" t="str">
        <f t="shared" si="91"/>
        <v>2090</v>
      </c>
      <c r="G1002" t="s">
        <v>158</v>
      </c>
      <c r="H1002" t="s">
        <v>159</v>
      </c>
      <c r="I1002" s="91">
        <v>-6072.3</v>
      </c>
      <c r="J1002" s="91">
        <v>-1513.08</v>
      </c>
      <c r="K1002" s="91">
        <v>-4692.0600000000004</v>
      </c>
      <c r="L1002" s="91">
        <v>-2272.86</v>
      </c>
      <c r="M1002" s="91">
        <v>-2955.42</v>
      </c>
      <c r="N1002" s="91">
        <v>-3696.84</v>
      </c>
      <c r="O1002" s="91">
        <v>-4750.92</v>
      </c>
      <c r="P1002" s="91">
        <v>-4511.7</v>
      </c>
      <c r="Q1002" s="91">
        <v>-1070.28</v>
      </c>
      <c r="R1002" s="91">
        <v>-1760.94</v>
      </c>
      <c r="S1002" s="91">
        <v>-8114.04</v>
      </c>
      <c r="T1002" s="91">
        <v>-4610.1400000000003</v>
      </c>
      <c r="U1002" s="91">
        <f t="shared" si="92"/>
        <v>-46020.58</v>
      </c>
      <c r="V1002" s="82" t="str">
        <f t="shared" si="90"/>
        <v>155062090874</v>
      </c>
      <c r="W1002" s="83">
        <f>VLOOKUP(V1002,Factors!$E$6:$H$5950,4,FALSE)</f>
        <v>0</v>
      </c>
      <c r="X1002" t="str">
        <f>VLOOKUP(V1002,Factors!$E$6:$F$5950,2,FALSE)</f>
        <v>Direct-OR</v>
      </c>
      <c r="Y1002" s="92">
        <f t="shared" si="93"/>
        <v>0</v>
      </c>
      <c r="Z1002" s="92">
        <f t="shared" si="94"/>
        <v>-46020.58</v>
      </c>
      <c r="AA1002" s="92">
        <f t="shared" si="95"/>
        <v>-46020.58</v>
      </c>
    </row>
    <row r="1003" spans="1:27" x14ac:dyDescent="0.25">
      <c r="A1003" t="s">
        <v>320</v>
      </c>
      <c r="B1003" t="s">
        <v>170</v>
      </c>
      <c r="C1003" t="s">
        <v>171</v>
      </c>
      <c r="D1003" t="s">
        <v>346</v>
      </c>
      <c r="E1003" t="s">
        <v>347</v>
      </c>
      <c r="F1003" t="str">
        <f t="shared" si="91"/>
        <v>2090</v>
      </c>
      <c r="G1003" t="s">
        <v>243</v>
      </c>
      <c r="H1003" t="s">
        <v>244</v>
      </c>
      <c r="I1003" s="91">
        <v>-1328.66</v>
      </c>
      <c r="J1003" s="91">
        <v>-1071.5</v>
      </c>
      <c r="K1003" s="91">
        <v>-1500.1</v>
      </c>
      <c r="L1003" s="91">
        <v>-1178.6500000000001</v>
      </c>
      <c r="M1003" s="91">
        <v>-2057.2800000000002</v>
      </c>
      <c r="N1003" s="91">
        <v>-2271.58</v>
      </c>
      <c r="O1003" s="91">
        <v>-2421.59</v>
      </c>
      <c r="P1003" s="91">
        <v>-3064.49</v>
      </c>
      <c r="Q1003" s="91">
        <v>-2293.0100000000002</v>
      </c>
      <c r="R1003" s="91">
        <v>-2164.4299999999998</v>
      </c>
      <c r="S1003" s="91">
        <v>-2271.58</v>
      </c>
      <c r="T1003" s="91">
        <v>-750.05</v>
      </c>
      <c r="U1003" s="91">
        <f t="shared" si="92"/>
        <v>-22372.920000000002</v>
      </c>
      <c r="V1003" s="82" t="str">
        <f t="shared" si="90"/>
        <v>155062090874</v>
      </c>
      <c r="W1003" s="83">
        <f>VLOOKUP(V1003,Factors!$E$6:$H$5950,4,FALSE)</f>
        <v>0</v>
      </c>
      <c r="X1003" t="str">
        <f>VLOOKUP(V1003,Factors!$E$6:$F$5950,2,FALSE)</f>
        <v>Direct-OR</v>
      </c>
      <c r="Y1003" s="92">
        <f t="shared" si="93"/>
        <v>0</v>
      </c>
      <c r="Z1003" s="92">
        <f t="shared" si="94"/>
        <v>-22372.920000000002</v>
      </c>
      <c r="AA1003" s="92">
        <f t="shared" si="95"/>
        <v>-22372.920000000002</v>
      </c>
    </row>
    <row r="1004" spans="1:27" x14ac:dyDescent="0.25">
      <c r="A1004" t="s">
        <v>320</v>
      </c>
      <c r="B1004" t="s">
        <v>292</v>
      </c>
      <c r="C1004" t="s">
        <v>293</v>
      </c>
      <c r="D1004" t="s">
        <v>321</v>
      </c>
      <c r="E1004" t="s">
        <v>322</v>
      </c>
      <c r="F1004" t="str">
        <f t="shared" si="91"/>
        <v>1170</v>
      </c>
      <c r="G1004" t="s">
        <v>144</v>
      </c>
      <c r="H1004" t="s">
        <v>145</v>
      </c>
      <c r="I1004" s="91"/>
      <c r="J1004" s="91">
        <v>6.4</v>
      </c>
      <c r="K1004" s="91"/>
      <c r="L1004" s="91"/>
      <c r="M1004" s="91"/>
      <c r="N1004" s="91"/>
      <c r="O1004" s="91"/>
      <c r="P1004" s="91"/>
      <c r="Q1004" s="91"/>
      <c r="R1004" s="91"/>
      <c r="S1004" s="91"/>
      <c r="T1004" s="91"/>
      <c r="U1004" s="91">
        <f t="shared" si="92"/>
        <v>6.4</v>
      </c>
      <c r="V1004" s="82" t="str">
        <f t="shared" si="90"/>
        <v>155071170874</v>
      </c>
      <c r="W1004" s="83">
        <f>VLOOKUP(V1004,Factors!$E$6:$H$5950,4,FALSE)</f>
        <v>6.5216999999999997E-2</v>
      </c>
      <c r="X1004" t="str">
        <f>VLOOKUP(V1004,Factors!$E$6:$F$5950,2,FALSE)</f>
        <v>Perimeter</v>
      </c>
      <c r="Y1004" s="92">
        <f t="shared" si="93"/>
        <v>0.4173888</v>
      </c>
      <c r="Z1004" s="92">
        <f t="shared" si="94"/>
        <v>5.9826112</v>
      </c>
      <c r="AA1004" s="92">
        <f t="shared" si="95"/>
        <v>6.4</v>
      </c>
    </row>
    <row r="1005" spans="1:27" x14ac:dyDescent="0.25">
      <c r="A1005" t="s">
        <v>320</v>
      </c>
      <c r="B1005" t="s">
        <v>292</v>
      </c>
      <c r="C1005" t="s">
        <v>293</v>
      </c>
      <c r="D1005" t="s">
        <v>321</v>
      </c>
      <c r="E1005" t="s">
        <v>322</v>
      </c>
      <c r="F1005" t="str">
        <f t="shared" si="91"/>
        <v>1170</v>
      </c>
      <c r="G1005" t="s">
        <v>65</v>
      </c>
      <c r="H1005" t="s">
        <v>66</v>
      </c>
      <c r="I1005" s="91">
        <v>334.36</v>
      </c>
      <c r="J1005" s="91"/>
      <c r="K1005" s="91">
        <v>181.76</v>
      </c>
      <c r="L1005" s="91">
        <v>272.64</v>
      </c>
      <c r="M1005" s="91"/>
      <c r="N1005" s="91"/>
      <c r="O1005" s="91">
        <v>227.2</v>
      </c>
      <c r="P1005" s="91">
        <v>161.74</v>
      </c>
      <c r="Q1005" s="91"/>
      <c r="R1005" s="91">
        <v>181.76</v>
      </c>
      <c r="S1005" s="91">
        <v>454.4</v>
      </c>
      <c r="T1005" s="91">
        <v>520.55999999999995</v>
      </c>
      <c r="U1005" s="91">
        <f t="shared" si="92"/>
        <v>2334.42</v>
      </c>
      <c r="V1005" s="82" t="str">
        <f t="shared" si="90"/>
        <v>155071170874</v>
      </c>
      <c r="W1005" s="83">
        <f>VLOOKUP(V1005,Factors!$E$6:$H$5950,4,FALSE)</f>
        <v>6.5216999999999997E-2</v>
      </c>
      <c r="X1005" t="str">
        <f>VLOOKUP(V1005,Factors!$E$6:$F$5950,2,FALSE)</f>
        <v>Perimeter</v>
      </c>
      <c r="Y1005" s="92">
        <f t="shared" si="93"/>
        <v>152.24386913999999</v>
      </c>
      <c r="Z1005" s="92">
        <f t="shared" si="94"/>
        <v>2182.1761308600003</v>
      </c>
      <c r="AA1005" s="92">
        <f t="shared" si="95"/>
        <v>2334.42</v>
      </c>
    </row>
    <row r="1006" spans="1:27" x14ac:dyDescent="0.25">
      <c r="A1006" t="s">
        <v>320</v>
      </c>
      <c r="B1006" t="s">
        <v>292</v>
      </c>
      <c r="C1006" t="s">
        <v>293</v>
      </c>
      <c r="D1006" t="s">
        <v>321</v>
      </c>
      <c r="E1006" t="s">
        <v>322</v>
      </c>
      <c r="F1006" t="str">
        <f t="shared" si="91"/>
        <v>1170</v>
      </c>
      <c r="G1006" t="s">
        <v>56</v>
      </c>
      <c r="H1006" t="s">
        <v>57</v>
      </c>
      <c r="I1006" s="91">
        <v>5599.52</v>
      </c>
      <c r="J1006" s="91">
        <v>5217.76</v>
      </c>
      <c r="K1006" s="91">
        <v>4804.12</v>
      </c>
      <c r="L1006" s="91">
        <v>4295.08</v>
      </c>
      <c r="M1006" s="91">
        <v>3605.52</v>
      </c>
      <c r="N1006" s="91">
        <v>4517.8100000000004</v>
      </c>
      <c r="O1006" s="91">
        <v>5308.39</v>
      </c>
      <c r="P1006" s="91">
        <v>3690.58</v>
      </c>
      <c r="Q1006" s="91">
        <v>6204.03</v>
      </c>
      <c r="R1006" s="91">
        <v>3690.6</v>
      </c>
      <c r="S1006" s="91">
        <v>3549.68</v>
      </c>
      <c r="T1006" s="91">
        <v>5989.4</v>
      </c>
      <c r="U1006" s="91">
        <f t="shared" si="92"/>
        <v>56472.490000000005</v>
      </c>
      <c r="V1006" s="82" t="str">
        <f t="shared" si="90"/>
        <v>155071170874</v>
      </c>
      <c r="W1006" s="83">
        <f>VLOOKUP(V1006,Factors!$E$6:$H$5950,4,FALSE)</f>
        <v>6.5216999999999997E-2</v>
      </c>
      <c r="X1006" t="str">
        <f>VLOOKUP(V1006,Factors!$E$6:$F$5950,2,FALSE)</f>
        <v>Perimeter</v>
      </c>
      <c r="Y1006" s="92">
        <f t="shared" si="93"/>
        <v>3682.96638033</v>
      </c>
      <c r="Z1006" s="92">
        <f t="shared" si="94"/>
        <v>52789.523619670006</v>
      </c>
      <c r="AA1006" s="92">
        <f t="shared" si="95"/>
        <v>56472.490000000005</v>
      </c>
    </row>
    <row r="1007" spans="1:27" x14ac:dyDescent="0.25">
      <c r="A1007" t="s">
        <v>320</v>
      </c>
      <c r="B1007" t="s">
        <v>292</v>
      </c>
      <c r="C1007" t="s">
        <v>293</v>
      </c>
      <c r="D1007" t="s">
        <v>321</v>
      </c>
      <c r="E1007" t="s">
        <v>322</v>
      </c>
      <c r="F1007" t="str">
        <f t="shared" si="91"/>
        <v>1170</v>
      </c>
      <c r="G1007" t="s">
        <v>68</v>
      </c>
      <c r="H1007" t="s">
        <v>69</v>
      </c>
      <c r="I1007" s="91"/>
      <c r="J1007" s="91"/>
      <c r="K1007" s="91"/>
      <c r="L1007" s="91"/>
      <c r="M1007" s="91"/>
      <c r="N1007" s="91"/>
      <c r="O1007" s="91"/>
      <c r="P1007" s="91"/>
      <c r="Q1007" s="91"/>
      <c r="R1007" s="91"/>
      <c r="S1007" s="91">
        <v>68.16</v>
      </c>
      <c r="T1007" s="91"/>
      <c r="U1007" s="91">
        <f t="shared" si="92"/>
        <v>68.16</v>
      </c>
      <c r="V1007" s="82" t="str">
        <f t="shared" si="90"/>
        <v>155071170874</v>
      </c>
      <c r="W1007" s="83">
        <f>VLOOKUP(V1007,Factors!$E$6:$H$5950,4,FALSE)</f>
        <v>6.5216999999999997E-2</v>
      </c>
      <c r="X1007" t="str">
        <f>VLOOKUP(V1007,Factors!$E$6:$F$5950,2,FALSE)</f>
        <v>Perimeter</v>
      </c>
      <c r="Y1007" s="92">
        <f t="shared" si="93"/>
        <v>4.4451907199999994</v>
      </c>
      <c r="Z1007" s="92">
        <f t="shared" si="94"/>
        <v>63.714809279999997</v>
      </c>
      <c r="AA1007" s="92">
        <f t="shared" si="95"/>
        <v>68.16</v>
      </c>
    </row>
    <row r="1008" spans="1:27" x14ac:dyDescent="0.25">
      <c r="A1008" t="s">
        <v>320</v>
      </c>
      <c r="B1008" t="s">
        <v>292</v>
      </c>
      <c r="C1008" t="s">
        <v>293</v>
      </c>
      <c r="D1008" t="s">
        <v>348</v>
      </c>
      <c r="E1008" t="s">
        <v>335</v>
      </c>
      <c r="F1008" t="str">
        <f t="shared" si="91"/>
        <v>1175</v>
      </c>
      <c r="G1008" t="s">
        <v>114</v>
      </c>
      <c r="H1008" t="s">
        <v>115</v>
      </c>
      <c r="I1008" s="91">
        <v>937.44</v>
      </c>
      <c r="J1008" s="91"/>
      <c r="K1008" s="91"/>
      <c r="L1008" s="91"/>
      <c r="M1008" s="91">
        <v>263.87</v>
      </c>
      <c r="N1008" s="91">
        <v>-124.99</v>
      </c>
      <c r="O1008" s="91">
        <v>493.03</v>
      </c>
      <c r="P1008" s="91">
        <v>-76.39</v>
      </c>
      <c r="Q1008" s="91"/>
      <c r="R1008" s="91"/>
      <c r="S1008" s="91"/>
      <c r="T1008" s="91"/>
      <c r="U1008" s="91">
        <f t="shared" si="92"/>
        <v>1492.9599999999998</v>
      </c>
      <c r="V1008" s="82" t="str">
        <f t="shared" si="90"/>
        <v>155071175874</v>
      </c>
      <c r="W1008" s="83">
        <f>VLOOKUP(V1008,Factors!$E$6:$H$5950,4,FALSE)</f>
        <v>6.5216999999999997E-2</v>
      </c>
      <c r="X1008" t="str">
        <f>VLOOKUP(V1008,Factors!$E$6:$F$5950,2,FALSE)</f>
        <v>Perimeter</v>
      </c>
      <c r="Y1008" s="92">
        <f t="shared" si="93"/>
        <v>97.366372319999982</v>
      </c>
      <c r="Z1008" s="92">
        <f t="shared" si="94"/>
        <v>1395.5936276799998</v>
      </c>
      <c r="AA1008" s="92">
        <f t="shared" si="95"/>
        <v>1492.9599999999998</v>
      </c>
    </row>
    <row r="1009" spans="1:27" x14ac:dyDescent="0.25">
      <c r="A1009" t="s">
        <v>320</v>
      </c>
      <c r="B1009" t="s">
        <v>292</v>
      </c>
      <c r="C1009" t="s">
        <v>293</v>
      </c>
      <c r="D1009" t="s">
        <v>348</v>
      </c>
      <c r="E1009" t="s">
        <v>335</v>
      </c>
      <c r="F1009" t="str">
        <f t="shared" si="91"/>
        <v>1175</v>
      </c>
      <c r="G1009" t="s">
        <v>86</v>
      </c>
      <c r="H1009" t="s">
        <v>87</v>
      </c>
      <c r="I1009" s="91">
        <v>11138.17</v>
      </c>
      <c r="J1009" s="91">
        <v>10721.45</v>
      </c>
      <c r="K1009" s="91">
        <v>8971.74</v>
      </c>
      <c r="L1009" s="91">
        <v>9943.76</v>
      </c>
      <c r="M1009" s="91">
        <v>11853.16</v>
      </c>
      <c r="N1009" s="91">
        <v>7978.04</v>
      </c>
      <c r="O1009" s="91">
        <v>10277.19</v>
      </c>
      <c r="P1009" s="91">
        <v>9929.85</v>
      </c>
      <c r="Q1009" s="91">
        <v>8332.7999999999993</v>
      </c>
      <c r="R1009" s="91">
        <v>12707.47</v>
      </c>
      <c r="S1009" s="91">
        <v>9721.65</v>
      </c>
      <c r="T1009" s="91">
        <v>8574.5499999999993</v>
      </c>
      <c r="U1009" s="91">
        <f t="shared" si="92"/>
        <v>120149.83</v>
      </c>
      <c r="V1009" s="82" t="str">
        <f t="shared" si="90"/>
        <v>155071175874</v>
      </c>
      <c r="W1009" s="83">
        <f>VLOOKUP(V1009,Factors!$E$6:$H$5950,4,FALSE)</f>
        <v>6.5216999999999997E-2</v>
      </c>
      <c r="X1009" t="str">
        <f>VLOOKUP(V1009,Factors!$E$6:$F$5950,2,FALSE)</f>
        <v>Perimeter</v>
      </c>
      <c r="Y1009" s="92">
        <f t="shared" si="93"/>
        <v>7835.8114631099997</v>
      </c>
      <c r="Z1009" s="92">
        <f t="shared" si="94"/>
        <v>112314.01853689</v>
      </c>
      <c r="AA1009" s="92">
        <f t="shared" si="95"/>
        <v>120149.83</v>
      </c>
    </row>
    <row r="1010" spans="1:27" x14ac:dyDescent="0.25">
      <c r="A1010" t="s">
        <v>320</v>
      </c>
      <c r="B1010" t="s">
        <v>292</v>
      </c>
      <c r="C1010" t="s">
        <v>293</v>
      </c>
      <c r="D1010" t="s">
        <v>348</v>
      </c>
      <c r="E1010" t="s">
        <v>335</v>
      </c>
      <c r="F1010" t="str">
        <f t="shared" si="91"/>
        <v>1175</v>
      </c>
      <c r="G1010" t="s">
        <v>116</v>
      </c>
      <c r="H1010" t="s">
        <v>117</v>
      </c>
      <c r="I1010" s="91">
        <v>1762.06</v>
      </c>
      <c r="J1010" s="91">
        <v>596.30999999999995</v>
      </c>
      <c r="K1010" s="91">
        <v>223.95</v>
      </c>
      <c r="L1010" s="91">
        <v>851.51</v>
      </c>
      <c r="M1010" s="91">
        <v>994.72</v>
      </c>
      <c r="N1010" s="91">
        <v>-387.99</v>
      </c>
      <c r="O1010" s="91">
        <v>454.89</v>
      </c>
      <c r="P1010" s="91">
        <v>541.63</v>
      </c>
      <c r="Q1010" s="91">
        <v>299.45999999999998</v>
      </c>
      <c r="R1010" s="91">
        <v>127.59</v>
      </c>
      <c r="S1010" s="91">
        <v>718.71</v>
      </c>
      <c r="T1010" s="91">
        <v>242.48</v>
      </c>
      <c r="U1010" s="91">
        <f t="shared" si="92"/>
        <v>6425.3200000000006</v>
      </c>
      <c r="V1010" s="82" t="str">
        <f t="shared" si="90"/>
        <v>155071175874</v>
      </c>
      <c r="W1010" s="83">
        <f>VLOOKUP(V1010,Factors!$E$6:$H$5950,4,FALSE)</f>
        <v>6.5216999999999997E-2</v>
      </c>
      <c r="X1010" t="str">
        <f>VLOOKUP(V1010,Factors!$E$6:$F$5950,2,FALSE)</f>
        <v>Perimeter</v>
      </c>
      <c r="Y1010" s="92">
        <f t="shared" si="93"/>
        <v>419.04009444000002</v>
      </c>
      <c r="Z1010" s="92">
        <f t="shared" si="94"/>
        <v>6006.2799055600008</v>
      </c>
      <c r="AA1010" s="92">
        <f t="shared" si="95"/>
        <v>6425.3200000000006</v>
      </c>
    </row>
    <row r="1011" spans="1:27" x14ac:dyDescent="0.25">
      <c r="A1011" t="s">
        <v>320</v>
      </c>
      <c r="B1011" t="s">
        <v>292</v>
      </c>
      <c r="C1011" t="s">
        <v>293</v>
      </c>
      <c r="D1011" t="s">
        <v>348</v>
      </c>
      <c r="E1011" t="s">
        <v>335</v>
      </c>
      <c r="F1011" t="str">
        <f t="shared" si="91"/>
        <v>1175</v>
      </c>
      <c r="G1011" t="s">
        <v>88</v>
      </c>
      <c r="H1011" t="s">
        <v>89</v>
      </c>
      <c r="I1011" s="91">
        <v>1721</v>
      </c>
      <c r="J1011" s="91">
        <v>1496.46</v>
      </c>
      <c r="K1011" s="91">
        <v>1646.11</v>
      </c>
      <c r="L1011" s="91">
        <v>1571.19</v>
      </c>
      <c r="M1011" s="91">
        <v>1734.93</v>
      </c>
      <c r="N1011" s="91">
        <v>1564.41</v>
      </c>
      <c r="O1011" s="91">
        <v>1646.1</v>
      </c>
      <c r="P1011" s="91">
        <v>1721.07</v>
      </c>
      <c r="Q1011" s="91">
        <v>1496.43</v>
      </c>
      <c r="R1011" s="91">
        <v>1720.7</v>
      </c>
      <c r="S1011" s="91">
        <v>1646.1</v>
      </c>
      <c r="T1011" s="91">
        <v>1579.73</v>
      </c>
      <c r="U1011" s="91">
        <f t="shared" si="92"/>
        <v>19544.23</v>
      </c>
      <c r="V1011" s="82" t="str">
        <f t="shared" si="90"/>
        <v>155071175874</v>
      </c>
      <c r="W1011" s="83">
        <f>VLOOKUP(V1011,Factors!$E$6:$H$5950,4,FALSE)</f>
        <v>6.5216999999999997E-2</v>
      </c>
      <c r="X1011" t="str">
        <f>VLOOKUP(V1011,Factors!$E$6:$F$5950,2,FALSE)</f>
        <v>Perimeter</v>
      </c>
      <c r="Y1011" s="92">
        <f t="shared" si="93"/>
        <v>1274.6160479099999</v>
      </c>
      <c r="Z1011" s="92">
        <f t="shared" si="94"/>
        <v>18269.61395209</v>
      </c>
      <c r="AA1011" s="92">
        <f t="shared" si="95"/>
        <v>19544.23</v>
      </c>
    </row>
    <row r="1012" spans="1:27" x14ac:dyDescent="0.25">
      <c r="A1012" t="s">
        <v>320</v>
      </c>
      <c r="B1012" t="s">
        <v>292</v>
      </c>
      <c r="C1012" t="s">
        <v>293</v>
      </c>
      <c r="D1012" t="s">
        <v>348</v>
      </c>
      <c r="E1012" t="s">
        <v>335</v>
      </c>
      <c r="F1012" t="str">
        <f t="shared" si="91"/>
        <v>1175</v>
      </c>
      <c r="G1012" t="s">
        <v>90</v>
      </c>
      <c r="H1012" t="s">
        <v>91</v>
      </c>
      <c r="I1012" s="91">
        <v>7114.8</v>
      </c>
      <c r="J1012" s="91">
        <v>5912.46</v>
      </c>
      <c r="K1012" s="91">
        <v>6432.65</v>
      </c>
      <c r="L1012" s="91">
        <v>6244.94</v>
      </c>
      <c r="M1012" s="91">
        <v>6948.07</v>
      </c>
      <c r="N1012" s="91">
        <v>5994.65</v>
      </c>
      <c r="O1012" s="91">
        <v>6550.58</v>
      </c>
      <c r="P1012" s="91">
        <v>6762.89</v>
      </c>
      <c r="Q1012" s="91">
        <v>5863.51</v>
      </c>
      <c r="R1012" s="91">
        <v>6707.25</v>
      </c>
      <c r="S1012" s="91">
        <v>6513.97</v>
      </c>
      <c r="T1012" s="91">
        <v>6175.16</v>
      </c>
      <c r="U1012" s="91">
        <f t="shared" si="92"/>
        <v>77220.930000000008</v>
      </c>
      <c r="V1012" s="82" t="str">
        <f t="shared" si="90"/>
        <v>155071175874</v>
      </c>
      <c r="W1012" s="83">
        <f>VLOOKUP(V1012,Factors!$E$6:$H$5950,4,FALSE)</f>
        <v>6.5216999999999997E-2</v>
      </c>
      <c r="X1012" t="str">
        <f>VLOOKUP(V1012,Factors!$E$6:$F$5950,2,FALSE)</f>
        <v>Perimeter</v>
      </c>
      <c r="Y1012" s="92">
        <f t="shared" si="93"/>
        <v>5036.1173918100003</v>
      </c>
      <c r="Z1012" s="92">
        <f t="shared" si="94"/>
        <v>72184.812608190012</v>
      </c>
      <c r="AA1012" s="92">
        <f t="shared" si="95"/>
        <v>77220.930000000008</v>
      </c>
    </row>
    <row r="1013" spans="1:27" x14ac:dyDescent="0.25">
      <c r="A1013" t="s">
        <v>320</v>
      </c>
      <c r="B1013" t="s">
        <v>292</v>
      </c>
      <c r="C1013" t="s">
        <v>293</v>
      </c>
      <c r="D1013" t="s">
        <v>348</v>
      </c>
      <c r="E1013" t="s">
        <v>335</v>
      </c>
      <c r="F1013" t="str">
        <f t="shared" si="91"/>
        <v>1175</v>
      </c>
      <c r="G1013" t="s">
        <v>120</v>
      </c>
      <c r="H1013" t="s">
        <v>121</v>
      </c>
      <c r="I1013" s="91"/>
      <c r="J1013" s="91">
        <v>113.36</v>
      </c>
      <c r="K1013" s="91"/>
      <c r="L1013" s="91">
        <v>113.36</v>
      </c>
      <c r="M1013" s="91"/>
      <c r="N1013" s="91"/>
      <c r="O1013" s="91"/>
      <c r="P1013" s="91"/>
      <c r="Q1013" s="91"/>
      <c r="R1013" s="91"/>
      <c r="S1013" s="91">
        <v>111.18</v>
      </c>
      <c r="T1013" s="91"/>
      <c r="U1013" s="91">
        <f t="shared" si="92"/>
        <v>337.9</v>
      </c>
      <c r="V1013" s="82" t="str">
        <f t="shared" si="90"/>
        <v>155071175874</v>
      </c>
      <c r="W1013" s="83">
        <f>VLOOKUP(V1013,Factors!$E$6:$H$5950,4,FALSE)</f>
        <v>6.5216999999999997E-2</v>
      </c>
      <c r="X1013" t="str">
        <f>VLOOKUP(V1013,Factors!$E$6:$F$5950,2,FALSE)</f>
        <v>Perimeter</v>
      </c>
      <c r="Y1013" s="92">
        <f t="shared" si="93"/>
        <v>22.036824299999999</v>
      </c>
      <c r="Z1013" s="92">
        <f t="shared" si="94"/>
        <v>315.8631757</v>
      </c>
      <c r="AA1013" s="92">
        <f t="shared" si="95"/>
        <v>337.9</v>
      </c>
    </row>
    <row r="1014" spans="1:27" x14ac:dyDescent="0.25">
      <c r="A1014" t="s">
        <v>320</v>
      </c>
      <c r="B1014" t="s">
        <v>292</v>
      </c>
      <c r="C1014" t="s">
        <v>293</v>
      </c>
      <c r="D1014" t="s">
        <v>348</v>
      </c>
      <c r="E1014" t="s">
        <v>335</v>
      </c>
      <c r="F1014" t="str">
        <f t="shared" si="91"/>
        <v>1175</v>
      </c>
      <c r="G1014" t="s">
        <v>140</v>
      </c>
      <c r="H1014" t="s">
        <v>141</v>
      </c>
      <c r="I1014" s="91">
        <v>42.86</v>
      </c>
      <c r="J1014" s="91"/>
      <c r="K1014" s="91"/>
      <c r="L1014" s="91"/>
      <c r="M1014" s="91"/>
      <c r="N1014" s="91"/>
      <c r="O1014" s="91"/>
      <c r="P1014" s="91"/>
      <c r="Q1014" s="91">
        <v>21.43</v>
      </c>
      <c r="R1014" s="91"/>
      <c r="S1014" s="91"/>
      <c r="T1014" s="91"/>
      <c r="U1014" s="91">
        <f t="shared" si="92"/>
        <v>64.289999999999992</v>
      </c>
      <c r="V1014" s="82" t="str">
        <f t="shared" si="90"/>
        <v>155071175874</v>
      </c>
      <c r="W1014" s="83">
        <f>VLOOKUP(V1014,Factors!$E$6:$H$5950,4,FALSE)</f>
        <v>6.5216999999999997E-2</v>
      </c>
      <c r="X1014" t="str">
        <f>VLOOKUP(V1014,Factors!$E$6:$F$5950,2,FALSE)</f>
        <v>Perimeter</v>
      </c>
      <c r="Y1014" s="92">
        <f t="shared" si="93"/>
        <v>4.1928009299999989</v>
      </c>
      <c r="Z1014" s="92">
        <f t="shared" si="94"/>
        <v>60.097199069999995</v>
      </c>
      <c r="AA1014" s="92">
        <f t="shared" si="95"/>
        <v>64.289999999999992</v>
      </c>
    </row>
    <row r="1015" spans="1:27" x14ac:dyDescent="0.25">
      <c r="A1015" t="s">
        <v>320</v>
      </c>
      <c r="B1015" t="s">
        <v>292</v>
      </c>
      <c r="C1015" t="s">
        <v>293</v>
      </c>
      <c r="D1015" t="s">
        <v>348</v>
      </c>
      <c r="E1015" t="s">
        <v>335</v>
      </c>
      <c r="F1015" t="str">
        <f t="shared" si="91"/>
        <v>1175</v>
      </c>
      <c r="G1015" t="s">
        <v>65</v>
      </c>
      <c r="H1015" t="s">
        <v>66</v>
      </c>
      <c r="I1015" s="91"/>
      <c r="J1015" s="91">
        <v>772.88</v>
      </c>
      <c r="K1015" s="91"/>
      <c r="L1015" s="91"/>
      <c r="M1015" s="91"/>
      <c r="N1015" s="91"/>
      <c r="O1015" s="91"/>
      <c r="P1015" s="91"/>
      <c r="Q1015" s="91"/>
      <c r="R1015" s="91"/>
      <c r="S1015" s="91"/>
      <c r="T1015" s="91"/>
      <c r="U1015" s="91">
        <f t="shared" si="92"/>
        <v>772.88</v>
      </c>
      <c r="V1015" s="82" t="str">
        <f t="shared" si="90"/>
        <v>155071175874</v>
      </c>
      <c r="W1015" s="83">
        <f>VLOOKUP(V1015,Factors!$E$6:$H$5950,4,FALSE)</f>
        <v>6.5216999999999997E-2</v>
      </c>
      <c r="X1015" t="str">
        <f>VLOOKUP(V1015,Factors!$E$6:$F$5950,2,FALSE)</f>
        <v>Perimeter</v>
      </c>
      <c r="Y1015" s="92">
        <f t="shared" si="93"/>
        <v>50.404914959999999</v>
      </c>
      <c r="Z1015" s="92">
        <f t="shared" si="94"/>
        <v>722.47508503999995</v>
      </c>
      <c r="AA1015" s="92">
        <f t="shared" si="95"/>
        <v>772.88</v>
      </c>
    </row>
    <row r="1016" spans="1:27" x14ac:dyDescent="0.25">
      <c r="A1016" t="s">
        <v>320</v>
      </c>
      <c r="B1016" t="s">
        <v>292</v>
      </c>
      <c r="C1016" t="s">
        <v>293</v>
      </c>
      <c r="D1016" t="s">
        <v>348</v>
      </c>
      <c r="E1016" t="s">
        <v>335</v>
      </c>
      <c r="F1016" t="str">
        <f t="shared" si="91"/>
        <v>1175</v>
      </c>
      <c r="G1016" t="s">
        <v>56</v>
      </c>
      <c r="H1016" t="s">
        <v>57</v>
      </c>
      <c r="I1016" s="91">
        <v>8443.4500000000007</v>
      </c>
      <c r="J1016" s="91">
        <v>8963.58</v>
      </c>
      <c r="K1016" s="91">
        <v>9377.2000000000007</v>
      </c>
      <c r="L1016" s="91">
        <v>6795.84</v>
      </c>
      <c r="M1016" s="91">
        <v>10017.92</v>
      </c>
      <c r="N1016" s="91">
        <v>9273.66</v>
      </c>
      <c r="O1016" s="91">
        <v>11710.24</v>
      </c>
      <c r="P1016" s="91">
        <v>14077.4</v>
      </c>
      <c r="Q1016" s="91">
        <v>5379.59</v>
      </c>
      <c r="R1016" s="91">
        <v>9332.7099999999991</v>
      </c>
      <c r="S1016" s="91">
        <v>8083.87</v>
      </c>
      <c r="T1016" s="91">
        <v>8964.4599999999991</v>
      </c>
      <c r="U1016" s="91">
        <f t="shared" si="92"/>
        <v>110419.91999999998</v>
      </c>
      <c r="V1016" s="82" t="str">
        <f t="shared" si="90"/>
        <v>155071175874</v>
      </c>
      <c r="W1016" s="83">
        <f>VLOOKUP(V1016,Factors!$E$6:$H$5950,4,FALSE)</f>
        <v>6.5216999999999997E-2</v>
      </c>
      <c r="X1016" t="str">
        <f>VLOOKUP(V1016,Factors!$E$6:$F$5950,2,FALSE)</f>
        <v>Perimeter</v>
      </c>
      <c r="Y1016" s="92">
        <f t="shared" si="93"/>
        <v>7201.255922639999</v>
      </c>
      <c r="Z1016" s="92">
        <f t="shared" si="94"/>
        <v>103218.66407735998</v>
      </c>
      <c r="AA1016" s="92">
        <f t="shared" si="95"/>
        <v>110419.91999999998</v>
      </c>
    </row>
    <row r="1017" spans="1:27" x14ac:dyDescent="0.25">
      <c r="A1017" t="s">
        <v>320</v>
      </c>
      <c r="B1017" t="s">
        <v>292</v>
      </c>
      <c r="C1017" t="s">
        <v>293</v>
      </c>
      <c r="D1017" t="s">
        <v>348</v>
      </c>
      <c r="E1017" t="s">
        <v>335</v>
      </c>
      <c r="F1017" t="str">
        <f t="shared" si="91"/>
        <v>1175</v>
      </c>
      <c r="G1017" t="s">
        <v>68</v>
      </c>
      <c r="H1017" t="s">
        <v>69</v>
      </c>
      <c r="I1017" s="91">
        <v>121.3</v>
      </c>
      <c r="J1017" s="91">
        <v>90.98</v>
      </c>
      <c r="K1017" s="91">
        <v>30.33</v>
      </c>
      <c r="L1017" s="91"/>
      <c r="M1017" s="91">
        <v>132.57</v>
      </c>
      <c r="N1017" s="91">
        <v>30.33</v>
      </c>
      <c r="O1017" s="91">
        <v>90.98</v>
      </c>
      <c r="P1017" s="91">
        <v>60.65</v>
      </c>
      <c r="Q1017" s="91"/>
      <c r="R1017" s="91">
        <v>64.41</v>
      </c>
      <c r="S1017" s="91"/>
      <c r="T1017" s="91"/>
      <c r="U1017" s="91">
        <f t="shared" si="92"/>
        <v>621.54999999999995</v>
      </c>
      <c r="V1017" s="82" t="str">
        <f t="shared" si="90"/>
        <v>155071175874</v>
      </c>
      <c r="W1017" s="83">
        <f>VLOOKUP(V1017,Factors!$E$6:$H$5950,4,FALSE)</f>
        <v>6.5216999999999997E-2</v>
      </c>
      <c r="X1017" t="str">
        <f>VLOOKUP(V1017,Factors!$E$6:$F$5950,2,FALSE)</f>
        <v>Perimeter</v>
      </c>
      <c r="Y1017" s="92">
        <f t="shared" si="93"/>
        <v>40.535626349999994</v>
      </c>
      <c r="Z1017" s="92">
        <f t="shared" si="94"/>
        <v>581.01437364999992</v>
      </c>
      <c r="AA1017" s="92">
        <f t="shared" si="95"/>
        <v>621.54999999999995</v>
      </c>
    </row>
    <row r="1018" spans="1:27" x14ac:dyDescent="0.25">
      <c r="A1018" t="s">
        <v>320</v>
      </c>
      <c r="B1018" t="s">
        <v>292</v>
      </c>
      <c r="C1018" t="s">
        <v>293</v>
      </c>
      <c r="D1018" t="s">
        <v>348</v>
      </c>
      <c r="E1018" t="s">
        <v>335</v>
      </c>
      <c r="F1018" t="str">
        <f t="shared" si="91"/>
        <v>1175</v>
      </c>
      <c r="G1018" t="s">
        <v>104</v>
      </c>
      <c r="H1018" t="s">
        <v>105</v>
      </c>
      <c r="I1018" s="91">
        <v>-1091.75</v>
      </c>
      <c r="J1018" s="91"/>
      <c r="K1018" s="91"/>
      <c r="L1018" s="91"/>
      <c r="M1018" s="91">
        <v>-161.74</v>
      </c>
      <c r="N1018" s="91"/>
      <c r="O1018" s="91">
        <v>-485.23</v>
      </c>
      <c r="P1018" s="91"/>
      <c r="Q1018" s="91"/>
      <c r="R1018" s="91"/>
      <c r="S1018" s="91"/>
      <c r="T1018" s="91"/>
      <c r="U1018" s="91">
        <f t="shared" si="92"/>
        <v>-1738.72</v>
      </c>
      <c r="V1018" s="82" t="str">
        <f t="shared" si="90"/>
        <v>155071175874</v>
      </c>
      <c r="W1018" s="83">
        <f>VLOOKUP(V1018,Factors!$E$6:$H$5950,4,FALSE)</f>
        <v>6.5216999999999997E-2</v>
      </c>
      <c r="X1018" t="str">
        <f>VLOOKUP(V1018,Factors!$E$6:$F$5950,2,FALSE)</f>
        <v>Perimeter</v>
      </c>
      <c r="Y1018" s="92">
        <f t="shared" si="93"/>
        <v>-113.39410224</v>
      </c>
      <c r="Z1018" s="92">
        <f t="shared" si="94"/>
        <v>-1625.3258977600001</v>
      </c>
      <c r="AA1018" s="92">
        <f t="shared" si="95"/>
        <v>-1738.72</v>
      </c>
    </row>
    <row r="1019" spans="1:27" x14ac:dyDescent="0.25">
      <c r="A1019" t="s">
        <v>320</v>
      </c>
      <c r="B1019" t="s">
        <v>292</v>
      </c>
      <c r="C1019" t="s">
        <v>293</v>
      </c>
      <c r="D1019" t="s">
        <v>348</v>
      </c>
      <c r="E1019" t="s">
        <v>335</v>
      </c>
      <c r="F1019" t="str">
        <f t="shared" si="91"/>
        <v>1175</v>
      </c>
      <c r="G1019" t="s">
        <v>106</v>
      </c>
      <c r="H1019" t="s">
        <v>107</v>
      </c>
      <c r="I1019" s="91">
        <v>-19586.04</v>
      </c>
      <c r="J1019" s="91">
        <v>-19097.53</v>
      </c>
      <c r="K1019" s="91">
        <v>-16658</v>
      </c>
      <c r="L1019" s="91">
        <v>-16657.28</v>
      </c>
      <c r="M1019" s="91">
        <v>-17210.830000000002</v>
      </c>
      <c r="N1019" s="91">
        <v>-17147.2</v>
      </c>
      <c r="O1019" s="91">
        <v>-17882.080000000002</v>
      </c>
      <c r="P1019" s="91">
        <v>-18861.919999999998</v>
      </c>
      <c r="Q1019" s="91">
        <v>-13472.8</v>
      </c>
      <c r="R1019" s="91">
        <v>-20086.72</v>
      </c>
      <c r="S1019" s="91">
        <v>-18861.919999999998</v>
      </c>
      <c r="T1019" s="91">
        <v>-16645.2</v>
      </c>
      <c r="U1019" s="91">
        <f t="shared" si="92"/>
        <v>-212167.52000000002</v>
      </c>
      <c r="V1019" s="82" t="str">
        <f t="shared" si="90"/>
        <v>155071175874</v>
      </c>
      <c r="W1019" s="83">
        <f>VLOOKUP(V1019,Factors!$E$6:$H$5950,4,FALSE)</f>
        <v>6.5216999999999997E-2</v>
      </c>
      <c r="X1019" t="str">
        <f>VLOOKUP(V1019,Factors!$E$6:$F$5950,2,FALSE)</f>
        <v>Perimeter</v>
      </c>
      <c r="Y1019" s="92">
        <f t="shared" si="93"/>
        <v>-13836.92915184</v>
      </c>
      <c r="Z1019" s="92">
        <f t="shared" si="94"/>
        <v>-198330.59084816001</v>
      </c>
      <c r="AA1019" s="92">
        <f t="shared" si="95"/>
        <v>-212167.52000000002</v>
      </c>
    </row>
    <row r="1020" spans="1:27" x14ac:dyDescent="0.25">
      <c r="A1020" t="s">
        <v>320</v>
      </c>
      <c r="B1020" t="s">
        <v>292</v>
      </c>
      <c r="C1020" t="s">
        <v>293</v>
      </c>
      <c r="D1020" t="s">
        <v>348</v>
      </c>
      <c r="E1020" t="s">
        <v>335</v>
      </c>
      <c r="F1020" t="str">
        <f t="shared" si="91"/>
        <v>1175</v>
      </c>
      <c r="G1020" t="s">
        <v>108</v>
      </c>
      <c r="H1020" t="s">
        <v>109</v>
      </c>
      <c r="I1020" s="91">
        <v>-1849.85</v>
      </c>
      <c r="J1020" s="91">
        <v>-909.79</v>
      </c>
      <c r="K1020" s="91">
        <v>-394.24</v>
      </c>
      <c r="L1020" s="91">
        <v>-606.52</v>
      </c>
      <c r="M1020" s="91">
        <v>-712.66</v>
      </c>
      <c r="N1020" s="91">
        <v>-121.3</v>
      </c>
      <c r="O1020" s="91">
        <v>-727.82</v>
      </c>
      <c r="P1020" s="91">
        <v>-636.85</v>
      </c>
      <c r="Q1020" s="91">
        <v>-121.31</v>
      </c>
      <c r="R1020" s="91">
        <v>-90.98</v>
      </c>
      <c r="S1020" s="91">
        <v>-485.22</v>
      </c>
      <c r="T1020" s="91">
        <v>-687.17</v>
      </c>
      <c r="U1020" s="91">
        <f t="shared" si="92"/>
        <v>-7343.7100000000009</v>
      </c>
      <c r="V1020" s="82" t="str">
        <f t="shared" si="90"/>
        <v>155071175874</v>
      </c>
      <c r="W1020" s="83">
        <f>VLOOKUP(V1020,Factors!$E$6:$H$5950,4,FALSE)</f>
        <v>6.5216999999999997E-2</v>
      </c>
      <c r="X1020" t="str">
        <f>VLOOKUP(V1020,Factors!$E$6:$F$5950,2,FALSE)</f>
        <v>Perimeter</v>
      </c>
      <c r="Y1020" s="92">
        <f t="shared" si="93"/>
        <v>-478.93473507000004</v>
      </c>
      <c r="Z1020" s="92">
        <f t="shared" si="94"/>
        <v>-6864.775264930001</v>
      </c>
      <c r="AA1020" s="92">
        <f t="shared" si="95"/>
        <v>-7343.7100000000009</v>
      </c>
    </row>
    <row r="1021" spans="1:27" x14ac:dyDescent="0.25">
      <c r="A1021" t="s">
        <v>320</v>
      </c>
      <c r="B1021" t="s">
        <v>292</v>
      </c>
      <c r="C1021" t="s">
        <v>293</v>
      </c>
      <c r="D1021" t="s">
        <v>348</v>
      </c>
      <c r="E1021" t="s">
        <v>335</v>
      </c>
      <c r="F1021" t="str">
        <f t="shared" si="91"/>
        <v>1175</v>
      </c>
      <c r="G1021" t="s">
        <v>243</v>
      </c>
      <c r="H1021" t="s">
        <v>244</v>
      </c>
      <c r="I1021" s="91">
        <v>-42.86</v>
      </c>
      <c r="J1021" s="91"/>
      <c r="K1021" s="91"/>
      <c r="L1021" s="91"/>
      <c r="M1021" s="91"/>
      <c r="N1021" s="91"/>
      <c r="O1021" s="91"/>
      <c r="P1021" s="91"/>
      <c r="Q1021" s="91"/>
      <c r="R1021" s="91"/>
      <c r="S1021" s="91"/>
      <c r="T1021" s="91"/>
      <c r="U1021" s="91">
        <f t="shared" si="92"/>
        <v>-42.86</v>
      </c>
      <c r="V1021" s="82" t="str">
        <f t="shared" si="90"/>
        <v>155071175874</v>
      </c>
      <c r="W1021" s="83">
        <f>VLOOKUP(V1021,Factors!$E$6:$H$5950,4,FALSE)</f>
        <v>6.5216999999999997E-2</v>
      </c>
      <c r="X1021" t="str">
        <f>VLOOKUP(V1021,Factors!$E$6:$F$5950,2,FALSE)</f>
        <v>Perimeter</v>
      </c>
      <c r="Y1021" s="92">
        <f t="shared" si="93"/>
        <v>-2.7952006199999997</v>
      </c>
      <c r="Z1021" s="92">
        <f t="shared" si="94"/>
        <v>-40.064799379999997</v>
      </c>
      <c r="AA1021" s="92">
        <f t="shared" si="95"/>
        <v>-42.86</v>
      </c>
    </row>
    <row r="1022" spans="1:27" x14ac:dyDescent="0.25">
      <c r="A1022" t="s">
        <v>320</v>
      </c>
      <c r="B1022" t="s">
        <v>292</v>
      </c>
      <c r="C1022" t="s">
        <v>293</v>
      </c>
      <c r="D1022" t="s">
        <v>334</v>
      </c>
      <c r="E1022" t="s">
        <v>335</v>
      </c>
      <c r="F1022" t="str">
        <f t="shared" si="91"/>
        <v>1180</v>
      </c>
      <c r="G1022" t="s">
        <v>65</v>
      </c>
      <c r="H1022" t="s">
        <v>66</v>
      </c>
      <c r="I1022" s="91"/>
      <c r="J1022" s="91"/>
      <c r="K1022" s="91"/>
      <c r="L1022" s="91">
        <v>181.76</v>
      </c>
      <c r="M1022" s="91"/>
      <c r="N1022" s="91"/>
      <c r="O1022" s="91"/>
      <c r="P1022" s="91"/>
      <c r="Q1022" s="91"/>
      <c r="R1022" s="91"/>
      <c r="S1022" s="91"/>
      <c r="T1022" s="91"/>
      <c r="U1022" s="91">
        <f t="shared" si="92"/>
        <v>181.76</v>
      </c>
      <c r="V1022" s="82" t="str">
        <f t="shared" si="90"/>
        <v>155071180874</v>
      </c>
      <c r="W1022" s="83">
        <f>VLOOKUP(V1022,Factors!$E$6:$H$5950,4,FALSE)</f>
        <v>6.5216999999999997E-2</v>
      </c>
      <c r="X1022" t="str">
        <f>VLOOKUP(V1022,Factors!$E$6:$F$5950,2,FALSE)</f>
        <v>Perimeter</v>
      </c>
      <c r="Y1022" s="92">
        <f t="shared" si="93"/>
        <v>11.853841919999999</v>
      </c>
      <c r="Z1022" s="92">
        <f t="shared" si="94"/>
        <v>169.90615807999998</v>
      </c>
      <c r="AA1022" s="92">
        <f t="shared" si="95"/>
        <v>181.76</v>
      </c>
    </row>
    <row r="1023" spans="1:27" x14ac:dyDescent="0.25">
      <c r="A1023" t="s">
        <v>320</v>
      </c>
      <c r="B1023" t="s">
        <v>292</v>
      </c>
      <c r="C1023" t="s">
        <v>293</v>
      </c>
      <c r="D1023" t="s">
        <v>334</v>
      </c>
      <c r="E1023" t="s">
        <v>335</v>
      </c>
      <c r="F1023" t="str">
        <f t="shared" si="91"/>
        <v>1180</v>
      </c>
      <c r="G1023" t="s">
        <v>56</v>
      </c>
      <c r="H1023" t="s">
        <v>57</v>
      </c>
      <c r="I1023" s="91">
        <v>9018.1</v>
      </c>
      <c r="J1023" s="91">
        <v>8206.49</v>
      </c>
      <c r="K1023" s="91">
        <v>8849.18</v>
      </c>
      <c r="L1023" s="91">
        <v>9522.44</v>
      </c>
      <c r="M1023" s="91">
        <v>8879.65</v>
      </c>
      <c r="N1023" s="91">
        <v>6719.14</v>
      </c>
      <c r="O1023" s="91">
        <v>8006.77</v>
      </c>
      <c r="P1023" s="91">
        <v>11137.99</v>
      </c>
      <c r="Q1023" s="91">
        <v>11891.22</v>
      </c>
      <c r="R1023" s="91">
        <v>8328.0400000000009</v>
      </c>
      <c r="S1023" s="91">
        <v>7157.2</v>
      </c>
      <c r="T1023" s="91">
        <v>6297.08</v>
      </c>
      <c r="U1023" s="91">
        <f t="shared" si="92"/>
        <v>104013.30000000002</v>
      </c>
      <c r="V1023" s="82" t="str">
        <f t="shared" si="90"/>
        <v>155071180874</v>
      </c>
      <c r="W1023" s="83">
        <f>VLOOKUP(V1023,Factors!$E$6:$H$5950,4,FALSE)</f>
        <v>6.5216999999999997E-2</v>
      </c>
      <c r="X1023" t="str">
        <f>VLOOKUP(V1023,Factors!$E$6:$F$5950,2,FALSE)</f>
        <v>Perimeter</v>
      </c>
      <c r="Y1023" s="92">
        <f t="shared" si="93"/>
        <v>6783.4353861000009</v>
      </c>
      <c r="Z1023" s="92">
        <f t="shared" si="94"/>
        <v>97229.864613900019</v>
      </c>
      <c r="AA1023" s="92">
        <f t="shared" si="95"/>
        <v>104013.30000000002</v>
      </c>
    </row>
    <row r="1024" spans="1:27" x14ac:dyDescent="0.25">
      <c r="A1024" t="s">
        <v>320</v>
      </c>
      <c r="B1024" t="s">
        <v>292</v>
      </c>
      <c r="C1024" t="s">
        <v>293</v>
      </c>
      <c r="D1024" t="s">
        <v>334</v>
      </c>
      <c r="E1024" t="s">
        <v>335</v>
      </c>
      <c r="F1024" t="str">
        <f t="shared" si="91"/>
        <v>1180</v>
      </c>
      <c r="G1024" t="s">
        <v>68</v>
      </c>
      <c r="H1024" t="s">
        <v>69</v>
      </c>
      <c r="I1024" s="91">
        <v>242.6</v>
      </c>
      <c r="J1024" s="91">
        <v>90.98</v>
      </c>
      <c r="K1024" s="91">
        <v>242.61</v>
      </c>
      <c r="L1024" s="91">
        <v>30.33</v>
      </c>
      <c r="M1024" s="91">
        <v>310.76</v>
      </c>
      <c r="N1024" s="91">
        <v>121.31</v>
      </c>
      <c r="O1024" s="91">
        <v>298.13</v>
      </c>
      <c r="P1024" s="91">
        <v>276.7</v>
      </c>
      <c r="Q1024" s="91">
        <v>90.98</v>
      </c>
      <c r="R1024" s="91">
        <v>90.98</v>
      </c>
      <c r="S1024" s="91">
        <v>30.33</v>
      </c>
      <c r="T1024" s="91">
        <v>312.35000000000002</v>
      </c>
      <c r="U1024" s="91">
        <f t="shared" si="92"/>
        <v>2138.0600000000004</v>
      </c>
      <c r="V1024" s="82" t="str">
        <f t="shared" si="90"/>
        <v>155071180874</v>
      </c>
      <c r="W1024" s="83">
        <f>VLOOKUP(V1024,Factors!$E$6:$H$5950,4,FALSE)</f>
        <v>6.5216999999999997E-2</v>
      </c>
      <c r="X1024" t="str">
        <f>VLOOKUP(V1024,Factors!$E$6:$F$5950,2,FALSE)</f>
        <v>Perimeter</v>
      </c>
      <c r="Y1024" s="92">
        <f t="shared" si="93"/>
        <v>139.43785902000002</v>
      </c>
      <c r="Z1024" s="92">
        <f t="shared" si="94"/>
        <v>1998.6221409800005</v>
      </c>
      <c r="AA1024" s="92">
        <f t="shared" si="95"/>
        <v>2138.0600000000004</v>
      </c>
    </row>
    <row r="1025" spans="1:27" x14ac:dyDescent="0.25">
      <c r="A1025" t="s">
        <v>320</v>
      </c>
      <c r="B1025" t="s">
        <v>292</v>
      </c>
      <c r="C1025" t="s">
        <v>293</v>
      </c>
      <c r="D1025" t="s">
        <v>344</v>
      </c>
      <c r="E1025" t="s">
        <v>345</v>
      </c>
      <c r="F1025" t="str">
        <f t="shared" si="91"/>
        <v>1187</v>
      </c>
      <c r="G1025" t="s">
        <v>65</v>
      </c>
      <c r="H1025" t="s">
        <v>66</v>
      </c>
      <c r="I1025" s="91">
        <v>1091.75</v>
      </c>
      <c r="J1025" s="91"/>
      <c r="K1025" s="91">
        <v>272.64</v>
      </c>
      <c r="L1025" s="91"/>
      <c r="M1025" s="91"/>
      <c r="N1025" s="91"/>
      <c r="O1025" s="91">
        <v>641.57000000000005</v>
      </c>
      <c r="P1025" s="91"/>
      <c r="Q1025" s="91"/>
      <c r="R1025" s="91"/>
      <c r="S1025" s="91"/>
      <c r="T1025" s="91"/>
      <c r="U1025" s="91">
        <f t="shared" si="92"/>
        <v>2005.96</v>
      </c>
      <c r="V1025" s="82" t="str">
        <f t="shared" si="90"/>
        <v>155071187874</v>
      </c>
      <c r="W1025" s="83">
        <f>VLOOKUP(V1025,Factors!$E$6:$H$5950,4,FALSE)</f>
        <v>6.5216999999999997E-2</v>
      </c>
      <c r="X1025" t="str">
        <f>VLOOKUP(V1025,Factors!$E$6:$F$5950,2,FALSE)</f>
        <v>Perimeter</v>
      </c>
      <c r="Y1025" s="92">
        <f t="shared" si="93"/>
        <v>130.82269331999998</v>
      </c>
      <c r="Z1025" s="92">
        <f t="shared" si="94"/>
        <v>1875.1373066800002</v>
      </c>
      <c r="AA1025" s="92">
        <f t="shared" si="95"/>
        <v>2005.96</v>
      </c>
    </row>
    <row r="1026" spans="1:27" x14ac:dyDescent="0.25">
      <c r="A1026" t="s">
        <v>320</v>
      </c>
      <c r="B1026" t="s">
        <v>292</v>
      </c>
      <c r="C1026" t="s">
        <v>293</v>
      </c>
      <c r="D1026" t="s">
        <v>344</v>
      </c>
      <c r="E1026" t="s">
        <v>345</v>
      </c>
      <c r="F1026" t="str">
        <f t="shared" si="91"/>
        <v>1187</v>
      </c>
      <c r="G1026" t="s">
        <v>56</v>
      </c>
      <c r="H1026" t="s">
        <v>57</v>
      </c>
      <c r="I1026" s="91">
        <v>5416.53</v>
      </c>
      <c r="J1026" s="91">
        <v>2295.39</v>
      </c>
      <c r="K1026" s="91">
        <v>3481.81</v>
      </c>
      <c r="L1026" s="91">
        <v>2647.58</v>
      </c>
      <c r="M1026" s="91">
        <v>4462.04</v>
      </c>
      <c r="N1026" s="91">
        <v>1385.18</v>
      </c>
      <c r="O1026" s="91">
        <v>818.86</v>
      </c>
      <c r="P1026" s="91">
        <v>3582.54</v>
      </c>
      <c r="Q1026" s="91">
        <v>750.04</v>
      </c>
      <c r="R1026" s="91">
        <v>1163.56</v>
      </c>
      <c r="S1026" s="91">
        <v>1537.98</v>
      </c>
      <c r="T1026" s="91">
        <v>1402.86</v>
      </c>
      <c r="U1026" s="91">
        <f t="shared" si="92"/>
        <v>28944.370000000003</v>
      </c>
      <c r="V1026" s="82" t="str">
        <f t="shared" si="90"/>
        <v>155071187874</v>
      </c>
      <c r="W1026" s="83">
        <f>VLOOKUP(V1026,Factors!$E$6:$H$5950,4,FALSE)</f>
        <v>6.5216999999999997E-2</v>
      </c>
      <c r="X1026" t="str">
        <f>VLOOKUP(V1026,Factors!$E$6:$F$5950,2,FALSE)</f>
        <v>Perimeter</v>
      </c>
      <c r="Y1026" s="92">
        <f t="shared" si="93"/>
        <v>1887.6649782900001</v>
      </c>
      <c r="Z1026" s="92">
        <f t="shared" si="94"/>
        <v>27056.705021710004</v>
      </c>
      <c r="AA1026" s="92">
        <f t="shared" si="95"/>
        <v>28944.370000000003</v>
      </c>
    </row>
    <row r="1027" spans="1:27" x14ac:dyDescent="0.25">
      <c r="A1027" t="s">
        <v>320</v>
      </c>
      <c r="B1027" t="s">
        <v>292</v>
      </c>
      <c r="C1027" t="s">
        <v>293</v>
      </c>
      <c r="D1027" t="s">
        <v>344</v>
      </c>
      <c r="E1027" t="s">
        <v>345</v>
      </c>
      <c r="F1027" t="str">
        <f t="shared" si="91"/>
        <v>1187</v>
      </c>
      <c r="G1027" t="s">
        <v>68</v>
      </c>
      <c r="H1027" t="s">
        <v>69</v>
      </c>
      <c r="I1027" s="91">
        <v>1425.3</v>
      </c>
      <c r="J1027" s="91">
        <v>272.94</v>
      </c>
      <c r="K1027" s="91">
        <v>287.95999999999998</v>
      </c>
      <c r="L1027" s="91">
        <v>151.63</v>
      </c>
      <c r="M1027" s="91">
        <v>500.38</v>
      </c>
      <c r="N1027" s="91">
        <v>60.65</v>
      </c>
      <c r="O1027" s="91">
        <v>242.6</v>
      </c>
      <c r="P1027" s="91">
        <v>454.89</v>
      </c>
      <c r="Q1027" s="91">
        <v>0</v>
      </c>
      <c r="R1027" s="91">
        <v>30.33</v>
      </c>
      <c r="S1027" s="91"/>
      <c r="T1027" s="91">
        <v>374.82</v>
      </c>
      <c r="U1027" s="91">
        <f t="shared" si="92"/>
        <v>3801.5</v>
      </c>
      <c r="V1027" s="82" t="str">
        <f t="shared" si="90"/>
        <v>155071187874</v>
      </c>
      <c r="W1027" s="83">
        <f>VLOOKUP(V1027,Factors!$E$6:$H$5950,4,FALSE)</f>
        <v>6.5216999999999997E-2</v>
      </c>
      <c r="X1027" t="str">
        <f>VLOOKUP(V1027,Factors!$E$6:$F$5950,2,FALSE)</f>
        <v>Perimeter</v>
      </c>
      <c r="Y1027" s="92">
        <f t="shared" si="93"/>
        <v>247.9224255</v>
      </c>
      <c r="Z1027" s="92">
        <f t="shared" si="94"/>
        <v>3553.5775745000001</v>
      </c>
      <c r="AA1027" s="92">
        <f t="shared" si="95"/>
        <v>3801.5</v>
      </c>
    </row>
    <row r="1028" spans="1:27" x14ac:dyDescent="0.25">
      <c r="A1028" t="s">
        <v>320</v>
      </c>
      <c r="B1028" t="s">
        <v>292</v>
      </c>
      <c r="C1028" t="s">
        <v>293</v>
      </c>
      <c r="D1028" t="s">
        <v>344</v>
      </c>
      <c r="E1028" t="s">
        <v>345</v>
      </c>
      <c r="F1028" t="str">
        <f t="shared" si="91"/>
        <v>1187</v>
      </c>
      <c r="G1028" t="s">
        <v>156</v>
      </c>
      <c r="H1028" t="s">
        <v>157</v>
      </c>
      <c r="I1028" s="91">
        <v>42.86</v>
      </c>
      <c r="J1028" s="91"/>
      <c r="K1028" s="91"/>
      <c r="L1028" s="91"/>
      <c r="M1028" s="91"/>
      <c r="N1028" s="91"/>
      <c r="O1028" s="91"/>
      <c r="P1028" s="91"/>
      <c r="Q1028" s="91"/>
      <c r="R1028" s="91"/>
      <c r="S1028" s="91"/>
      <c r="T1028" s="91"/>
      <c r="U1028" s="91">
        <f t="shared" si="92"/>
        <v>42.86</v>
      </c>
      <c r="V1028" s="82" t="str">
        <f t="shared" ref="V1028:V1091" si="96">CONCATENATE(B1028,RIGHT(D1028,4),A1028)</f>
        <v>155071187874</v>
      </c>
      <c r="W1028" s="83">
        <f>VLOOKUP(V1028,Factors!$E$6:$H$5950,4,FALSE)</f>
        <v>6.5216999999999997E-2</v>
      </c>
      <c r="X1028" t="str">
        <f>VLOOKUP(V1028,Factors!$E$6:$F$5950,2,FALSE)</f>
        <v>Perimeter</v>
      </c>
      <c r="Y1028" s="92">
        <f t="shared" si="93"/>
        <v>2.7952006199999997</v>
      </c>
      <c r="Z1028" s="92">
        <f t="shared" si="94"/>
        <v>40.064799379999997</v>
      </c>
      <c r="AA1028" s="92">
        <f t="shared" si="95"/>
        <v>42.86</v>
      </c>
    </row>
    <row r="1029" spans="1:27" x14ac:dyDescent="0.25">
      <c r="A1029" t="s">
        <v>320</v>
      </c>
      <c r="B1029" t="s">
        <v>292</v>
      </c>
      <c r="C1029" t="s">
        <v>293</v>
      </c>
      <c r="D1029" t="s">
        <v>331</v>
      </c>
      <c r="E1029" t="s">
        <v>332</v>
      </c>
      <c r="F1029" t="str">
        <f t="shared" ref="F1029:F1092" si="97">RIGHT(D1029,4)</f>
        <v>1250</v>
      </c>
      <c r="G1029" t="s">
        <v>56</v>
      </c>
      <c r="H1029" t="s">
        <v>57</v>
      </c>
      <c r="I1029" s="91">
        <v>130</v>
      </c>
      <c r="J1029" s="91"/>
      <c r="K1029" s="91"/>
      <c r="L1029" s="91"/>
      <c r="M1029" s="91"/>
      <c r="N1029" s="91"/>
      <c r="O1029" s="91"/>
      <c r="P1029" s="91">
        <v>130.06</v>
      </c>
      <c r="Q1029" s="91">
        <v>137.63999999999999</v>
      </c>
      <c r="R1029" s="91"/>
      <c r="S1029" s="91">
        <v>137.63999999999999</v>
      </c>
      <c r="T1029" s="91">
        <v>133.91</v>
      </c>
      <c r="U1029" s="91">
        <f t="shared" ref="U1029:U1092" si="98">SUM(I1029:T1029)</f>
        <v>669.24999999999989</v>
      </c>
      <c r="V1029" s="82" t="str">
        <f t="shared" si="96"/>
        <v>155071250874</v>
      </c>
      <c r="W1029" s="83">
        <f>VLOOKUP(V1029,Factors!$E$6:$H$5950,4,FALSE)</f>
        <v>6.5216999999999997E-2</v>
      </c>
      <c r="X1029" t="str">
        <f>VLOOKUP(V1029,Factors!$E$6:$F$5950,2,FALSE)</f>
        <v>Perimeter</v>
      </c>
      <c r="Y1029" s="92">
        <f t="shared" ref="Y1029:Y1041" si="99">U1029*W1029</f>
        <v>43.64647724999999</v>
      </c>
      <c r="Z1029" s="92">
        <f t="shared" ref="Z1029:Z1041" si="100">U1029-Y1029</f>
        <v>625.60352274999991</v>
      </c>
      <c r="AA1029" s="92">
        <f t="shared" ref="AA1029:AA1041" si="101">Y1029+Z1029</f>
        <v>669.24999999999989</v>
      </c>
    </row>
    <row r="1030" spans="1:27" x14ac:dyDescent="0.25">
      <c r="A1030" t="s">
        <v>320</v>
      </c>
      <c r="B1030" t="s">
        <v>292</v>
      </c>
      <c r="C1030" t="s">
        <v>293</v>
      </c>
      <c r="D1030" t="s">
        <v>323</v>
      </c>
      <c r="E1030" t="s">
        <v>324</v>
      </c>
      <c r="F1030" t="str">
        <f t="shared" si="97"/>
        <v>1275</v>
      </c>
      <c r="G1030" t="s">
        <v>118</v>
      </c>
      <c r="H1030" t="s">
        <v>119</v>
      </c>
      <c r="I1030" s="91">
        <v>22.97</v>
      </c>
      <c r="J1030" s="91">
        <v>8</v>
      </c>
      <c r="K1030" s="91"/>
      <c r="L1030" s="91"/>
      <c r="M1030" s="91"/>
      <c r="N1030" s="91"/>
      <c r="O1030" s="91"/>
      <c r="P1030" s="91"/>
      <c r="Q1030" s="91"/>
      <c r="R1030" s="91">
        <v>22.47</v>
      </c>
      <c r="S1030" s="91"/>
      <c r="T1030" s="91"/>
      <c r="U1030" s="91">
        <f t="shared" si="98"/>
        <v>53.44</v>
      </c>
      <c r="V1030" s="82" t="str">
        <f t="shared" si="96"/>
        <v>155071275874</v>
      </c>
      <c r="W1030" s="83">
        <f>VLOOKUP(V1030,Factors!$E$6:$H$5950,4,FALSE)</f>
        <v>6.5216999999999997E-2</v>
      </c>
      <c r="X1030" t="str">
        <f>VLOOKUP(V1030,Factors!$E$6:$F$5950,2,FALSE)</f>
        <v>Perimeter</v>
      </c>
      <c r="Y1030" s="92">
        <f t="shared" si="99"/>
        <v>3.4851964799999995</v>
      </c>
      <c r="Z1030" s="92">
        <f t="shared" si="100"/>
        <v>49.954803519999999</v>
      </c>
      <c r="AA1030" s="92">
        <f t="shared" si="101"/>
        <v>53.44</v>
      </c>
    </row>
    <row r="1031" spans="1:27" x14ac:dyDescent="0.25">
      <c r="A1031" t="s">
        <v>320</v>
      </c>
      <c r="B1031" t="s">
        <v>292</v>
      </c>
      <c r="C1031" t="s">
        <v>293</v>
      </c>
      <c r="D1031" t="s">
        <v>323</v>
      </c>
      <c r="E1031" t="s">
        <v>324</v>
      </c>
      <c r="F1031" t="str">
        <f t="shared" si="97"/>
        <v>1275</v>
      </c>
      <c r="G1031" t="s">
        <v>61</v>
      </c>
      <c r="H1031" t="s">
        <v>62</v>
      </c>
      <c r="I1031" s="91">
        <v>7.92</v>
      </c>
      <c r="J1031" s="91"/>
      <c r="K1031" s="91"/>
      <c r="L1031" s="91"/>
      <c r="M1031" s="91"/>
      <c r="N1031" s="91">
        <v>120.37</v>
      </c>
      <c r="O1031" s="91"/>
      <c r="P1031" s="91"/>
      <c r="Q1031" s="91"/>
      <c r="R1031" s="91">
        <v>24.7</v>
      </c>
      <c r="S1031" s="91"/>
      <c r="T1031" s="91"/>
      <c r="U1031" s="91">
        <f t="shared" si="98"/>
        <v>152.98999999999998</v>
      </c>
      <c r="V1031" s="82" t="str">
        <f t="shared" si="96"/>
        <v>155071275874</v>
      </c>
      <c r="W1031" s="83">
        <f>VLOOKUP(V1031,Factors!$E$6:$H$5950,4,FALSE)</f>
        <v>6.5216999999999997E-2</v>
      </c>
      <c r="X1031" t="str">
        <f>VLOOKUP(V1031,Factors!$E$6:$F$5950,2,FALSE)</f>
        <v>Perimeter</v>
      </c>
      <c r="Y1031" s="92">
        <f t="shared" si="99"/>
        <v>9.9775488299999981</v>
      </c>
      <c r="Z1031" s="92">
        <f t="shared" si="100"/>
        <v>143.01245116999999</v>
      </c>
      <c r="AA1031" s="92">
        <f t="shared" si="101"/>
        <v>152.98999999999998</v>
      </c>
    </row>
    <row r="1032" spans="1:27" x14ac:dyDescent="0.25">
      <c r="A1032" t="s">
        <v>320</v>
      </c>
      <c r="B1032" t="s">
        <v>292</v>
      </c>
      <c r="C1032" t="s">
        <v>293</v>
      </c>
      <c r="D1032" t="s">
        <v>323</v>
      </c>
      <c r="E1032" t="s">
        <v>324</v>
      </c>
      <c r="F1032" t="str">
        <f t="shared" si="97"/>
        <v>1275</v>
      </c>
      <c r="G1032" t="s">
        <v>92</v>
      </c>
      <c r="H1032" t="s">
        <v>93</v>
      </c>
      <c r="I1032" s="91">
        <v>42.02</v>
      </c>
      <c r="J1032" s="91">
        <v>64.17</v>
      </c>
      <c r="K1032" s="91">
        <v>40.799999999999997</v>
      </c>
      <c r="L1032" s="91">
        <v>1.35</v>
      </c>
      <c r="M1032" s="91">
        <v>22.65</v>
      </c>
      <c r="N1032" s="91">
        <v>22.92</v>
      </c>
      <c r="O1032" s="91">
        <v>101.67</v>
      </c>
      <c r="P1032" s="91">
        <v>12.53</v>
      </c>
      <c r="Q1032" s="91">
        <v>12.21</v>
      </c>
      <c r="R1032" s="91">
        <v>0.53</v>
      </c>
      <c r="S1032" s="91">
        <v>21.49</v>
      </c>
      <c r="T1032" s="91">
        <v>0.39</v>
      </c>
      <c r="U1032" s="91">
        <f t="shared" si="98"/>
        <v>342.72999999999996</v>
      </c>
      <c r="V1032" s="82" t="str">
        <f t="shared" si="96"/>
        <v>155071275874</v>
      </c>
      <c r="W1032" s="83">
        <f>VLOOKUP(V1032,Factors!$E$6:$H$5950,4,FALSE)</f>
        <v>6.5216999999999997E-2</v>
      </c>
      <c r="X1032" t="str">
        <f>VLOOKUP(V1032,Factors!$E$6:$F$5950,2,FALSE)</f>
        <v>Perimeter</v>
      </c>
      <c r="Y1032" s="92">
        <f t="shared" si="99"/>
        <v>22.351822409999997</v>
      </c>
      <c r="Z1032" s="92">
        <f t="shared" si="100"/>
        <v>320.37817758999995</v>
      </c>
      <c r="AA1032" s="92">
        <f t="shared" si="101"/>
        <v>342.72999999999996</v>
      </c>
    </row>
    <row r="1033" spans="1:27" x14ac:dyDescent="0.25">
      <c r="A1033" t="s">
        <v>320</v>
      </c>
      <c r="B1033" t="s">
        <v>292</v>
      </c>
      <c r="C1033" t="s">
        <v>293</v>
      </c>
      <c r="D1033" t="s">
        <v>323</v>
      </c>
      <c r="E1033" t="s">
        <v>324</v>
      </c>
      <c r="F1033" t="str">
        <f t="shared" si="97"/>
        <v>1275</v>
      </c>
      <c r="G1033" t="s">
        <v>235</v>
      </c>
      <c r="H1033" t="s">
        <v>236</v>
      </c>
      <c r="I1033" s="91">
        <v>0.06</v>
      </c>
      <c r="J1033" s="91"/>
      <c r="K1033" s="91"/>
      <c r="L1033" s="91"/>
      <c r="M1033" s="91"/>
      <c r="N1033" s="91"/>
      <c r="O1033" s="91">
        <v>19.25</v>
      </c>
      <c r="P1033" s="91"/>
      <c r="Q1033" s="91"/>
      <c r="R1033" s="91"/>
      <c r="S1033" s="91"/>
      <c r="T1033" s="91"/>
      <c r="U1033" s="91">
        <f t="shared" si="98"/>
        <v>19.309999999999999</v>
      </c>
      <c r="V1033" s="82" t="str">
        <f t="shared" si="96"/>
        <v>155071275874</v>
      </c>
      <c r="W1033" s="83">
        <f>VLOOKUP(V1033,Factors!$E$6:$H$5950,4,FALSE)</f>
        <v>6.5216999999999997E-2</v>
      </c>
      <c r="X1033" t="str">
        <f>VLOOKUP(V1033,Factors!$E$6:$F$5950,2,FALSE)</f>
        <v>Perimeter</v>
      </c>
      <c r="Y1033" s="92">
        <f t="shared" si="99"/>
        <v>1.2593402699999998</v>
      </c>
      <c r="Z1033" s="92">
        <f t="shared" si="100"/>
        <v>18.05065973</v>
      </c>
      <c r="AA1033" s="92">
        <f t="shared" si="101"/>
        <v>19.309999999999999</v>
      </c>
    </row>
    <row r="1034" spans="1:27" x14ac:dyDescent="0.25">
      <c r="A1034" t="s">
        <v>320</v>
      </c>
      <c r="B1034" t="s">
        <v>292</v>
      </c>
      <c r="C1034" t="s">
        <v>293</v>
      </c>
      <c r="D1034" t="s">
        <v>323</v>
      </c>
      <c r="E1034" t="s">
        <v>324</v>
      </c>
      <c r="F1034" t="str">
        <f t="shared" si="97"/>
        <v>1275</v>
      </c>
      <c r="G1034" t="s">
        <v>94</v>
      </c>
      <c r="H1034" t="s">
        <v>95</v>
      </c>
      <c r="I1034" s="91"/>
      <c r="J1034" s="91"/>
      <c r="K1034" s="91"/>
      <c r="L1034" s="91"/>
      <c r="M1034" s="91"/>
      <c r="N1034" s="91"/>
      <c r="O1034" s="91"/>
      <c r="P1034" s="91"/>
      <c r="Q1034" s="91"/>
      <c r="R1034" s="91"/>
      <c r="S1034" s="91">
        <v>2.31</v>
      </c>
      <c r="T1034" s="91"/>
      <c r="U1034" s="91">
        <f t="shared" si="98"/>
        <v>2.31</v>
      </c>
      <c r="V1034" s="82" t="str">
        <f t="shared" si="96"/>
        <v>155071275874</v>
      </c>
      <c r="W1034" s="83">
        <f>VLOOKUP(V1034,Factors!$E$6:$H$5950,4,FALSE)</f>
        <v>6.5216999999999997E-2</v>
      </c>
      <c r="X1034" t="str">
        <f>VLOOKUP(V1034,Factors!$E$6:$F$5950,2,FALSE)</f>
        <v>Perimeter</v>
      </c>
      <c r="Y1034" s="92">
        <f t="shared" si="99"/>
        <v>0.15065127</v>
      </c>
      <c r="Z1034" s="92">
        <f t="shared" si="100"/>
        <v>2.15934873</v>
      </c>
      <c r="AA1034" s="92">
        <f t="shared" si="101"/>
        <v>2.31</v>
      </c>
    </row>
    <row r="1035" spans="1:27" x14ac:dyDescent="0.25">
      <c r="A1035" t="s">
        <v>320</v>
      </c>
      <c r="B1035" t="s">
        <v>292</v>
      </c>
      <c r="C1035" t="s">
        <v>293</v>
      </c>
      <c r="D1035" t="s">
        <v>323</v>
      </c>
      <c r="E1035" t="s">
        <v>324</v>
      </c>
      <c r="F1035" t="str">
        <f t="shared" si="97"/>
        <v>1275</v>
      </c>
      <c r="G1035" t="s">
        <v>122</v>
      </c>
      <c r="H1035" t="s">
        <v>123</v>
      </c>
      <c r="I1035" s="91">
        <v>1.32</v>
      </c>
      <c r="J1035" s="91">
        <v>0.66</v>
      </c>
      <c r="K1035" s="91"/>
      <c r="L1035" s="91"/>
      <c r="M1035" s="91"/>
      <c r="N1035" s="91"/>
      <c r="O1035" s="91"/>
      <c r="P1035" s="91"/>
      <c r="Q1035" s="91"/>
      <c r="R1035" s="91"/>
      <c r="S1035" s="91"/>
      <c r="T1035" s="91"/>
      <c r="U1035" s="91">
        <f t="shared" si="98"/>
        <v>1.98</v>
      </c>
      <c r="V1035" s="82" t="str">
        <f t="shared" si="96"/>
        <v>155071275874</v>
      </c>
      <c r="W1035" s="83">
        <f>VLOOKUP(V1035,Factors!$E$6:$H$5950,4,FALSE)</f>
        <v>6.5216999999999997E-2</v>
      </c>
      <c r="X1035" t="str">
        <f>VLOOKUP(V1035,Factors!$E$6:$F$5950,2,FALSE)</f>
        <v>Perimeter</v>
      </c>
      <c r="Y1035" s="92">
        <f t="shared" si="99"/>
        <v>0.12912965999999998</v>
      </c>
      <c r="Z1035" s="92">
        <f t="shared" si="100"/>
        <v>1.8508703399999999</v>
      </c>
      <c r="AA1035" s="92">
        <f t="shared" si="101"/>
        <v>1.98</v>
      </c>
    </row>
    <row r="1036" spans="1:27" x14ac:dyDescent="0.25">
      <c r="A1036" t="s">
        <v>320</v>
      </c>
      <c r="B1036" t="s">
        <v>292</v>
      </c>
      <c r="C1036" t="s">
        <v>293</v>
      </c>
      <c r="D1036" t="s">
        <v>323</v>
      </c>
      <c r="E1036" t="s">
        <v>324</v>
      </c>
      <c r="F1036" t="str">
        <f t="shared" si="97"/>
        <v>1275</v>
      </c>
      <c r="G1036" t="s">
        <v>44</v>
      </c>
      <c r="H1036" t="s">
        <v>45</v>
      </c>
      <c r="I1036" s="91">
        <v>6.92</v>
      </c>
      <c r="J1036" s="91"/>
      <c r="K1036" s="91"/>
      <c r="L1036" s="91"/>
      <c r="M1036" s="91">
        <v>290</v>
      </c>
      <c r="N1036" s="91">
        <v>-13.37</v>
      </c>
      <c r="O1036" s="91"/>
      <c r="P1036" s="91"/>
      <c r="Q1036" s="91"/>
      <c r="R1036" s="91"/>
      <c r="S1036" s="91"/>
      <c r="T1036" s="91"/>
      <c r="U1036" s="91">
        <f t="shared" si="98"/>
        <v>283.55</v>
      </c>
      <c r="V1036" s="82" t="str">
        <f t="shared" si="96"/>
        <v>155071275874</v>
      </c>
      <c r="W1036" s="83">
        <f>VLOOKUP(V1036,Factors!$E$6:$H$5950,4,FALSE)</f>
        <v>6.5216999999999997E-2</v>
      </c>
      <c r="X1036" t="str">
        <f>VLOOKUP(V1036,Factors!$E$6:$F$5950,2,FALSE)</f>
        <v>Perimeter</v>
      </c>
      <c r="Y1036" s="92">
        <f t="shared" si="99"/>
        <v>18.492280350000001</v>
      </c>
      <c r="Z1036" s="92">
        <f t="shared" si="100"/>
        <v>265.05771965000002</v>
      </c>
      <c r="AA1036" s="92">
        <f t="shared" si="101"/>
        <v>283.55</v>
      </c>
    </row>
    <row r="1037" spans="1:27" x14ac:dyDescent="0.25">
      <c r="A1037" t="s">
        <v>320</v>
      </c>
      <c r="B1037" t="s">
        <v>292</v>
      </c>
      <c r="C1037" t="s">
        <v>293</v>
      </c>
      <c r="D1037" t="s">
        <v>323</v>
      </c>
      <c r="E1037" t="s">
        <v>324</v>
      </c>
      <c r="F1037" t="str">
        <f t="shared" si="97"/>
        <v>1275</v>
      </c>
      <c r="G1037" t="s">
        <v>124</v>
      </c>
      <c r="H1037" t="s">
        <v>125</v>
      </c>
      <c r="I1037" s="91">
        <v>17.61</v>
      </c>
      <c r="J1037" s="91"/>
      <c r="K1037" s="91"/>
      <c r="L1037" s="91"/>
      <c r="M1037" s="91"/>
      <c r="N1037" s="91"/>
      <c r="O1037" s="91">
        <v>58.64</v>
      </c>
      <c r="P1037" s="91"/>
      <c r="Q1037" s="91"/>
      <c r="R1037" s="91"/>
      <c r="S1037" s="91"/>
      <c r="T1037" s="91">
        <v>23.68</v>
      </c>
      <c r="U1037" s="91">
        <f t="shared" si="98"/>
        <v>99.93</v>
      </c>
      <c r="V1037" s="82" t="str">
        <f t="shared" si="96"/>
        <v>155071275874</v>
      </c>
      <c r="W1037" s="83">
        <f>VLOOKUP(V1037,Factors!$E$6:$H$5950,4,FALSE)</f>
        <v>6.5216999999999997E-2</v>
      </c>
      <c r="X1037" t="str">
        <f>VLOOKUP(V1037,Factors!$E$6:$F$5950,2,FALSE)</f>
        <v>Perimeter</v>
      </c>
      <c r="Y1037" s="92">
        <f t="shared" si="99"/>
        <v>6.5171348099999999</v>
      </c>
      <c r="Z1037" s="92">
        <f t="shared" si="100"/>
        <v>93.412865190000005</v>
      </c>
      <c r="AA1037" s="92">
        <f t="shared" si="101"/>
        <v>99.93</v>
      </c>
    </row>
    <row r="1038" spans="1:27" x14ac:dyDescent="0.25">
      <c r="A1038" t="s">
        <v>320</v>
      </c>
      <c r="B1038" t="s">
        <v>292</v>
      </c>
      <c r="C1038" t="s">
        <v>293</v>
      </c>
      <c r="D1038" t="s">
        <v>323</v>
      </c>
      <c r="E1038" t="s">
        <v>324</v>
      </c>
      <c r="F1038" t="str">
        <f t="shared" si="97"/>
        <v>1275</v>
      </c>
      <c r="G1038" t="s">
        <v>256</v>
      </c>
      <c r="H1038" t="s">
        <v>257</v>
      </c>
      <c r="I1038" s="91"/>
      <c r="J1038" s="91"/>
      <c r="K1038" s="91"/>
      <c r="L1038" s="91"/>
      <c r="M1038" s="91"/>
      <c r="N1038" s="91"/>
      <c r="O1038" s="91"/>
      <c r="P1038" s="91"/>
      <c r="Q1038" s="91"/>
      <c r="R1038" s="91"/>
      <c r="S1038" s="91">
        <v>5.14</v>
      </c>
      <c r="T1038" s="91"/>
      <c r="U1038" s="91">
        <f t="shared" si="98"/>
        <v>5.14</v>
      </c>
      <c r="V1038" s="82" t="str">
        <f t="shared" si="96"/>
        <v>155071275874</v>
      </c>
      <c r="W1038" s="83">
        <f>VLOOKUP(V1038,Factors!$E$6:$H$5950,4,FALSE)</f>
        <v>6.5216999999999997E-2</v>
      </c>
      <c r="X1038" t="str">
        <f>VLOOKUP(V1038,Factors!$E$6:$F$5950,2,FALSE)</f>
        <v>Perimeter</v>
      </c>
      <c r="Y1038" s="92">
        <f t="shared" si="99"/>
        <v>0.33521537999999995</v>
      </c>
      <c r="Z1038" s="92">
        <f t="shared" si="100"/>
        <v>4.8047846199999995</v>
      </c>
      <c r="AA1038" s="92">
        <f t="shared" si="101"/>
        <v>5.14</v>
      </c>
    </row>
    <row r="1039" spans="1:27" x14ac:dyDescent="0.25">
      <c r="A1039" t="s">
        <v>320</v>
      </c>
      <c r="B1039" t="s">
        <v>292</v>
      </c>
      <c r="C1039" t="s">
        <v>293</v>
      </c>
      <c r="D1039" t="s">
        <v>323</v>
      </c>
      <c r="E1039" t="s">
        <v>324</v>
      </c>
      <c r="F1039" t="str">
        <f t="shared" si="97"/>
        <v>1275</v>
      </c>
      <c r="G1039" t="s">
        <v>207</v>
      </c>
      <c r="H1039" t="s">
        <v>208</v>
      </c>
      <c r="I1039" s="91"/>
      <c r="J1039" s="91"/>
      <c r="K1039" s="91">
        <v>5.51</v>
      </c>
      <c r="L1039" s="91"/>
      <c r="M1039" s="91"/>
      <c r="N1039" s="91">
        <v>0.47</v>
      </c>
      <c r="O1039" s="91"/>
      <c r="P1039" s="91"/>
      <c r="Q1039" s="91"/>
      <c r="R1039" s="91"/>
      <c r="S1039" s="91">
        <v>-2.14</v>
      </c>
      <c r="T1039" s="91"/>
      <c r="U1039" s="91">
        <f t="shared" si="98"/>
        <v>3.8399999999999994</v>
      </c>
      <c r="V1039" s="82" t="str">
        <f t="shared" si="96"/>
        <v>155071275874</v>
      </c>
      <c r="W1039" s="83">
        <f>VLOOKUP(V1039,Factors!$E$6:$H$5950,4,FALSE)</f>
        <v>6.5216999999999997E-2</v>
      </c>
      <c r="X1039" t="str">
        <f>VLOOKUP(V1039,Factors!$E$6:$F$5950,2,FALSE)</f>
        <v>Perimeter</v>
      </c>
      <c r="Y1039" s="92">
        <f t="shared" si="99"/>
        <v>0.25043327999999992</v>
      </c>
      <c r="Z1039" s="92">
        <f t="shared" si="100"/>
        <v>3.5895667199999997</v>
      </c>
      <c r="AA1039" s="92">
        <f t="shared" si="101"/>
        <v>3.8399999999999994</v>
      </c>
    </row>
    <row r="1040" spans="1:27" x14ac:dyDescent="0.25">
      <c r="A1040" t="s">
        <v>320</v>
      </c>
      <c r="B1040" t="s">
        <v>292</v>
      </c>
      <c r="C1040" t="s">
        <v>293</v>
      </c>
      <c r="D1040" t="s">
        <v>323</v>
      </c>
      <c r="E1040" t="s">
        <v>324</v>
      </c>
      <c r="F1040" t="str">
        <f t="shared" si="97"/>
        <v>1275</v>
      </c>
      <c r="G1040" t="s">
        <v>130</v>
      </c>
      <c r="H1040" t="s">
        <v>131</v>
      </c>
      <c r="I1040" s="91">
        <v>11.31</v>
      </c>
      <c r="J1040" s="91">
        <v>5.75</v>
      </c>
      <c r="K1040" s="91">
        <v>13.3</v>
      </c>
      <c r="L1040" s="91">
        <v>3.03</v>
      </c>
      <c r="M1040" s="91">
        <v>10.5</v>
      </c>
      <c r="N1040" s="91">
        <v>1.31</v>
      </c>
      <c r="O1040" s="91">
        <v>4.9800000000000004</v>
      </c>
      <c r="P1040" s="91">
        <v>2.0099999999999998</v>
      </c>
      <c r="Q1040" s="91">
        <v>3.17</v>
      </c>
      <c r="R1040" s="91">
        <v>0.77</v>
      </c>
      <c r="S1040" s="91">
        <v>1.99</v>
      </c>
      <c r="T1040" s="91">
        <v>2.74</v>
      </c>
      <c r="U1040" s="91">
        <f t="shared" si="98"/>
        <v>60.860000000000014</v>
      </c>
      <c r="V1040" s="82" t="str">
        <f t="shared" si="96"/>
        <v>155071275874</v>
      </c>
      <c r="W1040" s="83">
        <f>VLOOKUP(V1040,Factors!$E$6:$H$5950,4,FALSE)</f>
        <v>6.5216999999999997E-2</v>
      </c>
      <c r="X1040" t="str">
        <f>VLOOKUP(V1040,Factors!$E$6:$F$5950,2,FALSE)</f>
        <v>Perimeter</v>
      </c>
      <c r="Y1040" s="92">
        <f t="shared" si="99"/>
        <v>3.9691066200000007</v>
      </c>
      <c r="Z1040" s="92">
        <f t="shared" si="100"/>
        <v>56.890893380000016</v>
      </c>
      <c r="AA1040" s="92">
        <f t="shared" si="101"/>
        <v>60.860000000000014</v>
      </c>
    </row>
    <row r="1041" spans="1:27" x14ac:dyDescent="0.25">
      <c r="A1041" t="s">
        <v>320</v>
      </c>
      <c r="B1041" t="s">
        <v>292</v>
      </c>
      <c r="C1041" t="s">
        <v>293</v>
      </c>
      <c r="D1041" t="s">
        <v>323</v>
      </c>
      <c r="E1041" t="s">
        <v>324</v>
      </c>
      <c r="F1041" t="str">
        <f t="shared" si="97"/>
        <v>1275</v>
      </c>
      <c r="G1041" t="s">
        <v>136</v>
      </c>
      <c r="H1041" t="s">
        <v>137</v>
      </c>
      <c r="I1041" s="91"/>
      <c r="J1041" s="91"/>
      <c r="K1041" s="91"/>
      <c r="L1041" s="91">
        <v>0.08</v>
      </c>
      <c r="M1041" s="91"/>
      <c r="N1041" s="91">
        <v>0.6</v>
      </c>
      <c r="O1041" s="91"/>
      <c r="P1041" s="91"/>
      <c r="Q1041" s="91"/>
      <c r="R1041" s="91">
        <v>3.04</v>
      </c>
      <c r="S1041" s="91">
        <v>1.48</v>
      </c>
      <c r="T1041" s="91">
        <v>0.09</v>
      </c>
      <c r="U1041" s="91">
        <f t="shared" si="98"/>
        <v>5.2899999999999991</v>
      </c>
      <c r="V1041" s="82" t="str">
        <f t="shared" si="96"/>
        <v>155071275874</v>
      </c>
      <c r="W1041" s="83">
        <f>VLOOKUP(V1041,Factors!$E$6:$H$5950,4,FALSE)</f>
        <v>6.5216999999999997E-2</v>
      </c>
      <c r="X1041" t="str">
        <f>VLOOKUP(V1041,Factors!$E$6:$F$5950,2,FALSE)</f>
        <v>Perimeter</v>
      </c>
      <c r="Y1041" s="92">
        <f t="shared" si="99"/>
        <v>0.34499792999999995</v>
      </c>
      <c r="Z1041" s="92">
        <f t="shared" si="100"/>
        <v>4.9450020699999993</v>
      </c>
      <c r="AA1041" s="92">
        <f t="shared" si="101"/>
        <v>5.2899999999999991</v>
      </c>
    </row>
    <row r="1042" spans="1:27" x14ac:dyDescent="0.25">
      <c r="A1042" t="s">
        <v>320</v>
      </c>
      <c r="B1042" t="s">
        <v>292</v>
      </c>
      <c r="C1042" t="s">
        <v>293</v>
      </c>
      <c r="D1042" t="s">
        <v>323</v>
      </c>
      <c r="E1042" t="s">
        <v>324</v>
      </c>
      <c r="F1042" t="str">
        <f t="shared" si="97"/>
        <v>1275</v>
      </c>
      <c r="G1042" t="s">
        <v>140</v>
      </c>
      <c r="H1042" t="s">
        <v>141</v>
      </c>
      <c r="I1042" s="91">
        <v>16.8</v>
      </c>
      <c r="J1042" s="91"/>
      <c r="K1042" s="91"/>
      <c r="L1042" s="91"/>
      <c r="M1042" s="91"/>
      <c r="N1042" s="91"/>
      <c r="O1042" s="91"/>
      <c r="P1042" s="91"/>
      <c r="Q1042" s="91"/>
      <c r="R1042" s="91"/>
      <c r="S1042" s="91"/>
      <c r="T1042" s="91">
        <v>27.72</v>
      </c>
      <c r="U1042" s="91">
        <f t="shared" si="98"/>
        <v>44.519999999999996</v>
      </c>
      <c r="V1042" s="82" t="str">
        <f t="shared" si="96"/>
        <v>155071275874</v>
      </c>
      <c r="W1042" s="83">
        <f>VLOOKUP(V1042,Factors!$E$6:$H$5950,4,FALSE)</f>
        <v>6.5216999999999997E-2</v>
      </c>
      <c r="X1042" t="str">
        <f>VLOOKUP(V1042,Factors!$E$6:$F$5950,2,FALSE)</f>
        <v>Perimeter</v>
      </c>
      <c r="Y1042" s="92">
        <f t="shared" ref="Y1042:Y1105" si="102">U1042*W1042</f>
        <v>2.9034608399999997</v>
      </c>
      <c r="Z1042" s="92">
        <f t="shared" ref="Z1042:Z1105" si="103">U1042-Y1042</f>
        <v>41.616539159999995</v>
      </c>
      <c r="AA1042" s="92">
        <f t="shared" ref="AA1042:AA1105" si="104">Y1042+Z1042</f>
        <v>44.519999999999996</v>
      </c>
    </row>
    <row r="1043" spans="1:27" x14ac:dyDescent="0.25">
      <c r="A1043" t="s">
        <v>320</v>
      </c>
      <c r="B1043" t="s">
        <v>292</v>
      </c>
      <c r="C1043" t="s">
        <v>293</v>
      </c>
      <c r="D1043" t="s">
        <v>323</v>
      </c>
      <c r="E1043" t="s">
        <v>324</v>
      </c>
      <c r="F1043" t="str">
        <f t="shared" si="97"/>
        <v>1275</v>
      </c>
      <c r="G1043" t="s">
        <v>144</v>
      </c>
      <c r="H1043" t="s">
        <v>145</v>
      </c>
      <c r="I1043" s="91"/>
      <c r="J1043" s="91">
        <v>0.09</v>
      </c>
      <c r="K1043" s="91">
        <v>6.07</v>
      </c>
      <c r="L1043" s="91">
        <v>2</v>
      </c>
      <c r="M1043" s="91"/>
      <c r="N1043" s="91"/>
      <c r="O1043" s="91"/>
      <c r="P1043" s="91">
        <v>3.57</v>
      </c>
      <c r="Q1043" s="91">
        <v>6.33</v>
      </c>
      <c r="R1043" s="91">
        <v>2.11</v>
      </c>
      <c r="S1043" s="91">
        <v>0.82</v>
      </c>
      <c r="T1043" s="91"/>
      <c r="U1043" s="91">
        <f t="shared" si="98"/>
        <v>20.990000000000002</v>
      </c>
      <c r="V1043" s="82" t="str">
        <f t="shared" si="96"/>
        <v>155071275874</v>
      </c>
      <c r="W1043" s="83">
        <f>VLOOKUP(V1043,Factors!$E$6:$H$5950,4,FALSE)</f>
        <v>6.5216999999999997E-2</v>
      </c>
      <c r="X1043" t="str">
        <f>VLOOKUP(V1043,Factors!$E$6:$F$5950,2,FALSE)</f>
        <v>Perimeter</v>
      </c>
      <c r="Y1043" s="92">
        <f t="shared" si="102"/>
        <v>1.36890483</v>
      </c>
      <c r="Z1043" s="92">
        <f t="shared" si="103"/>
        <v>19.621095170000004</v>
      </c>
      <c r="AA1043" s="92">
        <f t="shared" si="104"/>
        <v>20.990000000000002</v>
      </c>
    </row>
    <row r="1044" spans="1:27" x14ac:dyDescent="0.25">
      <c r="A1044" t="s">
        <v>320</v>
      </c>
      <c r="B1044" t="s">
        <v>292</v>
      </c>
      <c r="C1044" t="s">
        <v>293</v>
      </c>
      <c r="D1044" t="s">
        <v>323</v>
      </c>
      <c r="E1044" t="s">
        <v>324</v>
      </c>
      <c r="F1044" t="str">
        <f t="shared" si="97"/>
        <v>1275</v>
      </c>
      <c r="G1044" t="s">
        <v>217</v>
      </c>
      <c r="H1044" t="s">
        <v>218</v>
      </c>
      <c r="I1044" s="91">
        <v>22.52</v>
      </c>
      <c r="J1044" s="91">
        <v>53.34</v>
      </c>
      <c r="K1044" s="91">
        <v>33.75</v>
      </c>
      <c r="L1044" s="91">
        <v>19.72</v>
      </c>
      <c r="M1044" s="91">
        <v>43.99</v>
      </c>
      <c r="N1044" s="91">
        <v>14.18</v>
      </c>
      <c r="O1044" s="91">
        <v>5.75</v>
      </c>
      <c r="P1044" s="91">
        <v>14.39</v>
      </c>
      <c r="Q1044" s="91"/>
      <c r="R1044" s="91">
        <v>68.38</v>
      </c>
      <c r="S1044" s="91">
        <v>137.13999999999999</v>
      </c>
      <c r="T1044" s="91">
        <v>54.7</v>
      </c>
      <c r="U1044" s="91">
        <f t="shared" si="98"/>
        <v>467.85999999999996</v>
      </c>
      <c r="V1044" s="82" t="str">
        <f t="shared" si="96"/>
        <v>155071275874</v>
      </c>
      <c r="W1044" s="83">
        <f>VLOOKUP(V1044,Factors!$E$6:$H$5950,4,FALSE)</f>
        <v>6.5216999999999997E-2</v>
      </c>
      <c r="X1044" t="str">
        <f>VLOOKUP(V1044,Factors!$E$6:$F$5950,2,FALSE)</f>
        <v>Perimeter</v>
      </c>
      <c r="Y1044" s="92">
        <f t="shared" si="102"/>
        <v>30.512425619999995</v>
      </c>
      <c r="Z1044" s="92">
        <f t="shared" si="103"/>
        <v>437.34757437999997</v>
      </c>
      <c r="AA1044" s="92">
        <f t="shared" si="104"/>
        <v>467.85999999999996</v>
      </c>
    </row>
    <row r="1045" spans="1:27" x14ac:dyDescent="0.25">
      <c r="A1045" t="s">
        <v>320</v>
      </c>
      <c r="B1045" t="s">
        <v>292</v>
      </c>
      <c r="C1045" t="s">
        <v>293</v>
      </c>
      <c r="D1045" t="s">
        <v>323</v>
      </c>
      <c r="E1045" t="s">
        <v>324</v>
      </c>
      <c r="F1045" t="str">
        <f t="shared" si="97"/>
        <v>1275</v>
      </c>
      <c r="G1045" t="s">
        <v>146</v>
      </c>
      <c r="H1045" t="s">
        <v>147</v>
      </c>
      <c r="I1045" s="91"/>
      <c r="J1045" s="91"/>
      <c r="K1045" s="91"/>
      <c r="L1045" s="91"/>
      <c r="M1045" s="91"/>
      <c r="N1045" s="91"/>
      <c r="O1045" s="91"/>
      <c r="P1045" s="91"/>
      <c r="Q1045" s="91"/>
      <c r="R1045" s="91">
        <v>30.22</v>
      </c>
      <c r="S1045" s="91"/>
      <c r="T1045" s="91"/>
      <c r="U1045" s="91">
        <f t="shared" si="98"/>
        <v>30.22</v>
      </c>
      <c r="V1045" s="82" t="str">
        <f t="shared" si="96"/>
        <v>155071275874</v>
      </c>
      <c r="W1045" s="83">
        <f>VLOOKUP(V1045,Factors!$E$6:$H$5950,4,FALSE)</f>
        <v>6.5216999999999997E-2</v>
      </c>
      <c r="X1045" t="str">
        <f>VLOOKUP(V1045,Factors!$E$6:$F$5950,2,FALSE)</f>
        <v>Perimeter</v>
      </c>
      <c r="Y1045" s="92">
        <f t="shared" si="102"/>
        <v>1.9708577399999998</v>
      </c>
      <c r="Z1045" s="92">
        <f t="shared" si="103"/>
        <v>28.249142259999999</v>
      </c>
      <c r="AA1045" s="92">
        <f t="shared" si="104"/>
        <v>30.22</v>
      </c>
    </row>
    <row r="1046" spans="1:27" x14ac:dyDescent="0.25">
      <c r="A1046" t="s">
        <v>320</v>
      </c>
      <c r="B1046" t="s">
        <v>292</v>
      </c>
      <c r="C1046" t="s">
        <v>293</v>
      </c>
      <c r="D1046" t="s">
        <v>323</v>
      </c>
      <c r="E1046" t="s">
        <v>324</v>
      </c>
      <c r="F1046" t="str">
        <f t="shared" si="97"/>
        <v>1275</v>
      </c>
      <c r="G1046" t="s">
        <v>148</v>
      </c>
      <c r="H1046" t="s">
        <v>149</v>
      </c>
      <c r="I1046" s="91"/>
      <c r="J1046" s="91"/>
      <c r="K1046" s="91"/>
      <c r="L1046" s="91"/>
      <c r="M1046" s="91"/>
      <c r="N1046" s="91"/>
      <c r="O1046" s="91">
        <v>30.24</v>
      </c>
      <c r="P1046" s="91"/>
      <c r="Q1046" s="91">
        <v>21.6</v>
      </c>
      <c r="R1046" s="91"/>
      <c r="S1046" s="91"/>
      <c r="T1046" s="91"/>
      <c r="U1046" s="91">
        <f t="shared" si="98"/>
        <v>51.84</v>
      </c>
      <c r="V1046" s="82" t="str">
        <f t="shared" si="96"/>
        <v>155071275874</v>
      </c>
      <c r="W1046" s="83">
        <f>VLOOKUP(V1046,Factors!$E$6:$H$5950,4,FALSE)</f>
        <v>6.5216999999999997E-2</v>
      </c>
      <c r="X1046" t="str">
        <f>VLOOKUP(V1046,Factors!$E$6:$F$5950,2,FALSE)</f>
        <v>Perimeter</v>
      </c>
      <c r="Y1046" s="92">
        <f t="shared" si="102"/>
        <v>3.3808492800000001</v>
      </c>
      <c r="Z1046" s="92">
        <f t="shared" si="103"/>
        <v>48.459150720000004</v>
      </c>
      <c r="AA1046" s="92">
        <f t="shared" si="104"/>
        <v>51.84</v>
      </c>
    </row>
    <row r="1047" spans="1:27" x14ac:dyDescent="0.25">
      <c r="A1047" t="s">
        <v>320</v>
      </c>
      <c r="B1047" t="s">
        <v>292</v>
      </c>
      <c r="C1047" t="s">
        <v>293</v>
      </c>
      <c r="D1047" t="s">
        <v>323</v>
      </c>
      <c r="E1047" t="s">
        <v>324</v>
      </c>
      <c r="F1047" t="str">
        <f t="shared" si="97"/>
        <v>1275</v>
      </c>
      <c r="G1047" t="s">
        <v>152</v>
      </c>
      <c r="H1047" t="s">
        <v>153</v>
      </c>
      <c r="I1047" s="91">
        <v>2.77</v>
      </c>
      <c r="J1047" s="91"/>
      <c r="K1047" s="91"/>
      <c r="L1047" s="91">
        <v>2.1</v>
      </c>
      <c r="M1047" s="91"/>
      <c r="N1047" s="91"/>
      <c r="O1047" s="91"/>
      <c r="P1047" s="91"/>
      <c r="Q1047" s="91"/>
      <c r="R1047" s="91"/>
      <c r="S1047" s="91"/>
      <c r="T1047" s="91"/>
      <c r="U1047" s="91">
        <f t="shared" si="98"/>
        <v>4.87</v>
      </c>
      <c r="V1047" s="82" t="str">
        <f t="shared" si="96"/>
        <v>155071275874</v>
      </c>
      <c r="W1047" s="83">
        <f>VLOOKUP(V1047,Factors!$E$6:$H$5950,4,FALSE)</f>
        <v>6.5216999999999997E-2</v>
      </c>
      <c r="X1047" t="str">
        <f>VLOOKUP(V1047,Factors!$E$6:$F$5950,2,FALSE)</f>
        <v>Perimeter</v>
      </c>
      <c r="Y1047" s="92">
        <f t="shared" si="102"/>
        <v>0.31760678999999997</v>
      </c>
      <c r="Z1047" s="92">
        <f t="shared" si="103"/>
        <v>4.55239321</v>
      </c>
      <c r="AA1047" s="92">
        <f t="shared" si="104"/>
        <v>4.87</v>
      </c>
    </row>
    <row r="1048" spans="1:27" x14ac:dyDescent="0.25">
      <c r="A1048" t="s">
        <v>320</v>
      </c>
      <c r="B1048" t="s">
        <v>292</v>
      </c>
      <c r="C1048" t="s">
        <v>293</v>
      </c>
      <c r="D1048" t="s">
        <v>323</v>
      </c>
      <c r="E1048" t="s">
        <v>324</v>
      </c>
      <c r="F1048" t="str">
        <f t="shared" si="97"/>
        <v>1275</v>
      </c>
      <c r="G1048" t="s">
        <v>180</v>
      </c>
      <c r="H1048" t="s">
        <v>181</v>
      </c>
      <c r="I1048" s="91"/>
      <c r="J1048" s="91"/>
      <c r="K1048" s="91"/>
      <c r="L1048" s="91"/>
      <c r="M1048" s="91"/>
      <c r="N1048" s="91"/>
      <c r="O1048" s="91"/>
      <c r="P1048" s="91"/>
      <c r="Q1048" s="91"/>
      <c r="R1048" s="91">
        <v>58.67</v>
      </c>
      <c r="S1048" s="91">
        <v>58.67</v>
      </c>
      <c r="T1048" s="91"/>
      <c r="U1048" s="91">
        <f t="shared" si="98"/>
        <v>117.34</v>
      </c>
      <c r="V1048" s="82" t="str">
        <f t="shared" si="96"/>
        <v>155071275874</v>
      </c>
      <c r="W1048" s="83">
        <f>VLOOKUP(V1048,Factors!$E$6:$H$5950,4,FALSE)</f>
        <v>6.5216999999999997E-2</v>
      </c>
      <c r="X1048" t="str">
        <f>VLOOKUP(V1048,Factors!$E$6:$F$5950,2,FALSE)</f>
        <v>Perimeter</v>
      </c>
      <c r="Y1048" s="92">
        <f t="shared" si="102"/>
        <v>7.6525627800000002</v>
      </c>
      <c r="Z1048" s="92">
        <f t="shared" si="103"/>
        <v>109.68743722000001</v>
      </c>
      <c r="AA1048" s="92">
        <f t="shared" si="104"/>
        <v>117.34</v>
      </c>
    </row>
    <row r="1049" spans="1:27" x14ac:dyDescent="0.25">
      <c r="A1049" t="s">
        <v>320</v>
      </c>
      <c r="B1049" t="s">
        <v>292</v>
      </c>
      <c r="C1049" t="s">
        <v>293</v>
      </c>
      <c r="D1049" t="s">
        <v>323</v>
      </c>
      <c r="E1049" t="s">
        <v>324</v>
      </c>
      <c r="F1049" t="str">
        <f t="shared" si="97"/>
        <v>1275</v>
      </c>
      <c r="G1049" t="s">
        <v>65</v>
      </c>
      <c r="H1049" t="s">
        <v>66</v>
      </c>
      <c r="I1049" s="91">
        <v>1.65</v>
      </c>
      <c r="J1049" s="91">
        <v>15.49</v>
      </c>
      <c r="K1049" s="91"/>
      <c r="L1049" s="91"/>
      <c r="M1049" s="91">
        <v>0.75</v>
      </c>
      <c r="N1049" s="91"/>
      <c r="O1049" s="91"/>
      <c r="P1049" s="91"/>
      <c r="Q1049" s="91"/>
      <c r="R1049" s="91">
        <v>58.69</v>
      </c>
      <c r="S1049" s="91"/>
      <c r="T1049" s="91">
        <v>5.2</v>
      </c>
      <c r="U1049" s="91">
        <f t="shared" si="98"/>
        <v>81.78</v>
      </c>
      <c r="V1049" s="82" t="str">
        <f t="shared" si="96"/>
        <v>155071275874</v>
      </c>
      <c r="W1049" s="83">
        <f>VLOOKUP(V1049,Factors!$E$6:$H$5950,4,FALSE)</f>
        <v>6.5216999999999997E-2</v>
      </c>
      <c r="X1049" t="str">
        <f>VLOOKUP(V1049,Factors!$E$6:$F$5950,2,FALSE)</f>
        <v>Perimeter</v>
      </c>
      <c r="Y1049" s="92">
        <f t="shared" si="102"/>
        <v>5.3334462599999997</v>
      </c>
      <c r="Z1049" s="92">
        <f t="shared" si="103"/>
        <v>76.446553739999999</v>
      </c>
      <c r="AA1049" s="92">
        <f t="shared" si="104"/>
        <v>81.78</v>
      </c>
    </row>
    <row r="1050" spans="1:27" x14ac:dyDescent="0.25">
      <c r="A1050" t="s">
        <v>320</v>
      </c>
      <c r="B1050" t="s">
        <v>292</v>
      </c>
      <c r="C1050" t="s">
        <v>293</v>
      </c>
      <c r="D1050" t="s">
        <v>323</v>
      </c>
      <c r="E1050" t="s">
        <v>324</v>
      </c>
      <c r="F1050" t="str">
        <f t="shared" si="97"/>
        <v>1275</v>
      </c>
      <c r="G1050" t="s">
        <v>56</v>
      </c>
      <c r="H1050" t="s">
        <v>57</v>
      </c>
      <c r="I1050" s="91">
        <v>2926.11</v>
      </c>
      <c r="J1050" s="91">
        <v>2525.65</v>
      </c>
      <c r="K1050" s="91">
        <v>2632.35</v>
      </c>
      <c r="L1050" s="91">
        <v>2369.9499999999998</v>
      </c>
      <c r="M1050" s="91">
        <v>2188.73</v>
      </c>
      <c r="N1050" s="91">
        <v>1963.51</v>
      </c>
      <c r="O1050" s="91">
        <v>2608.6999999999998</v>
      </c>
      <c r="P1050" s="91">
        <v>1991.57</v>
      </c>
      <c r="Q1050" s="91">
        <v>621.96</v>
      </c>
      <c r="R1050" s="91">
        <v>1958.84</v>
      </c>
      <c r="S1050" s="91">
        <v>2816.74</v>
      </c>
      <c r="T1050" s="91">
        <v>2396.81</v>
      </c>
      <c r="U1050" s="91">
        <f t="shared" si="98"/>
        <v>27000.920000000002</v>
      </c>
      <c r="V1050" s="82" t="str">
        <f t="shared" si="96"/>
        <v>155071275874</v>
      </c>
      <c r="W1050" s="83">
        <f>VLOOKUP(V1050,Factors!$E$6:$H$5950,4,FALSE)</f>
        <v>6.5216999999999997E-2</v>
      </c>
      <c r="X1050" t="str">
        <f>VLOOKUP(V1050,Factors!$E$6:$F$5950,2,FALSE)</f>
        <v>Perimeter</v>
      </c>
      <c r="Y1050" s="92">
        <f t="shared" si="102"/>
        <v>1760.91899964</v>
      </c>
      <c r="Z1050" s="92">
        <f t="shared" si="103"/>
        <v>25240.001000360004</v>
      </c>
      <c r="AA1050" s="92">
        <f t="shared" si="104"/>
        <v>27000.920000000006</v>
      </c>
    </row>
    <row r="1051" spans="1:27" x14ac:dyDescent="0.25">
      <c r="A1051" t="s">
        <v>320</v>
      </c>
      <c r="B1051" t="s">
        <v>292</v>
      </c>
      <c r="C1051" t="s">
        <v>293</v>
      </c>
      <c r="D1051" t="s">
        <v>323</v>
      </c>
      <c r="E1051" t="s">
        <v>324</v>
      </c>
      <c r="F1051" t="str">
        <f t="shared" si="97"/>
        <v>1275</v>
      </c>
      <c r="G1051" t="s">
        <v>68</v>
      </c>
      <c r="H1051" t="s">
        <v>69</v>
      </c>
      <c r="I1051" s="91">
        <v>307.11</v>
      </c>
      <c r="J1051" s="91">
        <v>108.84</v>
      </c>
      <c r="K1051" s="91">
        <v>146.16</v>
      </c>
      <c r="L1051" s="91">
        <v>115.59</v>
      </c>
      <c r="M1051" s="91">
        <v>168.52</v>
      </c>
      <c r="N1051" s="91">
        <v>122.13</v>
      </c>
      <c r="O1051" s="91">
        <v>80.8</v>
      </c>
      <c r="P1051" s="91">
        <v>94.96</v>
      </c>
      <c r="Q1051" s="91">
        <v>16.47</v>
      </c>
      <c r="R1051" s="91">
        <v>29.38</v>
      </c>
      <c r="S1051" s="91">
        <v>341.92</v>
      </c>
      <c r="T1051" s="91">
        <v>156.13999999999999</v>
      </c>
      <c r="U1051" s="91">
        <f t="shared" si="98"/>
        <v>1688.0200000000004</v>
      </c>
      <c r="V1051" s="82" t="str">
        <f t="shared" si="96"/>
        <v>155071275874</v>
      </c>
      <c r="W1051" s="83">
        <f>VLOOKUP(V1051,Factors!$E$6:$H$5950,4,FALSE)</f>
        <v>6.5216999999999997E-2</v>
      </c>
      <c r="X1051" t="str">
        <f>VLOOKUP(V1051,Factors!$E$6:$F$5950,2,FALSE)</f>
        <v>Perimeter</v>
      </c>
      <c r="Y1051" s="92">
        <f t="shared" si="102"/>
        <v>110.08760034000002</v>
      </c>
      <c r="Z1051" s="92">
        <f t="shared" si="103"/>
        <v>1577.9323996600003</v>
      </c>
      <c r="AA1051" s="92">
        <f t="shared" si="104"/>
        <v>1688.0200000000004</v>
      </c>
    </row>
    <row r="1052" spans="1:27" x14ac:dyDescent="0.25">
      <c r="A1052" t="s">
        <v>320</v>
      </c>
      <c r="B1052" t="s">
        <v>292</v>
      </c>
      <c r="C1052" t="s">
        <v>293</v>
      </c>
      <c r="D1052" t="s">
        <v>323</v>
      </c>
      <c r="E1052" t="s">
        <v>324</v>
      </c>
      <c r="F1052" t="str">
        <f t="shared" si="97"/>
        <v>1275</v>
      </c>
      <c r="G1052" t="s">
        <v>154</v>
      </c>
      <c r="H1052" t="s">
        <v>155</v>
      </c>
      <c r="I1052" s="91">
        <v>131.52000000000001</v>
      </c>
      <c r="J1052" s="91">
        <v>21.69</v>
      </c>
      <c r="K1052" s="91">
        <v>87.45</v>
      </c>
      <c r="L1052" s="91">
        <v>57.09</v>
      </c>
      <c r="M1052" s="91">
        <v>58.68</v>
      </c>
      <c r="N1052" s="91">
        <v>67.05</v>
      </c>
      <c r="O1052" s="91">
        <v>75.42</v>
      </c>
      <c r="P1052" s="91">
        <v>68.400000000000006</v>
      </c>
      <c r="Q1052" s="91">
        <v>9.9600000000000009</v>
      </c>
      <c r="R1052" s="91">
        <v>8.0299999999999994</v>
      </c>
      <c r="S1052" s="91">
        <v>129.87</v>
      </c>
      <c r="T1052" s="91">
        <v>98.68</v>
      </c>
      <c r="U1052" s="91">
        <f t="shared" si="98"/>
        <v>813.84000000000015</v>
      </c>
      <c r="V1052" s="82" t="str">
        <f t="shared" si="96"/>
        <v>155071275874</v>
      </c>
      <c r="W1052" s="83">
        <f>VLOOKUP(V1052,Factors!$E$6:$H$5950,4,FALSE)</f>
        <v>6.5216999999999997E-2</v>
      </c>
      <c r="X1052" t="str">
        <f>VLOOKUP(V1052,Factors!$E$6:$F$5950,2,FALSE)</f>
        <v>Perimeter</v>
      </c>
      <c r="Y1052" s="92">
        <f t="shared" si="102"/>
        <v>53.076203280000009</v>
      </c>
      <c r="Z1052" s="92">
        <f t="shared" si="103"/>
        <v>760.76379672000019</v>
      </c>
      <c r="AA1052" s="92">
        <f t="shared" si="104"/>
        <v>813.84000000000015</v>
      </c>
    </row>
    <row r="1053" spans="1:27" x14ac:dyDescent="0.25">
      <c r="A1053" t="s">
        <v>320</v>
      </c>
      <c r="B1053" t="s">
        <v>292</v>
      </c>
      <c r="C1053" t="s">
        <v>293</v>
      </c>
      <c r="D1053" t="s">
        <v>323</v>
      </c>
      <c r="E1053" t="s">
        <v>324</v>
      </c>
      <c r="F1053" t="str">
        <f t="shared" si="97"/>
        <v>1275</v>
      </c>
      <c r="G1053" t="s">
        <v>156</v>
      </c>
      <c r="H1053" t="s">
        <v>157</v>
      </c>
      <c r="I1053" s="91">
        <v>3.42</v>
      </c>
      <c r="J1053" s="91">
        <v>2.5499999999999998</v>
      </c>
      <c r="K1053" s="91">
        <v>5.12</v>
      </c>
      <c r="L1053" s="91"/>
      <c r="M1053" s="91">
        <v>2.12</v>
      </c>
      <c r="N1053" s="91">
        <v>5.58</v>
      </c>
      <c r="O1053" s="91"/>
      <c r="P1053" s="91"/>
      <c r="Q1053" s="91"/>
      <c r="R1053" s="91">
        <v>0.42</v>
      </c>
      <c r="S1053" s="91">
        <v>11.6</v>
      </c>
      <c r="T1053" s="91">
        <v>1.3</v>
      </c>
      <c r="U1053" s="91">
        <f t="shared" si="98"/>
        <v>32.11</v>
      </c>
      <c r="V1053" s="82" t="str">
        <f t="shared" si="96"/>
        <v>155071275874</v>
      </c>
      <c r="W1053" s="83">
        <f>VLOOKUP(V1053,Factors!$E$6:$H$5950,4,FALSE)</f>
        <v>6.5216999999999997E-2</v>
      </c>
      <c r="X1053" t="str">
        <f>VLOOKUP(V1053,Factors!$E$6:$F$5950,2,FALSE)</f>
        <v>Perimeter</v>
      </c>
      <c r="Y1053" s="92">
        <f t="shared" si="102"/>
        <v>2.0941178699999998</v>
      </c>
      <c r="Z1053" s="92">
        <f t="shared" si="103"/>
        <v>30.015882130000001</v>
      </c>
      <c r="AA1053" s="92">
        <f t="shared" si="104"/>
        <v>32.11</v>
      </c>
    </row>
    <row r="1054" spans="1:27" x14ac:dyDescent="0.25">
      <c r="A1054" t="s">
        <v>320</v>
      </c>
      <c r="B1054" t="s">
        <v>292</v>
      </c>
      <c r="C1054" t="s">
        <v>293</v>
      </c>
      <c r="D1054" t="s">
        <v>325</v>
      </c>
      <c r="E1054" t="s">
        <v>326</v>
      </c>
      <c r="F1054" t="str">
        <f t="shared" si="97"/>
        <v>1280</v>
      </c>
      <c r="G1054" t="s">
        <v>50</v>
      </c>
      <c r="H1054" t="s">
        <v>51</v>
      </c>
      <c r="I1054" s="91"/>
      <c r="J1054" s="91"/>
      <c r="K1054" s="91"/>
      <c r="L1054" s="91">
        <v>448</v>
      </c>
      <c r="M1054" s="91">
        <v>1019</v>
      </c>
      <c r="N1054" s="91"/>
      <c r="O1054" s="91"/>
      <c r="P1054" s="91"/>
      <c r="Q1054" s="91"/>
      <c r="R1054" s="91"/>
      <c r="S1054" s="91"/>
      <c r="T1054" s="91"/>
      <c r="U1054" s="91">
        <f t="shared" si="98"/>
        <v>1467</v>
      </c>
      <c r="V1054" s="82" t="str">
        <f t="shared" si="96"/>
        <v>155071280874</v>
      </c>
      <c r="W1054" s="83">
        <f>VLOOKUP(V1054,Factors!$E$6:$H$5950,4,FALSE)</f>
        <v>6.5216999999999997E-2</v>
      </c>
      <c r="X1054" t="str">
        <f>VLOOKUP(V1054,Factors!$E$6:$F$5950,2,FALSE)</f>
        <v>Perimeter</v>
      </c>
      <c r="Y1054" s="92">
        <f t="shared" si="102"/>
        <v>95.673338999999999</v>
      </c>
      <c r="Z1054" s="92">
        <f t="shared" si="103"/>
        <v>1371.3266610000001</v>
      </c>
      <c r="AA1054" s="92">
        <f t="shared" si="104"/>
        <v>1467</v>
      </c>
    </row>
    <row r="1055" spans="1:27" x14ac:dyDescent="0.25">
      <c r="A1055" t="s">
        <v>320</v>
      </c>
      <c r="B1055" t="s">
        <v>292</v>
      </c>
      <c r="C1055" t="s">
        <v>293</v>
      </c>
      <c r="D1055" t="s">
        <v>325</v>
      </c>
      <c r="E1055" t="s">
        <v>326</v>
      </c>
      <c r="F1055" t="str">
        <f t="shared" si="97"/>
        <v>1280</v>
      </c>
      <c r="G1055" t="s">
        <v>56</v>
      </c>
      <c r="H1055" t="s">
        <v>57</v>
      </c>
      <c r="I1055" s="91"/>
      <c r="J1055" s="91"/>
      <c r="K1055" s="91"/>
      <c r="L1055" s="91">
        <v>68.819999999999993</v>
      </c>
      <c r="M1055" s="91"/>
      <c r="N1055" s="91"/>
      <c r="O1055" s="91"/>
      <c r="P1055" s="91"/>
      <c r="Q1055" s="91"/>
      <c r="R1055" s="91">
        <v>122.48</v>
      </c>
      <c r="S1055" s="91"/>
      <c r="T1055" s="91"/>
      <c r="U1055" s="91">
        <f t="shared" si="98"/>
        <v>191.3</v>
      </c>
      <c r="V1055" s="82" t="str">
        <f t="shared" si="96"/>
        <v>155071280874</v>
      </c>
      <c r="W1055" s="83">
        <f>VLOOKUP(V1055,Factors!$E$6:$H$5950,4,FALSE)</f>
        <v>6.5216999999999997E-2</v>
      </c>
      <c r="X1055" t="str">
        <f>VLOOKUP(V1055,Factors!$E$6:$F$5950,2,FALSE)</f>
        <v>Perimeter</v>
      </c>
      <c r="Y1055" s="92">
        <f t="shared" si="102"/>
        <v>12.4760121</v>
      </c>
      <c r="Z1055" s="92">
        <f t="shared" si="103"/>
        <v>178.82398790000002</v>
      </c>
      <c r="AA1055" s="92">
        <f t="shared" si="104"/>
        <v>191.3</v>
      </c>
    </row>
    <row r="1056" spans="1:27" x14ac:dyDescent="0.25">
      <c r="A1056" t="s">
        <v>320</v>
      </c>
      <c r="B1056" t="s">
        <v>292</v>
      </c>
      <c r="C1056" t="s">
        <v>293</v>
      </c>
      <c r="D1056" t="s">
        <v>327</v>
      </c>
      <c r="E1056" t="s">
        <v>328</v>
      </c>
      <c r="F1056" t="str">
        <f t="shared" si="97"/>
        <v>1695</v>
      </c>
      <c r="G1056" t="s">
        <v>256</v>
      </c>
      <c r="H1056" t="s">
        <v>257</v>
      </c>
      <c r="I1056" s="91"/>
      <c r="J1056" s="91"/>
      <c r="K1056" s="91"/>
      <c r="L1056" s="91"/>
      <c r="M1056" s="91"/>
      <c r="N1056" s="91"/>
      <c r="O1056" s="91"/>
      <c r="P1056" s="91"/>
      <c r="Q1056" s="91"/>
      <c r="R1056" s="91"/>
      <c r="S1056" s="91"/>
      <c r="T1056" s="91">
        <v>642.15</v>
      </c>
      <c r="U1056" s="91">
        <f t="shared" si="98"/>
        <v>642.15</v>
      </c>
      <c r="V1056" s="82" t="str">
        <f t="shared" si="96"/>
        <v>155071695874</v>
      </c>
      <c r="W1056" s="83">
        <f>VLOOKUP(V1056,Factors!$E$6:$H$5950,4,FALSE)</f>
        <v>6.5216999999999997E-2</v>
      </c>
      <c r="X1056" t="str">
        <f>VLOOKUP(V1056,Factors!$E$6:$F$5950,2,FALSE)</f>
        <v>Perimeter</v>
      </c>
      <c r="Y1056" s="92">
        <f t="shared" si="102"/>
        <v>41.87909655</v>
      </c>
      <c r="Z1056" s="92">
        <f t="shared" si="103"/>
        <v>600.27090344999999</v>
      </c>
      <c r="AA1056" s="92">
        <f t="shared" si="104"/>
        <v>642.15</v>
      </c>
    </row>
    <row r="1057" spans="1:27" x14ac:dyDescent="0.25">
      <c r="A1057" t="s">
        <v>320</v>
      </c>
      <c r="B1057" t="s">
        <v>292</v>
      </c>
      <c r="C1057" t="s">
        <v>293</v>
      </c>
      <c r="D1057" t="s">
        <v>327</v>
      </c>
      <c r="E1057" t="s">
        <v>328</v>
      </c>
      <c r="F1057" t="str">
        <f t="shared" si="97"/>
        <v>1695</v>
      </c>
      <c r="G1057" t="s">
        <v>56</v>
      </c>
      <c r="H1057" t="s">
        <v>57</v>
      </c>
      <c r="I1057" s="91"/>
      <c r="J1057" s="91">
        <v>1074.4000000000001</v>
      </c>
      <c r="K1057" s="91">
        <v>6611.12</v>
      </c>
      <c r="L1057" s="91">
        <v>7414.02</v>
      </c>
      <c r="M1057" s="91">
        <v>7891.98</v>
      </c>
      <c r="N1057" s="91">
        <v>2490.39</v>
      </c>
      <c r="O1057" s="91">
        <v>780.36</v>
      </c>
      <c r="P1057" s="91">
        <v>244.96</v>
      </c>
      <c r="Q1057" s="91"/>
      <c r="R1057" s="91"/>
      <c r="S1057" s="91">
        <v>780.36</v>
      </c>
      <c r="T1057" s="91"/>
      <c r="U1057" s="91">
        <f t="shared" si="98"/>
        <v>27287.59</v>
      </c>
      <c r="V1057" s="82" t="str">
        <f t="shared" si="96"/>
        <v>155071695874</v>
      </c>
      <c r="W1057" s="83">
        <f>VLOOKUP(V1057,Factors!$E$6:$H$5950,4,FALSE)</f>
        <v>6.5216999999999997E-2</v>
      </c>
      <c r="X1057" t="str">
        <f>VLOOKUP(V1057,Factors!$E$6:$F$5950,2,FALSE)</f>
        <v>Perimeter</v>
      </c>
      <c r="Y1057" s="92">
        <f t="shared" si="102"/>
        <v>1779.61475703</v>
      </c>
      <c r="Z1057" s="92">
        <f t="shared" si="103"/>
        <v>25507.975242970002</v>
      </c>
      <c r="AA1057" s="92">
        <f t="shared" si="104"/>
        <v>27287.590000000004</v>
      </c>
    </row>
    <row r="1058" spans="1:27" x14ac:dyDescent="0.25">
      <c r="A1058" t="s">
        <v>320</v>
      </c>
      <c r="B1058" t="s">
        <v>292</v>
      </c>
      <c r="C1058" t="s">
        <v>293</v>
      </c>
      <c r="D1058" t="s">
        <v>327</v>
      </c>
      <c r="E1058" t="s">
        <v>328</v>
      </c>
      <c r="F1058" t="str">
        <f t="shared" si="97"/>
        <v>1695</v>
      </c>
      <c r="G1058" t="s">
        <v>68</v>
      </c>
      <c r="H1058" t="s">
        <v>69</v>
      </c>
      <c r="I1058" s="91"/>
      <c r="J1058" s="91">
        <v>515.24</v>
      </c>
      <c r="K1058" s="91">
        <v>68.16</v>
      </c>
      <c r="L1058" s="91"/>
      <c r="M1058" s="91"/>
      <c r="N1058" s="91"/>
      <c r="O1058" s="91"/>
      <c r="P1058" s="91"/>
      <c r="Q1058" s="91"/>
      <c r="R1058" s="91"/>
      <c r="S1058" s="91"/>
      <c r="T1058" s="91"/>
      <c r="U1058" s="91">
        <f t="shared" si="98"/>
        <v>583.4</v>
      </c>
      <c r="V1058" s="82" t="str">
        <f t="shared" si="96"/>
        <v>155071695874</v>
      </c>
      <c r="W1058" s="83">
        <f>VLOOKUP(V1058,Factors!$E$6:$H$5950,4,FALSE)</f>
        <v>6.5216999999999997E-2</v>
      </c>
      <c r="X1058" t="str">
        <f>VLOOKUP(V1058,Factors!$E$6:$F$5950,2,FALSE)</f>
        <v>Perimeter</v>
      </c>
      <c r="Y1058" s="92">
        <f t="shared" si="102"/>
        <v>38.047597799999998</v>
      </c>
      <c r="Z1058" s="92">
        <f t="shared" si="103"/>
        <v>545.35240220000003</v>
      </c>
      <c r="AA1058" s="92">
        <f t="shared" si="104"/>
        <v>583.4</v>
      </c>
    </row>
    <row r="1059" spans="1:27" x14ac:dyDescent="0.25">
      <c r="A1059" t="s">
        <v>320</v>
      </c>
      <c r="B1059" t="s">
        <v>292</v>
      </c>
      <c r="C1059" t="s">
        <v>293</v>
      </c>
      <c r="D1059" t="s">
        <v>327</v>
      </c>
      <c r="E1059" t="s">
        <v>328</v>
      </c>
      <c r="F1059" t="str">
        <f t="shared" si="97"/>
        <v>1695</v>
      </c>
      <c r="G1059" t="s">
        <v>156</v>
      </c>
      <c r="H1059" t="s">
        <v>157</v>
      </c>
      <c r="I1059" s="91"/>
      <c r="J1059" s="91">
        <v>85.72</v>
      </c>
      <c r="K1059" s="91"/>
      <c r="L1059" s="91"/>
      <c r="M1059" s="91"/>
      <c r="N1059" s="91"/>
      <c r="O1059" s="91"/>
      <c r="P1059" s="91"/>
      <c r="Q1059" s="91"/>
      <c r="R1059" s="91"/>
      <c r="S1059" s="91"/>
      <c r="T1059" s="91"/>
      <c r="U1059" s="91">
        <f t="shared" si="98"/>
        <v>85.72</v>
      </c>
      <c r="V1059" s="82" t="str">
        <f t="shared" si="96"/>
        <v>155071695874</v>
      </c>
      <c r="W1059" s="83">
        <f>VLOOKUP(V1059,Factors!$E$6:$H$5950,4,FALSE)</f>
        <v>6.5216999999999997E-2</v>
      </c>
      <c r="X1059" t="str">
        <f>VLOOKUP(V1059,Factors!$E$6:$F$5950,2,FALSE)</f>
        <v>Perimeter</v>
      </c>
      <c r="Y1059" s="92">
        <f t="shared" si="102"/>
        <v>5.5904012399999994</v>
      </c>
      <c r="Z1059" s="92">
        <f t="shared" si="103"/>
        <v>80.129598759999993</v>
      </c>
      <c r="AA1059" s="92">
        <f t="shared" si="104"/>
        <v>85.72</v>
      </c>
    </row>
    <row r="1060" spans="1:27" x14ac:dyDescent="0.25">
      <c r="A1060" t="s">
        <v>320</v>
      </c>
      <c r="B1060" t="s">
        <v>292</v>
      </c>
      <c r="C1060" t="s">
        <v>293</v>
      </c>
      <c r="D1060" t="s">
        <v>346</v>
      </c>
      <c r="E1060" t="s">
        <v>347</v>
      </c>
      <c r="F1060" t="str">
        <f t="shared" si="97"/>
        <v>2090</v>
      </c>
      <c r="G1060" t="s">
        <v>114</v>
      </c>
      <c r="H1060" t="s">
        <v>115</v>
      </c>
      <c r="I1060" s="91">
        <v>4577.92</v>
      </c>
      <c r="J1060" s="91">
        <v>3769.55</v>
      </c>
      <c r="K1060" s="91">
        <v>2651.24</v>
      </c>
      <c r="L1060" s="91">
        <v>3902.98</v>
      </c>
      <c r="M1060" s="91">
        <v>3315.69</v>
      </c>
      <c r="N1060" s="91">
        <v>2155.61</v>
      </c>
      <c r="O1060" s="91">
        <v>7882.44</v>
      </c>
      <c r="P1060" s="91">
        <v>1957.33</v>
      </c>
      <c r="Q1060" s="91">
        <v>7322.22</v>
      </c>
      <c r="R1060" s="91">
        <v>1804.78</v>
      </c>
      <c r="S1060" s="91">
        <v>3555.26</v>
      </c>
      <c r="T1060" s="91">
        <v>3509.31</v>
      </c>
      <c r="U1060" s="91">
        <f t="shared" si="98"/>
        <v>46404.33</v>
      </c>
      <c r="V1060" s="82" t="str">
        <f t="shared" si="96"/>
        <v>155072090874</v>
      </c>
      <c r="W1060" s="83">
        <f>VLOOKUP(V1060,Factors!$E$6:$H$5950,4,FALSE)</f>
        <v>6.5216999999999997E-2</v>
      </c>
      <c r="X1060" t="str">
        <f>VLOOKUP(V1060,Factors!$E$6:$F$5950,2,FALSE)</f>
        <v>Perimeter</v>
      </c>
      <c r="Y1060" s="92">
        <f t="shared" si="102"/>
        <v>3026.3511896099999</v>
      </c>
      <c r="Z1060" s="92">
        <f t="shared" si="103"/>
        <v>43377.978810389999</v>
      </c>
      <c r="AA1060" s="92">
        <f t="shared" si="104"/>
        <v>46404.33</v>
      </c>
    </row>
    <row r="1061" spans="1:27" x14ac:dyDescent="0.25">
      <c r="A1061" t="s">
        <v>320</v>
      </c>
      <c r="B1061" t="s">
        <v>292</v>
      </c>
      <c r="C1061" t="s">
        <v>293</v>
      </c>
      <c r="D1061" t="s">
        <v>346</v>
      </c>
      <c r="E1061" t="s">
        <v>347</v>
      </c>
      <c r="F1061" t="str">
        <f t="shared" si="97"/>
        <v>2090</v>
      </c>
      <c r="G1061" t="s">
        <v>86</v>
      </c>
      <c r="H1061" t="s">
        <v>87</v>
      </c>
      <c r="I1061" s="91">
        <v>120823.76</v>
      </c>
      <c r="J1061" s="91">
        <v>95494.65</v>
      </c>
      <c r="K1061" s="91">
        <v>94408.14</v>
      </c>
      <c r="L1061" s="91">
        <v>94315.57</v>
      </c>
      <c r="M1061" s="91">
        <v>108125.78</v>
      </c>
      <c r="N1061" s="91">
        <v>93473.13</v>
      </c>
      <c r="O1061" s="91">
        <v>93726.43</v>
      </c>
      <c r="P1061" s="91">
        <v>93648.47</v>
      </c>
      <c r="Q1061" s="91">
        <v>89027.91</v>
      </c>
      <c r="R1061" s="91">
        <v>113425.82</v>
      </c>
      <c r="S1061" s="91">
        <v>102100.86</v>
      </c>
      <c r="T1061" s="91">
        <v>76786.77</v>
      </c>
      <c r="U1061" s="91">
        <f t="shared" si="98"/>
        <v>1175357.29</v>
      </c>
      <c r="V1061" s="82" t="str">
        <f t="shared" si="96"/>
        <v>155072090874</v>
      </c>
      <c r="W1061" s="83">
        <f>VLOOKUP(V1061,Factors!$E$6:$H$5950,4,FALSE)</f>
        <v>6.5216999999999997E-2</v>
      </c>
      <c r="X1061" t="str">
        <f>VLOOKUP(V1061,Factors!$E$6:$F$5950,2,FALSE)</f>
        <v>Perimeter</v>
      </c>
      <c r="Y1061" s="92">
        <f t="shared" si="102"/>
        <v>76653.276381930002</v>
      </c>
      <c r="Z1061" s="92">
        <f t="shared" si="103"/>
        <v>1098704.0136180699</v>
      </c>
      <c r="AA1061" s="92">
        <f t="shared" si="104"/>
        <v>1175357.29</v>
      </c>
    </row>
    <row r="1062" spans="1:27" x14ac:dyDescent="0.25">
      <c r="A1062" t="s">
        <v>320</v>
      </c>
      <c r="B1062" t="s">
        <v>292</v>
      </c>
      <c r="C1062" t="s">
        <v>293</v>
      </c>
      <c r="D1062" t="s">
        <v>346</v>
      </c>
      <c r="E1062" t="s">
        <v>347</v>
      </c>
      <c r="F1062" t="str">
        <f t="shared" si="97"/>
        <v>2090</v>
      </c>
      <c r="G1062" t="s">
        <v>116</v>
      </c>
      <c r="H1062" t="s">
        <v>117</v>
      </c>
      <c r="I1062" s="91">
        <v>10048.799999999999</v>
      </c>
      <c r="J1062" s="91">
        <v>4730.6899999999996</v>
      </c>
      <c r="K1062" s="91">
        <v>8728.23</v>
      </c>
      <c r="L1062" s="91">
        <v>4912.8900000000003</v>
      </c>
      <c r="M1062" s="91">
        <v>12811.97</v>
      </c>
      <c r="N1062" s="91">
        <v>7274.14</v>
      </c>
      <c r="O1062" s="91">
        <v>7221.25</v>
      </c>
      <c r="P1062" s="91">
        <v>7264.31</v>
      </c>
      <c r="Q1062" s="91">
        <v>8748.5400000000009</v>
      </c>
      <c r="R1062" s="91">
        <v>1924.74</v>
      </c>
      <c r="S1062" s="91">
        <v>16716.240000000002</v>
      </c>
      <c r="T1062" s="91">
        <v>1701.17</v>
      </c>
      <c r="U1062" s="91">
        <f t="shared" si="98"/>
        <v>92082.97</v>
      </c>
      <c r="V1062" s="82" t="str">
        <f t="shared" si="96"/>
        <v>155072090874</v>
      </c>
      <c r="W1062" s="83">
        <f>VLOOKUP(V1062,Factors!$E$6:$H$5950,4,FALSE)</f>
        <v>6.5216999999999997E-2</v>
      </c>
      <c r="X1062" t="str">
        <f>VLOOKUP(V1062,Factors!$E$6:$F$5950,2,FALSE)</f>
        <v>Perimeter</v>
      </c>
      <c r="Y1062" s="92">
        <f t="shared" si="102"/>
        <v>6005.3750544899995</v>
      </c>
      <c r="Z1062" s="92">
        <f t="shared" si="103"/>
        <v>86077.594945510005</v>
      </c>
      <c r="AA1062" s="92">
        <f t="shared" si="104"/>
        <v>92082.97</v>
      </c>
    </row>
    <row r="1063" spans="1:27" x14ac:dyDescent="0.25">
      <c r="A1063" t="s">
        <v>320</v>
      </c>
      <c r="B1063" t="s">
        <v>292</v>
      </c>
      <c r="C1063" t="s">
        <v>293</v>
      </c>
      <c r="D1063" t="s">
        <v>346</v>
      </c>
      <c r="E1063" t="s">
        <v>347</v>
      </c>
      <c r="F1063" t="str">
        <f t="shared" si="97"/>
        <v>2090</v>
      </c>
      <c r="G1063" t="s">
        <v>112</v>
      </c>
      <c r="H1063" t="s">
        <v>113</v>
      </c>
      <c r="I1063" s="91"/>
      <c r="J1063" s="91"/>
      <c r="K1063" s="91"/>
      <c r="L1063" s="91"/>
      <c r="M1063" s="91"/>
      <c r="N1063" s="91"/>
      <c r="O1063" s="91"/>
      <c r="P1063" s="91"/>
      <c r="Q1063" s="91"/>
      <c r="R1063" s="91"/>
      <c r="S1063" s="91"/>
      <c r="T1063" s="91">
        <v>13150.32</v>
      </c>
      <c r="U1063" s="91">
        <f t="shared" si="98"/>
        <v>13150.32</v>
      </c>
      <c r="V1063" s="82" t="str">
        <f t="shared" si="96"/>
        <v>155072090874</v>
      </c>
      <c r="W1063" s="83">
        <f>VLOOKUP(V1063,Factors!$E$6:$H$5950,4,FALSE)</f>
        <v>6.5216999999999997E-2</v>
      </c>
      <c r="X1063" t="str">
        <f>VLOOKUP(V1063,Factors!$E$6:$F$5950,2,FALSE)</f>
        <v>Perimeter</v>
      </c>
      <c r="Y1063" s="92">
        <f t="shared" si="102"/>
        <v>857.62441944</v>
      </c>
      <c r="Z1063" s="92">
        <f t="shared" si="103"/>
        <v>12292.695580559999</v>
      </c>
      <c r="AA1063" s="92">
        <f t="shared" si="104"/>
        <v>13150.32</v>
      </c>
    </row>
    <row r="1064" spans="1:27" x14ac:dyDescent="0.25">
      <c r="A1064" t="s">
        <v>320</v>
      </c>
      <c r="B1064" t="s">
        <v>292</v>
      </c>
      <c r="C1064" t="s">
        <v>293</v>
      </c>
      <c r="D1064" t="s">
        <v>346</v>
      </c>
      <c r="E1064" t="s">
        <v>347</v>
      </c>
      <c r="F1064" t="str">
        <f t="shared" si="97"/>
        <v>2090</v>
      </c>
      <c r="G1064" t="s">
        <v>258</v>
      </c>
      <c r="H1064" t="s">
        <v>259</v>
      </c>
      <c r="I1064" s="91"/>
      <c r="J1064" s="91"/>
      <c r="K1064" s="91"/>
      <c r="L1064" s="91"/>
      <c r="M1064" s="91">
        <v>126</v>
      </c>
      <c r="N1064" s="91"/>
      <c r="O1064" s="91"/>
      <c r="P1064" s="91"/>
      <c r="Q1064" s="91"/>
      <c r="R1064" s="91"/>
      <c r="S1064" s="91"/>
      <c r="T1064" s="91"/>
      <c r="U1064" s="91">
        <f t="shared" si="98"/>
        <v>126</v>
      </c>
      <c r="V1064" s="82" t="str">
        <f t="shared" si="96"/>
        <v>155072090874</v>
      </c>
      <c r="W1064" s="83">
        <f>VLOOKUP(V1064,Factors!$E$6:$H$5950,4,FALSE)</f>
        <v>6.5216999999999997E-2</v>
      </c>
      <c r="X1064" t="str">
        <f>VLOOKUP(V1064,Factors!$E$6:$F$5950,2,FALSE)</f>
        <v>Perimeter</v>
      </c>
      <c r="Y1064" s="92">
        <f t="shared" si="102"/>
        <v>8.2173420000000004</v>
      </c>
      <c r="Z1064" s="92">
        <f t="shared" si="103"/>
        <v>117.782658</v>
      </c>
      <c r="AA1064" s="92">
        <f t="shared" si="104"/>
        <v>126</v>
      </c>
    </row>
    <row r="1065" spans="1:27" x14ac:dyDescent="0.25">
      <c r="A1065" t="s">
        <v>320</v>
      </c>
      <c r="B1065" t="s">
        <v>292</v>
      </c>
      <c r="C1065" t="s">
        <v>293</v>
      </c>
      <c r="D1065" t="s">
        <v>346</v>
      </c>
      <c r="E1065" t="s">
        <v>347</v>
      </c>
      <c r="F1065" t="str">
        <f t="shared" si="97"/>
        <v>2090</v>
      </c>
      <c r="G1065" t="s">
        <v>88</v>
      </c>
      <c r="H1065" t="s">
        <v>89</v>
      </c>
      <c r="I1065" s="91">
        <v>16244.65</v>
      </c>
      <c r="J1065" s="91">
        <v>14161.35</v>
      </c>
      <c r="K1065" s="91">
        <v>15061</v>
      </c>
      <c r="L1065" s="91">
        <v>14952.43</v>
      </c>
      <c r="M1065" s="91">
        <v>15785.32</v>
      </c>
      <c r="N1065" s="91">
        <v>14707.75</v>
      </c>
      <c r="O1065" s="91">
        <v>15741.29</v>
      </c>
      <c r="P1065" s="91">
        <v>15990.03</v>
      </c>
      <c r="Q1065" s="91">
        <v>14318.02</v>
      </c>
      <c r="R1065" s="91">
        <v>16023.43</v>
      </c>
      <c r="S1065" s="91">
        <v>15359.94</v>
      </c>
      <c r="T1065" s="91">
        <v>15367.35</v>
      </c>
      <c r="U1065" s="91">
        <f t="shared" si="98"/>
        <v>183712.56</v>
      </c>
      <c r="V1065" s="82" t="str">
        <f t="shared" si="96"/>
        <v>155072090874</v>
      </c>
      <c r="W1065" s="83">
        <f>VLOOKUP(V1065,Factors!$E$6:$H$5950,4,FALSE)</f>
        <v>6.5216999999999997E-2</v>
      </c>
      <c r="X1065" t="str">
        <f>VLOOKUP(V1065,Factors!$E$6:$F$5950,2,FALSE)</f>
        <v>Perimeter</v>
      </c>
      <c r="Y1065" s="92">
        <f t="shared" si="102"/>
        <v>11981.18202552</v>
      </c>
      <c r="Z1065" s="92">
        <f t="shared" si="103"/>
        <v>171731.37797447998</v>
      </c>
      <c r="AA1065" s="92">
        <f t="shared" si="104"/>
        <v>183712.56</v>
      </c>
    </row>
    <row r="1066" spans="1:27" x14ac:dyDescent="0.25">
      <c r="A1066" t="s">
        <v>320</v>
      </c>
      <c r="B1066" t="s">
        <v>292</v>
      </c>
      <c r="C1066" t="s">
        <v>293</v>
      </c>
      <c r="D1066" t="s">
        <v>346</v>
      </c>
      <c r="E1066" t="s">
        <v>347</v>
      </c>
      <c r="F1066" t="str">
        <f t="shared" si="97"/>
        <v>2090</v>
      </c>
      <c r="G1066" t="s">
        <v>90</v>
      </c>
      <c r="H1066" t="s">
        <v>91</v>
      </c>
      <c r="I1066" s="91">
        <v>65508.37</v>
      </c>
      <c r="J1066" s="91">
        <v>56407.62</v>
      </c>
      <c r="K1066" s="91">
        <v>60373.09</v>
      </c>
      <c r="L1066" s="91">
        <v>59540.2</v>
      </c>
      <c r="M1066" s="91">
        <v>63974.93</v>
      </c>
      <c r="N1066" s="91">
        <v>58690.37</v>
      </c>
      <c r="O1066" s="91">
        <v>63632.61</v>
      </c>
      <c r="P1066" s="91">
        <v>63633.62</v>
      </c>
      <c r="Q1066" s="91">
        <v>58268.92</v>
      </c>
      <c r="R1066" s="91">
        <v>62865.08</v>
      </c>
      <c r="S1066" s="91">
        <v>63008.52</v>
      </c>
      <c r="T1066" s="91">
        <v>60559.6</v>
      </c>
      <c r="U1066" s="91">
        <f t="shared" si="98"/>
        <v>736462.92999999993</v>
      </c>
      <c r="V1066" s="82" t="str">
        <f t="shared" si="96"/>
        <v>155072090874</v>
      </c>
      <c r="W1066" s="83">
        <f>VLOOKUP(V1066,Factors!$E$6:$H$5950,4,FALSE)</f>
        <v>6.5216999999999997E-2</v>
      </c>
      <c r="X1066" t="str">
        <f>VLOOKUP(V1066,Factors!$E$6:$F$5950,2,FALSE)</f>
        <v>Perimeter</v>
      </c>
      <c r="Y1066" s="92">
        <f t="shared" si="102"/>
        <v>48029.902905809991</v>
      </c>
      <c r="Z1066" s="92">
        <f t="shared" si="103"/>
        <v>688433.02709418989</v>
      </c>
      <c r="AA1066" s="92">
        <f t="shared" si="104"/>
        <v>736462.92999999993</v>
      </c>
    </row>
    <row r="1067" spans="1:27" x14ac:dyDescent="0.25">
      <c r="A1067" t="s">
        <v>320</v>
      </c>
      <c r="B1067" t="s">
        <v>292</v>
      </c>
      <c r="C1067" t="s">
        <v>293</v>
      </c>
      <c r="D1067" t="s">
        <v>346</v>
      </c>
      <c r="E1067" t="s">
        <v>347</v>
      </c>
      <c r="F1067" t="str">
        <f t="shared" si="97"/>
        <v>2090</v>
      </c>
      <c r="G1067" t="s">
        <v>92</v>
      </c>
      <c r="H1067" t="s">
        <v>93</v>
      </c>
      <c r="I1067" s="91"/>
      <c r="J1067" s="91"/>
      <c r="K1067" s="91"/>
      <c r="L1067" s="91"/>
      <c r="M1067" s="91">
        <v>54.77</v>
      </c>
      <c r="N1067" s="91"/>
      <c r="O1067" s="91"/>
      <c r="P1067" s="91"/>
      <c r="Q1067" s="91"/>
      <c r="R1067" s="91"/>
      <c r="S1067" s="91"/>
      <c r="T1067" s="91"/>
      <c r="U1067" s="91">
        <f t="shared" si="98"/>
        <v>54.77</v>
      </c>
      <c r="V1067" s="82" t="str">
        <f t="shared" si="96"/>
        <v>155072090874</v>
      </c>
      <c r="W1067" s="83">
        <f>VLOOKUP(V1067,Factors!$E$6:$H$5950,4,FALSE)</f>
        <v>6.5216999999999997E-2</v>
      </c>
      <c r="X1067" t="str">
        <f>VLOOKUP(V1067,Factors!$E$6:$F$5950,2,FALSE)</f>
        <v>Perimeter</v>
      </c>
      <c r="Y1067" s="92">
        <f t="shared" si="102"/>
        <v>3.5719350900000002</v>
      </c>
      <c r="Z1067" s="92">
        <f t="shared" si="103"/>
        <v>51.198064909999999</v>
      </c>
      <c r="AA1067" s="92">
        <f t="shared" si="104"/>
        <v>54.769999999999996</v>
      </c>
    </row>
    <row r="1068" spans="1:27" x14ac:dyDescent="0.25">
      <c r="A1068" t="s">
        <v>320</v>
      </c>
      <c r="B1068" t="s">
        <v>292</v>
      </c>
      <c r="C1068" t="s">
        <v>293</v>
      </c>
      <c r="D1068" t="s">
        <v>346</v>
      </c>
      <c r="E1068" t="s">
        <v>347</v>
      </c>
      <c r="F1068" t="str">
        <f t="shared" si="97"/>
        <v>2090</v>
      </c>
      <c r="G1068" t="s">
        <v>120</v>
      </c>
      <c r="H1068" t="s">
        <v>121</v>
      </c>
      <c r="I1068" s="91">
        <v>1097.0899999999999</v>
      </c>
      <c r="J1068" s="91">
        <v>476.33</v>
      </c>
      <c r="K1068" s="91">
        <v>418.56</v>
      </c>
      <c r="L1068" s="91">
        <v>526.47</v>
      </c>
      <c r="M1068" s="91">
        <v>1563.06</v>
      </c>
      <c r="N1068" s="91">
        <v>87.2</v>
      </c>
      <c r="O1068" s="91">
        <v>163.5</v>
      </c>
      <c r="P1068" s="91">
        <v>110.09</v>
      </c>
      <c r="Q1068" s="91"/>
      <c r="R1068" s="91"/>
      <c r="S1068" s="91">
        <v>1212.0899999999999</v>
      </c>
      <c r="T1068" s="91">
        <v>824.04</v>
      </c>
      <c r="U1068" s="91">
        <f t="shared" si="98"/>
        <v>6478.43</v>
      </c>
      <c r="V1068" s="82" t="str">
        <f t="shared" si="96"/>
        <v>155072090874</v>
      </c>
      <c r="W1068" s="83">
        <f>VLOOKUP(V1068,Factors!$E$6:$H$5950,4,FALSE)</f>
        <v>6.5216999999999997E-2</v>
      </c>
      <c r="X1068" t="str">
        <f>VLOOKUP(V1068,Factors!$E$6:$F$5950,2,FALSE)</f>
        <v>Perimeter</v>
      </c>
      <c r="Y1068" s="92">
        <f t="shared" si="102"/>
        <v>422.50376931</v>
      </c>
      <c r="Z1068" s="92">
        <f t="shared" si="103"/>
        <v>6055.92623069</v>
      </c>
      <c r="AA1068" s="92">
        <f t="shared" si="104"/>
        <v>6478.43</v>
      </c>
    </row>
    <row r="1069" spans="1:27" x14ac:dyDescent="0.25">
      <c r="A1069" t="s">
        <v>320</v>
      </c>
      <c r="B1069" t="s">
        <v>292</v>
      </c>
      <c r="C1069" t="s">
        <v>293</v>
      </c>
      <c r="D1069" t="s">
        <v>346</v>
      </c>
      <c r="E1069" t="s">
        <v>347</v>
      </c>
      <c r="F1069" t="str">
        <f t="shared" si="97"/>
        <v>2090</v>
      </c>
      <c r="G1069" t="s">
        <v>98</v>
      </c>
      <c r="H1069" t="s">
        <v>99</v>
      </c>
      <c r="I1069" s="91"/>
      <c r="J1069" s="91"/>
      <c r="K1069" s="91"/>
      <c r="L1069" s="91"/>
      <c r="M1069" s="91"/>
      <c r="N1069" s="91"/>
      <c r="O1069" s="91"/>
      <c r="P1069" s="91"/>
      <c r="Q1069" s="91"/>
      <c r="R1069" s="91"/>
      <c r="S1069" s="91">
        <v>63.04</v>
      </c>
      <c r="T1069" s="91"/>
      <c r="U1069" s="91">
        <f t="shared" si="98"/>
        <v>63.04</v>
      </c>
      <c r="V1069" s="82" t="str">
        <f t="shared" si="96"/>
        <v>155072090874</v>
      </c>
      <c r="W1069" s="83">
        <f>VLOOKUP(V1069,Factors!$E$6:$H$5950,4,FALSE)</f>
        <v>6.5216999999999997E-2</v>
      </c>
      <c r="X1069" t="str">
        <f>VLOOKUP(V1069,Factors!$E$6:$F$5950,2,FALSE)</f>
        <v>Perimeter</v>
      </c>
      <c r="Y1069" s="92">
        <f t="shared" si="102"/>
        <v>4.11127968</v>
      </c>
      <c r="Z1069" s="92">
        <f t="shared" si="103"/>
        <v>58.928720319999996</v>
      </c>
      <c r="AA1069" s="92">
        <f t="shared" si="104"/>
        <v>63.04</v>
      </c>
    </row>
    <row r="1070" spans="1:27" x14ac:dyDescent="0.25">
      <c r="A1070" t="s">
        <v>320</v>
      </c>
      <c r="B1070" t="s">
        <v>292</v>
      </c>
      <c r="C1070" t="s">
        <v>293</v>
      </c>
      <c r="D1070" t="s">
        <v>346</v>
      </c>
      <c r="E1070" t="s">
        <v>347</v>
      </c>
      <c r="F1070" t="str">
        <f t="shared" si="97"/>
        <v>2090</v>
      </c>
      <c r="G1070" t="s">
        <v>140</v>
      </c>
      <c r="H1070" t="s">
        <v>141</v>
      </c>
      <c r="I1070" s="91">
        <v>192.87</v>
      </c>
      <c r="J1070" s="91">
        <v>150.01</v>
      </c>
      <c r="K1070" s="91">
        <v>85.72</v>
      </c>
      <c r="L1070" s="91">
        <v>64.290000000000006</v>
      </c>
      <c r="M1070" s="91">
        <v>150.01</v>
      </c>
      <c r="N1070" s="91">
        <v>64.290000000000006</v>
      </c>
      <c r="O1070" s="91">
        <v>257.16000000000003</v>
      </c>
      <c r="P1070" s="91">
        <v>64.290000000000006</v>
      </c>
      <c r="Q1070" s="91">
        <v>192.87</v>
      </c>
      <c r="R1070" s="91">
        <v>42.86</v>
      </c>
      <c r="S1070" s="91">
        <v>157.5</v>
      </c>
      <c r="T1070" s="91">
        <v>112.5</v>
      </c>
      <c r="U1070" s="91">
        <f t="shared" si="98"/>
        <v>1534.3700000000001</v>
      </c>
      <c r="V1070" s="82" t="str">
        <f t="shared" si="96"/>
        <v>155072090874</v>
      </c>
      <c r="W1070" s="83">
        <f>VLOOKUP(V1070,Factors!$E$6:$H$5950,4,FALSE)</f>
        <v>6.5216999999999997E-2</v>
      </c>
      <c r="X1070" t="str">
        <f>VLOOKUP(V1070,Factors!$E$6:$F$5950,2,FALSE)</f>
        <v>Perimeter</v>
      </c>
      <c r="Y1070" s="92">
        <f t="shared" si="102"/>
        <v>100.06700829</v>
      </c>
      <c r="Z1070" s="92">
        <f t="shared" si="103"/>
        <v>1434.30299171</v>
      </c>
      <c r="AA1070" s="92">
        <f t="shared" si="104"/>
        <v>1534.3700000000001</v>
      </c>
    </row>
    <row r="1071" spans="1:27" x14ac:dyDescent="0.25">
      <c r="A1071" t="s">
        <v>320</v>
      </c>
      <c r="B1071" t="s">
        <v>292</v>
      </c>
      <c r="C1071" t="s">
        <v>293</v>
      </c>
      <c r="D1071" t="s">
        <v>346</v>
      </c>
      <c r="E1071" t="s">
        <v>347</v>
      </c>
      <c r="F1071" t="str">
        <f t="shared" si="97"/>
        <v>2090</v>
      </c>
      <c r="G1071" t="s">
        <v>104</v>
      </c>
      <c r="H1071" t="s">
        <v>105</v>
      </c>
      <c r="I1071" s="91">
        <v>-4551.68</v>
      </c>
      <c r="J1071" s="91">
        <v>-4292.97</v>
      </c>
      <c r="K1071" s="91">
        <v>-3621.19</v>
      </c>
      <c r="L1071" s="91">
        <v>-4701.54</v>
      </c>
      <c r="M1071" s="91">
        <v>-3437.73</v>
      </c>
      <c r="N1071" s="91">
        <v>-3687.23</v>
      </c>
      <c r="O1071" s="91">
        <v>-8637.89</v>
      </c>
      <c r="P1071" s="91">
        <v>-2106.64</v>
      </c>
      <c r="Q1071" s="91">
        <v>-6635.83</v>
      </c>
      <c r="R1071" s="91">
        <v>-3257.46</v>
      </c>
      <c r="S1071" s="91">
        <v>-3671.43</v>
      </c>
      <c r="T1071" s="91">
        <v>-4545.21</v>
      </c>
      <c r="U1071" s="91">
        <f t="shared" si="98"/>
        <v>-53146.799999999996</v>
      </c>
      <c r="V1071" s="82" t="str">
        <f t="shared" si="96"/>
        <v>155072090874</v>
      </c>
      <c r="W1071" s="83">
        <f>VLOOKUP(V1071,Factors!$E$6:$H$5950,4,FALSE)</f>
        <v>6.5216999999999997E-2</v>
      </c>
      <c r="X1071" t="str">
        <f>VLOOKUP(V1071,Factors!$E$6:$F$5950,2,FALSE)</f>
        <v>Perimeter</v>
      </c>
      <c r="Y1071" s="92">
        <f t="shared" si="102"/>
        <v>-3466.0748555999994</v>
      </c>
      <c r="Z1071" s="92">
        <f t="shared" si="103"/>
        <v>-49680.725144399999</v>
      </c>
      <c r="AA1071" s="92">
        <f t="shared" si="104"/>
        <v>-53146.799999999996</v>
      </c>
    </row>
    <row r="1072" spans="1:27" x14ac:dyDescent="0.25">
      <c r="A1072" t="s">
        <v>320</v>
      </c>
      <c r="B1072" t="s">
        <v>292</v>
      </c>
      <c r="C1072" t="s">
        <v>293</v>
      </c>
      <c r="D1072" t="s">
        <v>346</v>
      </c>
      <c r="E1072" t="s">
        <v>347</v>
      </c>
      <c r="F1072" t="str">
        <f t="shared" si="97"/>
        <v>2090</v>
      </c>
      <c r="G1072" t="s">
        <v>106</v>
      </c>
      <c r="H1072" t="s">
        <v>107</v>
      </c>
      <c r="I1072" s="91">
        <v>-181862.65</v>
      </c>
      <c r="J1072" s="91">
        <v>-161631.82</v>
      </c>
      <c r="K1072" s="91">
        <v>-161324.92000000001</v>
      </c>
      <c r="L1072" s="91">
        <v>-147289.64000000001</v>
      </c>
      <c r="M1072" s="91">
        <v>-168361.85</v>
      </c>
      <c r="N1072" s="91">
        <v>-156589.32999999999</v>
      </c>
      <c r="O1072" s="91">
        <v>-150899.94</v>
      </c>
      <c r="P1072" s="91">
        <v>-168748.33</v>
      </c>
      <c r="Q1072" s="91">
        <v>-149099.5</v>
      </c>
      <c r="R1072" s="91">
        <v>-172231.47</v>
      </c>
      <c r="S1072" s="91">
        <v>-169570.02</v>
      </c>
      <c r="T1072" s="91">
        <v>-151054.39999999999</v>
      </c>
      <c r="U1072" s="91">
        <f t="shared" si="98"/>
        <v>-1938663.8699999999</v>
      </c>
      <c r="V1072" s="82" t="str">
        <f t="shared" si="96"/>
        <v>155072090874</v>
      </c>
      <c r="W1072" s="83">
        <f>VLOOKUP(V1072,Factors!$E$6:$H$5950,4,FALSE)</f>
        <v>6.5216999999999997E-2</v>
      </c>
      <c r="X1072" t="str">
        <f>VLOOKUP(V1072,Factors!$E$6:$F$5950,2,FALSE)</f>
        <v>Perimeter</v>
      </c>
      <c r="Y1072" s="92">
        <f t="shared" si="102"/>
        <v>-126433.84160978999</v>
      </c>
      <c r="Z1072" s="92">
        <f t="shared" si="103"/>
        <v>-1812230.0283902099</v>
      </c>
      <c r="AA1072" s="92">
        <f t="shared" si="104"/>
        <v>-1938663.8699999999</v>
      </c>
    </row>
    <row r="1073" spans="1:27" x14ac:dyDescent="0.25">
      <c r="A1073" t="s">
        <v>320</v>
      </c>
      <c r="B1073" t="s">
        <v>292</v>
      </c>
      <c r="C1073" t="s">
        <v>293</v>
      </c>
      <c r="D1073" t="s">
        <v>346</v>
      </c>
      <c r="E1073" t="s">
        <v>347</v>
      </c>
      <c r="F1073" t="str">
        <f t="shared" si="97"/>
        <v>2090</v>
      </c>
      <c r="G1073" t="s">
        <v>108</v>
      </c>
      <c r="H1073" t="s">
        <v>109</v>
      </c>
      <c r="I1073" s="91">
        <v>-10178.74</v>
      </c>
      <c r="J1073" s="91">
        <v>-7621.7</v>
      </c>
      <c r="K1073" s="91">
        <v>-9027.7900000000009</v>
      </c>
      <c r="L1073" s="91">
        <v>-6491.24</v>
      </c>
      <c r="M1073" s="91">
        <v>-10145.1</v>
      </c>
      <c r="N1073" s="91">
        <v>-13362.43</v>
      </c>
      <c r="O1073" s="91">
        <v>-7752.3</v>
      </c>
      <c r="P1073" s="91">
        <v>-8480.84</v>
      </c>
      <c r="Q1073" s="91">
        <v>-7702.41</v>
      </c>
      <c r="R1073" s="91">
        <v>-9130.18</v>
      </c>
      <c r="S1073" s="91">
        <v>-9625.83</v>
      </c>
      <c r="T1073" s="91">
        <v>-8352.9</v>
      </c>
      <c r="U1073" s="91">
        <f t="shared" si="98"/>
        <v>-107871.46</v>
      </c>
      <c r="V1073" s="82" t="str">
        <f t="shared" si="96"/>
        <v>155072090874</v>
      </c>
      <c r="W1073" s="83">
        <f>VLOOKUP(V1073,Factors!$E$6:$H$5950,4,FALSE)</f>
        <v>6.5216999999999997E-2</v>
      </c>
      <c r="X1073" t="str">
        <f>VLOOKUP(V1073,Factors!$E$6:$F$5950,2,FALSE)</f>
        <v>Perimeter</v>
      </c>
      <c r="Y1073" s="92">
        <f t="shared" si="102"/>
        <v>-7035.0530068200005</v>
      </c>
      <c r="Z1073" s="92">
        <f t="shared" si="103"/>
        <v>-100836.40699318</v>
      </c>
      <c r="AA1073" s="92">
        <f t="shared" si="104"/>
        <v>-107871.46</v>
      </c>
    </row>
    <row r="1074" spans="1:27" x14ac:dyDescent="0.25">
      <c r="A1074" t="s">
        <v>320</v>
      </c>
      <c r="B1074" t="s">
        <v>292</v>
      </c>
      <c r="C1074" t="s">
        <v>293</v>
      </c>
      <c r="D1074" t="s">
        <v>346</v>
      </c>
      <c r="E1074" t="s">
        <v>347</v>
      </c>
      <c r="F1074" t="str">
        <f t="shared" si="97"/>
        <v>2090</v>
      </c>
      <c r="G1074" t="s">
        <v>158</v>
      </c>
      <c r="H1074" t="s">
        <v>159</v>
      </c>
      <c r="I1074" s="91">
        <v>-1052.46</v>
      </c>
      <c r="J1074" s="91">
        <v>-146.88</v>
      </c>
      <c r="K1074" s="91">
        <v>-228.96</v>
      </c>
      <c r="L1074" s="91">
        <v>-844.56</v>
      </c>
      <c r="M1074" s="91">
        <v>-962.28</v>
      </c>
      <c r="N1074" s="91">
        <v>-162</v>
      </c>
      <c r="O1074" s="91"/>
      <c r="P1074" s="91"/>
      <c r="Q1074" s="91"/>
      <c r="R1074" s="91">
        <v>-342.9</v>
      </c>
      <c r="S1074" s="91">
        <v>-715.5</v>
      </c>
      <c r="T1074" s="91">
        <v>-379.32</v>
      </c>
      <c r="U1074" s="91">
        <f t="shared" si="98"/>
        <v>-4834.8600000000006</v>
      </c>
      <c r="V1074" s="82" t="str">
        <f t="shared" si="96"/>
        <v>155072090874</v>
      </c>
      <c r="W1074" s="83">
        <f>VLOOKUP(V1074,Factors!$E$6:$H$5950,4,FALSE)</f>
        <v>6.5216999999999997E-2</v>
      </c>
      <c r="X1074" t="str">
        <f>VLOOKUP(V1074,Factors!$E$6:$F$5950,2,FALSE)</f>
        <v>Perimeter</v>
      </c>
      <c r="Y1074" s="92">
        <f t="shared" si="102"/>
        <v>-315.31506462000004</v>
      </c>
      <c r="Z1074" s="92">
        <f t="shared" si="103"/>
        <v>-4519.5449353800004</v>
      </c>
      <c r="AA1074" s="92">
        <f t="shared" si="104"/>
        <v>-4834.8600000000006</v>
      </c>
    </row>
    <row r="1075" spans="1:27" x14ac:dyDescent="0.25">
      <c r="A1075" t="s">
        <v>320</v>
      </c>
      <c r="B1075" t="s">
        <v>292</v>
      </c>
      <c r="C1075" t="s">
        <v>293</v>
      </c>
      <c r="D1075" t="s">
        <v>346</v>
      </c>
      <c r="E1075" t="s">
        <v>347</v>
      </c>
      <c r="F1075" t="str">
        <f t="shared" si="97"/>
        <v>2090</v>
      </c>
      <c r="G1075" t="s">
        <v>243</v>
      </c>
      <c r="H1075" t="s">
        <v>244</v>
      </c>
      <c r="I1075" s="91">
        <v>-171.44</v>
      </c>
      <c r="J1075" s="91">
        <v>-150.01</v>
      </c>
      <c r="K1075" s="91">
        <v>-42.86</v>
      </c>
      <c r="L1075" s="91">
        <v>-64.290000000000006</v>
      </c>
      <c r="M1075" s="91">
        <v>-85.72</v>
      </c>
      <c r="N1075" s="91">
        <v>-107.15</v>
      </c>
      <c r="O1075" s="91">
        <v>-107.15</v>
      </c>
      <c r="P1075" s="91"/>
      <c r="Q1075" s="91">
        <v>-128.58000000000001</v>
      </c>
      <c r="R1075" s="91">
        <v>-128.58000000000001</v>
      </c>
      <c r="S1075" s="91">
        <v>-21.43</v>
      </c>
      <c r="T1075" s="91">
        <v>-128.58000000000001</v>
      </c>
      <c r="U1075" s="91">
        <f t="shared" si="98"/>
        <v>-1135.79</v>
      </c>
      <c r="V1075" s="82" t="str">
        <f t="shared" si="96"/>
        <v>155072090874</v>
      </c>
      <c r="W1075" s="83">
        <f>VLOOKUP(V1075,Factors!$E$6:$H$5950,4,FALSE)</f>
        <v>6.5216999999999997E-2</v>
      </c>
      <c r="X1075" t="str">
        <f>VLOOKUP(V1075,Factors!$E$6:$F$5950,2,FALSE)</f>
        <v>Perimeter</v>
      </c>
      <c r="Y1075" s="92">
        <f t="shared" si="102"/>
        <v>-74.072816429999989</v>
      </c>
      <c r="Z1075" s="92">
        <f t="shared" si="103"/>
        <v>-1061.7171835700001</v>
      </c>
      <c r="AA1075" s="92">
        <f t="shared" si="104"/>
        <v>-1135.79</v>
      </c>
    </row>
    <row r="1076" spans="1:27" x14ac:dyDescent="0.25">
      <c r="A1076" t="s">
        <v>320</v>
      </c>
      <c r="B1076" t="s">
        <v>355</v>
      </c>
      <c r="C1076" t="s">
        <v>356</v>
      </c>
      <c r="D1076" t="s">
        <v>321</v>
      </c>
      <c r="E1076" t="s">
        <v>322</v>
      </c>
      <c r="F1076" t="str">
        <f t="shared" si="97"/>
        <v>1170</v>
      </c>
      <c r="G1076" t="s">
        <v>92</v>
      </c>
      <c r="H1076" t="s">
        <v>93</v>
      </c>
      <c r="I1076" s="91"/>
      <c r="J1076" s="91"/>
      <c r="K1076" s="91"/>
      <c r="L1076" s="91"/>
      <c r="M1076" s="91"/>
      <c r="N1076" s="91"/>
      <c r="O1076" s="91"/>
      <c r="P1076" s="91"/>
      <c r="Q1076" s="91"/>
      <c r="R1076" s="91"/>
      <c r="S1076" s="91"/>
      <c r="T1076" s="91">
        <v>18.7</v>
      </c>
      <c r="U1076" s="91">
        <f t="shared" si="98"/>
        <v>18.7</v>
      </c>
      <c r="V1076" s="82" t="str">
        <f t="shared" si="96"/>
        <v>155091170874</v>
      </c>
      <c r="W1076" s="83">
        <f>VLOOKUP(V1076,Factors!$E$6:$H$5950,4,FALSE)</f>
        <v>0.1124</v>
      </c>
      <c r="X1076" t="str">
        <f>VLOOKUP(V1076,Factors!$E$6:$F$5950,2,FALSE)</f>
        <v>3-factor</v>
      </c>
      <c r="Y1076" s="92">
        <f t="shared" si="102"/>
        <v>2.10188</v>
      </c>
      <c r="Z1076" s="92">
        <f t="shared" si="103"/>
        <v>16.598119999999998</v>
      </c>
      <c r="AA1076" s="92">
        <f t="shared" si="104"/>
        <v>18.7</v>
      </c>
    </row>
    <row r="1077" spans="1:27" x14ac:dyDescent="0.25">
      <c r="A1077" t="s">
        <v>320</v>
      </c>
      <c r="B1077" t="s">
        <v>355</v>
      </c>
      <c r="C1077" t="s">
        <v>356</v>
      </c>
      <c r="D1077" t="s">
        <v>334</v>
      </c>
      <c r="E1077" t="s">
        <v>335</v>
      </c>
      <c r="F1077" t="str">
        <f t="shared" si="97"/>
        <v>1180</v>
      </c>
      <c r="G1077" t="s">
        <v>92</v>
      </c>
      <c r="H1077" t="s">
        <v>93</v>
      </c>
      <c r="I1077" s="91"/>
      <c r="J1077" s="91"/>
      <c r="K1077" s="91">
        <v>336.93</v>
      </c>
      <c r="L1077" s="91">
        <v>28.05</v>
      </c>
      <c r="M1077" s="91"/>
      <c r="N1077" s="91"/>
      <c r="O1077" s="91">
        <v>86.39</v>
      </c>
      <c r="P1077" s="91">
        <v>27</v>
      </c>
      <c r="Q1077" s="91"/>
      <c r="R1077" s="91">
        <v>262.97000000000003</v>
      </c>
      <c r="S1077" s="91"/>
      <c r="T1077" s="91"/>
      <c r="U1077" s="91">
        <f t="shared" si="98"/>
        <v>741.34</v>
      </c>
      <c r="V1077" s="82" t="str">
        <f t="shared" si="96"/>
        <v>155091180874</v>
      </c>
      <c r="W1077" s="83">
        <f>VLOOKUP(V1077,Factors!$E$6:$H$5950,4,FALSE)</f>
        <v>0.1119</v>
      </c>
      <c r="X1077" t="str">
        <f>VLOOKUP(V1077,Factors!$E$6:$F$5950,2,FALSE)</f>
        <v>Customers-All</v>
      </c>
      <c r="Y1077" s="92">
        <f t="shared" si="102"/>
        <v>82.955945999999997</v>
      </c>
      <c r="Z1077" s="92">
        <f t="shared" si="103"/>
        <v>658.38405399999999</v>
      </c>
      <c r="AA1077" s="92">
        <f t="shared" si="104"/>
        <v>741.34</v>
      </c>
    </row>
    <row r="1078" spans="1:27" x14ac:dyDescent="0.25">
      <c r="A1078" t="s">
        <v>320</v>
      </c>
      <c r="B1078" t="s">
        <v>355</v>
      </c>
      <c r="C1078" t="s">
        <v>356</v>
      </c>
      <c r="D1078" t="s">
        <v>334</v>
      </c>
      <c r="E1078" t="s">
        <v>335</v>
      </c>
      <c r="F1078" t="str">
        <f t="shared" si="97"/>
        <v>1180</v>
      </c>
      <c r="G1078" t="s">
        <v>44</v>
      </c>
      <c r="H1078" t="s">
        <v>45</v>
      </c>
      <c r="I1078" s="91">
        <v>260490.12</v>
      </c>
      <c r="J1078" s="91">
        <v>251991.76</v>
      </c>
      <c r="K1078" s="91">
        <v>361475.63</v>
      </c>
      <c r="L1078" s="91">
        <v>225818.62</v>
      </c>
      <c r="M1078" s="91">
        <v>410188.7</v>
      </c>
      <c r="N1078" s="91">
        <v>421457.19</v>
      </c>
      <c r="O1078" s="91">
        <v>326092.37</v>
      </c>
      <c r="P1078" s="91">
        <v>360512.34</v>
      </c>
      <c r="Q1078" s="91">
        <v>322534.12</v>
      </c>
      <c r="R1078" s="91">
        <v>323123.27</v>
      </c>
      <c r="S1078" s="91">
        <v>263887.01</v>
      </c>
      <c r="T1078" s="91">
        <v>290889.44</v>
      </c>
      <c r="U1078" s="91">
        <f t="shared" si="98"/>
        <v>3818460.57</v>
      </c>
      <c r="V1078" s="82" t="str">
        <f t="shared" si="96"/>
        <v>155091180874</v>
      </c>
      <c r="W1078" s="83">
        <f>VLOOKUP(V1078,Factors!$E$6:$H$5950,4,FALSE)</f>
        <v>0.1119</v>
      </c>
      <c r="X1078" t="str">
        <f>VLOOKUP(V1078,Factors!$E$6:$F$5950,2,FALSE)</f>
        <v>Customers-All</v>
      </c>
      <c r="Y1078" s="92">
        <f t="shared" si="102"/>
        <v>427285.73778299999</v>
      </c>
      <c r="Z1078" s="92">
        <f t="shared" si="103"/>
        <v>3391174.832217</v>
      </c>
      <c r="AA1078" s="92">
        <f t="shared" si="104"/>
        <v>3818460.57</v>
      </c>
    </row>
    <row r="1079" spans="1:27" x14ac:dyDescent="0.25">
      <c r="A1079" t="s">
        <v>320</v>
      </c>
      <c r="B1079" t="s">
        <v>355</v>
      </c>
      <c r="C1079" t="s">
        <v>356</v>
      </c>
      <c r="D1079" t="s">
        <v>334</v>
      </c>
      <c r="E1079" t="s">
        <v>335</v>
      </c>
      <c r="F1079" t="str">
        <f t="shared" si="97"/>
        <v>1180</v>
      </c>
      <c r="G1079" t="s">
        <v>130</v>
      </c>
      <c r="H1079" t="s">
        <v>131</v>
      </c>
      <c r="I1079" s="91">
        <v>11.99</v>
      </c>
      <c r="J1079" s="91">
        <v>21.09</v>
      </c>
      <c r="K1079" s="91">
        <v>17.739999999999998</v>
      </c>
      <c r="L1079" s="91">
        <v>23.44</v>
      </c>
      <c r="M1079" s="91">
        <v>13.04</v>
      </c>
      <c r="N1079" s="91">
        <v>11.99</v>
      </c>
      <c r="O1079" s="91">
        <v>31.65</v>
      </c>
      <c r="P1079" s="91">
        <v>23.24</v>
      </c>
      <c r="Q1079" s="91"/>
      <c r="R1079" s="91"/>
      <c r="S1079" s="91">
        <v>15.64</v>
      </c>
      <c r="T1079" s="91">
        <v>22.09</v>
      </c>
      <c r="U1079" s="91">
        <f t="shared" si="98"/>
        <v>191.91</v>
      </c>
      <c r="V1079" s="82" t="str">
        <f t="shared" si="96"/>
        <v>155091180874</v>
      </c>
      <c r="W1079" s="83">
        <f>VLOOKUP(V1079,Factors!$E$6:$H$5950,4,FALSE)</f>
        <v>0.1119</v>
      </c>
      <c r="X1079" t="str">
        <f>VLOOKUP(V1079,Factors!$E$6:$F$5950,2,FALSE)</f>
        <v>Customers-All</v>
      </c>
      <c r="Y1079" s="92">
        <f t="shared" si="102"/>
        <v>21.474729</v>
      </c>
      <c r="Z1079" s="92">
        <f t="shared" si="103"/>
        <v>170.435271</v>
      </c>
      <c r="AA1079" s="92">
        <f t="shared" si="104"/>
        <v>191.91</v>
      </c>
    </row>
    <row r="1080" spans="1:27" x14ac:dyDescent="0.25">
      <c r="A1080" t="s">
        <v>320</v>
      </c>
      <c r="B1080" t="s">
        <v>355</v>
      </c>
      <c r="C1080" t="s">
        <v>356</v>
      </c>
      <c r="D1080" t="s">
        <v>334</v>
      </c>
      <c r="E1080" t="s">
        <v>335</v>
      </c>
      <c r="F1080" t="str">
        <f t="shared" si="97"/>
        <v>1180</v>
      </c>
      <c r="G1080" t="s">
        <v>132</v>
      </c>
      <c r="H1080" t="s">
        <v>133</v>
      </c>
      <c r="I1080" s="91"/>
      <c r="J1080" s="91"/>
      <c r="K1080" s="91">
        <v>19.97</v>
      </c>
      <c r="L1080" s="91"/>
      <c r="M1080" s="91"/>
      <c r="N1080" s="91"/>
      <c r="O1080" s="91"/>
      <c r="P1080" s="91"/>
      <c r="Q1080" s="91"/>
      <c r="R1080" s="91"/>
      <c r="S1080" s="91"/>
      <c r="T1080" s="91"/>
      <c r="U1080" s="91">
        <f t="shared" si="98"/>
        <v>19.97</v>
      </c>
      <c r="V1080" s="82" t="str">
        <f t="shared" si="96"/>
        <v>155091180874</v>
      </c>
      <c r="W1080" s="83">
        <f>VLOOKUP(V1080,Factors!$E$6:$H$5950,4,FALSE)</f>
        <v>0.1119</v>
      </c>
      <c r="X1080" t="str">
        <f>VLOOKUP(V1080,Factors!$E$6:$F$5950,2,FALSE)</f>
        <v>Customers-All</v>
      </c>
      <c r="Y1080" s="92">
        <f t="shared" si="102"/>
        <v>2.2346429999999997</v>
      </c>
      <c r="Z1080" s="92">
        <f t="shared" si="103"/>
        <v>17.735357</v>
      </c>
      <c r="AA1080" s="92">
        <f t="shared" si="104"/>
        <v>19.97</v>
      </c>
    </row>
    <row r="1081" spans="1:27" x14ac:dyDescent="0.25">
      <c r="A1081" t="s">
        <v>320</v>
      </c>
      <c r="B1081" t="s">
        <v>355</v>
      </c>
      <c r="C1081" t="s">
        <v>356</v>
      </c>
      <c r="D1081" t="s">
        <v>334</v>
      </c>
      <c r="E1081" t="s">
        <v>335</v>
      </c>
      <c r="F1081" t="str">
        <f t="shared" si="97"/>
        <v>1180</v>
      </c>
      <c r="G1081" t="s">
        <v>342</v>
      </c>
      <c r="H1081" t="s">
        <v>343</v>
      </c>
      <c r="I1081" s="91"/>
      <c r="J1081" s="91"/>
      <c r="K1081" s="91"/>
      <c r="L1081" s="91"/>
      <c r="M1081" s="91"/>
      <c r="N1081" s="91">
        <v>89.99</v>
      </c>
      <c r="O1081" s="91"/>
      <c r="P1081" s="91"/>
      <c r="Q1081" s="91"/>
      <c r="R1081" s="91"/>
      <c r="S1081" s="91"/>
      <c r="T1081" s="91"/>
      <c r="U1081" s="91">
        <f t="shared" si="98"/>
        <v>89.99</v>
      </c>
      <c r="V1081" s="82" t="str">
        <f t="shared" si="96"/>
        <v>155091180874</v>
      </c>
      <c r="W1081" s="83">
        <f>VLOOKUP(V1081,Factors!$E$6:$H$5950,4,FALSE)</f>
        <v>0.1119</v>
      </c>
      <c r="X1081" t="str">
        <f>VLOOKUP(V1081,Factors!$E$6:$F$5950,2,FALSE)</f>
        <v>Customers-All</v>
      </c>
      <c r="Y1081" s="92">
        <f t="shared" si="102"/>
        <v>10.069880999999999</v>
      </c>
      <c r="Z1081" s="92">
        <f t="shared" si="103"/>
        <v>79.920119</v>
      </c>
      <c r="AA1081" s="92">
        <f t="shared" si="104"/>
        <v>89.99</v>
      </c>
    </row>
    <row r="1082" spans="1:27" x14ac:dyDescent="0.25">
      <c r="A1082" t="s">
        <v>320</v>
      </c>
      <c r="B1082" t="s">
        <v>355</v>
      </c>
      <c r="C1082" t="s">
        <v>356</v>
      </c>
      <c r="D1082" t="s">
        <v>334</v>
      </c>
      <c r="E1082" t="s">
        <v>335</v>
      </c>
      <c r="F1082" t="str">
        <f t="shared" si="97"/>
        <v>1180</v>
      </c>
      <c r="G1082" t="s">
        <v>357</v>
      </c>
      <c r="H1082" t="s">
        <v>358</v>
      </c>
      <c r="I1082" s="91"/>
      <c r="J1082" s="91"/>
      <c r="K1082" s="91">
        <v>1074.01</v>
      </c>
      <c r="L1082" s="91"/>
      <c r="M1082" s="91"/>
      <c r="N1082" s="91"/>
      <c r="O1082" s="91"/>
      <c r="P1082" s="91"/>
      <c r="Q1082" s="91"/>
      <c r="R1082" s="91"/>
      <c r="S1082" s="91"/>
      <c r="T1082" s="91"/>
      <c r="U1082" s="91">
        <f t="shared" si="98"/>
        <v>1074.01</v>
      </c>
      <c r="V1082" s="82" t="str">
        <f t="shared" si="96"/>
        <v>155091180874</v>
      </c>
      <c r="W1082" s="83">
        <f>VLOOKUP(V1082,Factors!$E$6:$H$5950,4,FALSE)</f>
        <v>0.1119</v>
      </c>
      <c r="X1082" t="str">
        <f>VLOOKUP(V1082,Factors!$E$6:$F$5950,2,FALSE)</f>
        <v>Customers-All</v>
      </c>
      <c r="Y1082" s="92">
        <f t="shared" si="102"/>
        <v>120.181719</v>
      </c>
      <c r="Z1082" s="92">
        <f t="shared" si="103"/>
        <v>953.82828099999995</v>
      </c>
      <c r="AA1082" s="92">
        <f t="shared" si="104"/>
        <v>1074.01</v>
      </c>
    </row>
    <row r="1083" spans="1:27" x14ac:dyDescent="0.25">
      <c r="A1083" t="s">
        <v>320</v>
      </c>
      <c r="B1083" t="s">
        <v>355</v>
      </c>
      <c r="C1083" t="s">
        <v>356</v>
      </c>
      <c r="D1083" t="s">
        <v>334</v>
      </c>
      <c r="E1083" t="s">
        <v>335</v>
      </c>
      <c r="F1083" t="str">
        <f t="shared" si="97"/>
        <v>1180</v>
      </c>
      <c r="G1083" t="s">
        <v>144</v>
      </c>
      <c r="H1083" t="s">
        <v>145</v>
      </c>
      <c r="I1083" s="91"/>
      <c r="J1083" s="91">
        <v>159.21</v>
      </c>
      <c r="K1083" s="91">
        <v>476.85</v>
      </c>
      <c r="L1083" s="91">
        <v>30.25</v>
      </c>
      <c r="M1083" s="91"/>
      <c r="N1083" s="91">
        <v>194.07</v>
      </c>
      <c r="O1083" s="91">
        <v>39.9</v>
      </c>
      <c r="P1083" s="91">
        <v>206.62</v>
      </c>
      <c r="Q1083" s="91"/>
      <c r="R1083" s="91">
        <v>114.15</v>
      </c>
      <c r="S1083" s="91">
        <v>180.75</v>
      </c>
      <c r="T1083" s="91"/>
      <c r="U1083" s="91">
        <f t="shared" si="98"/>
        <v>1401.8000000000002</v>
      </c>
      <c r="V1083" s="82" t="str">
        <f t="shared" si="96"/>
        <v>155091180874</v>
      </c>
      <c r="W1083" s="83">
        <f>VLOOKUP(V1083,Factors!$E$6:$H$5950,4,FALSE)</f>
        <v>0.1119</v>
      </c>
      <c r="X1083" t="str">
        <f>VLOOKUP(V1083,Factors!$E$6:$F$5950,2,FALSE)</f>
        <v>Customers-All</v>
      </c>
      <c r="Y1083" s="92">
        <f t="shared" si="102"/>
        <v>156.86142000000001</v>
      </c>
      <c r="Z1083" s="92">
        <f t="shared" si="103"/>
        <v>1244.9385800000002</v>
      </c>
      <c r="AA1083" s="92">
        <f t="shared" si="104"/>
        <v>1401.8000000000002</v>
      </c>
    </row>
    <row r="1084" spans="1:27" x14ac:dyDescent="0.25">
      <c r="A1084" t="s">
        <v>320</v>
      </c>
      <c r="B1084" t="s">
        <v>355</v>
      </c>
      <c r="C1084" t="s">
        <v>356</v>
      </c>
      <c r="D1084" t="s">
        <v>334</v>
      </c>
      <c r="E1084" t="s">
        <v>335</v>
      </c>
      <c r="F1084" t="str">
        <f t="shared" si="97"/>
        <v>1180</v>
      </c>
      <c r="G1084" t="s">
        <v>150</v>
      </c>
      <c r="H1084" t="s">
        <v>151</v>
      </c>
      <c r="I1084" s="91"/>
      <c r="J1084" s="91"/>
      <c r="K1084" s="91"/>
      <c r="L1084" s="91"/>
      <c r="M1084" s="91"/>
      <c r="N1084" s="91"/>
      <c r="O1084" s="91"/>
      <c r="P1084" s="91"/>
      <c r="Q1084" s="91"/>
      <c r="R1084" s="91"/>
      <c r="S1084" s="91"/>
      <c r="T1084" s="91">
        <v>200</v>
      </c>
      <c r="U1084" s="91">
        <f t="shared" si="98"/>
        <v>200</v>
      </c>
      <c r="V1084" s="82" t="str">
        <f t="shared" si="96"/>
        <v>155091180874</v>
      </c>
      <c r="W1084" s="83">
        <f>VLOOKUP(V1084,Factors!$E$6:$H$5950,4,FALSE)</f>
        <v>0.1119</v>
      </c>
      <c r="X1084" t="str">
        <f>VLOOKUP(V1084,Factors!$E$6:$F$5950,2,FALSE)</f>
        <v>Customers-All</v>
      </c>
      <c r="Y1084" s="92">
        <f t="shared" si="102"/>
        <v>22.38</v>
      </c>
      <c r="Z1084" s="92">
        <f t="shared" si="103"/>
        <v>177.62</v>
      </c>
      <c r="AA1084" s="92">
        <f t="shared" si="104"/>
        <v>200</v>
      </c>
    </row>
    <row r="1085" spans="1:27" x14ac:dyDescent="0.25">
      <c r="A1085" t="s">
        <v>320</v>
      </c>
      <c r="B1085" t="s">
        <v>355</v>
      </c>
      <c r="C1085" t="s">
        <v>356</v>
      </c>
      <c r="D1085" t="s">
        <v>334</v>
      </c>
      <c r="E1085" t="s">
        <v>335</v>
      </c>
      <c r="F1085" t="str">
        <f t="shared" si="97"/>
        <v>1180</v>
      </c>
      <c r="G1085" t="s">
        <v>152</v>
      </c>
      <c r="H1085" t="s">
        <v>153</v>
      </c>
      <c r="I1085" s="91"/>
      <c r="J1085" s="91"/>
      <c r="K1085" s="91">
        <v>174.25</v>
      </c>
      <c r="L1085" s="91">
        <v>390</v>
      </c>
      <c r="M1085" s="91">
        <v>205.5</v>
      </c>
      <c r="N1085" s="91"/>
      <c r="O1085" s="91"/>
      <c r="P1085" s="91"/>
      <c r="Q1085" s="91"/>
      <c r="R1085" s="91"/>
      <c r="S1085" s="91"/>
      <c r="T1085" s="91"/>
      <c r="U1085" s="91">
        <f t="shared" si="98"/>
        <v>769.75</v>
      </c>
      <c r="V1085" s="82" t="str">
        <f t="shared" si="96"/>
        <v>155091180874</v>
      </c>
      <c r="W1085" s="83">
        <f>VLOOKUP(V1085,Factors!$E$6:$H$5950,4,FALSE)</f>
        <v>0.1119</v>
      </c>
      <c r="X1085" t="str">
        <f>VLOOKUP(V1085,Factors!$E$6:$F$5950,2,FALSE)</f>
        <v>Customers-All</v>
      </c>
      <c r="Y1085" s="92">
        <f t="shared" si="102"/>
        <v>86.135024999999999</v>
      </c>
      <c r="Z1085" s="92">
        <f t="shared" si="103"/>
        <v>683.61497499999996</v>
      </c>
      <c r="AA1085" s="92">
        <f t="shared" si="104"/>
        <v>769.75</v>
      </c>
    </row>
    <row r="1086" spans="1:27" x14ac:dyDescent="0.25">
      <c r="A1086" t="s">
        <v>320</v>
      </c>
      <c r="B1086" t="s">
        <v>355</v>
      </c>
      <c r="C1086" t="s">
        <v>356</v>
      </c>
      <c r="D1086" t="s">
        <v>334</v>
      </c>
      <c r="E1086" t="s">
        <v>335</v>
      </c>
      <c r="F1086" t="str">
        <f t="shared" si="97"/>
        <v>1180</v>
      </c>
      <c r="G1086" t="s">
        <v>359</v>
      </c>
      <c r="H1086" t="s">
        <v>360</v>
      </c>
      <c r="I1086" s="91"/>
      <c r="J1086" s="91"/>
      <c r="K1086" s="91"/>
      <c r="L1086" s="91">
        <v>105.95</v>
      </c>
      <c r="M1086" s="91"/>
      <c r="N1086" s="91"/>
      <c r="O1086" s="91">
        <v>100</v>
      </c>
      <c r="P1086" s="91"/>
      <c r="Q1086" s="91"/>
      <c r="R1086" s="91">
        <v>125</v>
      </c>
      <c r="S1086" s="91"/>
      <c r="T1086" s="91"/>
      <c r="U1086" s="91">
        <f t="shared" si="98"/>
        <v>330.95</v>
      </c>
      <c r="V1086" s="82" t="str">
        <f t="shared" si="96"/>
        <v>155091180874</v>
      </c>
      <c r="W1086" s="83">
        <f>VLOOKUP(V1086,Factors!$E$6:$H$5950,4,FALSE)</f>
        <v>0.1119</v>
      </c>
      <c r="X1086" t="str">
        <f>VLOOKUP(V1086,Factors!$E$6:$F$5950,2,FALSE)</f>
        <v>Customers-All</v>
      </c>
      <c r="Y1086" s="92">
        <f t="shared" si="102"/>
        <v>37.033304999999999</v>
      </c>
      <c r="Z1086" s="92">
        <f t="shared" si="103"/>
        <v>293.916695</v>
      </c>
      <c r="AA1086" s="92">
        <f t="shared" si="104"/>
        <v>330.95</v>
      </c>
    </row>
    <row r="1087" spans="1:27" x14ac:dyDescent="0.25">
      <c r="A1087" t="s">
        <v>320</v>
      </c>
      <c r="B1087" t="s">
        <v>355</v>
      </c>
      <c r="C1087" t="s">
        <v>356</v>
      </c>
      <c r="D1087" t="s">
        <v>334</v>
      </c>
      <c r="E1087" t="s">
        <v>335</v>
      </c>
      <c r="F1087" t="str">
        <f t="shared" si="97"/>
        <v>1180</v>
      </c>
      <c r="G1087" t="s">
        <v>180</v>
      </c>
      <c r="H1087" t="s">
        <v>181</v>
      </c>
      <c r="I1087" s="91">
        <v>11588.48</v>
      </c>
      <c r="J1087" s="91">
        <v>10978.56</v>
      </c>
      <c r="K1087" s="91">
        <v>1243.3599999999999</v>
      </c>
      <c r="L1087" s="91">
        <v>25488.880000000001</v>
      </c>
      <c r="M1087" s="91">
        <v>10568.56</v>
      </c>
      <c r="N1087" s="91">
        <v>9946.8799999999992</v>
      </c>
      <c r="O1087" s="91">
        <v>11811.92</v>
      </c>
      <c r="P1087" s="91">
        <v>9325.2000000000007</v>
      </c>
      <c r="Q1087" s="91">
        <v>7460.16</v>
      </c>
      <c r="R1087" s="91">
        <v>11190.24</v>
      </c>
      <c r="S1087" s="91">
        <v>10879.4</v>
      </c>
      <c r="T1087" s="91">
        <v>6838.48</v>
      </c>
      <c r="U1087" s="91">
        <f t="shared" si="98"/>
        <v>127320.12</v>
      </c>
      <c r="V1087" s="82" t="str">
        <f t="shared" si="96"/>
        <v>155091180874</v>
      </c>
      <c r="W1087" s="83">
        <f>VLOOKUP(V1087,Factors!$E$6:$H$5950,4,FALSE)</f>
        <v>0.1119</v>
      </c>
      <c r="X1087" t="str">
        <f>VLOOKUP(V1087,Factors!$E$6:$F$5950,2,FALSE)</f>
        <v>Customers-All</v>
      </c>
      <c r="Y1087" s="92">
        <f t="shared" si="102"/>
        <v>14247.121427999999</v>
      </c>
      <c r="Z1087" s="92">
        <f t="shared" si="103"/>
        <v>113072.998572</v>
      </c>
      <c r="AA1087" s="92">
        <f t="shared" si="104"/>
        <v>127320.12</v>
      </c>
    </row>
    <row r="1088" spans="1:27" x14ac:dyDescent="0.25">
      <c r="A1088" t="s">
        <v>320</v>
      </c>
      <c r="B1088" t="s">
        <v>355</v>
      </c>
      <c r="C1088" t="s">
        <v>356</v>
      </c>
      <c r="D1088" t="s">
        <v>331</v>
      </c>
      <c r="E1088" t="s">
        <v>332</v>
      </c>
      <c r="F1088" t="str">
        <f t="shared" si="97"/>
        <v>1250</v>
      </c>
      <c r="G1088" t="s">
        <v>118</v>
      </c>
      <c r="H1088" t="s">
        <v>119</v>
      </c>
      <c r="I1088" s="91">
        <v>79</v>
      </c>
      <c r="J1088" s="91"/>
      <c r="K1088" s="91"/>
      <c r="L1088" s="91"/>
      <c r="M1088" s="91"/>
      <c r="N1088" s="91"/>
      <c r="O1088" s="91"/>
      <c r="P1088" s="91"/>
      <c r="Q1088" s="91"/>
      <c r="R1088" s="91"/>
      <c r="S1088" s="91"/>
      <c r="T1088" s="91"/>
      <c r="U1088" s="91">
        <f t="shared" si="98"/>
        <v>79</v>
      </c>
      <c r="V1088" s="82" t="str">
        <f t="shared" si="96"/>
        <v>155091250874</v>
      </c>
      <c r="W1088" s="83">
        <f>VLOOKUP(V1088,Factors!$E$6:$H$5950,4,FALSE)</f>
        <v>0.1124</v>
      </c>
      <c r="X1088" t="str">
        <f>VLOOKUP(V1088,Factors!$E$6:$F$5950,2,FALSE)</f>
        <v>3-factor</v>
      </c>
      <c r="Y1088" s="92">
        <f t="shared" si="102"/>
        <v>8.8795999999999999</v>
      </c>
      <c r="Z1088" s="92">
        <f t="shared" si="103"/>
        <v>70.120400000000004</v>
      </c>
      <c r="AA1088" s="92">
        <f t="shared" si="104"/>
        <v>79</v>
      </c>
    </row>
    <row r="1089" spans="1:27" x14ac:dyDescent="0.25">
      <c r="A1089" t="s">
        <v>320</v>
      </c>
      <c r="B1089" t="s">
        <v>355</v>
      </c>
      <c r="C1089" t="s">
        <v>356</v>
      </c>
      <c r="D1089" t="s">
        <v>331</v>
      </c>
      <c r="E1089" t="s">
        <v>332</v>
      </c>
      <c r="F1089" t="str">
        <f t="shared" si="97"/>
        <v>1250</v>
      </c>
      <c r="G1089" t="s">
        <v>92</v>
      </c>
      <c r="H1089" t="s">
        <v>93</v>
      </c>
      <c r="I1089" s="91"/>
      <c r="J1089" s="91">
        <v>162.65</v>
      </c>
      <c r="K1089" s="91">
        <v>98.59</v>
      </c>
      <c r="L1089" s="91"/>
      <c r="M1089" s="91">
        <v>38.71</v>
      </c>
      <c r="N1089" s="91"/>
      <c r="O1089" s="91"/>
      <c r="P1089" s="91"/>
      <c r="Q1089" s="91"/>
      <c r="R1089" s="91"/>
      <c r="S1089" s="91">
        <v>148.12</v>
      </c>
      <c r="T1089" s="91"/>
      <c r="U1089" s="91">
        <f t="shared" si="98"/>
        <v>448.07</v>
      </c>
      <c r="V1089" s="82" t="str">
        <f t="shared" si="96"/>
        <v>155091250874</v>
      </c>
      <c r="W1089" s="83">
        <f>VLOOKUP(V1089,Factors!$E$6:$H$5950,4,FALSE)</f>
        <v>0.1124</v>
      </c>
      <c r="X1089" t="str">
        <f>VLOOKUP(V1089,Factors!$E$6:$F$5950,2,FALSE)</f>
        <v>3-factor</v>
      </c>
      <c r="Y1089" s="92">
        <f t="shared" si="102"/>
        <v>50.363067999999998</v>
      </c>
      <c r="Z1089" s="92">
        <f t="shared" si="103"/>
        <v>397.70693199999999</v>
      </c>
      <c r="AA1089" s="92">
        <f t="shared" si="104"/>
        <v>448.07</v>
      </c>
    </row>
    <row r="1090" spans="1:27" x14ac:dyDescent="0.25">
      <c r="A1090" t="s">
        <v>320</v>
      </c>
      <c r="B1090" t="s">
        <v>355</v>
      </c>
      <c r="C1090" t="s">
        <v>356</v>
      </c>
      <c r="D1090" t="s">
        <v>331</v>
      </c>
      <c r="E1090" t="s">
        <v>332</v>
      </c>
      <c r="F1090" t="str">
        <f t="shared" si="97"/>
        <v>1250</v>
      </c>
      <c r="G1090" t="s">
        <v>44</v>
      </c>
      <c r="H1090" t="s">
        <v>45</v>
      </c>
      <c r="I1090" s="91">
        <v>25151.01</v>
      </c>
      <c r="J1090" s="91">
        <v>70621.31</v>
      </c>
      <c r="K1090" s="91">
        <v>61582.16</v>
      </c>
      <c r="L1090" s="91">
        <v>55421.34</v>
      </c>
      <c r="M1090" s="91">
        <v>64916.22</v>
      </c>
      <c r="N1090" s="91">
        <v>106764.68</v>
      </c>
      <c r="O1090" s="91">
        <v>68367.179999999993</v>
      </c>
      <c r="P1090" s="91">
        <v>83555.62</v>
      </c>
      <c r="Q1090" s="91">
        <v>52574.95</v>
      </c>
      <c r="R1090" s="91">
        <v>50861.84</v>
      </c>
      <c r="S1090" s="91">
        <v>75561.3</v>
      </c>
      <c r="T1090" s="91">
        <v>101920.73</v>
      </c>
      <c r="U1090" s="91">
        <f t="shared" si="98"/>
        <v>817298.34</v>
      </c>
      <c r="V1090" s="82" t="str">
        <f t="shared" si="96"/>
        <v>155091250874</v>
      </c>
      <c r="W1090" s="83">
        <f>VLOOKUP(V1090,Factors!$E$6:$H$5950,4,FALSE)</f>
        <v>0.1124</v>
      </c>
      <c r="X1090" t="str">
        <f>VLOOKUP(V1090,Factors!$E$6:$F$5950,2,FALSE)</f>
        <v>3-factor</v>
      </c>
      <c r="Y1090" s="92">
        <f t="shared" si="102"/>
        <v>91864.333415999994</v>
      </c>
      <c r="Z1090" s="92">
        <f t="shared" si="103"/>
        <v>725434.00658399996</v>
      </c>
      <c r="AA1090" s="92">
        <f t="shared" si="104"/>
        <v>817298.34</v>
      </c>
    </row>
    <row r="1091" spans="1:27" x14ac:dyDescent="0.25">
      <c r="A1091" t="s">
        <v>320</v>
      </c>
      <c r="B1091" t="s">
        <v>355</v>
      </c>
      <c r="C1091" t="s">
        <v>356</v>
      </c>
      <c r="D1091" t="s">
        <v>331</v>
      </c>
      <c r="E1091" t="s">
        <v>332</v>
      </c>
      <c r="F1091" t="str">
        <f t="shared" si="97"/>
        <v>1250</v>
      </c>
      <c r="G1091" t="s">
        <v>144</v>
      </c>
      <c r="H1091" t="s">
        <v>145</v>
      </c>
      <c r="I1091" s="91"/>
      <c r="J1091" s="91"/>
      <c r="K1091" s="91"/>
      <c r="L1091" s="91">
        <v>22</v>
      </c>
      <c r="M1091" s="91"/>
      <c r="N1091" s="91"/>
      <c r="O1091" s="91">
        <v>21.6</v>
      </c>
      <c r="P1091" s="91">
        <v>27.5</v>
      </c>
      <c r="Q1091" s="91">
        <v>36.4</v>
      </c>
      <c r="R1091" s="91"/>
      <c r="S1091" s="91">
        <v>265.89</v>
      </c>
      <c r="T1091" s="91"/>
      <c r="U1091" s="91">
        <f t="shared" si="98"/>
        <v>373.39</v>
      </c>
      <c r="V1091" s="82" t="str">
        <f t="shared" si="96"/>
        <v>155091250874</v>
      </c>
      <c r="W1091" s="83">
        <f>VLOOKUP(V1091,Factors!$E$6:$H$5950,4,FALSE)</f>
        <v>0.1124</v>
      </c>
      <c r="X1091" t="str">
        <f>VLOOKUP(V1091,Factors!$E$6:$F$5950,2,FALSE)</f>
        <v>3-factor</v>
      </c>
      <c r="Y1091" s="92">
        <f t="shared" si="102"/>
        <v>41.969035999999996</v>
      </c>
      <c r="Z1091" s="92">
        <f t="shared" si="103"/>
        <v>331.42096399999997</v>
      </c>
      <c r="AA1091" s="92">
        <f t="shared" si="104"/>
        <v>373.39</v>
      </c>
    </row>
    <row r="1092" spans="1:27" x14ac:dyDescent="0.25">
      <c r="A1092" t="s">
        <v>320</v>
      </c>
      <c r="B1092" t="s">
        <v>355</v>
      </c>
      <c r="C1092" t="s">
        <v>356</v>
      </c>
      <c r="D1092" t="s">
        <v>331</v>
      </c>
      <c r="E1092" t="s">
        <v>332</v>
      </c>
      <c r="F1092" t="str">
        <f t="shared" si="97"/>
        <v>1250</v>
      </c>
      <c r="G1092" t="s">
        <v>180</v>
      </c>
      <c r="H1092" t="s">
        <v>181</v>
      </c>
      <c r="I1092" s="91">
        <v>13418.24</v>
      </c>
      <c r="J1092" s="91">
        <v>11588.48</v>
      </c>
      <c r="K1092" s="91">
        <v>10568.56</v>
      </c>
      <c r="L1092" s="91">
        <v>11811.92</v>
      </c>
      <c r="M1092" s="91">
        <v>13055.28</v>
      </c>
      <c r="N1092" s="91">
        <v>12433.6</v>
      </c>
      <c r="O1092" s="91">
        <v>8703.52</v>
      </c>
      <c r="P1092" s="91">
        <v>13676.96</v>
      </c>
      <c r="Q1092" s="91">
        <v>7460.16</v>
      </c>
      <c r="R1092" s="91">
        <v>14298.64</v>
      </c>
      <c r="S1092" s="91">
        <v>12122.76</v>
      </c>
      <c r="T1092" s="91">
        <v>11811.92</v>
      </c>
      <c r="U1092" s="91">
        <f t="shared" si="98"/>
        <v>140950.04</v>
      </c>
      <c r="V1092" s="82" t="str">
        <f t="shared" ref="V1092:V1155" si="105">CONCATENATE(B1092,RIGHT(D1092,4),A1092)</f>
        <v>155091250874</v>
      </c>
      <c r="W1092" s="83">
        <f>VLOOKUP(V1092,Factors!$E$6:$H$5950,4,FALSE)</f>
        <v>0.1124</v>
      </c>
      <c r="X1092" t="str">
        <f>VLOOKUP(V1092,Factors!$E$6:$F$5950,2,FALSE)</f>
        <v>3-factor</v>
      </c>
      <c r="Y1092" s="92">
        <f t="shared" si="102"/>
        <v>15842.784496</v>
      </c>
      <c r="Z1092" s="92">
        <f t="shared" si="103"/>
        <v>125107.255504</v>
      </c>
      <c r="AA1092" s="92">
        <f t="shared" si="104"/>
        <v>140950.04</v>
      </c>
    </row>
    <row r="1093" spans="1:27" x14ac:dyDescent="0.25">
      <c r="A1093" t="s">
        <v>320</v>
      </c>
      <c r="B1093" t="s">
        <v>294</v>
      </c>
      <c r="C1093" t="s">
        <v>295</v>
      </c>
      <c r="D1093" t="s">
        <v>321</v>
      </c>
      <c r="E1093" t="s">
        <v>322</v>
      </c>
      <c r="F1093" t="str">
        <f t="shared" ref="F1093:F1156" si="106">RIGHT(D1093,4)</f>
        <v>1170</v>
      </c>
      <c r="G1093" t="s">
        <v>92</v>
      </c>
      <c r="H1093" t="s">
        <v>93</v>
      </c>
      <c r="I1093" s="91"/>
      <c r="J1093" s="91"/>
      <c r="K1093" s="91"/>
      <c r="L1093" s="91"/>
      <c r="M1093" s="91"/>
      <c r="N1093" s="91"/>
      <c r="O1093" s="91"/>
      <c r="P1093" s="91"/>
      <c r="Q1093" s="91"/>
      <c r="R1093" s="91"/>
      <c r="S1093" s="91">
        <v>171.59</v>
      </c>
      <c r="T1093" s="91"/>
      <c r="U1093" s="91">
        <f t="shared" ref="U1093:U1156" si="107">SUM(I1093:T1093)</f>
        <v>171.59</v>
      </c>
      <c r="V1093" s="82" t="str">
        <f t="shared" si="105"/>
        <v>155201170874</v>
      </c>
      <c r="W1093" s="83">
        <f>VLOOKUP(V1093,Factors!$E$6:$H$5950,4,FALSE)</f>
        <v>0.1124</v>
      </c>
      <c r="X1093" t="str">
        <f>VLOOKUP(V1093,Factors!$E$6:$F$5950,2,FALSE)</f>
        <v>3-factor</v>
      </c>
      <c r="Y1093" s="92">
        <f t="shared" si="102"/>
        <v>19.286716000000002</v>
      </c>
      <c r="Z1093" s="92">
        <f t="shared" si="103"/>
        <v>152.30328399999999</v>
      </c>
      <c r="AA1093" s="92">
        <f t="shared" si="104"/>
        <v>171.59</v>
      </c>
    </row>
    <row r="1094" spans="1:27" x14ac:dyDescent="0.25">
      <c r="A1094" t="s">
        <v>320</v>
      </c>
      <c r="B1094" t="s">
        <v>294</v>
      </c>
      <c r="C1094" t="s">
        <v>295</v>
      </c>
      <c r="D1094" t="s">
        <v>321</v>
      </c>
      <c r="E1094" t="s">
        <v>322</v>
      </c>
      <c r="F1094" t="str">
        <f t="shared" si="106"/>
        <v>1170</v>
      </c>
      <c r="G1094" t="s">
        <v>84</v>
      </c>
      <c r="H1094" t="s">
        <v>85</v>
      </c>
      <c r="I1094" s="91"/>
      <c r="J1094" s="91">
        <v>15.93</v>
      </c>
      <c r="K1094" s="91"/>
      <c r="L1094" s="91"/>
      <c r="M1094" s="91">
        <v>39.01</v>
      </c>
      <c r="N1094" s="91">
        <v>14.94</v>
      </c>
      <c r="O1094" s="91">
        <v>87.86</v>
      </c>
      <c r="P1094" s="91">
        <v>14.94</v>
      </c>
      <c r="Q1094" s="91"/>
      <c r="R1094" s="91"/>
      <c r="S1094" s="91"/>
      <c r="T1094" s="91"/>
      <c r="U1094" s="91">
        <f t="shared" si="107"/>
        <v>172.68</v>
      </c>
      <c r="V1094" s="82" t="str">
        <f t="shared" si="105"/>
        <v>155201170874</v>
      </c>
      <c r="W1094" s="83">
        <f>VLOOKUP(V1094,Factors!$E$6:$H$5950,4,FALSE)</f>
        <v>0.1124</v>
      </c>
      <c r="X1094" t="str">
        <f>VLOOKUP(V1094,Factors!$E$6:$F$5950,2,FALSE)</f>
        <v>3-factor</v>
      </c>
      <c r="Y1094" s="92">
        <f t="shared" si="102"/>
        <v>19.409231999999999</v>
      </c>
      <c r="Z1094" s="92">
        <f t="shared" si="103"/>
        <v>153.270768</v>
      </c>
      <c r="AA1094" s="92">
        <f t="shared" si="104"/>
        <v>172.68</v>
      </c>
    </row>
    <row r="1095" spans="1:27" x14ac:dyDescent="0.25">
      <c r="A1095" t="s">
        <v>320</v>
      </c>
      <c r="B1095" t="s">
        <v>294</v>
      </c>
      <c r="C1095" t="s">
        <v>295</v>
      </c>
      <c r="D1095" t="s">
        <v>321</v>
      </c>
      <c r="E1095" t="s">
        <v>322</v>
      </c>
      <c r="F1095" t="str">
        <f t="shared" si="106"/>
        <v>1170</v>
      </c>
      <c r="G1095" t="s">
        <v>65</v>
      </c>
      <c r="H1095" t="s">
        <v>66</v>
      </c>
      <c r="I1095" s="91"/>
      <c r="J1095" s="91">
        <v>152.6</v>
      </c>
      <c r="K1095" s="91"/>
      <c r="L1095" s="91"/>
      <c r="M1095" s="91"/>
      <c r="N1095" s="91"/>
      <c r="O1095" s="91">
        <v>267.05</v>
      </c>
      <c r="P1095" s="91"/>
      <c r="Q1095" s="91"/>
      <c r="R1095" s="91"/>
      <c r="S1095" s="91"/>
      <c r="T1095" s="91"/>
      <c r="U1095" s="91">
        <f t="shared" si="107"/>
        <v>419.65</v>
      </c>
      <c r="V1095" s="82" t="str">
        <f t="shared" si="105"/>
        <v>155201170874</v>
      </c>
      <c r="W1095" s="83">
        <f>VLOOKUP(V1095,Factors!$E$6:$H$5950,4,FALSE)</f>
        <v>0.1124</v>
      </c>
      <c r="X1095" t="str">
        <f>VLOOKUP(V1095,Factors!$E$6:$F$5950,2,FALSE)</f>
        <v>3-factor</v>
      </c>
      <c r="Y1095" s="92">
        <f t="shared" si="102"/>
        <v>47.168659999999996</v>
      </c>
      <c r="Z1095" s="92">
        <f t="shared" si="103"/>
        <v>372.48133999999999</v>
      </c>
      <c r="AA1095" s="92">
        <f t="shared" si="104"/>
        <v>419.65</v>
      </c>
    </row>
    <row r="1096" spans="1:27" x14ac:dyDescent="0.25">
      <c r="A1096" t="s">
        <v>320</v>
      </c>
      <c r="B1096" t="s">
        <v>294</v>
      </c>
      <c r="C1096" t="s">
        <v>295</v>
      </c>
      <c r="D1096" t="s">
        <v>321</v>
      </c>
      <c r="E1096" t="s">
        <v>322</v>
      </c>
      <c r="F1096" t="str">
        <f t="shared" si="106"/>
        <v>1170</v>
      </c>
      <c r="G1096" t="s">
        <v>56</v>
      </c>
      <c r="H1096" t="s">
        <v>57</v>
      </c>
      <c r="I1096" s="91"/>
      <c r="J1096" s="91"/>
      <c r="K1096" s="91"/>
      <c r="L1096" s="91"/>
      <c r="M1096" s="91">
        <v>173.34</v>
      </c>
      <c r="N1096" s="91"/>
      <c r="O1096" s="91">
        <v>231.12</v>
      </c>
      <c r="P1096" s="91"/>
      <c r="Q1096" s="91"/>
      <c r="R1096" s="91"/>
      <c r="S1096" s="91"/>
      <c r="T1096" s="91"/>
      <c r="U1096" s="91">
        <f t="shared" si="107"/>
        <v>404.46000000000004</v>
      </c>
      <c r="V1096" s="82" t="str">
        <f t="shared" si="105"/>
        <v>155201170874</v>
      </c>
      <c r="W1096" s="83">
        <f>VLOOKUP(V1096,Factors!$E$6:$H$5950,4,FALSE)</f>
        <v>0.1124</v>
      </c>
      <c r="X1096" t="str">
        <f>VLOOKUP(V1096,Factors!$E$6:$F$5950,2,FALSE)</f>
        <v>3-factor</v>
      </c>
      <c r="Y1096" s="92">
        <f t="shared" si="102"/>
        <v>45.461304000000005</v>
      </c>
      <c r="Z1096" s="92">
        <f t="shared" si="103"/>
        <v>358.99869600000005</v>
      </c>
      <c r="AA1096" s="92">
        <f t="shared" si="104"/>
        <v>404.46000000000004</v>
      </c>
    </row>
    <row r="1097" spans="1:27" x14ac:dyDescent="0.25">
      <c r="A1097" t="s">
        <v>320</v>
      </c>
      <c r="B1097" t="s">
        <v>294</v>
      </c>
      <c r="C1097" t="s">
        <v>295</v>
      </c>
      <c r="D1097" t="s">
        <v>321</v>
      </c>
      <c r="E1097" t="s">
        <v>322</v>
      </c>
      <c r="F1097" t="str">
        <f t="shared" si="106"/>
        <v>1170</v>
      </c>
      <c r="G1097" t="s">
        <v>68</v>
      </c>
      <c r="H1097" t="s">
        <v>69</v>
      </c>
      <c r="I1097" s="91"/>
      <c r="J1097" s="91"/>
      <c r="K1097" s="91"/>
      <c r="L1097" s="91"/>
      <c r="M1097" s="91">
        <v>200.31</v>
      </c>
      <c r="N1097" s="91">
        <v>143.08000000000001</v>
      </c>
      <c r="O1097" s="91">
        <v>343.39</v>
      </c>
      <c r="P1097" s="91">
        <v>143.08000000000001</v>
      </c>
      <c r="Q1097" s="91"/>
      <c r="R1097" s="91"/>
      <c r="S1097" s="91"/>
      <c r="T1097" s="91"/>
      <c r="U1097" s="91">
        <f t="shared" si="107"/>
        <v>829.86</v>
      </c>
      <c r="V1097" s="82" t="str">
        <f t="shared" si="105"/>
        <v>155201170874</v>
      </c>
      <c r="W1097" s="83">
        <f>VLOOKUP(V1097,Factors!$E$6:$H$5950,4,FALSE)</f>
        <v>0.1124</v>
      </c>
      <c r="X1097" t="str">
        <f>VLOOKUP(V1097,Factors!$E$6:$F$5950,2,FALSE)</f>
        <v>3-factor</v>
      </c>
      <c r="Y1097" s="92">
        <f t="shared" si="102"/>
        <v>93.276263999999998</v>
      </c>
      <c r="Z1097" s="92">
        <f t="shared" si="103"/>
        <v>736.58373600000004</v>
      </c>
      <c r="AA1097" s="92">
        <f t="shared" si="104"/>
        <v>829.86</v>
      </c>
    </row>
    <row r="1098" spans="1:27" x14ac:dyDescent="0.25">
      <c r="A1098" t="s">
        <v>320</v>
      </c>
      <c r="B1098" t="s">
        <v>294</v>
      </c>
      <c r="C1098" t="s">
        <v>295</v>
      </c>
      <c r="D1098" t="s">
        <v>348</v>
      </c>
      <c r="E1098" t="s">
        <v>335</v>
      </c>
      <c r="F1098" t="str">
        <f t="shared" si="106"/>
        <v>1175</v>
      </c>
      <c r="G1098" t="s">
        <v>61</v>
      </c>
      <c r="H1098" t="s">
        <v>62</v>
      </c>
      <c r="I1098" s="91"/>
      <c r="J1098" s="91"/>
      <c r="K1098" s="91"/>
      <c r="L1098" s="91"/>
      <c r="M1098" s="91"/>
      <c r="N1098" s="91"/>
      <c r="O1098" s="91"/>
      <c r="P1098" s="91"/>
      <c r="Q1098" s="91"/>
      <c r="R1098" s="91">
        <v>1320</v>
      </c>
      <c r="S1098" s="91"/>
      <c r="T1098" s="91"/>
      <c r="U1098" s="91">
        <f t="shared" si="107"/>
        <v>1320</v>
      </c>
      <c r="V1098" s="82" t="str">
        <f t="shared" si="105"/>
        <v>155201175874</v>
      </c>
      <c r="W1098" s="83">
        <f>VLOOKUP(V1098,Factors!$E$6:$H$5950,4,FALSE)</f>
        <v>0.1124</v>
      </c>
      <c r="X1098" t="str">
        <f>VLOOKUP(V1098,Factors!$E$6:$F$5950,2,FALSE)</f>
        <v>3-factor</v>
      </c>
      <c r="Y1098" s="92">
        <f t="shared" si="102"/>
        <v>148.36799999999999</v>
      </c>
      <c r="Z1098" s="92">
        <f t="shared" si="103"/>
        <v>1171.6320000000001</v>
      </c>
      <c r="AA1098" s="92">
        <f t="shared" si="104"/>
        <v>1320</v>
      </c>
    </row>
    <row r="1099" spans="1:27" x14ac:dyDescent="0.25">
      <c r="A1099" t="s">
        <v>320</v>
      </c>
      <c r="B1099" t="s">
        <v>294</v>
      </c>
      <c r="C1099" t="s">
        <v>295</v>
      </c>
      <c r="D1099" t="s">
        <v>348</v>
      </c>
      <c r="E1099" t="s">
        <v>335</v>
      </c>
      <c r="F1099" t="str">
        <f t="shared" si="106"/>
        <v>1175</v>
      </c>
      <c r="G1099" t="s">
        <v>92</v>
      </c>
      <c r="H1099" t="s">
        <v>93</v>
      </c>
      <c r="I1099" s="91">
        <v>273.23</v>
      </c>
      <c r="J1099" s="91">
        <v>74.510000000000005</v>
      </c>
      <c r="K1099" s="91">
        <v>80.33</v>
      </c>
      <c r="L1099" s="91"/>
      <c r="M1099" s="91">
        <v>393.54</v>
      </c>
      <c r="N1099" s="91">
        <v>105.07</v>
      </c>
      <c r="O1099" s="91">
        <v>204.49</v>
      </c>
      <c r="P1099" s="91">
        <v>677.5</v>
      </c>
      <c r="Q1099" s="91">
        <v>343.24</v>
      </c>
      <c r="R1099" s="91">
        <v>31.55</v>
      </c>
      <c r="S1099" s="91">
        <v>27.36</v>
      </c>
      <c r="T1099" s="91">
        <v>131.82</v>
      </c>
      <c r="U1099" s="91">
        <f t="shared" si="107"/>
        <v>2342.6400000000003</v>
      </c>
      <c r="V1099" s="82" t="str">
        <f t="shared" si="105"/>
        <v>155201175874</v>
      </c>
      <c r="W1099" s="83">
        <f>VLOOKUP(V1099,Factors!$E$6:$H$5950,4,FALSE)</f>
        <v>0.1124</v>
      </c>
      <c r="X1099" t="str">
        <f>VLOOKUP(V1099,Factors!$E$6:$F$5950,2,FALSE)</f>
        <v>3-factor</v>
      </c>
      <c r="Y1099" s="92">
        <f t="shared" si="102"/>
        <v>263.31273600000003</v>
      </c>
      <c r="Z1099" s="92">
        <f t="shared" si="103"/>
        <v>2079.3272640000005</v>
      </c>
      <c r="AA1099" s="92">
        <f t="shared" si="104"/>
        <v>2342.6400000000003</v>
      </c>
    </row>
    <row r="1100" spans="1:27" x14ac:dyDescent="0.25">
      <c r="A1100" t="s">
        <v>320</v>
      </c>
      <c r="B1100" t="s">
        <v>294</v>
      </c>
      <c r="C1100" t="s">
        <v>295</v>
      </c>
      <c r="D1100" t="s">
        <v>348</v>
      </c>
      <c r="E1100" t="s">
        <v>335</v>
      </c>
      <c r="F1100" t="str">
        <f t="shared" si="106"/>
        <v>1175</v>
      </c>
      <c r="G1100" t="s">
        <v>235</v>
      </c>
      <c r="H1100" t="s">
        <v>236</v>
      </c>
      <c r="I1100" s="91"/>
      <c r="J1100" s="91">
        <v>90.76</v>
      </c>
      <c r="K1100" s="91"/>
      <c r="L1100" s="91"/>
      <c r="M1100" s="91"/>
      <c r="N1100" s="91"/>
      <c r="O1100" s="91"/>
      <c r="P1100" s="91"/>
      <c r="Q1100" s="91"/>
      <c r="R1100" s="91"/>
      <c r="S1100" s="91"/>
      <c r="T1100" s="91"/>
      <c r="U1100" s="91">
        <f t="shared" si="107"/>
        <v>90.76</v>
      </c>
      <c r="V1100" s="82" t="str">
        <f t="shared" si="105"/>
        <v>155201175874</v>
      </c>
      <c r="W1100" s="83">
        <f>VLOOKUP(V1100,Factors!$E$6:$H$5950,4,FALSE)</f>
        <v>0.1124</v>
      </c>
      <c r="X1100" t="str">
        <f>VLOOKUP(V1100,Factors!$E$6:$F$5950,2,FALSE)</f>
        <v>3-factor</v>
      </c>
      <c r="Y1100" s="92">
        <f t="shared" si="102"/>
        <v>10.201424000000001</v>
      </c>
      <c r="Z1100" s="92">
        <f t="shared" si="103"/>
        <v>80.558576000000002</v>
      </c>
      <c r="AA1100" s="92">
        <f t="shared" si="104"/>
        <v>90.76</v>
      </c>
    </row>
    <row r="1101" spans="1:27" x14ac:dyDescent="0.25">
      <c r="A1101" t="s">
        <v>320</v>
      </c>
      <c r="B1101" t="s">
        <v>294</v>
      </c>
      <c r="C1101" t="s">
        <v>295</v>
      </c>
      <c r="D1101" t="s">
        <v>348</v>
      </c>
      <c r="E1101" t="s">
        <v>335</v>
      </c>
      <c r="F1101" t="str">
        <f t="shared" si="106"/>
        <v>1175</v>
      </c>
      <c r="G1101" t="s">
        <v>84</v>
      </c>
      <c r="H1101" t="s">
        <v>85</v>
      </c>
      <c r="I1101" s="91">
        <v>289.27</v>
      </c>
      <c r="J1101" s="91">
        <v>144.52000000000001</v>
      </c>
      <c r="K1101" s="91">
        <v>209.93</v>
      </c>
      <c r="L1101" s="91">
        <v>117.51</v>
      </c>
      <c r="M1101" s="91">
        <v>5.97</v>
      </c>
      <c r="N1101" s="91">
        <v>59.86</v>
      </c>
      <c r="O1101" s="91">
        <v>21.09</v>
      </c>
      <c r="P1101" s="91"/>
      <c r="Q1101" s="91">
        <v>15.08</v>
      </c>
      <c r="R1101" s="91"/>
      <c r="S1101" s="91"/>
      <c r="T1101" s="91"/>
      <c r="U1101" s="91">
        <f t="shared" si="107"/>
        <v>863.23000000000013</v>
      </c>
      <c r="V1101" s="82" t="str">
        <f t="shared" si="105"/>
        <v>155201175874</v>
      </c>
      <c r="W1101" s="83">
        <f>VLOOKUP(V1101,Factors!$E$6:$H$5950,4,FALSE)</f>
        <v>0.1124</v>
      </c>
      <c r="X1101" t="str">
        <f>VLOOKUP(V1101,Factors!$E$6:$F$5950,2,FALSE)</f>
        <v>3-factor</v>
      </c>
      <c r="Y1101" s="92">
        <f t="shared" si="102"/>
        <v>97.027052000000012</v>
      </c>
      <c r="Z1101" s="92">
        <f t="shared" si="103"/>
        <v>766.20294800000011</v>
      </c>
      <c r="AA1101" s="92">
        <f t="shared" si="104"/>
        <v>863.23000000000013</v>
      </c>
    </row>
    <row r="1102" spans="1:27" x14ac:dyDescent="0.25">
      <c r="A1102" t="s">
        <v>320</v>
      </c>
      <c r="B1102" t="s">
        <v>294</v>
      </c>
      <c r="C1102" t="s">
        <v>295</v>
      </c>
      <c r="D1102" t="s">
        <v>348</v>
      </c>
      <c r="E1102" t="s">
        <v>335</v>
      </c>
      <c r="F1102" t="str">
        <f t="shared" si="106"/>
        <v>1175</v>
      </c>
      <c r="G1102" t="s">
        <v>130</v>
      </c>
      <c r="H1102" t="s">
        <v>131</v>
      </c>
      <c r="I1102" s="91"/>
      <c r="J1102" s="91">
        <v>448.59</v>
      </c>
      <c r="K1102" s="91"/>
      <c r="L1102" s="91">
        <v>365.77</v>
      </c>
      <c r="M1102" s="91"/>
      <c r="N1102" s="91"/>
      <c r="O1102" s="91"/>
      <c r="P1102" s="91">
        <v>412.99</v>
      </c>
      <c r="Q1102" s="91"/>
      <c r="R1102" s="91"/>
      <c r="S1102" s="91"/>
      <c r="T1102" s="91"/>
      <c r="U1102" s="91">
        <f t="shared" si="107"/>
        <v>1227.3499999999999</v>
      </c>
      <c r="V1102" s="82" t="str">
        <f t="shared" si="105"/>
        <v>155201175874</v>
      </c>
      <c r="W1102" s="83">
        <f>VLOOKUP(V1102,Factors!$E$6:$H$5950,4,FALSE)</f>
        <v>0.1124</v>
      </c>
      <c r="X1102" t="str">
        <f>VLOOKUP(V1102,Factors!$E$6:$F$5950,2,FALSE)</f>
        <v>3-factor</v>
      </c>
      <c r="Y1102" s="92">
        <f t="shared" si="102"/>
        <v>137.95414</v>
      </c>
      <c r="Z1102" s="92">
        <f t="shared" si="103"/>
        <v>1089.3958599999999</v>
      </c>
      <c r="AA1102" s="92">
        <f t="shared" si="104"/>
        <v>1227.3499999999999</v>
      </c>
    </row>
    <row r="1103" spans="1:27" x14ac:dyDescent="0.25">
      <c r="A1103" t="s">
        <v>320</v>
      </c>
      <c r="B1103" t="s">
        <v>294</v>
      </c>
      <c r="C1103" t="s">
        <v>295</v>
      </c>
      <c r="D1103" t="s">
        <v>348</v>
      </c>
      <c r="E1103" t="s">
        <v>335</v>
      </c>
      <c r="F1103" t="str">
        <f t="shared" si="106"/>
        <v>1175</v>
      </c>
      <c r="G1103" t="s">
        <v>150</v>
      </c>
      <c r="H1103" t="s">
        <v>151</v>
      </c>
      <c r="I1103" s="91"/>
      <c r="J1103" s="91"/>
      <c r="K1103" s="91">
        <v>23.79</v>
      </c>
      <c r="L1103" s="91"/>
      <c r="M1103" s="91"/>
      <c r="N1103" s="91"/>
      <c r="O1103" s="91"/>
      <c r="P1103" s="91"/>
      <c r="Q1103" s="91"/>
      <c r="R1103" s="91"/>
      <c r="S1103" s="91"/>
      <c r="T1103" s="91"/>
      <c r="U1103" s="91">
        <f t="shared" si="107"/>
        <v>23.79</v>
      </c>
      <c r="V1103" s="82" t="str">
        <f t="shared" si="105"/>
        <v>155201175874</v>
      </c>
      <c r="W1103" s="83">
        <f>VLOOKUP(V1103,Factors!$E$6:$H$5950,4,FALSE)</f>
        <v>0.1124</v>
      </c>
      <c r="X1103" t="str">
        <f>VLOOKUP(V1103,Factors!$E$6:$F$5950,2,FALSE)</f>
        <v>3-factor</v>
      </c>
      <c r="Y1103" s="92">
        <f t="shared" si="102"/>
        <v>2.6739959999999998</v>
      </c>
      <c r="Z1103" s="92">
        <f t="shared" si="103"/>
        <v>21.116004</v>
      </c>
      <c r="AA1103" s="92">
        <f t="shared" si="104"/>
        <v>23.79</v>
      </c>
    </row>
    <row r="1104" spans="1:27" x14ac:dyDescent="0.25">
      <c r="A1104" t="s">
        <v>320</v>
      </c>
      <c r="B1104" t="s">
        <v>294</v>
      </c>
      <c r="C1104" t="s">
        <v>295</v>
      </c>
      <c r="D1104" t="s">
        <v>348</v>
      </c>
      <c r="E1104" t="s">
        <v>335</v>
      </c>
      <c r="F1104" t="str">
        <f t="shared" si="106"/>
        <v>1175</v>
      </c>
      <c r="G1104" t="s">
        <v>56</v>
      </c>
      <c r="H1104" t="s">
        <v>57</v>
      </c>
      <c r="I1104" s="91">
        <v>2599.1999999999998</v>
      </c>
      <c r="J1104" s="91">
        <v>1184.08</v>
      </c>
      <c r="K1104" s="91">
        <v>2010.93</v>
      </c>
      <c r="L1104" s="91">
        <v>1011.15</v>
      </c>
      <c r="M1104" s="91"/>
      <c r="N1104" s="91">
        <v>115.56</v>
      </c>
      <c r="O1104" s="91">
        <v>173.34</v>
      </c>
      <c r="P1104" s="91"/>
      <c r="Q1104" s="91">
        <v>144.44999999999999</v>
      </c>
      <c r="R1104" s="91"/>
      <c r="S1104" s="91"/>
      <c r="T1104" s="91"/>
      <c r="U1104" s="91">
        <f t="shared" si="107"/>
        <v>7238.71</v>
      </c>
      <c r="V1104" s="82" t="str">
        <f t="shared" si="105"/>
        <v>155201175874</v>
      </c>
      <c r="W1104" s="83">
        <f>VLOOKUP(V1104,Factors!$E$6:$H$5950,4,FALSE)</f>
        <v>0.1124</v>
      </c>
      <c r="X1104" t="str">
        <f>VLOOKUP(V1104,Factors!$E$6:$F$5950,2,FALSE)</f>
        <v>3-factor</v>
      </c>
      <c r="Y1104" s="92">
        <f t="shared" si="102"/>
        <v>813.63100399999996</v>
      </c>
      <c r="Z1104" s="92">
        <f t="shared" si="103"/>
        <v>6425.0789960000002</v>
      </c>
      <c r="AA1104" s="92">
        <f t="shared" si="104"/>
        <v>7238.71</v>
      </c>
    </row>
    <row r="1105" spans="1:27" x14ac:dyDescent="0.25">
      <c r="A1105" t="s">
        <v>320</v>
      </c>
      <c r="B1105" t="s">
        <v>294</v>
      </c>
      <c r="C1105" t="s">
        <v>295</v>
      </c>
      <c r="D1105" t="s">
        <v>348</v>
      </c>
      <c r="E1105" t="s">
        <v>335</v>
      </c>
      <c r="F1105" t="str">
        <f t="shared" si="106"/>
        <v>1175</v>
      </c>
      <c r="G1105" t="s">
        <v>68</v>
      </c>
      <c r="H1105" t="s">
        <v>69</v>
      </c>
      <c r="I1105" s="91">
        <v>171.69</v>
      </c>
      <c r="J1105" s="91">
        <v>200.31</v>
      </c>
      <c r="K1105" s="91"/>
      <c r="L1105" s="91">
        <v>114.46</v>
      </c>
      <c r="M1105" s="91">
        <v>57.23</v>
      </c>
      <c r="N1105" s="91">
        <v>457.84</v>
      </c>
      <c r="O1105" s="91">
        <v>28.62</v>
      </c>
      <c r="P1105" s="91"/>
      <c r="Q1105" s="91"/>
      <c r="R1105" s="91"/>
      <c r="S1105" s="91"/>
      <c r="T1105" s="91"/>
      <c r="U1105" s="91">
        <f t="shared" si="107"/>
        <v>1030.1499999999999</v>
      </c>
      <c r="V1105" s="82" t="str">
        <f t="shared" si="105"/>
        <v>155201175874</v>
      </c>
      <c r="W1105" s="83">
        <f>VLOOKUP(V1105,Factors!$E$6:$H$5950,4,FALSE)</f>
        <v>0.1124</v>
      </c>
      <c r="X1105" t="str">
        <f>VLOOKUP(V1105,Factors!$E$6:$F$5950,2,FALSE)</f>
        <v>3-factor</v>
      </c>
      <c r="Y1105" s="92">
        <f t="shared" si="102"/>
        <v>115.78885999999999</v>
      </c>
      <c r="Z1105" s="92">
        <f t="shared" si="103"/>
        <v>914.36113999999986</v>
      </c>
      <c r="AA1105" s="92">
        <f t="shared" si="104"/>
        <v>1030.1499999999999</v>
      </c>
    </row>
    <row r="1106" spans="1:27" x14ac:dyDescent="0.25">
      <c r="A1106" t="s">
        <v>320</v>
      </c>
      <c r="B1106" t="s">
        <v>294</v>
      </c>
      <c r="C1106" t="s">
        <v>295</v>
      </c>
      <c r="D1106" t="s">
        <v>348</v>
      </c>
      <c r="E1106" t="s">
        <v>335</v>
      </c>
      <c r="F1106" t="str">
        <f t="shared" si="106"/>
        <v>1175</v>
      </c>
      <c r="G1106" t="s">
        <v>156</v>
      </c>
      <c r="H1106" t="s">
        <v>157</v>
      </c>
      <c r="I1106" s="91">
        <v>21.43</v>
      </c>
      <c r="J1106" s="91"/>
      <c r="K1106" s="91"/>
      <c r="L1106" s="91"/>
      <c r="M1106" s="91">
        <v>21.43</v>
      </c>
      <c r="N1106" s="91">
        <v>64.290000000000006</v>
      </c>
      <c r="O1106" s="91">
        <v>42.86</v>
      </c>
      <c r="P1106" s="91">
        <v>42.86</v>
      </c>
      <c r="Q1106" s="91">
        <v>42.86</v>
      </c>
      <c r="R1106" s="91">
        <v>0</v>
      </c>
      <c r="S1106" s="91"/>
      <c r="T1106" s="91"/>
      <c r="U1106" s="91">
        <f t="shared" si="107"/>
        <v>235.73000000000002</v>
      </c>
      <c r="V1106" s="82" t="str">
        <f t="shared" si="105"/>
        <v>155201175874</v>
      </c>
      <c r="W1106" s="83">
        <f>VLOOKUP(V1106,Factors!$E$6:$H$5950,4,FALSE)</f>
        <v>0.1124</v>
      </c>
      <c r="X1106" t="str">
        <f>VLOOKUP(V1106,Factors!$E$6:$F$5950,2,FALSE)</f>
        <v>3-factor</v>
      </c>
      <c r="Y1106" s="92">
        <f t="shared" ref="Y1106:Y1169" si="108">U1106*W1106</f>
        <v>26.496052000000002</v>
      </c>
      <c r="Z1106" s="92">
        <f t="shared" ref="Z1106:Z1169" si="109">U1106-Y1106</f>
        <v>209.23394800000003</v>
      </c>
      <c r="AA1106" s="92">
        <f t="shared" ref="AA1106:AA1169" si="110">Y1106+Z1106</f>
        <v>235.73000000000002</v>
      </c>
    </row>
    <row r="1107" spans="1:27" x14ac:dyDescent="0.25">
      <c r="A1107" t="s">
        <v>320</v>
      </c>
      <c r="B1107" t="s">
        <v>294</v>
      </c>
      <c r="C1107" t="s">
        <v>295</v>
      </c>
      <c r="D1107" t="s">
        <v>334</v>
      </c>
      <c r="E1107" t="s">
        <v>335</v>
      </c>
      <c r="F1107" t="str">
        <f t="shared" si="106"/>
        <v>1180</v>
      </c>
      <c r="G1107" t="s">
        <v>110</v>
      </c>
      <c r="H1107" t="s">
        <v>111</v>
      </c>
      <c r="I1107" s="91">
        <v>6077.65</v>
      </c>
      <c r="J1107" s="91">
        <v>5988.72</v>
      </c>
      <c r="K1107" s="91">
        <v>6192.01</v>
      </c>
      <c r="L1107" s="91">
        <v>4717.72</v>
      </c>
      <c r="M1107" s="91">
        <v>4378.6400000000003</v>
      </c>
      <c r="N1107" s="91">
        <v>5189.49</v>
      </c>
      <c r="O1107" s="91">
        <v>4648.92</v>
      </c>
      <c r="P1107" s="91">
        <v>6216.57</v>
      </c>
      <c r="Q1107" s="91">
        <v>6162.52</v>
      </c>
      <c r="R1107" s="91">
        <v>4717.72</v>
      </c>
      <c r="S1107" s="91">
        <v>3833.15</v>
      </c>
      <c r="T1107" s="91">
        <v>5602.29</v>
      </c>
      <c r="U1107" s="91">
        <f t="shared" si="107"/>
        <v>63725.399999999994</v>
      </c>
      <c r="V1107" s="82" t="str">
        <f t="shared" si="105"/>
        <v>155201180874</v>
      </c>
      <c r="W1107" s="83">
        <f>VLOOKUP(V1107,Factors!$E$6:$H$5950,4,FALSE)</f>
        <v>0.1124</v>
      </c>
      <c r="X1107" t="str">
        <f>VLOOKUP(V1107,Factors!$E$6:$F$5950,2,FALSE)</f>
        <v>3-factor</v>
      </c>
      <c r="Y1107" s="92">
        <f t="shared" si="108"/>
        <v>7162.7349599999998</v>
      </c>
      <c r="Z1107" s="92">
        <f t="shared" si="109"/>
        <v>56562.665039999993</v>
      </c>
      <c r="AA1107" s="92">
        <f t="shared" si="110"/>
        <v>63725.399999999994</v>
      </c>
    </row>
    <row r="1108" spans="1:27" x14ac:dyDescent="0.25">
      <c r="A1108" t="s">
        <v>320</v>
      </c>
      <c r="B1108" t="s">
        <v>294</v>
      </c>
      <c r="C1108" t="s">
        <v>295</v>
      </c>
      <c r="D1108" t="s">
        <v>334</v>
      </c>
      <c r="E1108" t="s">
        <v>335</v>
      </c>
      <c r="F1108" t="str">
        <f t="shared" si="106"/>
        <v>1180</v>
      </c>
      <c r="G1108" t="s">
        <v>114</v>
      </c>
      <c r="H1108" t="s">
        <v>115</v>
      </c>
      <c r="I1108" s="91"/>
      <c r="J1108" s="91">
        <v>617.52</v>
      </c>
      <c r="K1108" s="91">
        <v>-11.46</v>
      </c>
      <c r="L1108" s="91">
        <v>760.04</v>
      </c>
      <c r="M1108" s="91">
        <v>-49.15</v>
      </c>
      <c r="N1108" s="91">
        <v>140.87</v>
      </c>
      <c r="O1108" s="91">
        <v>1343.15</v>
      </c>
      <c r="P1108" s="91">
        <v>868.15</v>
      </c>
      <c r="Q1108" s="91">
        <v>475.02</v>
      </c>
      <c r="R1108" s="91">
        <v>969.7</v>
      </c>
      <c r="S1108" s="91">
        <v>13.1</v>
      </c>
      <c r="T1108" s="91">
        <v>-94.36</v>
      </c>
      <c r="U1108" s="91">
        <f t="shared" si="107"/>
        <v>5032.58</v>
      </c>
      <c r="V1108" s="82" t="str">
        <f t="shared" si="105"/>
        <v>155201180874</v>
      </c>
      <c r="W1108" s="83">
        <f>VLOOKUP(V1108,Factors!$E$6:$H$5950,4,FALSE)</f>
        <v>0.1124</v>
      </c>
      <c r="X1108" t="str">
        <f>VLOOKUP(V1108,Factors!$E$6:$F$5950,2,FALSE)</f>
        <v>3-factor</v>
      </c>
      <c r="Y1108" s="92">
        <f t="shared" si="108"/>
        <v>565.66199199999994</v>
      </c>
      <c r="Z1108" s="92">
        <f t="shared" si="109"/>
        <v>4466.9180079999996</v>
      </c>
      <c r="AA1108" s="92">
        <f t="shared" si="110"/>
        <v>5032.58</v>
      </c>
    </row>
    <row r="1109" spans="1:27" x14ac:dyDescent="0.25">
      <c r="A1109" t="s">
        <v>320</v>
      </c>
      <c r="B1109" t="s">
        <v>294</v>
      </c>
      <c r="C1109" t="s">
        <v>295</v>
      </c>
      <c r="D1109" t="s">
        <v>334</v>
      </c>
      <c r="E1109" t="s">
        <v>335</v>
      </c>
      <c r="F1109" t="str">
        <f t="shared" si="106"/>
        <v>1180</v>
      </c>
      <c r="G1109" t="s">
        <v>86</v>
      </c>
      <c r="H1109" t="s">
        <v>87</v>
      </c>
      <c r="I1109" s="91">
        <v>31606.74</v>
      </c>
      <c r="J1109" s="91">
        <v>40384.86</v>
      </c>
      <c r="K1109" s="91">
        <v>32037.78</v>
      </c>
      <c r="L1109" s="91">
        <v>28796.09</v>
      </c>
      <c r="M1109" s="91">
        <v>23849.200000000001</v>
      </c>
      <c r="N1109" s="91">
        <v>22276.83</v>
      </c>
      <c r="O1109" s="91">
        <v>21490.66</v>
      </c>
      <c r="P1109" s="91">
        <v>24471.62</v>
      </c>
      <c r="Q1109" s="91">
        <v>23194.080000000002</v>
      </c>
      <c r="R1109" s="91">
        <v>26276.7</v>
      </c>
      <c r="S1109" s="91">
        <v>25935.68</v>
      </c>
      <c r="T1109" s="91">
        <v>13364.84</v>
      </c>
      <c r="U1109" s="91">
        <f t="shared" si="107"/>
        <v>313685.08</v>
      </c>
      <c r="V1109" s="82" t="str">
        <f t="shared" si="105"/>
        <v>155201180874</v>
      </c>
      <c r="W1109" s="83">
        <f>VLOOKUP(V1109,Factors!$E$6:$H$5950,4,FALSE)</f>
        <v>0.1124</v>
      </c>
      <c r="X1109" t="str">
        <f>VLOOKUP(V1109,Factors!$E$6:$F$5950,2,FALSE)</f>
        <v>3-factor</v>
      </c>
      <c r="Y1109" s="92">
        <f t="shared" si="108"/>
        <v>35258.202991999999</v>
      </c>
      <c r="Z1109" s="92">
        <f t="shared" si="109"/>
        <v>278426.87700800004</v>
      </c>
      <c r="AA1109" s="92">
        <f t="shared" si="110"/>
        <v>313685.08</v>
      </c>
    </row>
    <row r="1110" spans="1:27" x14ac:dyDescent="0.25">
      <c r="A1110" t="s">
        <v>320</v>
      </c>
      <c r="B1110" t="s">
        <v>294</v>
      </c>
      <c r="C1110" t="s">
        <v>295</v>
      </c>
      <c r="D1110" t="s">
        <v>334</v>
      </c>
      <c r="E1110" t="s">
        <v>335</v>
      </c>
      <c r="F1110" t="str">
        <f t="shared" si="106"/>
        <v>1180</v>
      </c>
      <c r="G1110" t="s">
        <v>116</v>
      </c>
      <c r="H1110" t="s">
        <v>117</v>
      </c>
      <c r="I1110" s="91">
        <v>4489.46</v>
      </c>
      <c r="J1110" s="91">
        <v>6235.83</v>
      </c>
      <c r="K1110" s="91">
        <v>5668.97</v>
      </c>
      <c r="L1110" s="91">
        <v>5634.8</v>
      </c>
      <c r="M1110" s="91">
        <v>8797.9699999999993</v>
      </c>
      <c r="N1110" s="91">
        <v>4046.76</v>
      </c>
      <c r="O1110" s="91">
        <v>8939.17</v>
      </c>
      <c r="P1110" s="91">
        <v>10802.36</v>
      </c>
      <c r="Q1110" s="91">
        <v>5945.94</v>
      </c>
      <c r="R1110" s="91">
        <v>5140</v>
      </c>
      <c r="S1110" s="91">
        <v>4204.4399999999996</v>
      </c>
      <c r="T1110" s="91">
        <v>3311.19</v>
      </c>
      <c r="U1110" s="91">
        <f t="shared" si="107"/>
        <v>73216.890000000014</v>
      </c>
      <c r="V1110" s="82" t="str">
        <f t="shared" si="105"/>
        <v>155201180874</v>
      </c>
      <c r="W1110" s="83">
        <f>VLOOKUP(V1110,Factors!$E$6:$H$5950,4,FALSE)</f>
        <v>0.1124</v>
      </c>
      <c r="X1110" t="str">
        <f>VLOOKUP(V1110,Factors!$E$6:$F$5950,2,FALSE)</f>
        <v>3-factor</v>
      </c>
      <c r="Y1110" s="92">
        <f t="shared" si="108"/>
        <v>8229.5784360000016</v>
      </c>
      <c r="Z1110" s="92">
        <f t="shared" si="109"/>
        <v>64987.311564000011</v>
      </c>
      <c r="AA1110" s="92">
        <f t="shared" si="110"/>
        <v>73216.890000000014</v>
      </c>
    </row>
    <row r="1111" spans="1:27" x14ac:dyDescent="0.25">
      <c r="A1111" t="s">
        <v>320</v>
      </c>
      <c r="B1111" t="s">
        <v>294</v>
      </c>
      <c r="C1111" t="s">
        <v>295</v>
      </c>
      <c r="D1111" t="s">
        <v>334</v>
      </c>
      <c r="E1111" t="s">
        <v>335</v>
      </c>
      <c r="F1111" t="str">
        <f t="shared" si="106"/>
        <v>1180</v>
      </c>
      <c r="G1111" t="s">
        <v>112</v>
      </c>
      <c r="H1111" t="s">
        <v>113</v>
      </c>
      <c r="I1111" s="91"/>
      <c r="J1111" s="91"/>
      <c r="K1111" s="91"/>
      <c r="L1111" s="91"/>
      <c r="M1111" s="91">
        <v>100.81</v>
      </c>
      <c r="N1111" s="91"/>
      <c r="O1111" s="91"/>
      <c r="P1111" s="91"/>
      <c r="Q1111" s="91"/>
      <c r="R1111" s="91"/>
      <c r="S1111" s="91"/>
      <c r="T1111" s="91"/>
      <c r="U1111" s="91">
        <f t="shared" si="107"/>
        <v>100.81</v>
      </c>
      <c r="V1111" s="82" t="str">
        <f t="shared" si="105"/>
        <v>155201180874</v>
      </c>
      <c r="W1111" s="83">
        <f>VLOOKUP(V1111,Factors!$E$6:$H$5950,4,FALSE)</f>
        <v>0.1124</v>
      </c>
      <c r="X1111" t="str">
        <f>VLOOKUP(V1111,Factors!$E$6:$F$5950,2,FALSE)</f>
        <v>3-factor</v>
      </c>
      <c r="Y1111" s="92">
        <f t="shared" si="108"/>
        <v>11.331044</v>
      </c>
      <c r="Z1111" s="92">
        <f t="shared" si="109"/>
        <v>89.478955999999997</v>
      </c>
      <c r="AA1111" s="92">
        <f t="shared" si="110"/>
        <v>100.81</v>
      </c>
    </row>
    <row r="1112" spans="1:27" x14ac:dyDescent="0.25">
      <c r="A1112" t="s">
        <v>320</v>
      </c>
      <c r="B1112" t="s">
        <v>294</v>
      </c>
      <c r="C1112" t="s">
        <v>295</v>
      </c>
      <c r="D1112" t="s">
        <v>334</v>
      </c>
      <c r="E1112" t="s">
        <v>335</v>
      </c>
      <c r="F1112" t="str">
        <f t="shared" si="106"/>
        <v>1180</v>
      </c>
      <c r="G1112" t="s">
        <v>88</v>
      </c>
      <c r="H1112" t="s">
        <v>89</v>
      </c>
      <c r="I1112" s="91">
        <v>6541.86</v>
      </c>
      <c r="J1112" s="91">
        <v>5796.32</v>
      </c>
      <c r="K1112" s="91">
        <v>5533.73</v>
      </c>
      <c r="L1112" s="91">
        <v>5498.1</v>
      </c>
      <c r="M1112" s="91">
        <v>4721.7700000000004</v>
      </c>
      <c r="N1112" s="91">
        <v>4580.32</v>
      </c>
      <c r="O1112" s="91">
        <v>4721.57</v>
      </c>
      <c r="P1112" s="91">
        <v>4933.42</v>
      </c>
      <c r="Q1112" s="91">
        <v>4403.91</v>
      </c>
      <c r="R1112" s="91">
        <v>4933.28</v>
      </c>
      <c r="S1112" s="91">
        <v>5080.2299999999996</v>
      </c>
      <c r="T1112" s="91">
        <v>3589.85</v>
      </c>
      <c r="U1112" s="91">
        <f t="shared" si="107"/>
        <v>60334.359999999993</v>
      </c>
      <c r="V1112" s="82" t="str">
        <f t="shared" si="105"/>
        <v>155201180874</v>
      </c>
      <c r="W1112" s="83">
        <f>VLOOKUP(V1112,Factors!$E$6:$H$5950,4,FALSE)</f>
        <v>0.1124</v>
      </c>
      <c r="X1112" t="str">
        <f>VLOOKUP(V1112,Factors!$E$6:$F$5950,2,FALSE)</f>
        <v>3-factor</v>
      </c>
      <c r="Y1112" s="92">
        <f t="shared" si="108"/>
        <v>6781.5820639999993</v>
      </c>
      <c r="Z1112" s="92">
        <f t="shared" si="109"/>
        <v>53552.777935999991</v>
      </c>
      <c r="AA1112" s="92">
        <f t="shared" si="110"/>
        <v>60334.359999999993</v>
      </c>
    </row>
    <row r="1113" spans="1:27" x14ac:dyDescent="0.25">
      <c r="A1113" t="s">
        <v>320</v>
      </c>
      <c r="B1113" t="s">
        <v>294</v>
      </c>
      <c r="C1113" t="s">
        <v>295</v>
      </c>
      <c r="D1113" t="s">
        <v>334</v>
      </c>
      <c r="E1113" t="s">
        <v>335</v>
      </c>
      <c r="F1113" t="str">
        <f t="shared" si="106"/>
        <v>1180</v>
      </c>
      <c r="G1113" t="s">
        <v>90</v>
      </c>
      <c r="H1113" t="s">
        <v>91</v>
      </c>
      <c r="I1113" s="91">
        <v>26145.39</v>
      </c>
      <c r="J1113" s="91">
        <v>23612.92</v>
      </c>
      <c r="K1113" s="91">
        <v>22405.45</v>
      </c>
      <c r="L1113" s="91">
        <v>22384.1</v>
      </c>
      <c r="M1113" s="91">
        <v>19776.75</v>
      </c>
      <c r="N1113" s="91">
        <v>18474.599999999999</v>
      </c>
      <c r="O1113" s="91">
        <v>20032.97</v>
      </c>
      <c r="P1113" s="91">
        <v>21075.1</v>
      </c>
      <c r="Q1113" s="91">
        <v>18166.32</v>
      </c>
      <c r="R1113" s="91">
        <v>20171.900000000001</v>
      </c>
      <c r="S1113" s="91">
        <v>20431.43</v>
      </c>
      <c r="T1113" s="91">
        <v>14475.28</v>
      </c>
      <c r="U1113" s="91">
        <f t="shared" si="107"/>
        <v>247152.21</v>
      </c>
      <c r="V1113" s="82" t="str">
        <f t="shared" si="105"/>
        <v>155201180874</v>
      </c>
      <c r="W1113" s="83">
        <f>VLOOKUP(V1113,Factors!$E$6:$H$5950,4,FALSE)</f>
        <v>0.1124</v>
      </c>
      <c r="X1113" t="str">
        <f>VLOOKUP(V1113,Factors!$E$6:$F$5950,2,FALSE)</f>
        <v>3-factor</v>
      </c>
      <c r="Y1113" s="92">
        <f t="shared" si="108"/>
        <v>27779.908403999998</v>
      </c>
      <c r="Z1113" s="92">
        <f t="shared" si="109"/>
        <v>219372.301596</v>
      </c>
      <c r="AA1113" s="92">
        <f t="shared" si="110"/>
        <v>247152.21</v>
      </c>
    </row>
    <row r="1114" spans="1:27" x14ac:dyDescent="0.25">
      <c r="A1114" t="s">
        <v>320</v>
      </c>
      <c r="B1114" t="s">
        <v>294</v>
      </c>
      <c r="C1114" t="s">
        <v>295</v>
      </c>
      <c r="D1114" t="s">
        <v>334</v>
      </c>
      <c r="E1114" t="s">
        <v>335</v>
      </c>
      <c r="F1114" t="str">
        <f t="shared" si="106"/>
        <v>1180</v>
      </c>
      <c r="G1114" t="s">
        <v>61</v>
      </c>
      <c r="H1114" t="s">
        <v>62</v>
      </c>
      <c r="I1114" s="91"/>
      <c r="J1114" s="91"/>
      <c r="K1114" s="91"/>
      <c r="L1114" s="91"/>
      <c r="M1114" s="91"/>
      <c r="N1114" s="91"/>
      <c r="O1114" s="91"/>
      <c r="P1114" s="91">
        <v>94.44</v>
      </c>
      <c r="Q1114" s="91"/>
      <c r="R1114" s="91"/>
      <c r="S1114" s="91"/>
      <c r="T1114" s="91"/>
      <c r="U1114" s="91">
        <f t="shared" si="107"/>
        <v>94.44</v>
      </c>
      <c r="V1114" s="82" t="str">
        <f t="shared" si="105"/>
        <v>155201180874</v>
      </c>
      <c r="W1114" s="83">
        <f>VLOOKUP(V1114,Factors!$E$6:$H$5950,4,FALSE)</f>
        <v>0.1124</v>
      </c>
      <c r="X1114" t="str">
        <f>VLOOKUP(V1114,Factors!$E$6:$F$5950,2,FALSE)</f>
        <v>3-factor</v>
      </c>
      <c r="Y1114" s="92">
        <f t="shared" si="108"/>
        <v>10.615055999999999</v>
      </c>
      <c r="Z1114" s="92">
        <f t="shared" si="109"/>
        <v>83.824944000000002</v>
      </c>
      <c r="AA1114" s="92">
        <f t="shared" si="110"/>
        <v>94.44</v>
      </c>
    </row>
    <row r="1115" spans="1:27" x14ac:dyDescent="0.25">
      <c r="A1115" t="s">
        <v>320</v>
      </c>
      <c r="B1115" t="s">
        <v>294</v>
      </c>
      <c r="C1115" t="s">
        <v>295</v>
      </c>
      <c r="D1115" t="s">
        <v>334</v>
      </c>
      <c r="E1115" t="s">
        <v>335</v>
      </c>
      <c r="F1115" t="str">
        <f t="shared" si="106"/>
        <v>1180</v>
      </c>
      <c r="G1115" t="s">
        <v>92</v>
      </c>
      <c r="H1115" t="s">
        <v>93</v>
      </c>
      <c r="I1115" s="91">
        <v>2793.28</v>
      </c>
      <c r="J1115" s="91">
        <v>2589.4</v>
      </c>
      <c r="K1115" s="91">
        <v>4377.91</v>
      </c>
      <c r="L1115" s="91">
        <v>2843.27</v>
      </c>
      <c r="M1115" s="91">
        <v>3682.21</v>
      </c>
      <c r="N1115" s="91">
        <v>3677.02</v>
      </c>
      <c r="O1115" s="91">
        <v>2882.13</v>
      </c>
      <c r="P1115" s="91">
        <v>3038.37</v>
      </c>
      <c r="Q1115" s="91">
        <v>3837.56</v>
      </c>
      <c r="R1115" s="91">
        <v>2588.83</v>
      </c>
      <c r="S1115" s="91">
        <v>2681.22</v>
      </c>
      <c r="T1115" s="91">
        <v>1791.58</v>
      </c>
      <c r="U1115" s="91">
        <f t="shared" si="107"/>
        <v>36782.780000000006</v>
      </c>
      <c r="V1115" s="82" t="str">
        <f t="shared" si="105"/>
        <v>155201180874</v>
      </c>
      <c r="W1115" s="83">
        <f>VLOOKUP(V1115,Factors!$E$6:$H$5950,4,FALSE)</f>
        <v>0.1124</v>
      </c>
      <c r="X1115" t="str">
        <f>VLOOKUP(V1115,Factors!$E$6:$F$5950,2,FALSE)</f>
        <v>3-factor</v>
      </c>
      <c r="Y1115" s="92">
        <f t="shared" si="108"/>
        <v>4134.3844720000006</v>
      </c>
      <c r="Z1115" s="92">
        <f t="shared" si="109"/>
        <v>32648.395528000005</v>
      </c>
      <c r="AA1115" s="92">
        <f t="shared" si="110"/>
        <v>36782.780000000006</v>
      </c>
    </row>
    <row r="1116" spans="1:27" x14ac:dyDescent="0.25">
      <c r="A1116" t="s">
        <v>320</v>
      </c>
      <c r="B1116" t="s">
        <v>294</v>
      </c>
      <c r="C1116" t="s">
        <v>295</v>
      </c>
      <c r="D1116" t="s">
        <v>334</v>
      </c>
      <c r="E1116" t="s">
        <v>335</v>
      </c>
      <c r="F1116" t="str">
        <f t="shared" si="106"/>
        <v>1180</v>
      </c>
      <c r="G1116" t="s">
        <v>235</v>
      </c>
      <c r="H1116" t="s">
        <v>236</v>
      </c>
      <c r="I1116" s="91"/>
      <c r="J1116" s="91">
        <v>10.28</v>
      </c>
      <c r="K1116" s="91">
        <v>16.18</v>
      </c>
      <c r="L1116" s="91"/>
      <c r="M1116" s="91">
        <v>32.36</v>
      </c>
      <c r="N1116" s="91"/>
      <c r="O1116" s="91"/>
      <c r="P1116" s="91"/>
      <c r="Q1116" s="91"/>
      <c r="R1116" s="91"/>
      <c r="S1116" s="91"/>
      <c r="T1116" s="91"/>
      <c r="U1116" s="91">
        <f t="shared" si="107"/>
        <v>58.82</v>
      </c>
      <c r="V1116" s="82" t="str">
        <f t="shared" si="105"/>
        <v>155201180874</v>
      </c>
      <c r="W1116" s="83">
        <f>VLOOKUP(V1116,Factors!$E$6:$H$5950,4,FALSE)</f>
        <v>0.1124</v>
      </c>
      <c r="X1116" t="str">
        <f>VLOOKUP(V1116,Factors!$E$6:$F$5950,2,FALSE)</f>
        <v>3-factor</v>
      </c>
      <c r="Y1116" s="92">
        <f t="shared" si="108"/>
        <v>6.6113679999999997</v>
      </c>
      <c r="Z1116" s="92">
        <f t="shared" si="109"/>
        <v>52.208632000000001</v>
      </c>
      <c r="AA1116" s="92">
        <f t="shared" si="110"/>
        <v>58.82</v>
      </c>
    </row>
    <row r="1117" spans="1:27" x14ac:dyDescent="0.25">
      <c r="A1117" t="s">
        <v>320</v>
      </c>
      <c r="B1117" t="s">
        <v>294</v>
      </c>
      <c r="C1117" t="s">
        <v>295</v>
      </c>
      <c r="D1117" t="s">
        <v>334</v>
      </c>
      <c r="E1117" t="s">
        <v>335</v>
      </c>
      <c r="F1117" t="str">
        <f t="shared" si="106"/>
        <v>1180</v>
      </c>
      <c r="G1117" t="s">
        <v>120</v>
      </c>
      <c r="H1117" t="s">
        <v>121</v>
      </c>
      <c r="I1117" s="91"/>
      <c r="J1117" s="91">
        <v>16.350000000000001</v>
      </c>
      <c r="K1117" s="91"/>
      <c r="L1117" s="91"/>
      <c r="M1117" s="91"/>
      <c r="N1117" s="91"/>
      <c r="O1117" s="91"/>
      <c r="P1117" s="91"/>
      <c r="Q1117" s="91"/>
      <c r="R1117" s="91"/>
      <c r="S1117" s="91"/>
      <c r="T1117" s="91"/>
      <c r="U1117" s="91">
        <f t="shared" si="107"/>
        <v>16.350000000000001</v>
      </c>
      <c r="V1117" s="82" t="str">
        <f t="shared" si="105"/>
        <v>155201180874</v>
      </c>
      <c r="W1117" s="83">
        <f>VLOOKUP(V1117,Factors!$E$6:$H$5950,4,FALSE)</f>
        <v>0.1124</v>
      </c>
      <c r="X1117" t="str">
        <f>VLOOKUP(V1117,Factors!$E$6:$F$5950,2,FALSE)</f>
        <v>3-factor</v>
      </c>
      <c r="Y1117" s="92">
        <f t="shared" si="108"/>
        <v>1.8377400000000002</v>
      </c>
      <c r="Z1117" s="92">
        <f t="shared" si="109"/>
        <v>14.512260000000001</v>
      </c>
      <c r="AA1117" s="92">
        <f t="shared" si="110"/>
        <v>16.350000000000001</v>
      </c>
    </row>
    <row r="1118" spans="1:27" x14ac:dyDescent="0.25">
      <c r="A1118" t="s">
        <v>320</v>
      </c>
      <c r="B1118" t="s">
        <v>294</v>
      </c>
      <c r="C1118" t="s">
        <v>295</v>
      </c>
      <c r="D1118" t="s">
        <v>334</v>
      </c>
      <c r="E1118" t="s">
        <v>335</v>
      </c>
      <c r="F1118" t="str">
        <f t="shared" si="106"/>
        <v>1180</v>
      </c>
      <c r="G1118" t="s">
        <v>94</v>
      </c>
      <c r="H1118" t="s">
        <v>95</v>
      </c>
      <c r="I1118" s="91">
        <v>1508</v>
      </c>
      <c r="J1118" s="91">
        <v>1508</v>
      </c>
      <c r="K1118" s="91">
        <v>1508</v>
      </c>
      <c r="L1118" s="91">
        <v>1508</v>
      </c>
      <c r="M1118" s="91">
        <v>1556</v>
      </c>
      <c r="N1118" s="91">
        <v>1508</v>
      </c>
      <c r="O1118" s="91">
        <v>1508</v>
      </c>
      <c r="P1118" s="91">
        <v>1508</v>
      </c>
      <c r="Q1118" s="91">
        <v>1508</v>
      </c>
      <c r="R1118" s="91">
        <v>1508</v>
      </c>
      <c r="S1118" s="91">
        <v>1508</v>
      </c>
      <c r="T1118" s="91">
        <v>1508</v>
      </c>
      <c r="U1118" s="91">
        <f t="shared" si="107"/>
        <v>18144</v>
      </c>
      <c r="V1118" s="82" t="str">
        <f t="shared" si="105"/>
        <v>155201180874</v>
      </c>
      <c r="W1118" s="83">
        <f>VLOOKUP(V1118,Factors!$E$6:$H$5950,4,FALSE)</f>
        <v>0.1124</v>
      </c>
      <c r="X1118" t="str">
        <f>VLOOKUP(V1118,Factors!$E$6:$F$5950,2,FALSE)</f>
        <v>3-factor</v>
      </c>
      <c r="Y1118" s="92">
        <f t="shared" si="108"/>
        <v>2039.3856000000001</v>
      </c>
      <c r="Z1118" s="92">
        <f t="shared" si="109"/>
        <v>16104.6144</v>
      </c>
      <c r="AA1118" s="92">
        <f t="shared" si="110"/>
        <v>18144</v>
      </c>
    </row>
    <row r="1119" spans="1:27" x14ac:dyDescent="0.25">
      <c r="A1119" t="s">
        <v>320</v>
      </c>
      <c r="B1119" t="s">
        <v>294</v>
      </c>
      <c r="C1119" t="s">
        <v>295</v>
      </c>
      <c r="D1119" t="s">
        <v>334</v>
      </c>
      <c r="E1119" t="s">
        <v>335</v>
      </c>
      <c r="F1119" t="str">
        <f t="shared" si="106"/>
        <v>1180</v>
      </c>
      <c r="G1119" t="s">
        <v>84</v>
      </c>
      <c r="H1119" t="s">
        <v>85</v>
      </c>
      <c r="I1119" s="91">
        <v>7167.51</v>
      </c>
      <c r="J1119" s="91">
        <v>9632.1200000000008</v>
      </c>
      <c r="K1119" s="91">
        <v>7723.5</v>
      </c>
      <c r="L1119" s="91">
        <v>6702.4</v>
      </c>
      <c r="M1119" s="91">
        <v>6212.61</v>
      </c>
      <c r="N1119" s="91">
        <v>5271.3</v>
      </c>
      <c r="O1119" s="91">
        <v>6332.94</v>
      </c>
      <c r="P1119" s="91">
        <v>6474.42</v>
      </c>
      <c r="Q1119" s="91">
        <v>5203.6000000000004</v>
      </c>
      <c r="R1119" s="91">
        <v>6926.7</v>
      </c>
      <c r="S1119" s="91">
        <v>6513.9</v>
      </c>
      <c r="T1119" s="91">
        <v>3544.04</v>
      </c>
      <c r="U1119" s="91">
        <f t="shared" si="107"/>
        <v>77705.039999999994</v>
      </c>
      <c r="V1119" s="82" t="str">
        <f t="shared" si="105"/>
        <v>155201180874</v>
      </c>
      <c r="W1119" s="83">
        <f>VLOOKUP(V1119,Factors!$E$6:$H$5950,4,FALSE)</f>
        <v>0.1124</v>
      </c>
      <c r="X1119" t="str">
        <f>VLOOKUP(V1119,Factors!$E$6:$F$5950,2,FALSE)</f>
        <v>3-factor</v>
      </c>
      <c r="Y1119" s="92">
        <f t="shared" si="108"/>
        <v>8734.046495999999</v>
      </c>
      <c r="Z1119" s="92">
        <f t="shared" si="109"/>
        <v>68970.993503999998</v>
      </c>
      <c r="AA1119" s="92">
        <f t="shared" si="110"/>
        <v>77705.039999999994</v>
      </c>
    </row>
    <row r="1120" spans="1:27" x14ac:dyDescent="0.25">
      <c r="A1120" t="s">
        <v>320</v>
      </c>
      <c r="B1120" t="s">
        <v>294</v>
      </c>
      <c r="C1120" t="s">
        <v>295</v>
      </c>
      <c r="D1120" t="s">
        <v>334</v>
      </c>
      <c r="E1120" t="s">
        <v>335</v>
      </c>
      <c r="F1120" t="str">
        <f t="shared" si="106"/>
        <v>1180</v>
      </c>
      <c r="G1120" t="s">
        <v>44</v>
      </c>
      <c r="H1120" t="s">
        <v>45</v>
      </c>
      <c r="I1120" s="91"/>
      <c r="J1120" s="91">
        <v>95.25</v>
      </c>
      <c r="K1120" s="91"/>
      <c r="L1120" s="91">
        <v>89.77</v>
      </c>
      <c r="M1120" s="91"/>
      <c r="N1120" s="91"/>
      <c r="O1120" s="91">
        <v>98.74</v>
      </c>
      <c r="P1120" s="91"/>
      <c r="Q1120" s="91"/>
      <c r="R1120" s="91">
        <v>98.74</v>
      </c>
      <c r="S1120" s="91"/>
      <c r="T1120" s="91"/>
      <c r="U1120" s="91">
        <f t="shared" si="107"/>
        <v>382.5</v>
      </c>
      <c r="V1120" s="82" t="str">
        <f t="shared" si="105"/>
        <v>155201180874</v>
      </c>
      <c r="W1120" s="83">
        <f>VLOOKUP(V1120,Factors!$E$6:$H$5950,4,FALSE)</f>
        <v>0.1124</v>
      </c>
      <c r="X1120" t="str">
        <f>VLOOKUP(V1120,Factors!$E$6:$F$5950,2,FALSE)</f>
        <v>3-factor</v>
      </c>
      <c r="Y1120" s="92">
        <f t="shared" si="108"/>
        <v>42.993000000000002</v>
      </c>
      <c r="Z1120" s="92">
        <f t="shared" si="109"/>
        <v>339.50700000000001</v>
      </c>
      <c r="AA1120" s="92">
        <f t="shared" si="110"/>
        <v>382.5</v>
      </c>
    </row>
    <row r="1121" spans="1:27" x14ac:dyDescent="0.25">
      <c r="A1121" t="s">
        <v>320</v>
      </c>
      <c r="B1121" t="s">
        <v>294</v>
      </c>
      <c r="C1121" t="s">
        <v>295</v>
      </c>
      <c r="D1121" t="s">
        <v>334</v>
      </c>
      <c r="E1121" t="s">
        <v>335</v>
      </c>
      <c r="F1121" t="str">
        <f t="shared" si="106"/>
        <v>1180</v>
      </c>
      <c r="G1121" t="s">
        <v>130</v>
      </c>
      <c r="H1121" t="s">
        <v>131</v>
      </c>
      <c r="I1121" s="91"/>
      <c r="J1121" s="91">
        <v>11.96</v>
      </c>
      <c r="K1121" s="91">
        <v>87.85</v>
      </c>
      <c r="L1121" s="91"/>
      <c r="M1121" s="91">
        <v>40.15</v>
      </c>
      <c r="N1121" s="91"/>
      <c r="O1121" s="91">
        <v>118.75</v>
      </c>
      <c r="P1121" s="91">
        <v>25.21</v>
      </c>
      <c r="Q1121" s="91">
        <v>49.44</v>
      </c>
      <c r="R1121" s="91"/>
      <c r="S1121" s="91">
        <v>290.45</v>
      </c>
      <c r="T1121" s="91">
        <v>41.98</v>
      </c>
      <c r="U1121" s="91">
        <f t="shared" si="107"/>
        <v>665.79</v>
      </c>
      <c r="V1121" s="82" t="str">
        <f t="shared" si="105"/>
        <v>155201180874</v>
      </c>
      <c r="W1121" s="83">
        <f>VLOOKUP(V1121,Factors!$E$6:$H$5950,4,FALSE)</f>
        <v>0.1124</v>
      </c>
      <c r="X1121" t="str">
        <f>VLOOKUP(V1121,Factors!$E$6:$F$5950,2,FALSE)</f>
        <v>3-factor</v>
      </c>
      <c r="Y1121" s="92">
        <f t="shared" si="108"/>
        <v>74.834795999999997</v>
      </c>
      <c r="Z1121" s="92">
        <f t="shared" si="109"/>
        <v>590.95520399999998</v>
      </c>
      <c r="AA1121" s="92">
        <f t="shared" si="110"/>
        <v>665.79</v>
      </c>
    </row>
    <row r="1122" spans="1:27" x14ac:dyDescent="0.25">
      <c r="A1122" t="s">
        <v>320</v>
      </c>
      <c r="B1122" t="s">
        <v>294</v>
      </c>
      <c r="C1122" t="s">
        <v>295</v>
      </c>
      <c r="D1122" t="s">
        <v>334</v>
      </c>
      <c r="E1122" t="s">
        <v>335</v>
      </c>
      <c r="F1122" t="str">
        <f t="shared" si="106"/>
        <v>1180</v>
      </c>
      <c r="G1122" t="s">
        <v>132</v>
      </c>
      <c r="H1122" t="s">
        <v>133</v>
      </c>
      <c r="I1122" s="91"/>
      <c r="J1122" s="91"/>
      <c r="K1122" s="91"/>
      <c r="L1122" s="91">
        <v>206.93</v>
      </c>
      <c r="M1122" s="91"/>
      <c r="N1122" s="91"/>
      <c r="O1122" s="91"/>
      <c r="P1122" s="91"/>
      <c r="Q1122" s="91"/>
      <c r="R1122" s="91"/>
      <c r="S1122" s="91"/>
      <c r="T1122" s="91"/>
      <c r="U1122" s="91">
        <f t="shared" si="107"/>
        <v>206.93</v>
      </c>
      <c r="V1122" s="82" t="str">
        <f t="shared" si="105"/>
        <v>155201180874</v>
      </c>
      <c r="W1122" s="83">
        <f>VLOOKUP(V1122,Factors!$E$6:$H$5950,4,FALSE)</f>
        <v>0.1124</v>
      </c>
      <c r="X1122" t="str">
        <f>VLOOKUP(V1122,Factors!$E$6:$F$5950,2,FALSE)</f>
        <v>3-factor</v>
      </c>
      <c r="Y1122" s="92">
        <f t="shared" si="108"/>
        <v>23.258932000000001</v>
      </c>
      <c r="Z1122" s="92">
        <f t="shared" si="109"/>
        <v>183.67106799999999</v>
      </c>
      <c r="AA1122" s="92">
        <f t="shared" si="110"/>
        <v>206.93</v>
      </c>
    </row>
    <row r="1123" spans="1:27" x14ac:dyDescent="0.25">
      <c r="A1123" t="s">
        <v>320</v>
      </c>
      <c r="B1123" t="s">
        <v>294</v>
      </c>
      <c r="C1123" t="s">
        <v>295</v>
      </c>
      <c r="D1123" t="s">
        <v>334</v>
      </c>
      <c r="E1123" t="s">
        <v>335</v>
      </c>
      <c r="F1123" t="str">
        <f t="shared" si="106"/>
        <v>1180</v>
      </c>
      <c r="G1123" t="s">
        <v>136</v>
      </c>
      <c r="H1123" t="s">
        <v>137</v>
      </c>
      <c r="I1123" s="91"/>
      <c r="J1123" s="91"/>
      <c r="K1123" s="91"/>
      <c r="L1123" s="91"/>
      <c r="M1123" s="91"/>
      <c r="N1123" s="91">
        <v>2760</v>
      </c>
      <c r="O1123" s="91"/>
      <c r="P1123" s="91"/>
      <c r="Q1123" s="91"/>
      <c r="R1123" s="91"/>
      <c r="S1123" s="91"/>
      <c r="T1123" s="91"/>
      <c r="U1123" s="91">
        <f t="shared" si="107"/>
        <v>2760</v>
      </c>
      <c r="V1123" s="82" t="str">
        <f t="shared" si="105"/>
        <v>155201180874</v>
      </c>
      <c r="W1123" s="83">
        <f>VLOOKUP(V1123,Factors!$E$6:$H$5950,4,FALSE)</f>
        <v>0.1124</v>
      </c>
      <c r="X1123" t="str">
        <f>VLOOKUP(V1123,Factors!$E$6:$F$5950,2,FALSE)</f>
        <v>3-factor</v>
      </c>
      <c r="Y1123" s="92">
        <f t="shared" si="108"/>
        <v>310.22399999999999</v>
      </c>
      <c r="Z1123" s="92">
        <f t="shared" si="109"/>
        <v>2449.7759999999998</v>
      </c>
      <c r="AA1123" s="92">
        <f t="shared" si="110"/>
        <v>2760</v>
      </c>
    </row>
    <row r="1124" spans="1:27" x14ac:dyDescent="0.25">
      <c r="A1124" t="s">
        <v>320</v>
      </c>
      <c r="B1124" t="s">
        <v>294</v>
      </c>
      <c r="C1124" t="s">
        <v>295</v>
      </c>
      <c r="D1124" t="s">
        <v>334</v>
      </c>
      <c r="E1124" t="s">
        <v>335</v>
      </c>
      <c r="F1124" t="str">
        <f t="shared" si="106"/>
        <v>1180</v>
      </c>
      <c r="G1124" t="s">
        <v>140</v>
      </c>
      <c r="H1124" t="s">
        <v>141</v>
      </c>
      <c r="I1124" s="91"/>
      <c r="J1124" s="91">
        <v>85.72</v>
      </c>
      <c r="K1124" s="91">
        <v>42.86</v>
      </c>
      <c r="L1124" s="91">
        <v>42.86</v>
      </c>
      <c r="M1124" s="91">
        <v>128.58000000000001</v>
      </c>
      <c r="N1124" s="91">
        <v>21.43</v>
      </c>
      <c r="O1124" s="91">
        <v>128.58000000000001</v>
      </c>
      <c r="P1124" s="91">
        <v>300.02</v>
      </c>
      <c r="Q1124" s="91">
        <v>85.72</v>
      </c>
      <c r="R1124" s="91">
        <v>85.72</v>
      </c>
      <c r="S1124" s="91">
        <v>22.5</v>
      </c>
      <c r="T1124" s="91"/>
      <c r="U1124" s="91">
        <f t="shared" si="107"/>
        <v>943.99</v>
      </c>
      <c r="V1124" s="82" t="str">
        <f t="shared" si="105"/>
        <v>155201180874</v>
      </c>
      <c r="W1124" s="83">
        <f>VLOOKUP(V1124,Factors!$E$6:$H$5950,4,FALSE)</f>
        <v>0.1124</v>
      </c>
      <c r="X1124" t="str">
        <f>VLOOKUP(V1124,Factors!$E$6:$F$5950,2,FALSE)</f>
        <v>3-factor</v>
      </c>
      <c r="Y1124" s="92">
        <f t="shared" si="108"/>
        <v>106.10447600000001</v>
      </c>
      <c r="Z1124" s="92">
        <f t="shared" si="109"/>
        <v>837.88552400000003</v>
      </c>
      <c r="AA1124" s="92">
        <f t="shared" si="110"/>
        <v>943.99</v>
      </c>
    </row>
    <row r="1125" spans="1:27" x14ac:dyDescent="0.25">
      <c r="A1125" t="s">
        <v>320</v>
      </c>
      <c r="B1125" t="s">
        <v>294</v>
      </c>
      <c r="C1125" t="s">
        <v>295</v>
      </c>
      <c r="D1125" t="s">
        <v>334</v>
      </c>
      <c r="E1125" t="s">
        <v>335</v>
      </c>
      <c r="F1125" t="str">
        <f t="shared" si="106"/>
        <v>1180</v>
      </c>
      <c r="G1125" t="s">
        <v>239</v>
      </c>
      <c r="H1125" t="s">
        <v>240</v>
      </c>
      <c r="I1125" s="91">
        <v>69.87</v>
      </c>
      <c r="J1125" s="91"/>
      <c r="K1125" s="91">
        <v>921.02</v>
      </c>
      <c r="L1125" s="91"/>
      <c r="M1125" s="91"/>
      <c r="N1125" s="91"/>
      <c r="O1125" s="91">
        <v>239.74</v>
      </c>
      <c r="P1125" s="91"/>
      <c r="Q1125" s="91"/>
      <c r="R1125" s="91"/>
      <c r="S1125" s="91"/>
      <c r="T1125" s="91"/>
      <c r="U1125" s="91">
        <f t="shared" si="107"/>
        <v>1230.6300000000001</v>
      </c>
      <c r="V1125" s="82" t="str">
        <f t="shared" si="105"/>
        <v>155201180874</v>
      </c>
      <c r="W1125" s="83">
        <f>VLOOKUP(V1125,Factors!$E$6:$H$5950,4,FALSE)</f>
        <v>0.1124</v>
      </c>
      <c r="X1125" t="str">
        <f>VLOOKUP(V1125,Factors!$E$6:$F$5950,2,FALSE)</f>
        <v>3-factor</v>
      </c>
      <c r="Y1125" s="92">
        <f t="shared" si="108"/>
        <v>138.322812</v>
      </c>
      <c r="Z1125" s="92">
        <f t="shared" si="109"/>
        <v>1092.3071880000002</v>
      </c>
      <c r="AA1125" s="92">
        <f t="shared" si="110"/>
        <v>1230.6300000000001</v>
      </c>
    </row>
    <row r="1126" spans="1:27" x14ac:dyDescent="0.25">
      <c r="A1126" t="s">
        <v>320</v>
      </c>
      <c r="B1126" t="s">
        <v>294</v>
      </c>
      <c r="C1126" t="s">
        <v>295</v>
      </c>
      <c r="D1126" t="s">
        <v>334</v>
      </c>
      <c r="E1126" t="s">
        <v>335</v>
      </c>
      <c r="F1126" t="str">
        <f t="shared" si="106"/>
        <v>1180</v>
      </c>
      <c r="G1126" t="s">
        <v>144</v>
      </c>
      <c r="H1126" t="s">
        <v>145</v>
      </c>
      <c r="I1126" s="91">
        <v>207.59</v>
      </c>
      <c r="J1126" s="91">
        <v>221.56</v>
      </c>
      <c r="K1126" s="91">
        <v>171.52</v>
      </c>
      <c r="L1126" s="91">
        <v>73.38</v>
      </c>
      <c r="M1126" s="91">
        <v>75.61</v>
      </c>
      <c r="N1126" s="91">
        <v>28.95</v>
      </c>
      <c r="O1126" s="91">
        <v>79.599999999999994</v>
      </c>
      <c r="P1126" s="91">
        <v>33.19</v>
      </c>
      <c r="Q1126" s="91">
        <v>144.75</v>
      </c>
      <c r="R1126" s="91">
        <v>69.05</v>
      </c>
      <c r="S1126" s="91">
        <v>112.42</v>
      </c>
      <c r="T1126" s="91">
        <v>38.799999999999997</v>
      </c>
      <c r="U1126" s="91">
        <f t="shared" si="107"/>
        <v>1256.42</v>
      </c>
      <c r="V1126" s="82" t="str">
        <f t="shared" si="105"/>
        <v>155201180874</v>
      </c>
      <c r="W1126" s="83">
        <f>VLOOKUP(V1126,Factors!$E$6:$H$5950,4,FALSE)</f>
        <v>0.1124</v>
      </c>
      <c r="X1126" t="str">
        <f>VLOOKUP(V1126,Factors!$E$6:$F$5950,2,FALSE)</f>
        <v>3-factor</v>
      </c>
      <c r="Y1126" s="92">
        <f t="shared" si="108"/>
        <v>141.221608</v>
      </c>
      <c r="Z1126" s="92">
        <f t="shared" si="109"/>
        <v>1115.198392</v>
      </c>
      <c r="AA1126" s="92">
        <f t="shared" si="110"/>
        <v>1256.42</v>
      </c>
    </row>
    <row r="1127" spans="1:27" x14ac:dyDescent="0.25">
      <c r="A1127" t="s">
        <v>320</v>
      </c>
      <c r="B1127" t="s">
        <v>294</v>
      </c>
      <c r="C1127" t="s">
        <v>295</v>
      </c>
      <c r="D1127" t="s">
        <v>334</v>
      </c>
      <c r="E1127" t="s">
        <v>335</v>
      </c>
      <c r="F1127" t="str">
        <f t="shared" si="106"/>
        <v>1180</v>
      </c>
      <c r="G1127" t="s">
        <v>217</v>
      </c>
      <c r="H1127" t="s">
        <v>218</v>
      </c>
      <c r="I1127" s="91"/>
      <c r="J1127" s="91"/>
      <c r="K1127" s="91"/>
      <c r="L1127" s="91"/>
      <c r="M1127" s="91"/>
      <c r="N1127" s="91"/>
      <c r="O1127" s="91"/>
      <c r="P1127" s="91"/>
      <c r="Q1127" s="91"/>
      <c r="R1127" s="91"/>
      <c r="S1127" s="91"/>
      <c r="T1127" s="91">
        <v>100.39</v>
      </c>
      <c r="U1127" s="91">
        <f t="shared" si="107"/>
        <v>100.39</v>
      </c>
      <c r="V1127" s="82" t="str">
        <f t="shared" si="105"/>
        <v>155201180874</v>
      </c>
      <c r="W1127" s="83">
        <f>VLOOKUP(V1127,Factors!$E$6:$H$5950,4,FALSE)</f>
        <v>0.1124</v>
      </c>
      <c r="X1127" t="str">
        <f>VLOOKUP(V1127,Factors!$E$6:$F$5950,2,FALSE)</f>
        <v>3-factor</v>
      </c>
      <c r="Y1127" s="92">
        <f t="shared" si="108"/>
        <v>11.283836000000001</v>
      </c>
      <c r="Z1127" s="92">
        <f t="shared" si="109"/>
        <v>89.106164000000007</v>
      </c>
      <c r="AA1127" s="92">
        <f t="shared" si="110"/>
        <v>100.39000000000001</v>
      </c>
    </row>
    <row r="1128" spans="1:27" x14ac:dyDescent="0.25">
      <c r="A1128" t="s">
        <v>320</v>
      </c>
      <c r="B1128" t="s">
        <v>294</v>
      </c>
      <c r="C1128" t="s">
        <v>295</v>
      </c>
      <c r="D1128" t="s">
        <v>334</v>
      </c>
      <c r="E1128" t="s">
        <v>335</v>
      </c>
      <c r="F1128" t="str">
        <f t="shared" si="106"/>
        <v>1180</v>
      </c>
      <c r="G1128" t="s">
        <v>150</v>
      </c>
      <c r="H1128" t="s">
        <v>151</v>
      </c>
      <c r="I1128" s="91">
        <v>675</v>
      </c>
      <c r="J1128" s="91"/>
      <c r="K1128" s="91">
        <v>330</v>
      </c>
      <c r="L1128" s="91">
        <v>375</v>
      </c>
      <c r="M1128" s="91"/>
      <c r="N1128" s="91"/>
      <c r="O1128" s="91"/>
      <c r="P1128" s="91"/>
      <c r="Q1128" s="91"/>
      <c r="R1128" s="91"/>
      <c r="S1128" s="91"/>
      <c r="T1128" s="91">
        <v>650</v>
      </c>
      <c r="U1128" s="91">
        <f t="shared" si="107"/>
        <v>2030</v>
      </c>
      <c r="V1128" s="82" t="str">
        <f t="shared" si="105"/>
        <v>155201180874</v>
      </c>
      <c r="W1128" s="83">
        <f>VLOOKUP(V1128,Factors!$E$6:$H$5950,4,FALSE)</f>
        <v>0.1124</v>
      </c>
      <c r="X1128" t="str">
        <f>VLOOKUP(V1128,Factors!$E$6:$F$5950,2,FALSE)</f>
        <v>3-factor</v>
      </c>
      <c r="Y1128" s="92">
        <f t="shared" si="108"/>
        <v>228.172</v>
      </c>
      <c r="Z1128" s="92">
        <f t="shared" si="109"/>
        <v>1801.828</v>
      </c>
      <c r="AA1128" s="92">
        <f t="shared" si="110"/>
        <v>2030</v>
      </c>
    </row>
    <row r="1129" spans="1:27" x14ac:dyDescent="0.25">
      <c r="A1129" t="s">
        <v>320</v>
      </c>
      <c r="B1129" t="s">
        <v>294</v>
      </c>
      <c r="C1129" t="s">
        <v>295</v>
      </c>
      <c r="D1129" t="s">
        <v>334</v>
      </c>
      <c r="E1129" t="s">
        <v>335</v>
      </c>
      <c r="F1129" t="str">
        <f t="shared" si="106"/>
        <v>1180</v>
      </c>
      <c r="G1129" t="s">
        <v>65</v>
      </c>
      <c r="H1129" t="s">
        <v>66</v>
      </c>
      <c r="I1129" s="91"/>
      <c r="J1129" s="91"/>
      <c r="K1129" s="91">
        <v>209.83</v>
      </c>
      <c r="L1129" s="91">
        <v>247.98</v>
      </c>
      <c r="M1129" s="91">
        <v>629.48</v>
      </c>
      <c r="N1129" s="91">
        <v>1106.3499999999999</v>
      </c>
      <c r="O1129" s="91">
        <v>553.17999999999995</v>
      </c>
      <c r="P1129" s="91">
        <v>152.6</v>
      </c>
      <c r="Q1129" s="91">
        <v>400.58</v>
      </c>
      <c r="R1129" s="91">
        <v>38.15</v>
      </c>
      <c r="S1129" s="91"/>
      <c r="T1129" s="91">
        <v>196.48</v>
      </c>
      <c r="U1129" s="91">
        <f t="shared" si="107"/>
        <v>3534.6299999999997</v>
      </c>
      <c r="V1129" s="82" t="str">
        <f t="shared" si="105"/>
        <v>155201180874</v>
      </c>
      <c r="W1129" s="83">
        <f>VLOOKUP(V1129,Factors!$E$6:$H$5950,4,FALSE)</f>
        <v>0.1124</v>
      </c>
      <c r="X1129" t="str">
        <f>VLOOKUP(V1129,Factors!$E$6:$F$5950,2,FALSE)</f>
        <v>3-factor</v>
      </c>
      <c r="Y1129" s="92">
        <f t="shared" si="108"/>
        <v>397.29241199999996</v>
      </c>
      <c r="Z1129" s="92">
        <f t="shared" si="109"/>
        <v>3137.3375879999999</v>
      </c>
      <c r="AA1129" s="92">
        <f t="shared" si="110"/>
        <v>3534.6299999999997</v>
      </c>
    </row>
    <row r="1130" spans="1:27" x14ac:dyDescent="0.25">
      <c r="A1130" t="s">
        <v>320</v>
      </c>
      <c r="B1130" t="s">
        <v>294</v>
      </c>
      <c r="C1130" t="s">
        <v>295</v>
      </c>
      <c r="D1130" t="s">
        <v>334</v>
      </c>
      <c r="E1130" t="s">
        <v>335</v>
      </c>
      <c r="F1130" t="str">
        <f t="shared" si="106"/>
        <v>1180</v>
      </c>
      <c r="G1130" t="s">
        <v>56</v>
      </c>
      <c r="H1130" t="s">
        <v>57</v>
      </c>
      <c r="I1130" s="91">
        <v>53557.96</v>
      </c>
      <c r="J1130" s="91">
        <v>49139.32</v>
      </c>
      <c r="K1130" s="91">
        <v>48884.2</v>
      </c>
      <c r="L1130" s="91">
        <v>43537.23</v>
      </c>
      <c r="M1130" s="91">
        <v>37094.76</v>
      </c>
      <c r="N1130" s="91">
        <v>32703.48</v>
      </c>
      <c r="O1130" s="91">
        <v>37889.24</v>
      </c>
      <c r="P1130" s="91">
        <v>33642.410000000003</v>
      </c>
      <c r="Q1130" s="91">
        <v>29323.35</v>
      </c>
      <c r="R1130" s="91">
        <v>48549.65</v>
      </c>
      <c r="S1130" s="91">
        <v>41110.47</v>
      </c>
      <c r="T1130" s="91">
        <v>30929.599999999999</v>
      </c>
      <c r="U1130" s="91">
        <f t="shared" si="107"/>
        <v>486361.66999999993</v>
      </c>
      <c r="V1130" s="82" t="str">
        <f t="shared" si="105"/>
        <v>155201180874</v>
      </c>
      <c r="W1130" s="83">
        <f>VLOOKUP(V1130,Factors!$E$6:$H$5950,4,FALSE)</f>
        <v>0.1124</v>
      </c>
      <c r="X1130" t="str">
        <f>VLOOKUP(V1130,Factors!$E$6:$F$5950,2,FALSE)</f>
        <v>3-factor</v>
      </c>
      <c r="Y1130" s="92">
        <f t="shared" si="108"/>
        <v>54667.051707999992</v>
      </c>
      <c r="Z1130" s="92">
        <f t="shared" si="109"/>
        <v>431694.61829199991</v>
      </c>
      <c r="AA1130" s="92">
        <f t="shared" si="110"/>
        <v>486361.66999999993</v>
      </c>
    </row>
    <row r="1131" spans="1:27" x14ac:dyDescent="0.25">
      <c r="A1131" t="s">
        <v>320</v>
      </c>
      <c r="B1131" t="s">
        <v>294</v>
      </c>
      <c r="C1131" t="s">
        <v>295</v>
      </c>
      <c r="D1131" t="s">
        <v>334</v>
      </c>
      <c r="E1131" t="s">
        <v>335</v>
      </c>
      <c r="F1131" t="str">
        <f t="shared" si="106"/>
        <v>1180</v>
      </c>
      <c r="G1131" t="s">
        <v>68</v>
      </c>
      <c r="H1131" t="s">
        <v>69</v>
      </c>
      <c r="I1131" s="91">
        <v>4993.45</v>
      </c>
      <c r="J1131" s="91">
        <v>7626.08</v>
      </c>
      <c r="K1131" s="91">
        <v>8813.5499999999993</v>
      </c>
      <c r="L1131" s="91">
        <v>5851.91</v>
      </c>
      <c r="M1131" s="91">
        <v>11460.48</v>
      </c>
      <c r="N1131" s="91">
        <v>7296.99</v>
      </c>
      <c r="O1131" s="91">
        <v>8498.7900000000009</v>
      </c>
      <c r="P1131" s="91">
        <v>9900.92</v>
      </c>
      <c r="Q1131" s="91">
        <v>8756.35</v>
      </c>
      <c r="R1131" s="91">
        <v>6724.67</v>
      </c>
      <c r="S1131" s="91">
        <v>6738.94</v>
      </c>
      <c r="T1131" s="91">
        <v>3948.99</v>
      </c>
      <c r="U1131" s="91">
        <f t="shared" si="107"/>
        <v>90611.12000000001</v>
      </c>
      <c r="V1131" s="82" t="str">
        <f t="shared" si="105"/>
        <v>155201180874</v>
      </c>
      <c r="W1131" s="83">
        <f>VLOOKUP(V1131,Factors!$E$6:$H$5950,4,FALSE)</f>
        <v>0.1124</v>
      </c>
      <c r="X1131" t="str">
        <f>VLOOKUP(V1131,Factors!$E$6:$F$5950,2,FALSE)</f>
        <v>3-factor</v>
      </c>
      <c r="Y1131" s="92">
        <f t="shared" si="108"/>
        <v>10184.689888000001</v>
      </c>
      <c r="Z1131" s="92">
        <f t="shared" si="109"/>
        <v>80426.430112000002</v>
      </c>
      <c r="AA1131" s="92">
        <f t="shared" si="110"/>
        <v>90611.12</v>
      </c>
    </row>
    <row r="1132" spans="1:27" x14ac:dyDescent="0.25">
      <c r="A1132" t="s">
        <v>320</v>
      </c>
      <c r="B1132" t="s">
        <v>294</v>
      </c>
      <c r="C1132" t="s">
        <v>295</v>
      </c>
      <c r="D1132" t="s">
        <v>334</v>
      </c>
      <c r="E1132" t="s">
        <v>335</v>
      </c>
      <c r="F1132" t="str">
        <f t="shared" si="106"/>
        <v>1180</v>
      </c>
      <c r="G1132" t="s">
        <v>156</v>
      </c>
      <c r="H1132" t="s">
        <v>157</v>
      </c>
      <c r="I1132" s="91">
        <v>21.43</v>
      </c>
      <c r="J1132" s="91">
        <v>42.86</v>
      </c>
      <c r="K1132" s="91">
        <v>171.44</v>
      </c>
      <c r="L1132" s="91">
        <v>85.72</v>
      </c>
      <c r="M1132" s="91">
        <v>192.87</v>
      </c>
      <c r="N1132" s="91">
        <v>235.73</v>
      </c>
      <c r="O1132" s="91">
        <v>85.72</v>
      </c>
      <c r="P1132" s="91">
        <v>128.58000000000001</v>
      </c>
      <c r="Q1132" s="91">
        <v>128.58000000000001</v>
      </c>
      <c r="R1132" s="91">
        <v>107.15</v>
      </c>
      <c r="S1132" s="91">
        <v>21.43</v>
      </c>
      <c r="T1132" s="91">
        <v>42.86</v>
      </c>
      <c r="U1132" s="91">
        <f t="shared" si="107"/>
        <v>1264.3700000000001</v>
      </c>
      <c r="V1132" s="82" t="str">
        <f t="shared" si="105"/>
        <v>155201180874</v>
      </c>
      <c r="W1132" s="83">
        <f>VLOOKUP(V1132,Factors!$E$6:$H$5950,4,FALSE)</f>
        <v>0.1124</v>
      </c>
      <c r="X1132" t="str">
        <f>VLOOKUP(V1132,Factors!$E$6:$F$5950,2,FALSE)</f>
        <v>3-factor</v>
      </c>
      <c r="Y1132" s="92">
        <f t="shared" si="108"/>
        <v>142.11518800000002</v>
      </c>
      <c r="Z1132" s="92">
        <f t="shared" si="109"/>
        <v>1122.2548120000001</v>
      </c>
      <c r="AA1132" s="92">
        <f t="shared" si="110"/>
        <v>1264.3700000000001</v>
      </c>
    </row>
    <row r="1133" spans="1:27" x14ac:dyDescent="0.25">
      <c r="A1133" t="s">
        <v>320</v>
      </c>
      <c r="B1133" t="s">
        <v>294</v>
      </c>
      <c r="C1133" t="s">
        <v>295</v>
      </c>
      <c r="D1133" t="s">
        <v>334</v>
      </c>
      <c r="E1133" t="s">
        <v>335</v>
      </c>
      <c r="F1133" t="str">
        <f t="shared" si="106"/>
        <v>1180</v>
      </c>
      <c r="G1133" t="s">
        <v>104</v>
      </c>
      <c r="H1133" t="s">
        <v>105</v>
      </c>
      <c r="I1133" s="91"/>
      <c r="J1133" s="91">
        <v>-553.17999999999995</v>
      </c>
      <c r="K1133" s="91">
        <v>-343.35</v>
      </c>
      <c r="L1133" s="91">
        <v>-419.65</v>
      </c>
      <c r="M1133" s="91">
        <v>-381.5</v>
      </c>
      <c r="N1133" s="91">
        <v>-648.54999999999995</v>
      </c>
      <c r="O1133" s="91">
        <v>-763</v>
      </c>
      <c r="P1133" s="91">
        <v>-534.1</v>
      </c>
      <c r="Q1133" s="91">
        <v>-534.1</v>
      </c>
      <c r="R1133" s="91">
        <v>-877.45</v>
      </c>
      <c r="S1133" s="91">
        <v>-267.05</v>
      </c>
      <c r="T1133" s="91">
        <v>-157.18</v>
      </c>
      <c r="U1133" s="91">
        <f t="shared" si="107"/>
        <v>-5479.11</v>
      </c>
      <c r="V1133" s="82" t="str">
        <f t="shared" si="105"/>
        <v>155201180874</v>
      </c>
      <c r="W1133" s="83">
        <f>VLOOKUP(V1133,Factors!$E$6:$H$5950,4,FALSE)</f>
        <v>0.1124</v>
      </c>
      <c r="X1133" t="str">
        <f>VLOOKUP(V1133,Factors!$E$6:$F$5950,2,FALSE)</f>
        <v>3-factor</v>
      </c>
      <c r="Y1133" s="92">
        <f t="shared" si="108"/>
        <v>-615.85196399999995</v>
      </c>
      <c r="Z1133" s="92">
        <f t="shared" si="109"/>
        <v>-4863.2580359999993</v>
      </c>
      <c r="AA1133" s="92">
        <f t="shared" si="110"/>
        <v>-5479.1099999999988</v>
      </c>
    </row>
    <row r="1134" spans="1:27" x14ac:dyDescent="0.25">
      <c r="A1134" t="s">
        <v>320</v>
      </c>
      <c r="B1134" t="s">
        <v>294</v>
      </c>
      <c r="C1134" t="s">
        <v>295</v>
      </c>
      <c r="D1134" t="s">
        <v>334</v>
      </c>
      <c r="E1134" t="s">
        <v>335</v>
      </c>
      <c r="F1134" t="str">
        <f t="shared" si="106"/>
        <v>1180</v>
      </c>
      <c r="G1134" t="s">
        <v>106</v>
      </c>
      <c r="H1134" t="s">
        <v>107</v>
      </c>
      <c r="I1134" s="91">
        <v>-56835.839999999997</v>
      </c>
      <c r="J1134" s="91">
        <v>-52070.64</v>
      </c>
      <c r="K1134" s="91">
        <v>-51946.94</v>
      </c>
      <c r="L1134" s="91">
        <v>-47986.29</v>
      </c>
      <c r="M1134" s="91">
        <v>-45732.87</v>
      </c>
      <c r="N1134" s="91">
        <v>-36054.720000000001</v>
      </c>
      <c r="O1134" s="91">
        <v>-40677.120000000003</v>
      </c>
      <c r="P1134" s="91">
        <v>-42468.3</v>
      </c>
      <c r="Q1134" s="91">
        <v>-39290.400000000001</v>
      </c>
      <c r="R1134" s="91">
        <v>-47177.38</v>
      </c>
      <c r="S1134" s="91">
        <v>-40035.120000000003</v>
      </c>
      <c r="T1134" s="91">
        <v>-29977.919999999998</v>
      </c>
      <c r="U1134" s="91">
        <f t="shared" si="107"/>
        <v>-530253.54</v>
      </c>
      <c r="V1134" s="82" t="str">
        <f t="shared" si="105"/>
        <v>155201180874</v>
      </c>
      <c r="W1134" s="83">
        <f>VLOOKUP(V1134,Factors!$E$6:$H$5950,4,FALSE)</f>
        <v>0.1124</v>
      </c>
      <c r="X1134" t="str">
        <f>VLOOKUP(V1134,Factors!$E$6:$F$5950,2,FALSE)</f>
        <v>3-factor</v>
      </c>
      <c r="Y1134" s="92">
        <f t="shared" si="108"/>
        <v>-59600.497896000001</v>
      </c>
      <c r="Z1134" s="92">
        <f t="shared" si="109"/>
        <v>-470653.04210400005</v>
      </c>
      <c r="AA1134" s="92">
        <f t="shared" si="110"/>
        <v>-530253.54</v>
      </c>
    </row>
    <row r="1135" spans="1:27" x14ac:dyDescent="0.25">
      <c r="A1135" t="s">
        <v>320</v>
      </c>
      <c r="B1135" t="s">
        <v>294</v>
      </c>
      <c r="C1135" t="s">
        <v>295</v>
      </c>
      <c r="D1135" t="s">
        <v>334</v>
      </c>
      <c r="E1135" t="s">
        <v>335</v>
      </c>
      <c r="F1135" t="str">
        <f t="shared" si="106"/>
        <v>1180</v>
      </c>
      <c r="G1135" t="s">
        <v>108</v>
      </c>
      <c r="H1135" t="s">
        <v>109</v>
      </c>
      <c r="I1135" s="91">
        <v>-5250.98</v>
      </c>
      <c r="J1135" s="91">
        <v>-6352.67</v>
      </c>
      <c r="K1135" s="91">
        <v>-7025.06</v>
      </c>
      <c r="L1135" s="91">
        <v>-7411.41</v>
      </c>
      <c r="M1135" s="91">
        <v>-8756.34</v>
      </c>
      <c r="N1135" s="91">
        <v>-6839.13</v>
      </c>
      <c r="O1135" s="91">
        <v>-8384.32</v>
      </c>
      <c r="P1135" s="91">
        <v>-10959.69</v>
      </c>
      <c r="Q1135" s="91">
        <v>-8040.97</v>
      </c>
      <c r="R1135" s="91">
        <v>-5680.2</v>
      </c>
      <c r="S1135" s="91">
        <v>-5457.62</v>
      </c>
      <c r="T1135" s="91">
        <v>-4155.2700000000004</v>
      </c>
      <c r="U1135" s="91">
        <f t="shared" si="107"/>
        <v>-84313.659999999989</v>
      </c>
      <c r="V1135" s="82" t="str">
        <f t="shared" si="105"/>
        <v>155201180874</v>
      </c>
      <c r="W1135" s="83">
        <f>VLOOKUP(V1135,Factors!$E$6:$H$5950,4,FALSE)</f>
        <v>0.1124</v>
      </c>
      <c r="X1135" t="str">
        <f>VLOOKUP(V1135,Factors!$E$6:$F$5950,2,FALSE)</f>
        <v>3-factor</v>
      </c>
      <c r="Y1135" s="92">
        <f t="shared" si="108"/>
        <v>-9476.8553839999986</v>
      </c>
      <c r="Z1135" s="92">
        <f t="shared" si="109"/>
        <v>-74836.804615999994</v>
      </c>
      <c r="AA1135" s="92">
        <f t="shared" si="110"/>
        <v>-84313.659999999989</v>
      </c>
    </row>
    <row r="1136" spans="1:27" x14ac:dyDescent="0.25">
      <c r="A1136" t="s">
        <v>320</v>
      </c>
      <c r="B1136" t="s">
        <v>294</v>
      </c>
      <c r="C1136" t="s">
        <v>295</v>
      </c>
      <c r="D1136" t="s">
        <v>334</v>
      </c>
      <c r="E1136" t="s">
        <v>335</v>
      </c>
      <c r="F1136" t="str">
        <f t="shared" si="106"/>
        <v>1180</v>
      </c>
      <c r="G1136" t="s">
        <v>243</v>
      </c>
      <c r="H1136" t="s">
        <v>244</v>
      </c>
      <c r="I1136" s="91"/>
      <c r="J1136" s="91"/>
      <c r="K1136" s="91"/>
      <c r="L1136" s="91">
        <v>-42.86</v>
      </c>
      <c r="M1136" s="91"/>
      <c r="N1136" s="91"/>
      <c r="O1136" s="91">
        <v>-64.290000000000006</v>
      </c>
      <c r="P1136" s="91"/>
      <c r="Q1136" s="91">
        <v>-21.43</v>
      </c>
      <c r="R1136" s="91"/>
      <c r="S1136" s="91"/>
      <c r="T1136" s="91"/>
      <c r="U1136" s="91">
        <f t="shared" si="107"/>
        <v>-128.58000000000001</v>
      </c>
      <c r="V1136" s="82" t="str">
        <f t="shared" si="105"/>
        <v>155201180874</v>
      </c>
      <c r="W1136" s="83">
        <f>VLOOKUP(V1136,Factors!$E$6:$H$5950,4,FALSE)</f>
        <v>0.1124</v>
      </c>
      <c r="X1136" t="str">
        <f>VLOOKUP(V1136,Factors!$E$6:$F$5950,2,FALSE)</f>
        <v>3-factor</v>
      </c>
      <c r="Y1136" s="92">
        <f t="shared" si="108"/>
        <v>-14.452392000000001</v>
      </c>
      <c r="Z1136" s="92">
        <f t="shared" si="109"/>
        <v>-114.12760800000001</v>
      </c>
      <c r="AA1136" s="92">
        <f t="shared" si="110"/>
        <v>-128.58000000000001</v>
      </c>
    </row>
    <row r="1137" spans="1:27" x14ac:dyDescent="0.25">
      <c r="A1137" t="s">
        <v>320</v>
      </c>
      <c r="B1137" t="s">
        <v>294</v>
      </c>
      <c r="C1137" t="s">
        <v>295</v>
      </c>
      <c r="D1137" t="s">
        <v>344</v>
      </c>
      <c r="E1137" t="s">
        <v>345</v>
      </c>
      <c r="F1137" t="str">
        <f t="shared" si="106"/>
        <v>1187</v>
      </c>
      <c r="G1137" t="s">
        <v>92</v>
      </c>
      <c r="H1137" t="s">
        <v>93</v>
      </c>
      <c r="I1137" s="91"/>
      <c r="J1137" s="91"/>
      <c r="K1137" s="91"/>
      <c r="L1137" s="91"/>
      <c r="M1137" s="91"/>
      <c r="N1137" s="91"/>
      <c r="O1137" s="91"/>
      <c r="P1137" s="91">
        <v>68.180000000000007</v>
      </c>
      <c r="Q1137" s="91"/>
      <c r="R1137" s="91"/>
      <c r="S1137" s="91"/>
      <c r="T1137" s="91"/>
      <c r="U1137" s="91">
        <f t="shared" si="107"/>
        <v>68.180000000000007</v>
      </c>
      <c r="V1137" s="82" t="str">
        <f t="shared" si="105"/>
        <v>155201187874</v>
      </c>
      <c r="W1137" s="83">
        <f>VLOOKUP(V1137,Factors!$E$6:$H$5950,4,FALSE)</f>
        <v>0.1124</v>
      </c>
      <c r="X1137" t="str">
        <f>VLOOKUP(V1137,Factors!$E$6:$F$5950,2,FALSE)</f>
        <v>3-factor</v>
      </c>
      <c r="Y1137" s="92">
        <f t="shared" si="108"/>
        <v>7.6634320000000011</v>
      </c>
      <c r="Z1137" s="92">
        <f t="shared" si="109"/>
        <v>60.516568000000007</v>
      </c>
      <c r="AA1137" s="92">
        <f t="shared" si="110"/>
        <v>68.180000000000007</v>
      </c>
    </row>
    <row r="1138" spans="1:27" x14ac:dyDescent="0.25">
      <c r="A1138" t="s">
        <v>320</v>
      </c>
      <c r="B1138" t="s">
        <v>294</v>
      </c>
      <c r="C1138" t="s">
        <v>295</v>
      </c>
      <c r="D1138" t="s">
        <v>344</v>
      </c>
      <c r="E1138" t="s">
        <v>345</v>
      </c>
      <c r="F1138" t="str">
        <f t="shared" si="106"/>
        <v>1187</v>
      </c>
      <c r="G1138" t="s">
        <v>84</v>
      </c>
      <c r="H1138" t="s">
        <v>85</v>
      </c>
      <c r="I1138" s="91">
        <v>2179.21</v>
      </c>
      <c r="J1138" s="91">
        <v>1636.73</v>
      </c>
      <c r="K1138" s="91">
        <v>1947.2</v>
      </c>
      <c r="L1138" s="91">
        <v>2432.5700000000002</v>
      </c>
      <c r="M1138" s="91">
        <v>2827.7</v>
      </c>
      <c r="N1138" s="91">
        <v>2404.54</v>
      </c>
      <c r="O1138" s="91">
        <v>2205.9699999999998</v>
      </c>
      <c r="P1138" s="91">
        <v>3109.44</v>
      </c>
      <c r="Q1138" s="91">
        <v>2601.7800000000002</v>
      </c>
      <c r="R1138" s="91">
        <v>1930.44</v>
      </c>
      <c r="S1138" s="91">
        <v>1607.17</v>
      </c>
      <c r="T1138" s="91">
        <v>2084.61</v>
      </c>
      <c r="U1138" s="91">
        <f t="shared" si="107"/>
        <v>26967.360000000001</v>
      </c>
      <c r="V1138" s="82" t="str">
        <f t="shared" si="105"/>
        <v>155201187874</v>
      </c>
      <c r="W1138" s="83">
        <f>VLOOKUP(V1138,Factors!$E$6:$H$5950,4,FALSE)</f>
        <v>0.1124</v>
      </c>
      <c r="X1138" t="str">
        <f>VLOOKUP(V1138,Factors!$E$6:$F$5950,2,FALSE)</f>
        <v>3-factor</v>
      </c>
      <c r="Y1138" s="92">
        <f t="shared" si="108"/>
        <v>3031.1312640000001</v>
      </c>
      <c r="Z1138" s="92">
        <f t="shared" si="109"/>
        <v>23936.228736000001</v>
      </c>
      <c r="AA1138" s="92">
        <f t="shared" si="110"/>
        <v>26967.360000000001</v>
      </c>
    </row>
    <row r="1139" spans="1:27" x14ac:dyDescent="0.25">
      <c r="A1139" t="s">
        <v>320</v>
      </c>
      <c r="B1139" t="s">
        <v>294</v>
      </c>
      <c r="C1139" t="s">
        <v>295</v>
      </c>
      <c r="D1139" t="s">
        <v>344</v>
      </c>
      <c r="E1139" t="s">
        <v>345</v>
      </c>
      <c r="F1139" t="str">
        <f t="shared" si="106"/>
        <v>1187</v>
      </c>
      <c r="G1139" t="s">
        <v>65</v>
      </c>
      <c r="H1139" t="s">
        <v>66</v>
      </c>
      <c r="I1139" s="91">
        <v>38.15</v>
      </c>
      <c r="J1139" s="91">
        <v>629.48</v>
      </c>
      <c r="K1139" s="91">
        <v>190.75</v>
      </c>
      <c r="L1139" s="91">
        <v>419.65</v>
      </c>
      <c r="M1139" s="91">
        <v>152.6</v>
      </c>
      <c r="N1139" s="91"/>
      <c r="O1139" s="91">
        <v>991.9</v>
      </c>
      <c r="P1139" s="91">
        <v>1087.28</v>
      </c>
      <c r="Q1139" s="91">
        <v>877.45</v>
      </c>
      <c r="R1139" s="91">
        <v>915.6</v>
      </c>
      <c r="S1139" s="91">
        <v>267.05</v>
      </c>
      <c r="T1139" s="91">
        <v>1257.45</v>
      </c>
      <c r="U1139" s="91">
        <f t="shared" si="107"/>
        <v>6827.36</v>
      </c>
      <c r="V1139" s="82" t="str">
        <f t="shared" si="105"/>
        <v>155201187874</v>
      </c>
      <c r="W1139" s="83">
        <f>VLOOKUP(V1139,Factors!$E$6:$H$5950,4,FALSE)</f>
        <v>0.1124</v>
      </c>
      <c r="X1139" t="str">
        <f>VLOOKUP(V1139,Factors!$E$6:$F$5950,2,FALSE)</f>
        <v>3-factor</v>
      </c>
      <c r="Y1139" s="92">
        <f t="shared" si="108"/>
        <v>767.395264</v>
      </c>
      <c r="Z1139" s="92">
        <f t="shared" si="109"/>
        <v>6059.9647359999999</v>
      </c>
      <c r="AA1139" s="92">
        <f t="shared" si="110"/>
        <v>6827.36</v>
      </c>
    </row>
    <row r="1140" spans="1:27" x14ac:dyDescent="0.25">
      <c r="A1140" t="s">
        <v>320</v>
      </c>
      <c r="B1140" t="s">
        <v>294</v>
      </c>
      <c r="C1140" t="s">
        <v>295</v>
      </c>
      <c r="D1140" t="s">
        <v>344</v>
      </c>
      <c r="E1140" t="s">
        <v>345</v>
      </c>
      <c r="F1140" t="str">
        <f t="shared" si="106"/>
        <v>1187</v>
      </c>
      <c r="G1140" t="s">
        <v>56</v>
      </c>
      <c r="H1140" t="s">
        <v>57</v>
      </c>
      <c r="I1140" s="91">
        <v>18690.240000000002</v>
      </c>
      <c r="J1140" s="91">
        <v>13703.56</v>
      </c>
      <c r="K1140" s="91">
        <v>16887.560000000001</v>
      </c>
      <c r="L1140" s="91">
        <v>19962.990000000002</v>
      </c>
      <c r="M1140" s="91">
        <v>25774.74</v>
      </c>
      <c r="N1140" s="91">
        <v>19298.52</v>
      </c>
      <c r="O1140" s="91">
        <v>17391.78</v>
      </c>
      <c r="P1140" s="91">
        <v>23718.7</v>
      </c>
      <c r="Q1140" s="91">
        <v>20396.34</v>
      </c>
      <c r="R1140" s="91">
        <v>15687.27</v>
      </c>
      <c r="S1140" s="91">
        <v>14034.12</v>
      </c>
      <c r="T1140" s="91">
        <v>15940.64</v>
      </c>
      <c r="U1140" s="91">
        <f t="shared" si="107"/>
        <v>221486.46000000002</v>
      </c>
      <c r="V1140" s="82" t="str">
        <f t="shared" si="105"/>
        <v>155201187874</v>
      </c>
      <c r="W1140" s="83">
        <f>VLOOKUP(V1140,Factors!$E$6:$H$5950,4,FALSE)</f>
        <v>0.1124</v>
      </c>
      <c r="X1140" t="str">
        <f>VLOOKUP(V1140,Factors!$E$6:$F$5950,2,FALSE)</f>
        <v>3-factor</v>
      </c>
      <c r="Y1140" s="92">
        <f t="shared" si="108"/>
        <v>24895.078104000004</v>
      </c>
      <c r="Z1140" s="92">
        <f t="shared" si="109"/>
        <v>196591.38189600001</v>
      </c>
      <c r="AA1140" s="92">
        <f t="shared" si="110"/>
        <v>221486.46000000002</v>
      </c>
    </row>
    <row r="1141" spans="1:27" x14ac:dyDescent="0.25">
      <c r="A1141" t="s">
        <v>320</v>
      </c>
      <c r="B1141" t="s">
        <v>294</v>
      </c>
      <c r="C1141" t="s">
        <v>295</v>
      </c>
      <c r="D1141" t="s">
        <v>344</v>
      </c>
      <c r="E1141" t="s">
        <v>345</v>
      </c>
      <c r="F1141" t="str">
        <f t="shared" si="106"/>
        <v>1187</v>
      </c>
      <c r="G1141" t="s">
        <v>68</v>
      </c>
      <c r="H1141" t="s">
        <v>69</v>
      </c>
      <c r="I1141" s="91">
        <v>2146.19</v>
      </c>
      <c r="J1141" s="91">
        <v>1344.95</v>
      </c>
      <c r="K1141" s="91">
        <v>1573.85</v>
      </c>
      <c r="L1141" s="91">
        <v>2918.8</v>
      </c>
      <c r="M1141" s="91">
        <v>1159</v>
      </c>
      <c r="N1141" s="91">
        <v>3734.39</v>
      </c>
      <c r="O1141" s="91">
        <v>2747.12</v>
      </c>
      <c r="P1141" s="91">
        <v>4979.1000000000004</v>
      </c>
      <c r="Q1141" s="91">
        <v>3648.47</v>
      </c>
      <c r="R1141" s="91">
        <v>1888.65</v>
      </c>
      <c r="S1141" s="91">
        <v>1093.78</v>
      </c>
      <c r="T1141" s="91">
        <v>2770.18</v>
      </c>
      <c r="U1141" s="91">
        <f t="shared" si="107"/>
        <v>30004.480000000003</v>
      </c>
      <c r="V1141" s="82" t="str">
        <f t="shared" si="105"/>
        <v>155201187874</v>
      </c>
      <c r="W1141" s="83">
        <f>VLOOKUP(V1141,Factors!$E$6:$H$5950,4,FALSE)</f>
        <v>0.1124</v>
      </c>
      <c r="X1141" t="str">
        <f>VLOOKUP(V1141,Factors!$E$6:$F$5950,2,FALSE)</f>
        <v>3-factor</v>
      </c>
      <c r="Y1141" s="92">
        <f t="shared" si="108"/>
        <v>3372.5035520000006</v>
      </c>
      <c r="Z1141" s="92">
        <f t="shared" si="109"/>
        <v>26631.976448000001</v>
      </c>
      <c r="AA1141" s="92">
        <f t="shared" si="110"/>
        <v>30004.480000000003</v>
      </c>
    </row>
    <row r="1142" spans="1:27" x14ac:dyDescent="0.25">
      <c r="A1142" t="s">
        <v>320</v>
      </c>
      <c r="B1142" t="s">
        <v>294</v>
      </c>
      <c r="C1142" t="s">
        <v>295</v>
      </c>
      <c r="D1142" t="s">
        <v>344</v>
      </c>
      <c r="E1142" t="s">
        <v>345</v>
      </c>
      <c r="F1142" t="str">
        <f t="shared" si="106"/>
        <v>1187</v>
      </c>
      <c r="G1142" t="s">
        <v>156</v>
      </c>
      <c r="H1142" t="s">
        <v>157</v>
      </c>
      <c r="I1142" s="91"/>
      <c r="J1142" s="91"/>
      <c r="K1142" s="91">
        <v>21.43</v>
      </c>
      <c r="L1142" s="91">
        <v>42.86</v>
      </c>
      <c r="M1142" s="91"/>
      <c r="N1142" s="91">
        <v>21.43</v>
      </c>
      <c r="O1142" s="91">
        <v>85.72</v>
      </c>
      <c r="P1142" s="91">
        <v>42.86</v>
      </c>
      <c r="Q1142" s="91">
        <v>64.290000000000006</v>
      </c>
      <c r="R1142" s="91">
        <v>21.43</v>
      </c>
      <c r="S1142" s="91"/>
      <c r="T1142" s="91">
        <v>150.01</v>
      </c>
      <c r="U1142" s="91">
        <f t="shared" si="107"/>
        <v>450.03000000000003</v>
      </c>
      <c r="V1142" s="82" t="str">
        <f t="shared" si="105"/>
        <v>155201187874</v>
      </c>
      <c r="W1142" s="83">
        <f>VLOOKUP(V1142,Factors!$E$6:$H$5950,4,FALSE)</f>
        <v>0.1124</v>
      </c>
      <c r="X1142" t="str">
        <f>VLOOKUP(V1142,Factors!$E$6:$F$5950,2,FALSE)</f>
        <v>3-factor</v>
      </c>
      <c r="Y1142" s="92">
        <f t="shared" si="108"/>
        <v>50.583372000000004</v>
      </c>
      <c r="Z1142" s="92">
        <f t="shared" si="109"/>
        <v>399.44662800000003</v>
      </c>
      <c r="AA1142" s="92">
        <f t="shared" si="110"/>
        <v>450.03000000000003</v>
      </c>
    </row>
    <row r="1143" spans="1:27" x14ac:dyDescent="0.25">
      <c r="A1143" t="s">
        <v>320</v>
      </c>
      <c r="B1143" t="s">
        <v>294</v>
      </c>
      <c r="C1143" t="s">
        <v>295</v>
      </c>
      <c r="D1143" t="s">
        <v>331</v>
      </c>
      <c r="E1143" t="s">
        <v>332</v>
      </c>
      <c r="F1143" t="str">
        <f t="shared" si="106"/>
        <v>1250</v>
      </c>
      <c r="G1143" t="s">
        <v>110</v>
      </c>
      <c r="H1143" t="s">
        <v>111</v>
      </c>
      <c r="I1143" s="91">
        <v>7463.41</v>
      </c>
      <c r="J1143" s="91">
        <v>6815.45</v>
      </c>
      <c r="K1143" s="91">
        <v>8600.76</v>
      </c>
      <c r="L1143" s="91">
        <v>7349.74</v>
      </c>
      <c r="M1143" s="91">
        <v>8242.4</v>
      </c>
      <c r="N1143" s="91">
        <v>7818.87</v>
      </c>
      <c r="O1143" s="91">
        <v>8170.72</v>
      </c>
      <c r="P1143" s="91">
        <v>4886.8</v>
      </c>
      <c r="Q1143" s="91">
        <v>7095.63</v>
      </c>
      <c r="R1143" s="91">
        <v>8600.76</v>
      </c>
      <c r="S1143" s="91">
        <v>7036.99</v>
      </c>
      <c r="T1143" s="91">
        <v>5864.15</v>
      </c>
      <c r="U1143" s="91">
        <f t="shared" si="107"/>
        <v>87945.680000000008</v>
      </c>
      <c r="V1143" s="82" t="str">
        <f t="shared" si="105"/>
        <v>155201250874</v>
      </c>
      <c r="W1143" s="83">
        <f>VLOOKUP(V1143,Factors!$E$6:$H$5950,4,FALSE)</f>
        <v>0.1124</v>
      </c>
      <c r="X1143" t="str">
        <f>VLOOKUP(V1143,Factors!$E$6:$F$5950,2,FALSE)</f>
        <v>3-factor</v>
      </c>
      <c r="Y1143" s="92">
        <f t="shared" si="108"/>
        <v>9885.0944320000017</v>
      </c>
      <c r="Z1143" s="92">
        <f t="shared" si="109"/>
        <v>78060.58556800001</v>
      </c>
      <c r="AA1143" s="92">
        <f t="shared" si="110"/>
        <v>87945.680000000008</v>
      </c>
    </row>
    <row r="1144" spans="1:27" x14ac:dyDescent="0.25">
      <c r="A1144" t="s">
        <v>320</v>
      </c>
      <c r="B1144" t="s">
        <v>294</v>
      </c>
      <c r="C1144" t="s">
        <v>295</v>
      </c>
      <c r="D1144" t="s">
        <v>331</v>
      </c>
      <c r="E1144" t="s">
        <v>332</v>
      </c>
      <c r="F1144" t="str">
        <f t="shared" si="106"/>
        <v>1250</v>
      </c>
      <c r="G1144" t="s">
        <v>114</v>
      </c>
      <c r="H1144" t="s">
        <v>115</v>
      </c>
      <c r="I1144" s="91">
        <v>1118.74</v>
      </c>
      <c r="J1144" s="91">
        <v>970.77</v>
      </c>
      <c r="K1144" s="91">
        <v>1955.9</v>
      </c>
      <c r="L1144" s="91">
        <v>693.68</v>
      </c>
      <c r="M1144" s="91">
        <v>5493.07</v>
      </c>
      <c r="N1144" s="91">
        <v>-282.83</v>
      </c>
      <c r="O1144" s="91">
        <v>2428.5300000000002</v>
      </c>
      <c r="P1144" s="91">
        <v>4931.2</v>
      </c>
      <c r="Q1144" s="91">
        <v>2961.86</v>
      </c>
      <c r="R1144" s="91">
        <v>168.68</v>
      </c>
      <c r="S1144" s="91">
        <v>2635.22</v>
      </c>
      <c r="T1144" s="91">
        <v>1401.01</v>
      </c>
      <c r="U1144" s="91">
        <f t="shared" si="107"/>
        <v>24475.83</v>
      </c>
      <c r="V1144" s="82" t="str">
        <f t="shared" si="105"/>
        <v>155201250874</v>
      </c>
      <c r="W1144" s="83">
        <f>VLOOKUP(V1144,Factors!$E$6:$H$5950,4,FALSE)</f>
        <v>0.1124</v>
      </c>
      <c r="X1144" t="str">
        <f>VLOOKUP(V1144,Factors!$E$6:$F$5950,2,FALSE)</f>
        <v>3-factor</v>
      </c>
      <c r="Y1144" s="92">
        <f t="shared" si="108"/>
        <v>2751.0832920000003</v>
      </c>
      <c r="Z1144" s="92">
        <f t="shared" si="109"/>
        <v>21724.746708000002</v>
      </c>
      <c r="AA1144" s="92">
        <f t="shared" si="110"/>
        <v>24475.83</v>
      </c>
    </row>
    <row r="1145" spans="1:27" x14ac:dyDescent="0.25">
      <c r="A1145" t="s">
        <v>320</v>
      </c>
      <c r="B1145" t="s">
        <v>294</v>
      </c>
      <c r="C1145" t="s">
        <v>295</v>
      </c>
      <c r="D1145" t="s">
        <v>331</v>
      </c>
      <c r="E1145" t="s">
        <v>332</v>
      </c>
      <c r="F1145" t="str">
        <f t="shared" si="106"/>
        <v>1250</v>
      </c>
      <c r="G1145" t="s">
        <v>86</v>
      </c>
      <c r="H1145" t="s">
        <v>87</v>
      </c>
      <c r="I1145" s="91">
        <v>67675.009999999995</v>
      </c>
      <c r="J1145" s="91">
        <v>57817.29</v>
      </c>
      <c r="K1145" s="91">
        <v>63103.86</v>
      </c>
      <c r="L1145" s="91">
        <v>68841.119999999995</v>
      </c>
      <c r="M1145" s="91">
        <v>66582.41</v>
      </c>
      <c r="N1145" s="91">
        <v>53373.89</v>
      </c>
      <c r="O1145" s="91">
        <v>58681.95</v>
      </c>
      <c r="P1145" s="91">
        <v>59909.99</v>
      </c>
      <c r="Q1145" s="91">
        <v>48164.5</v>
      </c>
      <c r="R1145" s="91">
        <v>66101.05</v>
      </c>
      <c r="S1145" s="91">
        <v>59910.5</v>
      </c>
      <c r="T1145" s="91">
        <v>50760.49</v>
      </c>
      <c r="U1145" s="91">
        <f t="shared" si="107"/>
        <v>720922.06</v>
      </c>
      <c r="V1145" s="82" t="str">
        <f t="shared" si="105"/>
        <v>155201250874</v>
      </c>
      <c r="W1145" s="83">
        <f>VLOOKUP(V1145,Factors!$E$6:$H$5950,4,FALSE)</f>
        <v>0.1124</v>
      </c>
      <c r="X1145" t="str">
        <f>VLOOKUP(V1145,Factors!$E$6:$F$5950,2,FALSE)</f>
        <v>3-factor</v>
      </c>
      <c r="Y1145" s="92">
        <f t="shared" si="108"/>
        <v>81031.639544000005</v>
      </c>
      <c r="Z1145" s="92">
        <f t="shared" si="109"/>
        <v>639890.42045600002</v>
      </c>
      <c r="AA1145" s="92">
        <f t="shared" si="110"/>
        <v>720922.06</v>
      </c>
    </row>
    <row r="1146" spans="1:27" x14ac:dyDescent="0.25">
      <c r="A1146" t="s">
        <v>320</v>
      </c>
      <c r="B1146" t="s">
        <v>294</v>
      </c>
      <c r="C1146" t="s">
        <v>295</v>
      </c>
      <c r="D1146" t="s">
        <v>331</v>
      </c>
      <c r="E1146" t="s">
        <v>332</v>
      </c>
      <c r="F1146" t="str">
        <f t="shared" si="106"/>
        <v>1250</v>
      </c>
      <c r="G1146" t="s">
        <v>116</v>
      </c>
      <c r="H1146" t="s">
        <v>117</v>
      </c>
      <c r="I1146" s="91">
        <v>4024.69</v>
      </c>
      <c r="J1146" s="91">
        <v>5364.98</v>
      </c>
      <c r="K1146" s="91">
        <v>8804.02</v>
      </c>
      <c r="L1146" s="91">
        <v>6473.88</v>
      </c>
      <c r="M1146" s="91">
        <v>9583.86</v>
      </c>
      <c r="N1146" s="91">
        <v>5670.92</v>
      </c>
      <c r="O1146" s="91">
        <v>8978.4699999999993</v>
      </c>
      <c r="P1146" s="91">
        <v>7995.91</v>
      </c>
      <c r="Q1146" s="91">
        <v>6844.77</v>
      </c>
      <c r="R1146" s="91">
        <v>14470.99</v>
      </c>
      <c r="S1146" s="91">
        <v>6695.6</v>
      </c>
      <c r="T1146" s="91">
        <v>6156.69</v>
      </c>
      <c r="U1146" s="91">
        <f t="shared" si="107"/>
        <v>91064.780000000028</v>
      </c>
      <c r="V1146" s="82" t="str">
        <f t="shared" si="105"/>
        <v>155201250874</v>
      </c>
      <c r="W1146" s="83">
        <f>VLOOKUP(V1146,Factors!$E$6:$H$5950,4,FALSE)</f>
        <v>0.1124</v>
      </c>
      <c r="X1146" t="str">
        <f>VLOOKUP(V1146,Factors!$E$6:$F$5950,2,FALSE)</f>
        <v>3-factor</v>
      </c>
      <c r="Y1146" s="92">
        <f t="shared" si="108"/>
        <v>10235.681272000003</v>
      </c>
      <c r="Z1146" s="92">
        <f t="shared" si="109"/>
        <v>80829.098728000026</v>
      </c>
      <c r="AA1146" s="92">
        <f t="shared" si="110"/>
        <v>91064.780000000028</v>
      </c>
    </row>
    <row r="1147" spans="1:27" x14ac:dyDescent="0.25">
      <c r="A1147" t="s">
        <v>320</v>
      </c>
      <c r="B1147" t="s">
        <v>294</v>
      </c>
      <c r="C1147" t="s">
        <v>295</v>
      </c>
      <c r="D1147" t="s">
        <v>331</v>
      </c>
      <c r="E1147" t="s">
        <v>332</v>
      </c>
      <c r="F1147" t="str">
        <f t="shared" si="106"/>
        <v>1250</v>
      </c>
      <c r="G1147" t="s">
        <v>88</v>
      </c>
      <c r="H1147" t="s">
        <v>89</v>
      </c>
      <c r="I1147" s="91">
        <v>10962.95</v>
      </c>
      <c r="J1147" s="91">
        <v>9674.6200000000008</v>
      </c>
      <c r="K1147" s="91">
        <v>10527.11</v>
      </c>
      <c r="L1147" s="91">
        <v>11367.69</v>
      </c>
      <c r="M1147" s="91">
        <v>10755.85</v>
      </c>
      <c r="N1147" s="91">
        <v>10138.620000000001</v>
      </c>
      <c r="O1147" s="91">
        <v>10566.31</v>
      </c>
      <c r="P1147" s="91">
        <v>10954.72</v>
      </c>
      <c r="Q1147" s="91">
        <v>9710.99</v>
      </c>
      <c r="R1147" s="91">
        <v>10810.8</v>
      </c>
      <c r="S1147" s="91">
        <v>10629.65</v>
      </c>
      <c r="T1147" s="91">
        <v>10446.530000000001</v>
      </c>
      <c r="U1147" s="91">
        <f t="shared" si="107"/>
        <v>126545.84000000001</v>
      </c>
      <c r="V1147" s="82" t="str">
        <f t="shared" si="105"/>
        <v>155201250874</v>
      </c>
      <c r="W1147" s="83">
        <f>VLOOKUP(V1147,Factors!$E$6:$H$5950,4,FALSE)</f>
        <v>0.1124</v>
      </c>
      <c r="X1147" t="str">
        <f>VLOOKUP(V1147,Factors!$E$6:$F$5950,2,FALSE)</f>
        <v>3-factor</v>
      </c>
      <c r="Y1147" s="92">
        <f t="shared" si="108"/>
        <v>14223.752416000001</v>
      </c>
      <c r="Z1147" s="92">
        <f t="shared" si="109"/>
        <v>112322.08758400001</v>
      </c>
      <c r="AA1147" s="92">
        <f t="shared" si="110"/>
        <v>126545.84000000001</v>
      </c>
    </row>
    <row r="1148" spans="1:27" x14ac:dyDescent="0.25">
      <c r="A1148" t="s">
        <v>320</v>
      </c>
      <c r="B1148" t="s">
        <v>294</v>
      </c>
      <c r="C1148" t="s">
        <v>295</v>
      </c>
      <c r="D1148" t="s">
        <v>331</v>
      </c>
      <c r="E1148" t="s">
        <v>332</v>
      </c>
      <c r="F1148" t="str">
        <f t="shared" si="106"/>
        <v>1250</v>
      </c>
      <c r="G1148" t="s">
        <v>90</v>
      </c>
      <c r="H1148" t="s">
        <v>91</v>
      </c>
      <c r="I1148" s="91">
        <v>43441.56</v>
      </c>
      <c r="J1148" s="91">
        <v>38619.72</v>
      </c>
      <c r="K1148" s="91">
        <v>42660.39</v>
      </c>
      <c r="L1148" s="91">
        <v>45334.92</v>
      </c>
      <c r="M1148" s="91">
        <v>44265.64</v>
      </c>
      <c r="N1148" s="91">
        <v>40272.699999999997</v>
      </c>
      <c r="O1148" s="91">
        <v>42921.15</v>
      </c>
      <c r="P1148" s="91">
        <v>44682.52</v>
      </c>
      <c r="Q1148" s="91">
        <v>39338.83</v>
      </c>
      <c r="R1148" s="91">
        <v>44407.3</v>
      </c>
      <c r="S1148" s="91">
        <v>42829.66</v>
      </c>
      <c r="T1148" s="91">
        <v>41815.46</v>
      </c>
      <c r="U1148" s="91">
        <f t="shared" si="107"/>
        <v>510589.85000000003</v>
      </c>
      <c r="V1148" s="82" t="str">
        <f t="shared" si="105"/>
        <v>155201250874</v>
      </c>
      <c r="W1148" s="83">
        <f>VLOOKUP(V1148,Factors!$E$6:$H$5950,4,FALSE)</f>
        <v>0.1124</v>
      </c>
      <c r="X1148" t="str">
        <f>VLOOKUP(V1148,Factors!$E$6:$F$5950,2,FALSE)</f>
        <v>3-factor</v>
      </c>
      <c r="Y1148" s="92">
        <f t="shared" si="108"/>
        <v>57390.299140000003</v>
      </c>
      <c r="Z1148" s="92">
        <f t="shared" si="109"/>
        <v>453199.55086000002</v>
      </c>
      <c r="AA1148" s="92">
        <f t="shared" si="110"/>
        <v>510589.85000000003</v>
      </c>
    </row>
    <row r="1149" spans="1:27" x14ac:dyDescent="0.25">
      <c r="A1149" t="s">
        <v>320</v>
      </c>
      <c r="B1149" t="s">
        <v>294</v>
      </c>
      <c r="C1149" t="s">
        <v>295</v>
      </c>
      <c r="D1149" t="s">
        <v>331</v>
      </c>
      <c r="E1149" t="s">
        <v>332</v>
      </c>
      <c r="F1149" t="str">
        <f t="shared" si="106"/>
        <v>1250</v>
      </c>
      <c r="G1149" t="s">
        <v>61</v>
      </c>
      <c r="H1149" t="s">
        <v>62</v>
      </c>
      <c r="I1149" s="91">
        <v>344.38</v>
      </c>
      <c r="J1149" s="91">
        <v>148.12</v>
      </c>
      <c r="K1149" s="91">
        <v>1355.7</v>
      </c>
      <c r="L1149" s="91">
        <v>403.88</v>
      </c>
      <c r="M1149" s="91">
        <v>18.96</v>
      </c>
      <c r="N1149" s="91"/>
      <c r="O1149" s="91">
        <v>18.96</v>
      </c>
      <c r="P1149" s="91">
        <v>1190.42</v>
      </c>
      <c r="Q1149" s="91">
        <v>20.21</v>
      </c>
      <c r="R1149" s="91">
        <v>19.559999999999999</v>
      </c>
      <c r="S1149" s="91">
        <v>55.2</v>
      </c>
      <c r="T1149" s="91"/>
      <c r="U1149" s="91">
        <f t="shared" si="107"/>
        <v>3575.39</v>
      </c>
      <c r="V1149" s="82" t="str">
        <f t="shared" si="105"/>
        <v>155201250874</v>
      </c>
      <c r="W1149" s="83">
        <f>VLOOKUP(V1149,Factors!$E$6:$H$5950,4,FALSE)</f>
        <v>0.1124</v>
      </c>
      <c r="X1149" t="str">
        <f>VLOOKUP(V1149,Factors!$E$6:$F$5950,2,FALSE)</f>
        <v>3-factor</v>
      </c>
      <c r="Y1149" s="92">
        <f t="shared" si="108"/>
        <v>401.87383599999998</v>
      </c>
      <c r="Z1149" s="92">
        <f t="shared" si="109"/>
        <v>3173.5161639999997</v>
      </c>
      <c r="AA1149" s="92">
        <f t="shared" si="110"/>
        <v>3575.3899999999994</v>
      </c>
    </row>
    <row r="1150" spans="1:27" x14ac:dyDescent="0.25">
      <c r="A1150" t="s">
        <v>320</v>
      </c>
      <c r="B1150" t="s">
        <v>294</v>
      </c>
      <c r="C1150" t="s">
        <v>295</v>
      </c>
      <c r="D1150" t="s">
        <v>331</v>
      </c>
      <c r="E1150" t="s">
        <v>332</v>
      </c>
      <c r="F1150" t="str">
        <f t="shared" si="106"/>
        <v>1250</v>
      </c>
      <c r="G1150" t="s">
        <v>92</v>
      </c>
      <c r="H1150" t="s">
        <v>93</v>
      </c>
      <c r="I1150" s="91">
        <v>2580.16</v>
      </c>
      <c r="J1150" s="91">
        <v>899.8</v>
      </c>
      <c r="K1150" s="91">
        <v>683.97</v>
      </c>
      <c r="L1150" s="91">
        <v>778.11</v>
      </c>
      <c r="M1150" s="91">
        <v>510.85</v>
      </c>
      <c r="N1150" s="91">
        <v>1104.71</v>
      </c>
      <c r="O1150" s="91">
        <v>517.17999999999995</v>
      </c>
      <c r="P1150" s="91">
        <v>2776.46</v>
      </c>
      <c r="Q1150" s="91">
        <v>978.36</v>
      </c>
      <c r="R1150" s="91">
        <v>478.57</v>
      </c>
      <c r="S1150" s="91">
        <v>459.88</v>
      </c>
      <c r="T1150" s="91">
        <v>303.24</v>
      </c>
      <c r="U1150" s="91">
        <f t="shared" si="107"/>
        <v>12071.29</v>
      </c>
      <c r="V1150" s="82" t="str">
        <f t="shared" si="105"/>
        <v>155201250874</v>
      </c>
      <c r="W1150" s="83">
        <f>VLOOKUP(V1150,Factors!$E$6:$H$5950,4,FALSE)</f>
        <v>0.1124</v>
      </c>
      <c r="X1150" t="str">
        <f>VLOOKUP(V1150,Factors!$E$6:$F$5950,2,FALSE)</f>
        <v>3-factor</v>
      </c>
      <c r="Y1150" s="92">
        <f t="shared" si="108"/>
        <v>1356.8129960000001</v>
      </c>
      <c r="Z1150" s="92">
        <f t="shared" si="109"/>
        <v>10714.477004</v>
      </c>
      <c r="AA1150" s="92">
        <f t="shared" si="110"/>
        <v>12071.29</v>
      </c>
    </row>
    <row r="1151" spans="1:27" x14ac:dyDescent="0.25">
      <c r="A1151" t="s">
        <v>320</v>
      </c>
      <c r="B1151" t="s">
        <v>294</v>
      </c>
      <c r="C1151" t="s">
        <v>295</v>
      </c>
      <c r="D1151" t="s">
        <v>331</v>
      </c>
      <c r="E1151" t="s">
        <v>332</v>
      </c>
      <c r="F1151" t="str">
        <f t="shared" si="106"/>
        <v>1250</v>
      </c>
      <c r="G1151" t="s">
        <v>272</v>
      </c>
      <c r="H1151" t="s">
        <v>273</v>
      </c>
      <c r="I1151" s="91"/>
      <c r="J1151" s="91">
        <v>224.35</v>
      </c>
      <c r="K1151" s="91"/>
      <c r="L1151" s="91"/>
      <c r="M1151" s="91"/>
      <c r="N1151" s="91"/>
      <c r="O1151" s="91"/>
      <c r="P1151" s="91"/>
      <c r="Q1151" s="91"/>
      <c r="R1151" s="91"/>
      <c r="S1151" s="91"/>
      <c r="T1151" s="91"/>
      <c r="U1151" s="91">
        <f t="shared" si="107"/>
        <v>224.35</v>
      </c>
      <c r="V1151" s="82" t="str">
        <f t="shared" si="105"/>
        <v>155201250874</v>
      </c>
      <c r="W1151" s="83">
        <f>VLOOKUP(V1151,Factors!$E$6:$H$5950,4,FALSE)</f>
        <v>0.1124</v>
      </c>
      <c r="X1151" t="str">
        <f>VLOOKUP(V1151,Factors!$E$6:$F$5950,2,FALSE)</f>
        <v>3-factor</v>
      </c>
      <c r="Y1151" s="92">
        <f t="shared" si="108"/>
        <v>25.216940000000001</v>
      </c>
      <c r="Z1151" s="92">
        <f t="shared" si="109"/>
        <v>199.13306</v>
      </c>
      <c r="AA1151" s="92">
        <f t="shared" si="110"/>
        <v>224.35</v>
      </c>
    </row>
    <row r="1152" spans="1:27" x14ac:dyDescent="0.25">
      <c r="A1152" t="s">
        <v>320</v>
      </c>
      <c r="B1152" t="s">
        <v>294</v>
      </c>
      <c r="C1152" t="s">
        <v>295</v>
      </c>
      <c r="D1152" t="s">
        <v>331</v>
      </c>
      <c r="E1152" t="s">
        <v>332</v>
      </c>
      <c r="F1152" t="str">
        <f t="shared" si="106"/>
        <v>1250</v>
      </c>
      <c r="G1152" t="s">
        <v>94</v>
      </c>
      <c r="H1152" t="s">
        <v>95</v>
      </c>
      <c r="I1152" s="91"/>
      <c r="J1152" s="91"/>
      <c r="K1152" s="91">
        <v>18.48</v>
      </c>
      <c r="L1152" s="91">
        <v>20</v>
      </c>
      <c r="M1152" s="91"/>
      <c r="N1152" s="91">
        <v>37.659999999999997</v>
      </c>
      <c r="O1152" s="91"/>
      <c r="P1152" s="91"/>
      <c r="Q1152" s="91">
        <v>96</v>
      </c>
      <c r="R1152" s="91"/>
      <c r="S1152" s="91"/>
      <c r="T1152" s="91">
        <v>79</v>
      </c>
      <c r="U1152" s="91">
        <f t="shared" si="107"/>
        <v>251.14</v>
      </c>
      <c r="V1152" s="82" t="str">
        <f t="shared" si="105"/>
        <v>155201250874</v>
      </c>
      <c r="W1152" s="83">
        <f>VLOOKUP(V1152,Factors!$E$6:$H$5950,4,FALSE)</f>
        <v>0.1124</v>
      </c>
      <c r="X1152" t="str">
        <f>VLOOKUP(V1152,Factors!$E$6:$F$5950,2,FALSE)</f>
        <v>3-factor</v>
      </c>
      <c r="Y1152" s="92">
        <f t="shared" si="108"/>
        <v>28.228135999999999</v>
      </c>
      <c r="Z1152" s="92">
        <f t="shared" si="109"/>
        <v>222.91186399999998</v>
      </c>
      <c r="AA1152" s="92">
        <f t="shared" si="110"/>
        <v>251.14</v>
      </c>
    </row>
    <row r="1153" spans="1:27" x14ac:dyDescent="0.25">
      <c r="A1153" t="s">
        <v>320</v>
      </c>
      <c r="B1153" t="s">
        <v>294</v>
      </c>
      <c r="C1153" t="s">
        <v>295</v>
      </c>
      <c r="D1153" t="s">
        <v>331</v>
      </c>
      <c r="E1153" t="s">
        <v>332</v>
      </c>
      <c r="F1153" t="str">
        <f t="shared" si="106"/>
        <v>1250</v>
      </c>
      <c r="G1153" t="s">
        <v>84</v>
      </c>
      <c r="H1153" t="s">
        <v>85</v>
      </c>
      <c r="I1153" s="91">
        <v>10737.55</v>
      </c>
      <c r="J1153" s="91">
        <v>8257.51</v>
      </c>
      <c r="K1153" s="91">
        <v>12694.23</v>
      </c>
      <c r="L1153" s="91">
        <v>12295.53</v>
      </c>
      <c r="M1153" s="91">
        <v>13266.01</v>
      </c>
      <c r="N1153" s="91">
        <v>8043.99</v>
      </c>
      <c r="O1153" s="91">
        <v>9475.32</v>
      </c>
      <c r="P1153" s="91">
        <v>10778.41</v>
      </c>
      <c r="Q1153" s="91">
        <v>8827.5400000000009</v>
      </c>
      <c r="R1153" s="91">
        <v>12096.88</v>
      </c>
      <c r="S1153" s="91">
        <v>9690.48</v>
      </c>
      <c r="T1153" s="91">
        <v>14268.56</v>
      </c>
      <c r="U1153" s="91">
        <f t="shared" si="107"/>
        <v>130432.01</v>
      </c>
      <c r="V1153" s="82" t="str">
        <f t="shared" si="105"/>
        <v>155201250874</v>
      </c>
      <c r="W1153" s="83">
        <f>VLOOKUP(V1153,Factors!$E$6:$H$5950,4,FALSE)</f>
        <v>0.1124</v>
      </c>
      <c r="X1153" t="str">
        <f>VLOOKUP(V1153,Factors!$E$6:$F$5950,2,FALSE)</f>
        <v>3-factor</v>
      </c>
      <c r="Y1153" s="92">
        <f t="shared" si="108"/>
        <v>14660.557923999999</v>
      </c>
      <c r="Z1153" s="92">
        <f t="shared" si="109"/>
        <v>115771.452076</v>
      </c>
      <c r="AA1153" s="92">
        <f t="shared" si="110"/>
        <v>130432.01</v>
      </c>
    </row>
    <row r="1154" spans="1:27" x14ac:dyDescent="0.25">
      <c r="A1154" t="s">
        <v>320</v>
      </c>
      <c r="B1154" t="s">
        <v>294</v>
      </c>
      <c r="C1154" t="s">
        <v>295</v>
      </c>
      <c r="D1154" t="s">
        <v>331</v>
      </c>
      <c r="E1154" t="s">
        <v>332</v>
      </c>
      <c r="F1154" t="str">
        <f t="shared" si="106"/>
        <v>1250</v>
      </c>
      <c r="G1154" t="s">
        <v>361</v>
      </c>
      <c r="H1154" t="s">
        <v>362</v>
      </c>
      <c r="I1154" s="91"/>
      <c r="J1154" s="91"/>
      <c r="K1154" s="91"/>
      <c r="L1154" s="91"/>
      <c r="M1154" s="91"/>
      <c r="N1154" s="91"/>
      <c r="O1154" s="91"/>
      <c r="P1154" s="91">
        <v>10</v>
      </c>
      <c r="Q1154" s="91"/>
      <c r="R1154" s="91"/>
      <c r="S1154" s="91"/>
      <c r="T1154" s="91"/>
      <c r="U1154" s="91">
        <f t="shared" si="107"/>
        <v>10</v>
      </c>
      <c r="V1154" s="82" t="str">
        <f t="shared" si="105"/>
        <v>155201250874</v>
      </c>
      <c r="W1154" s="83">
        <f>VLOOKUP(V1154,Factors!$E$6:$H$5950,4,FALSE)</f>
        <v>0.1124</v>
      </c>
      <c r="X1154" t="str">
        <f>VLOOKUP(V1154,Factors!$E$6:$F$5950,2,FALSE)</f>
        <v>3-factor</v>
      </c>
      <c r="Y1154" s="92">
        <f t="shared" si="108"/>
        <v>1.1240000000000001</v>
      </c>
      <c r="Z1154" s="92">
        <f t="shared" si="109"/>
        <v>8.8759999999999994</v>
      </c>
      <c r="AA1154" s="92">
        <f t="shared" si="110"/>
        <v>10</v>
      </c>
    </row>
    <row r="1155" spans="1:27" x14ac:dyDescent="0.25">
      <c r="A1155" t="s">
        <v>320</v>
      </c>
      <c r="B1155" t="s">
        <v>294</v>
      </c>
      <c r="C1155" t="s">
        <v>295</v>
      </c>
      <c r="D1155" t="s">
        <v>331</v>
      </c>
      <c r="E1155" t="s">
        <v>332</v>
      </c>
      <c r="F1155" t="str">
        <f t="shared" si="106"/>
        <v>1250</v>
      </c>
      <c r="G1155" t="s">
        <v>122</v>
      </c>
      <c r="H1155" t="s">
        <v>123</v>
      </c>
      <c r="I1155" s="91">
        <v>60</v>
      </c>
      <c r="J1155" s="91"/>
      <c r="K1155" s="91"/>
      <c r="L1155" s="91"/>
      <c r="M1155" s="91"/>
      <c r="N1155" s="91"/>
      <c r="O1155" s="91"/>
      <c r="P1155" s="91"/>
      <c r="Q1155" s="91"/>
      <c r="R1155" s="91"/>
      <c r="S1155" s="91"/>
      <c r="T1155" s="91"/>
      <c r="U1155" s="91">
        <f t="shared" si="107"/>
        <v>60</v>
      </c>
      <c r="V1155" s="82" t="str">
        <f t="shared" si="105"/>
        <v>155201250874</v>
      </c>
      <c r="W1155" s="83">
        <f>VLOOKUP(V1155,Factors!$E$6:$H$5950,4,FALSE)</f>
        <v>0.1124</v>
      </c>
      <c r="X1155" t="str">
        <f>VLOOKUP(V1155,Factors!$E$6:$F$5950,2,FALSE)</f>
        <v>3-factor</v>
      </c>
      <c r="Y1155" s="92">
        <f t="shared" si="108"/>
        <v>6.7439999999999998</v>
      </c>
      <c r="Z1155" s="92">
        <f t="shared" si="109"/>
        <v>53.256</v>
      </c>
      <c r="AA1155" s="92">
        <f t="shared" si="110"/>
        <v>60</v>
      </c>
    </row>
    <row r="1156" spans="1:27" x14ac:dyDescent="0.25">
      <c r="A1156" t="s">
        <v>320</v>
      </c>
      <c r="B1156" t="s">
        <v>294</v>
      </c>
      <c r="C1156" t="s">
        <v>295</v>
      </c>
      <c r="D1156" t="s">
        <v>331</v>
      </c>
      <c r="E1156" t="s">
        <v>332</v>
      </c>
      <c r="F1156" t="str">
        <f t="shared" si="106"/>
        <v>1250</v>
      </c>
      <c r="G1156" t="s">
        <v>44</v>
      </c>
      <c r="H1156" t="s">
        <v>45</v>
      </c>
      <c r="I1156" s="91">
        <v>4709.78</v>
      </c>
      <c r="J1156" s="91">
        <v>390</v>
      </c>
      <c r="K1156" s="91">
        <v>3672.6</v>
      </c>
      <c r="L1156" s="91"/>
      <c r="M1156" s="91">
        <v>50.2</v>
      </c>
      <c r="N1156" s="91"/>
      <c r="O1156" s="91">
        <v>2070</v>
      </c>
      <c r="P1156" s="91">
        <v>195</v>
      </c>
      <c r="Q1156" s="91">
        <v>390</v>
      </c>
      <c r="R1156" s="91">
        <v>221</v>
      </c>
      <c r="S1156" s="91">
        <v>390</v>
      </c>
      <c r="T1156" s="91">
        <v>498.9</v>
      </c>
      <c r="U1156" s="91">
        <f t="shared" si="107"/>
        <v>12587.48</v>
      </c>
      <c r="V1156" s="82" t="str">
        <f t="shared" ref="V1156:V1219" si="111">CONCATENATE(B1156,RIGHT(D1156,4),A1156)</f>
        <v>155201250874</v>
      </c>
      <c r="W1156" s="83">
        <f>VLOOKUP(V1156,Factors!$E$6:$H$5950,4,FALSE)</f>
        <v>0.1124</v>
      </c>
      <c r="X1156" t="str">
        <f>VLOOKUP(V1156,Factors!$E$6:$F$5950,2,FALSE)</f>
        <v>3-factor</v>
      </c>
      <c r="Y1156" s="92">
        <f t="shared" si="108"/>
        <v>1414.832752</v>
      </c>
      <c r="Z1156" s="92">
        <f t="shared" si="109"/>
        <v>11172.647247999999</v>
      </c>
      <c r="AA1156" s="92">
        <f t="shared" si="110"/>
        <v>12587.48</v>
      </c>
    </row>
    <row r="1157" spans="1:27" x14ac:dyDescent="0.25">
      <c r="A1157" t="s">
        <v>320</v>
      </c>
      <c r="B1157" t="s">
        <v>294</v>
      </c>
      <c r="C1157" t="s">
        <v>295</v>
      </c>
      <c r="D1157" t="s">
        <v>331</v>
      </c>
      <c r="E1157" t="s">
        <v>332</v>
      </c>
      <c r="F1157" t="str">
        <f t="shared" ref="F1157:F1220" si="112">RIGHT(D1157,4)</f>
        <v>1250</v>
      </c>
      <c r="G1157" t="s">
        <v>363</v>
      </c>
      <c r="H1157" t="s">
        <v>364</v>
      </c>
      <c r="I1157" s="91"/>
      <c r="J1157" s="91">
        <v>2197.5</v>
      </c>
      <c r="K1157" s="91"/>
      <c r="L1157" s="91"/>
      <c r="M1157" s="91"/>
      <c r="N1157" s="91"/>
      <c r="O1157" s="91"/>
      <c r="P1157" s="91"/>
      <c r="Q1157" s="91"/>
      <c r="R1157" s="91"/>
      <c r="S1157" s="91"/>
      <c r="T1157" s="91"/>
      <c r="U1157" s="91">
        <f t="shared" ref="U1157:U1220" si="113">SUM(I1157:T1157)</f>
        <v>2197.5</v>
      </c>
      <c r="V1157" s="82" t="str">
        <f t="shared" si="111"/>
        <v>155201250874</v>
      </c>
      <c r="W1157" s="83">
        <f>VLOOKUP(V1157,Factors!$E$6:$H$5950,4,FALSE)</f>
        <v>0.1124</v>
      </c>
      <c r="X1157" t="str">
        <f>VLOOKUP(V1157,Factors!$E$6:$F$5950,2,FALSE)</f>
        <v>3-factor</v>
      </c>
      <c r="Y1157" s="92">
        <f t="shared" si="108"/>
        <v>246.999</v>
      </c>
      <c r="Z1157" s="92">
        <f t="shared" si="109"/>
        <v>1950.501</v>
      </c>
      <c r="AA1157" s="92">
        <f t="shared" si="110"/>
        <v>2197.5</v>
      </c>
    </row>
    <row r="1158" spans="1:27" x14ac:dyDescent="0.25">
      <c r="A1158" t="s">
        <v>320</v>
      </c>
      <c r="B1158" t="s">
        <v>294</v>
      </c>
      <c r="C1158" t="s">
        <v>295</v>
      </c>
      <c r="D1158" t="s">
        <v>331</v>
      </c>
      <c r="E1158" t="s">
        <v>332</v>
      </c>
      <c r="F1158" t="str">
        <f t="shared" si="112"/>
        <v>1250</v>
      </c>
      <c r="G1158" t="s">
        <v>290</v>
      </c>
      <c r="H1158" t="s">
        <v>291</v>
      </c>
      <c r="I1158" s="91">
        <v>-640</v>
      </c>
      <c r="J1158" s="91"/>
      <c r="K1158" s="91"/>
      <c r="L1158" s="91"/>
      <c r="M1158" s="91">
        <v>800</v>
      </c>
      <c r="N1158" s="91"/>
      <c r="O1158" s="91"/>
      <c r="P1158" s="91"/>
      <c r="Q1158" s="91"/>
      <c r="R1158" s="91"/>
      <c r="S1158" s="91"/>
      <c r="T1158" s="91"/>
      <c r="U1158" s="91">
        <f t="shared" si="113"/>
        <v>160</v>
      </c>
      <c r="V1158" s="82" t="str">
        <f t="shared" si="111"/>
        <v>155201250874</v>
      </c>
      <c r="W1158" s="83">
        <f>VLOOKUP(V1158,Factors!$E$6:$H$5950,4,FALSE)</f>
        <v>0.1124</v>
      </c>
      <c r="X1158" t="str">
        <f>VLOOKUP(V1158,Factors!$E$6:$F$5950,2,FALSE)</f>
        <v>3-factor</v>
      </c>
      <c r="Y1158" s="92">
        <f t="shared" si="108"/>
        <v>17.984000000000002</v>
      </c>
      <c r="Z1158" s="92">
        <f t="shared" si="109"/>
        <v>142.01599999999999</v>
      </c>
      <c r="AA1158" s="92">
        <f t="shared" si="110"/>
        <v>160</v>
      </c>
    </row>
    <row r="1159" spans="1:27" x14ac:dyDescent="0.25">
      <c r="A1159" t="s">
        <v>320</v>
      </c>
      <c r="B1159" t="s">
        <v>294</v>
      </c>
      <c r="C1159" t="s">
        <v>295</v>
      </c>
      <c r="D1159" t="s">
        <v>331</v>
      </c>
      <c r="E1159" t="s">
        <v>332</v>
      </c>
      <c r="F1159" t="str">
        <f t="shared" si="112"/>
        <v>1250</v>
      </c>
      <c r="G1159" t="s">
        <v>365</v>
      </c>
      <c r="H1159" t="s">
        <v>366</v>
      </c>
      <c r="I1159" s="91"/>
      <c r="J1159" s="91"/>
      <c r="K1159" s="91">
        <v>26597.41</v>
      </c>
      <c r="L1159" s="91">
        <v>-24538.799999999999</v>
      </c>
      <c r="M1159" s="91"/>
      <c r="N1159" s="91">
        <v>1964.95</v>
      </c>
      <c r="O1159" s="91">
        <v>17316.77</v>
      </c>
      <c r="P1159" s="91"/>
      <c r="Q1159" s="91"/>
      <c r="R1159" s="91"/>
      <c r="S1159" s="91"/>
      <c r="T1159" s="91"/>
      <c r="U1159" s="91">
        <f t="shared" si="113"/>
        <v>21340.33</v>
      </c>
      <c r="V1159" s="82" t="str">
        <f t="shared" si="111"/>
        <v>155201250874</v>
      </c>
      <c r="W1159" s="83">
        <f>VLOOKUP(V1159,Factors!$E$6:$H$5950,4,FALSE)</f>
        <v>0.1124</v>
      </c>
      <c r="X1159" t="str">
        <f>VLOOKUP(V1159,Factors!$E$6:$F$5950,2,FALSE)</f>
        <v>3-factor</v>
      </c>
      <c r="Y1159" s="92">
        <f t="shared" si="108"/>
        <v>2398.653092</v>
      </c>
      <c r="Z1159" s="92">
        <f t="shared" si="109"/>
        <v>18941.676908000001</v>
      </c>
      <c r="AA1159" s="92">
        <f t="shared" si="110"/>
        <v>21340.33</v>
      </c>
    </row>
    <row r="1160" spans="1:27" x14ac:dyDescent="0.25">
      <c r="A1160" t="s">
        <v>320</v>
      </c>
      <c r="B1160" t="s">
        <v>294</v>
      </c>
      <c r="C1160" t="s">
        <v>295</v>
      </c>
      <c r="D1160" t="s">
        <v>331</v>
      </c>
      <c r="E1160" t="s">
        <v>332</v>
      </c>
      <c r="F1160" t="str">
        <f t="shared" si="112"/>
        <v>1250</v>
      </c>
      <c r="G1160" t="s">
        <v>124</v>
      </c>
      <c r="H1160" t="s">
        <v>125</v>
      </c>
      <c r="I1160" s="91">
        <v>187.7</v>
      </c>
      <c r="J1160" s="91"/>
      <c r="K1160" s="91">
        <v>3109.7</v>
      </c>
      <c r="L1160" s="91">
        <v>-2523.3000000000002</v>
      </c>
      <c r="M1160" s="91"/>
      <c r="N1160" s="91"/>
      <c r="O1160" s="91"/>
      <c r="P1160" s="91"/>
      <c r="Q1160" s="91">
        <v>740</v>
      </c>
      <c r="R1160" s="91">
        <v>-740</v>
      </c>
      <c r="S1160" s="91"/>
      <c r="T1160" s="91"/>
      <c r="U1160" s="91">
        <f t="shared" si="113"/>
        <v>774.09999999999945</v>
      </c>
      <c r="V1160" s="82" t="str">
        <f t="shared" si="111"/>
        <v>155201250874</v>
      </c>
      <c r="W1160" s="83">
        <f>VLOOKUP(V1160,Factors!$E$6:$H$5950,4,FALSE)</f>
        <v>0.1124</v>
      </c>
      <c r="X1160" t="str">
        <f>VLOOKUP(V1160,Factors!$E$6:$F$5950,2,FALSE)</f>
        <v>3-factor</v>
      </c>
      <c r="Y1160" s="92">
        <f t="shared" si="108"/>
        <v>87.008839999999935</v>
      </c>
      <c r="Z1160" s="92">
        <f t="shared" si="109"/>
        <v>687.09115999999949</v>
      </c>
      <c r="AA1160" s="92">
        <f t="shared" si="110"/>
        <v>774.09999999999945</v>
      </c>
    </row>
    <row r="1161" spans="1:27" x14ac:dyDescent="0.25">
      <c r="A1161" t="s">
        <v>320</v>
      </c>
      <c r="B1161" t="s">
        <v>294</v>
      </c>
      <c r="C1161" t="s">
        <v>295</v>
      </c>
      <c r="D1161" t="s">
        <v>331</v>
      </c>
      <c r="E1161" t="s">
        <v>332</v>
      </c>
      <c r="F1161" t="str">
        <f t="shared" si="112"/>
        <v>1250</v>
      </c>
      <c r="G1161" t="s">
        <v>280</v>
      </c>
      <c r="H1161" t="s">
        <v>281</v>
      </c>
      <c r="I1161" s="91"/>
      <c r="J1161" s="91"/>
      <c r="K1161" s="91"/>
      <c r="L1161" s="91">
        <v>1050</v>
      </c>
      <c r="M1161" s="91"/>
      <c r="N1161" s="91"/>
      <c r="O1161" s="91"/>
      <c r="P1161" s="91"/>
      <c r="Q1161" s="91"/>
      <c r="R1161" s="91"/>
      <c r="S1161" s="91"/>
      <c r="T1161" s="91"/>
      <c r="U1161" s="91">
        <f t="shared" si="113"/>
        <v>1050</v>
      </c>
      <c r="V1161" s="82" t="str">
        <f t="shared" si="111"/>
        <v>155201250874</v>
      </c>
      <c r="W1161" s="83">
        <f>VLOOKUP(V1161,Factors!$E$6:$H$5950,4,FALSE)</f>
        <v>0.1124</v>
      </c>
      <c r="X1161" t="str">
        <f>VLOOKUP(V1161,Factors!$E$6:$F$5950,2,FALSE)</f>
        <v>3-factor</v>
      </c>
      <c r="Y1161" s="92">
        <f t="shared" si="108"/>
        <v>118.02</v>
      </c>
      <c r="Z1161" s="92">
        <f t="shared" si="109"/>
        <v>931.98</v>
      </c>
      <c r="AA1161" s="92">
        <f t="shared" si="110"/>
        <v>1050</v>
      </c>
    </row>
    <row r="1162" spans="1:27" x14ac:dyDescent="0.25">
      <c r="A1162" t="s">
        <v>320</v>
      </c>
      <c r="B1162" t="s">
        <v>294</v>
      </c>
      <c r="C1162" t="s">
        <v>295</v>
      </c>
      <c r="D1162" t="s">
        <v>331</v>
      </c>
      <c r="E1162" t="s">
        <v>332</v>
      </c>
      <c r="F1162" t="str">
        <f t="shared" si="112"/>
        <v>1250</v>
      </c>
      <c r="G1162" t="s">
        <v>282</v>
      </c>
      <c r="H1162" t="s">
        <v>283</v>
      </c>
      <c r="I1162" s="91">
        <v>1722</v>
      </c>
      <c r="J1162" s="91">
        <v>130</v>
      </c>
      <c r="K1162" s="91">
        <v>1229</v>
      </c>
      <c r="L1162" s="91"/>
      <c r="M1162" s="91"/>
      <c r="N1162" s="91"/>
      <c r="O1162" s="91"/>
      <c r="P1162" s="91"/>
      <c r="Q1162" s="91">
        <v>-1357</v>
      </c>
      <c r="R1162" s="91"/>
      <c r="S1162" s="91"/>
      <c r="T1162" s="91"/>
      <c r="U1162" s="91">
        <f t="shared" si="113"/>
        <v>1724</v>
      </c>
      <c r="V1162" s="82" t="str">
        <f t="shared" si="111"/>
        <v>155201250874</v>
      </c>
      <c r="W1162" s="83">
        <f>VLOOKUP(V1162,Factors!$E$6:$H$5950,4,FALSE)</f>
        <v>0.1124</v>
      </c>
      <c r="X1162" t="str">
        <f>VLOOKUP(V1162,Factors!$E$6:$F$5950,2,FALSE)</f>
        <v>3-factor</v>
      </c>
      <c r="Y1162" s="92">
        <f t="shared" si="108"/>
        <v>193.77760000000001</v>
      </c>
      <c r="Z1162" s="92">
        <f t="shared" si="109"/>
        <v>1530.2224000000001</v>
      </c>
      <c r="AA1162" s="92">
        <f t="shared" si="110"/>
        <v>1724</v>
      </c>
    </row>
    <row r="1163" spans="1:27" x14ac:dyDescent="0.25">
      <c r="A1163" t="s">
        <v>320</v>
      </c>
      <c r="B1163" t="s">
        <v>294</v>
      </c>
      <c r="C1163" t="s">
        <v>295</v>
      </c>
      <c r="D1163" t="s">
        <v>331</v>
      </c>
      <c r="E1163" t="s">
        <v>332</v>
      </c>
      <c r="F1163" t="str">
        <f t="shared" si="112"/>
        <v>1250</v>
      </c>
      <c r="G1163" t="s">
        <v>256</v>
      </c>
      <c r="H1163" t="s">
        <v>257</v>
      </c>
      <c r="I1163" s="91">
        <v>4712.8999999999996</v>
      </c>
      <c r="J1163" s="91">
        <v>172.5</v>
      </c>
      <c r="K1163" s="91">
        <v>1696.6</v>
      </c>
      <c r="L1163" s="91">
        <v>6677.5</v>
      </c>
      <c r="M1163" s="91"/>
      <c r="N1163" s="91">
        <v>166</v>
      </c>
      <c r="O1163" s="91">
        <v>100</v>
      </c>
      <c r="P1163" s="91"/>
      <c r="Q1163" s="91">
        <v>802.1</v>
      </c>
      <c r="R1163" s="91">
        <v>550.5</v>
      </c>
      <c r="S1163" s="91">
        <v>549.4</v>
      </c>
      <c r="T1163" s="91"/>
      <c r="U1163" s="91">
        <f t="shared" si="113"/>
        <v>15427.5</v>
      </c>
      <c r="V1163" s="82" t="str">
        <f t="shared" si="111"/>
        <v>155201250874</v>
      </c>
      <c r="W1163" s="83">
        <f>VLOOKUP(V1163,Factors!$E$6:$H$5950,4,FALSE)</f>
        <v>0.1124</v>
      </c>
      <c r="X1163" t="str">
        <f>VLOOKUP(V1163,Factors!$E$6:$F$5950,2,FALSE)</f>
        <v>3-factor</v>
      </c>
      <c r="Y1163" s="92">
        <f t="shared" si="108"/>
        <v>1734.0509999999999</v>
      </c>
      <c r="Z1163" s="92">
        <f t="shared" si="109"/>
        <v>13693.449000000001</v>
      </c>
      <c r="AA1163" s="92">
        <f t="shared" si="110"/>
        <v>15427.5</v>
      </c>
    </row>
    <row r="1164" spans="1:27" x14ac:dyDescent="0.25">
      <c r="A1164" t="s">
        <v>320</v>
      </c>
      <c r="B1164" t="s">
        <v>294</v>
      </c>
      <c r="C1164" t="s">
        <v>295</v>
      </c>
      <c r="D1164" t="s">
        <v>331</v>
      </c>
      <c r="E1164" t="s">
        <v>332</v>
      </c>
      <c r="F1164" t="str">
        <f t="shared" si="112"/>
        <v>1250</v>
      </c>
      <c r="G1164" t="s">
        <v>50</v>
      </c>
      <c r="H1164" t="s">
        <v>51</v>
      </c>
      <c r="I1164" s="91"/>
      <c r="J1164" s="91">
        <v>450.86</v>
      </c>
      <c r="K1164" s="91"/>
      <c r="L1164" s="91">
        <v>930.1</v>
      </c>
      <c r="M1164" s="91"/>
      <c r="N1164" s="91"/>
      <c r="O1164" s="91">
        <v>484.88</v>
      </c>
      <c r="P1164" s="91"/>
      <c r="Q1164" s="91"/>
      <c r="R1164" s="91">
        <v>560</v>
      </c>
      <c r="S1164" s="91"/>
      <c r="T1164" s="91"/>
      <c r="U1164" s="91">
        <f t="shared" si="113"/>
        <v>2425.84</v>
      </c>
      <c r="V1164" s="82" t="str">
        <f t="shared" si="111"/>
        <v>155201250874</v>
      </c>
      <c r="W1164" s="83">
        <f>VLOOKUP(V1164,Factors!$E$6:$H$5950,4,FALSE)</f>
        <v>0.1124</v>
      </c>
      <c r="X1164" t="str">
        <f>VLOOKUP(V1164,Factors!$E$6:$F$5950,2,FALSE)</f>
        <v>3-factor</v>
      </c>
      <c r="Y1164" s="92">
        <f t="shared" si="108"/>
        <v>272.66441600000002</v>
      </c>
      <c r="Z1164" s="92">
        <f t="shared" si="109"/>
        <v>2153.1755840000001</v>
      </c>
      <c r="AA1164" s="92">
        <f t="shared" si="110"/>
        <v>2425.84</v>
      </c>
    </row>
    <row r="1165" spans="1:27" x14ac:dyDescent="0.25">
      <c r="A1165" t="s">
        <v>320</v>
      </c>
      <c r="B1165" t="s">
        <v>294</v>
      </c>
      <c r="C1165" t="s">
        <v>295</v>
      </c>
      <c r="D1165" t="s">
        <v>331</v>
      </c>
      <c r="E1165" t="s">
        <v>332</v>
      </c>
      <c r="F1165" t="str">
        <f t="shared" si="112"/>
        <v>1250</v>
      </c>
      <c r="G1165" t="s">
        <v>284</v>
      </c>
      <c r="H1165" t="s">
        <v>285</v>
      </c>
      <c r="I1165" s="91"/>
      <c r="J1165" s="91">
        <v>150</v>
      </c>
      <c r="K1165" s="91"/>
      <c r="L1165" s="91"/>
      <c r="M1165" s="91"/>
      <c r="N1165" s="91"/>
      <c r="O1165" s="91"/>
      <c r="P1165" s="91"/>
      <c r="Q1165" s="91"/>
      <c r="R1165" s="91"/>
      <c r="S1165" s="91"/>
      <c r="T1165" s="91"/>
      <c r="U1165" s="91">
        <f t="shared" si="113"/>
        <v>150</v>
      </c>
      <c r="V1165" s="82" t="str">
        <f t="shared" si="111"/>
        <v>155201250874</v>
      </c>
      <c r="W1165" s="83">
        <f>VLOOKUP(V1165,Factors!$E$6:$H$5950,4,FALSE)</f>
        <v>0.1124</v>
      </c>
      <c r="X1165" t="str">
        <f>VLOOKUP(V1165,Factors!$E$6:$F$5950,2,FALSE)</f>
        <v>3-factor</v>
      </c>
      <c r="Y1165" s="92">
        <f t="shared" si="108"/>
        <v>16.86</v>
      </c>
      <c r="Z1165" s="92">
        <f t="shared" si="109"/>
        <v>133.13999999999999</v>
      </c>
      <c r="AA1165" s="92">
        <f t="shared" si="110"/>
        <v>150</v>
      </c>
    </row>
    <row r="1166" spans="1:27" x14ac:dyDescent="0.25">
      <c r="A1166" t="s">
        <v>320</v>
      </c>
      <c r="B1166" t="s">
        <v>294</v>
      </c>
      <c r="C1166" t="s">
        <v>295</v>
      </c>
      <c r="D1166" t="s">
        <v>331</v>
      </c>
      <c r="E1166" t="s">
        <v>332</v>
      </c>
      <c r="F1166" t="str">
        <f t="shared" si="112"/>
        <v>1250</v>
      </c>
      <c r="G1166" t="s">
        <v>26</v>
      </c>
      <c r="H1166" t="s">
        <v>27</v>
      </c>
      <c r="I1166" s="91"/>
      <c r="J1166" s="91"/>
      <c r="K1166" s="91"/>
      <c r="L1166" s="91">
        <v>10709.59</v>
      </c>
      <c r="M1166" s="91"/>
      <c r="N1166" s="91">
        <v>19.59</v>
      </c>
      <c r="O1166" s="91"/>
      <c r="P1166" s="91"/>
      <c r="Q1166" s="91"/>
      <c r="R1166" s="91"/>
      <c r="S1166" s="91"/>
      <c r="T1166" s="91"/>
      <c r="U1166" s="91">
        <f t="shared" si="113"/>
        <v>10729.18</v>
      </c>
      <c r="V1166" s="82" t="str">
        <f t="shared" si="111"/>
        <v>155201250874</v>
      </c>
      <c r="W1166" s="83">
        <f>VLOOKUP(V1166,Factors!$E$6:$H$5950,4,FALSE)</f>
        <v>0.1124</v>
      </c>
      <c r="X1166" t="str">
        <f>VLOOKUP(V1166,Factors!$E$6:$F$5950,2,FALSE)</f>
        <v>3-factor</v>
      </c>
      <c r="Y1166" s="92">
        <f t="shared" si="108"/>
        <v>1205.959832</v>
      </c>
      <c r="Z1166" s="92">
        <f t="shared" si="109"/>
        <v>9523.2201679999998</v>
      </c>
      <c r="AA1166" s="92">
        <f t="shared" si="110"/>
        <v>10729.18</v>
      </c>
    </row>
    <row r="1167" spans="1:27" x14ac:dyDescent="0.25">
      <c r="A1167" t="s">
        <v>320</v>
      </c>
      <c r="B1167" t="s">
        <v>294</v>
      </c>
      <c r="C1167" t="s">
        <v>295</v>
      </c>
      <c r="D1167" t="s">
        <v>331</v>
      </c>
      <c r="E1167" t="s">
        <v>332</v>
      </c>
      <c r="F1167" t="str">
        <f t="shared" si="112"/>
        <v>1250</v>
      </c>
      <c r="G1167" t="s">
        <v>260</v>
      </c>
      <c r="H1167" t="s">
        <v>261</v>
      </c>
      <c r="I1167" s="91"/>
      <c r="J1167" s="91">
        <v>214.18</v>
      </c>
      <c r="K1167" s="91">
        <v>-213.41</v>
      </c>
      <c r="L1167" s="91"/>
      <c r="M1167" s="91"/>
      <c r="N1167" s="91"/>
      <c r="O1167" s="91"/>
      <c r="P1167" s="91"/>
      <c r="Q1167" s="91"/>
      <c r="R1167" s="91">
        <v>870.34</v>
      </c>
      <c r="S1167" s="91">
        <v>150</v>
      </c>
      <c r="T1167" s="91"/>
      <c r="U1167" s="91">
        <f t="shared" si="113"/>
        <v>1021.11</v>
      </c>
      <c r="V1167" s="82" t="str">
        <f t="shared" si="111"/>
        <v>155201250874</v>
      </c>
      <c r="W1167" s="83">
        <f>VLOOKUP(V1167,Factors!$E$6:$H$5950,4,FALSE)</f>
        <v>0.1124</v>
      </c>
      <c r="X1167" t="str">
        <f>VLOOKUP(V1167,Factors!$E$6:$F$5950,2,FALSE)</f>
        <v>3-factor</v>
      </c>
      <c r="Y1167" s="92">
        <f t="shared" si="108"/>
        <v>114.772764</v>
      </c>
      <c r="Z1167" s="92">
        <f t="shared" si="109"/>
        <v>906.33723600000008</v>
      </c>
      <c r="AA1167" s="92">
        <f t="shared" si="110"/>
        <v>1021.1100000000001</v>
      </c>
    </row>
    <row r="1168" spans="1:27" x14ac:dyDescent="0.25">
      <c r="A1168" t="s">
        <v>320</v>
      </c>
      <c r="B1168" t="s">
        <v>294</v>
      </c>
      <c r="C1168" t="s">
        <v>295</v>
      </c>
      <c r="D1168" t="s">
        <v>331</v>
      </c>
      <c r="E1168" t="s">
        <v>332</v>
      </c>
      <c r="F1168" t="str">
        <f t="shared" si="112"/>
        <v>1250</v>
      </c>
      <c r="G1168" t="s">
        <v>213</v>
      </c>
      <c r="H1168" t="s">
        <v>214</v>
      </c>
      <c r="I1168" s="91">
        <v>67.47</v>
      </c>
      <c r="J1168" s="91"/>
      <c r="K1168" s="91"/>
      <c r="L1168" s="91"/>
      <c r="M1168" s="91"/>
      <c r="N1168" s="91"/>
      <c r="O1168" s="91"/>
      <c r="P1168" s="91"/>
      <c r="Q1168" s="91"/>
      <c r="R1168" s="91">
        <v>89.99</v>
      </c>
      <c r="S1168" s="91"/>
      <c r="T1168" s="91">
        <v>18.989999999999998</v>
      </c>
      <c r="U1168" s="91">
        <f t="shared" si="113"/>
        <v>176.45</v>
      </c>
      <c r="V1168" s="82" t="str">
        <f t="shared" si="111"/>
        <v>155201250874</v>
      </c>
      <c r="W1168" s="83">
        <f>VLOOKUP(V1168,Factors!$E$6:$H$5950,4,FALSE)</f>
        <v>0.1124</v>
      </c>
      <c r="X1168" t="str">
        <f>VLOOKUP(V1168,Factors!$E$6:$F$5950,2,FALSE)</f>
        <v>3-factor</v>
      </c>
      <c r="Y1168" s="92">
        <f t="shared" si="108"/>
        <v>19.832979999999999</v>
      </c>
      <c r="Z1168" s="92">
        <f t="shared" si="109"/>
        <v>156.61702</v>
      </c>
      <c r="AA1168" s="92">
        <f t="shared" si="110"/>
        <v>176.45</v>
      </c>
    </row>
    <row r="1169" spans="1:27" x14ac:dyDescent="0.25">
      <c r="A1169" t="s">
        <v>320</v>
      </c>
      <c r="B1169" t="s">
        <v>294</v>
      </c>
      <c r="C1169" t="s">
        <v>295</v>
      </c>
      <c r="D1169" t="s">
        <v>331</v>
      </c>
      <c r="E1169" t="s">
        <v>332</v>
      </c>
      <c r="F1169" t="str">
        <f t="shared" si="112"/>
        <v>1250</v>
      </c>
      <c r="G1169" t="s">
        <v>71</v>
      </c>
      <c r="H1169" t="s">
        <v>72</v>
      </c>
      <c r="I1169" s="91">
        <v>381.97</v>
      </c>
      <c r="J1169" s="91">
        <v>164.24</v>
      </c>
      <c r="K1169" s="91">
        <v>12.57</v>
      </c>
      <c r="L1169" s="91">
        <v>64.05</v>
      </c>
      <c r="M1169" s="91">
        <v>89.45</v>
      </c>
      <c r="N1169" s="91">
        <v>114.65</v>
      </c>
      <c r="O1169" s="91"/>
      <c r="P1169" s="91"/>
      <c r="Q1169" s="91">
        <v>29.56</v>
      </c>
      <c r="R1169" s="91"/>
      <c r="S1169" s="91">
        <v>15.84</v>
      </c>
      <c r="T1169" s="91"/>
      <c r="U1169" s="91">
        <f t="shared" si="113"/>
        <v>872.33</v>
      </c>
      <c r="V1169" s="82" t="str">
        <f t="shared" si="111"/>
        <v>155201250874</v>
      </c>
      <c r="W1169" s="83">
        <f>VLOOKUP(V1169,Factors!$E$6:$H$5950,4,FALSE)</f>
        <v>0.1124</v>
      </c>
      <c r="X1169" t="str">
        <f>VLOOKUP(V1169,Factors!$E$6:$F$5950,2,FALSE)</f>
        <v>3-factor</v>
      </c>
      <c r="Y1169" s="92">
        <f t="shared" si="108"/>
        <v>98.049892</v>
      </c>
      <c r="Z1169" s="92">
        <f t="shared" si="109"/>
        <v>774.28010800000004</v>
      </c>
      <c r="AA1169" s="92">
        <f t="shared" si="110"/>
        <v>872.33</v>
      </c>
    </row>
    <row r="1170" spans="1:27" x14ac:dyDescent="0.25">
      <c r="A1170" t="s">
        <v>320</v>
      </c>
      <c r="B1170" t="s">
        <v>294</v>
      </c>
      <c r="C1170" t="s">
        <v>295</v>
      </c>
      <c r="D1170" t="s">
        <v>331</v>
      </c>
      <c r="E1170" t="s">
        <v>332</v>
      </c>
      <c r="F1170" t="str">
        <f t="shared" si="112"/>
        <v>1250</v>
      </c>
      <c r="G1170" t="s">
        <v>98</v>
      </c>
      <c r="H1170" t="s">
        <v>99</v>
      </c>
      <c r="I1170" s="91"/>
      <c r="J1170" s="91"/>
      <c r="K1170" s="91"/>
      <c r="L1170" s="91">
        <v>14.08</v>
      </c>
      <c r="M1170" s="91"/>
      <c r="N1170" s="91">
        <v>26.24</v>
      </c>
      <c r="O1170" s="91">
        <v>248.76</v>
      </c>
      <c r="P1170" s="91">
        <v>19.989999999999998</v>
      </c>
      <c r="Q1170" s="91">
        <v>-10</v>
      </c>
      <c r="R1170" s="91"/>
      <c r="S1170" s="91"/>
      <c r="T1170" s="91">
        <v>93.86</v>
      </c>
      <c r="U1170" s="91">
        <f t="shared" si="113"/>
        <v>392.93</v>
      </c>
      <c r="V1170" s="82" t="str">
        <f t="shared" si="111"/>
        <v>155201250874</v>
      </c>
      <c r="W1170" s="83">
        <f>VLOOKUP(V1170,Factors!$E$6:$H$5950,4,FALSE)</f>
        <v>0.1124</v>
      </c>
      <c r="X1170" t="str">
        <f>VLOOKUP(V1170,Factors!$E$6:$F$5950,2,FALSE)</f>
        <v>3-factor</v>
      </c>
      <c r="Y1170" s="92">
        <f t="shared" ref="Y1170:Y1233" si="114">U1170*W1170</f>
        <v>44.165331999999999</v>
      </c>
      <c r="Z1170" s="92">
        <f t="shared" ref="Z1170:Z1233" si="115">U1170-Y1170</f>
        <v>348.76466800000003</v>
      </c>
      <c r="AA1170" s="92">
        <f t="shared" ref="AA1170:AA1233" si="116">Y1170+Z1170</f>
        <v>392.93</v>
      </c>
    </row>
    <row r="1171" spans="1:27" x14ac:dyDescent="0.25">
      <c r="A1171" t="s">
        <v>320</v>
      </c>
      <c r="B1171" t="s">
        <v>294</v>
      </c>
      <c r="C1171" t="s">
        <v>295</v>
      </c>
      <c r="D1171" t="s">
        <v>331</v>
      </c>
      <c r="E1171" t="s">
        <v>332</v>
      </c>
      <c r="F1171" t="str">
        <f t="shared" si="112"/>
        <v>1250</v>
      </c>
      <c r="G1171" t="s">
        <v>130</v>
      </c>
      <c r="H1171" t="s">
        <v>131</v>
      </c>
      <c r="I1171" s="91"/>
      <c r="J1171" s="91"/>
      <c r="K1171" s="91"/>
      <c r="L1171" s="91"/>
      <c r="M1171" s="91"/>
      <c r="N1171" s="91"/>
      <c r="O1171" s="91"/>
      <c r="P1171" s="91">
        <v>9.2899999999999991</v>
      </c>
      <c r="Q1171" s="91"/>
      <c r="R1171" s="91"/>
      <c r="S1171" s="91"/>
      <c r="T1171" s="91"/>
      <c r="U1171" s="91">
        <f t="shared" si="113"/>
        <v>9.2899999999999991</v>
      </c>
      <c r="V1171" s="82" t="str">
        <f t="shared" si="111"/>
        <v>155201250874</v>
      </c>
      <c r="W1171" s="83">
        <f>VLOOKUP(V1171,Factors!$E$6:$H$5950,4,FALSE)</f>
        <v>0.1124</v>
      </c>
      <c r="X1171" t="str">
        <f>VLOOKUP(V1171,Factors!$E$6:$F$5950,2,FALSE)</f>
        <v>3-factor</v>
      </c>
      <c r="Y1171" s="92">
        <f t="shared" si="114"/>
        <v>1.0441959999999999</v>
      </c>
      <c r="Z1171" s="92">
        <f t="shared" si="115"/>
        <v>8.2458039999999997</v>
      </c>
      <c r="AA1171" s="92">
        <f t="shared" si="116"/>
        <v>9.2899999999999991</v>
      </c>
    </row>
    <row r="1172" spans="1:27" x14ac:dyDescent="0.25">
      <c r="A1172" t="s">
        <v>320</v>
      </c>
      <c r="B1172" t="s">
        <v>294</v>
      </c>
      <c r="C1172" t="s">
        <v>295</v>
      </c>
      <c r="D1172" t="s">
        <v>331</v>
      </c>
      <c r="E1172" t="s">
        <v>332</v>
      </c>
      <c r="F1172" t="str">
        <f t="shared" si="112"/>
        <v>1250</v>
      </c>
      <c r="G1172" t="s">
        <v>132</v>
      </c>
      <c r="H1172" t="s">
        <v>133</v>
      </c>
      <c r="I1172" s="91"/>
      <c r="J1172" s="91">
        <v>362.24</v>
      </c>
      <c r="K1172" s="91"/>
      <c r="L1172" s="91">
        <v>151.9</v>
      </c>
      <c r="M1172" s="91">
        <v>125.89</v>
      </c>
      <c r="N1172" s="91">
        <v>182.84</v>
      </c>
      <c r="O1172" s="91">
        <v>893.49</v>
      </c>
      <c r="P1172" s="91">
        <v>1050</v>
      </c>
      <c r="Q1172" s="91"/>
      <c r="R1172" s="91"/>
      <c r="S1172" s="91"/>
      <c r="T1172" s="91"/>
      <c r="U1172" s="91">
        <f t="shared" si="113"/>
        <v>2766.36</v>
      </c>
      <c r="V1172" s="82" t="str">
        <f t="shared" si="111"/>
        <v>155201250874</v>
      </c>
      <c r="W1172" s="83">
        <f>VLOOKUP(V1172,Factors!$E$6:$H$5950,4,FALSE)</f>
        <v>0.1124</v>
      </c>
      <c r="X1172" t="str">
        <f>VLOOKUP(V1172,Factors!$E$6:$F$5950,2,FALSE)</f>
        <v>3-factor</v>
      </c>
      <c r="Y1172" s="92">
        <f t="shared" si="114"/>
        <v>310.93886400000002</v>
      </c>
      <c r="Z1172" s="92">
        <f t="shared" si="115"/>
        <v>2455.4211359999999</v>
      </c>
      <c r="AA1172" s="92">
        <f t="shared" si="116"/>
        <v>2766.36</v>
      </c>
    </row>
    <row r="1173" spans="1:27" x14ac:dyDescent="0.25">
      <c r="A1173" t="s">
        <v>320</v>
      </c>
      <c r="B1173" t="s">
        <v>294</v>
      </c>
      <c r="C1173" t="s">
        <v>295</v>
      </c>
      <c r="D1173" t="s">
        <v>331</v>
      </c>
      <c r="E1173" t="s">
        <v>332</v>
      </c>
      <c r="F1173" t="str">
        <f t="shared" si="112"/>
        <v>1250</v>
      </c>
      <c r="G1173" t="s">
        <v>136</v>
      </c>
      <c r="H1173" t="s">
        <v>137</v>
      </c>
      <c r="I1173" s="91">
        <v>19</v>
      </c>
      <c r="J1173" s="91"/>
      <c r="K1173" s="91">
        <v>14</v>
      </c>
      <c r="L1173" s="91">
        <v>19</v>
      </c>
      <c r="M1173" s="91">
        <v>20</v>
      </c>
      <c r="N1173" s="91">
        <v>2770</v>
      </c>
      <c r="O1173" s="91"/>
      <c r="P1173" s="91"/>
      <c r="Q1173" s="91"/>
      <c r="R1173" s="91"/>
      <c r="S1173" s="91">
        <v>4</v>
      </c>
      <c r="T1173" s="91"/>
      <c r="U1173" s="91">
        <f t="shared" si="113"/>
        <v>2846</v>
      </c>
      <c r="V1173" s="82" t="str">
        <f t="shared" si="111"/>
        <v>155201250874</v>
      </c>
      <c r="W1173" s="83">
        <f>VLOOKUP(V1173,Factors!$E$6:$H$5950,4,FALSE)</f>
        <v>0.1124</v>
      </c>
      <c r="X1173" t="str">
        <f>VLOOKUP(V1173,Factors!$E$6:$F$5950,2,FALSE)</f>
        <v>3-factor</v>
      </c>
      <c r="Y1173" s="92">
        <f t="shared" si="114"/>
        <v>319.8904</v>
      </c>
      <c r="Z1173" s="92">
        <f t="shared" si="115"/>
        <v>2526.1095999999998</v>
      </c>
      <c r="AA1173" s="92">
        <f t="shared" si="116"/>
        <v>2846</v>
      </c>
    </row>
    <row r="1174" spans="1:27" x14ac:dyDescent="0.25">
      <c r="A1174" t="s">
        <v>320</v>
      </c>
      <c r="B1174" t="s">
        <v>294</v>
      </c>
      <c r="C1174" t="s">
        <v>295</v>
      </c>
      <c r="D1174" t="s">
        <v>331</v>
      </c>
      <c r="E1174" t="s">
        <v>332</v>
      </c>
      <c r="F1174" t="str">
        <f t="shared" si="112"/>
        <v>1250</v>
      </c>
      <c r="G1174" t="s">
        <v>140</v>
      </c>
      <c r="H1174" t="s">
        <v>141</v>
      </c>
      <c r="I1174" s="91">
        <v>2708.58</v>
      </c>
      <c r="J1174" s="91">
        <v>85.72</v>
      </c>
      <c r="K1174" s="91">
        <v>531.46</v>
      </c>
      <c r="L1174" s="91">
        <v>128.58000000000001</v>
      </c>
      <c r="M1174" s="91">
        <v>535.75</v>
      </c>
      <c r="N1174" s="91">
        <v>660.02</v>
      </c>
      <c r="O1174" s="91">
        <v>904.31</v>
      </c>
      <c r="P1174" s="91">
        <v>638.59</v>
      </c>
      <c r="Q1174" s="91">
        <v>527.16999999999996</v>
      </c>
      <c r="R1174" s="91">
        <v>432.87</v>
      </c>
      <c r="S1174" s="91">
        <v>597</v>
      </c>
      <c r="T1174" s="91">
        <v>345</v>
      </c>
      <c r="U1174" s="91">
        <f t="shared" si="113"/>
        <v>8095.05</v>
      </c>
      <c r="V1174" s="82" t="str">
        <f t="shared" si="111"/>
        <v>155201250874</v>
      </c>
      <c r="W1174" s="83">
        <f>VLOOKUP(V1174,Factors!$E$6:$H$5950,4,FALSE)</f>
        <v>0.1124</v>
      </c>
      <c r="X1174" t="str">
        <f>VLOOKUP(V1174,Factors!$E$6:$F$5950,2,FALSE)</f>
        <v>3-factor</v>
      </c>
      <c r="Y1174" s="92">
        <f t="shared" si="114"/>
        <v>909.88362000000006</v>
      </c>
      <c r="Z1174" s="92">
        <f t="shared" si="115"/>
        <v>7185.1663800000006</v>
      </c>
      <c r="AA1174" s="92">
        <f t="shared" si="116"/>
        <v>8095.0500000000011</v>
      </c>
    </row>
    <row r="1175" spans="1:27" x14ac:dyDescent="0.25">
      <c r="A1175" t="s">
        <v>320</v>
      </c>
      <c r="B1175" t="s">
        <v>294</v>
      </c>
      <c r="C1175" t="s">
        <v>295</v>
      </c>
      <c r="D1175" t="s">
        <v>331</v>
      </c>
      <c r="E1175" t="s">
        <v>332</v>
      </c>
      <c r="F1175" t="str">
        <f t="shared" si="112"/>
        <v>1250</v>
      </c>
      <c r="G1175" t="s">
        <v>357</v>
      </c>
      <c r="H1175" t="s">
        <v>358</v>
      </c>
      <c r="I1175" s="91"/>
      <c r="J1175" s="91"/>
      <c r="K1175" s="91"/>
      <c r="L1175" s="91"/>
      <c r="M1175" s="91"/>
      <c r="N1175" s="91"/>
      <c r="O1175" s="91"/>
      <c r="P1175" s="91">
        <v>60</v>
      </c>
      <c r="Q1175" s="91"/>
      <c r="R1175" s="91"/>
      <c r="S1175" s="91"/>
      <c r="T1175" s="91"/>
      <c r="U1175" s="91">
        <f t="shared" si="113"/>
        <v>60</v>
      </c>
      <c r="V1175" s="82" t="str">
        <f t="shared" si="111"/>
        <v>155201250874</v>
      </c>
      <c r="W1175" s="83">
        <f>VLOOKUP(V1175,Factors!$E$6:$H$5950,4,FALSE)</f>
        <v>0.1124</v>
      </c>
      <c r="X1175" t="str">
        <f>VLOOKUP(V1175,Factors!$E$6:$F$5950,2,FALSE)</f>
        <v>3-factor</v>
      </c>
      <c r="Y1175" s="92">
        <f t="shared" si="114"/>
        <v>6.7439999999999998</v>
      </c>
      <c r="Z1175" s="92">
        <f t="shared" si="115"/>
        <v>53.256</v>
      </c>
      <c r="AA1175" s="92">
        <f t="shared" si="116"/>
        <v>60</v>
      </c>
    </row>
    <row r="1176" spans="1:27" x14ac:dyDescent="0.25">
      <c r="A1176" t="s">
        <v>320</v>
      </c>
      <c r="B1176" t="s">
        <v>294</v>
      </c>
      <c r="C1176" t="s">
        <v>295</v>
      </c>
      <c r="D1176" t="s">
        <v>331</v>
      </c>
      <c r="E1176" t="s">
        <v>332</v>
      </c>
      <c r="F1176" t="str">
        <f t="shared" si="112"/>
        <v>1250</v>
      </c>
      <c r="G1176" t="s">
        <v>239</v>
      </c>
      <c r="H1176" t="s">
        <v>240</v>
      </c>
      <c r="I1176" s="91"/>
      <c r="J1176" s="91">
        <v>32.479999999999997</v>
      </c>
      <c r="K1176" s="91"/>
      <c r="L1176" s="91"/>
      <c r="M1176" s="91"/>
      <c r="N1176" s="91">
        <v>8.7200000000000006</v>
      </c>
      <c r="O1176" s="91"/>
      <c r="P1176" s="91">
        <v>1095.23</v>
      </c>
      <c r="Q1176" s="91"/>
      <c r="R1176" s="91"/>
      <c r="S1176" s="91"/>
      <c r="T1176" s="91"/>
      <c r="U1176" s="91">
        <f t="shared" si="113"/>
        <v>1136.43</v>
      </c>
      <c r="V1176" s="82" t="str">
        <f t="shared" si="111"/>
        <v>155201250874</v>
      </c>
      <c r="W1176" s="83">
        <f>VLOOKUP(V1176,Factors!$E$6:$H$5950,4,FALSE)</f>
        <v>0.1124</v>
      </c>
      <c r="X1176" t="str">
        <f>VLOOKUP(V1176,Factors!$E$6:$F$5950,2,FALSE)</f>
        <v>3-factor</v>
      </c>
      <c r="Y1176" s="92">
        <f t="shared" si="114"/>
        <v>127.73473200000001</v>
      </c>
      <c r="Z1176" s="92">
        <f t="shared" si="115"/>
        <v>1008.6952680000001</v>
      </c>
      <c r="AA1176" s="92">
        <f t="shared" si="116"/>
        <v>1136.43</v>
      </c>
    </row>
    <row r="1177" spans="1:27" x14ac:dyDescent="0.25">
      <c r="A1177" t="s">
        <v>320</v>
      </c>
      <c r="B1177" t="s">
        <v>294</v>
      </c>
      <c r="C1177" t="s">
        <v>295</v>
      </c>
      <c r="D1177" t="s">
        <v>331</v>
      </c>
      <c r="E1177" t="s">
        <v>332</v>
      </c>
      <c r="F1177" t="str">
        <f t="shared" si="112"/>
        <v>1250</v>
      </c>
      <c r="G1177" t="s">
        <v>144</v>
      </c>
      <c r="H1177" t="s">
        <v>145</v>
      </c>
      <c r="I1177" s="91">
        <v>183.39</v>
      </c>
      <c r="J1177" s="91">
        <v>206.32</v>
      </c>
      <c r="K1177" s="91"/>
      <c r="L1177" s="91">
        <v>501.34</v>
      </c>
      <c r="M1177" s="91">
        <v>210.18</v>
      </c>
      <c r="N1177" s="91">
        <v>123.7</v>
      </c>
      <c r="O1177" s="91">
        <v>42.92</v>
      </c>
      <c r="P1177" s="91">
        <v>95.3</v>
      </c>
      <c r="Q1177" s="91">
        <v>80.12</v>
      </c>
      <c r="R1177" s="91">
        <v>156.30000000000001</v>
      </c>
      <c r="S1177" s="91">
        <v>4.32</v>
      </c>
      <c r="T1177" s="91">
        <v>433.31</v>
      </c>
      <c r="U1177" s="91">
        <f t="shared" si="113"/>
        <v>2037.1999999999998</v>
      </c>
      <c r="V1177" s="82" t="str">
        <f t="shared" si="111"/>
        <v>155201250874</v>
      </c>
      <c r="W1177" s="83">
        <f>VLOOKUP(V1177,Factors!$E$6:$H$5950,4,FALSE)</f>
        <v>0.1124</v>
      </c>
      <c r="X1177" t="str">
        <f>VLOOKUP(V1177,Factors!$E$6:$F$5950,2,FALSE)</f>
        <v>3-factor</v>
      </c>
      <c r="Y1177" s="92">
        <f t="shared" si="114"/>
        <v>228.98127999999997</v>
      </c>
      <c r="Z1177" s="92">
        <f t="shared" si="115"/>
        <v>1808.2187199999998</v>
      </c>
      <c r="AA1177" s="92">
        <f t="shared" si="116"/>
        <v>2037.1999999999998</v>
      </c>
    </row>
    <row r="1178" spans="1:27" x14ac:dyDescent="0.25">
      <c r="A1178" t="s">
        <v>320</v>
      </c>
      <c r="B1178" t="s">
        <v>294</v>
      </c>
      <c r="C1178" t="s">
        <v>295</v>
      </c>
      <c r="D1178" t="s">
        <v>331</v>
      </c>
      <c r="E1178" t="s">
        <v>332</v>
      </c>
      <c r="F1178" t="str">
        <f t="shared" si="112"/>
        <v>1250</v>
      </c>
      <c r="G1178" t="s">
        <v>217</v>
      </c>
      <c r="H1178" t="s">
        <v>218</v>
      </c>
      <c r="I1178" s="91">
        <v>2297.58</v>
      </c>
      <c r="J1178" s="91">
        <v>2208.58</v>
      </c>
      <c r="K1178" s="91">
        <v>120.66</v>
      </c>
      <c r="L1178" s="91">
        <v>180</v>
      </c>
      <c r="M1178" s="91">
        <v>260.72000000000003</v>
      </c>
      <c r="N1178" s="91">
        <v>360</v>
      </c>
      <c r="O1178" s="91">
        <v>2916</v>
      </c>
      <c r="P1178" s="91">
        <v>1413.48</v>
      </c>
      <c r="Q1178" s="91">
        <v>92.23</v>
      </c>
      <c r="R1178" s="91">
        <v>385.97</v>
      </c>
      <c r="S1178" s="91">
        <v>258.14</v>
      </c>
      <c r="T1178" s="91">
        <v>340.39</v>
      </c>
      <c r="U1178" s="91">
        <f t="shared" si="113"/>
        <v>10833.749999999998</v>
      </c>
      <c r="V1178" s="82" t="str">
        <f t="shared" si="111"/>
        <v>155201250874</v>
      </c>
      <c r="W1178" s="83">
        <f>VLOOKUP(V1178,Factors!$E$6:$H$5950,4,FALSE)</f>
        <v>0.1124</v>
      </c>
      <c r="X1178" t="str">
        <f>VLOOKUP(V1178,Factors!$E$6:$F$5950,2,FALSE)</f>
        <v>3-factor</v>
      </c>
      <c r="Y1178" s="92">
        <f t="shared" si="114"/>
        <v>1217.7134999999998</v>
      </c>
      <c r="Z1178" s="92">
        <f t="shared" si="115"/>
        <v>9616.0364999999983</v>
      </c>
      <c r="AA1178" s="92">
        <f t="shared" si="116"/>
        <v>10833.749999999998</v>
      </c>
    </row>
    <row r="1179" spans="1:27" x14ac:dyDescent="0.25">
      <c r="A1179" t="s">
        <v>320</v>
      </c>
      <c r="B1179" t="s">
        <v>294</v>
      </c>
      <c r="C1179" t="s">
        <v>295</v>
      </c>
      <c r="D1179" t="s">
        <v>331</v>
      </c>
      <c r="E1179" t="s">
        <v>332</v>
      </c>
      <c r="F1179" t="str">
        <f t="shared" si="112"/>
        <v>1250</v>
      </c>
      <c r="G1179" t="s">
        <v>146</v>
      </c>
      <c r="H1179" t="s">
        <v>147</v>
      </c>
      <c r="I1179" s="91"/>
      <c r="J1179" s="91"/>
      <c r="K1179" s="91"/>
      <c r="L1179" s="91"/>
      <c r="M1179" s="91"/>
      <c r="N1179" s="91"/>
      <c r="O1179" s="91"/>
      <c r="P1179" s="91">
        <v>288.16000000000003</v>
      </c>
      <c r="Q1179" s="91"/>
      <c r="R1179" s="91">
        <v>48</v>
      </c>
      <c r="S1179" s="91">
        <v>753.76</v>
      </c>
      <c r="T1179" s="91"/>
      <c r="U1179" s="91">
        <f t="shared" si="113"/>
        <v>1089.92</v>
      </c>
      <c r="V1179" s="82" t="str">
        <f t="shared" si="111"/>
        <v>155201250874</v>
      </c>
      <c r="W1179" s="83">
        <f>VLOOKUP(V1179,Factors!$E$6:$H$5950,4,FALSE)</f>
        <v>0.1124</v>
      </c>
      <c r="X1179" t="str">
        <f>VLOOKUP(V1179,Factors!$E$6:$F$5950,2,FALSE)</f>
        <v>3-factor</v>
      </c>
      <c r="Y1179" s="92">
        <f t="shared" si="114"/>
        <v>122.50700800000001</v>
      </c>
      <c r="Z1179" s="92">
        <f t="shared" si="115"/>
        <v>967.41299200000003</v>
      </c>
      <c r="AA1179" s="92">
        <f t="shared" si="116"/>
        <v>1089.92</v>
      </c>
    </row>
    <row r="1180" spans="1:27" x14ac:dyDescent="0.25">
      <c r="A1180" t="s">
        <v>320</v>
      </c>
      <c r="B1180" t="s">
        <v>294</v>
      </c>
      <c r="C1180" t="s">
        <v>295</v>
      </c>
      <c r="D1180" t="s">
        <v>331</v>
      </c>
      <c r="E1180" t="s">
        <v>332</v>
      </c>
      <c r="F1180" t="str">
        <f t="shared" si="112"/>
        <v>1250</v>
      </c>
      <c r="G1180" t="s">
        <v>150</v>
      </c>
      <c r="H1180" t="s">
        <v>151</v>
      </c>
      <c r="I1180" s="91">
        <v>491.89</v>
      </c>
      <c r="J1180" s="91"/>
      <c r="K1180" s="91">
        <v>56.78</v>
      </c>
      <c r="L1180" s="91"/>
      <c r="M1180" s="91">
        <v>105.95</v>
      </c>
      <c r="N1180" s="91"/>
      <c r="O1180" s="91"/>
      <c r="P1180" s="91"/>
      <c r="Q1180" s="91"/>
      <c r="R1180" s="91"/>
      <c r="S1180" s="91"/>
      <c r="T1180" s="91"/>
      <c r="U1180" s="91">
        <f t="shared" si="113"/>
        <v>654.62</v>
      </c>
      <c r="V1180" s="82" t="str">
        <f t="shared" si="111"/>
        <v>155201250874</v>
      </c>
      <c r="W1180" s="83">
        <f>VLOOKUP(V1180,Factors!$E$6:$H$5950,4,FALSE)</f>
        <v>0.1124</v>
      </c>
      <c r="X1180" t="str">
        <f>VLOOKUP(V1180,Factors!$E$6:$F$5950,2,FALSE)</f>
        <v>3-factor</v>
      </c>
      <c r="Y1180" s="92">
        <f t="shared" si="114"/>
        <v>73.579288000000005</v>
      </c>
      <c r="Z1180" s="92">
        <f t="shared" si="115"/>
        <v>581.04071199999998</v>
      </c>
      <c r="AA1180" s="92">
        <f t="shared" si="116"/>
        <v>654.62</v>
      </c>
    </row>
    <row r="1181" spans="1:27" x14ac:dyDescent="0.25">
      <c r="A1181" t="s">
        <v>320</v>
      </c>
      <c r="B1181" t="s">
        <v>294</v>
      </c>
      <c r="C1181" t="s">
        <v>295</v>
      </c>
      <c r="D1181" t="s">
        <v>331</v>
      </c>
      <c r="E1181" t="s">
        <v>332</v>
      </c>
      <c r="F1181" t="str">
        <f t="shared" si="112"/>
        <v>1250</v>
      </c>
      <c r="G1181" t="s">
        <v>152</v>
      </c>
      <c r="H1181" t="s">
        <v>153</v>
      </c>
      <c r="I1181" s="91">
        <v>60.51</v>
      </c>
      <c r="J1181" s="91">
        <v>117.1</v>
      </c>
      <c r="K1181" s="91">
        <v>745.02</v>
      </c>
      <c r="L1181" s="91">
        <v>191.54</v>
      </c>
      <c r="M1181" s="91">
        <v>381.58</v>
      </c>
      <c r="N1181" s="91">
        <v>145.06</v>
      </c>
      <c r="O1181" s="91">
        <v>184.9</v>
      </c>
      <c r="P1181" s="91">
        <v>100.71</v>
      </c>
      <c r="Q1181" s="91">
        <v>37.61</v>
      </c>
      <c r="R1181" s="91">
        <v>69.540000000000006</v>
      </c>
      <c r="S1181" s="91">
        <v>436.77</v>
      </c>
      <c r="T1181" s="91">
        <v>551.99</v>
      </c>
      <c r="U1181" s="91">
        <f t="shared" si="113"/>
        <v>3022.33</v>
      </c>
      <c r="V1181" s="82" t="str">
        <f t="shared" si="111"/>
        <v>155201250874</v>
      </c>
      <c r="W1181" s="83">
        <f>VLOOKUP(V1181,Factors!$E$6:$H$5950,4,FALSE)</f>
        <v>0.1124</v>
      </c>
      <c r="X1181" t="str">
        <f>VLOOKUP(V1181,Factors!$E$6:$F$5950,2,FALSE)</f>
        <v>3-factor</v>
      </c>
      <c r="Y1181" s="92">
        <f t="shared" si="114"/>
        <v>339.70989199999997</v>
      </c>
      <c r="Z1181" s="92">
        <f t="shared" si="115"/>
        <v>2682.6201080000001</v>
      </c>
      <c r="AA1181" s="92">
        <f t="shared" si="116"/>
        <v>3022.33</v>
      </c>
    </row>
    <row r="1182" spans="1:27" x14ac:dyDescent="0.25">
      <c r="A1182" t="s">
        <v>320</v>
      </c>
      <c r="B1182" t="s">
        <v>294</v>
      </c>
      <c r="C1182" t="s">
        <v>295</v>
      </c>
      <c r="D1182" t="s">
        <v>331</v>
      </c>
      <c r="E1182" t="s">
        <v>332</v>
      </c>
      <c r="F1182" t="str">
        <f t="shared" si="112"/>
        <v>1250</v>
      </c>
      <c r="G1182" t="s">
        <v>65</v>
      </c>
      <c r="H1182" t="s">
        <v>66</v>
      </c>
      <c r="I1182" s="91">
        <v>300.08999999999997</v>
      </c>
      <c r="J1182" s="91"/>
      <c r="K1182" s="91">
        <v>85.74</v>
      </c>
      <c r="L1182" s="91"/>
      <c r="M1182" s="91">
        <v>362.23</v>
      </c>
      <c r="N1182" s="91">
        <v>685.92</v>
      </c>
      <c r="O1182" s="91">
        <v>600.17999999999995</v>
      </c>
      <c r="P1182" s="91">
        <v>1350.42</v>
      </c>
      <c r="Q1182" s="91">
        <v>621.62</v>
      </c>
      <c r="R1182" s="91">
        <v>-621.62</v>
      </c>
      <c r="S1182" s="91"/>
      <c r="T1182" s="91"/>
      <c r="U1182" s="91">
        <f t="shared" si="113"/>
        <v>3384.58</v>
      </c>
      <c r="V1182" s="82" t="str">
        <f t="shared" si="111"/>
        <v>155201250874</v>
      </c>
      <c r="W1182" s="83">
        <f>VLOOKUP(V1182,Factors!$E$6:$H$5950,4,FALSE)</f>
        <v>0.1124</v>
      </c>
      <c r="X1182" t="str">
        <f>VLOOKUP(V1182,Factors!$E$6:$F$5950,2,FALSE)</f>
        <v>3-factor</v>
      </c>
      <c r="Y1182" s="92">
        <f t="shared" si="114"/>
        <v>380.42679199999998</v>
      </c>
      <c r="Z1182" s="92">
        <f t="shared" si="115"/>
        <v>3004.1532079999997</v>
      </c>
      <c r="AA1182" s="92">
        <f t="shared" si="116"/>
        <v>3384.58</v>
      </c>
    </row>
    <row r="1183" spans="1:27" x14ac:dyDescent="0.25">
      <c r="A1183" t="s">
        <v>320</v>
      </c>
      <c r="B1183" t="s">
        <v>294</v>
      </c>
      <c r="C1183" t="s">
        <v>295</v>
      </c>
      <c r="D1183" t="s">
        <v>331</v>
      </c>
      <c r="E1183" t="s">
        <v>332</v>
      </c>
      <c r="F1183" t="str">
        <f t="shared" si="112"/>
        <v>1250</v>
      </c>
      <c r="G1183" t="s">
        <v>56</v>
      </c>
      <c r="H1183" t="s">
        <v>57</v>
      </c>
      <c r="I1183" s="91">
        <v>76010.740000000005</v>
      </c>
      <c r="J1183" s="91">
        <v>59213.279999999999</v>
      </c>
      <c r="K1183" s="91">
        <v>73182.67</v>
      </c>
      <c r="L1183" s="91">
        <v>81604.44</v>
      </c>
      <c r="M1183" s="91">
        <v>79628.81</v>
      </c>
      <c r="N1183" s="91">
        <v>71930.679999999993</v>
      </c>
      <c r="O1183" s="91">
        <v>57778.8</v>
      </c>
      <c r="P1183" s="91">
        <v>75453.27</v>
      </c>
      <c r="Q1183" s="91">
        <v>61787.14</v>
      </c>
      <c r="R1183" s="91">
        <v>73505.67</v>
      </c>
      <c r="S1183" s="91">
        <v>62799.06</v>
      </c>
      <c r="T1183" s="91">
        <v>58334.61</v>
      </c>
      <c r="U1183" s="91">
        <f t="shared" si="113"/>
        <v>831229.17</v>
      </c>
      <c r="V1183" s="82" t="str">
        <f t="shared" si="111"/>
        <v>155201250874</v>
      </c>
      <c r="W1183" s="83">
        <f>VLOOKUP(V1183,Factors!$E$6:$H$5950,4,FALSE)</f>
        <v>0.1124</v>
      </c>
      <c r="X1183" t="str">
        <f>VLOOKUP(V1183,Factors!$E$6:$F$5950,2,FALSE)</f>
        <v>3-factor</v>
      </c>
      <c r="Y1183" s="92">
        <f t="shared" si="114"/>
        <v>93430.158708000003</v>
      </c>
      <c r="Z1183" s="92">
        <f t="shared" si="115"/>
        <v>737799.01129200007</v>
      </c>
      <c r="AA1183" s="92">
        <f t="shared" si="116"/>
        <v>831229.17</v>
      </c>
    </row>
    <row r="1184" spans="1:27" x14ac:dyDescent="0.25">
      <c r="A1184" t="s">
        <v>320</v>
      </c>
      <c r="B1184" t="s">
        <v>294</v>
      </c>
      <c r="C1184" t="s">
        <v>295</v>
      </c>
      <c r="D1184" t="s">
        <v>331</v>
      </c>
      <c r="E1184" t="s">
        <v>332</v>
      </c>
      <c r="F1184" t="str">
        <f t="shared" si="112"/>
        <v>1250</v>
      </c>
      <c r="G1184" t="s">
        <v>68</v>
      </c>
      <c r="H1184" t="s">
        <v>69</v>
      </c>
      <c r="I1184" s="91">
        <v>932.35</v>
      </c>
      <c r="J1184" s="91">
        <v>1462.84</v>
      </c>
      <c r="K1184" s="91">
        <v>1800.44</v>
      </c>
      <c r="L1184" s="91">
        <v>3070.35</v>
      </c>
      <c r="M1184" s="91">
        <v>2847.27</v>
      </c>
      <c r="N1184" s="91">
        <v>3150.73</v>
      </c>
      <c r="O1184" s="91">
        <v>3375.77</v>
      </c>
      <c r="P1184" s="91">
        <v>3347.48</v>
      </c>
      <c r="Q1184" s="91">
        <v>3086.44</v>
      </c>
      <c r="R1184" s="91">
        <v>8921.67</v>
      </c>
      <c r="S1184" s="91">
        <v>3629.42</v>
      </c>
      <c r="T1184" s="91">
        <v>2532.9299999999998</v>
      </c>
      <c r="U1184" s="91">
        <f t="shared" si="113"/>
        <v>38157.689999999995</v>
      </c>
      <c r="V1184" s="82" t="str">
        <f t="shared" si="111"/>
        <v>155201250874</v>
      </c>
      <c r="W1184" s="83">
        <f>VLOOKUP(V1184,Factors!$E$6:$H$5950,4,FALSE)</f>
        <v>0.1124</v>
      </c>
      <c r="X1184" t="str">
        <f>VLOOKUP(V1184,Factors!$E$6:$F$5950,2,FALSE)</f>
        <v>3-factor</v>
      </c>
      <c r="Y1184" s="92">
        <f t="shared" si="114"/>
        <v>4288.9243559999995</v>
      </c>
      <c r="Z1184" s="92">
        <f t="shared" si="115"/>
        <v>33868.765643999999</v>
      </c>
      <c r="AA1184" s="92">
        <f t="shared" si="116"/>
        <v>38157.69</v>
      </c>
    </row>
    <row r="1185" spans="1:27" x14ac:dyDescent="0.25">
      <c r="A1185" t="s">
        <v>320</v>
      </c>
      <c r="B1185" t="s">
        <v>294</v>
      </c>
      <c r="C1185" t="s">
        <v>295</v>
      </c>
      <c r="D1185" t="s">
        <v>331</v>
      </c>
      <c r="E1185" t="s">
        <v>332</v>
      </c>
      <c r="F1185" t="str">
        <f t="shared" si="112"/>
        <v>1250</v>
      </c>
      <c r="G1185" t="s">
        <v>156</v>
      </c>
      <c r="H1185" t="s">
        <v>157</v>
      </c>
      <c r="I1185" s="91"/>
      <c r="J1185" s="91"/>
      <c r="K1185" s="91"/>
      <c r="L1185" s="91">
        <v>64.290000000000006</v>
      </c>
      <c r="M1185" s="91">
        <v>21.43</v>
      </c>
      <c r="N1185" s="91">
        <v>21.43</v>
      </c>
      <c r="O1185" s="91"/>
      <c r="P1185" s="91">
        <v>21.43</v>
      </c>
      <c r="Q1185" s="91"/>
      <c r="R1185" s="91">
        <v>21.43</v>
      </c>
      <c r="S1185" s="91"/>
      <c r="T1185" s="91"/>
      <c r="U1185" s="91">
        <f t="shared" si="113"/>
        <v>150.01000000000002</v>
      </c>
      <c r="V1185" s="82" t="str">
        <f t="shared" si="111"/>
        <v>155201250874</v>
      </c>
      <c r="W1185" s="83">
        <f>VLOOKUP(V1185,Factors!$E$6:$H$5950,4,FALSE)</f>
        <v>0.1124</v>
      </c>
      <c r="X1185" t="str">
        <f>VLOOKUP(V1185,Factors!$E$6:$F$5950,2,FALSE)</f>
        <v>3-factor</v>
      </c>
      <c r="Y1185" s="92">
        <f t="shared" si="114"/>
        <v>16.861124000000004</v>
      </c>
      <c r="Z1185" s="92">
        <f t="shared" si="115"/>
        <v>133.14887600000003</v>
      </c>
      <c r="AA1185" s="92">
        <f t="shared" si="116"/>
        <v>150.01000000000005</v>
      </c>
    </row>
    <row r="1186" spans="1:27" x14ac:dyDescent="0.25">
      <c r="A1186" t="s">
        <v>320</v>
      </c>
      <c r="B1186" t="s">
        <v>294</v>
      </c>
      <c r="C1186" t="s">
        <v>295</v>
      </c>
      <c r="D1186" t="s">
        <v>331</v>
      </c>
      <c r="E1186" t="s">
        <v>332</v>
      </c>
      <c r="F1186" t="str">
        <f t="shared" si="112"/>
        <v>1250</v>
      </c>
      <c r="G1186" t="s">
        <v>104</v>
      </c>
      <c r="H1186" t="s">
        <v>105</v>
      </c>
      <c r="I1186" s="91">
        <v>-1038.52</v>
      </c>
      <c r="J1186" s="91">
        <v>-2029.44</v>
      </c>
      <c r="K1186" s="91">
        <v>-1471.94</v>
      </c>
      <c r="L1186" s="91">
        <v>-633.80999999999995</v>
      </c>
      <c r="M1186" s="91">
        <v>-3859.29</v>
      </c>
      <c r="N1186" s="91">
        <v>-1701.03</v>
      </c>
      <c r="O1186" s="91">
        <v>-3771.38</v>
      </c>
      <c r="P1186" s="91">
        <v>-6879.08</v>
      </c>
      <c r="Q1186" s="91">
        <v>-2030.05</v>
      </c>
      <c r="R1186" s="91">
        <v>-1100.83</v>
      </c>
      <c r="S1186" s="91">
        <v>-1500.45</v>
      </c>
      <c r="T1186" s="91">
        <v>-2091.4499999999998</v>
      </c>
      <c r="U1186" s="91">
        <f t="shared" si="113"/>
        <v>-28107.269999999997</v>
      </c>
      <c r="V1186" s="82" t="str">
        <f t="shared" si="111"/>
        <v>155201250874</v>
      </c>
      <c r="W1186" s="83">
        <f>VLOOKUP(V1186,Factors!$E$6:$H$5950,4,FALSE)</f>
        <v>0.1124</v>
      </c>
      <c r="X1186" t="str">
        <f>VLOOKUP(V1186,Factors!$E$6:$F$5950,2,FALSE)</f>
        <v>3-factor</v>
      </c>
      <c r="Y1186" s="92">
        <f t="shared" si="114"/>
        <v>-3159.2571479999997</v>
      </c>
      <c r="Z1186" s="92">
        <f t="shared" si="115"/>
        <v>-24948.012851999996</v>
      </c>
      <c r="AA1186" s="92">
        <f t="shared" si="116"/>
        <v>-28107.269999999997</v>
      </c>
    </row>
    <row r="1187" spans="1:27" x14ac:dyDescent="0.25">
      <c r="A1187" t="s">
        <v>320</v>
      </c>
      <c r="B1187" t="s">
        <v>294</v>
      </c>
      <c r="C1187" t="s">
        <v>295</v>
      </c>
      <c r="D1187" t="s">
        <v>331</v>
      </c>
      <c r="E1187" t="s">
        <v>332</v>
      </c>
      <c r="F1187" t="str">
        <f t="shared" si="112"/>
        <v>1250</v>
      </c>
      <c r="G1187" t="s">
        <v>106</v>
      </c>
      <c r="H1187" t="s">
        <v>107</v>
      </c>
      <c r="I1187" s="91">
        <v>-113897.03</v>
      </c>
      <c r="J1187" s="91">
        <v>-101093.3</v>
      </c>
      <c r="K1187" s="91">
        <v>-108034.53</v>
      </c>
      <c r="L1187" s="91">
        <v>-117225.12</v>
      </c>
      <c r="M1187" s="91">
        <v>-114088.2</v>
      </c>
      <c r="N1187" s="91">
        <v>-105434.34</v>
      </c>
      <c r="O1187" s="91">
        <v>-97223.23</v>
      </c>
      <c r="P1187" s="91">
        <v>-106734.02</v>
      </c>
      <c r="Q1187" s="91">
        <v>-86221.14</v>
      </c>
      <c r="R1187" s="91">
        <v>-111455.7</v>
      </c>
      <c r="S1187" s="91">
        <v>-102074.1</v>
      </c>
      <c r="T1187" s="91">
        <v>-92378.62</v>
      </c>
      <c r="U1187" s="91">
        <f t="shared" si="113"/>
        <v>-1255859.33</v>
      </c>
      <c r="V1187" s="82" t="str">
        <f t="shared" si="111"/>
        <v>155201250874</v>
      </c>
      <c r="W1187" s="83">
        <f>VLOOKUP(V1187,Factors!$E$6:$H$5950,4,FALSE)</f>
        <v>0.1124</v>
      </c>
      <c r="X1187" t="str">
        <f>VLOOKUP(V1187,Factors!$E$6:$F$5950,2,FALSE)</f>
        <v>3-factor</v>
      </c>
      <c r="Y1187" s="92">
        <f t="shared" si="114"/>
        <v>-141158.58869200002</v>
      </c>
      <c r="Z1187" s="92">
        <f t="shared" si="115"/>
        <v>-1114700.7413079999</v>
      </c>
      <c r="AA1187" s="92">
        <f t="shared" si="116"/>
        <v>-1255859.33</v>
      </c>
    </row>
    <row r="1188" spans="1:27" x14ac:dyDescent="0.25">
      <c r="A1188" t="s">
        <v>320</v>
      </c>
      <c r="B1188" t="s">
        <v>294</v>
      </c>
      <c r="C1188" t="s">
        <v>295</v>
      </c>
      <c r="D1188" t="s">
        <v>331</v>
      </c>
      <c r="E1188" t="s">
        <v>332</v>
      </c>
      <c r="F1188" t="str">
        <f t="shared" si="112"/>
        <v>1250</v>
      </c>
      <c r="G1188" t="s">
        <v>108</v>
      </c>
      <c r="H1188" t="s">
        <v>109</v>
      </c>
      <c r="I1188" s="91">
        <v>-5090.2</v>
      </c>
      <c r="J1188" s="91">
        <v>-6761.28</v>
      </c>
      <c r="K1188" s="91">
        <v>-8604.2000000000007</v>
      </c>
      <c r="L1188" s="91">
        <v>-8166.3</v>
      </c>
      <c r="M1188" s="91">
        <v>-8958.0400000000009</v>
      </c>
      <c r="N1188" s="91">
        <v>-9103.25</v>
      </c>
      <c r="O1188" s="91">
        <v>-10174.84</v>
      </c>
      <c r="P1188" s="91">
        <v>-8966.65</v>
      </c>
      <c r="Q1188" s="91">
        <v>-8627.84</v>
      </c>
      <c r="R1188" s="91">
        <v>-14855.71</v>
      </c>
      <c r="S1188" s="91">
        <v>-8512.31</v>
      </c>
      <c r="T1188" s="91">
        <v>-7744.55</v>
      </c>
      <c r="U1188" s="91">
        <f t="shared" si="113"/>
        <v>-105565.17</v>
      </c>
      <c r="V1188" s="82" t="str">
        <f t="shared" si="111"/>
        <v>155201250874</v>
      </c>
      <c r="W1188" s="83">
        <f>VLOOKUP(V1188,Factors!$E$6:$H$5950,4,FALSE)</f>
        <v>0.1124</v>
      </c>
      <c r="X1188" t="str">
        <f>VLOOKUP(V1188,Factors!$E$6:$F$5950,2,FALSE)</f>
        <v>3-factor</v>
      </c>
      <c r="Y1188" s="92">
        <f t="shared" si="114"/>
        <v>-11865.525108</v>
      </c>
      <c r="Z1188" s="92">
        <f t="shared" si="115"/>
        <v>-93699.644891999997</v>
      </c>
      <c r="AA1188" s="92">
        <f t="shared" si="116"/>
        <v>-105565.17</v>
      </c>
    </row>
    <row r="1189" spans="1:27" x14ac:dyDescent="0.25">
      <c r="A1189" t="s">
        <v>320</v>
      </c>
      <c r="B1189" t="s">
        <v>294</v>
      </c>
      <c r="C1189" t="s">
        <v>295</v>
      </c>
      <c r="D1189" t="s">
        <v>331</v>
      </c>
      <c r="E1189" t="s">
        <v>332</v>
      </c>
      <c r="F1189" t="str">
        <f t="shared" si="112"/>
        <v>1250</v>
      </c>
      <c r="G1189" t="s">
        <v>243</v>
      </c>
      <c r="H1189" t="s">
        <v>244</v>
      </c>
      <c r="I1189" s="91">
        <v>-128.58000000000001</v>
      </c>
      <c r="J1189" s="91">
        <v>-107.15</v>
      </c>
      <c r="K1189" s="91">
        <v>-278.58999999999997</v>
      </c>
      <c r="L1189" s="91">
        <v>-192.87</v>
      </c>
      <c r="M1189" s="91">
        <v>-385.74</v>
      </c>
      <c r="N1189" s="91">
        <v>-364.31</v>
      </c>
      <c r="O1189" s="91">
        <v>-150.01</v>
      </c>
      <c r="P1189" s="91">
        <v>-364.31</v>
      </c>
      <c r="Q1189" s="91">
        <v>-235.73</v>
      </c>
      <c r="R1189" s="91">
        <v>-192.87</v>
      </c>
      <c r="S1189" s="91">
        <v>-64.290000000000006</v>
      </c>
      <c r="T1189" s="91">
        <v>-214.3</v>
      </c>
      <c r="U1189" s="91">
        <f t="shared" si="113"/>
        <v>-2678.7499999999995</v>
      </c>
      <c r="V1189" s="82" t="str">
        <f t="shared" si="111"/>
        <v>155201250874</v>
      </c>
      <c r="W1189" s="83">
        <f>VLOOKUP(V1189,Factors!$E$6:$H$5950,4,FALSE)</f>
        <v>0.1124</v>
      </c>
      <c r="X1189" t="str">
        <f>VLOOKUP(V1189,Factors!$E$6:$F$5950,2,FALSE)</f>
        <v>3-factor</v>
      </c>
      <c r="Y1189" s="92">
        <f t="shared" si="114"/>
        <v>-301.09149999999994</v>
      </c>
      <c r="Z1189" s="92">
        <f t="shared" si="115"/>
        <v>-2377.6584999999995</v>
      </c>
      <c r="AA1189" s="92">
        <f t="shared" si="116"/>
        <v>-2678.7499999999995</v>
      </c>
    </row>
    <row r="1190" spans="1:27" x14ac:dyDescent="0.25">
      <c r="A1190" t="s">
        <v>320</v>
      </c>
      <c r="B1190" t="s">
        <v>294</v>
      </c>
      <c r="C1190" t="s">
        <v>295</v>
      </c>
      <c r="D1190" t="s">
        <v>325</v>
      </c>
      <c r="E1190" t="s">
        <v>326</v>
      </c>
      <c r="F1190" t="str">
        <f t="shared" si="112"/>
        <v>1280</v>
      </c>
      <c r="G1190" t="s">
        <v>92</v>
      </c>
      <c r="H1190" t="s">
        <v>93</v>
      </c>
      <c r="I1190" s="91">
        <v>1.4</v>
      </c>
      <c r="J1190" s="91"/>
      <c r="K1190" s="91"/>
      <c r="L1190" s="91"/>
      <c r="M1190" s="91"/>
      <c r="N1190" s="91"/>
      <c r="O1190" s="91"/>
      <c r="P1190" s="91"/>
      <c r="Q1190" s="91"/>
      <c r="R1190" s="91"/>
      <c r="S1190" s="91"/>
      <c r="T1190" s="91"/>
      <c r="U1190" s="91">
        <f t="shared" si="113"/>
        <v>1.4</v>
      </c>
      <c r="V1190" s="82" t="str">
        <f t="shared" si="111"/>
        <v>155201280874</v>
      </c>
      <c r="W1190" s="83">
        <f>VLOOKUP(V1190,Factors!$E$6:$H$5950,4,FALSE)</f>
        <v>0.1124</v>
      </c>
      <c r="X1190" t="str">
        <f>VLOOKUP(V1190,Factors!$E$6:$F$5950,2,FALSE)</f>
        <v>3-factor</v>
      </c>
      <c r="Y1190" s="92">
        <f t="shared" si="114"/>
        <v>0.15736</v>
      </c>
      <c r="Z1190" s="92">
        <f t="shared" si="115"/>
        <v>1.24264</v>
      </c>
      <c r="AA1190" s="92">
        <f t="shared" si="116"/>
        <v>1.4</v>
      </c>
    </row>
    <row r="1191" spans="1:27" x14ac:dyDescent="0.25">
      <c r="A1191" t="s">
        <v>320</v>
      </c>
      <c r="B1191" t="s">
        <v>294</v>
      </c>
      <c r="C1191" t="s">
        <v>295</v>
      </c>
      <c r="D1191" t="s">
        <v>367</v>
      </c>
      <c r="E1191" t="s">
        <v>368</v>
      </c>
      <c r="F1191" t="str">
        <f t="shared" si="112"/>
        <v>1505</v>
      </c>
      <c r="G1191" t="s">
        <v>92</v>
      </c>
      <c r="H1191" t="s">
        <v>93</v>
      </c>
      <c r="I1191" s="91"/>
      <c r="J1191" s="91"/>
      <c r="K1191" s="91"/>
      <c r="L1191" s="91"/>
      <c r="M1191" s="91"/>
      <c r="N1191" s="91"/>
      <c r="O1191" s="91"/>
      <c r="P1191" s="91">
        <v>256.05</v>
      </c>
      <c r="Q1191" s="91"/>
      <c r="R1191" s="91"/>
      <c r="S1191" s="91"/>
      <c r="T1191" s="91"/>
      <c r="U1191" s="91">
        <f t="shared" si="113"/>
        <v>256.05</v>
      </c>
      <c r="V1191" s="82" t="str">
        <f t="shared" si="111"/>
        <v>155201505874</v>
      </c>
      <c r="W1191" s="83">
        <f>VLOOKUP(V1191,Factors!$E$6:$H$5950,4,FALSE)</f>
        <v>0.1124</v>
      </c>
      <c r="X1191" t="str">
        <f>VLOOKUP(V1191,Factors!$E$6:$F$5950,2,FALSE)</f>
        <v>3-factor</v>
      </c>
      <c r="Y1191" s="92">
        <f t="shared" si="114"/>
        <v>28.78002</v>
      </c>
      <c r="Z1191" s="92">
        <f t="shared" si="115"/>
        <v>227.26998</v>
      </c>
      <c r="AA1191" s="92">
        <f t="shared" si="116"/>
        <v>256.05</v>
      </c>
    </row>
    <row r="1192" spans="1:27" x14ac:dyDescent="0.25">
      <c r="A1192" t="s">
        <v>320</v>
      </c>
      <c r="B1192" t="s">
        <v>369</v>
      </c>
      <c r="C1192" t="s">
        <v>370</v>
      </c>
      <c r="D1192" t="s">
        <v>327</v>
      </c>
      <c r="E1192" t="s">
        <v>328</v>
      </c>
      <c r="F1192" t="str">
        <f t="shared" si="112"/>
        <v>1695</v>
      </c>
      <c r="G1192" t="s">
        <v>92</v>
      </c>
      <c r="H1192" t="s">
        <v>93</v>
      </c>
      <c r="I1192" s="91"/>
      <c r="J1192" s="91">
        <v>124.04</v>
      </c>
      <c r="K1192" s="91"/>
      <c r="L1192" s="91"/>
      <c r="M1192" s="91"/>
      <c r="N1192" s="91"/>
      <c r="O1192" s="91"/>
      <c r="P1192" s="91"/>
      <c r="Q1192" s="91"/>
      <c r="R1192" s="91"/>
      <c r="S1192" s="91"/>
      <c r="T1192" s="91"/>
      <c r="U1192" s="91">
        <f t="shared" si="113"/>
        <v>124.04</v>
      </c>
      <c r="V1192" s="82" t="str">
        <f t="shared" si="111"/>
        <v>161151695874</v>
      </c>
      <c r="W1192" s="83">
        <f>VLOOKUP(V1192,Factors!$E$6:$H$5950,4,FALSE)</f>
        <v>0</v>
      </c>
      <c r="X1192" t="str">
        <f>VLOOKUP(V1192,Factors!$E$6:$F$5950,2,FALSE)</f>
        <v>DIRECT-OR</v>
      </c>
      <c r="Y1192" s="92">
        <f t="shared" si="114"/>
        <v>0</v>
      </c>
      <c r="Z1192" s="92">
        <f t="shared" si="115"/>
        <v>124.04</v>
      </c>
      <c r="AA1192" s="92">
        <f t="shared" si="116"/>
        <v>124.04</v>
      </c>
    </row>
    <row r="1193" spans="1:27" x14ac:dyDescent="0.25">
      <c r="A1193" t="s">
        <v>320</v>
      </c>
      <c r="B1193" t="s">
        <v>371</v>
      </c>
      <c r="C1193" t="s">
        <v>372</v>
      </c>
      <c r="D1193" t="s">
        <v>373</v>
      </c>
      <c r="E1193" t="s">
        <v>374</v>
      </c>
      <c r="F1193" t="str">
        <f t="shared" si="112"/>
        <v>2345</v>
      </c>
      <c r="G1193" t="s">
        <v>61</v>
      </c>
      <c r="H1193" t="s">
        <v>62</v>
      </c>
      <c r="I1193" s="91">
        <v>38.83</v>
      </c>
      <c r="J1193" s="91">
        <v>83.34</v>
      </c>
      <c r="K1193" s="91">
        <v>203.44</v>
      </c>
      <c r="L1193" s="91">
        <v>48.21</v>
      </c>
      <c r="M1193" s="91">
        <v>116.73</v>
      </c>
      <c r="N1193" s="91">
        <v>162.44999999999999</v>
      </c>
      <c r="O1193" s="91">
        <v>295.95999999999998</v>
      </c>
      <c r="P1193" s="91">
        <v>114.69</v>
      </c>
      <c r="Q1193" s="91">
        <v>64.599999999999994</v>
      </c>
      <c r="R1193" s="91">
        <v>82.33</v>
      </c>
      <c r="S1193" s="91">
        <v>11.07</v>
      </c>
      <c r="T1193" s="91">
        <v>59.19</v>
      </c>
      <c r="U1193" s="91">
        <f t="shared" si="113"/>
        <v>1280.8399999999999</v>
      </c>
      <c r="V1193" s="82" t="str">
        <f t="shared" si="111"/>
        <v>162002345874</v>
      </c>
      <c r="W1193" s="83">
        <f>VLOOKUP(V1193,Factors!$E$6:$H$5950,4,FALSE)</f>
        <v>0.1124</v>
      </c>
      <c r="X1193" t="str">
        <f>VLOOKUP(V1193,Factors!$E$6:$F$5950,2,FALSE)</f>
        <v>3-factor</v>
      </c>
      <c r="Y1193" s="92">
        <f t="shared" si="114"/>
        <v>143.96641599999998</v>
      </c>
      <c r="Z1193" s="92">
        <f t="shared" si="115"/>
        <v>1136.8735839999999</v>
      </c>
      <c r="AA1193" s="92">
        <f t="shared" si="116"/>
        <v>1280.8399999999999</v>
      </c>
    </row>
    <row r="1194" spans="1:27" x14ac:dyDescent="0.25">
      <c r="A1194" t="s">
        <v>320</v>
      </c>
      <c r="B1194" t="s">
        <v>371</v>
      </c>
      <c r="C1194" t="s">
        <v>372</v>
      </c>
      <c r="D1194" t="s">
        <v>373</v>
      </c>
      <c r="E1194" t="s">
        <v>374</v>
      </c>
      <c r="F1194" t="str">
        <f t="shared" si="112"/>
        <v>2345</v>
      </c>
      <c r="G1194" t="s">
        <v>92</v>
      </c>
      <c r="H1194" t="s">
        <v>93</v>
      </c>
      <c r="I1194" s="91">
        <v>-224.92</v>
      </c>
      <c r="J1194" s="91">
        <v>-63.47</v>
      </c>
      <c r="K1194" s="91">
        <v>2.13</v>
      </c>
      <c r="L1194" s="91">
        <v>-4.3899999999999997</v>
      </c>
      <c r="M1194" s="91">
        <v>3.89</v>
      </c>
      <c r="N1194" s="91">
        <v>-134.78</v>
      </c>
      <c r="O1194" s="91">
        <v>0.37</v>
      </c>
      <c r="P1194" s="91">
        <v>-34.44</v>
      </c>
      <c r="Q1194" s="91">
        <v>-15.88</v>
      </c>
      <c r="R1194" s="91">
        <v>4.46</v>
      </c>
      <c r="S1194" s="91">
        <v>-570.66999999999996</v>
      </c>
      <c r="T1194" s="91">
        <v>13.89</v>
      </c>
      <c r="U1194" s="91">
        <f t="shared" si="113"/>
        <v>-1023.8099999999998</v>
      </c>
      <c r="V1194" s="82" t="str">
        <f t="shared" si="111"/>
        <v>162002345874</v>
      </c>
      <c r="W1194" s="83">
        <f>VLOOKUP(V1194,Factors!$E$6:$H$5950,4,FALSE)</f>
        <v>0.1124</v>
      </c>
      <c r="X1194" t="str">
        <f>VLOOKUP(V1194,Factors!$E$6:$F$5950,2,FALSE)</f>
        <v>3-factor</v>
      </c>
      <c r="Y1194" s="92">
        <f t="shared" si="114"/>
        <v>-115.07624399999997</v>
      </c>
      <c r="Z1194" s="92">
        <f t="shared" si="115"/>
        <v>-908.73375599999986</v>
      </c>
      <c r="AA1194" s="92">
        <f t="shared" si="116"/>
        <v>-1023.8099999999998</v>
      </c>
    </row>
    <row r="1195" spans="1:27" x14ac:dyDescent="0.25">
      <c r="A1195" t="s">
        <v>320</v>
      </c>
      <c r="B1195" t="s">
        <v>371</v>
      </c>
      <c r="C1195" t="s">
        <v>372</v>
      </c>
      <c r="D1195" t="s">
        <v>373</v>
      </c>
      <c r="E1195" t="s">
        <v>374</v>
      </c>
      <c r="F1195" t="str">
        <f t="shared" si="112"/>
        <v>2345</v>
      </c>
      <c r="G1195" t="s">
        <v>235</v>
      </c>
      <c r="H1195" t="s">
        <v>236</v>
      </c>
      <c r="I1195" s="91"/>
      <c r="J1195" s="91"/>
      <c r="K1195" s="91">
        <v>-18.399999999999999</v>
      </c>
      <c r="L1195" s="91"/>
      <c r="M1195" s="91"/>
      <c r="N1195" s="91"/>
      <c r="O1195" s="91"/>
      <c r="P1195" s="91"/>
      <c r="Q1195" s="91"/>
      <c r="R1195" s="91"/>
      <c r="S1195" s="91"/>
      <c r="T1195" s="91"/>
      <c r="U1195" s="91">
        <f t="shared" si="113"/>
        <v>-18.399999999999999</v>
      </c>
      <c r="V1195" s="82" t="str">
        <f t="shared" si="111"/>
        <v>162002345874</v>
      </c>
      <c r="W1195" s="83">
        <f>VLOOKUP(V1195,Factors!$E$6:$H$5950,4,FALSE)</f>
        <v>0.1124</v>
      </c>
      <c r="X1195" t="str">
        <f>VLOOKUP(V1195,Factors!$E$6:$F$5950,2,FALSE)</f>
        <v>3-factor</v>
      </c>
      <c r="Y1195" s="92">
        <f t="shared" si="114"/>
        <v>-2.0681599999999998</v>
      </c>
      <c r="Z1195" s="92">
        <f t="shared" si="115"/>
        <v>-16.33184</v>
      </c>
      <c r="AA1195" s="92">
        <f t="shared" si="116"/>
        <v>-18.399999999999999</v>
      </c>
    </row>
    <row r="1196" spans="1:27" x14ac:dyDescent="0.25">
      <c r="A1196" t="s">
        <v>320</v>
      </c>
      <c r="B1196" t="s">
        <v>371</v>
      </c>
      <c r="C1196" t="s">
        <v>372</v>
      </c>
      <c r="D1196" t="s">
        <v>373</v>
      </c>
      <c r="E1196" t="s">
        <v>374</v>
      </c>
      <c r="F1196" t="str">
        <f t="shared" si="112"/>
        <v>2345</v>
      </c>
      <c r="G1196" t="s">
        <v>120</v>
      </c>
      <c r="H1196" t="s">
        <v>121</v>
      </c>
      <c r="I1196" s="91"/>
      <c r="J1196" s="91"/>
      <c r="K1196" s="91"/>
      <c r="L1196" s="91"/>
      <c r="M1196" s="91"/>
      <c r="N1196" s="91">
        <v>1.4</v>
      </c>
      <c r="O1196" s="91"/>
      <c r="P1196" s="91"/>
      <c r="Q1196" s="91"/>
      <c r="R1196" s="91"/>
      <c r="S1196" s="91"/>
      <c r="T1196" s="91"/>
      <c r="U1196" s="91">
        <f t="shared" si="113"/>
        <v>1.4</v>
      </c>
      <c r="V1196" s="82" t="str">
        <f t="shared" si="111"/>
        <v>162002345874</v>
      </c>
      <c r="W1196" s="83">
        <f>VLOOKUP(V1196,Factors!$E$6:$H$5950,4,FALSE)</f>
        <v>0.1124</v>
      </c>
      <c r="X1196" t="str">
        <f>VLOOKUP(V1196,Factors!$E$6:$F$5950,2,FALSE)</f>
        <v>3-factor</v>
      </c>
      <c r="Y1196" s="92">
        <f t="shared" si="114"/>
        <v>0.15736</v>
      </c>
      <c r="Z1196" s="92">
        <f t="shared" si="115"/>
        <v>1.24264</v>
      </c>
      <c r="AA1196" s="92">
        <f t="shared" si="116"/>
        <v>1.4</v>
      </c>
    </row>
    <row r="1197" spans="1:27" x14ac:dyDescent="0.25">
      <c r="A1197" t="s">
        <v>320</v>
      </c>
      <c r="B1197" t="s">
        <v>371</v>
      </c>
      <c r="C1197" t="s">
        <v>372</v>
      </c>
      <c r="D1197" t="s">
        <v>373</v>
      </c>
      <c r="E1197" t="s">
        <v>374</v>
      </c>
      <c r="F1197" t="str">
        <f t="shared" si="112"/>
        <v>2345</v>
      </c>
      <c r="G1197" t="s">
        <v>94</v>
      </c>
      <c r="H1197" t="s">
        <v>95</v>
      </c>
      <c r="I1197" s="91">
        <v>46.58</v>
      </c>
      <c r="J1197" s="91">
        <v>46.58</v>
      </c>
      <c r="K1197" s="91">
        <v>46.58</v>
      </c>
      <c r="L1197" s="91">
        <v>46.58</v>
      </c>
      <c r="M1197" s="91">
        <v>46.58</v>
      </c>
      <c r="N1197" s="91">
        <v>46.58</v>
      </c>
      <c r="O1197" s="91">
        <v>46.58</v>
      </c>
      <c r="P1197" s="91">
        <v>46.58</v>
      </c>
      <c r="Q1197" s="91">
        <v>46.58</v>
      </c>
      <c r="R1197" s="91">
        <v>46.58</v>
      </c>
      <c r="S1197" s="91">
        <v>46.58</v>
      </c>
      <c r="T1197" s="91">
        <v>46.58</v>
      </c>
      <c r="U1197" s="91">
        <f t="shared" si="113"/>
        <v>558.95999999999992</v>
      </c>
      <c r="V1197" s="82" t="str">
        <f t="shared" si="111"/>
        <v>162002345874</v>
      </c>
      <c r="W1197" s="83">
        <f>VLOOKUP(V1197,Factors!$E$6:$H$5950,4,FALSE)</f>
        <v>0.1124</v>
      </c>
      <c r="X1197" t="str">
        <f>VLOOKUP(V1197,Factors!$E$6:$F$5950,2,FALSE)</f>
        <v>3-factor</v>
      </c>
      <c r="Y1197" s="92">
        <f t="shared" si="114"/>
        <v>62.827103999999991</v>
      </c>
      <c r="Z1197" s="92">
        <f t="shared" si="115"/>
        <v>496.13289599999996</v>
      </c>
      <c r="AA1197" s="92">
        <f t="shared" si="116"/>
        <v>558.95999999999992</v>
      </c>
    </row>
    <row r="1198" spans="1:27" x14ac:dyDescent="0.25">
      <c r="A1198" t="s">
        <v>320</v>
      </c>
      <c r="B1198" t="s">
        <v>371</v>
      </c>
      <c r="C1198" t="s">
        <v>372</v>
      </c>
      <c r="D1198" t="s">
        <v>373</v>
      </c>
      <c r="E1198" t="s">
        <v>374</v>
      </c>
      <c r="F1198" t="str">
        <f t="shared" si="112"/>
        <v>2345</v>
      </c>
      <c r="G1198" t="s">
        <v>84</v>
      </c>
      <c r="H1198" t="s">
        <v>85</v>
      </c>
      <c r="I1198" s="91">
        <v>113.09</v>
      </c>
      <c r="J1198" s="91">
        <v>100.74</v>
      </c>
      <c r="K1198" s="91">
        <v>116.13</v>
      </c>
      <c r="L1198" s="91">
        <v>107.27</v>
      </c>
      <c r="M1198" s="91">
        <v>111.05</v>
      </c>
      <c r="N1198" s="91">
        <v>109.55</v>
      </c>
      <c r="O1198" s="91">
        <v>122.48</v>
      </c>
      <c r="P1198" s="91">
        <v>119.14</v>
      </c>
      <c r="Q1198" s="91">
        <v>98.44</v>
      </c>
      <c r="R1198" s="91">
        <v>114.23</v>
      </c>
      <c r="S1198" s="91">
        <v>107.1</v>
      </c>
      <c r="T1198" s="91">
        <v>94.2</v>
      </c>
      <c r="U1198" s="91">
        <f t="shared" si="113"/>
        <v>1313.4199999999998</v>
      </c>
      <c r="V1198" s="82" t="str">
        <f t="shared" si="111"/>
        <v>162002345874</v>
      </c>
      <c r="W1198" s="83">
        <f>VLOOKUP(V1198,Factors!$E$6:$H$5950,4,FALSE)</f>
        <v>0.1124</v>
      </c>
      <c r="X1198" t="str">
        <f>VLOOKUP(V1198,Factors!$E$6:$F$5950,2,FALSE)</f>
        <v>3-factor</v>
      </c>
      <c r="Y1198" s="92">
        <f t="shared" si="114"/>
        <v>147.62840799999998</v>
      </c>
      <c r="Z1198" s="92">
        <f t="shared" si="115"/>
        <v>1165.7915919999998</v>
      </c>
      <c r="AA1198" s="92">
        <f t="shared" si="116"/>
        <v>1313.4199999999998</v>
      </c>
    </row>
    <row r="1199" spans="1:27" x14ac:dyDescent="0.25">
      <c r="A1199" t="s">
        <v>320</v>
      </c>
      <c r="B1199" t="s">
        <v>371</v>
      </c>
      <c r="C1199" t="s">
        <v>372</v>
      </c>
      <c r="D1199" t="s">
        <v>373</v>
      </c>
      <c r="E1199" t="s">
        <v>374</v>
      </c>
      <c r="F1199" t="str">
        <f t="shared" si="112"/>
        <v>2345</v>
      </c>
      <c r="G1199" t="s">
        <v>312</v>
      </c>
      <c r="H1199" t="s">
        <v>313</v>
      </c>
      <c r="I1199" s="91">
        <v>64.290000000000006</v>
      </c>
      <c r="J1199" s="91">
        <v>55.99</v>
      </c>
      <c r="K1199" s="91">
        <v>48.75</v>
      </c>
      <c r="L1199" s="91">
        <v>57.19</v>
      </c>
      <c r="M1199" s="91">
        <v>54.74</v>
      </c>
      <c r="N1199" s="91">
        <v>5.29</v>
      </c>
      <c r="O1199" s="91">
        <v>51.22</v>
      </c>
      <c r="P1199" s="91">
        <v>34.03</v>
      </c>
      <c r="Q1199" s="91">
        <v>10.89</v>
      </c>
      <c r="R1199" s="91"/>
      <c r="S1199" s="91"/>
      <c r="T1199" s="91"/>
      <c r="U1199" s="91">
        <f t="shared" si="113"/>
        <v>382.39</v>
      </c>
      <c r="V1199" s="82" t="str">
        <f t="shared" si="111"/>
        <v>162002345874</v>
      </c>
      <c r="W1199" s="83">
        <f>VLOOKUP(V1199,Factors!$E$6:$H$5950,4,FALSE)</f>
        <v>0.1124</v>
      </c>
      <c r="X1199" t="str">
        <f>VLOOKUP(V1199,Factors!$E$6:$F$5950,2,FALSE)</f>
        <v>3-factor</v>
      </c>
      <c r="Y1199" s="92">
        <f t="shared" si="114"/>
        <v>42.980635999999997</v>
      </c>
      <c r="Z1199" s="92">
        <f t="shared" si="115"/>
        <v>339.40936399999998</v>
      </c>
      <c r="AA1199" s="92">
        <f t="shared" si="116"/>
        <v>382.39</v>
      </c>
    </row>
    <row r="1200" spans="1:27" x14ac:dyDescent="0.25">
      <c r="A1200" t="s">
        <v>320</v>
      </c>
      <c r="B1200" t="s">
        <v>371</v>
      </c>
      <c r="C1200" t="s">
        <v>372</v>
      </c>
      <c r="D1200" t="s">
        <v>373</v>
      </c>
      <c r="E1200" t="s">
        <v>374</v>
      </c>
      <c r="F1200" t="str">
        <f t="shared" si="112"/>
        <v>2345</v>
      </c>
      <c r="G1200" t="s">
        <v>44</v>
      </c>
      <c r="H1200" t="s">
        <v>45</v>
      </c>
      <c r="I1200" s="91"/>
      <c r="J1200" s="91"/>
      <c r="K1200" s="91"/>
      <c r="L1200" s="91"/>
      <c r="M1200" s="91">
        <v>7.79</v>
      </c>
      <c r="N1200" s="91"/>
      <c r="O1200" s="91"/>
      <c r="P1200" s="91"/>
      <c r="Q1200" s="91"/>
      <c r="R1200" s="91">
        <v>22.15</v>
      </c>
      <c r="S1200" s="91"/>
      <c r="T1200" s="91"/>
      <c r="U1200" s="91">
        <f t="shared" si="113"/>
        <v>29.939999999999998</v>
      </c>
      <c r="V1200" s="82" t="str">
        <f t="shared" si="111"/>
        <v>162002345874</v>
      </c>
      <c r="W1200" s="83">
        <f>VLOOKUP(V1200,Factors!$E$6:$H$5950,4,FALSE)</f>
        <v>0.1124</v>
      </c>
      <c r="X1200" t="str">
        <f>VLOOKUP(V1200,Factors!$E$6:$F$5950,2,FALSE)</f>
        <v>3-factor</v>
      </c>
      <c r="Y1200" s="92">
        <f t="shared" si="114"/>
        <v>3.3652559999999996</v>
      </c>
      <c r="Z1200" s="92">
        <f t="shared" si="115"/>
        <v>26.574743999999999</v>
      </c>
      <c r="AA1200" s="92">
        <f t="shared" si="116"/>
        <v>29.939999999999998</v>
      </c>
    </row>
    <row r="1201" spans="1:27" x14ac:dyDescent="0.25">
      <c r="A1201" t="s">
        <v>320</v>
      </c>
      <c r="B1201" t="s">
        <v>371</v>
      </c>
      <c r="C1201" t="s">
        <v>372</v>
      </c>
      <c r="D1201" t="s">
        <v>373</v>
      </c>
      <c r="E1201" t="s">
        <v>374</v>
      </c>
      <c r="F1201" t="str">
        <f t="shared" si="112"/>
        <v>2345</v>
      </c>
      <c r="G1201" t="s">
        <v>124</v>
      </c>
      <c r="H1201" t="s">
        <v>125</v>
      </c>
      <c r="I1201" s="91">
        <v>16.13</v>
      </c>
      <c r="J1201" s="91"/>
      <c r="K1201" s="91"/>
      <c r="L1201" s="91"/>
      <c r="M1201" s="91"/>
      <c r="N1201" s="91"/>
      <c r="O1201" s="91"/>
      <c r="P1201" s="91">
        <v>5.86</v>
      </c>
      <c r="Q1201" s="91"/>
      <c r="R1201" s="91">
        <v>5.92</v>
      </c>
      <c r="S1201" s="91">
        <v>23.68</v>
      </c>
      <c r="T1201" s="91"/>
      <c r="U1201" s="91">
        <f t="shared" si="113"/>
        <v>51.589999999999996</v>
      </c>
      <c r="V1201" s="82" t="str">
        <f t="shared" si="111"/>
        <v>162002345874</v>
      </c>
      <c r="W1201" s="83">
        <f>VLOOKUP(V1201,Factors!$E$6:$H$5950,4,FALSE)</f>
        <v>0.1124</v>
      </c>
      <c r="X1201" t="str">
        <f>VLOOKUP(V1201,Factors!$E$6:$F$5950,2,FALSE)</f>
        <v>3-factor</v>
      </c>
      <c r="Y1201" s="92">
        <f t="shared" si="114"/>
        <v>5.7987159999999998</v>
      </c>
      <c r="Z1201" s="92">
        <f t="shared" si="115"/>
        <v>45.791283999999997</v>
      </c>
      <c r="AA1201" s="92">
        <f t="shared" si="116"/>
        <v>51.589999999999996</v>
      </c>
    </row>
    <row r="1202" spans="1:27" x14ac:dyDescent="0.25">
      <c r="A1202" t="s">
        <v>320</v>
      </c>
      <c r="B1202" t="s">
        <v>371</v>
      </c>
      <c r="C1202" t="s">
        <v>372</v>
      </c>
      <c r="D1202" t="s">
        <v>373</v>
      </c>
      <c r="E1202" t="s">
        <v>374</v>
      </c>
      <c r="F1202" t="str">
        <f t="shared" si="112"/>
        <v>2345</v>
      </c>
      <c r="G1202" t="s">
        <v>26</v>
      </c>
      <c r="H1202" t="s">
        <v>27</v>
      </c>
      <c r="I1202" s="91"/>
      <c r="J1202" s="91">
        <v>6.46</v>
      </c>
      <c r="K1202" s="91">
        <v>2.52</v>
      </c>
      <c r="L1202" s="91"/>
      <c r="M1202" s="91">
        <v>5.04</v>
      </c>
      <c r="N1202" s="91"/>
      <c r="O1202" s="91"/>
      <c r="P1202" s="91">
        <v>12.46</v>
      </c>
      <c r="Q1202" s="91">
        <v>3.78</v>
      </c>
      <c r="R1202" s="91"/>
      <c r="S1202" s="91">
        <v>7.56</v>
      </c>
      <c r="T1202" s="91"/>
      <c r="U1202" s="91">
        <f t="shared" si="113"/>
        <v>37.82</v>
      </c>
      <c r="V1202" s="82" t="str">
        <f t="shared" si="111"/>
        <v>162002345874</v>
      </c>
      <c r="W1202" s="83">
        <f>VLOOKUP(V1202,Factors!$E$6:$H$5950,4,FALSE)</f>
        <v>0.1124</v>
      </c>
      <c r="X1202" t="str">
        <f>VLOOKUP(V1202,Factors!$E$6:$F$5950,2,FALSE)</f>
        <v>3-factor</v>
      </c>
      <c r="Y1202" s="92">
        <f t="shared" si="114"/>
        <v>4.2509680000000003</v>
      </c>
      <c r="Z1202" s="92">
        <f t="shared" si="115"/>
        <v>33.569032</v>
      </c>
      <c r="AA1202" s="92">
        <f t="shared" si="116"/>
        <v>37.82</v>
      </c>
    </row>
    <row r="1203" spans="1:27" x14ac:dyDescent="0.25">
      <c r="A1203" t="s">
        <v>320</v>
      </c>
      <c r="B1203" t="s">
        <v>371</v>
      </c>
      <c r="C1203" t="s">
        <v>372</v>
      </c>
      <c r="D1203" t="s">
        <v>373</v>
      </c>
      <c r="E1203" t="s">
        <v>374</v>
      </c>
      <c r="F1203" t="str">
        <f t="shared" si="112"/>
        <v>2345</v>
      </c>
      <c r="G1203" t="s">
        <v>260</v>
      </c>
      <c r="H1203" t="s">
        <v>261</v>
      </c>
      <c r="I1203" s="91"/>
      <c r="J1203" s="91"/>
      <c r="K1203" s="91"/>
      <c r="L1203" s="91"/>
      <c r="M1203" s="91"/>
      <c r="N1203" s="91"/>
      <c r="O1203" s="91">
        <v>28.24</v>
      </c>
      <c r="P1203" s="91">
        <v>0.33</v>
      </c>
      <c r="Q1203" s="91"/>
      <c r="R1203" s="91"/>
      <c r="S1203" s="91"/>
      <c r="T1203" s="91"/>
      <c r="U1203" s="91">
        <f t="shared" si="113"/>
        <v>28.569999999999997</v>
      </c>
      <c r="V1203" s="82" t="str">
        <f t="shared" si="111"/>
        <v>162002345874</v>
      </c>
      <c r="W1203" s="83">
        <f>VLOOKUP(V1203,Factors!$E$6:$H$5950,4,FALSE)</f>
        <v>0.1124</v>
      </c>
      <c r="X1203" t="str">
        <f>VLOOKUP(V1203,Factors!$E$6:$F$5950,2,FALSE)</f>
        <v>3-factor</v>
      </c>
      <c r="Y1203" s="92">
        <f t="shared" si="114"/>
        <v>3.2112679999999996</v>
      </c>
      <c r="Z1203" s="92">
        <f t="shared" si="115"/>
        <v>25.358731999999996</v>
      </c>
      <c r="AA1203" s="92">
        <f t="shared" si="116"/>
        <v>28.569999999999997</v>
      </c>
    </row>
    <row r="1204" spans="1:27" x14ac:dyDescent="0.25">
      <c r="A1204" t="s">
        <v>320</v>
      </c>
      <c r="B1204" t="s">
        <v>371</v>
      </c>
      <c r="C1204" t="s">
        <v>372</v>
      </c>
      <c r="D1204" t="s">
        <v>373</v>
      </c>
      <c r="E1204" t="s">
        <v>374</v>
      </c>
      <c r="F1204" t="str">
        <f t="shared" si="112"/>
        <v>2345</v>
      </c>
      <c r="G1204" t="s">
        <v>207</v>
      </c>
      <c r="H1204" t="s">
        <v>208</v>
      </c>
      <c r="I1204" s="91"/>
      <c r="J1204" s="91">
        <v>0.98</v>
      </c>
      <c r="K1204" s="91"/>
      <c r="L1204" s="91"/>
      <c r="M1204" s="91"/>
      <c r="N1204" s="91"/>
      <c r="O1204" s="91"/>
      <c r="P1204" s="91"/>
      <c r="Q1204" s="91"/>
      <c r="R1204" s="91"/>
      <c r="S1204" s="91">
        <v>0.23</v>
      </c>
      <c r="T1204" s="91"/>
      <c r="U1204" s="91">
        <f t="shared" si="113"/>
        <v>1.21</v>
      </c>
      <c r="V1204" s="82" t="str">
        <f t="shared" si="111"/>
        <v>162002345874</v>
      </c>
      <c r="W1204" s="83">
        <f>VLOOKUP(V1204,Factors!$E$6:$H$5950,4,FALSE)</f>
        <v>0.1124</v>
      </c>
      <c r="X1204" t="str">
        <f>VLOOKUP(V1204,Factors!$E$6:$F$5950,2,FALSE)</f>
        <v>3-factor</v>
      </c>
      <c r="Y1204" s="92">
        <f t="shared" si="114"/>
        <v>0.13600399999999999</v>
      </c>
      <c r="Z1204" s="92">
        <f t="shared" si="115"/>
        <v>1.073996</v>
      </c>
      <c r="AA1204" s="92">
        <f t="shared" si="116"/>
        <v>1.21</v>
      </c>
    </row>
    <row r="1205" spans="1:27" x14ac:dyDescent="0.25">
      <c r="A1205" t="s">
        <v>320</v>
      </c>
      <c r="B1205" t="s">
        <v>371</v>
      </c>
      <c r="C1205" t="s">
        <v>372</v>
      </c>
      <c r="D1205" t="s">
        <v>373</v>
      </c>
      <c r="E1205" t="s">
        <v>374</v>
      </c>
      <c r="F1205" t="str">
        <f t="shared" si="112"/>
        <v>2345</v>
      </c>
      <c r="G1205" t="s">
        <v>71</v>
      </c>
      <c r="H1205" t="s">
        <v>72</v>
      </c>
      <c r="I1205" s="91">
        <v>2.4</v>
      </c>
      <c r="J1205" s="91">
        <v>0.95</v>
      </c>
      <c r="K1205" s="91">
        <v>6.36</v>
      </c>
      <c r="L1205" s="91">
        <v>4.33</v>
      </c>
      <c r="M1205" s="91">
        <v>2.36</v>
      </c>
      <c r="N1205" s="91">
        <v>0.68</v>
      </c>
      <c r="O1205" s="91">
        <v>0.57999999999999996</v>
      </c>
      <c r="P1205" s="91">
        <v>14.45</v>
      </c>
      <c r="Q1205" s="91">
        <v>0.75</v>
      </c>
      <c r="R1205" s="91">
        <v>12.83</v>
      </c>
      <c r="S1205" s="91">
        <v>5.34</v>
      </c>
      <c r="T1205" s="91">
        <v>4.09</v>
      </c>
      <c r="U1205" s="91">
        <f t="shared" si="113"/>
        <v>55.120000000000005</v>
      </c>
      <c r="V1205" s="82" t="str">
        <f t="shared" si="111"/>
        <v>162002345874</v>
      </c>
      <c r="W1205" s="83">
        <f>VLOOKUP(V1205,Factors!$E$6:$H$5950,4,FALSE)</f>
        <v>0.1124</v>
      </c>
      <c r="X1205" t="str">
        <f>VLOOKUP(V1205,Factors!$E$6:$F$5950,2,FALSE)</f>
        <v>3-factor</v>
      </c>
      <c r="Y1205" s="92">
        <f t="shared" si="114"/>
        <v>6.1954880000000001</v>
      </c>
      <c r="Z1205" s="92">
        <f t="shared" si="115"/>
        <v>48.924512000000007</v>
      </c>
      <c r="AA1205" s="92">
        <f t="shared" si="116"/>
        <v>55.120000000000005</v>
      </c>
    </row>
    <row r="1206" spans="1:27" x14ac:dyDescent="0.25">
      <c r="A1206" t="s">
        <v>320</v>
      </c>
      <c r="B1206" t="s">
        <v>371</v>
      </c>
      <c r="C1206" t="s">
        <v>372</v>
      </c>
      <c r="D1206" t="s">
        <v>373</v>
      </c>
      <c r="E1206" t="s">
        <v>374</v>
      </c>
      <c r="F1206" t="str">
        <f t="shared" si="112"/>
        <v>2345</v>
      </c>
      <c r="G1206" t="s">
        <v>98</v>
      </c>
      <c r="H1206" t="s">
        <v>99</v>
      </c>
      <c r="I1206" s="91"/>
      <c r="J1206" s="91"/>
      <c r="K1206" s="91"/>
      <c r="L1206" s="91"/>
      <c r="M1206" s="91">
        <v>0.2</v>
      </c>
      <c r="N1206" s="91"/>
      <c r="O1206" s="91">
        <v>0.2</v>
      </c>
      <c r="P1206" s="91"/>
      <c r="Q1206" s="91">
        <v>0.4</v>
      </c>
      <c r="R1206" s="91">
        <v>0.17</v>
      </c>
      <c r="S1206" s="91"/>
      <c r="T1206" s="91">
        <v>0.93</v>
      </c>
      <c r="U1206" s="91">
        <f t="shared" si="113"/>
        <v>1.9000000000000001</v>
      </c>
      <c r="V1206" s="82" t="str">
        <f t="shared" si="111"/>
        <v>162002345874</v>
      </c>
      <c r="W1206" s="83">
        <f>VLOOKUP(V1206,Factors!$E$6:$H$5950,4,FALSE)</f>
        <v>0.1124</v>
      </c>
      <c r="X1206" t="str">
        <f>VLOOKUP(V1206,Factors!$E$6:$F$5950,2,FALSE)</f>
        <v>3-factor</v>
      </c>
      <c r="Y1206" s="92">
        <f t="shared" si="114"/>
        <v>0.21356000000000003</v>
      </c>
      <c r="Z1206" s="92">
        <f t="shared" si="115"/>
        <v>1.6864400000000002</v>
      </c>
      <c r="AA1206" s="92">
        <f t="shared" si="116"/>
        <v>1.9000000000000001</v>
      </c>
    </row>
    <row r="1207" spans="1:27" x14ac:dyDescent="0.25">
      <c r="A1207" t="s">
        <v>320</v>
      </c>
      <c r="B1207" t="s">
        <v>371</v>
      </c>
      <c r="C1207" t="s">
        <v>372</v>
      </c>
      <c r="D1207" t="s">
        <v>373</v>
      </c>
      <c r="E1207" t="s">
        <v>374</v>
      </c>
      <c r="F1207" t="str">
        <f t="shared" si="112"/>
        <v>2345</v>
      </c>
      <c r="G1207" t="s">
        <v>130</v>
      </c>
      <c r="H1207" t="s">
        <v>131</v>
      </c>
      <c r="I1207" s="91">
        <v>1.22</v>
      </c>
      <c r="J1207" s="91">
        <v>1.03</v>
      </c>
      <c r="K1207" s="91">
        <v>3.58</v>
      </c>
      <c r="L1207" s="91">
        <v>1.4</v>
      </c>
      <c r="M1207" s="91"/>
      <c r="N1207" s="91">
        <v>1.79</v>
      </c>
      <c r="O1207" s="91">
        <v>0.92</v>
      </c>
      <c r="P1207" s="91">
        <v>1.98</v>
      </c>
      <c r="Q1207" s="91"/>
      <c r="R1207" s="91">
        <v>1.97</v>
      </c>
      <c r="S1207" s="91">
        <v>1.49</v>
      </c>
      <c r="T1207" s="91"/>
      <c r="U1207" s="91">
        <f t="shared" si="113"/>
        <v>15.38</v>
      </c>
      <c r="V1207" s="82" t="str">
        <f t="shared" si="111"/>
        <v>162002345874</v>
      </c>
      <c r="W1207" s="83">
        <f>VLOOKUP(V1207,Factors!$E$6:$H$5950,4,FALSE)</f>
        <v>0.1124</v>
      </c>
      <c r="X1207" t="str">
        <f>VLOOKUP(V1207,Factors!$E$6:$F$5950,2,FALSE)</f>
        <v>3-factor</v>
      </c>
      <c r="Y1207" s="92">
        <f t="shared" si="114"/>
        <v>1.728712</v>
      </c>
      <c r="Z1207" s="92">
        <f t="shared" si="115"/>
        <v>13.651288000000001</v>
      </c>
      <c r="AA1207" s="92">
        <f t="shared" si="116"/>
        <v>15.38</v>
      </c>
    </row>
    <row r="1208" spans="1:27" x14ac:dyDescent="0.25">
      <c r="A1208" t="s">
        <v>320</v>
      </c>
      <c r="B1208" t="s">
        <v>371</v>
      </c>
      <c r="C1208" t="s">
        <v>372</v>
      </c>
      <c r="D1208" t="s">
        <v>373</v>
      </c>
      <c r="E1208" t="s">
        <v>374</v>
      </c>
      <c r="F1208" t="str">
        <f t="shared" si="112"/>
        <v>2345</v>
      </c>
      <c r="G1208" t="s">
        <v>136</v>
      </c>
      <c r="H1208" t="s">
        <v>137</v>
      </c>
      <c r="I1208" s="91"/>
      <c r="J1208" s="91"/>
      <c r="K1208" s="91"/>
      <c r="L1208" s="91"/>
      <c r="M1208" s="91"/>
      <c r="N1208" s="91"/>
      <c r="O1208" s="91">
        <v>0.05</v>
      </c>
      <c r="P1208" s="91"/>
      <c r="Q1208" s="91"/>
      <c r="R1208" s="91"/>
      <c r="S1208" s="91">
        <v>0.2</v>
      </c>
      <c r="T1208" s="91"/>
      <c r="U1208" s="91">
        <f t="shared" si="113"/>
        <v>0.25</v>
      </c>
      <c r="V1208" s="82" t="str">
        <f t="shared" si="111"/>
        <v>162002345874</v>
      </c>
      <c r="W1208" s="83">
        <f>VLOOKUP(V1208,Factors!$E$6:$H$5950,4,FALSE)</f>
        <v>0.1124</v>
      </c>
      <c r="X1208" t="str">
        <f>VLOOKUP(V1208,Factors!$E$6:$F$5950,2,FALSE)</f>
        <v>3-factor</v>
      </c>
      <c r="Y1208" s="92">
        <f t="shared" si="114"/>
        <v>2.81E-2</v>
      </c>
      <c r="Z1208" s="92">
        <f t="shared" si="115"/>
        <v>0.22189999999999999</v>
      </c>
      <c r="AA1208" s="92">
        <f t="shared" si="116"/>
        <v>0.25</v>
      </c>
    </row>
    <row r="1209" spans="1:27" x14ac:dyDescent="0.25">
      <c r="A1209" t="s">
        <v>320</v>
      </c>
      <c r="B1209" t="s">
        <v>371</v>
      </c>
      <c r="C1209" t="s">
        <v>372</v>
      </c>
      <c r="D1209" t="s">
        <v>373</v>
      </c>
      <c r="E1209" t="s">
        <v>374</v>
      </c>
      <c r="F1209" t="str">
        <f t="shared" si="112"/>
        <v>2345</v>
      </c>
      <c r="G1209" t="s">
        <v>102</v>
      </c>
      <c r="H1209" t="s">
        <v>103</v>
      </c>
      <c r="I1209" s="91">
        <v>113.5</v>
      </c>
      <c r="J1209" s="91"/>
      <c r="K1209" s="91"/>
      <c r="L1209" s="91"/>
      <c r="M1209" s="91"/>
      <c r="N1209" s="91"/>
      <c r="O1209" s="91"/>
      <c r="P1209" s="91"/>
      <c r="Q1209" s="91"/>
      <c r="R1209" s="91"/>
      <c r="S1209" s="91"/>
      <c r="T1209" s="91"/>
      <c r="U1209" s="91">
        <f t="shared" si="113"/>
        <v>113.5</v>
      </c>
      <c r="V1209" s="82" t="str">
        <f t="shared" si="111"/>
        <v>162002345874</v>
      </c>
      <c r="W1209" s="83">
        <f>VLOOKUP(V1209,Factors!$E$6:$H$5950,4,FALSE)</f>
        <v>0.1124</v>
      </c>
      <c r="X1209" t="str">
        <f>VLOOKUP(V1209,Factors!$E$6:$F$5950,2,FALSE)</f>
        <v>3-factor</v>
      </c>
      <c r="Y1209" s="92">
        <f t="shared" si="114"/>
        <v>12.757400000000001</v>
      </c>
      <c r="Z1209" s="92">
        <f t="shared" si="115"/>
        <v>100.7426</v>
      </c>
      <c r="AA1209" s="92">
        <f t="shared" si="116"/>
        <v>113.5</v>
      </c>
    </row>
    <row r="1210" spans="1:27" x14ac:dyDescent="0.25">
      <c r="A1210" t="s">
        <v>320</v>
      </c>
      <c r="B1210" t="s">
        <v>371</v>
      </c>
      <c r="C1210" t="s">
        <v>372</v>
      </c>
      <c r="D1210" t="s">
        <v>373</v>
      </c>
      <c r="E1210" t="s">
        <v>374</v>
      </c>
      <c r="F1210" t="str">
        <f t="shared" si="112"/>
        <v>2345</v>
      </c>
      <c r="G1210" t="s">
        <v>178</v>
      </c>
      <c r="H1210" t="s">
        <v>179</v>
      </c>
      <c r="I1210" s="91"/>
      <c r="J1210" s="91">
        <v>2.0499999999999998</v>
      </c>
      <c r="K1210" s="91"/>
      <c r="L1210" s="91">
        <v>1.5</v>
      </c>
      <c r="M1210" s="91"/>
      <c r="N1210" s="91">
        <v>0.19</v>
      </c>
      <c r="O1210" s="91"/>
      <c r="P1210" s="91"/>
      <c r="Q1210" s="91"/>
      <c r="R1210" s="91"/>
      <c r="S1210" s="91"/>
      <c r="T1210" s="91"/>
      <c r="U1210" s="91">
        <f t="shared" si="113"/>
        <v>3.7399999999999998</v>
      </c>
      <c r="V1210" s="82" t="str">
        <f t="shared" si="111"/>
        <v>162002345874</v>
      </c>
      <c r="W1210" s="83">
        <f>VLOOKUP(V1210,Factors!$E$6:$H$5950,4,FALSE)</f>
        <v>0.1124</v>
      </c>
      <c r="X1210" t="str">
        <f>VLOOKUP(V1210,Factors!$E$6:$F$5950,2,FALSE)</f>
        <v>3-factor</v>
      </c>
      <c r="Y1210" s="92">
        <f t="shared" si="114"/>
        <v>0.42037599999999997</v>
      </c>
      <c r="Z1210" s="92">
        <f t="shared" si="115"/>
        <v>3.3196239999999997</v>
      </c>
      <c r="AA1210" s="92">
        <f t="shared" si="116"/>
        <v>3.7399999999999998</v>
      </c>
    </row>
    <row r="1211" spans="1:27" x14ac:dyDescent="0.25">
      <c r="A1211" t="s">
        <v>320</v>
      </c>
      <c r="B1211" t="s">
        <v>371</v>
      </c>
      <c r="C1211" t="s">
        <v>372</v>
      </c>
      <c r="D1211" t="s">
        <v>373</v>
      </c>
      <c r="E1211" t="s">
        <v>374</v>
      </c>
      <c r="F1211" t="str">
        <f t="shared" si="112"/>
        <v>2345</v>
      </c>
      <c r="G1211" t="s">
        <v>144</v>
      </c>
      <c r="H1211" t="s">
        <v>145</v>
      </c>
      <c r="I1211" s="91"/>
      <c r="J1211" s="91"/>
      <c r="K1211" s="91">
        <v>0.53</v>
      </c>
      <c r="L1211" s="91">
        <v>0.53</v>
      </c>
      <c r="M1211" s="91">
        <v>0.08</v>
      </c>
      <c r="N1211" s="91">
        <v>0.62</v>
      </c>
      <c r="O1211" s="91"/>
      <c r="P1211" s="91"/>
      <c r="Q1211" s="91"/>
      <c r="R1211" s="91"/>
      <c r="S1211" s="91"/>
      <c r="T1211" s="91"/>
      <c r="U1211" s="91">
        <f t="shared" si="113"/>
        <v>1.7600000000000002</v>
      </c>
      <c r="V1211" s="82" t="str">
        <f t="shared" si="111"/>
        <v>162002345874</v>
      </c>
      <c r="W1211" s="83">
        <f>VLOOKUP(V1211,Factors!$E$6:$H$5950,4,FALSE)</f>
        <v>0.1124</v>
      </c>
      <c r="X1211" t="str">
        <f>VLOOKUP(V1211,Factors!$E$6:$F$5950,2,FALSE)</f>
        <v>3-factor</v>
      </c>
      <c r="Y1211" s="92">
        <f t="shared" si="114"/>
        <v>0.19782400000000003</v>
      </c>
      <c r="Z1211" s="92">
        <f t="shared" si="115"/>
        <v>1.5621760000000002</v>
      </c>
      <c r="AA1211" s="92">
        <f t="shared" si="116"/>
        <v>1.7600000000000002</v>
      </c>
    </row>
    <row r="1212" spans="1:27" x14ac:dyDescent="0.25">
      <c r="A1212" t="s">
        <v>320</v>
      </c>
      <c r="B1212" t="s">
        <v>371</v>
      </c>
      <c r="C1212" t="s">
        <v>372</v>
      </c>
      <c r="D1212" t="s">
        <v>373</v>
      </c>
      <c r="E1212" t="s">
        <v>374</v>
      </c>
      <c r="F1212" t="str">
        <f t="shared" si="112"/>
        <v>2345</v>
      </c>
      <c r="G1212" t="s">
        <v>217</v>
      </c>
      <c r="H1212" t="s">
        <v>218</v>
      </c>
      <c r="I1212" s="91"/>
      <c r="J1212" s="91"/>
      <c r="K1212" s="91"/>
      <c r="L1212" s="91">
        <v>0.36</v>
      </c>
      <c r="M1212" s="91">
        <v>0.41</v>
      </c>
      <c r="N1212" s="91">
        <v>0.79</v>
      </c>
      <c r="O1212" s="91"/>
      <c r="P1212" s="91"/>
      <c r="Q1212" s="91"/>
      <c r="R1212" s="91"/>
      <c r="S1212" s="91"/>
      <c r="T1212" s="91"/>
      <c r="U1212" s="91">
        <f t="shared" si="113"/>
        <v>1.56</v>
      </c>
      <c r="V1212" s="82" t="str">
        <f t="shared" si="111"/>
        <v>162002345874</v>
      </c>
      <c r="W1212" s="83">
        <f>VLOOKUP(V1212,Factors!$E$6:$H$5950,4,FALSE)</f>
        <v>0.1124</v>
      </c>
      <c r="X1212" t="str">
        <f>VLOOKUP(V1212,Factors!$E$6:$F$5950,2,FALSE)</f>
        <v>3-factor</v>
      </c>
      <c r="Y1212" s="92">
        <f t="shared" si="114"/>
        <v>0.175344</v>
      </c>
      <c r="Z1212" s="92">
        <f t="shared" si="115"/>
        <v>1.3846560000000001</v>
      </c>
      <c r="AA1212" s="92">
        <f t="shared" si="116"/>
        <v>1.56</v>
      </c>
    </row>
    <row r="1213" spans="1:27" x14ac:dyDescent="0.25">
      <c r="A1213" t="s">
        <v>320</v>
      </c>
      <c r="B1213" t="s">
        <v>371</v>
      </c>
      <c r="C1213" t="s">
        <v>372</v>
      </c>
      <c r="D1213" t="s">
        <v>373</v>
      </c>
      <c r="E1213" t="s">
        <v>374</v>
      </c>
      <c r="F1213" t="str">
        <f t="shared" si="112"/>
        <v>2345</v>
      </c>
      <c r="G1213" t="s">
        <v>152</v>
      </c>
      <c r="H1213" t="s">
        <v>153</v>
      </c>
      <c r="I1213" s="91"/>
      <c r="J1213" s="91"/>
      <c r="K1213" s="91">
        <v>0.75</v>
      </c>
      <c r="L1213" s="91"/>
      <c r="M1213" s="91"/>
      <c r="N1213" s="91"/>
      <c r="O1213" s="91"/>
      <c r="P1213" s="91"/>
      <c r="Q1213" s="91"/>
      <c r="R1213" s="91"/>
      <c r="S1213" s="91"/>
      <c r="T1213" s="91"/>
      <c r="U1213" s="91">
        <f t="shared" si="113"/>
        <v>0.75</v>
      </c>
      <c r="V1213" s="82" t="str">
        <f t="shared" si="111"/>
        <v>162002345874</v>
      </c>
      <c r="W1213" s="83">
        <f>VLOOKUP(V1213,Factors!$E$6:$H$5950,4,FALSE)</f>
        <v>0.1124</v>
      </c>
      <c r="X1213" t="str">
        <f>VLOOKUP(V1213,Factors!$E$6:$F$5950,2,FALSE)</f>
        <v>3-factor</v>
      </c>
      <c r="Y1213" s="92">
        <f t="shared" si="114"/>
        <v>8.43E-2</v>
      </c>
      <c r="Z1213" s="92">
        <f t="shared" si="115"/>
        <v>0.66569999999999996</v>
      </c>
      <c r="AA1213" s="92">
        <f t="shared" si="116"/>
        <v>0.75</v>
      </c>
    </row>
    <row r="1214" spans="1:27" x14ac:dyDescent="0.25">
      <c r="A1214" t="s">
        <v>320</v>
      </c>
      <c r="B1214" t="s">
        <v>371</v>
      </c>
      <c r="C1214" t="s">
        <v>372</v>
      </c>
      <c r="D1214" t="s">
        <v>373</v>
      </c>
      <c r="E1214" t="s">
        <v>374</v>
      </c>
      <c r="F1214" t="str">
        <f t="shared" si="112"/>
        <v>2345</v>
      </c>
      <c r="G1214" t="s">
        <v>180</v>
      </c>
      <c r="H1214" t="s">
        <v>181</v>
      </c>
      <c r="I1214" s="91">
        <v>488.58</v>
      </c>
      <c r="J1214" s="91">
        <v>308.67</v>
      </c>
      <c r="K1214" s="91">
        <v>633.53</v>
      </c>
      <c r="L1214" s="91">
        <v>431.57</v>
      </c>
      <c r="M1214" s="91">
        <v>442.92</v>
      </c>
      <c r="N1214" s="91">
        <v>409.99</v>
      </c>
      <c r="O1214" s="91">
        <v>286.13</v>
      </c>
      <c r="P1214" s="91">
        <v>320.5</v>
      </c>
      <c r="Q1214" s="91">
        <v>185.8</v>
      </c>
      <c r="R1214" s="91">
        <v>335.91</v>
      </c>
      <c r="S1214" s="91">
        <v>408.29</v>
      </c>
      <c r="T1214" s="91">
        <v>288.14</v>
      </c>
      <c r="U1214" s="91">
        <f t="shared" si="113"/>
        <v>4540.0300000000007</v>
      </c>
      <c r="V1214" s="82" t="str">
        <f t="shared" si="111"/>
        <v>162002345874</v>
      </c>
      <c r="W1214" s="83">
        <f>VLOOKUP(V1214,Factors!$E$6:$H$5950,4,FALSE)</f>
        <v>0.1124</v>
      </c>
      <c r="X1214" t="str">
        <f>VLOOKUP(V1214,Factors!$E$6:$F$5950,2,FALSE)</f>
        <v>3-factor</v>
      </c>
      <c r="Y1214" s="92">
        <f t="shared" si="114"/>
        <v>510.29937200000006</v>
      </c>
      <c r="Z1214" s="92">
        <f t="shared" si="115"/>
        <v>4029.7306280000007</v>
      </c>
      <c r="AA1214" s="92">
        <f t="shared" si="116"/>
        <v>4540.0300000000007</v>
      </c>
    </row>
    <row r="1215" spans="1:27" x14ac:dyDescent="0.25">
      <c r="A1215" t="s">
        <v>320</v>
      </c>
      <c r="B1215" t="s">
        <v>371</v>
      </c>
      <c r="C1215" t="s">
        <v>372</v>
      </c>
      <c r="D1215" t="s">
        <v>373</v>
      </c>
      <c r="E1215" t="s">
        <v>374</v>
      </c>
      <c r="F1215" t="str">
        <f t="shared" si="112"/>
        <v>2345</v>
      </c>
      <c r="G1215" t="s">
        <v>56</v>
      </c>
      <c r="H1215" t="s">
        <v>57</v>
      </c>
      <c r="I1215" s="91">
        <v>1061.1199999999999</v>
      </c>
      <c r="J1215" s="91">
        <v>946.81</v>
      </c>
      <c r="K1215" s="91">
        <v>1101.1099999999999</v>
      </c>
      <c r="L1215" s="91">
        <v>1000.17</v>
      </c>
      <c r="M1215" s="91">
        <v>1053.52</v>
      </c>
      <c r="N1215" s="91">
        <v>1039.22</v>
      </c>
      <c r="O1215" s="91">
        <v>1144.9100000000001</v>
      </c>
      <c r="P1215" s="91">
        <v>1124.0899999999999</v>
      </c>
      <c r="Q1215" s="91">
        <v>908.69</v>
      </c>
      <c r="R1215" s="91">
        <v>1086.32</v>
      </c>
      <c r="S1215" s="91">
        <v>1022.39</v>
      </c>
      <c r="T1215" s="91">
        <v>896.95</v>
      </c>
      <c r="U1215" s="91">
        <f t="shared" si="113"/>
        <v>12385.3</v>
      </c>
      <c r="V1215" s="82" t="str">
        <f t="shared" si="111"/>
        <v>162002345874</v>
      </c>
      <c r="W1215" s="83">
        <f>VLOOKUP(V1215,Factors!$E$6:$H$5950,4,FALSE)</f>
        <v>0.1124</v>
      </c>
      <c r="X1215" t="str">
        <f>VLOOKUP(V1215,Factors!$E$6:$F$5950,2,FALSE)</f>
        <v>3-factor</v>
      </c>
      <c r="Y1215" s="92">
        <f t="shared" si="114"/>
        <v>1392.10772</v>
      </c>
      <c r="Z1215" s="92">
        <f t="shared" si="115"/>
        <v>10993.192279999999</v>
      </c>
      <c r="AA1215" s="92">
        <f t="shared" si="116"/>
        <v>12385.3</v>
      </c>
    </row>
    <row r="1216" spans="1:27" x14ac:dyDescent="0.25">
      <c r="A1216" t="s">
        <v>320</v>
      </c>
      <c r="B1216" t="s">
        <v>371</v>
      </c>
      <c r="C1216" t="s">
        <v>372</v>
      </c>
      <c r="D1216" t="s">
        <v>373</v>
      </c>
      <c r="E1216" t="s">
        <v>374</v>
      </c>
      <c r="F1216" t="str">
        <f t="shared" si="112"/>
        <v>2345</v>
      </c>
      <c r="G1216" t="s">
        <v>68</v>
      </c>
      <c r="H1216" t="s">
        <v>69</v>
      </c>
      <c r="I1216" s="91">
        <v>22.1</v>
      </c>
      <c r="J1216" s="91">
        <v>18.170000000000002</v>
      </c>
      <c r="K1216" s="91">
        <v>11.26</v>
      </c>
      <c r="L1216" s="91">
        <v>27.38</v>
      </c>
      <c r="M1216" s="91">
        <v>10.27</v>
      </c>
      <c r="N1216" s="91">
        <v>10.119999999999999</v>
      </c>
      <c r="O1216" s="91">
        <v>28.36</v>
      </c>
      <c r="P1216" s="91">
        <v>17.13</v>
      </c>
      <c r="Q1216" s="91">
        <v>34.299999999999997</v>
      </c>
      <c r="R1216" s="91">
        <v>7.82</v>
      </c>
      <c r="S1216" s="91">
        <v>3.53</v>
      </c>
      <c r="T1216" s="91">
        <v>5.32</v>
      </c>
      <c r="U1216" s="91">
        <f t="shared" si="113"/>
        <v>195.75999999999996</v>
      </c>
      <c r="V1216" s="82" t="str">
        <f t="shared" si="111"/>
        <v>162002345874</v>
      </c>
      <c r="W1216" s="83">
        <f>VLOOKUP(V1216,Factors!$E$6:$H$5950,4,FALSE)</f>
        <v>0.1124</v>
      </c>
      <c r="X1216" t="str">
        <f>VLOOKUP(V1216,Factors!$E$6:$F$5950,2,FALSE)</f>
        <v>3-factor</v>
      </c>
      <c r="Y1216" s="92">
        <f t="shared" si="114"/>
        <v>22.003423999999995</v>
      </c>
      <c r="Z1216" s="92">
        <f t="shared" si="115"/>
        <v>173.75657599999997</v>
      </c>
      <c r="AA1216" s="92">
        <f t="shared" si="116"/>
        <v>195.75999999999996</v>
      </c>
    </row>
    <row r="1217" spans="1:27" x14ac:dyDescent="0.25">
      <c r="A1217" t="s">
        <v>320</v>
      </c>
      <c r="B1217" t="s">
        <v>371</v>
      </c>
      <c r="C1217" t="s">
        <v>372</v>
      </c>
      <c r="D1217" t="s">
        <v>373</v>
      </c>
      <c r="E1217" t="s">
        <v>374</v>
      </c>
      <c r="F1217" t="str">
        <f t="shared" si="112"/>
        <v>2345</v>
      </c>
      <c r="G1217" t="s">
        <v>154</v>
      </c>
      <c r="H1217" t="s">
        <v>155</v>
      </c>
      <c r="I1217" s="91"/>
      <c r="J1217" s="91"/>
      <c r="K1217" s="91"/>
      <c r="L1217" s="91"/>
      <c r="M1217" s="91">
        <v>0.24</v>
      </c>
      <c r="N1217" s="91"/>
      <c r="O1217" s="91"/>
      <c r="P1217" s="91"/>
      <c r="Q1217" s="91"/>
      <c r="R1217" s="91">
        <v>0.26</v>
      </c>
      <c r="S1217" s="91"/>
      <c r="T1217" s="91"/>
      <c r="U1217" s="91">
        <f t="shared" si="113"/>
        <v>0.5</v>
      </c>
      <c r="V1217" s="82" t="str">
        <f t="shared" si="111"/>
        <v>162002345874</v>
      </c>
      <c r="W1217" s="83">
        <f>VLOOKUP(V1217,Factors!$E$6:$H$5950,4,FALSE)</f>
        <v>0.1124</v>
      </c>
      <c r="X1217" t="str">
        <f>VLOOKUP(V1217,Factors!$E$6:$F$5950,2,FALSE)</f>
        <v>3-factor</v>
      </c>
      <c r="Y1217" s="92">
        <f t="shared" si="114"/>
        <v>5.62E-2</v>
      </c>
      <c r="Z1217" s="92">
        <f t="shared" si="115"/>
        <v>0.44379999999999997</v>
      </c>
      <c r="AA1217" s="92">
        <f t="shared" si="116"/>
        <v>0.5</v>
      </c>
    </row>
    <row r="1218" spans="1:27" x14ac:dyDescent="0.25">
      <c r="A1218" t="s">
        <v>375</v>
      </c>
      <c r="B1218" t="s">
        <v>80</v>
      </c>
      <c r="C1218" t="s">
        <v>81</v>
      </c>
      <c r="D1218" t="s">
        <v>376</v>
      </c>
      <c r="E1218" t="s">
        <v>377</v>
      </c>
      <c r="F1218" t="str">
        <f t="shared" si="112"/>
        <v>1125</v>
      </c>
      <c r="G1218" t="s">
        <v>92</v>
      </c>
      <c r="H1218" t="s">
        <v>93</v>
      </c>
      <c r="I1218" s="91"/>
      <c r="J1218" s="91"/>
      <c r="K1218" s="91"/>
      <c r="L1218" s="91"/>
      <c r="M1218" s="91"/>
      <c r="N1218" s="91"/>
      <c r="O1218" s="91"/>
      <c r="P1218" s="91"/>
      <c r="Q1218" s="91"/>
      <c r="R1218" s="91">
        <v>312.72000000000003</v>
      </c>
      <c r="S1218" s="91"/>
      <c r="T1218" s="91"/>
      <c r="U1218" s="91">
        <f t="shared" si="113"/>
        <v>312.72000000000003</v>
      </c>
      <c r="V1218" s="82" t="str">
        <f t="shared" si="111"/>
        <v>111001125875</v>
      </c>
      <c r="W1218" s="83">
        <f>VLOOKUP(V1218,Factors!$E$6:$H$5950,4,FALSE)</f>
        <v>8.4599999999999995E-2</v>
      </c>
      <c r="X1218" t="str">
        <f>VLOOKUP(V1218,Factors!$E$6:$F$5950,2,FALSE)</f>
        <v>Sendout Volumes</v>
      </c>
      <c r="Y1218" s="92">
        <f t="shared" si="114"/>
        <v>26.456112000000001</v>
      </c>
      <c r="Z1218" s="92">
        <f t="shared" si="115"/>
        <v>286.26388800000001</v>
      </c>
      <c r="AA1218" s="92">
        <f t="shared" si="116"/>
        <v>312.72000000000003</v>
      </c>
    </row>
    <row r="1219" spans="1:27" x14ac:dyDescent="0.25">
      <c r="A1219" t="s">
        <v>375</v>
      </c>
      <c r="B1219" t="s">
        <v>80</v>
      </c>
      <c r="C1219" t="s">
        <v>81</v>
      </c>
      <c r="D1219" t="s">
        <v>376</v>
      </c>
      <c r="E1219" t="s">
        <v>377</v>
      </c>
      <c r="F1219" t="str">
        <f t="shared" si="112"/>
        <v>1125</v>
      </c>
      <c r="G1219" t="s">
        <v>84</v>
      </c>
      <c r="H1219" t="s">
        <v>85</v>
      </c>
      <c r="I1219" s="91"/>
      <c r="J1219" s="91"/>
      <c r="K1219" s="91"/>
      <c r="L1219" s="91"/>
      <c r="M1219" s="91"/>
      <c r="N1219" s="91"/>
      <c r="O1219" s="91"/>
      <c r="P1219" s="91"/>
      <c r="Q1219" s="91">
        <v>176.74</v>
      </c>
      <c r="R1219" s="91"/>
      <c r="S1219" s="91"/>
      <c r="T1219" s="91"/>
      <c r="U1219" s="91">
        <f t="shared" si="113"/>
        <v>176.74</v>
      </c>
      <c r="V1219" s="82" t="str">
        <f t="shared" si="111"/>
        <v>111001125875</v>
      </c>
      <c r="W1219" s="83">
        <f>VLOOKUP(V1219,Factors!$E$6:$H$5950,4,FALSE)</f>
        <v>8.4599999999999995E-2</v>
      </c>
      <c r="X1219" t="str">
        <f>VLOOKUP(V1219,Factors!$E$6:$F$5950,2,FALSE)</f>
        <v>Sendout Volumes</v>
      </c>
      <c r="Y1219" s="92">
        <f t="shared" si="114"/>
        <v>14.952204</v>
      </c>
      <c r="Z1219" s="92">
        <f t="shared" si="115"/>
        <v>161.78779600000001</v>
      </c>
      <c r="AA1219" s="92">
        <f t="shared" si="116"/>
        <v>176.74</v>
      </c>
    </row>
    <row r="1220" spans="1:27" x14ac:dyDescent="0.25">
      <c r="A1220" t="s">
        <v>375</v>
      </c>
      <c r="B1220" t="s">
        <v>80</v>
      </c>
      <c r="C1220" t="s">
        <v>81</v>
      </c>
      <c r="D1220" t="s">
        <v>376</v>
      </c>
      <c r="E1220" t="s">
        <v>377</v>
      </c>
      <c r="F1220" t="str">
        <f t="shared" si="112"/>
        <v>1125</v>
      </c>
      <c r="G1220" t="s">
        <v>256</v>
      </c>
      <c r="H1220" t="s">
        <v>257</v>
      </c>
      <c r="I1220" s="91"/>
      <c r="J1220" s="91"/>
      <c r="K1220" s="91"/>
      <c r="L1220" s="91"/>
      <c r="M1220" s="91"/>
      <c r="N1220" s="91"/>
      <c r="O1220" s="91"/>
      <c r="P1220" s="91"/>
      <c r="Q1220" s="91"/>
      <c r="R1220" s="91"/>
      <c r="S1220" s="91">
        <v>793.3</v>
      </c>
      <c r="T1220" s="91"/>
      <c r="U1220" s="91">
        <f t="shared" si="113"/>
        <v>793.3</v>
      </c>
      <c r="V1220" s="82" t="str">
        <f t="shared" ref="V1220:V1283" si="117">CONCATENATE(B1220,RIGHT(D1220,4),A1220)</f>
        <v>111001125875</v>
      </c>
      <c r="W1220" s="83">
        <f>VLOOKUP(V1220,Factors!$E$6:$H$5950,4,FALSE)</f>
        <v>8.4599999999999995E-2</v>
      </c>
      <c r="X1220" t="str">
        <f>VLOOKUP(V1220,Factors!$E$6:$F$5950,2,FALSE)</f>
        <v>Sendout Volumes</v>
      </c>
      <c r="Y1220" s="92">
        <f t="shared" si="114"/>
        <v>67.113179999999986</v>
      </c>
      <c r="Z1220" s="92">
        <f t="shared" si="115"/>
        <v>726.18682000000001</v>
      </c>
      <c r="AA1220" s="92">
        <f t="shared" si="116"/>
        <v>793.3</v>
      </c>
    </row>
    <row r="1221" spans="1:27" x14ac:dyDescent="0.25">
      <c r="A1221" t="s">
        <v>375</v>
      </c>
      <c r="B1221" t="s">
        <v>80</v>
      </c>
      <c r="C1221" t="s">
        <v>81</v>
      </c>
      <c r="D1221" t="s">
        <v>376</v>
      </c>
      <c r="E1221" t="s">
        <v>377</v>
      </c>
      <c r="F1221" t="str">
        <f t="shared" ref="F1221:F1284" si="118">RIGHT(D1221,4)</f>
        <v>1125</v>
      </c>
      <c r="G1221" t="s">
        <v>56</v>
      </c>
      <c r="H1221" t="s">
        <v>57</v>
      </c>
      <c r="I1221" s="91"/>
      <c r="J1221" s="91"/>
      <c r="K1221" s="91"/>
      <c r="L1221" s="91"/>
      <c r="M1221" s="91"/>
      <c r="N1221" s="91"/>
      <c r="O1221" s="91"/>
      <c r="P1221" s="91"/>
      <c r="Q1221" s="91">
        <v>2805.2</v>
      </c>
      <c r="R1221" s="91"/>
      <c r="S1221" s="91"/>
      <c r="T1221" s="91"/>
      <c r="U1221" s="91">
        <f t="shared" ref="U1221:U1284" si="119">SUM(I1221:T1221)</f>
        <v>2805.2</v>
      </c>
      <c r="V1221" s="82" t="str">
        <f t="shared" si="117"/>
        <v>111001125875</v>
      </c>
      <c r="W1221" s="83">
        <f>VLOOKUP(V1221,Factors!$E$6:$H$5950,4,FALSE)</f>
        <v>8.4599999999999995E-2</v>
      </c>
      <c r="X1221" t="str">
        <f>VLOOKUP(V1221,Factors!$E$6:$F$5950,2,FALSE)</f>
        <v>Sendout Volumes</v>
      </c>
      <c r="Y1221" s="92">
        <f t="shared" si="114"/>
        <v>237.31991999999997</v>
      </c>
      <c r="Z1221" s="92">
        <f t="shared" si="115"/>
        <v>2567.8800799999999</v>
      </c>
      <c r="AA1221" s="92">
        <f t="shared" si="116"/>
        <v>2805.2</v>
      </c>
    </row>
    <row r="1222" spans="1:27" x14ac:dyDescent="0.25">
      <c r="A1222" t="s">
        <v>375</v>
      </c>
      <c r="B1222" t="s">
        <v>80</v>
      </c>
      <c r="C1222" t="s">
        <v>81</v>
      </c>
      <c r="D1222" t="s">
        <v>378</v>
      </c>
      <c r="E1222" t="s">
        <v>379</v>
      </c>
      <c r="F1222" t="str">
        <f t="shared" si="118"/>
        <v>1545</v>
      </c>
      <c r="G1222" t="s">
        <v>114</v>
      </c>
      <c r="H1222" t="s">
        <v>115</v>
      </c>
      <c r="I1222" s="91">
        <v>869.81</v>
      </c>
      <c r="J1222" s="91">
        <v>560.70000000000005</v>
      </c>
      <c r="K1222" s="91">
        <v>943.7</v>
      </c>
      <c r="L1222" s="91">
        <v>1421.97</v>
      </c>
      <c r="M1222" s="91">
        <v>1661.03</v>
      </c>
      <c r="N1222" s="91">
        <v>69.209999999999994</v>
      </c>
      <c r="O1222" s="91">
        <v>2792.16</v>
      </c>
      <c r="P1222" s="91">
        <v>246.43</v>
      </c>
      <c r="Q1222" s="91">
        <v>2988.36</v>
      </c>
      <c r="R1222" s="91">
        <v>6275.6</v>
      </c>
      <c r="S1222" s="91">
        <v>-1916.18</v>
      </c>
      <c r="T1222" s="91">
        <v>1278.73</v>
      </c>
      <c r="U1222" s="91">
        <f t="shared" si="119"/>
        <v>17191.52</v>
      </c>
      <c r="V1222" s="82" t="str">
        <f t="shared" si="117"/>
        <v>111001545875</v>
      </c>
      <c r="W1222" s="83">
        <f>VLOOKUP(V1222,Factors!$E$6:$H$5950,4,FALSE)</f>
        <v>8.4599999999999995E-2</v>
      </c>
      <c r="X1222" t="str">
        <f>VLOOKUP(V1222,Factors!$E$6:$F$5950,2,FALSE)</f>
        <v>Sendout Volumes</v>
      </c>
      <c r="Y1222" s="92">
        <f t="shared" si="114"/>
        <v>1454.4025919999999</v>
      </c>
      <c r="Z1222" s="92">
        <f t="shared" si="115"/>
        <v>15737.117408</v>
      </c>
      <c r="AA1222" s="92">
        <f t="shared" si="116"/>
        <v>17191.52</v>
      </c>
    </row>
    <row r="1223" spans="1:27" x14ac:dyDescent="0.25">
      <c r="A1223" t="s">
        <v>375</v>
      </c>
      <c r="B1223" t="s">
        <v>80</v>
      </c>
      <c r="C1223" t="s">
        <v>81</v>
      </c>
      <c r="D1223" t="s">
        <v>378</v>
      </c>
      <c r="E1223" t="s">
        <v>379</v>
      </c>
      <c r="F1223" t="str">
        <f t="shared" si="118"/>
        <v>1545</v>
      </c>
      <c r="G1223" t="s">
        <v>86</v>
      </c>
      <c r="H1223" t="s">
        <v>87</v>
      </c>
      <c r="I1223" s="91">
        <v>56200.25</v>
      </c>
      <c r="J1223" s="91">
        <v>49735.43</v>
      </c>
      <c r="K1223" s="91">
        <v>52292.75</v>
      </c>
      <c r="L1223" s="91">
        <v>50774.35</v>
      </c>
      <c r="M1223" s="91">
        <v>59651.39</v>
      </c>
      <c r="N1223" s="91">
        <v>47487.38</v>
      </c>
      <c r="O1223" s="91">
        <v>56095.97</v>
      </c>
      <c r="P1223" s="91">
        <v>70166.98</v>
      </c>
      <c r="Q1223" s="91">
        <v>48555.02</v>
      </c>
      <c r="R1223" s="91">
        <v>72003.89</v>
      </c>
      <c r="S1223" s="91">
        <v>69252.27</v>
      </c>
      <c r="T1223" s="91">
        <v>59405.32</v>
      </c>
      <c r="U1223" s="91">
        <f t="shared" si="119"/>
        <v>691621</v>
      </c>
      <c r="V1223" s="82" t="str">
        <f t="shared" si="117"/>
        <v>111001545875</v>
      </c>
      <c r="W1223" s="83">
        <f>VLOOKUP(V1223,Factors!$E$6:$H$5950,4,FALSE)</f>
        <v>8.4599999999999995E-2</v>
      </c>
      <c r="X1223" t="str">
        <f>VLOOKUP(V1223,Factors!$E$6:$F$5950,2,FALSE)</f>
        <v>Sendout Volumes</v>
      </c>
      <c r="Y1223" s="92">
        <f t="shared" si="114"/>
        <v>58511.136599999998</v>
      </c>
      <c r="Z1223" s="92">
        <f t="shared" si="115"/>
        <v>633109.86340000003</v>
      </c>
      <c r="AA1223" s="92">
        <f t="shared" si="116"/>
        <v>691621</v>
      </c>
    </row>
    <row r="1224" spans="1:27" x14ac:dyDescent="0.25">
      <c r="A1224" t="s">
        <v>375</v>
      </c>
      <c r="B1224" t="s">
        <v>80</v>
      </c>
      <c r="C1224" t="s">
        <v>81</v>
      </c>
      <c r="D1224" t="s">
        <v>378</v>
      </c>
      <c r="E1224" t="s">
        <v>379</v>
      </c>
      <c r="F1224" t="str">
        <f t="shared" si="118"/>
        <v>1545</v>
      </c>
      <c r="G1224" t="s">
        <v>116</v>
      </c>
      <c r="H1224" t="s">
        <v>117</v>
      </c>
      <c r="I1224" s="91">
        <v>8946.39</v>
      </c>
      <c r="J1224" s="91">
        <v>8923.1200000000008</v>
      </c>
      <c r="K1224" s="91">
        <v>8590.57</v>
      </c>
      <c r="L1224" s="91">
        <v>10298.700000000001</v>
      </c>
      <c r="M1224" s="91">
        <v>12022.29</v>
      </c>
      <c r="N1224" s="91">
        <v>6924.66</v>
      </c>
      <c r="O1224" s="91">
        <v>13045.38</v>
      </c>
      <c r="P1224" s="91">
        <v>17395.13</v>
      </c>
      <c r="Q1224" s="91">
        <v>12953.82</v>
      </c>
      <c r="R1224" s="91">
        <v>15629.42</v>
      </c>
      <c r="S1224" s="91">
        <v>12141.57</v>
      </c>
      <c r="T1224" s="91">
        <v>11600.31</v>
      </c>
      <c r="U1224" s="91">
        <f t="shared" si="119"/>
        <v>138471.35999999999</v>
      </c>
      <c r="V1224" s="82" t="str">
        <f t="shared" si="117"/>
        <v>111001545875</v>
      </c>
      <c r="W1224" s="83">
        <f>VLOOKUP(V1224,Factors!$E$6:$H$5950,4,FALSE)</f>
        <v>8.4599999999999995E-2</v>
      </c>
      <c r="X1224" t="str">
        <f>VLOOKUP(V1224,Factors!$E$6:$F$5950,2,FALSE)</f>
        <v>Sendout Volumes</v>
      </c>
      <c r="Y1224" s="92">
        <f t="shared" si="114"/>
        <v>11714.677055999999</v>
      </c>
      <c r="Z1224" s="92">
        <f t="shared" si="115"/>
        <v>126756.68294399999</v>
      </c>
      <c r="AA1224" s="92">
        <f t="shared" si="116"/>
        <v>138471.35999999999</v>
      </c>
    </row>
    <row r="1225" spans="1:27" x14ac:dyDescent="0.25">
      <c r="A1225" t="s">
        <v>375</v>
      </c>
      <c r="B1225" t="s">
        <v>80</v>
      </c>
      <c r="C1225" t="s">
        <v>81</v>
      </c>
      <c r="D1225" t="s">
        <v>378</v>
      </c>
      <c r="E1225" t="s">
        <v>379</v>
      </c>
      <c r="F1225" t="str">
        <f t="shared" si="118"/>
        <v>1545</v>
      </c>
      <c r="G1225" t="s">
        <v>88</v>
      </c>
      <c r="H1225" t="s">
        <v>89</v>
      </c>
      <c r="I1225" s="91">
        <v>8339.2000000000007</v>
      </c>
      <c r="J1225" s="91">
        <v>7327.97</v>
      </c>
      <c r="K1225" s="91">
        <v>8037.91</v>
      </c>
      <c r="L1225" s="91">
        <v>7882.9</v>
      </c>
      <c r="M1225" s="91">
        <v>8675.7999999999993</v>
      </c>
      <c r="N1225" s="91">
        <v>7853.33</v>
      </c>
      <c r="O1225" s="91">
        <v>9171.89</v>
      </c>
      <c r="P1225" s="91">
        <v>10415.76</v>
      </c>
      <c r="Q1225" s="91">
        <v>9032.99</v>
      </c>
      <c r="R1225" s="91">
        <v>10307.629999999999</v>
      </c>
      <c r="S1225" s="91">
        <v>10082.540000000001</v>
      </c>
      <c r="T1225" s="91">
        <v>11666.88</v>
      </c>
      <c r="U1225" s="91">
        <f t="shared" si="119"/>
        <v>108794.80000000002</v>
      </c>
      <c r="V1225" s="82" t="str">
        <f t="shared" si="117"/>
        <v>111001545875</v>
      </c>
      <c r="W1225" s="83">
        <f>VLOOKUP(V1225,Factors!$E$6:$H$5950,4,FALSE)</f>
        <v>8.4599999999999995E-2</v>
      </c>
      <c r="X1225" t="str">
        <f>VLOOKUP(V1225,Factors!$E$6:$F$5950,2,FALSE)</f>
        <v>Sendout Volumes</v>
      </c>
      <c r="Y1225" s="92">
        <f t="shared" si="114"/>
        <v>9204.0400800000007</v>
      </c>
      <c r="Z1225" s="92">
        <f t="shared" si="115"/>
        <v>99590.759920000011</v>
      </c>
      <c r="AA1225" s="92">
        <f t="shared" si="116"/>
        <v>108794.80000000002</v>
      </c>
    </row>
    <row r="1226" spans="1:27" x14ac:dyDescent="0.25">
      <c r="A1226" t="s">
        <v>375</v>
      </c>
      <c r="B1226" t="s">
        <v>80</v>
      </c>
      <c r="C1226" t="s">
        <v>81</v>
      </c>
      <c r="D1226" t="s">
        <v>378</v>
      </c>
      <c r="E1226" t="s">
        <v>379</v>
      </c>
      <c r="F1226" t="str">
        <f t="shared" si="118"/>
        <v>1545</v>
      </c>
      <c r="G1226" t="s">
        <v>90</v>
      </c>
      <c r="H1226" t="s">
        <v>91</v>
      </c>
      <c r="I1226" s="91">
        <v>34017.46</v>
      </c>
      <c r="J1226" s="91">
        <v>29973.99</v>
      </c>
      <c r="K1226" s="91">
        <v>32790.42</v>
      </c>
      <c r="L1226" s="91">
        <v>32535.8</v>
      </c>
      <c r="M1226" s="91">
        <v>35897.81</v>
      </c>
      <c r="N1226" s="91">
        <v>31627.83</v>
      </c>
      <c r="O1226" s="91">
        <v>38181.97</v>
      </c>
      <c r="P1226" s="91">
        <v>43321.89</v>
      </c>
      <c r="Q1226" s="91">
        <v>37674.19</v>
      </c>
      <c r="R1226" s="91">
        <v>43614.05</v>
      </c>
      <c r="S1226" s="91">
        <v>40836.31</v>
      </c>
      <c r="T1226" s="91">
        <v>47398.02</v>
      </c>
      <c r="U1226" s="91">
        <f t="shared" si="119"/>
        <v>447869.74</v>
      </c>
      <c r="V1226" s="82" t="str">
        <f t="shared" si="117"/>
        <v>111001545875</v>
      </c>
      <c r="W1226" s="83">
        <f>VLOOKUP(V1226,Factors!$E$6:$H$5950,4,FALSE)</f>
        <v>8.4599999999999995E-2</v>
      </c>
      <c r="X1226" t="str">
        <f>VLOOKUP(V1226,Factors!$E$6:$F$5950,2,FALSE)</f>
        <v>Sendout Volumes</v>
      </c>
      <c r="Y1226" s="92">
        <f t="shared" si="114"/>
        <v>37889.780004</v>
      </c>
      <c r="Z1226" s="92">
        <f t="shared" si="115"/>
        <v>409979.95999599999</v>
      </c>
      <c r="AA1226" s="92">
        <f t="shared" si="116"/>
        <v>447869.74</v>
      </c>
    </row>
    <row r="1227" spans="1:27" x14ac:dyDescent="0.25">
      <c r="A1227" t="s">
        <v>375</v>
      </c>
      <c r="B1227" t="s">
        <v>80</v>
      </c>
      <c r="C1227" t="s">
        <v>81</v>
      </c>
      <c r="D1227" t="s">
        <v>378</v>
      </c>
      <c r="E1227" t="s">
        <v>379</v>
      </c>
      <c r="F1227" t="str">
        <f t="shared" si="118"/>
        <v>1545</v>
      </c>
      <c r="G1227" t="s">
        <v>61</v>
      </c>
      <c r="H1227" t="s">
        <v>62</v>
      </c>
      <c r="I1227" s="91"/>
      <c r="J1227" s="91"/>
      <c r="K1227" s="91"/>
      <c r="L1227" s="91"/>
      <c r="M1227" s="91"/>
      <c r="N1227" s="91"/>
      <c r="O1227" s="91"/>
      <c r="P1227" s="91">
        <v>455.52</v>
      </c>
      <c r="Q1227" s="91"/>
      <c r="R1227" s="91"/>
      <c r="S1227" s="91"/>
      <c r="T1227" s="91">
        <v>2164.5100000000002</v>
      </c>
      <c r="U1227" s="91">
        <f t="shared" si="119"/>
        <v>2620.0300000000002</v>
      </c>
      <c r="V1227" s="82" t="str">
        <f t="shared" si="117"/>
        <v>111001545875</v>
      </c>
      <c r="W1227" s="83">
        <f>VLOOKUP(V1227,Factors!$E$6:$H$5950,4,FALSE)</f>
        <v>8.4599999999999995E-2</v>
      </c>
      <c r="X1227" t="str">
        <f>VLOOKUP(V1227,Factors!$E$6:$F$5950,2,FALSE)</f>
        <v>Sendout Volumes</v>
      </c>
      <c r="Y1227" s="92">
        <f t="shared" si="114"/>
        <v>221.654538</v>
      </c>
      <c r="Z1227" s="92">
        <f t="shared" si="115"/>
        <v>2398.375462</v>
      </c>
      <c r="AA1227" s="92">
        <f t="shared" si="116"/>
        <v>2620.0299999999997</v>
      </c>
    </row>
    <row r="1228" spans="1:27" x14ac:dyDescent="0.25">
      <c r="A1228" t="s">
        <v>375</v>
      </c>
      <c r="B1228" t="s">
        <v>80</v>
      </c>
      <c r="C1228" t="s">
        <v>81</v>
      </c>
      <c r="D1228" t="s">
        <v>378</v>
      </c>
      <c r="E1228" t="s">
        <v>379</v>
      </c>
      <c r="F1228" t="str">
        <f t="shared" si="118"/>
        <v>1545</v>
      </c>
      <c r="G1228" t="s">
        <v>92</v>
      </c>
      <c r="H1228" t="s">
        <v>93</v>
      </c>
      <c r="I1228" s="91">
        <v>81.11</v>
      </c>
      <c r="J1228" s="91">
        <v>808.25</v>
      </c>
      <c r="K1228" s="91">
        <v>272.24</v>
      </c>
      <c r="L1228" s="91">
        <v>863.3</v>
      </c>
      <c r="M1228" s="91">
        <v>309.70999999999998</v>
      </c>
      <c r="N1228" s="91"/>
      <c r="O1228" s="91">
        <v>55.2</v>
      </c>
      <c r="P1228" s="91">
        <v>812.2</v>
      </c>
      <c r="Q1228" s="91">
        <v>655.39</v>
      </c>
      <c r="R1228" s="91">
        <v>979.69</v>
      </c>
      <c r="S1228" s="91">
        <v>345.05</v>
      </c>
      <c r="T1228" s="91"/>
      <c r="U1228" s="91">
        <f t="shared" si="119"/>
        <v>5182.1399999999994</v>
      </c>
      <c r="V1228" s="82" t="str">
        <f t="shared" si="117"/>
        <v>111001545875</v>
      </c>
      <c r="W1228" s="83">
        <f>VLOOKUP(V1228,Factors!$E$6:$H$5950,4,FALSE)</f>
        <v>8.4599999999999995E-2</v>
      </c>
      <c r="X1228" t="str">
        <f>VLOOKUP(V1228,Factors!$E$6:$F$5950,2,FALSE)</f>
        <v>Sendout Volumes</v>
      </c>
      <c r="Y1228" s="92">
        <f t="shared" si="114"/>
        <v>438.40904399999994</v>
      </c>
      <c r="Z1228" s="92">
        <f t="shared" si="115"/>
        <v>4743.7309559999994</v>
      </c>
      <c r="AA1228" s="92">
        <f t="shared" si="116"/>
        <v>5182.1399999999994</v>
      </c>
    </row>
    <row r="1229" spans="1:27" x14ac:dyDescent="0.25">
      <c r="A1229" t="s">
        <v>375</v>
      </c>
      <c r="B1229" t="s">
        <v>80</v>
      </c>
      <c r="C1229" t="s">
        <v>81</v>
      </c>
      <c r="D1229" t="s">
        <v>378</v>
      </c>
      <c r="E1229" t="s">
        <v>379</v>
      </c>
      <c r="F1229" t="str">
        <f t="shared" si="118"/>
        <v>1545</v>
      </c>
      <c r="G1229" t="s">
        <v>120</v>
      </c>
      <c r="H1229" t="s">
        <v>121</v>
      </c>
      <c r="I1229" s="91">
        <v>334.63</v>
      </c>
      <c r="J1229" s="91">
        <v>333.54</v>
      </c>
      <c r="K1229" s="91">
        <v>80.66</v>
      </c>
      <c r="L1229" s="91">
        <v>274.68</v>
      </c>
      <c r="M1229" s="91">
        <v>974.46</v>
      </c>
      <c r="N1229" s="91">
        <v>542.82000000000005</v>
      </c>
      <c r="O1229" s="91">
        <v>1085.6400000000001</v>
      </c>
      <c r="P1229" s="91">
        <v>856.74</v>
      </c>
      <c r="Q1229" s="91">
        <v>1072.56</v>
      </c>
      <c r="R1229" s="91">
        <v>497.04</v>
      </c>
      <c r="S1229" s="91">
        <v>530.83000000000004</v>
      </c>
      <c r="T1229" s="91">
        <v>1056.21</v>
      </c>
      <c r="U1229" s="91">
        <f t="shared" si="119"/>
        <v>7639.8099999999995</v>
      </c>
      <c r="V1229" s="82" t="str">
        <f t="shared" si="117"/>
        <v>111001545875</v>
      </c>
      <c r="W1229" s="83">
        <f>VLOOKUP(V1229,Factors!$E$6:$H$5950,4,FALSE)</f>
        <v>8.4599999999999995E-2</v>
      </c>
      <c r="X1229" t="str">
        <f>VLOOKUP(V1229,Factors!$E$6:$F$5950,2,FALSE)</f>
        <v>Sendout Volumes</v>
      </c>
      <c r="Y1229" s="92">
        <f t="shared" si="114"/>
        <v>646.32792599999993</v>
      </c>
      <c r="Z1229" s="92">
        <f t="shared" si="115"/>
        <v>6993.4820739999996</v>
      </c>
      <c r="AA1229" s="92">
        <f t="shared" si="116"/>
        <v>7639.8099999999995</v>
      </c>
    </row>
    <row r="1230" spans="1:27" x14ac:dyDescent="0.25">
      <c r="A1230" t="s">
        <v>375</v>
      </c>
      <c r="B1230" t="s">
        <v>80</v>
      </c>
      <c r="C1230" t="s">
        <v>81</v>
      </c>
      <c r="D1230" t="s">
        <v>378</v>
      </c>
      <c r="E1230" t="s">
        <v>379</v>
      </c>
      <c r="F1230" t="str">
        <f t="shared" si="118"/>
        <v>1545</v>
      </c>
      <c r="G1230" t="s">
        <v>84</v>
      </c>
      <c r="H1230" t="s">
        <v>85</v>
      </c>
      <c r="I1230" s="91">
        <v>1616.74</v>
      </c>
      <c r="J1230" s="91">
        <v>1560.02</v>
      </c>
      <c r="K1230" s="91">
        <v>1481.16</v>
      </c>
      <c r="L1230" s="91">
        <v>1604.03</v>
      </c>
      <c r="M1230" s="91">
        <v>3103.82</v>
      </c>
      <c r="N1230" s="91">
        <v>632.53</v>
      </c>
      <c r="O1230" s="91">
        <v>2500.77</v>
      </c>
      <c r="P1230" s="91">
        <v>2437.15</v>
      </c>
      <c r="Q1230" s="91">
        <v>1001.59</v>
      </c>
      <c r="R1230" s="91">
        <v>3205.02</v>
      </c>
      <c r="S1230" s="91">
        <v>1911.84</v>
      </c>
      <c r="T1230" s="91">
        <v>842.66</v>
      </c>
      <c r="U1230" s="91">
        <f t="shared" si="119"/>
        <v>21897.33</v>
      </c>
      <c r="V1230" s="82" t="str">
        <f t="shared" si="117"/>
        <v>111001545875</v>
      </c>
      <c r="W1230" s="83">
        <f>VLOOKUP(V1230,Factors!$E$6:$H$5950,4,FALSE)</f>
        <v>8.4599999999999995E-2</v>
      </c>
      <c r="X1230" t="str">
        <f>VLOOKUP(V1230,Factors!$E$6:$F$5950,2,FALSE)</f>
        <v>Sendout Volumes</v>
      </c>
      <c r="Y1230" s="92">
        <f t="shared" si="114"/>
        <v>1852.5141180000001</v>
      </c>
      <c r="Z1230" s="92">
        <f t="shared" si="115"/>
        <v>20044.815882000003</v>
      </c>
      <c r="AA1230" s="92">
        <f t="shared" si="116"/>
        <v>21897.33</v>
      </c>
    </row>
    <row r="1231" spans="1:27" x14ac:dyDescent="0.25">
      <c r="A1231" t="s">
        <v>375</v>
      </c>
      <c r="B1231" t="s">
        <v>80</v>
      </c>
      <c r="C1231" t="s">
        <v>81</v>
      </c>
      <c r="D1231" t="s">
        <v>378</v>
      </c>
      <c r="E1231" t="s">
        <v>379</v>
      </c>
      <c r="F1231" t="str">
        <f t="shared" si="118"/>
        <v>1545</v>
      </c>
      <c r="G1231" t="s">
        <v>132</v>
      </c>
      <c r="H1231" t="s">
        <v>133</v>
      </c>
      <c r="I1231" s="91"/>
      <c r="J1231" s="91"/>
      <c r="K1231" s="91"/>
      <c r="L1231" s="91"/>
      <c r="M1231" s="91"/>
      <c r="N1231" s="91">
        <v>0</v>
      </c>
      <c r="O1231" s="91">
        <v>299.48</v>
      </c>
      <c r="P1231" s="91"/>
      <c r="Q1231" s="91"/>
      <c r="R1231" s="91"/>
      <c r="S1231" s="91"/>
      <c r="T1231" s="91">
        <v>269.77</v>
      </c>
      <c r="U1231" s="91">
        <f t="shared" si="119"/>
        <v>569.25</v>
      </c>
      <c r="V1231" s="82" t="str">
        <f t="shared" si="117"/>
        <v>111001545875</v>
      </c>
      <c r="W1231" s="83">
        <f>VLOOKUP(V1231,Factors!$E$6:$H$5950,4,FALSE)</f>
        <v>8.4599999999999995E-2</v>
      </c>
      <c r="X1231" t="str">
        <f>VLOOKUP(V1231,Factors!$E$6:$F$5950,2,FALSE)</f>
        <v>Sendout Volumes</v>
      </c>
      <c r="Y1231" s="92">
        <f t="shared" si="114"/>
        <v>48.158549999999998</v>
      </c>
      <c r="Z1231" s="92">
        <f t="shared" si="115"/>
        <v>521.09145000000001</v>
      </c>
      <c r="AA1231" s="92">
        <f t="shared" si="116"/>
        <v>569.25</v>
      </c>
    </row>
    <row r="1232" spans="1:27" x14ac:dyDescent="0.25">
      <c r="A1232" t="s">
        <v>375</v>
      </c>
      <c r="B1232" t="s">
        <v>80</v>
      </c>
      <c r="C1232" t="s">
        <v>81</v>
      </c>
      <c r="D1232" t="s">
        <v>378</v>
      </c>
      <c r="E1232" t="s">
        <v>379</v>
      </c>
      <c r="F1232" t="str">
        <f t="shared" si="118"/>
        <v>1545</v>
      </c>
      <c r="G1232" t="s">
        <v>140</v>
      </c>
      <c r="H1232" t="s">
        <v>141</v>
      </c>
      <c r="I1232" s="91">
        <v>192.87</v>
      </c>
      <c r="J1232" s="91">
        <v>171.44</v>
      </c>
      <c r="K1232" s="91">
        <v>235.73</v>
      </c>
      <c r="L1232" s="91">
        <v>342.88</v>
      </c>
      <c r="M1232" s="91">
        <v>385.74</v>
      </c>
      <c r="N1232" s="91">
        <v>214.3</v>
      </c>
      <c r="O1232" s="91">
        <v>471.46</v>
      </c>
      <c r="P1232" s="91">
        <v>235.73</v>
      </c>
      <c r="Q1232" s="91">
        <v>578.61</v>
      </c>
      <c r="R1232" s="91">
        <v>621.47</v>
      </c>
      <c r="S1232" s="91">
        <v>247.5</v>
      </c>
      <c r="T1232" s="91">
        <v>607.5</v>
      </c>
      <c r="U1232" s="91">
        <f t="shared" si="119"/>
        <v>4305.2299999999996</v>
      </c>
      <c r="V1232" s="82" t="str">
        <f t="shared" si="117"/>
        <v>111001545875</v>
      </c>
      <c r="W1232" s="83">
        <f>VLOOKUP(V1232,Factors!$E$6:$H$5950,4,FALSE)</f>
        <v>8.4599999999999995E-2</v>
      </c>
      <c r="X1232" t="str">
        <f>VLOOKUP(V1232,Factors!$E$6:$F$5950,2,FALSE)</f>
        <v>Sendout Volumes</v>
      </c>
      <c r="Y1232" s="92">
        <f t="shared" si="114"/>
        <v>364.22245799999996</v>
      </c>
      <c r="Z1232" s="92">
        <f t="shared" si="115"/>
        <v>3941.0075419999994</v>
      </c>
      <c r="AA1232" s="92">
        <f t="shared" si="116"/>
        <v>4305.2299999999996</v>
      </c>
    </row>
    <row r="1233" spans="1:27" x14ac:dyDescent="0.25">
      <c r="A1233" t="s">
        <v>375</v>
      </c>
      <c r="B1233" t="s">
        <v>80</v>
      </c>
      <c r="C1233" t="s">
        <v>81</v>
      </c>
      <c r="D1233" t="s">
        <v>378</v>
      </c>
      <c r="E1233" t="s">
        <v>379</v>
      </c>
      <c r="F1233" t="str">
        <f t="shared" si="118"/>
        <v>1545</v>
      </c>
      <c r="G1233" t="s">
        <v>56</v>
      </c>
      <c r="H1233" t="s">
        <v>57</v>
      </c>
      <c r="I1233" s="91"/>
      <c r="J1233" s="91">
        <v>2146.08</v>
      </c>
      <c r="K1233" s="91"/>
      <c r="L1233" s="91">
        <v>145.9</v>
      </c>
      <c r="M1233" s="91">
        <v>6156.6</v>
      </c>
      <c r="N1233" s="91"/>
      <c r="O1233" s="91">
        <v>583.6</v>
      </c>
      <c r="P1233" s="91">
        <v>2106.5300000000002</v>
      </c>
      <c r="Q1233" s="91"/>
      <c r="R1233" s="91">
        <v>2059.69</v>
      </c>
      <c r="S1233" s="91">
        <v>2730.64</v>
      </c>
      <c r="T1233" s="91">
        <v>300.44</v>
      </c>
      <c r="U1233" s="91">
        <f t="shared" si="119"/>
        <v>16229.480000000001</v>
      </c>
      <c r="V1233" s="82" t="str">
        <f t="shared" si="117"/>
        <v>111001545875</v>
      </c>
      <c r="W1233" s="83">
        <f>VLOOKUP(V1233,Factors!$E$6:$H$5950,4,FALSE)</f>
        <v>8.4599999999999995E-2</v>
      </c>
      <c r="X1233" t="str">
        <f>VLOOKUP(V1233,Factors!$E$6:$F$5950,2,FALSE)</f>
        <v>Sendout Volumes</v>
      </c>
      <c r="Y1233" s="92">
        <f t="shared" si="114"/>
        <v>1373.0140080000001</v>
      </c>
      <c r="Z1233" s="92">
        <f t="shared" si="115"/>
        <v>14856.465992000001</v>
      </c>
      <c r="AA1233" s="92">
        <f t="shared" si="116"/>
        <v>16229.480000000001</v>
      </c>
    </row>
    <row r="1234" spans="1:27" x14ac:dyDescent="0.25">
      <c r="A1234" t="s">
        <v>375</v>
      </c>
      <c r="B1234" t="s">
        <v>80</v>
      </c>
      <c r="C1234" t="s">
        <v>81</v>
      </c>
      <c r="D1234" t="s">
        <v>378</v>
      </c>
      <c r="E1234" t="s">
        <v>379</v>
      </c>
      <c r="F1234" t="str">
        <f t="shared" si="118"/>
        <v>1545</v>
      </c>
      <c r="G1234" t="s">
        <v>68</v>
      </c>
      <c r="H1234" t="s">
        <v>69</v>
      </c>
      <c r="I1234" s="91"/>
      <c r="J1234" s="91">
        <v>434.84</v>
      </c>
      <c r="K1234" s="91">
        <v>199.36</v>
      </c>
      <c r="L1234" s="91"/>
      <c r="M1234" s="91">
        <v>699.32</v>
      </c>
      <c r="N1234" s="91"/>
      <c r="O1234" s="91"/>
      <c r="P1234" s="91">
        <v>488.36</v>
      </c>
      <c r="Q1234" s="91"/>
      <c r="R1234" s="91">
        <v>440.63</v>
      </c>
      <c r="S1234" s="91">
        <v>265.8</v>
      </c>
      <c r="T1234" s="91">
        <v>372.1</v>
      </c>
      <c r="U1234" s="91">
        <f t="shared" si="119"/>
        <v>2900.4100000000003</v>
      </c>
      <c r="V1234" s="82" t="str">
        <f t="shared" si="117"/>
        <v>111001545875</v>
      </c>
      <c r="W1234" s="83">
        <f>VLOOKUP(V1234,Factors!$E$6:$H$5950,4,FALSE)</f>
        <v>8.4599999999999995E-2</v>
      </c>
      <c r="X1234" t="str">
        <f>VLOOKUP(V1234,Factors!$E$6:$F$5950,2,FALSE)</f>
        <v>Sendout Volumes</v>
      </c>
      <c r="Y1234" s="92">
        <f t="shared" ref="Y1234:Y1297" si="120">U1234*W1234</f>
        <v>245.374686</v>
      </c>
      <c r="Z1234" s="92">
        <f t="shared" ref="Z1234:Z1297" si="121">U1234-Y1234</f>
        <v>2655.0353140000002</v>
      </c>
      <c r="AA1234" s="92">
        <f t="shared" ref="AA1234:AA1297" si="122">Y1234+Z1234</f>
        <v>2900.4100000000003</v>
      </c>
    </row>
    <row r="1235" spans="1:27" x14ac:dyDescent="0.25">
      <c r="A1235" t="s">
        <v>375</v>
      </c>
      <c r="B1235" t="s">
        <v>80</v>
      </c>
      <c r="C1235" t="s">
        <v>81</v>
      </c>
      <c r="D1235" t="s">
        <v>378</v>
      </c>
      <c r="E1235" t="s">
        <v>379</v>
      </c>
      <c r="F1235" t="str">
        <f t="shared" si="118"/>
        <v>1545</v>
      </c>
      <c r="G1235" t="s">
        <v>104</v>
      </c>
      <c r="H1235" t="s">
        <v>105</v>
      </c>
      <c r="I1235" s="91">
        <v>-1075.72</v>
      </c>
      <c r="J1235" s="91">
        <v>-458.47</v>
      </c>
      <c r="K1235" s="91">
        <v>-1196.0999999999999</v>
      </c>
      <c r="L1235" s="91">
        <v>-1535.37</v>
      </c>
      <c r="M1235" s="91">
        <v>-1188.69</v>
      </c>
      <c r="N1235" s="91">
        <v>-1735.46</v>
      </c>
      <c r="O1235" s="91">
        <v>-2485</v>
      </c>
      <c r="P1235" s="91">
        <v>-491.19</v>
      </c>
      <c r="Q1235" s="91">
        <v>-3379.32</v>
      </c>
      <c r="R1235" s="91">
        <v>-4134.49</v>
      </c>
      <c r="S1235" s="91">
        <v>-1092.3499999999999</v>
      </c>
      <c r="T1235" s="91">
        <v>-1021.57</v>
      </c>
      <c r="U1235" s="91">
        <f t="shared" si="119"/>
        <v>-19793.73</v>
      </c>
      <c r="V1235" s="82" t="str">
        <f t="shared" si="117"/>
        <v>111001545875</v>
      </c>
      <c r="W1235" s="83">
        <f>VLOOKUP(V1235,Factors!$E$6:$H$5950,4,FALSE)</f>
        <v>8.4599999999999995E-2</v>
      </c>
      <c r="X1235" t="str">
        <f>VLOOKUP(V1235,Factors!$E$6:$F$5950,2,FALSE)</f>
        <v>Sendout Volumes</v>
      </c>
      <c r="Y1235" s="92">
        <f t="shared" si="120"/>
        <v>-1674.5495579999999</v>
      </c>
      <c r="Z1235" s="92">
        <f t="shared" si="121"/>
        <v>-18119.180442000001</v>
      </c>
      <c r="AA1235" s="92">
        <f t="shared" si="122"/>
        <v>-19793.73</v>
      </c>
    </row>
    <row r="1236" spans="1:27" x14ac:dyDescent="0.25">
      <c r="A1236" t="s">
        <v>375</v>
      </c>
      <c r="B1236" t="s">
        <v>80</v>
      </c>
      <c r="C1236" t="s">
        <v>81</v>
      </c>
      <c r="D1236" t="s">
        <v>378</v>
      </c>
      <c r="E1236" t="s">
        <v>379</v>
      </c>
      <c r="F1236" t="str">
        <f t="shared" si="118"/>
        <v>1545</v>
      </c>
      <c r="G1236" t="s">
        <v>106</v>
      </c>
      <c r="H1236" t="s">
        <v>107</v>
      </c>
      <c r="I1236" s="91">
        <v>-94593.63</v>
      </c>
      <c r="J1236" s="91">
        <v>-86260.51</v>
      </c>
      <c r="K1236" s="91">
        <v>-88898.26</v>
      </c>
      <c r="L1236" s="91">
        <v>-84926.03</v>
      </c>
      <c r="M1236" s="91">
        <v>-91599.49</v>
      </c>
      <c r="N1236" s="91">
        <v>-85086.04</v>
      </c>
      <c r="O1236" s="91">
        <v>-90183.29</v>
      </c>
      <c r="P1236" s="91">
        <v>-119629.16</v>
      </c>
      <c r="Q1236" s="91">
        <v>-94328.92</v>
      </c>
      <c r="R1236" s="91">
        <v>-120328.55</v>
      </c>
      <c r="S1236" s="91">
        <v>-114526.62</v>
      </c>
      <c r="T1236" s="91">
        <v>-113523.39</v>
      </c>
      <c r="U1236" s="91">
        <f t="shared" si="119"/>
        <v>-1183883.8900000001</v>
      </c>
      <c r="V1236" s="82" t="str">
        <f t="shared" si="117"/>
        <v>111001545875</v>
      </c>
      <c r="W1236" s="83">
        <f>VLOOKUP(V1236,Factors!$E$6:$H$5950,4,FALSE)</f>
        <v>8.4599999999999995E-2</v>
      </c>
      <c r="X1236" t="str">
        <f>VLOOKUP(V1236,Factors!$E$6:$F$5950,2,FALSE)</f>
        <v>Sendout Volumes</v>
      </c>
      <c r="Y1236" s="92">
        <f t="shared" si="120"/>
        <v>-100156.57709400001</v>
      </c>
      <c r="Z1236" s="92">
        <f t="shared" si="121"/>
        <v>-1083727.3129060001</v>
      </c>
      <c r="AA1236" s="92">
        <f t="shared" si="122"/>
        <v>-1183883.8900000001</v>
      </c>
    </row>
    <row r="1237" spans="1:27" x14ac:dyDescent="0.25">
      <c r="A1237" t="s">
        <v>375</v>
      </c>
      <c r="B1237" t="s">
        <v>80</v>
      </c>
      <c r="C1237" t="s">
        <v>81</v>
      </c>
      <c r="D1237" t="s">
        <v>378</v>
      </c>
      <c r="E1237" t="s">
        <v>379</v>
      </c>
      <c r="F1237" t="str">
        <f t="shared" si="118"/>
        <v>1545</v>
      </c>
      <c r="G1237" t="s">
        <v>108</v>
      </c>
      <c r="H1237" t="s">
        <v>109</v>
      </c>
      <c r="I1237" s="91">
        <v>-10702.62</v>
      </c>
      <c r="J1237" s="91">
        <v>-9539.93</v>
      </c>
      <c r="K1237" s="91">
        <v>-10250.42</v>
      </c>
      <c r="L1237" s="91">
        <v>-13215.57</v>
      </c>
      <c r="M1237" s="91">
        <v>-11473.87</v>
      </c>
      <c r="N1237" s="91">
        <v>-12101.69</v>
      </c>
      <c r="O1237" s="91">
        <v>-12090.55</v>
      </c>
      <c r="P1237" s="91">
        <v>-19409.439999999999</v>
      </c>
      <c r="Q1237" s="91">
        <v>-15389.05</v>
      </c>
      <c r="R1237" s="91">
        <v>-14985.46</v>
      </c>
      <c r="S1237" s="91">
        <v>-15988.29</v>
      </c>
      <c r="T1237" s="91">
        <v>-17321.740000000002</v>
      </c>
      <c r="U1237" s="91">
        <f t="shared" si="119"/>
        <v>-162468.63</v>
      </c>
      <c r="V1237" s="82" t="str">
        <f t="shared" si="117"/>
        <v>111001545875</v>
      </c>
      <c r="W1237" s="83">
        <f>VLOOKUP(V1237,Factors!$E$6:$H$5950,4,FALSE)</f>
        <v>8.4599999999999995E-2</v>
      </c>
      <c r="X1237" t="str">
        <f>VLOOKUP(V1237,Factors!$E$6:$F$5950,2,FALSE)</f>
        <v>Sendout Volumes</v>
      </c>
      <c r="Y1237" s="92">
        <f t="shared" si="120"/>
        <v>-13744.846098</v>
      </c>
      <c r="Z1237" s="92">
        <f t="shared" si="121"/>
        <v>-148723.783902</v>
      </c>
      <c r="AA1237" s="92">
        <f t="shared" si="122"/>
        <v>-162468.63</v>
      </c>
    </row>
    <row r="1238" spans="1:27" x14ac:dyDescent="0.25">
      <c r="A1238" t="s">
        <v>375</v>
      </c>
      <c r="B1238" t="s">
        <v>80</v>
      </c>
      <c r="C1238" t="s">
        <v>81</v>
      </c>
      <c r="D1238" t="s">
        <v>378</v>
      </c>
      <c r="E1238" t="s">
        <v>379</v>
      </c>
      <c r="F1238" t="str">
        <f t="shared" si="118"/>
        <v>1545</v>
      </c>
      <c r="G1238" t="s">
        <v>158</v>
      </c>
      <c r="H1238" t="s">
        <v>159</v>
      </c>
      <c r="I1238" s="91">
        <v>-166.32</v>
      </c>
      <c r="J1238" s="91">
        <v>-315.36</v>
      </c>
      <c r="K1238" s="91">
        <v>0</v>
      </c>
      <c r="L1238" s="91">
        <v>-652.32000000000005</v>
      </c>
      <c r="M1238" s="91">
        <v>-390.96</v>
      </c>
      <c r="N1238" s="91">
        <v>-498.96</v>
      </c>
      <c r="O1238" s="91">
        <v>-220.32</v>
      </c>
      <c r="P1238" s="91">
        <v>-149.04</v>
      </c>
      <c r="Q1238" s="91">
        <v>-550.79999999999995</v>
      </c>
      <c r="R1238" s="91">
        <v>-220.32</v>
      </c>
      <c r="S1238" s="91">
        <v>-259.2</v>
      </c>
      <c r="T1238" s="91">
        <v>-295.8</v>
      </c>
      <c r="U1238" s="91">
        <f t="shared" si="119"/>
        <v>-3719.4</v>
      </c>
      <c r="V1238" s="82" t="str">
        <f t="shared" si="117"/>
        <v>111001545875</v>
      </c>
      <c r="W1238" s="83">
        <f>VLOOKUP(V1238,Factors!$E$6:$H$5950,4,FALSE)</f>
        <v>8.4599999999999995E-2</v>
      </c>
      <c r="X1238" t="str">
        <f>VLOOKUP(V1238,Factors!$E$6:$F$5950,2,FALSE)</f>
        <v>Sendout Volumes</v>
      </c>
      <c r="Y1238" s="92">
        <f t="shared" si="120"/>
        <v>-314.66123999999996</v>
      </c>
      <c r="Z1238" s="92">
        <f t="shared" si="121"/>
        <v>-3404.7387600000002</v>
      </c>
      <c r="AA1238" s="92">
        <f t="shared" si="122"/>
        <v>-3719.4</v>
      </c>
    </row>
    <row r="1239" spans="1:27" x14ac:dyDescent="0.25">
      <c r="A1239" t="s">
        <v>375</v>
      </c>
      <c r="B1239" t="s">
        <v>80</v>
      </c>
      <c r="C1239" t="s">
        <v>81</v>
      </c>
      <c r="D1239" t="s">
        <v>378</v>
      </c>
      <c r="E1239" t="s">
        <v>379</v>
      </c>
      <c r="F1239" t="str">
        <f t="shared" si="118"/>
        <v>1545</v>
      </c>
      <c r="G1239" t="s">
        <v>243</v>
      </c>
      <c r="H1239" t="s">
        <v>244</v>
      </c>
      <c r="I1239" s="91">
        <v>-171.44</v>
      </c>
      <c r="J1239" s="91">
        <v>-107.15</v>
      </c>
      <c r="K1239" s="91">
        <v>-171.44</v>
      </c>
      <c r="L1239" s="91">
        <v>-321.45</v>
      </c>
      <c r="M1239" s="91">
        <v>-171.44</v>
      </c>
      <c r="N1239" s="91">
        <v>-385.74</v>
      </c>
      <c r="O1239" s="91">
        <v>-171.44</v>
      </c>
      <c r="P1239" s="91">
        <v>-235.73</v>
      </c>
      <c r="Q1239" s="91">
        <v>-471.46</v>
      </c>
      <c r="R1239" s="91">
        <v>-300.02</v>
      </c>
      <c r="S1239" s="91">
        <v>-214.3</v>
      </c>
      <c r="T1239" s="91">
        <v>-128.58000000000001</v>
      </c>
      <c r="U1239" s="91">
        <f t="shared" si="119"/>
        <v>-2850.19</v>
      </c>
      <c r="V1239" s="82" t="str">
        <f t="shared" si="117"/>
        <v>111001545875</v>
      </c>
      <c r="W1239" s="83">
        <f>VLOOKUP(V1239,Factors!$E$6:$H$5950,4,FALSE)</f>
        <v>8.4599999999999995E-2</v>
      </c>
      <c r="X1239" t="str">
        <f>VLOOKUP(V1239,Factors!$E$6:$F$5950,2,FALSE)</f>
        <v>Sendout Volumes</v>
      </c>
      <c r="Y1239" s="92">
        <f t="shared" si="120"/>
        <v>-241.12607399999999</v>
      </c>
      <c r="Z1239" s="92">
        <f t="shared" si="121"/>
        <v>-2609.0639260000003</v>
      </c>
      <c r="AA1239" s="92">
        <f t="shared" si="122"/>
        <v>-2850.19</v>
      </c>
    </row>
    <row r="1240" spans="1:27" x14ac:dyDescent="0.25">
      <c r="A1240" t="s">
        <v>375</v>
      </c>
      <c r="B1240" t="s">
        <v>80</v>
      </c>
      <c r="C1240" t="s">
        <v>81</v>
      </c>
      <c r="D1240" t="s">
        <v>380</v>
      </c>
      <c r="E1240" t="s">
        <v>381</v>
      </c>
      <c r="F1240" t="str">
        <f t="shared" si="118"/>
        <v>4420</v>
      </c>
      <c r="G1240" t="s">
        <v>61</v>
      </c>
      <c r="H1240" t="s">
        <v>62</v>
      </c>
      <c r="I1240" s="91">
        <v>788.83</v>
      </c>
      <c r="J1240" s="91">
        <v>688.57</v>
      </c>
      <c r="K1240" s="91">
        <v>2044.3</v>
      </c>
      <c r="L1240" s="91">
        <v>135.25</v>
      </c>
      <c r="M1240" s="91">
        <v>132.72</v>
      </c>
      <c r="N1240" s="91">
        <v>137.13999999999999</v>
      </c>
      <c r="O1240" s="91">
        <v>311.29000000000002</v>
      </c>
      <c r="P1240" s="91">
        <v>511.92</v>
      </c>
      <c r="Q1240" s="91">
        <v>133.01</v>
      </c>
      <c r="R1240" s="91">
        <v>121.92</v>
      </c>
      <c r="S1240" s="91">
        <v>312.81</v>
      </c>
      <c r="T1240" s="91">
        <v>214</v>
      </c>
      <c r="U1240" s="91">
        <f t="shared" si="119"/>
        <v>5531.76</v>
      </c>
      <c r="V1240" s="82" t="str">
        <f t="shared" si="117"/>
        <v>111004420875</v>
      </c>
      <c r="W1240" s="83">
        <f>VLOOKUP(V1240,Factors!$E$6:$H$5950,4,FALSE)</f>
        <v>8.4599999999999995E-2</v>
      </c>
      <c r="X1240" t="str">
        <f>VLOOKUP(V1240,Factors!$E$6:$F$5950,2,FALSE)</f>
        <v>Sendout Volumes</v>
      </c>
      <c r="Y1240" s="92">
        <f t="shared" si="120"/>
        <v>467.986896</v>
      </c>
      <c r="Z1240" s="92">
        <f t="shared" si="121"/>
        <v>5063.7731039999999</v>
      </c>
      <c r="AA1240" s="92">
        <f t="shared" si="122"/>
        <v>5531.76</v>
      </c>
    </row>
    <row r="1241" spans="1:27" x14ac:dyDescent="0.25">
      <c r="A1241" t="s">
        <v>375</v>
      </c>
      <c r="B1241" t="s">
        <v>80</v>
      </c>
      <c r="C1241" t="s">
        <v>81</v>
      </c>
      <c r="D1241" t="s">
        <v>380</v>
      </c>
      <c r="E1241" t="s">
        <v>381</v>
      </c>
      <c r="F1241" t="str">
        <f t="shared" si="118"/>
        <v>4420</v>
      </c>
      <c r="G1241" t="s">
        <v>84</v>
      </c>
      <c r="H1241" t="s">
        <v>85</v>
      </c>
      <c r="I1241" s="91"/>
      <c r="J1241" s="91"/>
      <c r="K1241" s="91"/>
      <c r="L1241" s="91"/>
      <c r="M1241" s="91">
        <v>34.1</v>
      </c>
      <c r="N1241" s="91">
        <v>295.73</v>
      </c>
      <c r="O1241" s="91"/>
      <c r="P1241" s="91"/>
      <c r="Q1241" s="91"/>
      <c r="R1241" s="91"/>
      <c r="S1241" s="91"/>
      <c r="T1241" s="91"/>
      <c r="U1241" s="91">
        <f t="shared" si="119"/>
        <v>329.83000000000004</v>
      </c>
      <c r="V1241" s="82" t="str">
        <f t="shared" si="117"/>
        <v>111004420875</v>
      </c>
      <c r="W1241" s="83">
        <f>VLOOKUP(V1241,Factors!$E$6:$H$5950,4,FALSE)</f>
        <v>8.4599999999999995E-2</v>
      </c>
      <c r="X1241" t="str">
        <f>VLOOKUP(V1241,Factors!$E$6:$F$5950,2,FALSE)</f>
        <v>Sendout Volumes</v>
      </c>
      <c r="Y1241" s="92">
        <f t="shared" si="120"/>
        <v>27.903618000000002</v>
      </c>
      <c r="Z1241" s="92">
        <f t="shared" si="121"/>
        <v>301.92638200000005</v>
      </c>
      <c r="AA1241" s="92">
        <f t="shared" si="122"/>
        <v>329.83000000000004</v>
      </c>
    </row>
    <row r="1242" spans="1:27" x14ac:dyDescent="0.25">
      <c r="A1242" t="s">
        <v>375</v>
      </c>
      <c r="B1242" t="s">
        <v>80</v>
      </c>
      <c r="C1242" t="s">
        <v>81</v>
      </c>
      <c r="D1242" t="s">
        <v>380</v>
      </c>
      <c r="E1242" t="s">
        <v>381</v>
      </c>
      <c r="F1242" t="str">
        <f t="shared" si="118"/>
        <v>4420</v>
      </c>
      <c r="G1242" t="s">
        <v>56</v>
      </c>
      <c r="H1242" t="s">
        <v>57</v>
      </c>
      <c r="I1242" s="91"/>
      <c r="J1242" s="91"/>
      <c r="K1242" s="91"/>
      <c r="L1242" s="91"/>
      <c r="M1242" s="91">
        <v>541.24</v>
      </c>
      <c r="N1242" s="91">
        <v>3501.6</v>
      </c>
      <c r="O1242" s="91"/>
      <c r="P1242" s="91"/>
      <c r="Q1242" s="91"/>
      <c r="R1242" s="91"/>
      <c r="S1242" s="91"/>
      <c r="T1242" s="91"/>
      <c r="U1242" s="91">
        <f t="shared" si="119"/>
        <v>4042.84</v>
      </c>
      <c r="V1242" s="82" t="str">
        <f t="shared" si="117"/>
        <v>111004420875</v>
      </c>
      <c r="W1242" s="83">
        <f>VLOOKUP(V1242,Factors!$E$6:$H$5950,4,FALSE)</f>
        <v>8.4599999999999995E-2</v>
      </c>
      <c r="X1242" t="str">
        <f>VLOOKUP(V1242,Factors!$E$6:$F$5950,2,FALSE)</f>
        <v>Sendout Volumes</v>
      </c>
      <c r="Y1242" s="92">
        <f t="shared" si="120"/>
        <v>342.02426400000002</v>
      </c>
      <c r="Z1242" s="92">
        <f t="shared" si="121"/>
        <v>3700.815736</v>
      </c>
      <c r="AA1242" s="92">
        <f t="shared" si="122"/>
        <v>4042.84</v>
      </c>
    </row>
    <row r="1243" spans="1:27" x14ac:dyDescent="0.25">
      <c r="A1243" t="s">
        <v>375</v>
      </c>
      <c r="B1243" t="s">
        <v>80</v>
      </c>
      <c r="C1243" t="s">
        <v>81</v>
      </c>
      <c r="D1243" t="s">
        <v>380</v>
      </c>
      <c r="E1243" t="s">
        <v>381</v>
      </c>
      <c r="F1243" t="str">
        <f t="shared" si="118"/>
        <v>4420</v>
      </c>
      <c r="G1243" t="s">
        <v>68</v>
      </c>
      <c r="H1243" t="s">
        <v>69</v>
      </c>
      <c r="I1243" s="91"/>
      <c r="J1243" s="91"/>
      <c r="K1243" s="91"/>
      <c r="L1243" s="91"/>
      <c r="M1243" s="91"/>
      <c r="N1243" s="91">
        <v>1192.1400000000001</v>
      </c>
      <c r="O1243" s="91"/>
      <c r="P1243" s="91"/>
      <c r="Q1243" s="91"/>
      <c r="R1243" s="91"/>
      <c r="S1243" s="91"/>
      <c r="T1243" s="91"/>
      <c r="U1243" s="91">
        <f t="shared" si="119"/>
        <v>1192.1400000000001</v>
      </c>
      <c r="V1243" s="82" t="str">
        <f t="shared" si="117"/>
        <v>111004420875</v>
      </c>
      <c r="W1243" s="83">
        <f>VLOOKUP(V1243,Factors!$E$6:$H$5950,4,FALSE)</f>
        <v>8.4599999999999995E-2</v>
      </c>
      <c r="X1243" t="str">
        <f>VLOOKUP(V1243,Factors!$E$6:$F$5950,2,FALSE)</f>
        <v>Sendout Volumes</v>
      </c>
      <c r="Y1243" s="92">
        <f t="shared" si="120"/>
        <v>100.85504400000001</v>
      </c>
      <c r="Z1243" s="92">
        <f t="shared" si="121"/>
        <v>1091.2849560000002</v>
      </c>
      <c r="AA1243" s="92">
        <f t="shared" si="122"/>
        <v>1192.1400000000001</v>
      </c>
    </row>
    <row r="1244" spans="1:27" x14ac:dyDescent="0.25">
      <c r="A1244" t="s">
        <v>375</v>
      </c>
      <c r="B1244" t="s">
        <v>80</v>
      </c>
      <c r="C1244" t="s">
        <v>81</v>
      </c>
      <c r="D1244" t="s">
        <v>380</v>
      </c>
      <c r="E1244" t="s">
        <v>381</v>
      </c>
      <c r="F1244" t="str">
        <f t="shared" si="118"/>
        <v>4420</v>
      </c>
      <c r="G1244" t="s">
        <v>156</v>
      </c>
      <c r="H1244" t="s">
        <v>157</v>
      </c>
      <c r="I1244" s="91"/>
      <c r="J1244" s="91"/>
      <c r="K1244" s="91"/>
      <c r="L1244" s="91"/>
      <c r="M1244" s="91"/>
      <c r="N1244" s="91">
        <v>42.86</v>
      </c>
      <c r="O1244" s="91"/>
      <c r="P1244" s="91"/>
      <c r="Q1244" s="91"/>
      <c r="R1244" s="91"/>
      <c r="S1244" s="91"/>
      <c r="T1244" s="91"/>
      <c r="U1244" s="91">
        <f t="shared" si="119"/>
        <v>42.86</v>
      </c>
      <c r="V1244" s="82" t="str">
        <f t="shared" si="117"/>
        <v>111004420875</v>
      </c>
      <c r="W1244" s="83">
        <f>VLOOKUP(V1244,Factors!$E$6:$H$5950,4,FALSE)</f>
        <v>8.4599999999999995E-2</v>
      </c>
      <c r="X1244" t="str">
        <f>VLOOKUP(V1244,Factors!$E$6:$F$5950,2,FALSE)</f>
        <v>Sendout Volumes</v>
      </c>
      <c r="Y1244" s="92">
        <f t="shared" si="120"/>
        <v>3.6259559999999995</v>
      </c>
      <c r="Z1244" s="92">
        <f t="shared" si="121"/>
        <v>39.234043999999997</v>
      </c>
      <c r="AA1244" s="92">
        <f t="shared" si="122"/>
        <v>42.86</v>
      </c>
    </row>
    <row r="1245" spans="1:27" x14ac:dyDescent="0.25">
      <c r="A1245" t="s">
        <v>375</v>
      </c>
      <c r="B1245" t="s">
        <v>219</v>
      </c>
      <c r="C1245" t="s">
        <v>220</v>
      </c>
      <c r="D1245" t="s">
        <v>378</v>
      </c>
      <c r="E1245" t="s">
        <v>379</v>
      </c>
      <c r="F1245" t="str">
        <f t="shared" si="118"/>
        <v>1545</v>
      </c>
      <c r="G1245" t="s">
        <v>106</v>
      </c>
      <c r="H1245" t="s">
        <v>107</v>
      </c>
      <c r="I1245" s="91"/>
      <c r="J1245" s="91"/>
      <c r="K1245" s="91"/>
      <c r="L1245" s="91"/>
      <c r="M1245" s="91"/>
      <c r="N1245" s="91"/>
      <c r="O1245" s="91"/>
      <c r="P1245" s="91"/>
      <c r="Q1245" s="91"/>
      <c r="R1245" s="91"/>
      <c r="S1245" s="91"/>
      <c r="T1245" s="91">
        <v>-7061.6</v>
      </c>
      <c r="U1245" s="91">
        <f t="shared" si="119"/>
        <v>-7061.6</v>
      </c>
      <c r="V1245" s="82" t="str">
        <f t="shared" si="117"/>
        <v>115001545875</v>
      </c>
      <c r="W1245" s="83">
        <f>VLOOKUP(V1245,Factors!$E$6:$H$5950,4,FALSE)</f>
        <v>0.1053</v>
      </c>
      <c r="X1245" t="str">
        <f>VLOOKUP(V1245,Factors!$E$6:$F$5950,2,FALSE)</f>
        <v>Firm Sales Volumes</v>
      </c>
      <c r="Y1245" s="92">
        <f t="shared" si="120"/>
        <v>-743.58648000000005</v>
      </c>
      <c r="Z1245" s="92">
        <f t="shared" si="121"/>
        <v>-6318.0135200000004</v>
      </c>
      <c r="AA1245" s="92">
        <f t="shared" si="122"/>
        <v>-7061.6</v>
      </c>
    </row>
    <row r="1246" spans="1:27" x14ac:dyDescent="0.25">
      <c r="A1246" t="s">
        <v>375</v>
      </c>
      <c r="B1246" t="s">
        <v>162</v>
      </c>
      <c r="C1246" t="s">
        <v>163</v>
      </c>
      <c r="D1246" t="s">
        <v>382</v>
      </c>
      <c r="E1246" t="s">
        <v>383</v>
      </c>
      <c r="F1246" t="str">
        <f t="shared" si="118"/>
        <v>1645</v>
      </c>
      <c r="G1246" t="s">
        <v>26</v>
      </c>
      <c r="H1246" t="s">
        <v>27</v>
      </c>
      <c r="I1246" s="91">
        <v>1160.96</v>
      </c>
      <c r="J1246" s="91"/>
      <c r="K1246" s="91"/>
      <c r="L1246" s="91"/>
      <c r="M1246" s="91"/>
      <c r="N1246" s="91"/>
      <c r="O1246" s="91"/>
      <c r="P1246" s="91"/>
      <c r="Q1246" s="91"/>
      <c r="R1246" s="91"/>
      <c r="S1246" s="91"/>
      <c r="T1246" s="91">
        <v>452.9</v>
      </c>
      <c r="U1246" s="91">
        <f t="shared" si="119"/>
        <v>1613.8600000000001</v>
      </c>
      <c r="V1246" s="82" t="str">
        <f t="shared" si="117"/>
        <v>131001645875</v>
      </c>
      <c r="W1246" s="83">
        <f>VLOOKUP(V1246,Factors!$E$6:$H$5950,4,FALSE)</f>
        <v>0.12766</v>
      </c>
      <c r="X1246" t="str">
        <f>VLOOKUP(V1246,Factors!$E$6:$F$5950,2,FALSE)</f>
        <v>Telemetering</v>
      </c>
      <c r="Y1246" s="92">
        <f t="shared" si="120"/>
        <v>206.02536760000001</v>
      </c>
      <c r="Z1246" s="92">
        <f t="shared" si="121"/>
        <v>1407.8346324000001</v>
      </c>
      <c r="AA1246" s="92">
        <f t="shared" si="122"/>
        <v>1613.8600000000001</v>
      </c>
    </row>
    <row r="1247" spans="1:27" x14ac:dyDescent="0.25">
      <c r="A1247" t="s">
        <v>375</v>
      </c>
      <c r="B1247" t="s">
        <v>162</v>
      </c>
      <c r="C1247" t="s">
        <v>163</v>
      </c>
      <c r="D1247" t="s">
        <v>382</v>
      </c>
      <c r="E1247" t="s">
        <v>383</v>
      </c>
      <c r="F1247" t="str">
        <f t="shared" si="118"/>
        <v>1645</v>
      </c>
      <c r="G1247" t="s">
        <v>96</v>
      </c>
      <c r="H1247" t="s">
        <v>97</v>
      </c>
      <c r="I1247" s="91"/>
      <c r="J1247" s="91"/>
      <c r="K1247" s="91">
        <v>46.91</v>
      </c>
      <c r="L1247" s="91"/>
      <c r="M1247" s="91"/>
      <c r="N1247" s="91"/>
      <c r="O1247" s="91"/>
      <c r="P1247" s="91"/>
      <c r="Q1247" s="91">
        <v>66.260000000000005</v>
      </c>
      <c r="R1247" s="91">
        <v>28.62</v>
      </c>
      <c r="S1247" s="91">
        <v>63.68</v>
      </c>
      <c r="T1247" s="91">
        <v>66.14</v>
      </c>
      <c r="U1247" s="91">
        <f t="shared" si="119"/>
        <v>271.61</v>
      </c>
      <c r="V1247" s="82" t="str">
        <f t="shared" si="117"/>
        <v>131001645875</v>
      </c>
      <c r="W1247" s="83">
        <f>VLOOKUP(V1247,Factors!$E$6:$H$5950,4,FALSE)</f>
        <v>0.12766</v>
      </c>
      <c r="X1247" t="str">
        <f>VLOOKUP(V1247,Factors!$E$6:$F$5950,2,FALSE)</f>
        <v>Telemetering</v>
      </c>
      <c r="Y1247" s="92">
        <f t="shared" si="120"/>
        <v>34.673732600000001</v>
      </c>
      <c r="Z1247" s="92">
        <f t="shared" si="121"/>
        <v>236.93626740000002</v>
      </c>
      <c r="AA1247" s="92">
        <f t="shared" si="122"/>
        <v>271.61</v>
      </c>
    </row>
    <row r="1248" spans="1:27" x14ac:dyDescent="0.25">
      <c r="A1248" t="s">
        <v>375</v>
      </c>
      <c r="B1248" t="s">
        <v>162</v>
      </c>
      <c r="C1248" t="s">
        <v>163</v>
      </c>
      <c r="D1248" t="s">
        <v>382</v>
      </c>
      <c r="E1248" t="s">
        <v>383</v>
      </c>
      <c r="F1248" t="str">
        <f t="shared" si="118"/>
        <v>1645</v>
      </c>
      <c r="G1248" t="s">
        <v>213</v>
      </c>
      <c r="H1248" t="s">
        <v>214</v>
      </c>
      <c r="I1248" s="91">
        <v>2444.2199999999998</v>
      </c>
      <c r="J1248" s="91">
        <v>4800.1099999999997</v>
      </c>
      <c r="K1248" s="91">
        <v>4001.79</v>
      </c>
      <c r="L1248" s="91">
        <v>4451.3999999999996</v>
      </c>
      <c r="M1248" s="91">
        <v>1890.44</v>
      </c>
      <c r="N1248" s="91">
        <v>7105.29</v>
      </c>
      <c r="O1248" s="91">
        <v>5089.88</v>
      </c>
      <c r="P1248" s="91">
        <v>4408.16</v>
      </c>
      <c r="Q1248" s="91">
        <v>4361.87</v>
      </c>
      <c r="R1248" s="91">
        <v>4392.16</v>
      </c>
      <c r="S1248" s="91">
        <v>2913.55</v>
      </c>
      <c r="T1248" s="91">
        <v>2002.4</v>
      </c>
      <c r="U1248" s="91">
        <f t="shared" si="119"/>
        <v>47861.270000000011</v>
      </c>
      <c r="V1248" s="82" t="str">
        <f t="shared" si="117"/>
        <v>131001645875</v>
      </c>
      <c r="W1248" s="83">
        <f>VLOOKUP(V1248,Factors!$E$6:$H$5950,4,FALSE)</f>
        <v>0.12766</v>
      </c>
      <c r="X1248" t="str">
        <f>VLOOKUP(V1248,Factors!$E$6:$F$5950,2,FALSE)</f>
        <v>Telemetering</v>
      </c>
      <c r="Y1248" s="92">
        <f t="shared" si="120"/>
        <v>6109.9697282000016</v>
      </c>
      <c r="Z1248" s="92">
        <f t="shared" si="121"/>
        <v>41751.300271800006</v>
      </c>
      <c r="AA1248" s="92">
        <f t="shared" si="122"/>
        <v>47861.270000000004</v>
      </c>
    </row>
    <row r="1249" spans="1:27" x14ac:dyDescent="0.25">
      <c r="A1249" t="s">
        <v>375</v>
      </c>
      <c r="B1249" t="s">
        <v>162</v>
      </c>
      <c r="C1249" t="s">
        <v>163</v>
      </c>
      <c r="D1249" t="s">
        <v>380</v>
      </c>
      <c r="E1249" t="s">
        <v>381</v>
      </c>
      <c r="F1249" t="str">
        <f t="shared" si="118"/>
        <v>4420</v>
      </c>
      <c r="G1249" t="s">
        <v>84</v>
      </c>
      <c r="H1249" t="s">
        <v>85</v>
      </c>
      <c r="I1249" s="91">
        <v>95.34</v>
      </c>
      <c r="J1249" s="91">
        <v>126.38</v>
      </c>
      <c r="K1249" s="91">
        <v>116.57</v>
      </c>
      <c r="L1249" s="91">
        <v>56.48</v>
      </c>
      <c r="M1249" s="91"/>
      <c r="N1249" s="91">
        <v>53.44</v>
      </c>
      <c r="O1249" s="91">
        <v>48.72</v>
      </c>
      <c r="P1249" s="91">
        <v>38.97</v>
      </c>
      <c r="Q1249" s="91">
        <v>24.26</v>
      </c>
      <c r="R1249" s="91">
        <v>14.52</v>
      </c>
      <c r="S1249" s="91">
        <v>71.05</v>
      </c>
      <c r="T1249" s="91">
        <v>139.88</v>
      </c>
      <c r="U1249" s="91">
        <f t="shared" si="119"/>
        <v>785.6099999999999</v>
      </c>
      <c r="V1249" s="82" t="str">
        <f t="shared" si="117"/>
        <v>131004420875</v>
      </c>
      <c r="W1249" s="83">
        <f>VLOOKUP(V1249,Factors!$E$6:$H$5950,4,FALSE)</f>
        <v>0.1124</v>
      </c>
      <c r="X1249" t="str">
        <f>VLOOKUP(V1249,Factors!$E$6:$F$5950,2,FALSE)</f>
        <v>3-factor</v>
      </c>
      <c r="Y1249" s="92">
        <f t="shared" si="120"/>
        <v>88.30256399999999</v>
      </c>
      <c r="Z1249" s="92">
        <f t="shared" si="121"/>
        <v>697.30743599999994</v>
      </c>
      <c r="AA1249" s="92">
        <f t="shared" si="122"/>
        <v>785.6099999999999</v>
      </c>
    </row>
    <row r="1250" spans="1:27" x14ac:dyDescent="0.25">
      <c r="A1250" t="s">
        <v>375</v>
      </c>
      <c r="B1250" t="s">
        <v>162</v>
      </c>
      <c r="C1250" t="s">
        <v>163</v>
      </c>
      <c r="D1250" t="s">
        <v>380</v>
      </c>
      <c r="E1250" t="s">
        <v>381</v>
      </c>
      <c r="F1250" t="str">
        <f t="shared" si="118"/>
        <v>4420</v>
      </c>
      <c r="G1250" t="s">
        <v>65</v>
      </c>
      <c r="H1250" t="s">
        <v>66</v>
      </c>
      <c r="I1250" s="91">
        <v>204.22</v>
      </c>
      <c r="J1250" s="91"/>
      <c r="K1250" s="91"/>
      <c r="L1250" s="91">
        <v>204.22</v>
      </c>
      <c r="M1250" s="91"/>
      <c r="N1250" s="91"/>
      <c r="O1250" s="91"/>
      <c r="P1250" s="91"/>
      <c r="Q1250" s="91"/>
      <c r="R1250" s="91"/>
      <c r="S1250" s="91">
        <v>204.22</v>
      </c>
      <c r="T1250" s="91"/>
      <c r="U1250" s="91">
        <f t="shared" si="119"/>
        <v>612.66</v>
      </c>
      <c r="V1250" s="82" t="str">
        <f t="shared" si="117"/>
        <v>131004420875</v>
      </c>
      <c r="W1250" s="83">
        <f>VLOOKUP(V1250,Factors!$E$6:$H$5950,4,FALSE)</f>
        <v>0.1124</v>
      </c>
      <c r="X1250" t="str">
        <f>VLOOKUP(V1250,Factors!$E$6:$F$5950,2,FALSE)</f>
        <v>3-factor</v>
      </c>
      <c r="Y1250" s="92">
        <f t="shared" si="120"/>
        <v>68.862983999999997</v>
      </c>
      <c r="Z1250" s="92">
        <f t="shared" si="121"/>
        <v>543.79701599999999</v>
      </c>
      <c r="AA1250" s="92">
        <f t="shared" si="122"/>
        <v>612.66</v>
      </c>
    </row>
    <row r="1251" spans="1:27" x14ac:dyDescent="0.25">
      <c r="A1251" t="s">
        <v>375</v>
      </c>
      <c r="B1251" t="s">
        <v>162</v>
      </c>
      <c r="C1251" t="s">
        <v>163</v>
      </c>
      <c r="D1251" t="s">
        <v>380</v>
      </c>
      <c r="E1251" t="s">
        <v>381</v>
      </c>
      <c r="F1251" t="str">
        <f t="shared" si="118"/>
        <v>4420</v>
      </c>
      <c r="G1251" t="s">
        <v>56</v>
      </c>
      <c r="H1251" t="s">
        <v>57</v>
      </c>
      <c r="I1251" s="91">
        <v>772.9</v>
      </c>
      <c r="J1251" s="91">
        <v>1623.09</v>
      </c>
      <c r="K1251" s="91">
        <v>1275.78</v>
      </c>
      <c r="L1251" s="91">
        <v>309.27999999999997</v>
      </c>
      <c r="M1251" s="91"/>
      <c r="N1251" s="91">
        <v>618.55999999999995</v>
      </c>
      <c r="O1251" s="91">
        <v>773.2</v>
      </c>
      <c r="P1251" s="91">
        <v>618.55999999999995</v>
      </c>
      <c r="Q1251" s="91">
        <v>231.96</v>
      </c>
      <c r="R1251" s="91">
        <v>77.319999999999993</v>
      </c>
      <c r="S1251" s="91">
        <v>463.92</v>
      </c>
      <c r="T1251" s="91">
        <v>1234.1099999999999</v>
      </c>
      <c r="U1251" s="91">
        <f t="shared" si="119"/>
        <v>7998.6799999999985</v>
      </c>
      <c r="V1251" s="82" t="str">
        <f t="shared" si="117"/>
        <v>131004420875</v>
      </c>
      <c r="W1251" s="83">
        <f>VLOOKUP(V1251,Factors!$E$6:$H$5950,4,FALSE)</f>
        <v>0.1124</v>
      </c>
      <c r="X1251" t="str">
        <f>VLOOKUP(V1251,Factors!$E$6:$F$5950,2,FALSE)</f>
        <v>3-factor</v>
      </c>
      <c r="Y1251" s="92">
        <f t="shared" si="120"/>
        <v>899.05163199999981</v>
      </c>
      <c r="Z1251" s="92">
        <f t="shared" si="121"/>
        <v>7099.6283679999988</v>
      </c>
      <c r="AA1251" s="92">
        <f t="shared" si="122"/>
        <v>7998.6799999999985</v>
      </c>
    </row>
    <row r="1252" spans="1:27" x14ac:dyDescent="0.25">
      <c r="A1252" t="s">
        <v>375</v>
      </c>
      <c r="B1252" t="s">
        <v>162</v>
      </c>
      <c r="C1252" t="s">
        <v>163</v>
      </c>
      <c r="D1252" t="s">
        <v>380</v>
      </c>
      <c r="E1252" t="s">
        <v>381</v>
      </c>
      <c r="F1252" t="str">
        <f t="shared" si="118"/>
        <v>4420</v>
      </c>
      <c r="G1252" t="s">
        <v>68</v>
      </c>
      <c r="H1252" t="s">
        <v>69</v>
      </c>
      <c r="I1252" s="91">
        <v>536.05999999999995</v>
      </c>
      <c r="J1252" s="91">
        <v>382.9</v>
      </c>
      <c r="K1252" s="91">
        <v>574.35</v>
      </c>
      <c r="L1252" s="91">
        <v>382.9</v>
      </c>
      <c r="M1252" s="91"/>
      <c r="N1252" s="91">
        <v>229.74</v>
      </c>
      <c r="O1252" s="91"/>
      <c r="P1252" s="91"/>
      <c r="Q1252" s="91">
        <v>153.16</v>
      </c>
      <c r="R1252" s="91">
        <v>153.16</v>
      </c>
      <c r="S1252" s="91">
        <v>459.48</v>
      </c>
      <c r="T1252" s="91">
        <v>986.14</v>
      </c>
      <c r="U1252" s="91">
        <f t="shared" si="119"/>
        <v>3857.8899999999994</v>
      </c>
      <c r="V1252" s="82" t="str">
        <f t="shared" si="117"/>
        <v>131004420875</v>
      </c>
      <c r="W1252" s="83">
        <f>VLOOKUP(V1252,Factors!$E$6:$H$5950,4,FALSE)</f>
        <v>0.1124</v>
      </c>
      <c r="X1252" t="str">
        <f>VLOOKUP(V1252,Factors!$E$6:$F$5950,2,FALSE)</f>
        <v>3-factor</v>
      </c>
      <c r="Y1252" s="92">
        <f t="shared" si="120"/>
        <v>433.62683599999991</v>
      </c>
      <c r="Z1252" s="92">
        <f t="shared" si="121"/>
        <v>3424.2631639999995</v>
      </c>
      <c r="AA1252" s="92">
        <f t="shared" si="122"/>
        <v>3857.8899999999994</v>
      </c>
    </row>
    <row r="1253" spans="1:27" x14ac:dyDescent="0.25">
      <c r="A1253" t="s">
        <v>375</v>
      </c>
      <c r="B1253" t="s">
        <v>338</v>
      </c>
      <c r="C1253" t="s">
        <v>339</v>
      </c>
      <c r="D1253" t="s">
        <v>378</v>
      </c>
      <c r="E1253" t="s">
        <v>379</v>
      </c>
      <c r="F1253" t="str">
        <f t="shared" si="118"/>
        <v>1545</v>
      </c>
      <c r="G1253" t="s">
        <v>84</v>
      </c>
      <c r="H1253" t="s">
        <v>85</v>
      </c>
      <c r="I1253" s="91"/>
      <c r="J1253" s="91"/>
      <c r="K1253" s="91"/>
      <c r="L1253" s="91"/>
      <c r="M1253" s="91"/>
      <c r="N1253" s="91"/>
      <c r="O1253" s="91">
        <v>27.78</v>
      </c>
      <c r="P1253" s="91"/>
      <c r="Q1253" s="91">
        <v>13.89</v>
      </c>
      <c r="R1253" s="91"/>
      <c r="S1253" s="91"/>
      <c r="T1253" s="91">
        <v>-344.23</v>
      </c>
      <c r="U1253" s="91">
        <f t="shared" si="119"/>
        <v>-302.56</v>
      </c>
      <c r="V1253" s="82" t="str">
        <f t="shared" si="117"/>
        <v>135101545875</v>
      </c>
      <c r="W1253" s="83">
        <f>VLOOKUP(V1253,Factors!$E$6:$H$5950,4,FALSE)</f>
        <v>0.1119</v>
      </c>
      <c r="X1253" t="str">
        <f>VLOOKUP(V1253,Factors!$E$6:$F$5950,2,FALSE)</f>
        <v>Customers-All</v>
      </c>
      <c r="Y1253" s="92">
        <f t="shared" si="120"/>
        <v>-33.856464000000003</v>
      </c>
      <c r="Z1253" s="92">
        <f t="shared" si="121"/>
        <v>-268.70353599999999</v>
      </c>
      <c r="AA1253" s="92">
        <f t="shared" si="122"/>
        <v>-302.56</v>
      </c>
    </row>
    <row r="1254" spans="1:27" x14ac:dyDescent="0.25">
      <c r="A1254" t="s">
        <v>375</v>
      </c>
      <c r="B1254" t="s">
        <v>338</v>
      </c>
      <c r="C1254" t="s">
        <v>339</v>
      </c>
      <c r="D1254" t="s">
        <v>378</v>
      </c>
      <c r="E1254" t="s">
        <v>379</v>
      </c>
      <c r="F1254" t="str">
        <f t="shared" si="118"/>
        <v>1545</v>
      </c>
      <c r="G1254" t="s">
        <v>56</v>
      </c>
      <c r="H1254" t="s">
        <v>57</v>
      </c>
      <c r="I1254" s="91"/>
      <c r="J1254" s="91"/>
      <c r="K1254" s="91"/>
      <c r="L1254" s="91"/>
      <c r="M1254" s="91"/>
      <c r="N1254" s="91"/>
      <c r="O1254" s="91">
        <v>440.96</v>
      </c>
      <c r="P1254" s="91"/>
      <c r="Q1254" s="91">
        <v>220.48</v>
      </c>
      <c r="R1254" s="91"/>
      <c r="S1254" s="91"/>
      <c r="T1254" s="91"/>
      <c r="U1254" s="91">
        <f t="shared" si="119"/>
        <v>661.43999999999994</v>
      </c>
      <c r="V1254" s="82" t="str">
        <f t="shared" si="117"/>
        <v>135101545875</v>
      </c>
      <c r="W1254" s="83">
        <f>VLOOKUP(V1254,Factors!$E$6:$H$5950,4,FALSE)</f>
        <v>0.1119</v>
      </c>
      <c r="X1254" t="str">
        <f>VLOOKUP(V1254,Factors!$E$6:$F$5950,2,FALSE)</f>
        <v>Customers-All</v>
      </c>
      <c r="Y1254" s="92">
        <f t="shared" si="120"/>
        <v>74.015135999999998</v>
      </c>
      <c r="Z1254" s="92">
        <f t="shared" si="121"/>
        <v>587.42486399999996</v>
      </c>
      <c r="AA1254" s="92">
        <f t="shared" si="122"/>
        <v>661.43999999999994</v>
      </c>
    </row>
    <row r="1255" spans="1:27" x14ac:dyDescent="0.25">
      <c r="A1255" t="s">
        <v>375</v>
      </c>
      <c r="B1255" t="s">
        <v>338</v>
      </c>
      <c r="C1255" t="s">
        <v>339</v>
      </c>
      <c r="D1255" t="s">
        <v>378</v>
      </c>
      <c r="E1255" t="s">
        <v>379</v>
      </c>
      <c r="F1255" t="str">
        <f t="shared" si="118"/>
        <v>1545</v>
      </c>
      <c r="G1255" t="s">
        <v>104</v>
      </c>
      <c r="H1255" t="s">
        <v>105</v>
      </c>
      <c r="I1255" s="91"/>
      <c r="J1255" s="91"/>
      <c r="K1255" s="91"/>
      <c r="L1255" s="91"/>
      <c r="M1255" s="91"/>
      <c r="N1255" s="91"/>
      <c r="O1255" s="91"/>
      <c r="P1255" s="91"/>
      <c r="Q1255" s="91"/>
      <c r="R1255" s="91"/>
      <c r="S1255" s="91"/>
      <c r="T1255" s="91">
        <v>-353.2</v>
      </c>
      <c r="U1255" s="91">
        <f t="shared" si="119"/>
        <v>-353.2</v>
      </c>
      <c r="V1255" s="82" t="str">
        <f t="shared" si="117"/>
        <v>135101545875</v>
      </c>
      <c r="W1255" s="83">
        <f>VLOOKUP(V1255,Factors!$E$6:$H$5950,4,FALSE)</f>
        <v>0.1119</v>
      </c>
      <c r="X1255" t="str">
        <f>VLOOKUP(V1255,Factors!$E$6:$F$5950,2,FALSE)</f>
        <v>Customers-All</v>
      </c>
      <c r="Y1255" s="92">
        <f t="shared" si="120"/>
        <v>-39.52308</v>
      </c>
      <c r="Z1255" s="92">
        <f t="shared" si="121"/>
        <v>-313.67692</v>
      </c>
      <c r="AA1255" s="92">
        <f t="shared" si="122"/>
        <v>-353.2</v>
      </c>
    </row>
    <row r="1256" spans="1:27" x14ac:dyDescent="0.25">
      <c r="A1256" t="s">
        <v>375</v>
      </c>
      <c r="B1256" t="s">
        <v>338</v>
      </c>
      <c r="C1256" t="s">
        <v>339</v>
      </c>
      <c r="D1256" t="s">
        <v>378</v>
      </c>
      <c r="E1256" t="s">
        <v>379</v>
      </c>
      <c r="F1256" t="str">
        <f t="shared" si="118"/>
        <v>1545</v>
      </c>
      <c r="G1256" t="s">
        <v>106</v>
      </c>
      <c r="H1256" t="s">
        <v>107</v>
      </c>
      <c r="I1256" s="91"/>
      <c r="J1256" s="91"/>
      <c r="K1256" s="91"/>
      <c r="L1256" s="91"/>
      <c r="M1256" s="91"/>
      <c r="N1256" s="91"/>
      <c r="O1256" s="91"/>
      <c r="P1256" s="91"/>
      <c r="Q1256" s="91"/>
      <c r="R1256" s="91"/>
      <c r="S1256" s="91"/>
      <c r="T1256" s="91">
        <v>-4812.4799999999996</v>
      </c>
      <c r="U1256" s="91">
        <f t="shared" si="119"/>
        <v>-4812.4799999999996</v>
      </c>
      <c r="V1256" s="82" t="str">
        <f t="shared" si="117"/>
        <v>135101545875</v>
      </c>
      <c r="W1256" s="83">
        <f>VLOOKUP(V1256,Factors!$E$6:$H$5950,4,FALSE)</f>
        <v>0.1119</v>
      </c>
      <c r="X1256" t="str">
        <f>VLOOKUP(V1256,Factors!$E$6:$F$5950,2,FALSE)</f>
        <v>Customers-All</v>
      </c>
      <c r="Y1256" s="92">
        <f t="shared" si="120"/>
        <v>-538.51651199999992</v>
      </c>
      <c r="Z1256" s="92">
        <f t="shared" si="121"/>
        <v>-4273.9634879999994</v>
      </c>
      <c r="AA1256" s="92">
        <f t="shared" si="122"/>
        <v>-4812.4799999999996</v>
      </c>
    </row>
    <row r="1257" spans="1:27" x14ac:dyDescent="0.25">
      <c r="A1257" t="s">
        <v>375</v>
      </c>
      <c r="B1257" t="s">
        <v>338</v>
      </c>
      <c r="C1257" t="s">
        <v>339</v>
      </c>
      <c r="D1257" t="s">
        <v>378</v>
      </c>
      <c r="E1257" t="s">
        <v>379</v>
      </c>
      <c r="F1257" t="str">
        <f t="shared" si="118"/>
        <v>1545</v>
      </c>
      <c r="G1257" t="s">
        <v>108</v>
      </c>
      <c r="H1257" t="s">
        <v>109</v>
      </c>
      <c r="I1257" s="91"/>
      <c r="J1257" s="91"/>
      <c r="K1257" s="91"/>
      <c r="L1257" s="91"/>
      <c r="M1257" s="91"/>
      <c r="N1257" s="91"/>
      <c r="O1257" s="91"/>
      <c r="P1257" s="91"/>
      <c r="Q1257" s="91"/>
      <c r="R1257" s="91"/>
      <c r="S1257" s="91"/>
      <c r="T1257" s="91">
        <v>-297.99</v>
      </c>
      <c r="U1257" s="91">
        <f t="shared" si="119"/>
        <v>-297.99</v>
      </c>
      <c r="V1257" s="82" t="str">
        <f t="shared" si="117"/>
        <v>135101545875</v>
      </c>
      <c r="W1257" s="83">
        <f>VLOOKUP(V1257,Factors!$E$6:$H$5950,4,FALSE)</f>
        <v>0.1119</v>
      </c>
      <c r="X1257" t="str">
        <f>VLOOKUP(V1257,Factors!$E$6:$F$5950,2,FALSE)</f>
        <v>Customers-All</v>
      </c>
      <c r="Y1257" s="92">
        <f t="shared" si="120"/>
        <v>-33.345081</v>
      </c>
      <c r="Z1257" s="92">
        <f t="shared" si="121"/>
        <v>-264.64491900000002</v>
      </c>
      <c r="AA1257" s="92">
        <f t="shared" si="122"/>
        <v>-297.99</v>
      </c>
    </row>
    <row r="1258" spans="1:27" x14ac:dyDescent="0.25">
      <c r="A1258" t="s">
        <v>375</v>
      </c>
      <c r="B1258" t="s">
        <v>338</v>
      </c>
      <c r="C1258" t="s">
        <v>339</v>
      </c>
      <c r="D1258" t="s">
        <v>378</v>
      </c>
      <c r="E1258" t="s">
        <v>379</v>
      </c>
      <c r="F1258" t="str">
        <f t="shared" si="118"/>
        <v>1545</v>
      </c>
      <c r="G1258" t="s">
        <v>158</v>
      </c>
      <c r="H1258" t="s">
        <v>159</v>
      </c>
      <c r="I1258" s="91"/>
      <c r="J1258" s="91"/>
      <c r="K1258" s="91"/>
      <c r="L1258" s="91"/>
      <c r="M1258" s="91"/>
      <c r="N1258" s="91"/>
      <c r="O1258" s="91"/>
      <c r="P1258" s="91"/>
      <c r="Q1258" s="91"/>
      <c r="R1258" s="91"/>
      <c r="S1258" s="91"/>
      <c r="T1258" s="91">
        <v>-177.48</v>
      </c>
      <c r="U1258" s="91">
        <f t="shared" si="119"/>
        <v>-177.48</v>
      </c>
      <c r="V1258" s="82" t="str">
        <f t="shared" si="117"/>
        <v>135101545875</v>
      </c>
      <c r="W1258" s="83">
        <f>VLOOKUP(V1258,Factors!$E$6:$H$5950,4,FALSE)</f>
        <v>0.1119</v>
      </c>
      <c r="X1258" t="str">
        <f>VLOOKUP(V1258,Factors!$E$6:$F$5950,2,FALSE)</f>
        <v>Customers-All</v>
      </c>
      <c r="Y1258" s="92">
        <f t="shared" si="120"/>
        <v>-19.860011999999998</v>
      </c>
      <c r="Z1258" s="92">
        <f t="shared" si="121"/>
        <v>-157.61998799999998</v>
      </c>
      <c r="AA1258" s="92">
        <f t="shared" si="122"/>
        <v>-177.47999999999996</v>
      </c>
    </row>
    <row r="1259" spans="1:27" x14ac:dyDescent="0.25">
      <c r="A1259" t="s">
        <v>375</v>
      </c>
      <c r="B1259" t="s">
        <v>223</v>
      </c>
      <c r="C1259" t="s">
        <v>224</v>
      </c>
      <c r="D1259" t="s">
        <v>378</v>
      </c>
      <c r="E1259" t="s">
        <v>379</v>
      </c>
      <c r="F1259" t="str">
        <f t="shared" si="118"/>
        <v>1545</v>
      </c>
      <c r="G1259" t="s">
        <v>92</v>
      </c>
      <c r="H1259" t="s">
        <v>93</v>
      </c>
      <c r="I1259" s="91"/>
      <c r="J1259" s="91"/>
      <c r="K1259" s="91"/>
      <c r="L1259" s="91"/>
      <c r="M1259" s="91"/>
      <c r="N1259" s="91"/>
      <c r="O1259" s="91">
        <v>160.33000000000001</v>
      </c>
      <c r="P1259" s="91">
        <v>-160.32</v>
      </c>
      <c r="Q1259" s="91"/>
      <c r="R1259" s="91"/>
      <c r="S1259" s="91"/>
      <c r="T1259" s="91"/>
      <c r="U1259" s="91">
        <f t="shared" si="119"/>
        <v>1.0000000000019327E-2</v>
      </c>
      <c r="V1259" s="82" t="str">
        <f t="shared" si="117"/>
        <v>141001545875</v>
      </c>
      <c r="W1259" s="83">
        <f>VLOOKUP(V1259,Factors!$E$6:$H$5950,4,FALSE)</f>
        <v>1.17E-2</v>
      </c>
      <c r="X1259" t="str">
        <f>VLOOKUP(V1259,Factors!$E$6:$F$5950,2,FALSE)</f>
        <v>Transmission</v>
      </c>
      <c r="Y1259" s="92">
        <f t="shared" si="120"/>
        <v>1.1700000000022612E-4</v>
      </c>
      <c r="Z1259" s="92">
        <f t="shared" si="121"/>
        <v>9.8830000000191005E-3</v>
      </c>
      <c r="AA1259" s="92">
        <f t="shared" si="122"/>
        <v>1.0000000000019327E-2</v>
      </c>
    </row>
    <row r="1260" spans="1:27" x14ac:dyDescent="0.25">
      <c r="A1260" t="s">
        <v>375</v>
      </c>
      <c r="B1260" t="s">
        <v>223</v>
      </c>
      <c r="C1260" t="s">
        <v>224</v>
      </c>
      <c r="D1260" t="s">
        <v>378</v>
      </c>
      <c r="E1260" t="s">
        <v>379</v>
      </c>
      <c r="F1260" t="str">
        <f t="shared" si="118"/>
        <v>1545</v>
      </c>
      <c r="G1260" t="s">
        <v>84</v>
      </c>
      <c r="H1260" t="s">
        <v>85</v>
      </c>
      <c r="I1260" s="91"/>
      <c r="J1260" s="91"/>
      <c r="K1260" s="91"/>
      <c r="L1260" s="91"/>
      <c r="M1260" s="91"/>
      <c r="N1260" s="91"/>
      <c r="O1260" s="91">
        <v>-346.88</v>
      </c>
      <c r="P1260" s="91"/>
      <c r="Q1260" s="91"/>
      <c r="R1260" s="91"/>
      <c r="S1260" s="91"/>
      <c r="T1260" s="91"/>
      <c r="U1260" s="91">
        <f t="shared" si="119"/>
        <v>-346.88</v>
      </c>
      <c r="V1260" s="82" t="str">
        <f t="shared" si="117"/>
        <v>141001545875</v>
      </c>
      <c r="W1260" s="83">
        <f>VLOOKUP(V1260,Factors!$E$6:$H$5950,4,FALSE)</f>
        <v>1.17E-2</v>
      </c>
      <c r="X1260" t="str">
        <f>VLOOKUP(V1260,Factors!$E$6:$F$5950,2,FALSE)</f>
        <v>Transmission</v>
      </c>
      <c r="Y1260" s="92">
        <f t="shared" si="120"/>
        <v>-4.0584959999999999</v>
      </c>
      <c r="Z1260" s="92">
        <f t="shared" si="121"/>
        <v>-342.821504</v>
      </c>
      <c r="AA1260" s="92">
        <f t="shared" si="122"/>
        <v>-346.88</v>
      </c>
    </row>
    <row r="1261" spans="1:27" x14ac:dyDescent="0.25">
      <c r="A1261" t="s">
        <v>375</v>
      </c>
      <c r="B1261" t="s">
        <v>223</v>
      </c>
      <c r="C1261" t="s">
        <v>224</v>
      </c>
      <c r="D1261" t="s">
        <v>378</v>
      </c>
      <c r="E1261" t="s">
        <v>379</v>
      </c>
      <c r="F1261" t="str">
        <f t="shared" si="118"/>
        <v>1545</v>
      </c>
      <c r="G1261" t="s">
        <v>106</v>
      </c>
      <c r="H1261" t="s">
        <v>107</v>
      </c>
      <c r="I1261" s="91"/>
      <c r="J1261" s="91"/>
      <c r="K1261" s="91"/>
      <c r="L1261" s="91"/>
      <c r="M1261" s="91"/>
      <c r="N1261" s="91"/>
      <c r="O1261" s="91">
        <v>-5505.6</v>
      </c>
      <c r="P1261" s="91"/>
      <c r="Q1261" s="91"/>
      <c r="R1261" s="91"/>
      <c r="S1261" s="91"/>
      <c r="T1261" s="91"/>
      <c r="U1261" s="91">
        <f t="shared" si="119"/>
        <v>-5505.6</v>
      </c>
      <c r="V1261" s="82" t="str">
        <f t="shared" si="117"/>
        <v>141001545875</v>
      </c>
      <c r="W1261" s="83">
        <f>VLOOKUP(V1261,Factors!$E$6:$H$5950,4,FALSE)</f>
        <v>1.17E-2</v>
      </c>
      <c r="X1261" t="str">
        <f>VLOOKUP(V1261,Factors!$E$6:$F$5950,2,FALSE)</f>
        <v>Transmission</v>
      </c>
      <c r="Y1261" s="92">
        <f t="shared" si="120"/>
        <v>-64.415520000000001</v>
      </c>
      <c r="Z1261" s="92">
        <f t="shared" si="121"/>
        <v>-5441.1844800000008</v>
      </c>
      <c r="AA1261" s="92">
        <f t="shared" si="122"/>
        <v>-5505.6</v>
      </c>
    </row>
    <row r="1262" spans="1:27" x14ac:dyDescent="0.25">
      <c r="A1262" t="s">
        <v>375</v>
      </c>
      <c r="B1262" t="s">
        <v>170</v>
      </c>
      <c r="C1262" t="s">
        <v>171</v>
      </c>
      <c r="D1262" t="s">
        <v>376</v>
      </c>
      <c r="E1262" t="s">
        <v>377</v>
      </c>
      <c r="F1262" t="str">
        <f t="shared" si="118"/>
        <v>1125</v>
      </c>
      <c r="G1262" t="s">
        <v>84</v>
      </c>
      <c r="H1262" t="s">
        <v>85</v>
      </c>
      <c r="I1262" s="91"/>
      <c r="J1262" s="91"/>
      <c r="K1262" s="91"/>
      <c r="L1262" s="91"/>
      <c r="M1262" s="91"/>
      <c r="N1262" s="91"/>
      <c r="O1262" s="91"/>
      <c r="P1262" s="91"/>
      <c r="Q1262" s="91">
        <v>4.34</v>
      </c>
      <c r="R1262" s="91">
        <v>40.4</v>
      </c>
      <c r="S1262" s="91"/>
      <c r="T1262" s="91"/>
      <c r="U1262" s="91">
        <f t="shared" si="119"/>
        <v>44.739999999999995</v>
      </c>
      <c r="V1262" s="82" t="str">
        <f t="shared" si="117"/>
        <v>155061125875</v>
      </c>
      <c r="W1262" s="83">
        <f>VLOOKUP(V1262,Factors!$E$6:$H$5950,4,FALSE)</f>
        <v>0</v>
      </c>
      <c r="X1262" t="str">
        <f>VLOOKUP(V1262,Factors!$E$6:$F$5950,2,FALSE)</f>
        <v>Direct-OR</v>
      </c>
      <c r="Y1262" s="92">
        <f t="shared" si="120"/>
        <v>0</v>
      </c>
      <c r="Z1262" s="92">
        <f t="shared" si="121"/>
        <v>44.739999999999995</v>
      </c>
      <c r="AA1262" s="92">
        <f t="shared" si="122"/>
        <v>44.739999999999995</v>
      </c>
    </row>
    <row r="1263" spans="1:27" x14ac:dyDescent="0.25">
      <c r="A1263" t="s">
        <v>375</v>
      </c>
      <c r="B1263" t="s">
        <v>170</v>
      </c>
      <c r="C1263" t="s">
        <v>171</v>
      </c>
      <c r="D1263" t="s">
        <v>376</v>
      </c>
      <c r="E1263" t="s">
        <v>377</v>
      </c>
      <c r="F1263" t="str">
        <f t="shared" si="118"/>
        <v>1125</v>
      </c>
      <c r="G1263" t="s">
        <v>56</v>
      </c>
      <c r="H1263" t="s">
        <v>57</v>
      </c>
      <c r="I1263" s="91"/>
      <c r="J1263" s="91"/>
      <c r="K1263" s="91"/>
      <c r="L1263" s="91"/>
      <c r="M1263" s="91"/>
      <c r="N1263" s="91"/>
      <c r="O1263" s="91"/>
      <c r="P1263" s="91"/>
      <c r="Q1263" s="91">
        <v>68.819999999999993</v>
      </c>
      <c r="R1263" s="91">
        <v>641.19000000000005</v>
      </c>
      <c r="S1263" s="91"/>
      <c r="T1263" s="91"/>
      <c r="U1263" s="91">
        <f t="shared" si="119"/>
        <v>710.01</v>
      </c>
      <c r="V1263" s="82" t="str">
        <f t="shared" si="117"/>
        <v>155061125875</v>
      </c>
      <c r="W1263" s="83">
        <f>VLOOKUP(V1263,Factors!$E$6:$H$5950,4,FALSE)</f>
        <v>0</v>
      </c>
      <c r="X1263" t="str">
        <f>VLOOKUP(V1263,Factors!$E$6:$F$5950,2,FALSE)</f>
        <v>Direct-OR</v>
      </c>
      <c r="Y1263" s="92">
        <f t="shared" si="120"/>
        <v>0</v>
      </c>
      <c r="Z1263" s="92">
        <f t="shared" si="121"/>
        <v>710.01</v>
      </c>
      <c r="AA1263" s="92">
        <f t="shared" si="122"/>
        <v>710.01</v>
      </c>
    </row>
    <row r="1264" spans="1:27" x14ac:dyDescent="0.25">
      <c r="A1264" t="s">
        <v>375</v>
      </c>
      <c r="B1264" t="s">
        <v>52</v>
      </c>
      <c r="C1264" t="s">
        <v>53</v>
      </c>
      <c r="D1264" t="s">
        <v>382</v>
      </c>
      <c r="E1264" t="s">
        <v>383</v>
      </c>
      <c r="F1264" t="str">
        <f t="shared" si="118"/>
        <v>1645</v>
      </c>
      <c r="G1264" t="s">
        <v>96</v>
      </c>
      <c r="H1264" t="s">
        <v>97</v>
      </c>
      <c r="I1264" s="91">
        <v>1731.95</v>
      </c>
      <c r="J1264" s="91">
        <v>2301.8200000000002</v>
      </c>
      <c r="K1264" s="91">
        <v>2348.08</v>
      </c>
      <c r="L1264" s="91">
        <v>2089.56</v>
      </c>
      <c r="M1264" s="91">
        <v>2144.92</v>
      </c>
      <c r="N1264" s="91">
        <v>2304.5700000000002</v>
      </c>
      <c r="O1264" s="91">
        <v>1486.25</v>
      </c>
      <c r="P1264" s="91">
        <v>2564.25</v>
      </c>
      <c r="Q1264" s="91">
        <v>1837.94</v>
      </c>
      <c r="R1264" s="91">
        <v>2262.36</v>
      </c>
      <c r="S1264" s="91">
        <v>2122.73</v>
      </c>
      <c r="T1264" s="91">
        <v>2018.32</v>
      </c>
      <c r="U1264" s="91">
        <f t="shared" si="119"/>
        <v>25212.75</v>
      </c>
      <c r="V1264" s="82" t="str">
        <f t="shared" si="117"/>
        <v>161001645875</v>
      </c>
      <c r="W1264" s="83">
        <f>VLOOKUP(V1264,Factors!$E$6:$H$5950,4,FALSE)</f>
        <v>0.12766</v>
      </c>
      <c r="X1264" t="str">
        <f>VLOOKUP(V1264,Factors!$E$6:$F$5950,2,FALSE)</f>
        <v>telemetering</v>
      </c>
      <c r="Y1264" s="92">
        <f t="shared" si="120"/>
        <v>3218.6596649999997</v>
      </c>
      <c r="Z1264" s="92">
        <f t="shared" si="121"/>
        <v>21994.090335000001</v>
      </c>
      <c r="AA1264" s="92">
        <f t="shared" si="122"/>
        <v>25212.75</v>
      </c>
    </row>
    <row r="1265" spans="1:27" x14ac:dyDescent="0.25">
      <c r="A1265" t="s">
        <v>384</v>
      </c>
      <c r="B1265" t="s">
        <v>80</v>
      </c>
      <c r="C1265" t="s">
        <v>81</v>
      </c>
      <c r="D1265" t="s">
        <v>385</v>
      </c>
      <c r="E1265" t="s">
        <v>386</v>
      </c>
      <c r="F1265" t="str">
        <f t="shared" si="118"/>
        <v>1040</v>
      </c>
      <c r="G1265" t="s">
        <v>92</v>
      </c>
      <c r="H1265" t="s">
        <v>93</v>
      </c>
      <c r="I1265" s="91"/>
      <c r="J1265" s="91"/>
      <c r="K1265" s="91"/>
      <c r="L1265" s="91"/>
      <c r="M1265" s="91"/>
      <c r="N1265" s="91"/>
      <c r="O1265" s="91"/>
      <c r="P1265" s="91">
        <v>415.85</v>
      </c>
      <c r="Q1265" s="91"/>
      <c r="R1265" s="91"/>
      <c r="S1265" s="91"/>
      <c r="T1265" s="91"/>
      <c r="U1265" s="91">
        <f t="shared" si="119"/>
        <v>415.85</v>
      </c>
      <c r="V1265" s="82" t="str">
        <f t="shared" si="117"/>
        <v>111001040877</v>
      </c>
      <c r="W1265" s="83">
        <f>VLOOKUP(V1265,Factors!$E$6:$H$5950,4,FALSE)</f>
        <v>8.4599999999999995E-2</v>
      </c>
      <c r="X1265" t="str">
        <f>VLOOKUP(V1265,Factors!$E$6:$F$5950,2,FALSE)</f>
        <v>Sendout Volumes</v>
      </c>
      <c r="Y1265" s="92">
        <f t="shared" si="120"/>
        <v>35.180909999999997</v>
      </c>
      <c r="Z1265" s="92">
        <f t="shared" si="121"/>
        <v>380.66909000000004</v>
      </c>
      <c r="AA1265" s="92">
        <f t="shared" si="122"/>
        <v>415.85</v>
      </c>
    </row>
    <row r="1266" spans="1:27" x14ac:dyDescent="0.25">
      <c r="A1266" t="s">
        <v>384</v>
      </c>
      <c r="B1266" t="s">
        <v>80</v>
      </c>
      <c r="C1266" t="s">
        <v>81</v>
      </c>
      <c r="D1266" t="s">
        <v>385</v>
      </c>
      <c r="E1266" t="s">
        <v>386</v>
      </c>
      <c r="F1266" t="str">
        <f t="shared" si="118"/>
        <v>1040</v>
      </c>
      <c r="G1266" t="s">
        <v>84</v>
      </c>
      <c r="H1266" t="s">
        <v>85</v>
      </c>
      <c r="I1266" s="91"/>
      <c r="J1266" s="91"/>
      <c r="K1266" s="91">
        <v>34.340000000000003</v>
      </c>
      <c r="L1266" s="91">
        <v>45.79</v>
      </c>
      <c r="M1266" s="91">
        <v>181.84</v>
      </c>
      <c r="N1266" s="91">
        <v>58.54</v>
      </c>
      <c r="O1266" s="91">
        <v>165.71</v>
      </c>
      <c r="P1266" s="91">
        <v>110.15</v>
      </c>
      <c r="Q1266" s="91">
        <v>34.340000000000003</v>
      </c>
      <c r="R1266" s="91">
        <v>125.92</v>
      </c>
      <c r="S1266" s="91">
        <v>48.62</v>
      </c>
      <c r="T1266" s="91">
        <v>11.79</v>
      </c>
      <c r="U1266" s="91">
        <f t="shared" si="119"/>
        <v>817.04</v>
      </c>
      <c r="V1266" s="82" t="str">
        <f t="shared" si="117"/>
        <v>111001040877</v>
      </c>
      <c r="W1266" s="83">
        <f>VLOOKUP(V1266,Factors!$E$6:$H$5950,4,FALSE)</f>
        <v>8.4599999999999995E-2</v>
      </c>
      <c r="X1266" t="str">
        <f>VLOOKUP(V1266,Factors!$E$6:$F$5950,2,FALSE)</f>
        <v>Sendout Volumes</v>
      </c>
      <c r="Y1266" s="92">
        <f t="shared" si="120"/>
        <v>69.121583999999999</v>
      </c>
      <c r="Z1266" s="92">
        <f t="shared" si="121"/>
        <v>747.91841599999998</v>
      </c>
      <c r="AA1266" s="92">
        <f t="shared" si="122"/>
        <v>817.04</v>
      </c>
    </row>
    <row r="1267" spans="1:27" x14ac:dyDescent="0.25">
      <c r="A1267" t="s">
        <v>384</v>
      </c>
      <c r="B1267" t="s">
        <v>80</v>
      </c>
      <c r="C1267" t="s">
        <v>81</v>
      </c>
      <c r="D1267" t="s">
        <v>385</v>
      </c>
      <c r="E1267" t="s">
        <v>386</v>
      </c>
      <c r="F1267" t="str">
        <f t="shared" si="118"/>
        <v>1040</v>
      </c>
      <c r="G1267" t="s">
        <v>56</v>
      </c>
      <c r="H1267" t="s">
        <v>57</v>
      </c>
      <c r="I1267" s="91"/>
      <c r="J1267" s="91"/>
      <c r="K1267" s="91">
        <v>437.7</v>
      </c>
      <c r="L1267" s="91">
        <v>583.6</v>
      </c>
      <c r="M1267" s="91">
        <v>2118.2399999999998</v>
      </c>
      <c r="N1267" s="91">
        <v>583.6</v>
      </c>
      <c r="O1267" s="91">
        <v>1750.8</v>
      </c>
      <c r="P1267" s="91">
        <v>560.17999999999995</v>
      </c>
      <c r="Q1267" s="91">
        <v>437.7</v>
      </c>
      <c r="R1267" s="91">
        <v>1604.9</v>
      </c>
      <c r="S1267" s="91">
        <v>583.6</v>
      </c>
      <c r="T1267" s="91">
        <v>150.22</v>
      </c>
      <c r="U1267" s="91">
        <f t="shared" si="119"/>
        <v>8810.5399999999991</v>
      </c>
      <c r="V1267" s="82" t="str">
        <f t="shared" si="117"/>
        <v>111001040877</v>
      </c>
      <c r="W1267" s="83">
        <f>VLOOKUP(V1267,Factors!$E$6:$H$5950,4,FALSE)</f>
        <v>8.4599999999999995E-2</v>
      </c>
      <c r="X1267" t="str">
        <f>VLOOKUP(V1267,Factors!$E$6:$F$5950,2,FALSE)</f>
        <v>Sendout Volumes</v>
      </c>
      <c r="Y1267" s="92">
        <f t="shared" si="120"/>
        <v>745.37168399999985</v>
      </c>
      <c r="Z1267" s="92">
        <f t="shared" si="121"/>
        <v>8065.1683159999993</v>
      </c>
      <c r="AA1267" s="92">
        <f t="shared" si="122"/>
        <v>8810.5399999999991</v>
      </c>
    </row>
    <row r="1268" spans="1:27" x14ac:dyDescent="0.25">
      <c r="A1268" t="s">
        <v>384</v>
      </c>
      <c r="B1268" t="s">
        <v>80</v>
      </c>
      <c r="C1268" t="s">
        <v>81</v>
      </c>
      <c r="D1268" t="s">
        <v>385</v>
      </c>
      <c r="E1268" t="s">
        <v>386</v>
      </c>
      <c r="F1268" t="str">
        <f t="shared" si="118"/>
        <v>1040</v>
      </c>
      <c r="G1268" t="s">
        <v>68</v>
      </c>
      <c r="H1268" t="s">
        <v>69</v>
      </c>
      <c r="I1268" s="91"/>
      <c r="J1268" s="91"/>
      <c r="K1268" s="91"/>
      <c r="L1268" s="91"/>
      <c r="M1268" s="91">
        <v>199.36</v>
      </c>
      <c r="N1268" s="91">
        <v>162.56</v>
      </c>
      <c r="O1268" s="91">
        <v>361.26</v>
      </c>
      <c r="P1268" s="91">
        <v>843.8</v>
      </c>
      <c r="Q1268" s="91"/>
      <c r="R1268" s="91"/>
      <c r="S1268" s="91">
        <v>36.130000000000003</v>
      </c>
      <c r="T1268" s="91"/>
      <c r="U1268" s="91">
        <f t="shared" si="119"/>
        <v>1603.1100000000001</v>
      </c>
      <c r="V1268" s="82" t="str">
        <f t="shared" si="117"/>
        <v>111001040877</v>
      </c>
      <c r="W1268" s="83">
        <f>VLOOKUP(V1268,Factors!$E$6:$H$5950,4,FALSE)</f>
        <v>8.4599999999999995E-2</v>
      </c>
      <c r="X1268" t="str">
        <f>VLOOKUP(V1268,Factors!$E$6:$F$5950,2,FALSE)</f>
        <v>Sendout Volumes</v>
      </c>
      <c r="Y1268" s="92">
        <f t="shared" si="120"/>
        <v>135.62310600000001</v>
      </c>
      <c r="Z1268" s="92">
        <f t="shared" si="121"/>
        <v>1467.4868940000001</v>
      </c>
      <c r="AA1268" s="92">
        <f t="shared" si="122"/>
        <v>1603.1100000000001</v>
      </c>
    </row>
    <row r="1269" spans="1:27" x14ac:dyDescent="0.25">
      <c r="A1269" t="s">
        <v>384</v>
      </c>
      <c r="B1269" t="s">
        <v>80</v>
      </c>
      <c r="C1269" t="s">
        <v>81</v>
      </c>
      <c r="D1269" t="s">
        <v>387</v>
      </c>
      <c r="E1269" t="s">
        <v>388</v>
      </c>
      <c r="F1269" t="str">
        <f t="shared" si="118"/>
        <v>1480</v>
      </c>
      <c r="G1269" t="s">
        <v>61</v>
      </c>
      <c r="H1269" t="s">
        <v>62</v>
      </c>
      <c r="I1269" s="91"/>
      <c r="J1269" s="91"/>
      <c r="K1269" s="91">
        <v>26</v>
      </c>
      <c r="L1269" s="91"/>
      <c r="M1269" s="91"/>
      <c r="N1269" s="91">
        <v>20.149999999999999</v>
      </c>
      <c r="O1269" s="91">
        <v>39.58</v>
      </c>
      <c r="P1269" s="91">
        <v>11.42</v>
      </c>
      <c r="Q1269" s="91"/>
      <c r="R1269" s="91"/>
      <c r="S1269" s="91"/>
      <c r="T1269" s="91"/>
      <c r="U1269" s="91">
        <f t="shared" si="119"/>
        <v>97.149999999999991</v>
      </c>
      <c r="V1269" s="82" t="str">
        <f t="shared" si="117"/>
        <v>111001480877</v>
      </c>
      <c r="W1269" s="83">
        <f>VLOOKUP(V1269,Factors!$E$6:$H$5950,4,FALSE)</f>
        <v>8.4599999999999995E-2</v>
      </c>
      <c r="X1269" t="str">
        <f>VLOOKUP(V1269,Factors!$E$6:$F$5950,2,FALSE)</f>
        <v>Sendout Volumes</v>
      </c>
      <c r="Y1269" s="92">
        <f t="shared" si="120"/>
        <v>8.2188899999999983</v>
      </c>
      <c r="Z1269" s="92">
        <f t="shared" si="121"/>
        <v>88.93110999999999</v>
      </c>
      <c r="AA1269" s="92">
        <f t="shared" si="122"/>
        <v>97.149999999999991</v>
      </c>
    </row>
    <row r="1270" spans="1:27" x14ac:dyDescent="0.25">
      <c r="A1270" t="s">
        <v>384</v>
      </c>
      <c r="B1270" t="s">
        <v>80</v>
      </c>
      <c r="C1270" t="s">
        <v>81</v>
      </c>
      <c r="D1270" t="s">
        <v>387</v>
      </c>
      <c r="E1270" t="s">
        <v>388</v>
      </c>
      <c r="F1270" t="str">
        <f t="shared" si="118"/>
        <v>1480</v>
      </c>
      <c r="G1270" t="s">
        <v>92</v>
      </c>
      <c r="H1270" t="s">
        <v>93</v>
      </c>
      <c r="I1270" s="91"/>
      <c r="J1270" s="91"/>
      <c r="K1270" s="91"/>
      <c r="L1270" s="91"/>
      <c r="M1270" s="91"/>
      <c r="N1270" s="91">
        <v>68.12</v>
      </c>
      <c r="O1270" s="91"/>
      <c r="P1270" s="91"/>
      <c r="Q1270" s="91"/>
      <c r="R1270" s="91"/>
      <c r="S1270" s="91"/>
      <c r="T1270" s="91"/>
      <c r="U1270" s="91">
        <f t="shared" si="119"/>
        <v>68.12</v>
      </c>
      <c r="V1270" s="82" t="str">
        <f t="shared" si="117"/>
        <v>111001480877</v>
      </c>
      <c r="W1270" s="83">
        <f>VLOOKUP(V1270,Factors!$E$6:$H$5950,4,FALSE)</f>
        <v>8.4599999999999995E-2</v>
      </c>
      <c r="X1270" t="str">
        <f>VLOOKUP(V1270,Factors!$E$6:$F$5950,2,FALSE)</f>
        <v>Sendout Volumes</v>
      </c>
      <c r="Y1270" s="92">
        <f t="shared" si="120"/>
        <v>5.7629520000000003</v>
      </c>
      <c r="Z1270" s="92">
        <f t="shared" si="121"/>
        <v>62.357048000000006</v>
      </c>
      <c r="AA1270" s="92">
        <f t="shared" si="122"/>
        <v>68.12</v>
      </c>
    </row>
    <row r="1271" spans="1:27" x14ac:dyDescent="0.25">
      <c r="A1271" t="s">
        <v>384</v>
      </c>
      <c r="B1271" t="s">
        <v>80</v>
      </c>
      <c r="C1271" t="s">
        <v>81</v>
      </c>
      <c r="D1271" t="s">
        <v>387</v>
      </c>
      <c r="E1271" t="s">
        <v>388</v>
      </c>
      <c r="F1271" t="str">
        <f t="shared" si="118"/>
        <v>1480</v>
      </c>
      <c r="G1271" t="s">
        <v>94</v>
      </c>
      <c r="H1271" t="s">
        <v>95</v>
      </c>
      <c r="I1271" s="91"/>
      <c r="J1271" s="91"/>
      <c r="K1271" s="91"/>
      <c r="L1271" s="91">
        <v>26.5</v>
      </c>
      <c r="M1271" s="91"/>
      <c r="N1271" s="91"/>
      <c r="O1271" s="91"/>
      <c r="P1271" s="91"/>
      <c r="Q1271" s="91"/>
      <c r="R1271" s="91"/>
      <c r="S1271" s="91"/>
      <c r="T1271" s="91"/>
      <c r="U1271" s="91">
        <f t="shared" si="119"/>
        <v>26.5</v>
      </c>
      <c r="V1271" s="82" t="str">
        <f t="shared" si="117"/>
        <v>111001480877</v>
      </c>
      <c r="W1271" s="83">
        <f>VLOOKUP(V1271,Factors!$E$6:$H$5950,4,FALSE)</f>
        <v>8.4599999999999995E-2</v>
      </c>
      <c r="X1271" t="str">
        <f>VLOOKUP(V1271,Factors!$E$6:$F$5950,2,FALSE)</f>
        <v>Sendout Volumes</v>
      </c>
      <c r="Y1271" s="92">
        <f t="shared" si="120"/>
        <v>2.2418999999999998</v>
      </c>
      <c r="Z1271" s="92">
        <f t="shared" si="121"/>
        <v>24.258099999999999</v>
      </c>
      <c r="AA1271" s="92">
        <f t="shared" si="122"/>
        <v>26.5</v>
      </c>
    </row>
    <row r="1272" spans="1:27" x14ac:dyDescent="0.25">
      <c r="A1272" t="s">
        <v>384</v>
      </c>
      <c r="B1272" t="s">
        <v>80</v>
      </c>
      <c r="C1272" t="s">
        <v>81</v>
      </c>
      <c r="D1272" t="s">
        <v>387</v>
      </c>
      <c r="E1272" t="s">
        <v>388</v>
      </c>
      <c r="F1272" t="str">
        <f t="shared" si="118"/>
        <v>1480</v>
      </c>
      <c r="G1272" t="s">
        <v>84</v>
      </c>
      <c r="H1272" t="s">
        <v>85</v>
      </c>
      <c r="I1272" s="91">
        <v>1239.22</v>
      </c>
      <c r="J1272" s="91">
        <v>1094.04</v>
      </c>
      <c r="K1272" s="91">
        <v>2047.92</v>
      </c>
      <c r="L1272" s="91">
        <v>1189.3</v>
      </c>
      <c r="M1272" s="91">
        <v>1055.72</v>
      </c>
      <c r="N1272" s="91">
        <v>768.48</v>
      </c>
      <c r="O1272" s="91">
        <v>821.25</v>
      </c>
      <c r="P1272" s="91">
        <v>1080.19</v>
      </c>
      <c r="Q1272" s="91">
        <v>630.64</v>
      </c>
      <c r="R1272" s="91">
        <v>718.82</v>
      </c>
      <c r="S1272" s="91">
        <v>1280.3800000000001</v>
      </c>
      <c r="T1272" s="91">
        <v>1035.45</v>
      </c>
      <c r="U1272" s="91">
        <f t="shared" si="119"/>
        <v>12961.41</v>
      </c>
      <c r="V1272" s="82" t="str">
        <f t="shared" si="117"/>
        <v>111001480877</v>
      </c>
      <c r="W1272" s="83">
        <f>VLOOKUP(V1272,Factors!$E$6:$H$5950,4,FALSE)</f>
        <v>8.4599999999999995E-2</v>
      </c>
      <c r="X1272" t="str">
        <f>VLOOKUP(V1272,Factors!$E$6:$F$5950,2,FALSE)</f>
        <v>Sendout Volumes</v>
      </c>
      <c r="Y1272" s="92">
        <f t="shared" si="120"/>
        <v>1096.5352859999998</v>
      </c>
      <c r="Z1272" s="92">
        <f t="shared" si="121"/>
        <v>11864.874714</v>
      </c>
      <c r="AA1272" s="92">
        <f t="shared" si="122"/>
        <v>12961.41</v>
      </c>
    </row>
    <row r="1273" spans="1:27" x14ac:dyDescent="0.25">
      <c r="A1273" t="s">
        <v>384</v>
      </c>
      <c r="B1273" t="s">
        <v>80</v>
      </c>
      <c r="C1273" t="s">
        <v>81</v>
      </c>
      <c r="D1273" t="s">
        <v>387</v>
      </c>
      <c r="E1273" t="s">
        <v>388</v>
      </c>
      <c r="F1273" t="str">
        <f t="shared" si="118"/>
        <v>1480</v>
      </c>
      <c r="G1273" t="s">
        <v>144</v>
      </c>
      <c r="H1273" t="s">
        <v>145</v>
      </c>
      <c r="I1273" s="91">
        <v>58.98</v>
      </c>
      <c r="J1273" s="91"/>
      <c r="K1273" s="91"/>
      <c r="L1273" s="91"/>
      <c r="M1273" s="91"/>
      <c r="N1273" s="91"/>
      <c r="O1273" s="91"/>
      <c r="P1273" s="91"/>
      <c r="Q1273" s="91"/>
      <c r="R1273" s="91"/>
      <c r="S1273" s="91"/>
      <c r="T1273" s="91"/>
      <c r="U1273" s="91">
        <f t="shared" si="119"/>
        <v>58.98</v>
      </c>
      <c r="V1273" s="82" t="str">
        <f t="shared" si="117"/>
        <v>111001480877</v>
      </c>
      <c r="W1273" s="83">
        <f>VLOOKUP(V1273,Factors!$E$6:$H$5950,4,FALSE)</f>
        <v>8.4599999999999995E-2</v>
      </c>
      <c r="X1273" t="str">
        <f>VLOOKUP(V1273,Factors!$E$6:$F$5950,2,FALSE)</f>
        <v>Sendout Volumes</v>
      </c>
      <c r="Y1273" s="92">
        <f t="shared" si="120"/>
        <v>4.9897079999999994</v>
      </c>
      <c r="Z1273" s="92">
        <f t="shared" si="121"/>
        <v>53.990291999999997</v>
      </c>
      <c r="AA1273" s="92">
        <f t="shared" si="122"/>
        <v>58.98</v>
      </c>
    </row>
    <row r="1274" spans="1:27" x14ac:dyDescent="0.25">
      <c r="A1274" t="s">
        <v>384</v>
      </c>
      <c r="B1274" t="s">
        <v>80</v>
      </c>
      <c r="C1274" t="s">
        <v>81</v>
      </c>
      <c r="D1274" t="s">
        <v>387</v>
      </c>
      <c r="E1274" t="s">
        <v>388</v>
      </c>
      <c r="F1274" t="str">
        <f t="shared" si="118"/>
        <v>1480</v>
      </c>
      <c r="G1274" t="s">
        <v>65</v>
      </c>
      <c r="H1274" t="s">
        <v>66</v>
      </c>
      <c r="I1274" s="91"/>
      <c r="J1274" s="91"/>
      <c r="K1274" s="91"/>
      <c r="L1274" s="91">
        <v>136.78</v>
      </c>
      <c r="M1274" s="91"/>
      <c r="N1274" s="91"/>
      <c r="O1274" s="91"/>
      <c r="P1274" s="91"/>
      <c r="Q1274" s="91">
        <v>289</v>
      </c>
      <c r="R1274" s="91"/>
      <c r="S1274" s="91"/>
      <c r="T1274" s="91"/>
      <c r="U1274" s="91">
        <f t="shared" si="119"/>
        <v>425.78</v>
      </c>
      <c r="V1274" s="82" t="str">
        <f t="shared" si="117"/>
        <v>111001480877</v>
      </c>
      <c r="W1274" s="83">
        <f>VLOOKUP(V1274,Factors!$E$6:$H$5950,4,FALSE)</f>
        <v>8.4599999999999995E-2</v>
      </c>
      <c r="X1274" t="str">
        <f>VLOOKUP(V1274,Factors!$E$6:$F$5950,2,FALSE)</f>
        <v>Sendout Volumes</v>
      </c>
      <c r="Y1274" s="92">
        <f t="shared" si="120"/>
        <v>36.020987999999996</v>
      </c>
      <c r="Z1274" s="92">
        <f t="shared" si="121"/>
        <v>389.75901199999998</v>
      </c>
      <c r="AA1274" s="92">
        <f t="shared" si="122"/>
        <v>425.78</v>
      </c>
    </row>
    <row r="1275" spans="1:27" x14ac:dyDescent="0.25">
      <c r="A1275" t="s">
        <v>384</v>
      </c>
      <c r="B1275" t="s">
        <v>80</v>
      </c>
      <c r="C1275" t="s">
        <v>81</v>
      </c>
      <c r="D1275" t="s">
        <v>387</v>
      </c>
      <c r="E1275" t="s">
        <v>388</v>
      </c>
      <c r="F1275" t="str">
        <f t="shared" si="118"/>
        <v>1480</v>
      </c>
      <c r="G1275" t="s">
        <v>56</v>
      </c>
      <c r="H1275" t="s">
        <v>57</v>
      </c>
      <c r="I1275" s="91">
        <v>13129.85</v>
      </c>
      <c r="J1275" s="91">
        <v>11950.09</v>
      </c>
      <c r="K1275" s="91">
        <v>21346.86</v>
      </c>
      <c r="L1275" s="91">
        <v>12286.15</v>
      </c>
      <c r="M1275" s="91">
        <v>11958.75</v>
      </c>
      <c r="N1275" s="91">
        <v>7662.44</v>
      </c>
      <c r="O1275" s="91">
        <v>9266.39</v>
      </c>
      <c r="P1275" s="91">
        <v>11672</v>
      </c>
      <c r="Q1275" s="91">
        <v>5617.17</v>
      </c>
      <c r="R1275" s="91">
        <v>8186.16</v>
      </c>
      <c r="S1275" s="91">
        <v>14163.06</v>
      </c>
      <c r="T1275" s="91">
        <v>11021.49</v>
      </c>
      <c r="U1275" s="91">
        <f t="shared" si="119"/>
        <v>138260.41</v>
      </c>
      <c r="V1275" s="82" t="str">
        <f t="shared" si="117"/>
        <v>111001480877</v>
      </c>
      <c r="W1275" s="83">
        <f>VLOOKUP(V1275,Factors!$E$6:$H$5950,4,FALSE)</f>
        <v>8.4599999999999995E-2</v>
      </c>
      <c r="X1275" t="str">
        <f>VLOOKUP(V1275,Factors!$E$6:$F$5950,2,FALSE)</f>
        <v>Sendout Volumes</v>
      </c>
      <c r="Y1275" s="92">
        <f t="shared" si="120"/>
        <v>11696.830685999999</v>
      </c>
      <c r="Z1275" s="92">
        <f t="shared" si="121"/>
        <v>126563.579314</v>
      </c>
      <c r="AA1275" s="92">
        <f t="shared" si="122"/>
        <v>138260.41</v>
      </c>
    </row>
    <row r="1276" spans="1:27" x14ac:dyDescent="0.25">
      <c r="A1276" t="s">
        <v>384</v>
      </c>
      <c r="B1276" t="s">
        <v>80</v>
      </c>
      <c r="C1276" t="s">
        <v>81</v>
      </c>
      <c r="D1276" t="s">
        <v>387</v>
      </c>
      <c r="E1276" t="s">
        <v>388</v>
      </c>
      <c r="F1276" t="str">
        <f t="shared" si="118"/>
        <v>1480</v>
      </c>
      <c r="G1276" t="s">
        <v>68</v>
      </c>
      <c r="H1276" t="s">
        <v>69</v>
      </c>
      <c r="I1276" s="91">
        <v>2664.37</v>
      </c>
      <c r="J1276" s="91">
        <v>1993.79</v>
      </c>
      <c r="K1276" s="91">
        <v>4754.51</v>
      </c>
      <c r="L1276" s="91">
        <v>2735</v>
      </c>
      <c r="M1276" s="91">
        <v>1496.74</v>
      </c>
      <c r="N1276" s="91">
        <v>2132.06</v>
      </c>
      <c r="O1276" s="91">
        <v>1200.5999999999999</v>
      </c>
      <c r="P1276" s="91">
        <v>2095.2600000000002</v>
      </c>
      <c r="Q1276" s="91">
        <v>2131.38</v>
      </c>
      <c r="R1276" s="91">
        <v>975.39</v>
      </c>
      <c r="S1276" s="91">
        <v>2155.6799999999998</v>
      </c>
      <c r="T1276" s="91">
        <v>2175.59</v>
      </c>
      <c r="U1276" s="91">
        <f t="shared" si="119"/>
        <v>26510.370000000003</v>
      </c>
      <c r="V1276" s="82" t="str">
        <f t="shared" si="117"/>
        <v>111001480877</v>
      </c>
      <c r="W1276" s="83">
        <f>VLOOKUP(V1276,Factors!$E$6:$H$5950,4,FALSE)</f>
        <v>8.4599999999999995E-2</v>
      </c>
      <c r="X1276" t="str">
        <f>VLOOKUP(V1276,Factors!$E$6:$F$5950,2,FALSE)</f>
        <v>Sendout Volumes</v>
      </c>
      <c r="Y1276" s="92">
        <f t="shared" si="120"/>
        <v>2242.777302</v>
      </c>
      <c r="Z1276" s="92">
        <f t="shared" si="121"/>
        <v>24267.592698000004</v>
      </c>
      <c r="AA1276" s="92">
        <f t="shared" si="122"/>
        <v>26510.370000000003</v>
      </c>
    </row>
    <row r="1277" spans="1:27" x14ac:dyDescent="0.25">
      <c r="A1277" t="s">
        <v>384</v>
      </c>
      <c r="B1277" t="s">
        <v>80</v>
      </c>
      <c r="C1277" t="s">
        <v>81</v>
      </c>
      <c r="D1277" t="s">
        <v>387</v>
      </c>
      <c r="E1277" t="s">
        <v>388</v>
      </c>
      <c r="F1277" t="str">
        <f t="shared" si="118"/>
        <v>1480</v>
      </c>
      <c r="G1277" t="s">
        <v>156</v>
      </c>
      <c r="H1277" t="s">
        <v>157</v>
      </c>
      <c r="I1277" s="91">
        <v>42.86</v>
      </c>
      <c r="J1277" s="91"/>
      <c r="K1277" s="91">
        <v>171.44</v>
      </c>
      <c r="L1277" s="91">
        <v>85.72</v>
      </c>
      <c r="M1277" s="91"/>
      <c r="N1277" s="91">
        <v>42.86</v>
      </c>
      <c r="O1277" s="91">
        <v>42.86</v>
      </c>
      <c r="P1277" s="91">
        <v>85.72</v>
      </c>
      <c r="Q1277" s="91">
        <v>42.86</v>
      </c>
      <c r="R1277" s="91">
        <v>42.86</v>
      </c>
      <c r="S1277" s="91">
        <v>85.72</v>
      </c>
      <c r="T1277" s="91"/>
      <c r="U1277" s="91">
        <f t="shared" si="119"/>
        <v>642.90000000000009</v>
      </c>
      <c r="V1277" s="82" t="str">
        <f t="shared" si="117"/>
        <v>111001480877</v>
      </c>
      <c r="W1277" s="83">
        <f>VLOOKUP(V1277,Factors!$E$6:$H$5950,4,FALSE)</f>
        <v>8.4599999999999995E-2</v>
      </c>
      <c r="X1277" t="str">
        <f>VLOOKUP(V1277,Factors!$E$6:$F$5950,2,FALSE)</f>
        <v>Sendout Volumes</v>
      </c>
      <c r="Y1277" s="92">
        <f t="shared" si="120"/>
        <v>54.389340000000004</v>
      </c>
      <c r="Z1277" s="92">
        <f t="shared" si="121"/>
        <v>588.51066000000014</v>
      </c>
      <c r="AA1277" s="92">
        <f t="shared" si="122"/>
        <v>642.90000000000009</v>
      </c>
    </row>
    <row r="1278" spans="1:27" x14ac:dyDescent="0.25">
      <c r="A1278" t="s">
        <v>384</v>
      </c>
      <c r="B1278" t="s">
        <v>80</v>
      </c>
      <c r="C1278" t="s">
        <v>81</v>
      </c>
      <c r="D1278" t="s">
        <v>389</v>
      </c>
      <c r="E1278" t="s">
        <v>390</v>
      </c>
      <c r="F1278" t="str">
        <f t="shared" si="118"/>
        <v>1485</v>
      </c>
      <c r="G1278" t="s">
        <v>61</v>
      </c>
      <c r="H1278" t="s">
        <v>62</v>
      </c>
      <c r="I1278" s="91">
        <v>34090.559999999998</v>
      </c>
      <c r="J1278" s="91">
        <v>33303.199999999997</v>
      </c>
      <c r="K1278" s="91">
        <v>27259.68</v>
      </c>
      <c r="L1278" s="91">
        <v>19130.72</v>
      </c>
      <c r="M1278" s="91">
        <v>13151.04</v>
      </c>
      <c r="N1278" s="91">
        <v>11704</v>
      </c>
      <c r="O1278" s="91">
        <v>10374</v>
      </c>
      <c r="P1278" s="91">
        <v>12831.84</v>
      </c>
      <c r="Q1278" s="91">
        <v>11533.76</v>
      </c>
      <c r="R1278" s="91">
        <v>16704.8</v>
      </c>
      <c r="S1278" s="91">
        <v>24450.720000000001</v>
      </c>
      <c r="T1278" s="91">
        <v>33752.74</v>
      </c>
      <c r="U1278" s="91">
        <f t="shared" si="119"/>
        <v>248287.06</v>
      </c>
      <c r="V1278" s="82" t="str">
        <f t="shared" si="117"/>
        <v>111001485877</v>
      </c>
      <c r="W1278" s="83">
        <f>VLOOKUP(V1278,Factors!$E$6:$H$5950,4,FALSE)</f>
        <v>8.4599999999999995E-2</v>
      </c>
      <c r="X1278" t="str">
        <f>VLOOKUP(V1278,Factors!$E$6:$F$5950,2,FALSE)</f>
        <v>Sendout Volumes</v>
      </c>
      <c r="Y1278" s="92">
        <f t="shared" si="120"/>
        <v>21005.085275999998</v>
      </c>
      <c r="Z1278" s="92">
        <f t="shared" si="121"/>
        <v>227281.974724</v>
      </c>
      <c r="AA1278" s="92">
        <f t="shared" si="122"/>
        <v>248287.06</v>
      </c>
    </row>
    <row r="1279" spans="1:27" x14ac:dyDescent="0.25">
      <c r="A1279" t="s">
        <v>384</v>
      </c>
      <c r="B1279" t="s">
        <v>80</v>
      </c>
      <c r="C1279" t="s">
        <v>81</v>
      </c>
      <c r="D1279" t="s">
        <v>389</v>
      </c>
      <c r="E1279" t="s">
        <v>390</v>
      </c>
      <c r="F1279" t="str">
        <f t="shared" si="118"/>
        <v>1485</v>
      </c>
      <c r="G1279" t="s">
        <v>84</v>
      </c>
      <c r="H1279" t="s">
        <v>85</v>
      </c>
      <c r="I1279" s="91"/>
      <c r="J1279" s="91"/>
      <c r="K1279" s="91"/>
      <c r="L1279" s="91"/>
      <c r="M1279" s="91"/>
      <c r="N1279" s="91"/>
      <c r="O1279" s="91"/>
      <c r="P1279" s="91"/>
      <c r="Q1279" s="91"/>
      <c r="R1279" s="91"/>
      <c r="S1279" s="91">
        <v>28.62</v>
      </c>
      <c r="T1279" s="91"/>
      <c r="U1279" s="91">
        <f t="shared" si="119"/>
        <v>28.62</v>
      </c>
      <c r="V1279" s="82" t="str">
        <f t="shared" si="117"/>
        <v>111001485877</v>
      </c>
      <c r="W1279" s="83">
        <f>VLOOKUP(V1279,Factors!$E$6:$H$5950,4,FALSE)</f>
        <v>8.4599999999999995E-2</v>
      </c>
      <c r="X1279" t="str">
        <f>VLOOKUP(V1279,Factors!$E$6:$F$5950,2,FALSE)</f>
        <v>Sendout Volumes</v>
      </c>
      <c r="Y1279" s="92">
        <f t="shared" si="120"/>
        <v>2.421252</v>
      </c>
      <c r="Z1279" s="92">
        <f t="shared" si="121"/>
        <v>26.198748000000002</v>
      </c>
      <c r="AA1279" s="92">
        <f t="shared" si="122"/>
        <v>28.62</v>
      </c>
    </row>
    <row r="1280" spans="1:27" x14ac:dyDescent="0.25">
      <c r="A1280" t="s">
        <v>384</v>
      </c>
      <c r="B1280" t="s">
        <v>80</v>
      </c>
      <c r="C1280" t="s">
        <v>81</v>
      </c>
      <c r="D1280" t="s">
        <v>389</v>
      </c>
      <c r="E1280" t="s">
        <v>390</v>
      </c>
      <c r="F1280" t="str">
        <f t="shared" si="118"/>
        <v>1485</v>
      </c>
      <c r="G1280" t="s">
        <v>100</v>
      </c>
      <c r="H1280" t="s">
        <v>101</v>
      </c>
      <c r="I1280" s="91">
        <v>-9374.15</v>
      </c>
      <c r="J1280" s="91">
        <v>-7141.69</v>
      </c>
      <c r="K1280" s="91">
        <v>-8201.18</v>
      </c>
      <c r="L1280" s="91">
        <v>-9524.66</v>
      </c>
      <c r="M1280" s="91">
        <v>-5888.63</v>
      </c>
      <c r="N1280" s="91">
        <v>-2427.71</v>
      </c>
      <c r="O1280" s="91">
        <v>-1866.38</v>
      </c>
      <c r="P1280" s="91">
        <v>-2289.17</v>
      </c>
      <c r="Q1280" s="91">
        <v>-3904.12</v>
      </c>
      <c r="R1280" s="91">
        <v>-2088.42</v>
      </c>
      <c r="S1280" s="91">
        <v>-3694.58</v>
      </c>
      <c r="T1280" s="91">
        <v>-4156.3599999999997</v>
      </c>
      <c r="U1280" s="91">
        <f t="shared" si="119"/>
        <v>-60557.049999999996</v>
      </c>
      <c r="V1280" s="82" t="str">
        <f t="shared" si="117"/>
        <v>111001485877</v>
      </c>
      <c r="W1280" s="83">
        <f>VLOOKUP(V1280,Factors!$E$6:$H$5950,4,FALSE)</f>
        <v>8.4599999999999995E-2</v>
      </c>
      <c r="X1280" t="str">
        <f>VLOOKUP(V1280,Factors!$E$6:$F$5950,2,FALSE)</f>
        <v>Sendout Volumes</v>
      </c>
      <c r="Y1280" s="92">
        <f t="shared" si="120"/>
        <v>-5123.1264299999993</v>
      </c>
      <c r="Z1280" s="92">
        <f t="shared" si="121"/>
        <v>-55433.923569999999</v>
      </c>
      <c r="AA1280" s="92">
        <f t="shared" si="122"/>
        <v>-60557.049999999996</v>
      </c>
    </row>
    <row r="1281" spans="1:27" x14ac:dyDescent="0.25">
      <c r="A1281" t="s">
        <v>384</v>
      </c>
      <c r="B1281" t="s">
        <v>80</v>
      </c>
      <c r="C1281" t="s">
        <v>81</v>
      </c>
      <c r="D1281" t="s">
        <v>389</v>
      </c>
      <c r="E1281" t="s">
        <v>390</v>
      </c>
      <c r="F1281" t="str">
        <f t="shared" si="118"/>
        <v>1485</v>
      </c>
      <c r="G1281" t="s">
        <v>391</v>
      </c>
      <c r="H1281" t="s">
        <v>392</v>
      </c>
      <c r="I1281" s="91">
        <v>-494.01</v>
      </c>
      <c r="J1281" s="91">
        <v>-335.72</v>
      </c>
      <c r="K1281" s="91">
        <v>-437.52</v>
      </c>
      <c r="L1281" s="91">
        <v>-499.36</v>
      </c>
      <c r="M1281" s="91">
        <v>-299.91000000000003</v>
      </c>
      <c r="N1281" s="91">
        <v>-165.43</v>
      </c>
      <c r="O1281" s="91">
        <v>-122.78</v>
      </c>
      <c r="P1281" s="91">
        <v>-157.27000000000001</v>
      </c>
      <c r="Q1281" s="91">
        <v>-296.83999999999997</v>
      </c>
      <c r="R1281" s="91">
        <v>-134.69999999999999</v>
      </c>
      <c r="S1281" s="91">
        <v>-193.41</v>
      </c>
      <c r="T1281" s="91">
        <v>-290.38</v>
      </c>
      <c r="U1281" s="91">
        <f t="shared" si="119"/>
        <v>-3427.33</v>
      </c>
      <c r="V1281" s="82" t="str">
        <f t="shared" si="117"/>
        <v>111001485877</v>
      </c>
      <c r="W1281" s="83">
        <f>VLOOKUP(V1281,Factors!$E$6:$H$5950,4,FALSE)</f>
        <v>8.4599999999999995E-2</v>
      </c>
      <c r="X1281" t="str">
        <f>VLOOKUP(V1281,Factors!$E$6:$F$5950,2,FALSE)</f>
        <v>Sendout Volumes</v>
      </c>
      <c r="Y1281" s="92">
        <f t="shared" si="120"/>
        <v>-289.95211799999998</v>
      </c>
      <c r="Z1281" s="92">
        <f t="shared" si="121"/>
        <v>-3137.3778819999998</v>
      </c>
      <c r="AA1281" s="92">
        <f t="shared" si="122"/>
        <v>-3427.33</v>
      </c>
    </row>
    <row r="1282" spans="1:27" x14ac:dyDescent="0.25">
      <c r="A1282" t="s">
        <v>384</v>
      </c>
      <c r="B1282" t="s">
        <v>80</v>
      </c>
      <c r="C1282" t="s">
        <v>81</v>
      </c>
      <c r="D1282" t="s">
        <v>389</v>
      </c>
      <c r="E1282" t="s">
        <v>390</v>
      </c>
      <c r="F1282" t="str">
        <f t="shared" si="118"/>
        <v>1485</v>
      </c>
      <c r="G1282" t="s">
        <v>56</v>
      </c>
      <c r="H1282" t="s">
        <v>57</v>
      </c>
      <c r="I1282" s="91"/>
      <c r="J1282" s="91"/>
      <c r="K1282" s="91"/>
      <c r="L1282" s="91"/>
      <c r="M1282" s="91"/>
      <c r="N1282" s="91"/>
      <c r="O1282" s="91"/>
      <c r="P1282" s="91"/>
      <c r="Q1282" s="91"/>
      <c r="R1282" s="91"/>
      <c r="S1282" s="91">
        <v>364.75</v>
      </c>
      <c r="T1282" s="91"/>
      <c r="U1282" s="91">
        <f t="shared" si="119"/>
        <v>364.75</v>
      </c>
      <c r="V1282" s="82" t="str">
        <f t="shared" si="117"/>
        <v>111001485877</v>
      </c>
      <c r="W1282" s="83">
        <f>VLOOKUP(V1282,Factors!$E$6:$H$5950,4,FALSE)</f>
        <v>8.4599999999999995E-2</v>
      </c>
      <c r="X1282" t="str">
        <f>VLOOKUP(V1282,Factors!$E$6:$F$5950,2,FALSE)</f>
        <v>Sendout Volumes</v>
      </c>
      <c r="Y1282" s="92">
        <f t="shared" si="120"/>
        <v>30.857849999999999</v>
      </c>
      <c r="Z1282" s="92">
        <f t="shared" si="121"/>
        <v>333.89215000000002</v>
      </c>
      <c r="AA1282" s="92">
        <f t="shared" si="122"/>
        <v>364.75</v>
      </c>
    </row>
    <row r="1283" spans="1:27" x14ac:dyDescent="0.25">
      <c r="A1283" t="s">
        <v>384</v>
      </c>
      <c r="B1283" t="s">
        <v>80</v>
      </c>
      <c r="C1283" t="s">
        <v>81</v>
      </c>
      <c r="D1283" t="s">
        <v>393</v>
      </c>
      <c r="E1283" t="s">
        <v>394</v>
      </c>
      <c r="F1283" t="str">
        <f t="shared" si="118"/>
        <v>1490</v>
      </c>
      <c r="G1283" t="s">
        <v>92</v>
      </c>
      <c r="H1283" t="s">
        <v>93</v>
      </c>
      <c r="I1283" s="91"/>
      <c r="J1283" s="91"/>
      <c r="K1283" s="91"/>
      <c r="L1283" s="91"/>
      <c r="M1283" s="91"/>
      <c r="N1283" s="91"/>
      <c r="O1283" s="91"/>
      <c r="P1283" s="91"/>
      <c r="Q1283" s="91"/>
      <c r="R1283" s="91">
        <v>237.34</v>
      </c>
      <c r="S1283" s="91"/>
      <c r="T1283" s="91"/>
      <c r="U1283" s="91">
        <f t="shared" si="119"/>
        <v>237.34</v>
      </c>
      <c r="V1283" s="82" t="str">
        <f t="shared" si="117"/>
        <v>111001490877</v>
      </c>
      <c r="W1283" s="83">
        <f>VLOOKUP(V1283,Factors!$E$6:$H$5950,4,FALSE)</f>
        <v>8.4599999999999995E-2</v>
      </c>
      <c r="X1283" t="str">
        <f>VLOOKUP(V1283,Factors!$E$6:$F$5950,2,FALSE)</f>
        <v>Sendout Volumes</v>
      </c>
      <c r="Y1283" s="92">
        <f t="shared" si="120"/>
        <v>20.078963999999999</v>
      </c>
      <c r="Z1283" s="92">
        <f t="shared" si="121"/>
        <v>217.26103599999999</v>
      </c>
      <c r="AA1283" s="92">
        <f t="shared" si="122"/>
        <v>237.33999999999997</v>
      </c>
    </row>
    <row r="1284" spans="1:27" x14ac:dyDescent="0.25">
      <c r="A1284" t="s">
        <v>384</v>
      </c>
      <c r="B1284" t="s">
        <v>80</v>
      </c>
      <c r="C1284" t="s">
        <v>81</v>
      </c>
      <c r="D1284" t="s">
        <v>393</v>
      </c>
      <c r="E1284" t="s">
        <v>394</v>
      </c>
      <c r="F1284" t="str">
        <f t="shared" si="118"/>
        <v>1490</v>
      </c>
      <c r="G1284" t="s">
        <v>84</v>
      </c>
      <c r="H1284" t="s">
        <v>85</v>
      </c>
      <c r="I1284" s="91"/>
      <c r="J1284" s="91"/>
      <c r="K1284" s="91"/>
      <c r="L1284" s="91"/>
      <c r="M1284" s="91"/>
      <c r="N1284" s="91"/>
      <c r="O1284" s="91"/>
      <c r="P1284" s="91"/>
      <c r="Q1284" s="91"/>
      <c r="R1284" s="91"/>
      <c r="S1284" s="91">
        <v>62.63</v>
      </c>
      <c r="T1284" s="91"/>
      <c r="U1284" s="91">
        <f t="shared" si="119"/>
        <v>62.63</v>
      </c>
      <c r="V1284" s="82" t="str">
        <f t="shared" ref="V1284:V1347" si="123">CONCATENATE(B1284,RIGHT(D1284,4),A1284)</f>
        <v>111001490877</v>
      </c>
      <c r="W1284" s="83">
        <f>VLOOKUP(V1284,Factors!$E$6:$H$5950,4,FALSE)</f>
        <v>8.4599999999999995E-2</v>
      </c>
      <c r="X1284" t="str">
        <f>VLOOKUP(V1284,Factors!$E$6:$F$5950,2,FALSE)</f>
        <v>Sendout Volumes</v>
      </c>
      <c r="Y1284" s="92">
        <f t="shared" si="120"/>
        <v>5.2984979999999995</v>
      </c>
      <c r="Z1284" s="92">
        <f t="shared" si="121"/>
        <v>57.331502</v>
      </c>
      <c r="AA1284" s="92">
        <f t="shared" si="122"/>
        <v>62.63</v>
      </c>
    </row>
    <row r="1285" spans="1:27" x14ac:dyDescent="0.25">
      <c r="A1285" t="s">
        <v>384</v>
      </c>
      <c r="B1285" t="s">
        <v>80</v>
      </c>
      <c r="C1285" t="s">
        <v>81</v>
      </c>
      <c r="D1285" t="s">
        <v>393</v>
      </c>
      <c r="E1285" t="s">
        <v>394</v>
      </c>
      <c r="F1285" t="str">
        <f t="shared" ref="F1285:F1348" si="124">RIGHT(D1285,4)</f>
        <v>1490</v>
      </c>
      <c r="G1285" t="s">
        <v>56</v>
      </c>
      <c r="H1285" t="s">
        <v>57</v>
      </c>
      <c r="I1285" s="91"/>
      <c r="J1285" s="91"/>
      <c r="K1285" s="91"/>
      <c r="L1285" s="91"/>
      <c r="M1285" s="91"/>
      <c r="N1285" s="91"/>
      <c r="O1285" s="91"/>
      <c r="P1285" s="91"/>
      <c r="Q1285" s="91"/>
      <c r="R1285" s="91"/>
      <c r="S1285" s="91">
        <v>364.75</v>
      </c>
      <c r="T1285" s="91"/>
      <c r="U1285" s="91">
        <f t="shared" ref="U1285:U1348" si="125">SUM(I1285:T1285)</f>
        <v>364.75</v>
      </c>
      <c r="V1285" s="82" t="str">
        <f t="shared" si="123"/>
        <v>111001490877</v>
      </c>
      <c r="W1285" s="83">
        <f>VLOOKUP(V1285,Factors!$E$6:$H$5950,4,FALSE)</f>
        <v>8.4599999999999995E-2</v>
      </c>
      <c r="X1285" t="str">
        <f>VLOOKUP(V1285,Factors!$E$6:$F$5950,2,FALSE)</f>
        <v>Sendout Volumes</v>
      </c>
      <c r="Y1285" s="92">
        <f t="shared" si="120"/>
        <v>30.857849999999999</v>
      </c>
      <c r="Z1285" s="92">
        <f t="shared" si="121"/>
        <v>333.89215000000002</v>
      </c>
      <c r="AA1285" s="92">
        <f t="shared" si="122"/>
        <v>364.75</v>
      </c>
    </row>
    <row r="1286" spans="1:27" x14ac:dyDescent="0.25">
      <c r="A1286" t="s">
        <v>384</v>
      </c>
      <c r="B1286" t="s">
        <v>80</v>
      </c>
      <c r="C1286" t="s">
        <v>81</v>
      </c>
      <c r="D1286" t="s">
        <v>393</v>
      </c>
      <c r="E1286" t="s">
        <v>394</v>
      </c>
      <c r="F1286" t="str">
        <f t="shared" si="124"/>
        <v>1490</v>
      </c>
      <c r="G1286" t="s">
        <v>68</v>
      </c>
      <c r="H1286" t="s">
        <v>69</v>
      </c>
      <c r="I1286" s="91"/>
      <c r="J1286" s="91"/>
      <c r="K1286" s="91"/>
      <c r="L1286" s="91"/>
      <c r="M1286" s="91"/>
      <c r="N1286" s="91"/>
      <c r="O1286" s="91"/>
      <c r="P1286" s="91"/>
      <c r="Q1286" s="91"/>
      <c r="R1286" s="91"/>
      <c r="S1286" s="91">
        <v>433.51</v>
      </c>
      <c r="T1286" s="91"/>
      <c r="U1286" s="91">
        <f t="shared" si="125"/>
        <v>433.51</v>
      </c>
      <c r="V1286" s="82" t="str">
        <f t="shared" si="123"/>
        <v>111001490877</v>
      </c>
      <c r="W1286" s="83">
        <f>VLOOKUP(V1286,Factors!$E$6:$H$5950,4,FALSE)</f>
        <v>8.4599999999999995E-2</v>
      </c>
      <c r="X1286" t="str">
        <f>VLOOKUP(V1286,Factors!$E$6:$F$5950,2,FALSE)</f>
        <v>Sendout Volumes</v>
      </c>
      <c r="Y1286" s="92">
        <f t="shared" si="120"/>
        <v>36.674945999999998</v>
      </c>
      <c r="Z1286" s="92">
        <f t="shared" si="121"/>
        <v>396.83505400000001</v>
      </c>
      <c r="AA1286" s="92">
        <f t="shared" si="122"/>
        <v>433.51</v>
      </c>
    </row>
    <row r="1287" spans="1:27" x14ac:dyDescent="0.25">
      <c r="A1287" t="s">
        <v>384</v>
      </c>
      <c r="B1287" t="s">
        <v>80</v>
      </c>
      <c r="C1287" t="s">
        <v>81</v>
      </c>
      <c r="D1287" t="s">
        <v>393</v>
      </c>
      <c r="E1287" t="s">
        <v>394</v>
      </c>
      <c r="F1287" t="str">
        <f t="shared" si="124"/>
        <v>1490</v>
      </c>
      <c r="G1287" t="s">
        <v>156</v>
      </c>
      <c r="H1287" t="s">
        <v>157</v>
      </c>
      <c r="I1287" s="91"/>
      <c r="J1287" s="91"/>
      <c r="K1287" s="91"/>
      <c r="L1287" s="91"/>
      <c r="M1287" s="91"/>
      <c r="N1287" s="91"/>
      <c r="O1287" s="91"/>
      <c r="P1287" s="91"/>
      <c r="Q1287" s="91"/>
      <c r="R1287" s="91"/>
      <c r="S1287" s="91">
        <v>21.43</v>
      </c>
      <c r="T1287" s="91"/>
      <c r="U1287" s="91">
        <f t="shared" si="125"/>
        <v>21.43</v>
      </c>
      <c r="V1287" s="82" t="str">
        <f t="shared" si="123"/>
        <v>111001490877</v>
      </c>
      <c r="W1287" s="83">
        <f>VLOOKUP(V1287,Factors!$E$6:$H$5950,4,FALSE)</f>
        <v>8.4599999999999995E-2</v>
      </c>
      <c r="X1287" t="str">
        <f>VLOOKUP(V1287,Factors!$E$6:$F$5950,2,FALSE)</f>
        <v>Sendout Volumes</v>
      </c>
      <c r="Y1287" s="92">
        <f t="shared" si="120"/>
        <v>1.8129779999999998</v>
      </c>
      <c r="Z1287" s="92">
        <f t="shared" si="121"/>
        <v>19.617021999999999</v>
      </c>
      <c r="AA1287" s="92">
        <f t="shared" si="122"/>
        <v>21.43</v>
      </c>
    </row>
    <row r="1288" spans="1:27" x14ac:dyDescent="0.25">
      <c r="A1288" t="s">
        <v>384</v>
      </c>
      <c r="B1288" t="s">
        <v>80</v>
      </c>
      <c r="C1288" t="s">
        <v>81</v>
      </c>
      <c r="D1288" t="s">
        <v>395</v>
      </c>
      <c r="E1288" t="s">
        <v>396</v>
      </c>
      <c r="F1288" t="str">
        <f t="shared" si="124"/>
        <v>1495</v>
      </c>
      <c r="G1288" t="s">
        <v>84</v>
      </c>
      <c r="H1288" t="s">
        <v>85</v>
      </c>
      <c r="I1288" s="91">
        <v>235.28</v>
      </c>
      <c r="J1288" s="91">
        <v>151.53</v>
      </c>
      <c r="K1288" s="91">
        <v>195.85</v>
      </c>
      <c r="L1288" s="91">
        <v>243.66</v>
      </c>
      <c r="M1288" s="91">
        <v>223.06</v>
      </c>
      <c r="N1288" s="91">
        <v>235.76</v>
      </c>
      <c r="O1288" s="91">
        <v>132.57</v>
      </c>
      <c r="P1288" s="91">
        <v>265.68</v>
      </c>
      <c r="Q1288" s="91">
        <v>174.16</v>
      </c>
      <c r="R1288" s="91">
        <v>171.71</v>
      </c>
      <c r="S1288" s="91">
        <v>140.09</v>
      </c>
      <c r="T1288" s="91">
        <v>211.77</v>
      </c>
      <c r="U1288" s="91">
        <f t="shared" si="125"/>
        <v>2381.12</v>
      </c>
      <c r="V1288" s="82" t="str">
        <f t="shared" si="123"/>
        <v>111001495877</v>
      </c>
      <c r="W1288" s="83">
        <f>VLOOKUP(V1288,Factors!$E$6:$H$5950,4,FALSE)</f>
        <v>8.4599999999999995E-2</v>
      </c>
      <c r="X1288" t="str">
        <f>VLOOKUP(V1288,Factors!$E$6:$F$5950,2,FALSE)</f>
        <v>Sendout Volumes</v>
      </c>
      <c r="Y1288" s="92">
        <f t="shared" si="120"/>
        <v>201.44275199999998</v>
      </c>
      <c r="Z1288" s="92">
        <f t="shared" si="121"/>
        <v>2179.677248</v>
      </c>
      <c r="AA1288" s="92">
        <f t="shared" si="122"/>
        <v>2381.12</v>
      </c>
    </row>
    <row r="1289" spans="1:27" x14ac:dyDescent="0.25">
      <c r="A1289" t="s">
        <v>384</v>
      </c>
      <c r="B1289" t="s">
        <v>80</v>
      </c>
      <c r="C1289" t="s">
        <v>81</v>
      </c>
      <c r="D1289" t="s">
        <v>395</v>
      </c>
      <c r="E1289" t="s">
        <v>396</v>
      </c>
      <c r="F1289" t="str">
        <f t="shared" si="124"/>
        <v>1495</v>
      </c>
      <c r="G1289" t="s">
        <v>65</v>
      </c>
      <c r="H1289" t="s">
        <v>66</v>
      </c>
      <c r="I1289" s="91">
        <v>177.2</v>
      </c>
      <c r="J1289" s="91"/>
      <c r="K1289" s="91"/>
      <c r="L1289" s="91"/>
      <c r="M1289" s="91"/>
      <c r="N1289" s="91"/>
      <c r="O1289" s="91"/>
      <c r="P1289" s="91"/>
      <c r="Q1289" s="91"/>
      <c r="R1289" s="91"/>
      <c r="S1289" s="91"/>
      <c r="T1289" s="91"/>
      <c r="U1289" s="91">
        <f t="shared" si="125"/>
        <v>177.2</v>
      </c>
      <c r="V1289" s="82" t="str">
        <f t="shared" si="123"/>
        <v>111001495877</v>
      </c>
      <c r="W1289" s="83">
        <f>VLOOKUP(V1289,Factors!$E$6:$H$5950,4,FALSE)</f>
        <v>8.4599999999999995E-2</v>
      </c>
      <c r="X1289" t="str">
        <f>VLOOKUP(V1289,Factors!$E$6:$F$5950,2,FALSE)</f>
        <v>Sendout Volumes</v>
      </c>
      <c r="Y1289" s="92">
        <f t="shared" si="120"/>
        <v>14.991119999999999</v>
      </c>
      <c r="Z1289" s="92">
        <f t="shared" si="121"/>
        <v>162.20887999999999</v>
      </c>
      <c r="AA1289" s="92">
        <f t="shared" si="122"/>
        <v>177.2</v>
      </c>
    </row>
    <row r="1290" spans="1:27" x14ac:dyDescent="0.25">
      <c r="A1290" t="s">
        <v>384</v>
      </c>
      <c r="B1290" t="s">
        <v>80</v>
      </c>
      <c r="C1290" t="s">
        <v>81</v>
      </c>
      <c r="D1290" t="s">
        <v>395</v>
      </c>
      <c r="E1290" t="s">
        <v>396</v>
      </c>
      <c r="F1290" t="str">
        <f t="shared" si="124"/>
        <v>1495</v>
      </c>
      <c r="G1290" t="s">
        <v>56</v>
      </c>
      <c r="H1290" t="s">
        <v>57</v>
      </c>
      <c r="I1290" s="91">
        <v>2508.02</v>
      </c>
      <c r="J1290" s="91">
        <v>1823</v>
      </c>
      <c r="K1290" s="91">
        <v>2261.4499999999998</v>
      </c>
      <c r="L1290" s="91">
        <v>2882.4</v>
      </c>
      <c r="M1290" s="91">
        <v>2626.2</v>
      </c>
      <c r="N1290" s="91">
        <v>2229.0100000000002</v>
      </c>
      <c r="O1290" s="91">
        <v>1423.88</v>
      </c>
      <c r="P1290" s="91">
        <v>2772.1</v>
      </c>
      <c r="Q1290" s="91">
        <v>1677.85</v>
      </c>
      <c r="R1290" s="91">
        <v>1911.1</v>
      </c>
      <c r="S1290" s="91">
        <v>1604.91</v>
      </c>
      <c r="T1290" s="91">
        <v>2178.19</v>
      </c>
      <c r="U1290" s="91">
        <f t="shared" si="125"/>
        <v>25898.109999999993</v>
      </c>
      <c r="V1290" s="82" t="str">
        <f t="shared" si="123"/>
        <v>111001495877</v>
      </c>
      <c r="W1290" s="83">
        <f>VLOOKUP(V1290,Factors!$E$6:$H$5950,4,FALSE)</f>
        <v>8.4599999999999995E-2</v>
      </c>
      <c r="X1290" t="str">
        <f>VLOOKUP(V1290,Factors!$E$6:$F$5950,2,FALSE)</f>
        <v>Sendout Volumes</v>
      </c>
      <c r="Y1290" s="92">
        <f t="shared" si="120"/>
        <v>2190.9801059999991</v>
      </c>
      <c r="Z1290" s="92">
        <f t="shared" si="121"/>
        <v>23707.129893999994</v>
      </c>
      <c r="AA1290" s="92">
        <f t="shared" si="122"/>
        <v>25898.109999999993</v>
      </c>
    </row>
    <row r="1291" spans="1:27" x14ac:dyDescent="0.25">
      <c r="A1291" t="s">
        <v>384</v>
      </c>
      <c r="B1291" t="s">
        <v>80</v>
      </c>
      <c r="C1291" t="s">
        <v>81</v>
      </c>
      <c r="D1291" t="s">
        <v>395</v>
      </c>
      <c r="E1291" t="s">
        <v>396</v>
      </c>
      <c r="F1291" t="str">
        <f t="shared" si="124"/>
        <v>1495</v>
      </c>
      <c r="G1291" t="s">
        <v>68</v>
      </c>
      <c r="H1291" t="s">
        <v>69</v>
      </c>
      <c r="I1291" s="91">
        <v>313.52999999999997</v>
      </c>
      <c r="J1291" s="91">
        <v>108.38</v>
      </c>
      <c r="K1291" s="91">
        <v>234.82</v>
      </c>
      <c r="L1291" s="91">
        <v>223.21</v>
      </c>
      <c r="M1291" s="91">
        <v>216.76</v>
      </c>
      <c r="N1291" s="91">
        <v>775.78</v>
      </c>
      <c r="O1291" s="91">
        <v>265.8</v>
      </c>
      <c r="P1291" s="91">
        <v>614.13</v>
      </c>
      <c r="Q1291" s="91">
        <v>541.89</v>
      </c>
      <c r="R1291" s="91">
        <v>277.39999999999998</v>
      </c>
      <c r="S1291" s="91">
        <v>180.63</v>
      </c>
      <c r="T1291" s="91">
        <v>520.94000000000005</v>
      </c>
      <c r="U1291" s="91">
        <f t="shared" si="125"/>
        <v>4273.2700000000004</v>
      </c>
      <c r="V1291" s="82" t="str">
        <f t="shared" si="123"/>
        <v>111001495877</v>
      </c>
      <c r="W1291" s="83">
        <f>VLOOKUP(V1291,Factors!$E$6:$H$5950,4,FALSE)</f>
        <v>8.4599999999999995E-2</v>
      </c>
      <c r="X1291" t="str">
        <f>VLOOKUP(V1291,Factors!$E$6:$F$5950,2,FALSE)</f>
        <v>Sendout Volumes</v>
      </c>
      <c r="Y1291" s="92">
        <f t="shared" si="120"/>
        <v>361.518642</v>
      </c>
      <c r="Z1291" s="92">
        <f t="shared" si="121"/>
        <v>3911.7513580000004</v>
      </c>
      <c r="AA1291" s="92">
        <f t="shared" si="122"/>
        <v>4273.2700000000004</v>
      </c>
    </row>
    <row r="1292" spans="1:27" x14ac:dyDescent="0.25">
      <c r="A1292" t="s">
        <v>384</v>
      </c>
      <c r="B1292" t="s">
        <v>80</v>
      </c>
      <c r="C1292" t="s">
        <v>81</v>
      </c>
      <c r="D1292" t="s">
        <v>395</v>
      </c>
      <c r="E1292" t="s">
        <v>396</v>
      </c>
      <c r="F1292" t="str">
        <f t="shared" si="124"/>
        <v>1495</v>
      </c>
      <c r="G1292" t="s">
        <v>156</v>
      </c>
      <c r="H1292" t="s">
        <v>157</v>
      </c>
      <c r="I1292" s="91"/>
      <c r="J1292" s="91"/>
      <c r="K1292" s="91"/>
      <c r="L1292" s="91"/>
      <c r="M1292" s="91"/>
      <c r="N1292" s="91">
        <v>42.86</v>
      </c>
      <c r="O1292" s="91"/>
      <c r="P1292" s="91">
        <v>21.43</v>
      </c>
      <c r="Q1292" s="91"/>
      <c r="R1292" s="91"/>
      <c r="S1292" s="91"/>
      <c r="T1292" s="91">
        <v>21.43</v>
      </c>
      <c r="U1292" s="91">
        <f t="shared" si="125"/>
        <v>85.72</v>
      </c>
      <c r="V1292" s="82" t="str">
        <f t="shared" si="123"/>
        <v>111001495877</v>
      </c>
      <c r="W1292" s="83">
        <f>VLOOKUP(V1292,Factors!$E$6:$H$5950,4,FALSE)</f>
        <v>8.4599999999999995E-2</v>
      </c>
      <c r="X1292" t="str">
        <f>VLOOKUP(V1292,Factors!$E$6:$F$5950,2,FALSE)</f>
        <v>Sendout Volumes</v>
      </c>
      <c r="Y1292" s="92">
        <f t="shared" si="120"/>
        <v>7.251911999999999</v>
      </c>
      <c r="Z1292" s="92">
        <f t="shared" si="121"/>
        <v>78.468087999999995</v>
      </c>
      <c r="AA1292" s="92">
        <f t="shared" si="122"/>
        <v>85.72</v>
      </c>
    </row>
    <row r="1293" spans="1:27" x14ac:dyDescent="0.25">
      <c r="A1293" t="s">
        <v>384</v>
      </c>
      <c r="B1293" t="s">
        <v>329</v>
      </c>
      <c r="C1293" t="s">
        <v>330</v>
      </c>
      <c r="D1293" t="s">
        <v>395</v>
      </c>
      <c r="E1293" t="s">
        <v>396</v>
      </c>
      <c r="F1293" t="str">
        <f t="shared" si="124"/>
        <v>1495</v>
      </c>
      <c r="G1293" t="s">
        <v>56</v>
      </c>
      <c r="H1293" t="s">
        <v>57</v>
      </c>
      <c r="I1293" s="91">
        <v>791.1</v>
      </c>
      <c r="J1293" s="91">
        <v>808.3</v>
      </c>
      <c r="K1293" s="91">
        <v>877.46</v>
      </c>
      <c r="L1293" s="91">
        <v>774.24</v>
      </c>
      <c r="M1293" s="91">
        <v>946.29</v>
      </c>
      <c r="N1293" s="91">
        <v>1238.77</v>
      </c>
      <c r="O1293" s="91">
        <v>791.44</v>
      </c>
      <c r="P1293" s="91">
        <v>997.9</v>
      </c>
      <c r="Q1293" s="91">
        <v>791.44</v>
      </c>
      <c r="R1293" s="91">
        <v>963.49</v>
      </c>
      <c r="S1293" s="91">
        <v>1255.98</v>
      </c>
      <c r="T1293" s="91">
        <v>1009.76</v>
      </c>
      <c r="U1293" s="91">
        <f t="shared" si="125"/>
        <v>11246.17</v>
      </c>
      <c r="V1293" s="82" t="str">
        <f t="shared" si="123"/>
        <v>113201495877</v>
      </c>
      <c r="W1293" s="83">
        <f>VLOOKUP(V1293,Factors!$E$6:$H$5950,4,FALSE)</f>
        <v>8.4599999999999995E-2</v>
      </c>
      <c r="X1293" t="str">
        <f>VLOOKUP(V1293,Factors!$E$6:$F$5950,2,FALSE)</f>
        <v>Sendout Volumes</v>
      </c>
      <c r="Y1293" s="92">
        <f t="shared" si="120"/>
        <v>951.42598199999998</v>
      </c>
      <c r="Z1293" s="92">
        <f t="shared" si="121"/>
        <v>10294.744017999999</v>
      </c>
      <c r="AA1293" s="92">
        <f t="shared" si="122"/>
        <v>11246.17</v>
      </c>
    </row>
    <row r="1294" spans="1:27" x14ac:dyDescent="0.25">
      <c r="A1294" t="s">
        <v>384</v>
      </c>
      <c r="B1294" t="s">
        <v>329</v>
      </c>
      <c r="C1294" t="s">
        <v>330</v>
      </c>
      <c r="D1294" t="s">
        <v>395</v>
      </c>
      <c r="E1294" t="s">
        <v>396</v>
      </c>
      <c r="F1294" t="str">
        <f t="shared" si="124"/>
        <v>1495</v>
      </c>
      <c r="G1294" t="s">
        <v>68</v>
      </c>
      <c r="H1294" t="s">
        <v>69</v>
      </c>
      <c r="I1294" s="91"/>
      <c r="J1294" s="91"/>
      <c r="K1294" s="91"/>
      <c r="L1294" s="91">
        <v>68.16</v>
      </c>
      <c r="M1294" s="91"/>
      <c r="N1294" s="91"/>
      <c r="O1294" s="91"/>
      <c r="P1294" s="91"/>
      <c r="Q1294" s="91"/>
      <c r="R1294" s="91"/>
      <c r="S1294" s="91"/>
      <c r="T1294" s="91"/>
      <c r="U1294" s="91">
        <f t="shared" si="125"/>
        <v>68.16</v>
      </c>
      <c r="V1294" s="82" t="str">
        <f t="shared" si="123"/>
        <v>113201495877</v>
      </c>
      <c r="W1294" s="83">
        <f>VLOOKUP(V1294,Factors!$E$6:$H$5950,4,FALSE)</f>
        <v>8.4599999999999995E-2</v>
      </c>
      <c r="X1294" t="str">
        <f>VLOOKUP(V1294,Factors!$E$6:$F$5950,2,FALSE)</f>
        <v>Sendout Volumes</v>
      </c>
      <c r="Y1294" s="92">
        <f t="shared" si="120"/>
        <v>5.766335999999999</v>
      </c>
      <c r="Z1294" s="92">
        <f t="shared" si="121"/>
        <v>62.393664000000001</v>
      </c>
      <c r="AA1294" s="92">
        <f t="shared" si="122"/>
        <v>68.16</v>
      </c>
    </row>
    <row r="1295" spans="1:27" x14ac:dyDescent="0.25">
      <c r="A1295" t="s">
        <v>384</v>
      </c>
      <c r="B1295" t="s">
        <v>162</v>
      </c>
      <c r="C1295" t="s">
        <v>163</v>
      </c>
      <c r="D1295" t="s">
        <v>385</v>
      </c>
      <c r="E1295" t="s">
        <v>386</v>
      </c>
      <c r="F1295" t="str">
        <f t="shared" si="124"/>
        <v>1040</v>
      </c>
      <c r="G1295" t="s">
        <v>61</v>
      </c>
      <c r="H1295" t="s">
        <v>62</v>
      </c>
      <c r="I1295" s="91"/>
      <c r="J1295" s="91">
        <v>498.74</v>
      </c>
      <c r="K1295" s="91"/>
      <c r="L1295" s="91"/>
      <c r="M1295" s="91">
        <v>168</v>
      </c>
      <c r="N1295" s="91"/>
      <c r="O1295" s="91"/>
      <c r="P1295" s="91"/>
      <c r="Q1295" s="91"/>
      <c r="R1295" s="91"/>
      <c r="S1295" s="91"/>
      <c r="T1295" s="91"/>
      <c r="U1295" s="91">
        <f t="shared" si="125"/>
        <v>666.74</v>
      </c>
      <c r="V1295" s="82" t="str">
        <f t="shared" si="123"/>
        <v>131001040877</v>
      </c>
      <c r="W1295" s="83">
        <f>VLOOKUP(V1295,Factors!$E$6:$H$5950,4,FALSE)</f>
        <v>0.1124</v>
      </c>
      <c r="X1295" t="str">
        <f>VLOOKUP(V1295,Factors!$E$6:$F$5950,2,FALSE)</f>
        <v>3-factor</v>
      </c>
      <c r="Y1295" s="92">
        <f t="shared" si="120"/>
        <v>74.941575999999998</v>
      </c>
      <c r="Z1295" s="92">
        <f t="shared" si="121"/>
        <v>591.79842400000007</v>
      </c>
      <c r="AA1295" s="92">
        <f t="shared" si="122"/>
        <v>666.74</v>
      </c>
    </row>
    <row r="1296" spans="1:27" x14ac:dyDescent="0.25">
      <c r="A1296" t="s">
        <v>384</v>
      </c>
      <c r="B1296" t="s">
        <v>162</v>
      </c>
      <c r="C1296" t="s">
        <v>163</v>
      </c>
      <c r="D1296" t="s">
        <v>385</v>
      </c>
      <c r="E1296" t="s">
        <v>386</v>
      </c>
      <c r="F1296" t="str">
        <f t="shared" si="124"/>
        <v>1040</v>
      </c>
      <c r="G1296" t="s">
        <v>92</v>
      </c>
      <c r="H1296" t="s">
        <v>93</v>
      </c>
      <c r="I1296" s="91"/>
      <c r="J1296" s="91"/>
      <c r="K1296" s="91"/>
      <c r="L1296" s="91"/>
      <c r="M1296" s="91"/>
      <c r="N1296" s="91"/>
      <c r="O1296" s="91"/>
      <c r="P1296" s="91"/>
      <c r="Q1296" s="91"/>
      <c r="R1296" s="91"/>
      <c r="S1296" s="91"/>
      <c r="T1296" s="91">
        <v>31</v>
      </c>
      <c r="U1296" s="91">
        <f t="shared" si="125"/>
        <v>31</v>
      </c>
      <c r="V1296" s="82" t="str">
        <f t="shared" si="123"/>
        <v>131001040877</v>
      </c>
      <c r="W1296" s="83">
        <f>VLOOKUP(V1296,Factors!$E$6:$H$5950,4,FALSE)</f>
        <v>0.1124</v>
      </c>
      <c r="X1296" t="str">
        <f>VLOOKUP(V1296,Factors!$E$6:$F$5950,2,FALSE)</f>
        <v>3-factor</v>
      </c>
      <c r="Y1296" s="92">
        <f t="shared" si="120"/>
        <v>3.4843999999999999</v>
      </c>
      <c r="Z1296" s="92">
        <f t="shared" si="121"/>
        <v>27.515599999999999</v>
      </c>
      <c r="AA1296" s="92">
        <f t="shared" si="122"/>
        <v>31</v>
      </c>
    </row>
    <row r="1297" spans="1:27" x14ac:dyDescent="0.25">
      <c r="A1297" t="s">
        <v>384</v>
      </c>
      <c r="B1297" t="s">
        <v>162</v>
      </c>
      <c r="C1297" t="s">
        <v>163</v>
      </c>
      <c r="D1297" t="s">
        <v>385</v>
      </c>
      <c r="E1297" t="s">
        <v>386</v>
      </c>
      <c r="F1297" t="str">
        <f t="shared" si="124"/>
        <v>1040</v>
      </c>
      <c r="G1297" t="s">
        <v>84</v>
      </c>
      <c r="H1297" t="s">
        <v>85</v>
      </c>
      <c r="I1297" s="91">
        <v>449.07</v>
      </c>
      <c r="J1297" s="91">
        <v>163.4</v>
      </c>
      <c r="K1297" s="91">
        <v>369.56</v>
      </c>
      <c r="L1297" s="91">
        <v>124.33</v>
      </c>
      <c r="M1297" s="91">
        <v>321.07</v>
      </c>
      <c r="N1297" s="91">
        <v>363.42</v>
      </c>
      <c r="O1297" s="91">
        <v>230.24</v>
      </c>
      <c r="P1297" s="91">
        <v>230.36</v>
      </c>
      <c r="Q1297" s="91">
        <v>260.69</v>
      </c>
      <c r="R1297" s="91">
        <v>84.93</v>
      </c>
      <c r="S1297" s="91">
        <v>623.69000000000005</v>
      </c>
      <c r="T1297" s="91">
        <v>311.72000000000003</v>
      </c>
      <c r="U1297" s="91">
        <f t="shared" si="125"/>
        <v>3532.4799999999996</v>
      </c>
      <c r="V1297" s="82" t="str">
        <f t="shared" si="123"/>
        <v>131001040877</v>
      </c>
      <c r="W1297" s="83">
        <f>VLOOKUP(V1297,Factors!$E$6:$H$5950,4,FALSE)</f>
        <v>0.1124</v>
      </c>
      <c r="X1297" t="str">
        <f>VLOOKUP(V1297,Factors!$E$6:$F$5950,2,FALSE)</f>
        <v>3-factor</v>
      </c>
      <c r="Y1297" s="92">
        <f t="shared" si="120"/>
        <v>397.05075199999993</v>
      </c>
      <c r="Z1297" s="92">
        <f t="shared" si="121"/>
        <v>3135.4292479999995</v>
      </c>
      <c r="AA1297" s="92">
        <f t="shared" si="122"/>
        <v>3532.4799999999996</v>
      </c>
    </row>
    <row r="1298" spans="1:27" x14ac:dyDescent="0.25">
      <c r="A1298" t="s">
        <v>384</v>
      </c>
      <c r="B1298" t="s">
        <v>162</v>
      </c>
      <c r="C1298" t="s">
        <v>163</v>
      </c>
      <c r="D1298" t="s">
        <v>385</v>
      </c>
      <c r="E1298" t="s">
        <v>386</v>
      </c>
      <c r="F1298" t="str">
        <f t="shared" si="124"/>
        <v>1040</v>
      </c>
      <c r="G1298" t="s">
        <v>187</v>
      </c>
      <c r="H1298" t="s">
        <v>188</v>
      </c>
      <c r="I1298" s="91">
        <v>589.6</v>
      </c>
      <c r="J1298" s="91"/>
      <c r="K1298" s="91"/>
      <c r="L1298" s="91"/>
      <c r="M1298" s="91">
        <v>137.6</v>
      </c>
      <c r="N1298" s="91"/>
      <c r="O1298" s="91"/>
      <c r="P1298" s="91"/>
      <c r="Q1298" s="91"/>
      <c r="R1298" s="91"/>
      <c r="S1298" s="91"/>
      <c r="T1298" s="91"/>
      <c r="U1298" s="91">
        <f t="shared" si="125"/>
        <v>727.2</v>
      </c>
      <c r="V1298" s="82" t="str">
        <f t="shared" si="123"/>
        <v>131001040877</v>
      </c>
      <c r="W1298" s="83">
        <f>VLOOKUP(V1298,Factors!$E$6:$H$5950,4,FALSE)</f>
        <v>0.1124</v>
      </c>
      <c r="X1298" t="str">
        <f>VLOOKUP(V1298,Factors!$E$6:$F$5950,2,FALSE)</f>
        <v>3-factor</v>
      </c>
      <c r="Y1298" s="92">
        <f t="shared" ref="Y1298:Y1361" si="126">U1298*W1298</f>
        <v>81.737279999999998</v>
      </c>
      <c r="Z1298" s="92">
        <f t="shared" ref="Z1298:Z1361" si="127">U1298-Y1298</f>
        <v>645.46271999999999</v>
      </c>
      <c r="AA1298" s="92">
        <f t="shared" ref="AA1298:AA1361" si="128">Y1298+Z1298</f>
        <v>727.2</v>
      </c>
    </row>
    <row r="1299" spans="1:27" x14ac:dyDescent="0.25">
      <c r="A1299" t="s">
        <v>384</v>
      </c>
      <c r="B1299" t="s">
        <v>162</v>
      </c>
      <c r="C1299" t="s">
        <v>163</v>
      </c>
      <c r="D1299" t="s">
        <v>385</v>
      </c>
      <c r="E1299" t="s">
        <v>386</v>
      </c>
      <c r="F1299" t="str">
        <f t="shared" si="124"/>
        <v>1040</v>
      </c>
      <c r="G1299" t="s">
        <v>239</v>
      </c>
      <c r="H1299" t="s">
        <v>240</v>
      </c>
      <c r="I1299" s="91">
        <v>39.99</v>
      </c>
      <c r="J1299" s="91"/>
      <c r="K1299" s="91"/>
      <c r="L1299" s="91"/>
      <c r="M1299" s="91"/>
      <c r="N1299" s="91"/>
      <c r="O1299" s="91"/>
      <c r="P1299" s="91"/>
      <c r="Q1299" s="91"/>
      <c r="R1299" s="91"/>
      <c r="S1299" s="91"/>
      <c r="T1299" s="91"/>
      <c r="U1299" s="91">
        <f t="shared" si="125"/>
        <v>39.99</v>
      </c>
      <c r="V1299" s="82" t="str">
        <f t="shared" si="123"/>
        <v>131001040877</v>
      </c>
      <c r="W1299" s="83">
        <f>VLOOKUP(V1299,Factors!$E$6:$H$5950,4,FALSE)</f>
        <v>0.1124</v>
      </c>
      <c r="X1299" t="str">
        <f>VLOOKUP(V1299,Factors!$E$6:$F$5950,2,FALSE)</f>
        <v>3-factor</v>
      </c>
      <c r="Y1299" s="92">
        <f t="shared" si="126"/>
        <v>4.4948760000000005</v>
      </c>
      <c r="Z1299" s="92">
        <f t="shared" si="127"/>
        <v>35.495124000000004</v>
      </c>
      <c r="AA1299" s="92">
        <f t="shared" si="128"/>
        <v>39.99</v>
      </c>
    </row>
    <row r="1300" spans="1:27" x14ac:dyDescent="0.25">
      <c r="A1300" t="s">
        <v>384</v>
      </c>
      <c r="B1300" t="s">
        <v>162</v>
      </c>
      <c r="C1300" t="s">
        <v>163</v>
      </c>
      <c r="D1300" t="s">
        <v>385</v>
      </c>
      <c r="E1300" t="s">
        <v>386</v>
      </c>
      <c r="F1300" t="str">
        <f t="shared" si="124"/>
        <v>1040</v>
      </c>
      <c r="G1300" t="s">
        <v>65</v>
      </c>
      <c r="H1300" t="s">
        <v>66</v>
      </c>
      <c r="I1300" s="91">
        <v>204.22</v>
      </c>
      <c r="J1300" s="91"/>
      <c r="K1300" s="91"/>
      <c r="L1300" s="91"/>
      <c r="M1300" s="91"/>
      <c r="N1300" s="91"/>
      <c r="O1300" s="91"/>
      <c r="P1300" s="91"/>
      <c r="Q1300" s="91"/>
      <c r="R1300" s="91"/>
      <c r="S1300" s="91"/>
      <c r="T1300" s="91"/>
      <c r="U1300" s="91">
        <f t="shared" si="125"/>
        <v>204.22</v>
      </c>
      <c r="V1300" s="82" t="str">
        <f t="shared" si="123"/>
        <v>131001040877</v>
      </c>
      <c r="W1300" s="83">
        <f>VLOOKUP(V1300,Factors!$E$6:$H$5950,4,FALSE)</f>
        <v>0.1124</v>
      </c>
      <c r="X1300" t="str">
        <f>VLOOKUP(V1300,Factors!$E$6:$F$5950,2,FALSE)</f>
        <v>3-factor</v>
      </c>
      <c r="Y1300" s="92">
        <f t="shared" si="126"/>
        <v>22.954328</v>
      </c>
      <c r="Z1300" s="92">
        <f t="shared" si="127"/>
        <v>181.265672</v>
      </c>
      <c r="AA1300" s="92">
        <f t="shared" si="128"/>
        <v>204.22</v>
      </c>
    </row>
    <row r="1301" spans="1:27" x14ac:dyDescent="0.25">
      <c r="A1301" t="s">
        <v>384</v>
      </c>
      <c r="B1301" t="s">
        <v>162</v>
      </c>
      <c r="C1301" t="s">
        <v>163</v>
      </c>
      <c r="D1301" t="s">
        <v>385</v>
      </c>
      <c r="E1301" t="s">
        <v>386</v>
      </c>
      <c r="F1301" t="str">
        <f t="shared" si="124"/>
        <v>1040</v>
      </c>
      <c r="G1301" t="s">
        <v>56</v>
      </c>
      <c r="H1301" t="s">
        <v>57</v>
      </c>
      <c r="I1301" s="91">
        <v>4560.1099999999997</v>
      </c>
      <c r="J1301" s="91">
        <v>1623.09</v>
      </c>
      <c r="K1301" s="91">
        <v>4059.3</v>
      </c>
      <c r="L1301" s="91">
        <v>1546.4</v>
      </c>
      <c r="M1301" s="91">
        <v>3479.4</v>
      </c>
      <c r="N1301" s="91">
        <v>3866</v>
      </c>
      <c r="O1301" s="91">
        <v>2551.56</v>
      </c>
      <c r="P1301" s="91">
        <v>2706.2</v>
      </c>
      <c r="Q1301" s="91">
        <v>3092.8</v>
      </c>
      <c r="R1301" s="91">
        <v>1082.48</v>
      </c>
      <c r="S1301" s="91">
        <v>6417.56</v>
      </c>
      <c r="T1301" s="91">
        <v>3105.18</v>
      </c>
      <c r="U1301" s="91">
        <f t="shared" si="125"/>
        <v>38090.080000000002</v>
      </c>
      <c r="V1301" s="82" t="str">
        <f t="shared" si="123"/>
        <v>131001040877</v>
      </c>
      <c r="W1301" s="83">
        <f>VLOOKUP(V1301,Factors!$E$6:$H$5950,4,FALSE)</f>
        <v>0.1124</v>
      </c>
      <c r="X1301" t="str">
        <f>VLOOKUP(V1301,Factors!$E$6:$F$5950,2,FALSE)</f>
        <v>3-factor</v>
      </c>
      <c r="Y1301" s="92">
        <f t="shared" si="126"/>
        <v>4281.3249919999998</v>
      </c>
      <c r="Z1301" s="92">
        <f t="shared" si="127"/>
        <v>33808.755008</v>
      </c>
      <c r="AA1301" s="92">
        <f t="shared" si="128"/>
        <v>38090.080000000002</v>
      </c>
    </row>
    <row r="1302" spans="1:27" x14ac:dyDescent="0.25">
      <c r="A1302" t="s">
        <v>384</v>
      </c>
      <c r="B1302" t="s">
        <v>162</v>
      </c>
      <c r="C1302" t="s">
        <v>163</v>
      </c>
      <c r="D1302" t="s">
        <v>385</v>
      </c>
      <c r="E1302" t="s">
        <v>386</v>
      </c>
      <c r="F1302" t="str">
        <f t="shared" si="124"/>
        <v>1040</v>
      </c>
      <c r="G1302" t="s">
        <v>68</v>
      </c>
      <c r="H1302" t="s">
        <v>69</v>
      </c>
      <c r="I1302" s="91">
        <v>959.18</v>
      </c>
      <c r="J1302" s="91">
        <v>459.48</v>
      </c>
      <c r="K1302" s="91">
        <v>650.92999999999995</v>
      </c>
      <c r="L1302" s="91">
        <v>38.29</v>
      </c>
      <c r="M1302" s="91">
        <v>612.64</v>
      </c>
      <c r="N1302" s="91">
        <v>765.8</v>
      </c>
      <c r="O1302" s="91">
        <v>382.9</v>
      </c>
      <c r="P1302" s="91">
        <v>229.74</v>
      </c>
      <c r="Q1302" s="91">
        <v>229.74</v>
      </c>
      <c r="R1302" s="91"/>
      <c r="S1302" s="91">
        <v>1531.6</v>
      </c>
      <c r="T1302" s="91">
        <v>867.8</v>
      </c>
      <c r="U1302" s="91">
        <f t="shared" si="125"/>
        <v>6728.0999999999995</v>
      </c>
      <c r="V1302" s="82" t="str">
        <f t="shared" si="123"/>
        <v>131001040877</v>
      </c>
      <c r="W1302" s="83">
        <f>VLOOKUP(V1302,Factors!$E$6:$H$5950,4,FALSE)</f>
        <v>0.1124</v>
      </c>
      <c r="X1302" t="str">
        <f>VLOOKUP(V1302,Factors!$E$6:$F$5950,2,FALSE)</f>
        <v>3-factor</v>
      </c>
      <c r="Y1302" s="92">
        <f t="shared" si="126"/>
        <v>756.23843999999997</v>
      </c>
      <c r="Z1302" s="92">
        <f t="shared" si="127"/>
        <v>5971.8615599999994</v>
      </c>
      <c r="AA1302" s="92">
        <f t="shared" si="128"/>
        <v>6728.0999999999995</v>
      </c>
    </row>
    <row r="1303" spans="1:27" x14ac:dyDescent="0.25">
      <c r="A1303" t="s">
        <v>384</v>
      </c>
      <c r="B1303" t="s">
        <v>338</v>
      </c>
      <c r="C1303" t="s">
        <v>339</v>
      </c>
      <c r="D1303" t="s">
        <v>395</v>
      </c>
      <c r="E1303" t="s">
        <v>396</v>
      </c>
      <c r="F1303" t="str">
        <f t="shared" si="124"/>
        <v>1495</v>
      </c>
      <c r="G1303" t="s">
        <v>84</v>
      </c>
      <c r="H1303" t="s">
        <v>85</v>
      </c>
      <c r="I1303" s="91">
        <v>44.56</v>
      </c>
      <c r="J1303" s="91">
        <v>81.47</v>
      </c>
      <c r="K1303" s="91">
        <v>94.23</v>
      </c>
      <c r="L1303" s="91">
        <v>122.08</v>
      </c>
      <c r="M1303" s="91">
        <v>71.31</v>
      </c>
      <c r="N1303" s="91">
        <v>154.07</v>
      </c>
      <c r="O1303" s="91">
        <v>113.31</v>
      </c>
      <c r="P1303" s="91">
        <v>62.4</v>
      </c>
      <c r="Q1303" s="91">
        <v>113.33</v>
      </c>
      <c r="R1303" s="91">
        <v>39.479999999999997</v>
      </c>
      <c r="S1303" s="91">
        <v>77.680000000000007</v>
      </c>
      <c r="T1303" s="91">
        <v>91.74</v>
      </c>
      <c r="U1303" s="91">
        <f t="shared" si="125"/>
        <v>1065.6600000000001</v>
      </c>
      <c r="V1303" s="82" t="str">
        <f t="shared" si="123"/>
        <v>135101495877</v>
      </c>
      <c r="W1303" s="83">
        <f>VLOOKUP(V1303,Factors!$E$6:$H$5950,4,FALSE)</f>
        <v>0.1119</v>
      </c>
      <c r="X1303" t="str">
        <f>VLOOKUP(V1303,Factors!$E$6:$F$5950,2,FALSE)</f>
        <v>Customers-All</v>
      </c>
      <c r="Y1303" s="92">
        <f t="shared" si="126"/>
        <v>119.24735400000002</v>
      </c>
      <c r="Z1303" s="92">
        <f t="shared" si="127"/>
        <v>946.41264600000011</v>
      </c>
      <c r="AA1303" s="92">
        <f t="shared" si="128"/>
        <v>1065.6600000000001</v>
      </c>
    </row>
    <row r="1304" spans="1:27" x14ac:dyDescent="0.25">
      <c r="A1304" t="s">
        <v>384</v>
      </c>
      <c r="B1304" t="s">
        <v>338</v>
      </c>
      <c r="C1304" t="s">
        <v>339</v>
      </c>
      <c r="D1304" t="s">
        <v>395</v>
      </c>
      <c r="E1304" t="s">
        <v>396</v>
      </c>
      <c r="F1304" t="str">
        <f t="shared" si="124"/>
        <v>1495</v>
      </c>
      <c r="G1304" t="s">
        <v>56</v>
      </c>
      <c r="H1304" t="s">
        <v>57</v>
      </c>
      <c r="I1304" s="91">
        <v>567.89</v>
      </c>
      <c r="J1304" s="91">
        <v>1038.4100000000001</v>
      </c>
      <c r="K1304" s="91">
        <v>1201.02</v>
      </c>
      <c r="L1304" s="91">
        <v>1555.91</v>
      </c>
      <c r="M1304" s="91">
        <v>908.88</v>
      </c>
      <c r="N1304" s="91">
        <v>1947.6</v>
      </c>
      <c r="O1304" s="91">
        <v>1412.01</v>
      </c>
      <c r="P1304" s="91">
        <v>795.27</v>
      </c>
      <c r="Q1304" s="91">
        <v>1444.47</v>
      </c>
      <c r="R1304" s="91">
        <v>503.13</v>
      </c>
      <c r="S1304" s="91">
        <v>990.03</v>
      </c>
      <c r="T1304" s="91">
        <v>1119.57</v>
      </c>
      <c r="U1304" s="91">
        <f t="shared" si="125"/>
        <v>13484.19</v>
      </c>
      <c r="V1304" s="82" t="str">
        <f t="shared" si="123"/>
        <v>135101495877</v>
      </c>
      <c r="W1304" s="83">
        <f>VLOOKUP(V1304,Factors!$E$6:$H$5950,4,FALSE)</f>
        <v>0.1119</v>
      </c>
      <c r="X1304" t="str">
        <f>VLOOKUP(V1304,Factors!$E$6:$F$5950,2,FALSE)</f>
        <v>Customers-All</v>
      </c>
      <c r="Y1304" s="92">
        <f t="shared" si="126"/>
        <v>1508.8808610000001</v>
      </c>
      <c r="Z1304" s="92">
        <f t="shared" si="127"/>
        <v>11975.309139000001</v>
      </c>
      <c r="AA1304" s="92">
        <f t="shared" si="128"/>
        <v>13484.19</v>
      </c>
    </row>
    <row r="1305" spans="1:27" x14ac:dyDescent="0.25">
      <c r="A1305" t="s">
        <v>384</v>
      </c>
      <c r="B1305" t="s">
        <v>338</v>
      </c>
      <c r="C1305" t="s">
        <v>339</v>
      </c>
      <c r="D1305" t="s">
        <v>395</v>
      </c>
      <c r="E1305" t="s">
        <v>396</v>
      </c>
      <c r="F1305" t="str">
        <f t="shared" si="124"/>
        <v>1495</v>
      </c>
      <c r="G1305" t="s">
        <v>68</v>
      </c>
      <c r="H1305" t="s">
        <v>69</v>
      </c>
      <c r="I1305" s="91"/>
      <c r="J1305" s="91"/>
      <c r="K1305" s="91"/>
      <c r="L1305" s="91"/>
      <c r="M1305" s="91"/>
      <c r="N1305" s="91">
        <v>16.079999999999998</v>
      </c>
      <c r="O1305" s="91">
        <v>32.15</v>
      </c>
      <c r="P1305" s="91"/>
      <c r="Q1305" s="91"/>
      <c r="R1305" s="91"/>
      <c r="S1305" s="91"/>
      <c r="T1305" s="91">
        <v>49.67</v>
      </c>
      <c r="U1305" s="91">
        <f t="shared" si="125"/>
        <v>97.9</v>
      </c>
      <c r="V1305" s="82" t="str">
        <f t="shared" si="123"/>
        <v>135101495877</v>
      </c>
      <c r="W1305" s="83">
        <f>VLOOKUP(V1305,Factors!$E$6:$H$5950,4,FALSE)</f>
        <v>0.1119</v>
      </c>
      <c r="X1305" t="str">
        <f>VLOOKUP(V1305,Factors!$E$6:$F$5950,2,FALSE)</f>
        <v>Customers-All</v>
      </c>
      <c r="Y1305" s="92">
        <f t="shared" si="126"/>
        <v>10.955010000000001</v>
      </c>
      <c r="Z1305" s="92">
        <f t="shared" si="127"/>
        <v>86.944990000000004</v>
      </c>
      <c r="AA1305" s="92">
        <f t="shared" si="128"/>
        <v>97.9</v>
      </c>
    </row>
    <row r="1306" spans="1:27" x14ac:dyDescent="0.25">
      <c r="A1306" t="s">
        <v>384</v>
      </c>
      <c r="B1306" t="s">
        <v>223</v>
      </c>
      <c r="C1306" t="s">
        <v>224</v>
      </c>
      <c r="D1306" t="s">
        <v>385</v>
      </c>
      <c r="E1306" t="s">
        <v>386</v>
      </c>
      <c r="F1306" t="str">
        <f t="shared" si="124"/>
        <v>1040</v>
      </c>
      <c r="G1306" t="s">
        <v>84</v>
      </c>
      <c r="H1306" t="s">
        <v>85</v>
      </c>
      <c r="I1306" s="91"/>
      <c r="J1306" s="91"/>
      <c r="K1306" s="91"/>
      <c r="L1306" s="91"/>
      <c r="M1306" s="91">
        <v>82.36</v>
      </c>
      <c r="N1306" s="91"/>
      <c r="O1306" s="91"/>
      <c r="P1306" s="91"/>
      <c r="Q1306" s="91"/>
      <c r="R1306" s="91"/>
      <c r="S1306" s="91"/>
      <c r="T1306" s="91"/>
      <c r="U1306" s="91">
        <f t="shared" si="125"/>
        <v>82.36</v>
      </c>
      <c r="V1306" s="82" t="str">
        <f t="shared" si="123"/>
        <v>141001040877</v>
      </c>
      <c r="W1306" s="83">
        <f>VLOOKUP(V1306,Factors!$E$6:$H$5950,4,FALSE)</f>
        <v>1.17E-2</v>
      </c>
      <c r="X1306" t="str">
        <f>VLOOKUP(V1306,Factors!$E$6:$F$5950,2,FALSE)</f>
        <v>Transmission</v>
      </c>
      <c r="Y1306" s="92">
        <f t="shared" si="126"/>
        <v>0.96361200000000002</v>
      </c>
      <c r="Z1306" s="92">
        <f t="shared" si="127"/>
        <v>81.396388000000002</v>
      </c>
      <c r="AA1306" s="92">
        <f t="shared" si="128"/>
        <v>82.36</v>
      </c>
    </row>
    <row r="1307" spans="1:27" x14ac:dyDescent="0.25">
      <c r="A1307" t="s">
        <v>384</v>
      </c>
      <c r="B1307" t="s">
        <v>223</v>
      </c>
      <c r="C1307" t="s">
        <v>224</v>
      </c>
      <c r="D1307" t="s">
        <v>385</v>
      </c>
      <c r="E1307" t="s">
        <v>386</v>
      </c>
      <c r="F1307" t="str">
        <f t="shared" si="124"/>
        <v>1040</v>
      </c>
      <c r="G1307" t="s">
        <v>217</v>
      </c>
      <c r="H1307" t="s">
        <v>218</v>
      </c>
      <c r="I1307" s="91"/>
      <c r="J1307" s="91"/>
      <c r="K1307" s="91"/>
      <c r="L1307" s="91"/>
      <c r="M1307" s="91"/>
      <c r="N1307" s="91">
        <v>272</v>
      </c>
      <c r="O1307" s="91"/>
      <c r="P1307" s="91"/>
      <c r="Q1307" s="91"/>
      <c r="R1307" s="91"/>
      <c r="S1307" s="91"/>
      <c r="T1307" s="91"/>
      <c r="U1307" s="91">
        <f t="shared" si="125"/>
        <v>272</v>
      </c>
      <c r="V1307" s="82" t="str">
        <f t="shared" si="123"/>
        <v>141001040877</v>
      </c>
      <c r="W1307" s="83">
        <f>VLOOKUP(V1307,Factors!$E$6:$H$5950,4,FALSE)</f>
        <v>1.17E-2</v>
      </c>
      <c r="X1307" t="str">
        <f>VLOOKUP(V1307,Factors!$E$6:$F$5950,2,FALSE)</f>
        <v>Transmission</v>
      </c>
      <c r="Y1307" s="92">
        <f t="shared" si="126"/>
        <v>3.1823999999999999</v>
      </c>
      <c r="Z1307" s="92">
        <f t="shared" si="127"/>
        <v>268.81760000000003</v>
      </c>
      <c r="AA1307" s="92">
        <f t="shared" si="128"/>
        <v>272</v>
      </c>
    </row>
    <row r="1308" spans="1:27" x14ac:dyDescent="0.25">
      <c r="A1308" t="s">
        <v>384</v>
      </c>
      <c r="B1308" t="s">
        <v>223</v>
      </c>
      <c r="C1308" t="s">
        <v>224</v>
      </c>
      <c r="D1308" t="s">
        <v>385</v>
      </c>
      <c r="E1308" t="s">
        <v>386</v>
      </c>
      <c r="F1308" t="str">
        <f t="shared" si="124"/>
        <v>1040</v>
      </c>
      <c r="G1308" t="s">
        <v>56</v>
      </c>
      <c r="H1308" t="s">
        <v>57</v>
      </c>
      <c r="I1308" s="91"/>
      <c r="J1308" s="91"/>
      <c r="K1308" s="91"/>
      <c r="L1308" s="91"/>
      <c r="M1308" s="91">
        <v>984.75</v>
      </c>
      <c r="N1308" s="91"/>
      <c r="O1308" s="91"/>
      <c r="P1308" s="91"/>
      <c r="Q1308" s="91"/>
      <c r="R1308" s="91"/>
      <c r="S1308" s="91"/>
      <c r="T1308" s="91"/>
      <c r="U1308" s="91">
        <f t="shared" si="125"/>
        <v>984.75</v>
      </c>
      <c r="V1308" s="82" t="str">
        <f t="shared" si="123"/>
        <v>141001040877</v>
      </c>
      <c r="W1308" s="83">
        <f>VLOOKUP(V1308,Factors!$E$6:$H$5950,4,FALSE)</f>
        <v>1.17E-2</v>
      </c>
      <c r="X1308" t="str">
        <f>VLOOKUP(V1308,Factors!$E$6:$F$5950,2,FALSE)</f>
        <v>Transmission</v>
      </c>
      <c r="Y1308" s="92">
        <f t="shared" si="126"/>
        <v>11.521575</v>
      </c>
      <c r="Z1308" s="92">
        <f t="shared" si="127"/>
        <v>973.22842500000002</v>
      </c>
      <c r="AA1308" s="92">
        <f t="shared" si="128"/>
        <v>984.75</v>
      </c>
    </row>
    <row r="1309" spans="1:27" x14ac:dyDescent="0.25">
      <c r="A1309" t="s">
        <v>384</v>
      </c>
      <c r="B1309" t="s">
        <v>223</v>
      </c>
      <c r="C1309" t="s">
        <v>224</v>
      </c>
      <c r="D1309" t="s">
        <v>385</v>
      </c>
      <c r="E1309" t="s">
        <v>386</v>
      </c>
      <c r="F1309" t="str">
        <f t="shared" si="124"/>
        <v>1040</v>
      </c>
      <c r="G1309" t="s">
        <v>68</v>
      </c>
      <c r="H1309" t="s">
        <v>69</v>
      </c>
      <c r="I1309" s="91"/>
      <c r="J1309" s="91"/>
      <c r="K1309" s="91"/>
      <c r="L1309" s="91"/>
      <c r="M1309" s="91">
        <v>65.02</v>
      </c>
      <c r="N1309" s="91"/>
      <c r="O1309" s="91"/>
      <c r="P1309" s="91"/>
      <c r="Q1309" s="91"/>
      <c r="R1309" s="91"/>
      <c r="S1309" s="91"/>
      <c r="T1309" s="91"/>
      <c r="U1309" s="91">
        <f t="shared" si="125"/>
        <v>65.02</v>
      </c>
      <c r="V1309" s="82" t="str">
        <f t="shared" si="123"/>
        <v>141001040877</v>
      </c>
      <c r="W1309" s="83">
        <f>VLOOKUP(V1309,Factors!$E$6:$H$5950,4,FALSE)</f>
        <v>1.17E-2</v>
      </c>
      <c r="X1309" t="str">
        <f>VLOOKUP(V1309,Factors!$E$6:$F$5950,2,FALSE)</f>
        <v>Transmission</v>
      </c>
      <c r="Y1309" s="92">
        <f t="shared" si="126"/>
        <v>0.76073400000000002</v>
      </c>
      <c r="Z1309" s="92">
        <f t="shared" si="127"/>
        <v>64.259265999999997</v>
      </c>
      <c r="AA1309" s="92">
        <f t="shared" si="128"/>
        <v>65.02</v>
      </c>
    </row>
    <row r="1310" spans="1:27" x14ac:dyDescent="0.25">
      <c r="A1310" t="s">
        <v>384</v>
      </c>
      <c r="B1310" t="s">
        <v>170</v>
      </c>
      <c r="C1310" t="s">
        <v>171</v>
      </c>
      <c r="D1310" t="s">
        <v>387</v>
      </c>
      <c r="E1310" t="s">
        <v>388</v>
      </c>
      <c r="F1310" t="str">
        <f t="shared" si="124"/>
        <v>1480</v>
      </c>
      <c r="G1310" t="s">
        <v>256</v>
      </c>
      <c r="H1310" t="s">
        <v>257</v>
      </c>
      <c r="I1310" s="91">
        <v>593.75</v>
      </c>
      <c r="J1310" s="91"/>
      <c r="K1310" s="91"/>
      <c r="L1310" s="91"/>
      <c r="M1310" s="91"/>
      <c r="N1310" s="91"/>
      <c r="O1310" s="91"/>
      <c r="P1310" s="91"/>
      <c r="Q1310" s="91"/>
      <c r="R1310" s="91"/>
      <c r="S1310" s="91"/>
      <c r="T1310" s="91"/>
      <c r="U1310" s="91">
        <f t="shared" si="125"/>
        <v>593.75</v>
      </c>
      <c r="V1310" s="82" t="str">
        <f t="shared" si="123"/>
        <v>155061480877</v>
      </c>
      <c r="W1310" s="83">
        <f>VLOOKUP(V1310,Factors!$E$6:$H$5950,4,FALSE)</f>
        <v>0</v>
      </c>
      <c r="X1310" t="str">
        <f>VLOOKUP(V1310,Factors!$E$6:$F$5950,2,FALSE)</f>
        <v>direct-OR</v>
      </c>
      <c r="Y1310" s="92">
        <f t="shared" si="126"/>
        <v>0</v>
      </c>
      <c r="Z1310" s="92">
        <f t="shared" si="127"/>
        <v>593.75</v>
      </c>
      <c r="AA1310" s="92">
        <f t="shared" si="128"/>
        <v>593.75</v>
      </c>
    </row>
    <row r="1311" spans="1:27" x14ac:dyDescent="0.25">
      <c r="A1311" t="s">
        <v>384</v>
      </c>
      <c r="B1311" t="s">
        <v>292</v>
      </c>
      <c r="C1311" t="s">
        <v>293</v>
      </c>
      <c r="D1311" t="s">
        <v>385</v>
      </c>
      <c r="E1311" t="s">
        <v>386</v>
      </c>
      <c r="F1311" t="str">
        <f t="shared" si="124"/>
        <v>1040</v>
      </c>
      <c r="G1311" t="s">
        <v>140</v>
      </c>
      <c r="H1311" t="s">
        <v>141</v>
      </c>
      <c r="I1311" s="91"/>
      <c r="J1311" s="91"/>
      <c r="K1311" s="91"/>
      <c r="L1311" s="91"/>
      <c r="M1311" s="91">
        <v>540</v>
      </c>
      <c r="N1311" s="91"/>
      <c r="O1311" s="91"/>
      <c r="P1311" s="91"/>
      <c r="Q1311" s="91"/>
      <c r="R1311" s="91"/>
      <c r="S1311" s="91"/>
      <c r="T1311" s="91"/>
      <c r="U1311" s="91">
        <f t="shared" si="125"/>
        <v>540</v>
      </c>
      <c r="V1311" s="82" t="str">
        <f t="shared" si="123"/>
        <v>155071040877</v>
      </c>
      <c r="W1311" s="83">
        <f>VLOOKUP(V1311,Factors!$E$6:$H$5950,4,FALSE)</f>
        <v>6.5216999999999997E-2</v>
      </c>
      <c r="X1311" t="str">
        <f>VLOOKUP(V1311,Factors!$E$6:$F$5950,2,FALSE)</f>
        <v>Perimeter</v>
      </c>
      <c r="Y1311" s="92">
        <f t="shared" si="126"/>
        <v>35.217179999999999</v>
      </c>
      <c r="Z1311" s="92">
        <f t="shared" si="127"/>
        <v>504.78282000000002</v>
      </c>
      <c r="AA1311" s="92">
        <f t="shared" si="128"/>
        <v>540</v>
      </c>
    </row>
    <row r="1312" spans="1:27" x14ac:dyDescent="0.25">
      <c r="A1312" t="s">
        <v>384</v>
      </c>
      <c r="B1312" t="s">
        <v>294</v>
      </c>
      <c r="C1312" t="s">
        <v>295</v>
      </c>
      <c r="D1312" t="s">
        <v>395</v>
      </c>
      <c r="E1312" t="s">
        <v>396</v>
      </c>
      <c r="F1312" t="str">
        <f t="shared" si="124"/>
        <v>1495</v>
      </c>
      <c r="G1312" t="s">
        <v>84</v>
      </c>
      <c r="H1312" t="s">
        <v>85</v>
      </c>
      <c r="I1312" s="91"/>
      <c r="J1312" s="91"/>
      <c r="K1312" s="91"/>
      <c r="L1312" s="91"/>
      <c r="M1312" s="91"/>
      <c r="N1312" s="91"/>
      <c r="O1312" s="91"/>
      <c r="P1312" s="91"/>
      <c r="Q1312" s="91">
        <v>13.6</v>
      </c>
      <c r="R1312" s="91"/>
      <c r="S1312" s="91"/>
      <c r="T1312" s="91"/>
      <c r="U1312" s="91">
        <f t="shared" si="125"/>
        <v>13.6</v>
      </c>
      <c r="V1312" s="82" t="str">
        <f t="shared" si="123"/>
        <v>155201495877</v>
      </c>
      <c r="W1312" s="83">
        <f>VLOOKUP(V1312,Factors!$E$6:$H$5950,4,FALSE)</f>
        <v>0.1124</v>
      </c>
      <c r="X1312" t="str">
        <f>VLOOKUP(V1312,Factors!$E$6:$F$5950,2,FALSE)</f>
        <v>3-factor</v>
      </c>
      <c r="Y1312" s="92">
        <f t="shared" si="126"/>
        <v>1.52864</v>
      </c>
      <c r="Z1312" s="92">
        <f t="shared" si="127"/>
        <v>12.07136</v>
      </c>
      <c r="AA1312" s="92">
        <f t="shared" si="128"/>
        <v>13.6</v>
      </c>
    </row>
    <row r="1313" spans="1:27" x14ac:dyDescent="0.25">
      <c r="A1313" t="s">
        <v>384</v>
      </c>
      <c r="B1313" t="s">
        <v>294</v>
      </c>
      <c r="C1313" t="s">
        <v>295</v>
      </c>
      <c r="D1313" t="s">
        <v>395</v>
      </c>
      <c r="E1313" t="s">
        <v>396</v>
      </c>
      <c r="F1313" t="str">
        <f t="shared" si="124"/>
        <v>1495</v>
      </c>
      <c r="G1313" t="s">
        <v>56</v>
      </c>
      <c r="H1313" t="s">
        <v>57</v>
      </c>
      <c r="I1313" s="91"/>
      <c r="J1313" s="91"/>
      <c r="K1313" s="91"/>
      <c r="L1313" s="91"/>
      <c r="M1313" s="91"/>
      <c r="N1313" s="91"/>
      <c r="O1313" s="91"/>
      <c r="P1313" s="91"/>
      <c r="Q1313" s="91">
        <v>173.34</v>
      </c>
      <c r="R1313" s="91"/>
      <c r="S1313" s="91"/>
      <c r="T1313" s="91"/>
      <c r="U1313" s="91">
        <f t="shared" si="125"/>
        <v>173.34</v>
      </c>
      <c r="V1313" s="82" t="str">
        <f t="shared" si="123"/>
        <v>155201495877</v>
      </c>
      <c r="W1313" s="83">
        <f>VLOOKUP(V1313,Factors!$E$6:$H$5950,4,FALSE)</f>
        <v>0.1124</v>
      </c>
      <c r="X1313" t="str">
        <f>VLOOKUP(V1313,Factors!$E$6:$F$5950,2,FALSE)</f>
        <v>3-factor</v>
      </c>
      <c r="Y1313" s="92">
        <f t="shared" si="126"/>
        <v>19.483416000000002</v>
      </c>
      <c r="Z1313" s="92">
        <f t="shared" si="127"/>
        <v>153.856584</v>
      </c>
      <c r="AA1313" s="92">
        <f t="shared" si="128"/>
        <v>173.34</v>
      </c>
    </row>
    <row r="1314" spans="1:27" x14ac:dyDescent="0.25">
      <c r="A1314" t="s">
        <v>397</v>
      </c>
      <c r="B1314" t="s">
        <v>80</v>
      </c>
      <c r="C1314" t="s">
        <v>81</v>
      </c>
      <c r="D1314" t="s">
        <v>398</v>
      </c>
      <c r="E1314" t="s">
        <v>399</v>
      </c>
      <c r="F1314" t="str">
        <f t="shared" si="124"/>
        <v>1330</v>
      </c>
      <c r="G1314" t="s">
        <v>92</v>
      </c>
      <c r="H1314" t="s">
        <v>93</v>
      </c>
      <c r="I1314" s="91"/>
      <c r="J1314" s="91">
        <v>26.78</v>
      </c>
      <c r="K1314" s="91"/>
      <c r="L1314" s="91"/>
      <c r="M1314" s="91"/>
      <c r="N1314" s="91"/>
      <c r="O1314" s="91"/>
      <c r="P1314" s="91"/>
      <c r="Q1314" s="91"/>
      <c r="R1314" s="91"/>
      <c r="S1314" s="91"/>
      <c r="T1314" s="91"/>
      <c r="U1314" s="91">
        <f t="shared" si="125"/>
        <v>26.78</v>
      </c>
      <c r="V1314" s="82" t="str">
        <f t="shared" si="123"/>
        <v>111001330878</v>
      </c>
      <c r="W1314" s="83">
        <f>VLOOKUP(V1314,Factors!$E$6:$H$5950,4,FALSE)</f>
        <v>8.4099999999999994E-2</v>
      </c>
      <c r="X1314" t="str">
        <f>VLOOKUP(V1314,Factors!$E$6:$F$5950,2,FALSE)</f>
        <v>Customers-Ind</v>
      </c>
      <c r="Y1314" s="92">
        <f t="shared" si="126"/>
        <v>2.2521979999999999</v>
      </c>
      <c r="Z1314" s="92">
        <f t="shared" si="127"/>
        <v>24.527802000000001</v>
      </c>
      <c r="AA1314" s="92">
        <f t="shared" si="128"/>
        <v>26.78</v>
      </c>
    </row>
    <row r="1315" spans="1:27" x14ac:dyDescent="0.25">
      <c r="A1315" t="s">
        <v>397</v>
      </c>
      <c r="B1315" t="s">
        <v>80</v>
      </c>
      <c r="C1315" t="s">
        <v>81</v>
      </c>
      <c r="D1315" t="s">
        <v>398</v>
      </c>
      <c r="E1315" t="s">
        <v>399</v>
      </c>
      <c r="F1315" t="str">
        <f t="shared" si="124"/>
        <v>1330</v>
      </c>
      <c r="G1315" t="s">
        <v>84</v>
      </c>
      <c r="H1315" t="s">
        <v>85</v>
      </c>
      <c r="I1315" s="91">
        <v>37.119999999999997</v>
      </c>
      <c r="J1315" s="91">
        <v>23.05</v>
      </c>
      <c r="K1315" s="91"/>
      <c r="L1315" s="91"/>
      <c r="M1315" s="91"/>
      <c r="N1315" s="91"/>
      <c r="O1315" s="91">
        <v>61.03</v>
      </c>
      <c r="P1315" s="91"/>
      <c r="Q1315" s="91"/>
      <c r="R1315" s="91"/>
      <c r="S1315" s="91">
        <v>14.6</v>
      </c>
      <c r="T1315" s="91"/>
      <c r="U1315" s="91">
        <f t="shared" si="125"/>
        <v>135.80000000000001</v>
      </c>
      <c r="V1315" s="82" t="str">
        <f t="shared" si="123"/>
        <v>111001330878</v>
      </c>
      <c r="W1315" s="83">
        <f>VLOOKUP(V1315,Factors!$E$6:$H$5950,4,FALSE)</f>
        <v>8.4099999999999994E-2</v>
      </c>
      <c r="X1315" t="str">
        <f>VLOOKUP(V1315,Factors!$E$6:$F$5950,2,FALSE)</f>
        <v>Customers-Ind</v>
      </c>
      <c r="Y1315" s="92">
        <f t="shared" si="126"/>
        <v>11.420780000000001</v>
      </c>
      <c r="Z1315" s="92">
        <f t="shared" si="127"/>
        <v>124.37922</v>
      </c>
      <c r="AA1315" s="92">
        <f t="shared" si="128"/>
        <v>135.80000000000001</v>
      </c>
    </row>
    <row r="1316" spans="1:27" x14ac:dyDescent="0.25">
      <c r="A1316" t="s">
        <v>397</v>
      </c>
      <c r="B1316" t="s">
        <v>80</v>
      </c>
      <c r="C1316" t="s">
        <v>81</v>
      </c>
      <c r="D1316" t="s">
        <v>398</v>
      </c>
      <c r="E1316" t="s">
        <v>399</v>
      </c>
      <c r="F1316" t="str">
        <f t="shared" si="124"/>
        <v>1330</v>
      </c>
      <c r="G1316" t="s">
        <v>65</v>
      </c>
      <c r="H1316" t="s">
        <v>66</v>
      </c>
      <c r="I1316" s="91"/>
      <c r="J1316" s="91"/>
      <c r="K1316" s="91"/>
      <c r="L1316" s="91"/>
      <c r="M1316" s="91"/>
      <c r="N1316" s="91"/>
      <c r="O1316" s="91"/>
      <c r="P1316" s="91"/>
      <c r="Q1316" s="91"/>
      <c r="R1316" s="91"/>
      <c r="S1316" s="91">
        <v>192.66</v>
      </c>
      <c r="T1316" s="91"/>
      <c r="U1316" s="91">
        <f t="shared" si="125"/>
        <v>192.66</v>
      </c>
      <c r="V1316" s="82" t="str">
        <f t="shared" si="123"/>
        <v>111001330878</v>
      </c>
      <c r="W1316" s="83">
        <f>VLOOKUP(V1316,Factors!$E$6:$H$5950,4,FALSE)</f>
        <v>8.4099999999999994E-2</v>
      </c>
      <c r="X1316" t="str">
        <f>VLOOKUP(V1316,Factors!$E$6:$F$5950,2,FALSE)</f>
        <v>Customers-Ind</v>
      </c>
      <c r="Y1316" s="92">
        <f t="shared" si="126"/>
        <v>16.202705999999999</v>
      </c>
      <c r="Z1316" s="92">
        <f t="shared" si="127"/>
        <v>176.45729399999999</v>
      </c>
      <c r="AA1316" s="92">
        <f t="shared" si="128"/>
        <v>192.66</v>
      </c>
    </row>
    <row r="1317" spans="1:27" x14ac:dyDescent="0.25">
      <c r="A1317" t="s">
        <v>397</v>
      </c>
      <c r="B1317" t="s">
        <v>80</v>
      </c>
      <c r="C1317" t="s">
        <v>81</v>
      </c>
      <c r="D1317" t="s">
        <v>398</v>
      </c>
      <c r="E1317" t="s">
        <v>399</v>
      </c>
      <c r="F1317" t="str">
        <f t="shared" si="124"/>
        <v>1330</v>
      </c>
      <c r="G1317" t="s">
        <v>56</v>
      </c>
      <c r="H1317" t="s">
        <v>57</v>
      </c>
      <c r="I1317" s="91">
        <v>489.68</v>
      </c>
      <c r="J1317" s="91">
        <v>91.82</v>
      </c>
      <c r="K1317" s="91"/>
      <c r="L1317" s="91"/>
      <c r="M1317" s="91"/>
      <c r="N1317" s="91"/>
      <c r="O1317" s="91">
        <v>805.14</v>
      </c>
      <c r="P1317" s="91"/>
      <c r="Q1317" s="91"/>
      <c r="R1317" s="91"/>
      <c r="S1317" s="91"/>
      <c r="T1317" s="91"/>
      <c r="U1317" s="91">
        <f t="shared" si="125"/>
        <v>1386.6399999999999</v>
      </c>
      <c r="V1317" s="82" t="str">
        <f t="shared" si="123"/>
        <v>111001330878</v>
      </c>
      <c r="W1317" s="83">
        <f>VLOOKUP(V1317,Factors!$E$6:$H$5950,4,FALSE)</f>
        <v>8.4099999999999994E-2</v>
      </c>
      <c r="X1317" t="str">
        <f>VLOOKUP(V1317,Factors!$E$6:$F$5950,2,FALSE)</f>
        <v>Customers-Ind</v>
      </c>
      <c r="Y1317" s="92">
        <f t="shared" si="126"/>
        <v>116.61642399999998</v>
      </c>
      <c r="Z1317" s="92">
        <f t="shared" si="127"/>
        <v>1270.0235759999998</v>
      </c>
      <c r="AA1317" s="92">
        <f t="shared" si="128"/>
        <v>1386.6399999999999</v>
      </c>
    </row>
    <row r="1318" spans="1:27" x14ac:dyDescent="0.25">
      <c r="A1318" t="s">
        <v>397</v>
      </c>
      <c r="B1318" t="s">
        <v>80</v>
      </c>
      <c r="C1318" t="s">
        <v>81</v>
      </c>
      <c r="D1318" t="s">
        <v>398</v>
      </c>
      <c r="E1318" t="s">
        <v>399</v>
      </c>
      <c r="F1318" t="str">
        <f t="shared" si="124"/>
        <v>1330</v>
      </c>
      <c r="G1318" t="s">
        <v>68</v>
      </c>
      <c r="H1318" t="s">
        <v>69</v>
      </c>
      <c r="I1318" s="91"/>
      <c r="J1318" s="91">
        <v>212.28</v>
      </c>
      <c r="K1318" s="91"/>
      <c r="L1318" s="91"/>
      <c r="M1318" s="91"/>
      <c r="N1318" s="91"/>
      <c r="O1318" s="91"/>
      <c r="P1318" s="91"/>
      <c r="Q1318" s="91"/>
      <c r="R1318" s="91"/>
      <c r="S1318" s="91"/>
      <c r="T1318" s="91"/>
      <c r="U1318" s="91">
        <f t="shared" si="125"/>
        <v>212.28</v>
      </c>
      <c r="V1318" s="82" t="str">
        <f t="shared" si="123"/>
        <v>111001330878</v>
      </c>
      <c r="W1318" s="83">
        <f>VLOOKUP(V1318,Factors!$E$6:$H$5950,4,FALSE)</f>
        <v>8.4099999999999994E-2</v>
      </c>
      <c r="X1318" t="str">
        <f>VLOOKUP(V1318,Factors!$E$6:$F$5950,2,FALSE)</f>
        <v>Customers-Ind</v>
      </c>
      <c r="Y1318" s="92">
        <f t="shared" si="126"/>
        <v>17.852747999999998</v>
      </c>
      <c r="Z1318" s="92">
        <f t="shared" si="127"/>
        <v>194.42725200000001</v>
      </c>
      <c r="AA1318" s="92">
        <f t="shared" si="128"/>
        <v>212.28</v>
      </c>
    </row>
    <row r="1319" spans="1:27" x14ac:dyDescent="0.25">
      <c r="A1319" t="s">
        <v>397</v>
      </c>
      <c r="B1319" t="s">
        <v>80</v>
      </c>
      <c r="C1319" t="s">
        <v>81</v>
      </c>
      <c r="D1319" t="s">
        <v>400</v>
      </c>
      <c r="E1319" t="s">
        <v>401</v>
      </c>
      <c r="F1319" t="str">
        <f t="shared" si="124"/>
        <v>1410</v>
      </c>
      <c r="G1319" t="s">
        <v>84</v>
      </c>
      <c r="H1319" t="s">
        <v>85</v>
      </c>
      <c r="I1319" s="91"/>
      <c r="J1319" s="91"/>
      <c r="K1319" s="91"/>
      <c r="L1319" s="91"/>
      <c r="M1319" s="91"/>
      <c r="N1319" s="91"/>
      <c r="O1319" s="91">
        <v>81.37</v>
      </c>
      <c r="P1319" s="91">
        <v>41.74</v>
      </c>
      <c r="Q1319" s="91"/>
      <c r="R1319" s="91"/>
      <c r="S1319" s="91">
        <v>132.28</v>
      </c>
      <c r="T1319" s="91"/>
      <c r="U1319" s="91">
        <f t="shared" si="125"/>
        <v>255.39000000000001</v>
      </c>
      <c r="V1319" s="82" t="str">
        <f t="shared" si="123"/>
        <v>111001410878</v>
      </c>
      <c r="W1319" s="83">
        <f>VLOOKUP(V1319,Factors!$E$6:$H$5950,4,FALSE)</f>
        <v>8.4099999999999994E-2</v>
      </c>
      <c r="X1319" t="str">
        <f>VLOOKUP(V1319,Factors!$E$6:$F$5950,2,FALSE)</f>
        <v>Customers-Ind</v>
      </c>
      <c r="Y1319" s="92">
        <f t="shared" si="126"/>
        <v>21.478299</v>
      </c>
      <c r="Z1319" s="92">
        <f t="shared" si="127"/>
        <v>233.91170100000002</v>
      </c>
      <c r="AA1319" s="92">
        <f t="shared" si="128"/>
        <v>255.39000000000001</v>
      </c>
    </row>
    <row r="1320" spans="1:27" x14ac:dyDescent="0.25">
      <c r="A1320" t="s">
        <v>397</v>
      </c>
      <c r="B1320" t="s">
        <v>80</v>
      </c>
      <c r="C1320" t="s">
        <v>81</v>
      </c>
      <c r="D1320" t="s">
        <v>400</v>
      </c>
      <c r="E1320" t="s">
        <v>401</v>
      </c>
      <c r="F1320" t="str">
        <f t="shared" si="124"/>
        <v>1410</v>
      </c>
      <c r="G1320" t="s">
        <v>98</v>
      </c>
      <c r="H1320" t="s">
        <v>99</v>
      </c>
      <c r="I1320" s="91"/>
      <c r="J1320" s="91"/>
      <c r="K1320" s="91"/>
      <c r="L1320" s="91"/>
      <c r="M1320" s="91"/>
      <c r="N1320" s="91"/>
      <c r="O1320" s="91"/>
      <c r="P1320" s="91"/>
      <c r="Q1320" s="91"/>
      <c r="R1320" s="91"/>
      <c r="S1320" s="91"/>
      <c r="T1320" s="91">
        <v>29.99</v>
      </c>
      <c r="U1320" s="91">
        <f t="shared" si="125"/>
        <v>29.99</v>
      </c>
      <c r="V1320" s="82" t="str">
        <f t="shared" si="123"/>
        <v>111001410878</v>
      </c>
      <c r="W1320" s="83">
        <f>VLOOKUP(V1320,Factors!$E$6:$H$5950,4,FALSE)</f>
        <v>8.4099999999999994E-2</v>
      </c>
      <c r="X1320" t="str">
        <f>VLOOKUP(V1320,Factors!$E$6:$F$5950,2,FALSE)</f>
        <v>Customers-Ind</v>
      </c>
      <c r="Y1320" s="92">
        <f t="shared" si="126"/>
        <v>2.5221589999999998</v>
      </c>
      <c r="Z1320" s="92">
        <f t="shared" si="127"/>
        <v>27.467841</v>
      </c>
      <c r="AA1320" s="92">
        <f t="shared" si="128"/>
        <v>29.99</v>
      </c>
    </row>
    <row r="1321" spans="1:27" x14ac:dyDescent="0.25">
      <c r="A1321" t="s">
        <v>397</v>
      </c>
      <c r="B1321" t="s">
        <v>80</v>
      </c>
      <c r="C1321" t="s">
        <v>81</v>
      </c>
      <c r="D1321" t="s">
        <v>400</v>
      </c>
      <c r="E1321" t="s">
        <v>401</v>
      </c>
      <c r="F1321" t="str">
        <f t="shared" si="124"/>
        <v>1410</v>
      </c>
      <c r="G1321" t="s">
        <v>56</v>
      </c>
      <c r="H1321" t="s">
        <v>57</v>
      </c>
      <c r="I1321" s="91"/>
      <c r="J1321" s="91"/>
      <c r="K1321" s="91"/>
      <c r="L1321" s="91"/>
      <c r="M1321" s="91"/>
      <c r="N1321" s="91"/>
      <c r="O1321" s="91">
        <v>1073.52</v>
      </c>
      <c r="P1321" s="91">
        <v>489.92</v>
      </c>
      <c r="Q1321" s="91"/>
      <c r="R1321" s="91"/>
      <c r="S1321" s="91">
        <v>1167.2</v>
      </c>
      <c r="T1321" s="91"/>
      <c r="U1321" s="91">
        <f t="shared" si="125"/>
        <v>2730.6400000000003</v>
      </c>
      <c r="V1321" s="82" t="str">
        <f t="shared" si="123"/>
        <v>111001410878</v>
      </c>
      <c r="W1321" s="83">
        <f>VLOOKUP(V1321,Factors!$E$6:$H$5950,4,FALSE)</f>
        <v>8.4099999999999994E-2</v>
      </c>
      <c r="X1321" t="str">
        <f>VLOOKUP(V1321,Factors!$E$6:$F$5950,2,FALSE)</f>
        <v>Customers-Ind</v>
      </c>
      <c r="Y1321" s="92">
        <f t="shared" si="126"/>
        <v>229.64682400000001</v>
      </c>
      <c r="Z1321" s="92">
        <f t="shared" si="127"/>
        <v>2500.9931760000004</v>
      </c>
      <c r="AA1321" s="92">
        <f t="shared" si="128"/>
        <v>2730.6400000000003</v>
      </c>
    </row>
    <row r="1322" spans="1:27" x14ac:dyDescent="0.25">
      <c r="A1322" t="s">
        <v>397</v>
      </c>
      <c r="B1322" t="s">
        <v>80</v>
      </c>
      <c r="C1322" t="s">
        <v>81</v>
      </c>
      <c r="D1322" t="s">
        <v>400</v>
      </c>
      <c r="E1322" t="s">
        <v>401</v>
      </c>
      <c r="F1322" t="str">
        <f t="shared" si="124"/>
        <v>1410</v>
      </c>
      <c r="G1322" t="s">
        <v>68</v>
      </c>
      <c r="H1322" t="s">
        <v>69</v>
      </c>
      <c r="I1322" s="91"/>
      <c r="J1322" s="91"/>
      <c r="K1322" s="91"/>
      <c r="L1322" s="91"/>
      <c r="M1322" s="91"/>
      <c r="N1322" s="91"/>
      <c r="O1322" s="91"/>
      <c r="P1322" s="91">
        <v>60.65</v>
      </c>
      <c r="Q1322" s="91"/>
      <c r="R1322" s="91"/>
      <c r="S1322" s="91">
        <v>578</v>
      </c>
      <c r="T1322" s="91"/>
      <c r="U1322" s="91">
        <f t="shared" si="125"/>
        <v>638.65</v>
      </c>
      <c r="V1322" s="82" t="str">
        <f t="shared" si="123"/>
        <v>111001410878</v>
      </c>
      <c r="W1322" s="83">
        <f>VLOOKUP(V1322,Factors!$E$6:$H$5950,4,FALSE)</f>
        <v>8.4099999999999994E-2</v>
      </c>
      <c r="X1322" t="str">
        <f>VLOOKUP(V1322,Factors!$E$6:$F$5950,2,FALSE)</f>
        <v>Customers-Ind</v>
      </c>
      <c r="Y1322" s="92">
        <f t="shared" si="126"/>
        <v>53.710464999999992</v>
      </c>
      <c r="Z1322" s="92">
        <f t="shared" si="127"/>
        <v>584.93953499999998</v>
      </c>
      <c r="AA1322" s="92">
        <f t="shared" si="128"/>
        <v>638.65</v>
      </c>
    </row>
    <row r="1323" spans="1:27" x14ac:dyDescent="0.25">
      <c r="A1323" t="s">
        <v>397</v>
      </c>
      <c r="B1323" t="s">
        <v>80</v>
      </c>
      <c r="C1323" t="s">
        <v>81</v>
      </c>
      <c r="D1323" t="s">
        <v>402</v>
      </c>
      <c r="E1323" t="s">
        <v>403</v>
      </c>
      <c r="F1323" t="str">
        <f t="shared" si="124"/>
        <v>1430</v>
      </c>
      <c r="G1323" t="s">
        <v>84</v>
      </c>
      <c r="H1323" t="s">
        <v>85</v>
      </c>
      <c r="I1323" s="91">
        <v>20.149999999999999</v>
      </c>
      <c r="J1323" s="91">
        <v>32.840000000000003</v>
      </c>
      <c r="K1323" s="91">
        <v>280.38</v>
      </c>
      <c r="L1323" s="91">
        <v>22.12</v>
      </c>
      <c r="M1323" s="91">
        <v>226.26</v>
      </c>
      <c r="N1323" s="91">
        <v>13.69</v>
      </c>
      <c r="O1323" s="91">
        <v>20.34</v>
      </c>
      <c r="P1323" s="91">
        <v>57.9</v>
      </c>
      <c r="Q1323" s="91">
        <v>10.17</v>
      </c>
      <c r="R1323" s="91">
        <v>8.2899999999999991</v>
      </c>
      <c r="S1323" s="91">
        <v>16.59</v>
      </c>
      <c r="T1323" s="91">
        <v>57.45</v>
      </c>
      <c r="U1323" s="91">
        <f t="shared" si="125"/>
        <v>766.18000000000006</v>
      </c>
      <c r="V1323" s="82" t="str">
        <f t="shared" si="123"/>
        <v>111001430878</v>
      </c>
      <c r="W1323" s="83">
        <f>VLOOKUP(V1323,Factors!$E$6:$H$5950,4,FALSE)</f>
        <v>8.4599999999999995E-2</v>
      </c>
      <c r="X1323" t="str">
        <f>VLOOKUP(V1323,Factors!$E$6:$F$5950,2,FALSE)</f>
        <v>Sendout Volumes</v>
      </c>
      <c r="Y1323" s="92">
        <f t="shared" si="126"/>
        <v>64.818827999999996</v>
      </c>
      <c r="Z1323" s="92">
        <f t="shared" si="127"/>
        <v>701.36117200000012</v>
      </c>
      <c r="AA1323" s="92">
        <f t="shared" si="128"/>
        <v>766.18000000000006</v>
      </c>
    </row>
    <row r="1324" spans="1:27" x14ac:dyDescent="0.25">
      <c r="A1324" t="s">
        <v>397</v>
      </c>
      <c r="B1324" t="s">
        <v>80</v>
      </c>
      <c r="C1324" t="s">
        <v>81</v>
      </c>
      <c r="D1324" t="s">
        <v>402</v>
      </c>
      <c r="E1324" t="s">
        <v>403</v>
      </c>
      <c r="F1324" t="str">
        <f t="shared" si="124"/>
        <v>1430</v>
      </c>
      <c r="G1324" t="s">
        <v>56</v>
      </c>
      <c r="H1324" t="s">
        <v>57</v>
      </c>
      <c r="I1324" s="91"/>
      <c r="J1324" s="91">
        <v>134.13</v>
      </c>
      <c r="K1324" s="91">
        <v>3337.66</v>
      </c>
      <c r="L1324" s="91">
        <v>291.8</v>
      </c>
      <c r="M1324" s="91">
        <v>2876.54</v>
      </c>
      <c r="N1324" s="91"/>
      <c r="O1324" s="91">
        <v>268.38</v>
      </c>
      <c r="P1324" s="91">
        <v>414.28</v>
      </c>
      <c r="Q1324" s="91">
        <v>134.19</v>
      </c>
      <c r="R1324" s="91">
        <v>109.43</v>
      </c>
      <c r="S1324" s="91">
        <v>218.85</v>
      </c>
      <c r="T1324" s="91">
        <v>552.64</v>
      </c>
      <c r="U1324" s="91">
        <f t="shared" si="125"/>
        <v>8337.9</v>
      </c>
      <c r="V1324" s="82" t="str">
        <f t="shared" si="123"/>
        <v>111001430878</v>
      </c>
      <c r="W1324" s="83">
        <f>VLOOKUP(V1324,Factors!$E$6:$H$5950,4,FALSE)</f>
        <v>8.4599999999999995E-2</v>
      </c>
      <c r="X1324" t="str">
        <f>VLOOKUP(V1324,Factors!$E$6:$F$5950,2,FALSE)</f>
        <v>Sendout Volumes</v>
      </c>
      <c r="Y1324" s="92">
        <f t="shared" si="126"/>
        <v>705.3863399999999</v>
      </c>
      <c r="Z1324" s="92">
        <f t="shared" si="127"/>
        <v>7632.5136599999996</v>
      </c>
      <c r="AA1324" s="92">
        <f t="shared" si="128"/>
        <v>8337.9</v>
      </c>
    </row>
    <row r="1325" spans="1:27" x14ac:dyDescent="0.25">
      <c r="A1325" t="s">
        <v>397</v>
      </c>
      <c r="B1325" t="s">
        <v>80</v>
      </c>
      <c r="C1325" t="s">
        <v>81</v>
      </c>
      <c r="D1325" t="s">
        <v>402</v>
      </c>
      <c r="E1325" t="s">
        <v>403</v>
      </c>
      <c r="F1325" t="str">
        <f t="shared" si="124"/>
        <v>1430</v>
      </c>
      <c r="G1325" t="s">
        <v>68</v>
      </c>
      <c r="H1325" t="s">
        <v>69</v>
      </c>
      <c r="I1325" s="91">
        <v>265.8</v>
      </c>
      <c r="J1325" s="91">
        <v>299.02</v>
      </c>
      <c r="K1325" s="91">
        <v>361.26</v>
      </c>
      <c r="L1325" s="91"/>
      <c r="M1325" s="91">
        <v>108.38</v>
      </c>
      <c r="N1325" s="91">
        <v>180.63</v>
      </c>
      <c r="O1325" s="91"/>
      <c r="P1325" s="91">
        <v>349.65</v>
      </c>
      <c r="Q1325" s="91"/>
      <c r="R1325" s="91"/>
      <c r="S1325" s="91"/>
      <c r="T1325" s="91">
        <v>205.34</v>
      </c>
      <c r="U1325" s="91">
        <f t="shared" si="125"/>
        <v>1770.0800000000002</v>
      </c>
      <c r="V1325" s="82" t="str">
        <f t="shared" si="123"/>
        <v>111001430878</v>
      </c>
      <c r="W1325" s="83">
        <f>VLOOKUP(V1325,Factors!$E$6:$H$5950,4,FALSE)</f>
        <v>8.4599999999999995E-2</v>
      </c>
      <c r="X1325" t="str">
        <f>VLOOKUP(V1325,Factors!$E$6:$F$5950,2,FALSE)</f>
        <v>Sendout Volumes</v>
      </c>
      <c r="Y1325" s="92">
        <f t="shared" si="126"/>
        <v>149.74876800000001</v>
      </c>
      <c r="Z1325" s="92">
        <f t="shared" si="127"/>
        <v>1620.3312320000002</v>
      </c>
      <c r="AA1325" s="92">
        <f t="shared" si="128"/>
        <v>1770.0800000000002</v>
      </c>
    </row>
    <row r="1326" spans="1:27" x14ac:dyDescent="0.25">
      <c r="A1326" t="s">
        <v>397</v>
      </c>
      <c r="B1326" t="s">
        <v>80</v>
      </c>
      <c r="C1326" t="s">
        <v>81</v>
      </c>
      <c r="D1326" t="s">
        <v>404</v>
      </c>
      <c r="E1326" t="s">
        <v>405</v>
      </c>
      <c r="F1326" t="str">
        <f t="shared" si="124"/>
        <v>1470</v>
      </c>
      <c r="G1326" t="s">
        <v>61</v>
      </c>
      <c r="H1326" t="s">
        <v>62</v>
      </c>
      <c r="I1326" s="91"/>
      <c r="J1326" s="91"/>
      <c r="K1326" s="91"/>
      <c r="L1326" s="91"/>
      <c r="M1326" s="91"/>
      <c r="N1326" s="91"/>
      <c r="O1326" s="91"/>
      <c r="P1326" s="91"/>
      <c r="Q1326" s="91"/>
      <c r="R1326" s="91">
        <v>2343.36</v>
      </c>
      <c r="S1326" s="91"/>
      <c r="T1326" s="91"/>
      <c r="U1326" s="91">
        <f t="shared" si="125"/>
        <v>2343.36</v>
      </c>
      <c r="V1326" s="82" t="str">
        <f t="shared" si="123"/>
        <v>111001470878</v>
      </c>
      <c r="W1326" s="83">
        <f>VLOOKUP(V1326,Factors!$E$6:$H$5950,4,FALSE)</f>
        <v>8.4599999999999995E-2</v>
      </c>
      <c r="X1326" t="str">
        <f>VLOOKUP(V1326,Factors!$E$6:$F$5950,2,FALSE)</f>
        <v>Sendout Volumes</v>
      </c>
      <c r="Y1326" s="92">
        <f t="shared" si="126"/>
        <v>198.248256</v>
      </c>
      <c r="Z1326" s="92">
        <f t="shared" si="127"/>
        <v>2145.1117440000003</v>
      </c>
      <c r="AA1326" s="92">
        <f t="shared" si="128"/>
        <v>2343.36</v>
      </c>
    </row>
    <row r="1327" spans="1:27" x14ac:dyDescent="0.25">
      <c r="A1327" t="s">
        <v>397</v>
      </c>
      <c r="B1327" t="s">
        <v>80</v>
      </c>
      <c r="C1327" t="s">
        <v>81</v>
      </c>
      <c r="D1327" t="s">
        <v>404</v>
      </c>
      <c r="E1327" t="s">
        <v>405</v>
      </c>
      <c r="F1327" t="str">
        <f t="shared" si="124"/>
        <v>1470</v>
      </c>
      <c r="G1327" t="s">
        <v>84</v>
      </c>
      <c r="H1327" t="s">
        <v>85</v>
      </c>
      <c r="I1327" s="91">
        <v>34.25</v>
      </c>
      <c r="J1327" s="91">
        <v>22.11</v>
      </c>
      <c r="K1327" s="91"/>
      <c r="L1327" s="91">
        <v>9.2799999999999994</v>
      </c>
      <c r="M1327" s="91">
        <v>11.06</v>
      </c>
      <c r="N1327" s="91">
        <v>42.46</v>
      </c>
      <c r="O1327" s="91">
        <v>76.73</v>
      </c>
      <c r="P1327" s="91">
        <v>40.69</v>
      </c>
      <c r="Q1327" s="91">
        <v>17.579999999999998</v>
      </c>
      <c r="R1327" s="91">
        <v>76.73</v>
      </c>
      <c r="S1327" s="91">
        <v>31.4</v>
      </c>
      <c r="T1327" s="91">
        <v>36.200000000000003</v>
      </c>
      <c r="U1327" s="91">
        <f t="shared" si="125"/>
        <v>398.48999999999995</v>
      </c>
      <c r="V1327" s="82" t="str">
        <f t="shared" si="123"/>
        <v>111001470878</v>
      </c>
      <c r="W1327" s="83">
        <f>VLOOKUP(V1327,Factors!$E$6:$H$5950,4,FALSE)</f>
        <v>8.4599999999999995E-2</v>
      </c>
      <c r="X1327" t="str">
        <f>VLOOKUP(V1327,Factors!$E$6:$F$5950,2,FALSE)</f>
        <v>Sendout Volumes</v>
      </c>
      <c r="Y1327" s="92">
        <f t="shared" si="126"/>
        <v>33.712253999999994</v>
      </c>
      <c r="Z1327" s="92">
        <f t="shared" si="127"/>
        <v>364.77774599999998</v>
      </c>
      <c r="AA1327" s="92">
        <f t="shared" si="128"/>
        <v>398.48999999999995</v>
      </c>
    </row>
    <row r="1328" spans="1:27" x14ac:dyDescent="0.25">
      <c r="A1328" t="s">
        <v>397</v>
      </c>
      <c r="B1328" t="s">
        <v>80</v>
      </c>
      <c r="C1328" t="s">
        <v>81</v>
      </c>
      <c r="D1328" t="s">
        <v>404</v>
      </c>
      <c r="E1328" t="s">
        <v>405</v>
      </c>
      <c r="F1328" t="str">
        <f t="shared" si="124"/>
        <v>1470</v>
      </c>
      <c r="G1328" t="s">
        <v>56</v>
      </c>
      <c r="H1328" t="s">
        <v>57</v>
      </c>
      <c r="I1328" s="91">
        <v>451.89</v>
      </c>
      <c r="J1328" s="91">
        <v>291.68</v>
      </c>
      <c r="K1328" s="91"/>
      <c r="L1328" s="91">
        <v>122.48</v>
      </c>
      <c r="M1328" s="91">
        <v>145.9</v>
      </c>
      <c r="N1328" s="91">
        <v>560.17999999999995</v>
      </c>
      <c r="O1328" s="91">
        <v>1012.28</v>
      </c>
      <c r="P1328" s="91">
        <v>536.76</v>
      </c>
      <c r="Q1328" s="91">
        <v>231.91</v>
      </c>
      <c r="R1328" s="91">
        <v>1012.28</v>
      </c>
      <c r="S1328" s="91">
        <v>414.28</v>
      </c>
      <c r="T1328" s="91">
        <v>477.53</v>
      </c>
      <c r="U1328" s="91">
        <f t="shared" si="125"/>
        <v>5257.1699999999992</v>
      </c>
      <c r="V1328" s="82" t="str">
        <f t="shared" si="123"/>
        <v>111001470878</v>
      </c>
      <c r="W1328" s="83">
        <f>VLOOKUP(V1328,Factors!$E$6:$H$5950,4,FALSE)</f>
        <v>8.4599999999999995E-2</v>
      </c>
      <c r="X1328" t="str">
        <f>VLOOKUP(V1328,Factors!$E$6:$F$5950,2,FALSE)</f>
        <v>Sendout Volumes</v>
      </c>
      <c r="Y1328" s="92">
        <f t="shared" si="126"/>
        <v>444.75658199999992</v>
      </c>
      <c r="Z1328" s="92">
        <f t="shared" si="127"/>
        <v>4812.4134179999992</v>
      </c>
      <c r="AA1328" s="92">
        <f t="shared" si="128"/>
        <v>5257.1699999999992</v>
      </c>
    </row>
    <row r="1329" spans="1:27" x14ac:dyDescent="0.25">
      <c r="A1329" t="s">
        <v>397</v>
      </c>
      <c r="B1329" t="s">
        <v>80</v>
      </c>
      <c r="C1329" t="s">
        <v>81</v>
      </c>
      <c r="D1329" t="s">
        <v>406</v>
      </c>
      <c r="E1329" t="s">
        <v>407</v>
      </c>
      <c r="F1329" t="str">
        <f t="shared" si="124"/>
        <v>4655</v>
      </c>
      <c r="G1329" t="s">
        <v>92</v>
      </c>
      <c r="H1329" t="s">
        <v>93</v>
      </c>
      <c r="I1329" s="91"/>
      <c r="J1329" s="91"/>
      <c r="K1329" s="91"/>
      <c r="L1329" s="91"/>
      <c r="M1329" s="91"/>
      <c r="N1329" s="91"/>
      <c r="O1329" s="91"/>
      <c r="P1329" s="91"/>
      <c r="Q1329" s="91"/>
      <c r="R1329" s="91"/>
      <c r="S1329" s="91"/>
      <c r="T1329" s="91">
        <v>5.88</v>
      </c>
      <c r="U1329" s="91">
        <f t="shared" si="125"/>
        <v>5.88</v>
      </c>
      <c r="V1329" s="82" t="str">
        <f t="shared" si="123"/>
        <v>111004655878</v>
      </c>
      <c r="W1329" s="83">
        <f>VLOOKUP(V1329,Factors!$E$6:$H$5950,4,FALSE)</f>
        <v>8.4099999999999994E-2</v>
      </c>
      <c r="X1329" t="str">
        <f>VLOOKUP(V1329,Factors!$E$6:$F$5950,2,FALSE)</f>
        <v>Customers-Ind</v>
      </c>
      <c r="Y1329" s="92">
        <f t="shared" si="126"/>
        <v>0.49450799999999995</v>
      </c>
      <c r="Z1329" s="92">
        <f t="shared" si="127"/>
        <v>5.3854920000000002</v>
      </c>
      <c r="AA1329" s="92">
        <f t="shared" si="128"/>
        <v>5.88</v>
      </c>
    </row>
    <row r="1330" spans="1:27" x14ac:dyDescent="0.25">
      <c r="A1330" t="s">
        <v>397</v>
      </c>
      <c r="B1330" t="s">
        <v>80</v>
      </c>
      <c r="C1330" t="s">
        <v>81</v>
      </c>
      <c r="D1330" t="s">
        <v>406</v>
      </c>
      <c r="E1330" t="s">
        <v>407</v>
      </c>
      <c r="F1330" t="str">
        <f t="shared" si="124"/>
        <v>4655</v>
      </c>
      <c r="G1330" t="s">
        <v>84</v>
      </c>
      <c r="H1330" t="s">
        <v>85</v>
      </c>
      <c r="I1330" s="91">
        <v>146.35</v>
      </c>
      <c r="J1330" s="91">
        <v>173.53</v>
      </c>
      <c r="K1330" s="91">
        <v>182.32</v>
      </c>
      <c r="L1330" s="91">
        <v>46.94</v>
      </c>
      <c r="M1330" s="91">
        <v>30.52</v>
      </c>
      <c r="N1330" s="91">
        <v>116.77</v>
      </c>
      <c r="O1330" s="91">
        <v>109.02</v>
      </c>
      <c r="P1330" s="91">
        <v>44.24</v>
      </c>
      <c r="Q1330" s="91">
        <v>58.04</v>
      </c>
      <c r="R1330" s="91">
        <v>57.74</v>
      </c>
      <c r="S1330" s="91">
        <v>38.5</v>
      </c>
      <c r="T1330" s="91">
        <v>116.69</v>
      </c>
      <c r="U1330" s="91">
        <f t="shared" si="125"/>
        <v>1120.6599999999999</v>
      </c>
      <c r="V1330" s="82" t="str">
        <f t="shared" si="123"/>
        <v>111004655878</v>
      </c>
      <c r="W1330" s="83">
        <f>VLOOKUP(V1330,Factors!$E$6:$H$5950,4,FALSE)</f>
        <v>8.4099999999999994E-2</v>
      </c>
      <c r="X1330" t="str">
        <f>VLOOKUP(V1330,Factors!$E$6:$F$5950,2,FALSE)</f>
        <v>Customers-Ind</v>
      </c>
      <c r="Y1330" s="92">
        <f t="shared" si="126"/>
        <v>94.247505999999987</v>
      </c>
      <c r="Z1330" s="92">
        <f t="shared" si="127"/>
        <v>1026.4124939999999</v>
      </c>
      <c r="AA1330" s="92">
        <f t="shared" si="128"/>
        <v>1120.6599999999999</v>
      </c>
    </row>
    <row r="1331" spans="1:27" x14ac:dyDescent="0.25">
      <c r="A1331" t="s">
        <v>397</v>
      </c>
      <c r="B1331" t="s">
        <v>80</v>
      </c>
      <c r="C1331" t="s">
        <v>81</v>
      </c>
      <c r="D1331" t="s">
        <v>406</v>
      </c>
      <c r="E1331" t="s">
        <v>407</v>
      </c>
      <c r="F1331" t="str">
        <f t="shared" si="124"/>
        <v>4655</v>
      </c>
      <c r="G1331" t="s">
        <v>56</v>
      </c>
      <c r="H1331" t="s">
        <v>57</v>
      </c>
      <c r="I1331" s="91">
        <v>1750.08</v>
      </c>
      <c r="J1331" s="91">
        <v>1951.28</v>
      </c>
      <c r="K1331" s="91">
        <v>2188.54</v>
      </c>
      <c r="L1331" s="91">
        <v>268.38</v>
      </c>
      <c r="M1331" s="91">
        <v>402.57</v>
      </c>
      <c r="N1331" s="91">
        <v>1540.5</v>
      </c>
      <c r="O1331" s="91">
        <v>1438.27</v>
      </c>
      <c r="P1331" s="91">
        <v>583.6</v>
      </c>
      <c r="Q1331" s="91">
        <v>729.5</v>
      </c>
      <c r="R1331" s="91">
        <v>328.28</v>
      </c>
      <c r="S1331" s="91">
        <v>218.85</v>
      </c>
      <c r="T1331" s="91">
        <v>1502.2</v>
      </c>
      <c r="U1331" s="91">
        <f t="shared" si="125"/>
        <v>12902.050000000001</v>
      </c>
      <c r="V1331" s="82" t="str">
        <f t="shared" si="123"/>
        <v>111004655878</v>
      </c>
      <c r="W1331" s="83">
        <f>VLOOKUP(V1331,Factors!$E$6:$H$5950,4,FALSE)</f>
        <v>8.4099999999999994E-2</v>
      </c>
      <c r="X1331" t="str">
        <f>VLOOKUP(V1331,Factors!$E$6:$F$5950,2,FALSE)</f>
        <v>Customers-Ind</v>
      </c>
      <c r="Y1331" s="92">
        <f t="shared" si="126"/>
        <v>1085.0624050000001</v>
      </c>
      <c r="Z1331" s="92">
        <f t="shared" si="127"/>
        <v>11816.987595000001</v>
      </c>
      <c r="AA1331" s="92">
        <f t="shared" si="128"/>
        <v>12902.050000000001</v>
      </c>
    </row>
    <row r="1332" spans="1:27" x14ac:dyDescent="0.25">
      <c r="A1332" t="s">
        <v>397</v>
      </c>
      <c r="B1332" t="s">
        <v>80</v>
      </c>
      <c r="C1332" t="s">
        <v>81</v>
      </c>
      <c r="D1332" t="s">
        <v>406</v>
      </c>
      <c r="E1332" t="s">
        <v>407</v>
      </c>
      <c r="F1332" t="str">
        <f t="shared" si="124"/>
        <v>4655</v>
      </c>
      <c r="G1332" t="s">
        <v>68</v>
      </c>
      <c r="H1332" t="s">
        <v>69</v>
      </c>
      <c r="I1332" s="91">
        <v>180.63</v>
      </c>
      <c r="J1332" s="91">
        <v>338.05</v>
      </c>
      <c r="K1332" s="91">
        <v>216.76</v>
      </c>
      <c r="L1332" s="91">
        <v>350.98</v>
      </c>
      <c r="M1332" s="91">
        <v>0</v>
      </c>
      <c r="N1332" s="91"/>
      <c r="O1332" s="91"/>
      <c r="P1332" s="91"/>
      <c r="Q1332" s="91">
        <v>36.130000000000003</v>
      </c>
      <c r="R1332" s="91">
        <v>433.51</v>
      </c>
      <c r="S1332" s="91">
        <v>289</v>
      </c>
      <c r="T1332" s="91">
        <v>37.21</v>
      </c>
      <c r="U1332" s="91">
        <f t="shared" si="125"/>
        <v>1882.2700000000002</v>
      </c>
      <c r="V1332" s="82" t="str">
        <f t="shared" si="123"/>
        <v>111004655878</v>
      </c>
      <c r="W1332" s="83">
        <f>VLOOKUP(V1332,Factors!$E$6:$H$5950,4,FALSE)</f>
        <v>8.4099999999999994E-2</v>
      </c>
      <c r="X1332" t="str">
        <f>VLOOKUP(V1332,Factors!$E$6:$F$5950,2,FALSE)</f>
        <v>Customers-Ind</v>
      </c>
      <c r="Y1332" s="92">
        <f t="shared" si="126"/>
        <v>158.29890700000001</v>
      </c>
      <c r="Z1332" s="92">
        <f t="shared" si="127"/>
        <v>1723.9710930000001</v>
      </c>
      <c r="AA1332" s="92">
        <f t="shared" si="128"/>
        <v>1882.2700000000002</v>
      </c>
    </row>
    <row r="1333" spans="1:27" x14ac:dyDescent="0.25">
      <c r="A1333" t="s">
        <v>397</v>
      </c>
      <c r="B1333" t="s">
        <v>80</v>
      </c>
      <c r="C1333" t="s">
        <v>81</v>
      </c>
      <c r="D1333" t="s">
        <v>406</v>
      </c>
      <c r="E1333" t="s">
        <v>407</v>
      </c>
      <c r="F1333" t="str">
        <f t="shared" si="124"/>
        <v>4655</v>
      </c>
      <c r="G1333" t="s">
        <v>156</v>
      </c>
      <c r="H1333" t="s">
        <v>157</v>
      </c>
      <c r="I1333" s="91"/>
      <c r="J1333" s="91"/>
      <c r="K1333" s="91"/>
      <c r="L1333" s="91"/>
      <c r="M1333" s="91"/>
      <c r="N1333" s="91"/>
      <c r="O1333" s="91"/>
      <c r="P1333" s="91"/>
      <c r="Q1333" s="91"/>
      <c r="R1333" s="91"/>
      <c r="S1333" s="91">
        <v>42.86</v>
      </c>
      <c r="T1333" s="91"/>
      <c r="U1333" s="91">
        <f t="shared" si="125"/>
        <v>42.86</v>
      </c>
      <c r="V1333" s="82" t="str">
        <f t="shared" si="123"/>
        <v>111004655878</v>
      </c>
      <c r="W1333" s="83">
        <f>VLOOKUP(V1333,Factors!$E$6:$H$5950,4,FALSE)</f>
        <v>8.4099999999999994E-2</v>
      </c>
      <c r="X1333" t="str">
        <f>VLOOKUP(V1333,Factors!$E$6:$F$5950,2,FALSE)</f>
        <v>Customers-Ind</v>
      </c>
      <c r="Y1333" s="92">
        <f t="shared" si="126"/>
        <v>3.6045259999999999</v>
      </c>
      <c r="Z1333" s="92">
        <f t="shared" si="127"/>
        <v>39.255474</v>
      </c>
      <c r="AA1333" s="92">
        <f t="shared" si="128"/>
        <v>42.86</v>
      </c>
    </row>
    <row r="1334" spans="1:27" x14ac:dyDescent="0.25">
      <c r="A1334" t="s">
        <v>397</v>
      </c>
      <c r="B1334" t="s">
        <v>329</v>
      </c>
      <c r="C1334" t="s">
        <v>330</v>
      </c>
      <c r="D1334" t="s">
        <v>408</v>
      </c>
      <c r="E1334" t="s">
        <v>409</v>
      </c>
      <c r="F1334" t="str">
        <f t="shared" si="124"/>
        <v>1620</v>
      </c>
      <c r="G1334" t="s">
        <v>140</v>
      </c>
      <c r="H1334" t="s">
        <v>141</v>
      </c>
      <c r="I1334" s="91"/>
      <c r="J1334" s="91"/>
      <c r="K1334" s="91">
        <v>60</v>
      </c>
      <c r="L1334" s="91"/>
      <c r="M1334" s="91"/>
      <c r="N1334" s="91">
        <v>120</v>
      </c>
      <c r="O1334" s="91"/>
      <c r="P1334" s="91"/>
      <c r="Q1334" s="91"/>
      <c r="R1334" s="91">
        <v>120</v>
      </c>
      <c r="S1334" s="91"/>
      <c r="T1334" s="91"/>
      <c r="U1334" s="91">
        <f t="shared" si="125"/>
        <v>300</v>
      </c>
      <c r="V1334" s="82" t="str">
        <f t="shared" si="123"/>
        <v>113201620878</v>
      </c>
      <c r="W1334" s="83">
        <f>VLOOKUP(V1334,Factors!$E$6:$H$5950,4,FALSE)</f>
        <v>0.1119</v>
      </c>
      <c r="X1334" t="str">
        <f>VLOOKUP(V1334,Factors!$E$6:$F$5950,2,FALSE)</f>
        <v>Customers-All</v>
      </c>
      <c r="Y1334" s="92">
        <f t="shared" si="126"/>
        <v>33.57</v>
      </c>
      <c r="Z1334" s="92">
        <f t="shared" si="127"/>
        <v>266.43</v>
      </c>
      <c r="AA1334" s="92">
        <f t="shared" si="128"/>
        <v>300</v>
      </c>
    </row>
    <row r="1335" spans="1:27" x14ac:dyDescent="0.25">
      <c r="A1335" t="s">
        <v>397</v>
      </c>
      <c r="B1335" t="s">
        <v>329</v>
      </c>
      <c r="C1335" t="s">
        <v>330</v>
      </c>
      <c r="D1335" t="s">
        <v>408</v>
      </c>
      <c r="E1335" t="s">
        <v>409</v>
      </c>
      <c r="F1335" t="str">
        <f t="shared" si="124"/>
        <v>1620</v>
      </c>
      <c r="G1335" t="s">
        <v>56</v>
      </c>
      <c r="H1335" t="s">
        <v>57</v>
      </c>
      <c r="I1335" s="91">
        <v>773.9</v>
      </c>
      <c r="J1335" s="91">
        <v>1238.25</v>
      </c>
      <c r="K1335" s="91">
        <v>412.94</v>
      </c>
      <c r="L1335" s="91">
        <v>1926.99</v>
      </c>
      <c r="M1335" s="91">
        <v>1032.32</v>
      </c>
      <c r="N1335" s="91">
        <v>1668.91</v>
      </c>
      <c r="O1335" s="91">
        <v>1909.79</v>
      </c>
      <c r="P1335" s="91">
        <v>860.27</v>
      </c>
      <c r="Q1335" s="91">
        <v>963.51</v>
      </c>
      <c r="R1335" s="91">
        <v>1032.31</v>
      </c>
      <c r="S1335" s="91">
        <v>550.59</v>
      </c>
      <c r="T1335" s="91">
        <v>1434.95</v>
      </c>
      <c r="U1335" s="91">
        <f t="shared" si="125"/>
        <v>13804.73</v>
      </c>
      <c r="V1335" s="82" t="str">
        <f t="shared" si="123"/>
        <v>113201620878</v>
      </c>
      <c r="W1335" s="83">
        <f>VLOOKUP(V1335,Factors!$E$6:$H$5950,4,FALSE)</f>
        <v>0.1119</v>
      </c>
      <c r="X1335" t="str">
        <f>VLOOKUP(V1335,Factors!$E$6:$F$5950,2,FALSE)</f>
        <v>Customers-All</v>
      </c>
      <c r="Y1335" s="92">
        <f t="shared" si="126"/>
        <v>1544.7492869999999</v>
      </c>
      <c r="Z1335" s="92">
        <f t="shared" si="127"/>
        <v>12259.980712999999</v>
      </c>
      <c r="AA1335" s="92">
        <f t="shared" si="128"/>
        <v>13804.73</v>
      </c>
    </row>
    <row r="1336" spans="1:27" x14ac:dyDescent="0.25">
      <c r="A1336" t="s">
        <v>397</v>
      </c>
      <c r="B1336" t="s">
        <v>329</v>
      </c>
      <c r="C1336" t="s">
        <v>330</v>
      </c>
      <c r="D1336" t="s">
        <v>410</v>
      </c>
      <c r="E1336" t="s">
        <v>411</v>
      </c>
      <c r="F1336" t="str">
        <f t="shared" si="124"/>
        <v>1630</v>
      </c>
      <c r="G1336" t="s">
        <v>61</v>
      </c>
      <c r="H1336" t="s">
        <v>62</v>
      </c>
      <c r="I1336" s="91"/>
      <c r="J1336" s="91"/>
      <c r="K1336" s="91">
        <v>24.98</v>
      </c>
      <c r="L1336" s="91">
        <v>22.99</v>
      </c>
      <c r="M1336" s="91"/>
      <c r="N1336" s="91"/>
      <c r="O1336" s="91"/>
      <c r="P1336" s="91">
        <v>82.27</v>
      </c>
      <c r="Q1336" s="91"/>
      <c r="R1336" s="91"/>
      <c r="S1336" s="91"/>
      <c r="T1336" s="91">
        <v>63.45</v>
      </c>
      <c r="U1336" s="91">
        <f t="shared" si="125"/>
        <v>193.69</v>
      </c>
      <c r="V1336" s="82" t="str">
        <f t="shared" si="123"/>
        <v>113201630878</v>
      </c>
      <c r="W1336" s="83">
        <f>VLOOKUP(V1336,Factors!$E$6:$H$5950,4,FALSE)</f>
        <v>0.1119</v>
      </c>
      <c r="X1336" t="str">
        <f>VLOOKUP(V1336,Factors!$E$6:$F$5950,2,FALSE)</f>
        <v>Customers-All</v>
      </c>
      <c r="Y1336" s="92">
        <f t="shared" si="126"/>
        <v>21.673911</v>
      </c>
      <c r="Z1336" s="92">
        <f t="shared" si="127"/>
        <v>172.01608899999999</v>
      </c>
      <c r="AA1336" s="92">
        <f t="shared" si="128"/>
        <v>193.69</v>
      </c>
    </row>
    <row r="1337" spans="1:27" x14ac:dyDescent="0.25">
      <c r="A1337" t="s">
        <v>397</v>
      </c>
      <c r="B1337" t="s">
        <v>329</v>
      </c>
      <c r="C1337" t="s">
        <v>330</v>
      </c>
      <c r="D1337" t="s">
        <v>410</v>
      </c>
      <c r="E1337" t="s">
        <v>411</v>
      </c>
      <c r="F1337" t="str">
        <f t="shared" si="124"/>
        <v>1630</v>
      </c>
      <c r="G1337" t="s">
        <v>98</v>
      </c>
      <c r="H1337" t="s">
        <v>99</v>
      </c>
      <c r="I1337" s="91"/>
      <c r="J1337" s="91"/>
      <c r="K1337" s="91"/>
      <c r="L1337" s="91"/>
      <c r="M1337" s="91"/>
      <c r="N1337" s="91"/>
      <c r="O1337" s="91"/>
      <c r="P1337" s="91"/>
      <c r="Q1337" s="91"/>
      <c r="R1337" s="91"/>
      <c r="S1337" s="91">
        <v>75.16</v>
      </c>
      <c r="T1337" s="91">
        <v>44.37</v>
      </c>
      <c r="U1337" s="91">
        <f t="shared" si="125"/>
        <v>119.53</v>
      </c>
      <c r="V1337" s="82" t="str">
        <f t="shared" si="123"/>
        <v>113201630878</v>
      </c>
      <c r="W1337" s="83">
        <f>VLOOKUP(V1337,Factors!$E$6:$H$5950,4,FALSE)</f>
        <v>0.1119</v>
      </c>
      <c r="X1337" t="str">
        <f>VLOOKUP(V1337,Factors!$E$6:$F$5950,2,FALSE)</f>
        <v>Customers-All</v>
      </c>
      <c r="Y1337" s="92">
        <f t="shared" si="126"/>
        <v>13.375407000000001</v>
      </c>
      <c r="Z1337" s="92">
        <f t="shared" si="127"/>
        <v>106.15459300000001</v>
      </c>
      <c r="AA1337" s="92">
        <f t="shared" si="128"/>
        <v>119.53</v>
      </c>
    </row>
    <row r="1338" spans="1:27" x14ac:dyDescent="0.25">
      <c r="A1338" t="s">
        <v>397</v>
      </c>
      <c r="B1338" t="s">
        <v>329</v>
      </c>
      <c r="C1338" t="s">
        <v>330</v>
      </c>
      <c r="D1338" t="s">
        <v>410</v>
      </c>
      <c r="E1338" t="s">
        <v>411</v>
      </c>
      <c r="F1338" t="str">
        <f t="shared" si="124"/>
        <v>1630</v>
      </c>
      <c r="G1338" t="s">
        <v>130</v>
      </c>
      <c r="H1338" t="s">
        <v>131</v>
      </c>
      <c r="I1338" s="91">
        <v>124.88</v>
      </c>
      <c r="J1338" s="91"/>
      <c r="K1338" s="91"/>
      <c r="L1338" s="91"/>
      <c r="M1338" s="91"/>
      <c r="N1338" s="91"/>
      <c r="O1338" s="91"/>
      <c r="P1338" s="91"/>
      <c r="Q1338" s="91"/>
      <c r="R1338" s="91"/>
      <c r="S1338" s="91"/>
      <c r="T1338" s="91"/>
      <c r="U1338" s="91">
        <f t="shared" si="125"/>
        <v>124.88</v>
      </c>
      <c r="V1338" s="82" t="str">
        <f t="shared" si="123"/>
        <v>113201630878</v>
      </c>
      <c r="W1338" s="83">
        <f>VLOOKUP(V1338,Factors!$E$6:$H$5950,4,FALSE)</f>
        <v>0.1119</v>
      </c>
      <c r="X1338" t="str">
        <f>VLOOKUP(V1338,Factors!$E$6:$F$5950,2,FALSE)</f>
        <v>Customers-All</v>
      </c>
      <c r="Y1338" s="92">
        <f t="shared" si="126"/>
        <v>13.974072</v>
      </c>
      <c r="Z1338" s="92">
        <f t="shared" si="127"/>
        <v>110.90592799999999</v>
      </c>
      <c r="AA1338" s="92">
        <f t="shared" si="128"/>
        <v>124.88</v>
      </c>
    </row>
    <row r="1339" spans="1:27" x14ac:dyDescent="0.25">
      <c r="A1339" t="s">
        <v>397</v>
      </c>
      <c r="B1339" t="s">
        <v>329</v>
      </c>
      <c r="C1339" t="s">
        <v>330</v>
      </c>
      <c r="D1339" t="s">
        <v>410</v>
      </c>
      <c r="E1339" t="s">
        <v>411</v>
      </c>
      <c r="F1339" t="str">
        <f t="shared" si="124"/>
        <v>1630</v>
      </c>
      <c r="G1339" t="s">
        <v>136</v>
      </c>
      <c r="H1339" t="s">
        <v>137</v>
      </c>
      <c r="I1339" s="91">
        <v>79</v>
      </c>
      <c r="J1339" s="91"/>
      <c r="K1339" s="91"/>
      <c r="L1339" s="91"/>
      <c r="M1339" s="91"/>
      <c r="N1339" s="91"/>
      <c r="O1339" s="91"/>
      <c r="P1339" s="91"/>
      <c r="Q1339" s="91"/>
      <c r="R1339" s="91"/>
      <c r="S1339" s="91"/>
      <c r="T1339" s="91"/>
      <c r="U1339" s="91">
        <f t="shared" si="125"/>
        <v>79</v>
      </c>
      <c r="V1339" s="82" t="str">
        <f t="shared" si="123"/>
        <v>113201630878</v>
      </c>
      <c r="W1339" s="83">
        <f>VLOOKUP(V1339,Factors!$E$6:$H$5950,4,FALSE)</f>
        <v>0.1119</v>
      </c>
      <c r="X1339" t="str">
        <f>VLOOKUP(V1339,Factors!$E$6:$F$5950,2,FALSE)</f>
        <v>Customers-All</v>
      </c>
      <c r="Y1339" s="92">
        <f t="shared" si="126"/>
        <v>8.8400999999999996</v>
      </c>
      <c r="Z1339" s="92">
        <f t="shared" si="127"/>
        <v>70.159899999999993</v>
      </c>
      <c r="AA1339" s="92">
        <f t="shared" si="128"/>
        <v>79</v>
      </c>
    </row>
    <row r="1340" spans="1:27" x14ac:dyDescent="0.25">
      <c r="A1340" t="s">
        <v>397</v>
      </c>
      <c r="B1340" t="s">
        <v>329</v>
      </c>
      <c r="C1340" t="s">
        <v>330</v>
      </c>
      <c r="D1340" t="s">
        <v>410</v>
      </c>
      <c r="E1340" t="s">
        <v>411</v>
      </c>
      <c r="F1340" t="str">
        <f t="shared" si="124"/>
        <v>1630</v>
      </c>
      <c r="G1340" t="s">
        <v>187</v>
      </c>
      <c r="H1340" t="s">
        <v>188</v>
      </c>
      <c r="I1340" s="91"/>
      <c r="J1340" s="91"/>
      <c r="K1340" s="91">
        <v>15</v>
      </c>
      <c r="L1340" s="91"/>
      <c r="M1340" s="91"/>
      <c r="N1340" s="91"/>
      <c r="O1340" s="91"/>
      <c r="P1340" s="91"/>
      <c r="Q1340" s="91">
        <v>4.9800000000000004</v>
      </c>
      <c r="R1340" s="91"/>
      <c r="S1340" s="91"/>
      <c r="T1340" s="91"/>
      <c r="U1340" s="91">
        <f t="shared" si="125"/>
        <v>19.98</v>
      </c>
      <c r="V1340" s="82" t="str">
        <f t="shared" si="123"/>
        <v>113201630878</v>
      </c>
      <c r="W1340" s="83">
        <f>VLOOKUP(V1340,Factors!$E$6:$H$5950,4,FALSE)</f>
        <v>0.1119</v>
      </c>
      <c r="X1340" t="str">
        <f>VLOOKUP(V1340,Factors!$E$6:$F$5950,2,FALSE)</f>
        <v>Customers-All</v>
      </c>
      <c r="Y1340" s="92">
        <f t="shared" si="126"/>
        <v>2.2357620000000002</v>
      </c>
      <c r="Z1340" s="92">
        <f t="shared" si="127"/>
        <v>17.744237999999999</v>
      </c>
      <c r="AA1340" s="92">
        <f t="shared" si="128"/>
        <v>19.98</v>
      </c>
    </row>
    <row r="1341" spans="1:27" x14ac:dyDescent="0.25">
      <c r="A1341" t="s">
        <v>397</v>
      </c>
      <c r="B1341" t="s">
        <v>329</v>
      </c>
      <c r="C1341" t="s">
        <v>330</v>
      </c>
      <c r="D1341" t="s">
        <v>410</v>
      </c>
      <c r="E1341" t="s">
        <v>411</v>
      </c>
      <c r="F1341" t="str">
        <f t="shared" si="124"/>
        <v>1630</v>
      </c>
      <c r="G1341" t="s">
        <v>342</v>
      </c>
      <c r="H1341" t="s">
        <v>343</v>
      </c>
      <c r="I1341" s="91"/>
      <c r="J1341" s="91"/>
      <c r="K1341" s="91"/>
      <c r="L1341" s="91"/>
      <c r="M1341" s="91"/>
      <c r="N1341" s="91"/>
      <c r="O1341" s="91"/>
      <c r="P1341" s="91">
        <v>19.989999999999998</v>
      </c>
      <c r="Q1341" s="91"/>
      <c r="R1341" s="91"/>
      <c r="S1341" s="91"/>
      <c r="T1341" s="91"/>
      <c r="U1341" s="91">
        <f t="shared" si="125"/>
        <v>19.989999999999998</v>
      </c>
      <c r="V1341" s="82" t="str">
        <f t="shared" si="123"/>
        <v>113201630878</v>
      </c>
      <c r="W1341" s="83">
        <f>VLOOKUP(V1341,Factors!$E$6:$H$5950,4,FALSE)</f>
        <v>0.1119</v>
      </c>
      <c r="X1341" t="str">
        <f>VLOOKUP(V1341,Factors!$E$6:$F$5950,2,FALSE)</f>
        <v>Customers-All</v>
      </c>
      <c r="Y1341" s="92">
        <f t="shared" si="126"/>
        <v>2.2368809999999999</v>
      </c>
      <c r="Z1341" s="92">
        <f t="shared" si="127"/>
        <v>17.753118999999998</v>
      </c>
      <c r="AA1341" s="92">
        <f t="shared" si="128"/>
        <v>19.989999999999998</v>
      </c>
    </row>
    <row r="1342" spans="1:27" x14ac:dyDescent="0.25">
      <c r="A1342" t="s">
        <v>397</v>
      </c>
      <c r="B1342" t="s">
        <v>329</v>
      </c>
      <c r="C1342" t="s">
        <v>330</v>
      </c>
      <c r="D1342" t="s">
        <v>410</v>
      </c>
      <c r="E1342" t="s">
        <v>411</v>
      </c>
      <c r="F1342" t="str">
        <f t="shared" si="124"/>
        <v>1630</v>
      </c>
      <c r="G1342" t="s">
        <v>239</v>
      </c>
      <c r="H1342" t="s">
        <v>240</v>
      </c>
      <c r="I1342" s="91"/>
      <c r="J1342" s="91"/>
      <c r="K1342" s="91"/>
      <c r="L1342" s="91">
        <v>10</v>
      </c>
      <c r="M1342" s="91"/>
      <c r="N1342" s="91"/>
      <c r="O1342" s="91"/>
      <c r="P1342" s="91"/>
      <c r="Q1342" s="91"/>
      <c r="R1342" s="91"/>
      <c r="S1342" s="91"/>
      <c r="T1342" s="91">
        <v>261</v>
      </c>
      <c r="U1342" s="91">
        <f t="shared" si="125"/>
        <v>271</v>
      </c>
      <c r="V1342" s="82" t="str">
        <f t="shared" si="123"/>
        <v>113201630878</v>
      </c>
      <c r="W1342" s="83">
        <f>VLOOKUP(V1342,Factors!$E$6:$H$5950,4,FALSE)</f>
        <v>0.1119</v>
      </c>
      <c r="X1342" t="str">
        <f>VLOOKUP(V1342,Factors!$E$6:$F$5950,2,FALSE)</f>
        <v>Customers-All</v>
      </c>
      <c r="Y1342" s="92">
        <f t="shared" si="126"/>
        <v>30.3249</v>
      </c>
      <c r="Z1342" s="92">
        <f t="shared" si="127"/>
        <v>240.67509999999999</v>
      </c>
      <c r="AA1342" s="92">
        <f t="shared" si="128"/>
        <v>271</v>
      </c>
    </row>
    <row r="1343" spans="1:27" x14ac:dyDescent="0.25">
      <c r="A1343" t="s">
        <v>397</v>
      </c>
      <c r="B1343" t="s">
        <v>329</v>
      </c>
      <c r="C1343" t="s">
        <v>330</v>
      </c>
      <c r="D1343" t="s">
        <v>410</v>
      </c>
      <c r="E1343" t="s">
        <v>411</v>
      </c>
      <c r="F1343" t="str">
        <f t="shared" si="124"/>
        <v>1630</v>
      </c>
      <c r="G1343" t="s">
        <v>144</v>
      </c>
      <c r="H1343" t="s">
        <v>145</v>
      </c>
      <c r="I1343" s="91">
        <v>264.39999999999998</v>
      </c>
      <c r="J1343" s="91">
        <v>33</v>
      </c>
      <c r="K1343" s="91"/>
      <c r="L1343" s="91"/>
      <c r="M1343" s="91"/>
      <c r="N1343" s="91"/>
      <c r="O1343" s="91"/>
      <c r="P1343" s="91"/>
      <c r="Q1343" s="91"/>
      <c r="R1343" s="91"/>
      <c r="S1343" s="91"/>
      <c r="T1343" s="91"/>
      <c r="U1343" s="91">
        <f t="shared" si="125"/>
        <v>297.39999999999998</v>
      </c>
      <c r="V1343" s="82" t="str">
        <f t="shared" si="123"/>
        <v>113201630878</v>
      </c>
      <c r="W1343" s="83">
        <f>VLOOKUP(V1343,Factors!$E$6:$H$5950,4,FALSE)</f>
        <v>0.1119</v>
      </c>
      <c r="X1343" t="str">
        <f>VLOOKUP(V1343,Factors!$E$6:$F$5950,2,FALSE)</f>
        <v>Customers-All</v>
      </c>
      <c r="Y1343" s="92">
        <f t="shared" si="126"/>
        <v>33.279059999999994</v>
      </c>
      <c r="Z1343" s="92">
        <f t="shared" si="127"/>
        <v>264.12093999999996</v>
      </c>
      <c r="AA1343" s="92">
        <f t="shared" si="128"/>
        <v>297.39999999999998</v>
      </c>
    </row>
    <row r="1344" spans="1:27" x14ac:dyDescent="0.25">
      <c r="A1344" t="s">
        <v>397</v>
      </c>
      <c r="B1344" t="s">
        <v>329</v>
      </c>
      <c r="C1344" t="s">
        <v>330</v>
      </c>
      <c r="D1344" t="s">
        <v>410</v>
      </c>
      <c r="E1344" t="s">
        <v>411</v>
      </c>
      <c r="F1344" t="str">
        <f t="shared" si="124"/>
        <v>1630</v>
      </c>
      <c r="G1344" t="s">
        <v>217</v>
      </c>
      <c r="H1344" t="s">
        <v>218</v>
      </c>
      <c r="I1344" s="91">
        <v>466.62</v>
      </c>
      <c r="J1344" s="91">
        <v>124.83</v>
      </c>
      <c r="K1344" s="91"/>
      <c r="L1344" s="91"/>
      <c r="M1344" s="91"/>
      <c r="N1344" s="91"/>
      <c r="O1344" s="91"/>
      <c r="P1344" s="91"/>
      <c r="Q1344" s="91">
        <v>214.1</v>
      </c>
      <c r="R1344" s="91"/>
      <c r="S1344" s="91"/>
      <c r="T1344" s="91"/>
      <c r="U1344" s="91">
        <f t="shared" si="125"/>
        <v>805.55000000000007</v>
      </c>
      <c r="V1344" s="82" t="str">
        <f t="shared" si="123"/>
        <v>113201630878</v>
      </c>
      <c r="W1344" s="83">
        <f>VLOOKUP(V1344,Factors!$E$6:$H$5950,4,FALSE)</f>
        <v>0.1119</v>
      </c>
      <c r="X1344" t="str">
        <f>VLOOKUP(V1344,Factors!$E$6:$F$5950,2,FALSE)</f>
        <v>Customers-All</v>
      </c>
      <c r="Y1344" s="92">
        <f t="shared" si="126"/>
        <v>90.141045000000005</v>
      </c>
      <c r="Z1344" s="92">
        <f t="shared" si="127"/>
        <v>715.40895500000011</v>
      </c>
      <c r="AA1344" s="92">
        <f t="shared" si="128"/>
        <v>805.55000000000007</v>
      </c>
    </row>
    <row r="1345" spans="1:27" x14ac:dyDescent="0.25">
      <c r="A1345" t="s">
        <v>397</v>
      </c>
      <c r="B1345" t="s">
        <v>329</v>
      </c>
      <c r="C1345" t="s">
        <v>330</v>
      </c>
      <c r="D1345" t="s">
        <v>410</v>
      </c>
      <c r="E1345" t="s">
        <v>411</v>
      </c>
      <c r="F1345" t="str">
        <f t="shared" si="124"/>
        <v>1630</v>
      </c>
      <c r="G1345" t="s">
        <v>146</v>
      </c>
      <c r="H1345" t="s">
        <v>147</v>
      </c>
      <c r="I1345" s="91"/>
      <c r="J1345" s="91"/>
      <c r="K1345" s="91"/>
      <c r="L1345" s="91"/>
      <c r="M1345" s="91">
        <v>1388.72</v>
      </c>
      <c r="N1345" s="91"/>
      <c r="O1345" s="91"/>
      <c r="P1345" s="91"/>
      <c r="Q1345" s="91">
        <v>690.98</v>
      </c>
      <c r="R1345" s="91">
        <v>-690.98</v>
      </c>
      <c r="S1345" s="91"/>
      <c r="T1345" s="91"/>
      <c r="U1345" s="91">
        <f t="shared" si="125"/>
        <v>1388.7199999999998</v>
      </c>
      <c r="V1345" s="82" t="str">
        <f t="shared" si="123"/>
        <v>113201630878</v>
      </c>
      <c r="W1345" s="83">
        <f>VLOOKUP(V1345,Factors!$E$6:$H$5950,4,FALSE)</f>
        <v>0.1119</v>
      </c>
      <c r="X1345" t="str">
        <f>VLOOKUP(V1345,Factors!$E$6:$F$5950,2,FALSE)</f>
        <v>Customers-All</v>
      </c>
      <c r="Y1345" s="92">
        <f t="shared" si="126"/>
        <v>155.39776799999999</v>
      </c>
      <c r="Z1345" s="92">
        <f t="shared" si="127"/>
        <v>1233.3222319999998</v>
      </c>
      <c r="AA1345" s="92">
        <f t="shared" si="128"/>
        <v>1388.7199999999998</v>
      </c>
    </row>
    <row r="1346" spans="1:27" x14ac:dyDescent="0.25">
      <c r="A1346" t="s">
        <v>397</v>
      </c>
      <c r="B1346" t="s">
        <v>329</v>
      </c>
      <c r="C1346" t="s">
        <v>330</v>
      </c>
      <c r="D1346" t="s">
        <v>410</v>
      </c>
      <c r="E1346" t="s">
        <v>411</v>
      </c>
      <c r="F1346" t="str">
        <f t="shared" si="124"/>
        <v>1630</v>
      </c>
      <c r="G1346" t="s">
        <v>150</v>
      </c>
      <c r="H1346" t="s">
        <v>151</v>
      </c>
      <c r="I1346" s="91">
        <v>50</v>
      </c>
      <c r="J1346" s="91"/>
      <c r="K1346" s="91"/>
      <c r="L1346" s="91"/>
      <c r="M1346" s="91"/>
      <c r="N1346" s="91"/>
      <c r="O1346" s="91"/>
      <c r="P1346" s="91"/>
      <c r="Q1346" s="91"/>
      <c r="R1346" s="91"/>
      <c r="S1346" s="91"/>
      <c r="T1346" s="91"/>
      <c r="U1346" s="91">
        <f t="shared" si="125"/>
        <v>50</v>
      </c>
      <c r="V1346" s="82" t="str">
        <f t="shared" si="123"/>
        <v>113201630878</v>
      </c>
      <c r="W1346" s="83">
        <f>VLOOKUP(V1346,Factors!$E$6:$H$5950,4,FALSE)</f>
        <v>0.1119</v>
      </c>
      <c r="X1346" t="str">
        <f>VLOOKUP(V1346,Factors!$E$6:$F$5950,2,FALSE)</f>
        <v>Customers-All</v>
      </c>
      <c r="Y1346" s="92">
        <f t="shared" si="126"/>
        <v>5.5949999999999998</v>
      </c>
      <c r="Z1346" s="92">
        <f t="shared" si="127"/>
        <v>44.405000000000001</v>
      </c>
      <c r="AA1346" s="92">
        <f t="shared" si="128"/>
        <v>50</v>
      </c>
    </row>
    <row r="1347" spans="1:27" x14ac:dyDescent="0.25">
      <c r="A1347" t="s">
        <v>397</v>
      </c>
      <c r="B1347" t="s">
        <v>329</v>
      </c>
      <c r="C1347" t="s">
        <v>330</v>
      </c>
      <c r="D1347" t="s">
        <v>406</v>
      </c>
      <c r="E1347" t="s">
        <v>407</v>
      </c>
      <c r="F1347" t="str">
        <f t="shared" si="124"/>
        <v>4655</v>
      </c>
      <c r="G1347" t="s">
        <v>68</v>
      </c>
      <c r="H1347" t="s">
        <v>69</v>
      </c>
      <c r="I1347" s="91">
        <v>68.16</v>
      </c>
      <c r="J1347" s="91"/>
      <c r="K1347" s="91"/>
      <c r="L1347" s="91"/>
      <c r="M1347" s="91"/>
      <c r="N1347" s="91"/>
      <c r="O1347" s="91"/>
      <c r="P1347" s="91"/>
      <c r="Q1347" s="91"/>
      <c r="R1347" s="91"/>
      <c r="S1347" s="91"/>
      <c r="T1347" s="91"/>
      <c r="U1347" s="91">
        <f t="shared" si="125"/>
        <v>68.16</v>
      </c>
      <c r="V1347" s="82" t="str">
        <f t="shared" si="123"/>
        <v>113204655878</v>
      </c>
      <c r="W1347" s="83">
        <f>VLOOKUP(V1347,Factors!$E$6:$H$5950,4,FALSE)</f>
        <v>8.4099999999999994E-2</v>
      </c>
      <c r="X1347" t="str">
        <f>VLOOKUP(V1347,Factors!$E$6:$F$5950,2,FALSE)</f>
        <v>customers-ind</v>
      </c>
      <c r="Y1347" s="92">
        <f t="shared" si="126"/>
        <v>5.7322559999999996</v>
      </c>
      <c r="Z1347" s="92">
        <f t="shared" si="127"/>
        <v>62.427743999999997</v>
      </c>
      <c r="AA1347" s="92">
        <f t="shared" si="128"/>
        <v>68.16</v>
      </c>
    </row>
    <row r="1348" spans="1:27" x14ac:dyDescent="0.25">
      <c r="A1348" t="s">
        <v>397</v>
      </c>
      <c r="B1348" t="s">
        <v>338</v>
      </c>
      <c r="C1348" t="s">
        <v>339</v>
      </c>
      <c r="D1348" t="s">
        <v>398</v>
      </c>
      <c r="E1348" t="s">
        <v>399</v>
      </c>
      <c r="F1348" t="str">
        <f t="shared" si="124"/>
        <v>1330</v>
      </c>
      <c r="G1348" t="s">
        <v>84</v>
      </c>
      <c r="H1348" t="s">
        <v>85</v>
      </c>
      <c r="I1348" s="91">
        <v>3.47</v>
      </c>
      <c r="J1348" s="91">
        <v>1.1599999999999999</v>
      </c>
      <c r="K1348" s="91">
        <v>15.09</v>
      </c>
      <c r="L1348" s="91">
        <v>4.75</v>
      </c>
      <c r="M1348" s="91">
        <v>8.57</v>
      </c>
      <c r="N1348" s="91">
        <v>24.37</v>
      </c>
      <c r="O1348" s="91">
        <v>29.01</v>
      </c>
      <c r="P1348" s="91">
        <v>3.48</v>
      </c>
      <c r="Q1348" s="91">
        <v>48.74</v>
      </c>
      <c r="R1348" s="91">
        <v>5.17</v>
      </c>
      <c r="S1348" s="91">
        <v>14.25</v>
      </c>
      <c r="T1348" s="91"/>
      <c r="U1348" s="91">
        <f t="shared" si="125"/>
        <v>158.06</v>
      </c>
      <c r="V1348" s="82" t="str">
        <f t="shared" ref="V1348:V1411" si="129">CONCATENATE(B1348,RIGHT(D1348,4),A1348)</f>
        <v>135101330878</v>
      </c>
      <c r="W1348" s="83">
        <f>VLOOKUP(V1348,Factors!$E$6:$H$5950,4,FALSE)</f>
        <v>0.1119</v>
      </c>
      <c r="X1348" t="str">
        <f>VLOOKUP(V1348,Factors!$E$6:$F$5950,2,FALSE)</f>
        <v>Customers-All</v>
      </c>
      <c r="Y1348" s="92">
        <f t="shared" si="126"/>
        <v>17.686914000000002</v>
      </c>
      <c r="Z1348" s="92">
        <f t="shared" si="127"/>
        <v>140.373086</v>
      </c>
      <c r="AA1348" s="92">
        <f t="shared" si="128"/>
        <v>158.06</v>
      </c>
    </row>
    <row r="1349" spans="1:27" x14ac:dyDescent="0.25">
      <c r="A1349" t="s">
        <v>397</v>
      </c>
      <c r="B1349" t="s">
        <v>338</v>
      </c>
      <c r="C1349" t="s">
        <v>339</v>
      </c>
      <c r="D1349" t="s">
        <v>398</v>
      </c>
      <c r="E1349" t="s">
        <v>399</v>
      </c>
      <c r="F1349" t="str">
        <f t="shared" ref="F1349:F1412" si="130">RIGHT(D1349,4)</f>
        <v>1330</v>
      </c>
      <c r="G1349" t="s">
        <v>56</v>
      </c>
      <c r="H1349" t="s">
        <v>57</v>
      </c>
      <c r="I1349" s="91">
        <v>30.6</v>
      </c>
      <c r="J1349" s="91">
        <v>15.3</v>
      </c>
      <c r="K1349" s="91">
        <v>199.03</v>
      </c>
      <c r="L1349" s="91">
        <v>15.31</v>
      </c>
      <c r="M1349" s="91">
        <v>85.74</v>
      </c>
      <c r="N1349" s="91">
        <v>321.51</v>
      </c>
      <c r="O1349" s="91">
        <v>382.75</v>
      </c>
      <c r="P1349" s="91">
        <v>45.93</v>
      </c>
      <c r="Q1349" s="91">
        <v>643.02</v>
      </c>
      <c r="R1349" s="91"/>
      <c r="S1349" s="91"/>
      <c r="T1349" s="91"/>
      <c r="U1349" s="91">
        <f t="shared" ref="U1349:U1412" si="131">SUM(I1349:T1349)</f>
        <v>1739.19</v>
      </c>
      <c r="V1349" s="82" t="str">
        <f t="shared" si="129"/>
        <v>135101330878</v>
      </c>
      <c r="W1349" s="83">
        <f>VLOOKUP(V1349,Factors!$E$6:$H$5950,4,FALSE)</f>
        <v>0.1119</v>
      </c>
      <c r="X1349" t="str">
        <f>VLOOKUP(V1349,Factors!$E$6:$F$5950,2,FALSE)</f>
        <v>Customers-All</v>
      </c>
      <c r="Y1349" s="92">
        <f t="shared" si="126"/>
        <v>194.61536100000001</v>
      </c>
      <c r="Z1349" s="92">
        <f t="shared" si="127"/>
        <v>1544.5746389999999</v>
      </c>
      <c r="AA1349" s="92">
        <f t="shared" si="128"/>
        <v>1739.19</v>
      </c>
    </row>
    <row r="1350" spans="1:27" x14ac:dyDescent="0.25">
      <c r="A1350" t="s">
        <v>397</v>
      </c>
      <c r="B1350" t="s">
        <v>338</v>
      </c>
      <c r="C1350" t="s">
        <v>339</v>
      </c>
      <c r="D1350" t="s">
        <v>398</v>
      </c>
      <c r="E1350" t="s">
        <v>399</v>
      </c>
      <c r="F1350" t="str">
        <f t="shared" si="130"/>
        <v>1330</v>
      </c>
      <c r="G1350" t="s">
        <v>68</v>
      </c>
      <c r="H1350" t="s">
        <v>69</v>
      </c>
      <c r="I1350" s="91">
        <v>15.16</v>
      </c>
      <c r="J1350" s="91"/>
      <c r="K1350" s="91"/>
      <c r="L1350" s="91">
        <v>47.31</v>
      </c>
      <c r="M1350" s="91">
        <v>27.3</v>
      </c>
      <c r="N1350" s="91"/>
      <c r="O1350" s="91"/>
      <c r="P1350" s="91"/>
      <c r="Q1350" s="91"/>
      <c r="R1350" s="91">
        <v>68.239999999999995</v>
      </c>
      <c r="S1350" s="91">
        <v>188.03</v>
      </c>
      <c r="T1350" s="91"/>
      <c r="U1350" s="91">
        <f t="shared" si="131"/>
        <v>346.03999999999996</v>
      </c>
      <c r="V1350" s="82" t="str">
        <f t="shared" si="129"/>
        <v>135101330878</v>
      </c>
      <c r="W1350" s="83">
        <f>VLOOKUP(V1350,Factors!$E$6:$H$5950,4,FALSE)</f>
        <v>0.1119</v>
      </c>
      <c r="X1350" t="str">
        <f>VLOOKUP(V1350,Factors!$E$6:$F$5950,2,FALSE)</f>
        <v>Customers-All</v>
      </c>
      <c r="Y1350" s="92">
        <f t="shared" si="126"/>
        <v>38.721875999999995</v>
      </c>
      <c r="Z1350" s="92">
        <f t="shared" si="127"/>
        <v>307.31812399999995</v>
      </c>
      <c r="AA1350" s="92">
        <f t="shared" si="128"/>
        <v>346.03999999999996</v>
      </c>
    </row>
    <row r="1351" spans="1:27" x14ac:dyDescent="0.25">
      <c r="A1351" t="s">
        <v>397</v>
      </c>
      <c r="B1351" t="s">
        <v>338</v>
      </c>
      <c r="C1351" t="s">
        <v>339</v>
      </c>
      <c r="D1351" t="s">
        <v>398</v>
      </c>
      <c r="E1351" t="s">
        <v>399</v>
      </c>
      <c r="F1351" t="str">
        <f t="shared" si="130"/>
        <v>1330</v>
      </c>
      <c r="G1351" t="s">
        <v>156</v>
      </c>
      <c r="H1351" t="s">
        <v>157</v>
      </c>
      <c r="I1351" s="91"/>
      <c r="J1351" s="91"/>
      <c r="K1351" s="91"/>
      <c r="L1351" s="91"/>
      <c r="M1351" s="91"/>
      <c r="N1351" s="91"/>
      <c r="O1351" s="91">
        <v>21.43</v>
      </c>
      <c r="P1351" s="91"/>
      <c r="Q1351" s="91"/>
      <c r="R1351" s="91"/>
      <c r="S1351" s="91"/>
      <c r="T1351" s="91"/>
      <c r="U1351" s="91">
        <f t="shared" si="131"/>
        <v>21.43</v>
      </c>
      <c r="V1351" s="82" t="str">
        <f t="shared" si="129"/>
        <v>135101330878</v>
      </c>
      <c r="W1351" s="83">
        <f>VLOOKUP(V1351,Factors!$E$6:$H$5950,4,FALSE)</f>
        <v>0.1119</v>
      </c>
      <c r="X1351" t="str">
        <f>VLOOKUP(V1351,Factors!$E$6:$F$5950,2,FALSE)</f>
        <v>Customers-All</v>
      </c>
      <c r="Y1351" s="92">
        <f t="shared" si="126"/>
        <v>2.3980169999999998</v>
      </c>
      <c r="Z1351" s="92">
        <f t="shared" si="127"/>
        <v>19.031983</v>
      </c>
      <c r="AA1351" s="92">
        <f t="shared" si="128"/>
        <v>21.43</v>
      </c>
    </row>
    <row r="1352" spans="1:27" x14ac:dyDescent="0.25">
      <c r="A1352" t="s">
        <v>397</v>
      </c>
      <c r="B1352" t="s">
        <v>338</v>
      </c>
      <c r="C1352" t="s">
        <v>339</v>
      </c>
      <c r="D1352" t="s">
        <v>400</v>
      </c>
      <c r="E1352" t="s">
        <v>401</v>
      </c>
      <c r="F1352" t="str">
        <f t="shared" si="130"/>
        <v>1410</v>
      </c>
      <c r="G1352" t="s">
        <v>84</v>
      </c>
      <c r="H1352" t="s">
        <v>85</v>
      </c>
      <c r="I1352" s="91">
        <v>3.45</v>
      </c>
      <c r="J1352" s="91"/>
      <c r="K1352" s="91">
        <v>4.6399999999999997</v>
      </c>
      <c r="L1352" s="91"/>
      <c r="M1352" s="91">
        <v>42.83</v>
      </c>
      <c r="N1352" s="91">
        <v>33.43</v>
      </c>
      <c r="O1352" s="91">
        <v>37.14</v>
      </c>
      <c r="P1352" s="91"/>
      <c r="Q1352" s="91"/>
      <c r="R1352" s="91"/>
      <c r="S1352" s="91"/>
      <c r="T1352" s="91">
        <v>9.4700000000000006</v>
      </c>
      <c r="U1352" s="91">
        <f t="shared" si="131"/>
        <v>130.96</v>
      </c>
      <c r="V1352" s="82" t="str">
        <f t="shared" si="129"/>
        <v>135101410878</v>
      </c>
      <c r="W1352" s="83">
        <f>VLOOKUP(V1352,Factors!$E$6:$H$5950,4,FALSE)</f>
        <v>0.1119</v>
      </c>
      <c r="X1352" t="str">
        <f>VLOOKUP(V1352,Factors!$E$6:$F$5950,2,FALSE)</f>
        <v>Customers-All</v>
      </c>
      <c r="Y1352" s="92">
        <f t="shared" si="126"/>
        <v>14.654424000000001</v>
      </c>
      <c r="Z1352" s="92">
        <f t="shared" si="127"/>
        <v>116.305576</v>
      </c>
      <c r="AA1352" s="92">
        <f t="shared" si="128"/>
        <v>130.96</v>
      </c>
    </row>
    <row r="1353" spans="1:27" x14ac:dyDescent="0.25">
      <c r="A1353" t="s">
        <v>397</v>
      </c>
      <c r="B1353" t="s">
        <v>338</v>
      </c>
      <c r="C1353" t="s">
        <v>339</v>
      </c>
      <c r="D1353" t="s">
        <v>400</v>
      </c>
      <c r="E1353" t="s">
        <v>401</v>
      </c>
      <c r="F1353" t="str">
        <f t="shared" si="130"/>
        <v>1410</v>
      </c>
      <c r="G1353" t="s">
        <v>56</v>
      </c>
      <c r="H1353" t="s">
        <v>57</v>
      </c>
      <c r="I1353" s="91"/>
      <c r="J1353" s="91"/>
      <c r="K1353" s="91">
        <v>61.24</v>
      </c>
      <c r="L1353" s="91"/>
      <c r="M1353" s="91">
        <v>564.98</v>
      </c>
      <c r="N1353" s="91">
        <v>440.96</v>
      </c>
      <c r="O1353" s="91">
        <v>489.92</v>
      </c>
      <c r="P1353" s="91"/>
      <c r="Q1353" s="91"/>
      <c r="R1353" s="91"/>
      <c r="S1353" s="91"/>
      <c r="T1353" s="91"/>
      <c r="U1353" s="91">
        <f t="shared" si="131"/>
        <v>1557.1000000000001</v>
      </c>
      <c r="V1353" s="82" t="str">
        <f t="shared" si="129"/>
        <v>135101410878</v>
      </c>
      <c r="W1353" s="83">
        <f>VLOOKUP(V1353,Factors!$E$6:$H$5950,4,FALSE)</f>
        <v>0.1119</v>
      </c>
      <c r="X1353" t="str">
        <f>VLOOKUP(V1353,Factors!$E$6:$F$5950,2,FALSE)</f>
        <v>Customers-All</v>
      </c>
      <c r="Y1353" s="92">
        <f t="shared" si="126"/>
        <v>174.23949000000002</v>
      </c>
      <c r="Z1353" s="92">
        <f t="shared" si="127"/>
        <v>1382.8605100000002</v>
      </c>
      <c r="AA1353" s="92">
        <f t="shared" si="128"/>
        <v>1557.1000000000001</v>
      </c>
    </row>
    <row r="1354" spans="1:27" x14ac:dyDescent="0.25">
      <c r="A1354" t="s">
        <v>397</v>
      </c>
      <c r="B1354" t="s">
        <v>338</v>
      </c>
      <c r="C1354" t="s">
        <v>339</v>
      </c>
      <c r="D1354" t="s">
        <v>400</v>
      </c>
      <c r="E1354" t="s">
        <v>401</v>
      </c>
      <c r="F1354" t="str">
        <f t="shared" si="130"/>
        <v>1410</v>
      </c>
      <c r="G1354" t="s">
        <v>68</v>
      </c>
      <c r="H1354" t="s">
        <v>69</v>
      </c>
      <c r="I1354" s="91">
        <v>45.49</v>
      </c>
      <c r="J1354" s="91"/>
      <c r="K1354" s="91"/>
      <c r="L1354" s="91"/>
      <c r="M1354" s="91"/>
      <c r="N1354" s="91"/>
      <c r="O1354" s="91"/>
      <c r="P1354" s="91"/>
      <c r="Q1354" s="91"/>
      <c r="R1354" s="91"/>
      <c r="S1354" s="91"/>
      <c r="T1354" s="91">
        <v>124.94</v>
      </c>
      <c r="U1354" s="91">
        <f t="shared" si="131"/>
        <v>170.43</v>
      </c>
      <c r="V1354" s="82" t="str">
        <f t="shared" si="129"/>
        <v>135101410878</v>
      </c>
      <c r="W1354" s="83">
        <f>VLOOKUP(V1354,Factors!$E$6:$H$5950,4,FALSE)</f>
        <v>0.1119</v>
      </c>
      <c r="X1354" t="str">
        <f>VLOOKUP(V1354,Factors!$E$6:$F$5950,2,FALSE)</f>
        <v>Customers-All</v>
      </c>
      <c r="Y1354" s="92">
        <f t="shared" si="126"/>
        <v>19.071117000000001</v>
      </c>
      <c r="Z1354" s="92">
        <f t="shared" si="127"/>
        <v>151.35888299999999</v>
      </c>
      <c r="AA1354" s="92">
        <f t="shared" si="128"/>
        <v>170.43</v>
      </c>
    </row>
    <row r="1355" spans="1:27" x14ac:dyDescent="0.25">
      <c r="A1355" t="s">
        <v>397</v>
      </c>
      <c r="B1355" t="s">
        <v>338</v>
      </c>
      <c r="C1355" t="s">
        <v>339</v>
      </c>
      <c r="D1355" t="s">
        <v>402</v>
      </c>
      <c r="E1355" t="s">
        <v>403</v>
      </c>
      <c r="F1355" t="str">
        <f t="shared" si="130"/>
        <v>1430</v>
      </c>
      <c r="G1355" t="s">
        <v>92</v>
      </c>
      <c r="H1355" t="s">
        <v>93</v>
      </c>
      <c r="I1355" s="91">
        <v>1.32</v>
      </c>
      <c r="J1355" s="91">
        <v>15.07</v>
      </c>
      <c r="K1355" s="91"/>
      <c r="L1355" s="91"/>
      <c r="M1355" s="91"/>
      <c r="N1355" s="91"/>
      <c r="O1355" s="91"/>
      <c r="P1355" s="91">
        <v>1.73</v>
      </c>
      <c r="Q1355" s="91"/>
      <c r="R1355" s="91"/>
      <c r="S1355" s="91"/>
      <c r="T1355" s="91">
        <v>79.819999999999993</v>
      </c>
      <c r="U1355" s="91">
        <f t="shared" si="131"/>
        <v>97.94</v>
      </c>
      <c r="V1355" s="82" t="str">
        <f t="shared" si="129"/>
        <v>135101430878</v>
      </c>
      <c r="W1355" s="83">
        <f>VLOOKUP(V1355,Factors!$E$6:$H$5950,4,FALSE)</f>
        <v>0.1119</v>
      </c>
      <c r="X1355" t="str">
        <f>VLOOKUP(V1355,Factors!$E$6:$F$5950,2,FALSE)</f>
        <v>Customers-All</v>
      </c>
      <c r="Y1355" s="92">
        <f t="shared" si="126"/>
        <v>10.959486</v>
      </c>
      <c r="Z1355" s="92">
        <f t="shared" si="127"/>
        <v>86.980513999999999</v>
      </c>
      <c r="AA1355" s="92">
        <f t="shared" si="128"/>
        <v>97.94</v>
      </c>
    </row>
    <row r="1356" spans="1:27" x14ac:dyDescent="0.25">
      <c r="A1356" t="s">
        <v>397</v>
      </c>
      <c r="B1356" t="s">
        <v>338</v>
      </c>
      <c r="C1356" t="s">
        <v>339</v>
      </c>
      <c r="D1356" t="s">
        <v>402</v>
      </c>
      <c r="E1356" t="s">
        <v>403</v>
      </c>
      <c r="F1356" t="str">
        <f t="shared" si="130"/>
        <v>1430</v>
      </c>
      <c r="G1356" t="s">
        <v>84</v>
      </c>
      <c r="H1356" t="s">
        <v>85</v>
      </c>
      <c r="I1356" s="91"/>
      <c r="J1356" s="91"/>
      <c r="K1356" s="91">
        <v>10.35</v>
      </c>
      <c r="L1356" s="91"/>
      <c r="M1356" s="91">
        <v>5.17</v>
      </c>
      <c r="N1356" s="91">
        <v>13.79</v>
      </c>
      <c r="O1356" s="91"/>
      <c r="P1356" s="91"/>
      <c r="Q1356" s="91"/>
      <c r="R1356" s="91"/>
      <c r="S1356" s="91"/>
      <c r="T1356" s="91"/>
      <c r="U1356" s="91">
        <f t="shared" si="131"/>
        <v>29.31</v>
      </c>
      <c r="V1356" s="82" t="str">
        <f t="shared" si="129"/>
        <v>135101430878</v>
      </c>
      <c r="W1356" s="83">
        <f>VLOOKUP(V1356,Factors!$E$6:$H$5950,4,FALSE)</f>
        <v>0.1119</v>
      </c>
      <c r="X1356" t="str">
        <f>VLOOKUP(V1356,Factors!$E$6:$F$5950,2,FALSE)</f>
        <v>Customers-All</v>
      </c>
      <c r="Y1356" s="92">
        <f t="shared" si="126"/>
        <v>3.2797889999999996</v>
      </c>
      <c r="Z1356" s="92">
        <f t="shared" si="127"/>
        <v>26.030210999999998</v>
      </c>
      <c r="AA1356" s="92">
        <f t="shared" si="128"/>
        <v>29.31</v>
      </c>
    </row>
    <row r="1357" spans="1:27" x14ac:dyDescent="0.25">
      <c r="A1357" t="s">
        <v>397</v>
      </c>
      <c r="B1357" t="s">
        <v>338</v>
      </c>
      <c r="C1357" t="s">
        <v>339</v>
      </c>
      <c r="D1357" t="s">
        <v>402</v>
      </c>
      <c r="E1357" t="s">
        <v>403</v>
      </c>
      <c r="F1357" t="str">
        <f t="shared" si="130"/>
        <v>1430</v>
      </c>
      <c r="G1357" t="s">
        <v>77</v>
      </c>
      <c r="H1357" t="s">
        <v>78</v>
      </c>
      <c r="I1357" s="91"/>
      <c r="J1357" s="91">
        <v>0</v>
      </c>
      <c r="K1357" s="91"/>
      <c r="L1357" s="91">
        <v>0</v>
      </c>
      <c r="M1357" s="91"/>
      <c r="N1357" s="91"/>
      <c r="O1357" s="91">
        <v>0</v>
      </c>
      <c r="P1357" s="91">
        <v>0</v>
      </c>
      <c r="Q1357" s="91">
        <v>97443.78</v>
      </c>
      <c r="R1357" s="91">
        <v>0</v>
      </c>
      <c r="S1357" s="91"/>
      <c r="T1357" s="91">
        <v>0</v>
      </c>
      <c r="U1357" s="91">
        <f t="shared" si="131"/>
        <v>97443.78</v>
      </c>
      <c r="V1357" s="82" t="str">
        <f t="shared" si="129"/>
        <v>135101430878</v>
      </c>
      <c r="W1357" s="83">
        <f>VLOOKUP(V1357,Factors!$E$6:$H$5950,4,FALSE)</f>
        <v>0.1119</v>
      </c>
      <c r="X1357" t="str">
        <f>VLOOKUP(V1357,Factors!$E$6:$F$5950,2,FALSE)</f>
        <v>Customers-All</v>
      </c>
      <c r="Y1357" s="92">
        <f t="shared" si="126"/>
        <v>10903.958982</v>
      </c>
      <c r="Z1357" s="92">
        <f t="shared" si="127"/>
        <v>86539.821018000002</v>
      </c>
      <c r="AA1357" s="92">
        <f t="shared" si="128"/>
        <v>97443.78</v>
      </c>
    </row>
    <row r="1358" spans="1:27" x14ac:dyDescent="0.25">
      <c r="A1358" t="s">
        <v>397</v>
      </c>
      <c r="B1358" t="s">
        <v>338</v>
      </c>
      <c r="C1358" t="s">
        <v>339</v>
      </c>
      <c r="D1358" t="s">
        <v>402</v>
      </c>
      <c r="E1358" t="s">
        <v>403</v>
      </c>
      <c r="F1358" t="str">
        <f t="shared" si="130"/>
        <v>1430</v>
      </c>
      <c r="G1358" t="s">
        <v>65</v>
      </c>
      <c r="H1358" t="s">
        <v>66</v>
      </c>
      <c r="I1358" s="91"/>
      <c r="J1358" s="91"/>
      <c r="K1358" s="91"/>
      <c r="L1358" s="91"/>
      <c r="M1358" s="91"/>
      <c r="N1358" s="91">
        <v>181.98</v>
      </c>
      <c r="O1358" s="91"/>
      <c r="P1358" s="91"/>
      <c r="Q1358" s="91"/>
      <c r="R1358" s="91"/>
      <c r="S1358" s="91"/>
      <c r="T1358" s="91"/>
      <c r="U1358" s="91">
        <f t="shared" si="131"/>
        <v>181.98</v>
      </c>
      <c r="V1358" s="82" t="str">
        <f t="shared" si="129"/>
        <v>135101430878</v>
      </c>
      <c r="W1358" s="83">
        <f>VLOOKUP(V1358,Factors!$E$6:$H$5950,4,FALSE)</f>
        <v>0.1119</v>
      </c>
      <c r="X1358" t="str">
        <f>VLOOKUP(V1358,Factors!$E$6:$F$5950,2,FALSE)</f>
        <v>Customers-All</v>
      </c>
      <c r="Y1358" s="92">
        <f t="shared" si="126"/>
        <v>20.363561999999998</v>
      </c>
      <c r="Z1358" s="92">
        <f t="shared" si="127"/>
        <v>161.61643799999999</v>
      </c>
      <c r="AA1358" s="92">
        <f t="shared" si="128"/>
        <v>181.98</v>
      </c>
    </row>
    <row r="1359" spans="1:27" x14ac:dyDescent="0.25">
      <c r="A1359" t="s">
        <v>397</v>
      </c>
      <c r="B1359" t="s">
        <v>338</v>
      </c>
      <c r="C1359" t="s">
        <v>339</v>
      </c>
      <c r="D1359" t="s">
        <v>402</v>
      </c>
      <c r="E1359" t="s">
        <v>403</v>
      </c>
      <c r="F1359" t="str">
        <f t="shared" si="130"/>
        <v>1430</v>
      </c>
      <c r="G1359" t="s">
        <v>68</v>
      </c>
      <c r="H1359" t="s">
        <v>69</v>
      </c>
      <c r="I1359" s="91"/>
      <c r="J1359" s="91"/>
      <c r="K1359" s="91">
        <v>136.47999999999999</v>
      </c>
      <c r="L1359" s="91"/>
      <c r="M1359" s="91">
        <v>68.239999999999995</v>
      </c>
      <c r="N1359" s="91"/>
      <c r="O1359" s="91"/>
      <c r="P1359" s="91"/>
      <c r="Q1359" s="91"/>
      <c r="R1359" s="91"/>
      <c r="S1359" s="91"/>
      <c r="T1359" s="91"/>
      <c r="U1359" s="91">
        <f t="shared" si="131"/>
        <v>204.71999999999997</v>
      </c>
      <c r="V1359" s="82" t="str">
        <f t="shared" si="129"/>
        <v>135101430878</v>
      </c>
      <c r="W1359" s="83">
        <f>VLOOKUP(V1359,Factors!$E$6:$H$5950,4,FALSE)</f>
        <v>0.1119</v>
      </c>
      <c r="X1359" t="str">
        <f>VLOOKUP(V1359,Factors!$E$6:$F$5950,2,FALSE)</f>
        <v>Customers-All</v>
      </c>
      <c r="Y1359" s="92">
        <f t="shared" si="126"/>
        <v>22.908167999999996</v>
      </c>
      <c r="Z1359" s="92">
        <f t="shared" si="127"/>
        <v>181.81183199999998</v>
      </c>
      <c r="AA1359" s="92">
        <f t="shared" si="128"/>
        <v>204.71999999999997</v>
      </c>
    </row>
    <row r="1360" spans="1:27" x14ac:dyDescent="0.25">
      <c r="A1360" t="s">
        <v>397</v>
      </c>
      <c r="B1360" t="s">
        <v>338</v>
      </c>
      <c r="C1360" t="s">
        <v>339</v>
      </c>
      <c r="D1360" t="s">
        <v>408</v>
      </c>
      <c r="E1360" t="s">
        <v>409</v>
      </c>
      <c r="F1360" t="str">
        <f t="shared" si="130"/>
        <v>1620</v>
      </c>
      <c r="G1360" t="s">
        <v>86</v>
      </c>
      <c r="H1360" t="s">
        <v>87</v>
      </c>
      <c r="I1360" s="91">
        <v>17290.009999999998</v>
      </c>
      <c r="J1360" s="91">
        <v>16922.759999999998</v>
      </c>
      <c r="K1360" s="91">
        <v>17915.240000000002</v>
      </c>
      <c r="L1360" s="91">
        <v>15320.89</v>
      </c>
      <c r="M1360" s="91">
        <v>15999.84</v>
      </c>
      <c r="N1360" s="91">
        <v>17338.330000000002</v>
      </c>
      <c r="O1360" s="91">
        <v>14188.72</v>
      </c>
      <c r="P1360" s="91">
        <v>14304.9</v>
      </c>
      <c r="Q1360" s="91">
        <v>15459.86</v>
      </c>
      <c r="R1360" s="91">
        <v>16042.76</v>
      </c>
      <c r="S1360" s="91">
        <v>19260.14</v>
      </c>
      <c r="T1360" s="91">
        <v>14491.83</v>
      </c>
      <c r="U1360" s="91">
        <f t="shared" si="131"/>
        <v>194535.28</v>
      </c>
      <c r="V1360" s="82" t="str">
        <f t="shared" si="129"/>
        <v>135101620878</v>
      </c>
      <c r="W1360" s="83">
        <f>VLOOKUP(V1360,Factors!$E$6:$H$5950,4,FALSE)</f>
        <v>0.1119</v>
      </c>
      <c r="X1360" t="str">
        <f>VLOOKUP(V1360,Factors!$E$6:$F$5950,2,FALSE)</f>
        <v>Customers-All</v>
      </c>
      <c r="Y1360" s="92">
        <f t="shared" si="126"/>
        <v>21768.497832000001</v>
      </c>
      <c r="Z1360" s="92">
        <f t="shared" si="127"/>
        <v>172766.78216800001</v>
      </c>
      <c r="AA1360" s="92">
        <f t="shared" si="128"/>
        <v>194535.28</v>
      </c>
    </row>
    <row r="1361" spans="1:27" x14ac:dyDescent="0.25">
      <c r="A1361" t="s">
        <v>397</v>
      </c>
      <c r="B1361" t="s">
        <v>338</v>
      </c>
      <c r="C1361" t="s">
        <v>339</v>
      </c>
      <c r="D1361" t="s">
        <v>408</v>
      </c>
      <c r="E1361" t="s">
        <v>409</v>
      </c>
      <c r="F1361" t="str">
        <f t="shared" si="130"/>
        <v>1620</v>
      </c>
      <c r="G1361" t="s">
        <v>116</v>
      </c>
      <c r="H1361" t="s">
        <v>117</v>
      </c>
      <c r="I1361" s="91">
        <v>270.23</v>
      </c>
      <c r="J1361" s="91">
        <v>163.98</v>
      </c>
      <c r="K1361" s="91">
        <v>-29.36</v>
      </c>
      <c r="L1361" s="91">
        <v>20.239999999999998</v>
      </c>
      <c r="M1361" s="91">
        <v>57.69</v>
      </c>
      <c r="N1361" s="91">
        <v>63.75</v>
      </c>
      <c r="O1361" s="91">
        <v>174.09</v>
      </c>
      <c r="P1361" s="91">
        <v>-12.14</v>
      </c>
      <c r="Q1361" s="91"/>
      <c r="R1361" s="91">
        <v>111.33</v>
      </c>
      <c r="S1361" s="91">
        <v>161.94</v>
      </c>
      <c r="T1361" s="91">
        <v>48.13</v>
      </c>
      <c r="U1361" s="91">
        <f t="shared" si="131"/>
        <v>1029.8800000000001</v>
      </c>
      <c r="V1361" s="82" t="str">
        <f t="shared" si="129"/>
        <v>135101620878</v>
      </c>
      <c r="W1361" s="83">
        <f>VLOOKUP(V1361,Factors!$E$6:$H$5950,4,FALSE)</f>
        <v>0.1119</v>
      </c>
      <c r="X1361" t="str">
        <f>VLOOKUP(V1361,Factors!$E$6:$F$5950,2,FALSE)</f>
        <v>Customers-All</v>
      </c>
      <c r="Y1361" s="92">
        <f t="shared" si="126"/>
        <v>115.24357200000001</v>
      </c>
      <c r="Z1361" s="92">
        <f t="shared" si="127"/>
        <v>914.63642800000014</v>
      </c>
      <c r="AA1361" s="92">
        <f t="shared" si="128"/>
        <v>1029.8800000000001</v>
      </c>
    </row>
    <row r="1362" spans="1:27" x14ac:dyDescent="0.25">
      <c r="A1362" t="s">
        <v>397</v>
      </c>
      <c r="B1362" t="s">
        <v>338</v>
      </c>
      <c r="C1362" t="s">
        <v>339</v>
      </c>
      <c r="D1362" t="s">
        <v>408</v>
      </c>
      <c r="E1362" t="s">
        <v>409</v>
      </c>
      <c r="F1362" t="str">
        <f t="shared" si="130"/>
        <v>1620</v>
      </c>
      <c r="G1362" t="s">
        <v>88</v>
      </c>
      <c r="H1362" t="s">
        <v>89</v>
      </c>
      <c r="I1362" s="91">
        <v>2675.54</v>
      </c>
      <c r="J1362" s="91">
        <v>2326.73</v>
      </c>
      <c r="K1362" s="91">
        <v>2559.46</v>
      </c>
      <c r="L1362" s="91">
        <v>2456.71</v>
      </c>
      <c r="M1362" s="91">
        <v>2675.7</v>
      </c>
      <c r="N1362" s="91">
        <v>2442.9299999999998</v>
      </c>
      <c r="O1362" s="91">
        <v>2559.41</v>
      </c>
      <c r="P1362" s="91">
        <v>2636.41</v>
      </c>
      <c r="Q1362" s="91">
        <v>2300.46</v>
      </c>
      <c r="R1362" s="91">
        <v>2675.44</v>
      </c>
      <c r="S1362" s="91">
        <v>2559.63</v>
      </c>
      <c r="T1362" s="91">
        <v>2516.27</v>
      </c>
      <c r="U1362" s="91">
        <f t="shared" si="131"/>
        <v>30384.69</v>
      </c>
      <c r="V1362" s="82" t="str">
        <f t="shared" si="129"/>
        <v>135101620878</v>
      </c>
      <c r="W1362" s="83">
        <f>VLOOKUP(V1362,Factors!$E$6:$H$5950,4,FALSE)</f>
        <v>0.1119</v>
      </c>
      <c r="X1362" t="str">
        <f>VLOOKUP(V1362,Factors!$E$6:$F$5950,2,FALSE)</f>
        <v>Customers-All</v>
      </c>
      <c r="Y1362" s="92">
        <f t="shared" ref="Y1362:Y1425" si="132">U1362*W1362</f>
        <v>3400.0468109999997</v>
      </c>
      <c r="Z1362" s="92">
        <f t="shared" ref="Z1362:Z1425" si="133">U1362-Y1362</f>
        <v>26984.643188999999</v>
      </c>
      <c r="AA1362" s="92">
        <f t="shared" ref="AA1362:AA1425" si="134">Y1362+Z1362</f>
        <v>30384.69</v>
      </c>
    </row>
    <row r="1363" spans="1:27" x14ac:dyDescent="0.25">
      <c r="A1363" t="s">
        <v>397</v>
      </c>
      <c r="B1363" t="s">
        <v>338</v>
      </c>
      <c r="C1363" t="s">
        <v>339</v>
      </c>
      <c r="D1363" t="s">
        <v>408</v>
      </c>
      <c r="E1363" t="s">
        <v>409</v>
      </c>
      <c r="F1363" t="str">
        <f t="shared" si="130"/>
        <v>1620</v>
      </c>
      <c r="G1363" t="s">
        <v>90</v>
      </c>
      <c r="H1363" t="s">
        <v>91</v>
      </c>
      <c r="I1363" s="91">
        <v>10439.68</v>
      </c>
      <c r="J1363" s="91">
        <v>9066.2000000000007</v>
      </c>
      <c r="K1363" s="91">
        <v>9938.27</v>
      </c>
      <c r="L1363" s="91">
        <v>9564.73</v>
      </c>
      <c r="M1363" s="91">
        <v>10404.629999999999</v>
      </c>
      <c r="N1363" s="91">
        <v>9501.69</v>
      </c>
      <c r="O1363" s="91">
        <v>9971.7000000000007</v>
      </c>
      <c r="P1363" s="91">
        <v>10240.719999999999</v>
      </c>
      <c r="Q1363" s="91">
        <v>8937.51</v>
      </c>
      <c r="R1363" s="91">
        <v>10413.31</v>
      </c>
      <c r="S1363" s="91">
        <v>9969.67</v>
      </c>
      <c r="T1363" s="91">
        <v>9784.02</v>
      </c>
      <c r="U1363" s="91">
        <f t="shared" si="131"/>
        <v>118232.13</v>
      </c>
      <c r="V1363" s="82" t="str">
        <f t="shared" si="129"/>
        <v>135101620878</v>
      </c>
      <c r="W1363" s="83">
        <f>VLOOKUP(V1363,Factors!$E$6:$H$5950,4,FALSE)</f>
        <v>0.1119</v>
      </c>
      <c r="X1363" t="str">
        <f>VLOOKUP(V1363,Factors!$E$6:$F$5950,2,FALSE)</f>
        <v>Customers-All</v>
      </c>
      <c r="Y1363" s="92">
        <f t="shared" si="132"/>
        <v>13230.175347</v>
      </c>
      <c r="Z1363" s="92">
        <f t="shared" si="133"/>
        <v>105001.95465300001</v>
      </c>
      <c r="AA1363" s="92">
        <f t="shared" si="134"/>
        <v>118232.13</v>
      </c>
    </row>
    <row r="1364" spans="1:27" x14ac:dyDescent="0.25">
      <c r="A1364" t="s">
        <v>397</v>
      </c>
      <c r="B1364" t="s">
        <v>338</v>
      </c>
      <c r="C1364" t="s">
        <v>339</v>
      </c>
      <c r="D1364" t="s">
        <v>408</v>
      </c>
      <c r="E1364" t="s">
        <v>409</v>
      </c>
      <c r="F1364" t="str">
        <f t="shared" si="130"/>
        <v>1620</v>
      </c>
      <c r="G1364" t="s">
        <v>92</v>
      </c>
      <c r="H1364" t="s">
        <v>93</v>
      </c>
      <c r="I1364" s="91"/>
      <c r="J1364" s="91"/>
      <c r="K1364" s="91">
        <v>170.15</v>
      </c>
      <c r="L1364" s="91"/>
      <c r="M1364" s="91"/>
      <c r="N1364" s="91"/>
      <c r="O1364" s="91">
        <v>54.57</v>
      </c>
      <c r="P1364" s="91"/>
      <c r="Q1364" s="91"/>
      <c r="R1364" s="91"/>
      <c r="S1364" s="91"/>
      <c r="T1364" s="91"/>
      <c r="U1364" s="91">
        <f t="shared" si="131"/>
        <v>224.72</v>
      </c>
      <c r="V1364" s="82" t="str">
        <f t="shared" si="129"/>
        <v>135101620878</v>
      </c>
      <c r="W1364" s="83">
        <f>VLOOKUP(V1364,Factors!$E$6:$H$5950,4,FALSE)</f>
        <v>0.1119</v>
      </c>
      <c r="X1364" t="str">
        <f>VLOOKUP(V1364,Factors!$E$6:$F$5950,2,FALSE)</f>
        <v>Customers-All</v>
      </c>
      <c r="Y1364" s="92">
        <f t="shared" si="132"/>
        <v>25.146167999999999</v>
      </c>
      <c r="Z1364" s="92">
        <f t="shared" si="133"/>
        <v>199.57383200000001</v>
      </c>
      <c r="AA1364" s="92">
        <f t="shared" si="134"/>
        <v>224.72</v>
      </c>
    </row>
    <row r="1365" spans="1:27" x14ac:dyDescent="0.25">
      <c r="A1365" t="s">
        <v>397</v>
      </c>
      <c r="B1365" t="s">
        <v>338</v>
      </c>
      <c r="C1365" t="s">
        <v>339</v>
      </c>
      <c r="D1365" t="s">
        <v>408</v>
      </c>
      <c r="E1365" t="s">
        <v>409</v>
      </c>
      <c r="F1365" t="str">
        <f t="shared" si="130"/>
        <v>1620</v>
      </c>
      <c r="G1365" t="s">
        <v>94</v>
      </c>
      <c r="H1365" t="s">
        <v>95</v>
      </c>
      <c r="I1365" s="91">
        <v>15834</v>
      </c>
      <c r="J1365" s="91">
        <v>15834</v>
      </c>
      <c r="K1365" s="91">
        <v>15834</v>
      </c>
      <c r="L1365" s="91">
        <v>15834</v>
      </c>
      <c r="M1365" s="91">
        <v>15834</v>
      </c>
      <c r="N1365" s="91">
        <v>15834</v>
      </c>
      <c r="O1365" s="91">
        <v>15834</v>
      </c>
      <c r="P1365" s="91">
        <v>15834</v>
      </c>
      <c r="Q1365" s="91">
        <v>15834</v>
      </c>
      <c r="R1365" s="91">
        <v>15834</v>
      </c>
      <c r="S1365" s="91">
        <v>15834</v>
      </c>
      <c r="T1365" s="91">
        <v>15834</v>
      </c>
      <c r="U1365" s="91">
        <f t="shared" si="131"/>
        <v>190008</v>
      </c>
      <c r="V1365" s="82" t="str">
        <f t="shared" si="129"/>
        <v>135101620878</v>
      </c>
      <c r="W1365" s="83">
        <f>VLOOKUP(V1365,Factors!$E$6:$H$5950,4,FALSE)</f>
        <v>0.1119</v>
      </c>
      <c r="X1365" t="str">
        <f>VLOOKUP(V1365,Factors!$E$6:$F$5950,2,FALSE)</f>
        <v>Customers-All</v>
      </c>
      <c r="Y1365" s="92">
        <f t="shared" si="132"/>
        <v>21261.895199999999</v>
      </c>
      <c r="Z1365" s="92">
        <f t="shared" si="133"/>
        <v>168746.1048</v>
      </c>
      <c r="AA1365" s="92">
        <f t="shared" si="134"/>
        <v>190008</v>
      </c>
    </row>
    <row r="1366" spans="1:27" x14ac:dyDescent="0.25">
      <c r="A1366" t="s">
        <v>397</v>
      </c>
      <c r="B1366" t="s">
        <v>338</v>
      </c>
      <c r="C1366" t="s">
        <v>339</v>
      </c>
      <c r="D1366" t="s">
        <v>408</v>
      </c>
      <c r="E1366" t="s">
        <v>409</v>
      </c>
      <c r="F1366" t="str">
        <f t="shared" si="130"/>
        <v>1620</v>
      </c>
      <c r="G1366" t="s">
        <v>84</v>
      </c>
      <c r="H1366" t="s">
        <v>85</v>
      </c>
      <c r="I1366" s="91">
        <v>18329.55</v>
      </c>
      <c r="J1366" s="91">
        <v>15927.17</v>
      </c>
      <c r="K1366" s="91">
        <v>23110.93</v>
      </c>
      <c r="L1366" s="91">
        <v>21419.25</v>
      </c>
      <c r="M1366" s="91">
        <v>21353.21</v>
      </c>
      <c r="N1366" s="91">
        <v>17831.04</v>
      </c>
      <c r="O1366" s="91">
        <v>20640.599999999999</v>
      </c>
      <c r="P1366" s="91">
        <v>25468.53</v>
      </c>
      <c r="Q1366" s="91">
        <v>20177.490000000002</v>
      </c>
      <c r="R1366" s="91">
        <v>22247.41</v>
      </c>
      <c r="S1366" s="91">
        <v>20653.98</v>
      </c>
      <c r="T1366" s="91">
        <v>20131.349999999999</v>
      </c>
      <c r="U1366" s="91">
        <f t="shared" si="131"/>
        <v>247290.51</v>
      </c>
      <c r="V1366" s="82" t="str">
        <f t="shared" si="129"/>
        <v>135101620878</v>
      </c>
      <c r="W1366" s="83">
        <f>VLOOKUP(V1366,Factors!$E$6:$H$5950,4,FALSE)</f>
        <v>0.1119</v>
      </c>
      <c r="X1366" t="str">
        <f>VLOOKUP(V1366,Factors!$E$6:$F$5950,2,FALSE)</f>
        <v>Customers-All</v>
      </c>
      <c r="Y1366" s="92">
        <f t="shared" si="132"/>
        <v>27671.808069000002</v>
      </c>
      <c r="Z1366" s="92">
        <f t="shared" si="133"/>
        <v>219618.70193100002</v>
      </c>
      <c r="AA1366" s="92">
        <f t="shared" si="134"/>
        <v>247290.51</v>
      </c>
    </row>
    <row r="1367" spans="1:27" x14ac:dyDescent="0.25">
      <c r="A1367" t="s">
        <v>397</v>
      </c>
      <c r="B1367" t="s">
        <v>338</v>
      </c>
      <c r="C1367" t="s">
        <v>339</v>
      </c>
      <c r="D1367" t="s">
        <v>408</v>
      </c>
      <c r="E1367" t="s">
        <v>409</v>
      </c>
      <c r="F1367" t="str">
        <f t="shared" si="130"/>
        <v>1620</v>
      </c>
      <c r="G1367" t="s">
        <v>140</v>
      </c>
      <c r="H1367" t="s">
        <v>141</v>
      </c>
      <c r="I1367" s="91"/>
      <c r="J1367" s="91"/>
      <c r="K1367" s="91"/>
      <c r="L1367" s="91"/>
      <c r="M1367" s="91"/>
      <c r="N1367" s="91"/>
      <c r="O1367" s="91">
        <v>120</v>
      </c>
      <c r="P1367" s="91">
        <v>60</v>
      </c>
      <c r="Q1367" s="91"/>
      <c r="R1367" s="91">
        <v>60</v>
      </c>
      <c r="S1367" s="91"/>
      <c r="T1367" s="91"/>
      <c r="U1367" s="91">
        <f t="shared" si="131"/>
        <v>240</v>
      </c>
      <c r="V1367" s="82" t="str">
        <f t="shared" si="129"/>
        <v>135101620878</v>
      </c>
      <c r="W1367" s="83">
        <f>VLOOKUP(V1367,Factors!$E$6:$H$5950,4,FALSE)</f>
        <v>0.1119</v>
      </c>
      <c r="X1367" t="str">
        <f>VLOOKUP(V1367,Factors!$E$6:$F$5950,2,FALSE)</f>
        <v>Customers-All</v>
      </c>
      <c r="Y1367" s="92">
        <f t="shared" si="132"/>
        <v>26.856000000000002</v>
      </c>
      <c r="Z1367" s="92">
        <f t="shared" si="133"/>
        <v>213.14400000000001</v>
      </c>
      <c r="AA1367" s="92">
        <f t="shared" si="134"/>
        <v>240</v>
      </c>
    </row>
    <row r="1368" spans="1:27" x14ac:dyDescent="0.25">
      <c r="A1368" t="s">
        <v>397</v>
      </c>
      <c r="B1368" t="s">
        <v>338</v>
      </c>
      <c r="C1368" t="s">
        <v>339</v>
      </c>
      <c r="D1368" t="s">
        <v>408</v>
      </c>
      <c r="E1368" t="s">
        <v>409</v>
      </c>
      <c r="F1368" t="str">
        <f t="shared" si="130"/>
        <v>1620</v>
      </c>
      <c r="G1368" t="s">
        <v>144</v>
      </c>
      <c r="H1368" t="s">
        <v>145</v>
      </c>
      <c r="I1368" s="91"/>
      <c r="J1368" s="91"/>
      <c r="K1368" s="91"/>
      <c r="L1368" s="91"/>
      <c r="M1368" s="91"/>
      <c r="N1368" s="91"/>
      <c r="O1368" s="91">
        <v>35.99</v>
      </c>
      <c r="P1368" s="91"/>
      <c r="Q1368" s="91"/>
      <c r="R1368" s="91"/>
      <c r="S1368" s="91"/>
      <c r="T1368" s="91"/>
      <c r="U1368" s="91">
        <f t="shared" si="131"/>
        <v>35.99</v>
      </c>
      <c r="V1368" s="82" t="str">
        <f t="shared" si="129"/>
        <v>135101620878</v>
      </c>
      <c r="W1368" s="83">
        <f>VLOOKUP(V1368,Factors!$E$6:$H$5950,4,FALSE)</f>
        <v>0.1119</v>
      </c>
      <c r="X1368" t="str">
        <f>VLOOKUP(V1368,Factors!$E$6:$F$5950,2,FALSE)</f>
        <v>Customers-All</v>
      </c>
      <c r="Y1368" s="92">
        <f t="shared" si="132"/>
        <v>4.0272810000000003</v>
      </c>
      <c r="Z1368" s="92">
        <f t="shared" si="133"/>
        <v>31.962719</v>
      </c>
      <c r="AA1368" s="92">
        <f t="shared" si="134"/>
        <v>35.99</v>
      </c>
    </row>
    <row r="1369" spans="1:27" x14ac:dyDescent="0.25">
      <c r="A1369" t="s">
        <v>397</v>
      </c>
      <c r="B1369" t="s">
        <v>338</v>
      </c>
      <c r="C1369" t="s">
        <v>339</v>
      </c>
      <c r="D1369" t="s">
        <v>408</v>
      </c>
      <c r="E1369" t="s">
        <v>409</v>
      </c>
      <c r="F1369" t="str">
        <f t="shared" si="130"/>
        <v>1620</v>
      </c>
      <c r="G1369" t="s">
        <v>148</v>
      </c>
      <c r="H1369" t="s">
        <v>149</v>
      </c>
      <c r="I1369" s="91">
        <v>140.72</v>
      </c>
      <c r="J1369" s="91"/>
      <c r="K1369" s="91"/>
      <c r="L1369" s="91"/>
      <c r="M1369" s="91"/>
      <c r="N1369" s="91">
        <v>140.72</v>
      </c>
      <c r="O1369" s="91"/>
      <c r="P1369" s="91">
        <v>431.7</v>
      </c>
      <c r="Q1369" s="91">
        <v>143.9</v>
      </c>
      <c r="R1369" s="91">
        <v>91.63</v>
      </c>
      <c r="S1369" s="91"/>
      <c r="T1369" s="91"/>
      <c r="U1369" s="91">
        <f t="shared" si="131"/>
        <v>948.67</v>
      </c>
      <c r="V1369" s="82" t="str">
        <f t="shared" si="129"/>
        <v>135101620878</v>
      </c>
      <c r="W1369" s="83">
        <f>VLOOKUP(V1369,Factors!$E$6:$H$5950,4,FALSE)</f>
        <v>0.1119</v>
      </c>
      <c r="X1369" t="str">
        <f>VLOOKUP(V1369,Factors!$E$6:$F$5950,2,FALSE)</f>
        <v>Customers-All</v>
      </c>
      <c r="Y1369" s="92">
        <f t="shared" si="132"/>
        <v>106.156173</v>
      </c>
      <c r="Z1369" s="92">
        <f t="shared" si="133"/>
        <v>842.51382699999999</v>
      </c>
      <c r="AA1369" s="92">
        <f t="shared" si="134"/>
        <v>948.67</v>
      </c>
    </row>
    <row r="1370" spans="1:27" x14ac:dyDescent="0.25">
      <c r="A1370" t="s">
        <v>397</v>
      </c>
      <c r="B1370" t="s">
        <v>338</v>
      </c>
      <c r="C1370" t="s">
        <v>339</v>
      </c>
      <c r="D1370" t="s">
        <v>408</v>
      </c>
      <c r="E1370" t="s">
        <v>409</v>
      </c>
      <c r="F1370" t="str">
        <f t="shared" si="130"/>
        <v>1620</v>
      </c>
      <c r="G1370" t="s">
        <v>65</v>
      </c>
      <c r="H1370" t="s">
        <v>66</v>
      </c>
      <c r="I1370" s="91">
        <v>1957.08</v>
      </c>
      <c r="J1370" s="91">
        <v>1192.8499999999999</v>
      </c>
      <c r="K1370" s="91">
        <v>1348.24</v>
      </c>
      <c r="L1370" s="91">
        <v>727.84</v>
      </c>
      <c r="M1370" s="91">
        <v>3206.22</v>
      </c>
      <c r="N1370" s="91">
        <v>1556.76</v>
      </c>
      <c r="O1370" s="91">
        <v>1896.42</v>
      </c>
      <c r="P1370" s="91">
        <v>444.79</v>
      </c>
      <c r="Q1370" s="91">
        <v>849.14</v>
      </c>
      <c r="R1370" s="91">
        <v>1861.72</v>
      </c>
      <c r="S1370" s="91">
        <v>1516.32</v>
      </c>
      <c r="T1370" s="91">
        <v>755.81</v>
      </c>
      <c r="U1370" s="91">
        <f t="shared" si="131"/>
        <v>17313.190000000002</v>
      </c>
      <c r="V1370" s="82" t="str">
        <f t="shared" si="129"/>
        <v>135101620878</v>
      </c>
      <c r="W1370" s="83">
        <f>VLOOKUP(V1370,Factors!$E$6:$H$5950,4,FALSE)</f>
        <v>0.1119</v>
      </c>
      <c r="X1370" t="str">
        <f>VLOOKUP(V1370,Factors!$E$6:$F$5950,2,FALSE)</f>
        <v>Customers-All</v>
      </c>
      <c r="Y1370" s="92">
        <f t="shared" si="132"/>
        <v>1937.3459610000002</v>
      </c>
      <c r="Z1370" s="92">
        <f t="shared" si="133"/>
        <v>15375.844039000001</v>
      </c>
      <c r="AA1370" s="92">
        <f t="shared" si="134"/>
        <v>17313.190000000002</v>
      </c>
    </row>
    <row r="1371" spans="1:27" x14ac:dyDescent="0.25">
      <c r="A1371" t="s">
        <v>397</v>
      </c>
      <c r="B1371" t="s">
        <v>338</v>
      </c>
      <c r="C1371" t="s">
        <v>339</v>
      </c>
      <c r="D1371" t="s">
        <v>408</v>
      </c>
      <c r="E1371" t="s">
        <v>409</v>
      </c>
      <c r="F1371" t="str">
        <f t="shared" si="130"/>
        <v>1620</v>
      </c>
      <c r="G1371" t="s">
        <v>56</v>
      </c>
      <c r="H1371" t="s">
        <v>57</v>
      </c>
      <c r="I1371" s="91">
        <v>228864.71</v>
      </c>
      <c r="J1371" s="91">
        <v>199964.02</v>
      </c>
      <c r="K1371" s="91">
        <v>290564.98</v>
      </c>
      <c r="L1371" s="91">
        <v>275658.08</v>
      </c>
      <c r="M1371" s="91">
        <v>268642.96999999997</v>
      </c>
      <c r="N1371" s="91">
        <v>224172.76</v>
      </c>
      <c r="O1371" s="91">
        <v>261637.18</v>
      </c>
      <c r="P1371" s="91">
        <v>324410.89</v>
      </c>
      <c r="Q1371" s="91">
        <v>251691.74</v>
      </c>
      <c r="R1371" s="91">
        <v>271679.01</v>
      </c>
      <c r="S1371" s="91">
        <v>244790.69</v>
      </c>
      <c r="T1371" s="91">
        <v>259095.97</v>
      </c>
      <c r="U1371" s="91">
        <f t="shared" si="131"/>
        <v>3101173</v>
      </c>
      <c r="V1371" s="82" t="str">
        <f t="shared" si="129"/>
        <v>135101620878</v>
      </c>
      <c r="W1371" s="83">
        <f>VLOOKUP(V1371,Factors!$E$6:$H$5950,4,FALSE)</f>
        <v>0.1119</v>
      </c>
      <c r="X1371" t="str">
        <f>VLOOKUP(V1371,Factors!$E$6:$F$5950,2,FALSE)</f>
        <v>Customers-All</v>
      </c>
      <c r="Y1371" s="92">
        <f t="shared" si="132"/>
        <v>347021.25870000001</v>
      </c>
      <c r="Z1371" s="92">
        <f t="shared" si="133"/>
        <v>2754151.7412999999</v>
      </c>
      <c r="AA1371" s="92">
        <f t="shared" si="134"/>
        <v>3101173</v>
      </c>
    </row>
    <row r="1372" spans="1:27" x14ac:dyDescent="0.25">
      <c r="A1372" t="s">
        <v>397</v>
      </c>
      <c r="B1372" t="s">
        <v>338</v>
      </c>
      <c r="C1372" t="s">
        <v>339</v>
      </c>
      <c r="D1372" t="s">
        <v>408</v>
      </c>
      <c r="E1372" t="s">
        <v>409</v>
      </c>
      <c r="F1372" t="str">
        <f t="shared" si="130"/>
        <v>1620</v>
      </c>
      <c r="G1372" t="s">
        <v>68</v>
      </c>
      <c r="H1372" t="s">
        <v>69</v>
      </c>
      <c r="I1372" s="91">
        <v>6484.35</v>
      </c>
      <c r="J1372" s="91">
        <v>4499.43</v>
      </c>
      <c r="K1372" s="91">
        <v>6549.7</v>
      </c>
      <c r="L1372" s="91">
        <v>4825.33</v>
      </c>
      <c r="M1372" s="91">
        <v>6724.26</v>
      </c>
      <c r="N1372" s="91">
        <v>4616.7700000000004</v>
      </c>
      <c r="O1372" s="91">
        <v>5361.99</v>
      </c>
      <c r="P1372" s="91">
        <v>6540.91</v>
      </c>
      <c r="Q1372" s="91">
        <v>6731.58</v>
      </c>
      <c r="R1372" s="91">
        <v>18159.37</v>
      </c>
      <c r="S1372" s="91">
        <v>16312.1</v>
      </c>
      <c r="T1372" s="91">
        <v>4976.6000000000004</v>
      </c>
      <c r="U1372" s="91">
        <f t="shared" si="131"/>
        <v>91782.39</v>
      </c>
      <c r="V1372" s="82" t="str">
        <f t="shared" si="129"/>
        <v>135101620878</v>
      </c>
      <c r="W1372" s="83">
        <f>VLOOKUP(V1372,Factors!$E$6:$H$5950,4,FALSE)</f>
        <v>0.1119</v>
      </c>
      <c r="X1372" t="str">
        <f>VLOOKUP(V1372,Factors!$E$6:$F$5950,2,FALSE)</f>
        <v>Customers-All</v>
      </c>
      <c r="Y1372" s="92">
        <f t="shared" si="132"/>
        <v>10270.449441000001</v>
      </c>
      <c r="Z1372" s="92">
        <f t="shared" si="133"/>
        <v>81511.940558999995</v>
      </c>
      <c r="AA1372" s="92">
        <f t="shared" si="134"/>
        <v>91782.39</v>
      </c>
    </row>
    <row r="1373" spans="1:27" x14ac:dyDescent="0.25">
      <c r="A1373" t="s">
        <v>397</v>
      </c>
      <c r="B1373" t="s">
        <v>338</v>
      </c>
      <c r="C1373" t="s">
        <v>339</v>
      </c>
      <c r="D1373" t="s">
        <v>408</v>
      </c>
      <c r="E1373" t="s">
        <v>409</v>
      </c>
      <c r="F1373" t="str">
        <f t="shared" si="130"/>
        <v>1620</v>
      </c>
      <c r="G1373" t="s">
        <v>154</v>
      </c>
      <c r="H1373" t="s">
        <v>155</v>
      </c>
      <c r="I1373" s="91">
        <v>28.08</v>
      </c>
      <c r="J1373" s="91"/>
      <c r="K1373" s="91"/>
      <c r="L1373" s="91"/>
      <c r="M1373" s="91">
        <v>40.5</v>
      </c>
      <c r="N1373" s="91"/>
      <c r="O1373" s="91"/>
      <c r="P1373" s="91"/>
      <c r="Q1373" s="91"/>
      <c r="R1373" s="91"/>
      <c r="S1373" s="91">
        <v>203.04</v>
      </c>
      <c r="T1373" s="91"/>
      <c r="U1373" s="91">
        <f t="shared" si="131"/>
        <v>271.62</v>
      </c>
      <c r="V1373" s="82" t="str">
        <f t="shared" si="129"/>
        <v>135101620878</v>
      </c>
      <c r="W1373" s="83">
        <f>VLOOKUP(V1373,Factors!$E$6:$H$5950,4,FALSE)</f>
        <v>0.1119</v>
      </c>
      <c r="X1373" t="str">
        <f>VLOOKUP(V1373,Factors!$E$6:$F$5950,2,FALSE)</f>
        <v>Customers-All</v>
      </c>
      <c r="Y1373" s="92">
        <f t="shared" si="132"/>
        <v>30.394278</v>
      </c>
      <c r="Z1373" s="92">
        <f t="shared" si="133"/>
        <v>241.22572200000002</v>
      </c>
      <c r="AA1373" s="92">
        <f t="shared" si="134"/>
        <v>271.62</v>
      </c>
    </row>
    <row r="1374" spans="1:27" x14ac:dyDescent="0.25">
      <c r="A1374" t="s">
        <v>397</v>
      </c>
      <c r="B1374" t="s">
        <v>338</v>
      </c>
      <c r="C1374" t="s">
        <v>339</v>
      </c>
      <c r="D1374" t="s">
        <v>408</v>
      </c>
      <c r="E1374" t="s">
        <v>409</v>
      </c>
      <c r="F1374" t="str">
        <f t="shared" si="130"/>
        <v>1620</v>
      </c>
      <c r="G1374" t="s">
        <v>156</v>
      </c>
      <c r="H1374" t="s">
        <v>157</v>
      </c>
      <c r="I1374" s="91">
        <v>64.290000000000006</v>
      </c>
      <c r="J1374" s="91">
        <v>21.43</v>
      </c>
      <c r="K1374" s="91"/>
      <c r="L1374" s="91">
        <v>21.43</v>
      </c>
      <c r="M1374" s="91">
        <v>42.86</v>
      </c>
      <c r="N1374" s="91">
        <v>42.86</v>
      </c>
      <c r="O1374" s="91">
        <v>42.86</v>
      </c>
      <c r="P1374" s="91">
        <v>21.43</v>
      </c>
      <c r="Q1374" s="91">
        <v>128.58000000000001</v>
      </c>
      <c r="R1374" s="91">
        <v>128.58000000000001</v>
      </c>
      <c r="S1374" s="91">
        <v>85.72</v>
      </c>
      <c r="T1374" s="91">
        <v>21.43</v>
      </c>
      <c r="U1374" s="91">
        <f t="shared" si="131"/>
        <v>621.47</v>
      </c>
      <c r="V1374" s="82" t="str">
        <f t="shared" si="129"/>
        <v>135101620878</v>
      </c>
      <c r="W1374" s="83">
        <f>VLOOKUP(V1374,Factors!$E$6:$H$5950,4,FALSE)</f>
        <v>0.1119</v>
      </c>
      <c r="X1374" t="str">
        <f>VLOOKUP(V1374,Factors!$E$6:$F$5950,2,FALSE)</f>
        <v>Customers-All</v>
      </c>
      <c r="Y1374" s="92">
        <f t="shared" si="132"/>
        <v>69.542493000000007</v>
      </c>
      <c r="Z1374" s="92">
        <f t="shared" si="133"/>
        <v>551.92750699999999</v>
      </c>
      <c r="AA1374" s="92">
        <f t="shared" si="134"/>
        <v>621.47</v>
      </c>
    </row>
    <row r="1375" spans="1:27" x14ac:dyDescent="0.25">
      <c r="A1375" t="s">
        <v>397</v>
      </c>
      <c r="B1375" t="s">
        <v>338</v>
      </c>
      <c r="C1375" t="s">
        <v>339</v>
      </c>
      <c r="D1375" t="s">
        <v>408</v>
      </c>
      <c r="E1375" t="s">
        <v>409</v>
      </c>
      <c r="F1375" t="str">
        <f t="shared" si="130"/>
        <v>1620</v>
      </c>
      <c r="G1375" t="s">
        <v>106</v>
      </c>
      <c r="H1375" t="s">
        <v>107</v>
      </c>
      <c r="I1375" s="91">
        <v>-30356.06</v>
      </c>
      <c r="J1375" s="91">
        <v>-29499.599999999999</v>
      </c>
      <c r="K1375" s="91">
        <v>-29321.759999999998</v>
      </c>
      <c r="L1375" s="91">
        <v>-29321.599999999999</v>
      </c>
      <c r="M1375" s="91">
        <v>-28940.799999999999</v>
      </c>
      <c r="N1375" s="91">
        <v>-29821.4</v>
      </c>
      <c r="O1375" s="91">
        <v>-25132.799999999999</v>
      </c>
      <c r="P1375" s="91">
        <v>-23990.400000000001</v>
      </c>
      <c r="Q1375" s="91">
        <v>-23990.400000000001</v>
      </c>
      <c r="R1375" s="91">
        <v>-30464</v>
      </c>
      <c r="S1375" s="91">
        <v>-28845.599999999999</v>
      </c>
      <c r="T1375" s="91">
        <v>-28229.8</v>
      </c>
      <c r="U1375" s="91">
        <f t="shared" si="131"/>
        <v>-337914.21999999991</v>
      </c>
      <c r="V1375" s="82" t="str">
        <f t="shared" si="129"/>
        <v>135101620878</v>
      </c>
      <c r="W1375" s="83">
        <f>VLOOKUP(V1375,Factors!$E$6:$H$5950,4,FALSE)</f>
        <v>0.1119</v>
      </c>
      <c r="X1375" t="str">
        <f>VLOOKUP(V1375,Factors!$E$6:$F$5950,2,FALSE)</f>
        <v>Customers-All</v>
      </c>
      <c r="Y1375" s="92">
        <f t="shared" si="132"/>
        <v>-37812.601217999989</v>
      </c>
      <c r="Z1375" s="92">
        <f t="shared" si="133"/>
        <v>-300101.61878199992</v>
      </c>
      <c r="AA1375" s="92">
        <f t="shared" si="134"/>
        <v>-337914.21999999991</v>
      </c>
    </row>
    <row r="1376" spans="1:27" x14ac:dyDescent="0.25">
      <c r="A1376" t="s">
        <v>397</v>
      </c>
      <c r="B1376" t="s">
        <v>338</v>
      </c>
      <c r="C1376" t="s">
        <v>339</v>
      </c>
      <c r="D1376" t="s">
        <v>408</v>
      </c>
      <c r="E1376" t="s">
        <v>409</v>
      </c>
      <c r="F1376" t="str">
        <f t="shared" si="130"/>
        <v>1620</v>
      </c>
      <c r="G1376" t="s">
        <v>108</v>
      </c>
      <c r="H1376" t="s">
        <v>109</v>
      </c>
      <c r="I1376" s="91">
        <v>-259.33999999999997</v>
      </c>
      <c r="J1376" s="91">
        <v>-212.18</v>
      </c>
      <c r="K1376" s="91">
        <v>-23.58</v>
      </c>
      <c r="L1376" s="91"/>
      <c r="M1376" s="91">
        <v>-47.16</v>
      </c>
      <c r="N1376" s="91">
        <v>-94.32</v>
      </c>
      <c r="O1376" s="91">
        <v>-188.61</v>
      </c>
      <c r="P1376" s="91"/>
      <c r="Q1376" s="91">
        <v>-11.79</v>
      </c>
      <c r="R1376" s="91">
        <v>-47.16</v>
      </c>
      <c r="S1376" s="91">
        <v>-141.47</v>
      </c>
      <c r="T1376" s="91">
        <v>-97.12</v>
      </c>
      <c r="U1376" s="91">
        <f t="shared" si="131"/>
        <v>-1122.73</v>
      </c>
      <c r="V1376" s="82" t="str">
        <f t="shared" si="129"/>
        <v>135101620878</v>
      </c>
      <c r="W1376" s="83">
        <f>VLOOKUP(V1376,Factors!$E$6:$H$5950,4,FALSE)</f>
        <v>0.1119</v>
      </c>
      <c r="X1376" t="str">
        <f>VLOOKUP(V1376,Factors!$E$6:$F$5950,2,FALSE)</f>
        <v>Customers-All</v>
      </c>
      <c r="Y1376" s="92">
        <f t="shared" si="132"/>
        <v>-125.633487</v>
      </c>
      <c r="Z1376" s="92">
        <f t="shared" si="133"/>
        <v>-997.09651299999996</v>
      </c>
      <c r="AA1376" s="92">
        <f t="shared" si="134"/>
        <v>-1122.73</v>
      </c>
    </row>
    <row r="1377" spans="1:27" x14ac:dyDescent="0.25">
      <c r="A1377" t="s">
        <v>397</v>
      </c>
      <c r="B1377" t="s">
        <v>338</v>
      </c>
      <c r="C1377" t="s">
        <v>339</v>
      </c>
      <c r="D1377" t="s">
        <v>410</v>
      </c>
      <c r="E1377" t="s">
        <v>411</v>
      </c>
      <c r="F1377" t="str">
        <f t="shared" si="130"/>
        <v>1630</v>
      </c>
      <c r="G1377" t="s">
        <v>110</v>
      </c>
      <c r="H1377" t="s">
        <v>111</v>
      </c>
      <c r="I1377" s="91">
        <v>99405.04</v>
      </c>
      <c r="J1377" s="91">
        <v>98841.64</v>
      </c>
      <c r="K1377" s="91">
        <v>87304.53</v>
      </c>
      <c r="L1377" s="91">
        <v>99126.75</v>
      </c>
      <c r="M1377" s="91">
        <v>95144.46</v>
      </c>
      <c r="N1377" s="91">
        <v>100059.93</v>
      </c>
      <c r="O1377" s="91">
        <v>85999.23</v>
      </c>
      <c r="P1377" s="91">
        <v>95586.52</v>
      </c>
      <c r="Q1377" s="91">
        <v>87207.33</v>
      </c>
      <c r="R1377" s="91">
        <v>105864.38</v>
      </c>
      <c r="S1377" s="91">
        <v>80588.13</v>
      </c>
      <c r="T1377" s="91">
        <v>83774.8</v>
      </c>
      <c r="U1377" s="91">
        <f t="shared" si="131"/>
        <v>1118902.74</v>
      </c>
      <c r="V1377" s="82" t="str">
        <f t="shared" si="129"/>
        <v>135101630878</v>
      </c>
      <c r="W1377" s="83">
        <f>VLOOKUP(V1377,Factors!$E$6:$H$5950,4,FALSE)</f>
        <v>0.1119</v>
      </c>
      <c r="X1377" t="str">
        <f>VLOOKUP(V1377,Factors!$E$6:$F$5950,2,FALSE)</f>
        <v>Customers-All</v>
      </c>
      <c r="Y1377" s="92">
        <f t="shared" si="132"/>
        <v>125205.216606</v>
      </c>
      <c r="Z1377" s="92">
        <f t="shared" si="133"/>
        <v>993697.52339400002</v>
      </c>
      <c r="AA1377" s="92">
        <f t="shared" si="134"/>
        <v>1118902.74</v>
      </c>
    </row>
    <row r="1378" spans="1:27" x14ac:dyDescent="0.25">
      <c r="A1378" t="s">
        <v>397</v>
      </c>
      <c r="B1378" t="s">
        <v>338</v>
      </c>
      <c r="C1378" t="s">
        <v>339</v>
      </c>
      <c r="D1378" t="s">
        <v>410</v>
      </c>
      <c r="E1378" t="s">
        <v>411</v>
      </c>
      <c r="F1378" t="str">
        <f t="shared" si="130"/>
        <v>1630</v>
      </c>
      <c r="G1378" t="s">
        <v>114</v>
      </c>
      <c r="H1378" t="s">
        <v>115</v>
      </c>
      <c r="I1378" s="91">
        <v>821.13</v>
      </c>
      <c r="J1378" s="91">
        <v>1084.99</v>
      </c>
      <c r="K1378" s="91">
        <v>2538.04</v>
      </c>
      <c r="L1378" s="91">
        <v>999.93</v>
      </c>
      <c r="M1378" s="91">
        <v>-6.94</v>
      </c>
      <c r="N1378" s="91">
        <v>1558.93</v>
      </c>
      <c r="O1378" s="91">
        <v>847.17</v>
      </c>
      <c r="P1378" s="91">
        <v>992.99</v>
      </c>
      <c r="Q1378" s="91">
        <v>1458.24</v>
      </c>
      <c r="R1378" s="91">
        <v>2656.07</v>
      </c>
      <c r="S1378" s="91">
        <v>9235.5300000000007</v>
      </c>
      <c r="T1378" s="91">
        <v>-2347.59</v>
      </c>
      <c r="U1378" s="91">
        <f t="shared" si="131"/>
        <v>19838.490000000002</v>
      </c>
      <c r="V1378" s="82" t="str">
        <f t="shared" si="129"/>
        <v>135101630878</v>
      </c>
      <c r="W1378" s="83">
        <f>VLOOKUP(V1378,Factors!$E$6:$H$5950,4,FALSE)</f>
        <v>0.1119</v>
      </c>
      <c r="X1378" t="str">
        <f>VLOOKUP(V1378,Factors!$E$6:$F$5950,2,FALSE)</f>
        <v>Customers-All</v>
      </c>
      <c r="Y1378" s="92">
        <f t="shared" si="132"/>
        <v>2219.9270310000002</v>
      </c>
      <c r="Z1378" s="92">
        <f t="shared" si="133"/>
        <v>17618.562969000002</v>
      </c>
      <c r="AA1378" s="92">
        <f t="shared" si="134"/>
        <v>19838.490000000002</v>
      </c>
    </row>
    <row r="1379" spans="1:27" x14ac:dyDescent="0.25">
      <c r="A1379" t="s">
        <v>397</v>
      </c>
      <c r="B1379" t="s">
        <v>338</v>
      </c>
      <c r="C1379" t="s">
        <v>339</v>
      </c>
      <c r="D1379" t="s">
        <v>410</v>
      </c>
      <c r="E1379" t="s">
        <v>411</v>
      </c>
      <c r="F1379" t="str">
        <f t="shared" si="130"/>
        <v>1630</v>
      </c>
      <c r="G1379" t="s">
        <v>86</v>
      </c>
      <c r="H1379" t="s">
        <v>87</v>
      </c>
      <c r="I1379" s="91">
        <v>39131.64</v>
      </c>
      <c r="J1379" s="91">
        <v>31395.040000000001</v>
      </c>
      <c r="K1379" s="91">
        <v>35968.589999999997</v>
      </c>
      <c r="L1379" s="91">
        <v>35478.449999999997</v>
      </c>
      <c r="M1379" s="91">
        <v>32898.6</v>
      </c>
      <c r="N1379" s="91">
        <v>34942.230000000003</v>
      </c>
      <c r="O1379" s="91">
        <v>24320.57</v>
      </c>
      <c r="P1379" s="91">
        <v>33921.46</v>
      </c>
      <c r="Q1379" s="91">
        <v>30298.6</v>
      </c>
      <c r="R1379" s="91">
        <v>39246.53</v>
      </c>
      <c r="S1379" s="91">
        <v>35498.19</v>
      </c>
      <c r="T1379" s="91">
        <v>27939.02</v>
      </c>
      <c r="U1379" s="91">
        <f t="shared" si="131"/>
        <v>401038.92</v>
      </c>
      <c r="V1379" s="82" t="str">
        <f t="shared" si="129"/>
        <v>135101630878</v>
      </c>
      <c r="W1379" s="83">
        <f>VLOOKUP(V1379,Factors!$E$6:$H$5950,4,FALSE)</f>
        <v>0.1119</v>
      </c>
      <c r="X1379" t="str">
        <f>VLOOKUP(V1379,Factors!$E$6:$F$5950,2,FALSE)</f>
        <v>Customers-All</v>
      </c>
      <c r="Y1379" s="92">
        <f t="shared" si="132"/>
        <v>44876.255147999997</v>
      </c>
      <c r="Z1379" s="92">
        <f t="shared" si="133"/>
        <v>356162.66485199996</v>
      </c>
      <c r="AA1379" s="92">
        <f t="shared" si="134"/>
        <v>401038.91999999993</v>
      </c>
    </row>
    <row r="1380" spans="1:27" x14ac:dyDescent="0.25">
      <c r="A1380" t="s">
        <v>397</v>
      </c>
      <c r="B1380" t="s">
        <v>338</v>
      </c>
      <c r="C1380" t="s">
        <v>339</v>
      </c>
      <c r="D1380" t="s">
        <v>410</v>
      </c>
      <c r="E1380" t="s">
        <v>411</v>
      </c>
      <c r="F1380" t="str">
        <f t="shared" si="130"/>
        <v>1630</v>
      </c>
      <c r="G1380" t="s">
        <v>116</v>
      </c>
      <c r="H1380" t="s">
        <v>117</v>
      </c>
      <c r="I1380" s="91">
        <v>2438.1999999999998</v>
      </c>
      <c r="J1380" s="91">
        <v>2083.0500000000002</v>
      </c>
      <c r="K1380" s="91">
        <v>1383.31</v>
      </c>
      <c r="L1380" s="91">
        <v>1414.47</v>
      </c>
      <c r="M1380" s="91">
        <v>597.79999999999995</v>
      </c>
      <c r="N1380" s="91">
        <v>3519.19</v>
      </c>
      <c r="O1380" s="91">
        <v>2409.8200000000002</v>
      </c>
      <c r="P1380" s="91">
        <v>1811.74</v>
      </c>
      <c r="Q1380" s="91">
        <v>1167.0899999999999</v>
      </c>
      <c r="R1380" s="91">
        <v>3771.21</v>
      </c>
      <c r="S1380" s="91">
        <v>6248.81</v>
      </c>
      <c r="T1380" s="91">
        <v>-969.19</v>
      </c>
      <c r="U1380" s="91">
        <f t="shared" si="131"/>
        <v>25875.5</v>
      </c>
      <c r="V1380" s="82" t="str">
        <f t="shared" si="129"/>
        <v>135101630878</v>
      </c>
      <c r="W1380" s="83">
        <f>VLOOKUP(V1380,Factors!$E$6:$H$5950,4,FALSE)</f>
        <v>0.1119</v>
      </c>
      <c r="X1380" t="str">
        <f>VLOOKUP(V1380,Factors!$E$6:$F$5950,2,FALSE)</f>
        <v>Customers-All</v>
      </c>
      <c r="Y1380" s="92">
        <f t="shared" si="132"/>
        <v>2895.4684499999998</v>
      </c>
      <c r="Z1380" s="92">
        <f t="shared" si="133"/>
        <v>22980.03155</v>
      </c>
      <c r="AA1380" s="92">
        <f t="shared" si="134"/>
        <v>25875.5</v>
      </c>
    </row>
    <row r="1381" spans="1:27" x14ac:dyDescent="0.25">
      <c r="A1381" t="s">
        <v>397</v>
      </c>
      <c r="B1381" t="s">
        <v>338</v>
      </c>
      <c r="C1381" t="s">
        <v>339</v>
      </c>
      <c r="D1381" t="s">
        <v>410</v>
      </c>
      <c r="E1381" t="s">
        <v>411</v>
      </c>
      <c r="F1381" t="str">
        <f t="shared" si="130"/>
        <v>1630</v>
      </c>
      <c r="G1381" t="s">
        <v>112</v>
      </c>
      <c r="H1381" t="s">
        <v>113</v>
      </c>
      <c r="I1381" s="91"/>
      <c r="J1381" s="91"/>
      <c r="K1381" s="91"/>
      <c r="L1381" s="91"/>
      <c r="M1381" s="91">
        <v>126</v>
      </c>
      <c r="N1381" s="91"/>
      <c r="O1381" s="91"/>
      <c r="P1381" s="91"/>
      <c r="Q1381" s="91"/>
      <c r="R1381" s="91"/>
      <c r="S1381" s="91">
        <v>19000</v>
      </c>
      <c r="T1381" s="91"/>
      <c r="U1381" s="91">
        <f t="shared" si="131"/>
        <v>19126</v>
      </c>
      <c r="V1381" s="82" t="str">
        <f t="shared" si="129"/>
        <v>135101630878</v>
      </c>
      <c r="W1381" s="83">
        <f>VLOOKUP(V1381,Factors!$E$6:$H$5950,4,FALSE)</f>
        <v>0.1119</v>
      </c>
      <c r="X1381" t="str">
        <f>VLOOKUP(V1381,Factors!$E$6:$F$5950,2,FALSE)</f>
        <v>Customers-All</v>
      </c>
      <c r="Y1381" s="92">
        <f t="shared" si="132"/>
        <v>2140.1994</v>
      </c>
      <c r="Z1381" s="92">
        <f t="shared" si="133"/>
        <v>16985.800599999999</v>
      </c>
      <c r="AA1381" s="92">
        <f t="shared" si="134"/>
        <v>19126</v>
      </c>
    </row>
    <row r="1382" spans="1:27" x14ac:dyDescent="0.25">
      <c r="A1382" t="s">
        <v>397</v>
      </c>
      <c r="B1382" t="s">
        <v>338</v>
      </c>
      <c r="C1382" t="s">
        <v>339</v>
      </c>
      <c r="D1382" t="s">
        <v>410</v>
      </c>
      <c r="E1382" t="s">
        <v>411</v>
      </c>
      <c r="F1382" t="str">
        <f t="shared" si="130"/>
        <v>1630</v>
      </c>
      <c r="G1382" t="s">
        <v>88</v>
      </c>
      <c r="H1382" t="s">
        <v>89</v>
      </c>
      <c r="I1382" s="91">
        <v>19474.87</v>
      </c>
      <c r="J1382" s="91">
        <v>18719.41</v>
      </c>
      <c r="K1382" s="91">
        <v>19578.47</v>
      </c>
      <c r="L1382" s="91">
        <v>19463.189999999999</v>
      </c>
      <c r="M1382" s="91">
        <v>19829.990000000002</v>
      </c>
      <c r="N1382" s="91">
        <v>19341.86</v>
      </c>
      <c r="O1382" s="91">
        <v>19569</v>
      </c>
      <c r="P1382" s="91">
        <v>19941.150000000001</v>
      </c>
      <c r="Q1382" s="91">
        <v>19135.59</v>
      </c>
      <c r="R1382" s="91">
        <v>19887.310000000001</v>
      </c>
      <c r="S1382" s="91">
        <v>19615.37</v>
      </c>
      <c r="T1382" s="91">
        <v>19547.84</v>
      </c>
      <c r="U1382" s="91">
        <f t="shared" si="131"/>
        <v>234104.05</v>
      </c>
      <c r="V1382" s="82" t="str">
        <f t="shared" si="129"/>
        <v>135101630878</v>
      </c>
      <c r="W1382" s="83">
        <f>VLOOKUP(V1382,Factors!$E$6:$H$5950,4,FALSE)</f>
        <v>0.1119</v>
      </c>
      <c r="X1382" t="str">
        <f>VLOOKUP(V1382,Factors!$E$6:$F$5950,2,FALSE)</f>
        <v>Customers-All</v>
      </c>
      <c r="Y1382" s="92">
        <f t="shared" si="132"/>
        <v>26196.243194999999</v>
      </c>
      <c r="Z1382" s="92">
        <f t="shared" si="133"/>
        <v>207907.806805</v>
      </c>
      <c r="AA1382" s="92">
        <f t="shared" si="134"/>
        <v>234104.05</v>
      </c>
    </row>
    <row r="1383" spans="1:27" x14ac:dyDescent="0.25">
      <c r="A1383" t="s">
        <v>397</v>
      </c>
      <c r="B1383" t="s">
        <v>338</v>
      </c>
      <c r="C1383" t="s">
        <v>339</v>
      </c>
      <c r="D1383" t="s">
        <v>410</v>
      </c>
      <c r="E1383" t="s">
        <v>411</v>
      </c>
      <c r="F1383" t="str">
        <f t="shared" si="130"/>
        <v>1630</v>
      </c>
      <c r="G1383" t="s">
        <v>90</v>
      </c>
      <c r="H1383" t="s">
        <v>91</v>
      </c>
      <c r="I1383" s="91">
        <v>76245.47</v>
      </c>
      <c r="J1383" s="91">
        <v>73177.91</v>
      </c>
      <c r="K1383" s="91">
        <v>76652.41</v>
      </c>
      <c r="L1383" s="91">
        <v>75964.570000000007</v>
      </c>
      <c r="M1383" s="91">
        <v>77096.41</v>
      </c>
      <c r="N1383" s="91">
        <v>75926.53</v>
      </c>
      <c r="O1383" s="91">
        <v>76517.91</v>
      </c>
      <c r="P1383" s="91">
        <v>77874.77</v>
      </c>
      <c r="Q1383" s="91">
        <v>74729.899999999994</v>
      </c>
      <c r="R1383" s="91">
        <v>78272.600000000006</v>
      </c>
      <c r="S1383" s="91">
        <v>78704.67</v>
      </c>
      <c r="T1383" s="91">
        <v>75336.350000000006</v>
      </c>
      <c r="U1383" s="91">
        <f t="shared" si="131"/>
        <v>916499.50000000012</v>
      </c>
      <c r="V1383" s="82" t="str">
        <f t="shared" si="129"/>
        <v>135101630878</v>
      </c>
      <c r="W1383" s="83">
        <f>VLOOKUP(V1383,Factors!$E$6:$H$5950,4,FALSE)</f>
        <v>0.1119</v>
      </c>
      <c r="X1383" t="str">
        <f>VLOOKUP(V1383,Factors!$E$6:$F$5950,2,FALSE)</f>
        <v>Customers-All</v>
      </c>
      <c r="Y1383" s="92">
        <f t="shared" si="132"/>
        <v>102556.29405000001</v>
      </c>
      <c r="Z1383" s="92">
        <f t="shared" si="133"/>
        <v>813943.20595000009</v>
      </c>
      <c r="AA1383" s="92">
        <f t="shared" si="134"/>
        <v>916499.50000000012</v>
      </c>
    </row>
    <row r="1384" spans="1:27" x14ac:dyDescent="0.25">
      <c r="A1384" t="s">
        <v>397</v>
      </c>
      <c r="B1384" t="s">
        <v>338</v>
      </c>
      <c r="C1384" t="s">
        <v>339</v>
      </c>
      <c r="D1384" t="s">
        <v>410</v>
      </c>
      <c r="E1384" t="s">
        <v>411</v>
      </c>
      <c r="F1384" t="str">
        <f t="shared" si="130"/>
        <v>1630</v>
      </c>
      <c r="G1384" t="s">
        <v>118</v>
      </c>
      <c r="H1384" t="s">
        <v>119</v>
      </c>
      <c r="I1384" s="91"/>
      <c r="J1384" s="91">
        <v>1994</v>
      </c>
      <c r="K1384" s="91"/>
      <c r="L1384" s="91">
        <v>32.840000000000003</v>
      </c>
      <c r="M1384" s="91"/>
      <c r="N1384" s="91"/>
      <c r="O1384" s="91">
        <v>1300</v>
      </c>
      <c r="P1384" s="91"/>
      <c r="Q1384" s="91"/>
      <c r="R1384" s="91"/>
      <c r="S1384" s="91"/>
      <c r="T1384" s="91"/>
      <c r="U1384" s="91">
        <f t="shared" si="131"/>
        <v>3326.84</v>
      </c>
      <c r="V1384" s="82" t="str">
        <f t="shared" si="129"/>
        <v>135101630878</v>
      </c>
      <c r="W1384" s="83">
        <f>VLOOKUP(V1384,Factors!$E$6:$H$5950,4,FALSE)</f>
        <v>0.1119</v>
      </c>
      <c r="X1384" t="str">
        <f>VLOOKUP(V1384,Factors!$E$6:$F$5950,2,FALSE)</f>
        <v>Customers-All</v>
      </c>
      <c r="Y1384" s="92">
        <f t="shared" si="132"/>
        <v>372.27339599999999</v>
      </c>
      <c r="Z1384" s="92">
        <f t="shared" si="133"/>
        <v>2954.5666040000001</v>
      </c>
      <c r="AA1384" s="92">
        <f t="shared" si="134"/>
        <v>3326.84</v>
      </c>
    </row>
    <row r="1385" spans="1:27" x14ac:dyDescent="0.25">
      <c r="A1385" t="s">
        <v>397</v>
      </c>
      <c r="B1385" t="s">
        <v>338</v>
      </c>
      <c r="C1385" t="s">
        <v>339</v>
      </c>
      <c r="D1385" t="s">
        <v>410</v>
      </c>
      <c r="E1385" t="s">
        <v>411</v>
      </c>
      <c r="F1385" t="str">
        <f t="shared" si="130"/>
        <v>1630</v>
      </c>
      <c r="G1385" t="s">
        <v>61</v>
      </c>
      <c r="H1385" t="s">
        <v>62</v>
      </c>
      <c r="I1385" s="91">
        <v>499.76</v>
      </c>
      <c r="J1385" s="91">
        <v>1843.02</v>
      </c>
      <c r="K1385" s="91">
        <v>891.44</v>
      </c>
      <c r="L1385" s="91">
        <v>760.59</v>
      </c>
      <c r="M1385" s="91">
        <v>681.2</v>
      </c>
      <c r="N1385" s="91">
        <v>904.33</v>
      </c>
      <c r="O1385" s="91">
        <v>1539.39</v>
      </c>
      <c r="P1385" s="91">
        <v>1591.8</v>
      </c>
      <c r="Q1385" s="91">
        <v>1146.6099999999999</v>
      </c>
      <c r="R1385" s="91">
        <v>556.96</v>
      </c>
      <c r="S1385" s="91">
        <v>475</v>
      </c>
      <c r="T1385" s="91">
        <v>818.68</v>
      </c>
      <c r="U1385" s="91">
        <f t="shared" si="131"/>
        <v>11708.780000000002</v>
      </c>
      <c r="V1385" s="82" t="str">
        <f t="shared" si="129"/>
        <v>135101630878</v>
      </c>
      <c r="W1385" s="83">
        <f>VLOOKUP(V1385,Factors!$E$6:$H$5950,4,FALSE)</f>
        <v>0.1119</v>
      </c>
      <c r="X1385" t="str">
        <f>VLOOKUP(V1385,Factors!$E$6:$F$5950,2,FALSE)</f>
        <v>Customers-All</v>
      </c>
      <c r="Y1385" s="92">
        <f t="shared" si="132"/>
        <v>1310.2124820000004</v>
      </c>
      <c r="Z1385" s="92">
        <f t="shared" si="133"/>
        <v>10398.567518000002</v>
      </c>
      <c r="AA1385" s="92">
        <f t="shared" si="134"/>
        <v>11708.780000000002</v>
      </c>
    </row>
    <row r="1386" spans="1:27" x14ac:dyDescent="0.25">
      <c r="A1386" t="s">
        <v>397</v>
      </c>
      <c r="B1386" t="s">
        <v>338</v>
      </c>
      <c r="C1386" t="s">
        <v>339</v>
      </c>
      <c r="D1386" t="s">
        <v>410</v>
      </c>
      <c r="E1386" t="s">
        <v>411</v>
      </c>
      <c r="F1386" t="str">
        <f t="shared" si="130"/>
        <v>1630</v>
      </c>
      <c r="G1386" t="s">
        <v>92</v>
      </c>
      <c r="H1386" t="s">
        <v>93</v>
      </c>
      <c r="I1386" s="91"/>
      <c r="J1386" s="91">
        <v>5503.15</v>
      </c>
      <c r="K1386" s="91"/>
      <c r="L1386" s="91"/>
      <c r="M1386" s="91">
        <v>41.31</v>
      </c>
      <c r="N1386" s="91"/>
      <c r="O1386" s="91"/>
      <c r="P1386" s="91"/>
      <c r="Q1386" s="91"/>
      <c r="R1386" s="91"/>
      <c r="S1386" s="91"/>
      <c r="T1386" s="91"/>
      <c r="U1386" s="91">
        <f t="shared" si="131"/>
        <v>5544.46</v>
      </c>
      <c r="V1386" s="82" t="str">
        <f t="shared" si="129"/>
        <v>135101630878</v>
      </c>
      <c r="W1386" s="83">
        <f>VLOOKUP(V1386,Factors!$E$6:$H$5950,4,FALSE)</f>
        <v>0.1119</v>
      </c>
      <c r="X1386" t="str">
        <f>VLOOKUP(V1386,Factors!$E$6:$F$5950,2,FALSE)</f>
        <v>Customers-All</v>
      </c>
      <c r="Y1386" s="92">
        <f t="shared" si="132"/>
        <v>620.425074</v>
      </c>
      <c r="Z1386" s="92">
        <f t="shared" si="133"/>
        <v>4924.0349260000003</v>
      </c>
      <c r="AA1386" s="92">
        <f t="shared" si="134"/>
        <v>5544.46</v>
      </c>
    </row>
    <row r="1387" spans="1:27" x14ac:dyDescent="0.25">
      <c r="A1387" t="s">
        <v>397</v>
      </c>
      <c r="B1387" t="s">
        <v>338</v>
      </c>
      <c r="C1387" t="s">
        <v>339</v>
      </c>
      <c r="D1387" t="s">
        <v>410</v>
      </c>
      <c r="E1387" t="s">
        <v>411</v>
      </c>
      <c r="F1387" t="str">
        <f t="shared" si="130"/>
        <v>1630</v>
      </c>
      <c r="G1387" t="s">
        <v>235</v>
      </c>
      <c r="H1387" t="s">
        <v>236</v>
      </c>
      <c r="I1387" s="91"/>
      <c r="J1387" s="91">
        <v>73.64</v>
      </c>
      <c r="K1387" s="91"/>
      <c r="L1387" s="91"/>
      <c r="M1387" s="91"/>
      <c r="N1387" s="91"/>
      <c r="O1387" s="91"/>
      <c r="P1387" s="91"/>
      <c r="Q1387" s="91"/>
      <c r="R1387" s="91"/>
      <c r="S1387" s="91"/>
      <c r="T1387" s="91"/>
      <c r="U1387" s="91">
        <f t="shared" si="131"/>
        <v>73.64</v>
      </c>
      <c r="V1387" s="82" t="str">
        <f t="shared" si="129"/>
        <v>135101630878</v>
      </c>
      <c r="W1387" s="83">
        <f>VLOOKUP(V1387,Factors!$E$6:$H$5950,4,FALSE)</f>
        <v>0.1119</v>
      </c>
      <c r="X1387" t="str">
        <f>VLOOKUP(V1387,Factors!$E$6:$F$5950,2,FALSE)</f>
        <v>Customers-All</v>
      </c>
      <c r="Y1387" s="92">
        <f t="shared" si="132"/>
        <v>8.240316</v>
      </c>
      <c r="Z1387" s="92">
        <f t="shared" si="133"/>
        <v>65.399684000000008</v>
      </c>
      <c r="AA1387" s="92">
        <f t="shared" si="134"/>
        <v>73.640000000000015</v>
      </c>
    </row>
    <row r="1388" spans="1:27" x14ac:dyDescent="0.25">
      <c r="A1388" t="s">
        <v>397</v>
      </c>
      <c r="B1388" t="s">
        <v>338</v>
      </c>
      <c r="C1388" t="s">
        <v>339</v>
      </c>
      <c r="D1388" t="s">
        <v>410</v>
      </c>
      <c r="E1388" t="s">
        <v>411</v>
      </c>
      <c r="F1388" t="str">
        <f t="shared" si="130"/>
        <v>1630</v>
      </c>
      <c r="G1388" t="s">
        <v>120</v>
      </c>
      <c r="H1388" t="s">
        <v>121</v>
      </c>
      <c r="I1388" s="91">
        <v>182.03</v>
      </c>
      <c r="J1388" s="91"/>
      <c r="K1388" s="91"/>
      <c r="L1388" s="91">
        <v>111.18</v>
      </c>
      <c r="M1388" s="91"/>
      <c r="N1388" s="91">
        <v>262.69</v>
      </c>
      <c r="O1388" s="91">
        <v>405.48</v>
      </c>
      <c r="P1388" s="91">
        <v>192.93</v>
      </c>
      <c r="Q1388" s="91">
        <v>69.760000000000005</v>
      </c>
      <c r="R1388" s="91">
        <v>76.3</v>
      </c>
      <c r="S1388" s="91"/>
      <c r="T1388" s="91"/>
      <c r="U1388" s="91">
        <f t="shared" si="131"/>
        <v>1300.3700000000001</v>
      </c>
      <c r="V1388" s="82" t="str">
        <f t="shared" si="129"/>
        <v>135101630878</v>
      </c>
      <c r="W1388" s="83">
        <f>VLOOKUP(V1388,Factors!$E$6:$H$5950,4,FALSE)</f>
        <v>0.1119</v>
      </c>
      <c r="X1388" t="str">
        <f>VLOOKUP(V1388,Factors!$E$6:$F$5950,2,FALSE)</f>
        <v>Customers-All</v>
      </c>
      <c r="Y1388" s="92">
        <f t="shared" si="132"/>
        <v>145.511403</v>
      </c>
      <c r="Z1388" s="92">
        <f t="shared" si="133"/>
        <v>1154.8585970000001</v>
      </c>
      <c r="AA1388" s="92">
        <f t="shared" si="134"/>
        <v>1300.3700000000001</v>
      </c>
    </row>
    <row r="1389" spans="1:27" x14ac:dyDescent="0.25">
      <c r="A1389" t="s">
        <v>397</v>
      </c>
      <c r="B1389" t="s">
        <v>338</v>
      </c>
      <c r="C1389" t="s">
        <v>339</v>
      </c>
      <c r="D1389" t="s">
        <v>410</v>
      </c>
      <c r="E1389" t="s">
        <v>411</v>
      </c>
      <c r="F1389" t="str">
        <f t="shared" si="130"/>
        <v>1630</v>
      </c>
      <c r="G1389" t="s">
        <v>94</v>
      </c>
      <c r="H1389" t="s">
        <v>95</v>
      </c>
      <c r="I1389" s="91">
        <v>31.48</v>
      </c>
      <c r="J1389" s="91">
        <v>10</v>
      </c>
      <c r="K1389" s="91">
        <v>8</v>
      </c>
      <c r="L1389" s="91">
        <v>10</v>
      </c>
      <c r="M1389" s="91"/>
      <c r="N1389" s="91">
        <v>515.95000000000005</v>
      </c>
      <c r="O1389" s="91">
        <v>18</v>
      </c>
      <c r="P1389" s="91">
        <v>10</v>
      </c>
      <c r="Q1389" s="91">
        <v>113.46</v>
      </c>
      <c r="R1389" s="91">
        <v>20</v>
      </c>
      <c r="S1389" s="91"/>
      <c r="T1389" s="91">
        <v>8</v>
      </c>
      <c r="U1389" s="91">
        <f t="shared" si="131"/>
        <v>744.8900000000001</v>
      </c>
      <c r="V1389" s="82" t="str">
        <f t="shared" si="129"/>
        <v>135101630878</v>
      </c>
      <c r="W1389" s="83">
        <f>VLOOKUP(V1389,Factors!$E$6:$H$5950,4,FALSE)</f>
        <v>0.1119</v>
      </c>
      <c r="X1389" t="str">
        <f>VLOOKUP(V1389,Factors!$E$6:$F$5950,2,FALSE)</f>
        <v>Customers-All</v>
      </c>
      <c r="Y1389" s="92">
        <f t="shared" si="132"/>
        <v>83.35319100000001</v>
      </c>
      <c r="Z1389" s="92">
        <f t="shared" si="133"/>
        <v>661.53680900000006</v>
      </c>
      <c r="AA1389" s="92">
        <f t="shared" si="134"/>
        <v>744.8900000000001</v>
      </c>
    </row>
    <row r="1390" spans="1:27" x14ac:dyDescent="0.25">
      <c r="A1390" t="s">
        <v>397</v>
      </c>
      <c r="B1390" t="s">
        <v>338</v>
      </c>
      <c r="C1390" t="s">
        <v>339</v>
      </c>
      <c r="D1390" t="s">
        <v>410</v>
      </c>
      <c r="E1390" t="s">
        <v>411</v>
      </c>
      <c r="F1390" t="str">
        <f t="shared" si="130"/>
        <v>1630</v>
      </c>
      <c r="G1390" t="s">
        <v>84</v>
      </c>
      <c r="H1390" t="s">
        <v>85</v>
      </c>
      <c r="I1390" s="91">
        <v>1499.82</v>
      </c>
      <c r="J1390" s="91">
        <v>834.66</v>
      </c>
      <c r="K1390" s="91">
        <v>1144.06</v>
      </c>
      <c r="L1390" s="91">
        <v>908.98</v>
      </c>
      <c r="M1390" s="91">
        <v>539.59</v>
      </c>
      <c r="N1390" s="91">
        <v>1474.67</v>
      </c>
      <c r="O1390" s="91">
        <v>238.97</v>
      </c>
      <c r="P1390" s="91">
        <v>1084.23</v>
      </c>
      <c r="Q1390" s="91">
        <v>727.8</v>
      </c>
      <c r="R1390" s="91">
        <v>1534.65</v>
      </c>
      <c r="S1390" s="91">
        <v>2635.77</v>
      </c>
      <c r="T1390" s="91">
        <v>-648.47</v>
      </c>
      <c r="U1390" s="91">
        <f t="shared" si="131"/>
        <v>11974.730000000001</v>
      </c>
      <c r="V1390" s="82" t="str">
        <f t="shared" si="129"/>
        <v>135101630878</v>
      </c>
      <c r="W1390" s="83">
        <f>VLOOKUP(V1390,Factors!$E$6:$H$5950,4,FALSE)</f>
        <v>0.1119</v>
      </c>
      <c r="X1390" t="str">
        <f>VLOOKUP(V1390,Factors!$E$6:$F$5950,2,FALSE)</f>
        <v>Customers-All</v>
      </c>
      <c r="Y1390" s="92">
        <f t="shared" si="132"/>
        <v>1339.9722870000001</v>
      </c>
      <c r="Z1390" s="92">
        <f t="shared" si="133"/>
        <v>10634.757713000001</v>
      </c>
      <c r="AA1390" s="92">
        <f t="shared" si="134"/>
        <v>11974.730000000001</v>
      </c>
    </row>
    <row r="1391" spans="1:27" x14ac:dyDescent="0.25">
      <c r="A1391" t="s">
        <v>397</v>
      </c>
      <c r="B1391" t="s">
        <v>338</v>
      </c>
      <c r="C1391" t="s">
        <v>339</v>
      </c>
      <c r="D1391" t="s">
        <v>410</v>
      </c>
      <c r="E1391" t="s">
        <v>411</v>
      </c>
      <c r="F1391" t="str">
        <f t="shared" si="130"/>
        <v>1630</v>
      </c>
      <c r="G1391" t="s">
        <v>122</v>
      </c>
      <c r="H1391" t="s">
        <v>123</v>
      </c>
      <c r="I1391" s="91"/>
      <c r="J1391" s="91">
        <v>52.44</v>
      </c>
      <c r="K1391" s="91"/>
      <c r="L1391" s="91"/>
      <c r="M1391" s="91"/>
      <c r="N1391" s="91">
        <v>52.44</v>
      </c>
      <c r="O1391" s="91"/>
      <c r="P1391" s="91"/>
      <c r="Q1391" s="91"/>
      <c r="R1391" s="91"/>
      <c r="S1391" s="91"/>
      <c r="T1391" s="91">
        <v>52.44</v>
      </c>
      <c r="U1391" s="91">
        <f t="shared" si="131"/>
        <v>157.32</v>
      </c>
      <c r="V1391" s="82" t="str">
        <f t="shared" si="129"/>
        <v>135101630878</v>
      </c>
      <c r="W1391" s="83">
        <f>VLOOKUP(V1391,Factors!$E$6:$H$5950,4,FALSE)</f>
        <v>0.1119</v>
      </c>
      <c r="X1391" t="str">
        <f>VLOOKUP(V1391,Factors!$E$6:$F$5950,2,FALSE)</f>
        <v>Customers-All</v>
      </c>
      <c r="Y1391" s="92">
        <f t="shared" si="132"/>
        <v>17.604108</v>
      </c>
      <c r="Z1391" s="92">
        <f t="shared" si="133"/>
        <v>139.715892</v>
      </c>
      <c r="AA1391" s="92">
        <f t="shared" si="134"/>
        <v>157.32</v>
      </c>
    </row>
    <row r="1392" spans="1:27" x14ac:dyDescent="0.25">
      <c r="A1392" t="s">
        <v>397</v>
      </c>
      <c r="B1392" t="s">
        <v>338</v>
      </c>
      <c r="C1392" t="s">
        <v>339</v>
      </c>
      <c r="D1392" t="s">
        <v>410</v>
      </c>
      <c r="E1392" t="s">
        <v>411</v>
      </c>
      <c r="F1392" t="str">
        <f t="shared" si="130"/>
        <v>1630</v>
      </c>
      <c r="G1392" t="s">
        <v>44</v>
      </c>
      <c r="H1392" t="s">
        <v>45</v>
      </c>
      <c r="I1392" s="91"/>
      <c r="J1392" s="91"/>
      <c r="K1392" s="91"/>
      <c r="L1392" s="91"/>
      <c r="M1392" s="91"/>
      <c r="N1392" s="91"/>
      <c r="O1392" s="91">
        <v>791.27</v>
      </c>
      <c r="P1392" s="91">
        <v>2115.35</v>
      </c>
      <c r="Q1392" s="91">
        <v>1020.99</v>
      </c>
      <c r="R1392" s="91">
        <v>109</v>
      </c>
      <c r="S1392" s="91">
        <v>245.69</v>
      </c>
      <c r="T1392" s="91"/>
      <c r="U1392" s="91">
        <f t="shared" si="131"/>
        <v>4282.2999999999993</v>
      </c>
      <c r="V1392" s="82" t="str">
        <f t="shared" si="129"/>
        <v>135101630878</v>
      </c>
      <c r="W1392" s="83">
        <f>VLOOKUP(V1392,Factors!$E$6:$H$5950,4,FALSE)</f>
        <v>0.1119</v>
      </c>
      <c r="X1392" t="str">
        <f>VLOOKUP(V1392,Factors!$E$6:$F$5950,2,FALSE)</f>
        <v>Customers-All</v>
      </c>
      <c r="Y1392" s="92">
        <f t="shared" si="132"/>
        <v>479.18936999999994</v>
      </c>
      <c r="Z1392" s="92">
        <f t="shared" si="133"/>
        <v>3803.1106299999992</v>
      </c>
      <c r="AA1392" s="92">
        <f t="shared" si="134"/>
        <v>4282.2999999999993</v>
      </c>
    </row>
    <row r="1393" spans="1:27" x14ac:dyDescent="0.25">
      <c r="A1393" t="s">
        <v>397</v>
      </c>
      <c r="B1393" t="s">
        <v>338</v>
      </c>
      <c r="C1393" t="s">
        <v>339</v>
      </c>
      <c r="D1393" t="s">
        <v>410</v>
      </c>
      <c r="E1393" t="s">
        <v>411</v>
      </c>
      <c r="F1393" t="str">
        <f t="shared" si="130"/>
        <v>1630</v>
      </c>
      <c r="G1393" t="s">
        <v>207</v>
      </c>
      <c r="H1393" t="s">
        <v>208</v>
      </c>
      <c r="I1393" s="91"/>
      <c r="J1393" s="91">
        <v>142.75</v>
      </c>
      <c r="K1393" s="91"/>
      <c r="L1393" s="91"/>
      <c r="M1393" s="91"/>
      <c r="N1393" s="91">
        <v>0</v>
      </c>
      <c r="O1393" s="91">
        <v>0</v>
      </c>
      <c r="P1393" s="91">
        <v>124.61</v>
      </c>
      <c r="Q1393" s="91"/>
      <c r="R1393" s="91"/>
      <c r="S1393" s="91"/>
      <c r="T1393" s="91"/>
      <c r="U1393" s="91">
        <f t="shared" si="131"/>
        <v>267.36</v>
      </c>
      <c r="V1393" s="82" t="str">
        <f t="shared" si="129"/>
        <v>135101630878</v>
      </c>
      <c r="W1393" s="83">
        <f>VLOOKUP(V1393,Factors!$E$6:$H$5950,4,FALSE)</f>
        <v>0.1119</v>
      </c>
      <c r="X1393" t="str">
        <f>VLOOKUP(V1393,Factors!$E$6:$F$5950,2,FALSE)</f>
        <v>Customers-All</v>
      </c>
      <c r="Y1393" s="92">
        <f t="shared" si="132"/>
        <v>29.917584000000002</v>
      </c>
      <c r="Z1393" s="92">
        <f t="shared" si="133"/>
        <v>237.44241600000001</v>
      </c>
      <c r="AA1393" s="92">
        <f t="shared" si="134"/>
        <v>267.36</v>
      </c>
    </row>
    <row r="1394" spans="1:27" x14ac:dyDescent="0.25">
      <c r="A1394" t="s">
        <v>397</v>
      </c>
      <c r="B1394" t="s">
        <v>338</v>
      </c>
      <c r="C1394" t="s">
        <v>339</v>
      </c>
      <c r="D1394" t="s">
        <v>410</v>
      </c>
      <c r="E1394" t="s">
        <v>411</v>
      </c>
      <c r="F1394" t="str">
        <f t="shared" si="130"/>
        <v>1630</v>
      </c>
      <c r="G1394" t="s">
        <v>128</v>
      </c>
      <c r="H1394" t="s">
        <v>129</v>
      </c>
      <c r="I1394" s="91"/>
      <c r="J1394" s="91"/>
      <c r="K1394" s="91"/>
      <c r="L1394" s="91"/>
      <c r="M1394" s="91"/>
      <c r="N1394" s="91"/>
      <c r="O1394" s="91"/>
      <c r="P1394" s="91"/>
      <c r="Q1394" s="91"/>
      <c r="R1394" s="91">
        <v>39.32</v>
      </c>
      <c r="S1394" s="91">
        <v>-39.32</v>
      </c>
      <c r="T1394" s="91"/>
      <c r="U1394" s="91">
        <f t="shared" si="131"/>
        <v>0</v>
      </c>
      <c r="V1394" s="82" t="str">
        <f t="shared" si="129"/>
        <v>135101630878</v>
      </c>
      <c r="W1394" s="83">
        <f>VLOOKUP(V1394,Factors!$E$6:$H$5950,4,FALSE)</f>
        <v>0.1119</v>
      </c>
      <c r="X1394" t="str">
        <f>VLOOKUP(V1394,Factors!$E$6:$F$5950,2,FALSE)</f>
        <v>Customers-All</v>
      </c>
      <c r="Y1394" s="92">
        <f t="shared" si="132"/>
        <v>0</v>
      </c>
      <c r="Z1394" s="92">
        <f t="shared" si="133"/>
        <v>0</v>
      </c>
      <c r="AA1394" s="92">
        <f t="shared" si="134"/>
        <v>0</v>
      </c>
    </row>
    <row r="1395" spans="1:27" x14ac:dyDescent="0.25">
      <c r="A1395" t="s">
        <v>397</v>
      </c>
      <c r="B1395" t="s">
        <v>338</v>
      </c>
      <c r="C1395" t="s">
        <v>339</v>
      </c>
      <c r="D1395" t="s">
        <v>410</v>
      </c>
      <c r="E1395" t="s">
        <v>411</v>
      </c>
      <c r="F1395" t="str">
        <f t="shared" si="130"/>
        <v>1630</v>
      </c>
      <c r="G1395" t="s">
        <v>71</v>
      </c>
      <c r="H1395" t="s">
        <v>72</v>
      </c>
      <c r="I1395" s="91"/>
      <c r="J1395" s="91"/>
      <c r="K1395" s="91"/>
      <c r="L1395" s="91">
        <v>7.29</v>
      </c>
      <c r="M1395" s="91"/>
      <c r="N1395" s="91"/>
      <c r="O1395" s="91"/>
      <c r="P1395" s="91"/>
      <c r="Q1395" s="91"/>
      <c r="R1395" s="91"/>
      <c r="S1395" s="91"/>
      <c r="T1395" s="91"/>
      <c r="U1395" s="91">
        <f t="shared" si="131"/>
        <v>7.29</v>
      </c>
      <c r="V1395" s="82" t="str">
        <f t="shared" si="129"/>
        <v>135101630878</v>
      </c>
      <c r="W1395" s="83">
        <f>VLOOKUP(V1395,Factors!$E$6:$H$5950,4,FALSE)</f>
        <v>0.1119</v>
      </c>
      <c r="X1395" t="str">
        <f>VLOOKUP(V1395,Factors!$E$6:$F$5950,2,FALSE)</f>
        <v>Customers-All</v>
      </c>
      <c r="Y1395" s="92">
        <f t="shared" si="132"/>
        <v>0.815751</v>
      </c>
      <c r="Z1395" s="92">
        <f t="shared" si="133"/>
        <v>6.4742490000000004</v>
      </c>
      <c r="AA1395" s="92">
        <f t="shared" si="134"/>
        <v>7.29</v>
      </c>
    </row>
    <row r="1396" spans="1:27" x14ac:dyDescent="0.25">
      <c r="A1396" t="s">
        <v>397</v>
      </c>
      <c r="B1396" t="s">
        <v>338</v>
      </c>
      <c r="C1396" t="s">
        <v>339</v>
      </c>
      <c r="D1396" t="s">
        <v>410</v>
      </c>
      <c r="E1396" t="s">
        <v>411</v>
      </c>
      <c r="F1396" t="str">
        <f t="shared" si="130"/>
        <v>1630</v>
      </c>
      <c r="G1396" t="s">
        <v>98</v>
      </c>
      <c r="H1396" t="s">
        <v>99</v>
      </c>
      <c r="I1396" s="91">
        <v>1416.45</v>
      </c>
      <c r="J1396" s="91">
        <v>1654.94</v>
      </c>
      <c r="K1396" s="91">
        <v>541.62</v>
      </c>
      <c r="L1396" s="91">
        <v>791.76</v>
      </c>
      <c r="M1396" s="91">
        <v>121.28</v>
      </c>
      <c r="N1396" s="91">
        <v>613.04</v>
      </c>
      <c r="O1396" s="91">
        <v>944.42</v>
      </c>
      <c r="P1396" s="91">
        <v>1004.52</v>
      </c>
      <c r="Q1396" s="91">
        <v>743.98</v>
      </c>
      <c r="R1396" s="91">
        <v>1382.06</v>
      </c>
      <c r="S1396" s="91">
        <v>738.29</v>
      </c>
      <c r="T1396" s="91">
        <v>1135.27</v>
      </c>
      <c r="U1396" s="91">
        <f t="shared" si="131"/>
        <v>11087.630000000001</v>
      </c>
      <c r="V1396" s="82" t="str">
        <f t="shared" si="129"/>
        <v>135101630878</v>
      </c>
      <c r="W1396" s="83">
        <f>VLOOKUP(V1396,Factors!$E$6:$H$5950,4,FALSE)</f>
        <v>0.1119</v>
      </c>
      <c r="X1396" t="str">
        <f>VLOOKUP(V1396,Factors!$E$6:$F$5950,2,FALSE)</f>
        <v>Customers-All</v>
      </c>
      <c r="Y1396" s="92">
        <f t="shared" si="132"/>
        <v>1240.7057970000001</v>
      </c>
      <c r="Z1396" s="92">
        <f t="shared" si="133"/>
        <v>9846.9242030000005</v>
      </c>
      <c r="AA1396" s="92">
        <f t="shared" si="134"/>
        <v>11087.630000000001</v>
      </c>
    </row>
    <row r="1397" spans="1:27" x14ac:dyDescent="0.25">
      <c r="A1397" t="s">
        <v>397</v>
      </c>
      <c r="B1397" t="s">
        <v>338</v>
      </c>
      <c r="C1397" t="s">
        <v>339</v>
      </c>
      <c r="D1397" t="s">
        <v>410</v>
      </c>
      <c r="E1397" t="s">
        <v>411</v>
      </c>
      <c r="F1397" t="str">
        <f t="shared" si="130"/>
        <v>1630</v>
      </c>
      <c r="G1397" t="s">
        <v>412</v>
      </c>
      <c r="H1397" t="s">
        <v>413</v>
      </c>
      <c r="I1397" s="91">
        <v>196.91</v>
      </c>
      <c r="J1397" s="91"/>
      <c r="K1397" s="91"/>
      <c r="L1397" s="91"/>
      <c r="M1397" s="91"/>
      <c r="N1397" s="91"/>
      <c r="O1397" s="91"/>
      <c r="P1397" s="91"/>
      <c r="Q1397" s="91">
        <v>197.05</v>
      </c>
      <c r="R1397" s="91"/>
      <c r="S1397" s="91"/>
      <c r="T1397" s="91"/>
      <c r="U1397" s="91">
        <f t="shared" si="131"/>
        <v>393.96000000000004</v>
      </c>
      <c r="V1397" s="82" t="str">
        <f t="shared" si="129"/>
        <v>135101630878</v>
      </c>
      <c r="W1397" s="83">
        <f>VLOOKUP(V1397,Factors!$E$6:$H$5950,4,FALSE)</f>
        <v>0.1119</v>
      </c>
      <c r="X1397" t="str">
        <f>VLOOKUP(V1397,Factors!$E$6:$F$5950,2,FALSE)</f>
        <v>Customers-All</v>
      </c>
      <c r="Y1397" s="92">
        <f t="shared" si="132"/>
        <v>44.084124000000003</v>
      </c>
      <c r="Z1397" s="92">
        <f t="shared" si="133"/>
        <v>349.87587600000006</v>
      </c>
      <c r="AA1397" s="92">
        <f t="shared" si="134"/>
        <v>393.96000000000004</v>
      </c>
    </row>
    <row r="1398" spans="1:27" x14ac:dyDescent="0.25">
      <c r="A1398" t="s">
        <v>397</v>
      </c>
      <c r="B1398" t="s">
        <v>338</v>
      </c>
      <c r="C1398" t="s">
        <v>339</v>
      </c>
      <c r="D1398" t="s">
        <v>410</v>
      </c>
      <c r="E1398" t="s">
        <v>411</v>
      </c>
      <c r="F1398" t="str">
        <f t="shared" si="130"/>
        <v>1630</v>
      </c>
      <c r="G1398" t="s">
        <v>215</v>
      </c>
      <c r="H1398" t="s">
        <v>216</v>
      </c>
      <c r="I1398" s="91">
        <v>362.99</v>
      </c>
      <c r="J1398" s="91"/>
      <c r="K1398" s="91"/>
      <c r="L1398" s="91">
        <v>390.6</v>
      </c>
      <c r="M1398" s="91">
        <v>149</v>
      </c>
      <c r="N1398" s="91"/>
      <c r="O1398" s="91"/>
      <c r="P1398" s="91"/>
      <c r="Q1398" s="91"/>
      <c r="R1398" s="91"/>
      <c r="S1398" s="91"/>
      <c r="T1398" s="91"/>
      <c r="U1398" s="91">
        <f t="shared" si="131"/>
        <v>902.59</v>
      </c>
      <c r="V1398" s="82" t="str">
        <f t="shared" si="129"/>
        <v>135101630878</v>
      </c>
      <c r="W1398" s="83">
        <f>VLOOKUP(V1398,Factors!$E$6:$H$5950,4,FALSE)</f>
        <v>0.1119</v>
      </c>
      <c r="X1398" t="str">
        <f>VLOOKUP(V1398,Factors!$E$6:$F$5950,2,FALSE)</f>
        <v>Customers-All</v>
      </c>
      <c r="Y1398" s="92">
        <f t="shared" si="132"/>
        <v>100.999821</v>
      </c>
      <c r="Z1398" s="92">
        <f t="shared" si="133"/>
        <v>801.59017900000003</v>
      </c>
      <c r="AA1398" s="92">
        <f t="shared" si="134"/>
        <v>902.59</v>
      </c>
    </row>
    <row r="1399" spans="1:27" x14ac:dyDescent="0.25">
      <c r="A1399" t="s">
        <v>397</v>
      </c>
      <c r="B1399" t="s">
        <v>338</v>
      </c>
      <c r="C1399" t="s">
        <v>339</v>
      </c>
      <c r="D1399" t="s">
        <v>410</v>
      </c>
      <c r="E1399" t="s">
        <v>411</v>
      </c>
      <c r="F1399" t="str">
        <f t="shared" si="130"/>
        <v>1630</v>
      </c>
      <c r="G1399" t="s">
        <v>130</v>
      </c>
      <c r="H1399" t="s">
        <v>131</v>
      </c>
      <c r="I1399" s="91">
        <v>1312.06</v>
      </c>
      <c r="J1399" s="91">
        <v>1287.5999999999999</v>
      </c>
      <c r="K1399" s="91">
        <v>1457.53</v>
      </c>
      <c r="L1399" s="91">
        <v>1931.66</v>
      </c>
      <c r="M1399" s="91">
        <v>1268.17</v>
      </c>
      <c r="N1399" s="91">
        <v>1274.27</v>
      </c>
      <c r="O1399" s="91">
        <v>1984.39</v>
      </c>
      <c r="P1399" s="91">
        <v>1743.06</v>
      </c>
      <c r="Q1399" s="91">
        <v>1258.6400000000001</v>
      </c>
      <c r="R1399" s="91">
        <v>1149.08</v>
      </c>
      <c r="S1399" s="91">
        <v>885.17</v>
      </c>
      <c r="T1399" s="91">
        <v>1340.97</v>
      </c>
      <c r="U1399" s="91">
        <f t="shared" si="131"/>
        <v>16892.599999999999</v>
      </c>
      <c r="V1399" s="82" t="str">
        <f t="shared" si="129"/>
        <v>135101630878</v>
      </c>
      <c r="W1399" s="83">
        <f>VLOOKUP(V1399,Factors!$E$6:$H$5950,4,FALSE)</f>
        <v>0.1119</v>
      </c>
      <c r="X1399" t="str">
        <f>VLOOKUP(V1399,Factors!$E$6:$F$5950,2,FALSE)</f>
        <v>Customers-All</v>
      </c>
      <c r="Y1399" s="92">
        <f t="shared" si="132"/>
        <v>1890.2819399999998</v>
      </c>
      <c r="Z1399" s="92">
        <f t="shared" si="133"/>
        <v>15002.318059999998</v>
      </c>
      <c r="AA1399" s="92">
        <f t="shared" si="134"/>
        <v>16892.599999999999</v>
      </c>
    </row>
    <row r="1400" spans="1:27" x14ac:dyDescent="0.25">
      <c r="A1400" t="s">
        <v>397</v>
      </c>
      <c r="B1400" t="s">
        <v>338</v>
      </c>
      <c r="C1400" t="s">
        <v>339</v>
      </c>
      <c r="D1400" t="s">
        <v>410</v>
      </c>
      <c r="E1400" t="s">
        <v>411</v>
      </c>
      <c r="F1400" t="str">
        <f t="shared" si="130"/>
        <v>1630</v>
      </c>
      <c r="G1400" t="s">
        <v>132</v>
      </c>
      <c r="H1400" t="s">
        <v>133</v>
      </c>
      <c r="I1400" s="91">
        <v>283.16000000000003</v>
      </c>
      <c r="J1400" s="91">
        <v>305.43</v>
      </c>
      <c r="K1400" s="91"/>
      <c r="L1400" s="91">
        <v>236.43</v>
      </c>
      <c r="M1400" s="91">
        <v>309.02999999999997</v>
      </c>
      <c r="N1400" s="91">
        <v>921.1</v>
      </c>
      <c r="O1400" s="91">
        <v>70.97</v>
      </c>
      <c r="P1400" s="91">
        <v>1301.5</v>
      </c>
      <c r="Q1400" s="91">
        <v>1447.57</v>
      </c>
      <c r="R1400" s="91">
        <v>198.79</v>
      </c>
      <c r="S1400" s="91">
        <v>154.63999999999999</v>
      </c>
      <c r="T1400" s="91">
        <v>25.48</v>
      </c>
      <c r="U1400" s="91">
        <f t="shared" si="131"/>
        <v>5254.0999999999995</v>
      </c>
      <c r="V1400" s="82" t="str">
        <f t="shared" si="129"/>
        <v>135101630878</v>
      </c>
      <c r="W1400" s="83">
        <f>VLOOKUP(V1400,Factors!$E$6:$H$5950,4,FALSE)</f>
        <v>0.1119</v>
      </c>
      <c r="X1400" t="str">
        <f>VLOOKUP(V1400,Factors!$E$6:$F$5950,2,FALSE)</f>
        <v>Customers-All</v>
      </c>
      <c r="Y1400" s="92">
        <f t="shared" si="132"/>
        <v>587.93378999999993</v>
      </c>
      <c r="Z1400" s="92">
        <f t="shared" si="133"/>
        <v>4666.1662099999994</v>
      </c>
      <c r="AA1400" s="92">
        <f t="shared" si="134"/>
        <v>5254.0999999999995</v>
      </c>
    </row>
    <row r="1401" spans="1:27" x14ac:dyDescent="0.25">
      <c r="A1401" t="s">
        <v>397</v>
      </c>
      <c r="B1401" t="s">
        <v>338</v>
      </c>
      <c r="C1401" t="s">
        <v>339</v>
      </c>
      <c r="D1401" t="s">
        <v>410</v>
      </c>
      <c r="E1401" t="s">
        <v>411</v>
      </c>
      <c r="F1401" t="str">
        <f t="shared" si="130"/>
        <v>1630</v>
      </c>
      <c r="G1401" t="s">
        <v>136</v>
      </c>
      <c r="H1401" t="s">
        <v>137</v>
      </c>
      <c r="I1401" s="91">
        <v>62.6</v>
      </c>
      <c r="J1401" s="91">
        <v>134.1</v>
      </c>
      <c r="K1401" s="91">
        <v>178.05</v>
      </c>
      <c r="L1401" s="91">
        <v>92.5</v>
      </c>
      <c r="M1401" s="91">
        <v>158.19999999999999</v>
      </c>
      <c r="N1401" s="91">
        <v>147.6</v>
      </c>
      <c r="O1401" s="91">
        <v>176.9</v>
      </c>
      <c r="P1401" s="91">
        <v>79.7</v>
      </c>
      <c r="Q1401" s="91">
        <v>146.05000000000001</v>
      </c>
      <c r="R1401" s="91">
        <v>101.4</v>
      </c>
      <c r="S1401" s="91">
        <v>68</v>
      </c>
      <c r="T1401" s="91">
        <v>80.599999999999994</v>
      </c>
      <c r="U1401" s="91">
        <f t="shared" si="131"/>
        <v>1425.7</v>
      </c>
      <c r="V1401" s="82" t="str">
        <f t="shared" si="129"/>
        <v>135101630878</v>
      </c>
      <c r="W1401" s="83">
        <f>VLOOKUP(V1401,Factors!$E$6:$H$5950,4,FALSE)</f>
        <v>0.1119</v>
      </c>
      <c r="X1401" t="str">
        <f>VLOOKUP(V1401,Factors!$E$6:$F$5950,2,FALSE)</f>
        <v>Customers-All</v>
      </c>
      <c r="Y1401" s="92">
        <f t="shared" si="132"/>
        <v>159.53583</v>
      </c>
      <c r="Z1401" s="92">
        <f t="shared" si="133"/>
        <v>1266.16417</v>
      </c>
      <c r="AA1401" s="92">
        <f t="shared" si="134"/>
        <v>1425.7</v>
      </c>
    </row>
    <row r="1402" spans="1:27" x14ac:dyDescent="0.25">
      <c r="A1402" t="s">
        <v>397</v>
      </c>
      <c r="B1402" t="s">
        <v>338</v>
      </c>
      <c r="C1402" t="s">
        <v>339</v>
      </c>
      <c r="D1402" t="s">
        <v>410</v>
      </c>
      <c r="E1402" t="s">
        <v>411</v>
      </c>
      <c r="F1402" t="str">
        <f t="shared" si="130"/>
        <v>1630</v>
      </c>
      <c r="G1402" t="s">
        <v>138</v>
      </c>
      <c r="H1402" t="s">
        <v>139</v>
      </c>
      <c r="I1402" s="91">
        <v>197.14</v>
      </c>
      <c r="J1402" s="91"/>
      <c r="K1402" s="91">
        <v>1046.9000000000001</v>
      </c>
      <c r="L1402" s="91"/>
      <c r="M1402" s="91">
        <v>137.63</v>
      </c>
      <c r="N1402" s="91">
        <v>166.1</v>
      </c>
      <c r="O1402" s="91"/>
      <c r="P1402" s="91">
        <v>81.849999999999994</v>
      </c>
      <c r="Q1402" s="91">
        <v>490.17</v>
      </c>
      <c r="R1402" s="91"/>
      <c r="S1402" s="91"/>
      <c r="T1402" s="91"/>
      <c r="U1402" s="91">
        <f t="shared" si="131"/>
        <v>2119.79</v>
      </c>
      <c r="V1402" s="82" t="str">
        <f t="shared" si="129"/>
        <v>135101630878</v>
      </c>
      <c r="W1402" s="83">
        <f>VLOOKUP(V1402,Factors!$E$6:$H$5950,4,FALSE)</f>
        <v>0.1119</v>
      </c>
      <c r="X1402" t="str">
        <f>VLOOKUP(V1402,Factors!$E$6:$F$5950,2,FALSE)</f>
        <v>Customers-All</v>
      </c>
      <c r="Y1402" s="92">
        <f t="shared" si="132"/>
        <v>237.20450099999999</v>
      </c>
      <c r="Z1402" s="92">
        <f t="shared" si="133"/>
        <v>1882.585499</v>
      </c>
      <c r="AA1402" s="92">
        <f t="shared" si="134"/>
        <v>2119.79</v>
      </c>
    </row>
    <row r="1403" spans="1:27" x14ac:dyDescent="0.25">
      <c r="A1403" t="s">
        <v>397</v>
      </c>
      <c r="B1403" t="s">
        <v>338</v>
      </c>
      <c r="C1403" t="s">
        <v>339</v>
      </c>
      <c r="D1403" t="s">
        <v>410</v>
      </c>
      <c r="E1403" t="s">
        <v>411</v>
      </c>
      <c r="F1403" t="str">
        <f t="shared" si="130"/>
        <v>1630</v>
      </c>
      <c r="G1403" t="s">
        <v>102</v>
      </c>
      <c r="H1403" t="s">
        <v>103</v>
      </c>
      <c r="I1403" s="91"/>
      <c r="J1403" s="91"/>
      <c r="K1403" s="91"/>
      <c r="L1403" s="91"/>
      <c r="M1403" s="91"/>
      <c r="N1403" s="91"/>
      <c r="O1403" s="91"/>
      <c r="P1403" s="91"/>
      <c r="Q1403" s="91">
        <v>52.44</v>
      </c>
      <c r="R1403" s="91"/>
      <c r="S1403" s="91"/>
      <c r="T1403" s="91"/>
      <c r="U1403" s="91">
        <f t="shared" si="131"/>
        <v>52.44</v>
      </c>
      <c r="V1403" s="82" t="str">
        <f t="shared" si="129"/>
        <v>135101630878</v>
      </c>
      <c r="W1403" s="83">
        <f>VLOOKUP(V1403,Factors!$E$6:$H$5950,4,FALSE)</f>
        <v>0.1119</v>
      </c>
      <c r="X1403" t="str">
        <f>VLOOKUP(V1403,Factors!$E$6:$F$5950,2,FALSE)</f>
        <v>Customers-All</v>
      </c>
      <c r="Y1403" s="92">
        <f t="shared" si="132"/>
        <v>5.868036</v>
      </c>
      <c r="Z1403" s="92">
        <f t="shared" si="133"/>
        <v>46.571963999999994</v>
      </c>
      <c r="AA1403" s="92">
        <f t="shared" si="134"/>
        <v>52.44</v>
      </c>
    </row>
    <row r="1404" spans="1:27" x14ac:dyDescent="0.25">
      <c r="A1404" t="s">
        <v>397</v>
      </c>
      <c r="B1404" t="s">
        <v>338</v>
      </c>
      <c r="C1404" t="s">
        <v>339</v>
      </c>
      <c r="D1404" t="s">
        <v>410</v>
      </c>
      <c r="E1404" t="s">
        <v>411</v>
      </c>
      <c r="F1404" t="str">
        <f t="shared" si="130"/>
        <v>1630</v>
      </c>
      <c r="G1404" t="s">
        <v>414</v>
      </c>
      <c r="H1404" t="s">
        <v>415</v>
      </c>
      <c r="I1404" s="91"/>
      <c r="J1404" s="91"/>
      <c r="K1404" s="91"/>
      <c r="L1404" s="91"/>
      <c r="M1404" s="91"/>
      <c r="N1404" s="91"/>
      <c r="O1404" s="91"/>
      <c r="P1404" s="91">
        <v>18.190000000000001</v>
      </c>
      <c r="Q1404" s="91"/>
      <c r="R1404" s="91"/>
      <c r="S1404" s="91"/>
      <c r="T1404" s="91"/>
      <c r="U1404" s="91">
        <f t="shared" si="131"/>
        <v>18.190000000000001</v>
      </c>
      <c r="V1404" s="82" t="str">
        <f t="shared" si="129"/>
        <v>135101630878</v>
      </c>
      <c r="W1404" s="83">
        <f>VLOOKUP(V1404,Factors!$E$6:$H$5950,4,FALSE)</f>
        <v>0.1119</v>
      </c>
      <c r="X1404" t="str">
        <f>VLOOKUP(V1404,Factors!$E$6:$F$5950,2,FALSE)</f>
        <v>Customers-All</v>
      </c>
      <c r="Y1404" s="92">
        <f t="shared" si="132"/>
        <v>2.0354610000000002</v>
      </c>
      <c r="Z1404" s="92">
        <f t="shared" si="133"/>
        <v>16.154539</v>
      </c>
      <c r="AA1404" s="92">
        <f t="shared" si="134"/>
        <v>18.190000000000001</v>
      </c>
    </row>
    <row r="1405" spans="1:27" x14ac:dyDescent="0.25">
      <c r="A1405" t="s">
        <v>397</v>
      </c>
      <c r="B1405" t="s">
        <v>338</v>
      </c>
      <c r="C1405" t="s">
        <v>339</v>
      </c>
      <c r="D1405" t="s">
        <v>410</v>
      </c>
      <c r="E1405" t="s">
        <v>411</v>
      </c>
      <c r="F1405" t="str">
        <f t="shared" si="130"/>
        <v>1630</v>
      </c>
      <c r="G1405" t="s">
        <v>140</v>
      </c>
      <c r="H1405" t="s">
        <v>141</v>
      </c>
      <c r="I1405" s="91">
        <v>42.86</v>
      </c>
      <c r="J1405" s="91">
        <v>21.43</v>
      </c>
      <c r="K1405" s="91">
        <v>85.72</v>
      </c>
      <c r="L1405" s="91"/>
      <c r="M1405" s="91"/>
      <c r="N1405" s="91">
        <v>64.290000000000006</v>
      </c>
      <c r="O1405" s="91">
        <v>85.72</v>
      </c>
      <c r="P1405" s="91">
        <v>42.86</v>
      </c>
      <c r="Q1405" s="91">
        <v>42.86</v>
      </c>
      <c r="R1405" s="91">
        <v>128.58000000000001</v>
      </c>
      <c r="S1405" s="91">
        <v>67.5</v>
      </c>
      <c r="T1405" s="91">
        <v>67.5</v>
      </c>
      <c r="U1405" s="91">
        <f t="shared" si="131"/>
        <v>649.32000000000005</v>
      </c>
      <c r="V1405" s="82" t="str">
        <f t="shared" si="129"/>
        <v>135101630878</v>
      </c>
      <c r="W1405" s="83">
        <f>VLOOKUP(V1405,Factors!$E$6:$H$5950,4,FALSE)</f>
        <v>0.1119</v>
      </c>
      <c r="X1405" t="str">
        <f>VLOOKUP(V1405,Factors!$E$6:$F$5950,2,FALSE)</f>
        <v>Customers-All</v>
      </c>
      <c r="Y1405" s="92">
        <f t="shared" si="132"/>
        <v>72.658908000000011</v>
      </c>
      <c r="Z1405" s="92">
        <f t="shared" si="133"/>
        <v>576.66109200000005</v>
      </c>
      <c r="AA1405" s="92">
        <f t="shared" si="134"/>
        <v>649.32000000000005</v>
      </c>
    </row>
    <row r="1406" spans="1:27" x14ac:dyDescent="0.25">
      <c r="A1406" t="s">
        <v>397</v>
      </c>
      <c r="B1406" t="s">
        <v>338</v>
      </c>
      <c r="C1406" t="s">
        <v>339</v>
      </c>
      <c r="D1406" t="s">
        <v>410</v>
      </c>
      <c r="E1406" t="s">
        <v>411</v>
      </c>
      <c r="F1406" t="str">
        <f t="shared" si="130"/>
        <v>1630</v>
      </c>
      <c r="G1406" t="s">
        <v>342</v>
      </c>
      <c r="H1406" t="s">
        <v>343</v>
      </c>
      <c r="I1406" s="91"/>
      <c r="J1406" s="91"/>
      <c r="K1406" s="91"/>
      <c r="L1406" s="91"/>
      <c r="M1406" s="91"/>
      <c r="N1406" s="91"/>
      <c r="O1406" s="91"/>
      <c r="P1406" s="91"/>
      <c r="Q1406" s="91"/>
      <c r="R1406" s="91">
        <v>39.99</v>
      </c>
      <c r="S1406" s="91"/>
      <c r="T1406" s="91"/>
      <c r="U1406" s="91">
        <f t="shared" si="131"/>
        <v>39.99</v>
      </c>
      <c r="V1406" s="82" t="str">
        <f t="shared" si="129"/>
        <v>135101630878</v>
      </c>
      <c r="W1406" s="83">
        <f>VLOOKUP(V1406,Factors!$E$6:$H$5950,4,FALSE)</f>
        <v>0.1119</v>
      </c>
      <c r="X1406" t="str">
        <f>VLOOKUP(V1406,Factors!$E$6:$F$5950,2,FALSE)</f>
        <v>Customers-All</v>
      </c>
      <c r="Y1406" s="92">
        <f t="shared" si="132"/>
        <v>4.4748809999999999</v>
      </c>
      <c r="Z1406" s="92">
        <f t="shared" si="133"/>
        <v>35.515118999999999</v>
      </c>
      <c r="AA1406" s="92">
        <f t="shared" si="134"/>
        <v>39.989999999999995</v>
      </c>
    </row>
    <row r="1407" spans="1:27" x14ac:dyDescent="0.25">
      <c r="A1407" t="s">
        <v>397</v>
      </c>
      <c r="B1407" t="s">
        <v>338</v>
      </c>
      <c r="C1407" t="s">
        <v>339</v>
      </c>
      <c r="D1407" t="s">
        <v>410</v>
      </c>
      <c r="E1407" t="s">
        <v>411</v>
      </c>
      <c r="F1407" t="str">
        <f t="shared" si="130"/>
        <v>1630</v>
      </c>
      <c r="G1407" t="s">
        <v>239</v>
      </c>
      <c r="H1407" t="s">
        <v>240</v>
      </c>
      <c r="I1407" s="91">
        <v>21.39</v>
      </c>
      <c r="J1407" s="91">
        <v>292.69</v>
      </c>
      <c r="K1407" s="91">
        <v>2194.5100000000002</v>
      </c>
      <c r="L1407" s="91">
        <v>408.54</v>
      </c>
      <c r="M1407" s="91"/>
      <c r="N1407" s="91">
        <v>318.72000000000003</v>
      </c>
      <c r="O1407" s="91">
        <v>33.99</v>
      </c>
      <c r="P1407" s="91">
        <v>39.94</v>
      </c>
      <c r="Q1407" s="91">
        <v>333.47</v>
      </c>
      <c r="R1407" s="91">
        <v>142.26</v>
      </c>
      <c r="S1407" s="91">
        <v>123.19</v>
      </c>
      <c r="T1407" s="91">
        <v>44.66</v>
      </c>
      <c r="U1407" s="91">
        <f t="shared" si="131"/>
        <v>3953.36</v>
      </c>
      <c r="V1407" s="82" t="str">
        <f t="shared" si="129"/>
        <v>135101630878</v>
      </c>
      <c r="W1407" s="83">
        <f>VLOOKUP(V1407,Factors!$E$6:$H$5950,4,FALSE)</f>
        <v>0.1119</v>
      </c>
      <c r="X1407" t="str">
        <f>VLOOKUP(V1407,Factors!$E$6:$F$5950,2,FALSE)</f>
        <v>Customers-All</v>
      </c>
      <c r="Y1407" s="92">
        <f t="shared" si="132"/>
        <v>442.38098400000001</v>
      </c>
      <c r="Z1407" s="92">
        <f t="shared" si="133"/>
        <v>3510.9790160000002</v>
      </c>
      <c r="AA1407" s="92">
        <f t="shared" si="134"/>
        <v>3953.36</v>
      </c>
    </row>
    <row r="1408" spans="1:27" x14ac:dyDescent="0.25">
      <c r="A1408" t="s">
        <v>397</v>
      </c>
      <c r="B1408" t="s">
        <v>338</v>
      </c>
      <c r="C1408" t="s">
        <v>339</v>
      </c>
      <c r="D1408" t="s">
        <v>410</v>
      </c>
      <c r="E1408" t="s">
        <v>411</v>
      </c>
      <c r="F1408" t="str">
        <f t="shared" si="130"/>
        <v>1630</v>
      </c>
      <c r="G1408" t="s">
        <v>144</v>
      </c>
      <c r="H1408" t="s">
        <v>145</v>
      </c>
      <c r="I1408" s="91">
        <v>1359.29</v>
      </c>
      <c r="J1408" s="91">
        <v>1754.67</v>
      </c>
      <c r="K1408" s="91">
        <v>1762.06</v>
      </c>
      <c r="L1408" s="91">
        <v>2366.15</v>
      </c>
      <c r="M1408" s="91">
        <v>2168.56</v>
      </c>
      <c r="N1408" s="91">
        <v>2482.69</v>
      </c>
      <c r="O1408" s="91">
        <v>2361</v>
      </c>
      <c r="P1408" s="91">
        <v>1688.72</v>
      </c>
      <c r="Q1408" s="91">
        <v>2578.52</v>
      </c>
      <c r="R1408" s="91">
        <v>2326.92</v>
      </c>
      <c r="S1408" s="91">
        <v>2068.86</v>
      </c>
      <c r="T1408" s="91">
        <v>2077.63</v>
      </c>
      <c r="U1408" s="91">
        <f t="shared" si="131"/>
        <v>24995.070000000003</v>
      </c>
      <c r="V1408" s="82" t="str">
        <f t="shared" si="129"/>
        <v>135101630878</v>
      </c>
      <c r="W1408" s="83">
        <f>VLOOKUP(V1408,Factors!$E$6:$H$5950,4,FALSE)</f>
        <v>0.1119</v>
      </c>
      <c r="X1408" t="str">
        <f>VLOOKUP(V1408,Factors!$E$6:$F$5950,2,FALSE)</f>
        <v>Customers-All</v>
      </c>
      <c r="Y1408" s="92">
        <f t="shared" si="132"/>
        <v>2796.9483330000003</v>
      </c>
      <c r="Z1408" s="92">
        <f t="shared" si="133"/>
        <v>22198.121667000003</v>
      </c>
      <c r="AA1408" s="92">
        <f t="shared" si="134"/>
        <v>24995.070000000003</v>
      </c>
    </row>
    <row r="1409" spans="1:27" x14ac:dyDescent="0.25">
      <c r="A1409" t="s">
        <v>397</v>
      </c>
      <c r="B1409" t="s">
        <v>338</v>
      </c>
      <c r="C1409" t="s">
        <v>339</v>
      </c>
      <c r="D1409" t="s">
        <v>410</v>
      </c>
      <c r="E1409" t="s">
        <v>411</v>
      </c>
      <c r="F1409" t="str">
        <f t="shared" si="130"/>
        <v>1630</v>
      </c>
      <c r="G1409" t="s">
        <v>217</v>
      </c>
      <c r="H1409" t="s">
        <v>218</v>
      </c>
      <c r="I1409" s="91">
        <v>497.64</v>
      </c>
      <c r="J1409" s="91">
        <v>918.1</v>
      </c>
      <c r="K1409" s="91">
        <v>494.49</v>
      </c>
      <c r="L1409" s="91">
        <v>770.81</v>
      </c>
      <c r="M1409" s="91">
        <v>490.83</v>
      </c>
      <c r="N1409" s="91">
        <v>1271.3599999999999</v>
      </c>
      <c r="O1409" s="91">
        <v>1242.02</v>
      </c>
      <c r="P1409" s="91">
        <v>404.98</v>
      </c>
      <c r="Q1409" s="91">
        <v>1160.6400000000001</v>
      </c>
      <c r="R1409" s="91">
        <v>1899.29</v>
      </c>
      <c r="S1409" s="91">
        <v>909.34</v>
      </c>
      <c r="T1409" s="91">
        <v>1028.1300000000001</v>
      </c>
      <c r="U1409" s="91">
        <f t="shared" si="131"/>
        <v>11087.630000000001</v>
      </c>
      <c r="V1409" s="82" t="str">
        <f t="shared" si="129"/>
        <v>135101630878</v>
      </c>
      <c r="W1409" s="83">
        <f>VLOOKUP(V1409,Factors!$E$6:$H$5950,4,FALSE)</f>
        <v>0.1119</v>
      </c>
      <c r="X1409" t="str">
        <f>VLOOKUP(V1409,Factors!$E$6:$F$5950,2,FALSE)</f>
        <v>Customers-All</v>
      </c>
      <c r="Y1409" s="92">
        <f t="shared" si="132"/>
        <v>1240.7057970000001</v>
      </c>
      <c r="Z1409" s="92">
        <f t="shared" si="133"/>
        <v>9846.9242030000005</v>
      </c>
      <c r="AA1409" s="92">
        <f t="shared" si="134"/>
        <v>11087.630000000001</v>
      </c>
    </row>
    <row r="1410" spans="1:27" x14ac:dyDescent="0.25">
      <c r="A1410" t="s">
        <v>397</v>
      </c>
      <c r="B1410" t="s">
        <v>338</v>
      </c>
      <c r="C1410" t="s">
        <v>339</v>
      </c>
      <c r="D1410" t="s">
        <v>410</v>
      </c>
      <c r="E1410" t="s">
        <v>411</v>
      </c>
      <c r="F1410" t="str">
        <f t="shared" si="130"/>
        <v>1630</v>
      </c>
      <c r="G1410" t="s">
        <v>146</v>
      </c>
      <c r="H1410" t="s">
        <v>147</v>
      </c>
      <c r="I1410" s="91">
        <v>869</v>
      </c>
      <c r="J1410" s="91">
        <v>286.10000000000002</v>
      </c>
      <c r="K1410" s="91"/>
      <c r="L1410" s="91"/>
      <c r="M1410" s="91">
        <v>1897.12</v>
      </c>
      <c r="N1410" s="91">
        <v>1524.72</v>
      </c>
      <c r="O1410" s="91">
        <v>688.8</v>
      </c>
      <c r="P1410" s="91">
        <v>275.55</v>
      </c>
      <c r="Q1410" s="91">
        <v>612.9</v>
      </c>
      <c r="R1410" s="91">
        <v>2737.9</v>
      </c>
      <c r="S1410" s="91"/>
      <c r="T1410" s="91">
        <v>799</v>
      </c>
      <c r="U1410" s="91">
        <f t="shared" si="131"/>
        <v>9691.09</v>
      </c>
      <c r="V1410" s="82" t="str">
        <f t="shared" si="129"/>
        <v>135101630878</v>
      </c>
      <c r="W1410" s="83">
        <f>VLOOKUP(V1410,Factors!$E$6:$H$5950,4,FALSE)</f>
        <v>0.1119</v>
      </c>
      <c r="X1410" t="str">
        <f>VLOOKUP(V1410,Factors!$E$6:$F$5950,2,FALSE)</f>
        <v>Customers-All</v>
      </c>
      <c r="Y1410" s="92">
        <f t="shared" si="132"/>
        <v>1084.432971</v>
      </c>
      <c r="Z1410" s="92">
        <f t="shared" si="133"/>
        <v>8606.657029</v>
      </c>
      <c r="AA1410" s="92">
        <f t="shared" si="134"/>
        <v>9691.09</v>
      </c>
    </row>
    <row r="1411" spans="1:27" x14ac:dyDescent="0.25">
      <c r="A1411" t="s">
        <v>397</v>
      </c>
      <c r="B1411" t="s">
        <v>338</v>
      </c>
      <c r="C1411" t="s">
        <v>339</v>
      </c>
      <c r="D1411" t="s">
        <v>410</v>
      </c>
      <c r="E1411" t="s">
        <v>411</v>
      </c>
      <c r="F1411" t="str">
        <f t="shared" si="130"/>
        <v>1630</v>
      </c>
      <c r="G1411" t="s">
        <v>148</v>
      </c>
      <c r="H1411" t="s">
        <v>149</v>
      </c>
      <c r="I1411" s="91"/>
      <c r="J1411" s="91"/>
      <c r="K1411" s="91"/>
      <c r="L1411" s="91"/>
      <c r="M1411" s="91">
        <v>250</v>
      </c>
      <c r="N1411" s="91"/>
      <c r="O1411" s="91"/>
      <c r="P1411" s="91"/>
      <c r="Q1411" s="91"/>
      <c r="R1411" s="91"/>
      <c r="S1411" s="91">
        <v>100</v>
      </c>
      <c r="T1411" s="91"/>
      <c r="U1411" s="91">
        <f t="shared" si="131"/>
        <v>350</v>
      </c>
      <c r="V1411" s="82" t="str">
        <f t="shared" si="129"/>
        <v>135101630878</v>
      </c>
      <c r="W1411" s="83">
        <f>VLOOKUP(V1411,Factors!$E$6:$H$5950,4,FALSE)</f>
        <v>0.1119</v>
      </c>
      <c r="X1411" t="str">
        <f>VLOOKUP(V1411,Factors!$E$6:$F$5950,2,FALSE)</f>
        <v>Customers-All</v>
      </c>
      <c r="Y1411" s="92">
        <f t="shared" si="132"/>
        <v>39.164999999999999</v>
      </c>
      <c r="Z1411" s="92">
        <f t="shared" si="133"/>
        <v>310.83499999999998</v>
      </c>
      <c r="AA1411" s="92">
        <f t="shared" si="134"/>
        <v>350</v>
      </c>
    </row>
    <row r="1412" spans="1:27" x14ac:dyDescent="0.25">
      <c r="A1412" t="s">
        <v>397</v>
      </c>
      <c r="B1412" t="s">
        <v>338</v>
      </c>
      <c r="C1412" t="s">
        <v>339</v>
      </c>
      <c r="D1412" t="s">
        <v>410</v>
      </c>
      <c r="E1412" t="s">
        <v>411</v>
      </c>
      <c r="F1412" t="str">
        <f t="shared" si="130"/>
        <v>1630</v>
      </c>
      <c r="G1412" t="s">
        <v>150</v>
      </c>
      <c r="H1412" t="s">
        <v>151</v>
      </c>
      <c r="I1412" s="91">
        <v>175</v>
      </c>
      <c r="J1412" s="91">
        <v>95</v>
      </c>
      <c r="K1412" s="91">
        <v>120</v>
      </c>
      <c r="L1412" s="91">
        <v>102.87</v>
      </c>
      <c r="M1412" s="91">
        <v>145.41999999999999</v>
      </c>
      <c r="N1412" s="91">
        <v>50</v>
      </c>
      <c r="O1412" s="91">
        <v>253.95</v>
      </c>
      <c r="P1412" s="91">
        <v>182.5</v>
      </c>
      <c r="Q1412" s="91">
        <v>3850</v>
      </c>
      <c r="R1412" s="91">
        <v>200</v>
      </c>
      <c r="S1412" s="91">
        <v>3245.84</v>
      </c>
      <c r="T1412" s="91">
        <v>5515</v>
      </c>
      <c r="U1412" s="91">
        <f t="shared" si="131"/>
        <v>13935.58</v>
      </c>
      <c r="V1412" s="82" t="str">
        <f t="shared" ref="V1412:V1475" si="135">CONCATENATE(B1412,RIGHT(D1412,4),A1412)</f>
        <v>135101630878</v>
      </c>
      <c r="W1412" s="83">
        <f>VLOOKUP(V1412,Factors!$E$6:$H$5950,4,FALSE)</f>
        <v>0.1119</v>
      </c>
      <c r="X1412" t="str">
        <f>VLOOKUP(V1412,Factors!$E$6:$F$5950,2,FALSE)</f>
        <v>Customers-All</v>
      </c>
      <c r="Y1412" s="92">
        <f t="shared" si="132"/>
        <v>1559.391402</v>
      </c>
      <c r="Z1412" s="92">
        <f t="shared" si="133"/>
        <v>12376.188598000001</v>
      </c>
      <c r="AA1412" s="92">
        <f t="shared" si="134"/>
        <v>13935.58</v>
      </c>
    </row>
    <row r="1413" spans="1:27" x14ac:dyDescent="0.25">
      <c r="A1413" t="s">
        <v>397</v>
      </c>
      <c r="B1413" t="s">
        <v>338</v>
      </c>
      <c r="C1413" t="s">
        <v>339</v>
      </c>
      <c r="D1413" t="s">
        <v>410</v>
      </c>
      <c r="E1413" t="s">
        <v>411</v>
      </c>
      <c r="F1413" t="str">
        <f t="shared" ref="F1413:F1476" si="136">RIGHT(D1413,4)</f>
        <v>1630</v>
      </c>
      <c r="G1413" t="s">
        <v>152</v>
      </c>
      <c r="H1413" t="s">
        <v>153</v>
      </c>
      <c r="I1413" s="91"/>
      <c r="J1413" s="91"/>
      <c r="K1413" s="91">
        <v>120</v>
      </c>
      <c r="L1413" s="91"/>
      <c r="M1413" s="91">
        <v>50</v>
      </c>
      <c r="N1413" s="91">
        <v>55.56</v>
      </c>
      <c r="O1413" s="91"/>
      <c r="P1413" s="91"/>
      <c r="Q1413" s="91">
        <v>22</v>
      </c>
      <c r="R1413" s="91">
        <v>50</v>
      </c>
      <c r="S1413" s="91">
        <v>331.99</v>
      </c>
      <c r="T1413" s="91">
        <v>927.85</v>
      </c>
      <c r="U1413" s="91">
        <f t="shared" ref="U1413:U1476" si="137">SUM(I1413:T1413)</f>
        <v>1557.4</v>
      </c>
      <c r="V1413" s="82" t="str">
        <f t="shared" si="135"/>
        <v>135101630878</v>
      </c>
      <c r="W1413" s="83">
        <f>VLOOKUP(V1413,Factors!$E$6:$H$5950,4,FALSE)</f>
        <v>0.1119</v>
      </c>
      <c r="X1413" t="str">
        <f>VLOOKUP(V1413,Factors!$E$6:$F$5950,2,FALSE)</f>
        <v>Customers-All</v>
      </c>
      <c r="Y1413" s="92">
        <f t="shared" si="132"/>
        <v>174.27306000000002</v>
      </c>
      <c r="Z1413" s="92">
        <f t="shared" si="133"/>
        <v>1383.1269400000001</v>
      </c>
      <c r="AA1413" s="92">
        <f t="shared" si="134"/>
        <v>1557.4</v>
      </c>
    </row>
    <row r="1414" spans="1:27" x14ac:dyDescent="0.25">
      <c r="A1414" t="s">
        <v>397</v>
      </c>
      <c r="B1414" t="s">
        <v>338</v>
      </c>
      <c r="C1414" t="s">
        <v>339</v>
      </c>
      <c r="D1414" t="s">
        <v>410</v>
      </c>
      <c r="E1414" t="s">
        <v>411</v>
      </c>
      <c r="F1414" t="str">
        <f t="shared" si="136"/>
        <v>1630</v>
      </c>
      <c r="G1414" t="s">
        <v>359</v>
      </c>
      <c r="H1414" t="s">
        <v>360</v>
      </c>
      <c r="I1414" s="91"/>
      <c r="J1414" s="91"/>
      <c r="K1414" s="91"/>
      <c r="L1414" s="91"/>
      <c r="M1414" s="91"/>
      <c r="N1414" s="91"/>
      <c r="O1414" s="91"/>
      <c r="P1414" s="91"/>
      <c r="Q1414" s="91"/>
      <c r="R1414" s="91"/>
      <c r="S1414" s="91"/>
      <c r="T1414" s="91">
        <v>225</v>
      </c>
      <c r="U1414" s="91">
        <f t="shared" si="137"/>
        <v>225</v>
      </c>
      <c r="V1414" s="82" t="str">
        <f t="shared" si="135"/>
        <v>135101630878</v>
      </c>
      <c r="W1414" s="83">
        <f>VLOOKUP(V1414,Factors!$E$6:$H$5950,4,FALSE)</f>
        <v>0.1119</v>
      </c>
      <c r="X1414" t="str">
        <f>VLOOKUP(V1414,Factors!$E$6:$F$5950,2,FALSE)</f>
        <v>Customers-All</v>
      </c>
      <c r="Y1414" s="92">
        <f t="shared" si="132"/>
        <v>25.177499999999998</v>
      </c>
      <c r="Z1414" s="92">
        <f t="shared" si="133"/>
        <v>199.82249999999999</v>
      </c>
      <c r="AA1414" s="92">
        <f t="shared" si="134"/>
        <v>225</v>
      </c>
    </row>
    <row r="1415" spans="1:27" x14ac:dyDescent="0.25">
      <c r="A1415" t="s">
        <v>397</v>
      </c>
      <c r="B1415" t="s">
        <v>338</v>
      </c>
      <c r="C1415" t="s">
        <v>339</v>
      </c>
      <c r="D1415" t="s">
        <v>410</v>
      </c>
      <c r="E1415" t="s">
        <v>411</v>
      </c>
      <c r="F1415" t="str">
        <f t="shared" si="136"/>
        <v>1630</v>
      </c>
      <c r="G1415" t="s">
        <v>166</v>
      </c>
      <c r="H1415" t="s">
        <v>167</v>
      </c>
      <c r="I1415" s="91"/>
      <c r="J1415" s="91"/>
      <c r="K1415" s="91"/>
      <c r="L1415" s="91"/>
      <c r="M1415" s="91"/>
      <c r="N1415" s="91"/>
      <c r="O1415" s="91"/>
      <c r="P1415" s="91"/>
      <c r="Q1415" s="91"/>
      <c r="R1415" s="91"/>
      <c r="S1415" s="91">
        <v>-22772.639999999999</v>
      </c>
      <c r="T1415" s="91"/>
      <c r="U1415" s="91">
        <f t="shared" si="137"/>
        <v>-22772.639999999999</v>
      </c>
      <c r="V1415" s="82" t="str">
        <f t="shared" si="135"/>
        <v>135101630878</v>
      </c>
      <c r="W1415" s="83">
        <f>VLOOKUP(V1415,Factors!$E$6:$H$5950,4,FALSE)</f>
        <v>0.1119</v>
      </c>
      <c r="X1415" t="str">
        <f>VLOOKUP(V1415,Factors!$E$6:$F$5950,2,FALSE)</f>
        <v>Customers-All</v>
      </c>
      <c r="Y1415" s="92">
        <f t="shared" si="132"/>
        <v>-2548.2584160000001</v>
      </c>
      <c r="Z1415" s="92">
        <f t="shared" si="133"/>
        <v>-20224.381583999999</v>
      </c>
      <c r="AA1415" s="92">
        <f t="shared" si="134"/>
        <v>-22772.639999999999</v>
      </c>
    </row>
    <row r="1416" spans="1:27" x14ac:dyDescent="0.25">
      <c r="A1416" t="s">
        <v>397</v>
      </c>
      <c r="B1416" t="s">
        <v>338</v>
      </c>
      <c r="C1416" t="s">
        <v>339</v>
      </c>
      <c r="D1416" t="s">
        <v>410</v>
      </c>
      <c r="E1416" t="s">
        <v>411</v>
      </c>
      <c r="F1416" t="str">
        <f t="shared" si="136"/>
        <v>1630</v>
      </c>
      <c r="G1416" t="s">
        <v>104</v>
      </c>
      <c r="H1416" t="s">
        <v>105</v>
      </c>
      <c r="I1416" s="91">
        <v>-1314.14</v>
      </c>
      <c r="J1416" s="91">
        <v>-1698.28</v>
      </c>
      <c r="K1416" s="91">
        <v>-2163.29</v>
      </c>
      <c r="L1416" s="91">
        <v>-849.14</v>
      </c>
      <c r="M1416" s="91">
        <v>-1051.31</v>
      </c>
      <c r="N1416" s="91">
        <v>-1031.0999999999999</v>
      </c>
      <c r="O1416" s="91">
        <v>-828.92</v>
      </c>
      <c r="P1416" s="91">
        <v>-849.14</v>
      </c>
      <c r="Q1416" s="91">
        <v>-930.01</v>
      </c>
      <c r="R1416" s="91">
        <v>-2021.77</v>
      </c>
      <c r="S1416" s="91">
        <v>-6914.43</v>
      </c>
      <c r="T1416" s="91">
        <v>-2165.56</v>
      </c>
      <c r="U1416" s="91">
        <f t="shared" si="137"/>
        <v>-21817.09</v>
      </c>
      <c r="V1416" s="82" t="str">
        <f t="shared" si="135"/>
        <v>135101630878</v>
      </c>
      <c r="W1416" s="83">
        <f>VLOOKUP(V1416,Factors!$E$6:$H$5950,4,FALSE)</f>
        <v>0.1119</v>
      </c>
      <c r="X1416" t="str">
        <f>VLOOKUP(V1416,Factors!$E$6:$F$5950,2,FALSE)</f>
        <v>Customers-All</v>
      </c>
      <c r="Y1416" s="92">
        <f t="shared" si="132"/>
        <v>-2441.332371</v>
      </c>
      <c r="Z1416" s="92">
        <f t="shared" si="133"/>
        <v>-19375.757629</v>
      </c>
      <c r="AA1416" s="92">
        <f t="shared" si="134"/>
        <v>-21817.09</v>
      </c>
    </row>
    <row r="1417" spans="1:27" x14ac:dyDescent="0.25">
      <c r="A1417" t="s">
        <v>397</v>
      </c>
      <c r="B1417" t="s">
        <v>338</v>
      </c>
      <c r="C1417" t="s">
        <v>339</v>
      </c>
      <c r="D1417" t="s">
        <v>410</v>
      </c>
      <c r="E1417" t="s">
        <v>411</v>
      </c>
      <c r="F1417" t="str">
        <f t="shared" si="136"/>
        <v>1630</v>
      </c>
      <c r="G1417" t="s">
        <v>106</v>
      </c>
      <c r="H1417" t="s">
        <v>107</v>
      </c>
      <c r="I1417" s="91">
        <v>-61210.21</v>
      </c>
      <c r="J1417" s="91">
        <v>-54672.79</v>
      </c>
      <c r="K1417" s="91">
        <v>-61158.91</v>
      </c>
      <c r="L1417" s="91">
        <v>-61898.57</v>
      </c>
      <c r="M1417" s="91">
        <v>-57702.43</v>
      </c>
      <c r="N1417" s="91">
        <v>-56340.800000000003</v>
      </c>
      <c r="O1417" s="91">
        <v>-48656.62</v>
      </c>
      <c r="P1417" s="91">
        <v>-56722.59</v>
      </c>
      <c r="Q1417" s="91">
        <v>-54209.36</v>
      </c>
      <c r="R1417" s="91">
        <v>-65668.42</v>
      </c>
      <c r="S1417" s="91">
        <v>-55850.879999999997</v>
      </c>
      <c r="T1417" s="91">
        <v>-53946.98</v>
      </c>
      <c r="U1417" s="91">
        <f t="shared" si="137"/>
        <v>-688038.56</v>
      </c>
      <c r="V1417" s="82" t="str">
        <f t="shared" si="135"/>
        <v>135101630878</v>
      </c>
      <c r="W1417" s="83">
        <f>VLOOKUP(V1417,Factors!$E$6:$H$5950,4,FALSE)</f>
        <v>0.1119</v>
      </c>
      <c r="X1417" t="str">
        <f>VLOOKUP(V1417,Factors!$E$6:$F$5950,2,FALSE)</f>
        <v>Customers-All</v>
      </c>
      <c r="Y1417" s="92">
        <f t="shared" si="132"/>
        <v>-76991.514864000012</v>
      </c>
      <c r="Z1417" s="92">
        <f t="shared" si="133"/>
        <v>-611047.04513600003</v>
      </c>
      <c r="AA1417" s="92">
        <f t="shared" si="134"/>
        <v>-688038.56</v>
      </c>
    </row>
    <row r="1418" spans="1:27" x14ac:dyDescent="0.25">
      <c r="A1418" t="s">
        <v>397</v>
      </c>
      <c r="B1418" t="s">
        <v>338</v>
      </c>
      <c r="C1418" t="s">
        <v>339</v>
      </c>
      <c r="D1418" t="s">
        <v>410</v>
      </c>
      <c r="E1418" t="s">
        <v>411</v>
      </c>
      <c r="F1418" t="str">
        <f t="shared" si="136"/>
        <v>1630</v>
      </c>
      <c r="G1418" t="s">
        <v>108</v>
      </c>
      <c r="H1418" t="s">
        <v>109</v>
      </c>
      <c r="I1418" s="91">
        <v>-2471.5300000000002</v>
      </c>
      <c r="J1418" s="91">
        <v>-1743.73</v>
      </c>
      <c r="K1418" s="91">
        <v>-1364.67</v>
      </c>
      <c r="L1418" s="91">
        <v>-1046.24</v>
      </c>
      <c r="M1418" s="91">
        <v>-1106.8800000000001</v>
      </c>
      <c r="N1418" s="91">
        <v>-3214.53</v>
      </c>
      <c r="O1418" s="91">
        <v>-2517.02</v>
      </c>
      <c r="P1418" s="91">
        <v>-1576.95</v>
      </c>
      <c r="Q1418" s="91">
        <v>-1106.9000000000001</v>
      </c>
      <c r="R1418" s="91">
        <v>-3411.7</v>
      </c>
      <c r="S1418" s="91">
        <v>-4427.5200000000004</v>
      </c>
      <c r="T1418" s="91">
        <v>-1686.72</v>
      </c>
      <c r="U1418" s="91">
        <f t="shared" si="137"/>
        <v>-25674.390000000003</v>
      </c>
      <c r="V1418" s="82" t="str">
        <f t="shared" si="135"/>
        <v>135101630878</v>
      </c>
      <c r="W1418" s="83">
        <f>VLOOKUP(V1418,Factors!$E$6:$H$5950,4,FALSE)</f>
        <v>0.1119</v>
      </c>
      <c r="X1418" t="str">
        <f>VLOOKUP(V1418,Factors!$E$6:$F$5950,2,FALSE)</f>
        <v>Customers-All</v>
      </c>
      <c r="Y1418" s="92">
        <f t="shared" si="132"/>
        <v>-2872.9642410000001</v>
      </c>
      <c r="Z1418" s="92">
        <f t="shared" si="133"/>
        <v>-22801.425759000002</v>
      </c>
      <c r="AA1418" s="92">
        <f t="shared" si="134"/>
        <v>-25674.390000000003</v>
      </c>
    </row>
    <row r="1419" spans="1:27" x14ac:dyDescent="0.25">
      <c r="A1419" t="s">
        <v>397</v>
      </c>
      <c r="B1419" t="s">
        <v>338</v>
      </c>
      <c r="C1419" t="s">
        <v>339</v>
      </c>
      <c r="D1419" t="s">
        <v>410</v>
      </c>
      <c r="E1419" t="s">
        <v>411</v>
      </c>
      <c r="F1419" t="str">
        <f t="shared" si="136"/>
        <v>1630</v>
      </c>
      <c r="G1419" t="s">
        <v>158</v>
      </c>
      <c r="H1419" t="s">
        <v>159</v>
      </c>
      <c r="I1419" s="91">
        <v>-180.36</v>
      </c>
      <c r="J1419" s="91"/>
      <c r="K1419" s="91">
        <v>-110.16</v>
      </c>
      <c r="L1419" s="91">
        <v>0</v>
      </c>
      <c r="M1419" s="91">
        <v>-191.16</v>
      </c>
      <c r="N1419" s="91">
        <v>-279.72000000000003</v>
      </c>
      <c r="O1419" s="91">
        <v>-191.16</v>
      </c>
      <c r="P1419" s="91">
        <v>-260.27999999999997</v>
      </c>
      <c r="Q1419" s="91"/>
      <c r="R1419" s="91">
        <v>-75.599999999999994</v>
      </c>
      <c r="S1419" s="91"/>
      <c r="T1419" s="91"/>
      <c r="U1419" s="91">
        <f t="shared" si="137"/>
        <v>-1288.4399999999998</v>
      </c>
      <c r="V1419" s="82" t="str">
        <f t="shared" si="135"/>
        <v>135101630878</v>
      </c>
      <c r="W1419" s="83">
        <f>VLOOKUP(V1419,Factors!$E$6:$H$5950,4,FALSE)</f>
        <v>0.1119</v>
      </c>
      <c r="X1419" t="str">
        <f>VLOOKUP(V1419,Factors!$E$6:$F$5950,2,FALSE)</f>
        <v>Customers-All</v>
      </c>
      <c r="Y1419" s="92">
        <f t="shared" si="132"/>
        <v>-144.17643599999997</v>
      </c>
      <c r="Z1419" s="92">
        <f t="shared" si="133"/>
        <v>-1144.2635639999999</v>
      </c>
      <c r="AA1419" s="92">
        <f t="shared" si="134"/>
        <v>-1288.4399999999998</v>
      </c>
    </row>
    <row r="1420" spans="1:27" x14ac:dyDescent="0.25">
      <c r="A1420" t="s">
        <v>397</v>
      </c>
      <c r="B1420" t="s">
        <v>338</v>
      </c>
      <c r="C1420" t="s">
        <v>339</v>
      </c>
      <c r="D1420" t="s">
        <v>410</v>
      </c>
      <c r="E1420" t="s">
        <v>411</v>
      </c>
      <c r="F1420" t="str">
        <f t="shared" si="136"/>
        <v>1630</v>
      </c>
      <c r="G1420" t="s">
        <v>243</v>
      </c>
      <c r="H1420" t="s">
        <v>244</v>
      </c>
      <c r="I1420" s="91">
        <v>-42.86</v>
      </c>
      <c r="J1420" s="91">
        <v>-21.43</v>
      </c>
      <c r="K1420" s="91">
        <v>-42.86</v>
      </c>
      <c r="L1420" s="91"/>
      <c r="M1420" s="91">
        <v>-21.43</v>
      </c>
      <c r="N1420" s="91">
        <v>-107.15</v>
      </c>
      <c r="O1420" s="91"/>
      <c r="P1420" s="91">
        <v>-64.290000000000006</v>
      </c>
      <c r="Q1420" s="91"/>
      <c r="R1420" s="91">
        <v>-107.15</v>
      </c>
      <c r="S1420" s="91">
        <v>-42.86</v>
      </c>
      <c r="T1420" s="91"/>
      <c r="U1420" s="91">
        <f t="shared" si="137"/>
        <v>-450.03</v>
      </c>
      <c r="V1420" s="82" t="str">
        <f t="shared" si="135"/>
        <v>135101630878</v>
      </c>
      <c r="W1420" s="83">
        <f>VLOOKUP(V1420,Factors!$E$6:$H$5950,4,FALSE)</f>
        <v>0.1119</v>
      </c>
      <c r="X1420" t="str">
        <f>VLOOKUP(V1420,Factors!$E$6:$F$5950,2,FALSE)</f>
        <v>Customers-All</v>
      </c>
      <c r="Y1420" s="92">
        <f t="shared" si="132"/>
        <v>-50.358356999999998</v>
      </c>
      <c r="Z1420" s="92">
        <f t="shared" si="133"/>
        <v>-399.67164299999996</v>
      </c>
      <c r="AA1420" s="92">
        <f t="shared" si="134"/>
        <v>-450.03</v>
      </c>
    </row>
    <row r="1421" spans="1:27" x14ac:dyDescent="0.25">
      <c r="A1421" t="s">
        <v>397</v>
      </c>
      <c r="B1421" t="s">
        <v>338</v>
      </c>
      <c r="C1421" t="s">
        <v>339</v>
      </c>
      <c r="D1421" t="s">
        <v>406</v>
      </c>
      <c r="E1421" t="s">
        <v>407</v>
      </c>
      <c r="F1421" t="str">
        <f t="shared" si="136"/>
        <v>4655</v>
      </c>
      <c r="G1421" t="s">
        <v>84</v>
      </c>
      <c r="H1421" t="s">
        <v>85</v>
      </c>
      <c r="I1421" s="91"/>
      <c r="J1421" s="91"/>
      <c r="K1421" s="91">
        <v>4.5999999999999996</v>
      </c>
      <c r="L1421" s="91"/>
      <c r="M1421" s="91"/>
      <c r="N1421" s="91">
        <v>16.09</v>
      </c>
      <c r="O1421" s="91">
        <v>12.53</v>
      </c>
      <c r="P1421" s="91">
        <v>13.18</v>
      </c>
      <c r="Q1421" s="91"/>
      <c r="R1421" s="91"/>
      <c r="S1421" s="91"/>
      <c r="T1421" s="91"/>
      <c r="U1421" s="91">
        <f t="shared" si="137"/>
        <v>46.4</v>
      </c>
      <c r="V1421" s="82" t="str">
        <f t="shared" si="135"/>
        <v>135104655878</v>
      </c>
      <c r="W1421" s="83">
        <f>VLOOKUP(V1421,Factors!$E$6:$H$5950,4,FALSE)</f>
        <v>8.4099999999999994E-2</v>
      </c>
      <c r="X1421" t="str">
        <f>VLOOKUP(V1421,Factors!$E$6:$F$5950,2,FALSE)</f>
        <v>customers-ind</v>
      </c>
      <c r="Y1421" s="92">
        <f t="shared" si="132"/>
        <v>3.9022399999999995</v>
      </c>
      <c r="Z1421" s="92">
        <f t="shared" si="133"/>
        <v>42.49776</v>
      </c>
      <c r="AA1421" s="92">
        <f t="shared" si="134"/>
        <v>46.4</v>
      </c>
    </row>
    <row r="1422" spans="1:27" x14ac:dyDescent="0.25">
      <c r="A1422" t="s">
        <v>397</v>
      </c>
      <c r="B1422" t="s">
        <v>338</v>
      </c>
      <c r="C1422" t="s">
        <v>339</v>
      </c>
      <c r="D1422" t="s">
        <v>406</v>
      </c>
      <c r="E1422" t="s">
        <v>407</v>
      </c>
      <c r="F1422" t="str">
        <f t="shared" si="136"/>
        <v>4655</v>
      </c>
      <c r="G1422" t="s">
        <v>56</v>
      </c>
      <c r="H1422" t="s">
        <v>57</v>
      </c>
      <c r="I1422" s="91"/>
      <c r="J1422" s="91"/>
      <c r="K1422" s="91"/>
      <c r="L1422" s="91"/>
      <c r="M1422" s="91"/>
      <c r="N1422" s="91"/>
      <c r="O1422" s="91">
        <v>165.36</v>
      </c>
      <c r="P1422" s="91">
        <v>173.93</v>
      </c>
      <c r="Q1422" s="91"/>
      <c r="R1422" s="91"/>
      <c r="S1422" s="91"/>
      <c r="T1422" s="91"/>
      <c r="U1422" s="91">
        <f t="shared" si="137"/>
        <v>339.29</v>
      </c>
      <c r="V1422" s="82" t="str">
        <f t="shared" si="135"/>
        <v>135104655878</v>
      </c>
      <c r="W1422" s="83">
        <f>VLOOKUP(V1422,Factors!$E$6:$H$5950,4,FALSE)</f>
        <v>8.4099999999999994E-2</v>
      </c>
      <c r="X1422" t="str">
        <f>VLOOKUP(V1422,Factors!$E$6:$F$5950,2,FALSE)</f>
        <v>customers-ind</v>
      </c>
      <c r="Y1422" s="92">
        <f t="shared" si="132"/>
        <v>28.534289000000001</v>
      </c>
      <c r="Z1422" s="92">
        <f t="shared" si="133"/>
        <v>310.75571100000002</v>
      </c>
      <c r="AA1422" s="92">
        <f t="shared" si="134"/>
        <v>339.29</v>
      </c>
    </row>
    <row r="1423" spans="1:27" x14ac:dyDescent="0.25">
      <c r="A1423" t="s">
        <v>397</v>
      </c>
      <c r="B1423" t="s">
        <v>338</v>
      </c>
      <c r="C1423" t="s">
        <v>339</v>
      </c>
      <c r="D1423" t="s">
        <v>406</v>
      </c>
      <c r="E1423" t="s">
        <v>407</v>
      </c>
      <c r="F1423" t="str">
        <f t="shared" si="136"/>
        <v>4655</v>
      </c>
      <c r="G1423" t="s">
        <v>68</v>
      </c>
      <c r="H1423" t="s">
        <v>69</v>
      </c>
      <c r="I1423" s="91"/>
      <c r="J1423" s="91"/>
      <c r="K1423" s="91">
        <v>60.65</v>
      </c>
      <c r="L1423" s="91"/>
      <c r="M1423" s="91"/>
      <c r="N1423" s="91">
        <v>212.28</v>
      </c>
      <c r="O1423" s="91"/>
      <c r="P1423" s="91"/>
      <c r="Q1423" s="91"/>
      <c r="R1423" s="91"/>
      <c r="S1423" s="91"/>
      <c r="T1423" s="91"/>
      <c r="U1423" s="91">
        <f t="shared" si="137"/>
        <v>272.93</v>
      </c>
      <c r="V1423" s="82" t="str">
        <f t="shared" si="135"/>
        <v>135104655878</v>
      </c>
      <c r="W1423" s="83">
        <f>VLOOKUP(V1423,Factors!$E$6:$H$5950,4,FALSE)</f>
        <v>8.4099999999999994E-2</v>
      </c>
      <c r="X1423" t="str">
        <f>VLOOKUP(V1423,Factors!$E$6:$F$5950,2,FALSE)</f>
        <v>customers-ind</v>
      </c>
      <c r="Y1423" s="92">
        <f t="shared" si="132"/>
        <v>22.953412999999998</v>
      </c>
      <c r="Z1423" s="92">
        <f t="shared" si="133"/>
        <v>249.97658699999999</v>
      </c>
      <c r="AA1423" s="92">
        <f t="shared" si="134"/>
        <v>272.93</v>
      </c>
    </row>
    <row r="1424" spans="1:27" x14ac:dyDescent="0.25">
      <c r="A1424" t="s">
        <v>397</v>
      </c>
      <c r="B1424" t="s">
        <v>223</v>
      </c>
      <c r="C1424" t="s">
        <v>224</v>
      </c>
      <c r="D1424" t="s">
        <v>404</v>
      </c>
      <c r="E1424" t="s">
        <v>405</v>
      </c>
      <c r="F1424" t="str">
        <f t="shared" si="136"/>
        <v>1470</v>
      </c>
      <c r="G1424" t="s">
        <v>84</v>
      </c>
      <c r="H1424" t="s">
        <v>85</v>
      </c>
      <c r="I1424" s="91"/>
      <c r="J1424" s="91"/>
      <c r="K1424" s="91">
        <v>9.84</v>
      </c>
      <c r="L1424" s="91"/>
      <c r="M1424" s="91"/>
      <c r="N1424" s="91"/>
      <c r="O1424" s="91"/>
      <c r="P1424" s="91"/>
      <c r="Q1424" s="91"/>
      <c r="R1424" s="91"/>
      <c r="S1424" s="91"/>
      <c r="T1424" s="91"/>
      <c r="U1424" s="91">
        <f t="shared" si="137"/>
        <v>9.84</v>
      </c>
      <c r="V1424" s="82" t="str">
        <f t="shared" si="135"/>
        <v>141001470878</v>
      </c>
      <c r="W1424" s="83">
        <f>VLOOKUP(V1424,Factors!$E$6:$H$5950,4,FALSE)</f>
        <v>1.17E-2</v>
      </c>
      <c r="X1424" t="str">
        <f>VLOOKUP(V1424,Factors!$E$6:$F$5950,2,FALSE)</f>
        <v>TRANSMISSION</v>
      </c>
      <c r="Y1424" s="92">
        <f t="shared" si="132"/>
        <v>0.11512800000000001</v>
      </c>
      <c r="Z1424" s="92">
        <f t="shared" si="133"/>
        <v>9.7248719999999995</v>
      </c>
      <c r="AA1424" s="92">
        <f t="shared" si="134"/>
        <v>9.84</v>
      </c>
    </row>
    <row r="1425" spans="1:27" x14ac:dyDescent="0.25">
      <c r="A1425" t="s">
        <v>397</v>
      </c>
      <c r="B1425" t="s">
        <v>223</v>
      </c>
      <c r="C1425" t="s">
        <v>224</v>
      </c>
      <c r="D1425" t="s">
        <v>404</v>
      </c>
      <c r="E1425" t="s">
        <v>405</v>
      </c>
      <c r="F1425" t="str">
        <f t="shared" si="136"/>
        <v>1470</v>
      </c>
      <c r="G1425" t="s">
        <v>56</v>
      </c>
      <c r="H1425" t="s">
        <v>57</v>
      </c>
      <c r="I1425" s="91"/>
      <c r="J1425" s="91"/>
      <c r="K1425" s="91">
        <v>129.84</v>
      </c>
      <c r="L1425" s="91"/>
      <c r="M1425" s="91"/>
      <c r="N1425" s="91"/>
      <c r="O1425" s="91"/>
      <c r="P1425" s="91"/>
      <c r="Q1425" s="91"/>
      <c r="R1425" s="91"/>
      <c r="S1425" s="91"/>
      <c r="T1425" s="91"/>
      <c r="U1425" s="91">
        <f t="shared" si="137"/>
        <v>129.84</v>
      </c>
      <c r="V1425" s="82" t="str">
        <f t="shared" si="135"/>
        <v>141001470878</v>
      </c>
      <c r="W1425" s="83">
        <f>VLOOKUP(V1425,Factors!$E$6:$H$5950,4,FALSE)</f>
        <v>1.17E-2</v>
      </c>
      <c r="X1425" t="str">
        <f>VLOOKUP(V1425,Factors!$E$6:$F$5950,2,FALSE)</f>
        <v>TRANSMISSION</v>
      </c>
      <c r="Y1425" s="92">
        <f t="shared" si="132"/>
        <v>1.519128</v>
      </c>
      <c r="Z1425" s="92">
        <f t="shared" si="133"/>
        <v>128.32087200000001</v>
      </c>
      <c r="AA1425" s="92">
        <f t="shared" si="134"/>
        <v>129.84</v>
      </c>
    </row>
    <row r="1426" spans="1:27" x14ac:dyDescent="0.25">
      <c r="A1426" t="s">
        <v>397</v>
      </c>
      <c r="B1426" t="s">
        <v>223</v>
      </c>
      <c r="C1426" t="s">
        <v>224</v>
      </c>
      <c r="D1426" t="s">
        <v>410</v>
      </c>
      <c r="E1426" t="s">
        <v>411</v>
      </c>
      <c r="F1426" t="str">
        <f t="shared" si="136"/>
        <v>1630</v>
      </c>
      <c r="G1426" t="s">
        <v>130</v>
      </c>
      <c r="H1426" t="s">
        <v>131</v>
      </c>
      <c r="I1426" s="91"/>
      <c r="J1426" s="91"/>
      <c r="K1426" s="91">
        <v>74.3</v>
      </c>
      <c r="L1426" s="91">
        <v>17.670000000000002</v>
      </c>
      <c r="M1426" s="91">
        <v>23.52</v>
      </c>
      <c r="N1426" s="91"/>
      <c r="O1426" s="91"/>
      <c r="P1426" s="91"/>
      <c r="Q1426" s="91">
        <v>35.76</v>
      </c>
      <c r="R1426" s="91"/>
      <c r="S1426" s="91"/>
      <c r="T1426" s="91"/>
      <c r="U1426" s="91">
        <f t="shared" si="137"/>
        <v>151.25</v>
      </c>
      <c r="V1426" s="82" t="str">
        <f t="shared" si="135"/>
        <v>141001630878</v>
      </c>
      <c r="W1426" s="83">
        <f>VLOOKUP(V1426,Factors!$E$6:$H$5950,4,FALSE)</f>
        <v>1.17E-2</v>
      </c>
      <c r="X1426" t="str">
        <f>VLOOKUP(V1426,Factors!$E$6:$F$5950,2,FALSE)</f>
        <v>Transmission</v>
      </c>
      <c r="Y1426" s="92">
        <f t="shared" ref="Y1426:Y1489" si="138">U1426*W1426</f>
        <v>1.769625</v>
      </c>
      <c r="Z1426" s="92">
        <f t="shared" ref="Z1426:Z1489" si="139">U1426-Y1426</f>
        <v>149.48037500000001</v>
      </c>
      <c r="AA1426" s="92">
        <f t="shared" ref="AA1426:AA1489" si="140">Y1426+Z1426</f>
        <v>151.25</v>
      </c>
    </row>
    <row r="1427" spans="1:27" x14ac:dyDescent="0.25">
      <c r="A1427" t="s">
        <v>397</v>
      </c>
      <c r="B1427" t="s">
        <v>164</v>
      </c>
      <c r="C1427" t="s">
        <v>165</v>
      </c>
      <c r="D1427" t="s">
        <v>408</v>
      </c>
      <c r="E1427" t="s">
        <v>409</v>
      </c>
      <c r="F1427" t="str">
        <f t="shared" si="136"/>
        <v>1620</v>
      </c>
      <c r="G1427" t="s">
        <v>84</v>
      </c>
      <c r="H1427" t="s">
        <v>85</v>
      </c>
      <c r="I1427" s="91"/>
      <c r="J1427" s="91"/>
      <c r="K1427" s="91"/>
      <c r="L1427" s="91"/>
      <c r="M1427" s="91">
        <v>30.17</v>
      </c>
      <c r="N1427" s="91"/>
      <c r="O1427" s="91"/>
      <c r="P1427" s="91"/>
      <c r="Q1427" s="91"/>
      <c r="R1427" s="91"/>
      <c r="S1427" s="91"/>
      <c r="T1427" s="91"/>
      <c r="U1427" s="91">
        <f t="shared" si="137"/>
        <v>30.17</v>
      </c>
      <c r="V1427" s="82" t="str">
        <f t="shared" si="135"/>
        <v>151001620878</v>
      </c>
      <c r="W1427" s="83">
        <f>VLOOKUP(V1427,Factors!$E$6:$H$5950,4,FALSE)</f>
        <v>0</v>
      </c>
      <c r="X1427" t="str">
        <f>VLOOKUP(V1427,Factors!$E$6:$F$5950,2,FALSE)</f>
        <v>Direct-OR</v>
      </c>
      <c r="Y1427" s="92">
        <f t="shared" si="138"/>
        <v>0</v>
      </c>
      <c r="Z1427" s="92">
        <f t="shared" si="139"/>
        <v>30.17</v>
      </c>
      <c r="AA1427" s="92">
        <f t="shared" si="140"/>
        <v>30.17</v>
      </c>
    </row>
    <row r="1428" spans="1:27" x14ac:dyDescent="0.25">
      <c r="A1428" t="s">
        <v>397</v>
      </c>
      <c r="B1428" t="s">
        <v>164</v>
      </c>
      <c r="C1428" t="s">
        <v>165</v>
      </c>
      <c r="D1428" t="s">
        <v>408</v>
      </c>
      <c r="E1428" t="s">
        <v>409</v>
      </c>
      <c r="F1428" t="str">
        <f t="shared" si="136"/>
        <v>1620</v>
      </c>
      <c r="G1428" t="s">
        <v>56</v>
      </c>
      <c r="H1428" t="s">
        <v>57</v>
      </c>
      <c r="I1428" s="91"/>
      <c r="J1428" s="91"/>
      <c r="K1428" s="91"/>
      <c r="L1428" s="91"/>
      <c r="M1428" s="91">
        <v>398.06</v>
      </c>
      <c r="N1428" s="91"/>
      <c r="O1428" s="91"/>
      <c r="P1428" s="91"/>
      <c r="Q1428" s="91"/>
      <c r="R1428" s="91"/>
      <c r="S1428" s="91"/>
      <c r="T1428" s="91"/>
      <c r="U1428" s="91">
        <f t="shared" si="137"/>
        <v>398.06</v>
      </c>
      <c r="V1428" s="82" t="str">
        <f t="shared" si="135"/>
        <v>151001620878</v>
      </c>
      <c r="W1428" s="83">
        <f>VLOOKUP(V1428,Factors!$E$6:$H$5950,4,FALSE)</f>
        <v>0</v>
      </c>
      <c r="X1428" t="str">
        <f>VLOOKUP(V1428,Factors!$E$6:$F$5950,2,FALSE)</f>
        <v>Direct-OR</v>
      </c>
      <c r="Y1428" s="92">
        <f t="shared" si="138"/>
        <v>0</v>
      </c>
      <c r="Z1428" s="92">
        <f t="shared" si="139"/>
        <v>398.06</v>
      </c>
      <c r="AA1428" s="92">
        <f t="shared" si="140"/>
        <v>398.06</v>
      </c>
    </row>
    <row r="1429" spans="1:27" x14ac:dyDescent="0.25">
      <c r="A1429" t="s">
        <v>397</v>
      </c>
      <c r="B1429" t="s">
        <v>170</v>
      </c>
      <c r="C1429" t="s">
        <v>171</v>
      </c>
      <c r="D1429" t="s">
        <v>408</v>
      </c>
      <c r="E1429" t="s">
        <v>409</v>
      </c>
      <c r="F1429" t="str">
        <f t="shared" si="136"/>
        <v>1620</v>
      </c>
      <c r="G1429" t="s">
        <v>84</v>
      </c>
      <c r="H1429" t="s">
        <v>85</v>
      </c>
      <c r="I1429" s="91"/>
      <c r="J1429" s="91"/>
      <c r="K1429" s="91">
        <v>13.8</v>
      </c>
      <c r="L1429" s="91"/>
      <c r="M1429" s="91"/>
      <c r="N1429" s="91">
        <v>13.8</v>
      </c>
      <c r="O1429" s="91"/>
      <c r="P1429" s="91"/>
      <c r="Q1429" s="91"/>
      <c r="R1429" s="91"/>
      <c r="S1429" s="91"/>
      <c r="T1429" s="91"/>
      <c r="U1429" s="91">
        <f t="shared" si="137"/>
        <v>27.6</v>
      </c>
      <c r="V1429" s="82" t="str">
        <f t="shared" si="135"/>
        <v>155061620878</v>
      </c>
      <c r="W1429" s="83">
        <f>VLOOKUP(V1429,Factors!$E$6:$H$5950,4,FALSE)</f>
        <v>0</v>
      </c>
      <c r="X1429" t="str">
        <f>VLOOKUP(V1429,Factors!$E$6:$F$5950,2,FALSE)</f>
        <v>Direct-OR</v>
      </c>
      <c r="Y1429" s="92">
        <f t="shared" si="138"/>
        <v>0</v>
      </c>
      <c r="Z1429" s="92">
        <f t="shared" si="139"/>
        <v>27.6</v>
      </c>
      <c r="AA1429" s="92">
        <f t="shared" si="140"/>
        <v>27.6</v>
      </c>
    </row>
    <row r="1430" spans="1:27" x14ac:dyDescent="0.25">
      <c r="A1430" t="s">
        <v>397</v>
      </c>
      <c r="B1430" t="s">
        <v>170</v>
      </c>
      <c r="C1430" t="s">
        <v>171</v>
      </c>
      <c r="D1430" t="s">
        <v>408</v>
      </c>
      <c r="E1430" t="s">
        <v>409</v>
      </c>
      <c r="F1430" t="str">
        <f t="shared" si="136"/>
        <v>1620</v>
      </c>
      <c r="G1430" t="s">
        <v>56</v>
      </c>
      <c r="H1430" t="s">
        <v>57</v>
      </c>
      <c r="I1430" s="91"/>
      <c r="J1430" s="91"/>
      <c r="K1430" s="91">
        <v>182.05</v>
      </c>
      <c r="L1430" s="91"/>
      <c r="M1430" s="91"/>
      <c r="N1430" s="91">
        <v>182.05</v>
      </c>
      <c r="O1430" s="91"/>
      <c r="P1430" s="91"/>
      <c r="Q1430" s="91"/>
      <c r="R1430" s="91"/>
      <c r="S1430" s="91"/>
      <c r="T1430" s="91"/>
      <c r="U1430" s="91">
        <f t="shared" si="137"/>
        <v>364.1</v>
      </c>
      <c r="V1430" s="82" t="str">
        <f t="shared" si="135"/>
        <v>155061620878</v>
      </c>
      <c r="W1430" s="83">
        <f>VLOOKUP(V1430,Factors!$E$6:$H$5950,4,FALSE)</f>
        <v>0</v>
      </c>
      <c r="X1430" t="str">
        <f>VLOOKUP(V1430,Factors!$E$6:$F$5950,2,FALSE)</f>
        <v>Direct-OR</v>
      </c>
      <c r="Y1430" s="92">
        <f t="shared" si="138"/>
        <v>0</v>
      </c>
      <c r="Z1430" s="92">
        <f t="shared" si="139"/>
        <v>364.1</v>
      </c>
      <c r="AA1430" s="92">
        <f t="shared" si="140"/>
        <v>364.1</v>
      </c>
    </row>
    <row r="1431" spans="1:27" x14ac:dyDescent="0.25">
      <c r="A1431" t="s">
        <v>397</v>
      </c>
      <c r="B1431" t="s">
        <v>292</v>
      </c>
      <c r="C1431" t="s">
        <v>293</v>
      </c>
      <c r="D1431" t="s">
        <v>408</v>
      </c>
      <c r="E1431" t="s">
        <v>409</v>
      </c>
      <c r="F1431" t="str">
        <f t="shared" si="136"/>
        <v>1620</v>
      </c>
      <c r="G1431" t="s">
        <v>56</v>
      </c>
      <c r="H1431" t="s">
        <v>57</v>
      </c>
      <c r="I1431" s="91">
        <v>367.26</v>
      </c>
      <c r="J1431" s="91"/>
      <c r="K1431" s="91"/>
      <c r="L1431" s="91"/>
      <c r="M1431" s="91"/>
      <c r="N1431" s="91"/>
      <c r="O1431" s="91"/>
      <c r="P1431" s="91"/>
      <c r="Q1431" s="91"/>
      <c r="R1431" s="91"/>
      <c r="S1431" s="91"/>
      <c r="T1431" s="91"/>
      <c r="U1431" s="91">
        <f t="shared" si="137"/>
        <v>367.26</v>
      </c>
      <c r="V1431" s="82" t="str">
        <f t="shared" si="135"/>
        <v>155071620878</v>
      </c>
      <c r="W1431" s="83">
        <f>VLOOKUP(V1431,Factors!$E$6:$H$5950,4,FALSE)</f>
        <v>6.5216999999999997E-2</v>
      </c>
      <c r="X1431" t="str">
        <f>VLOOKUP(V1431,Factors!$E$6:$F$5950,2,FALSE)</f>
        <v>Perimeter</v>
      </c>
      <c r="Y1431" s="92">
        <f t="shared" si="138"/>
        <v>23.951595419999997</v>
      </c>
      <c r="Z1431" s="92">
        <f t="shared" si="139"/>
        <v>343.30840458</v>
      </c>
      <c r="AA1431" s="92">
        <f t="shared" si="140"/>
        <v>367.26</v>
      </c>
    </row>
    <row r="1432" spans="1:27" x14ac:dyDescent="0.25">
      <c r="A1432" t="s">
        <v>397</v>
      </c>
      <c r="B1432" t="s">
        <v>292</v>
      </c>
      <c r="C1432" t="s">
        <v>293</v>
      </c>
      <c r="D1432" t="s">
        <v>408</v>
      </c>
      <c r="E1432" t="s">
        <v>409</v>
      </c>
      <c r="F1432" t="str">
        <f t="shared" si="136"/>
        <v>1620</v>
      </c>
      <c r="G1432" t="s">
        <v>68</v>
      </c>
      <c r="H1432" t="s">
        <v>69</v>
      </c>
      <c r="I1432" s="91">
        <v>212.28</v>
      </c>
      <c r="J1432" s="91"/>
      <c r="K1432" s="91"/>
      <c r="L1432" s="91"/>
      <c r="M1432" s="91"/>
      <c r="N1432" s="91"/>
      <c r="O1432" s="91"/>
      <c r="P1432" s="91"/>
      <c r="Q1432" s="91"/>
      <c r="R1432" s="91"/>
      <c r="S1432" s="91"/>
      <c r="T1432" s="91"/>
      <c r="U1432" s="91">
        <f t="shared" si="137"/>
        <v>212.28</v>
      </c>
      <c r="V1432" s="82" t="str">
        <f t="shared" si="135"/>
        <v>155071620878</v>
      </c>
      <c r="W1432" s="83">
        <f>VLOOKUP(V1432,Factors!$E$6:$H$5950,4,FALSE)</f>
        <v>6.5216999999999997E-2</v>
      </c>
      <c r="X1432" t="str">
        <f>VLOOKUP(V1432,Factors!$E$6:$F$5950,2,FALSE)</f>
        <v>Perimeter</v>
      </c>
      <c r="Y1432" s="92">
        <f t="shared" si="138"/>
        <v>13.84426476</v>
      </c>
      <c r="Z1432" s="92">
        <f t="shared" si="139"/>
        <v>198.43573524000001</v>
      </c>
      <c r="AA1432" s="92">
        <f t="shared" si="140"/>
        <v>212.28</v>
      </c>
    </row>
    <row r="1433" spans="1:27" x14ac:dyDescent="0.25">
      <c r="A1433" t="s">
        <v>397</v>
      </c>
      <c r="B1433" t="s">
        <v>292</v>
      </c>
      <c r="C1433" t="s">
        <v>293</v>
      </c>
      <c r="D1433" t="s">
        <v>408</v>
      </c>
      <c r="E1433" t="s">
        <v>409</v>
      </c>
      <c r="F1433" t="str">
        <f t="shared" si="136"/>
        <v>1620</v>
      </c>
      <c r="G1433" t="s">
        <v>156</v>
      </c>
      <c r="H1433" t="s">
        <v>157</v>
      </c>
      <c r="I1433" s="91">
        <v>21.43</v>
      </c>
      <c r="J1433" s="91"/>
      <c r="K1433" s="91"/>
      <c r="L1433" s="91"/>
      <c r="M1433" s="91"/>
      <c r="N1433" s="91"/>
      <c r="O1433" s="91"/>
      <c r="P1433" s="91"/>
      <c r="Q1433" s="91"/>
      <c r="R1433" s="91"/>
      <c r="S1433" s="91"/>
      <c r="T1433" s="91"/>
      <c r="U1433" s="91">
        <f t="shared" si="137"/>
        <v>21.43</v>
      </c>
      <c r="V1433" s="82" t="str">
        <f t="shared" si="135"/>
        <v>155071620878</v>
      </c>
      <c r="W1433" s="83">
        <f>VLOOKUP(V1433,Factors!$E$6:$H$5950,4,FALSE)</f>
        <v>6.5216999999999997E-2</v>
      </c>
      <c r="X1433" t="str">
        <f>VLOOKUP(V1433,Factors!$E$6:$F$5950,2,FALSE)</f>
        <v>Perimeter</v>
      </c>
      <c r="Y1433" s="92">
        <f t="shared" si="138"/>
        <v>1.3976003099999998</v>
      </c>
      <c r="Z1433" s="92">
        <f t="shared" si="139"/>
        <v>20.032399689999998</v>
      </c>
      <c r="AA1433" s="92">
        <f t="shared" si="140"/>
        <v>21.43</v>
      </c>
    </row>
    <row r="1434" spans="1:27" x14ac:dyDescent="0.25">
      <c r="A1434" t="s">
        <v>397</v>
      </c>
      <c r="B1434" t="s">
        <v>294</v>
      </c>
      <c r="C1434" t="s">
        <v>295</v>
      </c>
      <c r="D1434" t="s">
        <v>398</v>
      </c>
      <c r="E1434" t="s">
        <v>399</v>
      </c>
      <c r="F1434" t="str">
        <f t="shared" si="136"/>
        <v>1330</v>
      </c>
      <c r="G1434" t="s">
        <v>84</v>
      </c>
      <c r="H1434" t="s">
        <v>85</v>
      </c>
      <c r="I1434" s="91"/>
      <c r="J1434" s="91"/>
      <c r="K1434" s="91"/>
      <c r="L1434" s="91"/>
      <c r="M1434" s="91"/>
      <c r="N1434" s="91"/>
      <c r="O1434" s="91">
        <v>4.38</v>
      </c>
      <c r="P1434" s="91"/>
      <c r="Q1434" s="91"/>
      <c r="R1434" s="91"/>
      <c r="S1434" s="91"/>
      <c r="T1434" s="91"/>
      <c r="U1434" s="91">
        <f t="shared" si="137"/>
        <v>4.38</v>
      </c>
      <c r="V1434" s="82" t="str">
        <f t="shared" si="135"/>
        <v>155201330878</v>
      </c>
      <c r="W1434" s="83">
        <f>VLOOKUP(V1434,Factors!$E$6:$H$5950,4,FALSE)</f>
        <v>0.1124</v>
      </c>
      <c r="X1434" t="str">
        <f>VLOOKUP(V1434,Factors!$E$6:$F$5950,2,FALSE)</f>
        <v>3-Factor</v>
      </c>
      <c r="Y1434" s="92">
        <f t="shared" si="138"/>
        <v>0.49231199999999997</v>
      </c>
      <c r="Z1434" s="92">
        <f t="shared" si="139"/>
        <v>3.8876879999999998</v>
      </c>
      <c r="AA1434" s="92">
        <f t="shared" si="140"/>
        <v>4.38</v>
      </c>
    </row>
    <row r="1435" spans="1:27" x14ac:dyDescent="0.25">
      <c r="A1435" t="s">
        <v>397</v>
      </c>
      <c r="B1435" t="s">
        <v>294</v>
      </c>
      <c r="C1435" t="s">
        <v>295</v>
      </c>
      <c r="D1435" t="s">
        <v>398</v>
      </c>
      <c r="E1435" t="s">
        <v>399</v>
      </c>
      <c r="F1435" t="str">
        <f t="shared" si="136"/>
        <v>1330</v>
      </c>
      <c r="G1435" t="s">
        <v>56</v>
      </c>
      <c r="H1435" t="s">
        <v>57</v>
      </c>
      <c r="I1435" s="91"/>
      <c r="J1435" s="91"/>
      <c r="K1435" s="91"/>
      <c r="L1435" s="91"/>
      <c r="M1435" s="91"/>
      <c r="N1435" s="91"/>
      <c r="O1435" s="91">
        <v>57.78</v>
      </c>
      <c r="P1435" s="91"/>
      <c r="Q1435" s="91"/>
      <c r="R1435" s="91"/>
      <c r="S1435" s="91"/>
      <c r="T1435" s="91"/>
      <c r="U1435" s="91">
        <f t="shared" si="137"/>
        <v>57.78</v>
      </c>
      <c r="V1435" s="82" t="str">
        <f t="shared" si="135"/>
        <v>155201330878</v>
      </c>
      <c r="W1435" s="83">
        <f>VLOOKUP(V1435,Factors!$E$6:$H$5950,4,FALSE)</f>
        <v>0.1124</v>
      </c>
      <c r="X1435" t="str">
        <f>VLOOKUP(V1435,Factors!$E$6:$F$5950,2,FALSE)</f>
        <v>3-Factor</v>
      </c>
      <c r="Y1435" s="92">
        <f t="shared" si="138"/>
        <v>6.494472</v>
      </c>
      <c r="Z1435" s="92">
        <f t="shared" si="139"/>
        <v>51.285527999999999</v>
      </c>
      <c r="AA1435" s="92">
        <f t="shared" si="140"/>
        <v>57.78</v>
      </c>
    </row>
    <row r="1436" spans="1:27" x14ac:dyDescent="0.25">
      <c r="A1436" t="s">
        <v>397</v>
      </c>
      <c r="B1436" t="s">
        <v>294</v>
      </c>
      <c r="C1436" t="s">
        <v>295</v>
      </c>
      <c r="D1436" t="s">
        <v>408</v>
      </c>
      <c r="E1436" t="s">
        <v>409</v>
      </c>
      <c r="F1436" t="str">
        <f t="shared" si="136"/>
        <v>1620</v>
      </c>
      <c r="G1436" t="s">
        <v>84</v>
      </c>
      <c r="H1436" t="s">
        <v>85</v>
      </c>
      <c r="I1436" s="91"/>
      <c r="J1436" s="91"/>
      <c r="K1436" s="91"/>
      <c r="L1436" s="91"/>
      <c r="M1436" s="91"/>
      <c r="N1436" s="91"/>
      <c r="O1436" s="91"/>
      <c r="P1436" s="91"/>
      <c r="Q1436" s="91"/>
      <c r="R1436" s="91">
        <v>4.92</v>
      </c>
      <c r="S1436" s="91"/>
      <c r="T1436" s="91"/>
      <c r="U1436" s="91">
        <f t="shared" si="137"/>
        <v>4.92</v>
      </c>
      <c r="V1436" s="82" t="str">
        <f t="shared" si="135"/>
        <v>155201620878</v>
      </c>
      <c r="W1436" s="83">
        <f>VLOOKUP(V1436,Factors!$E$6:$H$5950,4,FALSE)</f>
        <v>0.1124</v>
      </c>
      <c r="X1436" t="str">
        <f>VLOOKUP(V1436,Factors!$E$6:$F$5950,2,FALSE)</f>
        <v>3-factor</v>
      </c>
      <c r="Y1436" s="92">
        <f t="shared" si="138"/>
        <v>0.55300799999999994</v>
      </c>
      <c r="Z1436" s="92">
        <f t="shared" si="139"/>
        <v>4.3669919999999998</v>
      </c>
      <c r="AA1436" s="92">
        <f t="shared" si="140"/>
        <v>4.92</v>
      </c>
    </row>
    <row r="1437" spans="1:27" x14ac:dyDescent="0.25">
      <c r="A1437" t="s">
        <v>397</v>
      </c>
      <c r="B1437" t="s">
        <v>294</v>
      </c>
      <c r="C1437" t="s">
        <v>295</v>
      </c>
      <c r="D1437" t="s">
        <v>408</v>
      </c>
      <c r="E1437" t="s">
        <v>409</v>
      </c>
      <c r="F1437" t="str">
        <f t="shared" si="136"/>
        <v>1620</v>
      </c>
      <c r="G1437" t="s">
        <v>56</v>
      </c>
      <c r="H1437" t="s">
        <v>57</v>
      </c>
      <c r="I1437" s="91"/>
      <c r="J1437" s="91"/>
      <c r="K1437" s="91"/>
      <c r="L1437" s="91"/>
      <c r="M1437" s="91"/>
      <c r="N1437" s="91"/>
      <c r="O1437" s="91"/>
      <c r="P1437" s="91"/>
      <c r="Q1437" s="91"/>
      <c r="R1437" s="91">
        <v>64.92</v>
      </c>
      <c r="S1437" s="91"/>
      <c r="T1437" s="91"/>
      <c r="U1437" s="91">
        <f t="shared" si="137"/>
        <v>64.92</v>
      </c>
      <c r="V1437" s="82" t="str">
        <f t="shared" si="135"/>
        <v>155201620878</v>
      </c>
      <c r="W1437" s="83">
        <f>VLOOKUP(V1437,Factors!$E$6:$H$5950,4,FALSE)</f>
        <v>0.1124</v>
      </c>
      <c r="X1437" t="str">
        <f>VLOOKUP(V1437,Factors!$E$6:$F$5950,2,FALSE)</f>
        <v>3-factor</v>
      </c>
      <c r="Y1437" s="92">
        <f t="shared" si="138"/>
        <v>7.2970079999999999</v>
      </c>
      <c r="Z1437" s="92">
        <f t="shared" si="139"/>
        <v>57.622992000000004</v>
      </c>
      <c r="AA1437" s="92">
        <f t="shared" si="140"/>
        <v>64.92</v>
      </c>
    </row>
    <row r="1438" spans="1:27" x14ac:dyDescent="0.25">
      <c r="A1438" t="s">
        <v>397</v>
      </c>
      <c r="B1438" t="s">
        <v>416</v>
      </c>
      <c r="C1438" t="s">
        <v>417</v>
      </c>
      <c r="D1438" t="s">
        <v>410</v>
      </c>
      <c r="E1438" t="s">
        <v>411</v>
      </c>
      <c r="F1438" t="str">
        <f t="shared" si="136"/>
        <v>1630</v>
      </c>
      <c r="G1438" t="s">
        <v>361</v>
      </c>
      <c r="H1438" t="s">
        <v>362</v>
      </c>
      <c r="I1438" s="91">
        <v>16</v>
      </c>
      <c r="J1438" s="91"/>
      <c r="K1438" s="91"/>
      <c r="L1438" s="91"/>
      <c r="M1438" s="91"/>
      <c r="N1438" s="91"/>
      <c r="O1438" s="91"/>
      <c r="P1438" s="91"/>
      <c r="Q1438" s="91"/>
      <c r="R1438" s="91"/>
      <c r="S1438" s="91"/>
      <c r="T1438" s="91"/>
      <c r="U1438" s="91">
        <f t="shared" si="137"/>
        <v>16</v>
      </c>
      <c r="V1438" s="82" t="str">
        <f t="shared" si="135"/>
        <v>161451630878</v>
      </c>
      <c r="W1438" s="83">
        <f>VLOOKUP(V1438,Factors!$E$6:$H$5950,4,FALSE)</f>
        <v>0</v>
      </c>
      <c r="X1438" t="str">
        <f>VLOOKUP(V1438,Factors!$E$6:$F$5950,2,FALSE)</f>
        <v>direct-or</v>
      </c>
      <c r="Y1438" s="92">
        <f t="shared" si="138"/>
        <v>0</v>
      </c>
      <c r="Z1438" s="92">
        <f t="shared" si="139"/>
        <v>16</v>
      </c>
      <c r="AA1438" s="92">
        <f t="shared" si="140"/>
        <v>16</v>
      </c>
    </row>
    <row r="1439" spans="1:27" x14ac:dyDescent="0.25">
      <c r="A1439" t="s">
        <v>418</v>
      </c>
      <c r="B1439" t="s">
        <v>80</v>
      </c>
      <c r="C1439" t="s">
        <v>81</v>
      </c>
      <c r="D1439" t="s">
        <v>419</v>
      </c>
      <c r="E1439" t="s">
        <v>420</v>
      </c>
      <c r="F1439" t="str">
        <f t="shared" si="136"/>
        <v>1505</v>
      </c>
      <c r="G1439" t="s">
        <v>92</v>
      </c>
      <c r="H1439" t="s">
        <v>93</v>
      </c>
      <c r="I1439" s="91"/>
      <c r="J1439" s="91"/>
      <c r="K1439" s="91"/>
      <c r="L1439" s="91"/>
      <c r="M1439" s="91"/>
      <c r="N1439" s="91"/>
      <c r="O1439" s="91"/>
      <c r="P1439" s="91"/>
      <c r="Q1439" s="91"/>
      <c r="R1439" s="91"/>
      <c r="S1439" s="91">
        <v>22</v>
      </c>
      <c r="T1439" s="91"/>
      <c r="U1439" s="91">
        <f t="shared" si="137"/>
        <v>22</v>
      </c>
      <c r="V1439" s="82" t="str">
        <f t="shared" si="135"/>
        <v>111001505879</v>
      </c>
      <c r="W1439" s="83">
        <f>VLOOKUP(V1439,Factors!$E$6:$H$5950,4,FALSE)</f>
        <v>0.1119</v>
      </c>
      <c r="X1439" t="str">
        <f>VLOOKUP(V1439,Factors!$E$6:$F$5950,2,FALSE)</f>
        <v>Customers-All</v>
      </c>
      <c r="Y1439" s="92">
        <f t="shared" si="138"/>
        <v>2.4618000000000002</v>
      </c>
      <c r="Z1439" s="92">
        <f t="shared" si="139"/>
        <v>19.5382</v>
      </c>
      <c r="AA1439" s="92">
        <f t="shared" si="140"/>
        <v>22</v>
      </c>
    </row>
    <row r="1440" spans="1:27" x14ac:dyDescent="0.25">
      <c r="A1440" t="s">
        <v>418</v>
      </c>
      <c r="B1440" t="s">
        <v>80</v>
      </c>
      <c r="C1440" t="s">
        <v>81</v>
      </c>
      <c r="D1440" t="s">
        <v>421</v>
      </c>
      <c r="E1440" t="s">
        <v>422</v>
      </c>
      <c r="F1440" t="str">
        <f t="shared" si="136"/>
        <v>1620</v>
      </c>
      <c r="G1440" t="s">
        <v>84</v>
      </c>
      <c r="H1440" t="s">
        <v>85</v>
      </c>
      <c r="I1440" s="91"/>
      <c r="J1440" s="91"/>
      <c r="K1440" s="91">
        <v>246.2</v>
      </c>
      <c r="L1440" s="91">
        <v>14.2</v>
      </c>
      <c r="M1440" s="91">
        <v>21.21</v>
      </c>
      <c r="N1440" s="91"/>
      <c r="O1440" s="91"/>
      <c r="P1440" s="91"/>
      <c r="Q1440" s="91">
        <v>-47.72</v>
      </c>
      <c r="R1440" s="91"/>
      <c r="S1440" s="91"/>
      <c r="T1440" s="91">
        <v>13.65</v>
      </c>
      <c r="U1440" s="91">
        <f t="shared" si="137"/>
        <v>247.53999999999996</v>
      </c>
      <c r="V1440" s="82" t="str">
        <f t="shared" si="135"/>
        <v>111001620879</v>
      </c>
      <c r="W1440" s="83">
        <f>VLOOKUP(V1440,Factors!$E$6:$H$5950,4,FALSE)</f>
        <v>0.1119</v>
      </c>
      <c r="X1440" t="str">
        <f>VLOOKUP(V1440,Factors!$E$6:$F$5950,2,FALSE)</f>
        <v>Customers-All</v>
      </c>
      <c r="Y1440" s="92">
        <f t="shared" si="138"/>
        <v>27.699725999999995</v>
      </c>
      <c r="Z1440" s="92">
        <f t="shared" si="139"/>
        <v>219.84027399999997</v>
      </c>
      <c r="AA1440" s="92">
        <f t="shared" si="140"/>
        <v>247.53999999999996</v>
      </c>
    </row>
    <row r="1441" spans="1:27" x14ac:dyDescent="0.25">
      <c r="A1441" t="s">
        <v>418</v>
      </c>
      <c r="B1441" t="s">
        <v>80</v>
      </c>
      <c r="C1441" t="s">
        <v>81</v>
      </c>
      <c r="D1441" t="s">
        <v>421</v>
      </c>
      <c r="E1441" t="s">
        <v>422</v>
      </c>
      <c r="F1441" t="str">
        <f t="shared" si="136"/>
        <v>1620</v>
      </c>
      <c r="G1441" t="s">
        <v>65</v>
      </c>
      <c r="H1441" t="s">
        <v>66</v>
      </c>
      <c r="I1441" s="91"/>
      <c r="J1441" s="91"/>
      <c r="K1441" s="91">
        <v>1329.01</v>
      </c>
      <c r="L1441" s="91"/>
      <c r="M1441" s="91"/>
      <c r="N1441" s="91"/>
      <c r="O1441" s="91"/>
      <c r="P1441" s="91"/>
      <c r="Q1441" s="91"/>
      <c r="R1441" s="91"/>
      <c r="S1441" s="91"/>
      <c r="T1441" s="91"/>
      <c r="U1441" s="91">
        <f t="shared" si="137"/>
        <v>1329.01</v>
      </c>
      <c r="V1441" s="82" t="str">
        <f t="shared" si="135"/>
        <v>111001620879</v>
      </c>
      <c r="W1441" s="83">
        <f>VLOOKUP(V1441,Factors!$E$6:$H$5950,4,FALSE)</f>
        <v>0.1119</v>
      </c>
      <c r="X1441" t="str">
        <f>VLOOKUP(V1441,Factors!$E$6:$F$5950,2,FALSE)</f>
        <v>Customers-All</v>
      </c>
      <c r="Y1441" s="92">
        <f t="shared" si="138"/>
        <v>148.716219</v>
      </c>
      <c r="Z1441" s="92">
        <f t="shared" si="139"/>
        <v>1180.2937810000001</v>
      </c>
      <c r="AA1441" s="92">
        <f t="shared" si="140"/>
        <v>1329.01</v>
      </c>
    </row>
    <row r="1442" spans="1:27" x14ac:dyDescent="0.25">
      <c r="A1442" t="s">
        <v>418</v>
      </c>
      <c r="B1442" t="s">
        <v>80</v>
      </c>
      <c r="C1442" t="s">
        <v>81</v>
      </c>
      <c r="D1442" t="s">
        <v>421</v>
      </c>
      <c r="E1442" t="s">
        <v>422</v>
      </c>
      <c r="F1442" t="str">
        <f t="shared" si="136"/>
        <v>1620</v>
      </c>
      <c r="G1442" t="s">
        <v>56</v>
      </c>
      <c r="H1442" t="s">
        <v>57</v>
      </c>
      <c r="I1442" s="91"/>
      <c r="J1442" s="91"/>
      <c r="K1442" s="91">
        <v>364.75</v>
      </c>
      <c r="L1442" s="91">
        <v>97.72</v>
      </c>
      <c r="M1442" s="91">
        <v>145.9</v>
      </c>
      <c r="N1442" s="91"/>
      <c r="O1442" s="91"/>
      <c r="P1442" s="91"/>
      <c r="Q1442" s="91">
        <v>-328.28</v>
      </c>
      <c r="R1442" s="91"/>
      <c r="S1442" s="91"/>
      <c r="T1442" s="91">
        <v>93.89</v>
      </c>
      <c r="U1442" s="91">
        <f t="shared" si="137"/>
        <v>373.98</v>
      </c>
      <c r="V1442" s="82" t="str">
        <f t="shared" si="135"/>
        <v>111001620879</v>
      </c>
      <c r="W1442" s="83">
        <f>VLOOKUP(V1442,Factors!$E$6:$H$5950,4,FALSE)</f>
        <v>0.1119</v>
      </c>
      <c r="X1442" t="str">
        <f>VLOOKUP(V1442,Factors!$E$6:$F$5950,2,FALSE)</f>
        <v>Customers-All</v>
      </c>
      <c r="Y1442" s="92">
        <f t="shared" si="138"/>
        <v>41.848362000000002</v>
      </c>
      <c r="Z1442" s="92">
        <f t="shared" si="139"/>
        <v>332.13163800000001</v>
      </c>
      <c r="AA1442" s="92">
        <f t="shared" si="140"/>
        <v>373.98</v>
      </c>
    </row>
    <row r="1443" spans="1:27" x14ac:dyDescent="0.25">
      <c r="A1443" t="s">
        <v>418</v>
      </c>
      <c r="B1443" t="s">
        <v>329</v>
      </c>
      <c r="C1443" t="s">
        <v>330</v>
      </c>
      <c r="D1443" t="s">
        <v>421</v>
      </c>
      <c r="E1443" t="s">
        <v>422</v>
      </c>
      <c r="F1443" t="str">
        <f t="shared" si="136"/>
        <v>1620</v>
      </c>
      <c r="G1443" t="s">
        <v>65</v>
      </c>
      <c r="H1443" t="s">
        <v>66</v>
      </c>
      <c r="I1443" s="91">
        <v>45.44</v>
      </c>
      <c r="J1443" s="91">
        <v>363.52</v>
      </c>
      <c r="K1443" s="91"/>
      <c r="L1443" s="91"/>
      <c r="M1443" s="91"/>
      <c r="N1443" s="91"/>
      <c r="O1443" s="91"/>
      <c r="P1443" s="91"/>
      <c r="Q1443" s="91"/>
      <c r="R1443" s="91"/>
      <c r="S1443" s="91"/>
      <c r="T1443" s="91">
        <v>655.27</v>
      </c>
      <c r="U1443" s="91">
        <f t="shared" si="137"/>
        <v>1064.23</v>
      </c>
      <c r="V1443" s="82" t="str">
        <f t="shared" si="135"/>
        <v>113201620879</v>
      </c>
      <c r="W1443" s="83">
        <f>VLOOKUP(V1443,Factors!$E$6:$H$5950,4,FALSE)</f>
        <v>0.1119</v>
      </c>
      <c r="X1443" t="str">
        <f>VLOOKUP(V1443,Factors!$E$6:$F$5950,2,FALSE)</f>
        <v>Customers-All</v>
      </c>
      <c r="Y1443" s="92">
        <f t="shared" si="138"/>
        <v>119.08733700000001</v>
      </c>
      <c r="Z1443" s="92">
        <f t="shared" si="139"/>
        <v>945.14266299999997</v>
      </c>
      <c r="AA1443" s="92">
        <f t="shared" si="140"/>
        <v>1064.23</v>
      </c>
    </row>
    <row r="1444" spans="1:27" x14ac:dyDescent="0.25">
      <c r="A1444" t="s">
        <v>418</v>
      </c>
      <c r="B1444" t="s">
        <v>329</v>
      </c>
      <c r="C1444" t="s">
        <v>330</v>
      </c>
      <c r="D1444" t="s">
        <v>421</v>
      </c>
      <c r="E1444" t="s">
        <v>422</v>
      </c>
      <c r="F1444" t="str">
        <f t="shared" si="136"/>
        <v>1620</v>
      </c>
      <c r="G1444" t="s">
        <v>56</v>
      </c>
      <c r="H1444" t="s">
        <v>57</v>
      </c>
      <c r="I1444" s="91">
        <v>2132.5500000000002</v>
      </c>
      <c r="J1444" s="91">
        <v>1633.84</v>
      </c>
      <c r="K1444" s="91">
        <v>2099.11</v>
      </c>
      <c r="L1444" s="91">
        <v>1823.82</v>
      </c>
      <c r="M1444" s="91">
        <v>2322.7600000000002</v>
      </c>
      <c r="N1444" s="91">
        <v>1651.79</v>
      </c>
      <c r="O1444" s="91">
        <v>1600.14</v>
      </c>
      <c r="P1444" s="91">
        <v>2322.75</v>
      </c>
      <c r="Q1444" s="91">
        <v>1221.5899999999999</v>
      </c>
      <c r="R1444" s="91">
        <v>1273.22</v>
      </c>
      <c r="S1444" s="91">
        <v>1686.16</v>
      </c>
      <c r="T1444" s="91">
        <v>1700.67</v>
      </c>
      <c r="U1444" s="91">
        <f t="shared" si="137"/>
        <v>21468.400000000001</v>
      </c>
      <c r="V1444" s="82" t="str">
        <f t="shared" si="135"/>
        <v>113201620879</v>
      </c>
      <c r="W1444" s="83">
        <f>VLOOKUP(V1444,Factors!$E$6:$H$5950,4,FALSE)</f>
        <v>0.1119</v>
      </c>
      <c r="X1444" t="str">
        <f>VLOOKUP(V1444,Factors!$E$6:$F$5950,2,FALSE)</f>
        <v>Customers-All</v>
      </c>
      <c r="Y1444" s="92">
        <f t="shared" si="138"/>
        <v>2402.31396</v>
      </c>
      <c r="Z1444" s="92">
        <f t="shared" si="139"/>
        <v>19066.086040000002</v>
      </c>
      <c r="AA1444" s="92">
        <f t="shared" si="140"/>
        <v>21468.400000000001</v>
      </c>
    </row>
    <row r="1445" spans="1:27" x14ac:dyDescent="0.25">
      <c r="A1445" t="s">
        <v>418</v>
      </c>
      <c r="B1445" t="s">
        <v>329</v>
      </c>
      <c r="C1445" t="s">
        <v>330</v>
      </c>
      <c r="D1445" t="s">
        <v>421</v>
      </c>
      <c r="E1445" t="s">
        <v>422</v>
      </c>
      <c r="F1445" t="str">
        <f t="shared" si="136"/>
        <v>1620</v>
      </c>
      <c r="G1445" t="s">
        <v>68</v>
      </c>
      <c r="H1445" t="s">
        <v>69</v>
      </c>
      <c r="I1445" s="91">
        <v>272.64</v>
      </c>
      <c r="J1445" s="91">
        <v>-272.64</v>
      </c>
      <c r="K1445" s="91"/>
      <c r="L1445" s="91"/>
      <c r="M1445" s="91"/>
      <c r="N1445" s="91">
        <v>170.4</v>
      </c>
      <c r="O1445" s="91"/>
      <c r="P1445" s="91">
        <v>68.16</v>
      </c>
      <c r="Q1445" s="91"/>
      <c r="R1445" s="91">
        <v>34.08</v>
      </c>
      <c r="S1445" s="91"/>
      <c r="T1445" s="91">
        <v>35.11</v>
      </c>
      <c r="U1445" s="91">
        <f t="shared" si="137"/>
        <v>307.75</v>
      </c>
      <c r="V1445" s="82" t="str">
        <f t="shared" si="135"/>
        <v>113201620879</v>
      </c>
      <c r="W1445" s="83">
        <f>VLOOKUP(V1445,Factors!$E$6:$H$5950,4,FALSE)</f>
        <v>0.1119</v>
      </c>
      <c r="X1445" t="str">
        <f>VLOOKUP(V1445,Factors!$E$6:$F$5950,2,FALSE)</f>
        <v>Customers-All</v>
      </c>
      <c r="Y1445" s="92">
        <f t="shared" si="138"/>
        <v>34.437224999999998</v>
      </c>
      <c r="Z1445" s="92">
        <f t="shared" si="139"/>
        <v>273.31277499999999</v>
      </c>
      <c r="AA1445" s="92">
        <f t="shared" si="140"/>
        <v>307.75</v>
      </c>
    </row>
    <row r="1446" spans="1:27" x14ac:dyDescent="0.25">
      <c r="A1446" t="s">
        <v>418</v>
      </c>
      <c r="B1446" t="s">
        <v>329</v>
      </c>
      <c r="C1446" t="s">
        <v>330</v>
      </c>
      <c r="D1446" t="s">
        <v>421</v>
      </c>
      <c r="E1446" t="s">
        <v>422</v>
      </c>
      <c r="F1446" t="str">
        <f t="shared" si="136"/>
        <v>1620</v>
      </c>
      <c r="G1446" t="s">
        <v>156</v>
      </c>
      <c r="H1446" t="s">
        <v>157</v>
      </c>
      <c r="I1446" s="91">
        <v>21.43</v>
      </c>
      <c r="J1446" s="91"/>
      <c r="K1446" s="91"/>
      <c r="L1446" s="91"/>
      <c r="M1446" s="91"/>
      <c r="N1446" s="91"/>
      <c r="O1446" s="91"/>
      <c r="P1446" s="91"/>
      <c r="Q1446" s="91"/>
      <c r="R1446" s="91"/>
      <c r="S1446" s="91"/>
      <c r="T1446" s="91"/>
      <c r="U1446" s="91">
        <f t="shared" si="137"/>
        <v>21.43</v>
      </c>
      <c r="V1446" s="82" t="str">
        <f t="shared" si="135"/>
        <v>113201620879</v>
      </c>
      <c r="W1446" s="83">
        <f>VLOOKUP(V1446,Factors!$E$6:$H$5950,4,FALSE)</f>
        <v>0.1119</v>
      </c>
      <c r="X1446" t="str">
        <f>VLOOKUP(V1446,Factors!$E$6:$F$5950,2,FALSE)</f>
        <v>Customers-All</v>
      </c>
      <c r="Y1446" s="92">
        <f t="shared" si="138"/>
        <v>2.3980169999999998</v>
      </c>
      <c r="Z1446" s="92">
        <f t="shared" si="139"/>
        <v>19.031983</v>
      </c>
      <c r="AA1446" s="92">
        <f t="shared" si="140"/>
        <v>21.43</v>
      </c>
    </row>
    <row r="1447" spans="1:27" x14ac:dyDescent="0.25">
      <c r="A1447" t="s">
        <v>418</v>
      </c>
      <c r="B1447" t="s">
        <v>329</v>
      </c>
      <c r="C1447" t="s">
        <v>330</v>
      </c>
      <c r="D1447" t="s">
        <v>423</v>
      </c>
      <c r="E1447" t="s">
        <v>422</v>
      </c>
      <c r="F1447" t="str">
        <f t="shared" si="136"/>
        <v>1625</v>
      </c>
      <c r="G1447" t="s">
        <v>110</v>
      </c>
      <c r="H1447" t="s">
        <v>111</v>
      </c>
      <c r="I1447" s="91">
        <v>8386.7099999999991</v>
      </c>
      <c r="J1447" s="91">
        <v>8786.08</v>
      </c>
      <c r="K1447" s="91">
        <v>6999.69</v>
      </c>
      <c r="L1447" s="91">
        <v>9058.42</v>
      </c>
      <c r="M1447" s="91">
        <v>8680.99</v>
      </c>
      <c r="N1447" s="91">
        <v>9058.42</v>
      </c>
      <c r="O1447" s="91">
        <v>5586.03</v>
      </c>
      <c r="P1447" s="91">
        <v>7171.25</v>
      </c>
      <c r="Q1447" s="91">
        <v>8605.5</v>
      </c>
      <c r="R1447" s="91">
        <v>9058.42</v>
      </c>
      <c r="S1447" s="91">
        <v>8234.93</v>
      </c>
      <c r="T1447" s="91">
        <v>6999.69</v>
      </c>
      <c r="U1447" s="91">
        <f t="shared" si="137"/>
        <v>96626.13</v>
      </c>
      <c r="V1447" s="82" t="str">
        <f t="shared" si="135"/>
        <v>113201625879</v>
      </c>
      <c r="W1447" s="83">
        <f>VLOOKUP(V1447,Factors!$E$6:$H$5950,4,FALSE)</f>
        <v>0.1119</v>
      </c>
      <c r="X1447" t="str">
        <f>VLOOKUP(V1447,Factors!$E$6:$F$5950,2,FALSE)</f>
        <v>Customers-All</v>
      </c>
      <c r="Y1447" s="92">
        <f t="shared" si="138"/>
        <v>10812.463947</v>
      </c>
      <c r="Z1447" s="92">
        <f t="shared" si="139"/>
        <v>85813.666053000008</v>
      </c>
      <c r="AA1447" s="92">
        <f t="shared" si="140"/>
        <v>96626.13</v>
      </c>
    </row>
    <row r="1448" spans="1:27" x14ac:dyDescent="0.25">
      <c r="A1448" t="s">
        <v>418</v>
      </c>
      <c r="B1448" t="s">
        <v>329</v>
      </c>
      <c r="C1448" t="s">
        <v>330</v>
      </c>
      <c r="D1448" t="s">
        <v>423</v>
      </c>
      <c r="E1448" t="s">
        <v>422</v>
      </c>
      <c r="F1448" t="str">
        <f t="shared" si="136"/>
        <v>1625</v>
      </c>
      <c r="G1448" t="s">
        <v>114</v>
      </c>
      <c r="H1448" t="s">
        <v>115</v>
      </c>
      <c r="I1448" s="91">
        <v>597.01</v>
      </c>
      <c r="J1448" s="91">
        <v>858.44</v>
      </c>
      <c r="K1448" s="91">
        <v>456.53</v>
      </c>
      <c r="L1448" s="91">
        <v>1084.76</v>
      </c>
      <c r="M1448" s="91">
        <v>-421.42</v>
      </c>
      <c r="N1448" s="91"/>
      <c r="O1448" s="91"/>
      <c r="P1448" s="91"/>
      <c r="Q1448" s="91">
        <v>448.73</v>
      </c>
      <c r="R1448" s="91">
        <v>573.59</v>
      </c>
      <c r="S1448" s="91">
        <v>-66.33</v>
      </c>
      <c r="T1448" s="91">
        <v>651.08000000000004</v>
      </c>
      <c r="U1448" s="91">
        <f t="shared" si="137"/>
        <v>4182.3900000000003</v>
      </c>
      <c r="V1448" s="82" t="str">
        <f t="shared" si="135"/>
        <v>113201625879</v>
      </c>
      <c r="W1448" s="83">
        <f>VLOOKUP(V1448,Factors!$E$6:$H$5950,4,FALSE)</f>
        <v>0.1119</v>
      </c>
      <c r="X1448" t="str">
        <f>VLOOKUP(V1448,Factors!$E$6:$F$5950,2,FALSE)</f>
        <v>Customers-All</v>
      </c>
      <c r="Y1448" s="92">
        <f t="shared" si="138"/>
        <v>468.00944100000004</v>
      </c>
      <c r="Z1448" s="92">
        <f t="shared" si="139"/>
        <v>3714.3805590000002</v>
      </c>
      <c r="AA1448" s="92">
        <f t="shared" si="140"/>
        <v>4182.3900000000003</v>
      </c>
    </row>
    <row r="1449" spans="1:27" x14ac:dyDescent="0.25">
      <c r="A1449" t="s">
        <v>418</v>
      </c>
      <c r="B1449" t="s">
        <v>329</v>
      </c>
      <c r="C1449" t="s">
        <v>330</v>
      </c>
      <c r="D1449" t="s">
        <v>423</v>
      </c>
      <c r="E1449" t="s">
        <v>422</v>
      </c>
      <c r="F1449" t="str">
        <f t="shared" si="136"/>
        <v>1625</v>
      </c>
      <c r="G1449" t="s">
        <v>86</v>
      </c>
      <c r="H1449" t="s">
        <v>87</v>
      </c>
      <c r="I1449" s="91">
        <v>27158.25</v>
      </c>
      <c r="J1449" s="91">
        <v>22226.080000000002</v>
      </c>
      <c r="K1449" s="91">
        <v>20540.349999999999</v>
      </c>
      <c r="L1449" s="91">
        <v>22958.78</v>
      </c>
      <c r="M1449" s="91">
        <v>26994.22</v>
      </c>
      <c r="N1449" s="91">
        <v>20868.21</v>
      </c>
      <c r="O1449" s="91">
        <v>19151.14</v>
      </c>
      <c r="P1449" s="91">
        <v>20571.73</v>
      </c>
      <c r="Q1449" s="91">
        <v>21305.17</v>
      </c>
      <c r="R1449" s="91">
        <v>25050.92</v>
      </c>
      <c r="S1449" s="91">
        <v>24973.01</v>
      </c>
      <c r="T1449" s="91">
        <v>18129.740000000002</v>
      </c>
      <c r="U1449" s="91">
        <f t="shared" si="137"/>
        <v>269927.59999999998</v>
      </c>
      <c r="V1449" s="82" t="str">
        <f t="shared" si="135"/>
        <v>113201625879</v>
      </c>
      <c r="W1449" s="83">
        <f>VLOOKUP(V1449,Factors!$E$6:$H$5950,4,FALSE)</f>
        <v>0.1119</v>
      </c>
      <c r="X1449" t="str">
        <f>VLOOKUP(V1449,Factors!$E$6:$F$5950,2,FALSE)</f>
        <v>Customers-All</v>
      </c>
      <c r="Y1449" s="92">
        <f t="shared" si="138"/>
        <v>30204.898439999997</v>
      </c>
      <c r="Z1449" s="92">
        <f t="shared" si="139"/>
        <v>239722.70155999999</v>
      </c>
      <c r="AA1449" s="92">
        <f t="shared" si="140"/>
        <v>269927.59999999998</v>
      </c>
    </row>
    <row r="1450" spans="1:27" x14ac:dyDescent="0.25">
      <c r="A1450" t="s">
        <v>418</v>
      </c>
      <c r="B1450" t="s">
        <v>329</v>
      </c>
      <c r="C1450" t="s">
        <v>330</v>
      </c>
      <c r="D1450" t="s">
        <v>423</v>
      </c>
      <c r="E1450" t="s">
        <v>422</v>
      </c>
      <c r="F1450" t="str">
        <f t="shared" si="136"/>
        <v>1625</v>
      </c>
      <c r="G1450" t="s">
        <v>116</v>
      </c>
      <c r="H1450" t="s">
        <v>117</v>
      </c>
      <c r="I1450" s="91">
        <v>2050.09</v>
      </c>
      <c r="J1450" s="91">
        <v>769.7</v>
      </c>
      <c r="K1450" s="91">
        <v>2374.92</v>
      </c>
      <c r="L1450" s="91">
        <v>1232.1099999999999</v>
      </c>
      <c r="M1450" s="91">
        <v>38.049999999999997</v>
      </c>
      <c r="N1450" s="91">
        <v>908.03</v>
      </c>
      <c r="O1450" s="91">
        <v>1755.84</v>
      </c>
      <c r="P1450" s="91">
        <v>3140.2</v>
      </c>
      <c r="Q1450" s="91">
        <v>2158.4499999999998</v>
      </c>
      <c r="R1450" s="91">
        <v>2150.48</v>
      </c>
      <c r="S1450" s="91">
        <v>1729.59</v>
      </c>
      <c r="T1450" s="91">
        <v>1801.16</v>
      </c>
      <c r="U1450" s="91">
        <f t="shared" si="137"/>
        <v>20108.62</v>
      </c>
      <c r="V1450" s="82" t="str">
        <f t="shared" si="135"/>
        <v>113201625879</v>
      </c>
      <c r="W1450" s="83">
        <f>VLOOKUP(V1450,Factors!$E$6:$H$5950,4,FALSE)</f>
        <v>0.1119</v>
      </c>
      <c r="X1450" t="str">
        <f>VLOOKUP(V1450,Factors!$E$6:$F$5950,2,FALSE)</f>
        <v>Customers-All</v>
      </c>
      <c r="Y1450" s="92">
        <f t="shared" si="138"/>
        <v>2250.1545779999997</v>
      </c>
      <c r="Z1450" s="92">
        <f t="shared" si="139"/>
        <v>17858.465422000001</v>
      </c>
      <c r="AA1450" s="92">
        <f t="shared" si="140"/>
        <v>20108.620000000003</v>
      </c>
    </row>
    <row r="1451" spans="1:27" x14ac:dyDescent="0.25">
      <c r="A1451" t="s">
        <v>418</v>
      </c>
      <c r="B1451" t="s">
        <v>329</v>
      </c>
      <c r="C1451" t="s">
        <v>330</v>
      </c>
      <c r="D1451" t="s">
        <v>423</v>
      </c>
      <c r="E1451" t="s">
        <v>422</v>
      </c>
      <c r="F1451" t="str">
        <f t="shared" si="136"/>
        <v>1625</v>
      </c>
      <c r="G1451" t="s">
        <v>88</v>
      </c>
      <c r="H1451" t="s">
        <v>89</v>
      </c>
      <c r="I1451" s="91">
        <v>5051.91</v>
      </c>
      <c r="J1451" s="91">
        <v>4547.3</v>
      </c>
      <c r="K1451" s="91">
        <v>4920.66</v>
      </c>
      <c r="L1451" s="91">
        <v>4752.0200000000004</v>
      </c>
      <c r="M1451" s="91">
        <v>5088.6400000000003</v>
      </c>
      <c r="N1451" s="91">
        <v>4752.09</v>
      </c>
      <c r="O1451" s="91">
        <v>4878.42</v>
      </c>
      <c r="P1451" s="91">
        <v>5088.74</v>
      </c>
      <c r="Q1451" s="91">
        <v>4584.03</v>
      </c>
      <c r="R1451" s="91">
        <v>5088.4399999999996</v>
      </c>
      <c r="S1451" s="91">
        <v>4920.38</v>
      </c>
      <c r="T1451" s="91">
        <v>4858.16</v>
      </c>
      <c r="U1451" s="91">
        <f t="shared" si="137"/>
        <v>58530.789999999994</v>
      </c>
      <c r="V1451" s="82" t="str">
        <f t="shared" si="135"/>
        <v>113201625879</v>
      </c>
      <c r="W1451" s="83">
        <f>VLOOKUP(V1451,Factors!$E$6:$H$5950,4,FALSE)</f>
        <v>0.1119</v>
      </c>
      <c r="X1451" t="str">
        <f>VLOOKUP(V1451,Factors!$E$6:$F$5950,2,FALSE)</f>
        <v>Customers-All</v>
      </c>
      <c r="Y1451" s="92">
        <f t="shared" si="138"/>
        <v>6549.5954009999996</v>
      </c>
      <c r="Z1451" s="92">
        <f t="shared" si="139"/>
        <v>51981.194598999995</v>
      </c>
      <c r="AA1451" s="92">
        <f t="shared" si="140"/>
        <v>58530.789999999994</v>
      </c>
    </row>
    <row r="1452" spans="1:27" x14ac:dyDescent="0.25">
      <c r="A1452" t="s">
        <v>418</v>
      </c>
      <c r="B1452" t="s">
        <v>329</v>
      </c>
      <c r="C1452" t="s">
        <v>330</v>
      </c>
      <c r="D1452" t="s">
        <v>423</v>
      </c>
      <c r="E1452" t="s">
        <v>422</v>
      </c>
      <c r="F1452" t="str">
        <f t="shared" si="136"/>
        <v>1625</v>
      </c>
      <c r="G1452" t="s">
        <v>90</v>
      </c>
      <c r="H1452" t="s">
        <v>91</v>
      </c>
      <c r="I1452" s="91">
        <v>20061.849999999999</v>
      </c>
      <c r="J1452" s="91">
        <v>17933.759999999998</v>
      </c>
      <c r="K1452" s="91">
        <v>19581.349999999999</v>
      </c>
      <c r="L1452" s="91">
        <v>18842.990000000002</v>
      </c>
      <c r="M1452" s="91">
        <v>19705.61</v>
      </c>
      <c r="N1452" s="91">
        <v>18608.84</v>
      </c>
      <c r="O1452" s="91">
        <v>19235.009999999998</v>
      </c>
      <c r="P1452" s="91">
        <v>20279.16</v>
      </c>
      <c r="Q1452" s="91">
        <v>18237.560000000001</v>
      </c>
      <c r="R1452" s="91">
        <v>20214.05</v>
      </c>
      <c r="S1452" s="91">
        <v>19388.900000000001</v>
      </c>
      <c r="T1452" s="91">
        <v>19277.05</v>
      </c>
      <c r="U1452" s="91">
        <f t="shared" si="137"/>
        <v>231366.12999999998</v>
      </c>
      <c r="V1452" s="82" t="str">
        <f t="shared" si="135"/>
        <v>113201625879</v>
      </c>
      <c r="W1452" s="83">
        <f>VLOOKUP(V1452,Factors!$E$6:$H$5950,4,FALSE)</f>
        <v>0.1119</v>
      </c>
      <c r="X1452" t="str">
        <f>VLOOKUP(V1452,Factors!$E$6:$F$5950,2,FALSE)</f>
        <v>Customers-All</v>
      </c>
      <c r="Y1452" s="92">
        <f t="shared" si="138"/>
        <v>25889.869946999996</v>
      </c>
      <c r="Z1452" s="92">
        <f t="shared" si="139"/>
        <v>205476.26005299998</v>
      </c>
      <c r="AA1452" s="92">
        <f t="shared" si="140"/>
        <v>231366.12999999998</v>
      </c>
    </row>
    <row r="1453" spans="1:27" x14ac:dyDescent="0.25">
      <c r="A1453" t="s">
        <v>418</v>
      </c>
      <c r="B1453" t="s">
        <v>329</v>
      </c>
      <c r="C1453" t="s">
        <v>330</v>
      </c>
      <c r="D1453" t="s">
        <v>423</v>
      </c>
      <c r="E1453" t="s">
        <v>422</v>
      </c>
      <c r="F1453" t="str">
        <f t="shared" si="136"/>
        <v>1625</v>
      </c>
      <c r="G1453" t="s">
        <v>118</v>
      </c>
      <c r="H1453" t="s">
        <v>119</v>
      </c>
      <c r="I1453" s="91"/>
      <c r="J1453" s="91"/>
      <c r="K1453" s="91"/>
      <c r="L1453" s="91">
        <v>795</v>
      </c>
      <c r="M1453" s="91"/>
      <c r="N1453" s="91"/>
      <c r="O1453" s="91"/>
      <c r="P1453" s="91"/>
      <c r="Q1453" s="91"/>
      <c r="R1453" s="91"/>
      <c r="S1453" s="91"/>
      <c r="T1453" s="91"/>
      <c r="U1453" s="91">
        <f t="shared" si="137"/>
        <v>795</v>
      </c>
      <c r="V1453" s="82" t="str">
        <f t="shared" si="135"/>
        <v>113201625879</v>
      </c>
      <c r="W1453" s="83">
        <f>VLOOKUP(V1453,Factors!$E$6:$H$5950,4,FALSE)</f>
        <v>0.1119</v>
      </c>
      <c r="X1453" t="str">
        <f>VLOOKUP(V1453,Factors!$E$6:$F$5950,2,FALSE)</f>
        <v>Customers-All</v>
      </c>
      <c r="Y1453" s="92">
        <f t="shared" si="138"/>
        <v>88.960499999999996</v>
      </c>
      <c r="Z1453" s="92">
        <f t="shared" si="139"/>
        <v>706.03949999999998</v>
      </c>
      <c r="AA1453" s="92">
        <f t="shared" si="140"/>
        <v>795</v>
      </c>
    </row>
    <row r="1454" spans="1:27" x14ac:dyDescent="0.25">
      <c r="A1454" t="s">
        <v>418</v>
      </c>
      <c r="B1454" t="s">
        <v>329</v>
      </c>
      <c r="C1454" t="s">
        <v>330</v>
      </c>
      <c r="D1454" t="s">
        <v>423</v>
      </c>
      <c r="E1454" t="s">
        <v>422</v>
      </c>
      <c r="F1454" t="str">
        <f t="shared" si="136"/>
        <v>1625</v>
      </c>
      <c r="G1454" t="s">
        <v>128</v>
      </c>
      <c r="H1454" t="s">
        <v>129</v>
      </c>
      <c r="I1454" s="91"/>
      <c r="J1454" s="91"/>
      <c r="K1454" s="91"/>
      <c r="L1454" s="91"/>
      <c r="M1454" s="91"/>
      <c r="N1454" s="91"/>
      <c r="O1454" s="91"/>
      <c r="P1454" s="91"/>
      <c r="Q1454" s="91"/>
      <c r="R1454" s="91"/>
      <c r="S1454" s="91">
        <v>3.6</v>
      </c>
      <c r="T1454" s="91"/>
      <c r="U1454" s="91">
        <f t="shared" si="137"/>
        <v>3.6</v>
      </c>
      <c r="V1454" s="82" t="str">
        <f t="shared" si="135"/>
        <v>113201625879</v>
      </c>
      <c r="W1454" s="83">
        <f>VLOOKUP(V1454,Factors!$E$6:$H$5950,4,FALSE)</f>
        <v>0.1119</v>
      </c>
      <c r="X1454" t="str">
        <f>VLOOKUP(V1454,Factors!$E$6:$F$5950,2,FALSE)</f>
        <v>Customers-All</v>
      </c>
      <c r="Y1454" s="92">
        <f t="shared" si="138"/>
        <v>0.40284000000000003</v>
      </c>
      <c r="Z1454" s="92">
        <f t="shared" si="139"/>
        <v>3.1971600000000002</v>
      </c>
      <c r="AA1454" s="92">
        <f t="shared" si="140"/>
        <v>3.6</v>
      </c>
    </row>
    <row r="1455" spans="1:27" x14ac:dyDescent="0.25">
      <c r="A1455" t="s">
        <v>418</v>
      </c>
      <c r="B1455" t="s">
        <v>329</v>
      </c>
      <c r="C1455" t="s">
        <v>330</v>
      </c>
      <c r="D1455" t="s">
        <v>423</v>
      </c>
      <c r="E1455" t="s">
        <v>422</v>
      </c>
      <c r="F1455" t="str">
        <f t="shared" si="136"/>
        <v>1625</v>
      </c>
      <c r="G1455" t="s">
        <v>98</v>
      </c>
      <c r="H1455" t="s">
        <v>99</v>
      </c>
      <c r="I1455" s="91"/>
      <c r="J1455" s="91"/>
      <c r="K1455" s="91">
        <v>26.65</v>
      </c>
      <c r="L1455" s="91"/>
      <c r="M1455" s="91">
        <v>79.31</v>
      </c>
      <c r="N1455" s="91"/>
      <c r="O1455" s="91"/>
      <c r="P1455" s="91"/>
      <c r="Q1455" s="91">
        <v>15.96</v>
      </c>
      <c r="R1455" s="91"/>
      <c r="S1455" s="91"/>
      <c r="T1455" s="91">
        <v>37.369999999999997</v>
      </c>
      <c r="U1455" s="91">
        <f t="shared" si="137"/>
        <v>159.29000000000002</v>
      </c>
      <c r="V1455" s="82" t="str">
        <f t="shared" si="135"/>
        <v>113201625879</v>
      </c>
      <c r="W1455" s="83">
        <f>VLOOKUP(V1455,Factors!$E$6:$H$5950,4,FALSE)</f>
        <v>0.1119</v>
      </c>
      <c r="X1455" t="str">
        <f>VLOOKUP(V1455,Factors!$E$6:$F$5950,2,FALSE)</f>
        <v>Customers-All</v>
      </c>
      <c r="Y1455" s="92">
        <f t="shared" si="138"/>
        <v>17.824551000000003</v>
      </c>
      <c r="Z1455" s="92">
        <f t="shared" si="139"/>
        <v>141.46544900000001</v>
      </c>
      <c r="AA1455" s="92">
        <f t="shared" si="140"/>
        <v>159.29000000000002</v>
      </c>
    </row>
    <row r="1456" spans="1:27" x14ac:dyDescent="0.25">
      <c r="A1456" t="s">
        <v>418</v>
      </c>
      <c r="B1456" t="s">
        <v>329</v>
      </c>
      <c r="C1456" t="s">
        <v>330</v>
      </c>
      <c r="D1456" t="s">
        <v>423</v>
      </c>
      <c r="E1456" t="s">
        <v>422</v>
      </c>
      <c r="F1456" t="str">
        <f t="shared" si="136"/>
        <v>1625</v>
      </c>
      <c r="G1456" t="s">
        <v>130</v>
      </c>
      <c r="H1456" t="s">
        <v>131</v>
      </c>
      <c r="I1456" s="91">
        <v>48.83</v>
      </c>
      <c r="J1456" s="91">
        <v>41.19</v>
      </c>
      <c r="K1456" s="91">
        <v>116.67</v>
      </c>
      <c r="L1456" s="91">
        <v>64.84</v>
      </c>
      <c r="M1456" s="91"/>
      <c r="N1456" s="91">
        <v>71.7</v>
      </c>
      <c r="O1456" s="91">
        <v>36.69</v>
      </c>
      <c r="P1456" s="91">
        <v>79.03</v>
      </c>
      <c r="Q1456" s="91"/>
      <c r="R1456" s="91">
        <v>78.819999999999993</v>
      </c>
      <c r="S1456" s="91">
        <v>59.52</v>
      </c>
      <c r="T1456" s="91"/>
      <c r="U1456" s="91">
        <f t="shared" si="137"/>
        <v>597.29</v>
      </c>
      <c r="V1456" s="82" t="str">
        <f t="shared" si="135"/>
        <v>113201625879</v>
      </c>
      <c r="W1456" s="83">
        <f>VLOOKUP(V1456,Factors!$E$6:$H$5950,4,FALSE)</f>
        <v>0.1119</v>
      </c>
      <c r="X1456" t="str">
        <f>VLOOKUP(V1456,Factors!$E$6:$F$5950,2,FALSE)</f>
        <v>Customers-All</v>
      </c>
      <c r="Y1456" s="92">
        <f t="shared" si="138"/>
        <v>66.836750999999992</v>
      </c>
      <c r="Z1456" s="92">
        <f t="shared" si="139"/>
        <v>530.45324899999991</v>
      </c>
      <c r="AA1456" s="92">
        <f t="shared" si="140"/>
        <v>597.29</v>
      </c>
    </row>
    <row r="1457" spans="1:27" x14ac:dyDescent="0.25">
      <c r="A1457" t="s">
        <v>418</v>
      </c>
      <c r="B1457" t="s">
        <v>329</v>
      </c>
      <c r="C1457" t="s">
        <v>330</v>
      </c>
      <c r="D1457" t="s">
        <v>423</v>
      </c>
      <c r="E1457" t="s">
        <v>422</v>
      </c>
      <c r="F1457" t="str">
        <f t="shared" si="136"/>
        <v>1625</v>
      </c>
      <c r="G1457" t="s">
        <v>132</v>
      </c>
      <c r="H1457" t="s">
        <v>133</v>
      </c>
      <c r="I1457" s="91"/>
      <c r="J1457" s="91"/>
      <c r="K1457" s="91"/>
      <c r="L1457" s="91"/>
      <c r="M1457" s="91"/>
      <c r="N1457" s="91"/>
      <c r="O1457" s="91"/>
      <c r="P1457" s="91"/>
      <c r="Q1457" s="91">
        <v>259.97000000000003</v>
      </c>
      <c r="R1457" s="91"/>
      <c r="S1457" s="91"/>
      <c r="T1457" s="91">
        <v>31.97</v>
      </c>
      <c r="U1457" s="91">
        <f t="shared" si="137"/>
        <v>291.94000000000005</v>
      </c>
      <c r="V1457" s="82" t="str">
        <f t="shared" si="135"/>
        <v>113201625879</v>
      </c>
      <c r="W1457" s="83">
        <f>VLOOKUP(V1457,Factors!$E$6:$H$5950,4,FALSE)</f>
        <v>0.1119</v>
      </c>
      <c r="X1457" t="str">
        <f>VLOOKUP(V1457,Factors!$E$6:$F$5950,2,FALSE)</f>
        <v>Customers-All</v>
      </c>
      <c r="Y1457" s="92">
        <f t="shared" si="138"/>
        <v>32.668086000000002</v>
      </c>
      <c r="Z1457" s="92">
        <f t="shared" si="139"/>
        <v>259.27191400000004</v>
      </c>
      <c r="AA1457" s="92">
        <f t="shared" si="140"/>
        <v>291.94000000000005</v>
      </c>
    </row>
    <row r="1458" spans="1:27" x14ac:dyDescent="0.25">
      <c r="A1458" t="s">
        <v>418</v>
      </c>
      <c r="B1458" t="s">
        <v>329</v>
      </c>
      <c r="C1458" t="s">
        <v>330</v>
      </c>
      <c r="D1458" t="s">
        <v>423</v>
      </c>
      <c r="E1458" t="s">
        <v>422</v>
      </c>
      <c r="F1458" t="str">
        <f t="shared" si="136"/>
        <v>1625</v>
      </c>
      <c r="G1458" t="s">
        <v>136</v>
      </c>
      <c r="H1458" t="s">
        <v>137</v>
      </c>
      <c r="I1458" s="91">
        <v>7</v>
      </c>
      <c r="J1458" s="91">
        <v>37</v>
      </c>
      <c r="K1458" s="91">
        <v>23.2</v>
      </c>
      <c r="L1458" s="91"/>
      <c r="M1458" s="91">
        <v>27</v>
      </c>
      <c r="N1458" s="91">
        <v>77.099999999999994</v>
      </c>
      <c r="O1458" s="91">
        <v>18.600000000000001</v>
      </c>
      <c r="P1458" s="91">
        <v>31.4</v>
      </c>
      <c r="Q1458" s="91">
        <v>14.8</v>
      </c>
      <c r="R1458" s="91">
        <v>81.5</v>
      </c>
      <c r="S1458" s="91">
        <v>3.6</v>
      </c>
      <c r="T1458" s="91"/>
      <c r="U1458" s="91">
        <f t="shared" si="137"/>
        <v>321.20000000000005</v>
      </c>
      <c r="V1458" s="82" t="str">
        <f t="shared" si="135"/>
        <v>113201625879</v>
      </c>
      <c r="W1458" s="83">
        <f>VLOOKUP(V1458,Factors!$E$6:$H$5950,4,FALSE)</f>
        <v>0.1119</v>
      </c>
      <c r="X1458" t="str">
        <f>VLOOKUP(V1458,Factors!$E$6:$F$5950,2,FALSE)</f>
        <v>Customers-All</v>
      </c>
      <c r="Y1458" s="92">
        <f t="shared" si="138"/>
        <v>35.942280000000004</v>
      </c>
      <c r="Z1458" s="92">
        <f t="shared" si="139"/>
        <v>285.25772000000006</v>
      </c>
      <c r="AA1458" s="92">
        <f t="shared" si="140"/>
        <v>321.20000000000005</v>
      </c>
    </row>
    <row r="1459" spans="1:27" x14ac:dyDescent="0.25">
      <c r="A1459" t="s">
        <v>418</v>
      </c>
      <c r="B1459" t="s">
        <v>329</v>
      </c>
      <c r="C1459" t="s">
        <v>330</v>
      </c>
      <c r="D1459" t="s">
        <v>423</v>
      </c>
      <c r="E1459" t="s">
        <v>422</v>
      </c>
      <c r="F1459" t="str">
        <f t="shared" si="136"/>
        <v>1625</v>
      </c>
      <c r="G1459" t="s">
        <v>140</v>
      </c>
      <c r="H1459" t="s">
        <v>141</v>
      </c>
      <c r="I1459" s="91">
        <v>107.15</v>
      </c>
      <c r="J1459" s="91">
        <v>42.86</v>
      </c>
      <c r="K1459" s="91">
        <v>85.72</v>
      </c>
      <c r="L1459" s="91"/>
      <c r="M1459" s="91"/>
      <c r="N1459" s="91"/>
      <c r="O1459" s="91"/>
      <c r="P1459" s="91">
        <v>64.290000000000006</v>
      </c>
      <c r="Q1459" s="91">
        <v>42.86</v>
      </c>
      <c r="R1459" s="91">
        <v>42.86</v>
      </c>
      <c r="S1459" s="91">
        <v>45</v>
      </c>
      <c r="T1459" s="91">
        <v>67.5</v>
      </c>
      <c r="U1459" s="91">
        <f t="shared" si="137"/>
        <v>498.24</v>
      </c>
      <c r="V1459" s="82" t="str">
        <f t="shared" si="135"/>
        <v>113201625879</v>
      </c>
      <c r="W1459" s="83">
        <f>VLOOKUP(V1459,Factors!$E$6:$H$5950,4,FALSE)</f>
        <v>0.1119</v>
      </c>
      <c r="X1459" t="str">
        <f>VLOOKUP(V1459,Factors!$E$6:$F$5950,2,FALSE)</f>
        <v>Customers-All</v>
      </c>
      <c r="Y1459" s="92">
        <f t="shared" si="138"/>
        <v>55.753056000000001</v>
      </c>
      <c r="Z1459" s="92">
        <f t="shared" si="139"/>
        <v>442.48694399999999</v>
      </c>
      <c r="AA1459" s="92">
        <f t="shared" si="140"/>
        <v>498.24</v>
      </c>
    </row>
    <row r="1460" spans="1:27" x14ac:dyDescent="0.25">
      <c r="A1460" t="s">
        <v>418</v>
      </c>
      <c r="B1460" t="s">
        <v>329</v>
      </c>
      <c r="C1460" t="s">
        <v>330</v>
      </c>
      <c r="D1460" t="s">
        <v>423</v>
      </c>
      <c r="E1460" t="s">
        <v>422</v>
      </c>
      <c r="F1460" t="str">
        <f t="shared" si="136"/>
        <v>1625</v>
      </c>
      <c r="G1460" t="s">
        <v>239</v>
      </c>
      <c r="H1460" t="s">
        <v>240</v>
      </c>
      <c r="I1460" s="91"/>
      <c r="J1460" s="91"/>
      <c r="K1460" s="91"/>
      <c r="L1460" s="91"/>
      <c r="M1460" s="91"/>
      <c r="N1460" s="91">
        <v>158.26</v>
      </c>
      <c r="O1460" s="91"/>
      <c r="P1460" s="91"/>
      <c r="Q1460" s="91"/>
      <c r="R1460" s="91"/>
      <c r="S1460" s="91"/>
      <c r="T1460" s="91"/>
      <c r="U1460" s="91">
        <f t="shared" si="137"/>
        <v>158.26</v>
      </c>
      <c r="V1460" s="82" t="str">
        <f t="shared" si="135"/>
        <v>113201625879</v>
      </c>
      <c r="W1460" s="83">
        <f>VLOOKUP(V1460,Factors!$E$6:$H$5950,4,FALSE)</f>
        <v>0.1119</v>
      </c>
      <c r="X1460" t="str">
        <f>VLOOKUP(V1460,Factors!$E$6:$F$5950,2,FALSE)</f>
        <v>Customers-All</v>
      </c>
      <c r="Y1460" s="92">
        <f t="shared" si="138"/>
        <v>17.709294</v>
      </c>
      <c r="Z1460" s="92">
        <f t="shared" si="139"/>
        <v>140.55070599999999</v>
      </c>
      <c r="AA1460" s="92">
        <f t="shared" si="140"/>
        <v>158.26</v>
      </c>
    </row>
    <row r="1461" spans="1:27" x14ac:dyDescent="0.25">
      <c r="A1461" t="s">
        <v>418</v>
      </c>
      <c r="B1461" t="s">
        <v>329</v>
      </c>
      <c r="C1461" t="s">
        <v>330</v>
      </c>
      <c r="D1461" t="s">
        <v>423</v>
      </c>
      <c r="E1461" t="s">
        <v>422</v>
      </c>
      <c r="F1461" t="str">
        <f t="shared" si="136"/>
        <v>1625</v>
      </c>
      <c r="G1461" t="s">
        <v>144</v>
      </c>
      <c r="H1461" t="s">
        <v>145</v>
      </c>
      <c r="I1461" s="91">
        <v>53.32</v>
      </c>
      <c r="J1461" s="91">
        <v>64.709999999999994</v>
      </c>
      <c r="K1461" s="91">
        <v>8.5</v>
      </c>
      <c r="L1461" s="91">
        <v>8.9499999999999993</v>
      </c>
      <c r="M1461" s="91">
        <v>71.03</v>
      </c>
      <c r="N1461" s="91">
        <v>165.57</v>
      </c>
      <c r="O1461" s="91">
        <v>181.82</v>
      </c>
      <c r="P1461" s="91">
        <v>6.5</v>
      </c>
      <c r="Q1461" s="91">
        <v>46.02</v>
      </c>
      <c r="R1461" s="91">
        <v>120.38</v>
      </c>
      <c r="S1461" s="91"/>
      <c r="T1461" s="91">
        <v>21.05</v>
      </c>
      <c r="U1461" s="91">
        <f t="shared" si="137"/>
        <v>747.84999999999991</v>
      </c>
      <c r="V1461" s="82" t="str">
        <f t="shared" si="135"/>
        <v>113201625879</v>
      </c>
      <c r="W1461" s="83">
        <f>VLOOKUP(V1461,Factors!$E$6:$H$5950,4,FALSE)</f>
        <v>0.1119</v>
      </c>
      <c r="X1461" t="str">
        <f>VLOOKUP(V1461,Factors!$E$6:$F$5950,2,FALSE)</f>
        <v>Customers-All</v>
      </c>
      <c r="Y1461" s="92">
        <f t="shared" si="138"/>
        <v>83.684414999999987</v>
      </c>
      <c r="Z1461" s="92">
        <f t="shared" si="139"/>
        <v>664.16558499999996</v>
      </c>
      <c r="AA1461" s="92">
        <f t="shared" si="140"/>
        <v>747.84999999999991</v>
      </c>
    </row>
    <row r="1462" spans="1:27" x14ac:dyDescent="0.25">
      <c r="A1462" t="s">
        <v>418</v>
      </c>
      <c r="B1462" t="s">
        <v>329</v>
      </c>
      <c r="C1462" t="s">
        <v>330</v>
      </c>
      <c r="D1462" t="s">
        <v>423</v>
      </c>
      <c r="E1462" t="s">
        <v>422</v>
      </c>
      <c r="F1462" t="str">
        <f t="shared" si="136"/>
        <v>1625</v>
      </c>
      <c r="G1462" t="s">
        <v>217</v>
      </c>
      <c r="H1462" t="s">
        <v>218</v>
      </c>
      <c r="I1462" s="91"/>
      <c r="J1462" s="91"/>
      <c r="K1462" s="91"/>
      <c r="L1462" s="91">
        <v>98.61</v>
      </c>
      <c r="M1462" s="91"/>
      <c r="N1462" s="91"/>
      <c r="O1462" s="91">
        <v>228.48</v>
      </c>
      <c r="P1462" s="91"/>
      <c r="Q1462" s="91"/>
      <c r="R1462" s="91"/>
      <c r="S1462" s="91">
        <v>136</v>
      </c>
      <c r="T1462" s="91"/>
      <c r="U1462" s="91">
        <f t="shared" si="137"/>
        <v>463.09</v>
      </c>
      <c r="V1462" s="82" t="str">
        <f t="shared" si="135"/>
        <v>113201625879</v>
      </c>
      <c r="W1462" s="83">
        <f>VLOOKUP(V1462,Factors!$E$6:$H$5950,4,FALSE)</f>
        <v>0.1119</v>
      </c>
      <c r="X1462" t="str">
        <f>VLOOKUP(V1462,Factors!$E$6:$F$5950,2,FALSE)</f>
        <v>Customers-All</v>
      </c>
      <c r="Y1462" s="92">
        <f t="shared" si="138"/>
        <v>51.819770999999996</v>
      </c>
      <c r="Z1462" s="92">
        <f t="shared" si="139"/>
        <v>411.27022899999997</v>
      </c>
      <c r="AA1462" s="92">
        <f t="shared" si="140"/>
        <v>463.09</v>
      </c>
    </row>
    <row r="1463" spans="1:27" x14ac:dyDescent="0.25">
      <c r="A1463" t="s">
        <v>418</v>
      </c>
      <c r="B1463" t="s">
        <v>329</v>
      </c>
      <c r="C1463" t="s">
        <v>330</v>
      </c>
      <c r="D1463" t="s">
        <v>423</v>
      </c>
      <c r="E1463" t="s">
        <v>422</v>
      </c>
      <c r="F1463" t="str">
        <f t="shared" si="136"/>
        <v>1625</v>
      </c>
      <c r="G1463" t="s">
        <v>150</v>
      </c>
      <c r="H1463" t="s">
        <v>151</v>
      </c>
      <c r="I1463" s="91"/>
      <c r="J1463" s="91"/>
      <c r="K1463" s="91"/>
      <c r="L1463" s="91"/>
      <c r="M1463" s="91"/>
      <c r="N1463" s="91"/>
      <c r="O1463" s="91"/>
      <c r="P1463" s="91"/>
      <c r="Q1463" s="91"/>
      <c r="R1463" s="91"/>
      <c r="S1463" s="91"/>
      <c r="T1463" s="91">
        <v>375</v>
      </c>
      <c r="U1463" s="91">
        <f t="shared" si="137"/>
        <v>375</v>
      </c>
      <c r="V1463" s="82" t="str">
        <f t="shared" si="135"/>
        <v>113201625879</v>
      </c>
      <c r="W1463" s="83">
        <f>VLOOKUP(V1463,Factors!$E$6:$H$5950,4,FALSE)</f>
        <v>0.1119</v>
      </c>
      <c r="X1463" t="str">
        <f>VLOOKUP(V1463,Factors!$E$6:$F$5950,2,FALSE)</f>
        <v>Customers-All</v>
      </c>
      <c r="Y1463" s="92">
        <f t="shared" si="138"/>
        <v>41.962499999999999</v>
      </c>
      <c r="Z1463" s="92">
        <f t="shared" si="139"/>
        <v>333.03750000000002</v>
      </c>
      <c r="AA1463" s="92">
        <f t="shared" si="140"/>
        <v>375</v>
      </c>
    </row>
    <row r="1464" spans="1:27" x14ac:dyDescent="0.25">
      <c r="A1464" t="s">
        <v>418</v>
      </c>
      <c r="B1464" t="s">
        <v>329</v>
      </c>
      <c r="C1464" t="s">
        <v>330</v>
      </c>
      <c r="D1464" t="s">
        <v>423</v>
      </c>
      <c r="E1464" t="s">
        <v>422</v>
      </c>
      <c r="F1464" t="str">
        <f t="shared" si="136"/>
        <v>1625</v>
      </c>
      <c r="G1464" t="s">
        <v>152</v>
      </c>
      <c r="H1464" t="s">
        <v>153</v>
      </c>
      <c r="I1464" s="91"/>
      <c r="J1464" s="91"/>
      <c r="K1464" s="91"/>
      <c r="L1464" s="91"/>
      <c r="M1464" s="91"/>
      <c r="N1464" s="91"/>
      <c r="O1464" s="91"/>
      <c r="P1464" s="91"/>
      <c r="Q1464" s="91"/>
      <c r="R1464" s="91"/>
      <c r="S1464" s="91"/>
      <c r="T1464" s="91">
        <v>99.13</v>
      </c>
      <c r="U1464" s="91">
        <f t="shared" si="137"/>
        <v>99.13</v>
      </c>
      <c r="V1464" s="82" t="str">
        <f t="shared" si="135"/>
        <v>113201625879</v>
      </c>
      <c r="W1464" s="83">
        <f>VLOOKUP(V1464,Factors!$E$6:$H$5950,4,FALSE)</f>
        <v>0.1119</v>
      </c>
      <c r="X1464" t="str">
        <f>VLOOKUP(V1464,Factors!$E$6:$F$5950,2,FALSE)</f>
        <v>Customers-All</v>
      </c>
      <c r="Y1464" s="92">
        <f t="shared" si="138"/>
        <v>11.092646999999999</v>
      </c>
      <c r="Z1464" s="92">
        <f t="shared" si="139"/>
        <v>88.037352999999996</v>
      </c>
      <c r="AA1464" s="92">
        <f t="shared" si="140"/>
        <v>99.13</v>
      </c>
    </row>
    <row r="1465" spans="1:27" x14ac:dyDescent="0.25">
      <c r="A1465" t="s">
        <v>418</v>
      </c>
      <c r="B1465" t="s">
        <v>329</v>
      </c>
      <c r="C1465" t="s">
        <v>330</v>
      </c>
      <c r="D1465" t="s">
        <v>423</v>
      </c>
      <c r="E1465" t="s">
        <v>422</v>
      </c>
      <c r="F1465" t="str">
        <f t="shared" si="136"/>
        <v>1625</v>
      </c>
      <c r="G1465" t="s">
        <v>65</v>
      </c>
      <c r="H1465" t="s">
        <v>66</v>
      </c>
      <c r="I1465" s="91">
        <v>636.16</v>
      </c>
      <c r="J1465" s="91">
        <v>499.84</v>
      </c>
      <c r="K1465" s="91">
        <v>636.16</v>
      </c>
      <c r="L1465" s="91">
        <v>817.92</v>
      </c>
      <c r="M1465" s="91"/>
      <c r="N1465" s="91"/>
      <c r="O1465" s="91"/>
      <c r="P1465" s="91"/>
      <c r="Q1465" s="91"/>
      <c r="R1465" s="91">
        <v>249.92</v>
      </c>
      <c r="S1465" s="91"/>
      <c r="T1465" s="91">
        <v>93.61</v>
      </c>
      <c r="U1465" s="91">
        <f t="shared" si="137"/>
        <v>2933.61</v>
      </c>
      <c r="V1465" s="82" t="str">
        <f t="shared" si="135"/>
        <v>113201625879</v>
      </c>
      <c r="W1465" s="83">
        <f>VLOOKUP(V1465,Factors!$E$6:$H$5950,4,FALSE)</f>
        <v>0.1119</v>
      </c>
      <c r="X1465" t="str">
        <f>VLOOKUP(V1465,Factors!$E$6:$F$5950,2,FALSE)</f>
        <v>Customers-All</v>
      </c>
      <c r="Y1465" s="92">
        <f t="shared" si="138"/>
        <v>328.270959</v>
      </c>
      <c r="Z1465" s="92">
        <f t="shared" si="139"/>
        <v>2605.3390410000002</v>
      </c>
      <c r="AA1465" s="92">
        <f t="shared" si="140"/>
        <v>2933.61</v>
      </c>
    </row>
    <row r="1466" spans="1:27" x14ac:dyDescent="0.25">
      <c r="A1466" t="s">
        <v>418</v>
      </c>
      <c r="B1466" t="s">
        <v>329</v>
      </c>
      <c r="C1466" t="s">
        <v>330</v>
      </c>
      <c r="D1466" t="s">
        <v>423</v>
      </c>
      <c r="E1466" t="s">
        <v>422</v>
      </c>
      <c r="F1466" t="str">
        <f t="shared" si="136"/>
        <v>1625</v>
      </c>
      <c r="G1466" t="s">
        <v>56</v>
      </c>
      <c r="H1466" t="s">
        <v>57</v>
      </c>
      <c r="I1466" s="91">
        <v>41136.5</v>
      </c>
      <c r="J1466" s="91">
        <v>33930.720000000001</v>
      </c>
      <c r="K1466" s="91">
        <v>27718.15</v>
      </c>
      <c r="L1466" s="91">
        <v>33807.94</v>
      </c>
      <c r="M1466" s="91">
        <v>37214.54</v>
      </c>
      <c r="N1466" s="91">
        <v>32397.119999999999</v>
      </c>
      <c r="O1466" s="91">
        <v>29885.17</v>
      </c>
      <c r="P1466" s="91">
        <v>28319.51</v>
      </c>
      <c r="Q1466" s="91">
        <v>32207.84</v>
      </c>
      <c r="R1466" s="91">
        <v>31812.11</v>
      </c>
      <c r="S1466" s="91">
        <v>35115.49</v>
      </c>
      <c r="T1466" s="91">
        <v>27901.19</v>
      </c>
      <c r="U1466" s="91">
        <f t="shared" si="137"/>
        <v>391446.28</v>
      </c>
      <c r="V1466" s="82" t="str">
        <f t="shared" si="135"/>
        <v>113201625879</v>
      </c>
      <c r="W1466" s="83">
        <f>VLOOKUP(V1466,Factors!$E$6:$H$5950,4,FALSE)</f>
        <v>0.1119</v>
      </c>
      <c r="X1466" t="str">
        <f>VLOOKUP(V1466,Factors!$E$6:$F$5950,2,FALSE)</f>
        <v>Customers-All</v>
      </c>
      <c r="Y1466" s="92">
        <f t="shared" si="138"/>
        <v>43802.838732000004</v>
      </c>
      <c r="Z1466" s="92">
        <f t="shared" si="139"/>
        <v>347643.44126800005</v>
      </c>
      <c r="AA1466" s="92">
        <f t="shared" si="140"/>
        <v>391446.28</v>
      </c>
    </row>
    <row r="1467" spans="1:27" x14ac:dyDescent="0.25">
      <c r="A1467" t="s">
        <v>418</v>
      </c>
      <c r="B1467" t="s">
        <v>329</v>
      </c>
      <c r="C1467" t="s">
        <v>330</v>
      </c>
      <c r="D1467" t="s">
        <v>423</v>
      </c>
      <c r="E1467" t="s">
        <v>422</v>
      </c>
      <c r="F1467" t="str">
        <f t="shared" si="136"/>
        <v>1625</v>
      </c>
      <c r="G1467" t="s">
        <v>68</v>
      </c>
      <c r="H1467" t="s">
        <v>69</v>
      </c>
      <c r="I1467" s="91">
        <v>1806.24</v>
      </c>
      <c r="J1467" s="91">
        <v>1278</v>
      </c>
      <c r="K1467" s="91">
        <v>2061.84</v>
      </c>
      <c r="L1467" s="91">
        <v>1499.52</v>
      </c>
      <c r="M1467" s="91">
        <v>681.6</v>
      </c>
      <c r="N1467" s="91">
        <v>306.72000000000003</v>
      </c>
      <c r="O1467" s="91">
        <v>1840.32</v>
      </c>
      <c r="P1467" s="91">
        <v>2385.6</v>
      </c>
      <c r="Q1467" s="91">
        <v>2317.44</v>
      </c>
      <c r="R1467" s="91">
        <v>2590.08</v>
      </c>
      <c r="S1467" s="91">
        <v>1465.44</v>
      </c>
      <c r="T1467" s="91">
        <v>1632.41</v>
      </c>
      <c r="U1467" s="91">
        <f t="shared" si="137"/>
        <v>19865.21</v>
      </c>
      <c r="V1467" s="82" t="str">
        <f t="shared" si="135"/>
        <v>113201625879</v>
      </c>
      <c r="W1467" s="83">
        <f>VLOOKUP(V1467,Factors!$E$6:$H$5950,4,FALSE)</f>
        <v>0.1119</v>
      </c>
      <c r="X1467" t="str">
        <f>VLOOKUP(V1467,Factors!$E$6:$F$5950,2,FALSE)</f>
        <v>Customers-All</v>
      </c>
      <c r="Y1467" s="92">
        <f t="shared" si="138"/>
        <v>2222.916999</v>
      </c>
      <c r="Z1467" s="92">
        <f t="shared" si="139"/>
        <v>17642.293000999998</v>
      </c>
      <c r="AA1467" s="92">
        <f t="shared" si="140"/>
        <v>19865.21</v>
      </c>
    </row>
    <row r="1468" spans="1:27" x14ac:dyDescent="0.25">
      <c r="A1468" t="s">
        <v>418</v>
      </c>
      <c r="B1468" t="s">
        <v>329</v>
      </c>
      <c r="C1468" t="s">
        <v>330</v>
      </c>
      <c r="D1468" t="s">
        <v>423</v>
      </c>
      <c r="E1468" t="s">
        <v>422</v>
      </c>
      <c r="F1468" t="str">
        <f t="shared" si="136"/>
        <v>1625</v>
      </c>
      <c r="G1468" t="s">
        <v>156</v>
      </c>
      <c r="H1468" t="s">
        <v>157</v>
      </c>
      <c r="I1468" s="91">
        <v>21.43</v>
      </c>
      <c r="J1468" s="91">
        <v>42.86</v>
      </c>
      <c r="K1468" s="91">
        <v>85.72</v>
      </c>
      <c r="L1468" s="91"/>
      <c r="M1468" s="91"/>
      <c r="N1468" s="91"/>
      <c r="O1468" s="91"/>
      <c r="P1468" s="91">
        <v>42.86</v>
      </c>
      <c r="Q1468" s="91">
        <v>21.43</v>
      </c>
      <c r="R1468" s="91">
        <v>42.86</v>
      </c>
      <c r="S1468" s="91"/>
      <c r="T1468" s="91">
        <v>21.43</v>
      </c>
      <c r="U1468" s="91">
        <f t="shared" si="137"/>
        <v>278.59000000000003</v>
      </c>
      <c r="V1468" s="82" t="str">
        <f t="shared" si="135"/>
        <v>113201625879</v>
      </c>
      <c r="W1468" s="83">
        <f>VLOOKUP(V1468,Factors!$E$6:$H$5950,4,FALSE)</f>
        <v>0.1119</v>
      </c>
      <c r="X1468" t="str">
        <f>VLOOKUP(V1468,Factors!$E$6:$F$5950,2,FALSE)</f>
        <v>Customers-All</v>
      </c>
      <c r="Y1468" s="92">
        <f t="shared" si="138"/>
        <v>31.174221000000003</v>
      </c>
      <c r="Z1468" s="92">
        <f t="shared" si="139"/>
        <v>247.41577900000004</v>
      </c>
      <c r="AA1468" s="92">
        <f t="shared" si="140"/>
        <v>278.59000000000003</v>
      </c>
    </row>
    <row r="1469" spans="1:27" x14ac:dyDescent="0.25">
      <c r="A1469" t="s">
        <v>418</v>
      </c>
      <c r="B1469" t="s">
        <v>329</v>
      </c>
      <c r="C1469" t="s">
        <v>330</v>
      </c>
      <c r="D1469" t="s">
        <v>423</v>
      </c>
      <c r="E1469" t="s">
        <v>422</v>
      </c>
      <c r="F1469" t="str">
        <f t="shared" si="136"/>
        <v>1625</v>
      </c>
      <c r="G1469" t="s">
        <v>104</v>
      </c>
      <c r="H1469" t="s">
        <v>105</v>
      </c>
      <c r="I1469" s="91">
        <v>-681.6</v>
      </c>
      <c r="J1469" s="91">
        <v>-863.36</v>
      </c>
      <c r="K1469" s="91">
        <v>-636.16</v>
      </c>
      <c r="L1469" s="91">
        <v>-817.92</v>
      </c>
      <c r="M1469" s="91"/>
      <c r="N1469" s="91"/>
      <c r="O1469" s="91"/>
      <c r="P1469" s="91"/>
      <c r="Q1469" s="91">
        <v>-863.36</v>
      </c>
      <c r="R1469" s="91">
        <v>-249.92</v>
      </c>
      <c r="S1469" s="91"/>
      <c r="T1469" s="91">
        <v>-748.88</v>
      </c>
      <c r="U1469" s="91">
        <f t="shared" si="137"/>
        <v>-4861.2</v>
      </c>
      <c r="V1469" s="82" t="str">
        <f t="shared" si="135"/>
        <v>113201625879</v>
      </c>
      <c r="W1469" s="83">
        <f>VLOOKUP(V1469,Factors!$E$6:$H$5950,4,FALSE)</f>
        <v>0.1119</v>
      </c>
      <c r="X1469" t="str">
        <f>VLOOKUP(V1469,Factors!$E$6:$F$5950,2,FALSE)</f>
        <v>Customers-All</v>
      </c>
      <c r="Y1469" s="92">
        <f t="shared" si="138"/>
        <v>-543.96827999999994</v>
      </c>
      <c r="Z1469" s="92">
        <f t="shared" si="139"/>
        <v>-4317.2317199999998</v>
      </c>
      <c r="AA1469" s="92">
        <f t="shared" si="140"/>
        <v>-4861.2</v>
      </c>
    </row>
    <row r="1470" spans="1:27" x14ac:dyDescent="0.25">
      <c r="A1470" t="s">
        <v>418</v>
      </c>
      <c r="B1470" t="s">
        <v>329</v>
      </c>
      <c r="C1470" t="s">
        <v>330</v>
      </c>
      <c r="D1470" t="s">
        <v>423</v>
      </c>
      <c r="E1470" t="s">
        <v>422</v>
      </c>
      <c r="F1470" t="str">
        <f t="shared" si="136"/>
        <v>1625</v>
      </c>
      <c r="G1470" t="s">
        <v>106</v>
      </c>
      <c r="H1470" t="s">
        <v>107</v>
      </c>
      <c r="I1470" s="91">
        <v>-47327.76</v>
      </c>
      <c r="J1470" s="91">
        <v>-39623.24</v>
      </c>
      <c r="K1470" s="91">
        <v>-34135.81</v>
      </c>
      <c r="L1470" s="91">
        <v>-40810.58</v>
      </c>
      <c r="M1470" s="91">
        <v>-45146.22</v>
      </c>
      <c r="N1470" s="91">
        <v>-38952.39</v>
      </c>
      <c r="O1470" s="91">
        <v>-35786.65</v>
      </c>
      <c r="P1470" s="91">
        <v>-35786.61</v>
      </c>
      <c r="Q1470" s="91">
        <v>-38264.129999999997</v>
      </c>
      <c r="R1470" s="91">
        <v>-38264.089999999997</v>
      </c>
      <c r="S1470" s="91">
        <v>-46247.27</v>
      </c>
      <c r="T1470" s="91">
        <v>-35182.15</v>
      </c>
      <c r="U1470" s="91">
        <f t="shared" si="137"/>
        <v>-475526.9</v>
      </c>
      <c r="V1470" s="82" t="str">
        <f t="shared" si="135"/>
        <v>113201625879</v>
      </c>
      <c r="W1470" s="83">
        <f>VLOOKUP(V1470,Factors!$E$6:$H$5950,4,FALSE)</f>
        <v>0.1119</v>
      </c>
      <c r="X1470" t="str">
        <f>VLOOKUP(V1470,Factors!$E$6:$F$5950,2,FALSE)</f>
        <v>Customers-All</v>
      </c>
      <c r="Y1470" s="92">
        <f t="shared" si="138"/>
        <v>-53211.46011</v>
      </c>
      <c r="Z1470" s="92">
        <f t="shared" si="139"/>
        <v>-422315.43989000004</v>
      </c>
      <c r="AA1470" s="92">
        <f t="shared" si="140"/>
        <v>-475526.9</v>
      </c>
    </row>
    <row r="1471" spans="1:27" x14ac:dyDescent="0.25">
      <c r="A1471" t="s">
        <v>418</v>
      </c>
      <c r="B1471" t="s">
        <v>329</v>
      </c>
      <c r="C1471" t="s">
        <v>330</v>
      </c>
      <c r="D1471" t="s">
        <v>423</v>
      </c>
      <c r="E1471" t="s">
        <v>422</v>
      </c>
      <c r="F1471" t="str">
        <f t="shared" si="136"/>
        <v>1625</v>
      </c>
      <c r="G1471" t="s">
        <v>108</v>
      </c>
      <c r="H1471" t="s">
        <v>109</v>
      </c>
      <c r="I1471" s="91">
        <v>-2249.2800000000002</v>
      </c>
      <c r="J1471" s="91">
        <v>-1107.5999999999999</v>
      </c>
      <c r="K1471" s="91">
        <v>-2164.08</v>
      </c>
      <c r="L1471" s="91">
        <v>-1584.72</v>
      </c>
      <c r="M1471" s="91">
        <v>-954.24</v>
      </c>
      <c r="N1471" s="91">
        <v>-647.52</v>
      </c>
      <c r="O1471" s="91">
        <v>-1942.56</v>
      </c>
      <c r="P1471" s="91">
        <v>-3016.08</v>
      </c>
      <c r="Q1471" s="91">
        <v>-2726.4</v>
      </c>
      <c r="R1471" s="91">
        <v>-2913.84</v>
      </c>
      <c r="S1471" s="91">
        <v>-2061.84</v>
      </c>
      <c r="T1471" s="91">
        <v>-1843.06</v>
      </c>
      <c r="U1471" s="91">
        <f t="shared" si="137"/>
        <v>-23211.22</v>
      </c>
      <c r="V1471" s="82" t="str">
        <f t="shared" si="135"/>
        <v>113201625879</v>
      </c>
      <c r="W1471" s="83">
        <f>VLOOKUP(V1471,Factors!$E$6:$H$5950,4,FALSE)</f>
        <v>0.1119</v>
      </c>
      <c r="X1471" t="str">
        <f>VLOOKUP(V1471,Factors!$E$6:$F$5950,2,FALSE)</f>
        <v>Customers-All</v>
      </c>
      <c r="Y1471" s="92">
        <f t="shared" si="138"/>
        <v>-2597.3355180000003</v>
      </c>
      <c r="Z1471" s="92">
        <f t="shared" si="139"/>
        <v>-20613.884482000001</v>
      </c>
      <c r="AA1471" s="92">
        <f t="shared" si="140"/>
        <v>-23211.22</v>
      </c>
    </row>
    <row r="1472" spans="1:27" x14ac:dyDescent="0.25">
      <c r="A1472" t="s">
        <v>418</v>
      </c>
      <c r="B1472" t="s">
        <v>329</v>
      </c>
      <c r="C1472" t="s">
        <v>330</v>
      </c>
      <c r="D1472" t="s">
        <v>423</v>
      </c>
      <c r="E1472" t="s">
        <v>422</v>
      </c>
      <c r="F1472" t="str">
        <f t="shared" si="136"/>
        <v>1625</v>
      </c>
      <c r="G1472" t="s">
        <v>243</v>
      </c>
      <c r="H1472" t="s">
        <v>244</v>
      </c>
      <c r="I1472" s="91">
        <v>-42.86</v>
      </c>
      <c r="J1472" s="91">
        <v>-42.86</v>
      </c>
      <c r="K1472" s="91">
        <v>-85.72</v>
      </c>
      <c r="L1472" s="91"/>
      <c r="M1472" s="91"/>
      <c r="N1472" s="91"/>
      <c r="O1472" s="91"/>
      <c r="P1472" s="91">
        <v>-64.290000000000006</v>
      </c>
      <c r="Q1472" s="91">
        <v>-42.86</v>
      </c>
      <c r="R1472" s="91">
        <v>-42.86</v>
      </c>
      <c r="S1472" s="91"/>
      <c r="T1472" s="91">
        <v>-21.43</v>
      </c>
      <c r="U1472" s="91">
        <f t="shared" si="137"/>
        <v>-342.88000000000005</v>
      </c>
      <c r="V1472" s="82" t="str">
        <f t="shared" si="135"/>
        <v>113201625879</v>
      </c>
      <c r="W1472" s="83">
        <f>VLOOKUP(V1472,Factors!$E$6:$H$5950,4,FALSE)</f>
        <v>0.1119</v>
      </c>
      <c r="X1472" t="str">
        <f>VLOOKUP(V1472,Factors!$E$6:$F$5950,2,FALSE)</f>
        <v>Customers-All</v>
      </c>
      <c r="Y1472" s="92">
        <f t="shared" si="138"/>
        <v>-38.368272000000005</v>
      </c>
      <c r="Z1472" s="92">
        <f t="shared" si="139"/>
        <v>-304.51172800000006</v>
      </c>
      <c r="AA1472" s="92">
        <f t="shared" si="140"/>
        <v>-342.88000000000005</v>
      </c>
    </row>
    <row r="1473" spans="1:27" x14ac:dyDescent="0.25">
      <c r="A1473" t="s">
        <v>418</v>
      </c>
      <c r="B1473" t="s">
        <v>338</v>
      </c>
      <c r="C1473" t="s">
        <v>339</v>
      </c>
      <c r="D1473" t="s">
        <v>419</v>
      </c>
      <c r="E1473" t="s">
        <v>420</v>
      </c>
      <c r="F1473" t="str">
        <f t="shared" si="136"/>
        <v>1505</v>
      </c>
      <c r="G1473" t="s">
        <v>110</v>
      </c>
      <c r="H1473" t="s">
        <v>111</v>
      </c>
      <c r="I1473" s="91">
        <v>28053.94</v>
      </c>
      <c r="J1473" s="91">
        <v>27546.080000000002</v>
      </c>
      <c r="K1473" s="91">
        <v>29708.42</v>
      </c>
      <c r="L1473" s="91">
        <v>26294.49</v>
      </c>
      <c r="M1473" s="91">
        <v>29288.98</v>
      </c>
      <c r="N1473" s="91">
        <v>29801.599999999999</v>
      </c>
      <c r="O1473" s="91">
        <v>24954.880000000001</v>
      </c>
      <c r="P1473" s="91">
        <v>22297.67</v>
      </c>
      <c r="Q1473" s="91">
        <v>27520.85</v>
      </c>
      <c r="R1473" s="91">
        <v>26488.6</v>
      </c>
      <c r="S1473" s="91">
        <v>25914.79</v>
      </c>
      <c r="T1473" s="91">
        <v>24508.26</v>
      </c>
      <c r="U1473" s="91">
        <f t="shared" si="137"/>
        <v>322378.56</v>
      </c>
      <c r="V1473" s="82" t="str">
        <f t="shared" si="135"/>
        <v>135101505879</v>
      </c>
      <c r="W1473" s="83">
        <f>VLOOKUP(V1473,Factors!$E$6:$H$5950,4,FALSE)</f>
        <v>0.1119</v>
      </c>
      <c r="X1473" t="str">
        <f>VLOOKUP(V1473,Factors!$E$6:$F$5950,2,FALSE)</f>
        <v>Customers-All</v>
      </c>
      <c r="Y1473" s="92">
        <f t="shared" si="138"/>
        <v>36074.160863999998</v>
      </c>
      <c r="Z1473" s="92">
        <f t="shared" si="139"/>
        <v>286304.39913600002</v>
      </c>
      <c r="AA1473" s="92">
        <f t="shared" si="140"/>
        <v>322378.56</v>
      </c>
    </row>
    <row r="1474" spans="1:27" x14ac:dyDescent="0.25">
      <c r="A1474" t="s">
        <v>418</v>
      </c>
      <c r="B1474" t="s">
        <v>338</v>
      </c>
      <c r="C1474" t="s">
        <v>339</v>
      </c>
      <c r="D1474" t="s">
        <v>419</v>
      </c>
      <c r="E1474" t="s">
        <v>420</v>
      </c>
      <c r="F1474" t="str">
        <f t="shared" si="136"/>
        <v>1505</v>
      </c>
      <c r="G1474" t="s">
        <v>112</v>
      </c>
      <c r="H1474" t="s">
        <v>113</v>
      </c>
      <c r="I1474" s="91"/>
      <c r="J1474" s="91"/>
      <c r="K1474" s="91"/>
      <c r="L1474" s="91"/>
      <c r="M1474" s="91">
        <v>126</v>
      </c>
      <c r="N1474" s="91"/>
      <c r="O1474" s="91"/>
      <c r="P1474" s="91"/>
      <c r="Q1474" s="91"/>
      <c r="R1474" s="91"/>
      <c r="S1474" s="91"/>
      <c r="T1474" s="91"/>
      <c r="U1474" s="91">
        <f t="shared" si="137"/>
        <v>126</v>
      </c>
      <c r="V1474" s="82" t="str">
        <f t="shared" si="135"/>
        <v>135101505879</v>
      </c>
      <c r="W1474" s="83">
        <f>VLOOKUP(V1474,Factors!$E$6:$H$5950,4,FALSE)</f>
        <v>0.1119</v>
      </c>
      <c r="X1474" t="str">
        <f>VLOOKUP(V1474,Factors!$E$6:$F$5950,2,FALSE)</f>
        <v>Customers-All</v>
      </c>
      <c r="Y1474" s="92">
        <f t="shared" si="138"/>
        <v>14.099399999999999</v>
      </c>
      <c r="Z1474" s="92">
        <f t="shared" si="139"/>
        <v>111.9006</v>
      </c>
      <c r="AA1474" s="92">
        <f t="shared" si="140"/>
        <v>126</v>
      </c>
    </row>
    <row r="1475" spans="1:27" x14ac:dyDescent="0.25">
      <c r="A1475" t="s">
        <v>418</v>
      </c>
      <c r="B1475" t="s">
        <v>338</v>
      </c>
      <c r="C1475" t="s">
        <v>339</v>
      </c>
      <c r="D1475" t="s">
        <v>419</v>
      </c>
      <c r="E1475" t="s">
        <v>420</v>
      </c>
      <c r="F1475" t="str">
        <f t="shared" si="136"/>
        <v>1505</v>
      </c>
      <c r="G1475" t="s">
        <v>88</v>
      </c>
      <c r="H1475" t="s">
        <v>89</v>
      </c>
      <c r="I1475" s="91">
        <v>3958.8</v>
      </c>
      <c r="J1475" s="91">
        <v>3958.79</v>
      </c>
      <c r="K1475" s="91">
        <v>4116.76</v>
      </c>
      <c r="L1475" s="91">
        <v>4116.78</v>
      </c>
      <c r="M1475" s="91">
        <v>4116.76</v>
      </c>
      <c r="N1475" s="91">
        <v>4116.76</v>
      </c>
      <c r="O1475" s="91">
        <v>4433.88</v>
      </c>
      <c r="P1475" s="91">
        <v>4433.8900000000003</v>
      </c>
      <c r="Q1475" s="91">
        <v>4433.8900000000003</v>
      </c>
      <c r="R1475" s="91">
        <v>4433.8900000000003</v>
      </c>
      <c r="S1475" s="91">
        <v>4478.8100000000004</v>
      </c>
      <c r="T1475" s="91">
        <v>4478.8</v>
      </c>
      <c r="U1475" s="91">
        <f t="shared" si="137"/>
        <v>51077.810000000005</v>
      </c>
      <c r="V1475" s="82" t="str">
        <f t="shared" si="135"/>
        <v>135101505879</v>
      </c>
      <c r="W1475" s="83">
        <f>VLOOKUP(V1475,Factors!$E$6:$H$5950,4,FALSE)</f>
        <v>0.1119</v>
      </c>
      <c r="X1475" t="str">
        <f>VLOOKUP(V1475,Factors!$E$6:$F$5950,2,FALSE)</f>
        <v>Customers-All</v>
      </c>
      <c r="Y1475" s="92">
        <f t="shared" si="138"/>
        <v>5715.6069390000002</v>
      </c>
      <c r="Z1475" s="92">
        <f t="shared" si="139"/>
        <v>45362.203061000007</v>
      </c>
      <c r="AA1475" s="92">
        <f t="shared" si="140"/>
        <v>51077.810000000005</v>
      </c>
    </row>
    <row r="1476" spans="1:27" x14ac:dyDescent="0.25">
      <c r="A1476" t="s">
        <v>418</v>
      </c>
      <c r="B1476" t="s">
        <v>338</v>
      </c>
      <c r="C1476" t="s">
        <v>339</v>
      </c>
      <c r="D1476" t="s">
        <v>419</v>
      </c>
      <c r="E1476" t="s">
        <v>420</v>
      </c>
      <c r="F1476" t="str">
        <f t="shared" si="136"/>
        <v>1505</v>
      </c>
      <c r="G1476" t="s">
        <v>90</v>
      </c>
      <c r="H1476" t="s">
        <v>91</v>
      </c>
      <c r="I1476" s="91">
        <v>15379.7</v>
      </c>
      <c r="J1476" s="91">
        <v>15379.7</v>
      </c>
      <c r="K1476" s="91">
        <v>15993.32</v>
      </c>
      <c r="L1476" s="91">
        <v>15993.3</v>
      </c>
      <c r="M1476" s="91">
        <v>15993.32</v>
      </c>
      <c r="N1476" s="91">
        <v>15993.32</v>
      </c>
      <c r="O1476" s="91">
        <v>17225.310000000001</v>
      </c>
      <c r="P1476" s="91">
        <v>17225.28</v>
      </c>
      <c r="Q1476" s="91">
        <v>17225.28</v>
      </c>
      <c r="R1476" s="91">
        <v>17225.27</v>
      </c>
      <c r="S1476" s="91">
        <v>17399.740000000002</v>
      </c>
      <c r="T1476" s="91">
        <v>17399.75</v>
      </c>
      <c r="U1476" s="91">
        <f t="shared" si="137"/>
        <v>198433.28999999998</v>
      </c>
      <c r="V1476" s="82" t="str">
        <f t="shared" ref="V1476:V1539" si="141">CONCATENATE(B1476,RIGHT(D1476,4),A1476)</f>
        <v>135101505879</v>
      </c>
      <c r="W1476" s="83">
        <f>VLOOKUP(V1476,Factors!$E$6:$H$5950,4,FALSE)</f>
        <v>0.1119</v>
      </c>
      <c r="X1476" t="str">
        <f>VLOOKUP(V1476,Factors!$E$6:$F$5950,2,FALSE)</f>
        <v>Customers-All</v>
      </c>
      <c r="Y1476" s="92">
        <f t="shared" si="138"/>
        <v>22204.685150999998</v>
      </c>
      <c r="Z1476" s="92">
        <f t="shared" si="139"/>
        <v>176228.604849</v>
      </c>
      <c r="AA1476" s="92">
        <f t="shared" si="140"/>
        <v>198433.28999999998</v>
      </c>
    </row>
    <row r="1477" spans="1:27" x14ac:dyDescent="0.25">
      <c r="A1477" t="s">
        <v>418</v>
      </c>
      <c r="B1477" t="s">
        <v>338</v>
      </c>
      <c r="C1477" t="s">
        <v>339</v>
      </c>
      <c r="D1477" t="s">
        <v>419</v>
      </c>
      <c r="E1477" t="s">
        <v>420</v>
      </c>
      <c r="F1477" t="str">
        <f t="shared" ref="F1477:F1540" si="142">RIGHT(D1477,4)</f>
        <v>1505</v>
      </c>
      <c r="G1477" t="s">
        <v>61</v>
      </c>
      <c r="H1477" t="s">
        <v>62</v>
      </c>
      <c r="I1477" s="91"/>
      <c r="J1477" s="91">
        <v>1070</v>
      </c>
      <c r="K1477" s="91"/>
      <c r="L1477" s="91"/>
      <c r="M1477" s="91"/>
      <c r="N1477" s="91"/>
      <c r="O1477" s="91"/>
      <c r="P1477" s="91"/>
      <c r="Q1477" s="91"/>
      <c r="R1477" s="91"/>
      <c r="S1477" s="91"/>
      <c r="T1477" s="91"/>
      <c r="U1477" s="91">
        <f t="shared" ref="U1477:U1540" si="143">SUM(I1477:T1477)</f>
        <v>1070</v>
      </c>
      <c r="V1477" s="82" t="str">
        <f t="shared" si="141"/>
        <v>135101505879</v>
      </c>
      <c r="W1477" s="83">
        <f>VLOOKUP(V1477,Factors!$E$6:$H$5950,4,FALSE)</f>
        <v>0.1119</v>
      </c>
      <c r="X1477" t="str">
        <f>VLOOKUP(V1477,Factors!$E$6:$F$5950,2,FALSE)</f>
        <v>Customers-All</v>
      </c>
      <c r="Y1477" s="92">
        <f t="shared" si="138"/>
        <v>119.733</v>
      </c>
      <c r="Z1477" s="92">
        <f t="shared" si="139"/>
        <v>950.26700000000005</v>
      </c>
      <c r="AA1477" s="92">
        <f t="shared" si="140"/>
        <v>1070</v>
      </c>
    </row>
    <row r="1478" spans="1:27" x14ac:dyDescent="0.25">
      <c r="A1478" t="s">
        <v>418</v>
      </c>
      <c r="B1478" t="s">
        <v>338</v>
      </c>
      <c r="C1478" t="s">
        <v>339</v>
      </c>
      <c r="D1478" t="s">
        <v>419</v>
      </c>
      <c r="E1478" t="s">
        <v>420</v>
      </c>
      <c r="F1478" t="str">
        <f t="shared" si="142"/>
        <v>1505</v>
      </c>
      <c r="G1478" t="s">
        <v>94</v>
      </c>
      <c r="H1478" t="s">
        <v>95</v>
      </c>
      <c r="I1478" s="91">
        <v>31.75</v>
      </c>
      <c r="J1478" s="91">
        <v>5</v>
      </c>
      <c r="K1478" s="91"/>
      <c r="L1478" s="91">
        <v>6.93</v>
      </c>
      <c r="M1478" s="91">
        <v>5</v>
      </c>
      <c r="N1478" s="91">
        <v>6</v>
      </c>
      <c r="O1478" s="91"/>
      <c r="P1478" s="91">
        <v>10</v>
      </c>
      <c r="Q1478" s="91"/>
      <c r="R1478" s="91">
        <v>5</v>
      </c>
      <c r="S1478" s="91"/>
      <c r="T1478" s="91"/>
      <c r="U1478" s="91">
        <f t="shared" si="143"/>
        <v>69.680000000000007</v>
      </c>
      <c r="V1478" s="82" t="str">
        <f t="shared" si="141"/>
        <v>135101505879</v>
      </c>
      <c r="W1478" s="83">
        <f>VLOOKUP(V1478,Factors!$E$6:$H$5950,4,FALSE)</f>
        <v>0.1119</v>
      </c>
      <c r="X1478" t="str">
        <f>VLOOKUP(V1478,Factors!$E$6:$F$5950,2,FALSE)</f>
        <v>Customers-All</v>
      </c>
      <c r="Y1478" s="92">
        <f t="shared" si="138"/>
        <v>7.7971920000000008</v>
      </c>
      <c r="Z1478" s="92">
        <f t="shared" si="139"/>
        <v>61.882808000000004</v>
      </c>
      <c r="AA1478" s="92">
        <f t="shared" si="140"/>
        <v>69.680000000000007</v>
      </c>
    </row>
    <row r="1479" spans="1:27" x14ac:dyDescent="0.25">
      <c r="A1479" t="s">
        <v>418</v>
      </c>
      <c r="B1479" t="s">
        <v>338</v>
      </c>
      <c r="C1479" t="s">
        <v>339</v>
      </c>
      <c r="D1479" t="s">
        <v>419</v>
      </c>
      <c r="E1479" t="s">
        <v>420</v>
      </c>
      <c r="F1479" t="str">
        <f t="shared" si="142"/>
        <v>1505</v>
      </c>
      <c r="G1479" t="s">
        <v>84</v>
      </c>
      <c r="H1479" t="s">
        <v>85</v>
      </c>
      <c r="I1479" s="91"/>
      <c r="J1479" s="91"/>
      <c r="K1479" s="91"/>
      <c r="L1479" s="91">
        <v>925.78</v>
      </c>
      <c r="M1479" s="91">
        <v>1139.42</v>
      </c>
      <c r="N1479" s="91">
        <v>1139.42</v>
      </c>
      <c r="O1479" s="91">
        <v>640.91999999999996</v>
      </c>
      <c r="P1479" s="91"/>
      <c r="Q1479" s="91"/>
      <c r="R1479" s="91"/>
      <c r="S1479" s="91"/>
      <c r="T1479" s="91"/>
      <c r="U1479" s="91">
        <f t="shared" si="143"/>
        <v>3845.54</v>
      </c>
      <c r="V1479" s="82" t="str">
        <f t="shared" si="141"/>
        <v>135101505879</v>
      </c>
      <c r="W1479" s="83">
        <f>VLOOKUP(V1479,Factors!$E$6:$H$5950,4,FALSE)</f>
        <v>0.1119</v>
      </c>
      <c r="X1479" t="str">
        <f>VLOOKUP(V1479,Factors!$E$6:$F$5950,2,FALSE)</f>
        <v>Customers-All</v>
      </c>
      <c r="Y1479" s="92">
        <f t="shared" si="138"/>
        <v>430.31592599999999</v>
      </c>
      <c r="Z1479" s="92">
        <f t="shared" si="139"/>
        <v>3415.2240739999997</v>
      </c>
      <c r="AA1479" s="92">
        <f t="shared" si="140"/>
        <v>3845.54</v>
      </c>
    </row>
    <row r="1480" spans="1:27" x14ac:dyDescent="0.25">
      <c r="A1480" t="s">
        <v>418</v>
      </c>
      <c r="B1480" t="s">
        <v>338</v>
      </c>
      <c r="C1480" t="s">
        <v>339</v>
      </c>
      <c r="D1480" t="s">
        <v>419</v>
      </c>
      <c r="E1480" t="s">
        <v>420</v>
      </c>
      <c r="F1480" t="str">
        <f t="shared" si="142"/>
        <v>1505</v>
      </c>
      <c r="G1480" t="s">
        <v>44</v>
      </c>
      <c r="H1480" t="s">
        <v>45</v>
      </c>
      <c r="I1480" s="91">
        <v>262.55</v>
      </c>
      <c r="J1480" s="91">
        <v>172.6</v>
      </c>
      <c r="K1480" s="91">
        <v>112.85</v>
      </c>
      <c r="L1480" s="91">
        <v>118.1</v>
      </c>
      <c r="M1480" s="91">
        <v>103.15</v>
      </c>
      <c r="N1480" s="91">
        <v>117</v>
      </c>
      <c r="O1480" s="91"/>
      <c r="P1480" s="91">
        <v>263.05</v>
      </c>
      <c r="Q1480" s="91">
        <v>188.65</v>
      </c>
      <c r="R1480" s="91">
        <v>373.65</v>
      </c>
      <c r="S1480" s="91">
        <v>612.35</v>
      </c>
      <c r="T1480" s="91">
        <v>516.79999999999995</v>
      </c>
      <c r="U1480" s="91">
        <f t="shared" si="143"/>
        <v>2840.75</v>
      </c>
      <c r="V1480" s="82" t="str">
        <f t="shared" si="141"/>
        <v>135101505879</v>
      </c>
      <c r="W1480" s="83">
        <f>VLOOKUP(V1480,Factors!$E$6:$H$5950,4,FALSE)</f>
        <v>0.1119</v>
      </c>
      <c r="X1480" t="str">
        <f>VLOOKUP(V1480,Factors!$E$6:$F$5950,2,FALSE)</f>
        <v>Customers-All</v>
      </c>
      <c r="Y1480" s="92">
        <f t="shared" si="138"/>
        <v>317.87992500000001</v>
      </c>
      <c r="Z1480" s="92">
        <f t="shared" si="139"/>
        <v>2522.8700749999998</v>
      </c>
      <c r="AA1480" s="92">
        <f t="shared" si="140"/>
        <v>2840.75</v>
      </c>
    </row>
    <row r="1481" spans="1:27" x14ac:dyDescent="0.25">
      <c r="A1481" t="s">
        <v>418</v>
      </c>
      <c r="B1481" t="s">
        <v>338</v>
      </c>
      <c r="C1481" t="s">
        <v>339</v>
      </c>
      <c r="D1481" t="s">
        <v>419</v>
      </c>
      <c r="E1481" t="s">
        <v>420</v>
      </c>
      <c r="F1481" t="str">
        <f t="shared" si="142"/>
        <v>1505</v>
      </c>
      <c r="G1481" t="s">
        <v>98</v>
      </c>
      <c r="H1481" t="s">
        <v>99</v>
      </c>
      <c r="I1481" s="91">
        <v>310.19</v>
      </c>
      <c r="J1481" s="91">
        <v>42.21</v>
      </c>
      <c r="K1481" s="91">
        <v>1726.71</v>
      </c>
      <c r="L1481" s="91">
        <v>244.04</v>
      </c>
      <c r="M1481" s="91">
        <v>37.950000000000003</v>
      </c>
      <c r="N1481" s="91">
        <v>99.95</v>
      </c>
      <c r="O1481" s="91">
        <v>28</v>
      </c>
      <c r="P1481" s="91">
        <v>134.44999999999999</v>
      </c>
      <c r="Q1481" s="91">
        <v>72.680000000000007</v>
      </c>
      <c r="R1481" s="91">
        <v>234.68</v>
      </c>
      <c r="S1481" s="91">
        <v>69.41</v>
      </c>
      <c r="T1481" s="91">
        <v>209.91</v>
      </c>
      <c r="U1481" s="91">
        <f t="shared" si="143"/>
        <v>3210.1799999999989</v>
      </c>
      <c r="V1481" s="82" t="str">
        <f t="shared" si="141"/>
        <v>135101505879</v>
      </c>
      <c r="W1481" s="83">
        <f>VLOOKUP(V1481,Factors!$E$6:$H$5950,4,FALSE)</f>
        <v>0.1119</v>
      </c>
      <c r="X1481" t="str">
        <f>VLOOKUP(V1481,Factors!$E$6:$F$5950,2,FALSE)</f>
        <v>Customers-All</v>
      </c>
      <c r="Y1481" s="92">
        <f t="shared" si="138"/>
        <v>359.21914199999986</v>
      </c>
      <c r="Z1481" s="92">
        <f t="shared" si="139"/>
        <v>2850.960857999999</v>
      </c>
      <c r="AA1481" s="92">
        <f t="shared" si="140"/>
        <v>3210.1799999999989</v>
      </c>
    </row>
    <row r="1482" spans="1:27" x14ac:dyDescent="0.25">
      <c r="A1482" t="s">
        <v>418</v>
      </c>
      <c r="B1482" t="s">
        <v>338</v>
      </c>
      <c r="C1482" t="s">
        <v>339</v>
      </c>
      <c r="D1482" t="s">
        <v>419</v>
      </c>
      <c r="E1482" t="s">
        <v>420</v>
      </c>
      <c r="F1482" t="str">
        <f t="shared" si="142"/>
        <v>1505</v>
      </c>
      <c r="G1482" t="s">
        <v>412</v>
      </c>
      <c r="H1482" t="s">
        <v>413</v>
      </c>
      <c r="I1482" s="91"/>
      <c r="J1482" s="91">
        <v>1432.4</v>
      </c>
      <c r="K1482" s="91"/>
      <c r="L1482" s="91"/>
      <c r="M1482" s="91">
        <v>1422.94</v>
      </c>
      <c r="N1482" s="91"/>
      <c r="O1482" s="91"/>
      <c r="P1482" s="91"/>
      <c r="Q1482" s="91">
        <v>1433.74</v>
      </c>
      <c r="R1482" s="91">
        <v>852.36</v>
      </c>
      <c r="S1482" s="91">
        <v>4631.93</v>
      </c>
      <c r="T1482" s="91"/>
      <c r="U1482" s="91">
        <f t="shared" si="143"/>
        <v>9773.369999999999</v>
      </c>
      <c r="V1482" s="82" t="str">
        <f t="shared" si="141"/>
        <v>135101505879</v>
      </c>
      <c r="W1482" s="83">
        <f>VLOOKUP(V1482,Factors!$E$6:$H$5950,4,FALSE)</f>
        <v>0.1119</v>
      </c>
      <c r="X1482" t="str">
        <f>VLOOKUP(V1482,Factors!$E$6:$F$5950,2,FALSE)</f>
        <v>Customers-All</v>
      </c>
      <c r="Y1482" s="92">
        <f t="shared" si="138"/>
        <v>1093.640103</v>
      </c>
      <c r="Z1482" s="92">
        <f t="shared" si="139"/>
        <v>8679.7298969999993</v>
      </c>
      <c r="AA1482" s="92">
        <f t="shared" si="140"/>
        <v>9773.369999999999</v>
      </c>
    </row>
    <row r="1483" spans="1:27" x14ac:dyDescent="0.25">
      <c r="A1483" t="s">
        <v>418</v>
      </c>
      <c r="B1483" t="s">
        <v>338</v>
      </c>
      <c r="C1483" t="s">
        <v>339</v>
      </c>
      <c r="D1483" t="s">
        <v>419</v>
      </c>
      <c r="E1483" t="s">
        <v>420</v>
      </c>
      <c r="F1483" t="str">
        <f t="shared" si="142"/>
        <v>1505</v>
      </c>
      <c r="G1483" t="s">
        <v>215</v>
      </c>
      <c r="H1483" t="s">
        <v>216</v>
      </c>
      <c r="I1483" s="91"/>
      <c r="J1483" s="91"/>
      <c r="K1483" s="91"/>
      <c r="L1483" s="91"/>
      <c r="M1483" s="91">
        <v>5.83</v>
      </c>
      <c r="N1483" s="91"/>
      <c r="O1483" s="91"/>
      <c r="P1483" s="91"/>
      <c r="Q1483" s="91"/>
      <c r="R1483" s="91"/>
      <c r="S1483" s="91"/>
      <c r="T1483" s="91"/>
      <c r="U1483" s="91">
        <f t="shared" si="143"/>
        <v>5.83</v>
      </c>
      <c r="V1483" s="82" t="str">
        <f t="shared" si="141"/>
        <v>135101505879</v>
      </c>
      <c r="W1483" s="83">
        <f>VLOOKUP(V1483,Factors!$E$6:$H$5950,4,FALSE)</f>
        <v>0.1119</v>
      </c>
      <c r="X1483" t="str">
        <f>VLOOKUP(V1483,Factors!$E$6:$F$5950,2,FALSE)</f>
        <v>Customers-All</v>
      </c>
      <c r="Y1483" s="92">
        <f t="shared" si="138"/>
        <v>0.65237699999999998</v>
      </c>
      <c r="Z1483" s="92">
        <f t="shared" si="139"/>
        <v>5.1776230000000005</v>
      </c>
      <c r="AA1483" s="92">
        <f t="shared" si="140"/>
        <v>5.83</v>
      </c>
    </row>
    <row r="1484" spans="1:27" x14ac:dyDescent="0.25">
      <c r="A1484" t="s">
        <v>418</v>
      </c>
      <c r="B1484" t="s">
        <v>338</v>
      </c>
      <c r="C1484" t="s">
        <v>339</v>
      </c>
      <c r="D1484" t="s">
        <v>419</v>
      </c>
      <c r="E1484" t="s">
        <v>420</v>
      </c>
      <c r="F1484" t="str">
        <f t="shared" si="142"/>
        <v>1505</v>
      </c>
      <c r="G1484" t="s">
        <v>130</v>
      </c>
      <c r="H1484" t="s">
        <v>131</v>
      </c>
      <c r="I1484" s="91">
        <v>29.34</v>
      </c>
      <c r="J1484" s="91">
        <v>34.03</v>
      </c>
      <c r="K1484" s="91">
        <v>219.02</v>
      </c>
      <c r="L1484" s="91">
        <v>16.600000000000001</v>
      </c>
      <c r="M1484" s="91">
        <v>174.75</v>
      </c>
      <c r="N1484" s="91">
        <v>158.65</v>
      </c>
      <c r="O1484" s="91">
        <v>112.69</v>
      </c>
      <c r="P1484" s="91">
        <v>110.86</v>
      </c>
      <c r="Q1484" s="91">
        <v>167.86</v>
      </c>
      <c r="R1484" s="91">
        <v>42.33</v>
      </c>
      <c r="S1484" s="91">
        <v>209.68</v>
      </c>
      <c r="T1484" s="91">
        <v>57.48</v>
      </c>
      <c r="U1484" s="91">
        <f t="shared" si="143"/>
        <v>1333.29</v>
      </c>
      <c r="V1484" s="82" t="str">
        <f t="shared" si="141"/>
        <v>135101505879</v>
      </c>
      <c r="W1484" s="83">
        <f>VLOOKUP(V1484,Factors!$E$6:$H$5950,4,FALSE)</f>
        <v>0.1119</v>
      </c>
      <c r="X1484" t="str">
        <f>VLOOKUP(V1484,Factors!$E$6:$F$5950,2,FALSE)</f>
        <v>Customers-All</v>
      </c>
      <c r="Y1484" s="92">
        <f t="shared" si="138"/>
        <v>149.19515099999998</v>
      </c>
      <c r="Z1484" s="92">
        <f t="shared" si="139"/>
        <v>1184.0948490000001</v>
      </c>
      <c r="AA1484" s="92">
        <f t="shared" si="140"/>
        <v>1333.29</v>
      </c>
    </row>
    <row r="1485" spans="1:27" x14ac:dyDescent="0.25">
      <c r="A1485" t="s">
        <v>418</v>
      </c>
      <c r="B1485" t="s">
        <v>338</v>
      </c>
      <c r="C1485" t="s">
        <v>339</v>
      </c>
      <c r="D1485" t="s">
        <v>419</v>
      </c>
      <c r="E1485" t="s">
        <v>420</v>
      </c>
      <c r="F1485" t="str">
        <f t="shared" si="142"/>
        <v>1505</v>
      </c>
      <c r="G1485" t="s">
        <v>136</v>
      </c>
      <c r="H1485" t="s">
        <v>137</v>
      </c>
      <c r="I1485" s="91">
        <v>-28.01</v>
      </c>
      <c r="J1485" s="91">
        <v>43.2</v>
      </c>
      <c r="K1485" s="91">
        <v>5.53</v>
      </c>
      <c r="L1485" s="91">
        <v>1.4</v>
      </c>
      <c r="M1485" s="91">
        <v>31.9</v>
      </c>
      <c r="N1485" s="91"/>
      <c r="O1485" s="91">
        <v>109.2</v>
      </c>
      <c r="P1485" s="91">
        <v>5.85</v>
      </c>
      <c r="Q1485" s="91">
        <v>3.2</v>
      </c>
      <c r="R1485" s="91">
        <v>32.700000000000003</v>
      </c>
      <c r="S1485" s="91">
        <v>25.7</v>
      </c>
      <c r="T1485" s="91">
        <v>23.25</v>
      </c>
      <c r="U1485" s="91">
        <f t="shared" si="143"/>
        <v>253.91999999999996</v>
      </c>
      <c r="V1485" s="82" t="str">
        <f t="shared" si="141"/>
        <v>135101505879</v>
      </c>
      <c r="W1485" s="83">
        <f>VLOOKUP(V1485,Factors!$E$6:$H$5950,4,FALSE)</f>
        <v>0.1119</v>
      </c>
      <c r="X1485" t="str">
        <f>VLOOKUP(V1485,Factors!$E$6:$F$5950,2,FALSE)</f>
        <v>Customers-All</v>
      </c>
      <c r="Y1485" s="92">
        <f t="shared" si="138"/>
        <v>28.413647999999995</v>
      </c>
      <c r="Z1485" s="92">
        <f t="shared" si="139"/>
        <v>225.50635199999996</v>
      </c>
      <c r="AA1485" s="92">
        <f t="shared" si="140"/>
        <v>253.91999999999996</v>
      </c>
    </row>
    <row r="1486" spans="1:27" x14ac:dyDescent="0.25">
      <c r="A1486" t="s">
        <v>418</v>
      </c>
      <c r="B1486" t="s">
        <v>338</v>
      </c>
      <c r="C1486" t="s">
        <v>339</v>
      </c>
      <c r="D1486" t="s">
        <v>419</v>
      </c>
      <c r="E1486" t="s">
        <v>420</v>
      </c>
      <c r="F1486" t="str">
        <f t="shared" si="142"/>
        <v>1505</v>
      </c>
      <c r="G1486" t="s">
        <v>138</v>
      </c>
      <c r="H1486" t="s">
        <v>139</v>
      </c>
      <c r="I1486" s="91"/>
      <c r="J1486" s="91"/>
      <c r="K1486" s="91"/>
      <c r="L1486" s="91"/>
      <c r="M1486" s="91"/>
      <c r="N1486" s="91">
        <v>28.74</v>
      </c>
      <c r="O1486" s="91"/>
      <c r="P1486" s="91"/>
      <c r="Q1486" s="91"/>
      <c r="R1486" s="91"/>
      <c r="S1486" s="91"/>
      <c r="T1486" s="91"/>
      <c r="U1486" s="91">
        <f t="shared" si="143"/>
        <v>28.74</v>
      </c>
      <c r="V1486" s="82" t="str">
        <f t="shared" si="141"/>
        <v>135101505879</v>
      </c>
      <c r="W1486" s="83">
        <f>VLOOKUP(V1486,Factors!$E$6:$H$5950,4,FALSE)</f>
        <v>0.1119</v>
      </c>
      <c r="X1486" t="str">
        <f>VLOOKUP(V1486,Factors!$E$6:$F$5950,2,FALSE)</f>
        <v>Customers-All</v>
      </c>
      <c r="Y1486" s="92">
        <f t="shared" si="138"/>
        <v>3.2160059999999997</v>
      </c>
      <c r="Z1486" s="92">
        <f t="shared" si="139"/>
        <v>25.523993999999998</v>
      </c>
      <c r="AA1486" s="92">
        <f t="shared" si="140"/>
        <v>28.74</v>
      </c>
    </row>
    <row r="1487" spans="1:27" x14ac:dyDescent="0.25">
      <c r="A1487" t="s">
        <v>418</v>
      </c>
      <c r="B1487" t="s">
        <v>338</v>
      </c>
      <c r="C1487" t="s">
        <v>339</v>
      </c>
      <c r="D1487" t="s">
        <v>419</v>
      </c>
      <c r="E1487" t="s">
        <v>420</v>
      </c>
      <c r="F1487" t="str">
        <f t="shared" si="142"/>
        <v>1505</v>
      </c>
      <c r="G1487" t="s">
        <v>342</v>
      </c>
      <c r="H1487" t="s">
        <v>343</v>
      </c>
      <c r="I1487" s="91"/>
      <c r="J1487" s="91"/>
      <c r="K1487" s="91"/>
      <c r="L1487" s="91"/>
      <c r="M1487" s="91"/>
      <c r="N1487" s="91"/>
      <c r="O1487" s="91"/>
      <c r="P1487" s="91"/>
      <c r="Q1487" s="91"/>
      <c r="R1487" s="91"/>
      <c r="S1487" s="91">
        <v>39.99</v>
      </c>
      <c r="T1487" s="91"/>
      <c r="U1487" s="91">
        <f t="shared" si="143"/>
        <v>39.99</v>
      </c>
      <c r="V1487" s="82" t="str">
        <f t="shared" si="141"/>
        <v>135101505879</v>
      </c>
      <c r="W1487" s="83">
        <f>VLOOKUP(V1487,Factors!$E$6:$H$5950,4,FALSE)</f>
        <v>0.1119</v>
      </c>
      <c r="X1487" t="str">
        <f>VLOOKUP(V1487,Factors!$E$6:$F$5950,2,FALSE)</f>
        <v>Customers-All</v>
      </c>
      <c r="Y1487" s="92">
        <f t="shared" si="138"/>
        <v>4.4748809999999999</v>
      </c>
      <c r="Z1487" s="92">
        <f t="shared" si="139"/>
        <v>35.515118999999999</v>
      </c>
      <c r="AA1487" s="92">
        <f t="shared" si="140"/>
        <v>39.989999999999995</v>
      </c>
    </row>
    <row r="1488" spans="1:27" x14ac:dyDescent="0.25">
      <c r="A1488" t="s">
        <v>418</v>
      </c>
      <c r="B1488" t="s">
        <v>338</v>
      </c>
      <c r="C1488" t="s">
        <v>339</v>
      </c>
      <c r="D1488" t="s">
        <v>419</v>
      </c>
      <c r="E1488" t="s">
        <v>420</v>
      </c>
      <c r="F1488" t="str">
        <f t="shared" si="142"/>
        <v>1505</v>
      </c>
      <c r="G1488" t="s">
        <v>239</v>
      </c>
      <c r="H1488" t="s">
        <v>240</v>
      </c>
      <c r="I1488" s="91"/>
      <c r="J1488" s="91"/>
      <c r="K1488" s="91"/>
      <c r="L1488" s="91"/>
      <c r="M1488" s="91"/>
      <c r="N1488" s="91"/>
      <c r="O1488" s="91"/>
      <c r="P1488" s="91"/>
      <c r="Q1488" s="91"/>
      <c r="R1488" s="91">
        <v>207.76</v>
      </c>
      <c r="S1488" s="91"/>
      <c r="T1488" s="91"/>
      <c r="U1488" s="91">
        <f t="shared" si="143"/>
        <v>207.76</v>
      </c>
      <c r="V1488" s="82" t="str">
        <f t="shared" si="141"/>
        <v>135101505879</v>
      </c>
      <c r="W1488" s="83">
        <f>VLOOKUP(V1488,Factors!$E$6:$H$5950,4,FALSE)</f>
        <v>0.1119</v>
      </c>
      <c r="X1488" t="str">
        <f>VLOOKUP(V1488,Factors!$E$6:$F$5950,2,FALSE)</f>
        <v>Customers-All</v>
      </c>
      <c r="Y1488" s="92">
        <f t="shared" si="138"/>
        <v>23.248343999999999</v>
      </c>
      <c r="Z1488" s="92">
        <f t="shared" si="139"/>
        <v>184.51165599999999</v>
      </c>
      <c r="AA1488" s="92">
        <f t="shared" si="140"/>
        <v>207.76</v>
      </c>
    </row>
    <row r="1489" spans="1:27" x14ac:dyDescent="0.25">
      <c r="A1489" t="s">
        <v>418</v>
      </c>
      <c r="B1489" t="s">
        <v>338</v>
      </c>
      <c r="C1489" t="s">
        <v>339</v>
      </c>
      <c r="D1489" t="s">
        <v>419</v>
      </c>
      <c r="E1489" t="s">
        <v>420</v>
      </c>
      <c r="F1489" t="str">
        <f t="shared" si="142"/>
        <v>1505</v>
      </c>
      <c r="G1489" t="s">
        <v>144</v>
      </c>
      <c r="H1489" t="s">
        <v>145</v>
      </c>
      <c r="I1489" s="91">
        <v>609.08000000000004</v>
      </c>
      <c r="J1489" s="91">
        <v>655.72</v>
      </c>
      <c r="K1489" s="91">
        <v>887.54</v>
      </c>
      <c r="L1489" s="91">
        <v>542.26</v>
      </c>
      <c r="M1489" s="91">
        <v>1558.69</v>
      </c>
      <c r="N1489" s="91">
        <v>1593.05</v>
      </c>
      <c r="O1489" s="91">
        <v>863.97</v>
      </c>
      <c r="P1489" s="91">
        <v>743.31</v>
      </c>
      <c r="Q1489" s="91">
        <v>392.48</v>
      </c>
      <c r="R1489" s="91">
        <v>259.31</v>
      </c>
      <c r="S1489" s="91">
        <v>563.28</v>
      </c>
      <c r="T1489" s="91">
        <v>438.15</v>
      </c>
      <c r="U1489" s="91">
        <f t="shared" si="143"/>
        <v>9106.84</v>
      </c>
      <c r="V1489" s="82" t="str">
        <f t="shared" si="141"/>
        <v>135101505879</v>
      </c>
      <c r="W1489" s="83">
        <f>VLOOKUP(V1489,Factors!$E$6:$H$5950,4,FALSE)</f>
        <v>0.1119</v>
      </c>
      <c r="X1489" t="str">
        <f>VLOOKUP(V1489,Factors!$E$6:$F$5950,2,FALSE)</f>
        <v>Customers-All</v>
      </c>
      <c r="Y1489" s="92">
        <f t="shared" si="138"/>
        <v>1019.055396</v>
      </c>
      <c r="Z1489" s="92">
        <f t="shared" si="139"/>
        <v>8087.7846040000004</v>
      </c>
      <c r="AA1489" s="92">
        <f t="shared" si="140"/>
        <v>9106.84</v>
      </c>
    </row>
    <row r="1490" spans="1:27" x14ac:dyDescent="0.25">
      <c r="A1490" t="s">
        <v>418</v>
      </c>
      <c r="B1490" t="s">
        <v>338</v>
      </c>
      <c r="C1490" t="s">
        <v>339</v>
      </c>
      <c r="D1490" t="s">
        <v>419</v>
      </c>
      <c r="E1490" t="s">
        <v>420</v>
      </c>
      <c r="F1490" t="str">
        <f t="shared" si="142"/>
        <v>1505</v>
      </c>
      <c r="G1490" t="s">
        <v>217</v>
      </c>
      <c r="H1490" t="s">
        <v>218</v>
      </c>
      <c r="I1490" s="91"/>
      <c r="J1490" s="91"/>
      <c r="K1490" s="91"/>
      <c r="L1490" s="91"/>
      <c r="M1490" s="91"/>
      <c r="N1490" s="91">
        <v>73.319999999999993</v>
      </c>
      <c r="O1490" s="91">
        <v>117.8</v>
      </c>
      <c r="P1490" s="91"/>
      <c r="Q1490" s="91"/>
      <c r="R1490" s="91"/>
      <c r="S1490" s="91">
        <v>180.07</v>
      </c>
      <c r="T1490" s="91">
        <v>58.27</v>
      </c>
      <c r="U1490" s="91">
        <f t="shared" si="143"/>
        <v>429.46</v>
      </c>
      <c r="V1490" s="82" t="str">
        <f t="shared" si="141"/>
        <v>135101505879</v>
      </c>
      <c r="W1490" s="83">
        <f>VLOOKUP(V1490,Factors!$E$6:$H$5950,4,FALSE)</f>
        <v>0.1119</v>
      </c>
      <c r="X1490" t="str">
        <f>VLOOKUP(V1490,Factors!$E$6:$F$5950,2,FALSE)</f>
        <v>Customers-All</v>
      </c>
      <c r="Y1490" s="92">
        <f t="shared" ref="Y1490:Y1553" si="144">U1490*W1490</f>
        <v>48.056573999999998</v>
      </c>
      <c r="Z1490" s="92">
        <f t="shared" ref="Z1490:Z1553" si="145">U1490-Y1490</f>
        <v>381.40342599999997</v>
      </c>
      <c r="AA1490" s="92">
        <f t="shared" ref="AA1490:AA1553" si="146">Y1490+Z1490</f>
        <v>429.46</v>
      </c>
    </row>
    <row r="1491" spans="1:27" x14ac:dyDescent="0.25">
      <c r="A1491" t="s">
        <v>418</v>
      </c>
      <c r="B1491" t="s">
        <v>338</v>
      </c>
      <c r="C1491" t="s">
        <v>339</v>
      </c>
      <c r="D1491" t="s">
        <v>419</v>
      </c>
      <c r="E1491" t="s">
        <v>420</v>
      </c>
      <c r="F1491" t="str">
        <f t="shared" si="142"/>
        <v>1505</v>
      </c>
      <c r="G1491" t="s">
        <v>146</v>
      </c>
      <c r="H1491" t="s">
        <v>147</v>
      </c>
      <c r="I1491" s="91">
        <v>215.68</v>
      </c>
      <c r="J1491" s="91">
        <v>434.5</v>
      </c>
      <c r="K1491" s="91">
        <v>553.5</v>
      </c>
      <c r="L1491" s="91">
        <v>674.5</v>
      </c>
      <c r="M1491" s="91">
        <v>2241.13</v>
      </c>
      <c r="N1491" s="91"/>
      <c r="O1491" s="91">
        <v>4302.24</v>
      </c>
      <c r="P1491" s="91">
        <v>-341.38</v>
      </c>
      <c r="Q1491" s="91">
        <v>498.56</v>
      </c>
      <c r="R1491" s="91">
        <v>-103.85</v>
      </c>
      <c r="S1491" s="91">
        <v>572.34</v>
      </c>
      <c r="T1491" s="91">
        <v>141.18</v>
      </c>
      <c r="U1491" s="91">
        <f t="shared" si="143"/>
        <v>9188.4</v>
      </c>
      <c r="V1491" s="82" t="str">
        <f t="shared" si="141"/>
        <v>135101505879</v>
      </c>
      <c r="W1491" s="83">
        <f>VLOOKUP(V1491,Factors!$E$6:$H$5950,4,FALSE)</f>
        <v>0.1119</v>
      </c>
      <c r="X1491" t="str">
        <f>VLOOKUP(V1491,Factors!$E$6:$F$5950,2,FALSE)</f>
        <v>Customers-All</v>
      </c>
      <c r="Y1491" s="92">
        <f t="shared" si="144"/>
        <v>1028.1819599999999</v>
      </c>
      <c r="Z1491" s="92">
        <f t="shared" si="145"/>
        <v>8160.2180399999997</v>
      </c>
      <c r="AA1491" s="92">
        <f t="shared" si="146"/>
        <v>9188.4</v>
      </c>
    </row>
    <row r="1492" spans="1:27" x14ac:dyDescent="0.25">
      <c r="A1492" t="s">
        <v>418</v>
      </c>
      <c r="B1492" t="s">
        <v>338</v>
      </c>
      <c r="C1492" t="s">
        <v>339</v>
      </c>
      <c r="D1492" t="s">
        <v>419</v>
      </c>
      <c r="E1492" t="s">
        <v>420</v>
      </c>
      <c r="F1492" t="str">
        <f t="shared" si="142"/>
        <v>1505</v>
      </c>
      <c r="G1492" t="s">
        <v>148</v>
      </c>
      <c r="H1492" t="s">
        <v>149</v>
      </c>
      <c r="I1492" s="91"/>
      <c r="J1492" s="91"/>
      <c r="K1492" s="91"/>
      <c r="L1492" s="91"/>
      <c r="M1492" s="91"/>
      <c r="N1492" s="91"/>
      <c r="O1492" s="91"/>
      <c r="P1492" s="91"/>
      <c r="Q1492" s="91"/>
      <c r="R1492" s="91">
        <v>397.59</v>
      </c>
      <c r="S1492" s="91">
        <v>74.290000000000006</v>
      </c>
      <c r="T1492" s="91"/>
      <c r="U1492" s="91">
        <f t="shared" si="143"/>
        <v>471.88</v>
      </c>
      <c r="V1492" s="82" t="str">
        <f t="shared" si="141"/>
        <v>135101505879</v>
      </c>
      <c r="W1492" s="83">
        <f>VLOOKUP(V1492,Factors!$E$6:$H$5950,4,FALSE)</f>
        <v>0.1119</v>
      </c>
      <c r="X1492" t="str">
        <f>VLOOKUP(V1492,Factors!$E$6:$F$5950,2,FALSE)</f>
        <v>Customers-All</v>
      </c>
      <c r="Y1492" s="92">
        <f t="shared" si="144"/>
        <v>52.803371999999996</v>
      </c>
      <c r="Z1492" s="92">
        <f t="shared" si="145"/>
        <v>419.07662800000003</v>
      </c>
      <c r="AA1492" s="92">
        <f t="shared" si="146"/>
        <v>471.88</v>
      </c>
    </row>
    <row r="1493" spans="1:27" x14ac:dyDescent="0.25">
      <c r="A1493" t="s">
        <v>418</v>
      </c>
      <c r="B1493" t="s">
        <v>338</v>
      </c>
      <c r="C1493" t="s">
        <v>339</v>
      </c>
      <c r="D1493" t="s">
        <v>419</v>
      </c>
      <c r="E1493" t="s">
        <v>420</v>
      </c>
      <c r="F1493" t="str">
        <f t="shared" si="142"/>
        <v>1505</v>
      </c>
      <c r="G1493" t="s">
        <v>150</v>
      </c>
      <c r="H1493" t="s">
        <v>151</v>
      </c>
      <c r="I1493" s="91">
        <v>150</v>
      </c>
      <c r="J1493" s="91">
        <v>250</v>
      </c>
      <c r="K1493" s="91">
        <v>25</v>
      </c>
      <c r="L1493" s="91"/>
      <c r="M1493" s="91">
        <v>30.97</v>
      </c>
      <c r="N1493" s="91"/>
      <c r="O1493" s="91"/>
      <c r="P1493" s="91"/>
      <c r="Q1493" s="91">
        <v>30.53</v>
      </c>
      <c r="R1493" s="91"/>
      <c r="S1493" s="91"/>
      <c r="T1493" s="91">
        <v>7105.51</v>
      </c>
      <c r="U1493" s="91">
        <f t="shared" si="143"/>
        <v>7592.01</v>
      </c>
      <c r="V1493" s="82" t="str">
        <f t="shared" si="141"/>
        <v>135101505879</v>
      </c>
      <c r="W1493" s="83">
        <f>VLOOKUP(V1493,Factors!$E$6:$H$5950,4,FALSE)</f>
        <v>0.1119</v>
      </c>
      <c r="X1493" t="str">
        <f>VLOOKUP(V1493,Factors!$E$6:$F$5950,2,FALSE)</f>
        <v>Customers-All</v>
      </c>
      <c r="Y1493" s="92">
        <f t="shared" si="144"/>
        <v>849.54591900000003</v>
      </c>
      <c r="Z1493" s="92">
        <f t="shared" si="145"/>
        <v>6742.4640810000001</v>
      </c>
      <c r="AA1493" s="92">
        <f t="shared" si="146"/>
        <v>7592.01</v>
      </c>
    </row>
    <row r="1494" spans="1:27" x14ac:dyDescent="0.25">
      <c r="A1494" t="s">
        <v>418</v>
      </c>
      <c r="B1494" t="s">
        <v>338</v>
      </c>
      <c r="C1494" t="s">
        <v>339</v>
      </c>
      <c r="D1494" t="s">
        <v>419</v>
      </c>
      <c r="E1494" t="s">
        <v>420</v>
      </c>
      <c r="F1494" t="str">
        <f t="shared" si="142"/>
        <v>1505</v>
      </c>
      <c r="G1494" t="s">
        <v>152</v>
      </c>
      <c r="H1494" t="s">
        <v>153</v>
      </c>
      <c r="I1494" s="91"/>
      <c r="J1494" s="91">
        <v>30.86</v>
      </c>
      <c r="K1494" s="91">
        <v>35.4</v>
      </c>
      <c r="L1494" s="91"/>
      <c r="M1494" s="91"/>
      <c r="N1494" s="91"/>
      <c r="O1494" s="91"/>
      <c r="P1494" s="91">
        <v>378.89</v>
      </c>
      <c r="Q1494" s="91">
        <v>33.409999999999997</v>
      </c>
      <c r="R1494" s="91"/>
      <c r="S1494" s="91"/>
      <c r="T1494" s="91">
        <v>317.86</v>
      </c>
      <c r="U1494" s="91">
        <f t="shared" si="143"/>
        <v>796.42</v>
      </c>
      <c r="V1494" s="82" t="str">
        <f t="shared" si="141"/>
        <v>135101505879</v>
      </c>
      <c r="W1494" s="83">
        <f>VLOOKUP(V1494,Factors!$E$6:$H$5950,4,FALSE)</f>
        <v>0.1119</v>
      </c>
      <c r="X1494" t="str">
        <f>VLOOKUP(V1494,Factors!$E$6:$F$5950,2,FALSE)</f>
        <v>Customers-All</v>
      </c>
      <c r="Y1494" s="92">
        <f t="shared" si="144"/>
        <v>89.11939799999999</v>
      </c>
      <c r="Z1494" s="92">
        <f t="shared" si="145"/>
        <v>707.30060200000003</v>
      </c>
      <c r="AA1494" s="92">
        <f t="shared" si="146"/>
        <v>796.42000000000007</v>
      </c>
    </row>
    <row r="1495" spans="1:27" x14ac:dyDescent="0.25">
      <c r="A1495" t="s">
        <v>418</v>
      </c>
      <c r="B1495" t="s">
        <v>338</v>
      </c>
      <c r="C1495" t="s">
        <v>339</v>
      </c>
      <c r="D1495" t="s">
        <v>419</v>
      </c>
      <c r="E1495" t="s">
        <v>420</v>
      </c>
      <c r="F1495" t="str">
        <f t="shared" si="142"/>
        <v>1505</v>
      </c>
      <c r="G1495" t="s">
        <v>180</v>
      </c>
      <c r="H1495" t="s">
        <v>181</v>
      </c>
      <c r="I1495" s="91"/>
      <c r="J1495" s="91"/>
      <c r="K1495" s="91"/>
      <c r="L1495" s="91"/>
      <c r="M1495" s="91"/>
      <c r="N1495" s="91"/>
      <c r="O1495" s="91"/>
      <c r="P1495" s="91"/>
      <c r="Q1495" s="91"/>
      <c r="R1495" s="91">
        <v>11470.56</v>
      </c>
      <c r="S1495" s="91">
        <v>9475.68</v>
      </c>
      <c r="T1495" s="91">
        <v>8976.9599999999991</v>
      </c>
      <c r="U1495" s="91">
        <f t="shared" si="143"/>
        <v>29923.199999999997</v>
      </c>
      <c r="V1495" s="82" t="str">
        <f t="shared" si="141"/>
        <v>135101505879</v>
      </c>
      <c r="W1495" s="83">
        <f>VLOOKUP(V1495,Factors!$E$6:$H$5950,4,FALSE)</f>
        <v>0.1119</v>
      </c>
      <c r="X1495" t="str">
        <f>VLOOKUP(V1495,Factors!$E$6:$F$5950,2,FALSE)</f>
        <v>Customers-All</v>
      </c>
      <c r="Y1495" s="92">
        <f t="shared" si="144"/>
        <v>3348.4060799999997</v>
      </c>
      <c r="Z1495" s="92">
        <f t="shared" si="145"/>
        <v>26574.793919999996</v>
      </c>
      <c r="AA1495" s="92">
        <f t="shared" si="146"/>
        <v>29923.199999999997</v>
      </c>
    </row>
    <row r="1496" spans="1:27" x14ac:dyDescent="0.25">
      <c r="A1496" t="s">
        <v>418</v>
      </c>
      <c r="B1496" t="s">
        <v>338</v>
      </c>
      <c r="C1496" t="s">
        <v>339</v>
      </c>
      <c r="D1496" t="s">
        <v>419</v>
      </c>
      <c r="E1496" t="s">
        <v>420</v>
      </c>
      <c r="F1496" t="str">
        <f t="shared" si="142"/>
        <v>1505</v>
      </c>
      <c r="G1496" t="s">
        <v>56</v>
      </c>
      <c r="H1496" t="s">
        <v>57</v>
      </c>
      <c r="I1496" s="91"/>
      <c r="J1496" s="91"/>
      <c r="K1496" s="91"/>
      <c r="L1496" s="91">
        <v>6368.96</v>
      </c>
      <c r="M1496" s="91">
        <v>7838.72</v>
      </c>
      <c r="N1496" s="91">
        <v>7838.72</v>
      </c>
      <c r="O1496" s="91">
        <v>4409.28</v>
      </c>
      <c r="P1496" s="91"/>
      <c r="Q1496" s="91"/>
      <c r="R1496" s="91"/>
      <c r="S1496" s="91"/>
      <c r="T1496" s="91"/>
      <c r="U1496" s="91">
        <f t="shared" si="143"/>
        <v>26455.68</v>
      </c>
      <c r="V1496" s="82" t="str">
        <f t="shared" si="141"/>
        <v>135101505879</v>
      </c>
      <c r="W1496" s="83">
        <f>VLOOKUP(V1496,Factors!$E$6:$H$5950,4,FALSE)</f>
        <v>0.1119</v>
      </c>
      <c r="X1496" t="str">
        <f>VLOOKUP(V1496,Factors!$E$6:$F$5950,2,FALSE)</f>
        <v>Customers-All</v>
      </c>
      <c r="Y1496" s="92">
        <f t="shared" si="144"/>
        <v>2960.3905920000002</v>
      </c>
      <c r="Z1496" s="92">
        <f t="shared" si="145"/>
        <v>23495.289408000001</v>
      </c>
      <c r="AA1496" s="92">
        <f t="shared" si="146"/>
        <v>26455.68</v>
      </c>
    </row>
    <row r="1497" spans="1:27" x14ac:dyDescent="0.25">
      <c r="A1497" t="s">
        <v>418</v>
      </c>
      <c r="B1497" t="s">
        <v>338</v>
      </c>
      <c r="C1497" t="s">
        <v>339</v>
      </c>
      <c r="D1497" t="s">
        <v>419</v>
      </c>
      <c r="E1497" t="s">
        <v>420</v>
      </c>
      <c r="F1497" t="str">
        <f t="shared" si="142"/>
        <v>1505</v>
      </c>
      <c r="G1497" t="s">
        <v>154</v>
      </c>
      <c r="H1497" t="s">
        <v>155</v>
      </c>
      <c r="I1497" s="91"/>
      <c r="J1497" s="91"/>
      <c r="K1497" s="91"/>
      <c r="L1497" s="91"/>
      <c r="M1497" s="91"/>
      <c r="N1497" s="91"/>
      <c r="O1497" s="91"/>
      <c r="P1497" s="91"/>
      <c r="Q1497" s="91"/>
      <c r="R1497" s="91">
        <v>21.6</v>
      </c>
      <c r="S1497" s="91"/>
      <c r="T1497" s="91"/>
      <c r="U1497" s="91">
        <f t="shared" si="143"/>
        <v>21.6</v>
      </c>
      <c r="V1497" s="82" t="str">
        <f t="shared" si="141"/>
        <v>135101505879</v>
      </c>
      <c r="W1497" s="83">
        <f>VLOOKUP(V1497,Factors!$E$6:$H$5950,4,FALSE)</f>
        <v>0.1119</v>
      </c>
      <c r="X1497" t="str">
        <f>VLOOKUP(V1497,Factors!$E$6:$F$5950,2,FALSE)</f>
        <v>Customers-All</v>
      </c>
      <c r="Y1497" s="92">
        <f t="shared" si="144"/>
        <v>2.4170400000000001</v>
      </c>
      <c r="Z1497" s="92">
        <f t="shared" si="145"/>
        <v>19.182960000000001</v>
      </c>
      <c r="AA1497" s="92">
        <f t="shared" si="146"/>
        <v>21.6</v>
      </c>
    </row>
    <row r="1498" spans="1:27" x14ac:dyDescent="0.25">
      <c r="A1498" t="s">
        <v>418</v>
      </c>
      <c r="B1498" t="s">
        <v>338</v>
      </c>
      <c r="C1498" t="s">
        <v>339</v>
      </c>
      <c r="D1498" t="s">
        <v>419</v>
      </c>
      <c r="E1498" t="s">
        <v>420</v>
      </c>
      <c r="F1498" t="str">
        <f t="shared" si="142"/>
        <v>1505</v>
      </c>
      <c r="G1498" t="s">
        <v>166</v>
      </c>
      <c r="H1498" t="s">
        <v>167</v>
      </c>
      <c r="I1498" s="91">
        <v>-23568</v>
      </c>
      <c r="J1498" s="91">
        <v>-23011.200000000001</v>
      </c>
      <c r="K1498" s="91">
        <v>-27091.040000000001</v>
      </c>
      <c r="L1498" s="91">
        <v>-20368.12</v>
      </c>
      <c r="M1498" s="91">
        <v>-26311.599999999999</v>
      </c>
      <c r="N1498" s="91">
        <v>-26116.240000000002</v>
      </c>
      <c r="O1498" s="91">
        <v>-22649.52</v>
      </c>
      <c r="P1498" s="91">
        <v>-21415.72</v>
      </c>
      <c r="Q1498" s="91">
        <v>-23124.880000000001</v>
      </c>
      <c r="R1498" s="91">
        <v>-25748.48</v>
      </c>
      <c r="S1498" s="91">
        <v>-23698.959999999999</v>
      </c>
      <c r="T1498" s="91">
        <v>-21553.759999999998</v>
      </c>
      <c r="U1498" s="91">
        <f t="shared" si="143"/>
        <v>-284657.52</v>
      </c>
      <c r="V1498" s="82" t="str">
        <f t="shared" si="141"/>
        <v>135101505879</v>
      </c>
      <c r="W1498" s="83">
        <f>VLOOKUP(V1498,Factors!$E$6:$H$5950,4,FALSE)</f>
        <v>0.1119</v>
      </c>
      <c r="X1498" t="str">
        <f>VLOOKUP(V1498,Factors!$E$6:$F$5950,2,FALSE)</f>
        <v>Customers-All</v>
      </c>
      <c r="Y1498" s="92">
        <f t="shared" si="144"/>
        <v>-31853.176488000001</v>
      </c>
      <c r="Z1498" s="92">
        <f t="shared" si="145"/>
        <v>-252804.34351200002</v>
      </c>
      <c r="AA1498" s="92">
        <f t="shared" si="146"/>
        <v>-284657.52</v>
      </c>
    </row>
    <row r="1499" spans="1:27" x14ac:dyDescent="0.25">
      <c r="A1499" t="s">
        <v>418</v>
      </c>
      <c r="B1499" t="s">
        <v>338</v>
      </c>
      <c r="C1499" t="s">
        <v>339</v>
      </c>
      <c r="D1499" t="s">
        <v>421</v>
      </c>
      <c r="E1499" t="s">
        <v>422</v>
      </c>
      <c r="F1499" t="str">
        <f t="shared" si="142"/>
        <v>1620</v>
      </c>
      <c r="G1499" t="s">
        <v>110</v>
      </c>
      <c r="H1499" t="s">
        <v>111</v>
      </c>
      <c r="I1499" s="91"/>
      <c r="J1499" s="91"/>
      <c r="K1499" s="91"/>
      <c r="L1499" s="91"/>
      <c r="M1499" s="91"/>
      <c r="N1499" s="91"/>
      <c r="O1499" s="91"/>
      <c r="P1499" s="91"/>
      <c r="Q1499" s="91"/>
      <c r="R1499" s="91"/>
      <c r="S1499" s="91">
        <v>-22772.639999999999</v>
      </c>
      <c r="T1499" s="91"/>
      <c r="U1499" s="91">
        <f t="shared" si="143"/>
        <v>-22772.639999999999</v>
      </c>
      <c r="V1499" s="82" t="str">
        <f t="shared" si="141"/>
        <v>135101620879</v>
      </c>
      <c r="W1499" s="83">
        <f>VLOOKUP(V1499,Factors!$E$6:$H$5950,4,FALSE)</f>
        <v>0.1119</v>
      </c>
      <c r="X1499" t="str">
        <f>VLOOKUP(V1499,Factors!$E$6:$F$5950,2,FALSE)</f>
        <v>Customers-All</v>
      </c>
      <c r="Y1499" s="92">
        <f t="shared" si="144"/>
        <v>-2548.2584160000001</v>
      </c>
      <c r="Z1499" s="92">
        <f t="shared" si="145"/>
        <v>-20224.381583999999</v>
      </c>
      <c r="AA1499" s="92">
        <f t="shared" si="146"/>
        <v>-22772.639999999999</v>
      </c>
    </row>
    <row r="1500" spans="1:27" x14ac:dyDescent="0.25">
      <c r="A1500" t="s">
        <v>418</v>
      </c>
      <c r="B1500" t="s">
        <v>338</v>
      </c>
      <c r="C1500" t="s">
        <v>339</v>
      </c>
      <c r="D1500" t="s">
        <v>421</v>
      </c>
      <c r="E1500" t="s">
        <v>422</v>
      </c>
      <c r="F1500" t="str">
        <f t="shared" si="142"/>
        <v>1620</v>
      </c>
      <c r="G1500" t="s">
        <v>114</v>
      </c>
      <c r="H1500" t="s">
        <v>115</v>
      </c>
      <c r="I1500" s="91">
        <v>15040.09</v>
      </c>
      <c r="J1500" s="91">
        <v>9061.8799999999992</v>
      </c>
      <c r="K1500" s="91">
        <v>10192.98</v>
      </c>
      <c r="L1500" s="91">
        <v>4367.8500000000004</v>
      </c>
      <c r="M1500" s="91">
        <v>22140.240000000002</v>
      </c>
      <c r="N1500" s="91">
        <v>13389.99</v>
      </c>
      <c r="O1500" s="91">
        <v>7550.08</v>
      </c>
      <c r="P1500" s="91">
        <v>6976.04</v>
      </c>
      <c r="Q1500" s="91">
        <v>8805.7099999999991</v>
      </c>
      <c r="R1500" s="91">
        <v>17505.73</v>
      </c>
      <c r="S1500" s="91">
        <v>11684.98</v>
      </c>
      <c r="T1500" s="91">
        <v>785.36</v>
      </c>
      <c r="U1500" s="91">
        <f t="shared" si="143"/>
        <v>127500.92999999998</v>
      </c>
      <c r="V1500" s="82" t="str">
        <f t="shared" si="141"/>
        <v>135101620879</v>
      </c>
      <c r="W1500" s="83">
        <f>VLOOKUP(V1500,Factors!$E$6:$H$5950,4,FALSE)</f>
        <v>0.1119</v>
      </c>
      <c r="X1500" t="str">
        <f>VLOOKUP(V1500,Factors!$E$6:$F$5950,2,FALSE)</f>
        <v>Customers-All</v>
      </c>
      <c r="Y1500" s="92">
        <f t="shared" si="144"/>
        <v>14267.354066999998</v>
      </c>
      <c r="Z1500" s="92">
        <f t="shared" si="145"/>
        <v>113233.57593299999</v>
      </c>
      <c r="AA1500" s="92">
        <f t="shared" si="146"/>
        <v>127500.92999999998</v>
      </c>
    </row>
    <row r="1501" spans="1:27" x14ac:dyDescent="0.25">
      <c r="A1501" t="s">
        <v>418</v>
      </c>
      <c r="B1501" t="s">
        <v>338</v>
      </c>
      <c r="C1501" t="s">
        <v>339</v>
      </c>
      <c r="D1501" t="s">
        <v>421</v>
      </c>
      <c r="E1501" t="s">
        <v>422</v>
      </c>
      <c r="F1501" t="str">
        <f t="shared" si="142"/>
        <v>1620</v>
      </c>
      <c r="G1501" t="s">
        <v>86</v>
      </c>
      <c r="H1501" t="s">
        <v>87</v>
      </c>
      <c r="I1501" s="91">
        <v>655658.06000000006</v>
      </c>
      <c r="J1501" s="91">
        <v>578550.37</v>
      </c>
      <c r="K1501" s="91">
        <v>673939.51</v>
      </c>
      <c r="L1501" s="91">
        <v>619233.98</v>
      </c>
      <c r="M1501" s="91">
        <v>709151.56</v>
      </c>
      <c r="N1501" s="91">
        <v>558614.26</v>
      </c>
      <c r="O1501" s="91">
        <v>579844.55000000005</v>
      </c>
      <c r="P1501" s="91">
        <v>669386.73</v>
      </c>
      <c r="Q1501" s="91">
        <v>576370.77</v>
      </c>
      <c r="R1501" s="91">
        <v>684925.51</v>
      </c>
      <c r="S1501" s="91">
        <v>629935.89</v>
      </c>
      <c r="T1501" s="91">
        <v>513819.38</v>
      </c>
      <c r="U1501" s="91">
        <f t="shared" si="143"/>
        <v>7449430.5699999984</v>
      </c>
      <c r="V1501" s="82" t="str">
        <f t="shared" si="141"/>
        <v>135101620879</v>
      </c>
      <c r="W1501" s="83">
        <f>VLOOKUP(V1501,Factors!$E$6:$H$5950,4,FALSE)</f>
        <v>0.1119</v>
      </c>
      <c r="X1501" t="str">
        <f>VLOOKUP(V1501,Factors!$E$6:$F$5950,2,FALSE)</f>
        <v>Customers-All</v>
      </c>
      <c r="Y1501" s="92">
        <f t="shared" si="144"/>
        <v>833591.28078299982</v>
      </c>
      <c r="Z1501" s="92">
        <f t="shared" si="145"/>
        <v>6615839.289216999</v>
      </c>
      <c r="AA1501" s="92">
        <f t="shared" si="146"/>
        <v>7449430.5699999984</v>
      </c>
    </row>
    <row r="1502" spans="1:27" x14ac:dyDescent="0.25">
      <c r="A1502" t="s">
        <v>418</v>
      </c>
      <c r="B1502" t="s">
        <v>338</v>
      </c>
      <c r="C1502" t="s">
        <v>339</v>
      </c>
      <c r="D1502" t="s">
        <v>421</v>
      </c>
      <c r="E1502" t="s">
        <v>422</v>
      </c>
      <c r="F1502" t="str">
        <f t="shared" si="142"/>
        <v>1620</v>
      </c>
      <c r="G1502" t="s">
        <v>116</v>
      </c>
      <c r="H1502" t="s">
        <v>117</v>
      </c>
      <c r="I1502" s="91">
        <v>38191.86</v>
      </c>
      <c r="J1502" s="91">
        <v>35325.370000000003</v>
      </c>
      <c r="K1502" s="91">
        <v>31828.12</v>
      </c>
      <c r="L1502" s="91">
        <v>30333.32</v>
      </c>
      <c r="M1502" s="91">
        <v>36994.07</v>
      </c>
      <c r="N1502" s="91">
        <v>32123.88</v>
      </c>
      <c r="O1502" s="91">
        <v>32510.43</v>
      </c>
      <c r="P1502" s="91">
        <v>34643</v>
      </c>
      <c r="Q1502" s="91">
        <v>47075.27</v>
      </c>
      <c r="R1502" s="91">
        <v>60791.11</v>
      </c>
      <c r="S1502" s="91">
        <v>70053.81</v>
      </c>
      <c r="T1502" s="91">
        <v>517.79</v>
      </c>
      <c r="U1502" s="91">
        <f t="shared" si="143"/>
        <v>450388.03</v>
      </c>
      <c r="V1502" s="82" t="str">
        <f t="shared" si="141"/>
        <v>135101620879</v>
      </c>
      <c r="W1502" s="83">
        <f>VLOOKUP(V1502,Factors!$E$6:$H$5950,4,FALSE)</f>
        <v>0.1119</v>
      </c>
      <c r="X1502" t="str">
        <f>VLOOKUP(V1502,Factors!$E$6:$F$5950,2,FALSE)</f>
        <v>Customers-All</v>
      </c>
      <c r="Y1502" s="92">
        <f t="shared" si="144"/>
        <v>50398.420557000005</v>
      </c>
      <c r="Z1502" s="92">
        <f t="shared" si="145"/>
        <v>399989.60944300005</v>
      </c>
      <c r="AA1502" s="92">
        <f t="shared" si="146"/>
        <v>450388.03</v>
      </c>
    </row>
    <row r="1503" spans="1:27" x14ac:dyDescent="0.25">
      <c r="A1503" t="s">
        <v>418</v>
      </c>
      <c r="B1503" t="s">
        <v>338</v>
      </c>
      <c r="C1503" t="s">
        <v>339</v>
      </c>
      <c r="D1503" t="s">
        <v>421</v>
      </c>
      <c r="E1503" t="s">
        <v>422</v>
      </c>
      <c r="F1503" t="str">
        <f t="shared" si="142"/>
        <v>1620</v>
      </c>
      <c r="G1503" t="s">
        <v>112</v>
      </c>
      <c r="H1503" t="s">
        <v>113</v>
      </c>
      <c r="I1503" s="91">
        <v>-19250</v>
      </c>
      <c r="J1503" s="91"/>
      <c r="K1503" s="91"/>
      <c r="L1503" s="91"/>
      <c r="M1503" s="91"/>
      <c r="N1503" s="91"/>
      <c r="O1503" s="91"/>
      <c r="P1503" s="91"/>
      <c r="Q1503" s="91"/>
      <c r="R1503" s="91"/>
      <c r="S1503" s="91"/>
      <c r="T1503" s="91">
        <v>16944.8</v>
      </c>
      <c r="U1503" s="91">
        <f t="shared" si="143"/>
        <v>-2305.2000000000007</v>
      </c>
      <c r="V1503" s="82" t="str">
        <f t="shared" si="141"/>
        <v>135101620879</v>
      </c>
      <c r="W1503" s="83">
        <f>VLOOKUP(V1503,Factors!$E$6:$H$5950,4,FALSE)</f>
        <v>0.1119</v>
      </c>
      <c r="X1503" t="str">
        <f>VLOOKUP(V1503,Factors!$E$6:$F$5950,2,FALSE)</f>
        <v>Customers-All</v>
      </c>
      <c r="Y1503" s="92">
        <f t="shared" si="144"/>
        <v>-257.95188000000007</v>
      </c>
      <c r="Z1503" s="92">
        <f t="shared" si="145"/>
        <v>-2047.2481200000007</v>
      </c>
      <c r="AA1503" s="92">
        <f t="shared" si="146"/>
        <v>-2305.2000000000007</v>
      </c>
    </row>
    <row r="1504" spans="1:27" x14ac:dyDescent="0.25">
      <c r="A1504" t="s">
        <v>418</v>
      </c>
      <c r="B1504" t="s">
        <v>338</v>
      </c>
      <c r="C1504" t="s">
        <v>339</v>
      </c>
      <c r="D1504" t="s">
        <v>421</v>
      </c>
      <c r="E1504" t="s">
        <v>422</v>
      </c>
      <c r="F1504" t="str">
        <f t="shared" si="142"/>
        <v>1620</v>
      </c>
      <c r="G1504" t="s">
        <v>258</v>
      </c>
      <c r="H1504" t="s">
        <v>259</v>
      </c>
      <c r="I1504" s="91"/>
      <c r="J1504" s="91"/>
      <c r="K1504" s="91"/>
      <c r="L1504" s="91"/>
      <c r="M1504" s="91">
        <v>378.01</v>
      </c>
      <c r="N1504" s="91"/>
      <c r="O1504" s="91"/>
      <c r="P1504" s="91"/>
      <c r="Q1504" s="91"/>
      <c r="R1504" s="91"/>
      <c r="S1504" s="91"/>
      <c r="T1504" s="91"/>
      <c r="U1504" s="91">
        <f t="shared" si="143"/>
        <v>378.01</v>
      </c>
      <c r="V1504" s="82" t="str">
        <f t="shared" si="141"/>
        <v>135101620879</v>
      </c>
      <c r="W1504" s="83">
        <f>VLOOKUP(V1504,Factors!$E$6:$H$5950,4,FALSE)</f>
        <v>0.1119</v>
      </c>
      <c r="X1504" t="str">
        <f>VLOOKUP(V1504,Factors!$E$6:$F$5950,2,FALSE)</f>
        <v>Customers-All</v>
      </c>
      <c r="Y1504" s="92">
        <f t="shared" si="144"/>
        <v>42.299318999999997</v>
      </c>
      <c r="Z1504" s="92">
        <f t="shared" si="145"/>
        <v>335.71068100000002</v>
      </c>
      <c r="AA1504" s="92">
        <f t="shared" si="146"/>
        <v>378.01</v>
      </c>
    </row>
    <row r="1505" spans="1:27" x14ac:dyDescent="0.25">
      <c r="A1505" t="s">
        <v>418</v>
      </c>
      <c r="B1505" t="s">
        <v>338</v>
      </c>
      <c r="C1505" t="s">
        <v>339</v>
      </c>
      <c r="D1505" t="s">
        <v>421</v>
      </c>
      <c r="E1505" t="s">
        <v>422</v>
      </c>
      <c r="F1505" t="str">
        <f t="shared" si="142"/>
        <v>1620</v>
      </c>
      <c r="G1505" t="s">
        <v>88</v>
      </c>
      <c r="H1505" t="s">
        <v>89</v>
      </c>
      <c r="I1505" s="91">
        <v>97325.59</v>
      </c>
      <c r="J1505" s="91">
        <v>88743.42</v>
      </c>
      <c r="K1505" s="91">
        <v>99664.92</v>
      </c>
      <c r="L1505" s="91">
        <v>94745.66</v>
      </c>
      <c r="M1505" s="91">
        <v>103892.26</v>
      </c>
      <c r="N1505" s="91">
        <v>93421.51</v>
      </c>
      <c r="O1505" s="91">
        <v>96922.51</v>
      </c>
      <c r="P1505" s="91">
        <v>107575.66</v>
      </c>
      <c r="Q1505" s="91">
        <v>94127.31</v>
      </c>
      <c r="R1505" s="91">
        <v>104497.57</v>
      </c>
      <c r="S1505" s="91">
        <v>98958.76</v>
      </c>
      <c r="T1505" s="91">
        <v>95795.15</v>
      </c>
      <c r="U1505" s="91">
        <f t="shared" si="143"/>
        <v>1175670.32</v>
      </c>
      <c r="V1505" s="82" t="str">
        <f t="shared" si="141"/>
        <v>135101620879</v>
      </c>
      <c r="W1505" s="83">
        <f>VLOOKUP(V1505,Factors!$E$6:$H$5950,4,FALSE)</f>
        <v>0.1119</v>
      </c>
      <c r="X1505" t="str">
        <f>VLOOKUP(V1505,Factors!$E$6:$F$5950,2,FALSE)</f>
        <v>Customers-All</v>
      </c>
      <c r="Y1505" s="92">
        <f t="shared" si="144"/>
        <v>131557.50880800001</v>
      </c>
      <c r="Z1505" s="92">
        <f t="shared" si="145"/>
        <v>1044112.8111920001</v>
      </c>
      <c r="AA1505" s="92">
        <f t="shared" si="146"/>
        <v>1175670.32</v>
      </c>
    </row>
    <row r="1506" spans="1:27" x14ac:dyDescent="0.25">
      <c r="A1506" t="s">
        <v>418</v>
      </c>
      <c r="B1506" t="s">
        <v>338</v>
      </c>
      <c r="C1506" t="s">
        <v>339</v>
      </c>
      <c r="D1506" t="s">
        <v>421</v>
      </c>
      <c r="E1506" t="s">
        <v>422</v>
      </c>
      <c r="F1506" t="str">
        <f t="shared" si="142"/>
        <v>1620</v>
      </c>
      <c r="G1506" t="s">
        <v>90</v>
      </c>
      <c r="H1506" t="s">
        <v>91</v>
      </c>
      <c r="I1506" s="91">
        <v>386210.89</v>
      </c>
      <c r="J1506" s="91">
        <v>351407.42</v>
      </c>
      <c r="K1506" s="91">
        <v>393451.41</v>
      </c>
      <c r="L1506" s="91">
        <v>373190.36</v>
      </c>
      <c r="M1506" s="91">
        <v>412706.81</v>
      </c>
      <c r="N1506" s="91">
        <v>369808.7</v>
      </c>
      <c r="O1506" s="91">
        <v>382094.19</v>
      </c>
      <c r="P1506" s="91">
        <v>424061.65</v>
      </c>
      <c r="Q1506" s="91">
        <v>374260.58</v>
      </c>
      <c r="R1506" s="91">
        <v>431703.4</v>
      </c>
      <c r="S1506" s="91">
        <v>409274.94</v>
      </c>
      <c r="T1506" s="91">
        <v>371456.1</v>
      </c>
      <c r="U1506" s="91">
        <f t="shared" si="143"/>
        <v>4679626.45</v>
      </c>
      <c r="V1506" s="82" t="str">
        <f t="shared" si="141"/>
        <v>135101620879</v>
      </c>
      <c r="W1506" s="83">
        <f>VLOOKUP(V1506,Factors!$E$6:$H$5950,4,FALSE)</f>
        <v>0.1119</v>
      </c>
      <c r="X1506" t="str">
        <f>VLOOKUP(V1506,Factors!$E$6:$F$5950,2,FALSE)</f>
        <v>Customers-All</v>
      </c>
      <c r="Y1506" s="92">
        <f t="shared" si="144"/>
        <v>523650.19975500001</v>
      </c>
      <c r="Z1506" s="92">
        <f t="shared" si="145"/>
        <v>4155976.2502450002</v>
      </c>
      <c r="AA1506" s="92">
        <f t="shared" si="146"/>
        <v>4679626.45</v>
      </c>
    </row>
    <row r="1507" spans="1:27" x14ac:dyDescent="0.25">
      <c r="A1507" t="s">
        <v>418</v>
      </c>
      <c r="B1507" t="s">
        <v>338</v>
      </c>
      <c r="C1507" t="s">
        <v>339</v>
      </c>
      <c r="D1507" t="s">
        <v>421</v>
      </c>
      <c r="E1507" t="s">
        <v>422</v>
      </c>
      <c r="F1507" t="str">
        <f t="shared" si="142"/>
        <v>1620</v>
      </c>
      <c r="G1507" t="s">
        <v>61</v>
      </c>
      <c r="H1507" t="s">
        <v>62</v>
      </c>
      <c r="I1507" s="91"/>
      <c r="J1507" s="91">
        <v>16.63</v>
      </c>
      <c r="K1507" s="91">
        <v>57.9</v>
      </c>
      <c r="L1507" s="91">
        <v>196.91</v>
      </c>
      <c r="M1507" s="91">
        <v>17.96</v>
      </c>
      <c r="N1507" s="91">
        <v>36.81</v>
      </c>
      <c r="O1507" s="91">
        <v>5.29</v>
      </c>
      <c r="P1507" s="91">
        <v>49.99</v>
      </c>
      <c r="Q1507" s="91">
        <v>8.98</v>
      </c>
      <c r="R1507" s="91">
        <v>26.45</v>
      </c>
      <c r="S1507" s="91">
        <v>5.29</v>
      </c>
      <c r="T1507" s="91">
        <v>62.48</v>
      </c>
      <c r="U1507" s="91">
        <f t="shared" si="143"/>
        <v>484.69000000000005</v>
      </c>
      <c r="V1507" s="82" t="str">
        <f t="shared" si="141"/>
        <v>135101620879</v>
      </c>
      <c r="W1507" s="83">
        <f>VLOOKUP(V1507,Factors!$E$6:$H$5950,4,FALSE)</f>
        <v>0.1119</v>
      </c>
      <c r="X1507" t="str">
        <f>VLOOKUP(V1507,Factors!$E$6:$F$5950,2,FALSE)</f>
        <v>Customers-All</v>
      </c>
      <c r="Y1507" s="92">
        <f t="shared" si="144"/>
        <v>54.236811000000003</v>
      </c>
      <c r="Z1507" s="92">
        <f t="shared" si="145"/>
        <v>430.45318900000007</v>
      </c>
      <c r="AA1507" s="92">
        <f t="shared" si="146"/>
        <v>484.69000000000005</v>
      </c>
    </row>
    <row r="1508" spans="1:27" x14ac:dyDescent="0.25">
      <c r="A1508" t="s">
        <v>418</v>
      </c>
      <c r="B1508" t="s">
        <v>338</v>
      </c>
      <c r="C1508" t="s">
        <v>339</v>
      </c>
      <c r="D1508" t="s">
        <v>421</v>
      </c>
      <c r="E1508" t="s">
        <v>422</v>
      </c>
      <c r="F1508" t="str">
        <f t="shared" si="142"/>
        <v>1620</v>
      </c>
      <c r="G1508" t="s">
        <v>92</v>
      </c>
      <c r="H1508" t="s">
        <v>93</v>
      </c>
      <c r="I1508" s="91">
        <v>3511.3</v>
      </c>
      <c r="J1508" s="91">
        <v>3887.13</v>
      </c>
      <c r="K1508" s="91">
        <v>5045.32</v>
      </c>
      <c r="L1508" s="91">
        <v>2381.73</v>
      </c>
      <c r="M1508" s="91">
        <v>2549.96</v>
      </c>
      <c r="N1508" s="91">
        <v>1986.64</v>
      </c>
      <c r="O1508" s="91">
        <v>3867.89</v>
      </c>
      <c r="P1508" s="91">
        <v>1857.08</v>
      </c>
      <c r="Q1508" s="91">
        <v>1527.14</v>
      </c>
      <c r="R1508" s="91">
        <v>2227.7800000000002</v>
      </c>
      <c r="S1508" s="91">
        <v>4996.3100000000004</v>
      </c>
      <c r="T1508" s="91">
        <v>682.62</v>
      </c>
      <c r="U1508" s="91">
        <f t="shared" si="143"/>
        <v>34520.899999999994</v>
      </c>
      <c r="V1508" s="82" t="str">
        <f t="shared" si="141"/>
        <v>135101620879</v>
      </c>
      <c r="W1508" s="83">
        <f>VLOOKUP(V1508,Factors!$E$6:$H$5950,4,FALSE)</f>
        <v>0.1119</v>
      </c>
      <c r="X1508" t="str">
        <f>VLOOKUP(V1508,Factors!$E$6:$F$5950,2,FALSE)</f>
        <v>Customers-All</v>
      </c>
      <c r="Y1508" s="92">
        <f t="shared" si="144"/>
        <v>3862.8887099999993</v>
      </c>
      <c r="Z1508" s="92">
        <f t="shared" si="145"/>
        <v>30658.011289999995</v>
      </c>
      <c r="AA1508" s="92">
        <f t="shared" si="146"/>
        <v>34520.899999999994</v>
      </c>
    </row>
    <row r="1509" spans="1:27" x14ac:dyDescent="0.25">
      <c r="A1509" t="s">
        <v>418</v>
      </c>
      <c r="B1509" t="s">
        <v>338</v>
      </c>
      <c r="C1509" t="s">
        <v>339</v>
      </c>
      <c r="D1509" t="s">
        <v>421</v>
      </c>
      <c r="E1509" t="s">
        <v>422</v>
      </c>
      <c r="F1509" t="str">
        <f t="shared" si="142"/>
        <v>1620</v>
      </c>
      <c r="G1509" t="s">
        <v>235</v>
      </c>
      <c r="H1509" t="s">
        <v>236</v>
      </c>
      <c r="I1509" s="91"/>
      <c r="J1509" s="91"/>
      <c r="K1509" s="91"/>
      <c r="L1509" s="91"/>
      <c r="M1509" s="91"/>
      <c r="N1509" s="91"/>
      <c r="O1509" s="91">
        <v>1476.81</v>
      </c>
      <c r="P1509" s="91"/>
      <c r="Q1509" s="91"/>
      <c r="R1509" s="91"/>
      <c r="S1509" s="91">
        <v>7.82</v>
      </c>
      <c r="T1509" s="91"/>
      <c r="U1509" s="91">
        <f t="shared" si="143"/>
        <v>1484.6299999999999</v>
      </c>
      <c r="V1509" s="82" t="str">
        <f t="shared" si="141"/>
        <v>135101620879</v>
      </c>
      <c r="W1509" s="83">
        <f>VLOOKUP(V1509,Factors!$E$6:$H$5950,4,FALSE)</f>
        <v>0.1119</v>
      </c>
      <c r="X1509" t="str">
        <f>VLOOKUP(V1509,Factors!$E$6:$F$5950,2,FALSE)</f>
        <v>Customers-All</v>
      </c>
      <c r="Y1509" s="92">
        <f t="shared" si="144"/>
        <v>166.13009699999998</v>
      </c>
      <c r="Z1509" s="92">
        <f t="shared" si="145"/>
        <v>1318.4999029999999</v>
      </c>
      <c r="AA1509" s="92">
        <f t="shared" si="146"/>
        <v>1484.6299999999999</v>
      </c>
    </row>
    <row r="1510" spans="1:27" x14ac:dyDescent="0.25">
      <c r="A1510" t="s">
        <v>418</v>
      </c>
      <c r="B1510" t="s">
        <v>338</v>
      </c>
      <c r="C1510" t="s">
        <v>339</v>
      </c>
      <c r="D1510" t="s">
        <v>421</v>
      </c>
      <c r="E1510" t="s">
        <v>422</v>
      </c>
      <c r="F1510" t="str">
        <f t="shared" si="142"/>
        <v>1620</v>
      </c>
      <c r="G1510" t="s">
        <v>272</v>
      </c>
      <c r="H1510" t="s">
        <v>273</v>
      </c>
      <c r="I1510" s="91"/>
      <c r="J1510" s="91"/>
      <c r="K1510" s="91"/>
      <c r="L1510" s="91"/>
      <c r="M1510" s="91"/>
      <c r="N1510" s="91">
        <v>128.88</v>
      </c>
      <c r="O1510" s="91">
        <v>9.36</v>
      </c>
      <c r="P1510" s="91">
        <v>96.15</v>
      </c>
      <c r="Q1510" s="91"/>
      <c r="R1510" s="91">
        <v>40</v>
      </c>
      <c r="S1510" s="91">
        <v>275.33</v>
      </c>
      <c r="T1510" s="91">
        <v>128.81</v>
      </c>
      <c r="U1510" s="91">
        <f t="shared" si="143"/>
        <v>678.53</v>
      </c>
      <c r="V1510" s="82" t="str">
        <f t="shared" si="141"/>
        <v>135101620879</v>
      </c>
      <c r="W1510" s="83">
        <f>VLOOKUP(V1510,Factors!$E$6:$H$5950,4,FALSE)</f>
        <v>0.1119</v>
      </c>
      <c r="X1510" t="str">
        <f>VLOOKUP(V1510,Factors!$E$6:$F$5950,2,FALSE)</f>
        <v>Customers-All</v>
      </c>
      <c r="Y1510" s="92">
        <f t="shared" si="144"/>
        <v>75.927506999999991</v>
      </c>
      <c r="Z1510" s="92">
        <f t="shared" si="145"/>
        <v>602.60249299999998</v>
      </c>
      <c r="AA1510" s="92">
        <f t="shared" si="146"/>
        <v>678.53</v>
      </c>
    </row>
    <row r="1511" spans="1:27" x14ac:dyDescent="0.25">
      <c r="A1511" t="s">
        <v>418</v>
      </c>
      <c r="B1511" t="s">
        <v>338</v>
      </c>
      <c r="C1511" t="s">
        <v>339</v>
      </c>
      <c r="D1511" t="s">
        <v>421</v>
      </c>
      <c r="E1511" t="s">
        <v>422</v>
      </c>
      <c r="F1511" t="str">
        <f t="shared" si="142"/>
        <v>1620</v>
      </c>
      <c r="G1511" t="s">
        <v>424</v>
      </c>
      <c r="H1511" t="s">
        <v>425</v>
      </c>
      <c r="I1511" s="91"/>
      <c r="J1511" s="91"/>
      <c r="K1511" s="91"/>
      <c r="L1511" s="91"/>
      <c r="M1511" s="91">
        <v>250</v>
      </c>
      <c r="N1511" s="91"/>
      <c r="O1511" s="91"/>
      <c r="P1511" s="91"/>
      <c r="Q1511" s="91"/>
      <c r="R1511" s="91"/>
      <c r="S1511" s="91"/>
      <c r="T1511" s="91"/>
      <c r="U1511" s="91">
        <f t="shared" si="143"/>
        <v>250</v>
      </c>
      <c r="V1511" s="82" t="str">
        <f t="shared" si="141"/>
        <v>135101620879</v>
      </c>
      <c r="W1511" s="83">
        <f>VLOOKUP(V1511,Factors!$E$6:$H$5950,4,FALSE)</f>
        <v>0.1119</v>
      </c>
      <c r="X1511" t="str">
        <f>VLOOKUP(V1511,Factors!$E$6:$F$5950,2,FALSE)</f>
        <v>Customers-All</v>
      </c>
      <c r="Y1511" s="92">
        <f t="shared" si="144"/>
        <v>27.975000000000001</v>
      </c>
      <c r="Z1511" s="92">
        <f t="shared" si="145"/>
        <v>222.02500000000001</v>
      </c>
      <c r="AA1511" s="92">
        <f t="shared" si="146"/>
        <v>250</v>
      </c>
    </row>
    <row r="1512" spans="1:27" x14ac:dyDescent="0.25">
      <c r="A1512" t="s">
        <v>418</v>
      </c>
      <c r="B1512" t="s">
        <v>338</v>
      </c>
      <c r="C1512" t="s">
        <v>339</v>
      </c>
      <c r="D1512" t="s">
        <v>421</v>
      </c>
      <c r="E1512" t="s">
        <v>422</v>
      </c>
      <c r="F1512" t="str">
        <f t="shared" si="142"/>
        <v>1620</v>
      </c>
      <c r="G1512" t="s">
        <v>120</v>
      </c>
      <c r="H1512" t="s">
        <v>121</v>
      </c>
      <c r="I1512" s="91">
        <v>2257.41</v>
      </c>
      <c r="J1512" s="91">
        <v>6144.33</v>
      </c>
      <c r="K1512" s="91">
        <v>695.42</v>
      </c>
      <c r="L1512" s="91">
        <v>3613.35</v>
      </c>
      <c r="M1512" s="91">
        <v>3522.83</v>
      </c>
      <c r="N1512" s="91">
        <v>3563.4</v>
      </c>
      <c r="O1512" s="91">
        <v>2213.8000000000002</v>
      </c>
      <c r="P1512" s="91">
        <v>765.18</v>
      </c>
      <c r="Q1512" s="91">
        <v>3066.54</v>
      </c>
      <c r="R1512" s="91">
        <v>4561.12</v>
      </c>
      <c r="S1512" s="91">
        <v>2691.76</v>
      </c>
      <c r="T1512" s="91">
        <v>275.77</v>
      </c>
      <c r="U1512" s="91">
        <f t="shared" si="143"/>
        <v>33370.909999999996</v>
      </c>
      <c r="V1512" s="82" t="str">
        <f t="shared" si="141"/>
        <v>135101620879</v>
      </c>
      <c r="W1512" s="83">
        <f>VLOOKUP(V1512,Factors!$E$6:$H$5950,4,FALSE)</f>
        <v>0.1119</v>
      </c>
      <c r="X1512" t="str">
        <f>VLOOKUP(V1512,Factors!$E$6:$F$5950,2,FALSE)</f>
        <v>Customers-All</v>
      </c>
      <c r="Y1512" s="92">
        <f t="shared" si="144"/>
        <v>3734.2048289999993</v>
      </c>
      <c r="Z1512" s="92">
        <f t="shared" si="145"/>
        <v>29636.705170999998</v>
      </c>
      <c r="AA1512" s="92">
        <f t="shared" si="146"/>
        <v>33370.909999999996</v>
      </c>
    </row>
    <row r="1513" spans="1:27" x14ac:dyDescent="0.25">
      <c r="A1513" t="s">
        <v>418</v>
      </c>
      <c r="B1513" t="s">
        <v>338</v>
      </c>
      <c r="C1513" t="s">
        <v>339</v>
      </c>
      <c r="D1513" t="s">
        <v>421</v>
      </c>
      <c r="E1513" t="s">
        <v>422</v>
      </c>
      <c r="F1513" t="str">
        <f t="shared" si="142"/>
        <v>1620</v>
      </c>
      <c r="G1513" t="s">
        <v>94</v>
      </c>
      <c r="H1513" t="s">
        <v>95</v>
      </c>
      <c r="I1513" s="91"/>
      <c r="J1513" s="91"/>
      <c r="K1513" s="91"/>
      <c r="L1513" s="91"/>
      <c r="M1513" s="91"/>
      <c r="N1513" s="91"/>
      <c r="O1513" s="91"/>
      <c r="P1513" s="91"/>
      <c r="Q1513" s="91"/>
      <c r="R1513" s="91"/>
      <c r="S1513" s="91">
        <v>0</v>
      </c>
      <c r="T1513" s="91"/>
      <c r="U1513" s="91">
        <f t="shared" si="143"/>
        <v>0</v>
      </c>
      <c r="V1513" s="82" t="str">
        <f t="shared" si="141"/>
        <v>135101620879</v>
      </c>
      <c r="W1513" s="83">
        <f>VLOOKUP(V1513,Factors!$E$6:$H$5950,4,FALSE)</f>
        <v>0.1119</v>
      </c>
      <c r="X1513" t="str">
        <f>VLOOKUP(V1513,Factors!$E$6:$F$5950,2,FALSE)</f>
        <v>Customers-All</v>
      </c>
      <c r="Y1513" s="92">
        <f t="shared" si="144"/>
        <v>0</v>
      </c>
      <c r="Z1513" s="92">
        <f t="shared" si="145"/>
        <v>0</v>
      </c>
      <c r="AA1513" s="92">
        <f t="shared" si="146"/>
        <v>0</v>
      </c>
    </row>
    <row r="1514" spans="1:27" x14ac:dyDescent="0.25">
      <c r="A1514" t="s">
        <v>418</v>
      </c>
      <c r="B1514" t="s">
        <v>338</v>
      </c>
      <c r="C1514" t="s">
        <v>339</v>
      </c>
      <c r="D1514" t="s">
        <v>421</v>
      </c>
      <c r="E1514" t="s">
        <v>422</v>
      </c>
      <c r="F1514" t="str">
        <f t="shared" si="142"/>
        <v>1620</v>
      </c>
      <c r="G1514" t="s">
        <v>84</v>
      </c>
      <c r="H1514" t="s">
        <v>85</v>
      </c>
      <c r="I1514" s="91">
        <v>109514.66</v>
      </c>
      <c r="J1514" s="91">
        <v>91888.71</v>
      </c>
      <c r="K1514" s="91">
        <v>103807.32</v>
      </c>
      <c r="L1514" s="91">
        <v>90998.07</v>
      </c>
      <c r="M1514" s="91">
        <v>110280.23</v>
      </c>
      <c r="N1514" s="91">
        <v>71468.240000000005</v>
      </c>
      <c r="O1514" s="91">
        <v>88446.84</v>
      </c>
      <c r="P1514" s="91">
        <v>90695.72</v>
      </c>
      <c r="Q1514" s="91">
        <v>95710.78</v>
      </c>
      <c r="R1514" s="91">
        <v>118457.22</v>
      </c>
      <c r="S1514" s="91">
        <v>121225.62</v>
      </c>
      <c r="T1514" s="91">
        <v>70521.179999999993</v>
      </c>
      <c r="U1514" s="91">
        <f t="shared" si="143"/>
        <v>1163014.5899999999</v>
      </c>
      <c r="V1514" s="82" t="str">
        <f t="shared" si="141"/>
        <v>135101620879</v>
      </c>
      <c r="W1514" s="83">
        <f>VLOOKUP(V1514,Factors!$E$6:$H$5950,4,FALSE)</f>
        <v>0.1119</v>
      </c>
      <c r="X1514" t="str">
        <f>VLOOKUP(V1514,Factors!$E$6:$F$5950,2,FALSE)</f>
        <v>Customers-All</v>
      </c>
      <c r="Y1514" s="92">
        <f t="shared" si="144"/>
        <v>130141.33262099998</v>
      </c>
      <c r="Z1514" s="92">
        <f t="shared" si="145"/>
        <v>1032873.2573789998</v>
      </c>
      <c r="AA1514" s="92">
        <f t="shared" si="146"/>
        <v>1163014.5899999999</v>
      </c>
    </row>
    <row r="1515" spans="1:27" x14ac:dyDescent="0.25">
      <c r="A1515" t="s">
        <v>418</v>
      </c>
      <c r="B1515" t="s">
        <v>338</v>
      </c>
      <c r="C1515" t="s">
        <v>339</v>
      </c>
      <c r="D1515" t="s">
        <v>421</v>
      </c>
      <c r="E1515" t="s">
        <v>422</v>
      </c>
      <c r="F1515" t="str">
        <f t="shared" si="142"/>
        <v>1620</v>
      </c>
      <c r="G1515" t="s">
        <v>44</v>
      </c>
      <c r="H1515" t="s">
        <v>45</v>
      </c>
      <c r="I1515" s="91"/>
      <c r="J1515" s="91">
        <v>15.97</v>
      </c>
      <c r="K1515" s="91">
        <v>1385</v>
      </c>
      <c r="L1515" s="91">
        <v>2795</v>
      </c>
      <c r="M1515" s="91">
        <v>215.97</v>
      </c>
      <c r="N1515" s="91">
        <v>378</v>
      </c>
      <c r="O1515" s="91">
        <v>2674.41</v>
      </c>
      <c r="P1515" s="91"/>
      <c r="Q1515" s="91">
        <v>7003.39</v>
      </c>
      <c r="R1515" s="91">
        <v>-4635.38</v>
      </c>
      <c r="S1515" s="91">
        <v>1421.05</v>
      </c>
      <c r="T1515" s="91">
        <v>3120</v>
      </c>
      <c r="U1515" s="91">
        <f t="shared" si="143"/>
        <v>14373.41</v>
      </c>
      <c r="V1515" s="82" t="str">
        <f t="shared" si="141"/>
        <v>135101620879</v>
      </c>
      <c r="W1515" s="83">
        <f>VLOOKUP(V1515,Factors!$E$6:$H$5950,4,FALSE)</f>
        <v>0.1119</v>
      </c>
      <c r="X1515" t="str">
        <f>VLOOKUP(V1515,Factors!$E$6:$F$5950,2,FALSE)</f>
        <v>Customers-All</v>
      </c>
      <c r="Y1515" s="92">
        <f t="shared" si="144"/>
        <v>1608.384579</v>
      </c>
      <c r="Z1515" s="92">
        <f t="shared" si="145"/>
        <v>12765.025421</v>
      </c>
      <c r="AA1515" s="92">
        <f t="shared" si="146"/>
        <v>14373.41</v>
      </c>
    </row>
    <row r="1516" spans="1:27" x14ac:dyDescent="0.25">
      <c r="A1516" t="s">
        <v>418</v>
      </c>
      <c r="B1516" t="s">
        <v>338</v>
      </c>
      <c r="C1516" t="s">
        <v>339</v>
      </c>
      <c r="D1516" t="s">
        <v>421</v>
      </c>
      <c r="E1516" t="s">
        <v>422</v>
      </c>
      <c r="F1516" t="str">
        <f t="shared" si="142"/>
        <v>1620</v>
      </c>
      <c r="G1516" t="s">
        <v>426</v>
      </c>
      <c r="H1516" t="s">
        <v>427</v>
      </c>
      <c r="I1516" s="91"/>
      <c r="J1516" s="91"/>
      <c r="K1516" s="91"/>
      <c r="L1516" s="91"/>
      <c r="M1516" s="91"/>
      <c r="N1516" s="91"/>
      <c r="O1516" s="91"/>
      <c r="P1516" s="91"/>
      <c r="Q1516" s="91">
        <v>1417.5</v>
      </c>
      <c r="R1516" s="91">
        <v>-757.5</v>
      </c>
      <c r="S1516" s="91"/>
      <c r="T1516" s="91"/>
      <c r="U1516" s="91">
        <f t="shared" si="143"/>
        <v>660</v>
      </c>
      <c r="V1516" s="82" t="str">
        <f t="shared" si="141"/>
        <v>135101620879</v>
      </c>
      <c r="W1516" s="83">
        <f>VLOOKUP(V1516,Factors!$E$6:$H$5950,4,FALSE)</f>
        <v>0.1119</v>
      </c>
      <c r="X1516" t="str">
        <f>VLOOKUP(V1516,Factors!$E$6:$F$5950,2,FALSE)</f>
        <v>Customers-All</v>
      </c>
      <c r="Y1516" s="92">
        <f t="shared" si="144"/>
        <v>73.853999999999999</v>
      </c>
      <c r="Z1516" s="92">
        <f t="shared" si="145"/>
        <v>586.14599999999996</v>
      </c>
      <c r="AA1516" s="92">
        <f t="shared" si="146"/>
        <v>660</v>
      </c>
    </row>
    <row r="1517" spans="1:27" x14ac:dyDescent="0.25">
      <c r="A1517" t="s">
        <v>418</v>
      </c>
      <c r="B1517" t="s">
        <v>338</v>
      </c>
      <c r="C1517" t="s">
        <v>339</v>
      </c>
      <c r="D1517" t="s">
        <v>421</v>
      </c>
      <c r="E1517" t="s">
        <v>422</v>
      </c>
      <c r="F1517" t="str">
        <f t="shared" si="142"/>
        <v>1620</v>
      </c>
      <c r="G1517" t="s">
        <v>290</v>
      </c>
      <c r="H1517" t="s">
        <v>291</v>
      </c>
      <c r="I1517" s="91"/>
      <c r="J1517" s="91"/>
      <c r="K1517" s="91"/>
      <c r="L1517" s="91"/>
      <c r="M1517" s="91"/>
      <c r="N1517" s="91"/>
      <c r="O1517" s="91">
        <v>930</v>
      </c>
      <c r="P1517" s="91">
        <v>-930</v>
      </c>
      <c r="Q1517" s="91"/>
      <c r="R1517" s="91"/>
      <c r="S1517" s="91"/>
      <c r="T1517" s="91"/>
      <c r="U1517" s="91">
        <f t="shared" si="143"/>
        <v>0</v>
      </c>
      <c r="V1517" s="82" t="str">
        <f t="shared" si="141"/>
        <v>135101620879</v>
      </c>
      <c r="W1517" s="83">
        <f>VLOOKUP(V1517,Factors!$E$6:$H$5950,4,FALSE)</f>
        <v>0.1119</v>
      </c>
      <c r="X1517" t="str">
        <f>VLOOKUP(V1517,Factors!$E$6:$F$5950,2,FALSE)</f>
        <v>Customers-All</v>
      </c>
      <c r="Y1517" s="92">
        <f t="shared" si="144"/>
        <v>0</v>
      </c>
      <c r="Z1517" s="92">
        <f t="shared" si="145"/>
        <v>0</v>
      </c>
      <c r="AA1517" s="92">
        <f t="shared" si="146"/>
        <v>0</v>
      </c>
    </row>
    <row r="1518" spans="1:27" x14ac:dyDescent="0.25">
      <c r="A1518" t="s">
        <v>418</v>
      </c>
      <c r="B1518" t="s">
        <v>338</v>
      </c>
      <c r="C1518" t="s">
        <v>339</v>
      </c>
      <c r="D1518" t="s">
        <v>421</v>
      </c>
      <c r="E1518" t="s">
        <v>422</v>
      </c>
      <c r="F1518" t="str">
        <f t="shared" si="142"/>
        <v>1620</v>
      </c>
      <c r="G1518" t="s">
        <v>365</v>
      </c>
      <c r="H1518" t="s">
        <v>366</v>
      </c>
      <c r="I1518" s="91"/>
      <c r="J1518" s="91"/>
      <c r="K1518" s="91"/>
      <c r="L1518" s="91"/>
      <c r="M1518" s="91"/>
      <c r="N1518" s="91"/>
      <c r="O1518" s="91">
        <v>5224.29</v>
      </c>
      <c r="P1518" s="91"/>
      <c r="Q1518" s="91"/>
      <c r="R1518" s="91"/>
      <c r="S1518" s="91"/>
      <c r="T1518" s="91"/>
      <c r="U1518" s="91">
        <f t="shared" si="143"/>
        <v>5224.29</v>
      </c>
      <c r="V1518" s="82" t="str">
        <f t="shared" si="141"/>
        <v>135101620879</v>
      </c>
      <c r="W1518" s="83">
        <f>VLOOKUP(V1518,Factors!$E$6:$H$5950,4,FALSE)</f>
        <v>0.1119</v>
      </c>
      <c r="X1518" t="str">
        <f>VLOOKUP(V1518,Factors!$E$6:$F$5950,2,FALSE)</f>
        <v>Customers-All</v>
      </c>
      <c r="Y1518" s="92">
        <f t="shared" si="144"/>
        <v>584.59805099999994</v>
      </c>
      <c r="Z1518" s="92">
        <f t="shared" si="145"/>
        <v>4639.691949</v>
      </c>
      <c r="AA1518" s="92">
        <f t="shared" si="146"/>
        <v>5224.29</v>
      </c>
    </row>
    <row r="1519" spans="1:27" x14ac:dyDescent="0.25">
      <c r="A1519" t="s">
        <v>418</v>
      </c>
      <c r="B1519" t="s">
        <v>338</v>
      </c>
      <c r="C1519" t="s">
        <v>339</v>
      </c>
      <c r="D1519" t="s">
        <v>421</v>
      </c>
      <c r="E1519" t="s">
        <v>422</v>
      </c>
      <c r="F1519" t="str">
        <f t="shared" si="142"/>
        <v>1620</v>
      </c>
      <c r="G1519" t="s">
        <v>124</v>
      </c>
      <c r="H1519" t="s">
        <v>125</v>
      </c>
      <c r="I1519" s="91"/>
      <c r="J1519" s="91"/>
      <c r="K1519" s="91"/>
      <c r="L1519" s="91"/>
      <c r="M1519" s="91"/>
      <c r="N1519" s="91"/>
      <c r="O1519" s="91">
        <v>146.6</v>
      </c>
      <c r="P1519" s="91">
        <v>358</v>
      </c>
      <c r="Q1519" s="91">
        <v>14.78</v>
      </c>
      <c r="R1519" s="91"/>
      <c r="S1519" s="91"/>
      <c r="T1519" s="91">
        <v>5643.75</v>
      </c>
      <c r="U1519" s="91">
        <f t="shared" si="143"/>
        <v>6163.13</v>
      </c>
      <c r="V1519" s="82" t="str">
        <f t="shared" si="141"/>
        <v>135101620879</v>
      </c>
      <c r="W1519" s="83">
        <f>VLOOKUP(V1519,Factors!$E$6:$H$5950,4,FALSE)</f>
        <v>0.1119</v>
      </c>
      <c r="X1519" t="str">
        <f>VLOOKUP(V1519,Factors!$E$6:$F$5950,2,FALSE)</f>
        <v>Customers-All</v>
      </c>
      <c r="Y1519" s="92">
        <f t="shared" si="144"/>
        <v>689.65424700000005</v>
      </c>
      <c r="Z1519" s="92">
        <f t="shared" si="145"/>
        <v>5473.4757529999997</v>
      </c>
      <c r="AA1519" s="92">
        <f t="shared" si="146"/>
        <v>6163.13</v>
      </c>
    </row>
    <row r="1520" spans="1:27" x14ac:dyDescent="0.25">
      <c r="A1520" t="s">
        <v>418</v>
      </c>
      <c r="B1520" t="s">
        <v>338</v>
      </c>
      <c r="C1520" t="s">
        <v>339</v>
      </c>
      <c r="D1520" t="s">
        <v>421</v>
      </c>
      <c r="E1520" t="s">
        <v>422</v>
      </c>
      <c r="F1520" t="str">
        <f t="shared" si="142"/>
        <v>1620</v>
      </c>
      <c r="G1520" t="s">
        <v>280</v>
      </c>
      <c r="H1520" t="s">
        <v>281</v>
      </c>
      <c r="I1520" s="91"/>
      <c r="J1520" s="91"/>
      <c r="K1520" s="91"/>
      <c r="L1520" s="91"/>
      <c r="M1520" s="91"/>
      <c r="N1520" s="91">
        <v>1098</v>
      </c>
      <c r="O1520" s="91"/>
      <c r="P1520" s="91">
        <v>915.75</v>
      </c>
      <c r="Q1520" s="91"/>
      <c r="R1520" s="91"/>
      <c r="S1520" s="91"/>
      <c r="T1520" s="91"/>
      <c r="U1520" s="91">
        <f t="shared" si="143"/>
        <v>2013.75</v>
      </c>
      <c r="V1520" s="82" t="str">
        <f t="shared" si="141"/>
        <v>135101620879</v>
      </c>
      <c r="W1520" s="83">
        <f>VLOOKUP(V1520,Factors!$E$6:$H$5950,4,FALSE)</f>
        <v>0.1119</v>
      </c>
      <c r="X1520" t="str">
        <f>VLOOKUP(V1520,Factors!$E$6:$F$5950,2,FALSE)</f>
        <v>Customers-All</v>
      </c>
      <c r="Y1520" s="92">
        <f t="shared" si="144"/>
        <v>225.33862500000001</v>
      </c>
      <c r="Z1520" s="92">
        <f t="shared" si="145"/>
        <v>1788.4113749999999</v>
      </c>
      <c r="AA1520" s="92">
        <f t="shared" si="146"/>
        <v>2013.75</v>
      </c>
    </row>
    <row r="1521" spans="1:27" x14ac:dyDescent="0.25">
      <c r="A1521" t="s">
        <v>418</v>
      </c>
      <c r="B1521" t="s">
        <v>338</v>
      </c>
      <c r="C1521" t="s">
        <v>339</v>
      </c>
      <c r="D1521" t="s">
        <v>421</v>
      </c>
      <c r="E1521" t="s">
        <v>422</v>
      </c>
      <c r="F1521" t="str">
        <f t="shared" si="142"/>
        <v>1620</v>
      </c>
      <c r="G1521" t="s">
        <v>282</v>
      </c>
      <c r="H1521" t="s">
        <v>283</v>
      </c>
      <c r="I1521" s="91"/>
      <c r="J1521" s="91"/>
      <c r="K1521" s="91"/>
      <c r="L1521" s="91">
        <v>1214</v>
      </c>
      <c r="M1521" s="91"/>
      <c r="N1521" s="91"/>
      <c r="O1521" s="91"/>
      <c r="P1521" s="91"/>
      <c r="Q1521" s="91"/>
      <c r="R1521" s="91">
        <v>456</v>
      </c>
      <c r="S1521" s="91">
        <v>3.54</v>
      </c>
      <c r="T1521" s="91"/>
      <c r="U1521" s="91">
        <f t="shared" si="143"/>
        <v>1673.54</v>
      </c>
      <c r="V1521" s="82" t="str">
        <f t="shared" si="141"/>
        <v>135101620879</v>
      </c>
      <c r="W1521" s="83">
        <f>VLOOKUP(V1521,Factors!$E$6:$H$5950,4,FALSE)</f>
        <v>0.1119</v>
      </c>
      <c r="X1521" t="str">
        <f>VLOOKUP(V1521,Factors!$E$6:$F$5950,2,FALSE)</f>
        <v>Customers-All</v>
      </c>
      <c r="Y1521" s="92">
        <f t="shared" si="144"/>
        <v>187.269126</v>
      </c>
      <c r="Z1521" s="92">
        <f t="shared" si="145"/>
        <v>1486.270874</v>
      </c>
      <c r="AA1521" s="92">
        <f t="shared" si="146"/>
        <v>1673.54</v>
      </c>
    </row>
    <row r="1522" spans="1:27" x14ac:dyDescent="0.25">
      <c r="A1522" t="s">
        <v>418</v>
      </c>
      <c r="B1522" t="s">
        <v>338</v>
      </c>
      <c r="C1522" t="s">
        <v>339</v>
      </c>
      <c r="D1522" t="s">
        <v>421</v>
      </c>
      <c r="E1522" t="s">
        <v>422</v>
      </c>
      <c r="F1522" t="str">
        <f t="shared" si="142"/>
        <v>1620</v>
      </c>
      <c r="G1522" t="s">
        <v>256</v>
      </c>
      <c r="H1522" t="s">
        <v>257</v>
      </c>
      <c r="I1522" s="91"/>
      <c r="J1522" s="91"/>
      <c r="K1522" s="91">
        <v>172.5</v>
      </c>
      <c r="L1522" s="91">
        <v>630</v>
      </c>
      <c r="M1522" s="91">
        <v>717</v>
      </c>
      <c r="N1522" s="91">
        <v>370.5</v>
      </c>
      <c r="O1522" s="91">
        <v>890.05</v>
      </c>
      <c r="P1522" s="91">
        <v>996.85</v>
      </c>
      <c r="Q1522" s="91">
        <v>4772.25</v>
      </c>
      <c r="R1522" s="91">
        <v>8216.44</v>
      </c>
      <c r="S1522" s="91">
        <v>3308.15</v>
      </c>
      <c r="T1522" s="91">
        <v>1471.9</v>
      </c>
      <c r="U1522" s="91">
        <f t="shared" si="143"/>
        <v>21545.640000000003</v>
      </c>
      <c r="V1522" s="82" t="str">
        <f t="shared" si="141"/>
        <v>135101620879</v>
      </c>
      <c r="W1522" s="83">
        <f>VLOOKUP(V1522,Factors!$E$6:$H$5950,4,FALSE)</f>
        <v>0.1119</v>
      </c>
      <c r="X1522" t="str">
        <f>VLOOKUP(V1522,Factors!$E$6:$F$5950,2,FALSE)</f>
        <v>Customers-All</v>
      </c>
      <c r="Y1522" s="92">
        <f t="shared" si="144"/>
        <v>2410.9571160000005</v>
      </c>
      <c r="Z1522" s="92">
        <f t="shared" si="145"/>
        <v>19134.682884000002</v>
      </c>
      <c r="AA1522" s="92">
        <f t="shared" si="146"/>
        <v>21545.640000000003</v>
      </c>
    </row>
    <row r="1523" spans="1:27" x14ac:dyDescent="0.25">
      <c r="A1523" t="s">
        <v>418</v>
      </c>
      <c r="B1523" t="s">
        <v>338</v>
      </c>
      <c r="C1523" t="s">
        <v>339</v>
      </c>
      <c r="D1523" t="s">
        <v>421</v>
      </c>
      <c r="E1523" t="s">
        <v>422</v>
      </c>
      <c r="F1523" t="str">
        <f t="shared" si="142"/>
        <v>1620</v>
      </c>
      <c r="G1523" t="s">
        <v>50</v>
      </c>
      <c r="H1523" t="s">
        <v>51</v>
      </c>
      <c r="I1523" s="91"/>
      <c r="J1523" s="91">
        <v>796.76</v>
      </c>
      <c r="K1523" s="91"/>
      <c r="L1523" s="91">
        <v>698.72</v>
      </c>
      <c r="M1523" s="91">
        <v>747.8</v>
      </c>
      <c r="N1523" s="91"/>
      <c r="O1523" s="91">
        <v>1241.6400000000001</v>
      </c>
      <c r="P1523" s="91">
        <v>438.98</v>
      </c>
      <c r="Q1523" s="91"/>
      <c r="R1523" s="91">
        <v>848.2</v>
      </c>
      <c r="S1523" s="91">
        <v>2918.68</v>
      </c>
      <c r="T1523" s="91">
        <v>892.08</v>
      </c>
      <c r="U1523" s="91">
        <f t="shared" si="143"/>
        <v>8582.86</v>
      </c>
      <c r="V1523" s="82" t="str">
        <f t="shared" si="141"/>
        <v>135101620879</v>
      </c>
      <c r="W1523" s="83">
        <f>VLOOKUP(V1523,Factors!$E$6:$H$5950,4,FALSE)</f>
        <v>0.1119</v>
      </c>
      <c r="X1523" t="str">
        <f>VLOOKUP(V1523,Factors!$E$6:$F$5950,2,FALSE)</f>
        <v>Customers-All</v>
      </c>
      <c r="Y1523" s="92">
        <f t="shared" si="144"/>
        <v>960.42203400000005</v>
      </c>
      <c r="Z1523" s="92">
        <f t="shared" si="145"/>
        <v>7622.4379660000004</v>
      </c>
      <c r="AA1523" s="92">
        <f t="shared" si="146"/>
        <v>8582.86</v>
      </c>
    </row>
    <row r="1524" spans="1:27" x14ac:dyDescent="0.25">
      <c r="A1524" t="s">
        <v>418</v>
      </c>
      <c r="B1524" t="s">
        <v>338</v>
      </c>
      <c r="C1524" t="s">
        <v>339</v>
      </c>
      <c r="D1524" t="s">
        <v>421</v>
      </c>
      <c r="E1524" t="s">
        <v>422</v>
      </c>
      <c r="F1524" t="str">
        <f t="shared" si="142"/>
        <v>1620</v>
      </c>
      <c r="G1524" t="s">
        <v>284</v>
      </c>
      <c r="H1524" t="s">
        <v>285</v>
      </c>
      <c r="I1524" s="91"/>
      <c r="J1524" s="91">
        <v>750</v>
      </c>
      <c r="K1524" s="91">
        <v>415</v>
      </c>
      <c r="L1524" s="91">
        <v>20.5</v>
      </c>
      <c r="M1524" s="91">
        <v>625</v>
      </c>
      <c r="N1524" s="91">
        <v>390</v>
      </c>
      <c r="O1524" s="91">
        <v>700.6</v>
      </c>
      <c r="P1524" s="91">
        <v>200</v>
      </c>
      <c r="Q1524" s="91">
        <v>325.2</v>
      </c>
      <c r="R1524" s="91">
        <v>490</v>
      </c>
      <c r="S1524" s="91">
        <v>400</v>
      </c>
      <c r="T1524" s="91">
        <v>1065</v>
      </c>
      <c r="U1524" s="91">
        <f t="shared" si="143"/>
        <v>5381.2999999999993</v>
      </c>
      <c r="V1524" s="82" t="str">
        <f t="shared" si="141"/>
        <v>135101620879</v>
      </c>
      <c r="W1524" s="83">
        <f>VLOOKUP(V1524,Factors!$E$6:$H$5950,4,FALSE)</f>
        <v>0.1119</v>
      </c>
      <c r="X1524" t="str">
        <f>VLOOKUP(V1524,Factors!$E$6:$F$5950,2,FALSE)</f>
        <v>Customers-All</v>
      </c>
      <c r="Y1524" s="92">
        <f t="shared" si="144"/>
        <v>602.16746999999987</v>
      </c>
      <c r="Z1524" s="92">
        <f t="shared" si="145"/>
        <v>4779.132529999999</v>
      </c>
      <c r="AA1524" s="92">
        <f t="shared" si="146"/>
        <v>5381.2999999999993</v>
      </c>
    </row>
    <row r="1525" spans="1:27" x14ac:dyDescent="0.25">
      <c r="A1525" t="s">
        <v>418</v>
      </c>
      <c r="B1525" t="s">
        <v>338</v>
      </c>
      <c r="C1525" t="s">
        <v>339</v>
      </c>
      <c r="D1525" t="s">
        <v>421</v>
      </c>
      <c r="E1525" t="s">
        <v>422</v>
      </c>
      <c r="F1525" t="str">
        <f t="shared" si="142"/>
        <v>1620</v>
      </c>
      <c r="G1525" t="s">
        <v>26</v>
      </c>
      <c r="H1525" t="s">
        <v>27</v>
      </c>
      <c r="I1525" s="91"/>
      <c r="J1525" s="91"/>
      <c r="K1525" s="91"/>
      <c r="L1525" s="91">
        <v>-34.369999999999997</v>
      </c>
      <c r="M1525" s="91"/>
      <c r="N1525" s="91"/>
      <c r="O1525" s="91"/>
      <c r="P1525" s="91"/>
      <c r="Q1525" s="91"/>
      <c r="R1525" s="91"/>
      <c r="S1525" s="91"/>
      <c r="T1525" s="91"/>
      <c r="U1525" s="91">
        <f t="shared" si="143"/>
        <v>-34.369999999999997</v>
      </c>
      <c r="V1525" s="82" t="str">
        <f t="shared" si="141"/>
        <v>135101620879</v>
      </c>
      <c r="W1525" s="83">
        <f>VLOOKUP(V1525,Factors!$E$6:$H$5950,4,FALSE)</f>
        <v>0.1119</v>
      </c>
      <c r="X1525" t="str">
        <f>VLOOKUP(V1525,Factors!$E$6:$F$5950,2,FALSE)</f>
        <v>Customers-All</v>
      </c>
      <c r="Y1525" s="92">
        <f t="shared" si="144"/>
        <v>-3.8460029999999996</v>
      </c>
      <c r="Z1525" s="92">
        <f t="shared" si="145"/>
        <v>-30.523996999999998</v>
      </c>
      <c r="AA1525" s="92">
        <f t="shared" si="146"/>
        <v>-34.369999999999997</v>
      </c>
    </row>
    <row r="1526" spans="1:27" x14ac:dyDescent="0.25">
      <c r="A1526" t="s">
        <v>418</v>
      </c>
      <c r="B1526" t="s">
        <v>338</v>
      </c>
      <c r="C1526" t="s">
        <v>339</v>
      </c>
      <c r="D1526" t="s">
        <v>421</v>
      </c>
      <c r="E1526" t="s">
        <v>422</v>
      </c>
      <c r="F1526" t="str">
        <f t="shared" si="142"/>
        <v>1620</v>
      </c>
      <c r="G1526" t="s">
        <v>260</v>
      </c>
      <c r="H1526" t="s">
        <v>261</v>
      </c>
      <c r="I1526" s="91"/>
      <c r="J1526" s="91"/>
      <c r="K1526" s="91"/>
      <c r="L1526" s="91"/>
      <c r="M1526" s="91"/>
      <c r="N1526" s="91"/>
      <c r="O1526" s="91">
        <v>4427.62</v>
      </c>
      <c r="P1526" s="91"/>
      <c r="Q1526" s="91"/>
      <c r="R1526" s="91">
        <v>75</v>
      </c>
      <c r="S1526" s="91"/>
      <c r="T1526" s="91"/>
      <c r="U1526" s="91">
        <f t="shared" si="143"/>
        <v>4502.62</v>
      </c>
      <c r="V1526" s="82" t="str">
        <f t="shared" si="141"/>
        <v>135101620879</v>
      </c>
      <c r="W1526" s="83">
        <f>VLOOKUP(V1526,Factors!$E$6:$H$5950,4,FALSE)</f>
        <v>0.1119</v>
      </c>
      <c r="X1526" t="str">
        <f>VLOOKUP(V1526,Factors!$E$6:$F$5950,2,FALSE)</f>
        <v>Customers-All</v>
      </c>
      <c r="Y1526" s="92">
        <f t="shared" si="144"/>
        <v>503.84317799999997</v>
      </c>
      <c r="Z1526" s="92">
        <f t="shared" si="145"/>
        <v>3998.7768219999998</v>
      </c>
      <c r="AA1526" s="92">
        <f t="shared" si="146"/>
        <v>4502.62</v>
      </c>
    </row>
    <row r="1527" spans="1:27" x14ac:dyDescent="0.25">
      <c r="A1527" t="s">
        <v>418</v>
      </c>
      <c r="B1527" t="s">
        <v>338</v>
      </c>
      <c r="C1527" t="s">
        <v>339</v>
      </c>
      <c r="D1527" t="s">
        <v>421</v>
      </c>
      <c r="E1527" t="s">
        <v>422</v>
      </c>
      <c r="F1527" t="str">
        <f t="shared" si="142"/>
        <v>1620</v>
      </c>
      <c r="G1527" t="s">
        <v>207</v>
      </c>
      <c r="H1527" t="s">
        <v>208</v>
      </c>
      <c r="I1527" s="91"/>
      <c r="J1527" s="91"/>
      <c r="K1527" s="91"/>
      <c r="L1527" s="91"/>
      <c r="M1527" s="91"/>
      <c r="N1527" s="91"/>
      <c r="O1527" s="91"/>
      <c r="P1527" s="91"/>
      <c r="Q1527" s="91"/>
      <c r="R1527" s="91">
        <v>0</v>
      </c>
      <c r="S1527" s="91"/>
      <c r="T1527" s="91"/>
      <c r="U1527" s="91">
        <f t="shared" si="143"/>
        <v>0</v>
      </c>
      <c r="V1527" s="82" t="str">
        <f t="shared" si="141"/>
        <v>135101620879</v>
      </c>
      <c r="W1527" s="83">
        <f>VLOOKUP(V1527,Factors!$E$6:$H$5950,4,FALSE)</f>
        <v>0.1119</v>
      </c>
      <c r="X1527" t="str">
        <f>VLOOKUP(V1527,Factors!$E$6:$F$5950,2,FALSE)</f>
        <v>Customers-All</v>
      </c>
      <c r="Y1527" s="92">
        <f t="shared" si="144"/>
        <v>0</v>
      </c>
      <c r="Z1527" s="92">
        <f t="shared" si="145"/>
        <v>0</v>
      </c>
      <c r="AA1527" s="92">
        <f t="shared" si="146"/>
        <v>0</v>
      </c>
    </row>
    <row r="1528" spans="1:27" x14ac:dyDescent="0.25">
      <c r="A1528" t="s">
        <v>418</v>
      </c>
      <c r="B1528" t="s">
        <v>338</v>
      </c>
      <c r="C1528" t="s">
        <v>339</v>
      </c>
      <c r="D1528" t="s">
        <v>421</v>
      </c>
      <c r="E1528" t="s">
        <v>422</v>
      </c>
      <c r="F1528" t="str">
        <f t="shared" si="142"/>
        <v>1620</v>
      </c>
      <c r="G1528" t="s">
        <v>98</v>
      </c>
      <c r="H1528" t="s">
        <v>99</v>
      </c>
      <c r="I1528" s="91"/>
      <c r="J1528" s="91">
        <v>2018.94</v>
      </c>
      <c r="K1528" s="91"/>
      <c r="L1528" s="91"/>
      <c r="M1528" s="91"/>
      <c r="N1528" s="91"/>
      <c r="O1528" s="91"/>
      <c r="P1528" s="91"/>
      <c r="Q1528" s="91"/>
      <c r="R1528" s="91">
        <v>66.8</v>
      </c>
      <c r="S1528" s="91">
        <v>0</v>
      </c>
      <c r="T1528" s="91"/>
      <c r="U1528" s="91">
        <f t="shared" si="143"/>
        <v>2085.7400000000002</v>
      </c>
      <c r="V1528" s="82" t="str">
        <f t="shared" si="141"/>
        <v>135101620879</v>
      </c>
      <c r="W1528" s="83">
        <f>VLOOKUP(V1528,Factors!$E$6:$H$5950,4,FALSE)</f>
        <v>0.1119</v>
      </c>
      <c r="X1528" t="str">
        <f>VLOOKUP(V1528,Factors!$E$6:$F$5950,2,FALSE)</f>
        <v>Customers-All</v>
      </c>
      <c r="Y1528" s="92">
        <f t="shared" si="144"/>
        <v>233.39430600000003</v>
      </c>
      <c r="Z1528" s="92">
        <f t="shared" si="145"/>
        <v>1852.3456940000001</v>
      </c>
      <c r="AA1528" s="92">
        <f t="shared" si="146"/>
        <v>2085.7400000000002</v>
      </c>
    </row>
    <row r="1529" spans="1:27" x14ac:dyDescent="0.25">
      <c r="A1529" t="s">
        <v>418</v>
      </c>
      <c r="B1529" t="s">
        <v>338</v>
      </c>
      <c r="C1529" t="s">
        <v>339</v>
      </c>
      <c r="D1529" t="s">
        <v>421</v>
      </c>
      <c r="E1529" t="s">
        <v>422</v>
      </c>
      <c r="F1529" t="str">
        <f t="shared" si="142"/>
        <v>1620</v>
      </c>
      <c r="G1529" t="s">
        <v>412</v>
      </c>
      <c r="H1529" t="s">
        <v>413</v>
      </c>
      <c r="I1529" s="91"/>
      <c r="J1529" s="91">
        <v>6337.62</v>
      </c>
      <c r="K1529" s="91"/>
      <c r="L1529" s="91"/>
      <c r="M1529" s="91">
        <v>2015.7</v>
      </c>
      <c r="N1529" s="91">
        <v>106.45</v>
      </c>
      <c r="O1529" s="91"/>
      <c r="P1529" s="91"/>
      <c r="Q1529" s="91"/>
      <c r="R1529" s="91">
        <v>1157.6099999999999</v>
      </c>
      <c r="S1529" s="91">
        <v>2364.5100000000002</v>
      </c>
      <c r="T1529" s="91"/>
      <c r="U1529" s="91">
        <f t="shared" si="143"/>
        <v>11981.890000000001</v>
      </c>
      <c r="V1529" s="82" t="str">
        <f t="shared" si="141"/>
        <v>135101620879</v>
      </c>
      <c r="W1529" s="83">
        <f>VLOOKUP(V1529,Factors!$E$6:$H$5950,4,FALSE)</f>
        <v>0.1119</v>
      </c>
      <c r="X1529" t="str">
        <f>VLOOKUP(V1529,Factors!$E$6:$F$5950,2,FALSE)</f>
        <v>Customers-All</v>
      </c>
      <c r="Y1529" s="92">
        <f t="shared" si="144"/>
        <v>1340.7734910000001</v>
      </c>
      <c r="Z1529" s="92">
        <f t="shared" si="145"/>
        <v>10641.116509000001</v>
      </c>
      <c r="AA1529" s="92">
        <f t="shared" si="146"/>
        <v>11981.890000000001</v>
      </c>
    </row>
    <row r="1530" spans="1:27" x14ac:dyDescent="0.25">
      <c r="A1530" t="s">
        <v>418</v>
      </c>
      <c r="B1530" t="s">
        <v>338</v>
      </c>
      <c r="C1530" t="s">
        <v>339</v>
      </c>
      <c r="D1530" t="s">
        <v>421</v>
      </c>
      <c r="E1530" t="s">
        <v>422</v>
      </c>
      <c r="F1530" t="str">
        <f t="shared" si="142"/>
        <v>1620</v>
      </c>
      <c r="G1530" t="s">
        <v>130</v>
      </c>
      <c r="H1530" t="s">
        <v>131</v>
      </c>
      <c r="I1530" s="91"/>
      <c r="J1530" s="91"/>
      <c r="K1530" s="91"/>
      <c r="L1530" s="91"/>
      <c r="M1530" s="91"/>
      <c r="N1530" s="91"/>
      <c r="O1530" s="91"/>
      <c r="P1530" s="91"/>
      <c r="Q1530" s="91"/>
      <c r="R1530" s="91">
        <v>0</v>
      </c>
      <c r="S1530" s="91">
        <v>80</v>
      </c>
      <c r="T1530" s="91"/>
      <c r="U1530" s="91">
        <f t="shared" si="143"/>
        <v>80</v>
      </c>
      <c r="V1530" s="82" t="str">
        <f t="shared" si="141"/>
        <v>135101620879</v>
      </c>
      <c r="W1530" s="83">
        <f>VLOOKUP(V1530,Factors!$E$6:$H$5950,4,FALSE)</f>
        <v>0.1119</v>
      </c>
      <c r="X1530" t="str">
        <f>VLOOKUP(V1530,Factors!$E$6:$F$5950,2,FALSE)</f>
        <v>Customers-All</v>
      </c>
      <c r="Y1530" s="92">
        <f t="shared" si="144"/>
        <v>8.952</v>
      </c>
      <c r="Z1530" s="92">
        <f t="shared" si="145"/>
        <v>71.048000000000002</v>
      </c>
      <c r="AA1530" s="92">
        <f t="shared" si="146"/>
        <v>80</v>
      </c>
    </row>
    <row r="1531" spans="1:27" x14ac:dyDescent="0.25">
      <c r="A1531" t="s">
        <v>418</v>
      </c>
      <c r="B1531" t="s">
        <v>338</v>
      </c>
      <c r="C1531" t="s">
        <v>339</v>
      </c>
      <c r="D1531" t="s">
        <v>421</v>
      </c>
      <c r="E1531" t="s">
        <v>422</v>
      </c>
      <c r="F1531" t="str">
        <f t="shared" si="142"/>
        <v>1620</v>
      </c>
      <c r="G1531" t="s">
        <v>132</v>
      </c>
      <c r="H1531" t="s">
        <v>133</v>
      </c>
      <c r="I1531" s="91"/>
      <c r="J1531" s="91"/>
      <c r="K1531" s="91"/>
      <c r="L1531" s="91"/>
      <c r="M1531" s="91"/>
      <c r="N1531" s="91"/>
      <c r="O1531" s="91"/>
      <c r="P1531" s="91"/>
      <c r="Q1531" s="91"/>
      <c r="R1531" s="91"/>
      <c r="S1531" s="91">
        <v>0</v>
      </c>
      <c r="T1531" s="91"/>
      <c r="U1531" s="91">
        <f t="shared" si="143"/>
        <v>0</v>
      </c>
      <c r="V1531" s="82" t="str">
        <f t="shared" si="141"/>
        <v>135101620879</v>
      </c>
      <c r="W1531" s="83">
        <f>VLOOKUP(V1531,Factors!$E$6:$H$5950,4,FALSE)</f>
        <v>0.1119</v>
      </c>
      <c r="X1531" t="str">
        <f>VLOOKUP(V1531,Factors!$E$6:$F$5950,2,FALSE)</f>
        <v>Customers-All</v>
      </c>
      <c r="Y1531" s="92">
        <f t="shared" si="144"/>
        <v>0</v>
      </c>
      <c r="Z1531" s="92">
        <f t="shared" si="145"/>
        <v>0</v>
      </c>
      <c r="AA1531" s="92">
        <f t="shared" si="146"/>
        <v>0</v>
      </c>
    </row>
    <row r="1532" spans="1:27" x14ac:dyDescent="0.25">
      <c r="A1532" t="s">
        <v>418</v>
      </c>
      <c r="B1532" t="s">
        <v>338</v>
      </c>
      <c r="C1532" t="s">
        <v>339</v>
      </c>
      <c r="D1532" t="s">
        <v>421</v>
      </c>
      <c r="E1532" t="s">
        <v>422</v>
      </c>
      <c r="F1532" t="str">
        <f t="shared" si="142"/>
        <v>1620</v>
      </c>
      <c r="G1532" t="s">
        <v>136</v>
      </c>
      <c r="H1532" t="s">
        <v>137</v>
      </c>
      <c r="I1532" s="91"/>
      <c r="J1532" s="91"/>
      <c r="K1532" s="91"/>
      <c r="L1532" s="91"/>
      <c r="M1532" s="91"/>
      <c r="N1532" s="91">
        <v>12487</v>
      </c>
      <c r="O1532" s="91"/>
      <c r="P1532" s="91"/>
      <c r="Q1532" s="91"/>
      <c r="R1532" s="91"/>
      <c r="S1532" s="91">
        <v>0</v>
      </c>
      <c r="T1532" s="91"/>
      <c r="U1532" s="91">
        <f t="shared" si="143"/>
        <v>12487</v>
      </c>
      <c r="V1532" s="82" t="str">
        <f t="shared" si="141"/>
        <v>135101620879</v>
      </c>
      <c r="W1532" s="83">
        <f>VLOOKUP(V1532,Factors!$E$6:$H$5950,4,FALSE)</f>
        <v>0.1119</v>
      </c>
      <c r="X1532" t="str">
        <f>VLOOKUP(V1532,Factors!$E$6:$F$5950,2,FALSE)</f>
        <v>Customers-All</v>
      </c>
      <c r="Y1532" s="92">
        <f t="shared" si="144"/>
        <v>1397.2953</v>
      </c>
      <c r="Z1532" s="92">
        <f t="shared" si="145"/>
        <v>11089.7047</v>
      </c>
      <c r="AA1532" s="92">
        <f t="shared" si="146"/>
        <v>12487</v>
      </c>
    </row>
    <row r="1533" spans="1:27" x14ac:dyDescent="0.25">
      <c r="A1533" t="s">
        <v>418</v>
      </c>
      <c r="B1533" t="s">
        <v>338</v>
      </c>
      <c r="C1533" t="s">
        <v>339</v>
      </c>
      <c r="D1533" t="s">
        <v>421</v>
      </c>
      <c r="E1533" t="s">
        <v>422</v>
      </c>
      <c r="F1533" t="str">
        <f t="shared" si="142"/>
        <v>1620</v>
      </c>
      <c r="G1533" t="s">
        <v>199</v>
      </c>
      <c r="H1533" t="s">
        <v>200</v>
      </c>
      <c r="I1533" s="91"/>
      <c r="J1533" s="91"/>
      <c r="K1533" s="91"/>
      <c r="L1533" s="91"/>
      <c r="M1533" s="91"/>
      <c r="N1533" s="91"/>
      <c r="O1533" s="91"/>
      <c r="P1533" s="91"/>
      <c r="Q1533" s="91"/>
      <c r="R1533" s="91">
        <v>0</v>
      </c>
      <c r="S1533" s="91">
        <v>0</v>
      </c>
      <c r="T1533" s="91"/>
      <c r="U1533" s="91">
        <f t="shared" si="143"/>
        <v>0</v>
      </c>
      <c r="V1533" s="82" t="str">
        <f t="shared" si="141"/>
        <v>135101620879</v>
      </c>
      <c r="W1533" s="83">
        <f>VLOOKUP(V1533,Factors!$E$6:$H$5950,4,FALSE)</f>
        <v>0.1119</v>
      </c>
      <c r="X1533" t="str">
        <f>VLOOKUP(V1533,Factors!$E$6:$F$5950,2,FALSE)</f>
        <v>Customers-All</v>
      </c>
      <c r="Y1533" s="92">
        <f t="shared" si="144"/>
        <v>0</v>
      </c>
      <c r="Z1533" s="92">
        <f t="shared" si="145"/>
        <v>0</v>
      </c>
      <c r="AA1533" s="92">
        <f t="shared" si="146"/>
        <v>0</v>
      </c>
    </row>
    <row r="1534" spans="1:27" x14ac:dyDescent="0.25">
      <c r="A1534" t="s">
        <v>418</v>
      </c>
      <c r="B1534" t="s">
        <v>338</v>
      </c>
      <c r="C1534" t="s">
        <v>339</v>
      </c>
      <c r="D1534" t="s">
        <v>421</v>
      </c>
      <c r="E1534" t="s">
        <v>422</v>
      </c>
      <c r="F1534" t="str">
        <f t="shared" si="142"/>
        <v>1620</v>
      </c>
      <c r="G1534" t="s">
        <v>102</v>
      </c>
      <c r="H1534" t="s">
        <v>103</v>
      </c>
      <c r="I1534" s="91"/>
      <c r="J1534" s="91"/>
      <c r="K1534" s="91"/>
      <c r="L1534" s="91"/>
      <c r="M1534" s="91"/>
      <c r="N1534" s="91">
        <v>189.75</v>
      </c>
      <c r="O1534" s="91"/>
      <c r="P1534" s="91"/>
      <c r="Q1534" s="91"/>
      <c r="R1534" s="91">
        <v>543.25</v>
      </c>
      <c r="S1534" s="91"/>
      <c r="T1534" s="91"/>
      <c r="U1534" s="91">
        <f t="shared" si="143"/>
        <v>733</v>
      </c>
      <c r="V1534" s="82" t="str">
        <f t="shared" si="141"/>
        <v>135101620879</v>
      </c>
      <c r="W1534" s="83">
        <f>VLOOKUP(V1534,Factors!$E$6:$H$5950,4,FALSE)</f>
        <v>0.1119</v>
      </c>
      <c r="X1534" t="str">
        <f>VLOOKUP(V1534,Factors!$E$6:$F$5950,2,FALSE)</f>
        <v>Customers-All</v>
      </c>
      <c r="Y1534" s="92">
        <f t="shared" si="144"/>
        <v>82.0227</v>
      </c>
      <c r="Z1534" s="92">
        <f t="shared" si="145"/>
        <v>650.97730000000001</v>
      </c>
      <c r="AA1534" s="92">
        <f t="shared" si="146"/>
        <v>733</v>
      </c>
    </row>
    <row r="1535" spans="1:27" x14ac:dyDescent="0.25">
      <c r="A1535" t="s">
        <v>418</v>
      </c>
      <c r="B1535" t="s">
        <v>338</v>
      </c>
      <c r="C1535" t="s">
        <v>339</v>
      </c>
      <c r="D1535" t="s">
        <v>421</v>
      </c>
      <c r="E1535" t="s">
        <v>422</v>
      </c>
      <c r="F1535" t="str">
        <f t="shared" si="142"/>
        <v>1620</v>
      </c>
      <c r="G1535" t="s">
        <v>140</v>
      </c>
      <c r="H1535" t="s">
        <v>141</v>
      </c>
      <c r="I1535" s="91">
        <v>771.48</v>
      </c>
      <c r="J1535" s="91">
        <v>771.48</v>
      </c>
      <c r="K1535" s="91">
        <v>921.49</v>
      </c>
      <c r="L1535" s="91">
        <v>214.3</v>
      </c>
      <c r="M1535" s="91">
        <v>1092.93</v>
      </c>
      <c r="N1535" s="91">
        <v>771.48</v>
      </c>
      <c r="O1535" s="91">
        <v>1146.51</v>
      </c>
      <c r="P1535" s="91">
        <v>450.03</v>
      </c>
      <c r="Q1535" s="91">
        <v>900.06</v>
      </c>
      <c r="R1535" s="91">
        <v>1684.39</v>
      </c>
      <c r="S1535" s="91">
        <v>922.5</v>
      </c>
      <c r="T1535" s="91">
        <v>1012.5</v>
      </c>
      <c r="U1535" s="91">
        <f t="shared" si="143"/>
        <v>10659.15</v>
      </c>
      <c r="V1535" s="82" t="str">
        <f t="shared" si="141"/>
        <v>135101620879</v>
      </c>
      <c r="W1535" s="83">
        <f>VLOOKUP(V1535,Factors!$E$6:$H$5950,4,FALSE)</f>
        <v>0.1119</v>
      </c>
      <c r="X1535" t="str">
        <f>VLOOKUP(V1535,Factors!$E$6:$F$5950,2,FALSE)</f>
        <v>Customers-All</v>
      </c>
      <c r="Y1535" s="92">
        <f t="shared" si="144"/>
        <v>1192.758885</v>
      </c>
      <c r="Z1535" s="92">
        <f t="shared" si="145"/>
        <v>9466.3911150000004</v>
      </c>
      <c r="AA1535" s="92">
        <f t="shared" si="146"/>
        <v>10659.15</v>
      </c>
    </row>
    <row r="1536" spans="1:27" x14ac:dyDescent="0.25">
      <c r="A1536" t="s">
        <v>418</v>
      </c>
      <c r="B1536" t="s">
        <v>338</v>
      </c>
      <c r="C1536" t="s">
        <v>339</v>
      </c>
      <c r="D1536" t="s">
        <v>421</v>
      </c>
      <c r="E1536" t="s">
        <v>422</v>
      </c>
      <c r="F1536" t="str">
        <f t="shared" si="142"/>
        <v>1620</v>
      </c>
      <c r="G1536" t="s">
        <v>63</v>
      </c>
      <c r="H1536" t="s">
        <v>64</v>
      </c>
      <c r="I1536" s="91"/>
      <c r="J1536" s="91"/>
      <c r="K1536" s="91"/>
      <c r="L1536" s="91"/>
      <c r="M1536" s="91"/>
      <c r="N1536" s="91"/>
      <c r="O1536" s="91"/>
      <c r="P1536" s="91"/>
      <c r="Q1536" s="91"/>
      <c r="R1536" s="91"/>
      <c r="S1536" s="91">
        <v>0</v>
      </c>
      <c r="T1536" s="91">
        <v>963.57</v>
      </c>
      <c r="U1536" s="91">
        <f t="shared" si="143"/>
        <v>963.57</v>
      </c>
      <c r="V1536" s="82" t="str">
        <f t="shared" si="141"/>
        <v>135101620879</v>
      </c>
      <c r="W1536" s="83">
        <f>VLOOKUP(V1536,Factors!$E$6:$H$5950,4,FALSE)</f>
        <v>0.1119</v>
      </c>
      <c r="X1536" t="str">
        <f>VLOOKUP(V1536,Factors!$E$6:$F$5950,2,FALSE)</f>
        <v>Customers-All</v>
      </c>
      <c r="Y1536" s="92">
        <f t="shared" si="144"/>
        <v>107.82348300000001</v>
      </c>
      <c r="Z1536" s="92">
        <f t="shared" si="145"/>
        <v>855.74651700000004</v>
      </c>
      <c r="AA1536" s="92">
        <f t="shared" si="146"/>
        <v>963.57</v>
      </c>
    </row>
    <row r="1537" spans="1:27" x14ac:dyDescent="0.25">
      <c r="A1537" t="s">
        <v>418</v>
      </c>
      <c r="B1537" t="s">
        <v>338</v>
      </c>
      <c r="C1537" t="s">
        <v>339</v>
      </c>
      <c r="D1537" t="s">
        <v>421</v>
      </c>
      <c r="E1537" t="s">
        <v>422</v>
      </c>
      <c r="F1537" t="str">
        <f t="shared" si="142"/>
        <v>1620</v>
      </c>
      <c r="G1537" t="s">
        <v>286</v>
      </c>
      <c r="H1537" t="s">
        <v>287</v>
      </c>
      <c r="I1537" s="91"/>
      <c r="J1537" s="91"/>
      <c r="K1537" s="91"/>
      <c r="L1537" s="91"/>
      <c r="M1537" s="91"/>
      <c r="N1537" s="91"/>
      <c r="O1537" s="91"/>
      <c r="P1537" s="91"/>
      <c r="Q1537" s="91"/>
      <c r="R1537" s="91">
        <v>0</v>
      </c>
      <c r="S1537" s="91"/>
      <c r="T1537" s="91"/>
      <c r="U1537" s="91">
        <f t="shared" si="143"/>
        <v>0</v>
      </c>
      <c r="V1537" s="82" t="str">
        <f t="shared" si="141"/>
        <v>135101620879</v>
      </c>
      <c r="W1537" s="83">
        <f>VLOOKUP(V1537,Factors!$E$6:$H$5950,4,FALSE)</f>
        <v>0.1119</v>
      </c>
      <c r="X1537" t="str">
        <f>VLOOKUP(V1537,Factors!$E$6:$F$5950,2,FALSE)</f>
        <v>Customers-All</v>
      </c>
      <c r="Y1537" s="92">
        <f t="shared" si="144"/>
        <v>0</v>
      </c>
      <c r="Z1537" s="92">
        <f t="shared" si="145"/>
        <v>0</v>
      </c>
      <c r="AA1537" s="92">
        <f t="shared" si="146"/>
        <v>0</v>
      </c>
    </row>
    <row r="1538" spans="1:27" x14ac:dyDescent="0.25">
      <c r="A1538" t="s">
        <v>418</v>
      </c>
      <c r="B1538" t="s">
        <v>338</v>
      </c>
      <c r="C1538" t="s">
        <v>339</v>
      </c>
      <c r="D1538" t="s">
        <v>421</v>
      </c>
      <c r="E1538" t="s">
        <v>422</v>
      </c>
      <c r="F1538" t="str">
        <f t="shared" si="142"/>
        <v>1620</v>
      </c>
      <c r="G1538" t="s">
        <v>428</v>
      </c>
      <c r="H1538" t="s">
        <v>429</v>
      </c>
      <c r="I1538" s="91"/>
      <c r="J1538" s="91"/>
      <c r="K1538" s="91"/>
      <c r="L1538" s="91"/>
      <c r="M1538" s="91"/>
      <c r="N1538" s="91"/>
      <c r="O1538" s="91"/>
      <c r="P1538" s="91"/>
      <c r="Q1538" s="91"/>
      <c r="R1538" s="91">
        <v>-1281.27</v>
      </c>
      <c r="S1538" s="91">
        <v>515.28</v>
      </c>
      <c r="T1538" s="91">
        <v>-34997.85</v>
      </c>
      <c r="U1538" s="91">
        <f t="shared" si="143"/>
        <v>-35763.839999999997</v>
      </c>
      <c r="V1538" s="82" t="str">
        <f t="shared" si="141"/>
        <v>135101620879</v>
      </c>
      <c r="W1538" s="83">
        <f>VLOOKUP(V1538,Factors!$E$6:$H$5950,4,FALSE)</f>
        <v>0.1119</v>
      </c>
      <c r="X1538" t="str">
        <f>VLOOKUP(V1538,Factors!$E$6:$F$5950,2,FALSE)</f>
        <v>Customers-All</v>
      </c>
      <c r="Y1538" s="92">
        <f t="shared" si="144"/>
        <v>-4001.9736959999996</v>
      </c>
      <c r="Z1538" s="92">
        <f t="shared" si="145"/>
        <v>-31761.866303999996</v>
      </c>
      <c r="AA1538" s="92">
        <f t="shared" si="146"/>
        <v>-35763.839999999997</v>
      </c>
    </row>
    <row r="1539" spans="1:27" x14ac:dyDescent="0.25">
      <c r="A1539" t="s">
        <v>418</v>
      </c>
      <c r="B1539" t="s">
        <v>338</v>
      </c>
      <c r="C1539" t="s">
        <v>339</v>
      </c>
      <c r="D1539" t="s">
        <v>421</v>
      </c>
      <c r="E1539" t="s">
        <v>422</v>
      </c>
      <c r="F1539" t="str">
        <f t="shared" si="142"/>
        <v>1620</v>
      </c>
      <c r="G1539" t="s">
        <v>239</v>
      </c>
      <c r="H1539" t="s">
        <v>240</v>
      </c>
      <c r="I1539" s="91"/>
      <c r="J1539" s="91"/>
      <c r="K1539" s="91"/>
      <c r="L1539" s="91"/>
      <c r="M1539" s="91"/>
      <c r="N1539" s="91"/>
      <c r="O1539" s="91"/>
      <c r="P1539" s="91"/>
      <c r="Q1539" s="91"/>
      <c r="R1539" s="91">
        <v>0</v>
      </c>
      <c r="S1539" s="91"/>
      <c r="T1539" s="91"/>
      <c r="U1539" s="91">
        <f t="shared" si="143"/>
        <v>0</v>
      </c>
      <c r="V1539" s="82" t="str">
        <f t="shared" si="141"/>
        <v>135101620879</v>
      </c>
      <c r="W1539" s="83">
        <f>VLOOKUP(V1539,Factors!$E$6:$H$5950,4,FALSE)</f>
        <v>0.1119</v>
      </c>
      <c r="X1539" t="str">
        <f>VLOOKUP(V1539,Factors!$E$6:$F$5950,2,FALSE)</f>
        <v>Customers-All</v>
      </c>
      <c r="Y1539" s="92">
        <f t="shared" si="144"/>
        <v>0</v>
      </c>
      <c r="Z1539" s="92">
        <f t="shared" si="145"/>
        <v>0</v>
      </c>
      <c r="AA1539" s="92">
        <f t="shared" si="146"/>
        <v>0</v>
      </c>
    </row>
    <row r="1540" spans="1:27" x14ac:dyDescent="0.25">
      <c r="A1540" t="s">
        <v>418</v>
      </c>
      <c r="B1540" t="s">
        <v>338</v>
      </c>
      <c r="C1540" t="s">
        <v>339</v>
      </c>
      <c r="D1540" t="s">
        <v>421</v>
      </c>
      <c r="E1540" t="s">
        <v>422</v>
      </c>
      <c r="F1540" t="str">
        <f t="shared" si="142"/>
        <v>1620</v>
      </c>
      <c r="G1540" t="s">
        <v>144</v>
      </c>
      <c r="H1540" t="s">
        <v>145</v>
      </c>
      <c r="I1540" s="91"/>
      <c r="J1540" s="91"/>
      <c r="K1540" s="91"/>
      <c r="L1540" s="91"/>
      <c r="M1540" s="91"/>
      <c r="N1540" s="91"/>
      <c r="O1540" s="91"/>
      <c r="P1540" s="91"/>
      <c r="Q1540" s="91"/>
      <c r="R1540" s="91">
        <v>0</v>
      </c>
      <c r="S1540" s="91">
        <v>0</v>
      </c>
      <c r="T1540" s="91"/>
      <c r="U1540" s="91">
        <f t="shared" si="143"/>
        <v>0</v>
      </c>
      <c r="V1540" s="82" t="str">
        <f t="shared" ref="V1540:V1603" si="147">CONCATENATE(B1540,RIGHT(D1540,4),A1540)</f>
        <v>135101620879</v>
      </c>
      <c r="W1540" s="83">
        <f>VLOOKUP(V1540,Factors!$E$6:$H$5950,4,FALSE)</f>
        <v>0.1119</v>
      </c>
      <c r="X1540" t="str">
        <f>VLOOKUP(V1540,Factors!$E$6:$F$5950,2,FALSE)</f>
        <v>Customers-All</v>
      </c>
      <c r="Y1540" s="92">
        <f t="shared" si="144"/>
        <v>0</v>
      </c>
      <c r="Z1540" s="92">
        <f t="shared" si="145"/>
        <v>0</v>
      </c>
      <c r="AA1540" s="92">
        <f t="shared" si="146"/>
        <v>0</v>
      </c>
    </row>
    <row r="1541" spans="1:27" x14ac:dyDescent="0.25">
      <c r="A1541" t="s">
        <v>418</v>
      </c>
      <c r="B1541" t="s">
        <v>338</v>
      </c>
      <c r="C1541" t="s">
        <v>339</v>
      </c>
      <c r="D1541" t="s">
        <v>421</v>
      </c>
      <c r="E1541" t="s">
        <v>422</v>
      </c>
      <c r="F1541" t="str">
        <f t="shared" ref="F1541:F1604" si="148">RIGHT(D1541,4)</f>
        <v>1620</v>
      </c>
      <c r="G1541" t="s">
        <v>217</v>
      </c>
      <c r="H1541" t="s">
        <v>218</v>
      </c>
      <c r="I1541" s="91">
        <v>220</v>
      </c>
      <c r="J1541" s="91"/>
      <c r="K1541" s="91"/>
      <c r="L1541" s="91"/>
      <c r="M1541" s="91">
        <v>80</v>
      </c>
      <c r="N1541" s="91"/>
      <c r="O1541" s="91"/>
      <c r="P1541" s="91"/>
      <c r="Q1541" s="91"/>
      <c r="R1541" s="91">
        <v>40</v>
      </c>
      <c r="S1541" s="91"/>
      <c r="T1541" s="91"/>
      <c r="U1541" s="91">
        <f t="shared" ref="U1541:U1604" si="149">SUM(I1541:T1541)</f>
        <v>340</v>
      </c>
      <c r="V1541" s="82" t="str">
        <f t="shared" si="147"/>
        <v>135101620879</v>
      </c>
      <c r="W1541" s="83">
        <f>VLOOKUP(V1541,Factors!$E$6:$H$5950,4,FALSE)</f>
        <v>0.1119</v>
      </c>
      <c r="X1541" t="str">
        <f>VLOOKUP(V1541,Factors!$E$6:$F$5950,2,FALSE)</f>
        <v>Customers-All</v>
      </c>
      <c r="Y1541" s="92">
        <f t="shared" si="144"/>
        <v>38.045999999999999</v>
      </c>
      <c r="Z1541" s="92">
        <f t="shared" si="145"/>
        <v>301.95400000000001</v>
      </c>
      <c r="AA1541" s="92">
        <f t="shared" si="146"/>
        <v>340</v>
      </c>
    </row>
    <row r="1542" spans="1:27" x14ac:dyDescent="0.25">
      <c r="A1542" t="s">
        <v>418</v>
      </c>
      <c r="B1542" t="s">
        <v>338</v>
      </c>
      <c r="C1542" t="s">
        <v>339</v>
      </c>
      <c r="D1542" t="s">
        <v>421</v>
      </c>
      <c r="E1542" t="s">
        <v>422</v>
      </c>
      <c r="F1542" t="str">
        <f t="shared" si="148"/>
        <v>1620</v>
      </c>
      <c r="G1542" t="s">
        <v>146</v>
      </c>
      <c r="H1542" t="s">
        <v>147</v>
      </c>
      <c r="I1542" s="91"/>
      <c r="J1542" s="91"/>
      <c r="K1542" s="91"/>
      <c r="L1542" s="91"/>
      <c r="M1542" s="91"/>
      <c r="N1542" s="91"/>
      <c r="O1542" s="91"/>
      <c r="P1542" s="91"/>
      <c r="Q1542" s="91"/>
      <c r="R1542" s="91"/>
      <c r="S1542" s="91">
        <v>0</v>
      </c>
      <c r="T1542" s="91"/>
      <c r="U1542" s="91">
        <f t="shared" si="149"/>
        <v>0</v>
      </c>
      <c r="V1542" s="82" t="str">
        <f t="shared" si="147"/>
        <v>135101620879</v>
      </c>
      <c r="W1542" s="83">
        <f>VLOOKUP(V1542,Factors!$E$6:$H$5950,4,FALSE)</f>
        <v>0.1119</v>
      </c>
      <c r="X1542" t="str">
        <f>VLOOKUP(V1542,Factors!$E$6:$F$5950,2,FALSE)</f>
        <v>Customers-All</v>
      </c>
      <c r="Y1542" s="92">
        <f t="shared" si="144"/>
        <v>0</v>
      </c>
      <c r="Z1542" s="92">
        <f t="shared" si="145"/>
        <v>0</v>
      </c>
      <c r="AA1542" s="92">
        <f t="shared" si="146"/>
        <v>0</v>
      </c>
    </row>
    <row r="1543" spans="1:27" x14ac:dyDescent="0.25">
      <c r="A1543" t="s">
        <v>418</v>
      </c>
      <c r="B1543" t="s">
        <v>338</v>
      </c>
      <c r="C1543" t="s">
        <v>339</v>
      </c>
      <c r="D1543" t="s">
        <v>421</v>
      </c>
      <c r="E1543" t="s">
        <v>422</v>
      </c>
      <c r="F1543" t="str">
        <f t="shared" si="148"/>
        <v>1620</v>
      </c>
      <c r="G1543" t="s">
        <v>148</v>
      </c>
      <c r="H1543" t="s">
        <v>149</v>
      </c>
      <c r="I1543" s="91"/>
      <c r="J1543" s="91"/>
      <c r="K1543" s="91"/>
      <c r="L1543" s="91"/>
      <c r="M1543" s="91"/>
      <c r="N1543" s="91"/>
      <c r="O1543" s="91"/>
      <c r="P1543" s="91"/>
      <c r="Q1543" s="91"/>
      <c r="R1543" s="91">
        <v>0</v>
      </c>
      <c r="S1543" s="91">
        <v>0</v>
      </c>
      <c r="T1543" s="91">
        <v>325</v>
      </c>
      <c r="U1543" s="91">
        <f t="shared" si="149"/>
        <v>325</v>
      </c>
      <c r="V1543" s="82" t="str">
        <f t="shared" si="147"/>
        <v>135101620879</v>
      </c>
      <c r="W1543" s="83">
        <f>VLOOKUP(V1543,Factors!$E$6:$H$5950,4,FALSE)</f>
        <v>0.1119</v>
      </c>
      <c r="X1543" t="str">
        <f>VLOOKUP(V1543,Factors!$E$6:$F$5950,2,FALSE)</f>
        <v>Customers-All</v>
      </c>
      <c r="Y1543" s="92">
        <f t="shared" si="144"/>
        <v>36.3675</v>
      </c>
      <c r="Z1543" s="92">
        <f t="shared" si="145"/>
        <v>288.63249999999999</v>
      </c>
      <c r="AA1543" s="92">
        <f t="shared" si="146"/>
        <v>325</v>
      </c>
    </row>
    <row r="1544" spans="1:27" x14ac:dyDescent="0.25">
      <c r="A1544" t="s">
        <v>418</v>
      </c>
      <c r="B1544" t="s">
        <v>338</v>
      </c>
      <c r="C1544" t="s">
        <v>339</v>
      </c>
      <c r="D1544" t="s">
        <v>421</v>
      </c>
      <c r="E1544" t="s">
        <v>422</v>
      </c>
      <c r="F1544" t="str">
        <f t="shared" si="148"/>
        <v>1620</v>
      </c>
      <c r="G1544" t="s">
        <v>180</v>
      </c>
      <c r="H1544" t="s">
        <v>181</v>
      </c>
      <c r="I1544" s="91"/>
      <c r="J1544" s="91"/>
      <c r="K1544" s="91"/>
      <c r="L1544" s="91"/>
      <c r="M1544" s="91"/>
      <c r="N1544" s="91"/>
      <c r="O1544" s="91"/>
      <c r="P1544" s="91">
        <v>144.34</v>
      </c>
      <c r="Q1544" s="91"/>
      <c r="R1544" s="91"/>
      <c r="S1544" s="91">
        <v>22772.639999999999</v>
      </c>
      <c r="T1544" s="91"/>
      <c r="U1544" s="91">
        <f t="shared" si="149"/>
        <v>22916.98</v>
      </c>
      <c r="V1544" s="82" t="str">
        <f t="shared" si="147"/>
        <v>135101620879</v>
      </c>
      <c r="W1544" s="83">
        <f>VLOOKUP(V1544,Factors!$E$6:$H$5950,4,FALSE)</f>
        <v>0.1119</v>
      </c>
      <c r="X1544" t="str">
        <f>VLOOKUP(V1544,Factors!$E$6:$F$5950,2,FALSE)</f>
        <v>Customers-All</v>
      </c>
      <c r="Y1544" s="92">
        <f t="shared" si="144"/>
        <v>2564.4100619999999</v>
      </c>
      <c r="Z1544" s="92">
        <f t="shared" si="145"/>
        <v>20352.569938000001</v>
      </c>
      <c r="AA1544" s="92">
        <f t="shared" si="146"/>
        <v>22916.98</v>
      </c>
    </row>
    <row r="1545" spans="1:27" x14ac:dyDescent="0.25">
      <c r="A1545" t="s">
        <v>418</v>
      </c>
      <c r="B1545" t="s">
        <v>338</v>
      </c>
      <c r="C1545" t="s">
        <v>339</v>
      </c>
      <c r="D1545" t="s">
        <v>421</v>
      </c>
      <c r="E1545" t="s">
        <v>422</v>
      </c>
      <c r="F1545" t="str">
        <f t="shared" si="148"/>
        <v>1620</v>
      </c>
      <c r="G1545" t="s">
        <v>65</v>
      </c>
      <c r="H1545" t="s">
        <v>66</v>
      </c>
      <c r="I1545" s="91">
        <v>21282.38</v>
      </c>
      <c r="J1545" s="91">
        <v>22173.63</v>
      </c>
      <c r="K1545" s="91">
        <v>24019.89</v>
      </c>
      <c r="L1545" s="91">
        <v>15637.37</v>
      </c>
      <c r="M1545" s="91">
        <v>18104.98</v>
      </c>
      <c r="N1545" s="91">
        <v>19090.8</v>
      </c>
      <c r="O1545" s="91">
        <v>23229.63</v>
      </c>
      <c r="P1545" s="91">
        <v>13017.64</v>
      </c>
      <c r="Q1545" s="91">
        <v>20815.48</v>
      </c>
      <c r="R1545" s="91">
        <v>71415.02</v>
      </c>
      <c r="S1545" s="91">
        <v>84483.46</v>
      </c>
      <c r="T1545" s="91">
        <v>33915.14</v>
      </c>
      <c r="U1545" s="91">
        <f t="shared" si="149"/>
        <v>367185.42000000004</v>
      </c>
      <c r="V1545" s="82" t="str">
        <f t="shared" si="147"/>
        <v>135101620879</v>
      </c>
      <c r="W1545" s="83">
        <f>VLOOKUP(V1545,Factors!$E$6:$H$5950,4,FALSE)</f>
        <v>0.1119</v>
      </c>
      <c r="X1545" t="str">
        <f>VLOOKUP(V1545,Factors!$E$6:$F$5950,2,FALSE)</f>
        <v>Customers-All</v>
      </c>
      <c r="Y1545" s="92">
        <f t="shared" si="144"/>
        <v>41088.048498000004</v>
      </c>
      <c r="Z1545" s="92">
        <f t="shared" si="145"/>
        <v>326097.37150200002</v>
      </c>
      <c r="AA1545" s="92">
        <f t="shared" si="146"/>
        <v>367185.42000000004</v>
      </c>
    </row>
    <row r="1546" spans="1:27" x14ac:dyDescent="0.25">
      <c r="A1546" t="s">
        <v>418</v>
      </c>
      <c r="B1546" t="s">
        <v>338</v>
      </c>
      <c r="C1546" t="s">
        <v>339</v>
      </c>
      <c r="D1546" t="s">
        <v>421</v>
      </c>
      <c r="E1546" t="s">
        <v>422</v>
      </c>
      <c r="F1546" t="str">
        <f t="shared" si="148"/>
        <v>1620</v>
      </c>
      <c r="G1546" t="s">
        <v>56</v>
      </c>
      <c r="H1546" t="s">
        <v>57</v>
      </c>
      <c r="I1546" s="91">
        <v>458123.09</v>
      </c>
      <c r="J1546" s="91">
        <v>398012.82</v>
      </c>
      <c r="K1546" s="91">
        <v>405337.47</v>
      </c>
      <c r="L1546" s="91">
        <v>381654.18</v>
      </c>
      <c r="M1546" s="91">
        <v>383547.88</v>
      </c>
      <c r="N1546" s="91">
        <v>368251.65</v>
      </c>
      <c r="O1546" s="91">
        <v>376978.72</v>
      </c>
      <c r="P1546" s="91">
        <v>408481.24</v>
      </c>
      <c r="Q1546" s="91">
        <v>409910.93</v>
      </c>
      <c r="R1546" s="91">
        <v>567179.86</v>
      </c>
      <c r="S1546" s="91">
        <v>506376.76</v>
      </c>
      <c r="T1546" s="91">
        <v>453593.68</v>
      </c>
      <c r="U1546" s="91">
        <f t="shared" si="149"/>
        <v>5117448.2799999993</v>
      </c>
      <c r="V1546" s="82" t="str">
        <f t="shared" si="147"/>
        <v>135101620879</v>
      </c>
      <c r="W1546" s="83">
        <f>VLOOKUP(V1546,Factors!$E$6:$H$5950,4,FALSE)</f>
        <v>0.1119</v>
      </c>
      <c r="X1546" t="str">
        <f>VLOOKUP(V1546,Factors!$E$6:$F$5950,2,FALSE)</f>
        <v>Customers-All</v>
      </c>
      <c r="Y1546" s="92">
        <f t="shared" si="144"/>
        <v>572642.46253199992</v>
      </c>
      <c r="Z1546" s="92">
        <f t="shared" si="145"/>
        <v>4544805.8174679996</v>
      </c>
      <c r="AA1546" s="92">
        <f t="shared" si="146"/>
        <v>5117448.2799999993</v>
      </c>
    </row>
    <row r="1547" spans="1:27" x14ac:dyDescent="0.25">
      <c r="A1547" t="s">
        <v>418</v>
      </c>
      <c r="B1547" t="s">
        <v>338</v>
      </c>
      <c r="C1547" t="s">
        <v>339</v>
      </c>
      <c r="D1547" t="s">
        <v>421</v>
      </c>
      <c r="E1547" t="s">
        <v>422</v>
      </c>
      <c r="F1547" t="str">
        <f t="shared" si="148"/>
        <v>1620</v>
      </c>
      <c r="G1547" t="s">
        <v>68</v>
      </c>
      <c r="H1547" t="s">
        <v>69</v>
      </c>
      <c r="I1547" s="91">
        <v>20705.82</v>
      </c>
      <c r="J1547" s="91">
        <v>20104.919999999998</v>
      </c>
      <c r="K1547" s="91">
        <v>17742.560000000001</v>
      </c>
      <c r="L1547" s="91">
        <v>13507.98</v>
      </c>
      <c r="M1547" s="91">
        <v>12527.11</v>
      </c>
      <c r="N1547" s="91">
        <v>14759.27</v>
      </c>
      <c r="O1547" s="91">
        <v>17294.46</v>
      </c>
      <c r="P1547" s="91">
        <v>15958.76</v>
      </c>
      <c r="Q1547" s="91">
        <v>18514.599999999999</v>
      </c>
      <c r="R1547" s="91">
        <v>55198</v>
      </c>
      <c r="S1547" s="91">
        <v>48184.9</v>
      </c>
      <c r="T1547" s="91">
        <v>15001.66</v>
      </c>
      <c r="U1547" s="91">
        <f t="shared" si="149"/>
        <v>269500.03999999998</v>
      </c>
      <c r="V1547" s="82" t="str">
        <f t="shared" si="147"/>
        <v>135101620879</v>
      </c>
      <c r="W1547" s="83">
        <f>VLOOKUP(V1547,Factors!$E$6:$H$5950,4,FALSE)</f>
        <v>0.1119</v>
      </c>
      <c r="X1547" t="str">
        <f>VLOOKUP(V1547,Factors!$E$6:$F$5950,2,FALSE)</f>
        <v>Customers-All</v>
      </c>
      <c r="Y1547" s="92">
        <f t="shared" si="144"/>
        <v>30157.054475999998</v>
      </c>
      <c r="Z1547" s="92">
        <f t="shared" si="145"/>
        <v>239342.98552399999</v>
      </c>
      <c r="AA1547" s="92">
        <f t="shared" si="146"/>
        <v>269500.03999999998</v>
      </c>
    </row>
    <row r="1548" spans="1:27" x14ac:dyDescent="0.25">
      <c r="A1548" t="s">
        <v>418</v>
      </c>
      <c r="B1548" t="s">
        <v>338</v>
      </c>
      <c r="C1548" t="s">
        <v>339</v>
      </c>
      <c r="D1548" t="s">
        <v>421</v>
      </c>
      <c r="E1548" t="s">
        <v>422</v>
      </c>
      <c r="F1548" t="str">
        <f t="shared" si="148"/>
        <v>1620</v>
      </c>
      <c r="G1548" t="s">
        <v>154</v>
      </c>
      <c r="H1548" t="s">
        <v>155</v>
      </c>
      <c r="I1548" s="91">
        <v>110.16</v>
      </c>
      <c r="J1548" s="91"/>
      <c r="K1548" s="91"/>
      <c r="L1548" s="91"/>
      <c r="M1548" s="91">
        <v>21.6</v>
      </c>
      <c r="N1548" s="91"/>
      <c r="O1548" s="91"/>
      <c r="P1548" s="91">
        <v>110.16</v>
      </c>
      <c r="Q1548" s="91"/>
      <c r="R1548" s="91"/>
      <c r="S1548" s="91"/>
      <c r="T1548" s="91"/>
      <c r="U1548" s="91">
        <f t="shared" si="149"/>
        <v>241.92</v>
      </c>
      <c r="V1548" s="82" t="str">
        <f t="shared" si="147"/>
        <v>135101620879</v>
      </c>
      <c r="W1548" s="83">
        <f>VLOOKUP(V1548,Factors!$E$6:$H$5950,4,FALSE)</f>
        <v>0.1119</v>
      </c>
      <c r="X1548" t="str">
        <f>VLOOKUP(V1548,Factors!$E$6:$F$5950,2,FALSE)</f>
        <v>Customers-All</v>
      </c>
      <c r="Y1548" s="92">
        <f t="shared" si="144"/>
        <v>27.070847999999998</v>
      </c>
      <c r="Z1548" s="92">
        <f t="shared" si="145"/>
        <v>214.849152</v>
      </c>
      <c r="AA1548" s="92">
        <f t="shared" si="146"/>
        <v>241.92000000000002</v>
      </c>
    </row>
    <row r="1549" spans="1:27" x14ac:dyDescent="0.25">
      <c r="A1549" t="s">
        <v>418</v>
      </c>
      <c r="B1549" t="s">
        <v>338</v>
      </c>
      <c r="C1549" t="s">
        <v>339</v>
      </c>
      <c r="D1549" t="s">
        <v>421</v>
      </c>
      <c r="E1549" t="s">
        <v>422</v>
      </c>
      <c r="F1549" t="str">
        <f t="shared" si="148"/>
        <v>1620</v>
      </c>
      <c r="G1549" t="s">
        <v>156</v>
      </c>
      <c r="H1549" t="s">
        <v>157</v>
      </c>
      <c r="I1549" s="91">
        <v>364.31</v>
      </c>
      <c r="J1549" s="91">
        <v>364.31</v>
      </c>
      <c r="K1549" s="91">
        <v>257.16000000000003</v>
      </c>
      <c r="L1549" s="91">
        <v>300.02</v>
      </c>
      <c r="M1549" s="91">
        <v>342.88</v>
      </c>
      <c r="N1549" s="91">
        <v>321.45</v>
      </c>
      <c r="O1549" s="91">
        <v>150.01</v>
      </c>
      <c r="P1549" s="91">
        <v>235.73</v>
      </c>
      <c r="Q1549" s="91">
        <v>192.87</v>
      </c>
      <c r="R1549" s="91">
        <v>342.88</v>
      </c>
      <c r="S1549" s="91">
        <v>450.03</v>
      </c>
      <c r="T1549" s="91">
        <v>214.3</v>
      </c>
      <c r="U1549" s="91">
        <f t="shared" si="149"/>
        <v>3535.95</v>
      </c>
      <c r="V1549" s="82" t="str">
        <f t="shared" si="147"/>
        <v>135101620879</v>
      </c>
      <c r="W1549" s="83">
        <f>VLOOKUP(V1549,Factors!$E$6:$H$5950,4,FALSE)</f>
        <v>0.1119</v>
      </c>
      <c r="X1549" t="str">
        <f>VLOOKUP(V1549,Factors!$E$6:$F$5950,2,FALSE)</f>
        <v>Customers-All</v>
      </c>
      <c r="Y1549" s="92">
        <f t="shared" si="144"/>
        <v>395.67280499999998</v>
      </c>
      <c r="Z1549" s="92">
        <f t="shared" si="145"/>
        <v>3140.2771949999997</v>
      </c>
      <c r="AA1549" s="92">
        <f t="shared" si="146"/>
        <v>3535.95</v>
      </c>
    </row>
    <row r="1550" spans="1:27" x14ac:dyDescent="0.25">
      <c r="A1550" t="s">
        <v>418</v>
      </c>
      <c r="B1550" t="s">
        <v>338</v>
      </c>
      <c r="C1550" t="s">
        <v>339</v>
      </c>
      <c r="D1550" t="s">
        <v>421</v>
      </c>
      <c r="E1550" t="s">
        <v>422</v>
      </c>
      <c r="F1550" t="str">
        <f t="shared" si="148"/>
        <v>1620</v>
      </c>
      <c r="G1550" t="s">
        <v>104</v>
      </c>
      <c r="H1550" t="s">
        <v>105</v>
      </c>
      <c r="I1550" s="91">
        <v>-15591.07</v>
      </c>
      <c r="J1550" s="91">
        <v>-8967.1200000000008</v>
      </c>
      <c r="K1550" s="91">
        <v>-11117.95</v>
      </c>
      <c r="L1550" s="91">
        <v>-8043.66</v>
      </c>
      <c r="M1550" s="91">
        <v>-19599.259999999998</v>
      </c>
      <c r="N1550" s="91">
        <v>-12894.3</v>
      </c>
      <c r="O1550" s="91">
        <v>-14270.46</v>
      </c>
      <c r="P1550" s="91">
        <v>-6817.47</v>
      </c>
      <c r="Q1550" s="91">
        <v>-13420.19</v>
      </c>
      <c r="R1550" s="91">
        <v>-66501.94</v>
      </c>
      <c r="S1550" s="91">
        <v>-69638.84</v>
      </c>
      <c r="T1550" s="91">
        <v>-14839.77</v>
      </c>
      <c r="U1550" s="91">
        <f t="shared" si="149"/>
        <v>-261702.03</v>
      </c>
      <c r="V1550" s="82" t="str">
        <f t="shared" si="147"/>
        <v>135101620879</v>
      </c>
      <c r="W1550" s="83">
        <f>VLOOKUP(V1550,Factors!$E$6:$H$5950,4,FALSE)</f>
        <v>0.1119</v>
      </c>
      <c r="X1550" t="str">
        <f>VLOOKUP(V1550,Factors!$E$6:$F$5950,2,FALSE)</f>
        <v>Customers-All</v>
      </c>
      <c r="Y1550" s="92">
        <f t="shared" si="144"/>
        <v>-29284.457157000001</v>
      </c>
      <c r="Z1550" s="92">
        <f t="shared" si="145"/>
        <v>-232417.572843</v>
      </c>
      <c r="AA1550" s="92">
        <f t="shared" si="146"/>
        <v>-261702.03</v>
      </c>
    </row>
    <row r="1551" spans="1:27" x14ac:dyDescent="0.25">
      <c r="A1551" t="s">
        <v>418</v>
      </c>
      <c r="B1551" t="s">
        <v>338</v>
      </c>
      <c r="C1551" t="s">
        <v>339</v>
      </c>
      <c r="D1551" t="s">
        <v>421</v>
      </c>
      <c r="E1551" t="s">
        <v>422</v>
      </c>
      <c r="F1551" t="str">
        <f t="shared" si="148"/>
        <v>1620</v>
      </c>
      <c r="G1551" t="s">
        <v>106</v>
      </c>
      <c r="H1551" t="s">
        <v>107</v>
      </c>
      <c r="I1551" s="91">
        <v>-1110054.02</v>
      </c>
      <c r="J1551" s="91">
        <v>-1008693</v>
      </c>
      <c r="K1551" s="91">
        <v>-1121959.97</v>
      </c>
      <c r="L1551" s="91">
        <v>-1059928.55</v>
      </c>
      <c r="M1551" s="91">
        <v>-1136472.52</v>
      </c>
      <c r="N1551" s="91">
        <v>-1075639.05</v>
      </c>
      <c r="O1551" s="91">
        <v>-1000119.67</v>
      </c>
      <c r="P1551" s="91">
        <v>-1192731.1299999999</v>
      </c>
      <c r="Q1551" s="91">
        <v>-997801.48</v>
      </c>
      <c r="R1551" s="91">
        <v>-1244784.21</v>
      </c>
      <c r="S1551" s="91">
        <v>-1076148.99</v>
      </c>
      <c r="T1551" s="91">
        <v>-1004398.71</v>
      </c>
      <c r="U1551" s="91">
        <f t="shared" si="149"/>
        <v>-13028731.300000001</v>
      </c>
      <c r="V1551" s="82" t="str">
        <f t="shared" si="147"/>
        <v>135101620879</v>
      </c>
      <c r="W1551" s="83">
        <f>VLOOKUP(V1551,Factors!$E$6:$H$5950,4,FALSE)</f>
        <v>0.1119</v>
      </c>
      <c r="X1551" t="str">
        <f>VLOOKUP(V1551,Factors!$E$6:$F$5950,2,FALSE)</f>
        <v>Customers-All</v>
      </c>
      <c r="Y1551" s="92">
        <f t="shared" si="144"/>
        <v>-1457915.03247</v>
      </c>
      <c r="Z1551" s="92">
        <f t="shared" si="145"/>
        <v>-11570816.267530002</v>
      </c>
      <c r="AA1551" s="92">
        <f t="shared" si="146"/>
        <v>-13028731.300000001</v>
      </c>
    </row>
    <row r="1552" spans="1:27" x14ac:dyDescent="0.25">
      <c r="A1552" t="s">
        <v>418</v>
      </c>
      <c r="B1552" t="s">
        <v>338</v>
      </c>
      <c r="C1552" t="s">
        <v>339</v>
      </c>
      <c r="D1552" t="s">
        <v>421</v>
      </c>
      <c r="E1552" t="s">
        <v>422</v>
      </c>
      <c r="F1552" t="str">
        <f t="shared" si="148"/>
        <v>1620</v>
      </c>
      <c r="G1552" t="s">
        <v>108</v>
      </c>
      <c r="H1552" t="s">
        <v>109</v>
      </c>
      <c r="I1552" s="91">
        <v>-38829.79</v>
      </c>
      <c r="J1552" s="91">
        <v>-36349.53</v>
      </c>
      <c r="K1552" s="91">
        <v>-31791.01</v>
      </c>
      <c r="L1552" s="91">
        <v>-24667.97</v>
      </c>
      <c r="M1552" s="91">
        <v>-35996.71</v>
      </c>
      <c r="N1552" s="91">
        <v>-30152.13</v>
      </c>
      <c r="O1552" s="91">
        <v>-34444.379999999997</v>
      </c>
      <c r="P1552" s="91">
        <v>-35970.769999999997</v>
      </c>
      <c r="Q1552" s="91">
        <v>-44071.46</v>
      </c>
      <c r="R1552" s="91">
        <v>-94013.89</v>
      </c>
      <c r="S1552" s="91">
        <v>-82623.64</v>
      </c>
      <c r="T1552" s="91">
        <v>-28360.1</v>
      </c>
      <c r="U1552" s="91">
        <f t="shared" si="149"/>
        <v>-517271.38</v>
      </c>
      <c r="V1552" s="82" t="str">
        <f t="shared" si="147"/>
        <v>135101620879</v>
      </c>
      <c r="W1552" s="83">
        <f>VLOOKUP(V1552,Factors!$E$6:$H$5950,4,FALSE)</f>
        <v>0.1119</v>
      </c>
      <c r="X1552" t="str">
        <f>VLOOKUP(V1552,Factors!$E$6:$F$5950,2,FALSE)</f>
        <v>Customers-All</v>
      </c>
      <c r="Y1552" s="92">
        <f t="shared" si="144"/>
        <v>-57882.667421999999</v>
      </c>
      <c r="Z1552" s="92">
        <f t="shared" si="145"/>
        <v>-459388.71257800004</v>
      </c>
      <c r="AA1552" s="92">
        <f t="shared" si="146"/>
        <v>-517271.38</v>
      </c>
    </row>
    <row r="1553" spans="1:27" x14ac:dyDescent="0.25">
      <c r="A1553" t="s">
        <v>418</v>
      </c>
      <c r="B1553" t="s">
        <v>338</v>
      </c>
      <c r="C1553" t="s">
        <v>339</v>
      </c>
      <c r="D1553" t="s">
        <v>421</v>
      </c>
      <c r="E1553" t="s">
        <v>422</v>
      </c>
      <c r="F1553" t="str">
        <f t="shared" si="148"/>
        <v>1620</v>
      </c>
      <c r="G1553" t="s">
        <v>158</v>
      </c>
      <c r="H1553" t="s">
        <v>159</v>
      </c>
      <c r="I1553" s="91">
        <v>-1634.04</v>
      </c>
      <c r="J1553" s="91">
        <v>-2412.7199999999998</v>
      </c>
      <c r="K1553" s="91">
        <v>-66.959999999999994</v>
      </c>
      <c r="L1553" s="91">
        <v>-374.76</v>
      </c>
      <c r="M1553" s="91">
        <v>-1263.5999999999999</v>
      </c>
      <c r="N1553" s="91">
        <v>-357.48</v>
      </c>
      <c r="O1553" s="91"/>
      <c r="P1553" s="91">
        <v>-758.49</v>
      </c>
      <c r="Q1553" s="91">
        <v>-689.58</v>
      </c>
      <c r="R1553" s="91">
        <v>-533.52</v>
      </c>
      <c r="S1553" s="91">
        <v>-958.5</v>
      </c>
      <c r="T1553" s="91">
        <v>-41.76</v>
      </c>
      <c r="U1553" s="91">
        <f t="shared" si="149"/>
        <v>-9091.41</v>
      </c>
      <c r="V1553" s="82" t="str">
        <f t="shared" si="147"/>
        <v>135101620879</v>
      </c>
      <c r="W1553" s="83">
        <f>VLOOKUP(V1553,Factors!$E$6:$H$5950,4,FALSE)</f>
        <v>0.1119</v>
      </c>
      <c r="X1553" t="str">
        <f>VLOOKUP(V1553,Factors!$E$6:$F$5950,2,FALSE)</f>
        <v>Customers-All</v>
      </c>
      <c r="Y1553" s="92">
        <f t="shared" si="144"/>
        <v>-1017.3287789999999</v>
      </c>
      <c r="Z1553" s="92">
        <f t="shared" si="145"/>
        <v>-8074.0812210000004</v>
      </c>
      <c r="AA1553" s="92">
        <f t="shared" si="146"/>
        <v>-9091.41</v>
      </c>
    </row>
    <row r="1554" spans="1:27" x14ac:dyDescent="0.25">
      <c r="A1554" t="s">
        <v>418</v>
      </c>
      <c r="B1554" t="s">
        <v>338</v>
      </c>
      <c r="C1554" t="s">
        <v>339</v>
      </c>
      <c r="D1554" t="s">
        <v>421</v>
      </c>
      <c r="E1554" t="s">
        <v>422</v>
      </c>
      <c r="F1554" t="str">
        <f t="shared" si="148"/>
        <v>1620</v>
      </c>
      <c r="G1554" t="s">
        <v>243</v>
      </c>
      <c r="H1554" t="s">
        <v>244</v>
      </c>
      <c r="I1554" s="91">
        <v>-342.88</v>
      </c>
      <c r="J1554" s="91">
        <v>-192.87</v>
      </c>
      <c r="K1554" s="91">
        <v>-235.73</v>
      </c>
      <c r="L1554" s="91">
        <v>-171.44</v>
      </c>
      <c r="M1554" s="91">
        <v>-492.89</v>
      </c>
      <c r="N1554" s="91">
        <v>-342.88</v>
      </c>
      <c r="O1554" s="91">
        <v>-364.31</v>
      </c>
      <c r="P1554" s="91">
        <v>-300.02</v>
      </c>
      <c r="Q1554" s="91">
        <v>-428.6</v>
      </c>
      <c r="R1554" s="91">
        <v>-492.89</v>
      </c>
      <c r="S1554" s="91">
        <v>-535.75</v>
      </c>
      <c r="T1554" s="91">
        <v>-278.58999999999997</v>
      </c>
      <c r="U1554" s="91">
        <f t="shared" si="149"/>
        <v>-4178.8499999999995</v>
      </c>
      <c r="V1554" s="82" t="str">
        <f t="shared" si="147"/>
        <v>135101620879</v>
      </c>
      <c r="W1554" s="83">
        <f>VLOOKUP(V1554,Factors!$E$6:$H$5950,4,FALSE)</f>
        <v>0.1119</v>
      </c>
      <c r="X1554" t="str">
        <f>VLOOKUP(V1554,Factors!$E$6:$F$5950,2,FALSE)</f>
        <v>Customers-All</v>
      </c>
      <c r="Y1554" s="92">
        <f t="shared" ref="Y1554:Y1617" si="150">U1554*W1554</f>
        <v>-467.61331499999994</v>
      </c>
      <c r="Z1554" s="92">
        <f t="shared" ref="Z1554:Z1617" si="151">U1554-Y1554</f>
        <v>-3711.2366849999994</v>
      </c>
      <c r="AA1554" s="92">
        <f t="shared" ref="AA1554:AA1617" si="152">Y1554+Z1554</f>
        <v>-4178.8499999999995</v>
      </c>
    </row>
    <row r="1555" spans="1:27" x14ac:dyDescent="0.25">
      <c r="A1555" t="s">
        <v>418</v>
      </c>
      <c r="B1555" t="s">
        <v>338</v>
      </c>
      <c r="C1555" t="s">
        <v>339</v>
      </c>
      <c r="D1555" t="s">
        <v>423</v>
      </c>
      <c r="E1555" t="s">
        <v>422</v>
      </c>
      <c r="F1555" t="str">
        <f t="shared" si="148"/>
        <v>1625</v>
      </c>
      <c r="G1555" t="s">
        <v>84</v>
      </c>
      <c r="H1555" t="s">
        <v>85</v>
      </c>
      <c r="I1555" s="91">
        <v>92.19</v>
      </c>
      <c r="J1555" s="91">
        <v>44.93</v>
      </c>
      <c r="K1555" s="91">
        <v>38.83</v>
      </c>
      <c r="L1555" s="91">
        <v>18.87</v>
      </c>
      <c r="M1555" s="91">
        <v>35.58</v>
      </c>
      <c r="N1555" s="91">
        <v>72.11</v>
      </c>
      <c r="O1555" s="91">
        <v>4.72</v>
      </c>
      <c r="P1555" s="91">
        <v>16.13</v>
      </c>
      <c r="Q1555" s="91">
        <v>45.58</v>
      </c>
      <c r="R1555" s="91">
        <v>65.89</v>
      </c>
      <c r="S1555" s="91">
        <v>8.82</v>
      </c>
      <c r="T1555" s="91">
        <v>4.8600000000000003</v>
      </c>
      <c r="U1555" s="91">
        <f t="shared" si="149"/>
        <v>448.51</v>
      </c>
      <c r="V1555" s="82" t="str">
        <f t="shared" si="147"/>
        <v>135101625879</v>
      </c>
      <c r="W1555" s="83">
        <f>VLOOKUP(V1555,Factors!$E$6:$H$5950,4,FALSE)</f>
        <v>0.1119</v>
      </c>
      <c r="X1555" t="str">
        <f>VLOOKUP(V1555,Factors!$E$6:$F$5950,2,FALSE)</f>
        <v>Customers-All</v>
      </c>
      <c r="Y1555" s="92">
        <f t="shared" si="150"/>
        <v>50.188268999999998</v>
      </c>
      <c r="Z1555" s="92">
        <f t="shared" si="151"/>
        <v>398.321731</v>
      </c>
      <c r="AA1555" s="92">
        <f t="shared" si="152"/>
        <v>448.51</v>
      </c>
    </row>
    <row r="1556" spans="1:27" x14ac:dyDescent="0.25">
      <c r="A1556" t="s">
        <v>418</v>
      </c>
      <c r="B1556" t="s">
        <v>338</v>
      </c>
      <c r="C1556" t="s">
        <v>339</v>
      </c>
      <c r="D1556" t="s">
        <v>423</v>
      </c>
      <c r="E1556" t="s">
        <v>422</v>
      </c>
      <c r="F1556" t="str">
        <f t="shared" si="148"/>
        <v>1625</v>
      </c>
      <c r="G1556" t="s">
        <v>56</v>
      </c>
      <c r="H1556" t="s">
        <v>57</v>
      </c>
      <c r="I1556" s="91">
        <v>634.24</v>
      </c>
      <c r="J1556" s="91">
        <v>309.11</v>
      </c>
      <c r="K1556" s="91">
        <v>212.52</v>
      </c>
      <c r="L1556" s="91">
        <v>129.84</v>
      </c>
      <c r="M1556" s="91">
        <v>229.65</v>
      </c>
      <c r="N1556" s="91">
        <v>496.08</v>
      </c>
      <c r="O1556" s="91">
        <v>32.46</v>
      </c>
      <c r="P1556" s="91">
        <v>97.38</v>
      </c>
      <c r="Q1556" s="91">
        <v>313.56</v>
      </c>
      <c r="R1556" s="91">
        <v>365.06</v>
      </c>
      <c r="S1556" s="91"/>
      <c r="T1556" s="91">
        <v>33.42</v>
      </c>
      <c r="U1556" s="91">
        <f t="shared" si="149"/>
        <v>2853.32</v>
      </c>
      <c r="V1556" s="82" t="str">
        <f t="shared" si="147"/>
        <v>135101625879</v>
      </c>
      <c r="W1556" s="83">
        <f>VLOOKUP(V1556,Factors!$E$6:$H$5950,4,FALSE)</f>
        <v>0.1119</v>
      </c>
      <c r="X1556" t="str">
        <f>VLOOKUP(V1556,Factors!$E$6:$F$5950,2,FALSE)</f>
        <v>Customers-All</v>
      </c>
      <c r="Y1556" s="92">
        <f t="shared" si="150"/>
        <v>319.28650800000003</v>
      </c>
      <c r="Z1556" s="92">
        <f t="shared" si="151"/>
        <v>2534.033492</v>
      </c>
      <c r="AA1556" s="92">
        <f t="shared" si="152"/>
        <v>2853.32</v>
      </c>
    </row>
    <row r="1557" spans="1:27" x14ac:dyDescent="0.25">
      <c r="A1557" t="s">
        <v>418</v>
      </c>
      <c r="B1557" t="s">
        <v>338</v>
      </c>
      <c r="C1557" t="s">
        <v>339</v>
      </c>
      <c r="D1557" t="s">
        <v>423</v>
      </c>
      <c r="E1557" t="s">
        <v>422</v>
      </c>
      <c r="F1557" t="str">
        <f t="shared" si="148"/>
        <v>1625</v>
      </c>
      <c r="G1557" t="s">
        <v>68</v>
      </c>
      <c r="H1557" t="s">
        <v>69</v>
      </c>
      <c r="I1557" s="91"/>
      <c r="J1557" s="91"/>
      <c r="K1557" s="91">
        <v>54.59</v>
      </c>
      <c r="L1557" s="91"/>
      <c r="M1557" s="91">
        <v>15.16</v>
      </c>
      <c r="N1557" s="91"/>
      <c r="O1557" s="91"/>
      <c r="P1557" s="91">
        <v>13.65</v>
      </c>
      <c r="Q1557" s="91"/>
      <c r="R1557" s="91">
        <v>88.29</v>
      </c>
      <c r="S1557" s="91">
        <v>60.65</v>
      </c>
      <c r="T1557" s="91"/>
      <c r="U1557" s="91">
        <f t="shared" si="149"/>
        <v>232.34</v>
      </c>
      <c r="V1557" s="82" t="str">
        <f t="shared" si="147"/>
        <v>135101625879</v>
      </c>
      <c r="W1557" s="83">
        <f>VLOOKUP(V1557,Factors!$E$6:$H$5950,4,FALSE)</f>
        <v>0.1119</v>
      </c>
      <c r="X1557" t="str">
        <f>VLOOKUP(V1557,Factors!$E$6:$F$5950,2,FALSE)</f>
        <v>Customers-All</v>
      </c>
      <c r="Y1557" s="92">
        <f t="shared" si="150"/>
        <v>25.998846</v>
      </c>
      <c r="Z1557" s="92">
        <f t="shared" si="151"/>
        <v>206.34115400000002</v>
      </c>
      <c r="AA1557" s="92">
        <f t="shared" si="152"/>
        <v>232.34000000000003</v>
      </c>
    </row>
    <row r="1558" spans="1:27" x14ac:dyDescent="0.25">
      <c r="A1558" t="s">
        <v>418</v>
      </c>
      <c r="B1558" t="s">
        <v>338</v>
      </c>
      <c r="C1558" t="s">
        <v>339</v>
      </c>
      <c r="D1558" t="s">
        <v>423</v>
      </c>
      <c r="E1558" t="s">
        <v>422</v>
      </c>
      <c r="F1558" t="str">
        <f t="shared" si="148"/>
        <v>1625</v>
      </c>
      <c r="G1558" t="s">
        <v>156</v>
      </c>
      <c r="H1558" t="s">
        <v>157</v>
      </c>
      <c r="I1558" s="91">
        <v>21.43</v>
      </c>
      <c r="J1558" s="91"/>
      <c r="K1558" s="91"/>
      <c r="L1558" s="91"/>
      <c r="M1558" s="91"/>
      <c r="N1558" s="91"/>
      <c r="O1558" s="91"/>
      <c r="P1558" s="91"/>
      <c r="Q1558" s="91"/>
      <c r="R1558" s="91"/>
      <c r="S1558" s="91"/>
      <c r="T1558" s="91"/>
      <c r="U1558" s="91">
        <f t="shared" si="149"/>
        <v>21.43</v>
      </c>
      <c r="V1558" s="82" t="str">
        <f t="shared" si="147"/>
        <v>135101625879</v>
      </c>
      <c r="W1558" s="83">
        <f>VLOOKUP(V1558,Factors!$E$6:$H$5950,4,FALSE)</f>
        <v>0.1119</v>
      </c>
      <c r="X1558" t="str">
        <f>VLOOKUP(V1558,Factors!$E$6:$F$5950,2,FALSE)</f>
        <v>Customers-All</v>
      </c>
      <c r="Y1558" s="92">
        <f t="shared" si="150"/>
        <v>2.3980169999999998</v>
      </c>
      <c r="Z1558" s="92">
        <f t="shared" si="151"/>
        <v>19.031983</v>
      </c>
      <c r="AA1558" s="92">
        <f t="shared" si="152"/>
        <v>21.43</v>
      </c>
    </row>
    <row r="1559" spans="1:27" x14ac:dyDescent="0.25">
      <c r="A1559" t="s">
        <v>418</v>
      </c>
      <c r="B1559" t="s">
        <v>338</v>
      </c>
      <c r="C1559" t="s">
        <v>339</v>
      </c>
      <c r="D1559" t="s">
        <v>430</v>
      </c>
      <c r="E1559" t="s">
        <v>431</v>
      </c>
      <c r="F1559" t="str">
        <f t="shared" si="148"/>
        <v>1630</v>
      </c>
      <c r="G1559" t="s">
        <v>61</v>
      </c>
      <c r="H1559" t="s">
        <v>62</v>
      </c>
      <c r="I1559" s="91"/>
      <c r="J1559" s="91"/>
      <c r="K1559" s="91">
        <v>23.94</v>
      </c>
      <c r="L1559" s="91">
        <v>9.99</v>
      </c>
      <c r="M1559" s="91"/>
      <c r="N1559" s="91"/>
      <c r="O1559" s="91"/>
      <c r="P1559" s="91"/>
      <c r="Q1559" s="91"/>
      <c r="R1559" s="91">
        <v>241.89</v>
      </c>
      <c r="S1559" s="91"/>
      <c r="T1559" s="91"/>
      <c r="U1559" s="91">
        <f t="shared" si="149"/>
        <v>275.82</v>
      </c>
      <c r="V1559" s="82" t="str">
        <f t="shared" si="147"/>
        <v>135101630879</v>
      </c>
      <c r="W1559" s="83">
        <f>VLOOKUP(V1559,Factors!$E$6:$H$5950,4,FALSE)</f>
        <v>0.1119</v>
      </c>
      <c r="X1559" t="str">
        <f>VLOOKUP(V1559,Factors!$E$6:$F$5950,2,FALSE)</f>
        <v>Customers-All</v>
      </c>
      <c r="Y1559" s="92">
        <f t="shared" si="150"/>
        <v>30.864258</v>
      </c>
      <c r="Z1559" s="92">
        <f t="shared" si="151"/>
        <v>244.95574199999999</v>
      </c>
      <c r="AA1559" s="92">
        <f t="shared" si="152"/>
        <v>275.82</v>
      </c>
    </row>
    <row r="1560" spans="1:27" x14ac:dyDescent="0.25">
      <c r="A1560" t="s">
        <v>418</v>
      </c>
      <c r="B1560" t="s">
        <v>338</v>
      </c>
      <c r="C1560" t="s">
        <v>339</v>
      </c>
      <c r="D1560" t="s">
        <v>430</v>
      </c>
      <c r="E1560" t="s">
        <v>431</v>
      </c>
      <c r="F1560" t="str">
        <f t="shared" si="148"/>
        <v>1630</v>
      </c>
      <c r="G1560" t="s">
        <v>94</v>
      </c>
      <c r="H1560" t="s">
        <v>95</v>
      </c>
      <c r="I1560" s="91"/>
      <c r="J1560" s="91">
        <v>9</v>
      </c>
      <c r="K1560" s="91"/>
      <c r="L1560" s="91">
        <v>8</v>
      </c>
      <c r="M1560" s="91"/>
      <c r="N1560" s="91">
        <v>8</v>
      </c>
      <c r="O1560" s="91">
        <v>9</v>
      </c>
      <c r="P1560" s="91">
        <v>12</v>
      </c>
      <c r="Q1560" s="91">
        <v>12</v>
      </c>
      <c r="R1560" s="91"/>
      <c r="S1560" s="91">
        <v>10</v>
      </c>
      <c r="T1560" s="91"/>
      <c r="U1560" s="91">
        <f t="shared" si="149"/>
        <v>68</v>
      </c>
      <c r="V1560" s="82" t="str">
        <f t="shared" si="147"/>
        <v>135101630879</v>
      </c>
      <c r="W1560" s="83">
        <f>VLOOKUP(V1560,Factors!$E$6:$H$5950,4,FALSE)</f>
        <v>0.1119</v>
      </c>
      <c r="X1560" t="str">
        <f>VLOOKUP(V1560,Factors!$E$6:$F$5950,2,FALSE)</f>
        <v>Customers-All</v>
      </c>
      <c r="Y1560" s="92">
        <f t="shared" si="150"/>
        <v>7.6091999999999995</v>
      </c>
      <c r="Z1560" s="92">
        <f t="shared" si="151"/>
        <v>60.390799999999999</v>
      </c>
      <c r="AA1560" s="92">
        <f t="shared" si="152"/>
        <v>68</v>
      </c>
    </row>
    <row r="1561" spans="1:27" x14ac:dyDescent="0.25">
      <c r="A1561" t="s">
        <v>418</v>
      </c>
      <c r="B1561" t="s">
        <v>338</v>
      </c>
      <c r="C1561" t="s">
        <v>339</v>
      </c>
      <c r="D1561" t="s">
        <v>430</v>
      </c>
      <c r="E1561" t="s">
        <v>431</v>
      </c>
      <c r="F1561" t="str">
        <f t="shared" si="148"/>
        <v>1630</v>
      </c>
      <c r="G1561" t="s">
        <v>71</v>
      </c>
      <c r="H1561" t="s">
        <v>72</v>
      </c>
      <c r="I1561" s="91"/>
      <c r="J1561" s="91"/>
      <c r="K1561" s="91"/>
      <c r="L1561" s="91"/>
      <c r="M1561" s="91"/>
      <c r="N1561" s="91"/>
      <c r="O1561" s="91"/>
      <c r="P1561" s="91"/>
      <c r="Q1561" s="91"/>
      <c r="R1561" s="91">
        <v>227.45</v>
      </c>
      <c r="S1561" s="91"/>
      <c r="T1561" s="91"/>
      <c r="U1561" s="91">
        <f t="shared" si="149"/>
        <v>227.45</v>
      </c>
      <c r="V1561" s="82" t="str">
        <f t="shared" si="147"/>
        <v>135101630879</v>
      </c>
      <c r="W1561" s="83">
        <f>VLOOKUP(V1561,Factors!$E$6:$H$5950,4,FALSE)</f>
        <v>0.1119</v>
      </c>
      <c r="X1561" t="str">
        <f>VLOOKUP(V1561,Factors!$E$6:$F$5950,2,FALSE)</f>
        <v>Customers-All</v>
      </c>
      <c r="Y1561" s="92">
        <f t="shared" si="150"/>
        <v>25.451654999999999</v>
      </c>
      <c r="Z1561" s="92">
        <f t="shared" si="151"/>
        <v>201.998345</v>
      </c>
      <c r="AA1561" s="92">
        <f t="shared" si="152"/>
        <v>227.45</v>
      </c>
    </row>
    <row r="1562" spans="1:27" x14ac:dyDescent="0.25">
      <c r="A1562" t="s">
        <v>418</v>
      </c>
      <c r="B1562" t="s">
        <v>338</v>
      </c>
      <c r="C1562" t="s">
        <v>339</v>
      </c>
      <c r="D1562" t="s">
        <v>430</v>
      </c>
      <c r="E1562" t="s">
        <v>431</v>
      </c>
      <c r="F1562" t="str">
        <f t="shared" si="148"/>
        <v>1630</v>
      </c>
      <c r="G1562" t="s">
        <v>98</v>
      </c>
      <c r="H1562" t="s">
        <v>99</v>
      </c>
      <c r="I1562" s="91">
        <v>111.1</v>
      </c>
      <c r="J1562" s="91"/>
      <c r="K1562" s="91"/>
      <c r="L1562" s="91"/>
      <c r="M1562" s="91"/>
      <c r="N1562" s="91">
        <v>110.9</v>
      </c>
      <c r="O1562" s="91"/>
      <c r="P1562" s="91"/>
      <c r="Q1562" s="91"/>
      <c r="R1562" s="91"/>
      <c r="S1562" s="91"/>
      <c r="T1562" s="91"/>
      <c r="U1562" s="91">
        <f t="shared" si="149"/>
        <v>222</v>
      </c>
      <c r="V1562" s="82" t="str">
        <f t="shared" si="147"/>
        <v>135101630879</v>
      </c>
      <c r="W1562" s="83">
        <f>VLOOKUP(V1562,Factors!$E$6:$H$5950,4,FALSE)</f>
        <v>0.1119</v>
      </c>
      <c r="X1562" t="str">
        <f>VLOOKUP(V1562,Factors!$E$6:$F$5950,2,FALSE)</f>
        <v>Customers-All</v>
      </c>
      <c r="Y1562" s="92">
        <f t="shared" si="150"/>
        <v>24.841799999999999</v>
      </c>
      <c r="Z1562" s="92">
        <f t="shared" si="151"/>
        <v>197.15819999999999</v>
      </c>
      <c r="AA1562" s="92">
        <f t="shared" si="152"/>
        <v>222</v>
      </c>
    </row>
    <row r="1563" spans="1:27" x14ac:dyDescent="0.25">
      <c r="A1563" t="s">
        <v>418</v>
      </c>
      <c r="B1563" t="s">
        <v>338</v>
      </c>
      <c r="C1563" t="s">
        <v>339</v>
      </c>
      <c r="D1563" t="s">
        <v>430</v>
      </c>
      <c r="E1563" t="s">
        <v>431</v>
      </c>
      <c r="F1563" t="str">
        <f t="shared" si="148"/>
        <v>1630</v>
      </c>
      <c r="G1563" t="s">
        <v>130</v>
      </c>
      <c r="H1563" t="s">
        <v>131</v>
      </c>
      <c r="I1563" s="91">
        <v>59.96</v>
      </c>
      <c r="J1563" s="91">
        <v>89.51</v>
      </c>
      <c r="K1563" s="91">
        <v>83.59</v>
      </c>
      <c r="L1563" s="91">
        <v>107.9</v>
      </c>
      <c r="M1563" s="91">
        <v>504.14</v>
      </c>
      <c r="N1563" s="91">
        <v>32.049999999999997</v>
      </c>
      <c r="O1563" s="91">
        <v>159.02000000000001</v>
      </c>
      <c r="P1563" s="91">
        <v>337.57</v>
      </c>
      <c r="Q1563" s="91">
        <v>104.35</v>
      </c>
      <c r="R1563" s="91">
        <v>132.44</v>
      </c>
      <c r="S1563" s="91">
        <v>37.19</v>
      </c>
      <c r="T1563" s="91">
        <v>344.98</v>
      </c>
      <c r="U1563" s="91">
        <f t="shared" si="149"/>
        <v>1992.7</v>
      </c>
      <c r="V1563" s="82" t="str">
        <f t="shared" si="147"/>
        <v>135101630879</v>
      </c>
      <c r="W1563" s="83">
        <f>VLOOKUP(V1563,Factors!$E$6:$H$5950,4,FALSE)</f>
        <v>0.1119</v>
      </c>
      <c r="X1563" t="str">
        <f>VLOOKUP(V1563,Factors!$E$6:$F$5950,2,FALSE)</f>
        <v>Customers-All</v>
      </c>
      <c r="Y1563" s="92">
        <f t="shared" si="150"/>
        <v>222.98313000000002</v>
      </c>
      <c r="Z1563" s="92">
        <f t="shared" si="151"/>
        <v>1769.71687</v>
      </c>
      <c r="AA1563" s="92">
        <f t="shared" si="152"/>
        <v>1992.7</v>
      </c>
    </row>
    <row r="1564" spans="1:27" x14ac:dyDescent="0.25">
      <c r="A1564" t="s">
        <v>418</v>
      </c>
      <c r="B1564" t="s">
        <v>338</v>
      </c>
      <c r="C1564" t="s">
        <v>339</v>
      </c>
      <c r="D1564" t="s">
        <v>430</v>
      </c>
      <c r="E1564" t="s">
        <v>431</v>
      </c>
      <c r="F1564" t="str">
        <f t="shared" si="148"/>
        <v>1630</v>
      </c>
      <c r="G1564" t="s">
        <v>132</v>
      </c>
      <c r="H1564" t="s">
        <v>133</v>
      </c>
      <c r="I1564" s="91"/>
      <c r="J1564" s="91"/>
      <c r="K1564" s="91">
        <v>77.5</v>
      </c>
      <c r="L1564" s="91"/>
      <c r="M1564" s="91"/>
      <c r="N1564" s="91"/>
      <c r="O1564" s="91"/>
      <c r="P1564" s="91"/>
      <c r="Q1564" s="91"/>
      <c r="R1564" s="91"/>
      <c r="S1564" s="91"/>
      <c r="T1564" s="91"/>
      <c r="U1564" s="91">
        <f t="shared" si="149"/>
        <v>77.5</v>
      </c>
      <c r="V1564" s="82" t="str">
        <f t="shared" si="147"/>
        <v>135101630879</v>
      </c>
      <c r="W1564" s="83">
        <f>VLOOKUP(V1564,Factors!$E$6:$H$5950,4,FALSE)</f>
        <v>0.1119</v>
      </c>
      <c r="X1564" t="str">
        <f>VLOOKUP(V1564,Factors!$E$6:$F$5950,2,FALSE)</f>
        <v>Customers-All</v>
      </c>
      <c r="Y1564" s="92">
        <f t="shared" si="150"/>
        <v>8.67225</v>
      </c>
      <c r="Z1564" s="92">
        <f t="shared" si="151"/>
        <v>68.827749999999995</v>
      </c>
      <c r="AA1564" s="92">
        <f t="shared" si="152"/>
        <v>77.5</v>
      </c>
    </row>
    <row r="1565" spans="1:27" x14ac:dyDescent="0.25">
      <c r="A1565" t="s">
        <v>418</v>
      </c>
      <c r="B1565" t="s">
        <v>338</v>
      </c>
      <c r="C1565" t="s">
        <v>339</v>
      </c>
      <c r="D1565" t="s">
        <v>430</v>
      </c>
      <c r="E1565" t="s">
        <v>431</v>
      </c>
      <c r="F1565" t="str">
        <f t="shared" si="148"/>
        <v>1630</v>
      </c>
      <c r="G1565" t="s">
        <v>136</v>
      </c>
      <c r="H1565" t="s">
        <v>137</v>
      </c>
      <c r="I1565" s="91"/>
      <c r="J1565" s="91"/>
      <c r="K1565" s="91"/>
      <c r="L1565" s="91"/>
      <c r="M1565" s="91"/>
      <c r="N1565" s="91"/>
      <c r="O1565" s="91"/>
      <c r="P1565" s="91">
        <v>7.4</v>
      </c>
      <c r="Q1565" s="91">
        <v>5.4</v>
      </c>
      <c r="R1565" s="91">
        <v>15</v>
      </c>
      <c r="S1565" s="91">
        <v>3.6</v>
      </c>
      <c r="T1565" s="91">
        <v>5.4</v>
      </c>
      <c r="U1565" s="91">
        <f t="shared" si="149"/>
        <v>36.800000000000004</v>
      </c>
      <c r="V1565" s="82" t="str">
        <f t="shared" si="147"/>
        <v>135101630879</v>
      </c>
      <c r="W1565" s="83">
        <f>VLOOKUP(V1565,Factors!$E$6:$H$5950,4,FALSE)</f>
        <v>0.1119</v>
      </c>
      <c r="X1565" t="str">
        <f>VLOOKUP(V1565,Factors!$E$6:$F$5950,2,FALSE)</f>
        <v>Customers-All</v>
      </c>
      <c r="Y1565" s="92">
        <f t="shared" si="150"/>
        <v>4.1179200000000007</v>
      </c>
      <c r="Z1565" s="92">
        <f t="shared" si="151"/>
        <v>32.682080000000006</v>
      </c>
      <c r="AA1565" s="92">
        <f t="shared" si="152"/>
        <v>36.800000000000004</v>
      </c>
    </row>
    <row r="1566" spans="1:27" x14ac:dyDescent="0.25">
      <c r="A1566" t="s">
        <v>418</v>
      </c>
      <c r="B1566" t="s">
        <v>338</v>
      </c>
      <c r="C1566" t="s">
        <v>339</v>
      </c>
      <c r="D1566" t="s">
        <v>430</v>
      </c>
      <c r="E1566" t="s">
        <v>431</v>
      </c>
      <c r="F1566" t="str">
        <f t="shared" si="148"/>
        <v>1630</v>
      </c>
      <c r="G1566" t="s">
        <v>138</v>
      </c>
      <c r="H1566" t="s">
        <v>139</v>
      </c>
      <c r="I1566" s="91"/>
      <c r="J1566" s="91"/>
      <c r="K1566" s="91"/>
      <c r="L1566" s="91"/>
      <c r="M1566" s="91">
        <v>2467.39</v>
      </c>
      <c r="N1566" s="91"/>
      <c r="O1566" s="91"/>
      <c r="P1566" s="91">
        <v>58.7</v>
      </c>
      <c r="Q1566" s="91"/>
      <c r="R1566" s="91">
        <v>2708.48</v>
      </c>
      <c r="S1566" s="91"/>
      <c r="T1566" s="91">
        <v>1110.53</v>
      </c>
      <c r="U1566" s="91">
        <f t="shared" si="149"/>
        <v>6345.0999999999995</v>
      </c>
      <c r="V1566" s="82" t="str">
        <f t="shared" si="147"/>
        <v>135101630879</v>
      </c>
      <c r="W1566" s="83">
        <f>VLOOKUP(V1566,Factors!$E$6:$H$5950,4,FALSE)</f>
        <v>0.1119</v>
      </c>
      <c r="X1566" t="str">
        <f>VLOOKUP(V1566,Factors!$E$6:$F$5950,2,FALSE)</f>
        <v>Customers-All</v>
      </c>
      <c r="Y1566" s="92">
        <f t="shared" si="150"/>
        <v>710.01668999999993</v>
      </c>
      <c r="Z1566" s="92">
        <f t="shared" si="151"/>
        <v>5635.08331</v>
      </c>
      <c r="AA1566" s="92">
        <f t="shared" si="152"/>
        <v>6345.1</v>
      </c>
    </row>
    <row r="1567" spans="1:27" x14ac:dyDescent="0.25">
      <c r="A1567" t="s">
        <v>418</v>
      </c>
      <c r="B1567" t="s">
        <v>338</v>
      </c>
      <c r="C1567" t="s">
        <v>339</v>
      </c>
      <c r="D1567" t="s">
        <v>430</v>
      </c>
      <c r="E1567" t="s">
        <v>431</v>
      </c>
      <c r="F1567" t="str">
        <f t="shared" si="148"/>
        <v>1630</v>
      </c>
      <c r="G1567" t="s">
        <v>187</v>
      </c>
      <c r="H1567" t="s">
        <v>188</v>
      </c>
      <c r="I1567" s="91"/>
      <c r="J1567" s="91"/>
      <c r="K1567" s="91"/>
      <c r="L1567" s="91"/>
      <c r="M1567" s="91"/>
      <c r="N1567" s="91"/>
      <c r="O1567" s="91"/>
      <c r="P1567" s="91"/>
      <c r="Q1567" s="91"/>
      <c r="R1567" s="91">
        <v>176.48</v>
      </c>
      <c r="S1567" s="91"/>
      <c r="T1567" s="91"/>
      <c r="U1567" s="91">
        <f t="shared" si="149"/>
        <v>176.48</v>
      </c>
      <c r="V1567" s="82" t="str">
        <f t="shared" si="147"/>
        <v>135101630879</v>
      </c>
      <c r="W1567" s="83">
        <f>VLOOKUP(V1567,Factors!$E$6:$H$5950,4,FALSE)</f>
        <v>0.1119</v>
      </c>
      <c r="X1567" t="str">
        <f>VLOOKUP(V1567,Factors!$E$6:$F$5950,2,FALSE)</f>
        <v>Customers-All</v>
      </c>
      <c r="Y1567" s="92">
        <f t="shared" si="150"/>
        <v>19.748111999999999</v>
      </c>
      <c r="Z1567" s="92">
        <f t="shared" si="151"/>
        <v>156.731888</v>
      </c>
      <c r="AA1567" s="92">
        <f t="shared" si="152"/>
        <v>176.48</v>
      </c>
    </row>
    <row r="1568" spans="1:27" x14ac:dyDescent="0.25">
      <c r="A1568" t="s">
        <v>418</v>
      </c>
      <c r="B1568" t="s">
        <v>338</v>
      </c>
      <c r="C1568" t="s">
        <v>339</v>
      </c>
      <c r="D1568" t="s">
        <v>430</v>
      </c>
      <c r="E1568" t="s">
        <v>431</v>
      </c>
      <c r="F1568" t="str">
        <f t="shared" si="148"/>
        <v>1630</v>
      </c>
      <c r="G1568" t="s">
        <v>342</v>
      </c>
      <c r="H1568" t="s">
        <v>343</v>
      </c>
      <c r="I1568" s="91"/>
      <c r="J1568" s="91"/>
      <c r="K1568" s="91"/>
      <c r="L1568" s="91"/>
      <c r="M1568" s="91"/>
      <c r="N1568" s="91"/>
      <c r="O1568" s="91"/>
      <c r="P1568" s="91"/>
      <c r="Q1568" s="91"/>
      <c r="R1568" s="91">
        <v>1139.8800000000001</v>
      </c>
      <c r="S1568" s="91"/>
      <c r="T1568" s="91"/>
      <c r="U1568" s="91">
        <f t="shared" si="149"/>
        <v>1139.8800000000001</v>
      </c>
      <c r="V1568" s="82" t="str">
        <f t="shared" si="147"/>
        <v>135101630879</v>
      </c>
      <c r="W1568" s="83">
        <f>VLOOKUP(V1568,Factors!$E$6:$H$5950,4,FALSE)</f>
        <v>0.1119</v>
      </c>
      <c r="X1568" t="str">
        <f>VLOOKUP(V1568,Factors!$E$6:$F$5950,2,FALSE)</f>
        <v>Customers-All</v>
      </c>
      <c r="Y1568" s="92">
        <f t="shared" si="150"/>
        <v>127.55257200000001</v>
      </c>
      <c r="Z1568" s="92">
        <f t="shared" si="151"/>
        <v>1012.3274280000001</v>
      </c>
      <c r="AA1568" s="92">
        <f t="shared" si="152"/>
        <v>1139.8800000000001</v>
      </c>
    </row>
    <row r="1569" spans="1:27" x14ac:dyDescent="0.25">
      <c r="A1569" t="s">
        <v>418</v>
      </c>
      <c r="B1569" t="s">
        <v>338</v>
      </c>
      <c r="C1569" t="s">
        <v>339</v>
      </c>
      <c r="D1569" t="s">
        <v>430</v>
      </c>
      <c r="E1569" t="s">
        <v>431</v>
      </c>
      <c r="F1569" t="str">
        <f t="shared" si="148"/>
        <v>1630</v>
      </c>
      <c r="G1569" t="s">
        <v>144</v>
      </c>
      <c r="H1569" t="s">
        <v>145</v>
      </c>
      <c r="I1569" s="91">
        <v>195.7</v>
      </c>
      <c r="J1569" s="91">
        <v>105.54</v>
      </c>
      <c r="K1569" s="91">
        <v>174.17</v>
      </c>
      <c r="L1569" s="91">
        <v>191.72</v>
      </c>
      <c r="M1569" s="91">
        <v>112.03</v>
      </c>
      <c r="N1569" s="91">
        <v>239.69</v>
      </c>
      <c r="O1569" s="91">
        <v>88.11</v>
      </c>
      <c r="P1569" s="91">
        <v>174.2</v>
      </c>
      <c r="Q1569" s="91">
        <v>104.17</v>
      </c>
      <c r="R1569" s="91">
        <v>222.83</v>
      </c>
      <c r="S1569" s="91">
        <v>27.88</v>
      </c>
      <c r="T1569" s="91">
        <v>169.25</v>
      </c>
      <c r="U1569" s="91">
        <f t="shared" si="149"/>
        <v>1805.29</v>
      </c>
      <c r="V1569" s="82" t="str">
        <f t="shared" si="147"/>
        <v>135101630879</v>
      </c>
      <c r="W1569" s="83">
        <f>VLOOKUP(V1569,Factors!$E$6:$H$5950,4,FALSE)</f>
        <v>0.1119</v>
      </c>
      <c r="X1569" t="str">
        <f>VLOOKUP(V1569,Factors!$E$6:$F$5950,2,FALSE)</f>
        <v>Customers-All</v>
      </c>
      <c r="Y1569" s="92">
        <f t="shared" si="150"/>
        <v>202.01195099999998</v>
      </c>
      <c r="Z1569" s="92">
        <f t="shared" si="151"/>
        <v>1603.278049</v>
      </c>
      <c r="AA1569" s="92">
        <f t="shared" si="152"/>
        <v>1805.29</v>
      </c>
    </row>
    <row r="1570" spans="1:27" x14ac:dyDescent="0.25">
      <c r="A1570" t="s">
        <v>418</v>
      </c>
      <c r="B1570" t="s">
        <v>338</v>
      </c>
      <c r="C1570" t="s">
        <v>339</v>
      </c>
      <c r="D1570" t="s">
        <v>430</v>
      </c>
      <c r="E1570" t="s">
        <v>431</v>
      </c>
      <c r="F1570" t="str">
        <f t="shared" si="148"/>
        <v>1630</v>
      </c>
      <c r="G1570" t="s">
        <v>217</v>
      </c>
      <c r="H1570" t="s">
        <v>218</v>
      </c>
      <c r="I1570" s="91"/>
      <c r="J1570" s="91"/>
      <c r="K1570" s="91"/>
      <c r="L1570" s="91"/>
      <c r="M1570" s="91"/>
      <c r="N1570" s="91">
        <v>110.19</v>
      </c>
      <c r="O1570" s="91">
        <v>341.7</v>
      </c>
      <c r="P1570" s="91">
        <v>741.27</v>
      </c>
      <c r="Q1570" s="91"/>
      <c r="R1570" s="91"/>
      <c r="S1570" s="91"/>
      <c r="T1570" s="91"/>
      <c r="U1570" s="91">
        <f t="shared" si="149"/>
        <v>1193.1599999999999</v>
      </c>
      <c r="V1570" s="82" t="str">
        <f t="shared" si="147"/>
        <v>135101630879</v>
      </c>
      <c r="W1570" s="83">
        <f>VLOOKUP(V1570,Factors!$E$6:$H$5950,4,FALSE)</f>
        <v>0.1119</v>
      </c>
      <c r="X1570" t="str">
        <f>VLOOKUP(V1570,Factors!$E$6:$F$5950,2,FALSE)</f>
        <v>Customers-All</v>
      </c>
      <c r="Y1570" s="92">
        <f t="shared" si="150"/>
        <v>133.51460399999999</v>
      </c>
      <c r="Z1570" s="92">
        <f t="shared" si="151"/>
        <v>1059.6453959999999</v>
      </c>
      <c r="AA1570" s="92">
        <f t="shared" si="152"/>
        <v>1193.1599999999999</v>
      </c>
    </row>
    <row r="1571" spans="1:27" x14ac:dyDescent="0.25">
      <c r="A1571" t="s">
        <v>418</v>
      </c>
      <c r="B1571" t="s">
        <v>338</v>
      </c>
      <c r="C1571" t="s">
        <v>339</v>
      </c>
      <c r="D1571" t="s">
        <v>430</v>
      </c>
      <c r="E1571" t="s">
        <v>431</v>
      </c>
      <c r="F1571" t="str">
        <f t="shared" si="148"/>
        <v>1630</v>
      </c>
      <c r="G1571" t="s">
        <v>148</v>
      </c>
      <c r="H1571" t="s">
        <v>149</v>
      </c>
      <c r="I1571" s="91"/>
      <c r="J1571" s="91"/>
      <c r="K1571" s="91"/>
      <c r="L1571" s="91"/>
      <c r="M1571" s="91"/>
      <c r="N1571" s="91"/>
      <c r="O1571" s="91"/>
      <c r="P1571" s="91"/>
      <c r="Q1571" s="91"/>
      <c r="R1571" s="91"/>
      <c r="S1571" s="91">
        <v>20.02</v>
      </c>
      <c r="T1571" s="91"/>
      <c r="U1571" s="91">
        <f t="shared" si="149"/>
        <v>20.02</v>
      </c>
      <c r="V1571" s="82" t="str">
        <f t="shared" si="147"/>
        <v>135101630879</v>
      </c>
      <c r="W1571" s="83">
        <f>VLOOKUP(V1571,Factors!$E$6:$H$5950,4,FALSE)</f>
        <v>0.1119</v>
      </c>
      <c r="X1571" t="str">
        <f>VLOOKUP(V1571,Factors!$E$6:$F$5950,2,FALSE)</f>
        <v>Customers-All</v>
      </c>
      <c r="Y1571" s="92">
        <f t="shared" si="150"/>
        <v>2.2402379999999997</v>
      </c>
      <c r="Z1571" s="92">
        <f t="shared" si="151"/>
        <v>17.779761999999998</v>
      </c>
      <c r="AA1571" s="92">
        <f t="shared" si="152"/>
        <v>20.019999999999996</v>
      </c>
    </row>
    <row r="1572" spans="1:27" x14ac:dyDescent="0.25">
      <c r="A1572" t="s">
        <v>418</v>
      </c>
      <c r="B1572" t="s">
        <v>338</v>
      </c>
      <c r="C1572" t="s">
        <v>339</v>
      </c>
      <c r="D1572" t="s">
        <v>430</v>
      </c>
      <c r="E1572" t="s">
        <v>431</v>
      </c>
      <c r="F1572" t="str">
        <f t="shared" si="148"/>
        <v>1630</v>
      </c>
      <c r="G1572" t="s">
        <v>150</v>
      </c>
      <c r="H1572" t="s">
        <v>151</v>
      </c>
      <c r="I1572" s="91"/>
      <c r="J1572" s="91"/>
      <c r="K1572" s="91"/>
      <c r="L1572" s="91">
        <v>50</v>
      </c>
      <c r="M1572" s="91">
        <v>214.75</v>
      </c>
      <c r="N1572" s="91"/>
      <c r="O1572" s="91">
        <v>50</v>
      </c>
      <c r="P1572" s="91"/>
      <c r="Q1572" s="91"/>
      <c r="R1572" s="91"/>
      <c r="S1572" s="91"/>
      <c r="T1572" s="91">
        <v>757.97</v>
      </c>
      <c r="U1572" s="91">
        <f t="shared" si="149"/>
        <v>1072.72</v>
      </c>
      <c r="V1572" s="82" t="str">
        <f t="shared" si="147"/>
        <v>135101630879</v>
      </c>
      <c r="W1572" s="83">
        <f>VLOOKUP(V1572,Factors!$E$6:$H$5950,4,FALSE)</f>
        <v>0.1119</v>
      </c>
      <c r="X1572" t="str">
        <f>VLOOKUP(V1572,Factors!$E$6:$F$5950,2,FALSE)</f>
        <v>Customers-All</v>
      </c>
      <c r="Y1572" s="92">
        <f t="shared" si="150"/>
        <v>120.037368</v>
      </c>
      <c r="Z1572" s="92">
        <f t="shared" si="151"/>
        <v>952.68263200000001</v>
      </c>
      <c r="AA1572" s="92">
        <f t="shared" si="152"/>
        <v>1072.72</v>
      </c>
    </row>
    <row r="1573" spans="1:27" x14ac:dyDescent="0.25">
      <c r="A1573" t="s">
        <v>418</v>
      </c>
      <c r="B1573" t="s">
        <v>432</v>
      </c>
      <c r="C1573" t="s">
        <v>433</v>
      </c>
      <c r="D1573" t="s">
        <v>419</v>
      </c>
      <c r="E1573" t="s">
        <v>420</v>
      </c>
      <c r="F1573" t="str">
        <f t="shared" si="148"/>
        <v>1505</v>
      </c>
      <c r="G1573" t="s">
        <v>110</v>
      </c>
      <c r="H1573" t="s">
        <v>111</v>
      </c>
      <c r="I1573" s="91">
        <v>183033.86</v>
      </c>
      <c r="J1573" s="91">
        <v>183943.64</v>
      </c>
      <c r="K1573" s="91">
        <v>175632.12</v>
      </c>
      <c r="L1573" s="91">
        <v>198815.65</v>
      </c>
      <c r="M1573" s="91">
        <v>182447.91</v>
      </c>
      <c r="N1573" s="91">
        <v>193486.75</v>
      </c>
      <c r="O1573" s="91">
        <v>172979.76</v>
      </c>
      <c r="P1573" s="91">
        <v>178274.25</v>
      </c>
      <c r="Q1573" s="91">
        <v>173736.56</v>
      </c>
      <c r="R1573" s="91">
        <v>191102.71</v>
      </c>
      <c r="S1573" s="91">
        <v>181865.49</v>
      </c>
      <c r="T1573" s="91">
        <v>169994.63</v>
      </c>
      <c r="U1573" s="91">
        <f t="shared" si="149"/>
        <v>2185313.33</v>
      </c>
      <c r="V1573" s="82" t="str">
        <f t="shared" si="147"/>
        <v>135201505879</v>
      </c>
      <c r="W1573" s="83">
        <f>VLOOKUP(V1573,Factors!$E$6:$H$5950,4,FALSE)</f>
        <v>0.1119</v>
      </c>
      <c r="X1573" t="str">
        <f>VLOOKUP(V1573,Factors!$E$6:$F$5950,2,FALSE)</f>
        <v>Customers-All</v>
      </c>
      <c r="Y1573" s="92">
        <f t="shared" si="150"/>
        <v>244536.56162700002</v>
      </c>
      <c r="Z1573" s="92">
        <f t="shared" si="151"/>
        <v>1940776.768373</v>
      </c>
      <c r="AA1573" s="92">
        <f t="shared" si="152"/>
        <v>2185313.33</v>
      </c>
    </row>
    <row r="1574" spans="1:27" x14ac:dyDescent="0.25">
      <c r="A1574" t="s">
        <v>418</v>
      </c>
      <c r="B1574" t="s">
        <v>432</v>
      </c>
      <c r="C1574" t="s">
        <v>433</v>
      </c>
      <c r="D1574" t="s">
        <v>419</v>
      </c>
      <c r="E1574" t="s">
        <v>420</v>
      </c>
      <c r="F1574" t="str">
        <f t="shared" si="148"/>
        <v>1505</v>
      </c>
      <c r="G1574" t="s">
        <v>86</v>
      </c>
      <c r="H1574" t="s">
        <v>87</v>
      </c>
      <c r="I1574" s="91">
        <v>20408.62</v>
      </c>
      <c r="J1574" s="91">
        <v>20557</v>
      </c>
      <c r="K1574" s="91">
        <v>24241.96</v>
      </c>
      <c r="L1574" s="91">
        <v>22087.64</v>
      </c>
      <c r="M1574" s="91">
        <v>23824.87</v>
      </c>
      <c r="N1574" s="91">
        <v>18526.59</v>
      </c>
      <c r="O1574" s="91">
        <v>25802.23</v>
      </c>
      <c r="P1574" s="91">
        <v>25478.77</v>
      </c>
      <c r="Q1574" s="91">
        <v>23265.42</v>
      </c>
      <c r="R1574" s="91">
        <v>28018.52</v>
      </c>
      <c r="S1574" s="91">
        <v>25124.81</v>
      </c>
      <c r="T1574" s="91">
        <v>22544.47</v>
      </c>
      <c r="U1574" s="91">
        <f t="shared" si="149"/>
        <v>279880.89999999997</v>
      </c>
      <c r="V1574" s="82" t="str">
        <f t="shared" si="147"/>
        <v>135201505879</v>
      </c>
      <c r="W1574" s="83">
        <f>VLOOKUP(V1574,Factors!$E$6:$H$5950,4,FALSE)</f>
        <v>0.1119</v>
      </c>
      <c r="X1574" t="str">
        <f>VLOOKUP(V1574,Factors!$E$6:$F$5950,2,FALSE)</f>
        <v>Customers-All</v>
      </c>
      <c r="Y1574" s="92">
        <f t="shared" si="150"/>
        <v>31318.672709999995</v>
      </c>
      <c r="Z1574" s="92">
        <f t="shared" si="151"/>
        <v>248562.22728999998</v>
      </c>
      <c r="AA1574" s="92">
        <f t="shared" si="152"/>
        <v>279880.89999999997</v>
      </c>
    </row>
    <row r="1575" spans="1:27" x14ac:dyDescent="0.25">
      <c r="A1575" t="s">
        <v>418</v>
      </c>
      <c r="B1575" t="s">
        <v>432</v>
      </c>
      <c r="C1575" t="s">
        <v>433</v>
      </c>
      <c r="D1575" t="s">
        <v>419</v>
      </c>
      <c r="E1575" t="s">
        <v>420</v>
      </c>
      <c r="F1575" t="str">
        <f t="shared" si="148"/>
        <v>1505</v>
      </c>
      <c r="G1575" t="s">
        <v>116</v>
      </c>
      <c r="H1575" t="s">
        <v>117</v>
      </c>
      <c r="I1575" s="91"/>
      <c r="J1575" s="91"/>
      <c r="K1575" s="91"/>
      <c r="L1575" s="91"/>
      <c r="M1575" s="91"/>
      <c r="N1575" s="91">
        <v>182.2</v>
      </c>
      <c r="O1575" s="91">
        <v>60.73</v>
      </c>
      <c r="P1575" s="91"/>
      <c r="Q1575" s="91">
        <v>30.36</v>
      </c>
      <c r="R1575" s="91">
        <v>151.81</v>
      </c>
      <c r="S1575" s="91">
        <v>242.92</v>
      </c>
      <c r="T1575" s="91">
        <v>11.47</v>
      </c>
      <c r="U1575" s="91">
        <f t="shared" si="149"/>
        <v>679.49</v>
      </c>
      <c r="V1575" s="82" t="str">
        <f t="shared" si="147"/>
        <v>135201505879</v>
      </c>
      <c r="W1575" s="83">
        <f>VLOOKUP(V1575,Factors!$E$6:$H$5950,4,FALSE)</f>
        <v>0.1119</v>
      </c>
      <c r="X1575" t="str">
        <f>VLOOKUP(V1575,Factors!$E$6:$F$5950,2,FALSE)</f>
        <v>Customers-All</v>
      </c>
      <c r="Y1575" s="92">
        <f t="shared" si="150"/>
        <v>76.034931</v>
      </c>
      <c r="Z1575" s="92">
        <f t="shared" si="151"/>
        <v>603.45506899999998</v>
      </c>
      <c r="AA1575" s="92">
        <f t="shared" si="152"/>
        <v>679.49</v>
      </c>
    </row>
    <row r="1576" spans="1:27" x14ac:dyDescent="0.25">
      <c r="A1576" t="s">
        <v>418</v>
      </c>
      <c r="B1576" t="s">
        <v>432</v>
      </c>
      <c r="C1576" t="s">
        <v>433</v>
      </c>
      <c r="D1576" t="s">
        <v>419</v>
      </c>
      <c r="E1576" t="s">
        <v>420</v>
      </c>
      <c r="F1576" t="str">
        <f t="shared" si="148"/>
        <v>1505</v>
      </c>
      <c r="G1576" t="s">
        <v>112</v>
      </c>
      <c r="H1576" t="s">
        <v>113</v>
      </c>
      <c r="I1576" s="91">
        <v>12000</v>
      </c>
      <c r="J1576" s="91"/>
      <c r="K1576" s="91"/>
      <c r="L1576" s="91"/>
      <c r="M1576" s="91"/>
      <c r="N1576" s="91"/>
      <c r="O1576" s="91"/>
      <c r="P1576" s="91"/>
      <c r="Q1576" s="91"/>
      <c r="R1576" s="91"/>
      <c r="S1576" s="91"/>
      <c r="T1576" s="91"/>
      <c r="U1576" s="91">
        <f t="shared" si="149"/>
        <v>12000</v>
      </c>
      <c r="V1576" s="82" t="str">
        <f t="shared" si="147"/>
        <v>135201505879</v>
      </c>
      <c r="W1576" s="83">
        <f>VLOOKUP(V1576,Factors!$E$6:$H$5950,4,FALSE)</f>
        <v>0.1119</v>
      </c>
      <c r="X1576" t="str">
        <f>VLOOKUP(V1576,Factors!$E$6:$F$5950,2,FALSE)</f>
        <v>Customers-All</v>
      </c>
      <c r="Y1576" s="92">
        <f t="shared" si="150"/>
        <v>1342.8</v>
      </c>
      <c r="Z1576" s="92">
        <f t="shared" si="151"/>
        <v>10657.2</v>
      </c>
      <c r="AA1576" s="92">
        <f t="shared" si="152"/>
        <v>12000</v>
      </c>
    </row>
    <row r="1577" spans="1:27" x14ac:dyDescent="0.25">
      <c r="A1577" t="s">
        <v>418</v>
      </c>
      <c r="B1577" t="s">
        <v>432</v>
      </c>
      <c r="C1577" t="s">
        <v>433</v>
      </c>
      <c r="D1577" t="s">
        <v>419</v>
      </c>
      <c r="E1577" t="s">
        <v>420</v>
      </c>
      <c r="F1577" t="str">
        <f t="shared" si="148"/>
        <v>1505</v>
      </c>
      <c r="G1577" t="s">
        <v>88</v>
      </c>
      <c r="H1577" t="s">
        <v>89</v>
      </c>
      <c r="I1577" s="91">
        <v>29953.49</v>
      </c>
      <c r="J1577" s="91">
        <v>31108.37</v>
      </c>
      <c r="K1577" s="91">
        <v>30544.23</v>
      </c>
      <c r="L1577" s="91">
        <v>32380.12</v>
      </c>
      <c r="M1577" s="91">
        <v>32679.86</v>
      </c>
      <c r="N1577" s="91">
        <v>32547.23</v>
      </c>
      <c r="O1577" s="91">
        <v>33278.089999999997</v>
      </c>
      <c r="P1577" s="91">
        <v>33416.629999999997</v>
      </c>
      <c r="Q1577" s="91">
        <v>31951.88</v>
      </c>
      <c r="R1577" s="91">
        <v>33208.160000000003</v>
      </c>
      <c r="S1577" s="91">
        <v>33028.120000000003</v>
      </c>
      <c r="T1577" s="91">
        <v>32875.279999999999</v>
      </c>
      <c r="U1577" s="91">
        <f t="shared" si="149"/>
        <v>386971.46000000008</v>
      </c>
      <c r="V1577" s="82" t="str">
        <f t="shared" si="147"/>
        <v>135201505879</v>
      </c>
      <c r="W1577" s="83">
        <f>VLOOKUP(V1577,Factors!$E$6:$H$5950,4,FALSE)</f>
        <v>0.1119</v>
      </c>
      <c r="X1577" t="str">
        <f>VLOOKUP(V1577,Factors!$E$6:$F$5950,2,FALSE)</f>
        <v>Customers-All</v>
      </c>
      <c r="Y1577" s="92">
        <f t="shared" si="150"/>
        <v>43302.10637400001</v>
      </c>
      <c r="Z1577" s="92">
        <f t="shared" si="151"/>
        <v>343669.35362600005</v>
      </c>
      <c r="AA1577" s="92">
        <f t="shared" si="152"/>
        <v>386971.46000000008</v>
      </c>
    </row>
    <row r="1578" spans="1:27" x14ac:dyDescent="0.25">
      <c r="A1578" t="s">
        <v>418</v>
      </c>
      <c r="B1578" t="s">
        <v>432</v>
      </c>
      <c r="C1578" t="s">
        <v>433</v>
      </c>
      <c r="D1578" t="s">
        <v>419</v>
      </c>
      <c r="E1578" t="s">
        <v>420</v>
      </c>
      <c r="F1578" t="str">
        <f t="shared" si="148"/>
        <v>1505</v>
      </c>
      <c r="G1578" t="s">
        <v>90</v>
      </c>
      <c r="H1578" t="s">
        <v>91</v>
      </c>
      <c r="I1578" s="91">
        <v>116340.33</v>
      </c>
      <c r="J1578" s="91">
        <v>120854.25</v>
      </c>
      <c r="K1578" s="91">
        <v>118660.99</v>
      </c>
      <c r="L1578" s="91">
        <v>125752.75</v>
      </c>
      <c r="M1578" s="91">
        <v>126960.86</v>
      </c>
      <c r="N1578" s="91">
        <v>126475.75</v>
      </c>
      <c r="O1578" s="91">
        <v>129294.5</v>
      </c>
      <c r="P1578" s="91">
        <v>129824.09</v>
      </c>
      <c r="Q1578" s="91">
        <v>124137.56</v>
      </c>
      <c r="R1578" s="91">
        <v>129038.9</v>
      </c>
      <c r="S1578" s="91">
        <v>128353.41</v>
      </c>
      <c r="T1578" s="91">
        <v>127717.75999999999</v>
      </c>
      <c r="U1578" s="91">
        <f t="shared" si="149"/>
        <v>1503411.15</v>
      </c>
      <c r="V1578" s="82" t="str">
        <f t="shared" si="147"/>
        <v>135201505879</v>
      </c>
      <c r="W1578" s="83">
        <f>VLOOKUP(V1578,Factors!$E$6:$H$5950,4,FALSE)</f>
        <v>0.1119</v>
      </c>
      <c r="X1578" t="str">
        <f>VLOOKUP(V1578,Factors!$E$6:$F$5950,2,FALSE)</f>
        <v>Customers-All</v>
      </c>
      <c r="Y1578" s="92">
        <f t="shared" si="150"/>
        <v>168231.707685</v>
      </c>
      <c r="Z1578" s="92">
        <f t="shared" si="151"/>
        <v>1335179.4423149999</v>
      </c>
      <c r="AA1578" s="92">
        <f t="shared" si="152"/>
        <v>1503411.15</v>
      </c>
    </row>
    <row r="1579" spans="1:27" x14ac:dyDescent="0.25">
      <c r="A1579" t="s">
        <v>418</v>
      </c>
      <c r="B1579" t="s">
        <v>432</v>
      </c>
      <c r="C1579" t="s">
        <v>433</v>
      </c>
      <c r="D1579" t="s">
        <v>419</v>
      </c>
      <c r="E1579" t="s">
        <v>420</v>
      </c>
      <c r="F1579" t="str">
        <f t="shared" si="148"/>
        <v>1505</v>
      </c>
      <c r="G1579" t="s">
        <v>118</v>
      </c>
      <c r="H1579" t="s">
        <v>119</v>
      </c>
      <c r="I1579" s="91"/>
      <c r="J1579" s="91"/>
      <c r="K1579" s="91"/>
      <c r="L1579" s="91">
        <v>400</v>
      </c>
      <c r="M1579" s="91"/>
      <c r="N1579" s="91"/>
      <c r="O1579" s="91"/>
      <c r="P1579" s="91">
        <v>338</v>
      </c>
      <c r="Q1579" s="91"/>
      <c r="R1579" s="91"/>
      <c r="S1579" s="91"/>
      <c r="T1579" s="91"/>
      <c r="U1579" s="91">
        <f t="shared" si="149"/>
        <v>738</v>
      </c>
      <c r="V1579" s="82" t="str">
        <f t="shared" si="147"/>
        <v>135201505879</v>
      </c>
      <c r="W1579" s="83">
        <f>VLOOKUP(V1579,Factors!$E$6:$H$5950,4,FALSE)</f>
        <v>0.1119</v>
      </c>
      <c r="X1579" t="str">
        <f>VLOOKUP(V1579,Factors!$E$6:$F$5950,2,FALSE)</f>
        <v>Customers-All</v>
      </c>
      <c r="Y1579" s="92">
        <f t="shared" si="150"/>
        <v>82.5822</v>
      </c>
      <c r="Z1579" s="92">
        <f t="shared" si="151"/>
        <v>655.41779999999994</v>
      </c>
      <c r="AA1579" s="92">
        <f t="shared" si="152"/>
        <v>738</v>
      </c>
    </row>
    <row r="1580" spans="1:27" x14ac:dyDescent="0.25">
      <c r="A1580" t="s">
        <v>418</v>
      </c>
      <c r="B1580" t="s">
        <v>432</v>
      </c>
      <c r="C1580" t="s">
        <v>433</v>
      </c>
      <c r="D1580" t="s">
        <v>419</v>
      </c>
      <c r="E1580" t="s">
        <v>420</v>
      </c>
      <c r="F1580" t="str">
        <f t="shared" si="148"/>
        <v>1505</v>
      </c>
      <c r="G1580" t="s">
        <v>61</v>
      </c>
      <c r="H1580" t="s">
        <v>62</v>
      </c>
      <c r="I1580" s="91"/>
      <c r="J1580" s="91"/>
      <c r="K1580" s="91"/>
      <c r="L1580" s="91"/>
      <c r="M1580" s="91"/>
      <c r="N1580" s="91"/>
      <c r="O1580" s="91"/>
      <c r="P1580" s="91">
        <v>50.96</v>
      </c>
      <c r="Q1580" s="91"/>
      <c r="R1580" s="91"/>
      <c r="S1580" s="91"/>
      <c r="T1580" s="91"/>
      <c r="U1580" s="91">
        <f t="shared" si="149"/>
        <v>50.96</v>
      </c>
      <c r="V1580" s="82" t="str">
        <f t="shared" si="147"/>
        <v>135201505879</v>
      </c>
      <c r="W1580" s="83">
        <f>VLOOKUP(V1580,Factors!$E$6:$H$5950,4,FALSE)</f>
        <v>0.1119</v>
      </c>
      <c r="X1580" t="str">
        <f>VLOOKUP(V1580,Factors!$E$6:$F$5950,2,FALSE)</f>
        <v>Customers-All</v>
      </c>
      <c r="Y1580" s="92">
        <f t="shared" si="150"/>
        <v>5.7024239999999997</v>
      </c>
      <c r="Z1580" s="92">
        <f t="shared" si="151"/>
        <v>45.257576</v>
      </c>
      <c r="AA1580" s="92">
        <f t="shared" si="152"/>
        <v>50.96</v>
      </c>
    </row>
    <row r="1581" spans="1:27" x14ac:dyDescent="0.25">
      <c r="A1581" t="s">
        <v>418</v>
      </c>
      <c r="B1581" t="s">
        <v>432</v>
      </c>
      <c r="C1581" t="s">
        <v>433</v>
      </c>
      <c r="D1581" t="s">
        <v>419</v>
      </c>
      <c r="E1581" t="s">
        <v>420</v>
      </c>
      <c r="F1581" t="str">
        <f t="shared" si="148"/>
        <v>1505</v>
      </c>
      <c r="G1581" t="s">
        <v>92</v>
      </c>
      <c r="H1581" t="s">
        <v>93</v>
      </c>
      <c r="I1581" s="91"/>
      <c r="J1581" s="91"/>
      <c r="K1581" s="91"/>
      <c r="L1581" s="91"/>
      <c r="M1581" s="91">
        <v>51.97</v>
      </c>
      <c r="N1581" s="91"/>
      <c r="O1581" s="91"/>
      <c r="P1581" s="91"/>
      <c r="Q1581" s="91"/>
      <c r="R1581" s="91"/>
      <c r="S1581" s="91"/>
      <c r="T1581" s="91"/>
      <c r="U1581" s="91">
        <f t="shared" si="149"/>
        <v>51.97</v>
      </c>
      <c r="V1581" s="82" t="str">
        <f t="shared" si="147"/>
        <v>135201505879</v>
      </c>
      <c r="W1581" s="83">
        <f>VLOOKUP(V1581,Factors!$E$6:$H$5950,4,FALSE)</f>
        <v>0.1119</v>
      </c>
      <c r="X1581" t="str">
        <f>VLOOKUP(V1581,Factors!$E$6:$F$5950,2,FALSE)</f>
        <v>Customers-All</v>
      </c>
      <c r="Y1581" s="92">
        <f t="shared" si="150"/>
        <v>5.8154430000000001</v>
      </c>
      <c r="Z1581" s="92">
        <f t="shared" si="151"/>
        <v>46.154556999999997</v>
      </c>
      <c r="AA1581" s="92">
        <f t="shared" si="152"/>
        <v>51.97</v>
      </c>
    </row>
    <row r="1582" spans="1:27" x14ac:dyDescent="0.25">
      <c r="A1582" t="s">
        <v>418</v>
      </c>
      <c r="B1582" t="s">
        <v>432</v>
      </c>
      <c r="C1582" t="s">
        <v>433</v>
      </c>
      <c r="D1582" t="s">
        <v>419</v>
      </c>
      <c r="E1582" t="s">
        <v>420</v>
      </c>
      <c r="F1582" t="str">
        <f t="shared" si="148"/>
        <v>1505</v>
      </c>
      <c r="G1582" t="s">
        <v>120</v>
      </c>
      <c r="H1582" t="s">
        <v>121</v>
      </c>
      <c r="I1582" s="91">
        <v>129.97999999999999</v>
      </c>
      <c r="J1582" s="91"/>
      <c r="K1582" s="91">
        <v>278.95999999999998</v>
      </c>
      <c r="L1582" s="91">
        <v>26.52</v>
      </c>
      <c r="M1582" s="91">
        <v>66.63</v>
      </c>
      <c r="N1582" s="91">
        <v>580.78</v>
      </c>
      <c r="O1582" s="91">
        <v>425.3</v>
      </c>
      <c r="P1582" s="91">
        <v>299.39</v>
      </c>
      <c r="Q1582" s="91">
        <v>564.36</v>
      </c>
      <c r="R1582" s="91">
        <v>668.03</v>
      </c>
      <c r="S1582" s="91">
        <v>89.32</v>
      </c>
      <c r="T1582" s="91">
        <v>501.47</v>
      </c>
      <c r="U1582" s="91">
        <f t="shared" si="149"/>
        <v>3630.74</v>
      </c>
      <c r="V1582" s="82" t="str">
        <f t="shared" si="147"/>
        <v>135201505879</v>
      </c>
      <c r="W1582" s="83">
        <f>VLOOKUP(V1582,Factors!$E$6:$H$5950,4,FALSE)</f>
        <v>0.1119</v>
      </c>
      <c r="X1582" t="str">
        <f>VLOOKUP(V1582,Factors!$E$6:$F$5950,2,FALSE)</f>
        <v>Customers-All</v>
      </c>
      <c r="Y1582" s="92">
        <f t="shared" si="150"/>
        <v>406.27980599999995</v>
      </c>
      <c r="Z1582" s="92">
        <f t="shared" si="151"/>
        <v>3224.4601939999998</v>
      </c>
      <c r="AA1582" s="92">
        <f t="shared" si="152"/>
        <v>3630.74</v>
      </c>
    </row>
    <row r="1583" spans="1:27" x14ac:dyDescent="0.25">
      <c r="A1583" t="s">
        <v>418</v>
      </c>
      <c r="B1583" t="s">
        <v>432</v>
      </c>
      <c r="C1583" t="s">
        <v>433</v>
      </c>
      <c r="D1583" t="s">
        <v>419</v>
      </c>
      <c r="E1583" t="s">
        <v>420</v>
      </c>
      <c r="F1583" t="str">
        <f t="shared" si="148"/>
        <v>1505</v>
      </c>
      <c r="G1583" t="s">
        <v>94</v>
      </c>
      <c r="H1583" t="s">
        <v>95</v>
      </c>
      <c r="I1583" s="91"/>
      <c r="J1583" s="91"/>
      <c r="K1583" s="91"/>
      <c r="L1583" s="91"/>
      <c r="M1583" s="91"/>
      <c r="N1583" s="91"/>
      <c r="O1583" s="91">
        <v>4.17</v>
      </c>
      <c r="P1583" s="91"/>
      <c r="Q1583" s="91"/>
      <c r="R1583" s="91"/>
      <c r="S1583" s="91"/>
      <c r="T1583" s="91">
        <v>6.23</v>
      </c>
      <c r="U1583" s="91">
        <f t="shared" si="149"/>
        <v>10.4</v>
      </c>
      <c r="V1583" s="82" t="str">
        <f t="shared" si="147"/>
        <v>135201505879</v>
      </c>
      <c r="W1583" s="83">
        <f>VLOOKUP(V1583,Factors!$E$6:$H$5950,4,FALSE)</f>
        <v>0.1119</v>
      </c>
      <c r="X1583" t="str">
        <f>VLOOKUP(V1583,Factors!$E$6:$F$5950,2,FALSE)</f>
        <v>Customers-All</v>
      </c>
      <c r="Y1583" s="92">
        <f t="shared" si="150"/>
        <v>1.1637600000000001</v>
      </c>
      <c r="Z1583" s="92">
        <f t="shared" si="151"/>
        <v>9.2362400000000004</v>
      </c>
      <c r="AA1583" s="92">
        <f t="shared" si="152"/>
        <v>10.4</v>
      </c>
    </row>
    <row r="1584" spans="1:27" x14ac:dyDescent="0.25">
      <c r="A1584" t="s">
        <v>418</v>
      </c>
      <c r="B1584" t="s">
        <v>432</v>
      </c>
      <c r="C1584" t="s">
        <v>433</v>
      </c>
      <c r="D1584" t="s">
        <v>419</v>
      </c>
      <c r="E1584" t="s">
        <v>420</v>
      </c>
      <c r="F1584" t="str">
        <f t="shared" si="148"/>
        <v>1505</v>
      </c>
      <c r="G1584" t="s">
        <v>84</v>
      </c>
      <c r="H1584" t="s">
        <v>85</v>
      </c>
      <c r="I1584" s="91"/>
      <c r="J1584" s="91"/>
      <c r="K1584" s="91"/>
      <c r="L1584" s="91"/>
      <c r="M1584" s="91"/>
      <c r="N1584" s="91"/>
      <c r="O1584" s="91">
        <v>221.77</v>
      </c>
      <c r="P1584" s="91"/>
      <c r="Q1584" s="91"/>
      <c r="R1584" s="91"/>
      <c r="S1584" s="91"/>
      <c r="T1584" s="91"/>
      <c r="U1584" s="91">
        <f t="shared" si="149"/>
        <v>221.77</v>
      </c>
      <c r="V1584" s="82" t="str">
        <f t="shared" si="147"/>
        <v>135201505879</v>
      </c>
      <c r="W1584" s="83">
        <f>VLOOKUP(V1584,Factors!$E$6:$H$5950,4,FALSE)</f>
        <v>0.1119</v>
      </c>
      <c r="X1584" t="str">
        <f>VLOOKUP(V1584,Factors!$E$6:$F$5950,2,FALSE)</f>
        <v>Customers-All</v>
      </c>
      <c r="Y1584" s="92">
        <f t="shared" si="150"/>
        <v>24.816063</v>
      </c>
      <c r="Z1584" s="92">
        <f t="shared" si="151"/>
        <v>196.953937</v>
      </c>
      <c r="AA1584" s="92">
        <f t="shared" si="152"/>
        <v>221.76999999999998</v>
      </c>
    </row>
    <row r="1585" spans="1:27" x14ac:dyDescent="0.25">
      <c r="A1585" t="s">
        <v>418</v>
      </c>
      <c r="B1585" t="s">
        <v>432</v>
      </c>
      <c r="C1585" t="s">
        <v>433</v>
      </c>
      <c r="D1585" t="s">
        <v>419</v>
      </c>
      <c r="E1585" t="s">
        <v>420</v>
      </c>
      <c r="F1585" t="str">
        <f t="shared" si="148"/>
        <v>1505</v>
      </c>
      <c r="G1585" t="s">
        <v>44</v>
      </c>
      <c r="H1585" t="s">
        <v>45</v>
      </c>
      <c r="I1585" s="91">
        <v>31.94</v>
      </c>
      <c r="J1585" s="91">
        <v>31.94</v>
      </c>
      <c r="K1585" s="91">
        <v>32.06</v>
      </c>
      <c r="L1585" s="91">
        <v>32.06</v>
      </c>
      <c r="M1585" s="91">
        <v>64.430000000000007</v>
      </c>
      <c r="N1585" s="91">
        <v>48.46</v>
      </c>
      <c r="O1585" s="91">
        <v>49.02</v>
      </c>
      <c r="P1585" s="91">
        <v>119.5</v>
      </c>
      <c r="Q1585" s="91"/>
      <c r="R1585" s="91">
        <v>98.04</v>
      </c>
      <c r="S1585" s="91">
        <v>147.76</v>
      </c>
      <c r="T1585" s="91">
        <v>49.2</v>
      </c>
      <c r="U1585" s="91">
        <f t="shared" si="149"/>
        <v>704.41000000000008</v>
      </c>
      <c r="V1585" s="82" t="str">
        <f t="shared" si="147"/>
        <v>135201505879</v>
      </c>
      <c r="W1585" s="83">
        <f>VLOOKUP(V1585,Factors!$E$6:$H$5950,4,FALSE)</f>
        <v>0.1119</v>
      </c>
      <c r="X1585" t="str">
        <f>VLOOKUP(V1585,Factors!$E$6:$F$5950,2,FALSE)</f>
        <v>Customers-All</v>
      </c>
      <c r="Y1585" s="92">
        <f t="shared" si="150"/>
        <v>78.823479000000006</v>
      </c>
      <c r="Z1585" s="92">
        <f t="shared" si="151"/>
        <v>625.58652100000006</v>
      </c>
      <c r="AA1585" s="92">
        <f t="shared" si="152"/>
        <v>704.41000000000008</v>
      </c>
    </row>
    <row r="1586" spans="1:27" x14ac:dyDescent="0.25">
      <c r="A1586" t="s">
        <v>418</v>
      </c>
      <c r="B1586" t="s">
        <v>432</v>
      </c>
      <c r="C1586" t="s">
        <v>433</v>
      </c>
      <c r="D1586" t="s">
        <v>419</v>
      </c>
      <c r="E1586" t="s">
        <v>420</v>
      </c>
      <c r="F1586" t="str">
        <f t="shared" si="148"/>
        <v>1505</v>
      </c>
      <c r="G1586" t="s">
        <v>207</v>
      </c>
      <c r="H1586" t="s">
        <v>208</v>
      </c>
      <c r="I1586" s="91"/>
      <c r="J1586" s="91"/>
      <c r="K1586" s="91"/>
      <c r="L1586" s="91"/>
      <c r="M1586" s="91"/>
      <c r="N1586" s="91"/>
      <c r="O1586" s="91"/>
      <c r="P1586" s="91"/>
      <c r="Q1586" s="91"/>
      <c r="R1586" s="91"/>
      <c r="S1586" s="91">
        <v>12.96</v>
      </c>
      <c r="T1586" s="91"/>
      <c r="U1586" s="91">
        <f t="shared" si="149"/>
        <v>12.96</v>
      </c>
      <c r="V1586" s="82" t="str">
        <f t="shared" si="147"/>
        <v>135201505879</v>
      </c>
      <c r="W1586" s="83">
        <f>VLOOKUP(V1586,Factors!$E$6:$H$5950,4,FALSE)</f>
        <v>0.1119</v>
      </c>
      <c r="X1586" t="str">
        <f>VLOOKUP(V1586,Factors!$E$6:$F$5950,2,FALSE)</f>
        <v>Customers-All</v>
      </c>
      <c r="Y1586" s="92">
        <f t="shared" si="150"/>
        <v>1.4502240000000002</v>
      </c>
      <c r="Z1586" s="92">
        <f t="shared" si="151"/>
        <v>11.509776</v>
      </c>
      <c r="AA1586" s="92">
        <f t="shared" si="152"/>
        <v>12.96</v>
      </c>
    </row>
    <row r="1587" spans="1:27" x14ac:dyDescent="0.25">
      <c r="A1587" t="s">
        <v>418</v>
      </c>
      <c r="B1587" t="s">
        <v>432</v>
      </c>
      <c r="C1587" t="s">
        <v>433</v>
      </c>
      <c r="D1587" t="s">
        <v>419</v>
      </c>
      <c r="E1587" t="s">
        <v>420</v>
      </c>
      <c r="F1587" t="str">
        <f t="shared" si="148"/>
        <v>1505</v>
      </c>
      <c r="G1587" t="s">
        <v>98</v>
      </c>
      <c r="H1587" t="s">
        <v>99</v>
      </c>
      <c r="I1587" s="91"/>
      <c r="J1587" s="91"/>
      <c r="K1587" s="91">
        <v>90.96</v>
      </c>
      <c r="L1587" s="91">
        <v>110.96</v>
      </c>
      <c r="M1587" s="91">
        <v>18.22</v>
      </c>
      <c r="N1587" s="91">
        <v>13.36</v>
      </c>
      <c r="O1587" s="91"/>
      <c r="P1587" s="91"/>
      <c r="Q1587" s="91">
        <v>32.94</v>
      </c>
      <c r="R1587" s="91"/>
      <c r="S1587" s="91"/>
      <c r="T1587" s="91"/>
      <c r="U1587" s="91">
        <f t="shared" si="149"/>
        <v>266.44</v>
      </c>
      <c r="V1587" s="82" t="str">
        <f t="shared" si="147"/>
        <v>135201505879</v>
      </c>
      <c r="W1587" s="83">
        <f>VLOOKUP(V1587,Factors!$E$6:$H$5950,4,FALSE)</f>
        <v>0.1119</v>
      </c>
      <c r="X1587" t="str">
        <f>VLOOKUP(V1587,Factors!$E$6:$F$5950,2,FALSE)</f>
        <v>Customers-All</v>
      </c>
      <c r="Y1587" s="92">
        <f t="shared" si="150"/>
        <v>29.814636</v>
      </c>
      <c r="Z1587" s="92">
        <f t="shared" si="151"/>
        <v>236.62536399999999</v>
      </c>
      <c r="AA1587" s="92">
        <f t="shared" si="152"/>
        <v>266.44</v>
      </c>
    </row>
    <row r="1588" spans="1:27" x14ac:dyDescent="0.25">
      <c r="A1588" t="s">
        <v>418</v>
      </c>
      <c r="B1588" t="s">
        <v>432</v>
      </c>
      <c r="C1588" t="s">
        <v>433</v>
      </c>
      <c r="D1588" t="s">
        <v>419</v>
      </c>
      <c r="E1588" t="s">
        <v>420</v>
      </c>
      <c r="F1588" t="str">
        <f t="shared" si="148"/>
        <v>1505</v>
      </c>
      <c r="G1588" t="s">
        <v>412</v>
      </c>
      <c r="H1588" t="s">
        <v>413</v>
      </c>
      <c r="I1588" s="91">
        <v>78.489999999999995</v>
      </c>
      <c r="J1588" s="91"/>
      <c r="K1588" s="91"/>
      <c r="L1588" s="91"/>
      <c r="M1588" s="91"/>
      <c r="N1588" s="91"/>
      <c r="O1588" s="91"/>
      <c r="P1588" s="91"/>
      <c r="Q1588" s="91"/>
      <c r="R1588" s="91"/>
      <c r="S1588" s="91"/>
      <c r="T1588" s="91"/>
      <c r="U1588" s="91">
        <f t="shared" si="149"/>
        <v>78.489999999999995</v>
      </c>
      <c r="V1588" s="82" t="str">
        <f t="shared" si="147"/>
        <v>135201505879</v>
      </c>
      <c r="W1588" s="83">
        <f>VLOOKUP(V1588,Factors!$E$6:$H$5950,4,FALSE)</f>
        <v>0.1119</v>
      </c>
      <c r="X1588" t="str">
        <f>VLOOKUP(V1588,Factors!$E$6:$F$5950,2,FALSE)</f>
        <v>Customers-All</v>
      </c>
      <c r="Y1588" s="92">
        <f t="shared" si="150"/>
        <v>8.7830309999999994</v>
      </c>
      <c r="Z1588" s="92">
        <f t="shared" si="151"/>
        <v>69.706969000000001</v>
      </c>
      <c r="AA1588" s="92">
        <f t="shared" si="152"/>
        <v>78.489999999999995</v>
      </c>
    </row>
    <row r="1589" spans="1:27" x14ac:dyDescent="0.25">
      <c r="A1589" t="s">
        <v>418</v>
      </c>
      <c r="B1589" t="s">
        <v>432</v>
      </c>
      <c r="C1589" t="s">
        <v>433</v>
      </c>
      <c r="D1589" t="s">
        <v>419</v>
      </c>
      <c r="E1589" t="s">
        <v>420</v>
      </c>
      <c r="F1589" t="str">
        <f t="shared" si="148"/>
        <v>1505</v>
      </c>
      <c r="G1589" t="s">
        <v>130</v>
      </c>
      <c r="H1589" t="s">
        <v>131</v>
      </c>
      <c r="I1589" s="91"/>
      <c r="J1589" s="91">
        <v>26</v>
      </c>
      <c r="K1589" s="91"/>
      <c r="L1589" s="91"/>
      <c r="M1589" s="91">
        <v>168.15</v>
      </c>
      <c r="N1589" s="91">
        <v>117.34</v>
      </c>
      <c r="O1589" s="91">
        <v>42.87</v>
      </c>
      <c r="P1589" s="91">
        <v>117.15</v>
      </c>
      <c r="Q1589" s="91">
        <v>59.99</v>
      </c>
      <c r="R1589" s="91">
        <v>60.56</v>
      </c>
      <c r="S1589" s="91">
        <v>35.090000000000003</v>
      </c>
      <c r="T1589" s="91">
        <v>119.5</v>
      </c>
      <c r="U1589" s="91">
        <f t="shared" si="149"/>
        <v>746.65</v>
      </c>
      <c r="V1589" s="82" t="str">
        <f t="shared" si="147"/>
        <v>135201505879</v>
      </c>
      <c r="W1589" s="83">
        <f>VLOOKUP(V1589,Factors!$E$6:$H$5950,4,FALSE)</f>
        <v>0.1119</v>
      </c>
      <c r="X1589" t="str">
        <f>VLOOKUP(V1589,Factors!$E$6:$F$5950,2,FALSE)</f>
        <v>Customers-All</v>
      </c>
      <c r="Y1589" s="92">
        <f t="shared" si="150"/>
        <v>83.550134999999997</v>
      </c>
      <c r="Z1589" s="92">
        <f t="shared" si="151"/>
        <v>663.09986500000002</v>
      </c>
      <c r="AA1589" s="92">
        <f t="shared" si="152"/>
        <v>746.65</v>
      </c>
    </row>
    <row r="1590" spans="1:27" x14ac:dyDescent="0.25">
      <c r="A1590" t="s">
        <v>418</v>
      </c>
      <c r="B1590" t="s">
        <v>432</v>
      </c>
      <c r="C1590" t="s">
        <v>433</v>
      </c>
      <c r="D1590" t="s">
        <v>419</v>
      </c>
      <c r="E1590" t="s">
        <v>420</v>
      </c>
      <c r="F1590" t="str">
        <f t="shared" si="148"/>
        <v>1505</v>
      </c>
      <c r="G1590" t="s">
        <v>136</v>
      </c>
      <c r="H1590" t="s">
        <v>137</v>
      </c>
      <c r="I1590" s="91">
        <v>420</v>
      </c>
      <c r="J1590" s="91">
        <v>332.56</v>
      </c>
      <c r="K1590" s="91">
        <v>390</v>
      </c>
      <c r="L1590" s="91">
        <v>390</v>
      </c>
      <c r="M1590" s="91">
        <v>392.56</v>
      </c>
      <c r="N1590" s="91">
        <v>390</v>
      </c>
      <c r="O1590" s="91">
        <v>392.56</v>
      </c>
      <c r="P1590" s="91">
        <v>523.73</v>
      </c>
      <c r="Q1590" s="91">
        <v>910</v>
      </c>
      <c r="R1590" s="91"/>
      <c r="S1590" s="91">
        <v>1432.56</v>
      </c>
      <c r="T1590" s="91">
        <v>720.4</v>
      </c>
      <c r="U1590" s="91">
        <f t="shared" si="149"/>
        <v>6294.369999999999</v>
      </c>
      <c r="V1590" s="82" t="str">
        <f t="shared" si="147"/>
        <v>135201505879</v>
      </c>
      <c r="W1590" s="83">
        <f>VLOOKUP(V1590,Factors!$E$6:$H$5950,4,FALSE)</f>
        <v>0.1119</v>
      </c>
      <c r="X1590" t="str">
        <f>VLOOKUP(V1590,Factors!$E$6:$F$5950,2,FALSE)</f>
        <v>Customers-All</v>
      </c>
      <c r="Y1590" s="92">
        <f t="shared" si="150"/>
        <v>704.34000299999991</v>
      </c>
      <c r="Z1590" s="92">
        <f t="shared" si="151"/>
        <v>5590.0299969999987</v>
      </c>
      <c r="AA1590" s="92">
        <f t="shared" si="152"/>
        <v>6294.369999999999</v>
      </c>
    </row>
    <row r="1591" spans="1:27" x14ac:dyDescent="0.25">
      <c r="A1591" t="s">
        <v>418</v>
      </c>
      <c r="B1591" t="s">
        <v>432</v>
      </c>
      <c r="C1591" t="s">
        <v>433</v>
      </c>
      <c r="D1591" t="s">
        <v>419</v>
      </c>
      <c r="E1591" t="s">
        <v>420</v>
      </c>
      <c r="F1591" t="str">
        <f t="shared" si="148"/>
        <v>1505</v>
      </c>
      <c r="G1591" t="s">
        <v>138</v>
      </c>
      <c r="H1591" t="s">
        <v>139</v>
      </c>
      <c r="I1591" s="91"/>
      <c r="J1591" s="91">
        <v>78</v>
      </c>
      <c r="K1591" s="91"/>
      <c r="L1591" s="91"/>
      <c r="M1591" s="91"/>
      <c r="N1591" s="91"/>
      <c r="O1591" s="91"/>
      <c r="P1591" s="91"/>
      <c r="Q1591" s="91"/>
      <c r="R1591" s="91"/>
      <c r="S1591" s="91">
        <v>103.99</v>
      </c>
      <c r="T1591" s="91"/>
      <c r="U1591" s="91">
        <f t="shared" si="149"/>
        <v>181.99</v>
      </c>
      <c r="V1591" s="82" t="str">
        <f t="shared" si="147"/>
        <v>135201505879</v>
      </c>
      <c r="W1591" s="83">
        <f>VLOOKUP(V1591,Factors!$E$6:$H$5950,4,FALSE)</f>
        <v>0.1119</v>
      </c>
      <c r="X1591" t="str">
        <f>VLOOKUP(V1591,Factors!$E$6:$F$5950,2,FALSE)</f>
        <v>Customers-All</v>
      </c>
      <c r="Y1591" s="92">
        <f t="shared" si="150"/>
        <v>20.364681000000001</v>
      </c>
      <c r="Z1591" s="92">
        <f t="shared" si="151"/>
        <v>161.62531900000002</v>
      </c>
      <c r="AA1591" s="92">
        <f t="shared" si="152"/>
        <v>181.99</v>
      </c>
    </row>
    <row r="1592" spans="1:27" x14ac:dyDescent="0.25">
      <c r="A1592" t="s">
        <v>418</v>
      </c>
      <c r="B1592" t="s">
        <v>432</v>
      </c>
      <c r="C1592" t="s">
        <v>433</v>
      </c>
      <c r="D1592" t="s">
        <v>419</v>
      </c>
      <c r="E1592" t="s">
        <v>420</v>
      </c>
      <c r="F1592" t="str">
        <f t="shared" si="148"/>
        <v>1505</v>
      </c>
      <c r="G1592" t="s">
        <v>340</v>
      </c>
      <c r="H1592" t="s">
        <v>341</v>
      </c>
      <c r="I1592" s="91">
        <v>72.790000000000006</v>
      </c>
      <c r="J1592" s="91"/>
      <c r="K1592" s="91"/>
      <c r="L1592" s="91"/>
      <c r="M1592" s="91"/>
      <c r="N1592" s="91"/>
      <c r="O1592" s="91"/>
      <c r="P1592" s="91"/>
      <c r="Q1592" s="91"/>
      <c r="R1592" s="91"/>
      <c r="S1592" s="91"/>
      <c r="T1592" s="91"/>
      <c r="U1592" s="91">
        <f t="shared" si="149"/>
        <v>72.790000000000006</v>
      </c>
      <c r="V1592" s="82" t="str">
        <f t="shared" si="147"/>
        <v>135201505879</v>
      </c>
      <c r="W1592" s="83">
        <f>VLOOKUP(V1592,Factors!$E$6:$H$5950,4,FALSE)</f>
        <v>0.1119</v>
      </c>
      <c r="X1592" t="str">
        <f>VLOOKUP(V1592,Factors!$E$6:$F$5950,2,FALSE)</f>
        <v>Customers-All</v>
      </c>
      <c r="Y1592" s="92">
        <f t="shared" si="150"/>
        <v>8.1452010000000001</v>
      </c>
      <c r="Z1592" s="92">
        <f t="shared" si="151"/>
        <v>64.644799000000006</v>
      </c>
      <c r="AA1592" s="92">
        <f t="shared" si="152"/>
        <v>72.790000000000006</v>
      </c>
    </row>
    <row r="1593" spans="1:27" x14ac:dyDescent="0.25">
      <c r="A1593" t="s">
        <v>418</v>
      </c>
      <c r="B1593" t="s">
        <v>432</v>
      </c>
      <c r="C1593" t="s">
        <v>433</v>
      </c>
      <c r="D1593" t="s">
        <v>419</v>
      </c>
      <c r="E1593" t="s">
        <v>420</v>
      </c>
      <c r="F1593" t="str">
        <f t="shared" si="148"/>
        <v>1505</v>
      </c>
      <c r="G1593" t="s">
        <v>144</v>
      </c>
      <c r="H1593" t="s">
        <v>145</v>
      </c>
      <c r="I1593" s="91">
        <v>325.68</v>
      </c>
      <c r="J1593" s="91">
        <v>797.56</v>
      </c>
      <c r="K1593" s="91">
        <v>363.14</v>
      </c>
      <c r="L1593" s="91">
        <v>1070.83</v>
      </c>
      <c r="M1593" s="91">
        <v>997.25</v>
      </c>
      <c r="N1593" s="91">
        <v>923.29</v>
      </c>
      <c r="O1593" s="91">
        <v>1754.84</v>
      </c>
      <c r="P1593" s="91">
        <v>396.46</v>
      </c>
      <c r="Q1593" s="91">
        <v>1486.22</v>
      </c>
      <c r="R1593" s="91">
        <v>1272.3599999999999</v>
      </c>
      <c r="S1593" s="91">
        <v>685.72</v>
      </c>
      <c r="T1593" s="91">
        <v>493.37</v>
      </c>
      <c r="U1593" s="91">
        <f t="shared" si="149"/>
        <v>10566.720000000001</v>
      </c>
      <c r="V1593" s="82" t="str">
        <f t="shared" si="147"/>
        <v>135201505879</v>
      </c>
      <c r="W1593" s="83">
        <f>VLOOKUP(V1593,Factors!$E$6:$H$5950,4,FALSE)</f>
        <v>0.1119</v>
      </c>
      <c r="X1593" t="str">
        <f>VLOOKUP(V1593,Factors!$E$6:$F$5950,2,FALSE)</f>
        <v>Customers-All</v>
      </c>
      <c r="Y1593" s="92">
        <f t="shared" si="150"/>
        <v>1182.415968</v>
      </c>
      <c r="Z1593" s="92">
        <f t="shared" si="151"/>
        <v>9384.3040320000018</v>
      </c>
      <c r="AA1593" s="92">
        <f t="shared" si="152"/>
        <v>10566.720000000001</v>
      </c>
    </row>
    <row r="1594" spans="1:27" x14ac:dyDescent="0.25">
      <c r="A1594" t="s">
        <v>418</v>
      </c>
      <c r="B1594" t="s">
        <v>432</v>
      </c>
      <c r="C1594" t="s">
        <v>433</v>
      </c>
      <c r="D1594" t="s">
        <v>419</v>
      </c>
      <c r="E1594" t="s">
        <v>420</v>
      </c>
      <c r="F1594" t="str">
        <f t="shared" si="148"/>
        <v>1505</v>
      </c>
      <c r="G1594" t="s">
        <v>217</v>
      </c>
      <c r="H1594" t="s">
        <v>218</v>
      </c>
      <c r="I1594" s="91"/>
      <c r="J1594" s="91"/>
      <c r="K1594" s="91">
        <v>252.03</v>
      </c>
      <c r="L1594" s="91"/>
      <c r="M1594" s="91">
        <v>139.88999999999999</v>
      </c>
      <c r="N1594" s="91"/>
      <c r="O1594" s="91">
        <v>130.51</v>
      </c>
      <c r="P1594" s="91"/>
      <c r="Q1594" s="91">
        <v>114.59</v>
      </c>
      <c r="R1594" s="91"/>
      <c r="S1594" s="91"/>
      <c r="T1594" s="91"/>
      <c r="U1594" s="91">
        <f t="shared" si="149"/>
        <v>637.02</v>
      </c>
      <c r="V1594" s="82" t="str">
        <f t="shared" si="147"/>
        <v>135201505879</v>
      </c>
      <c r="W1594" s="83">
        <f>VLOOKUP(V1594,Factors!$E$6:$H$5950,4,FALSE)</f>
        <v>0.1119</v>
      </c>
      <c r="X1594" t="str">
        <f>VLOOKUP(V1594,Factors!$E$6:$F$5950,2,FALSE)</f>
        <v>Customers-All</v>
      </c>
      <c r="Y1594" s="92">
        <f t="shared" si="150"/>
        <v>71.282538000000002</v>
      </c>
      <c r="Z1594" s="92">
        <f t="shared" si="151"/>
        <v>565.73746199999994</v>
      </c>
      <c r="AA1594" s="92">
        <f t="shared" si="152"/>
        <v>637.02</v>
      </c>
    </row>
    <row r="1595" spans="1:27" x14ac:dyDescent="0.25">
      <c r="A1595" t="s">
        <v>418</v>
      </c>
      <c r="B1595" t="s">
        <v>432</v>
      </c>
      <c r="C1595" t="s">
        <v>433</v>
      </c>
      <c r="D1595" t="s">
        <v>419</v>
      </c>
      <c r="E1595" t="s">
        <v>420</v>
      </c>
      <c r="F1595" t="str">
        <f t="shared" si="148"/>
        <v>1505</v>
      </c>
      <c r="G1595" t="s">
        <v>146</v>
      </c>
      <c r="H1595" t="s">
        <v>147</v>
      </c>
      <c r="I1595" s="91"/>
      <c r="J1595" s="91"/>
      <c r="K1595" s="91">
        <v>551.5</v>
      </c>
      <c r="L1595" s="91">
        <v>965.96</v>
      </c>
      <c r="M1595" s="91">
        <v>3757.15</v>
      </c>
      <c r="N1595" s="91">
        <v>273.55</v>
      </c>
      <c r="O1595" s="91"/>
      <c r="P1595" s="91">
        <v>3405.64</v>
      </c>
      <c r="Q1595" s="91">
        <v>123.23</v>
      </c>
      <c r="R1595" s="91">
        <v>523.72</v>
      </c>
      <c r="S1595" s="91">
        <v>1863.74</v>
      </c>
      <c r="T1595" s="91">
        <v>-109.43</v>
      </c>
      <c r="U1595" s="91">
        <f t="shared" si="149"/>
        <v>11355.06</v>
      </c>
      <c r="V1595" s="82" t="str">
        <f t="shared" si="147"/>
        <v>135201505879</v>
      </c>
      <c r="W1595" s="83">
        <f>VLOOKUP(V1595,Factors!$E$6:$H$5950,4,FALSE)</f>
        <v>0.1119</v>
      </c>
      <c r="X1595" t="str">
        <f>VLOOKUP(V1595,Factors!$E$6:$F$5950,2,FALSE)</f>
        <v>Customers-All</v>
      </c>
      <c r="Y1595" s="92">
        <f t="shared" si="150"/>
        <v>1270.631214</v>
      </c>
      <c r="Z1595" s="92">
        <f t="shared" si="151"/>
        <v>10084.428786</v>
      </c>
      <c r="AA1595" s="92">
        <f t="shared" si="152"/>
        <v>11355.060000000001</v>
      </c>
    </row>
    <row r="1596" spans="1:27" x14ac:dyDescent="0.25">
      <c r="A1596" t="s">
        <v>418</v>
      </c>
      <c r="B1596" t="s">
        <v>432</v>
      </c>
      <c r="C1596" t="s">
        <v>433</v>
      </c>
      <c r="D1596" t="s">
        <v>419</v>
      </c>
      <c r="E1596" t="s">
        <v>420</v>
      </c>
      <c r="F1596" t="str">
        <f t="shared" si="148"/>
        <v>1505</v>
      </c>
      <c r="G1596" t="s">
        <v>148</v>
      </c>
      <c r="H1596" t="s">
        <v>149</v>
      </c>
      <c r="I1596" s="91">
        <v>98.01</v>
      </c>
      <c r="J1596" s="91"/>
      <c r="K1596" s="91"/>
      <c r="L1596" s="91">
        <v>126.86</v>
      </c>
      <c r="M1596" s="91"/>
      <c r="N1596" s="91"/>
      <c r="O1596" s="91"/>
      <c r="P1596" s="91"/>
      <c r="Q1596" s="91"/>
      <c r="R1596" s="91">
        <v>906.01</v>
      </c>
      <c r="S1596" s="91">
        <v>204.97</v>
      </c>
      <c r="T1596" s="91"/>
      <c r="U1596" s="91">
        <f t="shared" si="149"/>
        <v>1335.8500000000001</v>
      </c>
      <c r="V1596" s="82" t="str">
        <f t="shared" si="147"/>
        <v>135201505879</v>
      </c>
      <c r="W1596" s="83">
        <f>VLOOKUP(V1596,Factors!$E$6:$H$5950,4,FALSE)</f>
        <v>0.1119</v>
      </c>
      <c r="X1596" t="str">
        <f>VLOOKUP(V1596,Factors!$E$6:$F$5950,2,FALSE)</f>
        <v>Customers-All</v>
      </c>
      <c r="Y1596" s="92">
        <f t="shared" si="150"/>
        <v>149.48161500000001</v>
      </c>
      <c r="Z1596" s="92">
        <f t="shared" si="151"/>
        <v>1186.3683850000002</v>
      </c>
      <c r="AA1596" s="92">
        <f t="shared" si="152"/>
        <v>1335.8500000000001</v>
      </c>
    </row>
    <row r="1597" spans="1:27" x14ac:dyDescent="0.25">
      <c r="A1597" t="s">
        <v>418</v>
      </c>
      <c r="B1597" t="s">
        <v>432</v>
      </c>
      <c r="C1597" t="s">
        <v>433</v>
      </c>
      <c r="D1597" t="s">
        <v>419</v>
      </c>
      <c r="E1597" t="s">
        <v>420</v>
      </c>
      <c r="F1597" t="str">
        <f t="shared" si="148"/>
        <v>1505</v>
      </c>
      <c r="G1597" t="s">
        <v>150</v>
      </c>
      <c r="H1597" t="s">
        <v>151</v>
      </c>
      <c r="I1597" s="91">
        <v>56.26</v>
      </c>
      <c r="J1597" s="91"/>
      <c r="K1597" s="91">
        <v>31.72</v>
      </c>
      <c r="L1597" s="91"/>
      <c r="M1597" s="91"/>
      <c r="N1597" s="91"/>
      <c r="O1597" s="91">
        <v>26</v>
      </c>
      <c r="P1597" s="91"/>
      <c r="Q1597" s="91">
        <v>10.4</v>
      </c>
      <c r="R1597" s="91">
        <v>1144</v>
      </c>
      <c r="S1597" s="91">
        <v>10.92</v>
      </c>
      <c r="T1597" s="91">
        <v>1133.2</v>
      </c>
      <c r="U1597" s="91">
        <f t="shared" si="149"/>
        <v>2412.5</v>
      </c>
      <c r="V1597" s="82" t="str">
        <f t="shared" si="147"/>
        <v>135201505879</v>
      </c>
      <c r="W1597" s="83">
        <f>VLOOKUP(V1597,Factors!$E$6:$H$5950,4,FALSE)</f>
        <v>0.1119</v>
      </c>
      <c r="X1597" t="str">
        <f>VLOOKUP(V1597,Factors!$E$6:$F$5950,2,FALSE)</f>
        <v>Customers-All</v>
      </c>
      <c r="Y1597" s="92">
        <f t="shared" si="150"/>
        <v>269.95875000000001</v>
      </c>
      <c r="Z1597" s="92">
        <f t="shared" si="151"/>
        <v>2142.5412500000002</v>
      </c>
      <c r="AA1597" s="92">
        <f t="shared" si="152"/>
        <v>2412.5</v>
      </c>
    </row>
    <row r="1598" spans="1:27" x14ac:dyDescent="0.25">
      <c r="A1598" t="s">
        <v>418</v>
      </c>
      <c r="B1598" t="s">
        <v>432</v>
      </c>
      <c r="C1598" t="s">
        <v>433</v>
      </c>
      <c r="D1598" t="s">
        <v>419</v>
      </c>
      <c r="E1598" t="s">
        <v>420</v>
      </c>
      <c r="F1598" t="str">
        <f t="shared" si="148"/>
        <v>1505</v>
      </c>
      <c r="G1598" t="s">
        <v>152</v>
      </c>
      <c r="H1598" t="s">
        <v>153</v>
      </c>
      <c r="I1598" s="91">
        <v>57.75</v>
      </c>
      <c r="J1598" s="91">
        <v>73.25</v>
      </c>
      <c r="K1598" s="91">
        <v>318.35000000000002</v>
      </c>
      <c r="L1598" s="91"/>
      <c r="M1598" s="91">
        <v>71.349999999999994</v>
      </c>
      <c r="N1598" s="91"/>
      <c r="O1598" s="91">
        <v>955.05</v>
      </c>
      <c r="P1598" s="91">
        <v>218.22</v>
      </c>
      <c r="Q1598" s="91">
        <v>10.4</v>
      </c>
      <c r="R1598" s="91">
        <v>92</v>
      </c>
      <c r="S1598" s="91">
        <v>254.7</v>
      </c>
      <c r="T1598" s="91">
        <v>118.05</v>
      </c>
      <c r="U1598" s="91">
        <f t="shared" si="149"/>
        <v>2169.1200000000003</v>
      </c>
      <c r="V1598" s="82" t="str">
        <f t="shared" si="147"/>
        <v>135201505879</v>
      </c>
      <c r="W1598" s="83">
        <f>VLOOKUP(V1598,Factors!$E$6:$H$5950,4,FALSE)</f>
        <v>0.1119</v>
      </c>
      <c r="X1598" t="str">
        <f>VLOOKUP(V1598,Factors!$E$6:$F$5950,2,FALSE)</f>
        <v>Customers-All</v>
      </c>
      <c r="Y1598" s="92">
        <f t="shared" si="150"/>
        <v>242.72452800000005</v>
      </c>
      <c r="Z1598" s="92">
        <f t="shared" si="151"/>
        <v>1926.3954720000004</v>
      </c>
      <c r="AA1598" s="92">
        <f t="shared" si="152"/>
        <v>2169.1200000000003</v>
      </c>
    </row>
    <row r="1599" spans="1:27" x14ac:dyDescent="0.25">
      <c r="A1599" t="s">
        <v>418</v>
      </c>
      <c r="B1599" t="s">
        <v>432</v>
      </c>
      <c r="C1599" t="s">
        <v>433</v>
      </c>
      <c r="D1599" t="s">
        <v>419</v>
      </c>
      <c r="E1599" t="s">
        <v>420</v>
      </c>
      <c r="F1599" t="str">
        <f t="shared" si="148"/>
        <v>1505</v>
      </c>
      <c r="G1599" t="s">
        <v>180</v>
      </c>
      <c r="H1599" t="s">
        <v>181</v>
      </c>
      <c r="I1599" s="91">
        <v>153740.26</v>
      </c>
      <c r="J1599" s="91">
        <v>152549.07</v>
      </c>
      <c r="K1599" s="91">
        <v>172901.26</v>
      </c>
      <c r="L1599" s="91">
        <v>175945.29</v>
      </c>
      <c r="M1599" s="91">
        <v>174860.25</v>
      </c>
      <c r="N1599" s="91">
        <v>178280.79</v>
      </c>
      <c r="O1599" s="91">
        <v>160551.65</v>
      </c>
      <c r="P1599" s="91">
        <v>179255</v>
      </c>
      <c r="Q1599" s="91">
        <v>144767.76</v>
      </c>
      <c r="R1599" s="91">
        <v>175412.17</v>
      </c>
      <c r="S1599" s="91">
        <v>166721.32</v>
      </c>
      <c r="T1599" s="91">
        <v>138906.34</v>
      </c>
      <c r="U1599" s="91">
        <f t="shared" si="149"/>
        <v>1973891.1600000001</v>
      </c>
      <c r="V1599" s="82" t="str">
        <f t="shared" si="147"/>
        <v>135201505879</v>
      </c>
      <c r="W1599" s="83">
        <f>VLOOKUP(V1599,Factors!$E$6:$H$5950,4,FALSE)</f>
        <v>0.1119</v>
      </c>
      <c r="X1599" t="str">
        <f>VLOOKUP(V1599,Factors!$E$6:$F$5950,2,FALSE)</f>
        <v>Customers-All</v>
      </c>
      <c r="Y1599" s="92">
        <f t="shared" si="150"/>
        <v>220878.42080400002</v>
      </c>
      <c r="Z1599" s="92">
        <f t="shared" si="151"/>
        <v>1753012.7391960002</v>
      </c>
      <c r="AA1599" s="92">
        <f t="shared" si="152"/>
        <v>1973891.1600000001</v>
      </c>
    </row>
    <row r="1600" spans="1:27" x14ac:dyDescent="0.25">
      <c r="A1600" t="s">
        <v>418</v>
      </c>
      <c r="B1600" t="s">
        <v>432</v>
      </c>
      <c r="C1600" t="s">
        <v>433</v>
      </c>
      <c r="D1600" t="s">
        <v>419</v>
      </c>
      <c r="E1600" t="s">
        <v>420</v>
      </c>
      <c r="F1600" t="str">
        <f t="shared" si="148"/>
        <v>1505</v>
      </c>
      <c r="G1600" t="s">
        <v>56</v>
      </c>
      <c r="H1600" t="s">
        <v>57</v>
      </c>
      <c r="I1600" s="91">
        <v>22465.34</v>
      </c>
      <c r="J1600" s="91">
        <v>23227.95</v>
      </c>
      <c r="K1600" s="91">
        <v>25719.91</v>
      </c>
      <c r="L1600" s="91">
        <v>21761.279999999999</v>
      </c>
      <c r="M1600" s="91">
        <v>22129.55</v>
      </c>
      <c r="N1600" s="91">
        <v>24685.13</v>
      </c>
      <c r="O1600" s="91">
        <v>21360.98</v>
      </c>
      <c r="P1600" s="91">
        <v>24925.279999999999</v>
      </c>
      <c r="Q1600" s="91">
        <v>18093.7</v>
      </c>
      <c r="R1600" s="91">
        <v>26583.67</v>
      </c>
      <c r="S1600" s="91">
        <v>22846.09</v>
      </c>
      <c r="T1600" s="91">
        <v>22019.24</v>
      </c>
      <c r="U1600" s="91">
        <f t="shared" si="149"/>
        <v>275818.12000000005</v>
      </c>
      <c r="V1600" s="82" t="str">
        <f t="shared" si="147"/>
        <v>135201505879</v>
      </c>
      <c r="W1600" s="83">
        <f>VLOOKUP(V1600,Factors!$E$6:$H$5950,4,FALSE)</f>
        <v>0.1119</v>
      </c>
      <c r="X1600" t="str">
        <f>VLOOKUP(V1600,Factors!$E$6:$F$5950,2,FALSE)</f>
        <v>Customers-All</v>
      </c>
      <c r="Y1600" s="92">
        <f t="shared" si="150"/>
        <v>30864.047628000008</v>
      </c>
      <c r="Z1600" s="92">
        <f t="shared" si="151"/>
        <v>244954.07237200005</v>
      </c>
      <c r="AA1600" s="92">
        <f t="shared" si="152"/>
        <v>275818.12000000005</v>
      </c>
    </row>
    <row r="1601" spans="1:27" x14ac:dyDescent="0.25">
      <c r="A1601" t="s">
        <v>418</v>
      </c>
      <c r="B1601" t="s">
        <v>432</v>
      </c>
      <c r="C1601" t="s">
        <v>433</v>
      </c>
      <c r="D1601" t="s">
        <v>419</v>
      </c>
      <c r="E1601" t="s">
        <v>420</v>
      </c>
      <c r="F1601" t="str">
        <f t="shared" si="148"/>
        <v>1505</v>
      </c>
      <c r="G1601" t="s">
        <v>68</v>
      </c>
      <c r="H1601" t="s">
        <v>69</v>
      </c>
      <c r="I1601" s="91"/>
      <c r="J1601" s="91"/>
      <c r="K1601" s="91"/>
      <c r="L1601" s="91"/>
      <c r="M1601" s="91">
        <v>192.67</v>
      </c>
      <c r="N1601" s="91"/>
      <c r="O1601" s="91"/>
      <c r="P1601" s="91">
        <v>18.36</v>
      </c>
      <c r="Q1601" s="91"/>
      <c r="R1601" s="91"/>
      <c r="S1601" s="91"/>
      <c r="T1601" s="91"/>
      <c r="U1601" s="91">
        <f t="shared" si="149"/>
        <v>211.02999999999997</v>
      </c>
      <c r="V1601" s="82" t="str">
        <f t="shared" si="147"/>
        <v>135201505879</v>
      </c>
      <c r="W1601" s="83">
        <f>VLOOKUP(V1601,Factors!$E$6:$H$5950,4,FALSE)</f>
        <v>0.1119</v>
      </c>
      <c r="X1601" t="str">
        <f>VLOOKUP(V1601,Factors!$E$6:$F$5950,2,FALSE)</f>
        <v>Customers-All</v>
      </c>
      <c r="Y1601" s="92">
        <f t="shared" si="150"/>
        <v>23.614256999999998</v>
      </c>
      <c r="Z1601" s="92">
        <f t="shared" si="151"/>
        <v>187.41574299999996</v>
      </c>
      <c r="AA1601" s="92">
        <f t="shared" si="152"/>
        <v>211.02999999999997</v>
      </c>
    </row>
    <row r="1602" spans="1:27" x14ac:dyDescent="0.25">
      <c r="A1602" t="s">
        <v>418</v>
      </c>
      <c r="B1602" t="s">
        <v>432</v>
      </c>
      <c r="C1602" t="s">
        <v>433</v>
      </c>
      <c r="D1602" t="s">
        <v>419</v>
      </c>
      <c r="E1602" t="s">
        <v>420</v>
      </c>
      <c r="F1602" t="str">
        <f t="shared" si="148"/>
        <v>1505</v>
      </c>
      <c r="G1602" t="s">
        <v>166</v>
      </c>
      <c r="H1602" t="s">
        <v>167</v>
      </c>
      <c r="I1602" s="91">
        <v>-301281.53999999998</v>
      </c>
      <c r="J1602" s="91">
        <v>-297584.07</v>
      </c>
      <c r="K1602" s="91">
        <v>-335943.32</v>
      </c>
      <c r="L1602" s="91">
        <v>-338356.25</v>
      </c>
      <c r="M1602" s="91">
        <v>-336269.72</v>
      </c>
      <c r="N1602" s="91">
        <v>-342847.65</v>
      </c>
      <c r="O1602" s="91">
        <v>-308753.15999999997</v>
      </c>
      <c r="P1602" s="91">
        <v>-344721.11</v>
      </c>
      <c r="Q1602" s="91">
        <v>-278399.59000000003</v>
      </c>
      <c r="R1602" s="91">
        <v>-348801.66</v>
      </c>
      <c r="S1602" s="91">
        <v>-330592.37</v>
      </c>
      <c r="T1602" s="91">
        <v>-285081.46999999997</v>
      </c>
      <c r="U1602" s="91">
        <f t="shared" si="149"/>
        <v>-3848631.91</v>
      </c>
      <c r="V1602" s="82" t="str">
        <f t="shared" si="147"/>
        <v>135201505879</v>
      </c>
      <c r="W1602" s="83">
        <f>VLOOKUP(V1602,Factors!$E$6:$H$5950,4,FALSE)</f>
        <v>0.1119</v>
      </c>
      <c r="X1602" t="str">
        <f>VLOOKUP(V1602,Factors!$E$6:$F$5950,2,FALSE)</f>
        <v>Customers-All</v>
      </c>
      <c r="Y1602" s="92">
        <f t="shared" si="150"/>
        <v>-430661.910729</v>
      </c>
      <c r="Z1602" s="92">
        <f t="shared" si="151"/>
        <v>-3417969.9992710003</v>
      </c>
      <c r="AA1602" s="92">
        <f t="shared" si="152"/>
        <v>-3848631.91</v>
      </c>
    </row>
    <row r="1603" spans="1:27" x14ac:dyDescent="0.25">
      <c r="A1603" t="s">
        <v>418</v>
      </c>
      <c r="B1603" t="s">
        <v>432</v>
      </c>
      <c r="C1603" t="s">
        <v>433</v>
      </c>
      <c r="D1603" t="s">
        <v>419</v>
      </c>
      <c r="E1603" t="s">
        <v>420</v>
      </c>
      <c r="F1603" t="str">
        <f t="shared" si="148"/>
        <v>1505</v>
      </c>
      <c r="G1603" t="s">
        <v>106</v>
      </c>
      <c r="H1603" t="s">
        <v>107</v>
      </c>
      <c r="I1603" s="91">
        <v>-31785.439999999999</v>
      </c>
      <c r="J1603" s="91">
        <v>-32351.62</v>
      </c>
      <c r="K1603" s="91">
        <v>-38625.629999999997</v>
      </c>
      <c r="L1603" s="91">
        <v>-38080</v>
      </c>
      <c r="M1603" s="91">
        <v>-40126.800000000003</v>
      </c>
      <c r="N1603" s="91">
        <v>-38556</v>
      </c>
      <c r="O1603" s="91">
        <v>-41078.800000000003</v>
      </c>
      <c r="P1603" s="91">
        <v>-47933.2</v>
      </c>
      <c r="Q1603" s="91">
        <v>-34795.599999999999</v>
      </c>
      <c r="R1603" s="91">
        <v>-51122.400000000001</v>
      </c>
      <c r="S1603" s="91">
        <v>-43934.8</v>
      </c>
      <c r="T1603" s="91">
        <v>-42344.639999999999</v>
      </c>
      <c r="U1603" s="91">
        <f t="shared" si="149"/>
        <v>-480734.93</v>
      </c>
      <c r="V1603" s="82" t="str">
        <f t="shared" si="147"/>
        <v>135201505879</v>
      </c>
      <c r="W1603" s="83">
        <f>VLOOKUP(V1603,Factors!$E$6:$H$5950,4,FALSE)</f>
        <v>0.1119</v>
      </c>
      <c r="X1603" t="str">
        <f>VLOOKUP(V1603,Factors!$E$6:$F$5950,2,FALSE)</f>
        <v>Customers-All</v>
      </c>
      <c r="Y1603" s="92">
        <f t="shared" si="150"/>
        <v>-53794.238666999998</v>
      </c>
      <c r="Z1603" s="92">
        <f t="shared" si="151"/>
        <v>-426940.69133299997</v>
      </c>
      <c r="AA1603" s="92">
        <f t="shared" si="152"/>
        <v>-480734.92999999993</v>
      </c>
    </row>
    <row r="1604" spans="1:27" x14ac:dyDescent="0.25">
      <c r="A1604" t="s">
        <v>418</v>
      </c>
      <c r="B1604" t="s">
        <v>432</v>
      </c>
      <c r="C1604" t="s">
        <v>433</v>
      </c>
      <c r="D1604" t="s">
        <v>419</v>
      </c>
      <c r="E1604" t="s">
        <v>420</v>
      </c>
      <c r="F1604" t="str">
        <f t="shared" si="148"/>
        <v>1505</v>
      </c>
      <c r="G1604" t="s">
        <v>108</v>
      </c>
      <c r="H1604" t="s">
        <v>109</v>
      </c>
      <c r="I1604" s="91"/>
      <c r="J1604" s="91"/>
      <c r="K1604" s="91"/>
      <c r="L1604" s="91"/>
      <c r="M1604" s="91">
        <v>-188.6</v>
      </c>
      <c r="N1604" s="91">
        <v>0</v>
      </c>
      <c r="O1604" s="91"/>
      <c r="P1604" s="91">
        <v>-35.36</v>
      </c>
      <c r="Q1604" s="91">
        <v>0</v>
      </c>
      <c r="R1604" s="91"/>
      <c r="S1604" s="91"/>
      <c r="T1604" s="91"/>
      <c r="U1604" s="91">
        <f t="shared" si="149"/>
        <v>-223.95999999999998</v>
      </c>
      <c r="V1604" s="82" t="str">
        <f t="shared" ref="V1604:V1667" si="153">CONCATENATE(B1604,RIGHT(D1604,4),A1604)</f>
        <v>135201505879</v>
      </c>
      <c r="W1604" s="83">
        <f>VLOOKUP(V1604,Factors!$E$6:$H$5950,4,FALSE)</f>
        <v>0.1119</v>
      </c>
      <c r="X1604" t="str">
        <f>VLOOKUP(V1604,Factors!$E$6:$F$5950,2,FALSE)</f>
        <v>Customers-All</v>
      </c>
      <c r="Y1604" s="92">
        <f t="shared" si="150"/>
        <v>-25.061123999999996</v>
      </c>
      <c r="Z1604" s="92">
        <f t="shared" si="151"/>
        <v>-198.89887599999997</v>
      </c>
      <c r="AA1604" s="92">
        <f t="shared" si="152"/>
        <v>-223.95999999999998</v>
      </c>
    </row>
    <row r="1605" spans="1:27" x14ac:dyDescent="0.25">
      <c r="A1605" t="s">
        <v>418</v>
      </c>
      <c r="B1605" t="s">
        <v>432</v>
      </c>
      <c r="C1605" t="s">
        <v>433</v>
      </c>
      <c r="D1605" t="s">
        <v>419</v>
      </c>
      <c r="E1605" t="s">
        <v>420</v>
      </c>
      <c r="F1605" t="str">
        <f t="shared" ref="F1605:F1668" si="154">RIGHT(D1605,4)</f>
        <v>1505</v>
      </c>
      <c r="G1605" t="s">
        <v>158</v>
      </c>
      <c r="H1605" t="s">
        <v>159</v>
      </c>
      <c r="I1605" s="91"/>
      <c r="J1605" s="91"/>
      <c r="K1605" s="91"/>
      <c r="L1605" s="91"/>
      <c r="M1605" s="91"/>
      <c r="N1605" s="91"/>
      <c r="O1605" s="91"/>
      <c r="P1605" s="91"/>
      <c r="Q1605" s="91"/>
      <c r="R1605" s="91">
        <v>-21.6</v>
      </c>
      <c r="S1605" s="91"/>
      <c r="T1605" s="91"/>
      <c r="U1605" s="91">
        <f t="shared" ref="U1605:U1668" si="155">SUM(I1605:T1605)</f>
        <v>-21.6</v>
      </c>
      <c r="V1605" s="82" t="str">
        <f t="shared" si="153"/>
        <v>135201505879</v>
      </c>
      <c r="W1605" s="83">
        <f>VLOOKUP(V1605,Factors!$E$6:$H$5950,4,FALSE)</f>
        <v>0.1119</v>
      </c>
      <c r="X1605" t="str">
        <f>VLOOKUP(V1605,Factors!$E$6:$F$5950,2,FALSE)</f>
        <v>Customers-All</v>
      </c>
      <c r="Y1605" s="92">
        <f t="shared" si="150"/>
        <v>-2.4170400000000001</v>
      </c>
      <c r="Z1605" s="92">
        <f t="shared" si="151"/>
        <v>-19.182960000000001</v>
      </c>
      <c r="AA1605" s="92">
        <f t="shared" si="152"/>
        <v>-21.6</v>
      </c>
    </row>
    <row r="1606" spans="1:27" x14ac:dyDescent="0.25">
      <c r="A1606" t="s">
        <v>418</v>
      </c>
      <c r="B1606" t="s">
        <v>434</v>
      </c>
      <c r="C1606" t="s">
        <v>435</v>
      </c>
      <c r="D1606" t="s">
        <v>419</v>
      </c>
      <c r="E1606" t="s">
        <v>420</v>
      </c>
      <c r="F1606" t="str">
        <f t="shared" si="154"/>
        <v>1505</v>
      </c>
      <c r="G1606" t="s">
        <v>146</v>
      </c>
      <c r="H1606" t="s">
        <v>147</v>
      </c>
      <c r="I1606" s="91"/>
      <c r="J1606" s="91"/>
      <c r="K1606" s="91"/>
      <c r="L1606" s="91"/>
      <c r="M1606" s="91">
        <v>741.71</v>
      </c>
      <c r="N1606" s="91"/>
      <c r="O1606" s="91"/>
      <c r="P1606" s="91"/>
      <c r="Q1606" s="91">
        <v>329.9</v>
      </c>
      <c r="R1606" s="91">
        <v>228.5</v>
      </c>
      <c r="S1606" s="91"/>
      <c r="T1606" s="91"/>
      <c r="U1606" s="91">
        <f t="shared" si="155"/>
        <v>1300.1100000000001</v>
      </c>
      <c r="V1606" s="82" t="str">
        <f t="shared" si="153"/>
        <v>135251505879</v>
      </c>
      <c r="W1606" s="83">
        <f>VLOOKUP(V1606,Factors!$E$6:$H$5950,4,FALSE)</f>
        <v>0.1119</v>
      </c>
      <c r="X1606" t="str">
        <f>VLOOKUP(V1606,Factors!$E$6:$F$5950,2,FALSE)</f>
        <v>customers-all</v>
      </c>
      <c r="Y1606" s="92">
        <f t="shared" si="150"/>
        <v>145.48230900000001</v>
      </c>
      <c r="Z1606" s="92">
        <f t="shared" si="151"/>
        <v>1154.6276910000001</v>
      </c>
      <c r="AA1606" s="92">
        <f t="shared" si="152"/>
        <v>1300.1100000000001</v>
      </c>
    </row>
    <row r="1607" spans="1:27" x14ac:dyDescent="0.25">
      <c r="A1607" t="s">
        <v>418</v>
      </c>
      <c r="B1607" t="s">
        <v>264</v>
      </c>
      <c r="C1607" t="s">
        <v>265</v>
      </c>
      <c r="D1607" t="s">
        <v>421</v>
      </c>
      <c r="E1607" t="s">
        <v>422</v>
      </c>
      <c r="F1607" t="str">
        <f t="shared" si="154"/>
        <v>1620</v>
      </c>
      <c r="G1607" t="s">
        <v>84</v>
      </c>
      <c r="H1607" t="s">
        <v>85</v>
      </c>
      <c r="I1607" s="91">
        <v>153.24</v>
      </c>
      <c r="J1607" s="91">
        <v>271.54000000000002</v>
      </c>
      <c r="K1607" s="91">
        <v>134.43</v>
      </c>
      <c r="L1607" s="91">
        <v>121.86</v>
      </c>
      <c r="M1607" s="91">
        <v>189.05</v>
      </c>
      <c r="N1607" s="91">
        <v>516.91</v>
      </c>
      <c r="O1607" s="91">
        <v>208.16</v>
      </c>
      <c r="P1607" s="91">
        <v>235.27</v>
      </c>
      <c r="Q1607" s="91">
        <v>231.37</v>
      </c>
      <c r="R1607" s="91">
        <v>318.14</v>
      </c>
      <c r="S1607" s="91">
        <v>787.6</v>
      </c>
      <c r="T1607" s="91">
        <v>255.18</v>
      </c>
      <c r="U1607" s="91">
        <f t="shared" si="155"/>
        <v>3422.75</v>
      </c>
      <c r="V1607" s="82" t="str">
        <f t="shared" si="153"/>
        <v>141091620879</v>
      </c>
      <c r="W1607" s="83">
        <f>VLOOKUP(V1607,Factors!$E$6:$H$5950,4,FALSE)</f>
        <v>1</v>
      </c>
      <c r="X1607" t="str">
        <f>VLOOKUP(V1607,Factors!$E$6:$F$5950,2,FALSE)</f>
        <v>Direct-WA</v>
      </c>
      <c r="Y1607" s="92">
        <f t="shared" si="150"/>
        <v>3422.75</v>
      </c>
      <c r="Z1607" s="92">
        <f t="shared" si="151"/>
        <v>0</v>
      </c>
      <c r="AA1607" s="92">
        <f t="shared" si="152"/>
        <v>3422.75</v>
      </c>
    </row>
    <row r="1608" spans="1:27" x14ac:dyDescent="0.25">
      <c r="A1608" t="s">
        <v>418</v>
      </c>
      <c r="B1608" t="s">
        <v>264</v>
      </c>
      <c r="C1608" t="s">
        <v>265</v>
      </c>
      <c r="D1608" t="s">
        <v>421</v>
      </c>
      <c r="E1608" t="s">
        <v>422</v>
      </c>
      <c r="F1608" t="str">
        <f t="shared" si="154"/>
        <v>1620</v>
      </c>
      <c r="G1608" t="s">
        <v>65</v>
      </c>
      <c r="H1608" t="s">
        <v>66</v>
      </c>
      <c r="I1608" s="91">
        <v>590.72</v>
      </c>
      <c r="J1608" s="91">
        <v>1363.2</v>
      </c>
      <c r="K1608" s="91">
        <v>817.92</v>
      </c>
      <c r="L1608" s="91">
        <v>838.34</v>
      </c>
      <c r="M1608" s="91">
        <v>477.12</v>
      </c>
      <c r="N1608" s="91">
        <v>1982.06</v>
      </c>
      <c r="O1608" s="91">
        <v>590.72</v>
      </c>
      <c r="P1608" s="91">
        <v>1158.72</v>
      </c>
      <c r="Q1608" s="91">
        <v>1454.08</v>
      </c>
      <c r="R1608" s="91">
        <v>1590.4</v>
      </c>
      <c r="S1608" s="91">
        <v>4581.0200000000004</v>
      </c>
      <c r="T1608" s="91">
        <v>1755.56</v>
      </c>
      <c r="U1608" s="91">
        <f t="shared" si="155"/>
        <v>17199.86</v>
      </c>
      <c r="V1608" s="82" t="str">
        <f t="shared" si="153"/>
        <v>141091620879</v>
      </c>
      <c r="W1608" s="83">
        <f>VLOOKUP(V1608,Factors!$E$6:$H$5950,4,FALSE)</f>
        <v>1</v>
      </c>
      <c r="X1608" t="str">
        <f>VLOOKUP(V1608,Factors!$E$6:$F$5950,2,FALSE)</f>
        <v>Direct-WA</v>
      </c>
      <c r="Y1608" s="92">
        <f t="shared" si="150"/>
        <v>17199.86</v>
      </c>
      <c r="Z1608" s="92">
        <f t="shared" si="151"/>
        <v>0</v>
      </c>
      <c r="AA1608" s="92">
        <f t="shared" si="152"/>
        <v>17199.86</v>
      </c>
    </row>
    <row r="1609" spans="1:27" x14ac:dyDescent="0.25">
      <c r="A1609" t="s">
        <v>418</v>
      </c>
      <c r="B1609" t="s">
        <v>264</v>
      </c>
      <c r="C1609" t="s">
        <v>265</v>
      </c>
      <c r="D1609" t="s">
        <v>421</v>
      </c>
      <c r="E1609" t="s">
        <v>422</v>
      </c>
      <c r="F1609" t="str">
        <f t="shared" si="154"/>
        <v>1620</v>
      </c>
      <c r="G1609" t="s">
        <v>56</v>
      </c>
      <c r="H1609" t="s">
        <v>57</v>
      </c>
      <c r="I1609" s="91">
        <v>190.81</v>
      </c>
      <c r="J1609" s="91">
        <v>130.01</v>
      </c>
      <c r="K1609" s="91">
        <v>76.55</v>
      </c>
      <c r="L1609" s="91"/>
      <c r="M1609" s="91">
        <v>489.92</v>
      </c>
      <c r="N1609" s="91">
        <v>1516.78</v>
      </c>
      <c r="O1609" s="91">
        <v>466.47</v>
      </c>
      <c r="P1609" s="91">
        <v>137.79</v>
      </c>
      <c r="Q1609" s="91">
        <v>137.63999999999999</v>
      </c>
      <c r="R1609" s="91">
        <v>564.17999999999995</v>
      </c>
      <c r="S1609" s="91">
        <v>151.37</v>
      </c>
      <c r="T1609" s="91"/>
      <c r="U1609" s="91">
        <f t="shared" si="155"/>
        <v>3861.5199999999995</v>
      </c>
      <c r="V1609" s="82" t="str">
        <f t="shared" si="153"/>
        <v>141091620879</v>
      </c>
      <c r="W1609" s="83">
        <f>VLOOKUP(V1609,Factors!$E$6:$H$5950,4,FALSE)</f>
        <v>1</v>
      </c>
      <c r="X1609" t="str">
        <f>VLOOKUP(V1609,Factors!$E$6:$F$5950,2,FALSE)</f>
        <v>Direct-WA</v>
      </c>
      <c r="Y1609" s="92">
        <f t="shared" si="150"/>
        <v>3861.5199999999995</v>
      </c>
      <c r="Z1609" s="92">
        <f t="shared" si="151"/>
        <v>0</v>
      </c>
      <c r="AA1609" s="92">
        <f t="shared" si="152"/>
        <v>3861.5199999999995</v>
      </c>
    </row>
    <row r="1610" spans="1:27" x14ac:dyDescent="0.25">
      <c r="A1610" t="s">
        <v>418</v>
      </c>
      <c r="B1610" t="s">
        <v>264</v>
      </c>
      <c r="C1610" t="s">
        <v>265</v>
      </c>
      <c r="D1610" t="s">
        <v>421</v>
      </c>
      <c r="E1610" t="s">
        <v>422</v>
      </c>
      <c r="F1610" t="str">
        <f t="shared" si="154"/>
        <v>1620</v>
      </c>
      <c r="G1610" t="s">
        <v>68</v>
      </c>
      <c r="H1610" t="s">
        <v>69</v>
      </c>
      <c r="I1610" s="91">
        <v>272.64</v>
      </c>
      <c r="J1610" s="91">
        <v>374.88</v>
      </c>
      <c r="K1610" s="91">
        <v>30.33</v>
      </c>
      <c r="L1610" s="91"/>
      <c r="M1610" s="91">
        <v>333.58</v>
      </c>
      <c r="N1610" s="91">
        <v>57.24</v>
      </c>
      <c r="O1610" s="91">
        <v>374.88</v>
      </c>
      <c r="P1610" s="91">
        <v>322.02999999999997</v>
      </c>
      <c r="Q1610" s="91"/>
      <c r="R1610" s="91">
        <v>34.08</v>
      </c>
      <c r="S1610" s="91">
        <v>685.98</v>
      </c>
      <c r="T1610" s="91"/>
      <c r="U1610" s="91">
        <f t="shared" si="155"/>
        <v>2485.6400000000003</v>
      </c>
      <c r="V1610" s="82" t="str">
        <f t="shared" si="153"/>
        <v>141091620879</v>
      </c>
      <c r="W1610" s="83">
        <f>VLOOKUP(V1610,Factors!$E$6:$H$5950,4,FALSE)</f>
        <v>1</v>
      </c>
      <c r="X1610" t="str">
        <f>VLOOKUP(V1610,Factors!$E$6:$F$5950,2,FALSE)</f>
        <v>Direct-WA</v>
      </c>
      <c r="Y1610" s="92">
        <f t="shared" si="150"/>
        <v>2485.6400000000003</v>
      </c>
      <c r="Z1610" s="92">
        <f t="shared" si="151"/>
        <v>0</v>
      </c>
      <c r="AA1610" s="92">
        <f t="shared" si="152"/>
        <v>2485.6400000000003</v>
      </c>
    </row>
    <row r="1611" spans="1:27" x14ac:dyDescent="0.25">
      <c r="A1611" t="s">
        <v>418</v>
      </c>
      <c r="B1611" t="s">
        <v>264</v>
      </c>
      <c r="C1611" t="s">
        <v>265</v>
      </c>
      <c r="D1611" t="s">
        <v>421</v>
      </c>
      <c r="E1611" t="s">
        <v>422</v>
      </c>
      <c r="F1611" t="str">
        <f t="shared" si="154"/>
        <v>1620</v>
      </c>
      <c r="G1611" t="s">
        <v>156</v>
      </c>
      <c r="H1611" t="s">
        <v>157</v>
      </c>
      <c r="I1611" s="91">
        <v>21.43</v>
      </c>
      <c r="J1611" s="91">
        <v>42.86</v>
      </c>
      <c r="K1611" s="91"/>
      <c r="L1611" s="91"/>
      <c r="M1611" s="91"/>
      <c r="N1611" s="91">
        <v>64.290000000000006</v>
      </c>
      <c r="O1611" s="91">
        <v>85.72</v>
      </c>
      <c r="P1611" s="91"/>
      <c r="Q1611" s="91"/>
      <c r="R1611" s="91">
        <v>21.43</v>
      </c>
      <c r="S1611" s="91">
        <v>128.58000000000001</v>
      </c>
      <c r="T1611" s="91"/>
      <c r="U1611" s="91">
        <f t="shared" si="155"/>
        <v>364.31</v>
      </c>
      <c r="V1611" s="82" t="str">
        <f t="shared" si="153"/>
        <v>141091620879</v>
      </c>
      <c r="W1611" s="83">
        <f>VLOOKUP(V1611,Factors!$E$6:$H$5950,4,FALSE)</f>
        <v>1</v>
      </c>
      <c r="X1611" t="str">
        <f>VLOOKUP(V1611,Factors!$E$6:$F$5950,2,FALSE)</f>
        <v>Direct-WA</v>
      </c>
      <c r="Y1611" s="92">
        <f t="shared" si="150"/>
        <v>364.31</v>
      </c>
      <c r="Z1611" s="92">
        <f t="shared" si="151"/>
        <v>0</v>
      </c>
      <c r="AA1611" s="92">
        <f t="shared" si="152"/>
        <v>364.31</v>
      </c>
    </row>
    <row r="1612" spans="1:27" x14ac:dyDescent="0.25">
      <c r="A1612" t="s">
        <v>418</v>
      </c>
      <c r="B1612" t="s">
        <v>264</v>
      </c>
      <c r="C1612" t="s">
        <v>265</v>
      </c>
      <c r="D1612" t="s">
        <v>436</v>
      </c>
      <c r="E1612" t="s">
        <v>437</v>
      </c>
      <c r="F1612" t="str">
        <f t="shared" si="154"/>
        <v>1670</v>
      </c>
      <c r="G1612" t="s">
        <v>84</v>
      </c>
      <c r="H1612" t="s">
        <v>85</v>
      </c>
      <c r="I1612" s="91"/>
      <c r="J1612" s="91">
        <v>48.94</v>
      </c>
      <c r="K1612" s="91"/>
      <c r="L1612" s="91"/>
      <c r="M1612" s="91"/>
      <c r="N1612" s="91"/>
      <c r="O1612" s="91"/>
      <c r="P1612" s="91"/>
      <c r="Q1612" s="91"/>
      <c r="R1612" s="91"/>
      <c r="S1612" s="91"/>
      <c r="T1612" s="91"/>
      <c r="U1612" s="91">
        <f t="shared" si="155"/>
        <v>48.94</v>
      </c>
      <c r="V1612" s="82" t="str">
        <f t="shared" si="153"/>
        <v>141091670879</v>
      </c>
      <c r="W1612" s="83">
        <f>VLOOKUP(V1612,Factors!$E$6:$H$5950,4,FALSE)</f>
        <v>1</v>
      </c>
      <c r="X1612" t="str">
        <f>VLOOKUP(V1612,Factors!$E$6:$F$5950,2,FALSE)</f>
        <v>DIRECT-WA</v>
      </c>
      <c r="Y1612" s="92">
        <f t="shared" si="150"/>
        <v>48.94</v>
      </c>
      <c r="Z1612" s="92">
        <f t="shared" si="151"/>
        <v>0</v>
      </c>
      <c r="AA1612" s="92">
        <f t="shared" si="152"/>
        <v>48.94</v>
      </c>
    </row>
    <row r="1613" spans="1:27" x14ac:dyDescent="0.25">
      <c r="A1613" t="s">
        <v>418</v>
      </c>
      <c r="B1613" t="s">
        <v>264</v>
      </c>
      <c r="C1613" t="s">
        <v>265</v>
      </c>
      <c r="D1613" t="s">
        <v>436</v>
      </c>
      <c r="E1613" t="s">
        <v>437</v>
      </c>
      <c r="F1613" t="str">
        <f t="shared" si="154"/>
        <v>1670</v>
      </c>
      <c r="G1613" t="s">
        <v>56</v>
      </c>
      <c r="H1613" t="s">
        <v>57</v>
      </c>
      <c r="I1613" s="91"/>
      <c r="J1613" s="91">
        <v>336.72</v>
      </c>
      <c r="K1613" s="91"/>
      <c r="L1613" s="91"/>
      <c r="M1613" s="91"/>
      <c r="N1613" s="91"/>
      <c r="O1613" s="91"/>
      <c r="P1613" s="91"/>
      <c r="Q1613" s="91"/>
      <c r="R1613" s="91"/>
      <c r="S1613" s="91"/>
      <c r="T1613" s="91"/>
      <c r="U1613" s="91">
        <f t="shared" si="155"/>
        <v>336.72</v>
      </c>
      <c r="V1613" s="82" t="str">
        <f t="shared" si="153"/>
        <v>141091670879</v>
      </c>
      <c r="W1613" s="83">
        <f>VLOOKUP(V1613,Factors!$E$6:$H$5950,4,FALSE)</f>
        <v>1</v>
      </c>
      <c r="X1613" t="str">
        <f>VLOOKUP(V1613,Factors!$E$6:$F$5950,2,FALSE)</f>
        <v>DIRECT-WA</v>
      </c>
      <c r="Y1613" s="92">
        <f t="shared" si="150"/>
        <v>336.72</v>
      </c>
      <c r="Z1613" s="92">
        <f t="shared" si="151"/>
        <v>0</v>
      </c>
      <c r="AA1613" s="92">
        <f t="shared" si="152"/>
        <v>336.72</v>
      </c>
    </row>
    <row r="1614" spans="1:27" x14ac:dyDescent="0.25">
      <c r="A1614" t="s">
        <v>418</v>
      </c>
      <c r="B1614" t="s">
        <v>164</v>
      </c>
      <c r="C1614" t="s">
        <v>165</v>
      </c>
      <c r="D1614" t="s">
        <v>419</v>
      </c>
      <c r="E1614" t="s">
        <v>420</v>
      </c>
      <c r="F1614" t="str">
        <f t="shared" si="154"/>
        <v>1505</v>
      </c>
      <c r="G1614" t="s">
        <v>84</v>
      </c>
      <c r="H1614" t="s">
        <v>85</v>
      </c>
      <c r="I1614" s="91"/>
      <c r="J1614" s="91"/>
      <c r="K1614" s="91"/>
      <c r="L1614" s="91"/>
      <c r="M1614" s="91"/>
      <c r="N1614" s="91">
        <v>-296.18</v>
      </c>
      <c r="O1614" s="91"/>
      <c r="P1614" s="91"/>
      <c r="Q1614" s="91"/>
      <c r="R1614" s="91"/>
      <c r="S1614" s="91"/>
      <c r="T1614" s="91"/>
      <c r="U1614" s="91">
        <f t="shared" si="155"/>
        <v>-296.18</v>
      </c>
      <c r="V1614" s="82" t="str">
        <f t="shared" si="153"/>
        <v>151001505879</v>
      </c>
      <c r="W1614" s="83">
        <f>VLOOKUP(V1614,Factors!$E$6:$H$5950,4,FALSE)</f>
        <v>0</v>
      </c>
      <c r="X1614" t="str">
        <f>VLOOKUP(V1614,Factors!$E$6:$F$5950,2,FALSE)</f>
        <v>Direct-OR</v>
      </c>
      <c r="Y1614" s="92">
        <f t="shared" si="150"/>
        <v>0</v>
      </c>
      <c r="Z1614" s="92">
        <f t="shared" si="151"/>
        <v>-296.18</v>
      </c>
      <c r="AA1614" s="92">
        <f t="shared" si="152"/>
        <v>-296.18</v>
      </c>
    </row>
    <row r="1615" spans="1:27" x14ac:dyDescent="0.25">
      <c r="A1615" t="s">
        <v>418</v>
      </c>
      <c r="B1615" t="s">
        <v>164</v>
      </c>
      <c r="C1615" t="s">
        <v>165</v>
      </c>
      <c r="D1615" t="s">
        <v>419</v>
      </c>
      <c r="E1615" t="s">
        <v>420</v>
      </c>
      <c r="F1615" t="str">
        <f t="shared" si="154"/>
        <v>1505</v>
      </c>
      <c r="G1615" t="s">
        <v>98</v>
      </c>
      <c r="H1615" t="s">
        <v>99</v>
      </c>
      <c r="I1615" s="91"/>
      <c r="J1615" s="91"/>
      <c r="K1615" s="91"/>
      <c r="L1615" s="91"/>
      <c r="M1615" s="91"/>
      <c r="N1615" s="91"/>
      <c r="O1615" s="91"/>
      <c r="P1615" s="91"/>
      <c r="Q1615" s="91"/>
      <c r="R1615" s="91">
        <v>93.29</v>
      </c>
      <c r="S1615" s="91"/>
      <c r="T1615" s="91"/>
      <c r="U1615" s="91">
        <f t="shared" si="155"/>
        <v>93.29</v>
      </c>
      <c r="V1615" s="82" t="str">
        <f t="shared" si="153"/>
        <v>151001505879</v>
      </c>
      <c r="W1615" s="83">
        <f>VLOOKUP(V1615,Factors!$E$6:$H$5950,4,FALSE)</f>
        <v>0</v>
      </c>
      <c r="X1615" t="str">
        <f>VLOOKUP(V1615,Factors!$E$6:$F$5950,2,FALSE)</f>
        <v>Direct-OR</v>
      </c>
      <c r="Y1615" s="92">
        <f t="shared" si="150"/>
        <v>0</v>
      </c>
      <c r="Z1615" s="92">
        <f t="shared" si="151"/>
        <v>93.29</v>
      </c>
      <c r="AA1615" s="92">
        <f t="shared" si="152"/>
        <v>93.29</v>
      </c>
    </row>
    <row r="1616" spans="1:27" x14ac:dyDescent="0.25">
      <c r="A1616" t="s">
        <v>418</v>
      </c>
      <c r="B1616" t="s">
        <v>164</v>
      </c>
      <c r="C1616" t="s">
        <v>165</v>
      </c>
      <c r="D1616" t="s">
        <v>419</v>
      </c>
      <c r="E1616" t="s">
        <v>420</v>
      </c>
      <c r="F1616" t="str">
        <f t="shared" si="154"/>
        <v>1505</v>
      </c>
      <c r="G1616" t="s">
        <v>166</v>
      </c>
      <c r="H1616" t="s">
        <v>167</v>
      </c>
      <c r="I1616" s="91"/>
      <c r="J1616" s="91"/>
      <c r="K1616" s="91"/>
      <c r="L1616" s="91">
        <v>-3897.2</v>
      </c>
      <c r="M1616" s="91"/>
      <c r="N1616" s="91"/>
      <c r="O1616" s="91"/>
      <c r="P1616" s="91"/>
      <c r="Q1616" s="91"/>
      <c r="R1616" s="91"/>
      <c r="S1616" s="91"/>
      <c r="T1616" s="91"/>
      <c r="U1616" s="91">
        <f t="shared" si="155"/>
        <v>-3897.2</v>
      </c>
      <c r="V1616" s="82" t="str">
        <f t="shared" si="153"/>
        <v>151001505879</v>
      </c>
      <c r="W1616" s="83">
        <f>VLOOKUP(V1616,Factors!$E$6:$H$5950,4,FALSE)</f>
        <v>0</v>
      </c>
      <c r="X1616" t="str">
        <f>VLOOKUP(V1616,Factors!$E$6:$F$5950,2,FALSE)</f>
        <v>Direct-OR</v>
      </c>
      <c r="Y1616" s="92">
        <f t="shared" si="150"/>
        <v>0</v>
      </c>
      <c r="Z1616" s="92">
        <f t="shared" si="151"/>
        <v>-3897.2</v>
      </c>
      <c r="AA1616" s="92">
        <f t="shared" si="152"/>
        <v>-3897.2</v>
      </c>
    </row>
    <row r="1617" spans="1:27" x14ac:dyDescent="0.25">
      <c r="A1617" t="s">
        <v>418</v>
      </c>
      <c r="B1617" t="s">
        <v>164</v>
      </c>
      <c r="C1617" t="s">
        <v>165</v>
      </c>
      <c r="D1617" t="s">
        <v>419</v>
      </c>
      <c r="E1617" t="s">
        <v>420</v>
      </c>
      <c r="F1617" t="str">
        <f t="shared" si="154"/>
        <v>1505</v>
      </c>
      <c r="G1617" t="s">
        <v>106</v>
      </c>
      <c r="H1617" t="s">
        <v>107</v>
      </c>
      <c r="I1617" s="91"/>
      <c r="J1617" s="91">
        <v>0</v>
      </c>
      <c r="K1617" s="91"/>
      <c r="L1617" s="91"/>
      <c r="M1617" s="91"/>
      <c r="N1617" s="91">
        <v>-2037.6</v>
      </c>
      <c r="O1617" s="91"/>
      <c r="P1617" s="91"/>
      <c r="Q1617" s="91"/>
      <c r="R1617" s="91"/>
      <c r="S1617" s="91"/>
      <c r="T1617" s="91"/>
      <c r="U1617" s="91">
        <f t="shared" si="155"/>
        <v>-2037.6</v>
      </c>
      <c r="V1617" s="82" t="str">
        <f t="shared" si="153"/>
        <v>151001505879</v>
      </c>
      <c r="W1617" s="83">
        <f>VLOOKUP(V1617,Factors!$E$6:$H$5950,4,FALSE)</f>
        <v>0</v>
      </c>
      <c r="X1617" t="str">
        <f>VLOOKUP(V1617,Factors!$E$6:$F$5950,2,FALSE)</f>
        <v>Direct-OR</v>
      </c>
      <c r="Y1617" s="92">
        <f t="shared" si="150"/>
        <v>0</v>
      </c>
      <c r="Z1617" s="92">
        <f t="shared" si="151"/>
        <v>-2037.6</v>
      </c>
      <c r="AA1617" s="92">
        <f t="shared" si="152"/>
        <v>-2037.6</v>
      </c>
    </row>
    <row r="1618" spans="1:27" x14ac:dyDescent="0.25">
      <c r="A1618" t="s">
        <v>418</v>
      </c>
      <c r="B1618" t="s">
        <v>164</v>
      </c>
      <c r="C1618" t="s">
        <v>165</v>
      </c>
      <c r="D1618" t="s">
        <v>421</v>
      </c>
      <c r="E1618" t="s">
        <v>422</v>
      </c>
      <c r="F1618" t="str">
        <f t="shared" si="154"/>
        <v>1620</v>
      </c>
      <c r="G1618" t="s">
        <v>84</v>
      </c>
      <c r="H1618" t="s">
        <v>85</v>
      </c>
      <c r="I1618" s="91">
        <v>33.9</v>
      </c>
      <c r="J1618" s="91">
        <v>99.77</v>
      </c>
      <c r="K1618" s="91">
        <v>102.7</v>
      </c>
      <c r="L1618" s="91"/>
      <c r="M1618" s="91">
        <v>11.26</v>
      </c>
      <c r="N1618" s="91">
        <v>8.9</v>
      </c>
      <c r="O1618" s="91"/>
      <c r="P1618" s="91">
        <v>15.32</v>
      </c>
      <c r="Q1618" s="91">
        <v>2.5</v>
      </c>
      <c r="R1618" s="91">
        <v>4.45</v>
      </c>
      <c r="S1618" s="91"/>
      <c r="T1618" s="91"/>
      <c r="U1618" s="91">
        <f t="shared" si="155"/>
        <v>278.79999999999995</v>
      </c>
      <c r="V1618" s="82" t="str">
        <f t="shared" si="153"/>
        <v>151001620879</v>
      </c>
      <c r="W1618" s="83">
        <f>VLOOKUP(V1618,Factors!$E$6:$H$5950,4,FALSE)</f>
        <v>0</v>
      </c>
      <c r="X1618" t="str">
        <f>VLOOKUP(V1618,Factors!$E$6:$F$5950,2,FALSE)</f>
        <v>Direct-OR</v>
      </c>
      <c r="Y1618" s="92">
        <f t="shared" ref="Y1618:Y1681" si="156">U1618*W1618</f>
        <v>0</v>
      </c>
      <c r="Z1618" s="92">
        <f t="shared" ref="Z1618:Z1681" si="157">U1618-Y1618</f>
        <v>278.79999999999995</v>
      </c>
      <c r="AA1618" s="92">
        <f t="shared" ref="AA1618:AA1681" si="158">Y1618+Z1618</f>
        <v>278.79999999999995</v>
      </c>
    </row>
    <row r="1619" spans="1:27" x14ac:dyDescent="0.25">
      <c r="A1619" t="s">
        <v>418</v>
      </c>
      <c r="B1619" t="s">
        <v>164</v>
      </c>
      <c r="C1619" t="s">
        <v>165</v>
      </c>
      <c r="D1619" t="s">
        <v>421</v>
      </c>
      <c r="E1619" t="s">
        <v>422</v>
      </c>
      <c r="F1619" t="str">
        <f t="shared" si="154"/>
        <v>1620</v>
      </c>
      <c r="G1619" t="s">
        <v>56</v>
      </c>
      <c r="H1619" t="s">
        <v>57</v>
      </c>
      <c r="I1619" s="91">
        <v>233.23</v>
      </c>
      <c r="J1619" s="91">
        <v>686.37</v>
      </c>
      <c r="K1619" s="91">
        <v>706.51</v>
      </c>
      <c r="L1619" s="91"/>
      <c r="M1619" s="91">
        <v>77.47</v>
      </c>
      <c r="N1619" s="91">
        <v>61.24</v>
      </c>
      <c r="O1619" s="91"/>
      <c r="P1619" s="91">
        <v>105.41</v>
      </c>
      <c r="Q1619" s="91">
        <v>17.21</v>
      </c>
      <c r="R1619" s="91">
        <v>30.62</v>
      </c>
      <c r="S1619" s="91"/>
      <c r="T1619" s="91"/>
      <c r="U1619" s="91">
        <f t="shared" si="155"/>
        <v>1918.0600000000002</v>
      </c>
      <c r="V1619" s="82" t="str">
        <f t="shared" si="153"/>
        <v>151001620879</v>
      </c>
      <c r="W1619" s="83">
        <f>VLOOKUP(V1619,Factors!$E$6:$H$5950,4,FALSE)</f>
        <v>0</v>
      </c>
      <c r="X1619" t="str">
        <f>VLOOKUP(V1619,Factors!$E$6:$F$5950,2,FALSE)</f>
        <v>Direct-OR</v>
      </c>
      <c r="Y1619" s="92">
        <f t="shared" si="156"/>
        <v>0</v>
      </c>
      <c r="Z1619" s="92">
        <f t="shared" si="157"/>
        <v>1918.0600000000002</v>
      </c>
      <c r="AA1619" s="92">
        <f t="shared" si="158"/>
        <v>1918.0600000000002</v>
      </c>
    </row>
    <row r="1620" spans="1:27" x14ac:dyDescent="0.25">
      <c r="A1620" t="s">
        <v>418</v>
      </c>
      <c r="B1620" t="s">
        <v>170</v>
      </c>
      <c r="C1620" t="s">
        <v>171</v>
      </c>
      <c r="D1620" t="s">
        <v>419</v>
      </c>
      <c r="E1620" t="s">
        <v>420</v>
      </c>
      <c r="F1620" t="str">
        <f t="shared" si="154"/>
        <v>1505</v>
      </c>
      <c r="G1620" t="s">
        <v>84</v>
      </c>
      <c r="H1620" t="s">
        <v>85</v>
      </c>
      <c r="I1620" s="91">
        <v>1.53</v>
      </c>
      <c r="J1620" s="91"/>
      <c r="K1620" s="91"/>
      <c r="L1620" s="91"/>
      <c r="M1620" s="91"/>
      <c r="N1620" s="91"/>
      <c r="O1620" s="91"/>
      <c r="P1620" s="91"/>
      <c r="Q1620" s="91"/>
      <c r="R1620" s="91"/>
      <c r="S1620" s="91"/>
      <c r="T1620" s="91"/>
      <c r="U1620" s="91">
        <f t="shared" si="155"/>
        <v>1.53</v>
      </c>
      <c r="V1620" s="82" t="str">
        <f t="shared" si="153"/>
        <v>155061505879</v>
      </c>
      <c r="W1620" s="83">
        <f>VLOOKUP(V1620,Factors!$E$6:$H$5950,4,FALSE)</f>
        <v>0</v>
      </c>
      <c r="X1620" t="str">
        <f>VLOOKUP(V1620,Factors!$E$6:$F$5950,2,FALSE)</f>
        <v>Direct-OR</v>
      </c>
      <c r="Y1620" s="92">
        <f t="shared" si="156"/>
        <v>0</v>
      </c>
      <c r="Z1620" s="92">
        <f t="shared" si="157"/>
        <v>1.53</v>
      </c>
      <c r="AA1620" s="92">
        <f t="shared" si="158"/>
        <v>1.53</v>
      </c>
    </row>
    <row r="1621" spans="1:27" x14ac:dyDescent="0.25">
      <c r="A1621" t="s">
        <v>418</v>
      </c>
      <c r="B1621" t="s">
        <v>170</v>
      </c>
      <c r="C1621" t="s">
        <v>171</v>
      </c>
      <c r="D1621" t="s">
        <v>419</v>
      </c>
      <c r="E1621" t="s">
        <v>420</v>
      </c>
      <c r="F1621" t="str">
        <f t="shared" si="154"/>
        <v>1505</v>
      </c>
      <c r="G1621" t="s">
        <v>130</v>
      </c>
      <c r="H1621" t="s">
        <v>131</v>
      </c>
      <c r="I1621" s="91">
        <v>8.4</v>
      </c>
      <c r="J1621" s="91">
        <v>7.4</v>
      </c>
      <c r="K1621" s="91"/>
      <c r="L1621" s="91"/>
      <c r="M1621" s="91"/>
      <c r="N1621" s="91"/>
      <c r="O1621" s="91"/>
      <c r="P1621" s="91"/>
      <c r="Q1621" s="91"/>
      <c r="R1621" s="91"/>
      <c r="S1621" s="91"/>
      <c r="T1621" s="91"/>
      <c r="U1621" s="91">
        <f t="shared" si="155"/>
        <v>15.8</v>
      </c>
      <c r="V1621" s="82" t="str">
        <f t="shared" si="153"/>
        <v>155061505879</v>
      </c>
      <c r="W1621" s="83">
        <f>VLOOKUP(V1621,Factors!$E$6:$H$5950,4,FALSE)</f>
        <v>0</v>
      </c>
      <c r="X1621" t="str">
        <f>VLOOKUP(V1621,Factors!$E$6:$F$5950,2,FALSE)</f>
        <v>Direct-OR</v>
      </c>
      <c r="Y1621" s="92">
        <f t="shared" si="156"/>
        <v>0</v>
      </c>
      <c r="Z1621" s="92">
        <f t="shared" si="157"/>
        <v>15.8</v>
      </c>
      <c r="AA1621" s="92">
        <f t="shared" si="158"/>
        <v>15.8</v>
      </c>
    </row>
    <row r="1622" spans="1:27" x14ac:dyDescent="0.25">
      <c r="A1622" t="s">
        <v>418</v>
      </c>
      <c r="B1622" t="s">
        <v>170</v>
      </c>
      <c r="C1622" t="s">
        <v>171</v>
      </c>
      <c r="D1622" t="s">
        <v>419</v>
      </c>
      <c r="E1622" t="s">
        <v>420</v>
      </c>
      <c r="F1622" t="str">
        <f t="shared" si="154"/>
        <v>1505</v>
      </c>
      <c r="G1622" t="s">
        <v>136</v>
      </c>
      <c r="H1622" t="s">
        <v>137</v>
      </c>
      <c r="I1622" s="91"/>
      <c r="J1622" s="91"/>
      <c r="K1622" s="91">
        <v>2</v>
      </c>
      <c r="L1622" s="91"/>
      <c r="M1622" s="91"/>
      <c r="N1622" s="91"/>
      <c r="O1622" s="91"/>
      <c r="P1622" s="91"/>
      <c r="Q1622" s="91"/>
      <c r="R1622" s="91"/>
      <c r="S1622" s="91"/>
      <c r="T1622" s="91"/>
      <c r="U1622" s="91">
        <f t="shared" si="155"/>
        <v>2</v>
      </c>
      <c r="V1622" s="82" t="str">
        <f t="shared" si="153"/>
        <v>155061505879</v>
      </c>
      <c r="W1622" s="83">
        <f>VLOOKUP(V1622,Factors!$E$6:$H$5950,4,FALSE)</f>
        <v>0</v>
      </c>
      <c r="X1622" t="str">
        <f>VLOOKUP(V1622,Factors!$E$6:$F$5950,2,FALSE)</f>
        <v>Direct-OR</v>
      </c>
      <c r="Y1622" s="92">
        <f t="shared" si="156"/>
        <v>0</v>
      </c>
      <c r="Z1622" s="92">
        <f t="shared" si="157"/>
        <v>2</v>
      </c>
      <c r="AA1622" s="92">
        <f t="shared" si="158"/>
        <v>2</v>
      </c>
    </row>
    <row r="1623" spans="1:27" x14ac:dyDescent="0.25">
      <c r="A1623" t="s">
        <v>418</v>
      </c>
      <c r="B1623" t="s">
        <v>170</v>
      </c>
      <c r="C1623" t="s">
        <v>171</v>
      </c>
      <c r="D1623" t="s">
        <v>419</v>
      </c>
      <c r="E1623" t="s">
        <v>420</v>
      </c>
      <c r="F1623" t="str">
        <f t="shared" si="154"/>
        <v>1505</v>
      </c>
      <c r="G1623" t="s">
        <v>144</v>
      </c>
      <c r="H1623" t="s">
        <v>145</v>
      </c>
      <c r="I1623" s="91">
        <v>165.78</v>
      </c>
      <c r="J1623" s="91"/>
      <c r="K1623" s="91">
        <v>95.84</v>
      </c>
      <c r="L1623" s="91">
        <v>54.54</v>
      </c>
      <c r="M1623" s="91"/>
      <c r="N1623" s="91"/>
      <c r="O1623" s="91"/>
      <c r="P1623" s="91"/>
      <c r="Q1623" s="91"/>
      <c r="R1623" s="91"/>
      <c r="S1623" s="91"/>
      <c r="T1623" s="91"/>
      <c r="U1623" s="91">
        <f t="shared" si="155"/>
        <v>316.16000000000003</v>
      </c>
      <c r="V1623" s="82" t="str">
        <f t="shared" si="153"/>
        <v>155061505879</v>
      </c>
      <c r="W1623" s="83">
        <f>VLOOKUP(V1623,Factors!$E$6:$H$5950,4,FALSE)</f>
        <v>0</v>
      </c>
      <c r="X1623" t="str">
        <f>VLOOKUP(V1623,Factors!$E$6:$F$5950,2,FALSE)</f>
        <v>Direct-OR</v>
      </c>
      <c r="Y1623" s="92">
        <f t="shared" si="156"/>
        <v>0</v>
      </c>
      <c r="Z1623" s="92">
        <f t="shared" si="157"/>
        <v>316.16000000000003</v>
      </c>
      <c r="AA1623" s="92">
        <f t="shared" si="158"/>
        <v>316.16000000000003</v>
      </c>
    </row>
    <row r="1624" spans="1:27" x14ac:dyDescent="0.25">
      <c r="A1624" t="s">
        <v>418</v>
      </c>
      <c r="B1624" t="s">
        <v>170</v>
      </c>
      <c r="C1624" t="s">
        <v>171</v>
      </c>
      <c r="D1624" t="s">
        <v>419</v>
      </c>
      <c r="E1624" t="s">
        <v>420</v>
      </c>
      <c r="F1624" t="str">
        <f t="shared" si="154"/>
        <v>1505</v>
      </c>
      <c r="G1624" t="s">
        <v>146</v>
      </c>
      <c r="H1624" t="s">
        <v>147</v>
      </c>
      <c r="I1624" s="91"/>
      <c r="J1624" s="91">
        <v>11.49</v>
      </c>
      <c r="K1624" s="91">
        <v>975</v>
      </c>
      <c r="L1624" s="91"/>
      <c r="M1624" s="91"/>
      <c r="N1624" s="91"/>
      <c r="O1624" s="91"/>
      <c r="P1624" s="91"/>
      <c r="Q1624" s="91"/>
      <c r="R1624" s="91"/>
      <c r="S1624" s="91"/>
      <c r="T1624" s="91"/>
      <c r="U1624" s="91">
        <f t="shared" si="155"/>
        <v>986.49</v>
      </c>
      <c r="V1624" s="82" t="str">
        <f t="shared" si="153"/>
        <v>155061505879</v>
      </c>
      <c r="W1624" s="83">
        <f>VLOOKUP(V1624,Factors!$E$6:$H$5950,4,FALSE)</f>
        <v>0</v>
      </c>
      <c r="X1624" t="str">
        <f>VLOOKUP(V1624,Factors!$E$6:$F$5950,2,FALSE)</f>
        <v>Direct-OR</v>
      </c>
      <c r="Y1624" s="92">
        <f t="shared" si="156"/>
        <v>0</v>
      </c>
      <c r="Z1624" s="92">
        <f t="shared" si="157"/>
        <v>986.49</v>
      </c>
      <c r="AA1624" s="92">
        <f t="shared" si="158"/>
        <v>986.49</v>
      </c>
    </row>
    <row r="1625" spans="1:27" x14ac:dyDescent="0.25">
      <c r="A1625" t="s">
        <v>418</v>
      </c>
      <c r="B1625" t="s">
        <v>170</v>
      </c>
      <c r="C1625" t="s">
        <v>171</v>
      </c>
      <c r="D1625" t="s">
        <v>419</v>
      </c>
      <c r="E1625" t="s">
        <v>420</v>
      </c>
      <c r="F1625" t="str">
        <f t="shared" si="154"/>
        <v>1505</v>
      </c>
      <c r="G1625" t="s">
        <v>150</v>
      </c>
      <c r="H1625" t="s">
        <v>151</v>
      </c>
      <c r="I1625" s="91"/>
      <c r="J1625" s="91">
        <v>100</v>
      </c>
      <c r="K1625" s="91"/>
      <c r="L1625" s="91"/>
      <c r="M1625" s="91"/>
      <c r="N1625" s="91"/>
      <c r="O1625" s="91"/>
      <c r="P1625" s="91"/>
      <c r="Q1625" s="91"/>
      <c r="R1625" s="91"/>
      <c r="S1625" s="91"/>
      <c r="T1625" s="91"/>
      <c r="U1625" s="91">
        <f t="shared" si="155"/>
        <v>100</v>
      </c>
      <c r="V1625" s="82" t="str">
        <f t="shared" si="153"/>
        <v>155061505879</v>
      </c>
      <c r="W1625" s="83">
        <f>VLOOKUP(V1625,Factors!$E$6:$H$5950,4,FALSE)</f>
        <v>0</v>
      </c>
      <c r="X1625" t="str">
        <f>VLOOKUP(V1625,Factors!$E$6:$F$5950,2,FALSE)</f>
        <v>Direct-OR</v>
      </c>
      <c r="Y1625" s="92">
        <f t="shared" si="156"/>
        <v>0</v>
      </c>
      <c r="Z1625" s="92">
        <f t="shared" si="157"/>
        <v>100</v>
      </c>
      <c r="AA1625" s="92">
        <f t="shared" si="158"/>
        <v>100</v>
      </c>
    </row>
    <row r="1626" spans="1:27" x14ac:dyDescent="0.25">
      <c r="A1626" t="s">
        <v>418</v>
      </c>
      <c r="B1626" t="s">
        <v>170</v>
      </c>
      <c r="C1626" t="s">
        <v>171</v>
      </c>
      <c r="D1626" t="s">
        <v>419</v>
      </c>
      <c r="E1626" t="s">
        <v>420</v>
      </c>
      <c r="F1626" t="str">
        <f t="shared" si="154"/>
        <v>1505</v>
      </c>
      <c r="G1626" t="s">
        <v>106</v>
      </c>
      <c r="H1626" t="s">
        <v>107</v>
      </c>
      <c r="I1626" s="91">
        <v>10.5</v>
      </c>
      <c r="J1626" s="91"/>
      <c r="K1626" s="91"/>
      <c r="L1626" s="91"/>
      <c r="M1626" s="91"/>
      <c r="N1626" s="91"/>
      <c r="O1626" s="91"/>
      <c r="P1626" s="91"/>
      <c r="Q1626" s="91"/>
      <c r="R1626" s="91"/>
      <c r="S1626" s="91"/>
      <c r="T1626" s="91"/>
      <c r="U1626" s="91">
        <f t="shared" si="155"/>
        <v>10.5</v>
      </c>
      <c r="V1626" s="82" t="str">
        <f t="shared" si="153"/>
        <v>155061505879</v>
      </c>
      <c r="W1626" s="83">
        <f>VLOOKUP(V1626,Factors!$E$6:$H$5950,4,FALSE)</f>
        <v>0</v>
      </c>
      <c r="X1626" t="str">
        <f>VLOOKUP(V1626,Factors!$E$6:$F$5950,2,FALSE)</f>
        <v>Direct-OR</v>
      </c>
      <c r="Y1626" s="92">
        <f t="shared" si="156"/>
        <v>0</v>
      </c>
      <c r="Z1626" s="92">
        <f t="shared" si="157"/>
        <v>10.5</v>
      </c>
      <c r="AA1626" s="92">
        <f t="shared" si="158"/>
        <v>10.5</v>
      </c>
    </row>
    <row r="1627" spans="1:27" x14ac:dyDescent="0.25">
      <c r="A1627" t="s">
        <v>418</v>
      </c>
      <c r="B1627" t="s">
        <v>170</v>
      </c>
      <c r="C1627" t="s">
        <v>171</v>
      </c>
      <c r="D1627" t="s">
        <v>421</v>
      </c>
      <c r="E1627" t="s">
        <v>422</v>
      </c>
      <c r="F1627" t="str">
        <f t="shared" si="154"/>
        <v>1620</v>
      </c>
      <c r="G1627" t="s">
        <v>92</v>
      </c>
      <c r="H1627" t="s">
        <v>93</v>
      </c>
      <c r="I1627" s="91"/>
      <c r="J1627" s="91"/>
      <c r="K1627" s="91"/>
      <c r="L1627" s="91"/>
      <c r="M1627" s="91"/>
      <c r="N1627" s="91"/>
      <c r="O1627" s="91"/>
      <c r="P1627" s="91"/>
      <c r="Q1627" s="91">
        <v>78.34</v>
      </c>
      <c r="R1627" s="91"/>
      <c r="S1627" s="91"/>
      <c r="T1627" s="91"/>
      <c r="U1627" s="91">
        <f t="shared" si="155"/>
        <v>78.34</v>
      </c>
      <c r="V1627" s="82" t="str">
        <f t="shared" si="153"/>
        <v>155061620879</v>
      </c>
      <c r="W1627" s="83">
        <f>VLOOKUP(V1627,Factors!$E$6:$H$5950,4,FALSE)</f>
        <v>0</v>
      </c>
      <c r="X1627" t="str">
        <f>VLOOKUP(V1627,Factors!$E$6:$F$5950,2,FALSE)</f>
        <v>Direct-OR</v>
      </c>
      <c r="Y1627" s="92">
        <f t="shared" si="156"/>
        <v>0</v>
      </c>
      <c r="Z1627" s="92">
        <f t="shared" si="157"/>
        <v>78.34</v>
      </c>
      <c r="AA1627" s="92">
        <f t="shared" si="158"/>
        <v>78.34</v>
      </c>
    </row>
    <row r="1628" spans="1:27" x14ac:dyDescent="0.25">
      <c r="A1628" t="s">
        <v>418</v>
      </c>
      <c r="B1628" t="s">
        <v>170</v>
      </c>
      <c r="C1628" t="s">
        <v>171</v>
      </c>
      <c r="D1628" t="s">
        <v>421</v>
      </c>
      <c r="E1628" t="s">
        <v>422</v>
      </c>
      <c r="F1628" t="str">
        <f t="shared" si="154"/>
        <v>1620</v>
      </c>
      <c r="G1628" t="s">
        <v>84</v>
      </c>
      <c r="H1628" t="s">
        <v>85</v>
      </c>
      <c r="I1628" s="91">
        <v>1987.5</v>
      </c>
      <c r="J1628" s="91">
        <v>1749.12</v>
      </c>
      <c r="K1628" s="91">
        <v>2274.54</v>
      </c>
      <c r="L1628" s="91">
        <v>1229.6199999999999</v>
      </c>
      <c r="M1628" s="91">
        <v>2074.96</v>
      </c>
      <c r="N1628" s="91">
        <v>1564.11</v>
      </c>
      <c r="O1628" s="91">
        <v>2483.59</v>
      </c>
      <c r="P1628" s="91">
        <v>1320.48</v>
      </c>
      <c r="Q1628" s="91">
        <v>2213.5</v>
      </c>
      <c r="R1628" s="91">
        <v>2298.4</v>
      </c>
      <c r="S1628" s="91">
        <v>1924.26</v>
      </c>
      <c r="T1628" s="91">
        <v>1941.76</v>
      </c>
      <c r="U1628" s="91">
        <f t="shared" si="155"/>
        <v>23061.839999999997</v>
      </c>
      <c r="V1628" s="82" t="str">
        <f t="shared" si="153"/>
        <v>155061620879</v>
      </c>
      <c r="W1628" s="83">
        <f>VLOOKUP(V1628,Factors!$E$6:$H$5950,4,FALSE)</f>
        <v>0</v>
      </c>
      <c r="X1628" t="str">
        <f>VLOOKUP(V1628,Factors!$E$6:$F$5950,2,FALSE)</f>
        <v>Direct-OR</v>
      </c>
      <c r="Y1628" s="92">
        <f t="shared" si="156"/>
        <v>0</v>
      </c>
      <c r="Z1628" s="92">
        <f t="shared" si="157"/>
        <v>23061.839999999997</v>
      </c>
      <c r="AA1628" s="92">
        <f t="shared" si="158"/>
        <v>23061.839999999997</v>
      </c>
    </row>
    <row r="1629" spans="1:27" x14ac:dyDescent="0.25">
      <c r="A1629" t="s">
        <v>418</v>
      </c>
      <c r="B1629" t="s">
        <v>170</v>
      </c>
      <c r="C1629" t="s">
        <v>171</v>
      </c>
      <c r="D1629" t="s">
        <v>421</v>
      </c>
      <c r="E1629" t="s">
        <v>422</v>
      </c>
      <c r="F1629" t="str">
        <f t="shared" si="154"/>
        <v>1620</v>
      </c>
      <c r="G1629" t="s">
        <v>256</v>
      </c>
      <c r="H1629" t="s">
        <v>257</v>
      </c>
      <c r="I1629" s="91"/>
      <c r="J1629" s="91"/>
      <c r="K1629" s="91"/>
      <c r="L1629" s="91"/>
      <c r="M1629" s="91"/>
      <c r="N1629" s="91"/>
      <c r="O1629" s="91"/>
      <c r="P1629" s="91"/>
      <c r="Q1629" s="91"/>
      <c r="R1629" s="91"/>
      <c r="S1629" s="91"/>
      <c r="T1629" s="91">
        <v>424.58</v>
      </c>
      <c r="U1629" s="91">
        <f t="shared" si="155"/>
        <v>424.58</v>
      </c>
      <c r="V1629" s="82" t="str">
        <f t="shared" si="153"/>
        <v>155061620879</v>
      </c>
      <c r="W1629" s="83">
        <f>VLOOKUP(V1629,Factors!$E$6:$H$5950,4,FALSE)</f>
        <v>0</v>
      </c>
      <c r="X1629" t="str">
        <f>VLOOKUP(V1629,Factors!$E$6:$F$5950,2,FALSE)</f>
        <v>Direct-OR</v>
      </c>
      <c r="Y1629" s="92">
        <f t="shared" si="156"/>
        <v>0</v>
      </c>
      <c r="Z1629" s="92">
        <f t="shared" si="157"/>
        <v>424.58</v>
      </c>
      <c r="AA1629" s="92">
        <f t="shared" si="158"/>
        <v>424.58</v>
      </c>
    </row>
    <row r="1630" spans="1:27" x14ac:dyDescent="0.25">
      <c r="A1630" t="s">
        <v>418</v>
      </c>
      <c r="B1630" t="s">
        <v>170</v>
      </c>
      <c r="C1630" t="s">
        <v>171</v>
      </c>
      <c r="D1630" t="s">
        <v>421</v>
      </c>
      <c r="E1630" t="s">
        <v>422</v>
      </c>
      <c r="F1630" t="str">
        <f t="shared" si="154"/>
        <v>1620</v>
      </c>
      <c r="G1630" t="s">
        <v>65</v>
      </c>
      <c r="H1630" t="s">
        <v>66</v>
      </c>
      <c r="I1630" s="91">
        <v>12169.9</v>
      </c>
      <c r="J1630" s="91">
        <v>10123.219999999999</v>
      </c>
      <c r="K1630" s="91">
        <v>11023.7</v>
      </c>
      <c r="L1630" s="91">
        <v>6449.89</v>
      </c>
      <c r="M1630" s="91">
        <v>8998.91</v>
      </c>
      <c r="N1630" s="91">
        <v>7653.42</v>
      </c>
      <c r="O1630" s="91">
        <v>10386.73</v>
      </c>
      <c r="P1630" s="91">
        <v>6955.49</v>
      </c>
      <c r="Q1630" s="91">
        <v>8992.3799999999992</v>
      </c>
      <c r="R1630" s="91">
        <v>5792.56</v>
      </c>
      <c r="S1630" s="91">
        <v>9240.6</v>
      </c>
      <c r="T1630" s="91">
        <v>10815.98</v>
      </c>
      <c r="U1630" s="91">
        <f t="shared" si="155"/>
        <v>108602.78</v>
      </c>
      <c r="V1630" s="82" t="str">
        <f t="shared" si="153"/>
        <v>155061620879</v>
      </c>
      <c r="W1630" s="83">
        <f>VLOOKUP(V1630,Factors!$E$6:$H$5950,4,FALSE)</f>
        <v>0</v>
      </c>
      <c r="X1630" t="str">
        <f>VLOOKUP(V1630,Factors!$E$6:$F$5950,2,FALSE)</f>
        <v>Direct-OR</v>
      </c>
      <c r="Y1630" s="92">
        <f t="shared" si="156"/>
        <v>0</v>
      </c>
      <c r="Z1630" s="92">
        <f t="shared" si="157"/>
        <v>108602.78</v>
      </c>
      <c r="AA1630" s="92">
        <f t="shared" si="158"/>
        <v>108602.78</v>
      </c>
    </row>
    <row r="1631" spans="1:27" x14ac:dyDescent="0.25">
      <c r="A1631" t="s">
        <v>418</v>
      </c>
      <c r="B1631" t="s">
        <v>170</v>
      </c>
      <c r="C1631" t="s">
        <v>171</v>
      </c>
      <c r="D1631" t="s">
        <v>421</v>
      </c>
      <c r="E1631" t="s">
        <v>422</v>
      </c>
      <c r="F1631" t="str">
        <f t="shared" si="154"/>
        <v>1620</v>
      </c>
      <c r="G1631" t="s">
        <v>56</v>
      </c>
      <c r="H1631" t="s">
        <v>57</v>
      </c>
      <c r="I1631" s="91">
        <v>992.04</v>
      </c>
      <c r="J1631" s="91">
        <v>910.7</v>
      </c>
      <c r="K1631" s="91">
        <v>2325.17</v>
      </c>
      <c r="L1631" s="91">
        <v>726.02</v>
      </c>
      <c r="M1631" s="91">
        <v>3539.95</v>
      </c>
      <c r="N1631" s="91">
        <v>2210.94</v>
      </c>
      <c r="O1631" s="91">
        <v>4382.55</v>
      </c>
      <c r="P1631" s="91">
        <v>1803.15</v>
      </c>
      <c r="Q1631" s="91">
        <v>4671.28</v>
      </c>
      <c r="R1631" s="91">
        <v>5563.29</v>
      </c>
      <c r="S1631" s="91">
        <v>2166.3000000000002</v>
      </c>
      <c r="T1631" s="91">
        <v>1945.77</v>
      </c>
      <c r="U1631" s="91">
        <f t="shared" si="155"/>
        <v>31237.160000000003</v>
      </c>
      <c r="V1631" s="82" t="str">
        <f t="shared" si="153"/>
        <v>155061620879</v>
      </c>
      <c r="W1631" s="83">
        <f>VLOOKUP(V1631,Factors!$E$6:$H$5950,4,FALSE)</f>
        <v>0</v>
      </c>
      <c r="X1631" t="str">
        <f>VLOOKUP(V1631,Factors!$E$6:$F$5950,2,FALSE)</f>
        <v>Direct-OR</v>
      </c>
      <c r="Y1631" s="92">
        <f t="shared" si="156"/>
        <v>0</v>
      </c>
      <c r="Z1631" s="92">
        <f t="shared" si="157"/>
        <v>31237.160000000003</v>
      </c>
      <c r="AA1631" s="92">
        <f t="shared" si="158"/>
        <v>31237.160000000003</v>
      </c>
    </row>
    <row r="1632" spans="1:27" x14ac:dyDescent="0.25">
      <c r="A1632" t="s">
        <v>418</v>
      </c>
      <c r="B1632" t="s">
        <v>170</v>
      </c>
      <c r="C1632" t="s">
        <v>171</v>
      </c>
      <c r="D1632" t="s">
        <v>421</v>
      </c>
      <c r="E1632" t="s">
        <v>422</v>
      </c>
      <c r="F1632" t="str">
        <f t="shared" si="154"/>
        <v>1620</v>
      </c>
      <c r="G1632" t="s">
        <v>68</v>
      </c>
      <c r="H1632" t="s">
        <v>69</v>
      </c>
      <c r="I1632" s="91">
        <v>511.2</v>
      </c>
      <c r="J1632" s="91">
        <v>999.24</v>
      </c>
      <c r="K1632" s="91">
        <v>2299.04</v>
      </c>
      <c r="L1632" s="91">
        <v>1283.3699999999999</v>
      </c>
      <c r="M1632" s="91">
        <v>1736.02</v>
      </c>
      <c r="N1632" s="91">
        <v>896.07</v>
      </c>
      <c r="O1632" s="91">
        <v>2316.7800000000002</v>
      </c>
      <c r="P1632" s="91">
        <v>325.77999999999997</v>
      </c>
      <c r="Q1632" s="91">
        <v>1564.31</v>
      </c>
      <c r="R1632" s="91">
        <v>4456.16</v>
      </c>
      <c r="S1632" s="91">
        <v>1831.22</v>
      </c>
      <c r="T1632" s="91">
        <v>596.79</v>
      </c>
      <c r="U1632" s="91">
        <f t="shared" si="155"/>
        <v>18815.980000000003</v>
      </c>
      <c r="V1632" s="82" t="str">
        <f t="shared" si="153"/>
        <v>155061620879</v>
      </c>
      <c r="W1632" s="83">
        <f>VLOOKUP(V1632,Factors!$E$6:$H$5950,4,FALSE)</f>
        <v>0</v>
      </c>
      <c r="X1632" t="str">
        <f>VLOOKUP(V1632,Factors!$E$6:$F$5950,2,FALSE)</f>
        <v>Direct-OR</v>
      </c>
      <c r="Y1632" s="92">
        <f t="shared" si="156"/>
        <v>0</v>
      </c>
      <c r="Z1632" s="92">
        <f t="shared" si="157"/>
        <v>18815.980000000003</v>
      </c>
      <c r="AA1632" s="92">
        <f t="shared" si="158"/>
        <v>18815.980000000003</v>
      </c>
    </row>
    <row r="1633" spans="1:27" x14ac:dyDescent="0.25">
      <c r="A1633" t="s">
        <v>418</v>
      </c>
      <c r="B1633" t="s">
        <v>170</v>
      </c>
      <c r="C1633" t="s">
        <v>171</v>
      </c>
      <c r="D1633" t="s">
        <v>421</v>
      </c>
      <c r="E1633" t="s">
        <v>422</v>
      </c>
      <c r="F1633" t="str">
        <f t="shared" si="154"/>
        <v>1620</v>
      </c>
      <c r="G1633" t="s">
        <v>156</v>
      </c>
      <c r="H1633" t="s">
        <v>157</v>
      </c>
      <c r="I1633" s="91">
        <v>150.01</v>
      </c>
      <c r="J1633" s="91">
        <v>107.15</v>
      </c>
      <c r="K1633" s="91">
        <v>192.87</v>
      </c>
      <c r="L1633" s="91">
        <v>85.72</v>
      </c>
      <c r="M1633" s="91">
        <v>278.58999999999997</v>
      </c>
      <c r="N1633" s="91">
        <v>150.01</v>
      </c>
      <c r="O1633" s="91">
        <v>85.72</v>
      </c>
      <c r="P1633" s="91">
        <v>64.290000000000006</v>
      </c>
      <c r="Q1633" s="91">
        <v>64.290000000000006</v>
      </c>
      <c r="R1633" s="91">
        <v>364.31</v>
      </c>
      <c r="S1633" s="91">
        <v>64.290000000000006</v>
      </c>
      <c r="T1633" s="91"/>
      <c r="U1633" s="91">
        <f t="shared" si="155"/>
        <v>1607.2499999999998</v>
      </c>
      <c r="V1633" s="82" t="str">
        <f t="shared" si="153"/>
        <v>155061620879</v>
      </c>
      <c r="W1633" s="83">
        <f>VLOOKUP(V1633,Factors!$E$6:$H$5950,4,FALSE)</f>
        <v>0</v>
      </c>
      <c r="X1633" t="str">
        <f>VLOOKUP(V1633,Factors!$E$6:$F$5950,2,FALSE)</f>
        <v>Direct-OR</v>
      </c>
      <c r="Y1633" s="92">
        <f t="shared" si="156"/>
        <v>0</v>
      </c>
      <c r="Z1633" s="92">
        <f t="shared" si="157"/>
        <v>1607.2499999999998</v>
      </c>
      <c r="AA1633" s="92">
        <f t="shared" si="158"/>
        <v>1607.2499999999998</v>
      </c>
    </row>
    <row r="1634" spans="1:27" x14ac:dyDescent="0.25">
      <c r="A1634" t="s">
        <v>418</v>
      </c>
      <c r="B1634" t="s">
        <v>170</v>
      </c>
      <c r="C1634" t="s">
        <v>171</v>
      </c>
      <c r="D1634" t="s">
        <v>423</v>
      </c>
      <c r="E1634" t="s">
        <v>422</v>
      </c>
      <c r="F1634" t="str">
        <f t="shared" si="154"/>
        <v>1625</v>
      </c>
      <c r="G1634" t="s">
        <v>84</v>
      </c>
      <c r="H1634" t="s">
        <v>85</v>
      </c>
      <c r="I1634" s="91"/>
      <c r="J1634" s="91"/>
      <c r="K1634" s="91"/>
      <c r="L1634" s="91"/>
      <c r="M1634" s="91"/>
      <c r="N1634" s="91"/>
      <c r="O1634" s="91"/>
      <c r="P1634" s="91"/>
      <c r="Q1634" s="91"/>
      <c r="R1634" s="91">
        <v>26.42</v>
      </c>
      <c r="S1634" s="91"/>
      <c r="T1634" s="91"/>
      <c r="U1634" s="91">
        <f t="shared" si="155"/>
        <v>26.42</v>
      </c>
      <c r="V1634" s="82" t="str">
        <f t="shared" si="153"/>
        <v>155061625879</v>
      </c>
      <c r="W1634" s="83">
        <f>VLOOKUP(V1634,Factors!$E$6:$H$5950,4,FALSE)</f>
        <v>0.1124</v>
      </c>
      <c r="X1634" t="str">
        <f>VLOOKUP(V1634,Factors!$E$6:$F$5950,2,FALSE)</f>
        <v>3-factor</v>
      </c>
      <c r="Y1634" s="92">
        <f t="shared" si="156"/>
        <v>2.969608</v>
      </c>
      <c r="Z1634" s="92">
        <f t="shared" si="157"/>
        <v>23.450392000000001</v>
      </c>
      <c r="AA1634" s="92">
        <f t="shared" si="158"/>
        <v>26.42</v>
      </c>
    </row>
    <row r="1635" spans="1:27" x14ac:dyDescent="0.25">
      <c r="A1635" t="s">
        <v>418</v>
      </c>
      <c r="B1635" t="s">
        <v>170</v>
      </c>
      <c r="C1635" t="s">
        <v>171</v>
      </c>
      <c r="D1635" t="s">
        <v>423</v>
      </c>
      <c r="E1635" t="s">
        <v>422</v>
      </c>
      <c r="F1635" t="str">
        <f t="shared" si="154"/>
        <v>1625</v>
      </c>
      <c r="G1635" t="s">
        <v>65</v>
      </c>
      <c r="H1635" t="s">
        <v>66</v>
      </c>
      <c r="I1635" s="91"/>
      <c r="J1635" s="91"/>
      <c r="K1635" s="91"/>
      <c r="L1635" s="91"/>
      <c r="M1635" s="91"/>
      <c r="N1635" s="91"/>
      <c r="O1635" s="91"/>
      <c r="P1635" s="91"/>
      <c r="Q1635" s="91"/>
      <c r="R1635" s="91">
        <v>181.76</v>
      </c>
      <c r="S1635" s="91"/>
      <c r="T1635" s="91"/>
      <c r="U1635" s="91">
        <f t="shared" si="155"/>
        <v>181.76</v>
      </c>
      <c r="V1635" s="82" t="str">
        <f t="shared" si="153"/>
        <v>155061625879</v>
      </c>
      <c r="W1635" s="83">
        <f>VLOOKUP(V1635,Factors!$E$6:$H$5950,4,FALSE)</f>
        <v>0.1124</v>
      </c>
      <c r="X1635" t="str">
        <f>VLOOKUP(V1635,Factors!$E$6:$F$5950,2,FALSE)</f>
        <v>3-factor</v>
      </c>
      <c r="Y1635" s="92">
        <f t="shared" si="156"/>
        <v>20.429824</v>
      </c>
      <c r="Z1635" s="92">
        <f t="shared" si="157"/>
        <v>161.33017599999999</v>
      </c>
      <c r="AA1635" s="92">
        <f t="shared" si="158"/>
        <v>181.76</v>
      </c>
    </row>
    <row r="1636" spans="1:27" x14ac:dyDescent="0.25">
      <c r="A1636" t="s">
        <v>418</v>
      </c>
      <c r="B1636" t="s">
        <v>292</v>
      </c>
      <c r="C1636" t="s">
        <v>293</v>
      </c>
      <c r="D1636" t="s">
        <v>421</v>
      </c>
      <c r="E1636" t="s">
        <v>422</v>
      </c>
      <c r="F1636" t="str">
        <f t="shared" si="154"/>
        <v>1620</v>
      </c>
      <c r="G1636" t="s">
        <v>65</v>
      </c>
      <c r="H1636" t="s">
        <v>66</v>
      </c>
      <c r="I1636" s="91">
        <v>3563.03</v>
      </c>
      <c r="J1636" s="91">
        <v>3474.65</v>
      </c>
      <c r="K1636" s="91">
        <v>2883.74</v>
      </c>
      <c r="L1636" s="91">
        <v>3681.44</v>
      </c>
      <c r="M1636" s="91">
        <v>1894.26</v>
      </c>
      <c r="N1636" s="91">
        <v>2101.2399999999998</v>
      </c>
      <c r="O1636" s="91">
        <v>5009.2</v>
      </c>
      <c r="P1636" s="91">
        <v>1419.44</v>
      </c>
      <c r="Q1636" s="91">
        <v>5130.8999999999996</v>
      </c>
      <c r="R1636" s="91">
        <v>1894.06</v>
      </c>
      <c r="S1636" s="91">
        <v>2989.83</v>
      </c>
      <c r="T1636" s="91">
        <v>3376.94</v>
      </c>
      <c r="U1636" s="91">
        <f t="shared" si="155"/>
        <v>37418.730000000003</v>
      </c>
      <c r="V1636" s="82" t="str">
        <f t="shared" si="153"/>
        <v>155071620879</v>
      </c>
      <c r="W1636" s="83">
        <f>VLOOKUP(V1636,Factors!$E$6:$H$5950,4,FALSE)</f>
        <v>6.5216999999999997E-2</v>
      </c>
      <c r="X1636" t="str">
        <f>VLOOKUP(V1636,Factors!$E$6:$F$5950,2,FALSE)</f>
        <v>Perimeter</v>
      </c>
      <c r="Y1636" s="92">
        <f t="shared" si="156"/>
        <v>2440.3373144100001</v>
      </c>
      <c r="Z1636" s="92">
        <f t="shared" si="157"/>
        <v>34978.392685590006</v>
      </c>
      <c r="AA1636" s="92">
        <f t="shared" si="158"/>
        <v>37418.730000000003</v>
      </c>
    </row>
    <row r="1637" spans="1:27" x14ac:dyDescent="0.25">
      <c r="A1637" t="s">
        <v>418</v>
      </c>
      <c r="B1637" t="s">
        <v>292</v>
      </c>
      <c r="C1637" t="s">
        <v>293</v>
      </c>
      <c r="D1637" t="s">
        <v>421</v>
      </c>
      <c r="E1637" t="s">
        <v>422</v>
      </c>
      <c r="F1637" t="str">
        <f t="shared" si="154"/>
        <v>1620</v>
      </c>
      <c r="G1637" t="s">
        <v>56</v>
      </c>
      <c r="H1637" t="s">
        <v>57</v>
      </c>
      <c r="I1637" s="91">
        <v>2028.12</v>
      </c>
      <c r="J1637" s="91">
        <v>1014.96</v>
      </c>
      <c r="K1637" s="91">
        <v>688.33</v>
      </c>
      <c r="L1637" s="91">
        <v>1595.14</v>
      </c>
      <c r="M1637" s="91">
        <v>3295.24</v>
      </c>
      <c r="N1637" s="91">
        <v>386.39</v>
      </c>
      <c r="O1637" s="91">
        <v>1679.41</v>
      </c>
      <c r="P1637" s="91">
        <v>476.36</v>
      </c>
      <c r="Q1637" s="91">
        <v>701.92</v>
      </c>
      <c r="R1637" s="91">
        <v>627.41999999999996</v>
      </c>
      <c r="S1637" s="91">
        <v>1316.06</v>
      </c>
      <c r="T1637" s="91">
        <v>401.73</v>
      </c>
      <c r="U1637" s="91">
        <f t="shared" si="155"/>
        <v>14211.08</v>
      </c>
      <c r="V1637" s="82" t="str">
        <f t="shared" si="153"/>
        <v>155071620879</v>
      </c>
      <c r="W1637" s="83">
        <f>VLOOKUP(V1637,Factors!$E$6:$H$5950,4,FALSE)</f>
        <v>6.5216999999999997E-2</v>
      </c>
      <c r="X1637" t="str">
        <f>VLOOKUP(V1637,Factors!$E$6:$F$5950,2,FALSE)</f>
        <v>Perimeter</v>
      </c>
      <c r="Y1637" s="92">
        <f t="shared" si="156"/>
        <v>926.80400435999991</v>
      </c>
      <c r="Z1637" s="92">
        <f t="shared" si="157"/>
        <v>13284.27599564</v>
      </c>
      <c r="AA1637" s="92">
        <f t="shared" si="158"/>
        <v>14211.08</v>
      </c>
    </row>
    <row r="1638" spans="1:27" x14ac:dyDescent="0.25">
      <c r="A1638" t="s">
        <v>418</v>
      </c>
      <c r="B1638" t="s">
        <v>292</v>
      </c>
      <c r="C1638" t="s">
        <v>293</v>
      </c>
      <c r="D1638" t="s">
        <v>421</v>
      </c>
      <c r="E1638" t="s">
        <v>422</v>
      </c>
      <c r="F1638" t="str">
        <f t="shared" si="154"/>
        <v>1620</v>
      </c>
      <c r="G1638" t="s">
        <v>68</v>
      </c>
      <c r="H1638" t="s">
        <v>69</v>
      </c>
      <c r="I1638" s="91"/>
      <c r="J1638" s="91">
        <v>515.24</v>
      </c>
      <c r="K1638" s="91"/>
      <c r="L1638" s="91">
        <v>272.64</v>
      </c>
      <c r="M1638" s="91"/>
      <c r="N1638" s="91">
        <v>909.18</v>
      </c>
      <c r="O1638" s="91">
        <v>181.96</v>
      </c>
      <c r="P1638" s="91">
        <v>30.33</v>
      </c>
      <c r="Q1638" s="91">
        <v>136.32</v>
      </c>
      <c r="R1638" s="91"/>
      <c r="S1638" s="91"/>
      <c r="T1638" s="91">
        <v>526.86</v>
      </c>
      <c r="U1638" s="91">
        <f t="shared" si="155"/>
        <v>2572.5299999999997</v>
      </c>
      <c r="V1638" s="82" t="str">
        <f t="shared" si="153"/>
        <v>155071620879</v>
      </c>
      <c r="W1638" s="83">
        <f>VLOOKUP(V1638,Factors!$E$6:$H$5950,4,FALSE)</f>
        <v>6.5216999999999997E-2</v>
      </c>
      <c r="X1638" t="str">
        <f>VLOOKUP(V1638,Factors!$E$6:$F$5950,2,FALSE)</f>
        <v>Perimeter</v>
      </c>
      <c r="Y1638" s="92">
        <f t="shared" si="156"/>
        <v>167.77268900999997</v>
      </c>
      <c r="Z1638" s="92">
        <f t="shared" si="157"/>
        <v>2404.75731099</v>
      </c>
      <c r="AA1638" s="92">
        <f t="shared" si="158"/>
        <v>2572.5299999999997</v>
      </c>
    </row>
    <row r="1639" spans="1:27" x14ac:dyDescent="0.25">
      <c r="A1639" t="s">
        <v>418</v>
      </c>
      <c r="B1639" t="s">
        <v>292</v>
      </c>
      <c r="C1639" t="s">
        <v>293</v>
      </c>
      <c r="D1639" t="s">
        <v>421</v>
      </c>
      <c r="E1639" t="s">
        <v>422</v>
      </c>
      <c r="F1639" t="str">
        <f t="shared" si="154"/>
        <v>1620</v>
      </c>
      <c r="G1639" t="s">
        <v>156</v>
      </c>
      <c r="H1639" t="s">
        <v>157</v>
      </c>
      <c r="I1639" s="91">
        <v>64.290000000000006</v>
      </c>
      <c r="J1639" s="91">
        <v>64.290000000000006</v>
      </c>
      <c r="K1639" s="91">
        <v>21.43</v>
      </c>
      <c r="L1639" s="91">
        <v>42.86</v>
      </c>
      <c r="M1639" s="91"/>
      <c r="N1639" s="91"/>
      <c r="O1639" s="91">
        <v>21.43</v>
      </c>
      <c r="P1639" s="91"/>
      <c r="Q1639" s="91"/>
      <c r="R1639" s="91"/>
      <c r="S1639" s="91"/>
      <c r="T1639" s="91">
        <v>21.43</v>
      </c>
      <c r="U1639" s="91">
        <f t="shared" si="155"/>
        <v>235.73000000000002</v>
      </c>
      <c r="V1639" s="82" t="str">
        <f t="shared" si="153"/>
        <v>155071620879</v>
      </c>
      <c r="W1639" s="83">
        <f>VLOOKUP(V1639,Factors!$E$6:$H$5950,4,FALSE)</f>
        <v>6.5216999999999997E-2</v>
      </c>
      <c r="X1639" t="str">
        <f>VLOOKUP(V1639,Factors!$E$6:$F$5950,2,FALSE)</f>
        <v>Perimeter</v>
      </c>
      <c r="Y1639" s="92">
        <f t="shared" si="156"/>
        <v>15.373603410000001</v>
      </c>
      <c r="Z1639" s="92">
        <f t="shared" si="157"/>
        <v>220.35639659000003</v>
      </c>
      <c r="AA1639" s="92">
        <f t="shared" si="158"/>
        <v>235.73000000000002</v>
      </c>
    </row>
    <row r="1640" spans="1:27" x14ac:dyDescent="0.25">
      <c r="A1640" t="s">
        <v>418</v>
      </c>
      <c r="B1640" t="s">
        <v>292</v>
      </c>
      <c r="C1640" t="s">
        <v>293</v>
      </c>
      <c r="D1640" t="s">
        <v>421</v>
      </c>
      <c r="E1640" t="s">
        <v>422</v>
      </c>
      <c r="F1640" t="str">
        <f t="shared" si="154"/>
        <v>1620</v>
      </c>
      <c r="G1640" t="s">
        <v>106</v>
      </c>
      <c r="H1640" t="s">
        <v>107</v>
      </c>
      <c r="I1640" s="91">
        <v>-979.36</v>
      </c>
      <c r="J1640" s="91"/>
      <c r="K1640" s="91"/>
      <c r="L1640" s="91"/>
      <c r="M1640" s="91"/>
      <c r="N1640" s="91"/>
      <c r="O1640" s="91"/>
      <c r="P1640" s="91"/>
      <c r="Q1640" s="91"/>
      <c r="R1640" s="91"/>
      <c r="S1640" s="91"/>
      <c r="T1640" s="91"/>
      <c r="U1640" s="91">
        <f t="shared" si="155"/>
        <v>-979.36</v>
      </c>
      <c r="V1640" s="82" t="str">
        <f t="shared" si="153"/>
        <v>155071620879</v>
      </c>
      <c r="W1640" s="83">
        <f>VLOOKUP(V1640,Factors!$E$6:$H$5950,4,FALSE)</f>
        <v>6.5216999999999997E-2</v>
      </c>
      <c r="X1640" t="str">
        <f>VLOOKUP(V1640,Factors!$E$6:$F$5950,2,FALSE)</f>
        <v>Perimeter</v>
      </c>
      <c r="Y1640" s="92">
        <f t="shared" si="156"/>
        <v>-63.870921119999998</v>
      </c>
      <c r="Z1640" s="92">
        <f t="shared" si="157"/>
        <v>-915.48907887999997</v>
      </c>
      <c r="AA1640" s="92">
        <f t="shared" si="158"/>
        <v>-979.36</v>
      </c>
    </row>
    <row r="1641" spans="1:27" x14ac:dyDescent="0.25">
      <c r="A1641" t="s">
        <v>418</v>
      </c>
      <c r="B1641" t="s">
        <v>355</v>
      </c>
      <c r="C1641" t="s">
        <v>356</v>
      </c>
      <c r="D1641" t="s">
        <v>419</v>
      </c>
      <c r="E1641" t="s">
        <v>420</v>
      </c>
      <c r="F1641" t="str">
        <f t="shared" si="154"/>
        <v>1505</v>
      </c>
      <c r="G1641" t="s">
        <v>110</v>
      </c>
      <c r="H1641" t="s">
        <v>111</v>
      </c>
      <c r="I1641" s="91">
        <v>67035.41</v>
      </c>
      <c r="J1641" s="91">
        <v>67256.34</v>
      </c>
      <c r="K1641" s="91">
        <v>63652.14</v>
      </c>
      <c r="L1641" s="91">
        <v>72174.31</v>
      </c>
      <c r="M1641" s="91">
        <v>62645.62</v>
      </c>
      <c r="N1641" s="91">
        <v>63044.83</v>
      </c>
      <c r="O1641" s="91">
        <v>59880.57</v>
      </c>
      <c r="P1641" s="91">
        <v>63132.68</v>
      </c>
      <c r="Q1641" s="91">
        <v>62320.08</v>
      </c>
      <c r="R1641" s="91">
        <v>69151.75</v>
      </c>
      <c r="S1641" s="91">
        <v>71952.2</v>
      </c>
      <c r="T1641" s="91">
        <v>74242.490000000005</v>
      </c>
      <c r="U1641" s="91">
        <f t="shared" si="155"/>
        <v>796488.41999999993</v>
      </c>
      <c r="V1641" s="82" t="str">
        <f t="shared" si="153"/>
        <v>155091505879</v>
      </c>
      <c r="W1641" s="83">
        <f>VLOOKUP(V1641,Factors!$E$6:$H$5950,4,FALSE)</f>
        <v>0.1124</v>
      </c>
      <c r="X1641" t="str">
        <f>VLOOKUP(V1641,Factors!$E$6:$F$5950,2,FALSE)</f>
        <v>3-factor</v>
      </c>
      <c r="Y1641" s="92">
        <f t="shared" si="156"/>
        <v>89525.298407999988</v>
      </c>
      <c r="Z1641" s="92">
        <f t="shared" si="157"/>
        <v>706963.12159199989</v>
      </c>
      <c r="AA1641" s="92">
        <f t="shared" si="158"/>
        <v>796488.41999999993</v>
      </c>
    </row>
    <row r="1642" spans="1:27" x14ac:dyDescent="0.25">
      <c r="A1642" t="s">
        <v>418</v>
      </c>
      <c r="B1642" t="s">
        <v>355</v>
      </c>
      <c r="C1642" t="s">
        <v>356</v>
      </c>
      <c r="D1642" t="s">
        <v>419</v>
      </c>
      <c r="E1642" t="s">
        <v>420</v>
      </c>
      <c r="F1642" t="str">
        <f t="shared" si="154"/>
        <v>1505</v>
      </c>
      <c r="G1642" t="s">
        <v>112</v>
      </c>
      <c r="H1642" t="s">
        <v>113</v>
      </c>
      <c r="I1642" s="91"/>
      <c r="J1642" s="91"/>
      <c r="K1642" s="91"/>
      <c r="L1642" s="91"/>
      <c r="M1642" s="91">
        <v>126</v>
      </c>
      <c r="N1642" s="91"/>
      <c r="O1642" s="91"/>
      <c r="P1642" s="91"/>
      <c r="Q1642" s="91"/>
      <c r="R1642" s="91"/>
      <c r="S1642" s="91">
        <v>833.33</v>
      </c>
      <c r="T1642" s="91">
        <v>833.33</v>
      </c>
      <c r="U1642" s="91">
        <f t="shared" si="155"/>
        <v>1792.66</v>
      </c>
      <c r="V1642" s="82" t="str">
        <f t="shared" si="153"/>
        <v>155091505879</v>
      </c>
      <c r="W1642" s="83">
        <f>VLOOKUP(V1642,Factors!$E$6:$H$5950,4,FALSE)</f>
        <v>0.1124</v>
      </c>
      <c r="X1642" t="str">
        <f>VLOOKUP(V1642,Factors!$E$6:$F$5950,2,FALSE)</f>
        <v>3-factor</v>
      </c>
      <c r="Y1642" s="92">
        <f t="shared" si="156"/>
        <v>201.49498400000002</v>
      </c>
      <c r="Z1642" s="92">
        <f t="shared" si="157"/>
        <v>1591.1650160000002</v>
      </c>
      <c r="AA1642" s="92">
        <f t="shared" si="158"/>
        <v>1792.66</v>
      </c>
    </row>
    <row r="1643" spans="1:27" x14ac:dyDescent="0.25">
      <c r="A1643" t="s">
        <v>418</v>
      </c>
      <c r="B1643" t="s">
        <v>355</v>
      </c>
      <c r="C1643" t="s">
        <v>356</v>
      </c>
      <c r="D1643" t="s">
        <v>419</v>
      </c>
      <c r="E1643" t="s">
        <v>420</v>
      </c>
      <c r="F1643" t="str">
        <f t="shared" si="154"/>
        <v>1505</v>
      </c>
      <c r="G1643" t="s">
        <v>88</v>
      </c>
      <c r="H1643" t="s">
        <v>89</v>
      </c>
      <c r="I1643" s="91">
        <v>9966.93</v>
      </c>
      <c r="J1643" s="91">
        <v>10041.67</v>
      </c>
      <c r="K1643" s="91">
        <v>10339.799999999999</v>
      </c>
      <c r="L1643" s="91">
        <v>10144.86</v>
      </c>
      <c r="M1643" s="91">
        <v>10144.83</v>
      </c>
      <c r="N1643" s="91">
        <v>10144.9</v>
      </c>
      <c r="O1643" s="91">
        <v>10144.799999999999</v>
      </c>
      <c r="P1643" s="91">
        <v>10144.84</v>
      </c>
      <c r="Q1643" s="91">
        <v>10144.9</v>
      </c>
      <c r="R1643" s="91">
        <v>10818.38</v>
      </c>
      <c r="S1643" s="91">
        <v>12145.06</v>
      </c>
      <c r="T1643" s="91">
        <v>12502.15</v>
      </c>
      <c r="U1643" s="91">
        <f t="shared" si="155"/>
        <v>126683.11999999998</v>
      </c>
      <c r="V1643" s="82" t="str">
        <f t="shared" si="153"/>
        <v>155091505879</v>
      </c>
      <c r="W1643" s="83">
        <f>VLOOKUP(V1643,Factors!$E$6:$H$5950,4,FALSE)</f>
        <v>0.1124</v>
      </c>
      <c r="X1643" t="str">
        <f>VLOOKUP(V1643,Factors!$E$6:$F$5950,2,FALSE)</f>
        <v>3-factor</v>
      </c>
      <c r="Y1643" s="92">
        <f t="shared" si="156"/>
        <v>14239.182687999997</v>
      </c>
      <c r="Z1643" s="92">
        <f t="shared" si="157"/>
        <v>112443.93731199998</v>
      </c>
      <c r="AA1643" s="92">
        <f t="shared" si="158"/>
        <v>126683.11999999998</v>
      </c>
    </row>
    <row r="1644" spans="1:27" x14ac:dyDescent="0.25">
      <c r="A1644" t="s">
        <v>418</v>
      </c>
      <c r="B1644" t="s">
        <v>355</v>
      </c>
      <c r="C1644" t="s">
        <v>356</v>
      </c>
      <c r="D1644" t="s">
        <v>419</v>
      </c>
      <c r="E1644" t="s">
        <v>420</v>
      </c>
      <c r="F1644" t="str">
        <f t="shared" si="154"/>
        <v>1505</v>
      </c>
      <c r="G1644" t="s">
        <v>90</v>
      </c>
      <c r="H1644" t="s">
        <v>91</v>
      </c>
      <c r="I1644" s="91">
        <v>38720.65</v>
      </c>
      <c r="J1644" s="91">
        <v>39011.160000000003</v>
      </c>
      <c r="K1644" s="91">
        <v>40169.17</v>
      </c>
      <c r="L1644" s="91">
        <v>39411.99</v>
      </c>
      <c r="M1644" s="91">
        <v>39412.019999999997</v>
      </c>
      <c r="N1644" s="91">
        <v>39411.949999999997</v>
      </c>
      <c r="O1644" s="91">
        <v>39411.96</v>
      </c>
      <c r="P1644" s="91">
        <v>39411.99</v>
      </c>
      <c r="Q1644" s="91">
        <v>39411.93</v>
      </c>
      <c r="R1644" s="91">
        <v>42028.49</v>
      </c>
      <c r="S1644" s="91">
        <v>47265.54</v>
      </c>
      <c r="T1644" s="91">
        <v>48653.17</v>
      </c>
      <c r="U1644" s="91">
        <f t="shared" si="155"/>
        <v>492320.01999999996</v>
      </c>
      <c r="V1644" s="82" t="str">
        <f t="shared" si="153"/>
        <v>155091505879</v>
      </c>
      <c r="W1644" s="83">
        <f>VLOOKUP(V1644,Factors!$E$6:$H$5950,4,FALSE)</f>
        <v>0.1124</v>
      </c>
      <c r="X1644" t="str">
        <f>VLOOKUP(V1644,Factors!$E$6:$F$5950,2,FALSE)</f>
        <v>3-factor</v>
      </c>
      <c r="Y1644" s="92">
        <f t="shared" si="156"/>
        <v>55336.770247999993</v>
      </c>
      <c r="Z1644" s="92">
        <f t="shared" si="157"/>
        <v>436983.24975199997</v>
      </c>
      <c r="AA1644" s="92">
        <f t="shared" si="158"/>
        <v>492320.01999999996</v>
      </c>
    </row>
    <row r="1645" spans="1:27" x14ac:dyDescent="0.25">
      <c r="A1645" t="s">
        <v>418</v>
      </c>
      <c r="B1645" t="s">
        <v>355</v>
      </c>
      <c r="C1645" t="s">
        <v>356</v>
      </c>
      <c r="D1645" t="s">
        <v>419</v>
      </c>
      <c r="E1645" t="s">
        <v>420</v>
      </c>
      <c r="F1645" t="str">
        <f t="shared" si="154"/>
        <v>1505</v>
      </c>
      <c r="G1645" t="s">
        <v>207</v>
      </c>
      <c r="H1645" t="s">
        <v>208</v>
      </c>
      <c r="I1645" s="91">
        <v>278.36</v>
      </c>
      <c r="J1645" s="91"/>
      <c r="K1645" s="91"/>
      <c r="L1645" s="91"/>
      <c r="M1645" s="91"/>
      <c r="N1645" s="91"/>
      <c r="O1645" s="91"/>
      <c r="P1645" s="91"/>
      <c r="Q1645" s="91"/>
      <c r="R1645" s="91"/>
      <c r="S1645" s="91"/>
      <c r="T1645" s="91"/>
      <c r="U1645" s="91">
        <f t="shared" si="155"/>
        <v>278.36</v>
      </c>
      <c r="V1645" s="82" t="str">
        <f t="shared" si="153"/>
        <v>155091505879</v>
      </c>
      <c r="W1645" s="83">
        <f>VLOOKUP(V1645,Factors!$E$6:$H$5950,4,FALSE)</f>
        <v>0.1124</v>
      </c>
      <c r="X1645" t="str">
        <f>VLOOKUP(V1645,Factors!$E$6:$F$5950,2,FALSE)</f>
        <v>3-factor</v>
      </c>
      <c r="Y1645" s="92">
        <f t="shared" si="156"/>
        <v>31.287664000000003</v>
      </c>
      <c r="Z1645" s="92">
        <f t="shared" si="157"/>
        <v>247.07233600000001</v>
      </c>
      <c r="AA1645" s="92">
        <f t="shared" si="158"/>
        <v>278.36</v>
      </c>
    </row>
    <row r="1646" spans="1:27" x14ac:dyDescent="0.25">
      <c r="A1646" t="s">
        <v>418</v>
      </c>
      <c r="B1646" t="s">
        <v>355</v>
      </c>
      <c r="C1646" t="s">
        <v>356</v>
      </c>
      <c r="D1646" t="s">
        <v>419</v>
      </c>
      <c r="E1646" t="s">
        <v>420</v>
      </c>
      <c r="F1646" t="str">
        <f t="shared" si="154"/>
        <v>1505</v>
      </c>
      <c r="G1646" t="s">
        <v>128</v>
      </c>
      <c r="H1646" t="s">
        <v>129</v>
      </c>
      <c r="I1646" s="91"/>
      <c r="J1646" s="91"/>
      <c r="K1646" s="91"/>
      <c r="L1646" s="91"/>
      <c r="M1646" s="91"/>
      <c r="N1646" s="91"/>
      <c r="O1646" s="91"/>
      <c r="P1646" s="91"/>
      <c r="Q1646" s="91"/>
      <c r="R1646" s="91"/>
      <c r="S1646" s="91"/>
      <c r="T1646" s="91">
        <v>0</v>
      </c>
      <c r="U1646" s="91">
        <f t="shared" si="155"/>
        <v>0</v>
      </c>
      <c r="V1646" s="82" t="str">
        <f t="shared" si="153"/>
        <v>155091505879</v>
      </c>
      <c r="W1646" s="83">
        <f>VLOOKUP(V1646,Factors!$E$6:$H$5950,4,FALSE)</f>
        <v>0.1124</v>
      </c>
      <c r="X1646" t="str">
        <f>VLOOKUP(V1646,Factors!$E$6:$F$5950,2,FALSE)</f>
        <v>3-factor</v>
      </c>
      <c r="Y1646" s="92">
        <f t="shared" si="156"/>
        <v>0</v>
      </c>
      <c r="Z1646" s="92">
        <f t="shared" si="157"/>
        <v>0</v>
      </c>
      <c r="AA1646" s="92">
        <f t="shared" si="158"/>
        <v>0</v>
      </c>
    </row>
    <row r="1647" spans="1:27" x14ac:dyDescent="0.25">
      <c r="A1647" t="s">
        <v>418</v>
      </c>
      <c r="B1647" t="s">
        <v>355</v>
      </c>
      <c r="C1647" t="s">
        <v>356</v>
      </c>
      <c r="D1647" t="s">
        <v>419</v>
      </c>
      <c r="E1647" t="s">
        <v>420</v>
      </c>
      <c r="F1647" t="str">
        <f t="shared" si="154"/>
        <v>1505</v>
      </c>
      <c r="G1647" t="s">
        <v>98</v>
      </c>
      <c r="H1647" t="s">
        <v>99</v>
      </c>
      <c r="I1647" s="91"/>
      <c r="J1647" s="91">
        <v>122.93</v>
      </c>
      <c r="K1647" s="91">
        <v>48.73</v>
      </c>
      <c r="L1647" s="91">
        <v>82.85</v>
      </c>
      <c r="M1647" s="91">
        <v>143.52000000000001</v>
      </c>
      <c r="N1647" s="91"/>
      <c r="O1647" s="91">
        <v>136.86000000000001</v>
      </c>
      <c r="P1647" s="91"/>
      <c r="Q1647" s="91"/>
      <c r="R1647" s="91">
        <v>208.87</v>
      </c>
      <c r="S1647" s="91">
        <v>129.46</v>
      </c>
      <c r="T1647" s="91">
        <v>199.61</v>
      </c>
      <c r="U1647" s="91">
        <f t="shared" si="155"/>
        <v>1072.83</v>
      </c>
      <c r="V1647" s="82" t="str">
        <f t="shared" si="153"/>
        <v>155091505879</v>
      </c>
      <c r="W1647" s="83">
        <f>VLOOKUP(V1647,Factors!$E$6:$H$5950,4,FALSE)</f>
        <v>0.1124</v>
      </c>
      <c r="X1647" t="str">
        <f>VLOOKUP(V1647,Factors!$E$6:$F$5950,2,FALSE)</f>
        <v>3-factor</v>
      </c>
      <c r="Y1647" s="92">
        <f t="shared" si="156"/>
        <v>120.58609199999999</v>
      </c>
      <c r="Z1647" s="92">
        <f t="shared" si="157"/>
        <v>952.24390799999992</v>
      </c>
      <c r="AA1647" s="92">
        <f t="shared" si="158"/>
        <v>1072.83</v>
      </c>
    </row>
    <row r="1648" spans="1:27" x14ac:dyDescent="0.25">
      <c r="A1648" t="s">
        <v>418</v>
      </c>
      <c r="B1648" t="s">
        <v>355</v>
      </c>
      <c r="C1648" t="s">
        <v>356</v>
      </c>
      <c r="D1648" t="s">
        <v>419</v>
      </c>
      <c r="E1648" t="s">
        <v>420</v>
      </c>
      <c r="F1648" t="str">
        <f t="shared" si="154"/>
        <v>1505</v>
      </c>
      <c r="G1648" t="s">
        <v>130</v>
      </c>
      <c r="H1648" t="s">
        <v>131</v>
      </c>
      <c r="I1648" s="91">
        <v>10.3</v>
      </c>
      <c r="J1648" s="91"/>
      <c r="K1648" s="91">
        <v>21.5</v>
      </c>
      <c r="L1648" s="91">
        <v>6.4</v>
      </c>
      <c r="M1648" s="91"/>
      <c r="N1648" s="91"/>
      <c r="O1648" s="91"/>
      <c r="P1648" s="91"/>
      <c r="Q1648" s="91"/>
      <c r="R1648" s="91"/>
      <c r="S1648" s="91"/>
      <c r="T1648" s="91"/>
      <c r="U1648" s="91">
        <f t="shared" si="155"/>
        <v>38.200000000000003</v>
      </c>
      <c r="V1648" s="82" t="str">
        <f t="shared" si="153"/>
        <v>155091505879</v>
      </c>
      <c r="W1648" s="83">
        <f>VLOOKUP(V1648,Factors!$E$6:$H$5950,4,FALSE)</f>
        <v>0.1124</v>
      </c>
      <c r="X1648" t="str">
        <f>VLOOKUP(V1648,Factors!$E$6:$F$5950,2,FALSE)</f>
        <v>3-factor</v>
      </c>
      <c r="Y1648" s="92">
        <f t="shared" si="156"/>
        <v>4.2936800000000002</v>
      </c>
      <c r="Z1648" s="92">
        <f t="shared" si="157"/>
        <v>33.906320000000001</v>
      </c>
      <c r="AA1648" s="92">
        <f t="shared" si="158"/>
        <v>38.200000000000003</v>
      </c>
    </row>
    <row r="1649" spans="1:27" x14ac:dyDescent="0.25">
      <c r="A1649" t="s">
        <v>418</v>
      </c>
      <c r="B1649" t="s">
        <v>355</v>
      </c>
      <c r="C1649" t="s">
        <v>356</v>
      </c>
      <c r="D1649" t="s">
        <v>419</v>
      </c>
      <c r="E1649" t="s">
        <v>420</v>
      </c>
      <c r="F1649" t="str">
        <f t="shared" si="154"/>
        <v>1505</v>
      </c>
      <c r="G1649" t="s">
        <v>132</v>
      </c>
      <c r="H1649" t="s">
        <v>133</v>
      </c>
      <c r="I1649" s="91"/>
      <c r="J1649" s="91"/>
      <c r="K1649" s="91"/>
      <c r="L1649" s="91">
        <v>179.87</v>
      </c>
      <c r="M1649" s="91"/>
      <c r="N1649" s="91"/>
      <c r="O1649" s="91"/>
      <c r="P1649" s="91"/>
      <c r="Q1649" s="91"/>
      <c r="R1649" s="91"/>
      <c r="S1649" s="91"/>
      <c r="T1649" s="91"/>
      <c r="U1649" s="91">
        <f t="shared" si="155"/>
        <v>179.87</v>
      </c>
      <c r="V1649" s="82" t="str">
        <f t="shared" si="153"/>
        <v>155091505879</v>
      </c>
      <c r="W1649" s="83">
        <f>VLOOKUP(V1649,Factors!$E$6:$H$5950,4,FALSE)</f>
        <v>0.1124</v>
      </c>
      <c r="X1649" t="str">
        <f>VLOOKUP(V1649,Factors!$E$6:$F$5950,2,FALSE)</f>
        <v>3-factor</v>
      </c>
      <c r="Y1649" s="92">
        <f t="shared" si="156"/>
        <v>20.217388</v>
      </c>
      <c r="Z1649" s="92">
        <f t="shared" si="157"/>
        <v>159.652612</v>
      </c>
      <c r="AA1649" s="92">
        <f t="shared" si="158"/>
        <v>179.87</v>
      </c>
    </row>
    <row r="1650" spans="1:27" x14ac:dyDescent="0.25">
      <c r="A1650" t="s">
        <v>418</v>
      </c>
      <c r="B1650" t="s">
        <v>355</v>
      </c>
      <c r="C1650" t="s">
        <v>356</v>
      </c>
      <c r="D1650" t="s">
        <v>419</v>
      </c>
      <c r="E1650" t="s">
        <v>420</v>
      </c>
      <c r="F1650" t="str">
        <f t="shared" si="154"/>
        <v>1505</v>
      </c>
      <c r="G1650" t="s">
        <v>136</v>
      </c>
      <c r="H1650" t="s">
        <v>137</v>
      </c>
      <c r="I1650" s="91"/>
      <c r="J1650" s="91"/>
      <c r="K1650" s="91"/>
      <c r="L1650" s="91"/>
      <c r="M1650" s="91"/>
      <c r="N1650" s="91"/>
      <c r="O1650" s="91"/>
      <c r="P1650" s="91"/>
      <c r="Q1650" s="91"/>
      <c r="R1650" s="91"/>
      <c r="S1650" s="91"/>
      <c r="T1650" s="91">
        <v>16</v>
      </c>
      <c r="U1650" s="91">
        <f t="shared" si="155"/>
        <v>16</v>
      </c>
      <c r="V1650" s="82" t="str">
        <f t="shared" si="153"/>
        <v>155091505879</v>
      </c>
      <c r="W1650" s="83">
        <f>VLOOKUP(V1650,Factors!$E$6:$H$5950,4,FALSE)</f>
        <v>0.1124</v>
      </c>
      <c r="X1650" t="str">
        <f>VLOOKUP(V1650,Factors!$E$6:$F$5950,2,FALSE)</f>
        <v>3-factor</v>
      </c>
      <c r="Y1650" s="92">
        <f t="shared" si="156"/>
        <v>1.7984</v>
      </c>
      <c r="Z1650" s="92">
        <f t="shared" si="157"/>
        <v>14.201599999999999</v>
      </c>
      <c r="AA1650" s="92">
        <f t="shared" si="158"/>
        <v>16</v>
      </c>
    </row>
    <row r="1651" spans="1:27" x14ac:dyDescent="0.25">
      <c r="A1651" t="s">
        <v>418</v>
      </c>
      <c r="B1651" t="s">
        <v>355</v>
      </c>
      <c r="C1651" t="s">
        <v>356</v>
      </c>
      <c r="D1651" t="s">
        <v>419</v>
      </c>
      <c r="E1651" t="s">
        <v>420</v>
      </c>
      <c r="F1651" t="str">
        <f t="shared" si="154"/>
        <v>1505</v>
      </c>
      <c r="G1651" t="s">
        <v>342</v>
      </c>
      <c r="H1651" t="s">
        <v>343</v>
      </c>
      <c r="I1651" s="91"/>
      <c r="J1651" s="91"/>
      <c r="K1651" s="91"/>
      <c r="L1651" s="91"/>
      <c r="M1651" s="91"/>
      <c r="N1651" s="91"/>
      <c r="O1651" s="91"/>
      <c r="P1651" s="91"/>
      <c r="Q1651" s="91">
        <v>53.86</v>
      </c>
      <c r="R1651" s="91"/>
      <c r="S1651" s="91"/>
      <c r="T1651" s="91">
        <v>33.97</v>
      </c>
      <c r="U1651" s="91">
        <f t="shared" si="155"/>
        <v>87.83</v>
      </c>
      <c r="V1651" s="82" t="str">
        <f t="shared" si="153"/>
        <v>155091505879</v>
      </c>
      <c r="W1651" s="83">
        <f>VLOOKUP(V1651,Factors!$E$6:$H$5950,4,FALSE)</f>
        <v>0.1124</v>
      </c>
      <c r="X1651" t="str">
        <f>VLOOKUP(V1651,Factors!$E$6:$F$5950,2,FALSE)</f>
        <v>3-factor</v>
      </c>
      <c r="Y1651" s="92">
        <f t="shared" si="156"/>
        <v>9.8720920000000003</v>
      </c>
      <c r="Z1651" s="92">
        <f t="shared" si="157"/>
        <v>77.957908000000003</v>
      </c>
      <c r="AA1651" s="92">
        <f t="shared" si="158"/>
        <v>87.83</v>
      </c>
    </row>
    <row r="1652" spans="1:27" x14ac:dyDescent="0.25">
      <c r="A1652" t="s">
        <v>418</v>
      </c>
      <c r="B1652" t="s">
        <v>355</v>
      </c>
      <c r="C1652" t="s">
        <v>356</v>
      </c>
      <c r="D1652" t="s">
        <v>419</v>
      </c>
      <c r="E1652" t="s">
        <v>420</v>
      </c>
      <c r="F1652" t="str">
        <f t="shared" si="154"/>
        <v>1505</v>
      </c>
      <c r="G1652" t="s">
        <v>144</v>
      </c>
      <c r="H1652" t="s">
        <v>145</v>
      </c>
      <c r="I1652" s="91">
        <v>73</v>
      </c>
      <c r="J1652" s="91">
        <v>73.05</v>
      </c>
      <c r="K1652" s="91">
        <v>39</v>
      </c>
      <c r="L1652" s="91">
        <v>41.98</v>
      </c>
      <c r="M1652" s="91"/>
      <c r="N1652" s="91"/>
      <c r="O1652" s="91"/>
      <c r="P1652" s="91"/>
      <c r="Q1652" s="91">
        <v>101.91</v>
      </c>
      <c r="R1652" s="91"/>
      <c r="S1652" s="91"/>
      <c r="T1652" s="91">
        <v>145.30000000000001</v>
      </c>
      <c r="U1652" s="91">
        <f t="shared" si="155"/>
        <v>474.24</v>
      </c>
      <c r="V1652" s="82" t="str">
        <f t="shared" si="153"/>
        <v>155091505879</v>
      </c>
      <c r="W1652" s="83">
        <f>VLOOKUP(V1652,Factors!$E$6:$H$5950,4,FALSE)</f>
        <v>0.1124</v>
      </c>
      <c r="X1652" t="str">
        <f>VLOOKUP(V1652,Factors!$E$6:$F$5950,2,FALSE)</f>
        <v>3-factor</v>
      </c>
      <c r="Y1652" s="92">
        <f t="shared" si="156"/>
        <v>53.304576000000004</v>
      </c>
      <c r="Z1652" s="92">
        <f t="shared" si="157"/>
        <v>420.93542400000001</v>
      </c>
      <c r="AA1652" s="92">
        <f t="shared" si="158"/>
        <v>474.24</v>
      </c>
    </row>
    <row r="1653" spans="1:27" x14ac:dyDescent="0.25">
      <c r="A1653" t="s">
        <v>418</v>
      </c>
      <c r="B1653" t="s">
        <v>355</v>
      </c>
      <c r="C1653" t="s">
        <v>356</v>
      </c>
      <c r="D1653" t="s">
        <v>419</v>
      </c>
      <c r="E1653" t="s">
        <v>420</v>
      </c>
      <c r="F1653" t="str">
        <f t="shared" si="154"/>
        <v>1505</v>
      </c>
      <c r="G1653" t="s">
        <v>146</v>
      </c>
      <c r="H1653" t="s">
        <v>147</v>
      </c>
      <c r="I1653" s="91"/>
      <c r="J1653" s="91">
        <v>390.52</v>
      </c>
      <c r="K1653" s="91">
        <v>796.1</v>
      </c>
      <c r="L1653" s="91">
        <v>215.2</v>
      </c>
      <c r="M1653" s="91"/>
      <c r="N1653" s="91"/>
      <c r="O1653" s="91"/>
      <c r="P1653" s="91"/>
      <c r="Q1653" s="91">
        <v>259.06</v>
      </c>
      <c r="R1653" s="91"/>
      <c r="S1653" s="91"/>
      <c r="T1653" s="91"/>
      <c r="U1653" s="91">
        <f t="shared" si="155"/>
        <v>1660.8799999999999</v>
      </c>
      <c r="V1653" s="82" t="str">
        <f t="shared" si="153"/>
        <v>155091505879</v>
      </c>
      <c r="W1653" s="83">
        <f>VLOOKUP(V1653,Factors!$E$6:$H$5950,4,FALSE)</f>
        <v>0.1124</v>
      </c>
      <c r="X1653" t="str">
        <f>VLOOKUP(V1653,Factors!$E$6:$F$5950,2,FALSE)</f>
        <v>3-factor</v>
      </c>
      <c r="Y1653" s="92">
        <f t="shared" si="156"/>
        <v>186.68291199999999</v>
      </c>
      <c r="Z1653" s="92">
        <f t="shared" si="157"/>
        <v>1474.1970879999999</v>
      </c>
      <c r="AA1653" s="92">
        <f t="shared" si="158"/>
        <v>1660.8799999999999</v>
      </c>
    </row>
    <row r="1654" spans="1:27" x14ac:dyDescent="0.25">
      <c r="A1654" t="s">
        <v>418</v>
      </c>
      <c r="B1654" t="s">
        <v>355</v>
      </c>
      <c r="C1654" t="s">
        <v>356</v>
      </c>
      <c r="D1654" t="s">
        <v>419</v>
      </c>
      <c r="E1654" t="s">
        <v>420</v>
      </c>
      <c r="F1654" t="str">
        <f t="shared" si="154"/>
        <v>1505</v>
      </c>
      <c r="G1654" t="s">
        <v>166</v>
      </c>
      <c r="H1654" t="s">
        <v>167</v>
      </c>
      <c r="I1654" s="91">
        <v>-116921.44</v>
      </c>
      <c r="J1654" s="91">
        <v>-110963.04</v>
      </c>
      <c r="K1654" s="91">
        <v>-99048.72</v>
      </c>
      <c r="L1654" s="91">
        <v>-120681.52</v>
      </c>
      <c r="M1654" s="91">
        <v>-123703.24</v>
      </c>
      <c r="N1654" s="91">
        <v>-98606</v>
      </c>
      <c r="O1654" s="91">
        <v>-115167.03999999999</v>
      </c>
      <c r="P1654" s="91">
        <v>-121412.24</v>
      </c>
      <c r="Q1654" s="91">
        <v>-105222.88</v>
      </c>
      <c r="R1654" s="91">
        <v>-118756.23</v>
      </c>
      <c r="S1654" s="91">
        <v>-124965.1</v>
      </c>
      <c r="T1654" s="91">
        <v>-108543.64</v>
      </c>
      <c r="U1654" s="91">
        <f t="shared" si="155"/>
        <v>-1363991.09</v>
      </c>
      <c r="V1654" s="82" t="str">
        <f t="shared" si="153"/>
        <v>155091505879</v>
      </c>
      <c r="W1654" s="83">
        <f>VLOOKUP(V1654,Factors!$E$6:$H$5950,4,FALSE)</f>
        <v>0.1124</v>
      </c>
      <c r="X1654" t="str">
        <f>VLOOKUP(V1654,Factors!$E$6:$F$5950,2,FALSE)</f>
        <v>3-factor</v>
      </c>
      <c r="Y1654" s="92">
        <f t="shared" si="156"/>
        <v>-153312.598516</v>
      </c>
      <c r="Z1654" s="92">
        <f t="shared" si="157"/>
        <v>-1210678.4914840001</v>
      </c>
      <c r="AA1654" s="92">
        <f t="shared" si="158"/>
        <v>-1363991.09</v>
      </c>
    </row>
    <row r="1655" spans="1:27" x14ac:dyDescent="0.25">
      <c r="A1655" t="s">
        <v>418</v>
      </c>
      <c r="B1655" t="s">
        <v>438</v>
      </c>
      <c r="C1655" t="s">
        <v>439</v>
      </c>
      <c r="D1655" t="s">
        <v>419</v>
      </c>
      <c r="E1655" t="s">
        <v>420</v>
      </c>
      <c r="F1655" t="str">
        <f t="shared" si="154"/>
        <v>1505</v>
      </c>
      <c r="G1655" t="s">
        <v>136</v>
      </c>
      <c r="H1655" t="s">
        <v>137</v>
      </c>
      <c r="I1655" s="91"/>
      <c r="J1655" s="91"/>
      <c r="K1655" s="91">
        <v>37</v>
      </c>
      <c r="L1655" s="91">
        <v>3.2</v>
      </c>
      <c r="M1655" s="91"/>
      <c r="N1655" s="91">
        <v>5</v>
      </c>
      <c r="O1655" s="91"/>
      <c r="P1655" s="91"/>
      <c r="Q1655" s="91"/>
      <c r="R1655" s="91"/>
      <c r="S1655" s="91"/>
      <c r="T1655" s="91">
        <v>31.64</v>
      </c>
      <c r="U1655" s="91">
        <f t="shared" si="155"/>
        <v>76.84</v>
      </c>
      <c r="V1655" s="82" t="str">
        <f t="shared" si="153"/>
        <v>155101505879</v>
      </c>
      <c r="W1655" s="83">
        <f>VLOOKUP(V1655,Factors!$E$6:$H$5950,4,FALSE)</f>
        <v>0.1124</v>
      </c>
      <c r="X1655" t="str">
        <f>VLOOKUP(V1655,Factors!$E$6:$F$5950,2,FALSE)</f>
        <v>3-factor</v>
      </c>
      <c r="Y1655" s="92">
        <f t="shared" si="156"/>
        <v>8.6368159999999996</v>
      </c>
      <c r="Z1655" s="92">
        <f t="shared" si="157"/>
        <v>68.203184000000007</v>
      </c>
      <c r="AA1655" s="92">
        <f t="shared" si="158"/>
        <v>76.84</v>
      </c>
    </row>
    <row r="1656" spans="1:27" x14ac:dyDescent="0.25">
      <c r="A1656" t="s">
        <v>418</v>
      </c>
      <c r="B1656" t="s">
        <v>438</v>
      </c>
      <c r="C1656" t="s">
        <v>439</v>
      </c>
      <c r="D1656" t="s">
        <v>419</v>
      </c>
      <c r="E1656" t="s">
        <v>420</v>
      </c>
      <c r="F1656" t="str">
        <f t="shared" si="154"/>
        <v>1505</v>
      </c>
      <c r="G1656" t="s">
        <v>314</v>
      </c>
      <c r="H1656" t="s">
        <v>315</v>
      </c>
      <c r="I1656" s="91"/>
      <c r="J1656" s="91">
        <v>260.85000000000002</v>
      </c>
      <c r="K1656" s="91">
        <v>19.989999999999998</v>
      </c>
      <c r="L1656" s="91">
        <v>19.989999999999998</v>
      </c>
      <c r="M1656" s="91"/>
      <c r="N1656" s="91">
        <v>20.99</v>
      </c>
      <c r="O1656" s="91"/>
      <c r="P1656" s="91"/>
      <c r="Q1656" s="91"/>
      <c r="R1656" s="91"/>
      <c r="S1656" s="91"/>
      <c r="T1656" s="91">
        <v>225.27</v>
      </c>
      <c r="U1656" s="91">
        <f t="shared" si="155"/>
        <v>547.09</v>
      </c>
      <c r="V1656" s="82" t="str">
        <f t="shared" si="153"/>
        <v>155101505879</v>
      </c>
      <c r="W1656" s="83">
        <f>VLOOKUP(V1656,Factors!$E$6:$H$5950,4,FALSE)</f>
        <v>0.1124</v>
      </c>
      <c r="X1656" t="str">
        <f>VLOOKUP(V1656,Factors!$E$6:$F$5950,2,FALSE)</f>
        <v>3-factor</v>
      </c>
      <c r="Y1656" s="92">
        <f t="shared" si="156"/>
        <v>61.492916000000001</v>
      </c>
      <c r="Z1656" s="92">
        <f t="shared" si="157"/>
        <v>485.59708400000005</v>
      </c>
      <c r="AA1656" s="92">
        <f t="shared" si="158"/>
        <v>547.09</v>
      </c>
    </row>
    <row r="1657" spans="1:27" x14ac:dyDescent="0.25">
      <c r="A1657" t="s">
        <v>418</v>
      </c>
      <c r="B1657" t="s">
        <v>438</v>
      </c>
      <c r="C1657" t="s">
        <v>439</v>
      </c>
      <c r="D1657" t="s">
        <v>419</v>
      </c>
      <c r="E1657" t="s">
        <v>420</v>
      </c>
      <c r="F1657" t="str">
        <f t="shared" si="154"/>
        <v>1505</v>
      </c>
      <c r="G1657" t="s">
        <v>148</v>
      </c>
      <c r="H1657" t="s">
        <v>149</v>
      </c>
      <c r="I1657" s="91">
        <v>100.5</v>
      </c>
      <c r="J1657" s="91">
        <v>1716.52</v>
      </c>
      <c r="K1657" s="91">
        <v>994.44</v>
      </c>
      <c r="L1657" s="91">
        <v>1480.5</v>
      </c>
      <c r="M1657" s="91"/>
      <c r="N1657" s="91">
        <v>1168.6199999999999</v>
      </c>
      <c r="O1657" s="91"/>
      <c r="P1657" s="91"/>
      <c r="Q1657" s="91"/>
      <c r="R1657" s="91"/>
      <c r="S1657" s="91"/>
      <c r="T1657" s="91">
        <v>3752.56</v>
      </c>
      <c r="U1657" s="91">
        <f t="shared" si="155"/>
        <v>9213.14</v>
      </c>
      <c r="V1657" s="82" t="str">
        <f t="shared" si="153"/>
        <v>155101505879</v>
      </c>
      <c r="W1657" s="83">
        <f>VLOOKUP(V1657,Factors!$E$6:$H$5950,4,FALSE)</f>
        <v>0.1124</v>
      </c>
      <c r="X1657" t="str">
        <f>VLOOKUP(V1657,Factors!$E$6:$F$5950,2,FALSE)</f>
        <v>3-factor</v>
      </c>
      <c r="Y1657" s="92">
        <f t="shared" si="156"/>
        <v>1035.556936</v>
      </c>
      <c r="Z1657" s="92">
        <f t="shared" si="157"/>
        <v>8177.5830639999995</v>
      </c>
      <c r="AA1657" s="92">
        <f t="shared" si="158"/>
        <v>9213.14</v>
      </c>
    </row>
    <row r="1658" spans="1:27" x14ac:dyDescent="0.25">
      <c r="A1658" t="s">
        <v>418</v>
      </c>
      <c r="B1658" t="s">
        <v>438</v>
      </c>
      <c r="C1658" t="s">
        <v>439</v>
      </c>
      <c r="D1658" t="s">
        <v>419</v>
      </c>
      <c r="E1658" t="s">
        <v>420</v>
      </c>
      <c r="F1658" t="str">
        <f t="shared" si="154"/>
        <v>1505</v>
      </c>
      <c r="G1658" t="s">
        <v>166</v>
      </c>
      <c r="H1658" t="s">
        <v>167</v>
      </c>
      <c r="I1658" s="91"/>
      <c r="J1658" s="91"/>
      <c r="K1658" s="91"/>
      <c r="L1658" s="91"/>
      <c r="M1658" s="91"/>
      <c r="N1658" s="91"/>
      <c r="O1658" s="91"/>
      <c r="P1658" s="91"/>
      <c r="Q1658" s="91"/>
      <c r="R1658" s="91">
        <v>6279.78</v>
      </c>
      <c r="S1658" s="91"/>
      <c r="T1658" s="91"/>
      <c r="U1658" s="91">
        <f t="shared" si="155"/>
        <v>6279.78</v>
      </c>
      <c r="V1658" s="82" t="str">
        <f t="shared" si="153"/>
        <v>155101505879</v>
      </c>
      <c r="W1658" s="83">
        <f>VLOOKUP(V1658,Factors!$E$6:$H$5950,4,FALSE)</f>
        <v>0.1124</v>
      </c>
      <c r="X1658" t="str">
        <f>VLOOKUP(V1658,Factors!$E$6:$F$5950,2,FALSE)</f>
        <v>3-factor</v>
      </c>
      <c r="Y1658" s="92">
        <f t="shared" si="156"/>
        <v>705.84727199999998</v>
      </c>
      <c r="Z1658" s="92">
        <f t="shared" si="157"/>
        <v>5573.9327279999998</v>
      </c>
      <c r="AA1658" s="92">
        <f t="shared" si="158"/>
        <v>6279.78</v>
      </c>
    </row>
    <row r="1659" spans="1:27" x14ac:dyDescent="0.25">
      <c r="A1659" t="s">
        <v>418</v>
      </c>
      <c r="B1659" t="s">
        <v>294</v>
      </c>
      <c r="C1659" t="s">
        <v>295</v>
      </c>
      <c r="D1659" t="s">
        <v>421</v>
      </c>
      <c r="E1659" t="s">
        <v>422</v>
      </c>
      <c r="F1659" t="str">
        <f t="shared" si="154"/>
        <v>1620</v>
      </c>
      <c r="G1659" t="s">
        <v>84</v>
      </c>
      <c r="H1659" t="s">
        <v>85</v>
      </c>
      <c r="I1659" s="91">
        <v>1050.33</v>
      </c>
      <c r="J1659" s="91">
        <v>771.1</v>
      </c>
      <c r="K1659" s="91">
        <v>1499.17</v>
      </c>
      <c r="L1659" s="91">
        <v>1676.71</v>
      </c>
      <c r="M1659" s="91">
        <v>1447.24</v>
      </c>
      <c r="N1659" s="91">
        <v>1507.43</v>
      </c>
      <c r="O1659" s="91">
        <v>1214.6099999999999</v>
      </c>
      <c r="P1659" s="91">
        <v>1725.29</v>
      </c>
      <c r="Q1659" s="91">
        <v>1332.29</v>
      </c>
      <c r="R1659" s="91">
        <v>2320.4499999999998</v>
      </c>
      <c r="S1659" s="91">
        <v>1628.38</v>
      </c>
      <c r="T1659" s="91">
        <v>1556.4</v>
      </c>
      <c r="U1659" s="91">
        <f t="shared" si="155"/>
        <v>17729.400000000005</v>
      </c>
      <c r="V1659" s="82" t="str">
        <f t="shared" si="153"/>
        <v>155201620879</v>
      </c>
      <c r="W1659" s="83">
        <f>VLOOKUP(V1659,Factors!$E$6:$H$5950,4,FALSE)</f>
        <v>0.1124</v>
      </c>
      <c r="X1659" t="str">
        <f>VLOOKUP(V1659,Factors!$E$6:$F$5950,2,FALSE)</f>
        <v>3-factor</v>
      </c>
      <c r="Y1659" s="92">
        <f t="shared" si="156"/>
        <v>1992.7845600000005</v>
      </c>
      <c r="Z1659" s="92">
        <f t="shared" si="157"/>
        <v>15736.615440000005</v>
      </c>
      <c r="AA1659" s="92">
        <f t="shared" si="158"/>
        <v>17729.400000000005</v>
      </c>
    </row>
    <row r="1660" spans="1:27" x14ac:dyDescent="0.25">
      <c r="A1660" t="s">
        <v>418</v>
      </c>
      <c r="B1660" t="s">
        <v>294</v>
      </c>
      <c r="C1660" t="s">
        <v>295</v>
      </c>
      <c r="D1660" t="s">
        <v>421</v>
      </c>
      <c r="E1660" t="s">
        <v>422</v>
      </c>
      <c r="F1660" t="str">
        <f t="shared" si="154"/>
        <v>1620</v>
      </c>
      <c r="G1660" t="s">
        <v>65</v>
      </c>
      <c r="H1660" t="s">
        <v>66</v>
      </c>
      <c r="I1660" s="91">
        <v>171.48</v>
      </c>
      <c r="J1660" s="91"/>
      <c r="K1660" s="91"/>
      <c r="L1660" s="91"/>
      <c r="M1660" s="91">
        <v>578.75</v>
      </c>
      <c r="N1660" s="91"/>
      <c r="O1660" s="91">
        <v>21.44</v>
      </c>
      <c r="P1660" s="91">
        <v>278.66000000000003</v>
      </c>
      <c r="Q1660" s="91">
        <v>192.92</v>
      </c>
      <c r="R1660" s="91">
        <v>278.64999999999998</v>
      </c>
      <c r="S1660" s="91">
        <v>685.92</v>
      </c>
      <c r="T1660" s="91"/>
      <c r="U1660" s="91">
        <f t="shared" si="155"/>
        <v>2207.8200000000002</v>
      </c>
      <c r="V1660" s="82" t="str">
        <f t="shared" si="153"/>
        <v>155201620879</v>
      </c>
      <c r="W1660" s="83">
        <f>VLOOKUP(V1660,Factors!$E$6:$H$5950,4,FALSE)</f>
        <v>0.1124</v>
      </c>
      <c r="X1660" t="str">
        <f>VLOOKUP(V1660,Factors!$E$6:$F$5950,2,FALSE)</f>
        <v>3-factor</v>
      </c>
      <c r="Y1660" s="92">
        <f t="shared" si="156"/>
        <v>248.15896800000002</v>
      </c>
      <c r="Z1660" s="92">
        <f t="shared" si="157"/>
        <v>1959.6610320000002</v>
      </c>
      <c r="AA1660" s="92">
        <f t="shared" si="158"/>
        <v>2207.8200000000002</v>
      </c>
    </row>
    <row r="1661" spans="1:27" x14ac:dyDescent="0.25">
      <c r="A1661" t="s">
        <v>418</v>
      </c>
      <c r="B1661" t="s">
        <v>294</v>
      </c>
      <c r="C1661" t="s">
        <v>295</v>
      </c>
      <c r="D1661" t="s">
        <v>421</v>
      </c>
      <c r="E1661" t="s">
        <v>422</v>
      </c>
      <c r="F1661" t="str">
        <f t="shared" si="154"/>
        <v>1620</v>
      </c>
      <c r="G1661" t="s">
        <v>56</v>
      </c>
      <c r="H1661" t="s">
        <v>57</v>
      </c>
      <c r="I1661" s="91">
        <v>6779.18</v>
      </c>
      <c r="J1661" s="91">
        <v>4983.38</v>
      </c>
      <c r="K1661" s="91">
        <v>9673.8700000000008</v>
      </c>
      <c r="L1661" s="91">
        <v>11410.02</v>
      </c>
      <c r="M1661" s="91">
        <v>9172.23</v>
      </c>
      <c r="N1661" s="91">
        <v>10284.629999999999</v>
      </c>
      <c r="O1661" s="91">
        <v>7891.52</v>
      </c>
      <c r="P1661" s="91">
        <v>10609.73</v>
      </c>
      <c r="Q1661" s="91">
        <v>8510.0400000000009</v>
      </c>
      <c r="R1661" s="91">
        <v>14270.57</v>
      </c>
      <c r="S1661" s="91">
        <v>10243.41</v>
      </c>
      <c r="T1661" s="91">
        <v>10271.280000000001</v>
      </c>
      <c r="U1661" s="91">
        <f t="shared" si="155"/>
        <v>114099.85999999999</v>
      </c>
      <c r="V1661" s="82" t="str">
        <f t="shared" si="153"/>
        <v>155201620879</v>
      </c>
      <c r="W1661" s="83">
        <f>VLOOKUP(V1661,Factors!$E$6:$H$5950,4,FALSE)</f>
        <v>0.1124</v>
      </c>
      <c r="X1661" t="str">
        <f>VLOOKUP(V1661,Factors!$E$6:$F$5950,2,FALSE)</f>
        <v>3-factor</v>
      </c>
      <c r="Y1661" s="92">
        <f t="shared" si="156"/>
        <v>12824.824263999999</v>
      </c>
      <c r="Z1661" s="92">
        <f t="shared" si="157"/>
        <v>101275.03573599999</v>
      </c>
      <c r="AA1661" s="92">
        <f t="shared" si="158"/>
        <v>114099.85999999999</v>
      </c>
    </row>
    <row r="1662" spans="1:27" x14ac:dyDescent="0.25">
      <c r="A1662" t="s">
        <v>418</v>
      </c>
      <c r="B1662" t="s">
        <v>294</v>
      </c>
      <c r="C1662" t="s">
        <v>295</v>
      </c>
      <c r="D1662" t="s">
        <v>421</v>
      </c>
      <c r="E1662" t="s">
        <v>422</v>
      </c>
      <c r="F1662" t="str">
        <f t="shared" si="154"/>
        <v>1620</v>
      </c>
      <c r="G1662" t="s">
        <v>68</v>
      </c>
      <c r="H1662" t="s">
        <v>69</v>
      </c>
      <c r="I1662" s="91">
        <v>275.20999999999998</v>
      </c>
      <c r="J1662" s="91">
        <v>321.5</v>
      </c>
      <c r="K1662" s="91">
        <v>639.79999999999995</v>
      </c>
      <c r="L1662" s="91">
        <v>125.07</v>
      </c>
      <c r="M1662" s="91">
        <v>205.45</v>
      </c>
      <c r="N1662" s="91">
        <v>85.85</v>
      </c>
      <c r="O1662" s="91">
        <v>443.04</v>
      </c>
      <c r="P1662" s="91">
        <v>980.92</v>
      </c>
      <c r="Q1662" s="91">
        <v>462.65</v>
      </c>
      <c r="R1662" s="91">
        <v>1414.61</v>
      </c>
      <c r="S1662" s="91">
        <v>273.27999999999997</v>
      </c>
      <c r="T1662" s="91">
        <v>436.07</v>
      </c>
      <c r="U1662" s="91">
        <f t="shared" si="155"/>
        <v>5663.45</v>
      </c>
      <c r="V1662" s="82" t="str">
        <f t="shared" si="153"/>
        <v>155201620879</v>
      </c>
      <c r="W1662" s="83">
        <f>VLOOKUP(V1662,Factors!$E$6:$H$5950,4,FALSE)</f>
        <v>0.1124</v>
      </c>
      <c r="X1662" t="str">
        <f>VLOOKUP(V1662,Factors!$E$6:$F$5950,2,FALSE)</f>
        <v>3-factor</v>
      </c>
      <c r="Y1662" s="92">
        <f t="shared" si="156"/>
        <v>636.57177999999999</v>
      </c>
      <c r="Z1662" s="92">
        <f t="shared" si="157"/>
        <v>5026.8782199999996</v>
      </c>
      <c r="AA1662" s="92">
        <f t="shared" si="158"/>
        <v>5663.45</v>
      </c>
    </row>
    <row r="1663" spans="1:27" x14ac:dyDescent="0.25">
      <c r="A1663" t="s">
        <v>418</v>
      </c>
      <c r="B1663" t="s">
        <v>294</v>
      </c>
      <c r="C1663" t="s">
        <v>295</v>
      </c>
      <c r="D1663" t="s">
        <v>421</v>
      </c>
      <c r="E1663" t="s">
        <v>422</v>
      </c>
      <c r="F1663" t="str">
        <f t="shared" si="154"/>
        <v>1620</v>
      </c>
      <c r="G1663" t="s">
        <v>156</v>
      </c>
      <c r="H1663" t="s">
        <v>157</v>
      </c>
      <c r="I1663" s="91"/>
      <c r="J1663" s="91"/>
      <c r="K1663" s="91">
        <v>21.43</v>
      </c>
      <c r="L1663" s="91"/>
      <c r="M1663" s="91">
        <v>42.86</v>
      </c>
      <c r="N1663" s="91"/>
      <c r="O1663" s="91"/>
      <c r="P1663" s="91"/>
      <c r="Q1663" s="91"/>
      <c r="R1663" s="91"/>
      <c r="S1663" s="91">
        <v>21.43</v>
      </c>
      <c r="T1663" s="91"/>
      <c r="U1663" s="91">
        <f t="shared" si="155"/>
        <v>85.72</v>
      </c>
      <c r="V1663" s="82" t="str">
        <f t="shared" si="153"/>
        <v>155201620879</v>
      </c>
      <c r="W1663" s="83">
        <f>VLOOKUP(V1663,Factors!$E$6:$H$5950,4,FALSE)</f>
        <v>0.1124</v>
      </c>
      <c r="X1663" t="str">
        <f>VLOOKUP(V1663,Factors!$E$6:$F$5950,2,FALSE)</f>
        <v>3-factor</v>
      </c>
      <c r="Y1663" s="92">
        <f t="shared" si="156"/>
        <v>9.6349280000000004</v>
      </c>
      <c r="Z1663" s="92">
        <f t="shared" si="157"/>
        <v>76.085071999999997</v>
      </c>
      <c r="AA1663" s="92">
        <f t="shared" si="158"/>
        <v>85.72</v>
      </c>
    </row>
    <row r="1664" spans="1:27" x14ac:dyDescent="0.25">
      <c r="A1664" t="s">
        <v>418</v>
      </c>
      <c r="B1664" t="s">
        <v>371</v>
      </c>
      <c r="C1664" t="s">
        <v>372</v>
      </c>
      <c r="D1664" t="s">
        <v>440</v>
      </c>
      <c r="E1664" t="s">
        <v>441</v>
      </c>
      <c r="F1664" t="str">
        <f t="shared" si="154"/>
        <v>2345</v>
      </c>
      <c r="G1664" t="s">
        <v>61</v>
      </c>
      <c r="H1664" t="s">
        <v>62</v>
      </c>
      <c r="I1664" s="91">
        <v>194.13</v>
      </c>
      <c r="J1664" s="91">
        <v>416.72</v>
      </c>
      <c r="K1664" s="91">
        <v>1017.18</v>
      </c>
      <c r="L1664" s="91">
        <v>241.07</v>
      </c>
      <c r="M1664" s="91">
        <v>583.63</v>
      </c>
      <c r="N1664" s="91">
        <v>812.23</v>
      </c>
      <c r="O1664" s="91">
        <v>1479.8</v>
      </c>
      <c r="P1664" s="91">
        <v>573.46</v>
      </c>
      <c r="Q1664" s="91">
        <v>323.01</v>
      </c>
      <c r="R1664" s="91">
        <v>411.65</v>
      </c>
      <c r="S1664" s="91">
        <v>55.35</v>
      </c>
      <c r="T1664" s="91">
        <v>295.93</v>
      </c>
      <c r="U1664" s="91">
        <f t="shared" si="155"/>
        <v>6404.1600000000008</v>
      </c>
      <c r="V1664" s="82" t="str">
        <f t="shared" si="153"/>
        <v>162002345879</v>
      </c>
      <c r="W1664" s="83">
        <f>VLOOKUP(V1664,Factors!$E$6:$H$5950,4,FALSE)</f>
        <v>0.1124</v>
      </c>
      <c r="X1664" t="str">
        <f>VLOOKUP(V1664,Factors!$E$6:$F$5950,2,FALSE)</f>
        <v>3-factor</v>
      </c>
      <c r="Y1664" s="92">
        <f t="shared" si="156"/>
        <v>719.82758400000012</v>
      </c>
      <c r="Z1664" s="92">
        <f t="shared" si="157"/>
        <v>5684.3324160000011</v>
      </c>
      <c r="AA1664" s="92">
        <f t="shared" si="158"/>
        <v>6404.1600000000017</v>
      </c>
    </row>
    <row r="1665" spans="1:27" x14ac:dyDescent="0.25">
      <c r="A1665" t="s">
        <v>418</v>
      </c>
      <c r="B1665" t="s">
        <v>371</v>
      </c>
      <c r="C1665" t="s">
        <v>372</v>
      </c>
      <c r="D1665" t="s">
        <v>440</v>
      </c>
      <c r="E1665" t="s">
        <v>441</v>
      </c>
      <c r="F1665" t="str">
        <f t="shared" si="154"/>
        <v>2345</v>
      </c>
      <c r="G1665" t="s">
        <v>92</v>
      </c>
      <c r="H1665" t="s">
        <v>93</v>
      </c>
      <c r="I1665" s="91">
        <v>-1124.5999999999999</v>
      </c>
      <c r="J1665" s="91">
        <v>-317.37</v>
      </c>
      <c r="K1665" s="91">
        <v>10.67</v>
      </c>
      <c r="L1665" s="91">
        <v>-21.97</v>
      </c>
      <c r="M1665" s="91">
        <v>19.45</v>
      </c>
      <c r="N1665" s="91">
        <v>-673.89</v>
      </c>
      <c r="O1665" s="91">
        <v>1.85</v>
      </c>
      <c r="P1665" s="91">
        <v>-172.22</v>
      </c>
      <c r="Q1665" s="91">
        <v>-79.400000000000006</v>
      </c>
      <c r="R1665" s="91">
        <v>22.3</v>
      </c>
      <c r="S1665" s="91">
        <v>-2853.32</v>
      </c>
      <c r="T1665" s="91">
        <v>69.44</v>
      </c>
      <c r="U1665" s="91">
        <f t="shared" si="155"/>
        <v>-5119.0600000000004</v>
      </c>
      <c r="V1665" s="82" t="str">
        <f t="shared" si="153"/>
        <v>162002345879</v>
      </c>
      <c r="W1665" s="83">
        <f>VLOOKUP(V1665,Factors!$E$6:$H$5950,4,FALSE)</f>
        <v>0.1124</v>
      </c>
      <c r="X1665" t="str">
        <f>VLOOKUP(V1665,Factors!$E$6:$F$5950,2,FALSE)</f>
        <v>3-factor</v>
      </c>
      <c r="Y1665" s="92">
        <f t="shared" si="156"/>
        <v>-575.38234399999999</v>
      </c>
      <c r="Z1665" s="92">
        <f t="shared" si="157"/>
        <v>-4543.6776560000008</v>
      </c>
      <c r="AA1665" s="92">
        <f t="shared" si="158"/>
        <v>-5119.0600000000004</v>
      </c>
    </row>
    <row r="1666" spans="1:27" x14ac:dyDescent="0.25">
      <c r="A1666" t="s">
        <v>418</v>
      </c>
      <c r="B1666" t="s">
        <v>371</v>
      </c>
      <c r="C1666" t="s">
        <v>372</v>
      </c>
      <c r="D1666" t="s">
        <v>440</v>
      </c>
      <c r="E1666" t="s">
        <v>441</v>
      </c>
      <c r="F1666" t="str">
        <f t="shared" si="154"/>
        <v>2345</v>
      </c>
      <c r="G1666" t="s">
        <v>235</v>
      </c>
      <c r="H1666" t="s">
        <v>236</v>
      </c>
      <c r="I1666" s="91"/>
      <c r="J1666" s="91"/>
      <c r="K1666" s="91">
        <v>-91.99</v>
      </c>
      <c r="L1666" s="91"/>
      <c r="M1666" s="91"/>
      <c r="N1666" s="91"/>
      <c r="O1666" s="91"/>
      <c r="P1666" s="91"/>
      <c r="Q1666" s="91"/>
      <c r="R1666" s="91"/>
      <c r="S1666" s="91"/>
      <c r="T1666" s="91"/>
      <c r="U1666" s="91">
        <f t="shared" si="155"/>
        <v>-91.99</v>
      </c>
      <c r="V1666" s="82" t="str">
        <f t="shared" si="153"/>
        <v>162002345879</v>
      </c>
      <c r="W1666" s="83">
        <f>VLOOKUP(V1666,Factors!$E$6:$H$5950,4,FALSE)</f>
        <v>0.1124</v>
      </c>
      <c r="X1666" t="str">
        <f>VLOOKUP(V1666,Factors!$E$6:$F$5950,2,FALSE)</f>
        <v>3-factor</v>
      </c>
      <c r="Y1666" s="92">
        <f t="shared" si="156"/>
        <v>-10.339675999999999</v>
      </c>
      <c r="Z1666" s="92">
        <f t="shared" si="157"/>
        <v>-81.650323999999998</v>
      </c>
      <c r="AA1666" s="92">
        <f t="shared" si="158"/>
        <v>-91.99</v>
      </c>
    </row>
    <row r="1667" spans="1:27" x14ac:dyDescent="0.25">
      <c r="A1667" t="s">
        <v>418</v>
      </c>
      <c r="B1667" t="s">
        <v>371</v>
      </c>
      <c r="C1667" t="s">
        <v>372</v>
      </c>
      <c r="D1667" t="s">
        <v>440</v>
      </c>
      <c r="E1667" t="s">
        <v>441</v>
      </c>
      <c r="F1667" t="str">
        <f t="shared" si="154"/>
        <v>2345</v>
      </c>
      <c r="G1667" t="s">
        <v>120</v>
      </c>
      <c r="H1667" t="s">
        <v>121</v>
      </c>
      <c r="I1667" s="91"/>
      <c r="J1667" s="91"/>
      <c r="K1667" s="91"/>
      <c r="L1667" s="91"/>
      <c r="M1667" s="91"/>
      <c r="N1667" s="91">
        <v>6.98</v>
      </c>
      <c r="O1667" s="91"/>
      <c r="P1667" s="91"/>
      <c r="Q1667" s="91"/>
      <c r="R1667" s="91"/>
      <c r="S1667" s="91"/>
      <c r="T1667" s="91"/>
      <c r="U1667" s="91">
        <f t="shared" si="155"/>
        <v>6.98</v>
      </c>
      <c r="V1667" s="82" t="str">
        <f t="shared" si="153"/>
        <v>162002345879</v>
      </c>
      <c r="W1667" s="83">
        <f>VLOOKUP(V1667,Factors!$E$6:$H$5950,4,FALSE)</f>
        <v>0.1124</v>
      </c>
      <c r="X1667" t="str">
        <f>VLOOKUP(V1667,Factors!$E$6:$F$5950,2,FALSE)</f>
        <v>3-factor</v>
      </c>
      <c r="Y1667" s="92">
        <f t="shared" si="156"/>
        <v>0.78455200000000003</v>
      </c>
      <c r="Z1667" s="92">
        <f t="shared" si="157"/>
        <v>6.1954480000000007</v>
      </c>
      <c r="AA1667" s="92">
        <f t="shared" si="158"/>
        <v>6.98</v>
      </c>
    </row>
    <row r="1668" spans="1:27" x14ac:dyDescent="0.25">
      <c r="A1668" t="s">
        <v>418</v>
      </c>
      <c r="B1668" t="s">
        <v>371</v>
      </c>
      <c r="C1668" t="s">
        <v>372</v>
      </c>
      <c r="D1668" t="s">
        <v>440</v>
      </c>
      <c r="E1668" t="s">
        <v>441</v>
      </c>
      <c r="F1668" t="str">
        <f t="shared" si="154"/>
        <v>2345</v>
      </c>
      <c r="G1668" t="s">
        <v>94</v>
      </c>
      <c r="H1668" t="s">
        <v>95</v>
      </c>
      <c r="I1668" s="91">
        <v>232.9</v>
      </c>
      <c r="J1668" s="91">
        <v>232.9</v>
      </c>
      <c r="K1668" s="91">
        <v>232.9</v>
      </c>
      <c r="L1668" s="91">
        <v>232.9</v>
      </c>
      <c r="M1668" s="91">
        <v>232.9</v>
      </c>
      <c r="N1668" s="91">
        <v>232.9</v>
      </c>
      <c r="O1668" s="91">
        <v>232.9</v>
      </c>
      <c r="P1668" s="91">
        <v>232.9</v>
      </c>
      <c r="Q1668" s="91">
        <v>232.9</v>
      </c>
      <c r="R1668" s="91">
        <v>232.9</v>
      </c>
      <c r="S1668" s="91">
        <v>232.9</v>
      </c>
      <c r="T1668" s="91">
        <v>232.9</v>
      </c>
      <c r="U1668" s="91">
        <f t="shared" si="155"/>
        <v>2794.8000000000006</v>
      </c>
      <c r="V1668" s="82" t="str">
        <f t="shared" ref="V1668:V1731" si="159">CONCATENATE(B1668,RIGHT(D1668,4),A1668)</f>
        <v>162002345879</v>
      </c>
      <c r="W1668" s="83">
        <f>VLOOKUP(V1668,Factors!$E$6:$H$5950,4,FALSE)</f>
        <v>0.1124</v>
      </c>
      <c r="X1668" t="str">
        <f>VLOOKUP(V1668,Factors!$E$6:$F$5950,2,FALSE)</f>
        <v>3-factor</v>
      </c>
      <c r="Y1668" s="92">
        <f t="shared" si="156"/>
        <v>314.1355200000001</v>
      </c>
      <c r="Z1668" s="92">
        <f t="shared" si="157"/>
        <v>2480.6644800000004</v>
      </c>
      <c r="AA1668" s="92">
        <f t="shared" si="158"/>
        <v>2794.8000000000006</v>
      </c>
    </row>
    <row r="1669" spans="1:27" x14ac:dyDescent="0.25">
      <c r="A1669" t="s">
        <v>418</v>
      </c>
      <c r="B1669" t="s">
        <v>371</v>
      </c>
      <c r="C1669" t="s">
        <v>372</v>
      </c>
      <c r="D1669" t="s">
        <v>440</v>
      </c>
      <c r="E1669" t="s">
        <v>441</v>
      </c>
      <c r="F1669" t="str">
        <f t="shared" ref="F1669:F1732" si="160">RIGHT(D1669,4)</f>
        <v>2345</v>
      </c>
      <c r="G1669" t="s">
        <v>84</v>
      </c>
      <c r="H1669" t="s">
        <v>85</v>
      </c>
      <c r="I1669" s="91">
        <v>787.28</v>
      </c>
      <c r="J1669" s="91">
        <v>701.34</v>
      </c>
      <c r="K1669" s="91">
        <v>808.46</v>
      </c>
      <c r="L1669" s="91">
        <v>746.81</v>
      </c>
      <c r="M1669" s="91">
        <v>773.16</v>
      </c>
      <c r="N1669" s="91">
        <v>762.65</v>
      </c>
      <c r="O1669" s="91">
        <v>852.71</v>
      </c>
      <c r="P1669" s="91">
        <v>829.43</v>
      </c>
      <c r="Q1669" s="91">
        <v>685.34</v>
      </c>
      <c r="R1669" s="91">
        <v>795.2</v>
      </c>
      <c r="S1669" s="91">
        <v>745.62</v>
      </c>
      <c r="T1669" s="91">
        <v>655.76</v>
      </c>
      <c r="U1669" s="91">
        <f t="shared" ref="U1669:U1732" si="161">SUM(I1669:T1669)</f>
        <v>9143.76</v>
      </c>
      <c r="V1669" s="82" t="str">
        <f t="shared" si="159"/>
        <v>162002345879</v>
      </c>
      <c r="W1669" s="83">
        <f>VLOOKUP(V1669,Factors!$E$6:$H$5950,4,FALSE)</f>
        <v>0.1124</v>
      </c>
      <c r="X1669" t="str">
        <f>VLOOKUP(V1669,Factors!$E$6:$F$5950,2,FALSE)</f>
        <v>3-factor</v>
      </c>
      <c r="Y1669" s="92">
        <f t="shared" si="156"/>
        <v>1027.7586240000001</v>
      </c>
      <c r="Z1669" s="92">
        <f t="shared" si="157"/>
        <v>8116.0013760000002</v>
      </c>
      <c r="AA1669" s="92">
        <f t="shared" si="158"/>
        <v>9143.76</v>
      </c>
    </row>
    <row r="1670" spans="1:27" x14ac:dyDescent="0.25">
      <c r="A1670" t="s">
        <v>418</v>
      </c>
      <c r="B1670" t="s">
        <v>371</v>
      </c>
      <c r="C1670" t="s">
        <v>372</v>
      </c>
      <c r="D1670" t="s">
        <v>440</v>
      </c>
      <c r="E1670" t="s">
        <v>441</v>
      </c>
      <c r="F1670" t="str">
        <f t="shared" si="160"/>
        <v>2345</v>
      </c>
      <c r="G1670" t="s">
        <v>312</v>
      </c>
      <c r="H1670" t="s">
        <v>313</v>
      </c>
      <c r="I1670" s="91">
        <v>321.43</v>
      </c>
      <c r="J1670" s="91">
        <v>279.95999999999998</v>
      </c>
      <c r="K1670" s="91">
        <v>243.73</v>
      </c>
      <c r="L1670" s="91">
        <v>285.95</v>
      </c>
      <c r="M1670" s="91">
        <v>273.68</v>
      </c>
      <c r="N1670" s="91">
        <v>26.47</v>
      </c>
      <c r="O1670" s="91">
        <v>256.08999999999997</v>
      </c>
      <c r="P1670" s="91">
        <v>170.13</v>
      </c>
      <c r="Q1670" s="91">
        <v>54.44</v>
      </c>
      <c r="R1670" s="91"/>
      <c r="S1670" s="91"/>
      <c r="T1670" s="91"/>
      <c r="U1670" s="91">
        <f t="shared" si="161"/>
        <v>1911.88</v>
      </c>
      <c r="V1670" s="82" t="str">
        <f t="shared" si="159"/>
        <v>162002345879</v>
      </c>
      <c r="W1670" s="83">
        <f>VLOOKUP(V1670,Factors!$E$6:$H$5950,4,FALSE)</f>
        <v>0.1124</v>
      </c>
      <c r="X1670" t="str">
        <f>VLOOKUP(V1670,Factors!$E$6:$F$5950,2,FALSE)</f>
        <v>3-factor</v>
      </c>
      <c r="Y1670" s="92">
        <f t="shared" si="156"/>
        <v>214.89531200000002</v>
      </c>
      <c r="Z1670" s="92">
        <f t="shared" si="157"/>
        <v>1696.984688</v>
      </c>
      <c r="AA1670" s="92">
        <f t="shared" si="158"/>
        <v>1911.88</v>
      </c>
    </row>
    <row r="1671" spans="1:27" x14ac:dyDescent="0.25">
      <c r="A1671" t="s">
        <v>418</v>
      </c>
      <c r="B1671" t="s">
        <v>371</v>
      </c>
      <c r="C1671" t="s">
        <v>372</v>
      </c>
      <c r="D1671" t="s">
        <v>440</v>
      </c>
      <c r="E1671" t="s">
        <v>441</v>
      </c>
      <c r="F1671" t="str">
        <f t="shared" si="160"/>
        <v>2345</v>
      </c>
      <c r="G1671" t="s">
        <v>44</v>
      </c>
      <c r="H1671" t="s">
        <v>45</v>
      </c>
      <c r="I1671" s="91"/>
      <c r="J1671" s="91"/>
      <c r="K1671" s="91"/>
      <c r="L1671" s="91"/>
      <c r="M1671" s="91">
        <v>38.96</v>
      </c>
      <c r="N1671" s="91"/>
      <c r="O1671" s="91"/>
      <c r="P1671" s="91"/>
      <c r="Q1671" s="91"/>
      <c r="R1671" s="91">
        <v>110.75</v>
      </c>
      <c r="S1671" s="91"/>
      <c r="T1671" s="91"/>
      <c r="U1671" s="91">
        <f t="shared" si="161"/>
        <v>149.71</v>
      </c>
      <c r="V1671" s="82" t="str">
        <f t="shared" si="159"/>
        <v>162002345879</v>
      </c>
      <c r="W1671" s="83">
        <f>VLOOKUP(V1671,Factors!$E$6:$H$5950,4,FALSE)</f>
        <v>0.1124</v>
      </c>
      <c r="X1671" t="str">
        <f>VLOOKUP(V1671,Factors!$E$6:$F$5950,2,FALSE)</f>
        <v>3-factor</v>
      </c>
      <c r="Y1671" s="92">
        <f t="shared" si="156"/>
        <v>16.827404000000001</v>
      </c>
      <c r="Z1671" s="92">
        <f t="shared" si="157"/>
        <v>132.88259600000001</v>
      </c>
      <c r="AA1671" s="92">
        <f t="shared" si="158"/>
        <v>149.71</v>
      </c>
    </row>
    <row r="1672" spans="1:27" x14ac:dyDescent="0.25">
      <c r="A1672" t="s">
        <v>418</v>
      </c>
      <c r="B1672" t="s">
        <v>371</v>
      </c>
      <c r="C1672" t="s">
        <v>372</v>
      </c>
      <c r="D1672" t="s">
        <v>440</v>
      </c>
      <c r="E1672" t="s">
        <v>441</v>
      </c>
      <c r="F1672" t="str">
        <f t="shared" si="160"/>
        <v>2345</v>
      </c>
      <c r="G1672" t="s">
        <v>124</v>
      </c>
      <c r="H1672" t="s">
        <v>125</v>
      </c>
      <c r="I1672" s="91">
        <v>80.63</v>
      </c>
      <c r="J1672" s="91"/>
      <c r="K1672" s="91"/>
      <c r="L1672" s="91"/>
      <c r="M1672" s="91"/>
      <c r="N1672" s="91"/>
      <c r="O1672" s="91"/>
      <c r="P1672" s="91">
        <v>29.32</v>
      </c>
      <c r="Q1672" s="91"/>
      <c r="R1672" s="91">
        <v>29.6</v>
      </c>
      <c r="S1672" s="91">
        <v>118.4</v>
      </c>
      <c r="T1672" s="91"/>
      <c r="U1672" s="91">
        <f t="shared" si="161"/>
        <v>257.95</v>
      </c>
      <c r="V1672" s="82" t="str">
        <f t="shared" si="159"/>
        <v>162002345879</v>
      </c>
      <c r="W1672" s="83">
        <f>VLOOKUP(V1672,Factors!$E$6:$H$5950,4,FALSE)</f>
        <v>0.1124</v>
      </c>
      <c r="X1672" t="str">
        <f>VLOOKUP(V1672,Factors!$E$6:$F$5950,2,FALSE)</f>
        <v>3-factor</v>
      </c>
      <c r="Y1672" s="92">
        <f t="shared" si="156"/>
        <v>28.993579999999998</v>
      </c>
      <c r="Z1672" s="92">
        <f t="shared" si="157"/>
        <v>228.95641999999998</v>
      </c>
      <c r="AA1672" s="92">
        <f t="shared" si="158"/>
        <v>257.95</v>
      </c>
    </row>
    <row r="1673" spans="1:27" x14ac:dyDescent="0.25">
      <c r="A1673" t="s">
        <v>418</v>
      </c>
      <c r="B1673" t="s">
        <v>371</v>
      </c>
      <c r="C1673" t="s">
        <v>372</v>
      </c>
      <c r="D1673" t="s">
        <v>440</v>
      </c>
      <c r="E1673" t="s">
        <v>441</v>
      </c>
      <c r="F1673" t="str">
        <f t="shared" si="160"/>
        <v>2345</v>
      </c>
      <c r="G1673" t="s">
        <v>26</v>
      </c>
      <c r="H1673" t="s">
        <v>27</v>
      </c>
      <c r="I1673" s="91"/>
      <c r="J1673" s="91">
        <v>32.28</v>
      </c>
      <c r="K1673" s="91">
        <v>12.6</v>
      </c>
      <c r="L1673" s="91"/>
      <c r="M1673" s="91">
        <v>25.2</v>
      </c>
      <c r="N1673" s="91"/>
      <c r="O1673" s="91"/>
      <c r="P1673" s="91">
        <v>62.3</v>
      </c>
      <c r="Q1673" s="91">
        <v>18.899999999999999</v>
      </c>
      <c r="R1673" s="91"/>
      <c r="S1673" s="91">
        <v>37.799999999999997</v>
      </c>
      <c r="T1673" s="91"/>
      <c r="U1673" s="91">
        <f t="shared" si="161"/>
        <v>189.07999999999998</v>
      </c>
      <c r="V1673" s="82" t="str">
        <f t="shared" si="159"/>
        <v>162002345879</v>
      </c>
      <c r="W1673" s="83">
        <f>VLOOKUP(V1673,Factors!$E$6:$H$5950,4,FALSE)</f>
        <v>0.1124</v>
      </c>
      <c r="X1673" t="str">
        <f>VLOOKUP(V1673,Factors!$E$6:$F$5950,2,FALSE)</f>
        <v>3-factor</v>
      </c>
      <c r="Y1673" s="92">
        <f t="shared" si="156"/>
        <v>21.252592</v>
      </c>
      <c r="Z1673" s="92">
        <f t="shared" si="157"/>
        <v>167.82740799999999</v>
      </c>
      <c r="AA1673" s="92">
        <f t="shared" si="158"/>
        <v>189.07999999999998</v>
      </c>
    </row>
    <row r="1674" spans="1:27" x14ac:dyDescent="0.25">
      <c r="A1674" t="s">
        <v>418</v>
      </c>
      <c r="B1674" t="s">
        <v>371</v>
      </c>
      <c r="C1674" t="s">
        <v>372</v>
      </c>
      <c r="D1674" t="s">
        <v>440</v>
      </c>
      <c r="E1674" t="s">
        <v>441</v>
      </c>
      <c r="F1674" t="str">
        <f t="shared" si="160"/>
        <v>2345</v>
      </c>
      <c r="G1674" t="s">
        <v>260</v>
      </c>
      <c r="H1674" t="s">
        <v>261</v>
      </c>
      <c r="I1674" s="91"/>
      <c r="J1674" s="91"/>
      <c r="K1674" s="91"/>
      <c r="L1674" s="91"/>
      <c r="M1674" s="91"/>
      <c r="N1674" s="91"/>
      <c r="O1674" s="91">
        <v>141.18</v>
      </c>
      <c r="P1674" s="91">
        <v>1.64</v>
      </c>
      <c r="Q1674" s="91"/>
      <c r="R1674" s="91"/>
      <c r="S1674" s="91"/>
      <c r="T1674" s="91"/>
      <c r="U1674" s="91">
        <f t="shared" si="161"/>
        <v>142.82</v>
      </c>
      <c r="V1674" s="82" t="str">
        <f t="shared" si="159"/>
        <v>162002345879</v>
      </c>
      <c r="W1674" s="83">
        <f>VLOOKUP(V1674,Factors!$E$6:$H$5950,4,FALSE)</f>
        <v>0.1124</v>
      </c>
      <c r="X1674" t="str">
        <f>VLOOKUP(V1674,Factors!$E$6:$F$5950,2,FALSE)</f>
        <v>3-factor</v>
      </c>
      <c r="Y1674" s="92">
        <f t="shared" si="156"/>
        <v>16.052968</v>
      </c>
      <c r="Z1674" s="92">
        <f t="shared" si="157"/>
        <v>126.767032</v>
      </c>
      <c r="AA1674" s="92">
        <f t="shared" si="158"/>
        <v>142.82</v>
      </c>
    </row>
    <row r="1675" spans="1:27" x14ac:dyDescent="0.25">
      <c r="A1675" t="s">
        <v>418</v>
      </c>
      <c r="B1675" t="s">
        <v>371</v>
      </c>
      <c r="C1675" t="s">
        <v>372</v>
      </c>
      <c r="D1675" t="s">
        <v>440</v>
      </c>
      <c r="E1675" t="s">
        <v>441</v>
      </c>
      <c r="F1675" t="str">
        <f t="shared" si="160"/>
        <v>2345</v>
      </c>
      <c r="G1675" t="s">
        <v>207</v>
      </c>
      <c r="H1675" t="s">
        <v>208</v>
      </c>
      <c r="I1675" s="91"/>
      <c r="J1675" s="91">
        <v>4.9000000000000004</v>
      </c>
      <c r="K1675" s="91"/>
      <c r="L1675" s="91"/>
      <c r="M1675" s="91"/>
      <c r="N1675" s="91"/>
      <c r="O1675" s="91"/>
      <c r="P1675" s="91"/>
      <c r="Q1675" s="91"/>
      <c r="R1675" s="91"/>
      <c r="S1675" s="91">
        <v>1.1499999999999999</v>
      </c>
      <c r="T1675" s="91"/>
      <c r="U1675" s="91">
        <f t="shared" si="161"/>
        <v>6.0500000000000007</v>
      </c>
      <c r="V1675" s="82" t="str">
        <f t="shared" si="159"/>
        <v>162002345879</v>
      </c>
      <c r="W1675" s="83">
        <f>VLOOKUP(V1675,Factors!$E$6:$H$5950,4,FALSE)</f>
        <v>0.1124</v>
      </c>
      <c r="X1675" t="str">
        <f>VLOOKUP(V1675,Factors!$E$6:$F$5950,2,FALSE)</f>
        <v>3-factor</v>
      </c>
      <c r="Y1675" s="92">
        <f t="shared" si="156"/>
        <v>0.68002000000000007</v>
      </c>
      <c r="Z1675" s="92">
        <f t="shared" si="157"/>
        <v>5.3699800000000009</v>
      </c>
      <c r="AA1675" s="92">
        <f t="shared" si="158"/>
        <v>6.0500000000000007</v>
      </c>
    </row>
    <row r="1676" spans="1:27" x14ac:dyDescent="0.25">
      <c r="A1676" t="s">
        <v>418</v>
      </c>
      <c r="B1676" t="s">
        <v>371</v>
      </c>
      <c r="C1676" t="s">
        <v>372</v>
      </c>
      <c r="D1676" t="s">
        <v>440</v>
      </c>
      <c r="E1676" t="s">
        <v>441</v>
      </c>
      <c r="F1676" t="str">
        <f t="shared" si="160"/>
        <v>2345</v>
      </c>
      <c r="G1676" t="s">
        <v>71</v>
      </c>
      <c r="H1676" t="s">
        <v>72</v>
      </c>
      <c r="I1676" s="91">
        <v>12.02</v>
      </c>
      <c r="J1676" s="91">
        <v>4.7300000000000004</v>
      </c>
      <c r="K1676" s="91">
        <v>31.81</v>
      </c>
      <c r="L1676" s="91">
        <v>21.66</v>
      </c>
      <c r="M1676" s="91">
        <v>11.82</v>
      </c>
      <c r="N1676" s="91">
        <v>3.38</v>
      </c>
      <c r="O1676" s="91">
        <v>2.9</v>
      </c>
      <c r="P1676" s="91">
        <v>72.239999999999995</v>
      </c>
      <c r="Q1676" s="91">
        <v>3.77</v>
      </c>
      <c r="R1676" s="91">
        <v>64.17</v>
      </c>
      <c r="S1676" s="91">
        <v>26.71</v>
      </c>
      <c r="T1676" s="91">
        <v>20.45</v>
      </c>
      <c r="U1676" s="91">
        <f t="shared" si="161"/>
        <v>275.66000000000003</v>
      </c>
      <c r="V1676" s="82" t="str">
        <f t="shared" si="159"/>
        <v>162002345879</v>
      </c>
      <c r="W1676" s="83">
        <f>VLOOKUP(V1676,Factors!$E$6:$H$5950,4,FALSE)</f>
        <v>0.1124</v>
      </c>
      <c r="X1676" t="str">
        <f>VLOOKUP(V1676,Factors!$E$6:$F$5950,2,FALSE)</f>
        <v>3-factor</v>
      </c>
      <c r="Y1676" s="92">
        <f t="shared" si="156"/>
        <v>30.984184000000003</v>
      </c>
      <c r="Z1676" s="92">
        <f t="shared" si="157"/>
        <v>244.67581600000003</v>
      </c>
      <c r="AA1676" s="92">
        <f t="shared" si="158"/>
        <v>275.66000000000003</v>
      </c>
    </row>
    <row r="1677" spans="1:27" x14ac:dyDescent="0.25">
      <c r="A1677" t="s">
        <v>418</v>
      </c>
      <c r="B1677" t="s">
        <v>371</v>
      </c>
      <c r="C1677" t="s">
        <v>372</v>
      </c>
      <c r="D1677" t="s">
        <v>440</v>
      </c>
      <c r="E1677" t="s">
        <v>441</v>
      </c>
      <c r="F1677" t="str">
        <f t="shared" si="160"/>
        <v>2345</v>
      </c>
      <c r="G1677" t="s">
        <v>98</v>
      </c>
      <c r="H1677" t="s">
        <v>99</v>
      </c>
      <c r="I1677" s="91"/>
      <c r="J1677" s="91"/>
      <c r="K1677" s="91"/>
      <c r="L1677" s="91"/>
      <c r="M1677" s="91">
        <v>1.02</v>
      </c>
      <c r="N1677" s="91"/>
      <c r="O1677" s="91">
        <v>1.02</v>
      </c>
      <c r="P1677" s="91"/>
      <c r="Q1677" s="91">
        <v>2</v>
      </c>
      <c r="R1677" s="91">
        <v>0.86</v>
      </c>
      <c r="S1677" s="91"/>
      <c r="T1677" s="91">
        <v>4.67</v>
      </c>
      <c r="U1677" s="91">
        <f t="shared" si="161"/>
        <v>9.57</v>
      </c>
      <c r="V1677" s="82" t="str">
        <f t="shared" si="159"/>
        <v>162002345879</v>
      </c>
      <c r="W1677" s="83">
        <f>VLOOKUP(V1677,Factors!$E$6:$H$5950,4,FALSE)</f>
        <v>0.1124</v>
      </c>
      <c r="X1677" t="str">
        <f>VLOOKUP(V1677,Factors!$E$6:$F$5950,2,FALSE)</f>
        <v>3-factor</v>
      </c>
      <c r="Y1677" s="92">
        <f t="shared" si="156"/>
        <v>1.0756680000000001</v>
      </c>
      <c r="Z1677" s="92">
        <f t="shared" si="157"/>
        <v>8.494332</v>
      </c>
      <c r="AA1677" s="92">
        <f t="shared" si="158"/>
        <v>9.57</v>
      </c>
    </row>
    <row r="1678" spans="1:27" x14ac:dyDescent="0.25">
      <c r="A1678" t="s">
        <v>418</v>
      </c>
      <c r="B1678" t="s">
        <v>371</v>
      </c>
      <c r="C1678" t="s">
        <v>372</v>
      </c>
      <c r="D1678" t="s">
        <v>440</v>
      </c>
      <c r="E1678" t="s">
        <v>441</v>
      </c>
      <c r="F1678" t="str">
        <f t="shared" si="160"/>
        <v>2345</v>
      </c>
      <c r="G1678" t="s">
        <v>130</v>
      </c>
      <c r="H1678" t="s">
        <v>131</v>
      </c>
      <c r="I1678" s="91">
        <v>6.1</v>
      </c>
      <c r="J1678" s="91">
        <v>5.15</v>
      </c>
      <c r="K1678" s="91">
        <v>17.920000000000002</v>
      </c>
      <c r="L1678" s="91">
        <v>6.98</v>
      </c>
      <c r="M1678" s="91"/>
      <c r="N1678" s="91">
        <v>8.9600000000000009</v>
      </c>
      <c r="O1678" s="91">
        <v>4.59</v>
      </c>
      <c r="P1678" s="91">
        <v>9.8800000000000008</v>
      </c>
      <c r="Q1678" s="91"/>
      <c r="R1678" s="91">
        <v>9.85</v>
      </c>
      <c r="S1678" s="91">
        <v>7.44</v>
      </c>
      <c r="T1678" s="91"/>
      <c r="U1678" s="91">
        <f t="shared" si="161"/>
        <v>76.87</v>
      </c>
      <c r="V1678" s="82" t="str">
        <f t="shared" si="159"/>
        <v>162002345879</v>
      </c>
      <c r="W1678" s="83">
        <f>VLOOKUP(V1678,Factors!$E$6:$H$5950,4,FALSE)</f>
        <v>0.1124</v>
      </c>
      <c r="X1678" t="str">
        <f>VLOOKUP(V1678,Factors!$E$6:$F$5950,2,FALSE)</f>
        <v>3-factor</v>
      </c>
      <c r="Y1678" s="92">
        <f t="shared" si="156"/>
        <v>8.6401880000000002</v>
      </c>
      <c r="Z1678" s="92">
        <f t="shared" si="157"/>
        <v>68.22981200000001</v>
      </c>
      <c r="AA1678" s="92">
        <f t="shared" si="158"/>
        <v>76.87</v>
      </c>
    </row>
    <row r="1679" spans="1:27" x14ac:dyDescent="0.25">
      <c r="A1679" t="s">
        <v>418</v>
      </c>
      <c r="B1679" t="s">
        <v>371</v>
      </c>
      <c r="C1679" t="s">
        <v>372</v>
      </c>
      <c r="D1679" t="s">
        <v>440</v>
      </c>
      <c r="E1679" t="s">
        <v>441</v>
      </c>
      <c r="F1679" t="str">
        <f t="shared" si="160"/>
        <v>2345</v>
      </c>
      <c r="G1679" t="s">
        <v>136</v>
      </c>
      <c r="H1679" t="s">
        <v>137</v>
      </c>
      <c r="I1679" s="91"/>
      <c r="J1679" s="91"/>
      <c r="K1679" s="91"/>
      <c r="L1679" s="91"/>
      <c r="M1679" s="91"/>
      <c r="N1679" s="91"/>
      <c r="O1679" s="91">
        <v>0.25</v>
      </c>
      <c r="P1679" s="91"/>
      <c r="Q1679" s="91"/>
      <c r="R1679" s="91"/>
      <c r="S1679" s="91">
        <v>1.02</v>
      </c>
      <c r="T1679" s="91"/>
      <c r="U1679" s="91">
        <f t="shared" si="161"/>
        <v>1.27</v>
      </c>
      <c r="V1679" s="82" t="str">
        <f t="shared" si="159"/>
        <v>162002345879</v>
      </c>
      <c r="W1679" s="83">
        <f>VLOOKUP(V1679,Factors!$E$6:$H$5950,4,FALSE)</f>
        <v>0.1124</v>
      </c>
      <c r="X1679" t="str">
        <f>VLOOKUP(V1679,Factors!$E$6:$F$5950,2,FALSE)</f>
        <v>3-factor</v>
      </c>
      <c r="Y1679" s="92">
        <f t="shared" si="156"/>
        <v>0.14274800000000001</v>
      </c>
      <c r="Z1679" s="92">
        <f t="shared" si="157"/>
        <v>1.1272519999999999</v>
      </c>
      <c r="AA1679" s="92">
        <f t="shared" si="158"/>
        <v>1.27</v>
      </c>
    </row>
    <row r="1680" spans="1:27" x14ac:dyDescent="0.25">
      <c r="A1680" t="s">
        <v>418</v>
      </c>
      <c r="B1680" t="s">
        <v>371</v>
      </c>
      <c r="C1680" t="s">
        <v>372</v>
      </c>
      <c r="D1680" t="s">
        <v>440</v>
      </c>
      <c r="E1680" t="s">
        <v>441</v>
      </c>
      <c r="F1680" t="str">
        <f t="shared" si="160"/>
        <v>2345</v>
      </c>
      <c r="G1680" t="s">
        <v>102</v>
      </c>
      <c r="H1680" t="s">
        <v>103</v>
      </c>
      <c r="I1680" s="91">
        <v>567.5</v>
      </c>
      <c r="J1680" s="91"/>
      <c r="K1680" s="91"/>
      <c r="L1680" s="91"/>
      <c r="M1680" s="91"/>
      <c r="N1680" s="91"/>
      <c r="O1680" s="91"/>
      <c r="P1680" s="91"/>
      <c r="Q1680" s="91"/>
      <c r="R1680" s="91"/>
      <c r="S1680" s="91"/>
      <c r="T1680" s="91"/>
      <c r="U1680" s="91">
        <f t="shared" si="161"/>
        <v>567.5</v>
      </c>
      <c r="V1680" s="82" t="str">
        <f t="shared" si="159"/>
        <v>162002345879</v>
      </c>
      <c r="W1680" s="83">
        <f>VLOOKUP(V1680,Factors!$E$6:$H$5950,4,FALSE)</f>
        <v>0.1124</v>
      </c>
      <c r="X1680" t="str">
        <f>VLOOKUP(V1680,Factors!$E$6:$F$5950,2,FALSE)</f>
        <v>3-factor</v>
      </c>
      <c r="Y1680" s="92">
        <f t="shared" si="156"/>
        <v>63.786999999999999</v>
      </c>
      <c r="Z1680" s="92">
        <f t="shared" si="157"/>
        <v>503.71300000000002</v>
      </c>
      <c r="AA1680" s="92">
        <f t="shared" si="158"/>
        <v>567.5</v>
      </c>
    </row>
    <row r="1681" spans="1:27" x14ac:dyDescent="0.25">
      <c r="A1681" t="s">
        <v>418</v>
      </c>
      <c r="B1681" t="s">
        <v>371</v>
      </c>
      <c r="C1681" t="s">
        <v>372</v>
      </c>
      <c r="D1681" t="s">
        <v>440</v>
      </c>
      <c r="E1681" t="s">
        <v>441</v>
      </c>
      <c r="F1681" t="str">
        <f t="shared" si="160"/>
        <v>2345</v>
      </c>
      <c r="G1681" t="s">
        <v>178</v>
      </c>
      <c r="H1681" t="s">
        <v>179</v>
      </c>
      <c r="I1681" s="91"/>
      <c r="J1681" s="91">
        <v>10.24</v>
      </c>
      <c r="K1681" s="91"/>
      <c r="L1681" s="91">
        <v>7.5</v>
      </c>
      <c r="M1681" s="91"/>
      <c r="N1681" s="91">
        <v>0.97</v>
      </c>
      <c r="O1681" s="91"/>
      <c r="P1681" s="91"/>
      <c r="Q1681" s="91"/>
      <c r="R1681" s="91"/>
      <c r="S1681" s="91"/>
      <c r="T1681" s="91"/>
      <c r="U1681" s="91">
        <f t="shared" si="161"/>
        <v>18.71</v>
      </c>
      <c r="V1681" s="82" t="str">
        <f t="shared" si="159"/>
        <v>162002345879</v>
      </c>
      <c r="W1681" s="83">
        <f>VLOOKUP(V1681,Factors!$E$6:$H$5950,4,FALSE)</f>
        <v>0.1124</v>
      </c>
      <c r="X1681" t="str">
        <f>VLOOKUP(V1681,Factors!$E$6:$F$5950,2,FALSE)</f>
        <v>3-factor</v>
      </c>
      <c r="Y1681" s="92">
        <f t="shared" si="156"/>
        <v>2.1030039999999999</v>
      </c>
      <c r="Z1681" s="92">
        <f t="shared" si="157"/>
        <v>16.606996000000002</v>
      </c>
      <c r="AA1681" s="92">
        <f t="shared" si="158"/>
        <v>18.71</v>
      </c>
    </row>
    <row r="1682" spans="1:27" x14ac:dyDescent="0.25">
      <c r="A1682" t="s">
        <v>418</v>
      </c>
      <c r="B1682" t="s">
        <v>371</v>
      </c>
      <c r="C1682" t="s">
        <v>372</v>
      </c>
      <c r="D1682" t="s">
        <v>440</v>
      </c>
      <c r="E1682" t="s">
        <v>441</v>
      </c>
      <c r="F1682" t="str">
        <f t="shared" si="160"/>
        <v>2345</v>
      </c>
      <c r="G1682" t="s">
        <v>144</v>
      </c>
      <c r="H1682" t="s">
        <v>145</v>
      </c>
      <c r="I1682" s="91"/>
      <c r="J1682" s="91"/>
      <c r="K1682" s="91">
        <v>2.63</v>
      </c>
      <c r="L1682" s="91">
        <v>2.63</v>
      </c>
      <c r="M1682" s="91">
        <v>0.4</v>
      </c>
      <c r="N1682" s="91">
        <v>3.1</v>
      </c>
      <c r="O1682" s="91"/>
      <c r="P1682" s="91"/>
      <c r="Q1682" s="91"/>
      <c r="R1682" s="91"/>
      <c r="S1682" s="91"/>
      <c r="T1682" s="91"/>
      <c r="U1682" s="91">
        <f t="shared" si="161"/>
        <v>8.76</v>
      </c>
      <c r="V1682" s="82" t="str">
        <f t="shared" si="159"/>
        <v>162002345879</v>
      </c>
      <c r="W1682" s="83">
        <f>VLOOKUP(V1682,Factors!$E$6:$H$5950,4,FALSE)</f>
        <v>0.1124</v>
      </c>
      <c r="X1682" t="str">
        <f>VLOOKUP(V1682,Factors!$E$6:$F$5950,2,FALSE)</f>
        <v>3-factor</v>
      </c>
      <c r="Y1682" s="92">
        <f t="shared" ref="Y1682:Y1745" si="162">U1682*W1682</f>
        <v>0.98462399999999994</v>
      </c>
      <c r="Z1682" s="92">
        <f t="shared" ref="Z1682:Z1745" si="163">U1682-Y1682</f>
        <v>7.7753759999999996</v>
      </c>
      <c r="AA1682" s="92">
        <f t="shared" ref="AA1682:AA1745" si="164">Y1682+Z1682</f>
        <v>8.76</v>
      </c>
    </row>
    <row r="1683" spans="1:27" x14ac:dyDescent="0.25">
      <c r="A1683" t="s">
        <v>418</v>
      </c>
      <c r="B1683" t="s">
        <v>371</v>
      </c>
      <c r="C1683" t="s">
        <v>372</v>
      </c>
      <c r="D1683" t="s">
        <v>440</v>
      </c>
      <c r="E1683" t="s">
        <v>441</v>
      </c>
      <c r="F1683" t="str">
        <f t="shared" si="160"/>
        <v>2345</v>
      </c>
      <c r="G1683" t="s">
        <v>217</v>
      </c>
      <c r="H1683" t="s">
        <v>218</v>
      </c>
      <c r="I1683" s="91"/>
      <c r="J1683" s="91"/>
      <c r="K1683" s="91"/>
      <c r="L1683" s="91">
        <v>1.79</v>
      </c>
      <c r="M1683" s="91">
        <v>2.0499999999999998</v>
      </c>
      <c r="N1683" s="91">
        <v>3.94</v>
      </c>
      <c r="O1683" s="91"/>
      <c r="P1683" s="91"/>
      <c r="Q1683" s="91"/>
      <c r="R1683" s="91"/>
      <c r="S1683" s="91"/>
      <c r="T1683" s="91"/>
      <c r="U1683" s="91">
        <f t="shared" si="161"/>
        <v>7.7799999999999994</v>
      </c>
      <c r="V1683" s="82" t="str">
        <f t="shared" si="159"/>
        <v>162002345879</v>
      </c>
      <c r="W1683" s="83">
        <f>VLOOKUP(V1683,Factors!$E$6:$H$5950,4,FALSE)</f>
        <v>0.1124</v>
      </c>
      <c r="X1683" t="str">
        <f>VLOOKUP(V1683,Factors!$E$6:$F$5950,2,FALSE)</f>
        <v>3-factor</v>
      </c>
      <c r="Y1683" s="92">
        <f t="shared" si="162"/>
        <v>0.87447199999999992</v>
      </c>
      <c r="Z1683" s="92">
        <f t="shared" si="163"/>
        <v>6.9055279999999994</v>
      </c>
      <c r="AA1683" s="92">
        <f t="shared" si="164"/>
        <v>7.7799999999999994</v>
      </c>
    </row>
    <row r="1684" spans="1:27" x14ac:dyDescent="0.25">
      <c r="A1684" t="s">
        <v>418</v>
      </c>
      <c r="B1684" t="s">
        <v>371</v>
      </c>
      <c r="C1684" t="s">
        <v>372</v>
      </c>
      <c r="D1684" t="s">
        <v>440</v>
      </c>
      <c r="E1684" t="s">
        <v>441</v>
      </c>
      <c r="F1684" t="str">
        <f t="shared" si="160"/>
        <v>2345</v>
      </c>
      <c r="G1684" t="s">
        <v>152</v>
      </c>
      <c r="H1684" t="s">
        <v>153</v>
      </c>
      <c r="I1684" s="91"/>
      <c r="J1684" s="91"/>
      <c r="K1684" s="91">
        <v>3.75</v>
      </c>
      <c r="L1684" s="91"/>
      <c r="M1684" s="91"/>
      <c r="N1684" s="91"/>
      <c r="O1684" s="91"/>
      <c r="P1684" s="91"/>
      <c r="Q1684" s="91"/>
      <c r="R1684" s="91"/>
      <c r="S1684" s="91"/>
      <c r="T1684" s="91"/>
      <c r="U1684" s="91">
        <f t="shared" si="161"/>
        <v>3.75</v>
      </c>
      <c r="V1684" s="82" t="str">
        <f t="shared" si="159"/>
        <v>162002345879</v>
      </c>
      <c r="W1684" s="83">
        <f>VLOOKUP(V1684,Factors!$E$6:$H$5950,4,FALSE)</f>
        <v>0.1124</v>
      </c>
      <c r="X1684" t="str">
        <f>VLOOKUP(V1684,Factors!$E$6:$F$5950,2,FALSE)</f>
        <v>3-factor</v>
      </c>
      <c r="Y1684" s="92">
        <f t="shared" si="162"/>
        <v>0.42149999999999999</v>
      </c>
      <c r="Z1684" s="92">
        <f t="shared" si="163"/>
        <v>3.3285</v>
      </c>
      <c r="AA1684" s="92">
        <f t="shared" si="164"/>
        <v>3.75</v>
      </c>
    </row>
    <row r="1685" spans="1:27" x14ac:dyDescent="0.25">
      <c r="A1685" t="s">
        <v>418</v>
      </c>
      <c r="B1685" t="s">
        <v>371</v>
      </c>
      <c r="C1685" t="s">
        <v>372</v>
      </c>
      <c r="D1685" t="s">
        <v>440</v>
      </c>
      <c r="E1685" t="s">
        <v>441</v>
      </c>
      <c r="F1685" t="str">
        <f t="shared" si="160"/>
        <v>2345</v>
      </c>
      <c r="G1685" t="s">
        <v>180</v>
      </c>
      <c r="H1685" t="s">
        <v>181</v>
      </c>
      <c r="I1685" s="91">
        <v>2442.92</v>
      </c>
      <c r="J1685" s="91">
        <v>1543.39</v>
      </c>
      <c r="K1685" s="91">
        <v>3167.62</v>
      </c>
      <c r="L1685" s="91">
        <v>2157.83</v>
      </c>
      <c r="M1685" s="91">
        <v>2214.6</v>
      </c>
      <c r="N1685" s="91">
        <v>2049.92</v>
      </c>
      <c r="O1685" s="91">
        <v>1430.66</v>
      </c>
      <c r="P1685" s="91">
        <v>1602.52</v>
      </c>
      <c r="Q1685" s="91">
        <v>929.02</v>
      </c>
      <c r="R1685" s="91">
        <v>1679.53</v>
      </c>
      <c r="S1685" s="91">
        <v>2041.46</v>
      </c>
      <c r="T1685" s="91">
        <v>1440.66</v>
      </c>
      <c r="U1685" s="91">
        <f t="shared" si="161"/>
        <v>22700.129999999997</v>
      </c>
      <c r="V1685" s="82" t="str">
        <f t="shared" si="159"/>
        <v>162002345879</v>
      </c>
      <c r="W1685" s="83">
        <f>VLOOKUP(V1685,Factors!$E$6:$H$5950,4,FALSE)</f>
        <v>0.1124</v>
      </c>
      <c r="X1685" t="str">
        <f>VLOOKUP(V1685,Factors!$E$6:$F$5950,2,FALSE)</f>
        <v>3-factor</v>
      </c>
      <c r="Y1685" s="92">
        <f t="shared" si="162"/>
        <v>2551.4946119999995</v>
      </c>
      <c r="Z1685" s="92">
        <f t="shared" si="163"/>
        <v>20148.635387999999</v>
      </c>
      <c r="AA1685" s="92">
        <f t="shared" si="164"/>
        <v>22700.129999999997</v>
      </c>
    </row>
    <row r="1686" spans="1:27" x14ac:dyDescent="0.25">
      <c r="A1686" t="s">
        <v>418</v>
      </c>
      <c r="B1686" t="s">
        <v>371</v>
      </c>
      <c r="C1686" t="s">
        <v>372</v>
      </c>
      <c r="D1686" t="s">
        <v>440</v>
      </c>
      <c r="E1686" t="s">
        <v>441</v>
      </c>
      <c r="F1686" t="str">
        <f t="shared" si="160"/>
        <v>2345</v>
      </c>
      <c r="G1686" t="s">
        <v>56</v>
      </c>
      <c r="H1686" t="s">
        <v>57</v>
      </c>
      <c r="I1686" s="91">
        <v>5305.7</v>
      </c>
      <c r="J1686" s="91">
        <v>4734.08</v>
      </c>
      <c r="K1686" s="91">
        <v>5505.53</v>
      </c>
      <c r="L1686" s="91">
        <v>5000.83</v>
      </c>
      <c r="M1686" s="91">
        <v>5267.65</v>
      </c>
      <c r="N1686" s="91">
        <v>5196.1099999999997</v>
      </c>
      <c r="O1686" s="91">
        <v>5724.48</v>
      </c>
      <c r="P1686" s="91">
        <v>5620.48</v>
      </c>
      <c r="Q1686" s="91">
        <v>4543.42</v>
      </c>
      <c r="R1686" s="91">
        <v>5431.57</v>
      </c>
      <c r="S1686" s="91">
        <v>5111.92</v>
      </c>
      <c r="T1686" s="91">
        <v>4484.82</v>
      </c>
      <c r="U1686" s="91">
        <f t="shared" si="161"/>
        <v>61926.59</v>
      </c>
      <c r="V1686" s="82" t="str">
        <f t="shared" si="159"/>
        <v>162002345879</v>
      </c>
      <c r="W1686" s="83">
        <f>VLOOKUP(V1686,Factors!$E$6:$H$5950,4,FALSE)</f>
        <v>0.1124</v>
      </c>
      <c r="X1686" t="str">
        <f>VLOOKUP(V1686,Factors!$E$6:$F$5950,2,FALSE)</f>
        <v>3-factor</v>
      </c>
      <c r="Y1686" s="92">
        <f t="shared" si="162"/>
        <v>6960.5487159999993</v>
      </c>
      <c r="Z1686" s="92">
        <f t="shared" si="163"/>
        <v>54966.041283999999</v>
      </c>
      <c r="AA1686" s="92">
        <f t="shared" si="164"/>
        <v>61926.59</v>
      </c>
    </row>
    <row r="1687" spans="1:27" x14ac:dyDescent="0.25">
      <c r="A1687" t="s">
        <v>418</v>
      </c>
      <c r="B1687" t="s">
        <v>371</v>
      </c>
      <c r="C1687" t="s">
        <v>372</v>
      </c>
      <c r="D1687" t="s">
        <v>440</v>
      </c>
      <c r="E1687" t="s">
        <v>441</v>
      </c>
      <c r="F1687" t="str">
        <f t="shared" si="160"/>
        <v>2345</v>
      </c>
      <c r="G1687" t="s">
        <v>68</v>
      </c>
      <c r="H1687" t="s">
        <v>69</v>
      </c>
      <c r="I1687" s="91">
        <v>110.52</v>
      </c>
      <c r="J1687" s="91">
        <v>90.86</v>
      </c>
      <c r="K1687" s="91">
        <v>56.31</v>
      </c>
      <c r="L1687" s="91">
        <v>136.91</v>
      </c>
      <c r="M1687" s="91">
        <v>51.38</v>
      </c>
      <c r="N1687" s="91">
        <v>50.63</v>
      </c>
      <c r="O1687" s="91">
        <v>141.82</v>
      </c>
      <c r="P1687" s="91">
        <v>85.67</v>
      </c>
      <c r="Q1687" s="91">
        <v>171.46</v>
      </c>
      <c r="R1687" s="91">
        <v>39.11</v>
      </c>
      <c r="S1687" s="91">
        <v>17.61</v>
      </c>
      <c r="T1687" s="91">
        <v>26.58</v>
      </c>
      <c r="U1687" s="91">
        <f t="shared" si="161"/>
        <v>978.86000000000013</v>
      </c>
      <c r="V1687" s="82" t="str">
        <f t="shared" si="159"/>
        <v>162002345879</v>
      </c>
      <c r="W1687" s="83">
        <f>VLOOKUP(V1687,Factors!$E$6:$H$5950,4,FALSE)</f>
        <v>0.1124</v>
      </c>
      <c r="X1687" t="str">
        <f>VLOOKUP(V1687,Factors!$E$6:$F$5950,2,FALSE)</f>
        <v>3-factor</v>
      </c>
      <c r="Y1687" s="92">
        <f t="shared" si="162"/>
        <v>110.02386400000002</v>
      </c>
      <c r="Z1687" s="92">
        <f t="shared" si="163"/>
        <v>868.83613600000012</v>
      </c>
      <c r="AA1687" s="92">
        <f t="shared" si="164"/>
        <v>978.86000000000013</v>
      </c>
    </row>
    <row r="1688" spans="1:27" x14ac:dyDescent="0.25">
      <c r="A1688" t="s">
        <v>418</v>
      </c>
      <c r="B1688" t="s">
        <v>371</v>
      </c>
      <c r="C1688" t="s">
        <v>372</v>
      </c>
      <c r="D1688" t="s">
        <v>440</v>
      </c>
      <c r="E1688" t="s">
        <v>441</v>
      </c>
      <c r="F1688" t="str">
        <f t="shared" si="160"/>
        <v>2345</v>
      </c>
      <c r="G1688" t="s">
        <v>154</v>
      </c>
      <c r="H1688" t="s">
        <v>155</v>
      </c>
      <c r="I1688" s="91"/>
      <c r="J1688" s="91"/>
      <c r="K1688" s="91"/>
      <c r="L1688" s="91"/>
      <c r="M1688" s="91">
        <v>1.19</v>
      </c>
      <c r="N1688" s="91"/>
      <c r="O1688" s="91"/>
      <c r="P1688" s="91"/>
      <c r="Q1688" s="91"/>
      <c r="R1688" s="91">
        <v>1.3</v>
      </c>
      <c r="S1688" s="91"/>
      <c r="T1688" s="91"/>
      <c r="U1688" s="91">
        <f t="shared" si="161"/>
        <v>2.4900000000000002</v>
      </c>
      <c r="V1688" s="82" t="str">
        <f t="shared" si="159"/>
        <v>162002345879</v>
      </c>
      <c r="W1688" s="83">
        <f>VLOOKUP(V1688,Factors!$E$6:$H$5950,4,FALSE)</f>
        <v>0.1124</v>
      </c>
      <c r="X1688" t="str">
        <f>VLOOKUP(V1688,Factors!$E$6:$F$5950,2,FALSE)</f>
        <v>3-factor</v>
      </c>
      <c r="Y1688" s="92">
        <f t="shared" si="162"/>
        <v>0.27987600000000001</v>
      </c>
      <c r="Z1688" s="92">
        <f t="shared" si="163"/>
        <v>2.2101240000000004</v>
      </c>
      <c r="AA1688" s="92">
        <f t="shared" si="164"/>
        <v>2.4900000000000002</v>
      </c>
    </row>
    <row r="1689" spans="1:27" x14ac:dyDescent="0.25">
      <c r="A1689" t="s">
        <v>418</v>
      </c>
      <c r="B1689" t="s">
        <v>442</v>
      </c>
      <c r="C1689" t="s">
        <v>443</v>
      </c>
      <c r="D1689" t="s">
        <v>419</v>
      </c>
      <c r="E1689" t="s">
        <v>420</v>
      </c>
      <c r="F1689" t="str">
        <f t="shared" si="160"/>
        <v>1505</v>
      </c>
      <c r="G1689" t="s">
        <v>146</v>
      </c>
      <c r="H1689" t="s">
        <v>147</v>
      </c>
      <c r="I1689" s="91"/>
      <c r="J1689" s="91"/>
      <c r="K1689" s="91"/>
      <c r="L1689" s="91">
        <v>787.8</v>
      </c>
      <c r="M1689" s="91"/>
      <c r="N1689" s="91">
        <v>266.7</v>
      </c>
      <c r="O1689" s="91"/>
      <c r="P1689" s="91"/>
      <c r="Q1689" s="91"/>
      <c r="R1689" s="91"/>
      <c r="S1689" s="91"/>
      <c r="T1689" s="91"/>
      <c r="U1689" s="91">
        <f t="shared" si="161"/>
        <v>1054.5</v>
      </c>
      <c r="V1689" s="82" t="str">
        <f t="shared" si="159"/>
        <v>731001505879</v>
      </c>
      <c r="W1689" s="83">
        <f>VLOOKUP(V1689,Factors!$E$6:$H$5950,4,FALSE)</f>
        <v>0.1124</v>
      </c>
      <c r="X1689" t="str">
        <f>VLOOKUP(V1689,Factors!$E$6:$F$5950,2,FALSE)</f>
        <v>3-factor</v>
      </c>
      <c r="Y1689" s="92">
        <f t="shared" si="162"/>
        <v>118.5258</v>
      </c>
      <c r="Z1689" s="92">
        <f t="shared" si="163"/>
        <v>935.9742</v>
      </c>
      <c r="AA1689" s="92">
        <f t="shared" si="164"/>
        <v>1054.5</v>
      </c>
    </row>
    <row r="1690" spans="1:27" x14ac:dyDescent="0.25">
      <c r="A1690" t="s">
        <v>444</v>
      </c>
      <c r="B1690" t="s">
        <v>80</v>
      </c>
      <c r="C1690" t="s">
        <v>81</v>
      </c>
      <c r="D1690" t="s">
        <v>445</v>
      </c>
      <c r="E1690" t="s">
        <v>446</v>
      </c>
      <c r="F1690" t="str">
        <f t="shared" si="160"/>
        <v>1070</v>
      </c>
      <c r="G1690" t="s">
        <v>84</v>
      </c>
      <c r="H1690" t="s">
        <v>85</v>
      </c>
      <c r="I1690" s="91">
        <v>7.59</v>
      </c>
      <c r="J1690" s="91">
        <v>12.35</v>
      </c>
      <c r="K1690" s="91">
        <v>5.44</v>
      </c>
      <c r="L1690" s="91">
        <v>5.44</v>
      </c>
      <c r="M1690" s="91">
        <v>25.56</v>
      </c>
      <c r="N1690" s="91"/>
      <c r="O1690" s="91">
        <v>24.01</v>
      </c>
      <c r="P1690" s="91">
        <v>0.45</v>
      </c>
      <c r="Q1690" s="91"/>
      <c r="R1690" s="91"/>
      <c r="S1690" s="91">
        <v>4.3499999999999996</v>
      </c>
      <c r="T1690" s="91">
        <v>6.14</v>
      </c>
      <c r="U1690" s="91">
        <f t="shared" si="161"/>
        <v>91.33</v>
      </c>
      <c r="V1690" s="82" t="str">
        <f t="shared" si="159"/>
        <v>111001070880</v>
      </c>
      <c r="W1690" s="83">
        <f>VLOOKUP(V1690,Factors!$E$6:$H$5950,4,FALSE)</f>
        <v>8.4599999999999995E-2</v>
      </c>
      <c r="X1690" t="str">
        <f>VLOOKUP(V1690,Factors!$E$6:$F$5950,2,FALSE)</f>
        <v>Sendout Volumes</v>
      </c>
      <c r="Y1690" s="92">
        <f t="shared" si="162"/>
        <v>7.7265179999999996</v>
      </c>
      <c r="Z1690" s="92">
        <f t="shared" si="163"/>
        <v>83.603482</v>
      </c>
      <c r="AA1690" s="92">
        <f t="shared" si="164"/>
        <v>91.33</v>
      </c>
    </row>
    <row r="1691" spans="1:27" x14ac:dyDescent="0.25">
      <c r="A1691" t="s">
        <v>444</v>
      </c>
      <c r="B1691" t="s">
        <v>80</v>
      </c>
      <c r="C1691" t="s">
        <v>81</v>
      </c>
      <c r="D1691" t="s">
        <v>445</v>
      </c>
      <c r="E1691" t="s">
        <v>446</v>
      </c>
      <c r="F1691" t="str">
        <f t="shared" si="160"/>
        <v>1070</v>
      </c>
      <c r="G1691" t="s">
        <v>56</v>
      </c>
      <c r="H1691" t="s">
        <v>57</v>
      </c>
      <c r="I1691" s="91">
        <v>182.3</v>
      </c>
      <c r="J1691" s="91">
        <v>414.1</v>
      </c>
      <c r="K1691" s="91">
        <v>182.38</v>
      </c>
      <c r="L1691" s="91">
        <v>182.38</v>
      </c>
      <c r="M1691" s="91">
        <v>838.93</v>
      </c>
      <c r="N1691" s="91"/>
      <c r="O1691" s="91">
        <v>805.14</v>
      </c>
      <c r="P1691" s="91"/>
      <c r="Q1691" s="91"/>
      <c r="R1691" s="91"/>
      <c r="S1691" s="91">
        <v>145.9</v>
      </c>
      <c r="T1691" s="91">
        <v>150.22</v>
      </c>
      <c r="U1691" s="91">
        <f t="shared" si="161"/>
        <v>2901.35</v>
      </c>
      <c r="V1691" s="82" t="str">
        <f t="shared" si="159"/>
        <v>111001070880</v>
      </c>
      <c r="W1691" s="83">
        <f>VLOOKUP(V1691,Factors!$E$6:$H$5950,4,FALSE)</f>
        <v>8.4599999999999995E-2</v>
      </c>
      <c r="X1691" t="str">
        <f>VLOOKUP(V1691,Factors!$E$6:$F$5950,2,FALSE)</f>
        <v>Sendout Volumes</v>
      </c>
      <c r="Y1691" s="92">
        <f t="shared" si="162"/>
        <v>245.45420999999999</v>
      </c>
      <c r="Z1691" s="92">
        <f t="shared" si="163"/>
        <v>2655.89579</v>
      </c>
      <c r="AA1691" s="92">
        <f t="shared" si="164"/>
        <v>2901.35</v>
      </c>
    </row>
    <row r="1692" spans="1:27" x14ac:dyDescent="0.25">
      <c r="A1692" t="s">
        <v>444</v>
      </c>
      <c r="B1692" t="s">
        <v>80</v>
      </c>
      <c r="C1692" t="s">
        <v>81</v>
      </c>
      <c r="D1692" t="s">
        <v>445</v>
      </c>
      <c r="E1692" t="s">
        <v>446</v>
      </c>
      <c r="F1692" t="str">
        <f t="shared" si="160"/>
        <v>1070</v>
      </c>
      <c r="G1692" t="s">
        <v>68</v>
      </c>
      <c r="H1692" t="s">
        <v>69</v>
      </c>
      <c r="I1692" s="91">
        <v>72.25</v>
      </c>
      <c r="J1692" s="91"/>
      <c r="K1692" s="91"/>
      <c r="L1692" s="91"/>
      <c r="M1692" s="91">
        <v>18.059999999999999</v>
      </c>
      <c r="N1692" s="91"/>
      <c r="O1692" s="91"/>
      <c r="P1692" s="91">
        <v>15.16</v>
      </c>
      <c r="Q1692" s="91"/>
      <c r="R1692" s="91"/>
      <c r="S1692" s="91"/>
      <c r="T1692" s="91">
        <v>55.82</v>
      </c>
      <c r="U1692" s="91">
        <f t="shared" si="161"/>
        <v>161.29</v>
      </c>
      <c r="V1692" s="82" t="str">
        <f t="shared" si="159"/>
        <v>111001070880</v>
      </c>
      <c r="W1692" s="83">
        <f>VLOOKUP(V1692,Factors!$E$6:$H$5950,4,FALSE)</f>
        <v>8.4599999999999995E-2</v>
      </c>
      <c r="X1692" t="str">
        <f>VLOOKUP(V1692,Factors!$E$6:$F$5950,2,FALSE)</f>
        <v>Sendout Volumes</v>
      </c>
      <c r="Y1692" s="92">
        <f t="shared" si="162"/>
        <v>13.645133999999999</v>
      </c>
      <c r="Z1692" s="92">
        <f t="shared" si="163"/>
        <v>147.64486599999998</v>
      </c>
      <c r="AA1692" s="92">
        <f t="shared" si="164"/>
        <v>161.28999999999996</v>
      </c>
    </row>
    <row r="1693" spans="1:27" x14ac:dyDescent="0.25">
      <c r="A1693" t="s">
        <v>444</v>
      </c>
      <c r="B1693" t="s">
        <v>80</v>
      </c>
      <c r="C1693" t="s">
        <v>81</v>
      </c>
      <c r="D1693" t="s">
        <v>445</v>
      </c>
      <c r="E1693" t="s">
        <v>446</v>
      </c>
      <c r="F1693" t="str">
        <f t="shared" si="160"/>
        <v>1070</v>
      </c>
      <c r="G1693" t="s">
        <v>156</v>
      </c>
      <c r="H1693" t="s">
        <v>157</v>
      </c>
      <c r="I1693" s="91"/>
      <c r="J1693" s="91"/>
      <c r="K1693" s="91"/>
      <c r="L1693" s="91"/>
      <c r="M1693" s="91"/>
      <c r="N1693" s="91"/>
      <c r="O1693" s="91"/>
      <c r="P1693" s="91"/>
      <c r="Q1693" s="91"/>
      <c r="R1693" s="91"/>
      <c r="S1693" s="91"/>
      <c r="T1693" s="91">
        <v>21.43</v>
      </c>
      <c r="U1693" s="91">
        <f t="shared" si="161"/>
        <v>21.43</v>
      </c>
      <c r="V1693" s="82" t="str">
        <f t="shared" si="159"/>
        <v>111001070880</v>
      </c>
      <c r="W1693" s="83">
        <f>VLOOKUP(V1693,Factors!$E$6:$H$5950,4,FALSE)</f>
        <v>8.4599999999999995E-2</v>
      </c>
      <c r="X1693" t="str">
        <f>VLOOKUP(V1693,Factors!$E$6:$F$5950,2,FALSE)</f>
        <v>Sendout Volumes</v>
      </c>
      <c r="Y1693" s="92">
        <f t="shared" si="162"/>
        <v>1.8129779999999998</v>
      </c>
      <c r="Z1693" s="92">
        <f t="shared" si="163"/>
        <v>19.617021999999999</v>
      </c>
      <c r="AA1693" s="92">
        <f t="shared" si="164"/>
        <v>21.43</v>
      </c>
    </row>
    <row r="1694" spans="1:27" x14ac:dyDescent="0.25">
      <c r="A1694" t="s">
        <v>444</v>
      </c>
      <c r="B1694" t="s">
        <v>80</v>
      </c>
      <c r="C1694" t="s">
        <v>81</v>
      </c>
      <c r="D1694" t="s">
        <v>447</v>
      </c>
      <c r="E1694" t="s">
        <v>448</v>
      </c>
      <c r="F1694" t="str">
        <f t="shared" si="160"/>
        <v>1270</v>
      </c>
      <c r="G1694" t="s">
        <v>84</v>
      </c>
      <c r="H1694" t="s">
        <v>85</v>
      </c>
      <c r="I1694" s="91">
        <v>18.45</v>
      </c>
      <c r="J1694" s="91">
        <v>-0.04</v>
      </c>
      <c r="K1694" s="91">
        <v>22.16</v>
      </c>
      <c r="L1694" s="91">
        <v>10.8</v>
      </c>
      <c r="M1694" s="91">
        <v>4.3499999999999996</v>
      </c>
      <c r="N1694" s="91">
        <v>6.5</v>
      </c>
      <c r="O1694" s="91">
        <v>19.579999999999998</v>
      </c>
      <c r="P1694" s="91"/>
      <c r="Q1694" s="91">
        <v>35.200000000000003</v>
      </c>
      <c r="R1694" s="91">
        <v>8.6999999999999993</v>
      </c>
      <c r="S1694" s="91">
        <v>24.36</v>
      </c>
      <c r="T1694" s="91">
        <v>11.18</v>
      </c>
      <c r="U1694" s="91">
        <f t="shared" si="161"/>
        <v>161.24</v>
      </c>
      <c r="V1694" s="82" t="str">
        <f t="shared" si="159"/>
        <v>111001270880</v>
      </c>
      <c r="W1694" s="83">
        <f>VLOOKUP(V1694,Factors!$E$6:$H$5950,4,FALSE)</f>
        <v>8.4599999999999995E-2</v>
      </c>
      <c r="X1694" t="str">
        <f>VLOOKUP(V1694,Factors!$E$6:$F$5950,2,FALSE)</f>
        <v>Sendout Volumes</v>
      </c>
      <c r="Y1694" s="92">
        <f t="shared" si="162"/>
        <v>13.640903999999999</v>
      </c>
      <c r="Z1694" s="92">
        <f t="shared" si="163"/>
        <v>147.599096</v>
      </c>
      <c r="AA1694" s="92">
        <f t="shared" si="164"/>
        <v>161.24</v>
      </c>
    </row>
    <row r="1695" spans="1:27" x14ac:dyDescent="0.25">
      <c r="A1695" t="s">
        <v>444</v>
      </c>
      <c r="B1695" t="s">
        <v>80</v>
      </c>
      <c r="C1695" t="s">
        <v>81</v>
      </c>
      <c r="D1695" t="s">
        <v>447</v>
      </c>
      <c r="E1695" t="s">
        <v>448</v>
      </c>
      <c r="F1695" t="str">
        <f t="shared" si="160"/>
        <v>1270</v>
      </c>
      <c r="G1695" t="s">
        <v>56</v>
      </c>
      <c r="H1695" t="s">
        <v>57</v>
      </c>
      <c r="I1695" s="91">
        <v>510.44</v>
      </c>
      <c r="J1695" s="91">
        <v>-145.84</v>
      </c>
      <c r="K1695" s="91">
        <v>670.95</v>
      </c>
      <c r="L1695" s="91">
        <v>72.95</v>
      </c>
      <c r="M1695" s="91">
        <v>145.9</v>
      </c>
      <c r="N1695" s="91">
        <v>145.9</v>
      </c>
      <c r="O1695" s="91">
        <v>656.55</v>
      </c>
      <c r="P1695" s="91"/>
      <c r="Q1695" s="91">
        <v>891.15</v>
      </c>
      <c r="R1695" s="91">
        <v>291.8</v>
      </c>
      <c r="S1695" s="91">
        <v>437.7</v>
      </c>
      <c r="T1695" s="91">
        <v>300.44</v>
      </c>
      <c r="U1695" s="91">
        <f t="shared" si="161"/>
        <v>3977.9400000000005</v>
      </c>
      <c r="V1695" s="82" t="str">
        <f t="shared" si="159"/>
        <v>111001270880</v>
      </c>
      <c r="W1695" s="83">
        <f>VLOOKUP(V1695,Factors!$E$6:$H$5950,4,FALSE)</f>
        <v>8.4599999999999995E-2</v>
      </c>
      <c r="X1695" t="str">
        <f>VLOOKUP(V1695,Factors!$E$6:$F$5950,2,FALSE)</f>
        <v>Sendout Volumes</v>
      </c>
      <c r="Y1695" s="92">
        <f t="shared" si="162"/>
        <v>336.53372400000001</v>
      </c>
      <c r="Z1695" s="92">
        <f t="shared" si="163"/>
        <v>3641.4062760000006</v>
      </c>
      <c r="AA1695" s="92">
        <f t="shared" si="164"/>
        <v>3977.9400000000005</v>
      </c>
    </row>
    <row r="1696" spans="1:27" x14ac:dyDescent="0.25">
      <c r="A1696" t="s">
        <v>444</v>
      </c>
      <c r="B1696" t="s">
        <v>80</v>
      </c>
      <c r="C1696" t="s">
        <v>81</v>
      </c>
      <c r="D1696" t="s">
        <v>447</v>
      </c>
      <c r="E1696" t="s">
        <v>448</v>
      </c>
      <c r="F1696" t="str">
        <f t="shared" si="160"/>
        <v>1270</v>
      </c>
      <c r="G1696" t="s">
        <v>68</v>
      </c>
      <c r="H1696" t="s">
        <v>69</v>
      </c>
      <c r="I1696" s="91">
        <v>108.38</v>
      </c>
      <c r="J1696" s="91">
        <v>144.5</v>
      </c>
      <c r="K1696" s="91">
        <v>72.25</v>
      </c>
      <c r="L1696" s="91">
        <v>289</v>
      </c>
      <c r="M1696" s="91"/>
      <c r="N1696" s="91">
        <v>72.25</v>
      </c>
      <c r="O1696" s="91"/>
      <c r="P1696" s="91"/>
      <c r="Q1696" s="91">
        <v>289</v>
      </c>
      <c r="R1696" s="91"/>
      <c r="S1696" s="91">
        <v>379.32</v>
      </c>
      <c r="T1696" s="91">
        <v>74.42</v>
      </c>
      <c r="U1696" s="91">
        <f t="shared" si="161"/>
        <v>1429.1200000000001</v>
      </c>
      <c r="V1696" s="82" t="str">
        <f t="shared" si="159"/>
        <v>111001270880</v>
      </c>
      <c r="W1696" s="83">
        <f>VLOOKUP(V1696,Factors!$E$6:$H$5950,4,FALSE)</f>
        <v>8.4599999999999995E-2</v>
      </c>
      <c r="X1696" t="str">
        <f>VLOOKUP(V1696,Factors!$E$6:$F$5950,2,FALSE)</f>
        <v>Sendout Volumes</v>
      </c>
      <c r="Y1696" s="92">
        <f t="shared" si="162"/>
        <v>120.903552</v>
      </c>
      <c r="Z1696" s="92">
        <f t="shared" si="163"/>
        <v>1308.2164480000001</v>
      </c>
      <c r="AA1696" s="92">
        <f t="shared" si="164"/>
        <v>1429.1200000000001</v>
      </c>
    </row>
    <row r="1697" spans="1:27" x14ac:dyDescent="0.25">
      <c r="A1697" t="s">
        <v>444</v>
      </c>
      <c r="B1697" t="s">
        <v>80</v>
      </c>
      <c r="C1697" t="s">
        <v>81</v>
      </c>
      <c r="D1697" t="s">
        <v>449</v>
      </c>
      <c r="E1697" t="s">
        <v>450</v>
      </c>
      <c r="F1697" t="str">
        <f t="shared" si="160"/>
        <v>1315</v>
      </c>
      <c r="G1697" t="s">
        <v>84</v>
      </c>
      <c r="H1697" t="s">
        <v>85</v>
      </c>
      <c r="I1697" s="91">
        <v>147.82</v>
      </c>
      <c r="J1697" s="91">
        <v>648.82000000000005</v>
      </c>
      <c r="K1697" s="91">
        <v>314.38</v>
      </c>
      <c r="L1697" s="91">
        <v>341.02</v>
      </c>
      <c r="M1697" s="91">
        <v>4.3499999999999996</v>
      </c>
      <c r="N1697" s="91">
        <v>285.83999999999997</v>
      </c>
      <c r="O1697" s="91">
        <v>523.22</v>
      </c>
      <c r="P1697" s="91">
        <v>48.19</v>
      </c>
      <c r="Q1697" s="91">
        <v>283.52999999999997</v>
      </c>
      <c r="R1697" s="91">
        <v>132.74</v>
      </c>
      <c r="S1697" s="91">
        <v>611.41</v>
      </c>
      <c r="T1697" s="91">
        <v>637.21</v>
      </c>
      <c r="U1697" s="91">
        <f t="shared" si="161"/>
        <v>3978.5299999999997</v>
      </c>
      <c r="V1697" s="82" t="str">
        <f t="shared" si="159"/>
        <v>111001315880</v>
      </c>
      <c r="W1697" s="83">
        <f>VLOOKUP(V1697,Factors!$E$6:$H$5950,4,FALSE)</f>
        <v>8.4599999999999995E-2</v>
      </c>
      <c r="X1697" t="str">
        <f>VLOOKUP(V1697,Factors!$E$6:$F$5950,2,FALSE)</f>
        <v>Sendout Volumes</v>
      </c>
      <c r="Y1697" s="92">
        <f t="shared" si="162"/>
        <v>336.58363799999995</v>
      </c>
      <c r="Z1697" s="92">
        <f t="shared" si="163"/>
        <v>3641.9463619999997</v>
      </c>
      <c r="AA1697" s="92">
        <f t="shared" si="164"/>
        <v>3978.5299999999997</v>
      </c>
    </row>
    <row r="1698" spans="1:27" x14ac:dyDescent="0.25">
      <c r="A1698" t="s">
        <v>444</v>
      </c>
      <c r="B1698" t="s">
        <v>80</v>
      </c>
      <c r="C1698" t="s">
        <v>81</v>
      </c>
      <c r="D1698" t="s">
        <v>449</v>
      </c>
      <c r="E1698" t="s">
        <v>450</v>
      </c>
      <c r="F1698" t="str">
        <f t="shared" si="160"/>
        <v>1315</v>
      </c>
      <c r="G1698" t="s">
        <v>65</v>
      </c>
      <c r="H1698" t="s">
        <v>66</v>
      </c>
      <c r="I1698" s="91"/>
      <c r="J1698" s="91"/>
      <c r="K1698" s="91"/>
      <c r="L1698" s="91"/>
      <c r="M1698" s="91"/>
      <c r="N1698" s="91"/>
      <c r="O1698" s="91"/>
      <c r="P1698" s="91"/>
      <c r="Q1698" s="91"/>
      <c r="R1698" s="91"/>
      <c r="S1698" s="91"/>
      <c r="T1698" s="91">
        <v>353.2</v>
      </c>
      <c r="U1698" s="91">
        <f t="shared" si="161"/>
        <v>353.2</v>
      </c>
      <c r="V1698" s="82" t="str">
        <f t="shared" si="159"/>
        <v>111001315880</v>
      </c>
      <c r="W1698" s="83">
        <f>VLOOKUP(V1698,Factors!$E$6:$H$5950,4,FALSE)</f>
        <v>8.4599999999999995E-2</v>
      </c>
      <c r="X1698" t="str">
        <f>VLOOKUP(V1698,Factors!$E$6:$F$5950,2,FALSE)</f>
        <v>Sendout Volumes</v>
      </c>
      <c r="Y1698" s="92">
        <f t="shared" si="162"/>
        <v>29.880719999999997</v>
      </c>
      <c r="Z1698" s="92">
        <f t="shared" si="163"/>
        <v>323.31927999999999</v>
      </c>
      <c r="AA1698" s="92">
        <f t="shared" si="164"/>
        <v>353.2</v>
      </c>
    </row>
    <row r="1699" spans="1:27" x14ac:dyDescent="0.25">
      <c r="A1699" t="s">
        <v>444</v>
      </c>
      <c r="B1699" t="s">
        <v>80</v>
      </c>
      <c r="C1699" t="s">
        <v>81</v>
      </c>
      <c r="D1699" t="s">
        <v>449</v>
      </c>
      <c r="E1699" t="s">
        <v>450</v>
      </c>
      <c r="F1699" t="str">
        <f t="shared" si="160"/>
        <v>1315</v>
      </c>
      <c r="G1699" t="s">
        <v>56</v>
      </c>
      <c r="H1699" t="s">
        <v>57</v>
      </c>
      <c r="I1699" s="91">
        <v>4414.58</v>
      </c>
      <c r="J1699" s="91">
        <v>21429.4</v>
      </c>
      <c r="K1699" s="91">
        <v>10541.22</v>
      </c>
      <c r="L1699" s="91">
        <v>10784.29</v>
      </c>
      <c r="M1699" s="91">
        <v>145.9</v>
      </c>
      <c r="N1699" s="91">
        <v>9493.31</v>
      </c>
      <c r="O1699" s="91">
        <v>17146.259999999998</v>
      </c>
      <c r="P1699" s="91">
        <v>1615.66</v>
      </c>
      <c r="Q1699" s="91">
        <v>8916.0400000000009</v>
      </c>
      <c r="R1699" s="91">
        <v>4450.74</v>
      </c>
      <c r="S1699" s="91">
        <v>20500.53</v>
      </c>
      <c r="T1699" s="91">
        <v>20755</v>
      </c>
      <c r="U1699" s="91">
        <f t="shared" si="161"/>
        <v>130192.93000000001</v>
      </c>
      <c r="V1699" s="82" t="str">
        <f t="shared" si="159"/>
        <v>111001315880</v>
      </c>
      <c r="W1699" s="83">
        <f>VLOOKUP(V1699,Factors!$E$6:$H$5950,4,FALSE)</f>
        <v>8.4599999999999995E-2</v>
      </c>
      <c r="X1699" t="str">
        <f>VLOOKUP(V1699,Factors!$E$6:$F$5950,2,FALSE)</f>
        <v>Sendout Volumes</v>
      </c>
      <c r="Y1699" s="92">
        <f t="shared" si="162"/>
        <v>11014.321878000001</v>
      </c>
      <c r="Z1699" s="92">
        <f t="shared" si="163"/>
        <v>119178.60812200001</v>
      </c>
      <c r="AA1699" s="92">
        <f t="shared" si="164"/>
        <v>130192.93000000001</v>
      </c>
    </row>
    <row r="1700" spans="1:27" x14ac:dyDescent="0.25">
      <c r="A1700" t="s">
        <v>444</v>
      </c>
      <c r="B1700" t="s">
        <v>80</v>
      </c>
      <c r="C1700" t="s">
        <v>81</v>
      </c>
      <c r="D1700" t="s">
        <v>449</v>
      </c>
      <c r="E1700" t="s">
        <v>450</v>
      </c>
      <c r="F1700" t="str">
        <f t="shared" si="160"/>
        <v>1315</v>
      </c>
      <c r="G1700" t="s">
        <v>68</v>
      </c>
      <c r="H1700" t="s">
        <v>69</v>
      </c>
      <c r="I1700" s="91">
        <v>541.88</v>
      </c>
      <c r="J1700" s="91">
        <v>325.13</v>
      </c>
      <c r="K1700" s="91"/>
      <c r="L1700" s="91">
        <v>650.25</v>
      </c>
      <c r="M1700" s="91"/>
      <c r="N1700" s="91">
        <v>90.98</v>
      </c>
      <c r="O1700" s="91">
        <v>397.38</v>
      </c>
      <c r="P1700" s="91"/>
      <c r="Q1700" s="91">
        <v>590.92999999999995</v>
      </c>
      <c r="R1700" s="91"/>
      <c r="S1700" s="91"/>
      <c r="T1700" s="91">
        <v>257.38</v>
      </c>
      <c r="U1700" s="91">
        <f t="shared" si="161"/>
        <v>2853.93</v>
      </c>
      <c r="V1700" s="82" t="str">
        <f t="shared" si="159"/>
        <v>111001315880</v>
      </c>
      <c r="W1700" s="83">
        <f>VLOOKUP(V1700,Factors!$E$6:$H$5950,4,FALSE)</f>
        <v>8.4599999999999995E-2</v>
      </c>
      <c r="X1700" t="str">
        <f>VLOOKUP(V1700,Factors!$E$6:$F$5950,2,FALSE)</f>
        <v>Sendout Volumes</v>
      </c>
      <c r="Y1700" s="92">
        <f t="shared" si="162"/>
        <v>241.44247799999997</v>
      </c>
      <c r="Z1700" s="92">
        <f t="shared" si="163"/>
        <v>2612.4875219999999</v>
      </c>
      <c r="AA1700" s="92">
        <f t="shared" si="164"/>
        <v>2853.93</v>
      </c>
    </row>
    <row r="1701" spans="1:27" x14ac:dyDescent="0.25">
      <c r="A1701" t="s">
        <v>444</v>
      </c>
      <c r="B1701" t="s">
        <v>80</v>
      </c>
      <c r="C1701" t="s">
        <v>81</v>
      </c>
      <c r="D1701" t="s">
        <v>449</v>
      </c>
      <c r="E1701" t="s">
        <v>450</v>
      </c>
      <c r="F1701" t="str">
        <f t="shared" si="160"/>
        <v>1315</v>
      </c>
      <c r="G1701" t="s">
        <v>154</v>
      </c>
      <c r="H1701" t="s">
        <v>155</v>
      </c>
      <c r="I1701" s="91"/>
      <c r="J1701" s="91">
        <v>165.24</v>
      </c>
      <c r="K1701" s="91"/>
      <c r="L1701" s="91"/>
      <c r="M1701" s="91"/>
      <c r="N1701" s="91"/>
      <c r="O1701" s="91"/>
      <c r="P1701" s="91"/>
      <c r="Q1701" s="91">
        <v>0</v>
      </c>
      <c r="R1701" s="91"/>
      <c r="S1701" s="91">
        <v>55.08</v>
      </c>
      <c r="T1701" s="91">
        <v>236.64</v>
      </c>
      <c r="U1701" s="91">
        <f t="shared" si="161"/>
        <v>456.96</v>
      </c>
      <c r="V1701" s="82" t="str">
        <f t="shared" si="159"/>
        <v>111001315880</v>
      </c>
      <c r="W1701" s="83">
        <f>VLOOKUP(V1701,Factors!$E$6:$H$5950,4,FALSE)</f>
        <v>8.4599999999999995E-2</v>
      </c>
      <c r="X1701" t="str">
        <f>VLOOKUP(V1701,Factors!$E$6:$F$5950,2,FALSE)</f>
        <v>Sendout Volumes</v>
      </c>
      <c r="Y1701" s="92">
        <f t="shared" si="162"/>
        <v>38.658815999999995</v>
      </c>
      <c r="Z1701" s="92">
        <f t="shared" si="163"/>
        <v>418.30118399999998</v>
      </c>
      <c r="AA1701" s="92">
        <f t="shared" si="164"/>
        <v>456.96</v>
      </c>
    </row>
    <row r="1702" spans="1:27" x14ac:dyDescent="0.25">
      <c r="A1702" t="s">
        <v>444</v>
      </c>
      <c r="B1702" t="s">
        <v>80</v>
      </c>
      <c r="C1702" t="s">
        <v>81</v>
      </c>
      <c r="D1702" t="s">
        <v>449</v>
      </c>
      <c r="E1702" t="s">
        <v>450</v>
      </c>
      <c r="F1702" t="str">
        <f t="shared" si="160"/>
        <v>1315</v>
      </c>
      <c r="G1702" t="s">
        <v>156</v>
      </c>
      <c r="H1702" t="s">
        <v>157</v>
      </c>
      <c r="I1702" s="91"/>
      <c r="J1702" s="91"/>
      <c r="K1702" s="91"/>
      <c r="L1702" s="91"/>
      <c r="M1702" s="91"/>
      <c r="N1702" s="91"/>
      <c r="O1702" s="91"/>
      <c r="P1702" s="91"/>
      <c r="Q1702" s="91">
        <v>21.43</v>
      </c>
      <c r="R1702" s="91"/>
      <c r="S1702" s="91"/>
      <c r="T1702" s="91"/>
      <c r="U1702" s="91">
        <f t="shared" si="161"/>
        <v>21.43</v>
      </c>
      <c r="V1702" s="82" t="str">
        <f t="shared" si="159"/>
        <v>111001315880</v>
      </c>
      <c r="W1702" s="83">
        <f>VLOOKUP(V1702,Factors!$E$6:$H$5950,4,FALSE)</f>
        <v>8.4599999999999995E-2</v>
      </c>
      <c r="X1702" t="str">
        <f>VLOOKUP(V1702,Factors!$E$6:$F$5950,2,FALSE)</f>
        <v>Sendout Volumes</v>
      </c>
      <c r="Y1702" s="92">
        <f t="shared" si="162"/>
        <v>1.8129779999999998</v>
      </c>
      <c r="Z1702" s="92">
        <f t="shared" si="163"/>
        <v>19.617021999999999</v>
      </c>
      <c r="AA1702" s="92">
        <f t="shared" si="164"/>
        <v>21.43</v>
      </c>
    </row>
    <row r="1703" spans="1:27" x14ac:dyDescent="0.25">
      <c r="A1703" t="s">
        <v>444</v>
      </c>
      <c r="B1703" t="s">
        <v>80</v>
      </c>
      <c r="C1703" t="s">
        <v>81</v>
      </c>
      <c r="D1703" t="s">
        <v>451</v>
      </c>
      <c r="E1703" t="s">
        <v>452</v>
      </c>
      <c r="F1703" t="str">
        <f t="shared" si="160"/>
        <v>1440</v>
      </c>
      <c r="G1703" t="s">
        <v>114</v>
      </c>
      <c r="H1703" t="s">
        <v>115</v>
      </c>
      <c r="I1703" s="91">
        <v>253.91</v>
      </c>
      <c r="J1703" s="91">
        <v>3614.9</v>
      </c>
      <c r="K1703" s="91">
        <v>649.94000000000005</v>
      </c>
      <c r="L1703" s="91">
        <v>694.85</v>
      </c>
      <c r="M1703" s="91">
        <v>853.3</v>
      </c>
      <c r="N1703" s="91">
        <v>616.80999999999995</v>
      </c>
      <c r="O1703" s="91">
        <v>1968.7</v>
      </c>
      <c r="P1703" s="91">
        <v>496.02</v>
      </c>
      <c r="Q1703" s="91">
        <v>1359.38</v>
      </c>
      <c r="R1703" s="91">
        <v>5480.06</v>
      </c>
      <c r="S1703" s="91">
        <v>-120.24</v>
      </c>
      <c r="T1703" s="91">
        <v>922.9</v>
      </c>
      <c r="U1703" s="91">
        <f t="shared" si="161"/>
        <v>16790.530000000002</v>
      </c>
      <c r="V1703" s="82" t="str">
        <f t="shared" si="159"/>
        <v>111001440880</v>
      </c>
      <c r="W1703" s="83">
        <f>VLOOKUP(V1703,Factors!$E$6:$H$5950,4,FALSE)</f>
        <v>8.4599999999999995E-2</v>
      </c>
      <c r="X1703" t="str">
        <f>VLOOKUP(V1703,Factors!$E$6:$F$5950,2,FALSE)</f>
        <v>Sendout Volumes</v>
      </c>
      <c r="Y1703" s="92">
        <f t="shared" si="162"/>
        <v>1420.4788380000002</v>
      </c>
      <c r="Z1703" s="92">
        <f t="shared" si="163"/>
        <v>15370.051162000002</v>
      </c>
      <c r="AA1703" s="92">
        <f t="shared" si="164"/>
        <v>16790.530000000002</v>
      </c>
    </row>
    <row r="1704" spans="1:27" x14ac:dyDescent="0.25">
      <c r="A1704" t="s">
        <v>444</v>
      </c>
      <c r="B1704" t="s">
        <v>80</v>
      </c>
      <c r="C1704" t="s">
        <v>81</v>
      </c>
      <c r="D1704" t="s">
        <v>451</v>
      </c>
      <c r="E1704" t="s">
        <v>452</v>
      </c>
      <c r="F1704" t="str">
        <f t="shared" si="160"/>
        <v>1440</v>
      </c>
      <c r="G1704" t="s">
        <v>86</v>
      </c>
      <c r="H1704" t="s">
        <v>87</v>
      </c>
      <c r="I1704" s="91">
        <v>39018.22</v>
      </c>
      <c r="J1704" s="91">
        <v>35032.410000000003</v>
      </c>
      <c r="K1704" s="91">
        <v>37676.75</v>
      </c>
      <c r="L1704" s="91">
        <v>38362.67</v>
      </c>
      <c r="M1704" s="91">
        <v>40746.080000000002</v>
      </c>
      <c r="N1704" s="91">
        <v>35243.49</v>
      </c>
      <c r="O1704" s="91">
        <v>29972.69</v>
      </c>
      <c r="P1704" s="91">
        <v>33900.910000000003</v>
      </c>
      <c r="Q1704" s="91">
        <v>32820.160000000003</v>
      </c>
      <c r="R1704" s="91">
        <v>36339.57</v>
      </c>
      <c r="S1704" s="91">
        <v>41215.71</v>
      </c>
      <c r="T1704" s="91">
        <v>33217.11</v>
      </c>
      <c r="U1704" s="91">
        <f t="shared" si="161"/>
        <v>433545.77</v>
      </c>
      <c r="V1704" s="82" t="str">
        <f t="shared" si="159"/>
        <v>111001440880</v>
      </c>
      <c r="W1704" s="83">
        <f>VLOOKUP(V1704,Factors!$E$6:$H$5950,4,FALSE)</f>
        <v>8.4599999999999995E-2</v>
      </c>
      <c r="X1704" t="str">
        <f>VLOOKUP(V1704,Factors!$E$6:$F$5950,2,FALSE)</f>
        <v>Sendout Volumes</v>
      </c>
      <c r="Y1704" s="92">
        <f t="shared" si="162"/>
        <v>36677.972141999999</v>
      </c>
      <c r="Z1704" s="92">
        <f t="shared" si="163"/>
        <v>396867.79785800003</v>
      </c>
      <c r="AA1704" s="92">
        <f t="shared" si="164"/>
        <v>433545.77</v>
      </c>
    </row>
    <row r="1705" spans="1:27" x14ac:dyDescent="0.25">
      <c r="A1705" t="s">
        <v>444</v>
      </c>
      <c r="B1705" t="s">
        <v>80</v>
      </c>
      <c r="C1705" t="s">
        <v>81</v>
      </c>
      <c r="D1705" t="s">
        <v>451</v>
      </c>
      <c r="E1705" t="s">
        <v>452</v>
      </c>
      <c r="F1705" t="str">
        <f t="shared" si="160"/>
        <v>1440</v>
      </c>
      <c r="G1705" t="s">
        <v>116</v>
      </c>
      <c r="H1705" t="s">
        <v>117</v>
      </c>
      <c r="I1705" s="91">
        <v>10097.17</v>
      </c>
      <c r="J1705" s="91">
        <v>8973.68</v>
      </c>
      <c r="K1705" s="91">
        <v>9698.3799999999992</v>
      </c>
      <c r="L1705" s="91">
        <v>9491.1299999999992</v>
      </c>
      <c r="M1705" s="91">
        <v>10796.53</v>
      </c>
      <c r="N1705" s="91">
        <v>10984.57</v>
      </c>
      <c r="O1705" s="91">
        <v>9507.2000000000007</v>
      </c>
      <c r="P1705" s="91">
        <v>10845.28</v>
      </c>
      <c r="Q1705" s="91">
        <v>11028.17</v>
      </c>
      <c r="R1705" s="91">
        <v>10048.379999999999</v>
      </c>
      <c r="S1705" s="91">
        <v>14690.45</v>
      </c>
      <c r="T1705" s="91">
        <v>8263.07</v>
      </c>
      <c r="U1705" s="91">
        <f t="shared" si="161"/>
        <v>124424.00999999998</v>
      </c>
      <c r="V1705" s="82" t="str">
        <f t="shared" si="159"/>
        <v>111001440880</v>
      </c>
      <c r="W1705" s="83">
        <f>VLOOKUP(V1705,Factors!$E$6:$H$5950,4,FALSE)</f>
        <v>8.4599999999999995E-2</v>
      </c>
      <c r="X1705" t="str">
        <f>VLOOKUP(V1705,Factors!$E$6:$F$5950,2,FALSE)</f>
        <v>Sendout Volumes</v>
      </c>
      <c r="Y1705" s="92">
        <f t="shared" si="162"/>
        <v>10526.271245999998</v>
      </c>
      <c r="Z1705" s="92">
        <f t="shared" si="163"/>
        <v>113897.73875399998</v>
      </c>
      <c r="AA1705" s="92">
        <f t="shared" si="164"/>
        <v>124424.00999999998</v>
      </c>
    </row>
    <row r="1706" spans="1:27" x14ac:dyDescent="0.25">
      <c r="A1706" t="s">
        <v>444</v>
      </c>
      <c r="B1706" t="s">
        <v>80</v>
      </c>
      <c r="C1706" t="s">
        <v>81</v>
      </c>
      <c r="D1706" t="s">
        <v>451</v>
      </c>
      <c r="E1706" t="s">
        <v>452</v>
      </c>
      <c r="F1706" t="str">
        <f t="shared" si="160"/>
        <v>1440</v>
      </c>
      <c r="G1706" t="s">
        <v>88</v>
      </c>
      <c r="H1706" t="s">
        <v>89</v>
      </c>
      <c r="I1706" s="91">
        <v>5974.21</v>
      </c>
      <c r="J1706" s="91">
        <v>5226.3500000000004</v>
      </c>
      <c r="K1706" s="91">
        <v>5726</v>
      </c>
      <c r="L1706" s="91">
        <v>5465.04</v>
      </c>
      <c r="M1706" s="91">
        <v>5985.76</v>
      </c>
      <c r="N1706" s="91">
        <v>5465.57</v>
      </c>
      <c r="O1706" s="91">
        <v>5725.46</v>
      </c>
      <c r="P1706" s="91">
        <v>5986.21</v>
      </c>
      <c r="Q1706" s="91">
        <v>5149.01</v>
      </c>
      <c r="R1706" s="91">
        <v>5924.14</v>
      </c>
      <c r="S1706" s="91">
        <v>5922.46</v>
      </c>
      <c r="T1706" s="91">
        <v>6033.18</v>
      </c>
      <c r="U1706" s="91">
        <f t="shared" si="161"/>
        <v>68583.39</v>
      </c>
      <c r="V1706" s="82" t="str">
        <f t="shared" si="159"/>
        <v>111001440880</v>
      </c>
      <c r="W1706" s="83">
        <f>VLOOKUP(V1706,Factors!$E$6:$H$5950,4,FALSE)</f>
        <v>8.4599999999999995E-2</v>
      </c>
      <c r="X1706" t="str">
        <f>VLOOKUP(V1706,Factors!$E$6:$F$5950,2,FALSE)</f>
        <v>Sendout Volumes</v>
      </c>
      <c r="Y1706" s="92">
        <f t="shared" si="162"/>
        <v>5802.154794</v>
      </c>
      <c r="Z1706" s="92">
        <f t="shared" si="163"/>
        <v>62781.235205999998</v>
      </c>
      <c r="AA1706" s="92">
        <f t="shared" si="164"/>
        <v>68583.39</v>
      </c>
    </row>
    <row r="1707" spans="1:27" x14ac:dyDescent="0.25">
      <c r="A1707" t="s">
        <v>444</v>
      </c>
      <c r="B1707" t="s">
        <v>80</v>
      </c>
      <c r="C1707" t="s">
        <v>81</v>
      </c>
      <c r="D1707" t="s">
        <v>451</v>
      </c>
      <c r="E1707" t="s">
        <v>452</v>
      </c>
      <c r="F1707" t="str">
        <f t="shared" si="160"/>
        <v>1440</v>
      </c>
      <c r="G1707" t="s">
        <v>90</v>
      </c>
      <c r="H1707" t="s">
        <v>91</v>
      </c>
      <c r="I1707" s="91">
        <v>24910.639999999999</v>
      </c>
      <c r="J1707" s="91">
        <v>22354.74</v>
      </c>
      <c r="K1707" s="91">
        <v>23937.75</v>
      </c>
      <c r="L1707" s="91">
        <v>22885.16</v>
      </c>
      <c r="M1707" s="91">
        <v>25169.94</v>
      </c>
      <c r="N1707" s="91">
        <v>23110.33</v>
      </c>
      <c r="O1707" s="91">
        <v>24107.19</v>
      </c>
      <c r="P1707" s="91">
        <v>25100.639999999999</v>
      </c>
      <c r="Q1707" s="91">
        <v>22042.799999999999</v>
      </c>
      <c r="R1707" s="91">
        <v>25568.959999999999</v>
      </c>
      <c r="S1707" s="91">
        <v>25404.1</v>
      </c>
      <c r="T1707" s="91">
        <v>24947.85</v>
      </c>
      <c r="U1707" s="91">
        <f t="shared" si="161"/>
        <v>289540.09999999998</v>
      </c>
      <c r="V1707" s="82" t="str">
        <f t="shared" si="159"/>
        <v>111001440880</v>
      </c>
      <c r="W1707" s="83">
        <f>VLOOKUP(V1707,Factors!$E$6:$H$5950,4,FALSE)</f>
        <v>8.4599999999999995E-2</v>
      </c>
      <c r="X1707" t="str">
        <f>VLOOKUP(V1707,Factors!$E$6:$F$5950,2,FALSE)</f>
        <v>Sendout Volumes</v>
      </c>
      <c r="Y1707" s="92">
        <f t="shared" si="162"/>
        <v>24495.092459999996</v>
      </c>
      <c r="Z1707" s="92">
        <f t="shared" si="163"/>
        <v>265045.00753999996</v>
      </c>
      <c r="AA1707" s="92">
        <f t="shared" si="164"/>
        <v>289540.09999999998</v>
      </c>
    </row>
    <row r="1708" spans="1:27" x14ac:dyDescent="0.25">
      <c r="A1708" t="s">
        <v>444</v>
      </c>
      <c r="B1708" t="s">
        <v>80</v>
      </c>
      <c r="C1708" t="s">
        <v>81</v>
      </c>
      <c r="D1708" t="s">
        <v>451</v>
      </c>
      <c r="E1708" t="s">
        <v>452</v>
      </c>
      <c r="F1708" t="str">
        <f t="shared" si="160"/>
        <v>1440</v>
      </c>
      <c r="G1708" t="s">
        <v>120</v>
      </c>
      <c r="H1708" t="s">
        <v>121</v>
      </c>
      <c r="I1708" s="91">
        <v>191.84</v>
      </c>
      <c r="J1708" s="91">
        <v>156.96</v>
      </c>
      <c r="K1708" s="91"/>
      <c r="L1708" s="91">
        <v>78.48</v>
      </c>
      <c r="M1708" s="91"/>
      <c r="N1708" s="91">
        <v>196.2</v>
      </c>
      <c r="O1708" s="91">
        <v>536.28</v>
      </c>
      <c r="P1708" s="91">
        <v>235.44</v>
      </c>
      <c r="Q1708" s="91"/>
      <c r="R1708" s="91"/>
      <c r="S1708" s="91"/>
      <c r="T1708" s="91"/>
      <c r="U1708" s="91">
        <f t="shared" si="161"/>
        <v>1395.2</v>
      </c>
      <c r="V1708" s="82" t="str">
        <f t="shared" si="159"/>
        <v>111001440880</v>
      </c>
      <c r="W1708" s="83">
        <f>VLOOKUP(V1708,Factors!$E$6:$H$5950,4,FALSE)</f>
        <v>8.4599999999999995E-2</v>
      </c>
      <c r="X1708" t="str">
        <f>VLOOKUP(V1708,Factors!$E$6:$F$5950,2,FALSE)</f>
        <v>Sendout Volumes</v>
      </c>
      <c r="Y1708" s="92">
        <f t="shared" si="162"/>
        <v>118.03391999999999</v>
      </c>
      <c r="Z1708" s="92">
        <f t="shared" si="163"/>
        <v>1277.16608</v>
      </c>
      <c r="AA1708" s="92">
        <f t="shared" si="164"/>
        <v>1395.2</v>
      </c>
    </row>
    <row r="1709" spans="1:27" x14ac:dyDescent="0.25">
      <c r="A1709" t="s">
        <v>444</v>
      </c>
      <c r="B1709" t="s">
        <v>80</v>
      </c>
      <c r="C1709" t="s">
        <v>81</v>
      </c>
      <c r="D1709" t="s">
        <v>451</v>
      </c>
      <c r="E1709" t="s">
        <v>452</v>
      </c>
      <c r="F1709" t="str">
        <f t="shared" si="160"/>
        <v>1440</v>
      </c>
      <c r="G1709" t="s">
        <v>84</v>
      </c>
      <c r="H1709" t="s">
        <v>85</v>
      </c>
      <c r="I1709" s="91">
        <v>678</v>
      </c>
      <c r="J1709" s="91">
        <v>684.83</v>
      </c>
      <c r="K1709" s="91">
        <v>776.28</v>
      </c>
      <c r="L1709" s="91">
        <v>865.17</v>
      </c>
      <c r="M1709" s="91">
        <v>1096.42</v>
      </c>
      <c r="N1709" s="91">
        <v>481.79</v>
      </c>
      <c r="O1709" s="91">
        <v>638.6</v>
      </c>
      <c r="P1709" s="91">
        <v>581.72</v>
      </c>
      <c r="Q1709" s="91">
        <v>835.68</v>
      </c>
      <c r="R1709" s="91">
        <v>733.58</v>
      </c>
      <c r="S1709" s="91">
        <v>932.84</v>
      </c>
      <c r="T1709" s="91">
        <v>454.81</v>
      </c>
      <c r="U1709" s="91">
        <f t="shared" si="161"/>
        <v>8759.7199999999993</v>
      </c>
      <c r="V1709" s="82" t="str">
        <f t="shared" si="159"/>
        <v>111001440880</v>
      </c>
      <c r="W1709" s="83">
        <f>VLOOKUP(V1709,Factors!$E$6:$H$5950,4,FALSE)</f>
        <v>8.4599999999999995E-2</v>
      </c>
      <c r="X1709" t="str">
        <f>VLOOKUP(V1709,Factors!$E$6:$F$5950,2,FALSE)</f>
        <v>Sendout Volumes</v>
      </c>
      <c r="Y1709" s="92">
        <f t="shared" si="162"/>
        <v>741.0723119999999</v>
      </c>
      <c r="Z1709" s="92">
        <f t="shared" si="163"/>
        <v>8018.6476879999991</v>
      </c>
      <c r="AA1709" s="92">
        <f t="shared" si="164"/>
        <v>8759.7199999999993</v>
      </c>
    </row>
    <row r="1710" spans="1:27" x14ac:dyDescent="0.25">
      <c r="A1710" t="s">
        <v>444</v>
      </c>
      <c r="B1710" t="s">
        <v>80</v>
      </c>
      <c r="C1710" t="s">
        <v>81</v>
      </c>
      <c r="D1710" t="s">
        <v>451</v>
      </c>
      <c r="E1710" t="s">
        <v>452</v>
      </c>
      <c r="F1710" t="str">
        <f t="shared" si="160"/>
        <v>1440</v>
      </c>
      <c r="G1710" t="s">
        <v>128</v>
      </c>
      <c r="H1710" t="s">
        <v>129</v>
      </c>
      <c r="I1710" s="91"/>
      <c r="J1710" s="91"/>
      <c r="K1710" s="91"/>
      <c r="L1710" s="91"/>
      <c r="M1710" s="91">
        <v>323.39999999999998</v>
      </c>
      <c r="N1710" s="91"/>
      <c r="O1710" s="91"/>
      <c r="P1710" s="91"/>
      <c r="Q1710" s="91">
        <v>-323.39999999999998</v>
      </c>
      <c r="R1710" s="91"/>
      <c r="S1710" s="91"/>
      <c r="T1710" s="91"/>
      <c r="U1710" s="91">
        <f t="shared" si="161"/>
        <v>0</v>
      </c>
      <c r="V1710" s="82" t="str">
        <f t="shared" si="159"/>
        <v>111001440880</v>
      </c>
      <c r="W1710" s="83">
        <f>VLOOKUP(V1710,Factors!$E$6:$H$5950,4,FALSE)</f>
        <v>8.4599999999999995E-2</v>
      </c>
      <c r="X1710" t="str">
        <f>VLOOKUP(V1710,Factors!$E$6:$F$5950,2,FALSE)</f>
        <v>Sendout Volumes</v>
      </c>
      <c r="Y1710" s="92">
        <f t="shared" si="162"/>
        <v>0</v>
      </c>
      <c r="Z1710" s="92">
        <f t="shared" si="163"/>
        <v>0</v>
      </c>
      <c r="AA1710" s="92">
        <f t="shared" si="164"/>
        <v>0</v>
      </c>
    </row>
    <row r="1711" spans="1:27" x14ac:dyDescent="0.25">
      <c r="A1711" t="s">
        <v>444</v>
      </c>
      <c r="B1711" t="s">
        <v>80</v>
      </c>
      <c r="C1711" t="s">
        <v>81</v>
      </c>
      <c r="D1711" t="s">
        <v>451</v>
      </c>
      <c r="E1711" t="s">
        <v>452</v>
      </c>
      <c r="F1711" t="str">
        <f t="shared" si="160"/>
        <v>1440</v>
      </c>
      <c r="G1711" t="s">
        <v>130</v>
      </c>
      <c r="H1711" t="s">
        <v>131</v>
      </c>
      <c r="I1711" s="91">
        <v>66.849999999999994</v>
      </c>
      <c r="J1711" s="91"/>
      <c r="K1711" s="91"/>
      <c r="L1711" s="91"/>
      <c r="M1711" s="91"/>
      <c r="N1711" s="91"/>
      <c r="O1711" s="91"/>
      <c r="P1711" s="91"/>
      <c r="Q1711" s="91"/>
      <c r="R1711" s="91"/>
      <c r="S1711" s="91"/>
      <c r="T1711" s="91"/>
      <c r="U1711" s="91">
        <f t="shared" si="161"/>
        <v>66.849999999999994</v>
      </c>
      <c r="V1711" s="82" t="str">
        <f t="shared" si="159"/>
        <v>111001440880</v>
      </c>
      <c r="W1711" s="83">
        <f>VLOOKUP(V1711,Factors!$E$6:$H$5950,4,FALSE)</f>
        <v>8.4599999999999995E-2</v>
      </c>
      <c r="X1711" t="str">
        <f>VLOOKUP(V1711,Factors!$E$6:$F$5950,2,FALSE)</f>
        <v>Sendout Volumes</v>
      </c>
      <c r="Y1711" s="92">
        <f t="shared" si="162"/>
        <v>5.6555099999999996</v>
      </c>
      <c r="Z1711" s="92">
        <f t="shared" si="163"/>
        <v>61.194489999999995</v>
      </c>
      <c r="AA1711" s="92">
        <f t="shared" si="164"/>
        <v>66.849999999999994</v>
      </c>
    </row>
    <row r="1712" spans="1:27" x14ac:dyDescent="0.25">
      <c r="A1712" t="s">
        <v>444</v>
      </c>
      <c r="B1712" t="s">
        <v>80</v>
      </c>
      <c r="C1712" t="s">
        <v>81</v>
      </c>
      <c r="D1712" t="s">
        <v>451</v>
      </c>
      <c r="E1712" t="s">
        <v>452</v>
      </c>
      <c r="F1712" t="str">
        <f t="shared" si="160"/>
        <v>1440</v>
      </c>
      <c r="G1712" t="s">
        <v>136</v>
      </c>
      <c r="H1712" t="s">
        <v>137</v>
      </c>
      <c r="I1712" s="91"/>
      <c r="J1712" s="91"/>
      <c r="K1712" s="91"/>
      <c r="L1712" s="91">
        <v>9</v>
      </c>
      <c r="M1712" s="91"/>
      <c r="N1712" s="91"/>
      <c r="O1712" s="91">
        <v>6</v>
      </c>
      <c r="P1712" s="91"/>
      <c r="Q1712" s="91"/>
      <c r="R1712" s="91"/>
      <c r="S1712" s="91"/>
      <c r="T1712" s="91"/>
      <c r="U1712" s="91">
        <f t="shared" si="161"/>
        <v>15</v>
      </c>
      <c r="V1712" s="82" t="str">
        <f t="shared" si="159"/>
        <v>111001440880</v>
      </c>
      <c r="W1712" s="83">
        <f>VLOOKUP(V1712,Factors!$E$6:$H$5950,4,FALSE)</f>
        <v>8.4599999999999995E-2</v>
      </c>
      <c r="X1712" t="str">
        <f>VLOOKUP(V1712,Factors!$E$6:$F$5950,2,FALSE)</f>
        <v>Sendout Volumes</v>
      </c>
      <c r="Y1712" s="92">
        <f t="shared" si="162"/>
        <v>1.2689999999999999</v>
      </c>
      <c r="Z1712" s="92">
        <f t="shared" si="163"/>
        <v>13.731</v>
      </c>
      <c r="AA1712" s="92">
        <f t="shared" si="164"/>
        <v>15</v>
      </c>
    </row>
    <row r="1713" spans="1:27" x14ac:dyDescent="0.25">
      <c r="A1713" t="s">
        <v>444</v>
      </c>
      <c r="B1713" t="s">
        <v>80</v>
      </c>
      <c r="C1713" t="s">
        <v>81</v>
      </c>
      <c r="D1713" t="s">
        <v>451</v>
      </c>
      <c r="E1713" t="s">
        <v>452</v>
      </c>
      <c r="F1713" t="str">
        <f t="shared" si="160"/>
        <v>1440</v>
      </c>
      <c r="G1713" t="s">
        <v>140</v>
      </c>
      <c r="H1713" t="s">
        <v>141</v>
      </c>
      <c r="I1713" s="91">
        <v>192.87</v>
      </c>
      <c r="J1713" s="91">
        <v>471.46</v>
      </c>
      <c r="K1713" s="91">
        <v>214.3</v>
      </c>
      <c r="L1713" s="91">
        <v>364.31</v>
      </c>
      <c r="M1713" s="91">
        <v>385.74</v>
      </c>
      <c r="N1713" s="91">
        <v>128.58000000000001</v>
      </c>
      <c r="O1713" s="91">
        <v>514.32000000000005</v>
      </c>
      <c r="P1713" s="91">
        <v>364.31</v>
      </c>
      <c r="Q1713" s="91">
        <v>321.45</v>
      </c>
      <c r="R1713" s="91">
        <v>450.03</v>
      </c>
      <c r="S1713" s="91">
        <v>470.36</v>
      </c>
      <c r="T1713" s="91">
        <v>517.5</v>
      </c>
      <c r="U1713" s="91">
        <f t="shared" si="161"/>
        <v>4395.2299999999996</v>
      </c>
      <c r="V1713" s="82" t="str">
        <f t="shared" si="159"/>
        <v>111001440880</v>
      </c>
      <c r="W1713" s="83">
        <f>VLOOKUP(V1713,Factors!$E$6:$H$5950,4,FALSE)</f>
        <v>8.4599999999999995E-2</v>
      </c>
      <c r="X1713" t="str">
        <f>VLOOKUP(V1713,Factors!$E$6:$F$5950,2,FALSE)</f>
        <v>Sendout Volumes</v>
      </c>
      <c r="Y1713" s="92">
        <f t="shared" si="162"/>
        <v>371.83645799999994</v>
      </c>
      <c r="Z1713" s="92">
        <f t="shared" si="163"/>
        <v>4023.3935419999998</v>
      </c>
      <c r="AA1713" s="92">
        <f t="shared" si="164"/>
        <v>4395.2299999999996</v>
      </c>
    </row>
    <row r="1714" spans="1:27" x14ac:dyDescent="0.25">
      <c r="A1714" t="s">
        <v>444</v>
      </c>
      <c r="B1714" t="s">
        <v>80</v>
      </c>
      <c r="C1714" t="s">
        <v>81</v>
      </c>
      <c r="D1714" t="s">
        <v>451</v>
      </c>
      <c r="E1714" t="s">
        <v>452</v>
      </c>
      <c r="F1714" t="str">
        <f t="shared" si="160"/>
        <v>1440</v>
      </c>
      <c r="G1714" t="s">
        <v>56</v>
      </c>
      <c r="H1714" t="s">
        <v>57</v>
      </c>
      <c r="I1714" s="91">
        <v>4247.72</v>
      </c>
      <c r="J1714" s="91">
        <v>5945.11</v>
      </c>
      <c r="K1714" s="91">
        <v>5718.56</v>
      </c>
      <c r="L1714" s="91">
        <v>3946.03</v>
      </c>
      <c r="M1714" s="91">
        <v>4523.1099999999997</v>
      </c>
      <c r="N1714" s="91">
        <v>6216.06</v>
      </c>
      <c r="O1714" s="91">
        <v>3285.44</v>
      </c>
      <c r="P1714" s="91">
        <v>3345.34</v>
      </c>
      <c r="Q1714" s="91">
        <v>2627.56</v>
      </c>
      <c r="R1714" s="91">
        <v>4234.67</v>
      </c>
      <c r="S1714" s="91">
        <v>3781.7</v>
      </c>
      <c r="T1714" s="91">
        <v>5247.03</v>
      </c>
      <c r="U1714" s="91">
        <f t="shared" si="161"/>
        <v>53118.329999999987</v>
      </c>
      <c r="V1714" s="82" t="str">
        <f t="shared" si="159"/>
        <v>111001440880</v>
      </c>
      <c r="W1714" s="83">
        <f>VLOOKUP(V1714,Factors!$E$6:$H$5950,4,FALSE)</f>
        <v>8.4599999999999995E-2</v>
      </c>
      <c r="X1714" t="str">
        <f>VLOOKUP(V1714,Factors!$E$6:$F$5950,2,FALSE)</f>
        <v>Sendout Volumes</v>
      </c>
      <c r="Y1714" s="92">
        <f t="shared" si="162"/>
        <v>4493.8107179999988</v>
      </c>
      <c r="Z1714" s="92">
        <f t="shared" si="163"/>
        <v>48624.519281999987</v>
      </c>
      <c r="AA1714" s="92">
        <f t="shared" si="164"/>
        <v>53118.329999999987</v>
      </c>
    </row>
    <row r="1715" spans="1:27" x14ac:dyDescent="0.25">
      <c r="A1715" t="s">
        <v>444</v>
      </c>
      <c r="B1715" t="s">
        <v>80</v>
      </c>
      <c r="C1715" t="s">
        <v>81</v>
      </c>
      <c r="D1715" t="s">
        <v>451</v>
      </c>
      <c r="E1715" t="s">
        <v>452</v>
      </c>
      <c r="F1715" t="str">
        <f t="shared" si="160"/>
        <v>1440</v>
      </c>
      <c r="G1715" t="s">
        <v>68</v>
      </c>
      <c r="H1715" t="s">
        <v>69</v>
      </c>
      <c r="I1715" s="91"/>
      <c r="J1715" s="91"/>
      <c r="K1715" s="91">
        <v>72.25</v>
      </c>
      <c r="L1715" s="91">
        <v>108.38</v>
      </c>
      <c r="M1715" s="91"/>
      <c r="N1715" s="91">
        <v>325.13</v>
      </c>
      <c r="O1715" s="91">
        <v>36.130000000000003</v>
      </c>
      <c r="P1715" s="91">
        <v>108.38</v>
      </c>
      <c r="Q1715" s="91"/>
      <c r="R1715" s="91">
        <v>66.459999999999994</v>
      </c>
      <c r="S1715" s="91">
        <v>252.88</v>
      </c>
      <c r="T1715" s="91">
        <v>37.21</v>
      </c>
      <c r="U1715" s="91">
        <f t="shared" si="161"/>
        <v>1006.82</v>
      </c>
      <c r="V1715" s="82" t="str">
        <f t="shared" si="159"/>
        <v>111001440880</v>
      </c>
      <c r="W1715" s="83">
        <f>VLOOKUP(V1715,Factors!$E$6:$H$5950,4,FALSE)</f>
        <v>8.4599999999999995E-2</v>
      </c>
      <c r="X1715" t="str">
        <f>VLOOKUP(V1715,Factors!$E$6:$F$5950,2,FALSE)</f>
        <v>Sendout Volumes</v>
      </c>
      <c r="Y1715" s="92">
        <f t="shared" si="162"/>
        <v>85.176971999999992</v>
      </c>
      <c r="Z1715" s="92">
        <f t="shared" si="163"/>
        <v>921.64302800000007</v>
      </c>
      <c r="AA1715" s="92">
        <f t="shared" si="164"/>
        <v>1006.82</v>
      </c>
    </row>
    <row r="1716" spans="1:27" x14ac:dyDescent="0.25">
      <c r="A1716" t="s">
        <v>444</v>
      </c>
      <c r="B1716" t="s">
        <v>80</v>
      </c>
      <c r="C1716" t="s">
        <v>81</v>
      </c>
      <c r="D1716" t="s">
        <v>451</v>
      </c>
      <c r="E1716" t="s">
        <v>452</v>
      </c>
      <c r="F1716" t="str">
        <f t="shared" si="160"/>
        <v>1440</v>
      </c>
      <c r="G1716" t="s">
        <v>154</v>
      </c>
      <c r="H1716" t="s">
        <v>155</v>
      </c>
      <c r="I1716" s="91"/>
      <c r="J1716" s="91"/>
      <c r="K1716" s="91"/>
      <c r="L1716" s="91"/>
      <c r="M1716" s="91"/>
      <c r="N1716" s="91"/>
      <c r="O1716" s="91"/>
      <c r="P1716" s="91"/>
      <c r="Q1716" s="91">
        <v>110.16</v>
      </c>
      <c r="R1716" s="91"/>
      <c r="S1716" s="91"/>
      <c r="T1716" s="91">
        <v>118.32</v>
      </c>
      <c r="U1716" s="91">
        <f t="shared" si="161"/>
        <v>228.48</v>
      </c>
      <c r="V1716" s="82" t="str">
        <f t="shared" si="159"/>
        <v>111001440880</v>
      </c>
      <c r="W1716" s="83">
        <f>VLOOKUP(V1716,Factors!$E$6:$H$5950,4,FALSE)</f>
        <v>8.4599999999999995E-2</v>
      </c>
      <c r="X1716" t="str">
        <f>VLOOKUP(V1716,Factors!$E$6:$F$5950,2,FALSE)</f>
        <v>Sendout Volumes</v>
      </c>
      <c r="Y1716" s="92">
        <f t="shared" si="162"/>
        <v>19.329407999999997</v>
      </c>
      <c r="Z1716" s="92">
        <f t="shared" si="163"/>
        <v>209.15059199999999</v>
      </c>
      <c r="AA1716" s="92">
        <f t="shared" si="164"/>
        <v>228.48</v>
      </c>
    </row>
    <row r="1717" spans="1:27" x14ac:dyDescent="0.25">
      <c r="A1717" t="s">
        <v>444</v>
      </c>
      <c r="B1717" t="s">
        <v>80</v>
      </c>
      <c r="C1717" t="s">
        <v>81</v>
      </c>
      <c r="D1717" t="s">
        <v>451</v>
      </c>
      <c r="E1717" t="s">
        <v>452</v>
      </c>
      <c r="F1717" t="str">
        <f t="shared" si="160"/>
        <v>1440</v>
      </c>
      <c r="G1717" t="s">
        <v>156</v>
      </c>
      <c r="H1717" t="s">
        <v>157</v>
      </c>
      <c r="I1717" s="91"/>
      <c r="J1717" s="91"/>
      <c r="K1717" s="91"/>
      <c r="L1717" s="91"/>
      <c r="M1717" s="91"/>
      <c r="N1717" s="91">
        <v>21.43</v>
      </c>
      <c r="O1717" s="91"/>
      <c r="P1717" s="91"/>
      <c r="Q1717" s="91"/>
      <c r="R1717" s="91"/>
      <c r="S1717" s="91"/>
      <c r="T1717" s="91"/>
      <c r="U1717" s="91">
        <f t="shared" si="161"/>
        <v>21.43</v>
      </c>
      <c r="V1717" s="82" t="str">
        <f t="shared" si="159"/>
        <v>111001440880</v>
      </c>
      <c r="W1717" s="83">
        <f>VLOOKUP(V1717,Factors!$E$6:$H$5950,4,FALSE)</f>
        <v>8.4599999999999995E-2</v>
      </c>
      <c r="X1717" t="str">
        <f>VLOOKUP(V1717,Factors!$E$6:$F$5950,2,FALSE)</f>
        <v>Sendout Volumes</v>
      </c>
      <c r="Y1717" s="92">
        <f t="shared" si="162"/>
        <v>1.8129779999999998</v>
      </c>
      <c r="Z1717" s="92">
        <f t="shared" si="163"/>
        <v>19.617021999999999</v>
      </c>
      <c r="AA1717" s="92">
        <f t="shared" si="164"/>
        <v>21.43</v>
      </c>
    </row>
    <row r="1718" spans="1:27" x14ac:dyDescent="0.25">
      <c r="A1718" t="s">
        <v>444</v>
      </c>
      <c r="B1718" t="s">
        <v>80</v>
      </c>
      <c r="C1718" t="s">
        <v>81</v>
      </c>
      <c r="D1718" t="s">
        <v>451</v>
      </c>
      <c r="E1718" t="s">
        <v>452</v>
      </c>
      <c r="F1718" t="str">
        <f t="shared" si="160"/>
        <v>1440</v>
      </c>
      <c r="G1718" t="s">
        <v>104</v>
      </c>
      <c r="H1718" t="s">
        <v>105</v>
      </c>
      <c r="I1718" s="91">
        <v>-490.29</v>
      </c>
      <c r="J1718" s="91">
        <v>-3734</v>
      </c>
      <c r="K1718" s="91">
        <v>-991.85</v>
      </c>
      <c r="L1718" s="91">
        <v>-1393.55</v>
      </c>
      <c r="M1718" s="91">
        <v>-281.27999999999997</v>
      </c>
      <c r="N1718" s="91">
        <v>-1834.76</v>
      </c>
      <c r="O1718" s="91">
        <v>-1263.5999999999999</v>
      </c>
      <c r="P1718" s="91">
        <v>-755.21</v>
      </c>
      <c r="Q1718" s="91">
        <v>-1245.47</v>
      </c>
      <c r="R1718" s="91">
        <v>-3817.53</v>
      </c>
      <c r="S1718" s="91">
        <v>-2769.51</v>
      </c>
      <c r="T1718" s="91">
        <v>-892.98</v>
      </c>
      <c r="U1718" s="91">
        <f t="shared" si="161"/>
        <v>-19470.030000000002</v>
      </c>
      <c r="V1718" s="82" t="str">
        <f t="shared" si="159"/>
        <v>111001440880</v>
      </c>
      <c r="W1718" s="83">
        <f>VLOOKUP(V1718,Factors!$E$6:$H$5950,4,FALSE)</f>
        <v>8.4599999999999995E-2</v>
      </c>
      <c r="X1718" t="str">
        <f>VLOOKUP(V1718,Factors!$E$6:$F$5950,2,FALSE)</f>
        <v>Sendout Volumes</v>
      </c>
      <c r="Y1718" s="92">
        <f t="shared" si="162"/>
        <v>-1647.164538</v>
      </c>
      <c r="Z1718" s="92">
        <f t="shared" si="163"/>
        <v>-17822.865462000002</v>
      </c>
      <c r="AA1718" s="92">
        <f t="shared" si="164"/>
        <v>-19470.030000000002</v>
      </c>
    </row>
    <row r="1719" spans="1:27" x14ac:dyDescent="0.25">
      <c r="A1719" t="s">
        <v>444</v>
      </c>
      <c r="B1719" t="s">
        <v>80</v>
      </c>
      <c r="C1719" t="s">
        <v>81</v>
      </c>
      <c r="D1719" t="s">
        <v>451</v>
      </c>
      <c r="E1719" t="s">
        <v>452</v>
      </c>
      <c r="F1719" t="str">
        <f t="shared" si="160"/>
        <v>1440</v>
      </c>
      <c r="G1719" t="s">
        <v>106</v>
      </c>
      <c r="H1719" t="s">
        <v>107</v>
      </c>
      <c r="I1719" s="91">
        <v>-67248.78</v>
      </c>
      <c r="J1719" s="91">
        <v>-63921.03</v>
      </c>
      <c r="K1719" s="91">
        <v>-65089.85</v>
      </c>
      <c r="L1719" s="91">
        <v>-59055.43</v>
      </c>
      <c r="M1719" s="91">
        <v>-60821.95</v>
      </c>
      <c r="N1719" s="91">
        <v>-66782.42</v>
      </c>
      <c r="O1719" s="91">
        <v>-54829.33</v>
      </c>
      <c r="P1719" s="91">
        <v>-61155.21</v>
      </c>
      <c r="Q1719" s="91">
        <v>-52005</v>
      </c>
      <c r="R1719" s="91">
        <v>-66418.399999999994</v>
      </c>
      <c r="S1719" s="91">
        <v>-66332.13</v>
      </c>
      <c r="T1719" s="91">
        <v>-63026.58</v>
      </c>
      <c r="U1719" s="91">
        <f t="shared" si="161"/>
        <v>-746686.11</v>
      </c>
      <c r="V1719" s="82" t="str">
        <f t="shared" si="159"/>
        <v>111001440880</v>
      </c>
      <c r="W1719" s="83">
        <f>VLOOKUP(V1719,Factors!$E$6:$H$5950,4,FALSE)</f>
        <v>8.4599999999999995E-2</v>
      </c>
      <c r="X1719" t="str">
        <f>VLOOKUP(V1719,Factors!$E$6:$F$5950,2,FALSE)</f>
        <v>Sendout Volumes</v>
      </c>
      <c r="Y1719" s="92">
        <f t="shared" si="162"/>
        <v>-63169.644905999994</v>
      </c>
      <c r="Z1719" s="92">
        <f t="shared" si="163"/>
        <v>-683516.46509399998</v>
      </c>
      <c r="AA1719" s="92">
        <f t="shared" si="164"/>
        <v>-746686.11</v>
      </c>
    </row>
    <row r="1720" spans="1:27" x14ac:dyDescent="0.25">
      <c r="A1720" t="s">
        <v>444</v>
      </c>
      <c r="B1720" t="s">
        <v>80</v>
      </c>
      <c r="C1720" t="s">
        <v>81</v>
      </c>
      <c r="D1720" t="s">
        <v>451</v>
      </c>
      <c r="E1720" t="s">
        <v>452</v>
      </c>
      <c r="F1720" t="str">
        <f t="shared" si="160"/>
        <v>1440</v>
      </c>
      <c r="G1720" t="s">
        <v>108</v>
      </c>
      <c r="H1720" t="s">
        <v>109</v>
      </c>
      <c r="I1720" s="91">
        <v>-12514.21</v>
      </c>
      <c r="J1720" s="91">
        <v>-10569.93</v>
      </c>
      <c r="K1720" s="91">
        <v>-9730.39</v>
      </c>
      <c r="L1720" s="91">
        <v>-11693.84</v>
      </c>
      <c r="M1720" s="91">
        <v>-11449.56</v>
      </c>
      <c r="N1720" s="91">
        <v>-15459.25</v>
      </c>
      <c r="O1720" s="91">
        <v>-8713.64</v>
      </c>
      <c r="P1720" s="91">
        <v>-12522.86</v>
      </c>
      <c r="Q1720" s="91">
        <v>-11772.49</v>
      </c>
      <c r="R1720" s="91">
        <v>-13204.39</v>
      </c>
      <c r="S1720" s="91">
        <v>-15226.9</v>
      </c>
      <c r="T1720" s="91">
        <v>-10921.17</v>
      </c>
      <c r="U1720" s="91">
        <f t="shared" si="161"/>
        <v>-143778.63</v>
      </c>
      <c r="V1720" s="82" t="str">
        <f t="shared" si="159"/>
        <v>111001440880</v>
      </c>
      <c r="W1720" s="83">
        <f>VLOOKUP(V1720,Factors!$E$6:$H$5950,4,FALSE)</f>
        <v>8.4599999999999995E-2</v>
      </c>
      <c r="X1720" t="str">
        <f>VLOOKUP(V1720,Factors!$E$6:$F$5950,2,FALSE)</f>
        <v>Sendout Volumes</v>
      </c>
      <c r="Y1720" s="92">
        <f t="shared" si="162"/>
        <v>-12163.672097999999</v>
      </c>
      <c r="Z1720" s="92">
        <f t="shared" si="163"/>
        <v>-131614.95790199999</v>
      </c>
      <c r="AA1720" s="92">
        <f t="shared" si="164"/>
        <v>-143778.63</v>
      </c>
    </row>
    <row r="1721" spans="1:27" x14ac:dyDescent="0.25">
      <c r="A1721" t="s">
        <v>444</v>
      </c>
      <c r="B1721" t="s">
        <v>80</v>
      </c>
      <c r="C1721" t="s">
        <v>81</v>
      </c>
      <c r="D1721" t="s">
        <v>451</v>
      </c>
      <c r="E1721" t="s">
        <v>452</v>
      </c>
      <c r="F1721" t="str">
        <f t="shared" si="160"/>
        <v>1440</v>
      </c>
      <c r="G1721" t="s">
        <v>158</v>
      </c>
      <c r="H1721" t="s">
        <v>159</v>
      </c>
      <c r="I1721" s="91">
        <v>-267.83999999999997</v>
      </c>
      <c r="J1721" s="91">
        <v>-38.880000000000003</v>
      </c>
      <c r="K1721" s="91"/>
      <c r="L1721" s="91">
        <v>-38.880000000000003</v>
      </c>
      <c r="M1721" s="91"/>
      <c r="N1721" s="91">
        <v>-110.16</v>
      </c>
      <c r="O1721" s="91">
        <v>-110.16</v>
      </c>
      <c r="P1721" s="91"/>
      <c r="Q1721" s="91"/>
      <c r="R1721" s="91"/>
      <c r="S1721" s="91"/>
      <c r="T1721" s="91"/>
      <c r="U1721" s="91">
        <f t="shared" si="161"/>
        <v>-565.91999999999996</v>
      </c>
      <c r="V1721" s="82" t="str">
        <f t="shared" si="159"/>
        <v>111001440880</v>
      </c>
      <c r="W1721" s="83">
        <f>VLOOKUP(V1721,Factors!$E$6:$H$5950,4,FALSE)</f>
        <v>8.4599999999999995E-2</v>
      </c>
      <c r="X1721" t="str">
        <f>VLOOKUP(V1721,Factors!$E$6:$F$5950,2,FALSE)</f>
        <v>Sendout Volumes</v>
      </c>
      <c r="Y1721" s="92">
        <f t="shared" si="162"/>
        <v>-47.876831999999993</v>
      </c>
      <c r="Z1721" s="92">
        <f t="shared" si="163"/>
        <v>-518.04316799999992</v>
      </c>
      <c r="AA1721" s="92">
        <f t="shared" si="164"/>
        <v>-565.91999999999996</v>
      </c>
    </row>
    <row r="1722" spans="1:27" x14ac:dyDescent="0.25">
      <c r="A1722" t="s">
        <v>444</v>
      </c>
      <c r="B1722" t="s">
        <v>80</v>
      </c>
      <c r="C1722" t="s">
        <v>81</v>
      </c>
      <c r="D1722" t="s">
        <v>451</v>
      </c>
      <c r="E1722" t="s">
        <v>452</v>
      </c>
      <c r="F1722" t="str">
        <f t="shared" si="160"/>
        <v>1440</v>
      </c>
      <c r="G1722" t="s">
        <v>243</v>
      </c>
      <c r="H1722" t="s">
        <v>244</v>
      </c>
      <c r="I1722" s="91">
        <v>-257.16000000000003</v>
      </c>
      <c r="J1722" s="91">
        <v>-407.17</v>
      </c>
      <c r="K1722" s="91">
        <v>-171.44</v>
      </c>
      <c r="L1722" s="91">
        <v>-428.6</v>
      </c>
      <c r="M1722" s="91">
        <v>-128.58000000000001</v>
      </c>
      <c r="N1722" s="91">
        <v>-300.02</v>
      </c>
      <c r="O1722" s="91">
        <v>-192.87</v>
      </c>
      <c r="P1722" s="91">
        <v>-342.88</v>
      </c>
      <c r="Q1722" s="91">
        <v>-321.45</v>
      </c>
      <c r="R1722" s="91">
        <v>-514.32000000000005</v>
      </c>
      <c r="S1722" s="91">
        <v>-450.03</v>
      </c>
      <c r="T1722" s="91">
        <v>-192.87</v>
      </c>
      <c r="U1722" s="91">
        <f t="shared" si="161"/>
        <v>-3707.3899999999994</v>
      </c>
      <c r="V1722" s="82" t="str">
        <f t="shared" si="159"/>
        <v>111001440880</v>
      </c>
      <c r="W1722" s="83">
        <f>VLOOKUP(V1722,Factors!$E$6:$H$5950,4,FALSE)</f>
        <v>8.4599999999999995E-2</v>
      </c>
      <c r="X1722" t="str">
        <f>VLOOKUP(V1722,Factors!$E$6:$F$5950,2,FALSE)</f>
        <v>Sendout Volumes</v>
      </c>
      <c r="Y1722" s="92">
        <f t="shared" si="162"/>
        <v>-313.64519399999995</v>
      </c>
      <c r="Z1722" s="92">
        <f t="shared" si="163"/>
        <v>-3393.7448059999997</v>
      </c>
      <c r="AA1722" s="92">
        <f t="shared" si="164"/>
        <v>-3707.3899999999994</v>
      </c>
    </row>
    <row r="1723" spans="1:27" x14ac:dyDescent="0.25">
      <c r="A1723" t="s">
        <v>444</v>
      </c>
      <c r="B1723" t="s">
        <v>80</v>
      </c>
      <c r="C1723" t="s">
        <v>81</v>
      </c>
      <c r="D1723" t="s">
        <v>453</v>
      </c>
      <c r="E1723" t="s">
        <v>454</v>
      </c>
      <c r="F1723" t="str">
        <f t="shared" si="160"/>
        <v>1512</v>
      </c>
      <c r="G1723" t="s">
        <v>84</v>
      </c>
      <c r="H1723" t="s">
        <v>85</v>
      </c>
      <c r="I1723" s="91">
        <v>17.399999999999999</v>
      </c>
      <c r="J1723" s="91">
        <v>119.4</v>
      </c>
      <c r="K1723" s="91"/>
      <c r="L1723" s="91">
        <v>6.53</v>
      </c>
      <c r="M1723" s="91"/>
      <c r="N1723" s="91">
        <v>67.45</v>
      </c>
      <c r="O1723" s="91">
        <v>2.1800000000000002</v>
      </c>
      <c r="P1723" s="91"/>
      <c r="Q1723" s="91">
        <v>34.81</v>
      </c>
      <c r="R1723" s="91">
        <v>17.41</v>
      </c>
      <c r="S1723" s="91"/>
      <c r="T1723" s="91">
        <v>2.2400000000000002</v>
      </c>
      <c r="U1723" s="91">
        <f t="shared" si="161"/>
        <v>267.42000000000007</v>
      </c>
      <c r="V1723" s="82" t="str">
        <f t="shared" si="159"/>
        <v>111001512880</v>
      </c>
      <c r="W1723" s="83">
        <f>VLOOKUP(V1723,Factors!$E$6:$H$5950,4,FALSE)</f>
        <v>8.4599999999999995E-2</v>
      </c>
      <c r="X1723" t="str">
        <f>VLOOKUP(V1723,Factors!$E$6:$F$5950,2,FALSE)</f>
        <v>Sendout Volumes</v>
      </c>
      <c r="Y1723" s="92">
        <f t="shared" si="162"/>
        <v>22.623732000000004</v>
      </c>
      <c r="Z1723" s="92">
        <f t="shared" si="163"/>
        <v>244.79626800000005</v>
      </c>
      <c r="AA1723" s="92">
        <f t="shared" si="164"/>
        <v>267.42000000000007</v>
      </c>
    </row>
    <row r="1724" spans="1:27" x14ac:dyDescent="0.25">
      <c r="A1724" t="s">
        <v>444</v>
      </c>
      <c r="B1724" t="s">
        <v>80</v>
      </c>
      <c r="C1724" t="s">
        <v>81</v>
      </c>
      <c r="D1724" t="s">
        <v>453</v>
      </c>
      <c r="E1724" t="s">
        <v>454</v>
      </c>
      <c r="F1724" t="str">
        <f t="shared" si="160"/>
        <v>1512</v>
      </c>
      <c r="G1724" t="s">
        <v>56</v>
      </c>
      <c r="H1724" t="s">
        <v>57</v>
      </c>
      <c r="I1724" s="91">
        <v>583.36</v>
      </c>
      <c r="J1724" s="91">
        <v>3931.29</v>
      </c>
      <c r="K1724" s="91"/>
      <c r="L1724" s="91">
        <v>218.85</v>
      </c>
      <c r="M1724" s="91"/>
      <c r="N1724" s="91">
        <v>2261.4499999999998</v>
      </c>
      <c r="O1724" s="91">
        <v>72.95</v>
      </c>
      <c r="P1724" s="91"/>
      <c r="Q1724" s="91">
        <v>1167.2</v>
      </c>
      <c r="R1724" s="91">
        <v>583.6</v>
      </c>
      <c r="S1724" s="91"/>
      <c r="T1724" s="91">
        <v>75.11</v>
      </c>
      <c r="U1724" s="91">
        <f t="shared" si="161"/>
        <v>8893.8100000000013</v>
      </c>
      <c r="V1724" s="82" t="str">
        <f t="shared" si="159"/>
        <v>111001512880</v>
      </c>
      <c r="W1724" s="83">
        <f>VLOOKUP(V1724,Factors!$E$6:$H$5950,4,FALSE)</f>
        <v>8.4599999999999995E-2</v>
      </c>
      <c r="X1724" t="str">
        <f>VLOOKUP(V1724,Factors!$E$6:$F$5950,2,FALSE)</f>
        <v>Sendout Volumes</v>
      </c>
      <c r="Y1724" s="92">
        <f t="shared" si="162"/>
        <v>752.41632600000003</v>
      </c>
      <c r="Z1724" s="92">
        <f t="shared" si="163"/>
        <v>8141.3936740000008</v>
      </c>
      <c r="AA1724" s="92">
        <f t="shared" si="164"/>
        <v>8893.8100000000013</v>
      </c>
    </row>
    <row r="1725" spans="1:27" x14ac:dyDescent="0.25">
      <c r="A1725" t="s">
        <v>444</v>
      </c>
      <c r="B1725" t="s">
        <v>80</v>
      </c>
      <c r="C1725" t="s">
        <v>81</v>
      </c>
      <c r="D1725" t="s">
        <v>453</v>
      </c>
      <c r="E1725" t="s">
        <v>454</v>
      </c>
      <c r="F1725" t="str">
        <f t="shared" si="160"/>
        <v>1512</v>
      </c>
      <c r="G1725" t="s">
        <v>68</v>
      </c>
      <c r="H1725" t="s">
        <v>69</v>
      </c>
      <c r="I1725" s="91"/>
      <c r="J1725" s="91">
        <v>72.25</v>
      </c>
      <c r="K1725" s="91"/>
      <c r="L1725" s="91"/>
      <c r="M1725" s="91"/>
      <c r="N1725" s="91"/>
      <c r="O1725" s="91"/>
      <c r="P1725" s="91"/>
      <c r="Q1725" s="91"/>
      <c r="R1725" s="91"/>
      <c r="S1725" s="91"/>
      <c r="T1725" s="91"/>
      <c r="U1725" s="91">
        <f t="shared" si="161"/>
        <v>72.25</v>
      </c>
      <c r="V1725" s="82" t="str">
        <f t="shared" si="159"/>
        <v>111001512880</v>
      </c>
      <c r="W1725" s="83">
        <f>VLOOKUP(V1725,Factors!$E$6:$H$5950,4,FALSE)</f>
        <v>8.4599999999999995E-2</v>
      </c>
      <c r="X1725" t="str">
        <f>VLOOKUP(V1725,Factors!$E$6:$F$5950,2,FALSE)</f>
        <v>Sendout Volumes</v>
      </c>
      <c r="Y1725" s="92">
        <f t="shared" si="162"/>
        <v>6.1123499999999993</v>
      </c>
      <c r="Z1725" s="92">
        <f t="shared" si="163"/>
        <v>66.137650000000008</v>
      </c>
      <c r="AA1725" s="92">
        <f t="shared" si="164"/>
        <v>72.25</v>
      </c>
    </row>
    <row r="1726" spans="1:27" x14ac:dyDescent="0.25">
      <c r="A1726" t="s">
        <v>444</v>
      </c>
      <c r="B1726" t="s">
        <v>80</v>
      </c>
      <c r="C1726" t="s">
        <v>81</v>
      </c>
      <c r="D1726" t="s">
        <v>455</v>
      </c>
      <c r="E1726" t="s">
        <v>456</v>
      </c>
      <c r="F1726" t="str">
        <f t="shared" si="160"/>
        <v>1580</v>
      </c>
      <c r="G1726" t="s">
        <v>84</v>
      </c>
      <c r="H1726" t="s">
        <v>85</v>
      </c>
      <c r="I1726" s="91">
        <v>19.260000000000002</v>
      </c>
      <c r="J1726" s="91">
        <v>56.61</v>
      </c>
      <c r="K1726" s="91">
        <v>54.73</v>
      </c>
      <c r="L1726" s="91">
        <v>14.14</v>
      </c>
      <c r="M1726" s="91">
        <v>42.57</v>
      </c>
      <c r="N1726" s="91">
        <v>6.53</v>
      </c>
      <c r="O1726" s="91">
        <v>13.05</v>
      </c>
      <c r="P1726" s="91">
        <v>3.65</v>
      </c>
      <c r="Q1726" s="91">
        <v>40.33</v>
      </c>
      <c r="R1726" s="91">
        <v>91.91</v>
      </c>
      <c r="S1726" s="91">
        <v>55.17</v>
      </c>
      <c r="T1726" s="91">
        <v>12.32</v>
      </c>
      <c r="U1726" s="91">
        <f t="shared" si="161"/>
        <v>410.27</v>
      </c>
      <c r="V1726" s="82" t="str">
        <f t="shared" si="159"/>
        <v>111001580880</v>
      </c>
      <c r="W1726" s="83">
        <f>VLOOKUP(V1726,Factors!$E$6:$H$5950,4,FALSE)</f>
        <v>8.4599999999999995E-2</v>
      </c>
      <c r="X1726" t="str">
        <f>VLOOKUP(V1726,Factors!$E$6:$F$5950,2,FALSE)</f>
        <v>Sendout Volumes</v>
      </c>
      <c r="Y1726" s="92">
        <f t="shared" si="162"/>
        <v>34.708841999999997</v>
      </c>
      <c r="Z1726" s="92">
        <f t="shared" si="163"/>
        <v>375.56115799999998</v>
      </c>
      <c r="AA1726" s="92">
        <f t="shared" si="164"/>
        <v>410.27</v>
      </c>
    </row>
    <row r="1727" spans="1:27" x14ac:dyDescent="0.25">
      <c r="A1727" t="s">
        <v>444</v>
      </c>
      <c r="B1727" t="s">
        <v>80</v>
      </c>
      <c r="C1727" t="s">
        <v>81</v>
      </c>
      <c r="D1727" t="s">
        <v>455</v>
      </c>
      <c r="E1727" t="s">
        <v>456</v>
      </c>
      <c r="F1727" t="str">
        <f t="shared" si="160"/>
        <v>1580</v>
      </c>
      <c r="G1727" t="s">
        <v>56</v>
      </c>
      <c r="H1727" t="s">
        <v>57</v>
      </c>
      <c r="I1727" s="91">
        <v>645.9</v>
      </c>
      <c r="J1727" s="91">
        <v>1898.05</v>
      </c>
      <c r="K1727" s="91">
        <v>1834.99</v>
      </c>
      <c r="L1727" s="91">
        <v>474.18</v>
      </c>
      <c r="M1727" s="91">
        <v>1412.16</v>
      </c>
      <c r="N1727" s="91">
        <v>218.85</v>
      </c>
      <c r="O1727" s="91">
        <v>437.71</v>
      </c>
      <c r="P1727" s="91">
        <v>122.48</v>
      </c>
      <c r="Q1727" s="91">
        <v>1352.27</v>
      </c>
      <c r="R1727" s="91">
        <v>3081.87</v>
      </c>
      <c r="S1727" s="91">
        <v>1849.86</v>
      </c>
      <c r="T1727" s="91">
        <v>413.11</v>
      </c>
      <c r="U1727" s="91">
        <f t="shared" si="161"/>
        <v>13741.43</v>
      </c>
      <c r="V1727" s="82" t="str">
        <f t="shared" si="159"/>
        <v>111001580880</v>
      </c>
      <c r="W1727" s="83">
        <f>VLOOKUP(V1727,Factors!$E$6:$H$5950,4,FALSE)</f>
        <v>8.4599999999999995E-2</v>
      </c>
      <c r="X1727" t="str">
        <f>VLOOKUP(V1727,Factors!$E$6:$F$5950,2,FALSE)</f>
        <v>Sendout Volumes</v>
      </c>
      <c r="Y1727" s="92">
        <f t="shared" si="162"/>
        <v>1162.5249779999999</v>
      </c>
      <c r="Z1727" s="92">
        <f t="shared" si="163"/>
        <v>12578.905022000001</v>
      </c>
      <c r="AA1727" s="92">
        <f t="shared" si="164"/>
        <v>13741.43</v>
      </c>
    </row>
    <row r="1728" spans="1:27" x14ac:dyDescent="0.25">
      <c r="A1728" t="s">
        <v>444</v>
      </c>
      <c r="B1728" t="s">
        <v>80</v>
      </c>
      <c r="C1728" t="s">
        <v>81</v>
      </c>
      <c r="D1728" t="s">
        <v>455</v>
      </c>
      <c r="E1728" t="s">
        <v>456</v>
      </c>
      <c r="F1728" t="str">
        <f t="shared" si="160"/>
        <v>1580</v>
      </c>
      <c r="G1728" t="s">
        <v>68</v>
      </c>
      <c r="H1728" t="s">
        <v>69</v>
      </c>
      <c r="I1728" s="91"/>
      <c r="J1728" s="91"/>
      <c r="K1728" s="91"/>
      <c r="L1728" s="91"/>
      <c r="M1728" s="91">
        <v>15.16</v>
      </c>
      <c r="N1728" s="91"/>
      <c r="O1728" s="91"/>
      <c r="P1728" s="91"/>
      <c r="Q1728" s="91"/>
      <c r="R1728" s="91"/>
      <c r="S1728" s="91"/>
      <c r="T1728" s="91"/>
      <c r="U1728" s="91">
        <f t="shared" si="161"/>
        <v>15.16</v>
      </c>
      <c r="V1728" s="82" t="str">
        <f t="shared" si="159"/>
        <v>111001580880</v>
      </c>
      <c r="W1728" s="83">
        <f>VLOOKUP(V1728,Factors!$E$6:$H$5950,4,FALSE)</f>
        <v>8.4599999999999995E-2</v>
      </c>
      <c r="X1728" t="str">
        <f>VLOOKUP(V1728,Factors!$E$6:$F$5950,2,FALSE)</f>
        <v>Sendout Volumes</v>
      </c>
      <c r="Y1728" s="92">
        <f t="shared" si="162"/>
        <v>1.2825359999999999</v>
      </c>
      <c r="Z1728" s="92">
        <f t="shared" si="163"/>
        <v>13.877464</v>
      </c>
      <c r="AA1728" s="92">
        <f t="shared" si="164"/>
        <v>15.16</v>
      </c>
    </row>
    <row r="1729" spans="1:27" x14ac:dyDescent="0.25">
      <c r="A1729" t="s">
        <v>444</v>
      </c>
      <c r="B1729" t="s">
        <v>80</v>
      </c>
      <c r="C1729" t="s">
        <v>81</v>
      </c>
      <c r="D1729" t="s">
        <v>457</v>
      </c>
      <c r="E1729" t="s">
        <v>458</v>
      </c>
      <c r="F1729" t="str">
        <f t="shared" si="160"/>
        <v>1670</v>
      </c>
      <c r="G1729" t="s">
        <v>84</v>
      </c>
      <c r="H1729" t="s">
        <v>85</v>
      </c>
      <c r="I1729" s="91">
        <v>95.36</v>
      </c>
      <c r="J1729" s="91">
        <v>209.14</v>
      </c>
      <c r="K1729" s="91">
        <v>3.26</v>
      </c>
      <c r="L1729" s="91">
        <v>342.22</v>
      </c>
      <c r="M1729" s="91">
        <v>37.24</v>
      </c>
      <c r="N1729" s="91">
        <v>267.86</v>
      </c>
      <c r="O1729" s="91">
        <v>44.89</v>
      </c>
      <c r="P1729" s="91">
        <v>4.3499999999999996</v>
      </c>
      <c r="Q1729" s="91">
        <v>106.58</v>
      </c>
      <c r="R1729" s="91">
        <v>156.13999999999999</v>
      </c>
      <c r="S1729" s="91">
        <v>47.74</v>
      </c>
      <c r="T1729" s="91">
        <v>53.76</v>
      </c>
      <c r="U1729" s="91">
        <f t="shared" si="161"/>
        <v>1368.54</v>
      </c>
      <c r="V1729" s="82" t="str">
        <f t="shared" si="159"/>
        <v>111001670880</v>
      </c>
      <c r="W1729" s="83">
        <f>VLOOKUP(V1729,Factors!$E$6:$H$5950,4,FALSE)</f>
        <v>8.4599999999999995E-2</v>
      </c>
      <c r="X1729" t="str">
        <f>VLOOKUP(V1729,Factors!$E$6:$F$5950,2,FALSE)</f>
        <v>Sendout Volumes</v>
      </c>
      <c r="Y1729" s="92">
        <f t="shared" si="162"/>
        <v>115.77848399999999</v>
      </c>
      <c r="Z1729" s="92">
        <f t="shared" si="163"/>
        <v>1252.761516</v>
      </c>
      <c r="AA1729" s="92">
        <f t="shared" si="164"/>
        <v>1368.54</v>
      </c>
    </row>
    <row r="1730" spans="1:27" x14ac:dyDescent="0.25">
      <c r="A1730" t="s">
        <v>444</v>
      </c>
      <c r="B1730" t="s">
        <v>80</v>
      </c>
      <c r="C1730" t="s">
        <v>81</v>
      </c>
      <c r="D1730" t="s">
        <v>457</v>
      </c>
      <c r="E1730" t="s">
        <v>458</v>
      </c>
      <c r="F1730" t="str">
        <f t="shared" si="160"/>
        <v>1670</v>
      </c>
      <c r="G1730" t="s">
        <v>56</v>
      </c>
      <c r="H1730" t="s">
        <v>57</v>
      </c>
      <c r="I1730" s="91">
        <v>3125.44</v>
      </c>
      <c r="J1730" s="91">
        <v>6879.49</v>
      </c>
      <c r="K1730" s="91">
        <v>109.43</v>
      </c>
      <c r="L1730" s="91">
        <v>11474.67</v>
      </c>
      <c r="M1730" s="91">
        <v>1248.71</v>
      </c>
      <c r="N1730" s="91">
        <v>8764.76</v>
      </c>
      <c r="O1730" s="91">
        <v>1167.2</v>
      </c>
      <c r="P1730" s="91">
        <v>145.9</v>
      </c>
      <c r="Q1730" s="91">
        <v>3501.6</v>
      </c>
      <c r="R1730" s="91">
        <v>4837.17</v>
      </c>
      <c r="S1730" s="91">
        <v>1167.2</v>
      </c>
      <c r="T1730" s="91">
        <v>1802.64</v>
      </c>
      <c r="U1730" s="91">
        <f t="shared" si="161"/>
        <v>44224.209999999992</v>
      </c>
      <c r="V1730" s="82" t="str">
        <f t="shared" si="159"/>
        <v>111001670880</v>
      </c>
      <c r="W1730" s="83">
        <f>VLOOKUP(V1730,Factors!$E$6:$H$5950,4,FALSE)</f>
        <v>8.4599999999999995E-2</v>
      </c>
      <c r="X1730" t="str">
        <f>VLOOKUP(V1730,Factors!$E$6:$F$5950,2,FALSE)</f>
        <v>Sendout Volumes</v>
      </c>
      <c r="Y1730" s="92">
        <f t="shared" si="162"/>
        <v>3741.3681659999993</v>
      </c>
      <c r="Z1730" s="92">
        <f t="shared" si="163"/>
        <v>40482.841833999992</v>
      </c>
      <c r="AA1730" s="92">
        <f t="shared" si="164"/>
        <v>44224.209999999992</v>
      </c>
    </row>
    <row r="1731" spans="1:27" x14ac:dyDescent="0.25">
      <c r="A1731" t="s">
        <v>444</v>
      </c>
      <c r="B1731" t="s">
        <v>80</v>
      </c>
      <c r="C1731" t="s">
        <v>81</v>
      </c>
      <c r="D1731" t="s">
        <v>457</v>
      </c>
      <c r="E1731" t="s">
        <v>458</v>
      </c>
      <c r="F1731" t="str">
        <f t="shared" si="160"/>
        <v>1670</v>
      </c>
      <c r="G1731" t="s">
        <v>68</v>
      </c>
      <c r="H1731" t="s">
        <v>69</v>
      </c>
      <c r="I1731" s="91">
        <v>72.25</v>
      </c>
      <c r="J1731" s="91">
        <v>132.9</v>
      </c>
      <c r="K1731" s="91"/>
      <c r="L1731" s="91"/>
      <c r="M1731" s="91"/>
      <c r="N1731" s="91">
        <v>216.76</v>
      </c>
      <c r="O1731" s="91">
        <v>338.05</v>
      </c>
      <c r="P1731" s="91"/>
      <c r="Q1731" s="91">
        <v>72.25</v>
      </c>
      <c r="R1731" s="91">
        <v>398.04</v>
      </c>
      <c r="S1731" s="91">
        <v>433.5</v>
      </c>
      <c r="T1731" s="91"/>
      <c r="U1731" s="91">
        <f t="shared" si="161"/>
        <v>1663.75</v>
      </c>
      <c r="V1731" s="82" t="str">
        <f t="shared" si="159"/>
        <v>111001670880</v>
      </c>
      <c r="W1731" s="83">
        <f>VLOOKUP(V1731,Factors!$E$6:$H$5950,4,FALSE)</f>
        <v>8.4599999999999995E-2</v>
      </c>
      <c r="X1731" t="str">
        <f>VLOOKUP(V1731,Factors!$E$6:$F$5950,2,FALSE)</f>
        <v>Sendout Volumes</v>
      </c>
      <c r="Y1731" s="92">
        <f t="shared" si="162"/>
        <v>140.75324999999998</v>
      </c>
      <c r="Z1731" s="92">
        <f t="shared" si="163"/>
        <v>1522.99675</v>
      </c>
      <c r="AA1731" s="92">
        <f t="shared" si="164"/>
        <v>1663.75</v>
      </c>
    </row>
    <row r="1732" spans="1:27" x14ac:dyDescent="0.25">
      <c r="A1732" t="s">
        <v>444</v>
      </c>
      <c r="B1732" t="s">
        <v>80</v>
      </c>
      <c r="C1732" t="s">
        <v>81</v>
      </c>
      <c r="D1732" t="s">
        <v>457</v>
      </c>
      <c r="E1732" t="s">
        <v>458</v>
      </c>
      <c r="F1732" t="str">
        <f t="shared" si="160"/>
        <v>1670</v>
      </c>
      <c r="G1732" t="s">
        <v>154</v>
      </c>
      <c r="H1732" t="s">
        <v>155</v>
      </c>
      <c r="I1732" s="91"/>
      <c r="J1732" s="91"/>
      <c r="K1732" s="91"/>
      <c r="L1732" s="91"/>
      <c r="M1732" s="91"/>
      <c r="N1732" s="91">
        <v>110.16</v>
      </c>
      <c r="O1732" s="91"/>
      <c r="P1732" s="91"/>
      <c r="Q1732" s="91"/>
      <c r="R1732" s="91"/>
      <c r="S1732" s="91">
        <v>165.24</v>
      </c>
      <c r="T1732" s="91"/>
      <c r="U1732" s="91">
        <f t="shared" si="161"/>
        <v>275.39999999999998</v>
      </c>
      <c r="V1732" s="82" t="str">
        <f t="shared" ref="V1732:V1795" si="165">CONCATENATE(B1732,RIGHT(D1732,4),A1732)</f>
        <v>111001670880</v>
      </c>
      <c r="W1732" s="83">
        <f>VLOOKUP(V1732,Factors!$E$6:$H$5950,4,FALSE)</f>
        <v>8.4599999999999995E-2</v>
      </c>
      <c r="X1732" t="str">
        <f>VLOOKUP(V1732,Factors!$E$6:$F$5950,2,FALSE)</f>
        <v>Sendout Volumes</v>
      </c>
      <c r="Y1732" s="92">
        <f t="shared" si="162"/>
        <v>23.298839999999995</v>
      </c>
      <c r="Z1732" s="92">
        <f t="shared" si="163"/>
        <v>252.10115999999999</v>
      </c>
      <c r="AA1732" s="92">
        <f t="shared" si="164"/>
        <v>275.39999999999998</v>
      </c>
    </row>
    <row r="1733" spans="1:27" x14ac:dyDescent="0.25">
      <c r="A1733" t="s">
        <v>444</v>
      </c>
      <c r="B1733" t="s">
        <v>80</v>
      </c>
      <c r="C1733" t="s">
        <v>81</v>
      </c>
      <c r="D1733" t="s">
        <v>457</v>
      </c>
      <c r="E1733" t="s">
        <v>458</v>
      </c>
      <c r="F1733" t="str">
        <f t="shared" ref="F1733:F1796" si="166">RIGHT(D1733,4)</f>
        <v>1670</v>
      </c>
      <c r="G1733" t="s">
        <v>156</v>
      </c>
      <c r="H1733" t="s">
        <v>157</v>
      </c>
      <c r="I1733" s="91"/>
      <c r="J1733" s="91"/>
      <c r="K1733" s="91"/>
      <c r="L1733" s="91"/>
      <c r="M1733" s="91"/>
      <c r="N1733" s="91"/>
      <c r="O1733" s="91"/>
      <c r="P1733" s="91"/>
      <c r="Q1733" s="91"/>
      <c r="R1733" s="91"/>
      <c r="S1733" s="91">
        <v>21.43</v>
      </c>
      <c r="T1733" s="91"/>
      <c r="U1733" s="91">
        <f t="shared" ref="U1733:U1796" si="167">SUM(I1733:T1733)</f>
        <v>21.43</v>
      </c>
      <c r="V1733" s="82" t="str">
        <f t="shared" si="165"/>
        <v>111001670880</v>
      </c>
      <c r="W1733" s="83">
        <f>VLOOKUP(V1733,Factors!$E$6:$H$5950,4,FALSE)</f>
        <v>8.4599999999999995E-2</v>
      </c>
      <c r="X1733" t="str">
        <f>VLOOKUP(V1733,Factors!$E$6:$F$5950,2,FALSE)</f>
        <v>Sendout Volumes</v>
      </c>
      <c r="Y1733" s="92">
        <f t="shared" si="162"/>
        <v>1.8129779999999998</v>
      </c>
      <c r="Z1733" s="92">
        <f t="shared" si="163"/>
        <v>19.617021999999999</v>
      </c>
      <c r="AA1733" s="92">
        <f t="shared" si="164"/>
        <v>21.43</v>
      </c>
    </row>
    <row r="1734" spans="1:27" x14ac:dyDescent="0.25">
      <c r="A1734" t="s">
        <v>444</v>
      </c>
      <c r="B1734" t="s">
        <v>80</v>
      </c>
      <c r="C1734" t="s">
        <v>81</v>
      </c>
      <c r="D1734" t="s">
        <v>459</v>
      </c>
      <c r="E1734" t="s">
        <v>460</v>
      </c>
      <c r="F1734" t="str">
        <f t="shared" si="166"/>
        <v>1680</v>
      </c>
      <c r="G1734" t="s">
        <v>84</v>
      </c>
      <c r="H1734" t="s">
        <v>85</v>
      </c>
      <c r="I1734" s="91">
        <v>54.18</v>
      </c>
      <c r="J1734" s="91">
        <v>23.78</v>
      </c>
      <c r="K1734" s="91">
        <v>18.32</v>
      </c>
      <c r="L1734" s="91">
        <v>54.86</v>
      </c>
      <c r="M1734" s="91">
        <v>88.9</v>
      </c>
      <c r="N1734" s="91">
        <v>74.849999999999994</v>
      </c>
      <c r="O1734" s="91">
        <v>85.88</v>
      </c>
      <c r="P1734" s="91">
        <v>142.84</v>
      </c>
      <c r="Q1734" s="91">
        <v>51.78</v>
      </c>
      <c r="R1734" s="91">
        <v>43.75</v>
      </c>
      <c r="S1734" s="91">
        <v>77.39</v>
      </c>
      <c r="T1734" s="91">
        <v>116.27</v>
      </c>
      <c r="U1734" s="91">
        <f t="shared" si="167"/>
        <v>832.8</v>
      </c>
      <c r="V1734" s="82" t="str">
        <f t="shared" si="165"/>
        <v>111001680880</v>
      </c>
      <c r="W1734" s="83">
        <f>VLOOKUP(V1734,Factors!$E$6:$H$5950,4,FALSE)</f>
        <v>8.4599999999999995E-2</v>
      </c>
      <c r="X1734" t="str">
        <f>VLOOKUP(V1734,Factors!$E$6:$F$5950,2,FALSE)</f>
        <v>sendout volumes</v>
      </c>
      <c r="Y1734" s="92">
        <f t="shared" si="162"/>
        <v>70.454879999999989</v>
      </c>
      <c r="Z1734" s="92">
        <f t="shared" si="163"/>
        <v>762.34511999999995</v>
      </c>
      <c r="AA1734" s="92">
        <f t="shared" si="164"/>
        <v>832.8</v>
      </c>
    </row>
    <row r="1735" spans="1:27" x14ac:dyDescent="0.25">
      <c r="A1735" t="s">
        <v>444</v>
      </c>
      <c r="B1735" t="s">
        <v>80</v>
      </c>
      <c r="C1735" t="s">
        <v>81</v>
      </c>
      <c r="D1735" t="s">
        <v>459</v>
      </c>
      <c r="E1735" t="s">
        <v>460</v>
      </c>
      <c r="F1735" t="str">
        <f t="shared" si="166"/>
        <v>1680</v>
      </c>
      <c r="G1735" t="s">
        <v>65</v>
      </c>
      <c r="H1735" t="s">
        <v>66</v>
      </c>
      <c r="I1735" s="91"/>
      <c r="J1735" s="91"/>
      <c r="K1735" s="91"/>
      <c r="L1735" s="91">
        <v>48.17</v>
      </c>
      <c r="M1735" s="91"/>
      <c r="N1735" s="91"/>
      <c r="O1735" s="91"/>
      <c r="P1735" s="91"/>
      <c r="Q1735" s="91"/>
      <c r="R1735" s="91">
        <v>708.8</v>
      </c>
      <c r="S1735" s="91"/>
      <c r="T1735" s="91">
        <v>41.65</v>
      </c>
      <c r="U1735" s="91">
        <f t="shared" si="167"/>
        <v>798.61999999999989</v>
      </c>
      <c r="V1735" s="82" t="str">
        <f t="shared" si="165"/>
        <v>111001680880</v>
      </c>
      <c r="W1735" s="83">
        <f>VLOOKUP(V1735,Factors!$E$6:$H$5950,4,FALSE)</f>
        <v>8.4599999999999995E-2</v>
      </c>
      <c r="X1735" t="str">
        <f>VLOOKUP(V1735,Factors!$E$6:$F$5950,2,FALSE)</f>
        <v>sendout volumes</v>
      </c>
      <c r="Y1735" s="92">
        <f t="shared" si="162"/>
        <v>67.563251999999991</v>
      </c>
      <c r="Z1735" s="92">
        <f t="shared" si="163"/>
        <v>731.05674799999986</v>
      </c>
      <c r="AA1735" s="92">
        <f t="shared" si="164"/>
        <v>798.61999999999989</v>
      </c>
    </row>
    <row r="1736" spans="1:27" x14ac:dyDescent="0.25">
      <c r="A1736" t="s">
        <v>444</v>
      </c>
      <c r="B1736" t="s">
        <v>80</v>
      </c>
      <c r="C1736" t="s">
        <v>81</v>
      </c>
      <c r="D1736" t="s">
        <v>459</v>
      </c>
      <c r="E1736" t="s">
        <v>460</v>
      </c>
      <c r="F1736" t="str">
        <f t="shared" si="166"/>
        <v>1680</v>
      </c>
      <c r="G1736" t="s">
        <v>56</v>
      </c>
      <c r="H1736" t="s">
        <v>57</v>
      </c>
      <c r="I1736" s="91">
        <v>828.2</v>
      </c>
      <c r="J1736" s="91"/>
      <c r="K1736" s="91"/>
      <c r="L1736" s="91"/>
      <c r="M1736" s="91">
        <v>1313.1</v>
      </c>
      <c r="N1736" s="91"/>
      <c r="O1736" s="91"/>
      <c r="P1736" s="91">
        <v>437.7</v>
      </c>
      <c r="Q1736" s="91"/>
      <c r="R1736" s="91"/>
      <c r="S1736" s="91"/>
      <c r="T1736" s="91"/>
      <c r="U1736" s="91">
        <f t="shared" si="167"/>
        <v>2579</v>
      </c>
      <c r="V1736" s="82" t="str">
        <f t="shared" si="165"/>
        <v>111001680880</v>
      </c>
      <c r="W1736" s="83">
        <f>VLOOKUP(V1736,Factors!$E$6:$H$5950,4,FALSE)</f>
        <v>8.4599999999999995E-2</v>
      </c>
      <c r="X1736" t="str">
        <f>VLOOKUP(V1736,Factors!$E$6:$F$5950,2,FALSE)</f>
        <v>sendout volumes</v>
      </c>
      <c r="Y1736" s="92">
        <f t="shared" si="162"/>
        <v>218.18339999999998</v>
      </c>
      <c r="Z1736" s="92">
        <f t="shared" si="163"/>
        <v>2360.8166000000001</v>
      </c>
      <c r="AA1736" s="92">
        <f t="shared" si="164"/>
        <v>2579</v>
      </c>
    </row>
    <row r="1737" spans="1:27" x14ac:dyDescent="0.25">
      <c r="A1737" t="s">
        <v>444</v>
      </c>
      <c r="B1737" t="s">
        <v>80</v>
      </c>
      <c r="C1737" t="s">
        <v>81</v>
      </c>
      <c r="D1737" t="s">
        <v>459</v>
      </c>
      <c r="E1737" t="s">
        <v>460</v>
      </c>
      <c r="F1737" t="str">
        <f t="shared" si="166"/>
        <v>1680</v>
      </c>
      <c r="G1737" t="s">
        <v>68</v>
      </c>
      <c r="H1737" t="s">
        <v>69</v>
      </c>
      <c r="I1737" s="91">
        <v>988.3</v>
      </c>
      <c r="J1737" s="91">
        <v>797.4</v>
      </c>
      <c r="K1737" s="91">
        <v>614.13</v>
      </c>
      <c r="L1737" s="91">
        <v>1791.01</v>
      </c>
      <c r="M1737" s="91">
        <v>1667.88</v>
      </c>
      <c r="N1737" s="91">
        <v>2509.86</v>
      </c>
      <c r="O1737" s="91">
        <v>2879.56</v>
      </c>
      <c r="P1737" s="91">
        <v>4351.7299999999996</v>
      </c>
      <c r="Q1737" s="91">
        <v>1736.16</v>
      </c>
      <c r="R1737" s="91">
        <v>758.13</v>
      </c>
      <c r="S1737" s="91">
        <v>2594.6999999999998</v>
      </c>
      <c r="T1737" s="91">
        <v>3856.82</v>
      </c>
      <c r="U1737" s="91">
        <f t="shared" si="167"/>
        <v>24545.68</v>
      </c>
      <c r="V1737" s="82" t="str">
        <f t="shared" si="165"/>
        <v>111001680880</v>
      </c>
      <c r="W1737" s="83">
        <f>VLOOKUP(V1737,Factors!$E$6:$H$5950,4,FALSE)</f>
        <v>8.4599999999999995E-2</v>
      </c>
      <c r="X1737" t="str">
        <f>VLOOKUP(V1737,Factors!$E$6:$F$5950,2,FALSE)</f>
        <v>sendout volumes</v>
      </c>
      <c r="Y1737" s="92">
        <f t="shared" si="162"/>
        <v>2076.5645279999999</v>
      </c>
      <c r="Z1737" s="92">
        <f t="shared" si="163"/>
        <v>22469.115472000001</v>
      </c>
      <c r="AA1737" s="92">
        <f t="shared" si="164"/>
        <v>24545.68</v>
      </c>
    </row>
    <row r="1738" spans="1:27" x14ac:dyDescent="0.25">
      <c r="A1738" t="s">
        <v>444</v>
      </c>
      <c r="B1738" t="s">
        <v>80</v>
      </c>
      <c r="C1738" t="s">
        <v>81</v>
      </c>
      <c r="D1738" t="s">
        <v>459</v>
      </c>
      <c r="E1738" t="s">
        <v>460</v>
      </c>
      <c r="F1738" t="str">
        <f t="shared" si="166"/>
        <v>1680</v>
      </c>
      <c r="G1738" t="s">
        <v>154</v>
      </c>
      <c r="H1738" t="s">
        <v>155</v>
      </c>
      <c r="I1738" s="91">
        <v>211.68</v>
      </c>
      <c r="J1738" s="91">
        <v>38.880000000000003</v>
      </c>
      <c r="K1738" s="91"/>
      <c r="L1738" s="91">
        <v>155.52000000000001</v>
      </c>
      <c r="M1738" s="91"/>
      <c r="N1738" s="91"/>
      <c r="O1738" s="91">
        <v>55.08</v>
      </c>
      <c r="P1738" s="91"/>
      <c r="Q1738" s="91"/>
      <c r="R1738" s="91">
        <v>55.08</v>
      </c>
      <c r="S1738" s="91">
        <v>38.880000000000003</v>
      </c>
      <c r="T1738" s="91"/>
      <c r="U1738" s="91">
        <f t="shared" si="167"/>
        <v>555.12</v>
      </c>
      <c r="V1738" s="82" t="str">
        <f t="shared" si="165"/>
        <v>111001680880</v>
      </c>
      <c r="W1738" s="83">
        <f>VLOOKUP(V1738,Factors!$E$6:$H$5950,4,FALSE)</f>
        <v>8.4599999999999995E-2</v>
      </c>
      <c r="X1738" t="str">
        <f>VLOOKUP(V1738,Factors!$E$6:$F$5950,2,FALSE)</f>
        <v>sendout volumes</v>
      </c>
      <c r="Y1738" s="92">
        <f t="shared" si="162"/>
        <v>46.963152000000001</v>
      </c>
      <c r="Z1738" s="92">
        <f t="shared" si="163"/>
        <v>508.15684800000002</v>
      </c>
      <c r="AA1738" s="92">
        <f t="shared" si="164"/>
        <v>555.12</v>
      </c>
    </row>
    <row r="1739" spans="1:27" x14ac:dyDescent="0.25">
      <c r="A1739" t="s">
        <v>444</v>
      </c>
      <c r="B1739" t="s">
        <v>80</v>
      </c>
      <c r="C1739" t="s">
        <v>81</v>
      </c>
      <c r="D1739" t="s">
        <v>459</v>
      </c>
      <c r="E1739" t="s">
        <v>460</v>
      </c>
      <c r="F1739" t="str">
        <f t="shared" si="166"/>
        <v>1680</v>
      </c>
      <c r="G1739" t="s">
        <v>156</v>
      </c>
      <c r="H1739" t="s">
        <v>157</v>
      </c>
      <c r="I1739" s="91"/>
      <c r="J1739" s="91"/>
      <c r="K1739" s="91"/>
      <c r="L1739" s="91"/>
      <c r="M1739" s="91"/>
      <c r="N1739" s="91"/>
      <c r="O1739" s="91"/>
      <c r="P1739" s="91"/>
      <c r="Q1739" s="91"/>
      <c r="R1739" s="91">
        <v>21.43</v>
      </c>
      <c r="S1739" s="91"/>
      <c r="T1739" s="91"/>
      <c r="U1739" s="91">
        <f t="shared" si="167"/>
        <v>21.43</v>
      </c>
      <c r="V1739" s="82" t="str">
        <f t="shared" si="165"/>
        <v>111001680880</v>
      </c>
      <c r="W1739" s="83">
        <f>VLOOKUP(V1739,Factors!$E$6:$H$5950,4,FALSE)</f>
        <v>8.4599999999999995E-2</v>
      </c>
      <c r="X1739" t="str">
        <f>VLOOKUP(V1739,Factors!$E$6:$F$5950,2,FALSE)</f>
        <v>sendout volumes</v>
      </c>
      <c r="Y1739" s="92">
        <f t="shared" si="162"/>
        <v>1.8129779999999998</v>
      </c>
      <c r="Z1739" s="92">
        <f t="shared" si="163"/>
        <v>19.617021999999999</v>
      </c>
      <c r="AA1739" s="92">
        <f t="shared" si="164"/>
        <v>21.43</v>
      </c>
    </row>
    <row r="1740" spans="1:27" x14ac:dyDescent="0.25">
      <c r="A1740" t="s">
        <v>444</v>
      </c>
      <c r="B1740" t="s">
        <v>329</v>
      </c>
      <c r="C1740" t="s">
        <v>330</v>
      </c>
      <c r="D1740" t="s">
        <v>447</v>
      </c>
      <c r="E1740" t="s">
        <v>448</v>
      </c>
      <c r="F1740" t="str">
        <f t="shared" si="166"/>
        <v>1270</v>
      </c>
      <c r="G1740" t="s">
        <v>56</v>
      </c>
      <c r="H1740" t="s">
        <v>57</v>
      </c>
      <c r="I1740" s="91">
        <v>34.4</v>
      </c>
      <c r="J1740" s="91"/>
      <c r="K1740" s="91">
        <v>688.2</v>
      </c>
      <c r="L1740" s="91">
        <v>86.03</v>
      </c>
      <c r="M1740" s="91">
        <v>361.31</v>
      </c>
      <c r="N1740" s="91">
        <v>206.46</v>
      </c>
      <c r="O1740" s="91">
        <v>137.63999999999999</v>
      </c>
      <c r="P1740" s="91">
        <v>825.84</v>
      </c>
      <c r="Q1740" s="91">
        <v>1066.71</v>
      </c>
      <c r="R1740" s="91">
        <v>688.2</v>
      </c>
      <c r="S1740" s="91">
        <v>1169.94</v>
      </c>
      <c r="T1740" s="91">
        <v>1240.05</v>
      </c>
      <c r="U1740" s="91">
        <f t="shared" si="167"/>
        <v>6504.78</v>
      </c>
      <c r="V1740" s="82" t="str">
        <f t="shared" si="165"/>
        <v>113201270880</v>
      </c>
      <c r="W1740" s="83">
        <f>VLOOKUP(V1740,Factors!$E$6:$H$5950,4,FALSE)</f>
        <v>0.1119</v>
      </c>
      <c r="X1740" t="str">
        <f>VLOOKUP(V1740,Factors!$E$6:$F$5950,2,FALSE)</f>
        <v>Customers-All</v>
      </c>
      <c r="Y1740" s="92">
        <f t="shared" si="162"/>
        <v>727.88488199999995</v>
      </c>
      <c r="Z1740" s="92">
        <f t="shared" si="163"/>
        <v>5776.8951179999995</v>
      </c>
      <c r="AA1740" s="92">
        <f t="shared" si="164"/>
        <v>6504.78</v>
      </c>
    </row>
    <row r="1741" spans="1:27" x14ac:dyDescent="0.25">
      <c r="A1741" t="s">
        <v>444</v>
      </c>
      <c r="B1741" t="s">
        <v>329</v>
      </c>
      <c r="C1741" t="s">
        <v>330</v>
      </c>
      <c r="D1741" t="s">
        <v>447</v>
      </c>
      <c r="E1741" t="s">
        <v>448</v>
      </c>
      <c r="F1741" t="str">
        <f t="shared" si="166"/>
        <v>1270</v>
      </c>
      <c r="G1741" t="s">
        <v>68</v>
      </c>
      <c r="H1741" t="s">
        <v>69</v>
      </c>
      <c r="I1741" s="91"/>
      <c r="J1741" s="91">
        <v>68.16</v>
      </c>
      <c r="K1741" s="91"/>
      <c r="L1741" s="91"/>
      <c r="M1741" s="91"/>
      <c r="N1741" s="91"/>
      <c r="O1741" s="91"/>
      <c r="P1741" s="91">
        <v>119.28</v>
      </c>
      <c r="Q1741" s="91">
        <v>238.56</v>
      </c>
      <c r="R1741" s="91">
        <v>187.44</v>
      </c>
      <c r="S1741" s="91">
        <v>68.16</v>
      </c>
      <c r="T1741" s="91">
        <v>140.43</v>
      </c>
      <c r="U1741" s="91">
        <f t="shared" si="167"/>
        <v>822.03</v>
      </c>
      <c r="V1741" s="82" t="str">
        <f t="shared" si="165"/>
        <v>113201270880</v>
      </c>
      <c r="W1741" s="83">
        <f>VLOOKUP(V1741,Factors!$E$6:$H$5950,4,FALSE)</f>
        <v>0.1119</v>
      </c>
      <c r="X1741" t="str">
        <f>VLOOKUP(V1741,Factors!$E$6:$F$5950,2,FALSE)</f>
        <v>Customers-All</v>
      </c>
      <c r="Y1741" s="92">
        <f t="shared" si="162"/>
        <v>91.985157000000001</v>
      </c>
      <c r="Z1741" s="92">
        <f t="shared" si="163"/>
        <v>730.04484300000001</v>
      </c>
      <c r="AA1741" s="92">
        <f t="shared" si="164"/>
        <v>822.03</v>
      </c>
    </row>
    <row r="1742" spans="1:27" x14ac:dyDescent="0.25">
      <c r="A1742" t="s">
        <v>444</v>
      </c>
      <c r="B1742" t="s">
        <v>329</v>
      </c>
      <c r="C1742" t="s">
        <v>330</v>
      </c>
      <c r="D1742" t="s">
        <v>461</v>
      </c>
      <c r="E1742" t="s">
        <v>462</v>
      </c>
      <c r="F1742" t="str">
        <f t="shared" si="166"/>
        <v>1275</v>
      </c>
      <c r="G1742" t="s">
        <v>56</v>
      </c>
      <c r="H1742" t="s">
        <v>57</v>
      </c>
      <c r="I1742" s="91"/>
      <c r="J1742" s="91"/>
      <c r="K1742" s="91"/>
      <c r="L1742" s="91"/>
      <c r="M1742" s="91"/>
      <c r="N1742" s="91"/>
      <c r="O1742" s="91"/>
      <c r="P1742" s="91"/>
      <c r="Q1742" s="91">
        <v>240.87</v>
      </c>
      <c r="R1742" s="91">
        <v>929.07</v>
      </c>
      <c r="S1742" s="91">
        <v>2047.4</v>
      </c>
      <c r="T1742" s="91">
        <v>566.88</v>
      </c>
      <c r="U1742" s="91">
        <f t="shared" si="167"/>
        <v>3784.2200000000003</v>
      </c>
      <c r="V1742" s="82" t="str">
        <f t="shared" si="165"/>
        <v>113201275880</v>
      </c>
      <c r="W1742" s="83">
        <f>VLOOKUP(V1742,Factors!$E$6:$H$5950,4,FALSE)</f>
        <v>0.1119</v>
      </c>
      <c r="X1742" t="str">
        <f>VLOOKUP(V1742,Factors!$E$6:$F$5950,2,FALSE)</f>
        <v>customers-all</v>
      </c>
      <c r="Y1742" s="92">
        <f t="shared" si="162"/>
        <v>423.45421800000003</v>
      </c>
      <c r="Z1742" s="92">
        <f t="shared" si="163"/>
        <v>3360.7657820000004</v>
      </c>
      <c r="AA1742" s="92">
        <f t="shared" si="164"/>
        <v>3784.2200000000003</v>
      </c>
    </row>
    <row r="1743" spans="1:27" x14ac:dyDescent="0.25">
      <c r="A1743" t="s">
        <v>444</v>
      </c>
      <c r="B1743" t="s">
        <v>329</v>
      </c>
      <c r="C1743" t="s">
        <v>330</v>
      </c>
      <c r="D1743" t="s">
        <v>461</v>
      </c>
      <c r="E1743" t="s">
        <v>462</v>
      </c>
      <c r="F1743" t="str">
        <f t="shared" si="166"/>
        <v>1275</v>
      </c>
      <c r="G1743" t="s">
        <v>68</v>
      </c>
      <c r="H1743" t="s">
        <v>69</v>
      </c>
      <c r="I1743" s="91"/>
      <c r="J1743" s="91"/>
      <c r="K1743" s="91"/>
      <c r="L1743" s="91"/>
      <c r="M1743" s="91"/>
      <c r="N1743" s="91"/>
      <c r="O1743" s="91"/>
      <c r="P1743" s="91"/>
      <c r="Q1743" s="91"/>
      <c r="R1743" s="91">
        <v>102.24</v>
      </c>
      <c r="S1743" s="91">
        <v>204.48</v>
      </c>
      <c r="T1743" s="91"/>
      <c r="U1743" s="91">
        <f t="shared" si="167"/>
        <v>306.71999999999997</v>
      </c>
      <c r="V1743" s="82" t="str">
        <f t="shared" si="165"/>
        <v>113201275880</v>
      </c>
      <c r="W1743" s="83">
        <f>VLOOKUP(V1743,Factors!$E$6:$H$5950,4,FALSE)</f>
        <v>0.1119</v>
      </c>
      <c r="X1743" t="str">
        <f>VLOOKUP(V1743,Factors!$E$6:$F$5950,2,FALSE)</f>
        <v>customers-all</v>
      </c>
      <c r="Y1743" s="92">
        <f t="shared" si="162"/>
        <v>34.321967999999998</v>
      </c>
      <c r="Z1743" s="92">
        <f t="shared" si="163"/>
        <v>272.39803199999994</v>
      </c>
      <c r="AA1743" s="92">
        <f t="shared" si="164"/>
        <v>306.71999999999991</v>
      </c>
    </row>
    <row r="1744" spans="1:27" x14ac:dyDescent="0.25">
      <c r="A1744" t="s">
        <v>444</v>
      </c>
      <c r="B1744" t="s">
        <v>329</v>
      </c>
      <c r="C1744" t="s">
        <v>330</v>
      </c>
      <c r="D1744" t="s">
        <v>449</v>
      </c>
      <c r="E1744" t="s">
        <v>450</v>
      </c>
      <c r="F1744" t="str">
        <f t="shared" si="166"/>
        <v>1315</v>
      </c>
      <c r="G1744" t="s">
        <v>56</v>
      </c>
      <c r="H1744" t="s">
        <v>57</v>
      </c>
      <c r="I1744" s="91"/>
      <c r="J1744" s="91"/>
      <c r="K1744" s="91">
        <v>1101.1199999999999</v>
      </c>
      <c r="L1744" s="91"/>
      <c r="M1744" s="91">
        <v>344.1</v>
      </c>
      <c r="N1744" s="91">
        <v>550.55999999999995</v>
      </c>
      <c r="O1744" s="91"/>
      <c r="P1744" s="91">
        <v>550.55999999999995</v>
      </c>
      <c r="Q1744" s="91"/>
      <c r="R1744" s="91"/>
      <c r="S1744" s="91">
        <v>206.46</v>
      </c>
      <c r="T1744" s="91">
        <v>531.45000000000005</v>
      </c>
      <c r="U1744" s="91">
        <f t="shared" si="167"/>
        <v>3284.25</v>
      </c>
      <c r="V1744" s="82" t="str">
        <f t="shared" si="165"/>
        <v>113201315880</v>
      </c>
      <c r="W1744" s="83">
        <f>VLOOKUP(V1744,Factors!$E$6:$H$5950,4,FALSE)</f>
        <v>0.1119</v>
      </c>
      <c r="X1744" t="str">
        <f>VLOOKUP(V1744,Factors!$E$6:$F$5950,2,FALSE)</f>
        <v>Customers-All</v>
      </c>
      <c r="Y1744" s="92">
        <f t="shared" si="162"/>
        <v>367.50757499999997</v>
      </c>
      <c r="Z1744" s="92">
        <f t="shared" si="163"/>
        <v>2916.7424249999999</v>
      </c>
      <c r="AA1744" s="92">
        <f t="shared" si="164"/>
        <v>3284.25</v>
      </c>
    </row>
    <row r="1745" spans="1:27" x14ac:dyDescent="0.25">
      <c r="A1745" t="s">
        <v>444</v>
      </c>
      <c r="B1745" t="s">
        <v>329</v>
      </c>
      <c r="C1745" t="s">
        <v>330</v>
      </c>
      <c r="D1745" t="s">
        <v>449</v>
      </c>
      <c r="E1745" t="s">
        <v>450</v>
      </c>
      <c r="F1745" t="str">
        <f t="shared" si="166"/>
        <v>1315</v>
      </c>
      <c r="G1745" t="s">
        <v>68</v>
      </c>
      <c r="H1745" t="s">
        <v>69</v>
      </c>
      <c r="I1745" s="91"/>
      <c r="J1745" s="91"/>
      <c r="K1745" s="91">
        <v>102.24</v>
      </c>
      <c r="L1745" s="91"/>
      <c r="M1745" s="91"/>
      <c r="N1745" s="91">
        <v>102.24</v>
      </c>
      <c r="O1745" s="91"/>
      <c r="P1745" s="91">
        <v>204.48</v>
      </c>
      <c r="Q1745" s="91"/>
      <c r="R1745" s="91"/>
      <c r="S1745" s="91"/>
      <c r="T1745" s="91"/>
      <c r="U1745" s="91">
        <f t="shared" si="167"/>
        <v>408.96</v>
      </c>
      <c r="V1745" s="82" t="str">
        <f t="shared" si="165"/>
        <v>113201315880</v>
      </c>
      <c r="W1745" s="83">
        <f>VLOOKUP(V1745,Factors!$E$6:$H$5950,4,FALSE)</f>
        <v>0.1119</v>
      </c>
      <c r="X1745" t="str">
        <f>VLOOKUP(V1745,Factors!$E$6:$F$5950,2,FALSE)</f>
        <v>Customers-All</v>
      </c>
      <c r="Y1745" s="92">
        <f t="shared" si="162"/>
        <v>45.762623999999995</v>
      </c>
      <c r="Z1745" s="92">
        <f t="shared" si="163"/>
        <v>363.19737599999996</v>
      </c>
      <c r="AA1745" s="92">
        <f t="shared" si="164"/>
        <v>408.96</v>
      </c>
    </row>
    <row r="1746" spans="1:27" x14ac:dyDescent="0.25">
      <c r="A1746" t="s">
        <v>444</v>
      </c>
      <c r="B1746" t="s">
        <v>329</v>
      </c>
      <c r="C1746" t="s">
        <v>330</v>
      </c>
      <c r="D1746" t="s">
        <v>453</v>
      </c>
      <c r="E1746" t="s">
        <v>454</v>
      </c>
      <c r="F1746" t="str">
        <f t="shared" si="166"/>
        <v>1512</v>
      </c>
      <c r="G1746" t="s">
        <v>56</v>
      </c>
      <c r="H1746" t="s">
        <v>57</v>
      </c>
      <c r="I1746" s="91">
        <v>1100.6400000000001</v>
      </c>
      <c r="J1746" s="91"/>
      <c r="K1746" s="91"/>
      <c r="L1746" s="91"/>
      <c r="M1746" s="91">
        <v>1101.1199999999999</v>
      </c>
      <c r="N1746" s="91"/>
      <c r="O1746" s="91"/>
      <c r="P1746" s="91">
        <v>550.55999999999995</v>
      </c>
      <c r="Q1746" s="91">
        <v>550.55999999999995</v>
      </c>
      <c r="R1746" s="91"/>
      <c r="S1746" s="91">
        <v>550.55999999999995</v>
      </c>
      <c r="T1746" s="91"/>
      <c r="U1746" s="91">
        <f t="shared" si="167"/>
        <v>3853.44</v>
      </c>
      <c r="V1746" s="82" t="str">
        <f t="shared" si="165"/>
        <v>113201512880</v>
      </c>
      <c r="W1746" s="83">
        <f>VLOOKUP(V1746,Factors!$E$6:$H$5950,4,FALSE)</f>
        <v>0.1119</v>
      </c>
      <c r="X1746" t="str">
        <f>VLOOKUP(V1746,Factors!$E$6:$F$5950,2,FALSE)</f>
        <v>Customers-All</v>
      </c>
      <c r="Y1746" s="92">
        <f t="shared" ref="Y1746:Y1809" si="168">U1746*W1746</f>
        <v>431.19993599999998</v>
      </c>
      <c r="Z1746" s="92">
        <f t="shared" ref="Z1746:Z1809" si="169">U1746-Y1746</f>
        <v>3422.2400640000001</v>
      </c>
      <c r="AA1746" s="92">
        <f t="shared" ref="AA1746:AA1809" si="170">Y1746+Z1746</f>
        <v>3853.44</v>
      </c>
    </row>
    <row r="1747" spans="1:27" x14ac:dyDescent="0.25">
      <c r="A1747" t="s">
        <v>444</v>
      </c>
      <c r="B1747" t="s">
        <v>329</v>
      </c>
      <c r="C1747" t="s">
        <v>330</v>
      </c>
      <c r="D1747" t="s">
        <v>453</v>
      </c>
      <c r="E1747" t="s">
        <v>454</v>
      </c>
      <c r="F1747" t="str">
        <f t="shared" si="166"/>
        <v>1512</v>
      </c>
      <c r="G1747" t="s">
        <v>68</v>
      </c>
      <c r="H1747" t="s">
        <v>69</v>
      </c>
      <c r="I1747" s="91">
        <v>102.24</v>
      </c>
      <c r="J1747" s="91"/>
      <c r="K1747" s="91"/>
      <c r="L1747" s="91"/>
      <c r="M1747" s="91">
        <v>204.48</v>
      </c>
      <c r="N1747" s="91"/>
      <c r="O1747" s="91"/>
      <c r="P1747" s="91"/>
      <c r="Q1747" s="91">
        <v>136.32</v>
      </c>
      <c r="R1747" s="91"/>
      <c r="S1747" s="91"/>
      <c r="T1747" s="91"/>
      <c r="U1747" s="91">
        <f t="shared" si="167"/>
        <v>443.03999999999996</v>
      </c>
      <c r="V1747" s="82" t="str">
        <f t="shared" si="165"/>
        <v>113201512880</v>
      </c>
      <c r="W1747" s="83">
        <f>VLOOKUP(V1747,Factors!$E$6:$H$5950,4,FALSE)</f>
        <v>0.1119</v>
      </c>
      <c r="X1747" t="str">
        <f>VLOOKUP(V1747,Factors!$E$6:$F$5950,2,FALSE)</f>
        <v>Customers-All</v>
      </c>
      <c r="Y1747" s="92">
        <f t="shared" si="168"/>
        <v>49.576175999999997</v>
      </c>
      <c r="Z1747" s="92">
        <f t="shared" si="169"/>
        <v>393.46382399999999</v>
      </c>
      <c r="AA1747" s="92">
        <f t="shared" si="170"/>
        <v>443.03999999999996</v>
      </c>
    </row>
    <row r="1748" spans="1:27" x14ac:dyDescent="0.25">
      <c r="A1748" t="s">
        <v>444</v>
      </c>
      <c r="B1748" t="s">
        <v>329</v>
      </c>
      <c r="C1748" t="s">
        <v>330</v>
      </c>
      <c r="D1748" t="s">
        <v>455</v>
      </c>
      <c r="E1748" t="s">
        <v>456</v>
      </c>
      <c r="F1748" t="str">
        <f t="shared" si="166"/>
        <v>1580</v>
      </c>
      <c r="G1748" t="s">
        <v>56</v>
      </c>
      <c r="H1748" t="s">
        <v>57</v>
      </c>
      <c r="I1748" s="91">
        <v>103.19</v>
      </c>
      <c r="J1748" s="91">
        <v>0</v>
      </c>
      <c r="K1748" s="91">
        <v>172.05</v>
      </c>
      <c r="L1748" s="91">
        <v>636.59</v>
      </c>
      <c r="M1748" s="91"/>
      <c r="N1748" s="91">
        <v>68.819999999999993</v>
      </c>
      <c r="O1748" s="91">
        <v>103.23</v>
      </c>
      <c r="P1748" s="91">
        <v>103.23</v>
      </c>
      <c r="Q1748" s="91">
        <v>137.63999999999999</v>
      </c>
      <c r="R1748" s="91">
        <v>0</v>
      </c>
      <c r="S1748" s="91">
        <v>722.61</v>
      </c>
      <c r="T1748" s="91"/>
      <c r="U1748" s="91">
        <f t="shared" si="167"/>
        <v>2047.3600000000001</v>
      </c>
      <c r="V1748" s="82" t="str">
        <f t="shared" si="165"/>
        <v>113201580880</v>
      </c>
      <c r="W1748" s="83">
        <f>VLOOKUP(V1748,Factors!$E$6:$H$5950,4,FALSE)</f>
        <v>0.1119</v>
      </c>
      <c r="X1748" t="str">
        <f>VLOOKUP(V1748,Factors!$E$6:$F$5950,2,FALSE)</f>
        <v>Customers-All</v>
      </c>
      <c r="Y1748" s="92">
        <f t="shared" si="168"/>
        <v>229.09958400000002</v>
      </c>
      <c r="Z1748" s="92">
        <f t="shared" si="169"/>
        <v>1818.2604160000001</v>
      </c>
      <c r="AA1748" s="92">
        <f t="shared" si="170"/>
        <v>2047.3600000000001</v>
      </c>
    </row>
    <row r="1749" spans="1:27" x14ac:dyDescent="0.25">
      <c r="A1749" t="s">
        <v>444</v>
      </c>
      <c r="B1749" t="s">
        <v>329</v>
      </c>
      <c r="C1749" t="s">
        <v>330</v>
      </c>
      <c r="D1749" t="s">
        <v>455</v>
      </c>
      <c r="E1749" t="s">
        <v>456</v>
      </c>
      <c r="F1749" t="str">
        <f t="shared" si="166"/>
        <v>1580</v>
      </c>
      <c r="G1749" t="s">
        <v>68</v>
      </c>
      <c r="H1749" t="s">
        <v>69</v>
      </c>
      <c r="I1749" s="91"/>
      <c r="J1749" s="91"/>
      <c r="K1749" s="91"/>
      <c r="L1749" s="91"/>
      <c r="M1749" s="91"/>
      <c r="N1749" s="91"/>
      <c r="O1749" s="91"/>
      <c r="P1749" s="91"/>
      <c r="Q1749" s="91"/>
      <c r="R1749" s="91"/>
      <c r="S1749" s="91">
        <v>204.48</v>
      </c>
      <c r="T1749" s="91"/>
      <c r="U1749" s="91">
        <f t="shared" si="167"/>
        <v>204.48</v>
      </c>
      <c r="V1749" s="82" t="str">
        <f t="shared" si="165"/>
        <v>113201580880</v>
      </c>
      <c r="W1749" s="83">
        <f>VLOOKUP(V1749,Factors!$E$6:$H$5950,4,FALSE)</f>
        <v>0.1119</v>
      </c>
      <c r="X1749" t="str">
        <f>VLOOKUP(V1749,Factors!$E$6:$F$5950,2,FALSE)</f>
        <v>Customers-All</v>
      </c>
      <c r="Y1749" s="92">
        <f t="shared" si="168"/>
        <v>22.881311999999998</v>
      </c>
      <c r="Z1749" s="92">
        <f t="shared" si="169"/>
        <v>181.59868799999998</v>
      </c>
      <c r="AA1749" s="92">
        <f t="shared" si="170"/>
        <v>204.48</v>
      </c>
    </row>
    <row r="1750" spans="1:27" x14ac:dyDescent="0.25">
      <c r="A1750" t="s">
        <v>444</v>
      </c>
      <c r="B1750" t="s">
        <v>48</v>
      </c>
      <c r="C1750" t="s">
        <v>49</v>
      </c>
      <c r="D1750" t="s">
        <v>447</v>
      </c>
      <c r="E1750" t="s">
        <v>448</v>
      </c>
      <c r="F1750" t="str">
        <f t="shared" si="166"/>
        <v>1270</v>
      </c>
      <c r="G1750" t="s">
        <v>56</v>
      </c>
      <c r="H1750" t="s">
        <v>57</v>
      </c>
      <c r="I1750" s="91"/>
      <c r="J1750" s="91"/>
      <c r="K1750" s="91"/>
      <c r="L1750" s="91"/>
      <c r="M1750" s="91"/>
      <c r="N1750" s="91"/>
      <c r="O1750" s="91"/>
      <c r="P1750" s="91"/>
      <c r="Q1750" s="91"/>
      <c r="R1750" s="91"/>
      <c r="S1750" s="91"/>
      <c r="T1750" s="91">
        <v>220.68</v>
      </c>
      <c r="U1750" s="91">
        <f t="shared" si="167"/>
        <v>220.68</v>
      </c>
      <c r="V1750" s="82" t="str">
        <f t="shared" si="165"/>
        <v>116001270880</v>
      </c>
      <c r="W1750" s="83">
        <f>VLOOKUP(V1750,Factors!$E$6:$H$5950,4,FALSE)</f>
        <v>0.1119</v>
      </c>
      <c r="X1750" t="str">
        <f>VLOOKUP(V1750,Factors!$E$6:$F$5950,2,FALSE)</f>
        <v>Customers-All</v>
      </c>
      <c r="Y1750" s="92">
        <f t="shared" si="168"/>
        <v>24.694092000000001</v>
      </c>
      <c r="Z1750" s="92">
        <f t="shared" si="169"/>
        <v>195.98590799999999</v>
      </c>
      <c r="AA1750" s="92">
        <f t="shared" si="170"/>
        <v>220.68</v>
      </c>
    </row>
    <row r="1751" spans="1:27" x14ac:dyDescent="0.25">
      <c r="A1751" t="s">
        <v>444</v>
      </c>
      <c r="B1751" t="s">
        <v>336</v>
      </c>
      <c r="C1751" t="s">
        <v>337</v>
      </c>
      <c r="D1751" t="s">
        <v>449</v>
      </c>
      <c r="E1751" t="s">
        <v>450</v>
      </c>
      <c r="F1751" t="str">
        <f t="shared" si="166"/>
        <v>1315</v>
      </c>
      <c r="G1751" t="s">
        <v>84</v>
      </c>
      <c r="H1751" t="s">
        <v>85</v>
      </c>
      <c r="I1751" s="91"/>
      <c r="J1751" s="91"/>
      <c r="K1751" s="91"/>
      <c r="L1751" s="91"/>
      <c r="M1751" s="91"/>
      <c r="N1751" s="91"/>
      <c r="O1751" s="91">
        <v>7.31</v>
      </c>
      <c r="P1751" s="91"/>
      <c r="Q1751" s="91"/>
      <c r="R1751" s="91">
        <v>95.67</v>
      </c>
      <c r="S1751" s="91">
        <v>36.590000000000003</v>
      </c>
      <c r="T1751" s="91"/>
      <c r="U1751" s="91">
        <f t="shared" si="167"/>
        <v>139.57</v>
      </c>
      <c r="V1751" s="82" t="str">
        <f t="shared" si="165"/>
        <v>123591315880</v>
      </c>
      <c r="W1751" s="83">
        <f>VLOOKUP(V1751,Factors!$E$6:$H$5950,4,FALSE)</f>
        <v>1</v>
      </c>
      <c r="X1751" t="str">
        <f>VLOOKUP(V1751,Factors!$E$6:$F$5950,2,FALSE)</f>
        <v>Direct-WA</v>
      </c>
      <c r="Y1751" s="92">
        <f t="shared" si="168"/>
        <v>139.57</v>
      </c>
      <c r="Z1751" s="92">
        <f t="shared" si="169"/>
        <v>0</v>
      </c>
      <c r="AA1751" s="92">
        <f t="shared" si="170"/>
        <v>139.57</v>
      </c>
    </row>
    <row r="1752" spans="1:27" x14ac:dyDescent="0.25">
      <c r="A1752" t="s">
        <v>444</v>
      </c>
      <c r="B1752" t="s">
        <v>336</v>
      </c>
      <c r="C1752" t="s">
        <v>337</v>
      </c>
      <c r="D1752" t="s">
        <v>449</v>
      </c>
      <c r="E1752" t="s">
        <v>450</v>
      </c>
      <c r="F1752" t="str">
        <f t="shared" si="166"/>
        <v>1315</v>
      </c>
      <c r="G1752" t="s">
        <v>56</v>
      </c>
      <c r="H1752" t="s">
        <v>57</v>
      </c>
      <c r="I1752" s="91"/>
      <c r="J1752" s="91"/>
      <c r="K1752" s="91"/>
      <c r="L1752" s="91"/>
      <c r="M1752" s="91"/>
      <c r="N1752" s="91"/>
      <c r="O1752" s="91">
        <v>244.96</v>
      </c>
      <c r="P1752" s="91"/>
      <c r="Q1752" s="91"/>
      <c r="R1752" s="91">
        <v>2449.6</v>
      </c>
      <c r="S1752" s="91">
        <v>1009.28</v>
      </c>
      <c r="T1752" s="91"/>
      <c r="U1752" s="91">
        <f t="shared" si="167"/>
        <v>3703.84</v>
      </c>
      <c r="V1752" s="82" t="str">
        <f t="shared" si="165"/>
        <v>123591315880</v>
      </c>
      <c r="W1752" s="83">
        <f>VLOOKUP(V1752,Factors!$E$6:$H$5950,4,FALSE)</f>
        <v>1</v>
      </c>
      <c r="X1752" t="str">
        <f>VLOOKUP(V1752,Factors!$E$6:$F$5950,2,FALSE)</f>
        <v>Direct-WA</v>
      </c>
      <c r="Y1752" s="92">
        <f t="shared" si="168"/>
        <v>3703.84</v>
      </c>
      <c r="Z1752" s="92">
        <f t="shared" si="169"/>
        <v>0</v>
      </c>
      <c r="AA1752" s="92">
        <f t="shared" si="170"/>
        <v>3703.84</v>
      </c>
    </row>
    <row r="1753" spans="1:27" x14ac:dyDescent="0.25">
      <c r="A1753" t="s">
        <v>444</v>
      </c>
      <c r="B1753" t="s">
        <v>336</v>
      </c>
      <c r="C1753" t="s">
        <v>337</v>
      </c>
      <c r="D1753" t="s">
        <v>449</v>
      </c>
      <c r="E1753" t="s">
        <v>450</v>
      </c>
      <c r="F1753" t="str">
        <f t="shared" si="166"/>
        <v>1315</v>
      </c>
      <c r="G1753" t="s">
        <v>68</v>
      </c>
      <c r="H1753" t="s">
        <v>69</v>
      </c>
      <c r="I1753" s="91"/>
      <c r="J1753" s="91"/>
      <c r="K1753" s="91"/>
      <c r="L1753" s="91"/>
      <c r="M1753" s="91"/>
      <c r="N1753" s="91"/>
      <c r="O1753" s="91"/>
      <c r="P1753" s="91"/>
      <c r="Q1753" s="91"/>
      <c r="R1753" s="91">
        <v>758.15</v>
      </c>
      <c r="S1753" s="91">
        <v>217.75</v>
      </c>
      <c r="T1753" s="91"/>
      <c r="U1753" s="91">
        <f t="shared" si="167"/>
        <v>975.9</v>
      </c>
      <c r="V1753" s="82" t="str">
        <f t="shared" si="165"/>
        <v>123591315880</v>
      </c>
      <c r="W1753" s="83">
        <f>VLOOKUP(V1753,Factors!$E$6:$H$5950,4,FALSE)</f>
        <v>1</v>
      </c>
      <c r="X1753" t="str">
        <f>VLOOKUP(V1753,Factors!$E$6:$F$5950,2,FALSE)</f>
        <v>Direct-WA</v>
      </c>
      <c r="Y1753" s="92">
        <f t="shared" si="168"/>
        <v>975.9</v>
      </c>
      <c r="Z1753" s="92">
        <f t="shared" si="169"/>
        <v>0</v>
      </c>
      <c r="AA1753" s="92">
        <f t="shared" si="170"/>
        <v>975.9</v>
      </c>
    </row>
    <row r="1754" spans="1:27" x14ac:dyDescent="0.25">
      <c r="A1754" t="s">
        <v>444</v>
      </c>
      <c r="B1754" t="s">
        <v>336</v>
      </c>
      <c r="C1754" t="s">
        <v>337</v>
      </c>
      <c r="D1754" t="s">
        <v>453</v>
      </c>
      <c r="E1754" t="s">
        <v>454</v>
      </c>
      <c r="F1754" t="str">
        <f t="shared" si="166"/>
        <v>1512</v>
      </c>
      <c r="G1754" t="s">
        <v>84</v>
      </c>
      <c r="H1754" t="s">
        <v>85</v>
      </c>
      <c r="I1754" s="91"/>
      <c r="J1754" s="91">
        <v>33.93</v>
      </c>
      <c r="K1754" s="91"/>
      <c r="L1754" s="91"/>
      <c r="M1754" s="91"/>
      <c r="N1754" s="91"/>
      <c r="O1754" s="91"/>
      <c r="P1754" s="91"/>
      <c r="Q1754" s="91"/>
      <c r="R1754" s="91"/>
      <c r="S1754" s="91"/>
      <c r="T1754" s="91"/>
      <c r="U1754" s="91">
        <f t="shared" si="167"/>
        <v>33.93</v>
      </c>
      <c r="V1754" s="82" t="str">
        <f t="shared" si="165"/>
        <v>123591512880</v>
      </c>
      <c r="W1754" s="83">
        <f>VLOOKUP(V1754,Factors!$E$6:$H$5950,4,FALSE)</f>
        <v>1</v>
      </c>
      <c r="X1754" t="str">
        <f>VLOOKUP(V1754,Factors!$E$6:$F$5950,2,FALSE)</f>
        <v>Direct-WA</v>
      </c>
      <c r="Y1754" s="92">
        <f t="shared" si="168"/>
        <v>33.93</v>
      </c>
      <c r="Z1754" s="92">
        <f t="shared" si="169"/>
        <v>0</v>
      </c>
      <c r="AA1754" s="92">
        <f t="shared" si="170"/>
        <v>33.93</v>
      </c>
    </row>
    <row r="1755" spans="1:27" x14ac:dyDescent="0.25">
      <c r="A1755" t="s">
        <v>444</v>
      </c>
      <c r="B1755" t="s">
        <v>336</v>
      </c>
      <c r="C1755" t="s">
        <v>337</v>
      </c>
      <c r="D1755" t="s">
        <v>453</v>
      </c>
      <c r="E1755" t="s">
        <v>454</v>
      </c>
      <c r="F1755" t="str">
        <f t="shared" si="166"/>
        <v>1512</v>
      </c>
      <c r="G1755" t="s">
        <v>56</v>
      </c>
      <c r="H1755" t="s">
        <v>57</v>
      </c>
      <c r="I1755" s="91"/>
      <c r="J1755" s="91">
        <v>1008.88</v>
      </c>
      <c r="K1755" s="91"/>
      <c r="L1755" s="91"/>
      <c r="M1755" s="91"/>
      <c r="N1755" s="91"/>
      <c r="O1755" s="91"/>
      <c r="P1755" s="91"/>
      <c r="Q1755" s="91"/>
      <c r="R1755" s="91"/>
      <c r="S1755" s="91"/>
      <c r="T1755" s="91"/>
      <c r="U1755" s="91">
        <f t="shared" si="167"/>
        <v>1008.88</v>
      </c>
      <c r="V1755" s="82" t="str">
        <f t="shared" si="165"/>
        <v>123591512880</v>
      </c>
      <c r="W1755" s="83">
        <f>VLOOKUP(V1755,Factors!$E$6:$H$5950,4,FALSE)</f>
        <v>1</v>
      </c>
      <c r="X1755" t="str">
        <f>VLOOKUP(V1755,Factors!$E$6:$F$5950,2,FALSE)</f>
        <v>Direct-WA</v>
      </c>
      <c r="Y1755" s="92">
        <f t="shared" si="168"/>
        <v>1008.88</v>
      </c>
      <c r="Z1755" s="92">
        <f t="shared" si="169"/>
        <v>0</v>
      </c>
      <c r="AA1755" s="92">
        <f t="shared" si="170"/>
        <v>1008.88</v>
      </c>
    </row>
    <row r="1756" spans="1:27" x14ac:dyDescent="0.25">
      <c r="A1756" t="s">
        <v>444</v>
      </c>
      <c r="B1756" t="s">
        <v>336</v>
      </c>
      <c r="C1756" t="s">
        <v>337</v>
      </c>
      <c r="D1756" t="s">
        <v>453</v>
      </c>
      <c r="E1756" t="s">
        <v>454</v>
      </c>
      <c r="F1756" t="str">
        <f t="shared" si="166"/>
        <v>1512</v>
      </c>
      <c r="G1756" t="s">
        <v>68</v>
      </c>
      <c r="H1756" t="s">
        <v>69</v>
      </c>
      <c r="I1756" s="91"/>
      <c r="J1756" s="91">
        <v>128.6</v>
      </c>
      <c r="K1756" s="91"/>
      <c r="L1756" s="91"/>
      <c r="M1756" s="91"/>
      <c r="N1756" s="91"/>
      <c r="O1756" s="91"/>
      <c r="P1756" s="91"/>
      <c r="Q1756" s="91"/>
      <c r="R1756" s="91"/>
      <c r="S1756" s="91"/>
      <c r="T1756" s="91"/>
      <c r="U1756" s="91">
        <f t="shared" si="167"/>
        <v>128.6</v>
      </c>
      <c r="V1756" s="82" t="str">
        <f t="shared" si="165"/>
        <v>123591512880</v>
      </c>
      <c r="W1756" s="83">
        <f>VLOOKUP(V1756,Factors!$E$6:$H$5950,4,FALSE)</f>
        <v>1</v>
      </c>
      <c r="X1756" t="str">
        <f>VLOOKUP(V1756,Factors!$E$6:$F$5950,2,FALSE)</f>
        <v>Direct-WA</v>
      </c>
      <c r="Y1756" s="92">
        <f t="shared" si="168"/>
        <v>128.6</v>
      </c>
      <c r="Z1756" s="92">
        <f t="shared" si="169"/>
        <v>0</v>
      </c>
      <c r="AA1756" s="92">
        <f t="shared" si="170"/>
        <v>128.6</v>
      </c>
    </row>
    <row r="1757" spans="1:27" x14ac:dyDescent="0.25">
      <c r="A1757" t="s">
        <v>444</v>
      </c>
      <c r="B1757" t="s">
        <v>336</v>
      </c>
      <c r="C1757" t="s">
        <v>337</v>
      </c>
      <c r="D1757" t="s">
        <v>455</v>
      </c>
      <c r="E1757" t="s">
        <v>456</v>
      </c>
      <c r="F1757" t="str">
        <f t="shared" si="166"/>
        <v>1580</v>
      </c>
      <c r="G1757" t="s">
        <v>84</v>
      </c>
      <c r="H1757" t="s">
        <v>85</v>
      </c>
      <c r="I1757" s="91"/>
      <c r="J1757" s="91"/>
      <c r="K1757" s="91">
        <v>2.74</v>
      </c>
      <c r="L1757" s="91">
        <v>1.94</v>
      </c>
      <c r="M1757" s="91">
        <v>1.94</v>
      </c>
      <c r="N1757" s="91"/>
      <c r="O1757" s="91"/>
      <c r="P1757" s="91"/>
      <c r="Q1757" s="91">
        <v>1.94</v>
      </c>
      <c r="R1757" s="91">
        <v>1.94</v>
      </c>
      <c r="S1757" s="91"/>
      <c r="T1757" s="91"/>
      <c r="U1757" s="91">
        <f t="shared" si="167"/>
        <v>10.499999999999998</v>
      </c>
      <c r="V1757" s="82" t="str">
        <f t="shared" si="165"/>
        <v>123591580880</v>
      </c>
      <c r="W1757" s="83">
        <f>VLOOKUP(V1757,Factors!$E$6:$H$5950,4,FALSE)</f>
        <v>1</v>
      </c>
      <c r="X1757" t="str">
        <f>VLOOKUP(V1757,Factors!$E$6:$F$5950,2,FALSE)</f>
        <v>Direct-WA</v>
      </c>
      <c r="Y1757" s="92">
        <f t="shared" si="168"/>
        <v>10.499999999999998</v>
      </c>
      <c r="Z1757" s="92">
        <f t="shared" si="169"/>
        <v>0</v>
      </c>
      <c r="AA1757" s="92">
        <f t="shared" si="170"/>
        <v>10.499999999999998</v>
      </c>
    </row>
    <row r="1758" spans="1:27" x14ac:dyDescent="0.25">
      <c r="A1758" t="s">
        <v>444</v>
      </c>
      <c r="B1758" t="s">
        <v>336</v>
      </c>
      <c r="C1758" t="s">
        <v>337</v>
      </c>
      <c r="D1758" t="s">
        <v>455</v>
      </c>
      <c r="E1758" t="s">
        <v>456</v>
      </c>
      <c r="F1758" t="str">
        <f t="shared" si="166"/>
        <v>1580</v>
      </c>
      <c r="G1758" t="s">
        <v>56</v>
      </c>
      <c r="H1758" t="s">
        <v>57</v>
      </c>
      <c r="I1758" s="91"/>
      <c r="J1758" s="91"/>
      <c r="K1758" s="91">
        <v>91.86</v>
      </c>
      <c r="L1758" s="91">
        <v>64.92</v>
      </c>
      <c r="M1758" s="91">
        <v>64.92</v>
      </c>
      <c r="N1758" s="91"/>
      <c r="O1758" s="91"/>
      <c r="P1758" s="91"/>
      <c r="Q1758" s="91">
        <v>64.92</v>
      </c>
      <c r="R1758" s="91">
        <v>64.92</v>
      </c>
      <c r="S1758" s="91"/>
      <c r="T1758" s="91"/>
      <c r="U1758" s="91">
        <f t="shared" si="167"/>
        <v>351.54</v>
      </c>
      <c r="V1758" s="82" t="str">
        <f t="shared" si="165"/>
        <v>123591580880</v>
      </c>
      <c r="W1758" s="83">
        <f>VLOOKUP(V1758,Factors!$E$6:$H$5950,4,FALSE)</f>
        <v>1</v>
      </c>
      <c r="X1758" t="str">
        <f>VLOOKUP(V1758,Factors!$E$6:$F$5950,2,FALSE)</f>
        <v>Direct-WA</v>
      </c>
      <c r="Y1758" s="92">
        <f t="shared" si="168"/>
        <v>351.54</v>
      </c>
      <c r="Z1758" s="92">
        <f t="shared" si="169"/>
        <v>0</v>
      </c>
      <c r="AA1758" s="92">
        <f t="shared" si="170"/>
        <v>351.54</v>
      </c>
    </row>
    <row r="1759" spans="1:27" x14ac:dyDescent="0.25">
      <c r="A1759" t="s">
        <v>444</v>
      </c>
      <c r="B1759" t="s">
        <v>338</v>
      </c>
      <c r="C1759" t="s">
        <v>339</v>
      </c>
      <c r="D1759" t="s">
        <v>445</v>
      </c>
      <c r="E1759" t="s">
        <v>446</v>
      </c>
      <c r="F1759" t="str">
        <f t="shared" si="166"/>
        <v>1070</v>
      </c>
      <c r="G1759" t="s">
        <v>84</v>
      </c>
      <c r="H1759" t="s">
        <v>85</v>
      </c>
      <c r="I1759" s="91"/>
      <c r="J1759" s="91">
        <v>5.48</v>
      </c>
      <c r="K1759" s="91">
        <v>0.53</v>
      </c>
      <c r="L1759" s="91"/>
      <c r="M1759" s="91"/>
      <c r="N1759" s="91"/>
      <c r="O1759" s="91"/>
      <c r="P1759" s="91"/>
      <c r="Q1759" s="91"/>
      <c r="R1759" s="91"/>
      <c r="S1759" s="91"/>
      <c r="T1759" s="91"/>
      <c r="U1759" s="91">
        <f t="shared" si="167"/>
        <v>6.0100000000000007</v>
      </c>
      <c r="V1759" s="82" t="str">
        <f t="shared" si="165"/>
        <v>135101070880</v>
      </c>
      <c r="W1759" s="83">
        <f>VLOOKUP(V1759,Factors!$E$6:$H$5950,4,FALSE)</f>
        <v>0.1119</v>
      </c>
      <c r="X1759" t="str">
        <f>VLOOKUP(V1759,Factors!$E$6:$F$5950,2,FALSE)</f>
        <v>Customers-All</v>
      </c>
      <c r="Y1759" s="92">
        <f t="shared" si="168"/>
        <v>0.67251900000000009</v>
      </c>
      <c r="Z1759" s="92">
        <f t="shared" si="169"/>
        <v>5.3374810000000004</v>
      </c>
      <c r="AA1759" s="92">
        <f t="shared" si="170"/>
        <v>6.0100000000000007</v>
      </c>
    </row>
    <row r="1760" spans="1:27" x14ac:dyDescent="0.25">
      <c r="A1760" t="s">
        <v>444</v>
      </c>
      <c r="B1760" t="s">
        <v>338</v>
      </c>
      <c r="C1760" t="s">
        <v>339</v>
      </c>
      <c r="D1760" t="s">
        <v>445</v>
      </c>
      <c r="E1760" t="s">
        <v>446</v>
      </c>
      <c r="F1760" t="str">
        <f t="shared" si="166"/>
        <v>1070</v>
      </c>
      <c r="G1760" t="s">
        <v>56</v>
      </c>
      <c r="H1760" t="s">
        <v>57</v>
      </c>
      <c r="I1760" s="91"/>
      <c r="J1760" s="91">
        <v>183.63</v>
      </c>
      <c r="K1760" s="91">
        <v>17.66</v>
      </c>
      <c r="L1760" s="91"/>
      <c r="M1760" s="91"/>
      <c r="N1760" s="91"/>
      <c r="O1760" s="91"/>
      <c r="P1760" s="91"/>
      <c r="Q1760" s="91"/>
      <c r="R1760" s="91"/>
      <c r="S1760" s="91"/>
      <c r="T1760" s="91"/>
      <c r="U1760" s="91">
        <f t="shared" si="167"/>
        <v>201.29</v>
      </c>
      <c r="V1760" s="82" t="str">
        <f t="shared" si="165"/>
        <v>135101070880</v>
      </c>
      <c r="W1760" s="83">
        <f>VLOOKUP(V1760,Factors!$E$6:$H$5950,4,FALSE)</f>
        <v>0.1119</v>
      </c>
      <c r="X1760" t="str">
        <f>VLOOKUP(V1760,Factors!$E$6:$F$5950,2,FALSE)</f>
        <v>Customers-All</v>
      </c>
      <c r="Y1760" s="92">
        <f t="shared" si="168"/>
        <v>22.524350999999999</v>
      </c>
      <c r="Z1760" s="92">
        <f t="shared" si="169"/>
        <v>178.765649</v>
      </c>
      <c r="AA1760" s="92">
        <f t="shared" si="170"/>
        <v>201.29</v>
      </c>
    </row>
    <row r="1761" spans="1:27" x14ac:dyDescent="0.25">
      <c r="A1761" t="s">
        <v>444</v>
      </c>
      <c r="B1761" t="s">
        <v>338</v>
      </c>
      <c r="C1761" t="s">
        <v>339</v>
      </c>
      <c r="D1761" t="s">
        <v>447</v>
      </c>
      <c r="E1761" t="s">
        <v>448</v>
      </c>
      <c r="F1761" t="str">
        <f t="shared" si="166"/>
        <v>1270</v>
      </c>
      <c r="G1761" t="s">
        <v>84</v>
      </c>
      <c r="H1761" t="s">
        <v>85</v>
      </c>
      <c r="I1761" s="91">
        <v>14.01</v>
      </c>
      <c r="J1761" s="91">
        <v>30.78</v>
      </c>
      <c r="K1761" s="91">
        <v>39.880000000000003</v>
      </c>
      <c r="L1761" s="91">
        <v>8.07</v>
      </c>
      <c r="M1761" s="91">
        <v>27.83</v>
      </c>
      <c r="N1761" s="91">
        <v>9.14</v>
      </c>
      <c r="O1761" s="91">
        <v>3.79</v>
      </c>
      <c r="P1761" s="91">
        <v>69</v>
      </c>
      <c r="Q1761" s="91">
        <v>23.36</v>
      </c>
      <c r="R1761" s="91">
        <v>11.18</v>
      </c>
      <c r="S1761" s="91">
        <v>1.58</v>
      </c>
      <c r="T1761" s="91">
        <v>55.4</v>
      </c>
      <c r="U1761" s="91">
        <f t="shared" si="167"/>
        <v>294.02000000000004</v>
      </c>
      <c r="V1761" s="82" t="str">
        <f t="shared" si="165"/>
        <v>135101270880</v>
      </c>
      <c r="W1761" s="83">
        <f>VLOOKUP(V1761,Factors!$E$6:$H$5950,4,FALSE)</f>
        <v>0.1119</v>
      </c>
      <c r="X1761" t="str">
        <f>VLOOKUP(V1761,Factors!$E$6:$F$5950,2,FALSE)</f>
        <v>Customers-All</v>
      </c>
      <c r="Y1761" s="92">
        <f t="shared" si="168"/>
        <v>32.900838000000007</v>
      </c>
      <c r="Z1761" s="92">
        <f t="shared" si="169"/>
        <v>261.11916200000002</v>
      </c>
      <c r="AA1761" s="92">
        <f t="shared" si="170"/>
        <v>294.02000000000004</v>
      </c>
    </row>
    <row r="1762" spans="1:27" x14ac:dyDescent="0.25">
      <c r="A1762" t="s">
        <v>444</v>
      </c>
      <c r="B1762" t="s">
        <v>338</v>
      </c>
      <c r="C1762" t="s">
        <v>339</v>
      </c>
      <c r="D1762" t="s">
        <v>447</v>
      </c>
      <c r="E1762" t="s">
        <v>448</v>
      </c>
      <c r="F1762" t="str">
        <f t="shared" si="166"/>
        <v>1270</v>
      </c>
      <c r="G1762" t="s">
        <v>65</v>
      </c>
      <c r="H1762" t="s">
        <v>66</v>
      </c>
      <c r="I1762" s="91"/>
      <c r="J1762" s="91"/>
      <c r="K1762" s="91"/>
      <c r="L1762" s="91"/>
      <c r="M1762" s="91">
        <v>646.96</v>
      </c>
      <c r="N1762" s="91">
        <v>0</v>
      </c>
      <c r="O1762" s="91"/>
      <c r="P1762" s="91"/>
      <c r="Q1762" s="91"/>
      <c r="R1762" s="91"/>
      <c r="S1762" s="91"/>
      <c r="T1762" s="91"/>
      <c r="U1762" s="91">
        <f t="shared" si="167"/>
        <v>646.96</v>
      </c>
      <c r="V1762" s="82" t="str">
        <f t="shared" si="165"/>
        <v>135101270880</v>
      </c>
      <c r="W1762" s="83">
        <f>VLOOKUP(V1762,Factors!$E$6:$H$5950,4,FALSE)</f>
        <v>0.1119</v>
      </c>
      <c r="X1762" t="str">
        <f>VLOOKUP(V1762,Factors!$E$6:$F$5950,2,FALSE)</f>
        <v>Customers-All</v>
      </c>
      <c r="Y1762" s="92">
        <f t="shared" si="168"/>
        <v>72.394824</v>
      </c>
      <c r="Z1762" s="92">
        <f t="shared" si="169"/>
        <v>574.56517600000006</v>
      </c>
      <c r="AA1762" s="92">
        <f t="shared" si="170"/>
        <v>646.96</v>
      </c>
    </row>
    <row r="1763" spans="1:27" x14ac:dyDescent="0.25">
      <c r="A1763" t="s">
        <v>444</v>
      </c>
      <c r="B1763" t="s">
        <v>338</v>
      </c>
      <c r="C1763" t="s">
        <v>339</v>
      </c>
      <c r="D1763" t="s">
        <v>447</v>
      </c>
      <c r="E1763" t="s">
        <v>448</v>
      </c>
      <c r="F1763" t="str">
        <f t="shared" si="166"/>
        <v>1270</v>
      </c>
      <c r="G1763" t="s">
        <v>56</v>
      </c>
      <c r="H1763" t="s">
        <v>57</v>
      </c>
      <c r="I1763" s="91">
        <v>465.78</v>
      </c>
      <c r="J1763" s="91">
        <v>1032.1199999999999</v>
      </c>
      <c r="K1763" s="91">
        <v>1200.8599999999999</v>
      </c>
      <c r="L1763" s="91">
        <v>243.53</v>
      </c>
      <c r="M1763" s="91">
        <v>255.67</v>
      </c>
      <c r="N1763" s="91">
        <v>306.39999999999998</v>
      </c>
      <c r="O1763" s="91">
        <v>127.17</v>
      </c>
      <c r="P1763" s="91">
        <v>2046.68</v>
      </c>
      <c r="Q1763" s="91">
        <v>722.48</v>
      </c>
      <c r="R1763" s="91">
        <v>374.8</v>
      </c>
      <c r="S1763" s="91">
        <v>52.97</v>
      </c>
      <c r="T1763" s="91">
        <v>1826.49</v>
      </c>
      <c r="U1763" s="91">
        <f t="shared" si="167"/>
        <v>8654.9500000000007</v>
      </c>
      <c r="V1763" s="82" t="str">
        <f t="shared" si="165"/>
        <v>135101270880</v>
      </c>
      <c r="W1763" s="83">
        <f>VLOOKUP(V1763,Factors!$E$6:$H$5950,4,FALSE)</f>
        <v>0.1119</v>
      </c>
      <c r="X1763" t="str">
        <f>VLOOKUP(V1763,Factors!$E$6:$F$5950,2,FALSE)</f>
        <v>Customers-All</v>
      </c>
      <c r="Y1763" s="92">
        <f t="shared" si="168"/>
        <v>968.48890500000005</v>
      </c>
      <c r="Z1763" s="92">
        <f t="shared" si="169"/>
        <v>7686.4610950000006</v>
      </c>
      <c r="AA1763" s="92">
        <f t="shared" si="170"/>
        <v>8654.9500000000007</v>
      </c>
    </row>
    <row r="1764" spans="1:27" x14ac:dyDescent="0.25">
      <c r="A1764" t="s">
        <v>444</v>
      </c>
      <c r="B1764" t="s">
        <v>338</v>
      </c>
      <c r="C1764" t="s">
        <v>339</v>
      </c>
      <c r="D1764" t="s">
        <v>447</v>
      </c>
      <c r="E1764" t="s">
        <v>448</v>
      </c>
      <c r="F1764" t="str">
        <f t="shared" si="166"/>
        <v>1270</v>
      </c>
      <c r="G1764" t="s">
        <v>68</v>
      </c>
      <c r="H1764" t="s">
        <v>69</v>
      </c>
      <c r="I1764" s="91">
        <v>4.18</v>
      </c>
      <c r="J1764" s="91"/>
      <c r="K1764" s="91">
        <v>136.46</v>
      </c>
      <c r="L1764" s="91">
        <v>27.3</v>
      </c>
      <c r="M1764" s="91">
        <v>30.33</v>
      </c>
      <c r="N1764" s="91"/>
      <c r="O1764" s="91"/>
      <c r="P1764" s="91">
        <v>266.87</v>
      </c>
      <c r="Q1764" s="91">
        <v>60.66</v>
      </c>
      <c r="R1764" s="91"/>
      <c r="S1764" s="91"/>
      <c r="T1764" s="91">
        <v>31.24</v>
      </c>
      <c r="U1764" s="91">
        <f t="shared" si="167"/>
        <v>557.04000000000008</v>
      </c>
      <c r="V1764" s="82" t="str">
        <f t="shared" si="165"/>
        <v>135101270880</v>
      </c>
      <c r="W1764" s="83">
        <f>VLOOKUP(V1764,Factors!$E$6:$H$5950,4,FALSE)</f>
        <v>0.1119</v>
      </c>
      <c r="X1764" t="str">
        <f>VLOOKUP(V1764,Factors!$E$6:$F$5950,2,FALSE)</f>
        <v>Customers-All</v>
      </c>
      <c r="Y1764" s="92">
        <f t="shared" si="168"/>
        <v>62.33277600000001</v>
      </c>
      <c r="Z1764" s="92">
        <f t="shared" si="169"/>
        <v>494.70722400000005</v>
      </c>
      <c r="AA1764" s="92">
        <f t="shared" si="170"/>
        <v>557.04000000000008</v>
      </c>
    </row>
    <row r="1765" spans="1:27" x14ac:dyDescent="0.25">
      <c r="A1765" t="s">
        <v>444</v>
      </c>
      <c r="B1765" t="s">
        <v>338</v>
      </c>
      <c r="C1765" t="s">
        <v>339</v>
      </c>
      <c r="D1765" t="s">
        <v>449</v>
      </c>
      <c r="E1765" t="s">
        <v>450</v>
      </c>
      <c r="F1765" t="str">
        <f t="shared" si="166"/>
        <v>1315</v>
      </c>
      <c r="G1765" t="s">
        <v>84</v>
      </c>
      <c r="H1765" t="s">
        <v>85</v>
      </c>
      <c r="I1765" s="91">
        <v>2581.2399999999998</v>
      </c>
      <c r="J1765" s="91">
        <v>2094</v>
      </c>
      <c r="K1765" s="91">
        <v>328.88</v>
      </c>
      <c r="L1765" s="91">
        <v>687.7</v>
      </c>
      <c r="M1765" s="91">
        <v>2065.13</v>
      </c>
      <c r="N1765" s="91">
        <v>2398.7199999999998</v>
      </c>
      <c r="O1765" s="91">
        <v>407.48</v>
      </c>
      <c r="P1765" s="91">
        <v>2099.31</v>
      </c>
      <c r="Q1765" s="91">
        <v>1067.6500000000001</v>
      </c>
      <c r="R1765" s="91">
        <v>2749.36</v>
      </c>
      <c r="S1765" s="91">
        <v>1219.19</v>
      </c>
      <c r="T1765" s="91">
        <v>395.85</v>
      </c>
      <c r="U1765" s="91">
        <f t="shared" si="167"/>
        <v>18094.509999999995</v>
      </c>
      <c r="V1765" s="82" t="str">
        <f t="shared" si="165"/>
        <v>135101315880</v>
      </c>
      <c r="W1765" s="83">
        <f>VLOOKUP(V1765,Factors!$E$6:$H$5950,4,FALSE)</f>
        <v>0.1119</v>
      </c>
      <c r="X1765" t="str">
        <f>VLOOKUP(V1765,Factors!$E$6:$F$5950,2,FALSE)</f>
        <v>Customers-All</v>
      </c>
      <c r="Y1765" s="92">
        <f t="shared" si="168"/>
        <v>2024.7756689999994</v>
      </c>
      <c r="Z1765" s="92">
        <f t="shared" si="169"/>
        <v>16069.734330999996</v>
      </c>
      <c r="AA1765" s="92">
        <f t="shared" si="170"/>
        <v>18094.509999999995</v>
      </c>
    </row>
    <row r="1766" spans="1:27" x14ac:dyDescent="0.25">
      <c r="A1766" t="s">
        <v>444</v>
      </c>
      <c r="B1766" t="s">
        <v>338</v>
      </c>
      <c r="C1766" t="s">
        <v>339</v>
      </c>
      <c r="D1766" t="s">
        <v>449</v>
      </c>
      <c r="E1766" t="s">
        <v>450</v>
      </c>
      <c r="F1766" t="str">
        <f t="shared" si="166"/>
        <v>1315</v>
      </c>
      <c r="G1766" t="s">
        <v>140</v>
      </c>
      <c r="H1766" t="s">
        <v>141</v>
      </c>
      <c r="I1766" s="91"/>
      <c r="J1766" s="91"/>
      <c r="K1766" s="91"/>
      <c r="L1766" s="91"/>
      <c r="M1766" s="91"/>
      <c r="N1766" s="91"/>
      <c r="O1766" s="91"/>
      <c r="P1766" s="91">
        <v>120</v>
      </c>
      <c r="Q1766" s="91"/>
      <c r="R1766" s="91"/>
      <c r="S1766" s="91"/>
      <c r="T1766" s="91"/>
      <c r="U1766" s="91">
        <f t="shared" si="167"/>
        <v>120</v>
      </c>
      <c r="V1766" s="82" t="str">
        <f t="shared" si="165"/>
        <v>135101315880</v>
      </c>
      <c r="W1766" s="83">
        <f>VLOOKUP(V1766,Factors!$E$6:$H$5950,4,FALSE)</f>
        <v>0.1119</v>
      </c>
      <c r="X1766" t="str">
        <f>VLOOKUP(V1766,Factors!$E$6:$F$5950,2,FALSE)</f>
        <v>Customers-All</v>
      </c>
      <c r="Y1766" s="92">
        <f t="shared" si="168"/>
        <v>13.428000000000001</v>
      </c>
      <c r="Z1766" s="92">
        <f t="shared" si="169"/>
        <v>106.572</v>
      </c>
      <c r="AA1766" s="92">
        <f t="shared" si="170"/>
        <v>120</v>
      </c>
    </row>
    <row r="1767" spans="1:27" x14ac:dyDescent="0.25">
      <c r="A1767" t="s">
        <v>444</v>
      </c>
      <c r="B1767" t="s">
        <v>338</v>
      </c>
      <c r="C1767" t="s">
        <v>339</v>
      </c>
      <c r="D1767" t="s">
        <v>449</v>
      </c>
      <c r="E1767" t="s">
        <v>450</v>
      </c>
      <c r="F1767" t="str">
        <f t="shared" si="166"/>
        <v>1315</v>
      </c>
      <c r="G1767" t="s">
        <v>56</v>
      </c>
      <c r="H1767" t="s">
        <v>57</v>
      </c>
      <c r="I1767" s="91">
        <v>84033.17</v>
      </c>
      <c r="J1767" s="91">
        <v>67249.75</v>
      </c>
      <c r="K1767" s="91">
        <v>10724.4</v>
      </c>
      <c r="L1767" s="91">
        <v>22308.15</v>
      </c>
      <c r="M1767" s="91">
        <v>62400.14</v>
      </c>
      <c r="N1767" s="91">
        <v>78271.08</v>
      </c>
      <c r="O1767" s="91">
        <v>13313.89</v>
      </c>
      <c r="P1767" s="91">
        <v>68750.880000000005</v>
      </c>
      <c r="Q1767" s="91">
        <v>35428.5</v>
      </c>
      <c r="R1767" s="91">
        <v>91082.36</v>
      </c>
      <c r="S1767" s="91">
        <v>39249.35</v>
      </c>
      <c r="T1767" s="91">
        <v>13241.54</v>
      </c>
      <c r="U1767" s="91">
        <f t="shared" si="167"/>
        <v>586053.21000000008</v>
      </c>
      <c r="V1767" s="82" t="str">
        <f t="shared" si="165"/>
        <v>135101315880</v>
      </c>
      <c r="W1767" s="83">
        <f>VLOOKUP(V1767,Factors!$E$6:$H$5950,4,FALSE)</f>
        <v>0.1119</v>
      </c>
      <c r="X1767" t="str">
        <f>VLOOKUP(V1767,Factors!$E$6:$F$5950,2,FALSE)</f>
        <v>Customers-All</v>
      </c>
      <c r="Y1767" s="92">
        <f t="shared" si="168"/>
        <v>65579.354199000009</v>
      </c>
      <c r="Z1767" s="92">
        <f t="shared" si="169"/>
        <v>520473.85580100009</v>
      </c>
      <c r="AA1767" s="92">
        <f t="shared" si="170"/>
        <v>586053.21000000008</v>
      </c>
    </row>
    <row r="1768" spans="1:27" x14ac:dyDescent="0.25">
      <c r="A1768" t="s">
        <v>444</v>
      </c>
      <c r="B1768" t="s">
        <v>338</v>
      </c>
      <c r="C1768" t="s">
        <v>339</v>
      </c>
      <c r="D1768" t="s">
        <v>449</v>
      </c>
      <c r="E1768" t="s">
        <v>450</v>
      </c>
      <c r="F1768" t="str">
        <f t="shared" si="166"/>
        <v>1315</v>
      </c>
      <c r="G1768" t="s">
        <v>68</v>
      </c>
      <c r="H1768" t="s">
        <v>69</v>
      </c>
      <c r="I1768" s="91">
        <v>2514.98</v>
      </c>
      <c r="J1768" s="91">
        <v>2961.44</v>
      </c>
      <c r="K1768" s="91">
        <v>302.67</v>
      </c>
      <c r="L1768" s="91">
        <v>750.26</v>
      </c>
      <c r="M1768" s="91">
        <v>6843.19</v>
      </c>
      <c r="N1768" s="91">
        <v>2157.2199999999998</v>
      </c>
      <c r="O1768" s="91">
        <v>348.74</v>
      </c>
      <c r="P1768" s="91">
        <v>1638.34</v>
      </c>
      <c r="Q1768" s="91">
        <v>369.38</v>
      </c>
      <c r="R1768" s="91">
        <v>1102.76</v>
      </c>
      <c r="S1768" s="91">
        <v>1629.85</v>
      </c>
      <c r="T1768" s="91">
        <v>31.24</v>
      </c>
      <c r="U1768" s="91">
        <f t="shared" si="167"/>
        <v>20650.07</v>
      </c>
      <c r="V1768" s="82" t="str">
        <f t="shared" si="165"/>
        <v>135101315880</v>
      </c>
      <c r="W1768" s="83">
        <f>VLOOKUP(V1768,Factors!$E$6:$H$5950,4,FALSE)</f>
        <v>0.1119</v>
      </c>
      <c r="X1768" t="str">
        <f>VLOOKUP(V1768,Factors!$E$6:$F$5950,2,FALSE)</f>
        <v>Customers-All</v>
      </c>
      <c r="Y1768" s="92">
        <f t="shared" si="168"/>
        <v>2310.7428329999998</v>
      </c>
      <c r="Z1768" s="92">
        <f t="shared" si="169"/>
        <v>18339.327166999999</v>
      </c>
      <c r="AA1768" s="92">
        <f t="shared" si="170"/>
        <v>20650.07</v>
      </c>
    </row>
    <row r="1769" spans="1:27" x14ac:dyDescent="0.25">
      <c r="A1769" t="s">
        <v>444</v>
      </c>
      <c r="B1769" t="s">
        <v>338</v>
      </c>
      <c r="C1769" t="s">
        <v>339</v>
      </c>
      <c r="D1769" t="s">
        <v>449</v>
      </c>
      <c r="E1769" t="s">
        <v>450</v>
      </c>
      <c r="F1769" t="str">
        <f t="shared" si="166"/>
        <v>1315</v>
      </c>
      <c r="G1769" t="s">
        <v>154</v>
      </c>
      <c r="H1769" t="s">
        <v>155</v>
      </c>
      <c r="I1769" s="91">
        <v>931.5</v>
      </c>
      <c r="J1769" s="91">
        <v>2301.48</v>
      </c>
      <c r="K1769" s="91"/>
      <c r="L1769" s="91">
        <v>150.12</v>
      </c>
      <c r="M1769" s="91">
        <v>716.04</v>
      </c>
      <c r="N1769" s="91">
        <v>287.27999999999997</v>
      </c>
      <c r="O1769" s="91"/>
      <c r="P1769" s="91">
        <v>197.64</v>
      </c>
      <c r="Q1769" s="91">
        <v>293.76</v>
      </c>
      <c r="R1769" s="91">
        <v>187.92</v>
      </c>
      <c r="S1769" s="91">
        <v>755.46</v>
      </c>
      <c r="T1769" s="91">
        <v>41.76</v>
      </c>
      <c r="U1769" s="91">
        <f t="shared" si="167"/>
        <v>5862.96</v>
      </c>
      <c r="V1769" s="82" t="str">
        <f t="shared" si="165"/>
        <v>135101315880</v>
      </c>
      <c r="W1769" s="83">
        <f>VLOOKUP(V1769,Factors!$E$6:$H$5950,4,FALSE)</f>
        <v>0.1119</v>
      </c>
      <c r="X1769" t="str">
        <f>VLOOKUP(V1769,Factors!$E$6:$F$5950,2,FALSE)</f>
        <v>Customers-All</v>
      </c>
      <c r="Y1769" s="92">
        <f t="shared" si="168"/>
        <v>656.06522400000006</v>
      </c>
      <c r="Z1769" s="92">
        <f t="shared" si="169"/>
        <v>5206.8947760000001</v>
      </c>
      <c r="AA1769" s="92">
        <f t="shared" si="170"/>
        <v>5862.96</v>
      </c>
    </row>
    <row r="1770" spans="1:27" x14ac:dyDescent="0.25">
      <c r="A1770" t="s">
        <v>444</v>
      </c>
      <c r="B1770" t="s">
        <v>338</v>
      </c>
      <c r="C1770" t="s">
        <v>339</v>
      </c>
      <c r="D1770" t="s">
        <v>449</v>
      </c>
      <c r="E1770" t="s">
        <v>450</v>
      </c>
      <c r="F1770" t="str">
        <f t="shared" si="166"/>
        <v>1315</v>
      </c>
      <c r="G1770" t="s">
        <v>156</v>
      </c>
      <c r="H1770" t="s">
        <v>157</v>
      </c>
      <c r="I1770" s="91">
        <v>21.43</v>
      </c>
      <c r="J1770" s="91"/>
      <c r="K1770" s="91"/>
      <c r="L1770" s="91">
        <v>21.43</v>
      </c>
      <c r="M1770" s="91"/>
      <c r="N1770" s="91">
        <v>64.290000000000006</v>
      </c>
      <c r="O1770" s="91"/>
      <c r="P1770" s="91">
        <v>21.43</v>
      </c>
      <c r="Q1770" s="91">
        <v>42.86</v>
      </c>
      <c r="R1770" s="91"/>
      <c r="S1770" s="91"/>
      <c r="T1770" s="91"/>
      <c r="U1770" s="91">
        <f t="shared" si="167"/>
        <v>171.44</v>
      </c>
      <c r="V1770" s="82" t="str">
        <f t="shared" si="165"/>
        <v>135101315880</v>
      </c>
      <c r="W1770" s="83">
        <f>VLOOKUP(V1770,Factors!$E$6:$H$5950,4,FALSE)</f>
        <v>0.1119</v>
      </c>
      <c r="X1770" t="str">
        <f>VLOOKUP(V1770,Factors!$E$6:$F$5950,2,FALSE)</f>
        <v>Customers-All</v>
      </c>
      <c r="Y1770" s="92">
        <f t="shared" si="168"/>
        <v>19.184135999999999</v>
      </c>
      <c r="Z1770" s="92">
        <f t="shared" si="169"/>
        <v>152.255864</v>
      </c>
      <c r="AA1770" s="92">
        <f t="shared" si="170"/>
        <v>171.44</v>
      </c>
    </row>
    <row r="1771" spans="1:27" x14ac:dyDescent="0.25">
      <c r="A1771" t="s">
        <v>444</v>
      </c>
      <c r="B1771" t="s">
        <v>338</v>
      </c>
      <c r="C1771" t="s">
        <v>339</v>
      </c>
      <c r="D1771" t="s">
        <v>451</v>
      </c>
      <c r="E1771" t="s">
        <v>452</v>
      </c>
      <c r="F1771" t="str">
        <f t="shared" si="166"/>
        <v>1440</v>
      </c>
      <c r="G1771" t="s">
        <v>84</v>
      </c>
      <c r="H1771" t="s">
        <v>85</v>
      </c>
      <c r="I1771" s="91">
        <v>2.2799999999999998</v>
      </c>
      <c r="J1771" s="91">
        <v>1.54</v>
      </c>
      <c r="K1771" s="91">
        <v>2.84</v>
      </c>
      <c r="L1771" s="91">
        <v>18.260000000000002</v>
      </c>
      <c r="M1771" s="91">
        <v>26.26</v>
      </c>
      <c r="N1771" s="91">
        <v>10.71</v>
      </c>
      <c r="O1771" s="91"/>
      <c r="P1771" s="91">
        <v>19.260000000000002</v>
      </c>
      <c r="Q1771" s="91">
        <v>5.48</v>
      </c>
      <c r="R1771" s="91">
        <v>21.1</v>
      </c>
      <c r="S1771" s="91">
        <v>10.55</v>
      </c>
      <c r="T1771" s="91">
        <v>17.13</v>
      </c>
      <c r="U1771" s="91">
        <f t="shared" si="167"/>
        <v>135.41000000000003</v>
      </c>
      <c r="V1771" s="82" t="str">
        <f t="shared" si="165"/>
        <v>135101440880</v>
      </c>
      <c r="W1771" s="83">
        <f>VLOOKUP(V1771,Factors!$E$6:$H$5950,4,FALSE)</f>
        <v>0.1119</v>
      </c>
      <c r="X1771" t="str">
        <f>VLOOKUP(V1771,Factors!$E$6:$F$5950,2,FALSE)</f>
        <v>Customers-All</v>
      </c>
      <c r="Y1771" s="92">
        <f t="shared" si="168"/>
        <v>15.152379000000003</v>
      </c>
      <c r="Z1771" s="92">
        <f t="shared" si="169"/>
        <v>120.25762100000003</v>
      </c>
      <c r="AA1771" s="92">
        <f t="shared" si="170"/>
        <v>135.41000000000003</v>
      </c>
    </row>
    <row r="1772" spans="1:27" x14ac:dyDescent="0.25">
      <c r="A1772" t="s">
        <v>444</v>
      </c>
      <c r="B1772" t="s">
        <v>338</v>
      </c>
      <c r="C1772" t="s">
        <v>339</v>
      </c>
      <c r="D1772" t="s">
        <v>451</v>
      </c>
      <c r="E1772" t="s">
        <v>452</v>
      </c>
      <c r="F1772" t="str">
        <f t="shared" si="166"/>
        <v>1440</v>
      </c>
      <c r="G1772" t="s">
        <v>56</v>
      </c>
      <c r="H1772" t="s">
        <v>57</v>
      </c>
      <c r="I1772" s="91">
        <v>76.510000000000005</v>
      </c>
      <c r="J1772" s="91">
        <v>47.58</v>
      </c>
      <c r="K1772" s="91">
        <v>95.2</v>
      </c>
      <c r="L1772" s="91">
        <v>612.4</v>
      </c>
      <c r="M1772" s="91">
        <v>857.08</v>
      </c>
      <c r="N1772" s="91">
        <v>359.17</v>
      </c>
      <c r="O1772" s="91"/>
      <c r="P1772" s="91">
        <v>585.12</v>
      </c>
      <c r="Q1772" s="91">
        <v>183.72</v>
      </c>
      <c r="R1772" s="91">
        <v>707.6</v>
      </c>
      <c r="S1772" s="91">
        <v>353.8</v>
      </c>
      <c r="T1772" s="91">
        <v>574.36</v>
      </c>
      <c r="U1772" s="91">
        <f t="shared" si="167"/>
        <v>4452.54</v>
      </c>
      <c r="V1772" s="82" t="str">
        <f t="shared" si="165"/>
        <v>135101440880</v>
      </c>
      <c r="W1772" s="83">
        <f>VLOOKUP(V1772,Factors!$E$6:$H$5950,4,FALSE)</f>
        <v>0.1119</v>
      </c>
      <c r="X1772" t="str">
        <f>VLOOKUP(V1772,Factors!$E$6:$F$5950,2,FALSE)</f>
        <v>Customers-All</v>
      </c>
      <c r="Y1772" s="92">
        <f t="shared" si="168"/>
        <v>498.23922599999997</v>
      </c>
      <c r="Z1772" s="92">
        <f t="shared" si="169"/>
        <v>3954.3007739999998</v>
      </c>
      <c r="AA1772" s="92">
        <f t="shared" si="170"/>
        <v>4452.54</v>
      </c>
    </row>
    <row r="1773" spans="1:27" x14ac:dyDescent="0.25">
      <c r="A1773" t="s">
        <v>444</v>
      </c>
      <c r="B1773" t="s">
        <v>338</v>
      </c>
      <c r="C1773" t="s">
        <v>339</v>
      </c>
      <c r="D1773" t="s">
        <v>451</v>
      </c>
      <c r="E1773" t="s">
        <v>452</v>
      </c>
      <c r="F1773" t="str">
        <f t="shared" si="166"/>
        <v>1440</v>
      </c>
      <c r="G1773" t="s">
        <v>68</v>
      </c>
      <c r="H1773" t="s">
        <v>69</v>
      </c>
      <c r="I1773" s="91"/>
      <c r="J1773" s="91">
        <v>4.18</v>
      </c>
      <c r="K1773" s="91"/>
      <c r="L1773" s="91"/>
      <c r="M1773" s="91">
        <v>23.58</v>
      </c>
      <c r="N1773" s="91"/>
      <c r="O1773" s="91"/>
      <c r="P1773" s="91">
        <v>60.65</v>
      </c>
      <c r="Q1773" s="91"/>
      <c r="R1773" s="91"/>
      <c r="S1773" s="91"/>
      <c r="T1773" s="91"/>
      <c r="U1773" s="91">
        <f t="shared" si="167"/>
        <v>88.41</v>
      </c>
      <c r="V1773" s="82" t="str">
        <f t="shared" si="165"/>
        <v>135101440880</v>
      </c>
      <c r="W1773" s="83">
        <f>VLOOKUP(V1773,Factors!$E$6:$H$5950,4,FALSE)</f>
        <v>0.1119</v>
      </c>
      <c r="X1773" t="str">
        <f>VLOOKUP(V1773,Factors!$E$6:$F$5950,2,FALSE)</f>
        <v>Customers-All</v>
      </c>
      <c r="Y1773" s="92">
        <f t="shared" si="168"/>
        <v>9.8930790000000002</v>
      </c>
      <c r="Z1773" s="92">
        <f t="shared" si="169"/>
        <v>78.516920999999996</v>
      </c>
      <c r="AA1773" s="92">
        <f t="shared" si="170"/>
        <v>88.41</v>
      </c>
    </row>
    <row r="1774" spans="1:27" x14ac:dyDescent="0.25">
      <c r="A1774" t="s">
        <v>444</v>
      </c>
      <c r="B1774" t="s">
        <v>338</v>
      </c>
      <c r="C1774" t="s">
        <v>339</v>
      </c>
      <c r="D1774" t="s">
        <v>453</v>
      </c>
      <c r="E1774" t="s">
        <v>454</v>
      </c>
      <c r="F1774" t="str">
        <f t="shared" si="166"/>
        <v>1512</v>
      </c>
      <c r="G1774" t="s">
        <v>84</v>
      </c>
      <c r="H1774" t="s">
        <v>85</v>
      </c>
      <c r="I1774" s="91">
        <v>1152.1400000000001</v>
      </c>
      <c r="J1774" s="91">
        <v>41.66</v>
      </c>
      <c r="K1774" s="91">
        <v>123.59</v>
      </c>
      <c r="L1774" s="91">
        <v>95.42</v>
      </c>
      <c r="M1774" s="91">
        <v>497.76</v>
      </c>
      <c r="N1774" s="91">
        <v>598.07000000000005</v>
      </c>
      <c r="O1774" s="91">
        <v>149.53</v>
      </c>
      <c r="P1774" s="91">
        <v>485.56</v>
      </c>
      <c r="Q1774" s="91">
        <v>406.84</v>
      </c>
      <c r="R1774" s="91">
        <v>170.91</v>
      </c>
      <c r="S1774" s="91">
        <v>88.52</v>
      </c>
      <c r="T1774" s="91">
        <v>5.85</v>
      </c>
      <c r="U1774" s="91">
        <f t="shared" si="167"/>
        <v>3815.8500000000004</v>
      </c>
      <c r="V1774" s="82" t="str">
        <f t="shared" si="165"/>
        <v>135101512880</v>
      </c>
      <c r="W1774" s="83">
        <f>VLOOKUP(V1774,Factors!$E$6:$H$5950,4,FALSE)</f>
        <v>0.1119</v>
      </c>
      <c r="X1774" t="str">
        <f>VLOOKUP(V1774,Factors!$E$6:$F$5950,2,FALSE)</f>
        <v>Customers-All</v>
      </c>
      <c r="Y1774" s="92">
        <f t="shared" si="168"/>
        <v>426.99361500000003</v>
      </c>
      <c r="Z1774" s="92">
        <f t="shared" si="169"/>
        <v>3388.8563850000005</v>
      </c>
      <c r="AA1774" s="92">
        <f t="shared" si="170"/>
        <v>3815.8500000000004</v>
      </c>
    </row>
    <row r="1775" spans="1:27" x14ac:dyDescent="0.25">
      <c r="A1775" t="s">
        <v>444</v>
      </c>
      <c r="B1775" t="s">
        <v>338</v>
      </c>
      <c r="C1775" t="s">
        <v>339</v>
      </c>
      <c r="D1775" t="s">
        <v>453</v>
      </c>
      <c r="E1775" t="s">
        <v>454</v>
      </c>
      <c r="F1775" t="str">
        <f t="shared" si="166"/>
        <v>1512</v>
      </c>
      <c r="G1775" t="s">
        <v>65</v>
      </c>
      <c r="H1775" t="s">
        <v>66</v>
      </c>
      <c r="I1775" s="91"/>
      <c r="J1775" s="91"/>
      <c r="K1775" s="91"/>
      <c r="L1775" s="91">
        <v>80.87</v>
      </c>
      <c r="M1775" s="91"/>
      <c r="N1775" s="91"/>
      <c r="O1775" s="91">
        <v>242.62</v>
      </c>
      <c r="P1775" s="91"/>
      <c r="Q1775" s="91"/>
      <c r="R1775" s="91"/>
      <c r="S1775" s="91"/>
      <c r="T1775" s="91"/>
      <c r="U1775" s="91">
        <f t="shared" si="167"/>
        <v>323.49</v>
      </c>
      <c r="V1775" s="82" t="str">
        <f t="shared" si="165"/>
        <v>135101512880</v>
      </c>
      <c r="W1775" s="83">
        <f>VLOOKUP(V1775,Factors!$E$6:$H$5950,4,FALSE)</f>
        <v>0.1119</v>
      </c>
      <c r="X1775" t="str">
        <f>VLOOKUP(V1775,Factors!$E$6:$F$5950,2,FALSE)</f>
        <v>Customers-All</v>
      </c>
      <c r="Y1775" s="92">
        <f t="shared" si="168"/>
        <v>36.198531000000003</v>
      </c>
      <c r="Z1775" s="92">
        <f t="shared" si="169"/>
        <v>287.29146900000001</v>
      </c>
      <c r="AA1775" s="92">
        <f t="shared" si="170"/>
        <v>323.49</v>
      </c>
    </row>
    <row r="1776" spans="1:27" x14ac:dyDescent="0.25">
      <c r="A1776" t="s">
        <v>444</v>
      </c>
      <c r="B1776" t="s">
        <v>338</v>
      </c>
      <c r="C1776" t="s">
        <v>339</v>
      </c>
      <c r="D1776" t="s">
        <v>453</v>
      </c>
      <c r="E1776" t="s">
        <v>454</v>
      </c>
      <c r="F1776" t="str">
        <f t="shared" si="166"/>
        <v>1512</v>
      </c>
      <c r="G1776" t="s">
        <v>56</v>
      </c>
      <c r="H1776" t="s">
        <v>57</v>
      </c>
      <c r="I1776" s="91">
        <v>33988.519999999997</v>
      </c>
      <c r="J1776" s="91">
        <v>1391.4</v>
      </c>
      <c r="K1776" s="91">
        <v>3613.16</v>
      </c>
      <c r="L1776" s="91">
        <v>2633.32</v>
      </c>
      <c r="M1776" s="91">
        <v>14496.02</v>
      </c>
      <c r="N1776" s="91">
        <v>17153.91</v>
      </c>
      <c r="O1776" s="91">
        <v>4164.32</v>
      </c>
      <c r="P1776" s="91">
        <v>13677.28</v>
      </c>
      <c r="Q1776" s="91">
        <v>12569.64</v>
      </c>
      <c r="R1776" s="91">
        <v>5048.1000000000004</v>
      </c>
      <c r="S1776" s="91">
        <v>2725.18</v>
      </c>
      <c r="T1776" s="91">
        <v>196.04</v>
      </c>
      <c r="U1776" s="91">
        <f t="shared" si="167"/>
        <v>111656.88999999998</v>
      </c>
      <c r="V1776" s="82" t="str">
        <f t="shared" si="165"/>
        <v>135101512880</v>
      </c>
      <c r="W1776" s="83">
        <f>VLOOKUP(V1776,Factors!$E$6:$H$5950,4,FALSE)</f>
        <v>0.1119</v>
      </c>
      <c r="X1776" t="str">
        <f>VLOOKUP(V1776,Factors!$E$6:$F$5950,2,FALSE)</f>
        <v>Customers-All</v>
      </c>
      <c r="Y1776" s="92">
        <f t="shared" si="168"/>
        <v>12494.405990999998</v>
      </c>
      <c r="Z1776" s="92">
        <f t="shared" si="169"/>
        <v>99162.484008999993</v>
      </c>
      <c r="AA1776" s="92">
        <f t="shared" si="170"/>
        <v>111656.88999999998</v>
      </c>
    </row>
    <row r="1777" spans="1:27" x14ac:dyDescent="0.25">
      <c r="A1777" t="s">
        <v>444</v>
      </c>
      <c r="B1777" t="s">
        <v>338</v>
      </c>
      <c r="C1777" t="s">
        <v>339</v>
      </c>
      <c r="D1777" t="s">
        <v>453</v>
      </c>
      <c r="E1777" t="s">
        <v>454</v>
      </c>
      <c r="F1777" t="str">
        <f t="shared" si="166"/>
        <v>1512</v>
      </c>
      <c r="G1777" t="s">
        <v>68</v>
      </c>
      <c r="H1777" t="s">
        <v>69</v>
      </c>
      <c r="I1777" s="91">
        <v>4642.5600000000004</v>
      </c>
      <c r="J1777" s="91">
        <v>5.23</v>
      </c>
      <c r="K1777" s="91">
        <v>530.69000000000005</v>
      </c>
      <c r="L1777" s="91">
        <v>485.2</v>
      </c>
      <c r="M1777" s="91">
        <v>2193.7800000000002</v>
      </c>
      <c r="N1777" s="91">
        <v>2899.17</v>
      </c>
      <c r="O1777" s="91">
        <v>606.5</v>
      </c>
      <c r="P1777" s="91">
        <v>2603.1999999999998</v>
      </c>
      <c r="Q1777" s="91">
        <v>1071.74</v>
      </c>
      <c r="R1777" s="91">
        <v>682.32</v>
      </c>
      <c r="S1777" s="91">
        <v>242.6</v>
      </c>
      <c r="T1777" s="91"/>
      <c r="U1777" s="91">
        <f t="shared" si="167"/>
        <v>15962.989999999998</v>
      </c>
      <c r="V1777" s="82" t="str">
        <f t="shared" si="165"/>
        <v>135101512880</v>
      </c>
      <c r="W1777" s="83">
        <f>VLOOKUP(V1777,Factors!$E$6:$H$5950,4,FALSE)</f>
        <v>0.1119</v>
      </c>
      <c r="X1777" t="str">
        <f>VLOOKUP(V1777,Factors!$E$6:$F$5950,2,FALSE)</f>
        <v>Customers-All</v>
      </c>
      <c r="Y1777" s="92">
        <f t="shared" si="168"/>
        <v>1786.2585809999998</v>
      </c>
      <c r="Z1777" s="92">
        <f t="shared" si="169"/>
        <v>14176.731418999998</v>
      </c>
      <c r="AA1777" s="92">
        <f t="shared" si="170"/>
        <v>15962.989999999998</v>
      </c>
    </row>
    <row r="1778" spans="1:27" x14ac:dyDescent="0.25">
      <c r="A1778" t="s">
        <v>444</v>
      </c>
      <c r="B1778" t="s">
        <v>338</v>
      </c>
      <c r="C1778" t="s">
        <v>339</v>
      </c>
      <c r="D1778" t="s">
        <v>453</v>
      </c>
      <c r="E1778" t="s">
        <v>454</v>
      </c>
      <c r="F1778" t="str">
        <f t="shared" si="166"/>
        <v>1512</v>
      </c>
      <c r="G1778" t="s">
        <v>154</v>
      </c>
      <c r="H1778" t="s">
        <v>155</v>
      </c>
      <c r="I1778" s="91">
        <v>605.34</v>
      </c>
      <c r="J1778" s="91"/>
      <c r="K1778" s="91">
        <v>143.63999999999999</v>
      </c>
      <c r="L1778" s="91">
        <v>0</v>
      </c>
      <c r="M1778" s="91">
        <v>508.14</v>
      </c>
      <c r="N1778" s="91">
        <v>349.92</v>
      </c>
      <c r="O1778" s="91">
        <v>191.16</v>
      </c>
      <c r="P1778" s="91">
        <v>677.49</v>
      </c>
      <c r="Q1778" s="91">
        <v>274.86</v>
      </c>
      <c r="R1778" s="91">
        <v>131.76</v>
      </c>
      <c r="S1778" s="91"/>
      <c r="T1778" s="91"/>
      <c r="U1778" s="91">
        <f t="shared" si="167"/>
        <v>2882.3100000000004</v>
      </c>
      <c r="V1778" s="82" t="str">
        <f t="shared" si="165"/>
        <v>135101512880</v>
      </c>
      <c r="W1778" s="83">
        <f>VLOOKUP(V1778,Factors!$E$6:$H$5950,4,FALSE)</f>
        <v>0.1119</v>
      </c>
      <c r="X1778" t="str">
        <f>VLOOKUP(V1778,Factors!$E$6:$F$5950,2,FALSE)</f>
        <v>Customers-All</v>
      </c>
      <c r="Y1778" s="92">
        <f t="shared" si="168"/>
        <v>322.53048900000005</v>
      </c>
      <c r="Z1778" s="92">
        <f t="shared" si="169"/>
        <v>2559.7795110000002</v>
      </c>
      <c r="AA1778" s="92">
        <f t="shared" si="170"/>
        <v>2882.3100000000004</v>
      </c>
    </row>
    <row r="1779" spans="1:27" x14ac:dyDescent="0.25">
      <c r="A1779" t="s">
        <v>444</v>
      </c>
      <c r="B1779" t="s">
        <v>338</v>
      </c>
      <c r="C1779" t="s">
        <v>339</v>
      </c>
      <c r="D1779" t="s">
        <v>453</v>
      </c>
      <c r="E1779" t="s">
        <v>454</v>
      </c>
      <c r="F1779" t="str">
        <f t="shared" si="166"/>
        <v>1512</v>
      </c>
      <c r="G1779" t="s">
        <v>156</v>
      </c>
      <c r="H1779" t="s">
        <v>157</v>
      </c>
      <c r="I1779" s="91">
        <v>85.72</v>
      </c>
      <c r="J1779" s="91"/>
      <c r="K1779" s="91"/>
      <c r="L1779" s="91"/>
      <c r="M1779" s="91"/>
      <c r="N1779" s="91">
        <v>85.72</v>
      </c>
      <c r="O1779" s="91">
        <v>42.86</v>
      </c>
      <c r="P1779" s="91">
        <v>64.290000000000006</v>
      </c>
      <c r="Q1779" s="91">
        <v>21.43</v>
      </c>
      <c r="R1779" s="91">
        <v>42.86</v>
      </c>
      <c r="S1779" s="91"/>
      <c r="T1779" s="91"/>
      <c r="U1779" s="91">
        <f t="shared" si="167"/>
        <v>342.88000000000005</v>
      </c>
      <c r="V1779" s="82" t="str">
        <f t="shared" si="165"/>
        <v>135101512880</v>
      </c>
      <c r="W1779" s="83">
        <f>VLOOKUP(V1779,Factors!$E$6:$H$5950,4,FALSE)</f>
        <v>0.1119</v>
      </c>
      <c r="X1779" t="str">
        <f>VLOOKUP(V1779,Factors!$E$6:$F$5950,2,FALSE)</f>
        <v>Customers-All</v>
      </c>
      <c r="Y1779" s="92">
        <f t="shared" si="168"/>
        <v>38.368272000000005</v>
      </c>
      <c r="Z1779" s="92">
        <f t="shared" si="169"/>
        <v>304.51172800000006</v>
      </c>
      <c r="AA1779" s="92">
        <f t="shared" si="170"/>
        <v>342.88000000000005</v>
      </c>
    </row>
    <row r="1780" spans="1:27" x14ac:dyDescent="0.25">
      <c r="A1780" t="s">
        <v>444</v>
      </c>
      <c r="B1780" t="s">
        <v>338</v>
      </c>
      <c r="C1780" t="s">
        <v>339</v>
      </c>
      <c r="D1780" t="s">
        <v>455</v>
      </c>
      <c r="E1780" t="s">
        <v>456</v>
      </c>
      <c r="F1780" t="str">
        <f t="shared" si="166"/>
        <v>1580</v>
      </c>
      <c r="G1780" t="s">
        <v>84</v>
      </c>
      <c r="H1780" t="s">
        <v>85</v>
      </c>
      <c r="I1780" s="91">
        <v>88.84</v>
      </c>
      <c r="J1780" s="91">
        <v>169.22</v>
      </c>
      <c r="K1780" s="91">
        <v>241.14</v>
      </c>
      <c r="L1780" s="91">
        <v>384.96</v>
      </c>
      <c r="M1780" s="91">
        <v>198.86</v>
      </c>
      <c r="N1780" s="91">
        <v>92.54</v>
      </c>
      <c r="O1780" s="91">
        <v>61.66</v>
      </c>
      <c r="P1780" s="91">
        <v>163.30000000000001</v>
      </c>
      <c r="Q1780" s="91">
        <v>193.39</v>
      </c>
      <c r="R1780" s="91">
        <v>215.2</v>
      </c>
      <c r="S1780" s="91">
        <v>124.97</v>
      </c>
      <c r="T1780" s="91">
        <v>119.05</v>
      </c>
      <c r="U1780" s="91">
        <f t="shared" si="167"/>
        <v>2053.13</v>
      </c>
      <c r="V1780" s="82" t="str">
        <f t="shared" si="165"/>
        <v>135101580880</v>
      </c>
      <c r="W1780" s="83">
        <f>VLOOKUP(V1780,Factors!$E$6:$H$5950,4,FALSE)</f>
        <v>0.1119</v>
      </c>
      <c r="X1780" t="str">
        <f>VLOOKUP(V1780,Factors!$E$6:$F$5950,2,FALSE)</f>
        <v>Customers-All</v>
      </c>
      <c r="Y1780" s="92">
        <f t="shared" si="168"/>
        <v>229.74524700000001</v>
      </c>
      <c r="Z1780" s="92">
        <f t="shared" si="169"/>
        <v>1823.384753</v>
      </c>
      <c r="AA1780" s="92">
        <f t="shared" si="170"/>
        <v>2053.13</v>
      </c>
    </row>
    <row r="1781" spans="1:27" x14ac:dyDescent="0.25">
      <c r="A1781" t="s">
        <v>444</v>
      </c>
      <c r="B1781" t="s">
        <v>338</v>
      </c>
      <c r="C1781" t="s">
        <v>339</v>
      </c>
      <c r="D1781" t="s">
        <v>455</v>
      </c>
      <c r="E1781" t="s">
        <v>456</v>
      </c>
      <c r="F1781" t="str">
        <f t="shared" si="166"/>
        <v>1580</v>
      </c>
      <c r="G1781" t="s">
        <v>65</v>
      </c>
      <c r="H1781" t="s">
        <v>66</v>
      </c>
      <c r="I1781" s="91"/>
      <c r="J1781" s="91"/>
      <c r="K1781" s="91">
        <v>127.38</v>
      </c>
      <c r="L1781" s="91"/>
      <c r="M1781" s="91">
        <v>80.87</v>
      </c>
      <c r="N1781" s="91"/>
      <c r="O1781" s="91">
        <v>-40.43</v>
      </c>
      <c r="P1781" s="91"/>
      <c r="Q1781" s="91"/>
      <c r="R1781" s="91"/>
      <c r="S1781" s="91"/>
      <c r="T1781" s="91"/>
      <c r="U1781" s="91">
        <f t="shared" si="167"/>
        <v>167.82</v>
      </c>
      <c r="V1781" s="82" t="str">
        <f t="shared" si="165"/>
        <v>135101580880</v>
      </c>
      <c r="W1781" s="83">
        <f>VLOOKUP(V1781,Factors!$E$6:$H$5950,4,FALSE)</f>
        <v>0.1119</v>
      </c>
      <c r="X1781" t="str">
        <f>VLOOKUP(V1781,Factors!$E$6:$F$5950,2,FALSE)</f>
        <v>Customers-All</v>
      </c>
      <c r="Y1781" s="92">
        <f t="shared" si="168"/>
        <v>18.779057999999999</v>
      </c>
      <c r="Z1781" s="92">
        <f t="shared" si="169"/>
        <v>149.040942</v>
      </c>
      <c r="AA1781" s="92">
        <f t="shared" si="170"/>
        <v>167.82</v>
      </c>
    </row>
    <row r="1782" spans="1:27" x14ac:dyDescent="0.25">
      <c r="A1782" t="s">
        <v>444</v>
      </c>
      <c r="B1782" t="s">
        <v>338</v>
      </c>
      <c r="C1782" t="s">
        <v>339</v>
      </c>
      <c r="D1782" t="s">
        <v>455</v>
      </c>
      <c r="E1782" t="s">
        <v>456</v>
      </c>
      <c r="F1782" t="str">
        <f t="shared" si="166"/>
        <v>1580</v>
      </c>
      <c r="G1782" t="s">
        <v>56</v>
      </c>
      <c r="H1782" t="s">
        <v>57</v>
      </c>
      <c r="I1782" s="91">
        <v>2886.02</v>
      </c>
      <c r="J1782" s="91">
        <v>5516.56</v>
      </c>
      <c r="K1782" s="91">
        <v>7745.62</v>
      </c>
      <c r="L1782" s="91">
        <v>11768.15</v>
      </c>
      <c r="M1782" s="91">
        <v>6313.85</v>
      </c>
      <c r="N1782" s="91">
        <v>3070.66</v>
      </c>
      <c r="O1782" s="91">
        <v>2047.42</v>
      </c>
      <c r="P1782" s="91">
        <v>5337.18</v>
      </c>
      <c r="Q1782" s="91">
        <v>6389.66</v>
      </c>
      <c r="R1782" s="91">
        <v>6742.44</v>
      </c>
      <c r="S1782" s="91">
        <v>4160.13</v>
      </c>
      <c r="T1782" s="91">
        <v>3927.27</v>
      </c>
      <c r="U1782" s="91">
        <f t="shared" si="167"/>
        <v>65904.959999999992</v>
      </c>
      <c r="V1782" s="82" t="str">
        <f t="shared" si="165"/>
        <v>135101580880</v>
      </c>
      <c r="W1782" s="83">
        <f>VLOOKUP(V1782,Factors!$E$6:$H$5950,4,FALSE)</f>
        <v>0.1119</v>
      </c>
      <c r="X1782" t="str">
        <f>VLOOKUP(V1782,Factors!$E$6:$F$5950,2,FALSE)</f>
        <v>Customers-All</v>
      </c>
      <c r="Y1782" s="92">
        <f t="shared" si="168"/>
        <v>7374.7650239999994</v>
      </c>
      <c r="Z1782" s="92">
        <f t="shared" si="169"/>
        <v>58530.194975999992</v>
      </c>
      <c r="AA1782" s="92">
        <f t="shared" si="170"/>
        <v>65904.959999999992</v>
      </c>
    </row>
    <row r="1783" spans="1:27" x14ac:dyDescent="0.25">
      <c r="A1783" t="s">
        <v>444</v>
      </c>
      <c r="B1783" t="s">
        <v>338</v>
      </c>
      <c r="C1783" t="s">
        <v>339</v>
      </c>
      <c r="D1783" t="s">
        <v>455</v>
      </c>
      <c r="E1783" t="s">
        <v>456</v>
      </c>
      <c r="F1783" t="str">
        <f t="shared" si="166"/>
        <v>1580</v>
      </c>
      <c r="G1783" t="s">
        <v>68</v>
      </c>
      <c r="H1783" t="s">
        <v>69</v>
      </c>
      <c r="I1783" s="91">
        <v>92.8</v>
      </c>
      <c r="J1783" s="91">
        <v>157.11000000000001</v>
      </c>
      <c r="K1783" s="91">
        <v>212.28</v>
      </c>
      <c r="L1783" s="91">
        <v>1139.47</v>
      </c>
      <c r="M1783" s="91">
        <v>272.93</v>
      </c>
      <c r="N1783" s="91">
        <v>32.15</v>
      </c>
      <c r="O1783" s="91">
        <v>60.65</v>
      </c>
      <c r="P1783" s="91">
        <v>138.29</v>
      </c>
      <c r="Q1783" s="91">
        <v>94.63</v>
      </c>
      <c r="R1783" s="91">
        <v>473.13</v>
      </c>
      <c r="S1783" s="91">
        <v>30.33</v>
      </c>
      <c r="T1783" s="91">
        <v>64.349999999999994</v>
      </c>
      <c r="U1783" s="91">
        <f t="shared" si="167"/>
        <v>2768.1200000000003</v>
      </c>
      <c r="V1783" s="82" t="str">
        <f t="shared" si="165"/>
        <v>135101580880</v>
      </c>
      <c r="W1783" s="83">
        <f>VLOOKUP(V1783,Factors!$E$6:$H$5950,4,FALSE)</f>
        <v>0.1119</v>
      </c>
      <c r="X1783" t="str">
        <f>VLOOKUP(V1783,Factors!$E$6:$F$5950,2,FALSE)</f>
        <v>Customers-All</v>
      </c>
      <c r="Y1783" s="92">
        <f t="shared" si="168"/>
        <v>309.75262800000002</v>
      </c>
      <c r="Z1783" s="92">
        <f t="shared" si="169"/>
        <v>2458.3673720000002</v>
      </c>
      <c r="AA1783" s="92">
        <f t="shared" si="170"/>
        <v>2768.1200000000003</v>
      </c>
    </row>
    <row r="1784" spans="1:27" x14ac:dyDescent="0.25">
      <c r="A1784" t="s">
        <v>444</v>
      </c>
      <c r="B1784" t="s">
        <v>338</v>
      </c>
      <c r="C1784" t="s">
        <v>339</v>
      </c>
      <c r="D1784" t="s">
        <v>455</v>
      </c>
      <c r="E1784" t="s">
        <v>456</v>
      </c>
      <c r="F1784" t="str">
        <f t="shared" si="166"/>
        <v>1580</v>
      </c>
      <c r="G1784" t="s">
        <v>154</v>
      </c>
      <c r="H1784" t="s">
        <v>155</v>
      </c>
      <c r="I1784" s="91"/>
      <c r="J1784" s="91">
        <v>111.24</v>
      </c>
      <c r="K1784" s="91"/>
      <c r="L1784" s="91">
        <v>224.64</v>
      </c>
      <c r="M1784" s="91">
        <v>168.48</v>
      </c>
      <c r="N1784" s="91"/>
      <c r="O1784" s="91"/>
      <c r="P1784" s="91"/>
      <c r="Q1784" s="91">
        <v>98.28</v>
      </c>
      <c r="R1784" s="91">
        <v>289.44</v>
      </c>
      <c r="S1784" s="91"/>
      <c r="T1784" s="91"/>
      <c r="U1784" s="91">
        <f t="shared" si="167"/>
        <v>892.07999999999993</v>
      </c>
      <c r="V1784" s="82" t="str">
        <f t="shared" si="165"/>
        <v>135101580880</v>
      </c>
      <c r="W1784" s="83">
        <f>VLOOKUP(V1784,Factors!$E$6:$H$5950,4,FALSE)</f>
        <v>0.1119</v>
      </c>
      <c r="X1784" t="str">
        <f>VLOOKUP(V1784,Factors!$E$6:$F$5950,2,FALSE)</f>
        <v>Customers-All</v>
      </c>
      <c r="Y1784" s="92">
        <f t="shared" si="168"/>
        <v>99.823751999999985</v>
      </c>
      <c r="Z1784" s="92">
        <f t="shared" si="169"/>
        <v>792.25624799999991</v>
      </c>
      <c r="AA1784" s="92">
        <f t="shared" si="170"/>
        <v>892.07999999999993</v>
      </c>
    </row>
    <row r="1785" spans="1:27" x14ac:dyDescent="0.25">
      <c r="A1785" t="s">
        <v>444</v>
      </c>
      <c r="B1785" t="s">
        <v>338</v>
      </c>
      <c r="C1785" t="s">
        <v>339</v>
      </c>
      <c r="D1785" t="s">
        <v>457</v>
      </c>
      <c r="E1785" t="s">
        <v>458</v>
      </c>
      <c r="F1785" t="str">
        <f t="shared" si="166"/>
        <v>1670</v>
      </c>
      <c r="G1785" t="s">
        <v>140</v>
      </c>
      <c r="H1785" t="s">
        <v>141</v>
      </c>
      <c r="I1785" s="91">
        <v>900</v>
      </c>
      <c r="J1785" s="91"/>
      <c r="K1785" s="91"/>
      <c r="L1785" s="91">
        <v>900</v>
      </c>
      <c r="M1785" s="91"/>
      <c r="N1785" s="91"/>
      <c r="O1785" s="91"/>
      <c r="P1785" s="91"/>
      <c r="Q1785" s="91"/>
      <c r="R1785" s="91"/>
      <c r="S1785" s="91"/>
      <c r="T1785" s="91"/>
      <c r="U1785" s="91">
        <f t="shared" si="167"/>
        <v>1800</v>
      </c>
      <c r="V1785" s="82" t="str">
        <f t="shared" si="165"/>
        <v>135101670880</v>
      </c>
      <c r="W1785" s="83">
        <f>VLOOKUP(V1785,Factors!$E$6:$H$5950,4,FALSE)</f>
        <v>0.1119</v>
      </c>
      <c r="X1785" t="str">
        <f>VLOOKUP(V1785,Factors!$E$6:$F$5950,2,FALSE)</f>
        <v>Customers-All</v>
      </c>
      <c r="Y1785" s="92">
        <f t="shared" si="168"/>
        <v>201.42</v>
      </c>
      <c r="Z1785" s="92">
        <f t="shared" si="169"/>
        <v>1598.58</v>
      </c>
      <c r="AA1785" s="92">
        <f t="shared" si="170"/>
        <v>1800</v>
      </c>
    </row>
    <row r="1786" spans="1:27" x14ac:dyDescent="0.25">
      <c r="A1786" t="s">
        <v>444</v>
      </c>
      <c r="B1786" t="s">
        <v>338</v>
      </c>
      <c r="C1786" t="s">
        <v>339</v>
      </c>
      <c r="D1786" t="s">
        <v>463</v>
      </c>
      <c r="E1786" t="s">
        <v>464</v>
      </c>
      <c r="F1786" t="str">
        <f t="shared" si="166"/>
        <v>1671</v>
      </c>
      <c r="G1786" t="s">
        <v>114</v>
      </c>
      <c r="H1786" t="s">
        <v>115</v>
      </c>
      <c r="I1786" s="91"/>
      <c r="J1786" s="91"/>
      <c r="K1786" s="91"/>
      <c r="L1786" s="91">
        <v>69.44</v>
      </c>
      <c r="M1786" s="91"/>
      <c r="N1786" s="91"/>
      <c r="O1786" s="91"/>
      <c r="P1786" s="91"/>
      <c r="Q1786" s="91"/>
      <c r="R1786" s="91"/>
      <c r="S1786" s="91"/>
      <c r="T1786" s="91"/>
      <c r="U1786" s="91">
        <f t="shared" si="167"/>
        <v>69.44</v>
      </c>
      <c r="V1786" s="82" t="str">
        <f t="shared" si="165"/>
        <v>135101671880</v>
      </c>
      <c r="W1786" s="83">
        <f>VLOOKUP(V1786,Factors!$E$6:$H$5950,4,FALSE)</f>
        <v>0.1119</v>
      </c>
      <c r="X1786" t="str">
        <f>VLOOKUP(V1786,Factors!$E$6:$F$5950,2,FALSE)</f>
        <v>Customers-All</v>
      </c>
      <c r="Y1786" s="92">
        <f t="shared" si="168"/>
        <v>7.7703359999999995</v>
      </c>
      <c r="Z1786" s="92">
        <f t="shared" si="169"/>
        <v>61.669663999999997</v>
      </c>
      <c r="AA1786" s="92">
        <f t="shared" si="170"/>
        <v>69.44</v>
      </c>
    </row>
    <row r="1787" spans="1:27" x14ac:dyDescent="0.25">
      <c r="A1787" t="s">
        <v>444</v>
      </c>
      <c r="B1787" t="s">
        <v>338</v>
      </c>
      <c r="C1787" t="s">
        <v>339</v>
      </c>
      <c r="D1787" t="s">
        <v>463</v>
      </c>
      <c r="E1787" t="s">
        <v>464</v>
      </c>
      <c r="F1787" t="str">
        <f t="shared" si="166"/>
        <v>1671</v>
      </c>
      <c r="G1787" t="s">
        <v>86</v>
      </c>
      <c r="H1787" t="s">
        <v>87</v>
      </c>
      <c r="I1787" s="91">
        <v>10873.34</v>
      </c>
      <c r="J1787" s="91">
        <v>10947.23</v>
      </c>
      <c r="K1787" s="91">
        <v>11023.58</v>
      </c>
      <c r="L1787" s="91">
        <v>7971.71</v>
      </c>
      <c r="M1787" s="91">
        <v>11693.73</v>
      </c>
      <c r="N1787" s="91">
        <v>8853.14</v>
      </c>
      <c r="O1787" s="91">
        <v>3610.84</v>
      </c>
      <c r="P1787" s="91">
        <v>6388.52</v>
      </c>
      <c r="Q1787" s="91">
        <v>5694.08</v>
      </c>
      <c r="R1787" s="91">
        <v>3749.77</v>
      </c>
      <c r="S1787" s="91">
        <v>12082.55</v>
      </c>
      <c r="T1787" s="91">
        <v>7955.08</v>
      </c>
      <c r="U1787" s="91">
        <f t="shared" si="167"/>
        <v>100843.57</v>
      </c>
      <c r="V1787" s="82" t="str">
        <f t="shared" si="165"/>
        <v>135101671880</v>
      </c>
      <c r="W1787" s="83">
        <f>VLOOKUP(V1787,Factors!$E$6:$H$5950,4,FALSE)</f>
        <v>0.1119</v>
      </c>
      <c r="X1787" t="str">
        <f>VLOOKUP(V1787,Factors!$E$6:$F$5950,2,FALSE)</f>
        <v>Customers-All</v>
      </c>
      <c r="Y1787" s="92">
        <f t="shared" si="168"/>
        <v>11284.395483</v>
      </c>
      <c r="Z1787" s="92">
        <f t="shared" si="169"/>
        <v>89559.174517000007</v>
      </c>
      <c r="AA1787" s="92">
        <f t="shared" si="170"/>
        <v>100843.57</v>
      </c>
    </row>
    <row r="1788" spans="1:27" x14ac:dyDescent="0.25">
      <c r="A1788" t="s">
        <v>444</v>
      </c>
      <c r="B1788" t="s">
        <v>338</v>
      </c>
      <c r="C1788" t="s">
        <v>339</v>
      </c>
      <c r="D1788" t="s">
        <v>463</v>
      </c>
      <c r="E1788" t="s">
        <v>464</v>
      </c>
      <c r="F1788" t="str">
        <f t="shared" si="166"/>
        <v>1671</v>
      </c>
      <c r="G1788" t="s">
        <v>116</v>
      </c>
      <c r="H1788" t="s">
        <v>117</v>
      </c>
      <c r="I1788" s="91">
        <v>350.27</v>
      </c>
      <c r="J1788" s="91">
        <v>101.29</v>
      </c>
      <c r="K1788" s="91">
        <v>46.87</v>
      </c>
      <c r="L1788" s="91">
        <v>386.64</v>
      </c>
      <c r="M1788" s="91">
        <v>135.37</v>
      </c>
      <c r="N1788" s="91">
        <v>1664.69</v>
      </c>
      <c r="O1788" s="91">
        <v>-103.2</v>
      </c>
      <c r="P1788" s="91">
        <v>469.68</v>
      </c>
      <c r="Q1788" s="91">
        <v>725.44</v>
      </c>
      <c r="R1788" s="91">
        <v>979.11</v>
      </c>
      <c r="S1788" s="91">
        <v>3226.35</v>
      </c>
      <c r="T1788" s="91">
        <v>-486.23</v>
      </c>
      <c r="U1788" s="91">
        <f t="shared" si="167"/>
        <v>7496.2800000000007</v>
      </c>
      <c r="V1788" s="82" t="str">
        <f t="shared" si="165"/>
        <v>135101671880</v>
      </c>
      <c r="W1788" s="83">
        <f>VLOOKUP(V1788,Factors!$E$6:$H$5950,4,FALSE)</f>
        <v>0.1119</v>
      </c>
      <c r="X1788" t="str">
        <f>VLOOKUP(V1788,Factors!$E$6:$F$5950,2,FALSE)</f>
        <v>Customers-All</v>
      </c>
      <c r="Y1788" s="92">
        <f t="shared" si="168"/>
        <v>838.83373200000005</v>
      </c>
      <c r="Z1788" s="92">
        <f t="shared" si="169"/>
        <v>6657.4462680000006</v>
      </c>
      <c r="AA1788" s="92">
        <f t="shared" si="170"/>
        <v>7496.2800000000007</v>
      </c>
    </row>
    <row r="1789" spans="1:27" x14ac:dyDescent="0.25">
      <c r="A1789" t="s">
        <v>444</v>
      </c>
      <c r="B1789" t="s">
        <v>338</v>
      </c>
      <c r="C1789" t="s">
        <v>339</v>
      </c>
      <c r="D1789" t="s">
        <v>463</v>
      </c>
      <c r="E1789" t="s">
        <v>464</v>
      </c>
      <c r="F1789" t="str">
        <f t="shared" si="166"/>
        <v>1671</v>
      </c>
      <c r="G1789" t="s">
        <v>88</v>
      </c>
      <c r="H1789" t="s">
        <v>89</v>
      </c>
      <c r="I1789" s="91">
        <v>1720.97</v>
      </c>
      <c r="J1789" s="91">
        <v>1496.58</v>
      </c>
      <c r="K1789" s="91">
        <v>1646.46</v>
      </c>
      <c r="L1789" s="91">
        <v>1571.16</v>
      </c>
      <c r="M1789" s="91">
        <v>1721.16</v>
      </c>
      <c r="N1789" s="91">
        <v>1571.28</v>
      </c>
      <c r="O1789" s="91">
        <v>1608.79</v>
      </c>
      <c r="P1789" s="91">
        <v>1721.01</v>
      </c>
      <c r="Q1789" s="91">
        <v>1459.07</v>
      </c>
      <c r="R1789" s="91">
        <v>1720.79</v>
      </c>
      <c r="S1789" s="91">
        <v>1608.83</v>
      </c>
      <c r="T1789" s="91">
        <v>1618.46</v>
      </c>
      <c r="U1789" s="91">
        <f t="shared" si="167"/>
        <v>19464.559999999998</v>
      </c>
      <c r="V1789" s="82" t="str">
        <f t="shared" si="165"/>
        <v>135101671880</v>
      </c>
      <c r="W1789" s="83">
        <f>VLOOKUP(V1789,Factors!$E$6:$H$5950,4,FALSE)</f>
        <v>0.1119</v>
      </c>
      <c r="X1789" t="str">
        <f>VLOOKUP(V1789,Factors!$E$6:$F$5950,2,FALSE)</f>
        <v>Customers-All</v>
      </c>
      <c r="Y1789" s="92">
        <f t="shared" si="168"/>
        <v>2178.0842639999996</v>
      </c>
      <c r="Z1789" s="92">
        <f t="shared" si="169"/>
        <v>17286.475735999997</v>
      </c>
      <c r="AA1789" s="92">
        <f t="shared" si="170"/>
        <v>19464.559999999998</v>
      </c>
    </row>
    <row r="1790" spans="1:27" x14ac:dyDescent="0.25">
      <c r="A1790" t="s">
        <v>444</v>
      </c>
      <c r="B1790" t="s">
        <v>338</v>
      </c>
      <c r="C1790" t="s">
        <v>339</v>
      </c>
      <c r="D1790" t="s">
        <v>463</v>
      </c>
      <c r="E1790" t="s">
        <v>464</v>
      </c>
      <c r="F1790" t="str">
        <f t="shared" si="166"/>
        <v>1671</v>
      </c>
      <c r="G1790" t="s">
        <v>90</v>
      </c>
      <c r="H1790" t="s">
        <v>91</v>
      </c>
      <c r="I1790" s="91">
        <v>6741.92</v>
      </c>
      <c r="J1790" s="91">
        <v>5823.48</v>
      </c>
      <c r="K1790" s="91">
        <v>6403.56</v>
      </c>
      <c r="L1790" s="91">
        <v>6174.4</v>
      </c>
      <c r="M1790" s="91">
        <v>6704.25</v>
      </c>
      <c r="N1790" s="91">
        <v>6371.43</v>
      </c>
      <c r="O1790" s="91">
        <v>6228.66</v>
      </c>
      <c r="P1790" s="91">
        <v>6759.2</v>
      </c>
      <c r="Q1790" s="91">
        <v>5782.27</v>
      </c>
      <c r="R1790" s="91">
        <v>6847.14</v>
      </c>
      <c r="S1790" s="91">
        <v>6781.23</v>
      </c>
      <c r="T1790" s="91">
        <v>6207.61</v>
      </c>
      <c r="U1790" s="91">
        <f t="shared" si="167"/>
        <v>76825.149999999994</v>
      </c>
      <c r="V1790" s="82" t="str">
        <f t="shared" si="165"/>
        <v>135101671880</v>
      </c>
      <c r="W1790" s="83">
        <f>VLOOKUP(V1790,Factors!$E$6:$H$5950,4,FALSE)</f>
        <v>0.1119</v>
      </c>
      <c r="X1790" t="str">
        <f>VLOOKUP(V1790,Factors!$E$6:$F$5950,2,FALSE)</f>
        <v>Customers-All</v>
      </c>
      <c r="Y1790" s="92">
        <f t="shared" si="168"/>
        <v>8596.7342849999986</v>
      </c>
      <c r="Z1790" s="92">
        <f t="shared" si="169"/>
        <v>68228.415714999996</v>
      </c>
      <c r="AA1790" s="92">
        <f t="shared" si="170"/>
        <v>76825.149999999994</v>
      </c>
    </row>
    <row r="1791" spans="1:27" x14ac:dyDescent="0.25">
      <c r="A1791" t="s">
        <v>444</v>
      </c>
      <c r="B1791" t="s">
        <v>338</v>
      </c>
      <c r="C1791" t="s">
        <v>339</v>
      </c>
      <c r="D1791" t="s">
        <v>463</v>
      </c>
      <c r="E1791" t="s">
        <v>464</v>
      </c>
      <c r="F1791" t="str">
        <f t="shared" si="166"/>
        <v>1671</v>
      </c>
      <c r="G1791" t="s">
        <v>120</v>
      </c>
      <c r="H1791" t="s">
        <v>121</v>
      </c>
      <c r="I1791" s="91"/>
      <c r="J1791" s="91">
        <v>39.24</v>
      </c>
      <c r="K1791" s="91">
        <v>76.3</v>
      </c>
      <c r="L1791" s="91"/>
      <c r="M1791" s="91"/>
      <c r="N1791" s="91"/>
      <c r="O1791" s="91"/>
      <c r="P1791" s="91"/>
      <c r="Q1791" s="91">
        <v>73.58</v>
      </c>
      <c r="R1791" s="91"/>
      <c r="S1791" s="91">
        <v>78.48</v>
      </c>
      <c r="T1791" s="91"/>
      <c r="U1791" s="91">
        <f t="shared" si="167"/>
        <v>267.60000000000002</v>
      </c>
      <c r="V1791" s="82" t="str">
        <f t="shared" si="165"/>
        <v>135101671880</v>
      </c>
      <c r="W1791" s="83">
        <f>VLOOKUP(V1791,Factors!$E$6:$H$5950,4,FALSE)</f>
        <v>0.1119</v>
      </c>
      <c r="X1791" t="str">
        <f>VLOOKUP(V1791,Factors!$E$6:$F$5950,2,FALSE)</f>
        <v>Customers-All</v>
      </c>
      <c r="Y1791" s="92">
        <f t="shared" si="168"/>
        <v>29.944440000000004</v>
      </c>
      <c r="Z1791" s="92">
        <f t="shared" si="169"/>
        <v>237.65556000000001</v>
      </c>
      <c r="AA1791" s="92">
        <f t="shared" si="170"/>
        <v>267.60000000000002</v>
      </c>
    </row>
    <row r="1792" spans="1:27" x14ac:dyDescent="0.25">
      <c r="A1792" t="s">
        <v>444</v>
      </c>
      <c r="B1792" t="s">
        <v>338</v>
      </c>
      <c r="C1792" t="s">
        <v>339</v>
      </c>
      <c r="D1792" t="s">
        <v>463</v>
      </c>
      <c r="E1792" t="s">
        <v>464</v>
      </c>
      <c r="F1792" t="str">
        <f t="shared" si="166"/>
        <v>1671</v>
      </c>
      <c r="G1792" t="s">
        <v>84</v>
      </c>
      <c r="H1792" t="s">
        <v>85</v>
      </c>
      <c r="I1792" s="91">
        <v>101.81</v>
      </c>
      <c r="J1792" s="91">
        <v>65.31</v>
      </c>
      <c r="K1792" s="91">
        <v>128</v>
      </c>
      <c r="L1792" s="91">
        <v>-3.74</v>
      </c>
      <c r="M1792" s="91">
        <v>234.39</v>
      </c>
      <c r="N1792" s="91">
        <v>160.09</v>
      </c>
      <c r="O1792" s="91">
        <v>-120.23</v>
      </c>
      <c r="P1792" s="91">
        <v>53.13</v>
      </c>
      <c r="Q1792" s="91">
        <v>73.040000000000006</v>
      </c>
      <c r="R1792" s="91">
        <v>-158.85</v>
      </c>
      <c r="S1792" s="91">
        <v>437.49</v>
      </c>
      <c r="T1792" s="91">
        <v>-19.829999999999998</v>
      </c>
      <c r="U1792" s="91">
        <f t="shared" si="167"/>
        <v>950.6099999999999</v>
      </c>
      <c r="V1792" s="82" t="str">
        <f t="shared" si="165"/>
        <v>135101671880</v>
      </c>
      <c r="W1792" s="83">
        <f>VLOOKUP(V1792,Factors!$E$6:$H$5950,4,FALSE)</f>
        <v>0.1119</v>
      </c>
      <c r="X1792" t="str">
        <f>VLOOKUP(V1792,Factors!$E$6:$F$5950,2,FALSE)</f>
        <v>Customers-All</v>
      </c>
      <c r="Y1792" s="92">
        <f t="shared" si="168"/>
        <v>106.37325899999999</v>
      </c>
      <c r="Z1792" s="92">
        <f t="shared" si="169"/>
        <v>844.23674099999994</v>
      </c>
      <c r="AA1792" s="92">
        <f t="shared" si="170"/>
        <v>950.6099999999999</v>
      </c>
    </row>
    <row r="1793" spans="1:27" x14ac:dyDescent="0.25">
      <c r="A1793" t="s">
        <v>444</v>
      </c>
      <c r="B1793" t="s">
        <v>338</v>
      </c>
      <c r="C1793" t="s">
        <v>339</v>
      </c>
      <c r="D1793" t="s">
        <v>463</v>
      </c>
      <c r="E1793" t="s">
        <v>464</v>
      </c>
      <c r="F1793" t="str">
        <f t="shared" si="166"/>
        <v>1671</v>
      </c>
      <c r="G1793" t="s">
        <v>140</v>
      </c>
      <c r="H1793" t="s">
        <v>141</v>
      </c>
      <c r="I1793" s="91"/>
      <c r="J1793" s="91"/>
      <c r="K1793" s="91"/>
      <c r="L1793" s="91"/>
      <c r="M1793" s="91"/>
      <c r="N1793" s="91"/>
      <c r="O1793" s="91">
        <v>21.43</v>
      </c>
      <c r="P1793" s="91"/>
      <c r="Q1793" s="91"/>
      <c r="R1793" s="91"/>
      <c r="S1793" s="91">
        <v>22.5</v>
      </c>
      <c r="T1793" s="91"/>
      <c r="U1793" s="91">
        <f t="shared" si="167"/>
        <v>43.93</v>
      </c>
      <c r="V1793" s="82" t="str">
        <f t="shared" si="165"/>
        <v>135101671880</v>
      </c>
      <c r="W1793" s="83">
        <f>VLOOKUP(V1793,Factors!$E$6:$H$5950,4,FALSE)</f>
        <v>0.1119</v>
      </c>
      <c r="X1793" t="str">
        <f>VLOOKUP(V1793,Factors!$E$6:$F$5950,2,FALSE)</f>
        <v>Customers-All</v>
      </c>
      <c r="Y1793" s="92">
        <f t="shared" si="168"/>
        <v>4.9157669999999998</v>
      </c>
      <c r="Z1793" s="92">
        <f t="shared" si="169"/>
        <v>39.014232999999997</v>
      </c>
      <c r="AA1793" s="92">
        <f t="shared" si="170"/>
        <v>43.93</v>
      </c>
    </row>
    <row r="1794" spans="1:27" x14ac:dyDescent="0.25">
      <c r="A1794" t="s">
        <v>444</v>
      </c>
      <c r="B1794" t="s">
        <v>338</v>
      </c>
      <c r="C1794" t="s">
        <v>339</v>
      </c>
      <c r="D1794" t="s">
        <v>463</v>
      </c>
      <c r="E1794" t="s">
        <v>464</v>
      </c>
      <c r="F1794" t="str">
        <f t="shared" si="166"/>
        <v>1671</v>
      </c>
      <c r="G1794" t="s">
        <v>104</v>
      </c>
      <c r="H1794" t="s">
        <v>105</v>
      </c>
      <c r="I1794" s="91"/>
      <c r="J1794" s="91"/>
      <c r="K1794" s="91"/>
      <c r="L1794" s="91">
        <v>-80.87</v>
      </c>
      <c r="M1794" s="91"/>
      <c r="N1794" s="91"/>
      <c r="O1794" s="91"/>
      <c r="P1794" s="91"/>
      <c r="Q1794" s="91"/>
      <c r="R1794" s="91"/>
      <c r="S1794" s="91"/>
      <c r="T1794" s="91"/>
      <c r="U1794" s="91">
        <f t="shared" si="167"/>
        <v>-80.87</v>
      </c>
      <c r="V1794" s="82" t="str">
        <f t="shared" si="165"/>
        <v>135101671880</v>
      </c>
      <c r="W1794" s="83">
        <f>VLOOKUP(V1794,Factors!$E$6:$H$5950,4,FALSE)</f>
        <v>0.1119</v>
      </c>
      <c r="X1794" t="str">
        <f>VLOOKUP(V1794,Factors!$E$6:$F$5950,2,FALSE)</f>
        <v>Customers-All</v>
      </c>
      <c r="Y1794" s="92">
        <f t="shared" si="168"/>
        <v>-9.049353</v>
      </c>
      <c r="Z1794" s="92">
        <f t="shared" si="169"/>
        <v>-71.820647000000008</v>
      </c>
      <c r="AA1794" s="92">
        <f t="shared" si="170"/>
        <v>-80.87</v>
      </c>
    </row>
    <row r="1795" spans="1:27" x14ac:dyDescent="0.25">
      <c r="A1795" t="s">
        <v>444</v>
      </c>
      <c r="B1795" t="s">
        <v>338</v>
      </c>
      <c r="C1795" t="s">
        <v>339</v>
      </c>
      <c r="D1795" t="s">
        <v>463</v>
      </c>
      <c r="E1795" t="s">
        <v>464</v>
      </c>
      <c r="F1795" t="str">
        <f t="shared" si="166"/>
        <v>1671</v>
      </c>
      <c r="G1795" t="s">
        <v>106</v>
      </c>
      <c r="H1795" t="s">
        <v>107</v>
      </c>
      <c r="I1795" s="91">
        <v>-18730.3</v>
      </c>
      <c r="J1795" s="91">
        <v>-19770.91</v>
      </c>
      <c r="K1795" s="91">
        <v>-17637.12</v>
      </c>
      <c r="L1795" s="91">
        <v>-16657.28</v>
      </c>
      <c r="M1795" s="91">
        <v>-15677.44</v>
      </c>
      <c r="N1795" s="91">
        <v>-14697.6</v>
      </c>
      <c r="O1795" s="91">
        <v>-10288.32</v>
      </c>
      <c r="P1795" s="91">
        <v>-11268.16</v>
      </c>
      <c r="Q1795" s="91">
        <v>-9798.4</v>
      </c>
      <c r="R1795" s="91">
        <v>-12615.44</v>
      </c>
      <c r="S1795" s="91">
        <v>-13962.72</v>
      </c>
      <c r="T1795" s="91">
        <v>-15384.22</v>
      </c>
      <c r="U1795" s="91">
        <f t="shared" si="167"/>
        <v>-176487.91</v>
      </c>
      <c r="V1795" s="82" t="str">
        <f t="shared" si="165"/>
        <v>135101671880</v>
      </c>
      <c r="W1795" s="83">
        <f>VLOOKUP(V1795,Factors!$E$6:$H$5950,4,FALSE)</f>
        <v>0.1119</v>
      </c>
      <c r="X1795" t="str">
        <f>VLOOKUP(V1795,Factors!$E$6:$F$5950,2,FALSE)</f>
        <v>Customers-All</v>
      </c>
      <c r="Y1795" s="92">
        <f t="shared" si="168"/>
        <v>-19748.997128999999</v>
      </c>
      <c r="Z1795" s="92">
        <f t="shared" si="169"/>
        <v>-156738.91287100001</v>
      </c>
      <c r="AA1795" s="92">
        <f t="shared" si="170"/>
        <v>-176487.91</v>
      </c>
    </row>
    <row r="1796" spans="1:27" x14ac:dyDescent="0.25">
      <c r="A1796" t="s">
        <v>444</v>
      </c>
      <c r="B1796" t="s">
        <v>338</v>
      </c>
      <c r="C1796" t="s">
        <v>339</v>
      </c>
      <c r="D1796" t="s">
        <v>463</v>
      </c>
      <c r="E1796" t="s">
        <v>464</v>
      </c>
      <c r="F1796" t="str">
        <f t="shared" si="166"/>
        <v>1671</v>
      </c>
      <c r="G1796" t="s">
        <v>108</v>
      </c>
      <c r="H1796" t="s">
        <v>109</v>
      </c>
      <c r="I1796" s="91">
        <v>-303.27</v>
      </c>
      <c r="J1796" s="91">
        <v>-136.46</v>
      </c>
      <c r="K1796" s="91">
        <v>-212.29</v>
      </c>
      <c r="L1796" s="91">
        <v>-242.61</v>
      </c>
      <c r="M1796" s="91">
        <v>-121.3</v>
      </c>
      <c r="N1796" s="91">
        <v>-970.41</v>
      </c>
      <c r="O1796" s="91">
        <v>-758.13</v>
      </c>
      <c r="P1796" s="91">
        <v>-667.16</v>
      </c>
      <c r="Q1796" s="91">
        <v>-591.34</v>
      </c>
      <c r="R1796" s="91">
        <v>-2168.27</v>
      </c>
      <c r="S1796" s="91">
        <v>-1986.29</v>
      </c>
      <c r="T1796" s="91">
        <v>-218.65</v>
      </c>
      <c r="U1796" s="91">
        <f t="shared" si="167"/>
        <v>-8376.18</v>
      </c>
      <c r="V1796" s="82" t="str">
        <f t="shared" ref="V1796:V1859" si="171">CONCATENATE(B1796,RIGHT(D1796,4),A1796)</f>
        <v>135101671880</v>
      </c>
      <c r="W1796" s="83">
        <f>VLOOKUP(V1796,Factors!$E$6:$H$5950,4,FALSE)</f>
        <v>0.1119</v>
      </c>
      <c r="X1796" t="str">
        <f>VLOOKUP(V1796,Factors!$E$6:$F$5950,2,FALSE)</f>
        <v>Customers-All</v>
      </c>
      <c r="Y1796" s="92">
        <f t="shared" si="168"/>
        <v>-937.29454199999998</v>
      </c>
      <c r="Z1796" s="92">
        <f t="shared" si="169"/>
        <v>-7438.8854580000007</v>
      </c>
      <c r="AA1796" s="92">
        <f t="shared" si="170"/>
        <v>-8376.18</v>
      </c>
    </row>
    <row r="1797" spans="1:27" x14ac:dyDescent="0.25">
      <c r="A1797" t="s">
        <v>444</v>
      </c>
      <c r="B1797" t="s">
        <v>338</v>
      </c>
      <c r="C1797" t="s">
        <v>339</v>
      </c>
      <c r="D1797" t="s">
        <v>463</v>
      </c>
      <c r="E1797" t="s">
        <v>464</v>
      </c>
      <c r="F1797" t="str">
        <f t="shared" ref="F1797:F1860" si="172">RIGHT(D1797,4)</f>
        <v>1671</v>
      </c>
      <c r="G1797" t="s">
        <v>158</v>
      </c>
      <c r="H1797" t="s">
        <v>159</v>
      </c>
      <c r="I1797" s="91"/>
      <c r="J1797" s="91">
        <v>-75.599999999999994</v>
      </c>
      <c r="K1797" s="91"/>
      <c r="L1797" s="91"/>
      <c r="M1797" s="91"/>
      <c r="N1797" s="91"/>
      <c r="O1797" s="91"/>
      <c r="P1797" s="91"/>
      <c r="Q1797" s="91"/>
      <c r="R1797" s="91"/>
      <c r="S1797" s="91"/>
      <c r="T1797" s="91"/>
      <c r="U1797" s="91">
        <f t="shared" ref="U1797:U1860" si="173">SUM(I1797:T1797)</f>
        <v>-75.599999999999994</v>
      </c>
      <c r="V1797" s="82" t="str">
        <f t="shared" si="171"/>
        <v>135101671880</v>
      </c>
      <c r="W1797" s="83">
        <f>VLOOKUP(V1797,Factors!$E$6:$H$5950,4,FALSE)</f>
        <v>0.1119</v>
      </c>
      <c r="X1797" t="str">
        <f>VLOOKUP(V1797,Factors!$E$6:$F$5950,2,FALSE)</f>
        <v>Customers-All</v>
      </c>
      <c r="Y1797" s="92">
        <f t="shared" si="168"/>
        <v>-8.4596399999999985</v>
      </c>
      <c r="Z1797" s="92">
        <f t="shared" si="169"/>
        <v>-67.140360000000001</v>
      </c>
      <c r="AA1797" s="92">
        <f t="shared" si="170"/>
        <v>-75.599999999999994</v>
      </c>
    </row>
    <row r="1798" spans="1:27" x14ac:dyDescent="0.25">
      <c r="A1798" t="s">
        <v>444</v>
      </c>
      <c r="B1798" t="s">
        <v>338</v>
      </c>
      <c r="C1798" t="s">
        <v>339</v>
      </c>
      <c r="D1798" t="s">
        <v>463</v>
      </c>
      <c r="E1798" t="s">
        <v>464</v>
      </c>
      <c r="F1798" t="str">
        <f t="shared" si="172"/>
        <v>1671</v>
      </c>
      <c r="G1798" t="s">
        <v>243</v>
      </c>
      <c r="H1798" t="s">
        <v>244</v>
      </c>
      <c r="I1798" s="91"/>
      <c r="J1798" s="91"/>
      <c r="K1798" s="91"/>
      <c r="L1798" s="91"/>
      <c r="M1798" s="91"/>
      <c r="N1798" s="91"/>
      <c r="O1798" s="91"/>
      <c r="P1798" s="91"/>
      <c r="Q1798" s="91"/>
      <c r="R1798" s="91"/>
      <c r="S1798" s="91">
        <v>-21.43</v>
      </c>
      <c r="T1798" s="91"/>
      <c r="U1798" s="91">
        <f t="shared" si="173"/>
        <v>-21.43</v>
      </c>
      <c r="V1798" s="82" t="str">
        <f t="shared" si="171"/>
        <v>135101671880</v>
      </c>
      <c r="W1798" s="83">
        <f>VLOOKUP(V1798,Factors!$E$6:$H$5950,4,FALSE)</f>
        <v>0.1119</v>
      </c>
      <c r="X1798" t="str">
        <f>VLOOKUP(V1798,Factors!$E$6:$F$5950,2,FALSE)</f>
        <v>Customers-All</v>
      </c>
      <c r="Y1798" s="92">
        <f t="shared" si="168"/>
        <v>-2.3980169999999998</v>
      </c>
      <c r="Z1798" s="92">
        <f t="shared" si="169"/>
        <v>-19.031983</v>
      </c>
      <c r="AA1798" s="92">
        <f t="shared" si="170"/>
        <v>-21.43</v>
      </c>
    </row>
    <row r="1799" spans="1:27" x14ac:dyDescent="0.25">
      <c r="A1799" t="s">
        <v>444</v>
      </c>
      <c r="B1799" t="s">
        <v>338</v>
      </c>
      <c r="C1799" t="s">
        <v>339</v>
      </c>
      <c r="D1799" t="s">
        <v>459</v>
      </c>
      <c r="E1799" t="s">
        <v>460</v>
      </c>
      <c r="F1799" t="str">
        <f t="shared" si="172"/>
        <v>1680</v>
      </c>
      <c r="G1799" t="s">
        <v>84</v>
      </c>
      <c r="H1799" t="s">
        <v>85</v>
      </c>
      <c r="I1799" s="91">
        <v>7.24</v>
      </c>
      <c r="J1799" s="91"/>
      <c r="K1799" s="91"/>
      <c r="L1799" s="91"/>
      <c r="M1799" s="91">
        <v>7.24</v>
      </c>
      <c r="N1799" s="91"/>
      <c r="O1799" s="91"/>
      <c r="P1799" s="91">
        <v>7.24</v>
      </c>
      <c r="Q1799" s="91"/>
      <c r="R1799" s="91">
        <v>7.24</v>
      </c>
      <c r="S1799" s="91"/>
      <c r="T1799" s="91"/>
      <c r="U1799" s="91">
        <f t="shared" si="173"/>
        <v>28.96</v>
      </c>
      <c r="V1799" s="82" t="str">
        <f t="shared" si="171"/>
        <v>135101680880</v>
      </c>
      <c r="W1799" s="83">
        <f>VLOOKUP(V1799,Factors!$E$6:$H$5950,4,FALSE)</f>
        <v>0.1119</v>
      </c>
      <c r="X1799" t="str">
        <f>VLOOKUP(V1799,Factors!$E$6:$F$5950,2,FALSE)</f>
        <v>Customers-All</v>
      </c>
      <c r="Y1799" s="92">
        <f t="shared" si="168"/>
        <v>3.2406239999999999</v>
      </c>
      <c r="Z1799" s="92">
        <f t="shared" si="169"/>
        <v>25.719376</v>
      </c>
      <c r="AA1799" s="92">
        <f t="shared" si="170"/>
        <v>28.96</v>
      </c>
    </row>
    <row r="1800" spans="1:27" x14ac:dyDescent="0.25">
      <c r="A1800" t="s">
        <v>444</v>
      </c>
      <c r="B1800" t="s">
        <v>338</v>
      </c>
      <c r="C1800" t="s">
        <v>339</v>
      </c>
      <c r="D1800" t="s">
        <v>459</v>
      </c>
      <c r="E1800" t="s">
        <v>460</v>
      </c>
      <c r="F1800" t="str">
        <f t="shared" si="172"/>
        <v>1680</v>
      </c>
      <c r="G1800" t="s">
        <v>68</v>
      </c>
      <c r="H1800" t="s">
        <v>69</v>
      </c>
      <c r="I1800" s="91">
        <v>242.6</v>
      </c>
      <c r="J1800" s="91"/>
      <c r="K1800" s="91"/>
      <c r="L1800" s="91"/>
      <c r="M1800" s="91">
        <v>242.6</v>
      </c>
      <c r="N1800" s="91"/>
      <c r="O1800" s="91"/>
      <c r="P1800" s="91">
        <v>242.6</v>
      </c>
      <c r="Q1800" s="91"/>
      <c r="R1800" s="91">
        <v>242.6</v>
      </c>
      <c r="S1800" s="91"/>
      <c r="T1800" s="91"/>
      <c r="U1800" s="91">
        <f t="shared" si="173"/>
        <v>970.4</v>
      </c>
      <c r="V1800" s="82" t="str">
        <f t="shared" si="171"/>
        <v>135101680880</v>
      </c>
      <c r="W1800" s="83">
        <f>VLOOKUP(V1800,Factors!$E$6:$H$5950,4,FALSE)</f>
        <v>0.1119</v>
      </c>
      <c r="X1800" t="str">
        <f>VLOOKUP(V1800,Factors!$E$6:$F$5950,2,FALSE)</f>
        <v>Customers-All</v>
      </c>
      <c r="Y1800" s="92">
        <f t="shared" si="168"/>
        <v>108.58776</v>
      </c>
      <c r="Z1800" s="92">
        <f t="shared" si="169"/>
        <v>861.81223999999997</v>
      </c>
      <c r="AA1800" s="92">
        <f t="shared" si="170"/>
        <v>970.4</v>
      </c>
    </row>
    <row r="1801" spans="1:27" x14ac:dyDescent="0.25">
      <c r="A1801" t="s">
        <v>444</v>
      </c>
      <c r="B1801" t="s">
        <v>223</v>
      </c>
      <c r="C1801" t="s">
        <v>224</v>
      </c>
      <c r="D1801" t="s">
        <v>449</v>
      </c>
      <c r="E1801" t="s">
        <v>450</v>
      </c>
      <c r="F1801" t="str">
        <f t="shared" si="172"/>
        <v>1315</v>
      </c>
      <c r="G1801" t="s">
        <v>84</v>
      </c>
      <c r="H1801" t="s">
        <v>85</v>
      </c>
      <c r="I1801" s="91">
        <v>6.52</v>
      </c>
      <c r="J1801" s="91"/>
      <c r="K1801" s="91"/>
      <c r="L1801" s="91">
        <v>21.14</v>
      </c>
      <c r="M1801" s="91">
        <v>29.22</v>
      </c>
      <c r="N1801" s="91">
        <v>76.02</v>
      </c>
      <c r="O1801" s="91">
        <v>85.51</v>
      </c>
      <c r="P1801" s="91"/>
      <c r="Q1801" s="91"/>
      <c r="R1801" s="91">
        <v>17.41</v>
      </c>
      <c r="S1801" s="91">
        <v>32.840000000000003</v>
      </c>
      <c r="T1801" s="91">
        <v>85.14</v>
      </c>
      <c r="U1801" s="91">
        <f t="shared" si="173"/>
        <v>353.79999999999995</v>
      </c>
      <c r="V1801" s="82" t="str">
        <f t="shared" si="171"/>
        <v>141001315880</v>
      </c>
      <c r="W1801" s="83">
        <f>VLOOKUP(V1801,Factors!$E$6:$H$5950,4,FALSE)</f>
        <v>1.17E-2</v>
      </c>
      <c r="X1801" t="str">
        <f>VLOOKUP(V1801,Factors!$E$6:$F$5950,2,FALSE)</f>
        <v>Transmission</v>
      </c>
      <c r="Y1801" s="92">
        <f t="shared" si="168"/>
        <v>4.1394599999999997</v>
      </c>
      <c r="Z1801" s="92">
        <f t="shared" si="169"/>
        <v>349.66053999999997</v>
      </c>
      <c r="AA1801" s="92">
        <f t="shared" si="170"/>
        <v>353.79999999999995</v>
      </c>
    </row>
    <row r="1802" spans="1:27" x14ac:dyDescent="0.25">
      <c r="A1802" t="s">
        <v>444</v>
      </c>
      <c r="B1802" t="s">
        <v>223</v>
      </c>
      <c r="C1802" t="s">
        <v>224</v>
      </c>
      <c r="D1802" t="s">
        <v>449</v>
      </c>
      <c r="E1802" t="s">
        <v>450</v>
      </c>
      <c r="F1802" t="str">
        <f t="shared" si="172"/>
        <v>1315</v>
      </c>
      <c r="G1802" t="s">
        <v>140</v>
      </c>
      <c r="H1802" t="s">
        <v>141</v>
      </c>
      <c r="I1802" s="91"/>
      <c r="J1802" s="91">
        <v>60</v>
      </c>
      <c r="K1802" s="91">
        <v>180</v>
      </c>
      <c r="L1802" s="91"/>
      <c r="M1802" s="91"/>
      <c r="N1802" s="91"/>
      <c r="O1802" s="91"/>
      <c r="P1802" s="91">
        <v>120</v>
      </c>
      <c r="Q1802" s="91">
        <v>600</v>
      </c>
      <c r="R1802" s="91"/>
      <c r="S1802" s="91"/>
      <c r="T1802" s="91"/>
      <c r="U1802" s="91">
        <f t="shared" si="173"/>
        <v>960</v>
      </c>
      <c r="V1802" s="82" t="str">
        <f t="shared" si="171"/>
        <v>141001315880</v>
      </c>
      <c r="W1802" s="83">
        <f>VLOOKUP(V1802,Factors!$E$6:$H$5950,4,FALSE)</f>
        <v>1.17E-2</v>
      </c>
      <c r="X1802" t="str">
        <f>VLOOKUP(V1802,Factors!$E$6:$F$5950,2,FALSE)</f>
        <v>Transmission</v>
      </c>
      <c r="Y1802" s="92">
        <f t="shared" si="168"/>
        <v>11.232000000000001</v>
      </c>
      <c r="Z1802" s="92">
        <f t="shared" si="169"/>
        <v>948.76800000000003</v>
      </c>
      <c r="AA1802" s="92">
        <f t="shared" si="170"/>
        <v>960</v>
      </c>
    </row>
    <row r="1803" spans="1:27" x14ac:dyDescent="0.25">
      <c r="A1803" t="s">
        <v>444</v>
      </c>
      <c r="B1803" t="s">
        <v>223</v>
      </c>
      <c r="C1803" t="s">
        <v>224</v>
      </c>
      <c r="D1803" t="s">
        <v>449</v>
      </c>
      <c r="E1803" t="s">
        <v>450</v>
      </c>
      <c r="F1803" t="str">
        <f t="shared" si="172"/>
        <v>1315</v>
      </c>
      <c r="G1803" t="s">
        <v>217</v>
      </c>
      <c r="H1803" t="s">
        <v>218</v>
      </c>
      <c r="I1803" s="91"/>
      <c r="J1803" s="91"/>
      <c r="K1803" s="91"/>
      <c r="L1803" s="91">
        <v>782.75</v>
      </c>
      <c r="M1803" s="91"/>
      <c r="N1803" s="91"/>
      <c r="O1803" s="91"/>
      <c r="P1803" s="91"/>
      <c r="Q1803" s="91"/>
      <c r="R1803" s="91"/>
      <c r="S1803" s="91"/>
      <c r="T1803" s="91"/>
      <c r="U1803" s="91">
        <f t="shared" si="173"/>
        <v>782.75</v>
      </c>
      <c r="V1803" s="82" t="str">
        <f t="shared" si="171"/>
        <v>141001315880</v>
      </c>
      <c r="W1803" s="83">
        <f>VLOOKUP(V1803,Factors!$E$6:$H$5950,4,FALSE)</f>
        <v>1.17E-2</v>
      </c>
      <c r="X1803" t="str">
        <f>VLOOKUP(V1803,Factors!$E$6:$F$5950,2,FALSE)</f>
        <v>Transmission</v>
      </c>
      <c r="Y1803" s="92">
        <f t="shared" si="168"/>
        <v>9.158175</v>
      </c>
      <c r="Z1803" s="92">
        <f t="shared" si="169"/>
        <v>773.59182499999997</v>
      </c>
      <c r="AA1803" s="92">
        <f t="shared" si="170"/>
        <v>782.75</v>
      </c>
    </row>
    <row r="1804" spans="1:27" x14ac:dyDescent="0.25">
      <c r="A1804" t="s">
        <v>444</v>
      </c>
      <c r="B1804" t="s">
        <v>223</v>
      </c>
      <c r="C1804" t="s">
        <v>224</v>
      </c>
      <c r="D1804" t="s">
        <v>449</v>
      </c>
      <c r="E1804" t="s">
        <v>450</v>
      </c>
      <c r="F1804" t="str">
        <f t="shared" si="172"/>
        <v>1315</v>
      </c>
      <c r="G1804" t="s">
        <v>56</v>
      </c>
      <c r="H1804" t="s">
        <v>57</v>
      </c>
      <c r="I1804" s="91">
        <v>218.76</v>
      </c>
      <c r="J1804" s="91"/>
      <c r="K1804" s="91"/>
      <c r="L1804" s="91">
        <v>708.78</v>
      </c>
      <c r="M1804" s="91">
        <v>979.62</v>
      </c>
      <c r="N1804" s="91">
        <v>2548.84</v>
      </c>
      <c r="O1804" s="91">
        <v>2867.04</v>
      </c>
      <c r="P1804" s="91"/>
      <c r="Q1804" s="91"/>
      <c r="R1804" s="91">
        <v>583.6</v>
      </c>
      <c r="S1804" s="91">
        <v>1101.1199999999999</v>
      </c>
      <c r="T1804" s="91">
        <v>2342.8000000000002</v>
      </c>
      <c r="U1804" s="91">
        <f t="shared" si="173"/>
        <v>11350.560000000001</v>
      </c>
      <c r="V1804" s="82" t="str">
        <f t="shared" si="171"/>
        <v>141001315880</v>
      </c>
      <c r="W1804" s="83">
        <f>VLOOKUP(V1804,Factors!$E$6:$H$5950,4,FALSE)</f>
        <v>1.17E-2</v>
      </c>
      <c r="X1804" t="str">
        <f>VLOOKUP(V1804,Factors!$E$6:$F$5950,2,FALSE)</f>
        <v>Transmission</v>
      </c>
      <c r="Y1804" s="92">
        <f t="shared" si="168"/>
        <v>132.80155200000002</v>
      </c>
      <c r="Z1804" s="92">
        <f t="shared" si="169"/>
        <v>11217.758448</v>
      </c>
      <c r="AA1804" s="92">
        <f t="shared" si="170"/>
        <v>11350.560000000001</v>
      </c>
    </row>
    <row r="1805" spans="1:27" x14ac:dyDescent="0.25">
      <c r="A1805" t="s">
        <v>444</v>
      </c>
      <c r="B1805" t="s">
        <v>223</v>
      </c>
      <c r="C1805" t="s">
        <v>224</v>
      </c>
      <c r="D1805" t="s">
        <v>449</v>
      </c>
      <c r="E1805" t="s">
        <v>450</v>
      </c>
      <c r="F1805" t="str">
        <f t="shared" si="172"/>
        <v>1315</v>
      </c>
      <c r="G1805" t="s">
        <v>68</v>
      </c>
      <c r="H1805" t="s">
        <v>69</v>
      </c>
      <c r="I1805" s="91"/>
      <c r="J1805" s="91"/>
      <c r="K1805" s="91"/>
      <c r="L1805" s="91">
        <v>0</v>
      </c>
      <c r="M1805" s="91"/>
      <c r="N1805" s="91"/>
      <c r="O1805" s="91"/>
      <c r="P1805" s="91"/>
      <c r="Q1805" s="91"/>
      <c r="R1805" s="91"/>
      <c r="S1805" s="91"/>
      <c r="T1805" s="91">
        <v>511.88</v>
      </c>
      <c r="U1805" s="91">
        <f t="shared" si="173"/>
        <v>511.88</v>
      </c>
      <c r="V1805" s="82" t="str">
        <f t="shared" si="171"/>
        <v>141001315880</v>
      </c>
      <c r="W1805" s="83">
        <f>VLOOKUP(V1805,Factors!$E$6:$H$5950,4,FALSE)</f>
        <v>1.17E-2</v>
      </c>
      <c r="X1805" t="str">
        <f>VLOOKUP(V1805,Factors!$E$6:$F$5950,2,FALSE)</f>
        <v>Transmission</v>
      </c>
      <c r="Y1805" s="92">
        <f t="shared" si="168"/>
        <v>5.9889960000000002</v>
      </c>
      <c r="Z1805" s="92">
        <f t="shared" si="169"/>
        <v>505.89100400000001</v>
      </c>
      <c r="AA1805" s="92">
        <f t="shared" si="170"/>
        <v>511.88</v>
      </c>
    </row>
    <row r="1806" spans="1:27" x14ac:dyDescent="0.25">
      <c r="A1806" t="s">
        <v>444</v>
      </c>
      <c r="B1806" t="s">
        <v>223</v>
      </c>
      <c r="C1806" t="s">
        <v>224</v>
      </c>
      <c r="D1806" t="s">
        <v>451</v>
      </c>
      <c r="E1806" t="s">
        <v>452</v>
      </c>
      <c r="F1806" t="str">
        <f t="shared" si="172"/>
        <v>1440</v>
      </c>
      <c r="G1806" t="s">
        <v>92</v>
      </c>
      <c r="H1806" t="s">
        <v>93</v>
      </c>
      <c r="I1806" s="91"/>
      <c r="J1806" s="91">
        <v>35.409999999999997</v>
      </c>
      <c r="K1806" s="91">
        <v>29.4</v>
      </c>
      <c r="L1806" s="91"/>
      <c r="M1806" s="91"/>
      <c r="N1806" s="91"/>
      <c r="O1806" s="91"/>
      <c r="P1806" s="91"/>
      <c r="Q1806" s="91"/>
      <c r="R1806" s="91"/>
      <c r="S1806" s="91"/>
      <c r="T1806" s="91"/>
      <c r="U1806" s="91">
        <f t="shared" si="173"/>
        <v>64.81</v>
      </c>
      <c r="V1806" s="82" t="str">
        <f t="shared" si="171"/>
        <v>141001440880</v>
      </c>
      <c r="W1806" s="83">
        <f>VLOOKUP(V1806,Factors!$E$6:$H$5950,4,FALSE)</f>
        <v>1.17E-2</v>
      </c>
      <c r="X1806" t="str">
        <f>VLOOKUP(V1806,Factors!$E$6:$F$5950,2,FALSE)</f>
        <v>Transmission</v>
      </c>
      <c r="Y1806" s="92">
        <f t="shared" si="168"/>
        <v>0.75827700000000009</v>
      </c>
      <c r="Z1806" s="92">
        <f t="shared" si="169"/>
        <v>64.051722999999996</v>
      </c>
      <c r="AA1806" s="92">
        <f t="shared" si="170"/>
        <v>64.81</v>
      </c>
    </row>
    <row r="1807" spans="1:27" x14ac:dyDescent="0.25">
      <c r="A1807" t="s">
        <v>444</v>
      </c>
      <c r="B1807" t="s">
        <v>223</v>
      </c>
      <c r="C1807" t="s">
        <v>224</v>
      </c>
      <c r="D1807" t="s">
        <v>451</v>
      </c>
      <c r="E1807" t="s">
        <v>452</v>
      </c>
      <c r="F1807" t="str">
        <f t="shared" si="172"/>
        <v>1440</v>
      </c>
      <c r="G1807" t="s">
        <v>84</v>
      </c>
      <c r="H1807" t="s">
        <v>85</v>
      </c>
      <c r="I1807" s="91"/>
      <c r="J1807" s="91"/>
      <c r="K1807" s="91"/>
      <c r="L1807" s="91"/>
      <c r="M1807" s="91"/>
      <c r="N1807" s="91"/>
      <c r="O1807" s="91"/>
      <c r="P1807" s="91"/>
      <c r="Q1807" s="91"/>
      <c r="R1807" s="91"/>
      <c r="S1807" s="91"/>
      <c r="T1807" s="91">
        <v>11.75</v>
      </c>
      <c r="U1807" s="91">
        <f t="shared" si="173"/>
        <v>11.75</v>
      </c>
      <c r="V1807" s="82" t="str">
        <f t="shared" si="171"/>
        <v>141001440880</v>
      </c>
      <c r="W1807" s="83">
        <f>VLOOKUP(V1807,Factors!$E$6:$H$5950,4,FALSE)</f>
        <v>1.17E-2</v>
      </c>
      <c r="X1807" t="str">
        <f>VLOOKUP(V1807,Factors!$E$6:$F$5950,2,FALSE)</f>
        <v>Transmission</v>
      </c>
      <c r="Y1807" s="92">
        <f t="shared" si="168"/>
        <v>0.13747500000000001</v>
      </c>
      <c r="Z1807" s="92">
        <f t="shared" si="169"/>
        <v>11.612525</v>
      </c>
      <c r="AA1807" s="92">
        <f t="shared" si="170"/>
        <v>11.75</v>
      </c>
    </row>
    <row r="1808" spans="1:27" x14ac:dyDescent="0.25">
      <c r="A1808" t="s">
        <v>444</v>
      </c>
      <c r="B1808" t="s">
        <v>223</v>
      </c>
      <c r="C1808" t="s">
        <v>224</v>
      </c>
      <c r="D1808" t="s">
        <v>451</v>
      </c>
      <c r="E1808" t="s">
        <v>452</v>
      </c>
      <c r="F1808" t="str">
        <f t="shared" si="172"/>
        <v>1440</v>
      </c>
      <c r="G1808" t="s">
        <v>56</v>
      </c>
      <c r="H1808" t="s">
        <v>57</v>
      </c>
      <c r="I1808" s="91"/>
      <c r="J1808" s="91"/>
      <c r="K1808" s="91"/>
      <c r="L1808" s="91"/>
      <c r="M1808" s="91"/>
      <c r="N1808" s="91"/>
      <c r="O1808" s="91"/>
      <c r="P1808" s="91"/>
      <c r="Q1808" s="91"/>
      <c r="R1808" s="91"/>
      <c r="S1808" s="91"/>
      <c r="T1808" s="91">
        <v>393.92</v>
      </c>
      <c r="U1808" s="91">
        <f t="shared" si="173"/>
        <v>393.92</v>
      </c>
      <c r="V1808" s="82" t="str">
        <f t="shared" si="171"/>
        <v>141001440880</v>
      </c>
      <c r="W1808" s="83">
        <f>VLOOKUP(V1808,Factors!$E$6:$H$5950,4,FALSE)</f>
        <v>1.17E-2</v>
      </c>
      <c r="X1808" t="str">
        <f>VLOOKUP(V1808,Factors!$E$6:$F$5950,2,FALSE)</f>
        <v>Transmission</v>
      </c>
      <c r="Y1808" s="92">
        <f t="shared" si="168"/>
        <v>4.6088640000000005</v>
      </c>
      <c r="Z1808" s="92">
        <f t="shared" si="169"/>
        <v>389.31113600000003</v>
      </c>
      <c r="AA1808" s="92">
        <f t="shared" si="170"/>
        <v>393.92</v>
      </c>
    </row>
    <row r="1809" spans="1:27" x14ac:dyDescent="0.25">
      <c r="A1809" t="s">
        <v>444</v>
      </c>
      <c r="B1809" t="s">
        <v>223</v>
      </c>
      <c r="C1809" t="s">
        <v>224</v>
      </c>
      <c r="D1809" t="s">
        <v>453</v>
      </c>
      <c r="E1809" t="s">
        <v>454</v>
      </c>
      <c r="F1809" t="str">
        <f t="shared" si="172"/>
        <v>1512</v>
      </c>
      <c r="G1809" t="s">
        <v>84</v>
      </c>
      <c r="H1809" t="s">
        <v>85</v>
      </c>
      <c r="I1809" s="91">
        <v>247.99</v>
      </c>
      <c r="J1809" s="91">
        <v>73.52</v>
      </c>
      <c r="K1809" s="91">
        <v>-73.52</v>
      </c>
      <c r="L1809" s="91"/>
      <c r="M1809" s="91"/>
      <c r="N1809" s="91"/>
      <c r="O1809" s="91"/>
      <c r="P1809" s="91"/>
      <c r="Q1809" s="91"/>
      <c r="R1809" s="91"/>
      <c r="S1809" s="91"/>
      <c r="T1809" s="91"/>
      <c r="U1809" s="91">
        <f t="shared" si="173"/>
        <v>247.99</v>
      </c>
      <c r="V1809" s="82" t="str">
        <f t="shared" si="171"/>
        <v>141001512880</v>
      </c>
      <c r="W1809" s="83">
        <f>VLOOKUP(V1809,Factors!$E$6:$H$5950,4,FALSE)</f>
        <v>1.17E-2</v>
      </c>
      <c r="X1809" t="str">
        <f>VLOOKUP(V1809,Factors!$E$6:$F$5950,2,FALSE)</f>
        <v>Transmission</v>
      </c>
      <c r="Y1809" s="92">
        <f t="shared" si="168"/>
        <v>2.9014830000000003</v>
      </c>
      <c r="Z1809" s="92">
        <f t="shared" si="169"/>
        <v>245.088517</v>
      </c>
      <c r="AA1809" s="92">
        <f t="shared" si="170"/>
        <v>247.99</v>
      </c>
    </row>
    <row r="1810" spans="1:27" x14ac:dyDescent="0.25">
      <c r="A1810" t="s">
        <v>444</v>
      </c>
      <c r="B1810" t="s">
        <v>223</v>
      </c>
      <c r="C1810" t="s">
        <v>224</v>
      </c>
      <c r="D1810" t="s">
        <v>453</v>
      </c>
      <c r="E1810" t="s">
        <v>454</v>
      </c>
      <c r="F1810" t="str">
        <f t="shared" si="172"/>
        <v>1512</v>
      </c>
      <c r="G1810" t="s">
        <v>140</v>
      </c>
      <c r="H1810" t="s">
        <v>141</v>
      </c>
      <c r="I1810" s="91"/>
      <c r="J1810" s="91"/>
      <c r="K1810" s="91"/>
      <c r="L1810" s="91"/>
      <c r="M1810" s="91"/>
      <c r="N1810" s="91"/>
      <c r="O1810" s="91"/>
      <c r="P1810" s="91"/>
      <c r="Q1810" s="91"/>
      <c r="R1810" s="91">
        <v>120</v>
      </c>
      <c r="S1810" s="91">
        <v>372</v>
      </c>
      <c r="T1810" s="91"/>
      <c r="U1810" s="91">
        <f t="shared" si="173"/>
        <v>492</v>
      </c>
      <c r="V1810" s="82" t="str">
        <f t="shared" si="171"/>
        <v>141001512880</v>
      </c>
      <c r="W1810" s="83">
        <f>VLOOKUP(V1810,Factors!$E$6:$H$5950,4,FALSE)</f>
        <v>1.17E-2</v>
      </c>
      <c r="X1810" t="str">
        <f>VLOOKUP(V1810,Factors!$E$6:$F$5950,2,FALSE)</f>
        <v>Transmission</v>
      </c>
      <c r="Y1810" s="92">
        <f t="shared" ref="Y1810:Y1873" si="174">U1810*W1810</f>
        <v>5.7564000000000002</v>
      </c>
      <c r="Z1810" s="92">
        <f t="shared" ref="Z1810:Z1873" si="175">U1810-Y1810</f>
        <v>486.24360000000001</v>
      </c>
      <c r="AA1810" s="92">
        <f t="shared" ref="AA1810:AA1873" si="176">Y1810+Z1810</f>
        <v>492</v>
      </c>
    </row>
    <row r="1811" spans="1:27" x14ac:dyDescent="0.25">
      <c r="A1811" t="s">
        <v>444</v>
      </c>
      <c r="B1811" t="s">
        <v>223</v>
      </c>
      <c r="C1811" t="s">
        <v>224</v>
      </c>
      <c r="D1811" t="s">
        <v>453</v>
      </c>
      <c r="E1811" t="s">
        <v>454</v>
      </c>
      <c r="F1811" t="str">
        <f t="shared" si="172"/>
        <v>1512</v>
      </c>
      <c r="G1811" t="s">
        <v>56</v>
      </c>
      <c r="H1811" t="s">
        <v>57</v>
      </c>
      <c r="I1811" s="91">
        <v>8315.2000000000007</v>
      </c>
      <c r="J1811" s="91">
        <v>2078.8000000000002</v>
      </c>
      <c r="K1811" s="91">
        <v>-2078.8000000000002</v>
      </c>
      <c r="L1811" s="91"/>
      <c r="M1811" s="91"/>
      <c r="N1811" s="91"/>
      <c r="O1811" s="91"/>
      <c r="P1811" s="91"/>
      <c r="Q1811" s="91"/>
      <c r="R1811" s="91"/>
      <c r="S1811" s="91"/>
      <c r="T1811" s="91"/>
      <c r="U1811" s="91">
        <f t="shared" si="173"/>
        <v>8315.2000000000007</v>
      </c>
      <c r="V1811" s="82" t="str">
        <f t="shared" si="171"/>
        <v>141001512880</v>
      </c>
      <c r="W1811" s="83">
        <f>VLOOKUP(V1811,Factors!$E$6:$H$5950,4,FALSE)</f>
        <v>1.17E-2</v>
      </c>
      <c r="X1811" t="str">
        <f>VLOOKUP(V1811,Factors!$E$6:$F$5950,2,FALSE)</f>
        <v>Transmission</v>
      </c>
      <c r="Y1811" s="92">
        <f t="shared" si="174"/>
        <v>97.287840000000017</v>
      </c>
      <c r="Z1811" s="92">
        <f t="shared" si="175"/>
        <v>8217.9121599999999</v>
      </c>
      <c r="AA1811" s="92">
        <f t="shared" si="176"/>
        <v>8315.2000000000007</v>
      </c>
    </row>
    <row r="1812" spans="1:27" x14ac:dyDescent="0.25">
      <c r="A1812" t="s">
        <v>444</v>
      </c>
      <c r="B1812" t="s">
        <v>223</v>
      </c>
      <c r="C1812" t="s">
        <v>224</v>
      </c>
      <c r="D1812" t="s">
        <v>453</v>
      </c>
      <c r="E1812" t="s">
        <v>454</v>
      </c>
      <c r="F1812" t="str">
        <f t="shared" si="172"/>
        <v>1512</v>
      </c>
      <c r="G1812" t="s">
        <v>68</v>
      </c>
      <c r="H1812" t="s">
        <v>69</v>
      </c>
      <c r="I1812" s="91"/>
      <c r="J1812" s="91">
        <v>386.25</v>
      </c>
      <c r="K1812" s="91">
        <v>-386.25</v>
      </c>
      <c r="L1812" s="91"/>
      <c r="M1812" s="91"/>
      <c r="N1812" s="91"/>
      <c r="O1812" s="91"/>
      <c r="P1812" s="91"/>
      <c r="Q1812" s="91"/>
      <c r="R1812" s="91"/>
      <c r="S1812" s="91"/>
      <c r="T1812" s="91"/>
      <c r="U1812" s="91">
        <f t="shared" si="173"/>
        <v>0</v>
      </c>
      <c r="V1812" s="82" t="str">
        <f t="shared" si="171"/>
        <v>141001512880</v>
      </c>
      <c r="W1812" s="83">
        <f>VLOOKUP(V1812,Factors!$E$6:$H$5950,4,FALSE)</f>
        <v>1.17E-2</v>
      </c>
      <c r="X1812" t="str">
        <f>VLOOKUP(V1812,Factors!$E$6:$F$5950,2,FALSE)</f>
        <v>Transmission</v>
      </c>
      <c r="Y1812" s="92">
        <f t="shared" si="174"/>
        <v>0</v>
      </c>
      <c r="Z1812" s="92">
        <f t="shared" si="175"/>
        <v>0</v>
      </c>
      <c r="AA1812" s="92">
        <f t="shared" si="176"/>
        <v>0</v>
      </c>
    </row>
    <row r="1813" spans="1:27" x14ac:dyDescent="0.25">
      <c r="A1813" t="s">
        <v>444</v>
      </c>
      <c r="B1813" t="s">
        <v>223</v>
      </c>
      <c r="C1813" t="s">
        <v>224</v>
      </c>
      <c r="D1813" t="s">
        <v>455</v>
      </c>
      <c r="E1813" t="s">
        <v>456</v>
      </c>
      <c r="F1813" t="str">
        <f t="shared" si="172"/>
        <v>1580</v>
      </c>
      <c r="G1813" t="s">
        <v>84</v>
      </c>
      <c r="H1813" t="s">
        <v>85</v>
      </c>
      <c r="I1813" s="91">
        <v>19.39</v>
      </c>
      <c r="J1813" s="91">
        <v>98.26</v>
      </c>
      <c r="K1813" s="91">
        <v>18.920000000000002</v>
      </c>
      <c r="L1813" s="91">
        <v>5.91</v>
      </c>
      <c r="M1813" s="91">
        <v>17.25</v>
      </c>
      <c r="N1813" s="91">
        <v>24.23</v>
      </c>
      <c r="O1813" s="91">
        <v>10.26</v>
      </c>
      <c r="P1813" s="91">
        <v>25.8</v>
      </c>
      <c r="Q1813" s="91">
        <v>8.2200000000000006</v>
      </c>
      <c r="R1813" s="91">
        <v>24.63</v>
      </c>
      <c r="S1813" s="91">
        <v>40.94</v>
      </c>
      <c r="T1813" s="91">
        <v>2.2400000000000002</v>
      </c>
      <c r="U1813" s="91">
        <f t="shared" si="173"/>
        <v>296.04999999999995</v>
      </c>
      <c r="V1813" s="82" t="str">
        <f t="shared" si="171"/>
        <v>141001580880</v>
      </c>
      <c r="W1813" s="83">
        <f>VLOOKUP(V1813,Factors!$E$6:$H$5950,4,FALSE)</f>
        <v>1.17E-2</v>
      </c>
      <c r="X1813" t="str">
        <f>VLOOKUP(V1813,Factors!$E$6:$F$5950,2,FALSE)</f>
        <v>Transmission</v>
      </c>
      <c r="Y1813" s="92">
        <f t="shared" si="174"/>
        <v>3.4637849999999997</v>
      </c>
      <c r="Z1813" s="92">
        <f t="shared" si="175"/>
        <v>292.58621499999998</v>
      </c>
      <c r="AA1813" s="92">
        <f t="shared" si="176"/>
        <v>296.04999999999995</v>
      </c>
    </row>
    <row r="1814" spans="1:27" x14ac:dyDescent="0.25">
      <c r="A1814" t="s">
        <v>444</v>
      </c>
      <c r="B1814" t="s">
        <v>223</v>
      </c>
      <c r="C1814" t="s">
        <v>224</v>
      </c>
      <c r="D1814" t="s">
        <v>455</v>
      </c>
      <c r="E1814" t="s">
        <v>456</v>
      </c>
      <c r="F1814" t="str">
        <f t="shared" si="172"/>
        <v>1580</v>
      </c>
      <c r="G1814" t="s">
        <v>140</v>
      </c>
      <c r="H1814" t="s">
        <v>141</v>
      </c>
      <c r="I1814" s="91"/>
      <c r="J1814" s="91"/>
      <c r="K1814" s="91"/>
      <c r="L1814" s="91"/>
      <c r="M1814" s="91"/>
      <c r="N1814" s="91"/>
      <c r="O1814" s="91"/>
      <c r="P1814" s="91"/>
      <c r="Q1814" s="91">
        <v>120</v>
      </c>
      <c r="R1814" s="91"/>
      <c r="S1814" s="91"/>
      <c r="T1814" s="91"/>
      <c r="U1814" s="91">
        <f t="shared" si="173"/>
        <v>120</v>
      </c>
      <c r="V1814" s="82" t="str">
        <f t="shared" si="171"/>
        <v>141001580880</v>
      </c>
      <c r="W1814" s="83">
        <f>VLOOKUP(V1814,Factors!$E$6:$H$5950,4,FALSE)</f>
        <v>1.17E-2</v>
      </c>
      <c r="X1814" t="str">
        <f>VLOOKUP(V1814,Factors!$E$6:$F$5950,2,FALSE)</f>
        <v>Transmission</v>
      </c>
      <c r="Y1814" s="92">
        <f t="shared" si="174"/>
        <v>1.4040000000000001</v>
      </c>
      <c r="Z1814" s="92">
        <f t="shared" si="175"/>
        <v>118.596</v>
      </c>
      <c r="AA1814" s="92">
        <f t="shared" si="176"/>
        <v>120</v>
      </c>
    </row>
    <row r="1815" spans="1:27" x14ac:dyDescent="0.25">
      <c r="A1815" t="s">
        <v>444</v>
      </c>
      <c r="B1815" t="s">
        <v>223</v>
      </c>
      <c r="C1815" t="s">
        <v>224</v>
      </c>
      <c r="D1815" t="s">
        <v>455</v>
      </c>
      <c r="E1815" t="s">
        <v>456</v>
      </c>
      <c r="F1815" t="str">
        <f t="shared" si="172"/>
        <v>1580</v>
      </c>
      <c r="G1815" t="s">
        <v>56</v>
      </c>
      <c r="H1815" t="s">
        <v>57</v>
      </c>
      <c r="I1815" s="91">
        <v>650.25</v>
      </c>
      <c r="J1815" s="91">
        <v>3294.7</v>
      </c>
      <c r="K1815" s="91">
        <v>634.53</v>
      </c>
      <c r="L1815" s="91">
        <v>198.13</v>
      </c>
      <c r="M1815" s="91">
        <v>382.23</v>
      </c>
      <c r="N1815" s="91">
        <v>812.32</v>
      </c>
      <c r="O1815" s="91">
        <v>344.03</v>
      </c>
      <c r="P1815" s="91">
        <v>865.06</v>
      </c>
      <c r="Q1815" s="91">
        <v>275.45</v>
      </c>
      <c r="R1815" s="91">
        <v>825.94</v>
      </c>
      <c r="S1815" s="91">
        <v>1372.84</v>
      </c>
      <c r="T1815" s="91">
        <v>75.11</v>
      </c>
      <c r="U1815" s="91">
        <f t="shared" si="173"/>
        <v>9730.59</v>
      </c>
      <c r="V1815" s="82" t="str">
        <f t="shared" si="171"/>
        <v>141001580880</v>
      </c>
      <c r="W1815" s="83">
        <f>VLOOKUP(V1815,Factors!$E$6:$H$5950,4,FALSE)</f>
        <v>1.17E-2</v>
      </c>
      <c r="X1815" t="str">
        <f>VLOOKUP(V1815,Factors!$E$6:$F$5950,2,FALSE)</f>
        <v>Transmission</v>
      </c>
      <c r="Y1815" s="92">
        <f t="shared" si="174"/>
        <v>113.847903</v>
      </c>
      <c r="Z1815" s="92">
        <f t="shared" si="175"/>
        <v>9616.7420970000003</v>
      </c>
      <c r="AA1815" s="92">
        <f t="shared" si="176"/>
        <v>9730.59</v>
      </c>
    </row>
    <row r="1816" spans="1:27" x14ac:dyDescent="0.25">
      <c r="A1816" t="s">
        <v>444</v>
      </c>
      <c r="B1816" t="s">
        <v>223</v>
      </c>
      <c r="C1816" t="s">
        <v>224</v>
      </c>
      <c r="D1816" t="s">
        <v>455</v>
      </c>
      <c r="E1816" t="s">
        <v>456</v>
      </c>
      <c r="F1816" t="str">
        <f t="shared" si="172"/>
        <v>1580</v>
      </c>
      <c r="G1816" t="s">
        <v>68</v>
      </c>
      <c r="H1816" t="s">
        <v>69</v>
      </c>
      <c r="I1816" s="91"/>
      <c r="J1816" s="91"/>
      <c r="K1816" s="91"/>
      <c r="L1816" s="91"/>
      <c r="M1816" s="91">
        <v>196.24</v>
      </c>
      <c r="N1816" s="91"/>
      <c r="O1816" s="91"/>
      <c r="P1816" s="91"/>
      <c r="Q1816" s="91"/>
      <c r="R1816" s="91"/>
      <c r="S1816" s="91"/>
      <c r="T1816" s="91"/>
      <c r="U1816" s="91">
        <f t="shared" si="173"/>
        <v>196.24</v>
      </c>
      <c r="V1816" s="82" t="str">
        <f t="shared" si="171"/>
        <v>141001580880</v>
      </c>
      <c r="W1816" s="83">
        <f>VLOOKUP(V1816,Factors!$E$6:$H$5950,4,FALSE)</f>
        <v>1.17E-2</v>
      </c>
      <c r="X1816" t="str">
        <f>VLOOKUP(V1816,Factors!$E$6:$F$5950,2,FALSE)</f>
        <v>Transmission</v>
      </c>
      <c r="Y1816" s="92">
        <f t="shared" si="174"/>
        <v>2.296008</v>
      </c>
      <c r="Z1816" s="92">
        <f t="shared" si="175"/>
        <v>193.94399200000001</v>
      </c>
      <c r="AA1816" s="92">
        <f t="shared" si="176"/>
        <v>196.24</v>
      </c>
    </row>
    <row r="1817" spans="1:27" x14ac:dyDescent="0.25">
      <c r="A1817" t="s">
        <v>444</v>
      </c>
      <c r="B1817" t="s">
        <v>223</v>
      </c>
      <c r="C1817" t="s">
        <v>224</v>
      </c>
      <c r="D1817" t="s">
        <v>457</v>
      </c>
      <c r="E1817" t="s">
        <v>458</v>
      </c>
      <c r="F1817" t="str">
        <f t="shared" si="172"/>
        <v>1670</v>
      </c>
      <c r="G1817" t="s">
        <v>84</v>
      </c>
      <c r="H1817" t="s">
        <v>85</v>
      </c>
      <c r="I1817" s="91"/>
      <c r="J1817" s="91"/>
      <c r="K1817" s="91"/>
      <c r="L1817" s="91">
        <v>44.59</v>
      </c>
      <c r="M1817" s="91"/>
      <c r="N1817" s="91"/>
      <c r="O1817" s="91"/>
      <c r="P1817" s="91"/>
      <c r="Q1817" s="91"/>
      <c r="R1817" s="91"/>
      <c r="S1817" s="91"/>
      <c r="T1817" s="91"/>
      <c r="U1817" s="91">
        <f t="shared" si="173"/>
        <v>44.59</v>
      </c>
      <c r="V1817" s="82" t="str">
        <f t="shared" si="171"/>
        <v>141001670880</v>
      </c>
      <c r="W1817" s="83">
        <f>VLOOKUP(V1817,Factors!$E$6:$H$5950,4,FALSE)</f>
        <v>1.17E-2</v>
      </c>
      <c r="X1817" t="str">
        <f>VLOOKUP(V1817,Factors!$E$6:$F$5950,2,FALSE)</f>
        <v>Transmission</v>
      </c>
      <c r="Y1817" s="92">
        <f t="shared" si="174"/>
        <v>0.52170300000000003</v>
      </c>
      <c r="Z1817" s="92">
        <f t="shared" si="175"/>
        <v>44.068297000000001</v>
      </c>
      <c r="AA1817" s="92">
        <f t="shared" si="176"/>
        <v>44.59</v>
      </c>
    </row>
    <row r="1818" spans="1:27" x14ac:dyDescent="0.25">
      <c r="A1818" t="s">
        <v>444</v>
      </c>
      <c r="B1818" t="s">
        <v>223</v>
      </c>
      <c r="C1818" t="s">
        <v>224</v>
      </c>
      <c r="D1818" t="s">
        <v>457</v>
      </c>
      <c r="E1818" t="s">
        <v>458</v>
      </c>
      <c r="F1818" t="str">
        <f t="shared" si="172"/>
        <v>1670</v>
      </c>
      <c r="G1818" t="s">
        <v>56</v>
      </c>
      <c r="H1818" t="s">
        <v>57</v>
      </c>
      <c r="I1818" s="91"/>
      <c r="J1818" s="91"/>
      <c r="K1818" s="91"/>
      <c r="L1818" s="91">
        <v>1459</v>
      </c>
      <c r="M1818" s="91">
        <v>0</v>
      </c>
      <c r="N1818" s="91"/>
      <c r="O1818" s="91"/>
      <c r="P1818" s="91"/>
      <c r="Q1818" s="91"/>
      <c r="R1818" s="91"/>
      <c r="S1818" s="91"/>
      <c r="T1818" s="91"/>
      <c r="U1818" s="91">
        <f t="shared" si="173"/>
        <v>1459</v>
      </c>
      <c r="V1818" s="82" t="str">
        <f t="shared" si="171"/>
        <v>141001670880</v>
      </c>
      <c r="W1818" s="83">
        <f>VLOOKUP(V1818,Factors!$E$6:$H$5950,4,FALSE)</f>
        <v>1.17E-2</v>
      </c>
      <c r="X1818" t="str">
        <f>VLOOKUP(V1818,Factors!$E$6:$F$5950,2,FALSE)</f>
        <v>Transmission</v>
      </c>
      <c r="Y1818" s="92">
        <f t="shared" si="174"/>
        <v>17.0703</v>
      </c>
      <c r="Z1818" s="92">
        <f t="shared" si="175"/>
        <v>1441.9296999999999</v>
      </c>
      <c r="AA1818" s="92">
        <f t="shared" si="176"/>
        <v>1459</v>
      </c>
    </row>
    <row r="1819" spans="1:27" x14ac:dyDescent="0.25">
      <c r="A1819" t="s">
        <v>444</v>
      </c>
      <c r="B1819" t="s">
        <v>223</v>
      </c>
      <c r="C1819" t="s">
        <v>224</v>
      </c>
      <c r="D1819" t="s">
        <v>457</v>
      </c>
      <c r="E1819" t="s">
        <v>458</v>
      </c>
      <c r="F1819" t="str">
        <f t="shared" si="172"/>
        <v>1670</v>
      </c>
      <c r="G1819" t="s">
        <v>68</v>
      </c>
      <c r="H1819" t="s">
        <v>69</v>
      </c>
      <c r="I1819" s="91"/>
      <c r="J1819" s="91"/>
      <c r="K1819" s="91"/>
      <c r="L1819" s="91">
        <v>36.130000000000003</v>
      </c>
      <c r="M1819" s="91"/>
      <c r="N1819" s="91"/>
      <c r="O1819" s="91"/>
      <c r="P1819" s="91"/>
      <c r="Q1819" s="91"/>
      <c r="R1819" s="91"/>
      <c r="S1819" s="91"/>
      <c r="T1819" s="91"/>
      <c r="U1819" s="91">
        <f t="shared" si="173"/>
        <v>36.130000000000003</v>
      </c>
      <c r="V1819" s="82" t="str">
        <f t="shared" si="171"/>
        <v>141001670880</v>
      </c>
      <c r="W1819" s="83">
        <f>VLOOKUP(V1819,Factors!$E$6:$H$5950,4,FALSE)</f>
        <v>1.17E-2</v>
      </c>
      <c r="X1819" t="str">
        <f>VLOOKUP(V1819,Factors!$E$6:$F$5950,2,FALSE)</f>
        <v>Transmission</v>
      </c>
      <c r="Y1819" s="92">
        <f t="shared" si="174"/>
        <v>0.42272100000000007</v>
      </c>
      <c r="Z1819" s="92">
        <f t="shared" si="175"/>
        <v>35.707279</v>
      </c>
      <c r="AA1819" s="92">
        <f t="shared" si="176"/>
        <v>36.130000000000003</v>
      </c>
    </row>
    <row r="1820" spans="1:27" x14ac:dyDescent="0.25">
      <c r="A1820" t="s">
        <v>444</v>
      </c>
      <c r="B1820" t="s">
        <v>223</v>
      </c>
      <c r="C1820" t="s">
        <v>224</v>
      </c>
      <c r="D1820" t="s">
        <v>459</v>
      </c>
      <c r="E1820" t="s">
        <v>460</v>
      </c>
      <c r="F1820" t="str">
        <f t="shared" si="172"/>
        <v>1680</v>
      </c>
      <c r="G1820" t="s">
        <v>84</v>
      </c>
      <c r="H1820" t="s">
        <v>85</v>
      </c>
      <c r="I1820" s="91"/>
      <c r="J1820" s="91">
        <v>3.87</v>
      </c>
      <c r="K1820" s="91"/>
      <c r="L1820" s="91"/>
      <c r="M1820" s="91"/>
      <c r="N1820" s="91"/>
      <c r="O1820" s="91"/>
      <c r="P1820" s="91"/>
      <c r="Q1820" s="91"/>
      <c r="R1820" s="91"/>
      <c r="S1820" s="91"/>
      <c r="T1820" s="91"/>
      <c r="U1820" s="91">
        <f t="shared" si="173"/>
        <v>3.87</v>
      </c>
      <c r="V1820" s="82" t="str">
        <f t="shared" si="171"/>
        <v>141001680880</v>
      </c>
      <c r="W1820" s="83">
        <f>VLOOKUP(V1820,Factors!$E$6:$H$5950,4,FALSE)</f>
        <v>1.17E-2</v>
      </c>
      <c r="X1820" t="str">
        <f>VLOOKUP(V1820,Factors!$E$6:$F$5950,2,FALSE)</f>
        <v>Transmission</v>
      </c>
      <c r="Y1820" s="92">
        <f t="shared" si="174"/>
        <v>4.5279E-2</v>
      </c>
      <c r="Z1820" s="92">
        <f t="shared" si="175"/>
        <v>3.8247210000000003</v>
      </c>
      <c r="AA1820" s="92">
        <f t="shared" si="176"/>
        <v>3.87</v>
      </c>
    </row>
    <row r="1821" spans="1:27" x14ac:dyDescent="0.25">
      <c r="A1821" t="s">
        <v>444</v>
      </c>
      <c r="B1821" t="s">
        <v>223</v>
      </c>
      <c r="C1821" t="s">
        <v>224</v>
      </c>
      <c r="D1821" t="s">
        <v>459</v>
      </c>
      <c r="E1821" t="s">
        <v>460</v>
      </c>
      <c r="F1821" t="str">
        <f t="shared" si="172"/>
        <v>1680</v>
      </c>
      <c r="G1821" t="s">
        <v>140</v>
      </c>
      <c r="H1821" t="s">
        <v>141</v>
      </c>
      <c r="I1821" s="91"/>
      <c r="J1821" s="91">
        <v>300</v>
      </c>
      <c r="K1821" s="91"/>
      <c r="L1821" s="91">
        <v>600</v>
      </c>
      <c r="M1821" s="91">
        <v>300</v>
      </c>
      <c r="N1821" s="91"/>
      <c r="O1821" s="91"/>
      <c r="P1821" s="91"/>
      <c r="Q1821" s="91"/>
      <c r="R1821" s="91"/>
      <c r="S1821" s="91"/>
      <c r="T1821" s="91"/>
      <c r="U1821" s="91">
        <f t="shared" si="173"/>
        <v>1200</v>
      </c>
      <c r="V1821" s="82" t="str">
        <f t="shared" si="171"/>
        <v>141001680880</v>
      </c>
      <c r="W1821" s="83">
        <f>VLOOKUP(V1821,Factors!$E$6:$H$5950,4,FALSE)</f>
        <v>1.17E-2</v>
      </c>
      <c r="X1821" t="str">
        <f>VLOOKUP(V1821,Factors!$E$6:$F$5950,2,FALSE)</f>
        <v>Transmission</v>
      </c>
      <c r="Y1821" s="92">
        <f t="shared" si="174"/>
        <v>14.040000000000001</v>
      </c>
      <c r="Z1821" s="92">
        <f t="shared" si="175"/>
        <v>1185.96</v>
      </c>
      <c r="AA1821" s="92">
        <f t="shared" si="176"/>
        <v>1200</v>
      </c>
    </row>
    <row r="1822" spans="1:27" x14ac:dyDescent="0.25">
      <c r="A1822" t="s">
        <v>444</v>
      </c>
      <c r="B1822" t="s">
        <v>223</v>
      </c>
      <c r="C1822" t="s">
        <v>224</v>
      </c>
      <c r="D1822" t="s">
        <v>459</v>
      </c>
      <c r="E1822" t="s">
        <v>460</v>
      </c>
      <c r="F1822" t="str">
        <f t="shared" si="172"/>
        <v>1680</v>
      </c>
      <c r="G1822" t="s">
        <v>56</v>
      </c>
      <c r="H1822" t="s">
        <v>57</v>
      </c>
      <c r="I1822" s="91"/>
      <c r="J1822" s="91">
        <v>129.80000000000001</v>
      </c>
      <c r="K1822" s="91"/>
      <c r="L1822" s="91"/>
      <c r="M1822" s="91"/>
      <c r="N1822" s="91"/>
      <c r="O1822" s="91"/>
      <c r="P1822" s="91"/>
      <c r="Q1822" s="91"/>
      <c r="R1822" s="91"/>
      <c r="S1822" s="91"/>
      <c r="T1822" s="91"/>
      <c r="U1822" s="91">
        <f t="shared" si="173"/>
        <v>129.80000000000001</v>
      </c>
      <c r="V1822" s="82" t="str">
        <f t="shared" si="171"/>
        <v>141001680880</v>
      </c>
      <c r="W1822" s="83">
        <f>VLOOKUP(V1822,Factors!$E$6:$H$5950,4,FALSE)</f>
        <v>1.17E-2</v>
      </c>
      <c r="X1822" t="str">
        <f>VLOOKUP(V1822,Factors!$E$6:$F$5950,2,FALSE)</f>
        <v>Transmission</v>
      </c>
      <c r="Y1822" s="92">
        <f t="shared" si="174"/>
        <v>1.5186600000000001</v>
      </c>
      <c r="Z1822" s="92">
        <f t="shared" si="175"/>
        <v>128.28134</v>
      </c>
      <c r="AA1822" s="92">
        <f t="shared" si="176"/>
        <v>129.80000000000001</v>
      </c>
    </row>
    <row r="1823" spans="1:27" x14ac:dyDescent="0.25">
      <c r="A1823" t="s">
        <v>444</v>
      </c>
      <c r="B1823" t="s">
        <v>264</v>
      </c>
      <c r="C1823" t="s">
        <v>265</v>
      </c>
      <c r="D1823" t="s">
        <v>447</v>
      </c>
      <c r="E1823" t="s">
        <v>448</v>
      </c>
      <c r="F1823" t="str">
        <f t="shared" si="172"/>
        <v>1270</v>
      </c>
      <c r="G1823" t="s">
        <v>84</v>
      </c>
      <c r="H1823" t="s">
        <v>85</v>
      </c>
      <c r="I1823" s="91"/>
      <c r="J1823" s="91"/>
      <c r="K1823" s="91"/>
      <c r="L1823" s="91">
        <v>3.55</v>
      </c>
      <c r="M1823" s="91">
        <v>10.34</v>
      </c>
      <c r="N1823" s="91"/>
      <c r="O1823" s="91"/>
      <c r="P1823" s="91"/>
      <c r="Q1823" s="91">
        <v>5.17</v>
      </c>
      <c r="R1823" s="91"/>
      <c r="S1823" s="91"/>
      <c r="T1823" s="91"/>
      <c r="U1823" s="91">
        <f t="shared" si="173"/>
        <v>19.060000000000002</v>
      </c>
      <c r="V1823" s="82" t="str">
        <f t="shared" si="171"/>
        <v>141091270880</v>
      </c>
      <c r="W1823" s="83">
        <f>VLOOKUP(V1823,Factors!$E$6:$H$5950,4,FALSE)</f>
        <v>1</v>
      </c>
      <c r="X1823" t="str">
        <f>VLOOKUP(V1823,Factors!$E$6:$F$5950,2,FALSE)</f>
        <v>direct-wa</v>
      </c>
      <c r="Y1823" s="92">
        <f t="shared" si="174"/>
        <v>19.060000000000002</v>
      </c>
      <c r="Z1823" s="92">
        <f t="shared" si="175"/>
        <v>0</v>
      </c>
      <c r="AA1823" s="92">
        <f t="shared" si="176"/>
        <v>19.060000000000002</v>
      </c>
    </row>
    <row r="1824" spans="1:27" x14ac:dyDescent="0.25">
      <c r="A1824" t="s">
        <v>444</v>
      </c>
      <c r="B1824" t="s">
        <v>264</v>
      </c>
      <c r="C1824" t="s">
        <v>265</v>
      </c>
      <c r="D1824" t="s">
        <v>447</v>
      </c>
      <c r="E1824" t="s">
        <v>448</v>
      </c>
      <c r="F1824" t="str">
        <f t="shared" si="172"/>
        <v>1270</v>
      </c>
      <c r="G1824" t="s">
        <v>56</v>
      </c>
      <c r="H1824" t="s">
        <v>57</v>
      </c>
      <c r="I1824" s="91"/>
      <c r="J1824" s="91"/>
      <c r="K1824" s="91"/>
      <c r="L1824" s="91">
        <v>119.02</v>
      </c>
      <c r="M1824" s="91">
        <v>346.68</v>
      </c>
      <c r="N1824" s="91"/>
      <c r="O1824" s="91"/>
      <c r="P1824" s="91"/>
      <c r="Q1824" s="91">
        <v>173.34</v>
      </c>
      <c r="R1824" s="91"/>
      <c r="S1824" s="91"/>
      <c r="T1824" s="91"/>
      <c r="U1824" s="91">
        <f t="shared" si="173"/>
        <v>639.04</v>
      </c>
      <c r="V1824" s="82" t="str">
        <f t="shared" si="171"/>
        <v>141091270880</v>
      </c>
      <c r="W1824" s="83">
        <f>VLOOKUP(V1824,Factors!$E$6:$H$5950,4,FALSE)</f>
        <v>1</v>
      </c>
      <c r="X1824" t="str">
        <f>VLOOKUP(V1824,Factors!$E$6:$F$5950,2,FALSE)</f>
        <v>direct-wa</v>
      </c>
      <c r="Y1824" s="92">
        <f t="shared" si="174"/>
        <v>639.04</v>
      </c>
      <c r="Z1824" s="92">
        <f t="shared" si="175"/>
        <v>0</v>
      </c>
      <c r="AA1824" s="92">
        <f t="shared" si="176"/>
        <v>639.04</v>
      </c>
    </row>
    <row r="1825" spans="1:27" x14ac:dyDescent="0.25">
      <c r="A1825" t="s">
        <v>444</v>
      </c>
      <c r="B1825" t="s">
        <v>264</v>
      </c>
      <c r="C1825" t="s">
        <v>265</v>
      </c>
      <c r="D1825" t="s">
        <v>449</v>
      </c>
      <c r="E1825" t="s">
        <v>450</v>
      </c>
      <c r="F1825" t="str">
        <f t="shared" si="172"/>
        <v>1315</v>
      </c>
      <c r="G1825" t="s">
        <v>84</v>
      </c>
      <c r="H1825" t="s">
        <v>85</v>
      </c>
      <c r="I1825" s="91">
        <v>3.65</v>
      </c>
      <c r="J1825" s="91">
        <v>9.59</v>
      </c>
      <c r="K1825" s="91">
        <v>19.23</v>
      </c>
      <c r="L1825" s="91"/>
      <c r="M1825" s="91"/>
      <c r="N1825" s="91">
        <v>35.14</v>
      </c>
      <c r="O1825" s="91">
        <v>8.56</v>
      </c>
      <c r="P1825" s="91">
        <v>5.0199999999999996</v>
      </c>
      <c r="Q1825" s="91">
        <v>12.82</v>
      </c>
      <c r="R1825" s="91">
        <v>17.010000000000002</v>
      </c>
      <c r="S1825" s="91"/>
      <c r="T1825" s="91">
        <v>19.829999999999998</v>
      </c>
      <c r="U1825" s="91">
        <f t="shared" si="173"/>
        <v>130.85</v>
      </c>
      <c r="V1825" s="82" t="str">
        <f t="shared" si="171"/>
        <v>141091315880</v>
      </c>
      <c r="W1825" s="83">
        <f>VLOOKUP(V1825,Factors!$E$6:$H$5950,4,FALSE)</f>
        <v>1</v>
      </c>
      <c r="X1825" t="str">
        <f>VLOOKUP(V1825,Factors!$E$6:$F$5950,2,FALSE)</f>
        <v>direct-wa</v>
      </c>
      <c r="Y1825" s="92">
        <f t="shared" si="174"/>
        <v>130.85</v>
      </c>
      <c r="Z1825" s="92">
        <f t="shared" si="175"/>
        <v>0</v>
      </c>
      <c r="AA1825" s="92">
        <f t="shared" si="176"/>
        <v>130.85</v>
      </c>
    </row>
    <row r="1826" spans="1:27" x14ac:dyDescent="0.25">
      <c r="A1826" t="s">
        <v>444</v>
      </c>
      <c r="B1826" t="s">
        <v>264</v>
      </c>
      <c r="C1826" t="s">
        <v>265</v>
      </c>
      <c r="D1826" t="s">
        <v>449</v>
      </c>
      <c r="E1826" t="s">
        <v>450</v>
      </c>
      <c r="F1826" t="str">
        <f t="shared" si="172"/>
        <v>1315</v>
      </c>
      <c r="G1826" t="s">
        <v>56</v>
      </c>
      <c r="H1826" t="s">
        <v>57</v>
      </c>
      <c r="I1826" s="91">
        <v>122.42</v>
      </c>
      <c r="J1826" s="91">
        <v>321.56</v>
      </c>
      <c r="K1826" s="91">
        <v>644.78</v>
      </c>
      <c r="L1826" s="91"/>
      <c r="M1826" s="91"/>
      <c r="N1826" s="91">
        <v>1178.1199999999999</v>
      </c>
      <c r="O1826" s="91">
        <v>286.95</v>
      </c>
      <c r="P1826" s="91">
        <v>168.41</v>
      </c>
      <c r="Q1826" s="91">
        <v>429.9</v>
      </c>
      <c r="R1826" s="91">
        <v>570.44000000000005</v>
      </c>
      <c r="S1826" s="91"/>
      <c r="T1826" s="91">
        <v>664.88</v>
      </c>
      <c r="U1826" s="91">
        <f t="shared" si="173"/>
        <v>4387.46</v>
      </c>
      <c r="V1826" s="82" t="str">
        <f t="shared" si="171"/>
        <v>141091315880</v>
      </c>
      <c r="W1826" s="83">
        <f>VLOOKUP(V1826,Factors!$E$6:$H$5950,4,FALSE)</f>
        <v>1</v>
      </c>
      <c r="X1826" t="str">
        <f>VLOOKUP(V1826,Factors!$E$6:$F$5950,2,FALSE)</f>
        <v>direct-wa</v>
      </c>
      <c r="Y1826" s="92">
        <f t="shared" si="174"/>
        <v>4387.46</v>
      </c>
      <c r="Z1826" s="92">
        <f t="shared" si="175"/>
        <v>0</v>
      </c>
      <c r="AA1826" s="92">
        <f t="shared" si="176"/>
        <v>4387.46</v>
      </c>
    </row>
    <row r="1827" spans="1:27" x14ac:dyDescent="0.25">
      <c r="A1827" t="s">
        <v>444</v>
      </c>
      <c r="B1827" t="s">
        <v>264</v>
      </c>
      <c r="C1827" t="s">
        <v>265</v>
      </c>
      <c r="D1827" t="s">
        <v>451</v>
      </c>
      <c r="E1827" t="s">
        <v>452</v>
      </c>
      <c r="F1827" t="str">
        <f t="shared" si="172"/>
        <v>1440</v>
      </c>
      <c r="G1827" t="s">
        <v>84</v>
      </c>
      <c r="H1827" t="s">
        <v>85</v>
      </c>
      <c r="I1827" s="91"/>
      <c r="J1827" s="91">
        <v>5.48</v>
      </c>
      <c r="K1827" s="91"/>
      <c r="L1827" s="91"/>
      <c r="M1827" s="91">
        <v>16.420000000000002</v>
      </c>
      <c r="N1827" s="91"/>
      <c r="O1827" s="91"/>
      <c r="P1827" s="91">
        <v>3.45</v>
      </c>
      <c r="Q1827" s="91"/>
      <c r="R1827" s="91"/>
      <c r="S1827" s="91"/>
      <c r="T1827" s="91"/>
      <c r="U1827" s="91">
        <f t="shared" si="173"/>
        <v>25.35</v>
      </c>
      <c r="V1827" s="82" t="str">
        <f t="shared" si="171"/>
        <v>141091440880</v>
      </c>
      <c r="W1827" s="83">
        <f>VLOOKUP(V1827,Factors!$E$6:$H$5950,4,FALSE)</f>
        <v>1</v>
      </c>
      <c r="X1827" t="str">
        <f>VLOOKUP(V1827,Factors!$E$6:$F$5950,2,FALSE)</f>
        <v>Direct-WA</v>
      </c>
      <c r="Y1827" s="92">
        <f t="shared" si="174"/>
        <v>25.35</v>
      </c>
      <c r="Z1827" s="92">
        <f t="shared" si="175"/>
        <v>0</v>
      </c>
      <c r="AA1827" s="92">
        <f t="shared" si="176"/>
        <v>25.35</v>
      </c>
    </row>
    <row r="1828" spans="1:27" x14ac:dyDescent="0.25">
      <c r="A1828" t="s">
        <v>444</v>
      </c>
      <c r="B1828" t="s">
        <v>264</v>
      </c>
      <c r="C1828" t="s">
        <v>265</v>
      </c>
      <c r="D1828" t="s">
        <v>451</v>
      </c>
      <c r="E1828" t="s">
        <v>452</v>
      </c>
      <c r="F1828" t="str">
        <f t="shared" si="172"/>
        <v>1440</v>
      </c>
      <c r="G1828" t="s">
        <v>56</v>
      </c>
      <c r="H1828" t="s">
        <v>57</v>
      </c>
      <c r="I1828" s="91"/>
      <c r="J1828" s="91">
        <v>183.63</v>
      </c>
      <c r="K1828" s="91"/>
      <c r="L1828" s="91"/>
      <c r="M1828" s="91">
        <v>489.92</v>
      </c>
      <c r="N1828" s="91"/>
      <c r="O1828" s="91"/>
      <c r="P1828" s="91">
        <v>115.56</v>
      </c>
      <c r="Q1828" s="91"/>
      <c r="R1828" s="91"/>
      <c r="S1828" s="91"/>
      <c r="T1828" s="91"/>
      <c r="U1828" s="91">
        <f t="shared" si="173"/>
        <v>789.1099999999999</v>
      </c>
      <c r="V1828" s="82" t="str">
        <f t="shared" si="171"/>
        <v>141091440880</v>
      </c>
      <c r="W1828" s="83">
        <f>VLOOKUP(V1828,Factors!$E$6:$H$5950,4,FALSE)</f>
        <v>1</v>
      </c>
      <c r="X1828" t="str">
        <f>VLOOKUP(V1828,Factors!$E$6:$F$5950,2,FALSE)</f>
        <v>Direct-WA</v>
      </c>
      <c r="Y1828" s="92">
        <f t="shared" si="174"/>
        <v>789.1099999999999</v>
      </c>
      <c r="Z1828" s="92">
        <f t="shared" si="175"/>
        <v>0</v>
      </c>
      <c r="AA1828" s="92">
        <f t="shared" si="176"/>
        <v>789.1099999999999</v>
      </c>
    </row>
    <row r="1829" spans="1:27" x14ac:dyDescent="0.25">
      <c r="A1829" t="s">
        <v>444</v>
      </c>
      <c r="B1829" t="s">
        <v>264</v>
      </c>
      <c r="C1829" t="s">
        <v>265</v>
      </c>
      <c r="D1829" t="s">
        <v>451</v>
      </c>
      <c r="E1829" t="s">
        <v>452</v>
      </c>
      <c r="F1829" t="str">
        <f t="shared" si="172"/>
        <v>1440</v>
      </c>
      <c r="G1829" t="s">
        <v>68</v>
      </c>
      <c r="H1829" t="s">
        <v>69</v>
      </c>
      <c r="I1829" s="91"/>
      <c r="J1829" s="91"/>
      <c r="K1829" s="91"/>
      <c r="L1829" s="91"/>
      <c r="M1829" s="91">
        <v>60.65</v>
      </c>
      <c r="N1829" s="91"/>
      <c r="O1829" s="91"/>
      <c r="P1829" s="91"/>
      <c r="Q1829" s="91"/>
      <c r="R1829" s="91"/>
      <c r="S1829" s="91"/>
      <c r="T1829" s="91"/>
      <c r="U1829" s="91">
        <f t="shared" si="173"/>
        <v>60.65</v>
      </c>
      <c r="V1829" s="82" t="str">
        <f t="shared" si="171"/>
        <v>141091440880</v>
      </c>
      <c r="W1829" s="83">
        <f>VLOOKUP(V1829,Factors!$E$6:$H$5950,4,FALSE)</f>
        <v>1</v>
      </c>
      <c r="X1829" t="str">
        <f>VLOOKUP(V1829,Factors!$E$6:$F$5950,2,FALSE)</f>
        <v>Direct-WA</v>
      </c>
      <c r="Y1829" s="92">
        <f t="shared" si="174"/>
        <v>60.65</v>
      </c>
      <c r="Z1829" s="92">
        <f t="shared" si="175"/>
        <v>0</v>
      </c>
      <c r="AA1829" s="92">
        <f t="shared" si="176"/>
        <v>60.65</v>
      </c>
    </row>
    <row r="1830" spans="1:27" x14ac:dyDescent="0.25">
      <c r="A1830" t="s">
        <v>444</v>
      </c>
      <c r="B1830" t="s">
        <v>264</v>
      </c>
      <c r="C1830" t="s">
        <v>265</v>
      </c>
      <c r="D1830" t="s">
        <v>465</v>
      </c>
      <c r="E1830" t="s">
        <v>466</v>
      </c>
      <c r="F1830" t="str">
        <f t="shared" si="172"/>
        <v>1505</v>
      </c>
      <c r="G1830" t="s">
        <v>86</v>
      </c>
      <c r="H1830" t="s">
        <v>87</v>
      </c>
      <c r="I1830" s="91">
        <v>8265.56</v>
      </c>
      <c r="J1830" s="91">
        <v>4900.8999999999996</v>
      </c>
      <c r="K1830" s="91">
        <v>5582.34</v>
      </c>
      <c r="L1830" s="91">
        <v>5503.6</v>
      </c>
      <c r="M1830" s="91">
        <v>6028</v>
      </c>
      <c r="N1830" s="91">
        <v>5241.5200000000004</v>
      </c>
      <c r="O1830" s="91">
        <v>2096.66</v>
      </c>
      <c r="P1830" s="91">
        <v>6289.9</v>
      </c>
      <c r="Q1830" s="91">
        <v>3931.2</v>
      </c>
      <c r="R1830" s="91">
        <v>5556.06</v>
      </c>
      <c r="S1830" s="91">
        <v>5975.46</v>
      </c>
      <c r="T1830" s="91">
        <v>3659.64</v>
      </c>
      <c r="U1830" s="91">
        <f t="shared" si="173"/>
        <v>63030.84</v>
      </c>
      <c r="V1830" s="82" t="str">
        <f t="shared" si="171"/>
        <v>141091505880</v>
      </c>
      <c r="W1830" s="83">
        <f>VLOOKUP(V1830,Factors!$E$6:$H$5950,4,FALSE)</f>
        <v>1</v>
      </c>
      <c r="X1830" t="str">
        <f>VLOOKUP(V1830,Factors!$E$6:$F$5950,2,FALSE)</f>
        <v>direct-wa</v>
      </c>
      <c r="Y1830" s="92">
        <f t="shared" si="174"/>
        <v>63030.84</v>
      </c>
      <c r="Z1830" s="92">
        <f t="shared" si="175"/>
        <v>0</v>
      </c>
      <c r="AA1830" s="92">
        <f t="shared" si="176"/>
        <v>63030.84</v>
      </c>
    </row>
    <row r="1831" spans="1:27" x14ac:dyDescent="0.25">
      <c r="A1831" t="s">
        <v>444</v>
      </c>
      <c r="B1831" t="s">
        <v>264</v>
      </c>
      <c r="C1831" t="s">
        <v>265</v>
      </c>
      <c r="D1831" t="s">
        <v>465</v>
      </c>
      <c r="E1831" t="s">
        <v>466</v>
      </c>
      <c r="F1831" t="str">
        <f t="shared" si="172"/>
        <v>1505</v>
      </c>
      <c r="G1831" t="s">
        <v>116</v>
      </c>
      <c r="H1831" t="s">
        <v>117</v>
      </c>
      <c r="I1831" s="91">
        <v>286.44</v>
      </c>
      <c r="J1831" s="91"/>
      <c r="K1831" s="91"/>
      <c r="L1831" s="91"/>
      <c r="M1831" s="91"/>
      <c r="N1831" s="91"/>
      <c r="O1831" s="91"/>
      <c r="P1831" s="91"/>
      <c r="Q1831" s="91"/>
      <c r="R1831" s="91"/>
      <c r="S1831" s="91"/>
      <c r="T1831" s="91"/>
      <c r="U1831" s="91">
        <f t="shared" si="173"/>
        <v>286.44</v>
      </c>
      <c r="V1831" s="82" t="str">
        <f t="shared" si="171"/>
        <v>141091505880</v>
      </c>
      <c r="W1831" s="83">
        <f>VLOOKUP(V1831,Factors!$E$6:$H$5950,4,FALSE)</f>
        <v>1</v>
      </c>
      <c r="X1831" t="str">
        <f>VLOOKUP(V1831,Factors!$E$6:$F$5950,2,FALSE)</f>
        <v>direct-wa</v>
      </c>
      <c r="Y1831" s="92">
        <f t="shared" si="174"/>
        <v>286.44</v>
      </c>
      <c r="Z1831" s="92">
        <f t="shared" si="175"/>
        <v>0</v>
      </c>
      <c r="AA1831" s="92">
        <f t="shared" si="176"/>
        <v>286.44</v>
      </c>
    </row>
    <row r="1832" spans="1:27" x14ac:dyDescent="0.25">
      <c r="A1832" t="s">
        <v>444</v>
      </c>
      <c r="B1832" t="s">
        <v>264</v>
      </c>
      <c r="C1832" t="s">
        <v>265</v>
      </c>
      <c r="D1832" t="s">
        <v>465</v>
      </c>
      <c r="E1832" t="s">
        <v>466</v>
      </c>
      <c r="F1832" t="str">
        <f t="shared" si="172"/>
        <v>1505</v>
      </c>
      <c r="G1832" t="s">
        <v>88</v>
      </c>
      <c r="H1832" t="s">
        <v>89</v>
      </c>
      <c r="I1832" s="91">
        <v>1186.1099999999999</v>
      </c>
      <c r="J1832" s="91">
        <v>705.99</v>
      </c>
      <c r="K1832" s="91">
        <v>776.61</v>
      </c>
      <c r="L1832" s="91">
        <v>741.2</v>
      </c>
      <c r="M1832" s="91">
        <v>812</v>
      </c>
      <c r="N1832" s="91">
        <v>741.2</v>
      </c>
      <c r="O1832" s="91">
        <v>776.6</v>
      </c>
      <c r="P1832" s="91">
        <v>812</v>
      </c>
      <c r="Q1832" s="91">
        <v>706</v>
      </c>
      <c r="R1832" s="91">
        <v>811.8</v>
      </c>
      <c r="S1832" s="91">
        <v>776.6</v>
      </c>
      <c r="T1832" s="91">
        <v>763.58</v>
      </c>
      <c r="U1832" s="91">
        <f t="shared" si="173"/>
        <v>9609.69</v>
      </c>
      <c r="V1832" s="82" t="str">
        <f t="shared" si="171"/>
        <v>141091505880</v>
      </c>
      <c r="W1832" s="83">
        <f>VLOOKUP(V1832,Factors!$E$6:$H$5950,4,FALSE)</f>
        <v>1</v>
      </c>
      <c r="X1832" t="str">
        <f>VLOOKUP(V1832,Factors!$E$6:$F$5950,2,FALSE)</f>
        <v>direct-wa</v>
      </c>
      <c r="Y1832" s="92">
        <f t="shared" si="174"/>
        <v>9609.69</v>
      </c>
      <c r="Z1832" s="92">
        <f t="shared" si="175"/>
        <v>0</v>
      </c>
      <c r="AA1832" s="92">
        <f t="shared" si="176"/>
        <v>9609.69</v>
      </c>
    </row>
    <row r="1833" spans="1:27" x14ac:dyDescent="0.25">
      <c r="A1833" t="s">
        <v>444</v>
      </c>
      <c r="B1833" t="s">
        <v>264</v>
      </c>
      <c r="C1833" t="s">
        <v>265</v>
      </c>
      <c r="D1833" t="s">
        <v>465</v>
      </c>
      <c r="E1833" t="s">
        <v>466</v>
      </c>
      <c r="F1833" t="str">
        <f t="shared" si="172"/>
        <v>1505</v>
      </c>
      <c r="G1833" t="s">
        <v>90</v>
      </c>
      <c r="H1833" t="s">
        <v>91</v>
      </c>
      <c r="I1833" s="91">
        <v>4654.87</v>
      </c>
      <c r="J1833" s="91">
        <v>2742.82</v>
      </c>
      <c r="K1833" s="91">
        <v>3017.2</v>
      </c>
      <c r="L1833" s="91">
        <v>2879.8</v>
      </c>
      <c r="M1833" s="91">
        <v>3154.2</v>
      </c>
      <c r="N1833" s="91">
        <v>2880.01</v>
      </c>
      <c r="O1833" s="91">
        <v>3017.18</v>
      </c>
      <c r="P1833" s="91">
        <v>3154.35</v>
      </c>
      <c r="Q1833" s="91">
        <v>2742.85</v>
      </c>
      <c r="R1833" s="91">
        <v>3154.21</v>
      </c>
      <c r="S1833" s="91">
        <v>3017</v>
      </c>
      <c r="T1833" s="91">
        <v>2966.09</v>
      </c>
      <c r="U1833" s="91">
        <f t="shared" si="173"/>
        <v>37380.58</v>
      </c>
      <c r="V1833" s="82" t="str">
        <f t="shared" si="171"/>
        <v>141091505880</v>
      </c>
      <c r="W1833" s="83">
        <f>VLOOKUP(V1833,Factors!$E$6:$H$5950,4,FALSE)</f>
        <v>1</v>
      </c>
      <c r="X1833" t="str">
        <f>VLOOKUP(V1833,Factors!$E$6:$F$5950,2,FALSE)</f>
        <v>direct-wa</v>
      </c>
      <c r="Y1833" s="92">
        <f t="shared" si="174"/>
        <v>37380.58</v>
      </c>
      <c r="Z1833" s="92">
        <f t="shared" si="175"/>
        <v>0</v>
      </c>
      <c r="AA1833" s="92">
        <f t="shared" si="176"/>
        <v>37380.58</v>
      </c>
    </row>
    <row r="1834" spans="1:27" x14ac:dyDescent="0.25">
      <c r="A1834" t="s">
        <v>444</v>
      </c>
      <c r="B1834" t="s">
        <v>264</v>
      </c>
      <c r="C1834" t="s">
        <v>265</v>
      </c>
      <c r="D1834" t="s">
        <v>465</v>
      </c>
      <c r="E1834" t="s">
        <v>466</v>
      </c>
      <c r="F1834" t="str">
        <f t="shared" si="172"/>
        <v>1505</v>
      </c>
      <c r="G1834" t="s">
        <v>120</v>
      </c>
      <c r="H1834" t="s">
        <v>121</v>
      </c>
      <c r="I1834" s="91">
        <v>33.79</v>
      </c>
      <c r="J1834" s="91"/>
      <c r="K1834" s="91">
        <v>33.79</v>
      </c>
      <c r="L1834" s="91"/>
      <c r="M1834" s="91"/>
      <c r="N1834" s="91"/>
      <c r="O1834" s="91"/>
      <c r="P1834" s="91"/>
      <c r="Q1834" s="91"/>
      <c r="R1834" s="91"/>
      <c r="S1834" s="91"/>
      <c r="T1834" s="91"/>
      <c r="U1834" s="91">
        <f t="shared" si="173"/>
        <v>67.58</v>
      </c>
      <c r="V1834" s="82" t="str">
        <f t="shared" si="171"/>
        <v>141091505880</v>
      </c>
      <c r="W1834" s="83">
        <f>VLOOKUP(V1834,Factors!$E$6:$H$5950,4,FALSE)</f>
        <v>1</v>
      </c>
      <c r="X1834" t="str">
        <f>VLOOKUP(V1834,Factors!$E$6:$F$5950,2,FALSE)</f>
        <v>direct-wa</v>
      </c>
      <c r="Y1834" s="92">
        <f t="shared" si="174"/>
        <v>67.58</v>
      </c>
      <c r="Z1834" s="92">
        <f t="shared" si="175"/>
        <v>0</v>
      </c>
      <c r="AA1834" s="92">
        <f t="shared" si="176"/>
        <v>67.58</v>
      </c>
    </row>
    <row r="1835" spans="1:27" x14ac:dyDescent="0.25">
      <c r="A1835" t="s">
        <v>444</v>
      </c>
      <c r="B1835" t="s">
        <v>264</v>
      </c>
      <c r="C1835" t="s">
        <v>265</v>
      </c>
      <c r="D1835" t="s">
        <v>465</v>
      </c>
      <c r="E1835" t="s">
        <v>466</v>
      </c>
      <c r="F1835" t="str">
        <f t="shared" si="172"/>
        <v>1505</v>
      </c>
      <c r="G1835" t="s">
        <v>84</v>
      </c>
      <c r="H1835" t="s">
        <v>85</v>
      </c>
      <c r="I1835" s="91">
        <v>206.93</v>
      </c>
      <c r="J1835" s="91">
        <v>30.49</v>
      </c>
      <c r="K1835" s="91">
        <v>43.47</v>
      </c>
      <c r="L1835" s="91">
        <v>38.770000000000003</v>
      </c>
      <c r="M1835" s="91">
        <v>56.27</v>
      </c>
      <c r="N1835" s="91">
        <v>23.14</v>
      </c>
      <c r="O1835" s="91">
        <v>0.99</v>
      </c>
      <c r="P1835" s="91">
        <v>58.1</v>
      </c>
      <c r="Q1835" s="91">
        <v>27.7</v>
      </c>
      <c r="R1835" s="91">
        <v>28.12</v>
      </c>
      <c r="S1835" s="91">
        <v>80.709999999999994</v>
      </c>
      <c r="T1835" s="91">
        <v>76.37</v>
      </c>
      <c r="U1835" s="91">
        <f t="shared" si="173"/>
        <v>671.06</v>
      </c>
      <c r="V1835" s="82" t="str">
        <f t="shared" si="171"/>
        <v>141091505880</v>
      </c>
      <c r="W1835" s="83">
        <f>VLOOKUP(V1835,Factors!$E$6:$H$5950,4,FALSE)</f>
        <v>1</v>
      </c>
      <c r="X1835" t="str">
        <f>VLOOKUP(V1835,Factors!$E$6:$F$5950,2,FALSE)</f>
        <v>direct-wa</v>
      </c>
      <c r="Y1835" s="92">
        <f t="shared" si="174"/>
        <v>671.06</v>
      </c>
      <c r="Z1835" s="92">
        <f t="shared" si="175"/>
        <v>0</v>
      </c>
      <c r="AA1835" s="92">
        <f t="shared" si="176"/>
        <v>671.06</v>
      </c>
    </row>
    <row r="1836" spans="1:27" x14ac:dyDescent="0.25">
      <c r="A1836" t="s">
        <v>444</v>
      </c>
      <c r="B1836" t="s">
        <v>264</v>
      </c>
      <c r="C1836" t="s">
        <v>265</v>
      </c>
      <c r="D1836" t="s">
        <v>465</v>
      </c>
      <c r="E1836" t="s">
        <v>466</v>
      </c>
      <c r="F1836" t="str">
        <f t="shared" si="172"/>
        <v>1505</v>
      </c>
      <c r="G1836" t="s">
        <v>106</v>
      </c>
      <c r="H1836" t="s">
        <v>107</v>
      </c>
      <c r="I1836" s="91">
        <v>-10165.76</v>
      </c>
      <c r="J1836" s="91">
        <v>-8779.52</v>
      </c>
      <c r="K1836" s="91">
        <v>-9707.0400000000009</v>
      </c>
      <c r="L1836" s="91">
        <v>-9707.0400000000009</v>
      </c>
      <c r="M1836" s="91">
        <v>-10169.280000000001</v>
      </c>
      <c r="N1836" s="91">
        <v>-9707.0400000000009</v>
      </c>
      <c r="O1836" s="91">
        <v>-4160.16</v>
      </c>
      <c r="P1836" s="91">
        <v>-10631.52</v>
      </c>
      <c r="Q1836" s="91">
        <v>-6933.6</v>
      </c>
      <c r="R1836" s="91">
        <v>-10169.280000000001</v>
      </c>
      <c r="S1836" s="91">
        <v>-9244.7999999999993</v>
      </c>
      <c r="T1836" s="91">
        <v>-4758.3999999999996</v>
      </c>
      <c r="U1836" s="91">
        <f t="shared" si="173"/>
        <v>-104133.44</v>
      </c>
      <c r="V1836" s="82" t="str">
        <f t="shared" si="171"/>
        <v>141091505880</v>
      </c>
      <c r="W1836" s="83">
        <f>VLOOKUP(V1836,Factors!$E$6:$H$5950,4,FALSE)</f>
        <v>1</v>
      </c>
      <c r="X1836" t="str">
        <f>VLOOKUP(V1836,Factors!$E$6:$F$5950,2,FALSE)</f>
        <v>direct-wa</v>
      </c>
      <c r="Y1836" s="92">
        <f t="shared" si="174"/>
        <v>-104133.44</v>
      </c>
      <c r="Z1836" s="92">
        <f t="shared" si="175"/>
        <v>0</v>
      </c>
      <c r="AA1836" s="92">
        <f t="shared" si="176"/>
        <v>-104133.44</v>
      </c>
    </row>
    <row r="1837" spans="1:27" x14ac:dyDescent="0.25">
      <c r="A1837" t="s">
        <v>444</v>
      </c>
      <c r="B1837" t="s">
        <v>264</v>
      </c>
      <c r="C1837" t="s">
        <v>265</v>
      </c>
      <c r="D1837" t="s">
        <v>453</v>
      </c>
      <c r="E1837" t="s">
        <v>454</v>
      </c>
      <c r="F1837" t="str">
        <f t="shared" si="172"/>
        <v>1512</v>
      </c>
      <c r="G1837" t="s">
        <v>84</v>
      </c>
      <c r="H1837" t="s">
        <v>85</v>
      </c>
      <c r="I1837" s="91"/>
      <c r="J1837" s="91">
        <v>70.44</v>
      </c>
      <c r="K1837" s="91">
        <v>0.01</v>
      </c>
      <c r="L1837" s="91"/>
      <c r="M1837" s="91">
        <v>53.14</v>
      </c>
      <c r="N1837" s="91">
        <v>38.94</v>
      </c>
      <c r="O1837" s="91"/>
      <c r="P1837" s="91"/>
      <c r="Q1837" s="91"/>
      <c r="R1837" s="91">
        <v>13.79</v>
      </c>
      <c r="S1837" s="91">
        <v>43.15</v>
      </c>
      <c r="T1837" s="91">
        <v>7.52</v>
      </c>
      <c r="U1837" s="91">
        <f t="shared" si="173"/>
        <v>226.99</v>
      </c>
      <c r="V1837" s="82" t="str">
        <f t="shared" si="171"/>
        <v>141091512880</v>
      </c>
      <c r="W1837" s="83">
        <f>VLOOKUP(V1837,Factors!$E$6:$H$5950,4,FALSE)</f>
        <v>1</v>
      </c>
      <c r="X1837" t="str">
        <f>VLOOKUP(V1837,Factors!$E$6:$F$5950,2,FALSE)</f>
        <v>direct-wa</v>
      </c>
      <c r="Y1837" s="92">
        <f t="shared" si="174"/>
        <v>226.99</v>
      </c>
      <c r="Z1837" s="92">
        <f t="shared" si="175"/>
        <v>0</v>
      </c>
      <c r="AA1837" s="92">
        <f t="shared" si="176"/>
        <v>226.99</v>
      </c>
    </row>
    <row r="1838" spans="1:27" x14ac:dyDescent="0.25">
      <c r="A1838" t="s">
        <v>444</v>
      </c>
      <c r="B1838" t="s">
        <v>264</v>
      </c>
      <c r="C1838" t="s">
        <v>265</v>
      </c>
      <c r="D1838" t="s">
        <v>453</v>
      </c>
      <c r="E1838" t="s">
        <v>454</v>
      </c>
      <c r="F1838" t="str">
        <f t="shared" si="172"/>
        <v>1512</v>
      </c>
      <c r="G1838" t="s">
        <v>56</v>
      </c>
      <c r="H1838" t="s">
        <v>57</v>
      </c>
      <c r="I1838" s="91"/>
      <c r="J1838" s="91">
        <v>1991.76</v>
      </c>
      <c r="K1838" s="91">
        <v>0.24</v>
      </c>
      <c r="L1838" s="91"/>
      <c r="M1838" s="91">
        <v>1502.72</v>
      </c>
      <c r="N1838" s="91">
        <v>1101.1199999999999</v>
      </c>
      <c r="O1838" s="91"/>
      <c r="P1838" s="91"/>
      <c r="Q1838" s="91"/>
      <c r="R1838" s="91">
        <v>462.24</v>
      </c>
      <c r="S1838" s="91">
        <v>1344.54</v>
      </c>
      <c r="T1838" s="91">
        <v>252.2</v>
      </c>
      <c r="U1838" s="91">
        <f t="shared" si="173"/>
        <v>6654.82</v>
      </c>
      <c r="V1838" s="82" t="str">
        <f t="shared" si="171"/>
        <v>141091512880</v>
      </c>
      <c r="W1838" s="83">
        <f>VLOOKUP(V1838,Factors!$E$6:$H$5950,4,FALSE)</f>
        <v>1</v>
      </c>
      <c r="X1838" t="str">
        <f>VLOOKUP(V1838,Factors!$E$6:$F$5950,2,FALSE)</f>
        <v>direct-wa</v>
      </c>
      <c r="Y1838" s="92">
        <f t="shared" si="174"/>
        <v>6654.82</v>
      </c>
      <c r="Z1838" s="92">
        <f t="shared" si="175"/>
        <v>0</v>
      </c>
      <c r="AA1838" s="92">
        <f t="shared" si="176"/>
        <v>6654.82</v>
      </c>
    </row>
    <row r="1839" spans="1:27" x14ac:dyDescent="0.25">
      <c r="A1839" t="s">
        <v>444</v>
      </c>
      <c r="B1839" t="s">
        <v>264</v>
      </c>
      <c r="C1839" t="s">
        <v>265</v>
      </c>
      <c r="D1839" t="s">
        <v>453</v>
      </c>
      <c r="E1839" t="s">
        <v>454</v>
      </c>
      <c r="F1839" t="str">
        <f t="shared" si="172"/>
        <v>1512</v>
      </c>
      <c r="G1839" t="s">
        <v>68</v>
      </c>
      <c r="H1839" t="s">
        <v>69</v>
      </c>
      <c r="I1839" s="91"/>
      <c r="J1839" s="91">
        <v>370.05</v>
      </c>
      <c r="K1839" s="91">
        <v>0</v>
      </c>
      <c r="L1839" s="91"/>
      <c r="M1839" s="91">
        <v>279.07</v>
      </c>
      <c r="N1839" s="91">
        <v>204.48</v>
      </c>
      <c r="O1839" s="91"/>
      <c r="P1839" s="91"/>
      <c r="Q1839" s="91"/>
      <c r="R1839" s="91"/>
      <c r="S1839" s="91">
        <v>102.24</v>
      </c>
      <c r="T1839" s="91"/>
      <c r="U1839" s="91">
        <f t="shared" si="173"/>
        <v>955.84</v>
      </c>
      <c r="V1839" s="82" t="str">
        <f t="shared" si="171"/>
        <v>141091512880</v>
      </c>
      <c r="W1839" s="83">
        <f>VLOOKUP(V1839,Factors!$E$6:$H$5950,4,FALSE)</f>
        <v>1</v>
      </c>
      <c r="X1839" t="str">
        <f>VLOOKUP(V1839,Factors!$E$6:$F$5950,2,FALSE)</f>
        <v>direct-wa</v>
      </c>
      <c r="Y1839" s="92">
        <f t="shared" si="174"/>
        <v>955.84</v>
      </c>
      <c r="Z1839" s="92">
        <f t="shared" si="175"/>
        <v>0</v>
      </c>
      <c r="AA1839" s="92">
        <f t="shared" si="176"/>
        <v>955.84</v>
      </c>
    </row>
    <row r="1840" spans="1:27" x14ac:dyDescent="0.25">
      <c r="A1840" t="s">
        <v>444</v>
      </c>
      <c r="B1840" t="s">
        <v>264</v>
      </c>
      <c r="C1840" t="s">
        <v>265</v>
      </c>
      <c r="D1840" t="s">
        <v>453</v>
      </c>
      <c r="E1840" t="s">
        <v>454</v>
      </c>
      <c r="F1840" t="str">
        <f t="shared" si="172"/>
        <v>1512</v>
      </c>
      <c r="G1840" t="s">
        <v>154</v>
      </c>
      <c r="H1840" t="s">
        <v>155</v>
      </c>
      <c r="I1840" s="91"/>
      <c r="J1840" s="91"/>
      <c r="K1840" s="91"/>
      <c r="L1840" s="91"/>
      <c r="M1840" s="91">
        <v>100.44</v>
      </c>
      <c r="N1840" s="91">
        <v>66.959999999999994</v>
      </c>
      <c r="O1840" s="91"/>
      <c r="P1840" s="91"/>
      <c r="Q1840" s="91"/>
      <c r="R1840" s="91">
        <v>33.479999999999997</v>
      </c>
      <c r="S1840" s="91">
        <v>33.479999999999997</v>
      </c>
      <c r="T1840" s="91"/>
      <c r="U1840" s="91">
        <f t="shared" si="173"/>
        <v>234.35999999999996</v>
      </c>
      <c r="V1840" s="82" t="str">
        <f t="shared" si="171"/>
        <v>141091512880</v>
      </c>
      <c r="W1840" s="83">
        <f>VLOOKUP(V1840,Factors!$E$6:$H$5950,4,FALSE)</f>
        <v>1</v>
      </c>
      <c r="X1840" t="str">
        <f>VLOOKUP(V1840,Factors!$E$6:$F$5950,2,FALSE)</f>
        <v>direct-wa</v>
      </c>
      <c r="Y1840" s="92">
        <f t="shared" si="174"/>
        <v>234.35999999999996</v>
      </c>
      <c r="Z1840" s="92">
        <f t="shared" si="175"/>
        <v>0</v>
      </c>
      <c r="AA1840" s="92">
        <f t="shared" si="176"/>
        <v>234.35999999999996</v>
      </c>
    </row>
    <row r="1841" spans="1:27" x14ac:dyDescent="0.25">
      <c r="A1841" t="s">
        <v>444</v>
      </c>
      <c r="B1841" t="s">
        <v>264</v>
      </c>
      <c r="C1841" t="s">
        <v>265</v>
      </c>
      <c r="D1841" t="s">
        <v>455</v>
      </c>
      <c r="E1841" t="s">
        <v>456</v>
      </c>
      <c r="F1841" t="str">
        <f t="shared" si="172"/>
        <v>1580</v>
      </c>
      <c r="G1841" t="s">
        <v>84</v>
      </c>
      <c r="H1841" t="s">
        <v>85</v>
      </c>
      <c r="I1841" s="91">
        <v>19.39</v>
      </c>
      <c r="J1841" s="91">
        <v>16.149999999999999</v>
      </c>
      <c r="K1841" s="91">
        <v>20.77</v>
      </c>
      <c r="L1841" s="91">
        <v>20.58</v>
      </c>
      <c r="M1841" s="91">
        <v>15.06</v>
      </c>
      <c r="N1841" s="91">
        <v>40.07</v>
      </c>
      <c r="O1841" s="91">
        <v>14.65</v>
      </c>
      <c r="P1841" s="91">
        <v>7.31</v>
      </c>
      <c r="Q1841" s="91">
        <v>7.1</v>
      </c>
      <c r="R1841" s="91">
        <v>35.97</v>
      </c>
      <c r="S1841" s="91">
        <v>7.33</v>
      </c>
      <c r="T1841" s="91">
        <v>17.3</v>
      </c>
      <c r="U1841" s="91">
        <f t="shared" si="173"/>
        <v>221.68000000000004</v>
      </c>
      <c r="V1841" s="82" t="str">
        <f t="shared" si="171"/>
        <v>141091580880</v>
      </c>
      <c r="W1841" s="83">
        <f>VLOOKUP(V1841,Factors!$E$6:$H$5950,4,FALSE)</f>
        <v>1</v>
      </c>
      <c r="X1841" t="str">
        <f>VLOOKUP(V1841,Factors!$E$6:$F$5950,2,FALSE)</f>
        <v>Direct-WA</v>
      </c>
      <c r="Y1841" s="92">
        <f t="shared" si="174"/>
        <v>221.68000000000004</v>
      </c>
      <c r="Z1841" s="92">
        <f t="shared" si="175"/>
        <v>0</v>
      </c>
      <c r="AA1841" s="92">
        <f t="shared" si="176"/>
        <v>221.68000000000004</v>
      </c>
    </row>
    <row r="1842" spans="1:27" x14ac:dyDescent="0.25">
      <c r="A1842" t="s">
        <v>444</v>
      </c>
      <c r="B1842" t="s">
        <v>264</v>
      </c>
      <c r="C1842" t="s">
        <v>265</v>
      </c>
      <c r="D1842" t="s">
        <v>455</v>
      </c>
      <c r="E1842" t="s">
        <v>456</v>
      </c>
      <c r="F1842" t="str">
        <f t="shared" si="172"/>
        <v>1580</v>
      </c>
      <c r="G1842" t="s">
        <v>56</v>
      </c>
      <c r="H1842" t="s">
        <v>57</v>
      </c>
      <c r="I1842" s="91">
        <v>650.02</v>
      </c>
      <c r="J1842" s="91">
        <v>541.65</v>
      </c>
      <c r="K1842" s="91">
        <v>696.38</v>
      </c>
      <c r="L1842" s="91">
        <v>690.12</v>
      </c>
      <c r="M1842" s="91">
        <v>505.08</v>
      </c>
      <c r="N1842" s="91">
        <v>1343.44</v>
      </c>
      <c r="O1842" s="91">
        <v>491.24</v>
      </c>
      <c r="P1842" s="91">
        <v>244.96</v>
      </c>
      <c r="Q1842" s="91">
        <v>238.04</v>
      </c>
      <c r="R1842" s="91">
        <v>1206.1300000000001</v>
      </c>
      <c r="S1842" s="91">
        <v>245.62</v>
      </c>
      <c r="T1842" s="91">
        <v>580.16999999999996</v>
      </c>
      <c r="U1842" s="91">
        <f t="shared" si="173"/>
        <v>7432.85</v>
      </c>
      <c r="V1842" s="82" t="str">
        <f t="shared" si="171"/>
        <v>141091580880</v>
      </c>
      <c r="W1842" s="83">
        <f>VLOOKUP(V1842,Factors!$E$6:$H$5950,4,FALSE)</f>
        <v>1</v>
      </c>
      <c r="X1842" t="str">
        <f>VLOOKUP(V1842,Factors!$E$6:$F$5950,2,FALSE)</f>
        <v>Direct-WA</v>
      </c>
      <c r="Y1842" s="92">
        <f t="shared" si="174"/>
        <v>7432.85</v>
      </c>
      <c r="Z1842" s="92">
        <f t="shared" si="175"/>
        <v>0</v>
      </c>
      <c r="AA1842" s="92">
        <f t="shared" si="176"/>
        <v>7432.85</v>
      </c>
    </row>
    <row r="1843" spans="1:27" x14ac:dyDescent="0.25">
      <c r="A1843" t="s">
        <v>444</v>
      </c>
      <c r="B1843" t="s">
        <v>264</v>
      </c>
      <c r="C1843" t="s">
        <v>265</v>
      </c>
      <c r="D1843" t="s">
        <v>455</v>
      </c>
      <c r="E1843" t="s">
        <v>456</v>
      </c>
      <c r="F1843" t="str">
        <f t="shared" si="172"/>
        <v>1580</v>
      </c>
      <c r="G1843" t="s">
        <v>154</v>
      </c>
      <c r="H1843" t="s">
        <v>155</v>
      </c>
      <c r="I1843" s="91"/>
      <c r="J1843" s="91"/>
      <c r="K1843" s="91"/>
      <c r="L1843" s="91"/>
      <c r="M1843" s="91">
        <v>33.479999999999997</v>
      </c>
      <c r="N1843" s="91"/>
      <c r="O1843" s="91"/>
      <c r="P1843" s="91"/>
      <c r="Q1843" s="91"/>
      <c r="R1843" s="91"/>
      <c r="S1843" s="91"/>
      <c r="T1843" s="91"/>
      <c r="U1843" s="91">
        <f t="shared" si="173"/>
        <v>33.479999999999997</v>
      </c>
      <c r="V1843" s="82" t="str">
        <f t="shared" si="171"/>
        <v>141091580880</v>
      </c>
      <c r="W1843" s="83">
        <f>VLOOKUP(V1843,Factors!$E$6:$H$5950,4,FALSE)</f>
        <v>1</v>
      </c>
      <c r="X1843" t="str">
        <f>VLOOKUP(V1843,Factors!$E$6:$F$5950,2,FALSE)</f>
        <v>Direct-WA</v>
      </c>
      <c r="Y1843" s="92">
        <f t="shared" si="174"/>
        <v>33.479999999999997</v>
      </c>
      <c r="Z1843" s="92">
        <f t="shared" si="175"/>
        <v>0</v>
      </c>
      <c r="AA1843" s="92">
        <f t="shared" si="176"/>
        <v>33.479999999999997</v>
      </c>
    </row>
    <row r="1844" spans="1:27" x14ac:dyDescent="0.25">
      <c r="A1844" t="s">
        <v>444</v>
      </c>
      <c r="B1844" t="s">
        <v>164</v>
      </c>
      <c r="C1844" t="s">
        <v>165</v>
      </c>
      <c r="D1844" t="s">
        <v>447</v>
      </c>
      <c r="E1844" t="s">
        <v>448</v>
      </c>
      <c r="F1844" t="str">
        <f t="shared" si="172"/>
        <v>1270</v>
      </c>
      <c r="G1844" t="s">
        <v>84</v>
      </c>
      <c r="H1844" t="s">
        <v>85</v>
      </c>
      <c r="I1844" s="91"/>
      <c r="J1844" s="91"/>
      <c r="K1844" s="91">
        <v>2.1800000000000002</v>
      </c>
      <c r="L1844" s="91"/>
      <c r="M1844" s="91">
        <v>4.1100000000000003</v>
      </c>
      <c r="N1844" s="91">
        <v>2.1800000000000002</v>
      </c>
      <c r="O1844" s="91"/>
      <c r="P1844" s="91"/>
      <c r="Q1844" s="91">
        <v>7.31</v>
      </c>
      <c r="R1844" s="91"/>
      <c r="S1844" s="91">
        <v>9.75</v>
      </c>
      <c r="T1844" s="91">
        <v>1.67</v>
      </c>
      <c r="U1844" s="91">
        <f t="shared" si="173"/>
        <v>27.200000000000003</v>
      </c>
      <c r="V1844" s="82" t="str">
        <f t="shared" si="171"/>
        <v>151001270880</v>
      </c>
      <c r="W1844" s="83">
        <f>VLOOKUP(V1844,Factors!$E$6:$H$5950,4,FALSE)</f>
        <v>0</v>
      </c>
      <c r="X1844" t="str">
        <f>VLOOKUP(V1844,Factors!$E$6:$F$5950,2,FALSE)</f>
        <v>Direct-OR</v>
      </c>
      <c r="Y1844" s="92">
        <f t="shared" si="174"/>
        <v>0</v>
      </c>
      <c r="Z1844" s="92">
        <f t="shared" si="175"/>
        <v>27.200000000000003</v>
      </c>
      <c r="AA1844" s="92">
        <f t="shared" si="176"/>
        <v>27.200000000000003</v>
      </c>
    </row>
    <row r="1845" spans="1:27" x14ac:dyDescent="0.25">
      <c r="A1845" t="s">
        <v>444</v>
      </c>
      <c r="B1845" t="s">
        <v>164</v>
      </c>
      <c r="C1845" t="s">
        <v>165</v>
      </c>
      <c r="D1845" t="s">
        <v>447</v>
      </c>
      <c r="E1845" t="s">
        <v>448</v>
      </c>
      <c r="F1845" t="str">
        <f t="shared" si="172"/>
        <v>1270</v>
      </c>
      <c r="G1845" t="s">
        <v>56</v>
      </c>
      <c r="H1845" t="s">
        <v>57</v>
      </c>
      <c r="I1845" s="91"/>
      <c r="J1845" s="91"/>
      <c r="K1845" s="91">
        <v>72.95</v>
      </c>
      <c r="L1845" s="91"/>
      <c r="M1845" s="91">
        <v>137.87</v>
      </c>
      <c r="N1845" s="91">
        <v>72.95</v>
      </c>
      <c r="O1845" s="91"/>
      <c r="P1845" s="91"/>
      <c r="Q1845" s="91">
        <v>244.96</v>
      </c>
      <c r="R1845" s="91"/>
      <c r="S1845" s="91">
        <v>327</v>
      </c>
      <c r="T1845" s="91">
        <v>56.12</v>
      </c>
      <c r="U1845" s="91">
        <f t="shared" si="173"/>
        <v>911.85</v>
      </c>
      <c r="V1845" s="82" t="str">
        <f t="shared" si="171"/>
        <v>151001270880</v>
      </c>
      <c r="W1845" s="83">
        <f>VLOOKUP(V1845,Factors!$E$6:$H$5950,4,FALSE)</f>
        <v>0</v>
      </c>
      <c r="X1845" t="str">
        <f>VLOOKUP(V1845,Factors!$E$6:$F$5950,2,FALSE)</f>
        <v>Direct-OR</v>
      </c>
      <c r="Y1845" s="92">
        <f t="shared" si="174"/>
        <v>0</v>
      </c>
      <c r="Z1845" s="92">
        <f t="shared" si="175"/>
        <v>911.85</v>
      </c>
      <c r="AA1845" s="92">
        <f t="shared" si="176"/>
        <v>911.85</v>
      </c>
    </row>
    <row r="1846" spans="1:27" x14ac:dyDescent="0.25">
      <c r="A1846" t="s">
        <v>444</v>
      </c>
      <c r="B1846" t="s">
        <v>164</v>
      </c>
      <c r="C1846" t="s">
        <v>165</v>
      </c>
      <c r="D1846" t="s">
        <v>461</v>
      </c>
      <c r="E1846" t="s">
        <v>462</v>
      </c>
      <c r="F1846" t="str">
        <f t="shared" si="172"/>
        <v>1275</v>
      </c>
      <c r="G1846" t="s">
        <v>84</v>
      </c>
      <c r="H1846" t="s">
        <v>85</v>
      </c>
      <c r="I1846" s="91"/>
      <c r="J1846" s="91"/>
      <c r="K1846" s="91"/>
      <c r="L1846" s="91"/>
      <c r="M1846" s="91"/>
      <c r="N1846" s="91"/>
      <c r="O1846" s="91"/>
      <c r="P1846" s="91"/>
      <c r="Q1846" s="91"/>
      <c r="R1846" s="91"/>
      <c r="S1846" s="91">
        <v>6.1</v>
      </c>
      <c r="T1846" s="91">
        <v>1.67</v>
      </c>
      <c r="U1846" s="91">
        <f t="shared" si="173"/>
        <v>7.77</v>
      </c>
      <c r="V1846" s="82" t="str">
        <f t="shared" si="171"/>
        <v>151001275880</v>
      </c>
      <c r="W1846" s="83">
        <f>VLOOKUP(V1846,Factors!$E$6:$H$5950,4,FALSE)</f>
        <v>0</v>
      </c>
      <c r="X1846" t="str">
        <f>VLOOKUP(V1846,Factors!$E$6:$F$5950,2,FALSE)</f>
        <v>Direct-OR</v>
      </c>
      <c r="Y1846" s="92">
        <f t="shared" si="174"/>
        <v>0</v>
      </c>
      <c r="Z1846" s="92">
        <f t="shared" si="175"/>
        <v>7.77</v>
      </c>
      <c r="AA1846" s="92">
        <f t="shared" si="176"/>
        <v>7.77</v>
      </c>
    </row>
    <row r="1847" spans="1:27" x14ac:dyDescent="0.25">
      <c r="A1847" t="s">
        <v>444</v>
      </c>
      <c r="B1847" t="s">
        <v>164</v>
      </c>
      <c r="C1847" t="s">
        <v>165</v>
      </c>
      <c r="D1847" t="s">
        <v>461</v>
      </c>
      <c r="E1847" t="s">
        <v>462</v>
      </c>
      <c r="F1847" t="str">
        <f t="shared" si="172"/>
        <v>1275</v>
      </c>
      <c r="G1847" t="s">
        <v>56</v>
      </c>
      <c r="H1847" t="s">
        <v>57</v>
      </c>
      <c r="I1847" s="91"/>
      <c r="J1847" s="91"/>
      <c r="K1847" s="91"/>
      <c r="L1847" s="91"/>
      <c r="M1847" s="91"/>
      <c r="N1847" s="91"/>
      <c r="O1847" s="91"/>
      <c r="P1847" s="91"/>
      <c r="Q1847" s="91"/>
      <c r="R1847" s="91"/>
      <c r="S1847" s="91">
        <v>204.38</v>
      </c>
      <c r="T1847" s="91">
        <v>56.12</v>
      </c>
      <c r="U1847" s="91">
        <f t="shared" si="173"/>
        <v>260.5</v>
      </c>
      <c r="V1847" s="82" t="str">
        <f t="shared" si="171"/>
        <v>151001275880</v>
      </c>
      <c r="W1847" s="83">
        <f>VLOOKUP(V1847,Factors!$E$6:$H$5950,4,FALSE)</f>
        <v>0</v>
      </c>
      <c r="X1847" t="str">
        <f>VLOOKUP(V1847,Factors!$E$6:$F$5950,2,FALSE)</f>
        <v>Direct-OR</v>
      </c>
      <c r="Y1847" s="92">
        <f t="shared" si="174"/>
        <v>0</v>
      </c>
      <c r="Z1847" s="92">
        <f t="shared" si="175"/>
        <v>260.5</v>
      </c>
      <c r="AA1847" s="92">
        <f t="shared" si="176"/>
        <v>260.5</v>
      </c>
    </row>
    <row r="1848" spans="1:27" x14ac:dyDescent="0.25">
      <c r="A1848" t="s">
        <v>444</v>
      </c>
      <c r="B1848" t="s">
        <v>164</v>
      </c>
      <c r="C1848" t="s">
        <v>165</v>
      </c>
      <c r="D1848" t="s">
        <v>449</v>
      </c>
      <c r="E1848" t="s">
        <v>450</v>
      </c>
      <c r="F1848" t="str">
        <f t="shared" si="172"/>
        <v>1315</v>
      </c>
      <c r="G1848" t="s">
        <v>84</v>
      </c>
      <c r="H1848" t="s">
        <v>85</v>
      </c>
      <c r="I1848" s="91">
        <v>60.47</v>
      </c>
      <c r="J1848" s="91">
        <v>181.61</v>
      </c>
      <c r="K1848" s="91">
        <v>67.42</v>
      </c>
      <c r="L1848" s="91">
        <v>46.5</v>
      </c>
      <c r="M1848" s="91">
        <v>32.71</v>
      </c>
      <c r="N1848" s="91">
        <v>189.54</v>
      </c>
      <c r="O1848" s="91">
        <v>53.16</v>
      </c>
      <c r="P1848" s="91">
        <v>72.78</v>
      </c>
      <c r="Q1848" s="91">
        <v>23.32</v>
      </c>
      <c r="R1848" s="91">
        <v>403.04</v>
      </c>
      <c r="S1848" s="91">
        <v>100.08</v>
      </c>
      <c r="T1848" s="91">
        <v>118.43</v>
      </c>
      <c r="U1848" s="91">
        <f t="shared" si="173"/>
        <v>1349.06</v>
      </c>
      <c r="V1848" s="82" t="str">
        <f t="shared" si="171"/>
        <v>151001315880</v>
      </c>
      <c r="W1848" s="83">
        <f>VLOOKUP(V1848,Factors!$E$6:$H$5950,4,FALSE)</f>
        <v>0</v>
      </c>
      <c r="X1848" t="str">
        <f>VLOOKUP(V1848,Factors!$E$6:$F$5950,2,FALSE)</f>
        <v>Direct-OR</v>
      </c>
      <c r="Y1848" s="92">
        <f t="shared" si="174"/>
        <v>0</v>
      </c>
      <c r="Z1848" s="92">
        <f t="shared" si="175"/>
        <v>1349.06</v>
      </c>
      <c r="AA1848" s="92">
        <f t="shared" si="176"/>
        <v>1349.06</v>
      </c>
    </row>
    <row r="1849" spans="1:27" x14ac:dyDescent="0.25">
      <c r="A1849" t="s">
        <v>444</v>
      </c>
      <c r="B1849" t="s">
        <v>164</v>
      </c>
      <c r="C1849" t="s">
        <v>165</v>
      </c>
      <c r="D1849" t="s">
        <v>449</v>
      </c>
      <c r="E1849" t="s">
        <v>450</v>
      </c>
      <c r="F1849" t="str">
        <f t="shared" si="172"/>
        <v>1315</v>
      </c>
      <c r="G1849" t="s">
        <v>140</v>
      </c>
      <c r="H1849" t="s">
        <v>141</v>
      </c>
      <c r="I1849" s="91"/>
      <c r="J1849" s="91">
        <v>120</v>
      </c>
      <c r="K1849" s="91">
        <v>120</v>
      </c>
      <c r="L1849" s="91"/>
      <c r="M1849" s="91"/>
      <c r="N1849" s="91"/>
      <c r="O1849" s="91"/>
      <c r="P1849" s="91"/>
      <c r="Q1849" s="91">
        <v>300</v>
      </c>
      <c r="R1849" s="91">
        <v>120</v>
      </c>
      <c r="S1849" s="91"/>
      <c r="T1849" s="91"/>
      <c r="U1849" s="91">
        <f t="shared" si="173"/>
        <v>660</v>
      </c>
      <c r="V1849" s="82" t="str">
        <f t="shared" si="171"/>
        <v>151001315880</v>
      </c>
      <c r="W1849" s="83">
        <f>VLOOKUP(V1849,Factors!$E$6:$H$5950,4,FALSE)</f>
        <v>0</v>
      </c>
      <c r="X1849" t="str">
        <f>VLOOKUP(V1849,Factors!$E$6:$F$5950,2,FALSE)</f>
        <v>Direct-OR</v>
      </c>
      <c r="Y1849" s="92">
        <f t="shared" si="174"/>
        <v>0</v>
      </c>
      <c r="Z1849" s="92">
        <f t="shared" si="175"/>
        <v>660</v>
      </c>
      <c r="AA1849" s="92">
        <f t="shared" si="176"/>
        <v>660</v>
      </c>
    </row>
    <row r="1850" spans="1:27" x14ac:dyDescent="0.25">
      <c r="A1850" t="s">
        <v>444</v>
      </c>
      <c r="B1850" t="s">
        <v>164</v>
      </c>
      <c r="C1850" t="s">
        <v>165</v>
      </c>
      <c r="D1850" t="s">
        <v>449</v>
      </c>
      <c r="E1850" t="s">
        <v>450</v>
      </c>
      <c r="F1850" t="str">
        <f t="shared" si="172"/>
        <v>1315</v>
      </c>
      <c r="G1850" t="s">
        <v>217</v>
      </c>
      <c r="H1850" t="s">
        <v>218</v>
      </c>
      <c r="I1850" s="91"/>
      <c r="J1850" s="91"/>
      <c r="K1850" s="91"/>
      <c r="L1850" s="91"/>
      <c r="M1850" s="91"/>
      <c r="N1850" s="91"/>
      <c r="O1850" s="91"/>
      <c r="P1850" s="91"/>
      <c r="Q1850" s="91"/>
      <c r="R1850" s="91">
        <v>719.5</v>
      </c>
      <c r="S1850" s="91">
        <v>143.9</v>
      </c>
      <c r="T1850" s="91"/>
      <c r="U1850" s="91">
        <f t="shared" si="173"/>
        <v>863.4</v>
      </c>
      <c r="V1850" s="82" t="str">
        <f t="shared" si="171"/>
        <v>151001315880</v>
      </c>
      <c r="W1850" s="83">
        <f>VLOOKUP(V1850,Factors!$E$6:$H$5950,4,FALSE)</f>
        <v>0</v>
      </c>
      <c r="X1850" t="str">
        <f>VLOOKUP(V1850,Factors!$E$6:$F$5950,2,FALSE)</f>
        <v>Direct-OR</v>
      </c>
      <c r="Y1850" s="92">
        <f t="shared" si="174"/>
        <v>0</v>
      </c>
      <c r="Z1850" s="92">
        <f t="shared" si="175"/>
        <v>863.4</v>
      </c>
      <c r="AA1850" s="92">
        <f t="shared" si="176"/>
        <v>863.4</v>
      </c>
    </row>
    <row r="1851" spans="1:27" x14ac:dyDescent="0.25">
      <c r="A1851" t="s">
        <v>444</v>
      </c>
      <c r="B1851" t="s">
        <v>164</v>
      </c>
      <c r="C1851" t="s">
        <v>165</v>
      </c>
      <c r="D1851" t="s">
        <v>449</v>
      </c>
      <c r="E1851" t="s">
        <v>450</v>
      </c>
      <c r="F1851" t="str">
        <f t="shared" si="172"/>
        <v>1315</v>
      </c>
      <c r="G1851" t="s">
        <v>180</v>
      </c>
      <c r="H1851" t="s">
        <v>181</v>
      </c>
      <c r="I1851" s="91">
        <v>1249.44</v>
      </c>
      <c r="J1851" s="91"/>
      <c r="K1851" s="91"/>
      <c r="L1851" s="91"/>
      <c r="M1851" s="91">
        <v>107.26</v>
      </c>
      <c r="N1851" s="91"/>
      <c r="O1851" s="91">
        <v>321.77999999999997</v>
      </c>
      <c r="P1851" s="91">
        <v>107.26</v>
      </c>
      <c r="Q1851" s="91"/>
      <c r="R1851" s="91"/>
      <c r="S1851" s="91">
        <v>4504.92</v>
      </c>
      <c r="T1851" s="91"/>
      <c r="U1851" s="91">
        <f t="shared" si="173"/>
        <v>6290.66</v>
      </c>
      <c r="V1851" s="82" t="str">
        <f t="shared" si="171"/>
        <v>151001315880</v>
      </c>
      <c r="W1851" s="83">
        <f>VLOOKUP(V1851,Factors!$E$6:$H$5950,4,FALSE)</f>
        <v>0</v>
      </c>
      <c r="X1851" t="str">
        <f>VLOOKUP(V1851,Factors!$E$6:$F$5950,2,FALSE)</f>
        <v>Direct-OR</v>
      </c>
      <c r="Y1851" s="92">
        <f t="shared" si="174"/>
        <v>0</v>
      </c>
      <c r="Z1851" s="92">
        <f t="shared" si="175"/>
        <v>6290.66</v>
      </c>
      <c r="AA1851" s="92">
        <f t="shared" si="176"/>
        <v>6290.66</v>
      </c>
    </row>
    <row r="1852" spans="1:27" x14ac:dyDescent="0.25">
      <c r="A1852" t="s">
        <v>444</v>
      </c>
      <c r="B1852" t="s">
        <v>164</v>
      </c>
      <c r="C1852" t="s">
        <v>165</v>
      </c>
      <c r="D1852" t="s">
        <v>449</v>
      </c>
      <c r="E1852" t="s">
        <v>450</v>
      </c>
      <c r="F1852" t="str">
        <f t="shared" si="172"/>
        <v>1315</v>
      </c>
      <c r="G1852" t="s">
        <v>56</v>
      </c>
      <c r="H1852" t="s">
        <v>57</v>
      </c>
      <c r="I1852" s="91">
        <v>1966.88</v>
      </c>
      <c r="J1852" s="91">
        <v>5653.42</v>
      </c>
      <c r="K1852" s="91">
        <v>2169.71</v>
      </c>
      <c r="L1852" s="91">
        <v>1437.8</v>
      </c>
      <c r="M1852" s="91">
        <v>1064.48</v>
      </c>
      <c r="N1852" s="91">
        <v>5797.41</v>
      </c>
      <c r="O1852" s="91">
        <v>1736.99</v>
      </c>
      <c r="P1852" s="91">
        <v>1925.96</v>
      </c>
      <c r="Q1852" s="91">
        <v>782.06</v>
      </c>
      <c r="R1852" s="91">
        <v>11872.94</v>
      </c>
      <c r="S1852" s="91">
        <v>2818.28</v>
      </c>
      <c r="T1852" s="91">
        <v>3654.92</v>
      </c>
      <c r="U1852" s="91">
        <f t="shared" si="173"/>
        <v>40880.85</v>
      </c>
      <c r="V1852" s="82" t="str">
        <f t="shared" si="171"/>
        <v>151001315880</v>
      </c>
      <c r="W1852" s="83">
        <f>VLOOKUP(V1852,Factors!$E$6:$H$5950,4,FALSE)</f>
        <v>0</v>
      </c>
      <c r="X1852" t="str">
        <f>VLOOKUP(V1852,Factors!$E$6:$F$5950,2,FALSE)</f>
        <v>Direct-OR</v>
      </c>
      <c r="Y1852" s="92">
        <f t="shared" si="174"/>
        <v>0</v>
      </c>
      <c r="Z1852" s="92">
        <f t="shared" si="175"/>
        <v>40880.85</v>
      </c>
      <c r="AA1852" s="92">
        <f t="shared" si="176"/>
        <v>40880.85</v>
      </c>
    </row>
    <row r="1853" spans="1:27" x14ac:dyDescent="0.25">
      <c r="A1853" t="s">
        <v>444</v>
      </c>
      <c r="B1853" t="s">
        <v>164</v>
      </c>
      <c r="C1853" t="s">
        <v>165</v>
      </c>
      <c r="D1853" t="s">
        <v>449</v>
      </c>
      <c r="E1853" t="s">
        <v>450</v>
      </c>
      <c r="F1853" t="str">
        <f t="shared" si="172"/>
        <v>1315</v>
      </c>
      <c r="G1853" t="s">
        <v>68</v>
      </c>
      <c r="H1853" t="s">
        <v>69</v>
      </c>
      <c r="I1853" s="91">
        <v>60.65</v>
      </c>
      <c r="J1853" s="91">
        <v>435.83</v>
      </c>
      <c r="K1853" s="91">
        <v>90.98</v>
      </c>
      <c r="L1853" s="91">
        <v>121.3</v>
      </c>
      <c r="M1853" s="91">
        <v>32.15</v>
      </c>
      <c r="N1853" s="91">
        <v>558.07000000000005</v>
      </c>
      <c r="O1853" s="91">
        <v>45.49</v>
      </c>
      <c r="P1853" s="91">
        <v>514.4</v>
      </c>
      <c r="Q1853" s="91"/>
      <c r="R1853" s="91">
        <v>1640.93</v>
      </c>
      <c r="S1853" s="91">
        <v>537.42999999999995</v>
      </c>
      <c r="T1853" s="91">
        <v>315.95999999999998</v>
      </c>
      <c r="U1853" s="91">
        <f t="shared" si="173"/>
        <v>4353.1899999999996</v>
      </c>
      <c r="V1853" s="82" t="str">
        <f t="shared" si="171"/>
        <v>151001315880</v>
      </c>
      <c r="W1853" s="83">
        <f>VLOOKUP(V1853,Factors!$E$6:$H$5950,4,FALSE)</f>
        <v>0</v>
      </c>
      <c r="X1853" t="str">
        <f>VLOOKUP(V1853,Factors!$E$6:$F$5950,2,FALSE)</f>
        <v>Direct-OR</v>
      </c>
      <c r="Y1853" s="92">
        <f t="shared" si="174"/>
        <v>0</v>
      </c>
      <c r="Z1853" s="92">
        <f t="shared" si="175"/>
        <v>4353.1899999999996</v>
      </c>
      <c r="AA1853" s="92">
        <f t="shared" si="176"/>
        <v>4353.1899999999996</v>
      </c>
    </row>
    <row r="1854" spans="1:27" x14ac:dyDescent="0.25">
      <c r="A1854" t="s">
        <v>444</v>
      </c>
      <c r="B1854" t="s">
        <v>164</v>
      </c>
      <c r="C1854" t="s">
        <v>165</v>
      </c>
      <c r="D1854" t="s">
        <v>449</v>
      </c>
      <c r="E1854" t="s">
        <v>450</v>
      </c>
      <c r="F1854" t="str">
        <f t="shared" si="172"/>
        <v>1315</v>
      </c>
      <c r="G1854" t="s">
        <v>154</v>
      </c>
      <c r="H1854" t="s">
        <v>155</v>
      </c>
      <c r="I1854" s="91">
        <v>110.16</v>
      </c>
      <c r="J1854" s="91">
        <v>110.16</v>
      </c>
      <c r="K1854" s="91"/>
      <c r="L1854" s="91"/>
      <c r="M1854" s="91"/>
      <c r="N1854" s="91"/>
      <c r="O1854" s="91"/>
      <c r="P1854" s="91"/>
      <c r="Q1854" s="91"/>
      <c r="R1854" s="91"/>
      <c r="S1854" s="91"/>
      <c r="T1854" s="91"/>
      <c r="U1854" s="91">
        <f t="shared" si="173"/>
        <v>220.32</v>
      </c>
      <c r="V1854" s="82" t="str">
        <f t="shared" si="171"/>
        <v>151001315880</v>
      </c>
      <c r="W1854" s="83">
        <f>VLOOKUP(V1854,Factors!$E$6:$H$5950,4,FALSE)</f>
        <v>0</v>
      </c>
      <c r="X1854" t="str">
        <f>VLOOKUP(V1854,Factors!$E$6:$F$5950,2,FALSE)</f>
        <v>Direct-OR</v>
      </c>
      <c r="Y1854" s="92">
        <f t="shared" si="174"/>
        <v>0</v>
      </c>
      <c r="Z1854" s="92">
        <f t="shared" si="175"/>
        <v>220.32</v>
      </c>
      <c r="AA1854" s="92">
        <f t="shared" si="176"/>
        <v>220.32</v>
      </c>
    </row>
    <row r="1855" spans="1:27" x14ac:dyDescent="0.25">
      <c r="A1855" t="s">
        <v>444</v>
      </c>
      <c r="B1855" t="s">
        <v>164</v>
      </c>
      <c r="C1855" t="s">
        <v>165</v>
      </c>
      <c r="D1855" t="s">
        <v>453</v>
      </c>
      <c r="E1855" t="s">
        <v>454</v>
      </c>
      <c r="F1855" t="str">
        <f t="shared" si="172"/>
        <v>1512</v>
      </c>
      <c r="G1855" t="s">
        <v>84</v>
      </c>
      <c r="H1855" t="s">
        <v>85</v>
      </c>
      <c r="I1855" s="91">
        <v>14.6</v>
      </c>
      <c r="J1855" s="91">
        <v>102.68</v>
      </c>
      <c r="K1855" s="91"/>
      <c r="L1855" s="91">
        <v>20.53</v>
      </c>
      <c r="M1855" s="91"/>
      <c r="N1855" s="91">
        <v>18.59</v>
      </c>
      <c r="O1855" s="91"/>
      <c r="P1855" s="91"/>
      <c r="Q1855" s="91"/>
      <c r="R1855" s="91"/>
      <c r="S1855" s="91">
        <v>33.74</v>
      </c>
      <c r="T1855" s="91"/>
      <c r="U1855" s="91">
        <f t="shared" si="173"/>
        <v>190.14000000000001</v>
      </c>
      <c r="V1855" s="82" t="str">
        <f t="shared" si="171"/>
        <v>151001512880</v>
      </c>
      <c r="W1855" s="83">
        <f>VLOOKUP(V1855,Factors!$E$6:$H$5950,4,FALSE)</f>
        <v>0</v>
      </c>
      <c r="X1855" t="str">
        <f>VLOOKUP(V1855,Factors!$E$6:$F$5950,2,FALSE)</f>
        <v>Direct-OR</v>
      </c>
      <c r="Y1855" s="92">
        <f t="shared" si="174"/>
        <v>0</v>
      </c>
      <c r="Z1855" s="92">
        <f t="shared" si="175"/>
        <v>190.14000000000001</v>
      </c>
      <c r="AA1855" s="92">
        <f t="shared" si="176"/>
        <v>190.14000000000001</v>
      </c>
    </row>
    <row r="1856" spans="1:27" x14ac:dyDescent="0.25">
      <c r="A1856" t="s">
        <v>444</v>
      </c>
      <c r="B1856" t="s">
        <v>164</v>
      </c>
      <c r="C1856" t="s">
        <v>165</v>
      </c>
      <c r="D1856" t="s">
        <v>453</v>
      </c>
      <c r="E1856" t="s">
        <v>454</v>
      </c>
      <c r="F1856" t="str">
        <f t="shared" si="172"/>
        <v>1512</v>
      </c>
      <c r="G1856" t="s">
        <v>56</v>
      </c>
      <c r="H1856" t="s">
        <v>57</v>
      </c>
      <c r="I1856" s="91">
        <v>489.68</v>
      </c>
      <c r="J1856" s="91">
        <v>3301.8</v>
      </c>
      <c r="K1856" s="91"/>
      <c r="L1856" s="91">
        <v>688.2</v>
      </c>
      <c r="M1856" s="91">
        <v>0</v>
      </c>
      <c r="N1856" s="91">
        <v>623.44000000000005</v>
      </c>
      <c r="O1856" s="91"/>
      <c r="P1856" s="91"/>
      <c r="Q1856" s="91"/>
      <c r="R1856" s="91"/>
      <c r="S1856" s="91">
        <v>979.84</v>
      </c>
      <c r="T1856" s="91"/>
      <c r="U1856" s="91">
        <f t="shared" si="173"/>
        <v>6082.9600000000009</v>
      </c>
      <c r="V1856" s="82" t="str">
        <f t="shared" si="171"/>
        <v>151001512880</v>
      </c>
      <c r="W1856" s="83">
        <f>VLOOKUP(V1856,Factors!$E$6:$H$5950,4,FALSE)</f>
        <v>0</v>
      </c>
      <c r="X1856" t="str">
        <f>VLOOKUP(V1856,Factors!$E$6:$F$5950,2,FALSE)</f>
        <v>Direct-OR</v>
      </c>
      <c r="Y1856" s="92">
        <f t="shared" si="174"/>
        <v>0</v>
      </c>
      <c r="Z1856" s="92">
        <f t="shared" si="175"/>
        <v>6082.9600000000009</v>
      </c>
      <c r="AA1856" s="92">
        <f t="shared" si="176"/>
        <v>6082.9600000000009</v>
      </c>
    </row>
    <row r="1857" spans="1:27" x14ac:dyDescent="0.25">
      <c r="A1857" t="s">
        <v>444</v>
      </c>
      <c r="B1857" t="s">
        <v>164</v>
      </c>
      <c r="C1857" t="s">
        <v>165</v>
      </c>
      <c r="D1857" t="s">
        <v>453</v>
      </c>
      <c r="E1857" t="s">
        <v>454</v>
      </c>
      <c r="F1857" t="str">
        <f t="shared" si="172"/>
        <v>1512</v>
      </c>
      <c r="G1857" t="s">
        <v>68</v>
      </c>
      <c r="H1857" t="s">
        <v>69</v>
      </c>
      <c r="I1857" s="91"/>
      <c r="J1857" s="91">
        <v>141.03</v>
      </c>
      <c r="K1857" s="91"/>
      <c r="L1857" s="91"/>
      <c r="M1857" s="91"/>
      <c r="N1857" s="91"/>
      <c r="O1857" s="91"/>
      <c r="P1857" s="91"/>
      <c r="Q1857" s="91"/>
      <c r="R1857" s="91"/>
      <c r="S1857" s="91">
        <v>151.63</v>
      </c>
      <c r="T1857" s="91"/>
      <c r="U1857" s="91">
        <f t="shared" si="173"/>
        <v>292.65999999999997</v>
      </c>
      <c r="V1857" s="82" t="str">
        <f t="shared" si="171"/>
        <v>151001512880</v>
      </c>
      <c r="W1857" s="83">
        <f>VLOOKUP(V1857,Factors!$E$6:$H$5950,4,FALSE)</f>
        <v>0</v>
      </c>
      <c r="X1857" t="str">
        <f>VLOOKUP(V1857,Factors!$E$6:$F$5950,2,FALSE)</f>
        <v>Direct-OR</v>
      </c>
      <c r="Y1857" s="92">
        <f t="shared" si="174"/>
        <v>0</v>
      </c>
      <c r="Z1857" s="92">
        <f t="shared" si="175"/>
        <v>292.65999999999997</v>
      </c>
      <c r="AA1857" s="92">
        <f t="shared" si="176"/>
        <v>292.65999999999997</v>
      </c>
    </row>
    <row r="1858" spans="1:27" x14ac:dyDescent="0.25">
      <c r="A1858" t="s">
        <v>444</v>
      </c>
      <c r="B1858" t="s">
        <v>164</v>
      </c>
      <c r="C1858" t="s">
        <v>165</v>
      </c>
      <c r="D1858" t="s">
        <v>453</v>
      </c>
      <c r="E1858" t="s">
        <v>454</v>
      </c>
      <c r="F1858" t="str">
        <f t="shared" si="172"/>
        <v>1512</v>
      </c>
      <c r="G1858" t="s">
        <v>154</v>
      </c>
      <c r="H1858" t="s">
        <v>155</v>
      </c>
      <c r="I1858" s="91">
        <v>70.2</v>
      </c>
      <c r="J1858" s="91"/>
      <c r="K1858" s="91"/>
      <c r="L1858" s="91"/>
      <c r="M1858" s="91"/>
      <c r="N1858" s="91"/>
      <c r="O1858" s="91"/>
      <c r="P1858" s="91"/>
      <c r="Q1858" s="91"/>
      <c r="R1858" s="91"/>
      <c r="S1858" s="91"/>
      <c r="T1858" s="91"/>
      <c r="U1858" s="91">
        <f t="shared" si="173"/>
        <v>70.2</v>
      </c>
      <c r="V1858" s="82" t="str">
        <f t="shared" si="171"/>
        <v>151001512880</v>
      </c>
      <c r="W1858" s="83">
        <f>VLOOKUP(V1858,Factors!$E$6:$H$5950,4,FALSE)</f>
        <v>0</v>
      </c>
      <c r="X1858" t="str">
        <f>VLOOKUP(V1858,Factors!$E$6:$F$5950,2,FALSE)</f>
        <v>Direct-OR</v>
      </c>
      <c r="Y1858" s="92">
        <f t="shared" si="174"/>
        <v>0</v>
      </c>
      <c r="Z1858" s="92">
        <f t="shared" si="175"/>
        <v>70.2</v>
      </c>
      <c r="AA1858" s="92">
        <f t="shared" si="176"/>
        <v>70.2</v>
      </c>
    </row>
    <row r="1859" spans="1:27" x14ac:dyDescent="0.25">
      <c r="A1859" t="s">
        <v>444</v>
      </c>
      <c r="B1859" t="s">
        <v>164</v>
      </c>
      <c r="C1859" t="s">
        <v>165</v>
      </c>
      <c r="D1859" t="s">
        <v>455</v>
      </c>
      <c r="E1859" t="s">
        <v>456</v>
      </c>
      <c r="F1859" t="str">
        <f t="shared" si="172"/>
        <v>1580</v>
      </c>
      <c r="G1859" t="s">
        <v>84</v>
      </c>
      <c r="H1859" t="s">
        <v>85</v>
      </c>
      <c r="I1859" s="91">
        <v>13.68</v>
      </c>
      <c r="J1859" s="91">
        <v>60.1</v>
      </c>
      <c r="K1859" s="91">
        <v>42.39</v>
      </c>
      <c r="L1859" s="91">
        <v>62.38</v>
      </c>
      <c r="M1859" s="91">
        <v>14.88</v>
      </c>
      <c r="N1859" s="91">
        <v>9.82</v>
      </c>
      <c r="O1859" s="91">
        <v>14.82</v>
      </c>
      <c r="P1859" s="91">
        <v>5.82</v>
      </c>
      <c r="Q1859" s="91">
        <v>37.159999999999997</v>
      </c>
      <c r="R1859" s="91">
        <v>29.42</v>
      </c>
      <c r="S1859" s="91">
        <v>44.23</v>
      </c>
      <c r="T1859" s="91">
        <v>18.07</v>
      </c>
      <c r="U1859" s="91">
        <f t="shared" si="173"/>
        <v>352.77</v>
      </c>
      <c r="V1859" s="82" t="str">
        <f t="shared" si="171"/>
        <v>151001580880</v>
      </c>
      <c r="W1859" s="83">
        <f>VLOOKUP(V1859,Factors!$E$6:$H$5950,4,FALSE)</f>
        <v>0</v>
      </c>
      <c r="X1859" t="str">
        <f>VLOOKUP(V1859,Factors!$E$6:$F$5950,2,FALSE)</f>
        <v>Direct-OR</v>
      </c>
      <c r="Y1859" s="92">
        <f t="shared" si="174"/>
        <v>0</v>
      </c>
      <c r="Z1859" s="92">
        <f t="shared" si="175"/>
        <v>352.77</v>
      </c>
      <c r="AA1859" s="92">
        <f t="shared" si="176"/>
        <v>352.77</v>
      </c>
    </row>
    <row r="1860" spans="1:27" x14ac:dyDescent="0.25">
      <c r="A1860" t="s">
        <v>444</v>
      </c>
      <c r="B1860" t="s">
        <v>164</v>
      </c>
      <c r="C1860" t="s">
        <v>165</v>
      </c>
      <c r="D1860" t="s">
        <v>455</v>
      </c>
      <c r="E1860" t="s">
        <v>456</v>
      </c>
      <c r="F1860" t="str">
        <f t="shared" si="172"/>
        <v>1580</v>
      </c>
      <c r="G1860" t="s">
        <v>140</v>
      </c>
      <c r="H1860" t="s">
        <v>141</v>
      </c>
      <c r="I1860" s="91"/>
      <c r="J1860" s="91"/>
      <c r="K1860" s="91"/>
      <c r="L1860" s="91"/>
      <c r="M1860" s="91"/>
      <c r="N1860" s="91"/>
      <c r="O1860" s="91"/>
      <c r="P1860" s="91"/>
      <c r="Q1860" s="91">
        <v>60</v>
      </c>
      <c r="R1860" s="91"/>
      <c r="S1860" s="91"/>
      <c r="T1860" s="91"/>
      <c r="U1860" s="91">
        <f t="shared" si="173"/>
        <v>60</v>
      </c>
      <c r="V1860" s="82" t="str">
        <f t="shared" ref="V1860:V1923" si="177">CONCATENATE(B1860,RIGHT(D1860,4),A1860)</f>
        <v>151001580880</v>
      </c>
      <c r="W1860" s="83">
        <f>VLOOKUP(V1860,Factors!$E$6:$H$5950,4,FALSE)</f>
        <v>0</v>
      </c>
      <c r="X1860" t="str">
        <f>VLOOKUP(V1860,Factors!$E$6:$F$5950,2,FALSE)</f>
        <v>Direct-OR</v>
      </c>
      <c r="Y1860" s="92">
        <f t="shared" si="174"/>
        <v>0</v>
      </c>
      <c r="Z1860" s="92">
        <f t="shared" si="175"/>
        <v>60</v>
      </c>
      <c r="AA1860" s="92">
        <f t="shared" si="176"/>
        <v>60</v>
      </c>
    </row>
    <row r="1861" spans="1:27" x14ac:dyDescent="0.25">
      <c r="A1861" t="s">
        <v>444</v>
      </c>
      <c r="B1861" t="s">
        <v>164</v>
      </c>
      <c r="C1861" t="s">
        <v>165</v>
      </c>
      <c r="D1861" t="s">
        <v>455</v>
      </c>
      <c r="E1861" t="s">
        <v>456</v>
      </c>
      <c r="F1861" t="str">
        <f t="shared" ref="F1861:F1924" si="178">RIGHT(D1861,4)</f>
        <v>1580</v>
      </c>
      <c r="G1861" t="s">
        <v>56</v>
      </c>
      <c r="H1861" t="s">
        <v>57</v>
      </c>
      <c r="I1861" s="91">
        <v>458.63</v>
      </c>
      <c r="J1861" s="91">
        <v>2015.22</v>
      </c>
      <c r="K1861" s="91">
        <v>1421.39</v>
      </c>
      <c r="L1861" s="91">
        <v>2091.69</v>
      </c>
      <c r="M1861" s="91">
        <v>498.83</v>
      </c>
      <c r="N1861" s="91">
        <v>329.17</v>
      </c>
      <c r="O1861" s="91">
        <v>496.88</v>
      </c>
      <c r="P1861" s="91">
        <v>194.98</v>
      </c>
      <c r="Q1861" s="91">
        <v>1139.79</v>
      </c>
      <c r="R1861" s="91">
        <v>986.57</v>
      </c>
      <c r="S1861" s="91">
        <v>1483.01</v>
      </c>
      <c r="T1861" s="91">
        <v>605.80999999999995</v>
      </c>
      <c r="U1861" s="91">
        <f t="shared" ref="U1861:U1924" si="179">SUM(I1861:T1861)</f>
        <v>11721.97</v>
      </c>
      <c r="V1861" s="82" t="str">
        <f t="shared" si="177"/>
        <v>151001580880</v>
      </c>
      <c r="W1861" s="83">
        <f>VLOOKUP(V1861,Factors!$E$6:$H$5950,4,FALSE)</f>
        <v>0</v>
      </c>
      <c r="X1861" t="str">
        <f>VLOOKUP(V1861,Factors!$E$6:$F$5950,2,FALSE)</f>
        <v>Direct-OR</v>
      </c>
      <c r="Y1861" s="92">
        <f t="shared" si="174"/>
        <v>0</v>
      </c>
      <c r="Z1861" s="92">
        <f t="shared" si="175"/>
        <v>11721.97</v>
      </c>
      <c r="AA1861" s="92">
        <f t="shared" si="176"/>
        <v>11721.97</v>
      </c>
    </row>
    <row r="1862" spans="1:27" x14ac:dyDescent="0.25">
      <c r="A1862" t="s">
        <v>444</v>
      </c>
      <c r="B1862" t="s">
        <v>164</v>
      </c>
      <c r="C1862" t="s">
        <v>165</v>
      </c>
      <c r="D1862" t="s">
        <v>455</v>
      </c>
      <c r="E1862" t="s">
        <v>456</v>
      </c>
      <c r="F1862" t="str">
        <f t="shared" si="178"/>
        <v>1580</v>
      </c>
      <c r="G1862" t="s">
        <v>68</v>
      </c>
      <c r="H1862" t="s">
        <v>69</v>
      </c>
      <c r="I1862" s="91"/>
      <c r="J1862" s="91"/>
      <c r="K1862" s="91"/>
      <c r="L1862" s="91"/>
      <c r="M1862" s="91"/>
      <c r="N1862" s="91"/>
      <c r="O1862" s="91"/>
      <c r="P1862" s="91"/>
      <c r="Q1862" s="91">
        <v>106.14</v>
      </c>
      <c r="R1862" s="91"/>
      <c r="S1862" s="91"/>
      <c r="T1862" s="91"/>
      <c r="U1862" s="91">
        <f t="shared" si="179"/>
        <v>106.14</v>
      </c>
      <c r="V1862" s="82" t="str">
        <f t="shared" si="177"/>
        <v>151001580880</v>
      </c>
      <c r="W1862" s="83">
        <f>VLOOKUP(V1862,Factors!$E$6:$H$5950,4,FALSE)</f>
        <v>0</v>
      </c>
      <c r="X1862" t="str">
        <f>VLOOKUP(V1862,Factors!$E$6:$F$5950,2,FALSE)</f>
        <v>Direct-OR</v>
      </c>
      <c r="Y1862" s="92">
        <f t="shared" si="174"/>
        <v>0</v>
      </c>
      <c r="Z1862" s="92">
        <f t="shared" si="175"/>
        <v>106.14</v>
      </c>
      <c r="AA1862" s="92">
        <f t="shared" si="176"/>
        <v>106.14</v>
      </c>
    </row>
    <row r="1863" spans="1:27" x14ac:dyDescent="0.25">
      <c r="A1863" t="s">
        <v>444</v>
      </c>
      <c r="B1863" t="s">
        <v>164</v>
      </c>
      <c r="C1863" t="s">
        <v>165</v>
      </c>
      <c r="D1863" t="s">
        <v>455</v>
      </c>
      <c r="E1863" t="s">
        <v>456</v>
      </c>
      <c r="F1863" t="str">
        <f t="shared" si="178"/>
        <v>1580</v>
      </c>
      <c r="G1863" t="s">
        <v>154</v>
      </c>
      <c r="H1863" t="s">
        <v>155</v>
      </c>
      <c r="I1863" s="91"/>
      <c r="J1863" s="91"/>
      <c r="K1863" s="91"/>
      <c r="L1863" s="91">
        <v>23.76</v>
      </c>
      <c r="M1863" s="91"/>
      <c r="N1863" s="91"/>
      <c r="O1863" s="91"/>
      <c r="P1863" s="91"/>
      <c r="Q1863" s="91"/>
      <c r="R1863" s="91">
        <v>75.599999999999994</v>
      </c>
      <c r="S1863" s="91"/>
      <c r="T1863" s="91"/>
      <c r="U1863" s="91">
        <f t="shared" si="179"/>
        <v>99.36</v>
      </c>
      <c r="V1863" s="82" t="str">
        <f t="shared" si="177"/>
        <v>151001580880</v>
      </c>
      <c r="W1863" s="83">
        <f>VLOOKUP(V1863,Factors!$E$6:$H$5950,4,FALSE)</f>
        <v>0</v>
      </c>
      <c r="X1863" t="str">
        <f>VLOOKUP(V1863,Factors!$E$6:$F$5950,2,FALSE)</f>
        <v>Direct-OR</v>
      </c>
      <c r="Y1863" s="92">
        <f t="shared" si="174"/>
        <v>0</v>
      </c>
      <c r="Z1863" s="92">
        <f t="shared" si="175"/>
        <v>99.36</v>
      </c>
      <c r="AA1863" s="92">
        <f t="shared" si="176"/>
        <v>99.36</v>
      </c>
    </row>
    <row r="1864" spans="1:27" x14ac:dyDescent="0.25">
      <c r="A1864" t="s">
        <v>444</v>
      </c>
      <c r="B1864" t="s">
        <v>164</v>
      </c>
      <c r="C1864" t="s">
        <v>165</v>
      </c>
      <c r="D1864" t="s">
        <v>459</v>
      </c>
      <c r="E1864" t="s">
        <v>460</v>
      </c>
      <c r="F1864" t="str">
        <f t="shared" si="178"/>
        <v>1680</v>
      </c>
      <c r="G1864" t="s">
        <v>84</v>
      </c>
      <c r="H1864" t="s">
        <v>85</v>
      </c>
      <c r="I1864" s="91">
        <v>5.81</v>
      </c>
      <c r="J1864" s="91">
        <v>3.84</v>
      </c>
      <c r="K1864" s="91"/>
      <c r="L1864" s="91">
        <v>1.92</v>
      </c>
      <c r="M1864" s="91"/>
      <c r="N1864" s="91">
        <v>4.34</v>
      </c>
      <c r="O1864" s="91"/>
      <c r="P1864" s="91"/>
      <c r="Q1864" s="91"/>
      <c r="R1864" s="91"/>
      <c r="S1864" s="91">
        <v>5.75</v>
      </c>
      <c r="T1864" s="91"/>
      <c r="U1864" s="91">
        <f t="shared" si="179"/>
        <v>21.659999999999997</v>
      </c>
      <c r="V1864" s="82" t="str">
        <f t="shared" si="177"/>
        <v>151001680880</v>
      </c>
      <c r="W1864" s="83">
        <f>VLOOKUP(V1864,Factors!$E$6:$H$5950,4,FALSE)</f>
        <v>0</v>
      </c>
      <c r="X1864" t="str">
        <f>VLOOKUP(V1864,Factors!$E$6:$F$5950,2,FALSE)</f>
        <v>Direct-OR</v>
      </c>
      <c r="Y1864" s="92">
        <f t="shared" si="174"/>
        <v>0</v>
      </c>
      <c r="Z1864" s="92">
        <f t="shared" si="175"/>
        <v>21.659999999999997</v>
      </c>
      <c r="AA1864" s="92">
        <f t="shared" si="176"/>
        <v>21.659999999999997</v>
      </c>
    </row>
    <row r="1865" spans="1:27" x14ac:dyDescent="0.25">
      <c r="A1865" t="s">
        <v>444</v>
      </c>
      <c r="B1865" t="s">
        <v>164</v>
      </c>
      <c r="C1865" t="s">
        <v>165</v>
      </c>
      <c r="D1865" t="s">
        <v>459</v>
      </c>
      <c r="E1865" t="s">
        <v>460</v>
      </c>
      <c r="F1865" t="str">
        <f t="shared" si="178"/>
        <v>1680</v>
      </c>
      <c r="G1865" t="s">
        <v>56</v>
      </c>
      <c r="H1865" t="s">
        <v>57</v>
      </c>
      <c r="I1865" s="91">
        <v>194.7</v>
      </c>
      <c r="J1865" s="91"/>
      <c r="K1865" s="91"/>
      <c r="L1865" s="91"/>
      <c r="M1865" s="91"/>
      <c r="N1865" s="91">
        <v>64.92</v>
      </c>
      <c r="O1865" s="91"/>
      <c r="P1865" s="91"/>
      <c r="Q1865" s="91"/>
      <c r="R1865" s="91"/>
      <c r="S1865" s="91"/>
      <c r="T1865" s="91"/>
      <c r="U1865" s="91">
        <f t="shared" si="179"/>
        <v>259.62</v>
      </c>
      <c r="V1865" s="82" t="str">
        <f t="shared" si="177"/>
        <v>151001680880</v>
      </c>
      <c r="W1865" s="83">
        <f>VLOOKUP(V1865,Factors!$E$6:$H$5950,4,FALSE)</f>
        <v>0</v>
      </c>
      <c r="X1865" t="str">
        <f>VLOOKUP(V1865,Factors!$E$6:$F$5950,2,FALSE)</f>
        <v>Direct-OR</v>
      </c>
      <c r="Y1865" s="92">
        <f t="shared" si="174"/>
        <v>0</v>
      </c>
      <c r="Z1865" s="92">
        <f t="shared" si="175"/>
        <v>259.62</v>
      </c>
      <c r="AA1865" s="92">
        <f t="shared" si="176"/>
        <v>259.62</v>
      </c>
    </row>
    <row r="1866" spans="1:27" x14ac:dyDescent="0.25">
      <c r="A1866" t="s">
        <v>444</v>
      </c>
      <c r="B1866" t="s">
        <v>164</v>
      </c>
      <c r="C1866" t="s">
        <v>165</v>
      </c>
      <c r="D1866" t="s">
        <v>459</v>
      </c>
      <c r="E1866" t="s">
        <v>460</v>
      </c>
      <c r="F1866" t="str">
        <f t="shared" si="178"/>
        <v>1680</v>
      </c>
      <c r="G1866" t="s">
        <v>68</v>
      </c>
      <c r="H1866" t="s">
        <v>69</v>
      </c>
      <c r="I1866" s="91"/>
      <c r="J1866" s="91">
        <v>128.6</v>
      </c>
      <c r="K1866" s="91"/>
      <c r="L1866" s="91">
        <v>64.3</v>
      </c>
      <c r="M1866" s="91"/>
      <c r="N1866" s="91">
        <v>80.38</v>
      </c>
      <c r="O1866" s="91"/>
      <c r="P1866" s="91"/>
      <c r="Q1866" s="91"/>
      <c r="R1866" s="91"/>
      <c r="S1866" s="91">
        <v>192.9</v>
      </c>
      <c r="T1866" s="91"/>
      <c r="U1866" s="91">
        <f t="shared" si="179"/>
        <v>466.17999999999995</v>
      </c>
      <c r="V1866" s="82" t="str">
        <f t="shared" si="177"/>
        <v>151001680880</v>
      </c>
      <c r="W1866" s="83">
        <f>VLOOKUP(V1866,Factors!$E$6:$H$5950,4,FALSE)</f>
        <v>0</v>
      </c>
      <c r="X1866" t="str">
        <f>VLOOKUP(V1866,Factors!$E$6:$F$5950,2,FALSE)</f>
        <v>Direct-OR</v>
      </c>
      <c r="Y1866" s="92">
        <f t="shared" si="174"/>
        <v>0</v>
      </c>
      <c r="Z1866" s="92">
        <f t="shared" si="175"/>
        <v>466.17999999999995</v>
      </c>
      <c r="AA1866" s="92">
        <f t="shared" si="176"/>
        <v>466.17999999999995</v>
      </c>
    </row>
    <row r="1867" spans="1:27" x14ac:dyDescent="0.25">
      <c r="A1867" t="s">
        <v>444</v>
      </c>
      <c r="B1867" t="s">
        <v>170</v>
      </c>
      <c r="C1867" t="s">
        <v>171</v>
      </c>
      <c r="D1867" t="s">
        <v>445</v>
      </c>
      <c r="E1867" t="s">
        <v>446</v>
      </c>
      <c r="F1867" t="str">
        <f t="shared" si="178"/>
        <v>1070</v>
      </c>
      <c r="G1867" t="s">
        <v>84</v>
      </c>
      <c r="H1867" t="s">
        <v>85</v>
      </c>
      <c r="I1867" s="91"/>
      <c r="J1867" s="91">
        <v>7.51</v>
      </c>
      <c r="K1867" s="91"/>
      <c r="L1867" s="91">
        <v>7.76</v>
      </c>
      <c r="M1867" s="91"/>
      <c r="N1867" s="91"/>
      <c r="O1867" s="91">
        <v>6.37</v>
      </c>
      <c r="P1867" s="91"/>
      <c r="Q1867" s="91"/>
      <c r="R1867" s="91"/>
      <c r="S1867" s="91"/>
      <c r="T1867" s="91"/>
      <c r="U1867" s="91">
        <f t="shared" si="179"/>
        <v>21.64</v>
      </c>
      <c r="V1867" s="82" t="str">
        <f t="shared" si="177"/>
        <v>155061070880</v>
      </c>
      <c r="W1867" s="83">
        <f>VLOOKUP(V1867,Factors!$E$6:$H$5950,4,FALSE)</f>
        <v>0</v>
      </c>
      <c r="X1867" t="str">
        <f>VLOOKUP(V1867,Factors!$E$6:$F$5950,2,FALSE)</f>
        <v>Direct-OR</v>
      </c>
      <c r="Y1867" s="92">
        <f t="shared" si="174"/>
        <v>0</v>
      </c>
      <c r="Z1867" s="92">
        <f t="shared" si="175"/>
        <v>21.64</v>
      </c>
      <c r="AA1867" s="92">
        <f t="shared" si="176"/>
        <v>21.64</v>
      </c>
    </row>
    <row r="1868" spans="1:27" x14ac:dyDescent="0.25">
      <c r="A1868" t="s">
        <v>444</v>
      </c>
      <c r="B1868" t="s">
        <v>170</v>
      </c>
      <c r="C1868" t="s">
        <v>171</v>
      </c>
      <c r="D1868" t="s">
        <v>445</v>
      </c>
      <c r="E1868" t="s">
        <v>446</v>
      </c>
      <c r="F1868" t="str">
        <f t="shared" si="178"/>
        <v>1070</v>
      </c>
      <c r="G1868" t="s">
        <v>56</v>
      </c>
      <c r="H1868" t="s">
        <v>57</v>
      </c>
      <c r="I1868" s="91"/>
      <c r="J1868" s="91">
        <v>126.55</v>
      </c>
      <c r="K1868" s="91"/>
      <c r="L1868" s="91">
        <v>260.12</v>
      </c>
      <c r="M1868" s="91"/>
      <c r="N1868" s="91"/>
      <c r="O1868" s="91">
        <v>213.73</v>
      </c>
      <c r="P1868" s="91"/>
      <c r="Q1868" s="91"/>
      <c r="R1868" s="91"/>
      <c r="S1868" s="91"/>
      <c r="T1868" s="91"/>
      <c r="U1868" s="91">
        <f t="shared" si="179"/>
        <v>600.4</v>
      </c>
      <c r="V1868" s="82" t="str">
        <f t="shared" si="177"/>
        <v>155061070880</v>
      </c>
      <c r="W1868" s="83">
        <f>VLOOKUP(V1868,Factors!$E$6:$H$5950,4,FALSE)</f>
        <v>0</v>
      </c>
      <c r="X1868" t="str">
        <f>VLOOKUP(V1868,Factors!$E$6:$F$5950,2,FALSE)</f>
        <v>Direct-OR</v>
      </c>
      <c r="Y1868" s="92">
        <f t="shared" si="174"/>
        <v>0</v>
      </c>
      <c r="Z1868" s="92">
        <f t="shared" si="175"/>
        <v>600.4</v>
      </c>
      <c r="AA1868" s="92">
        <f t="shared" si="176"/>
        <v>600.4</v>
      </c>
    </row>
    <row r="1869" spans="1:27" x14ac:dyDescent="0.25">
      <c r="A1869" t="s">
        <v>444</v>
      </c>
      <c r="B1869" t="s">
        <v>170</v>
      </c>
      <c r="C1869" t="s">
        <v>171</v>
      </c>
      <c r="D1869" t="s">
        <v>445</v>
      </c>
      <c r="E1869" t="s">
        <v>446</v>
      </c>
      <c r="F1869" t="str">
        <f t="shared" si="178"/>
        <v>1070</v>
      </c>
      <c r="G1869" t="s">
        <v>68</v>
      </c>
      <c r="H1869" t="s">
        <v>69</v>
      </c>
      <c r="I1869" s="91"/>
      <c r="J1869" s="91">
        <v>125.39</v>
      </c>
      <c r="K1869" s="91"/>
      <c r="L1869" s="91"/>
      <c r="M1869" s="91"/>
      <c r="N1869" s="91"/>
      <c r="O1869" s="91"/>
      <c r="P1869" s="91"/>
      <c r="Q1869" s="91"/>
      <c r="R1869" s="91"/>
      <c r="S1869" s="91"/>
      <c r="T1869" s="91"/>
      <c r="U1869" s="91">
        <f t="shared" si="179"/>
        <v>125.39</v>
      </c>
      <c r="V1869" s="82" t="str">
        <f t="shared" si="177"/>
        <v>155061070880</v>
      </c>
      <c r="W1869" s="83">
        <f>VLOOKUP(V1869,Factors!$E$6:$H$5950,4,FALSE)</f>
        <v>0</v>
      </c>
      <c r="X1869" t="str">
        <f>VLOOKUP(V1869,Factors!$E$6:$F$5950,2,FALSE)</f>
        <v>Direct-OR</v>
      </c>
      <c r="Y1869" s="92">
        <f t="shared" si="174"/>
        <v>0</v>
      </c>
      <c r="Z1869" s="92">
        <f t="shared" si="175"/>
        <v>125.39</v>
      </c>
      <c r="AA1869" s="92">
        <f t="shared" si="176"/>
        <v>125.39</v>
      </c>
    </row>
    <row r="1870" spans="1:27" x14ac:dyDescent="0.25">
      <c r="A1870" t="s">
        <v>444</v>
      </c>
      <c r="B1870" t="s">
        <v>170</v>
      </c>
      <c r="C1870" t="s">
        <v>171</v>
      </c>
      <c r="D1870" t="s">
        <v>447</v>
      </c>
      <c r="E1870" t="s">
        <v>448</v>
      </c>
      <c r="F1870" t="str">
        <f t="shared" si="178"/>
        <v>1270</v>
      </c>
      <c r="G1870" t="s">
        <v>84</v>
      </c>
      <c r="H1870" t="s">
        <v>85</v>
      </c>
      <c r="I1870" s="91">
        <v>51.24</v>
      </c>
      <c r="J1870" s="91">
        <v>69.52</v>
      </c>
      <c r="K1870" s="91">
        <v>47.22</v>
      </c>
      <c r="L1870" s="91"/>
      <c r="M1870" s="91">
        <v>43.98</v>
      </c>
      <c r="N1870" s="91">
        <v>21.85</v>
      </c>
      <c r="O1870" s="91">
        <v>12.32</v>
      </c>
      <c r="P1870" s="91">
        <v>30.23</v>
      </c>
      <c r="Q1870" s="91">
        <v>42.29</v>
      </c>
      <c r="R1870" s="91">
        <v>27.02</v>
      </c>
      <c r="S1870" s="91">
        <v>36.6</v>
      </c>
      <c r="T1870" s="91">
        <v>27.47</v>
      </c>
      <c r="U1870" s="91">
        <f t="shared" si="179"/>
        <v>409.74</v>
      </c>
      <c r="V1870" s="82" t="str">
        <f t="shared" si="177"/>
        <v>155061270880</v>
      </c>
      <c r="W1870" s="83">
        <f>VLOOKUP(V1870,Factors!$E$6:$H$5950,4,FALSE)</f>
        <v>0</v>
      </c>
      <c r="X1870" t="str">
        <f>VLOOKUP(V1870,Factors!$E$6:$F$5950,2,FALSE)</f>
        <v>Direct-OR</v>
      </c>
      <c r="Y1870" s="92">
        <f t="shared" si="174"/>
        <v>0</v>
      </c>
      <c r="Z1870" s="92">
        <f t="shared" si="175"/>
        <v>409.74</v>
      </c>
      <c r="AA1870" s="92">
        <f t="shared" si="176"/>
        <v>409.74</v>
      </c>
    </row>
    <row r="1871" spans="1:27" x14ac:dyDescent="0.25">
      <c r="A1871" t="s">
        <v>444</v>
      </c>
      <c r="B1871" t="s">
        <v>170</v>
      </c>
      <c r="C1871" t="s">
        <v>171</v>
      </c>
      <c r="D1871" t="s">
        <v>447</v>
      </c>
      <c r="E1871" t="s">
        <v>448</v>
      </c>
      <c r="F1871" t="str">
        <f t="shared" si="178"/>
        <v>1270</v>
      </c>
      <c r="G1871" t="s">
        <v>56</v>
      </c>
      <c r="H1871" t="s">
        <v>57</v>
      </c>
      <c r="I1871" s="91">
        <v>1513.39</v>
      </c>
      <c r="J1871" s="91">
        <v>2228.6</v>
      </c>
      <c r="K1871" s="91">
        <v>1583.32</v>
      </c>
      <c r="L1871" s="91"/>
      <c r="M1871" s="91">
        <v>1474.72</v>
      </c>
      <c r="N1871" s="91">
        <v>732.61</v>
      </c>
      <c r="O1871" s="91">
        <v>412.92</v>
      </c>
      <c r="P1871" s="91">
        <v>911.18</v>
      </c>
      <c r="Q1871" s="91">
        <v>1315.76</v>
      </c>
      <c r="R1871" s="91">
        <v>871.92</v>
      </c>
      <c r="S1871" s="91">
        <v>1192.98</v>
      </c>
      <c r="T1871" s="91">
        <v>885.75</v>
      </c>
      <c r="U1871" s="91">
        <f t="shared" si="179"/>
        <v>13123.15</v>
      </c>
      <c r="V1871" s="82" t="str">
        <f t="shared" si="177"/>
        <v>155061270880</v>
      </c>
      <c r="W1871" s="83">
        <f>VLOOKUP(V1871,Factors!$E$6:$H$5950,4,FALSE)</f>
        <v>0</v>
      </c>
      <c r="X1871" t="str">
        <f>VLOOKUP(V1871,Factors!$E$6:$F$5950,2,FALSE)</f>
        <v>Direct-OR</v>
      </c>
      <c r="Y1871" s="92">
        <f t="shared" si="174"/>
        <v>0</v>
      </c>
      <c r="Z1871" s="92">
        <f t="shared" si="175"/>
        <v>13123.15</v>
      </c>
      <c r="AA1871" s="92">
        <f t="shared" si="176"/>
        <v>13123.15</v>
      </c>
    </row>
    <row r="1872" spans="1:27" x14ac:dyDescent="0.25">
      <c r="A1872" t="s">
        <v>444</v>
      </c>
      <c r="B1872" t="s">
        <v>170</v>
      </c>
      <c r="C1872" t="s">
        <v>171</v>
      </c>
      <c r="D1872" t="s">
        <v>447</v>
      </c>
      <c r="E1872" t="s">
        <v>448</v>
      </c>
      <c r="F1872" t="str">
        <f t="shared" si="178"/>
        <v>1270</v>
      </c>
      <c r="G1872" t="s">
        <v>68</v>
      </c>
      <c r="H1872" t="s">
        <v>69</v>
      </c>
      <c r="I1872" s="91">
        <v>204.48</v>
      </c>
      <c r="J1872" s="91">
        <v>102.24</v>
      </c>
      <c r="K1872" s="91"/>
      <c r="L1872" s="91"/>
      <c r="M1872" s="91"/>
      <c r="N1872" s="91"/>
      <c r="O1872" s="91"/>
      <c r="P1872" s="91">
        <v>102.24</v>
      </c>
      <c r="Q1872" s="91">
        <v>102.24</v>
      </c>
      <c r="R1872" s="91">
        <v>34.08</v>
      </c>
      <c r="S1872" s="91">
        <v>34.08</v>
      </c>
      <c r="T1872" s="91">
        <v>35.11</v>
      </c>
      <c r="U1872" s="91">
        <f t="shared" si="179"/>
        <v>614.47</v>
      </c>
      <c r="V1872" s="82" t="str">
        <f t="shared" si="177"/>
        <v>155061270880</v>
      </c>
      <c r="W1872" s="83">
        <f>VLOOKUP(V1872,Factors!$E$6:$H$5950,4,FALSE)</f>
        <v>0</v>
      </c>
      <c r="X1872" t="str">
        <f>VLOOKUP(V1872,Factors!$E$6:$F$5950,2,FALSE)</f>
        <v>Direct-OR</v>
      </c>
      <c r="Y1872" s="92">
        <f t="shared" si="174"/>
        <v>0</v>
      </c>
      <c r="Z1872" s="92">
        <f t="shared" si="175"/>
        <v>614.47</v>
      </c>
      <c r="AA1872" s="92">
        <f t="shared" si="176"/>
        <v>614.47</v>
      </c>
    </row>
    <row r="1873" spans="1:27" x14ac:dyDescent="0.25">
      <c r="A1873" t="s">
        <v>444</v>
      </c>
      <c r="B1873" t="s">
        <v>170</v>
      </c>
      <c r="C1873" t="s">
        <v>171</v>
      </c>
      <c r="D1873" t="s">
        <v>447</v>
      </c>
      <c r="E1873" t="s">
        <v>448</v>
      </c>
      <c r="F1873" t="str">
        <f t="shared" si="178"/>
        <v>1270</v>
      </c>
      <c r="G1873" t="s">
        <v>154</v>
      </c>
      <c r="H1873" t="s">
        <v>155</v>
      </c>
      <c r="I1873" s="91">
        <v>119.88</v>
      </c>
      <c r="J1873" s="91">
        <v>230.04</v>
      </c>
      <c r="K1873" s="91"/>
      <c r="L1873" s="91"/>
      <c r="M1873" s="91"/>
      <c r="N1873" s="91"/>
      <c r="O1873" s="91"/>
      <c r="P1873" s="91"/>
      <c r="Q1873" s="91"/>
      <c r="R1873" s="91"/>
      <c r="S1873" s="91"/>
      <c r="T1873" s="91"/>
      <c r="U1873" s="91">
        <f t="shared" si="179"/>
        <v>349.91999999999996</v>
      </c>
      <c r="V1873" s="82" t="str">
        <f t="shared" si="177"/>
        <v>155061270880</v>
      </c>
      <c r="W1873" s="83">
        <f>VLOOKUP(V1873,Factors!$E$6:$H$5950,4,FALSE)</f>
        <v>0</v>
      </c>
      <c r="X1873" t="str">
        <f>VLOOKUP(V1873,Factors!$E$6:$F$5950,2,FALSE)</f>
        <v>Direct-OR</v>
      </c>
      <c r="Y1873" s="92">
        <f t="shared" si="174"/>
        <v>0</v>
      </c>
      <c r="Z1873" s="92">
        <f t="shared" si="175"/>
        <v>349.91999999999996</v>
      </c>
      <c r="AA1873" s="92">
        <f t="shared" si="176"/>
        <v>349.91999999999996</v>
      </c>
    </row>
    <row r="1874" spans="1:27" x14ac:dyDescent="0.25">
      <c r="A1874" t="s">
        <v>444</v>
      </c>
      <c r="B1874" t="s">
        <v>170</v>
      </c>
      <c r="C1874" t="s">
        <v>171</v>
      </c>
      <c r="D1874" t="s">
        <v>449</v>
      </c>
      <c r="E1874" t="s">
        <v>450</v>
      </c>
      <c r="F1874" t="str">
        <f t="shared" si="178"/>
        <v>1315</v>
      </c>
      <c r="G1874" t="s">
        <v>84</v>
      </c>
      <c r="H1874" t="s">
        <v>85</v>
      </c>
      <c r="I1874" s="91">
        <v>21.58</v>
      </c>
      <c r="J1874" s="91">
        <v>77.540000000000006</v>
      </c>
      <c r="K1874" s="91">
        <v>28.75</v>
      </c>
      <c r="L1874" s="91">
        <v>23.02</v>
      </c>
      <c r="M1874" s="91">
        <v>33.950000000000003</v>
      </c>
      <c r="N1874" s="91">
        <v>81.88</v>
      </c>
      <c r="O1874" s="91">
        <v>72.22</v>
      </c>
      <c r="P1874" s="91">
        <v>25.61</v>
      </c>
      <c r="Q1874" s="91">
        <v>22.58</v>
      </c>
      <c r="R1874" s="91">
        <v>28.32</v>
      </c>
      <c r="S1874" s="91">
        <v>124.83</v>
      </c>
      <c r="T1874" s="91">
        <v>31.9</v>
      </c>
      <c r="U1874" s="91">
        <f t="shared" si="179"/>
        <v>572.18000000000006</v>
      </c>
      <c r="V1874" s="82" t="str">
        <f t="shared" si="177"/>
        <v>155061315880</v>
      </c>
      <c r="W1874" s="83">
        <f>VLOOKUP(V1874,Factors!$E$6:$H$5950,4,FALSE)</f>
        <v>0</v>
      </c>
      <c r="X1874" t="str">
        <f>VLOOKUP(V1874,Factors!$E$6:$F$5950,2,FALSE)</f>
        <v>Direct-OR</v>
      </c>
      <c r="Y1874" s="92">
        <f t="shared" ref="Y1874:Y1937" si="180">U1874*W1874</f>
        <v>0</v>
      </c>
      <c r="Z1874" s="92">
        <f t="shared" ref="Z1874:Z1937" si="181">U1874-Y1874</f>
        <v>572.18000000000006</v>
      </c>
      <c r="AA1874" s="92">
        <f t="shared" ref="AA1874:AA1937" si="182">Y1874+Z1874</f>
        <v>572.18000000000006</v>
      </c>
    </row>
    <row r="1875" spans="1:27" x14ac:dyDescent="0.25">
      <c r="A1875" t="s">
        <v>444</v>
      </c>
      <c r="B1875" t="s">
        <v>170</v>
      </c>
      <c r="C1875" t="s">
        <v>171</v>
      </c>
      <c r="D1875" t="s">
        <v>449</v>
      </c>
      <c r="E1875" t="s">
        <v>450</v>
      </c>
      <c r="F1875" t="str">
        <f t="shared" si="178"/>
        <v>1315</v>
      </c>
      <c r="G1875" t="s">
        <v>140</v>
      </c>
      <c r="H1875" t="s">
        <v>141</v>
      </c>
      <c r="I1875" s="91">
        <v>480</v>
      </c>
      <c r="J1875" s="91">
        <v>480</v>
      </c>
      <c r="K1875" s="91">
        <v>1020</v>
      </c>
      <c r="L1875" s="91">
        <v>840</v>
      </c>
      <c r="M1875" s="91">
        <v>840</v>
      </c>
      <c r="N1875" s="91">
        <v>120</v>
      </c>
      <c r="O1875" s="91">
        <v>240</v>
      </c>
      <c r="P1875" s="91">
        <v>120</v>
      </c>
      <c r="Q1875" s="91"/>
      <c r="R1875" s="91"/>
      <c r="S1875" s="91">
        <v>4689</v>
      </c>
      <c r="T1875" s="91">
        <v>378</v>
      </c>
      <c r="U1875" s="91">
        <f t="shared" si="179"/>
        <v>9207</v>
      </c>
      <c r="V1875" s="82" t="str">
        <f t="shared" si="177"/>
        <v>155061315880</v>
      </c>
      <c r="W1875" s="83">
        <f>VLOOKUP(V1875,Factors!$E$6:$H$5950,4,FALSE)</f>
        <v>0</v>
      </c>
      <c r="X1875" t="str">
        <f>VLOOKUP(V1875,Factors!$E$6:$F$5950,2,FALSE)</f>
        <v>Direct-OR</v>
      </c>
      <c r="Y1875" s="92">
        <f t="shared" si="180"/>
        <v>0</v>
      </c>
      <c r="Z1875" s="92">
        <f t="shared" si="181"/>
        <v>9207</v>
      </c>
      <c r="AA1875" s="92">
        <f t="shared" si="182"/>
        <v>9207</v>
      </c>
    </row>
    <row r="1876" spans="1:27" x14ac:dyDescent="0.25">
      <c r="A1876" t="s">
        <v>444</v>
      </c>
      <c r="B1876" t="s">
        <v>170</v>
      </c>
      <c r="C1876" t="s">
        <v>171</v>
      </c>
      <c r="D1876" t="s">
        <v>449</v>
      </c>
      <c r="E1876" t="s">
        <v>450</v>
      </c>
      <c r="F1876" t="str">
        <f t="shared" si="178"/>
        <v>1315</v>
      </c>
      <c r="G1876" t="s">
        <v>56</v>
      </c>
      <c r="H1876" t="s">
        <v>57</v>
      </c>
      <c r="I1876" s="91">
        <v>723.6</v>
      </c>
      <c r="J1876" s="91">
        <v>2565.61</v>
      </c>
      <c r="K1876" s="91">
        <v>964.03</v>
      </c>
      <c r="L1876" s="91">
        <v>771.93</v>
      </c>
      <c r="M1876" s="91">
        <v>1024.0899999999999</v>
      </c>
      <c r="N1876" s="91">
        <v>2745.38</v>
      </c>
      <c r="O1876" s="91">
        <v>2080.96</v>
      </c>
      <c r="P1876" s="91">
        <v>586.02</v>
      </c>
      <c r="Q1876" s="91">
        <v>756.96</v>
      </c>
      <c r="R1876" s="91">
        <v>949.67</v>
      </c>
      <c r="S1876" s="91">
        <v>3867.15</v>
      </c>
      <c r="T1876" s="91">
        <v>1069.45</v>
      </c>
      <c r="U1876" s="91">
        <f t="shared" si="179"/>
        <v>18104.849999999999</v>
      </c>
      <c r="V1876" s="82" t="str">
        <f t="shared" si="177"/>
        <v>155061315880</v>
      </c>
      <c r="W1876" s="83">
        <f>VLOOKUP(V1876,Factors!$E$6:$H$5950,4,FALSE)</f>
        <v>0</v>
      </c>
      <c r="X1876" t="str">
        <f>VLOOKUP(V1876,Factors!$E$6:$F$5950,2,FALSE)</f>
        <v>Direct-OR</v>
      </c>
      <c r="Y1876" s="92">
        <f t="shared" si="180"/>
        <v>0</v>
      </c>
      <c r="Z1876" s="92">
        <f t="shared" si="181"/>
        <v>18104.849999999999</v>
      </c>
      <c r="AA1876" s="92">
        <f t="shared" si="182"/>
        <v>18104.849999999999</v>
      </c>
    </row>
    <row r="1877" spans="1:27" x14ac:dyDescent="0.25">
      <c r="A1877" t="s">
        <v>444</v>
      </c>
      <c r="B1877" t="s">
        <v>170</v>
      </c>
      <c r="C1877" t="s">
        <v>171</v>
      </c>
      <c r="D1877" t="s">
        <v>449</v>
      </c>
      <c r="E1877" t="s">
        <v>450</v>
      </c>
      <c r="F1877" t="str">
        <f t="shared" si="178"/>
        <v>1315</v>
      </c>
      <c r="G1877" t="s">
        <v>68</v>
      </c>
      <c r="H1877" t="s">
        <v>69</v>
      </c>
      <c r="I1877" s="91"/>
      <c r="J1877" s="91">
        <v>34.08</v>
      </c>
      <c r="K1877" s="91"/>
      <c r="L1877" s="91"/>
      <c r="M1877" s="91">
        <v>114.46</v>
      </c>
      <c r="N1877" s="91"/>
      <c r="O1877" s="91">
        <v>340.8</v>
      </c>
      <c r="P1877" s="91">
        <v>272.64</v>
      </c>
      <c r="Q1877" s="91"/>
      <c r="R1877" s="91"/>
      <c r="S1877" s="91">
        <v>318.43</v>
      </c>
      <c r="T1877" s="91"/>
      <c r="U1877" s="91">
        <f t="shared" si="179"/>
        <v>1080.4100000000001</v>
      </c>
      <c r="V1877" s="82" t="str">
        <f t="shared" si="177"/>
        <v>155061315880</v>
      </c>
      <c r="W1877" s="83">
        <f>VLOOKUP(V1877,Factors!$E$6:$H$5950,4,FALSE)</f>
        <v>0</v>
      </c>
      <c r="X1877" t="str">
        <f>VLOOKUP(V1877,Factors!$E$6:$F$5950,2,FALSE)</f>
        <v>Direct-OR</v>
      </c>
      <c r="Y1877" s="92">
        <f t="shared" si="180"/>
        <v>0</v>
      </c>
      <c r="Z1877" s="92">
        <f t="shared" si="181"/>
        <v>1080.4100000000001</v>
      </c>
      <c r="AA1877" s="92">
        <f t="shared" si="182"/>
        <v>1080.4100000000001</v>
      </c>
    </row>
    <row r="1878" spans="1:27" x14ac:dyDescent="0.25">
      <c r="A1878" t="s">
        <v>444</v>
      </c>
      <c r="B1878" t="s">
        <v>170</v>
      </c>
      <c r="C1878" t="s">
        <v>171</v>
      </c>
      <c r="D1878" t="s">
        <v>449</v>
      </c>
      <c r="E1878" t="s">
        <v>450</v>
      </c>
      <c r="F1878" t="str">
        <f t="shared" si="178"/>
        <v>1315</v>
      </c>
      <c r="G1878" t="s">
        <v>154</v>
      </c>
      <c r="H1878" t="s">
        <v>155</v>
      </c>
      <c r="I1878" s="91">
        <v>0</v>
      </c>
      <c r="J1878" s="91"/>
      <c r="K1878" s="91"/>
      <c r="L1878" s="91"/>
      <c r="M1878" s="91"/>
      <c r="N1878" s="91">
        <v>48.6</v>
      </c>
      <c r="O1878" s="91">
        <v>43.2</v>
      </c>
      <c r="P1878" s="91"/>
      <c r="Q1878" s="91"/>
      <c r="R1878" s="91">
        <v>24.84</v>
      </c>
      <c r="S1878" s="91">
        <v>173.88</v>
      </c>
      <c r="T1878" s="91"/>
      <c r="U1878" s="91">
        <f t="shared" si="179"/>
        <v>290.52</v>
      </c>
      <c r="V1878" s="82" t="str">
        <f t="shared" si="177"/>
        <v>155061315880</v>
      </c>
      <c r="W1878" s="83">
        <f>VLOOKUP(V1878,Factors!$E$6:$H$5950,4,FALSE)</f>
        <v>0</v>
      </c>
      <c r="X1878" t="str">
        <f>VLOOKUP(V1878,Factors!$E$6:$F$5950,2,FALSE)</f>
        <v>Direct-OR</v>
      </c>
      <c r="Y1878" s="92">
        <f t="shared" si="180"/>
        <v>0</v>
      </c>
      <c r="Z1878" s="92">
        <f t="shared" si="181"/>
        <v>290.52</v>
      </c>
      <c r="AA1878" s="92">
        <f t="shared" si="182"/>
        <v>290.52</v>
      </c>
    </row>
    <row r="1879" spans="1:27" x14ac:dyDescent="0.25">
      <c r="A1879" t="s">
        <v>444</v>
      </c>
      <c r="B1879" t="s">
        <v>170</v>
      </c>
      <c r="C1879" t="s">
        <v>171</v>
      </c>
      <c r="D1879" t="s">
        <v>451</v>
      </c>
      <c r="E1879" t="s">
        <v>452</v>
      </c>
      <c r="F1879" t="str">
        <f t="shared" si="178"/>
        <v>1440</v>
      </c>
      <c r="G1879" t="s">
        <v>84</v>
      </c>
      <c r="H1879" t="s">
        <v>85</v>
      </c>
      <c r="I1879" s="91">
        <v>25.43</v>
      </c>
      <c r="J1879" s="91">
        <v>9.75</v>
      </c>
      <c r="K1879" s="91"/>
      <c r="L1879" s="91">
        <v>29.99</v>
      </c>
      <c r="M1879" s="91">
        <v>20.71</v>
      </c>
      <c r="N1879" s="91"/>
      <c r="O1879" s="91"/>
      <c r="P1879" s="91"/>
      <c r="Q1879" s="91"/>
      <c r="R1879" s="91"/>
      <c r="S1879" s="91"/>
      <c r="T1879" s="91"/>
      <c r="U1879" s="91">
        <f t="shared" si="179"/>
        <v>85.88</v>
      </c>
      <c r="V1879" s="82" t="str">
        <f t="shared" si="177"/>
        <v>155061440880</v>
      </c>
      <c r="W1879" s="83">
        <f>VLOOKUP(V1879,Factors!$E$6:$H$5950,4,FALSE)</f>
        <v>0</v>
      </c>
      <c r="X1879" t="str">
        <f>VLOOKUP(V1879,Factors!$E$6:$F$5950,2,FALSE)</f>
        <v>Direct-OR</v>
      </c>
      <c r="Y1879" s="92">
        <f t="shared" si="180"/>
        <v>0</v>
      </c>
      <c r="Z1879" s="92">
        <f t="shared" si="181"/>
        <v>85.88</v>
      </c>
      <c r="AA1879" s="92">
        <f t="shared" si="182"/>
        <v>85.88</v>
      </c>
    </row>
    <row r="1880" spans="1:27" x14ac:dyDescent="0.25">
      <c r="A1880" t="s">
        <v>444</v>
      </c>
      <c r="B1880" t="s">
        <v>170</v>
      </c>
      <c r="C1880" t="s">
        <v>171</v>
      </c>
      <c r="D1880" t="s">
        <v>451</v>
      </c>
      <c r="E1880" t="s">
        <v>452</v>
      </c>
      <c r="F1880" t="str">
        <f t="shared" si="178"/>
        <v>1440</v>
      </c>
      <c r="G1880" t="s">
        <v>56</v>
      </c>
      <c r="H1880" t="s">
        <v>57</v>
      </c>
      <c r="I1880" s="91">
        <v>852.59</v>
      </c>
      <c r="J1880" s="91">
        <v>326.75</v>
      </c>
      <c r="K1880" s="91"/>
      <c r="L1880" s="91">
        <v>1005.69</v>
      </c>
      <c r="M1880" s="91">
        <v>694.54</v>
      </c>
      <c r="N1880" s="91"/>
      <c r="O1880" s="91"/>
      <c r="P1880" s="91"/>
      <c r="Q1880" s="91"/>
      <c r="R1880" s="91"/>
      <c r="S1880" s="91"/>
      <c r="T1880" s="91"/>
      <c r="U1880" s="91">
        <f t="shared" si="179"/>
        <v>2879.57</v>
      </c>
      <c r="V1880" s="82" t="str">
        <f t="shared" si="177"/>
        <v>155061440880</v>
      </c>
      <c r="W1880" s="83">
        <f>VLOOKUP(V1880,Factors!$E$6:$H$5950,4,FALSE)</f>
        <v>0</v>
      </c>
      <c r="X1880" t="str">
        <f>VLOOKUP(V1880,Factors!$E$6:$F$5950,2,FALSE)</f>
        <v>Direct-OR</v>
      </c>
      <c r="Y1880" s="92">
        <f t="shared" si="180"/>
        <v>0</v>
      </c>
      <c r="Z1880" s="92">
        <f t="shared" si="181"/>
        <v>2879.57</v>
      </c>
      <c r="AA1880" s="92">
        <f t="shared" si="182"/>
        <v>2879.57</v>
      </c>
    </row>
    <row r="1881" spans="1:27" x14ac:dyDescent="0.25">
      <c r="A1881" t="s">
        <v>444</v>
      </c>
      <c r="B1881" t="s">
        <v>170</v>
      </c>
      <c r="C1881" t="s">
        <v>171</v>
      </c>
      <c r="D1881" t="s">
        <v>465</v>
      </c>
      <c r="E1881" t="s">
        <v>466</v>
      </c>
      <c r="F1881" t="str">
        <f t="shared" si="178"/>
        <v>1505</v>
      </c>
      <c r="G1881" t="s">
        <v>114</v>
      </c>
      <c r="H1881" t="s">
        <v>115</v>
      </c>
      <c r="I1881" s="91"/>
      <c r="J1881" s="91"/>
      <c r="K1881" s="91"/>
      <c r="L1881" s="91"/>
      <c r="M1881" s="91">
        <v>715.81</v>
      </c>
      <c r="N1881" s="91">
        <v>-339.07</v>
      </c>
      <c r="O1881" s="91"/>
      <c r="P1881" s="91"/>
      <c r="Q1881" s="91">
        <v>98.28</v>
      </c>
      <c r="R1881" s="91">
        <v>-32.76</v>
      </c>
      <c r="S1881" s="91"/>
      <c r="T1881" s="91"/>
      <c r="U1881" s="91">
        <f t="shared" si="179"/>
        <v>442.26</v>
      </c>
      <c r="V1881" s="82" t="str">
        <f t="shared" si="177"/>
        <v>155061505880</v>
      </c>
      <c r="W1881" s="83">
        <f>VLOOKUP(V1881,Factors!$E$6:$H$5950,4,FALSE)</f>
        <v>0</v>
      </c>
      <c r="X1881" t="str">
        <f>VLOOKUP(V1881,Factors!$E$6:$F$5950,2,FALSE)</f>
        <v>Direct-OR</v>
      </c>
      <c r="Y1881" s="92">
        <f t="shared" si="180"/>
        <v>0</v>
      </c>
      <c r="Z1881" s="92">
        <f t="shared" si="181"/>
        <v>442.26</v>
      </c>
      <c r="AA1881" s="92">
        <f t="shared" si="182"/>
        <v>442.26</v>
      </c>
    </row>
    <row r="1882" spans="1:27" x14ac:dyDescent="0.25">
      <c r="A1882" t="s">
        <v>444</v>
      </c>
      <c r="B1882" t="s">
        <v>170</v>
      </c>
      <c r="C1882" t="s">
        <v>171</v>
      </c>
      <c r="D1882" t="s">
        <v>465</v>
      </c>
      <c r="E1882" t="s">
        <v>466</v>
      </c>
      <c r="F1882" t="str">
        <f t="shared" si="178"/>
        <v>1505</v>
      </c>
      <c r="G1882" t="s">
        <v>86</v>
      </c>
      <c r="H1882" t="s">
        <v>87</v>
      </c>
      <c r="I1882" s="91">
        <v>19849.22</v>
      </c>
      <c r="J1882" s="91">
        <v>20292.419999999998</v>
      </c>
      <c r="K1882" s="91">
        <v>29479.77</v>
      </c>
      <c r="L1882" s="91">
        <v>25416.959999999999</v>
      </c>
      <c r="M1882" s="91">
        <v>26803.439999999999</v>
      </c>
      <c r="N1882" s="91">
        <v>20425.849999999999</v>
      </c>
      <c r="O1882" s="91">
        <v>20520.669999999998</v>
      </c>
      <c r="P1882" s="91">
        <v>25258.97</v>
      </c>
      <c r="Q1882" s="91">
        <v>18208.8</v>
      </c>
      <c r="R1882" s="91">
        <v>28833.4</v>
      </c>
      <c r="S1882" s="91">
        <v>22041.8</v>
      </c>
      <c r="T1882" s="91">
        <v>16210.57</v>
      </c>
      <c r="U1882" s="91">
        <f t="shared" si="179"/>
        <v>273341.87</v>
      </c>
      <c r="V1882" s="82" t="str">
        <f t="shared" si="177"/>
        <v>155061505880</v>
      </c>
      <c r="W1882" s="83">
        <f>VLOOKUP(V1882,Factors!$E$6:$H$5950,4,FALSE)</f>
        <v>0</v>
      </c>
      <c r="X1882" t="str">
        <f>VLOOKUP(V1882,Factors!$E$6:$F$5950,2,FALSE)</f>
        <v>Direct-OR</v>
      </c>
      <c r="Y1882" s="92">
        <f t="shared" si="180"/>
        <v>0</v>
      </c>
      <c r="Z1882" s="92">
        <f t="shared" si="181"/>
        <v>273341.87</v>
      </c>
      <c r="AA1882" s="92">
        <f t="shared" si="182"/>
        <v>273341.87</v>
      </c>
    </row>
    <row r="1883" spans="1:27" x14ac:dyDescent="0.25">
      <c r="A1883" t="s">
        <v>444</v>
      </c>
      <c r="B1883" t="s">
        <v>170</v>
      </c>
      <c r="C1883" t="s">
        <v>171</v>
      </c>
      <c r="D1883" t="s">
        <v>465</v>
      </c>
      <c r="E1883" t="s">
        <v>466</v>
      </c>
      <c r="F1883" t="str">
        <f t="shared" si="178"/>
        <v>1505</v>
      </c>
      <c r="G1883" t="s">
        <v>116</v>
      </c>
      <c r="H1883" t="s">
        <v>117</v>
      </c>
      <c r="I1883" s="91">
        <v>719.59</v>
      </c>
      <c r="J1883" s="91">
        <v>1008.02</v>
      </c>
      <c r="K1883" s="91">
        <v>1154.2</v>
      </c>
      <c r="L1883" s="91">
        <v>2179.44</v>
      </c>
      <c r="M1883" s="91">
        <v>1500.18</v>
      </c>
      <c r="N1883" s="91">
        <v>172.92</v>
      </c>
      <c r="O1883" s="91">
        <v>1422.95</v>
      </c>
      <c r="P1883" s="91">
        <v>288.27</v>
      </c>
      <c r="Q1883" s="91">
        <v>2393.96</v>
      </c>
      <c r="R1883" s="91">
        <v>1403.01</v>
      </c>
      <c r="S1883" s="91">
        <v>2244.2199999999998</v>
      </c>
      <c r="T1883" s="91">
        <v>17.54</v>
      </c>
      <c r="U1883" s="91">
        <f t="shared" si="179"/>
        <v>14504.3</v>
      </c>
      <c r="V1883" s="82" t="str">
        <f t="shared" si="177"/>
        <v>155061505880</v>
      </c>
      <c r="W1883" s="83">
        <f>VLOOKUP(V1883,Factors!$E$6:$H$5950,4,FALSE)</f>
        <v>0</v>
      </c>
      <c r="X1883" t="str">
        <f>VLOOKUP(V1883,Factors!$E$6:$F$5950,2,FALSE)</f>
        <v>Direct-OR</v>
      </c>
      <c r="Y1883" s="92">
        <f t="shared" si="180"/>
        <v>0</v>
      </c>
      <c r="Z1883" s="92">
        <f t="shared" si="181"/>
        <v>14504.3</v>
      </c>
      <c r="AA1883" s="92">
        <f t="shared" si="182"/>
        <v>14504.3</v>
      </c>
    </row>
    <row r="1884" spans="1:27" x14ac:dyDescent="0.25">
      <c r="A1884" t="s">
        <v>444</v>
      </c>
      <c r="B1884" t="s">
        <v>170</v>
      </c>
      <c r="C1884" t="s">
        <v>171</v>
      </c>
      <c r="D1884" t="s">
        <v>465</v>
      </c>
      <c r="E1884" t="s">
        <v>466</v>
      </c>
      <c r="F1884" t="str">
        <f t="shared" si="178"/>
        <v>1505</v>
      </c>
      <c r="G1884" t="s">
        <v>88</v>
      </c>
      <c r="H1884" t="s">
        <v>89</v>
      </c>
      <c r="I1884" s="91">
        <v>3169.65</v>
      </c>
      <c r="J1884" s="91">
        <v>3285.5</v>
      </c>
      <c r="K1884" s="91">
        <v>4033.83</v>
      </c>
      <c r="L1884" s="91">
        <v>3664.03</v>
      </c>
      <c r="M1884" s="91">
        <v>4013.92</v>
      </c>
      <c r="N1884" s="91">
        <v>3664.17</v>
      </c>
      <c r="O1884" s="91">
        <v>3838.96</v>
      </c>
      <c r="P1884" s="91">
        <v>4013.96</v>
      </c>
      <c r="Q1884" s="91">
        <v>3489.99</v>
      </c>
      <c r="R1884" s="91">
        <v>4013.11</v>
      </c>
      <c r="S1884" s="91">
        <v>3839.01</v>
      </c>
      <c r="T1884" s="91">
        <v>3374.68</v>
      </c>
      <c r="U1884" s="91">
        <f t="shared" si="179"/>
        <v>44400.81</v>
      </c>
      <c r="V1884" s="82" t="str">
        <f t="shared" si="177"/>
        <v>155061505880</v>
      </c>
      <c r="W1884" s="83">
        <f>VLOOKUP(V1884,Factors!$E$6:$H$5950,4,FALSE)</f>
        <v>0</v>
      </c>
      <c r="X1884" t="str">
        <f>VLOOKUP(V1884,Factors!$E$6:$F$5950,2,FALSE)</f>
        <v>Direct-OR</v>
      </c>
      <c r="Y1884" s="92">
        <f t="shared" si="180"/>
        <v>0</v>
      </c>
      <c r="Z1884" s="92">
        <f t="shared" si="181"/>
        <v>44400.81</v>
      </c>
      <c r="AA1884" s="92">
        <f t="shared" si="182"/>
        <v>44400.81</v>
      </c>
    </row>
    <row r="1885" spans="1:27" x14ac:dyDescent="0.25">
      <c r="A1885" t="s">
        <v>444</v>
      </c>
      <c r="B1885" t="s">
        <v>170</v>
      </c>
      <c r="C1885" t="s">
        <v>171</v>
      </c>
      <c r="D1885" t="s">
        <v>465</v>
      </c>
      <c r="E1885" t="s">
        <v>466</v>
      </c>
      <c r="F1885" t="str">
        <f t="shared" si="178"/>
        <v>1505</v>
      </c>
      <c r="G1885" t="s">
        <v>90</v>
      </c>
      <c r="H1885" t="s">
        <v>91</v>
      </c>
      <c r="I1885" s="91">
        <v>12430.34</v>
      </c>
      <c r="J1885" s="91">
        <v>12927.23</v>
      </c>
      <c r="K1885" s="91">
        <v>16030.64</v>
      </c>
      <c r="L1885" s="91">
        <v>14591.41</v>
      </c>
      <c r="M1885" s="91">
        <v>15956.94</v>
      </c>
      <c r="N1885" s="91">
        <v>14209.38</v>
      </c>
      <c r="O1885" s="91">
        <v>15138.53</v>
      </c>
      <c r="P1885" s="91">
        <v>15617.15</v>
      </c>
      <c r="Q1885" s="91">
        <v>13964.67</v>
      </c>
      <c r="R1885" s="91">
        <v>15813.79</v>
      </c>
      <c r="S1885" s="91">
        <v>15283.59</v>
      </c>
      <c r="T1885" s="91">
        <v>13109.99</v>
      </c>
      <c r="U1885" s="91">
        <f t="shared" si="179"/>
        <v>175073.65999999997</v>
      </c>
      <c r="V1885" s="82" t="str">
        <f t="shared" si="177"/>
        <v>155061505880</v>
      </c>
      <c r="W1885" s="83">
        <f>VLOOKUP(V1885,Factors!$E$6:$H$5950,4,FALSE)</f>
        <v>0</v>
      </c>
      <c r="X1885" t="str">
        <f>VLOOKUP(V1885,Factors!$E$6:$F$5950,2,FALSE)</f>
        <v>Direct-OR</v>
      </c>
      <c r="Y1885" s="92">
        <f t="shared" si="180"/>
        <v>0</v>
      </c>
      <c r="Z1885" s="92">
        <f t="shared" si="181"/>
        <v>175073.65999999997</v>
      </c>
      <c r="AA1885" s="92">
        <f t="shared" si="182"/>
        <v>175073.65999999997</v>
      </c>
    </row>
    <row r="1886" spans="1:27" x14ac:dyDescent="0.25">
      <c r="A1886" t="s">
        <v>444</v>
      </c>
      <c r="B1886" t="s">
        <v>170</v>
      </c>
      <c r="C1886" t="s">
        <v>171</v>
      </c>
      <c r="D1886" t="s">
        <v>465</v>
      </c>
      <c r="E1886" t="s">
        <v>466</v>
      </c>
      <c r="F1886" t="str">
        <f t="shared" si="178"/>
        <v>1505</v>
      </c>
      <c r="G1886" t="s">
        <v>120</v>
      </c>
      <c r="H1886" t="s">
        <v>121</v>
      </c>
      <c r="I1886" s="91"/>
      <c r="J1886" s="91"/>
      <c r="K1886" s="91">
        <v>70.849999999999994</v>
      </c>
      <c r="L1886" s="91"/>
      <c r="M1886" s="91">
        <v>24.53</v>
      </c>
      <c r="N1886" s="91">
        <v>23.98</v>
      </c>
      <c r="O1886" s="91">
        <v>23.98</v>
      </c>
      <c r="P1886" s="91"/>
      <c r="Q1886" s="91"/>
      <c r="R1886" s="91">
        <v>26.16</v>
      </c>
      <c r="S1886" s="91"/>
      <c r="T1886" s="91"/>
      <c r="U1886" s="91">
        <f t="shared" si="179"/>
        <v>169.5</v>
      </c>
      <c r="V1886" s="82" t="str">
        <f t="shared" si="177"/>
        <v>155061505880</v>
      </c>
      <c r="W1886" s="83">
        <f>VLOOKUP(V1886,Factors!$E$6:$H$5950,4,FALSE)</f>
        <v>0</v>
      </c>
      <c r="X1886" t="str">
        <f>VLOOKUP(V1886,Factors!$E$6:$F$5950,2,FALSE)</f>
        <v>Direct-OR</v>
      </c>
      <c r="Y1886" s="92">
        <f t="shared" si="180"/>
        <v>0</v>
      </c>
      <c r="Z1886" s="92">
        <f t="shared" si="181"/>
        <v>169.5</v>
      </c>
      <c r="AA1886" s="92">
        <f t="shared" si="182"/>
        <v>169.5</v>
      </c>
    </row>
    <row r="1887" spans="1:27" x14ac:dyDescent="0.25">
      <c r="A1887" t="s">
        <v>444</v>
      </c>
      <c r="B1887" t="s">
        <v>170</v>
      </c>
      <c r="C1887" t="s">
        <v>171</v>
      </c>
      <c r="D1887" t="s">
        <v>465</v>
      </c>
      <c r="E1887" t="s">
        <v>466</v>
      </c>
      <c r="F1887" t="str">
        <f t="shared" si="178"/>
        <v>1505</v>
      </c>
      <c r="G1887" t="s">
        <v>84</v>
      </c>
      <c r="H1887" t="s">
        <v>85</v>
      </c>
      <c r="I1887" s="91">
        <v>133.53</v>
      </c>
      <c r="J1887" s="91">
        <v>84.62</v>
      </c>
      <c r="K1887" s="91">
        <v>325.37</v>
      </c>
      <c r="L1887" s="91">
        <v>200.27</v>
      </c>
      <c r="M1887" s="91">
        <v>344.84</v>
      </c>
      <c r="N1887" s="91">
        <v>3.36</v>
      </c>
      <c r="O1887" s="91">
        <v>210.38</v>
      </c>
      <c r="P1887" s="91">
        <v>202.82</v>
      </c>
      <c r="Q1887" s="91">
        <v>151.58000000000001</v>
      </c>
      <c r="R1887" s="91">
        <v>411.22</v>
      </c>
      <c r="S1887" s="91">
        <v>231.32</v>
      </c>
      <c r="T1887" s="91">
        <v>-5.01</v>
      </c>
      <c r="U1887" s="91">
        <f t="shared" si="179"/>
        <v>2294.2999999999997</v>
      </c>
      <c r="V1887" s="82" t="str">
        <f t="shared" si="177"/>
        <v>155061505880</v>
      </c>
      <c r="W1887" s="83">
        <f>VLOOKUP(V1887,Factors!$E$6:$H$5950,4,FALSE)</f>
        <v>0</v>
      </c>
      <c r="X1887" t="str">
        <f>VLOOKUP(V1887,Factors!$E$6:$F$5950,2,FALSE)</f>
        <v>Direct-OR</v>
      </c>
      <c r="Y1887" s="92">
        <f t="shared" si="180"/>
        <v>0</v>
      </c>
      <c r="Z1887" s="92">
        <f t="shared" si="181"/>
        <v>2294.2999999999997</v>
      </c>
      <c r="AA1887" s="92">
        <f t="shared" si="182"/>
        <v>2294.2999999999997</v>
      </c>
    </row>
    <row r="1888" spans="1:27" x14ac:dyDescent="0.25">
      <c r="A1888" t="s">
        <v>444</v>
      </c>
      <c r="B1888" t="s">
        <v>170</v>
      </c>
      <c r="C1888" t="s">
        <v>171</v>
      </c>
      <c r="D1888" t="s">
        <v>465</v>
      </c>
      <c r="E1888" t="s">
        <v>466</v>
      </c>
      <c r="F1888" t="str">
        <f t="shared" si="178"/>
        <v>1505</v>
      </c>
      <c r="G1888" t="s">
        <v>140</v>
      </c>
      <c r="H1888" t="s">
        <v>141</v>
      </c>
      <c r="I1888" s="91"/>
      <c r="J1888" s="91"/>
      <c r="K1888" s="91"/>
      <c r="L1888" s="91">
        <v>21.43</v>
      </c>
      <c r="M1888" s="91">
        <v>21.43</v>
      </c>
      <c r="N1888" s="91"/>
      <c r="O1888" s="91"/>
      <c r="P1888" s="91"/>
      <c r="Q1888" s="91">
        <v>42.86</v>
      </c>
      <c r="R1888" s="91"/>
      <c r="S1888" s="91"/>
      <c r="T1888" s="91"/>
      <c r="U1888" s="91">
        <f t="shared" si="179"/>
        <v>85.72</v>
      </c>
      <c r="V1888" s="82" t="str">
        <f t="shared" si="177"/>
        <v>155061505880</v>
      </c>
      <c r="W1888" s="83">
        <f>VLOOKUP(V1888,Factors!$E$6:$H$5950,4,FALSE)</f>
        <v>0</v>
      </c>
      <c r="X1888" t="str">
        <f>VLOOKUP(V1888,Factors!$E$6:$F$5950,2,FALSE)</f>
        <v>Direct-OR</v>
      </c>
      <c r="Y1888" s="92">
        <f t="shared" si="180"/>
        <v>0</v>
      </c>
      <c r="Z1888" s="92">
        <f t="shared" si="181"/>
        <v>85.72</v>
      </c>
      <c r="AA1888" s="92">
        <f t="shared" si="182"/>
        <v>85.72</v>
      </c>
    </row>
    <row r="1889" spans="1:27" x14ac:dyDescent="0.25">
      <c r="A1889" t="s">
        <v>444</v>
      </c>
      <c r="B1889" t="s">
        <v>170</v>
      </c>
      <c r="C1889" t="s">
        <v>171</v>
      </c>
      <c r="D1889" t="s">
        <v>465</v>
      </c>
      <c r="E1889" t="s">
        <v>466</v>
      </c>
      <c r="F1889" t="str">
        <f t="shared" si="178"/>
        <v>1505</v>
      </c>
      <c r="G1889" t="s">
        <v>104</v>
      </c>
      <c r="H1889" t="s">
        <v>105</v>
      </c>
      <c r="I1889" s="91"/>
      <c r="J1889" s="91"/>
      <c r="K1889" s="91"/>
      <c r="L1889" s="91"/>
      <c r="M1889" s="91">
        <v>-438.73</v>
      </c>
      <c r="N1889" s="91"/>
      <c r="O1889" s="91"/>
      <c r="P1889" s="91"/>
      <c r="Q1889" s="91">
        <v>-76.3</v>
      </c>
      <c r="R1889" s="91"/>
      <c r="S1889" s="91"/>
      <c r="T1889" s="91"/>
      <c r="U1889" s="91">
        <f t="shared" si="179"/>
        <v>-515.03</v>
      </c>
      <c r="V1889" s="82" t="str">
        <f t="shared" si="177"/>
        <v>155061505880</v>
      </c>
      <c r="W1889" s="83">
        <f>VLOOKUP(V1889,Factors!$E$6:$H$5950,4,FALSE)</f>
        <v>0</v>
      </c>
      <c r="X1889" t="str">
        <f>VLOOKUP(V1889,Factors!$E$6:$F$5950,2,FALSE)</f>
        <v>Direct-OR</v>
      </c>
      <c r="Y1889" s="92">
        <f t="shared" si="180"/>
        <v>0</v>
      </c>
      <c r="Z1889" s="92">
        <f t="shared" si="181"/>
        <v>-515.03</v>
      </c>
      <c r="AA1889" s="92">
        <f t="shared" si="182"/>
        <v>-515.03</v>
      </c>
    </row>
    <row r="1890" spans="1:27" x14ac:dyDescent="0.25">
      <c r="A1890" t="s">
        <v>444</v>
      </c>
      <c r="B1890" t="s">
        <v>170</v>
      </c>
      <c r="C1890" t="s">
        <v>171</v>
      </c>
      <c r="D1890" t="s">
        <v>465</v>
      </c>
      <c r="E1890" t="s">
        <v>466</v>
      </c>
      <c r="F1890" t="str">
        <f t="shared" si="178"/>
        <v>1505</v>
      </c>
      <c r="G1890" t="s">
        <v>106</v>
      </c>
      <c r="H1890" t="s">
        <v>107</v>
      </c>
      <c r="I1890" s="91">
        <v>-35752.620000000003</v>
      </c>
      <c r="J1890" s="91">
        <v>-38462.67</v>
      </c>
      <c r="K1890" s="91">
        <v>-48997.96</v>
      </c>
      <c r="L1890" s="91">
        <v>-46135.199999999997</v>
      </c>
      <c r="M1890" s="91">
        <v>-44667.76</v>
      </c>
      <c r="N1890" s="91">
        <v>-39737.26</v>
      </c>
      <c r="O1890" s="91">
        <v>-35388.120000000003</v>
      </c>
      <c r="P1890" s="91">
        <v>-43682.2</v>
      </c>
      <c r="Q1890" s="91">
        <v>-34195.68</v>
      </c>
      <c r="R1890" s="91">
        <v>-44737.88</v>
      </c>
      <c r="S1890" s="91">
        <v>-38820.730000000003</v>
      </c>
      <c r="T1890" s="91">
        <v>-31908.48</v>
      </c>
      <c r="U1890" s="91">
        <f t="shared" si="179"/>
        <v>-482486.56</v>
      </c>
      <c r="V1890" s="82" t="str">
        <f t="shared" si="177"/>
        <v>155061505880</v>
      </c>
      <c r="W1890" s="83">
        <f>VLOOKUP(V1890,Factors!$E$6:$H$5950,4,FALSE)</f>
        <v>0</v>
      </c>
      <c r="X1890" t="str">
        <f>VLOOKUP(V1890,Factors!$E$6:$F$5950,2,FALSE)</f>
        <v>Direct-OR</v>
      </c>
      <c r="Y1890" s="92">
        <f t="shared" si="180"/>
        <v>0</v>
      </c>
      <c r="Z1890" s="92">
        <f t="shared" si="181"/>
        <v>-482486.56</v>
      </c>
      <c r="AA1890" s="92">
        <f t="shared" si="182"/>
        <v>-482486.56</v>
      </c>
    </row>
    <row r="1891" spans="1:27" x14ac:dyDescent="0.25">
      <c r="A1891" t="s">
        <v>444</v>
      </c>
      <c r="B1891" t="s">
        <v>170</v>
      </c>
      <c r="C1891" t="s">
        <v>171</v>
      </c>
      <c r="D1891" t="s">
        <v>465</v>
      </c>
      <c r="E1891" t="s">
        <v>466</v>
      </c>
      <c r="F1891" t="str">
        <f t="shared" si="178"/>
        <v>1505</v>
      </c>
      <c r="G1891" t="s">
        <v>108</v>
      </c>
      <c r="H1891" t="s">
        <v>109</v>
      </c>
      <c r="I1891" s="91">
        <v>-907.56</v>
      </c>
      <c r="J1891" s="91">
        <v>-1300.8499999999999</v>
      </c>
      <c r="K1891" s="91">
        <v>-1360.54</v>
      </c>
      <c r="L1891" s="91">
        <v>-2342.58</v>
      </c>
      <c r="M1891" s="91">
        <v>-1370.31</v>
      </c>
      <c r="N1891" s="91">
        <v>-668.9</v>
      </c>
      <c r="O1891" s="91">
        <v>-1445.12</v>
      </c>
      <c r="P1891" s="91">
        <v>-611.66999999999996</v>
      </c>
      <c r="Q1891" s="91">
        <v>-2047.67</v>
      </c>
      <c r="R1891" s="91">
        <v>-1881.49</v>
      </c>
      <c r="S1891" s="91">
        <v>-1994.98</v>
      </c>
      <c r="T1891" s="91">
        <v>-716</v>
      </c>
      <c r="U1891" s="91">
        <f t="shared" si="179"/>
        <v>-16647.669999999998</v>
      </c>
      <c r="V1891" s="82" t="str">
        <f t="shared" si="177"/>
        <v>155061505880</v>
      </c>
      <c r="W1891" s="83">
        <f>VLOOKUP(V1891,Factors!$E$6:$H$5950,4,FALSE)</f>
        <v>0</v>
      </c>
      <c r="X1891" t="str">
        <f>VLOOKUP(V1891,Factors!$E$6:$F$5950,2,FALSE)</f>
        <v>Direct-OR</v>
      </c>
      <c r="Y1891" s="92">
        <f t="shared" si="180"/>
        <v>0</v>
      </c>
      <c r="Z1891" s="92">
        <f t="shared" si="181"/>
        <v>-16647.669999999998</v>
      </c>
      <c r="AA1891" s="92">
        <f t="shared" si="182"/>
        <v>-16647.669999999998</v>
      </c>
    </row>
    <row r="1892" spans="1:27" x14ac:dyDescent="0.25">
      <c r="A1892" t="s">
        <v>444</v>
      </c>
      <c r="B1892" t="s">
        <v>170</v>
      </c>
      <c r="C1892" t="s">
        <v>171</v>
      </c>
      <c r="D1892" t="s">
        <v>465</v>
      </c>
      <c r="E1892" t="s">
        <v>466</v>
      </c>
      <c r="F1892" t="str">
        <f t="shared" si="178"/>
        <v>1505</v>
      </c>
      <c r="G1892" t="s">
        <v>158</v>
      </c>
      <c r="H1892" t="s">
        <v>159</v>
      </c>
      <c r="I1892" s="91"/>
      <c r="J1892" s="91"/>
      <c r="K1892" s="91"/>
      <c r="L1892" s="91"/>
      <c r="M1892" s="91">
        <v>-48.06</v>
      </c>
      <c r="N1892" s="91"/>
      <c r="O1892" s="91"/>
      <c r="P1892" s="91"/>
      <c r="Q1892" s="91"/>
      <c r="R1892" s="91">
        <v>-25.92</v>
      </c>
      <c r="S1892" s="91"/>
      <c r="T1892" s="91"/>
      <c r="U1892" s="91">
        <f t="shared" si="179"/>
        <v>-73.98</v>
      </c>
      <c r="V1892" s="82" t="str">
        <f t="shared" si="177"/>
        <v>155061505880</v>
      </c>
      <c r="W1892" s="83">
        <f>VLOOKUP(V1892,Factors!$E$6:$H$5950,4,FALSE)</f>
        <v>0</v>
      </c>
      <c r="X1892" t="str">
        <f>VLOOKUP(V1892,Factors!$E$6:$F$5950,2,FALSE)</f>
        <v>Direct-OR</v>
      </c>
      <c r="Y1892" s="92">
        <f t="shared" si="180"/>
        <v>0</v>
      </c>
      <c r="Z1892" s="92">
        <f t="shared" si="181"/>
        <v>-73.98</v>
      </c>
      <c r="AA1892" s="92">
        <f t="shared" si="182"/>
        <v>-73.98</v>
      </c>
    </row>
    <row r="1893" spans="1:27" x14ac:dyDescent="0.25">
      <c r="A1893" t="s">
        <v>444</v>
      </c>
      <c r="B1893" t="s">
        <v>170</v>
      </c>
      <c r="C1893" t="s">
        <v>171</v>
      </c>
      <c r="D1893" t="s">
        <v>465</v>
      </c>
      <c r="E1893" t="s">
        <v>466</v>
      </c>
      <c r="F1893" t="str">
        <f t="shared" si="178"/>
        <v>1505</v>
      </c>
      <c r="G1893" t="s">
        <v>243</v>
      </c>
      <c r="H1893" t="s">
        <v>244</v>
      </c>
      <c r="I1893" s="91"/>
      <c r="J1893" s="91">
        <v>0</v>
      </c>
      <c r="K1893" s="91"/>
      <c r="L1893" s="91">
        <v>-21.43</v>
      </c>
      <c r="M1893" s="91"/>
      <c r="N1893" s="91"/>
      <c r="O1893" s="91"/>
      <c r="P1893" s="91">
        <v>-21.43</v>
      </c>
      <c r="Q1893" s="91">
        <v>-21.43</v>
      </c>
      <c r="R1893" s="91"/>
      <c r="S1893" s="91"/>
      <c r="T1893" s="91"/>
      <c r="U1893" s="91">
        <f t="shared" si="179"/>
        <v>-64.289999999999992</v>
      </c>
      <c r="V1893" s="82" t="str">
        <f t="shared" si="177"/>
        <v>155061505880</v>
      </c>
      <c r="W1893" s="83">
        <f>VLOOKUP(V1893,Factors!$E$6:$H$5950,4,FALSE)</f>
        <v>0</v>
      </c>
      <c r="X1893" t="str">
        <f>VLOOKUP(V1893,Factors!$E$6:$F$5950,2,FALSE)</f>
        <v>Direct-OR</v>
      </c>
      <c r="Y1893" s="92">
        <f t="shared" si="180"/>
        <v>0</v>
      </c>
      <c r="Z1893" s="92">
        <f t="shared" si="181"/>
        <v>-64.289999999999992</v>
      </c>
      <c r="AA1893" s="92">
        <f t="shared" si="182"/>
        <v>-64.289999999999992</v>
      </c>
    </row>
    <row r="1894" spans="1:27" x14ac:dyDescent="0.25">
      <c r="A1894" t="s">
        <v>444</v>
      </c>
      <c r="B1894" t="s">
        <v>170</v>
      </c>
      <c r="C1894" t="s">
        <v>171</v>
      </c>
      <c r="D1894" t="s">
        <v>453</v>
      </c>
      <c r="E1894" t="s">
        <v>454</v>
      </c>
      <c r="F1894" t="str">
        <f t="shared" si="178"/>
        <v>1512</v>
      </c>
      <c r="G1894" t="s">
        <v>84</v>
      </c>
      <c r="H1894" t="s">
        <v>85</v>
      </c>
      <c r="I1894" s="91">
        <v>221.18</v>
      </c>
      <c r="J1894" s="91">
        <v>191.95</v>
      </c>
      <c r="K1894" s="91">
        <v>-131.21</v>
      </c>
      <c r="L1894" s="91">
        <v>46.29</v>
      </c>
      <c r="M1894" s="91">
        <v>123.58</v>
      </c>
      <c r="N1894" s="91">
        <v>43.89</v>
      </c>
      <c r="O1894" s="91">
        <v>21.85</v>
      </c>
      <c r="P1894" s="91">
        <v>2.36</v>
      </c>
      <c r="Q1894" s="91"/>
      <c r="R1894" s="91"/>
      <c r="S1894" s="91">
        <v>192.64</v>
      </c>
      <c r="T1894" s="91">
        <v>41.1</v>
      </c>
      <c r="U1894" s="91">
        <f t="shared" si="179"/>
        <v>753.63</v>
      </c>
      <c r="V1894" s="82" t="str">
        <f t="shared" si="177"/>
        <v>155061512880</v>
      </c>
      <c r="W1894" s="83">
        <f>VLOOKUP(V1894,Factors!$E$6:$H$5950,4,FALSE)</f>
        <v>0</v>
      </c>
      <c r="X1894" t="str">
        <f>VLOOKUP(V1894,Factors!$E$6:$F$5950,2,FALSE)</f>
        <v>Direct-OR</v>
      </c>
      <c r="Y1894" s="92">
        <f t="shared" si="180"/>
        <v>0</v>
      </c>
      <c r="Z1894" s="92">
        <f t="shared" si="181"/>
        <v>753.63</v>
      </c>
      <c r="AA1894" s="92">
        <f t="shared" si="182"/>
        <v>753.63</v>
      </c>
    </row>
    <row r="1895" spans="1:27" x14ac:dyDescent="0.25">
      <c r="A1895" t="s">
        <v>444</v>
      </c>
      <c r="B1895" t="s">
        <v>170</v>
      </c>
      <c r="C1895" t="s">
        <v>171</v>
      </c>
      <c r="D1895" t="s">
        <v>453</v>
      </c>
      <c r="E1895" t="s">
        <v>454</v>
      </c>
      <c r="F1895" t="str">
        <f t="shared" si="178"/>
        <v>1512</v>
      </c>
      <c r="G1895" t="s">
        <v>140</v>
      </c>
      <c r="H1895" t="s">
        <v>141</v>
      </c>
      <c r="I1895" s="91"/>
      <c r="J1895" s="91"/>
      <c r="K1895" s="91"/>
      <c r="L1895" s="91"/>
      <c r="M1895" s="91"/>
      <c r="N1895" s="91"/>
      <c r="O1895" s="91"/>
      <c r="P1895" s="91"/>
      <c r="Q1895" s="91">
        <v>120</v>
      </c>
      <c r="R1895" s="91">
        <v>126</v>
      </c>
      <c r="S1895" s="91"/>
      <c r="T1895" s="91">
        <v>126</v>
      </c>
      <c r="U1895" s="91">
        <f t="shared" si="179"/>
        <v>372</v>
      </c>
      <c r="V1895" s="82" t="str">
        <f t="shared" si="177"/>
        <v>155061512880</v>
      </c>
      <c r="W1895" s="83">
        <f>VLOOKUP(V1895,Factors!$E$6:$H$5950,4,FALSE)</f>
        <v>0</v>
      </c>
      <c r="X1895" t="str">
        <f>VLOOKUP(V1895,Factors!$E$6:$F$5950,2,FALSE)</f>
        <v>Direct-OR</v>
      </c>
      <c r="Y1895" s="92">
        <f t="shared" si="180"/>
        <v>0</v>
      </c>
      <c r="Z1895" s="92">
        <f t="shared" si="181"/>
        <v>372</v>
      </c>
      <c r="AA1895" s="92">
        <f t="shared" si="182"/>
        <v>372</v>
      </c>
    </row>
    <row r="1896" spans="1:27" x14ac:dyDescent="0.25">
      <c r="A1896" t="s">
        <v>444</v>
      </c>
      <c r="B1896" t="s">
        <v>170</v>
      </c>
      <c r="C1896" t="s">
        <v>171</v>
      </c>
      <c r="D1896" t="s">
        <v>453</v>
      </c>
      <c r="E1896" t="s">
        <v>454</v>
      </c>
      <c r="F1896" t="str">
        <f t="shared" si="178"/>
        <v>1512</v>
      </c>
      <c r="G1896" t="s">
        <v>56</v>
      </c>
      <c r="H1896" t="s">
        <v>57</v>
      </c>
      <c r="I1896" s="91">
        <v>7296.81</v>
      </c>
      <c r="J1896" s="91">
        <v>6004.17</v>
      </c>
      <c r="K1896" s="91">
        <v>-4206.34</v>
      </c>
      <c r="L1896" s="91">
        <v>1445.82</v>
      </c>
      <c r="M1896" s="91">
        <v>3878.46</v>
      </c>
      <c r="N1896" s="91">
        <v>1354.86</v>
      </c>
      <c r="O1896" s="91">
        <v>630.26</v>
      </c>
      <c r="P1896" s="91">
        <v>79.2</v>
      </c>
      <c r="Q1896" s="91"/>
      <c r="R1896" s="91"/>
      <c r="S1896" s="91">
        <v>5786.85</v>
      </c>
      <c r="T1896" s="91">
        <v>1255.3</v>
      </c>
      <c r="U1896" s="91">
        <f t="shared" si="179"/>
        <v>23525.389999999996</v>
      </c>
      <c r="V1896" s="82" t="str">
        <f t="shared" si="177"/>
        <v>155061512880</v>
      </c>
      <c r="W1896" s="83">
        <f>VLOOKUP(V1896,Factors!$E$6:$H$5950,4,FALSE)</f>
        <v>0</v>
      </c>
      <c r="X1896" t="str">
        <f>VLOOKUP(V1896,Factors!$E$6:$F$5950,2,FALSE)</f>
        <v>Direct-OR</v>
      </c>
      <c r="Y1896" s="92">
        <f t="shared" si="180"/>
        <v>0</v>
      </c>
      <c r="Z1896" s="92">
        <f t="shared" si="181"/>
        <v>23525.389999999996</v>
      </c>
      <c r="AA1896" s="92">
        <f t="shared" si="182"/>
        <v>23525.389999999996</v>
      </c>
    </row>
    <row r="1897" spans="1:27" x14ac:dyDescent="0.25">
      <c r="A1897" t="s">
        <v>444</v>
      </c>
      <c r="B1897" t="s">
        <v>170</v>
      </c>
      <c r="C1897" t="s">
        <v>171</v>
      </c>
      <c r="D1897" t="s">
        <v>453</v>
      </c>
      <c r="E1897" t="s">
        <v>454</v>
      </c>
      <c r="F1897" t="str">
        <f t="shared" si="178"/>
        <v>1512</v>
      </c>
      <c r="G1897" t="s">
        <v>68</v>
      </c>
      <c r="H1897" t="s">
        <v>69</v>
      </c>
      <c r="I1897" s="91">
        <v>119.28</v>
      </c>
      <c r="J1897" s="91">
        <v>431.7</v>
      </c>
      <c r="K1897" s="91">
        <v>-193.14</v>
      </c>
      <c r="L1897" s="91">
        <v>106.14</v>
      </c>
      <c r="M1897" s="91">
        <v>265.27999999999997</v>
      </c>
      <c r="N1897" s="91">
        <v>116.74</v>
      </c>
      <c r="O1897" s="91">
        <v>102.24</v>
      </c>
      <c r="P1897" s="91">
        <v>0</v>
      </c>
      <c r="Q1897" s="91"/>
      <c r="R1897" s="91"/>
      <c r="S1897" s="91">
        <v>672.12</v>
      </c>
      <c r="T1897" s="91">
        <v>122.87</v>
      </c>
      <c r="U1897" s="91">
        <f t="shared" si="179"/>
        <v>1743.23</v>
      </c>
      <c r="V1897" s="82" t="str">
        <f t="shared" si="177"/>
        <v>155061512880</v>
      </c>
      <c r="W1897" s="83">
        <f>VLOOKUP(V1897,Factors!$E$6:$H$5950,4,FALSE)</f>
        <v>0</v>
      </c>
      <c r="X1897" t="str">
        <f>VLOOKUP(V1897,Factors!$E$6:$F$5950,2,FALSE)</f>
        <v>Direct-OR</v>
      </c>
      <c r="Y1897" s="92">
        <f t="shared" si="180"/>
        <v>0</v>
      </c>
      <c r="Z1897" s="92">
        <f t="shared" si="181"/>
        <v>1743.23</v>
      </c>
      <c r="AA1897" s="92">
        <f t="shared" si="182"/>
        <v>1743.23</v>
      </c>
    </row>
    <row r="1898" spans="1:27" x14ac:dyDescent="0.25">
      <c r="A1898" t="s">
        <v>444</v>
      </c>
      <c r="B1898" t="s">
        <v>170</v>
      </c>
      <c r="C1898" t="s">
        <v>171</v>
      </c>
      <c r="D1898" t="s">
        <v>453</v>
      </c>
      <c r="E1898" t="s">
        <v>454</v>
      </c>
      <c r="F1898" t="str">
        <f t="shared" si="178"/>
        <v>1512</v>
      </c>
      <c r="G1898" t="s">
        <v>154</v>
      </c>
      <c r="H1898" t="s">
        <v>155</v>
      </c>
      <c r="I1898" s="91">
        <v>82.08</v>
      </c>
      <c r="J1898" s="91"/>
      <c r="K1898" s="91"/>
      <c r="L1898" s="91">
        <v>206.28</v>
      </c>
      <c r="M1898" s="91">
        <v>96.12</v>
      </c>
      <c r="N1898" s="91"/>
      <c r="O1898" s="91">
        <v>55.08</v>
      </c>
      <c r="P1898" s="91"/>
      <c r="Q1898" s="91"/>
      <c r="R1898" s="91"/>
      <c r="S1898" s="91">
        <v>314.27999999999997</v>
      </c>
      <c r="T1898" s="91">
        <v>59.16</v>
      </c>
      <c r="U1898" s="91">
        <f t="shared" si="179"/>
        <v>812.99999999999989</v>
      </c>
      <c r="V1898" s="82" t="str">
        <f t="shared" si="177"/>
        <v>155061512880</v>
      </c>
      <c r="W1898" s="83">
        <f>VLOOKUP(V1898,Factors!$E$6:$H$5950,4,FALSE)</f>
        <v>0</v>
      </c>
      <c r="X1898" t="str">
        <f>VLOOKUP(V1898,Factors!$E$6:$F$5950,2,FALSE)</f>
        <v>Direct-OR</v>
      </c>
      <c r="Y1898" s="92">
        <f t="shared" si="180"/>
        <v>0</v>
      </c>
      <c r="Z1898" s="92">
        <f t="shared" si="181"/>
        <v>812.99999999999989</v>
      </c>
      <c r="AA1898" s="92">
        <f t="shared" si="182"/>
        <v>812.99999999999989</v>
      </c>
    </row>
    <row r="1899" spans="1:27" x14ac:dyDescent="0.25">
      <c r="A1899" t="s">
        <v>444</v>
      </c>
      <c r="B1899" t="s">
        <v>170</v>
      </c>
      <c r="C1899" t="s">
        <v>171</v>
      </c>
      <c r="D1899" t="s">
        <v>453</v>
      </c>
      <c r="E1899" t="s">
        <v>454</v>
      </c>
      <c r="F1899" t="str">
        <f t="shared" si="178"/>
        <v>1512</v>
      </c>
      <c r="G1899" t="s">
        <v>156</v>
      </c>
      <c r="H1899" t="s">
        <v>157</v>
      </c>
      <c r="I1899" s="91"/>
      <c r="J1899" s="91"/>
      <c r="K1899" s="91"/>
      <c r="L1899" s="91"/>
      <c r="M1899" s="91"/>
      <c r="N1899" s="91"/>
      <c r="O1899" s="91"/>
      <c r="P1899" s="91"/>
      <c r="Q1899" s="91"/>
      <c r="R1899" s="91"/>
      <c r="S1899" s="91">
        <v>21.43</v>
      </c>
      <c r="T1899" s="91"/>
      <c r="U1899" s="91">
        <f t="shared" si="179"/>
        <v>21.43</v>
      </c>
      <c r="V1899" s="82" t="str">
        <f t="shared" si="177"/>
        <v>155061512880</v>
      </c>
      <c r="W1899" s="83">
        <f>VLOOKUP(V1899,Factors!$E$6:$H$5950,4,FALSE)</f>
        <v>0</v>
      </c>
      <c r="X1899" t="str">
        <f>VLOOKUP(V1899,Factors!$E$6:$F$5950,2,FALSE)</f>
        <v>Direct-OR</v>
      </c>
      <c r="Y1899" s="92">
        <f t="shared" si="180"/>
        <v>0</v>
      </c>
      <c r="Z1899" s="92">
        <f t="shared" si="181"/>
        <v>21.43</v>
      </c>
      <c r="AA1899" s="92">
        <f t="shared" si="182"/>
        <v>21.43</v>
      </c>
    </row>
    <row r="1900" spans="1:27" x14ac:dyDescent="0.25">
      <c r="A1900" t="s">
        <v>444</v>
      </c>
      <c r="B1900" t="s">
        <v>170</v>
      </c>
      <c r="C1900" t="s">
        <v>171</v>
      </c>
      <c r="D1900" t="s">
        <v>455</v>
      </c>
      <c r="E1900" t="s">
        <v>456</v>
      </c>
      <c r="F1900" t="str">
        <f t="shared" si="178"/>
        <v>1580</v>
      </c>
      <c r="G1900" t="s">
        <v>84</v>
      </c>
      <c r="H1900" t="s">
        <v>85</v>
      </c>
      <c r="I1900" s="91">
        <v>141.94999999999999</v>
      </c>
      <c r="J1900" s="91">
        <v>288.7</v>
      </c>
      <c r="K1900" s="91">
        <v>655.6</v>
      </c>
      <c r="L1900" s="91">
        <v>294.52999999999997</v>
      </c>
      <c r="M1900" s="91">
        <v>152.1</v>
      </c>
      <c r="N1900" s="91">
        <v>113.54</v>
      </c>
      <c r="O1900" s="91">
        <v>121.06</v>
      </c>
      <c r="P1900" s="91">
        <v>149.13999999999999</v>
      </c>
      <c r="Q1900" s="91">
        <v>150.62</v>
      </c>
      <c r="R1900" s="91">
        <v>192.94</v>
      </c>
      <c r="S1900" s="91">
        <v>185.37</v>
      </c>
      <c r="T1900" s="91">
        <v>152.31</v>
      </c>
      <c r="U1900" s="91">
        <f t="shared" si="179"/>
        <v>2597.8599999999997</v>
      </c>
      <c r="V1900" s="82" t="str">
        <f t="shared" si="177"/>
        <v>155061580880</v>
      </c>
      <c r="W1900" s="83">
        <f>VLOOKUP(V1900,Factors!$E$6:$H$5950,4,FALSE)</f>
        <v>0</v>
      </c>
      <c r="X1900" t="str">
        <f>VLOOKUP(V1900,Factors!$E$6:$F$5950,2,FALSE)</f>
        <v>Direct-OR</v>
      </c>
      <c r="Y1900" s="92">
        <f t="shared" si="180"/>
        <v>0</v>
      </c>
      <c r="Z1900" s="92">
        <f t="shared" si="181"/>
        <v>2597.8599999999997</v>
      </c>
      <c r="AA1900" s="92">
        <f t="shared" si="182"/>
        <v>2597.8599999999997</v>
      </c>
    </row>
    <row r="1901" spans="1:27" x14ac:dyDescent="0.25">
      <c r="A1901" t="s">
        <v>444</v>
      </c>
      <c r="B1901" t="s">
        <v>170</v>
      </c>
      <c r="C1901" t="s">
        <v>171</v>
      </c>
      <c r="D1901" t="s">
        <v>455</v>
      </c>
      <c r="E1901" t="s">
        <v>456</v>
      </c>
      <c r="F1901" t="str">
        <f t="shared" si="178"/>
        <v>1580</v>
      </c>
      <c r="G1901" t="s">
        <v>140</v>
      </c>
      <c r="H1901" t="s">
        <v>141</v>
      </c>
      <c r="I1901" s="91"/>
      <c r="J1901" s="91">
        <v>120</v>
      </c>
      <c r="K1901" s="91">
        <v>60</v>
      </c>
      <c r="L1901" s="91">
        <v>120</v>
      </c>
      <c r="M1901" s="91">
        <v>960</v>
      </c>
      <c r="N1901" s="91"/>
      <c r="O1901" s="91">
        <v>840</v>
      </c>
      <c r="P1901" s="91"/>
      <c r="Q1901" s="91"/>
      <c r="R1901" s="91"/>
      <c r="S1901" s="91"/>
      <c r="T1901" s="91"/>
      <c r="U1901" s="91">
        <f t="shared" si="179"/>
        <v>2100</v>
      </c>
      <c r="V1901" s="82" t="str">
        <f t="shared" si="177"/>
        <v>155061580880</v>
      </c>
      <c r="W1901" s="83">
        <f>VLOOKUP(V1901,Factors!$E$6:$H$5950,4,FALSE)</f>
        <v>0</v>
      </c>
      <c r="X1901" t="str">
        <f>VLOOKUP(V1901,Factors!$E$6:$F$5950,2,FALSE)</f>
        <v>Direct-OR</v>
      </c>
      <c r="Y1901" s="92">
        <f t="shared" si="180"/>
        <v>0</v>
      </c>
      <c r="Z1901" s="92">
        <f t="shared" si="181"/>
        <v>2100</v>
      </c>
      <c r="AA1901" s="92">
        <f t="shared" si="182"/>
        <v>2100</v>
      </c>
    </row>
    <row r="1902" spans="1:27" x14ac:dyDescent="0.25">
      <c r="A1902" t="s">
        <v>444</v>
      </c>
      <c r="B1902" t="s">
        <v>170</v>
      </c>
      <c r="C1902" t="s">
        <v>171</v>
      </c>
      <c r="D1902" t="s">
        <v>455</v>
      </c>
      <c r="E1902" t="s">
        <v>456</v>
      </c>
      <c r="F1902" t="str">
        <f t="shared" si="178"/>
        <v>1580</v>
      </c>
      <c r="G1902" t="s">
        <v>56</v>
      </c>
      <c r="H1902" t="s">
        <v>57</v>
      </c>
      <c r="I1902" s="91">
        <v>4759.42</v>
      </c>
      <c r="J1902" s="91">
        <v>9301.31</v>
      </c>
      <c r="K1902" s="91">
        <v>21713.11</v>
      </c>
      <c r="L1902" s="91">
        <v>8818.4599999999991</v>
      </c>
      <c r="M1902" s="91">
        <v>5099.9399999999996</v>
      </c>
      <c r="N1902" s="91">
        <v>3622.32</v>
      </c>
      <c r="O1902" s="91">
        <v>4028.78</v>
      </c>
      <c r="P1902" s="91">
        <v>5000.78</v>
      </c>
      <c r="Q1902" s="91">
        <v>5050.3500000000004</v>
      </c>
      <c r="R1902" s="91">
        <v>6401.16</v>
      </c>
      <c r="S1902" s="91">
        <v>6181.35</v>
      </c>
      <c r="T1902" s="91">
        <v>5036.7</v>
      </c>
      <c r="U1902" s="91">
        <f t="shared" si="179"/>
        <v>85013.680000000008</v>
      </c>
      <c r="V1902" s="82" t="str">
        <f t="shared" si="177"/>
        <v>155061580880</v>
      </c>
      <c r="W1902" s="83">
        <f>VLOOKUP(V1902,Factors!$E$6:$H$5950,4,FALSE)</f>
        <v>0</v>
      </c>
      <c r="X1902" t="str">
        <f>VLOOKUP(V1902,Factors!$E$6:$F$5950,2,FALSE)</f>
        <v>Direct-OR</v>
      </c>
      <c r="Y1902" s="92">
        <f t="shared" si="180"/>
        <v>0</v>
      </c>
      <c r="Z1902" s="92">
        <f t="shared" si="181"/>
        <v>85013.680000000008</v>
      </c>
      <c r="AA1902" s="92">
        <f t="shared" si="182"/>
        <v>85013.680000000008</v>
      </c>
    </row>
    <row r="1903" spans="1:27" x14ac:dyDescent="0.25">
      <c r="A1903" t="s">
        <v>444</v>
      </c>
      <c r="B1903" t="s">
        <v>170</v>
      </c>
      <c r="C1903" t="s">
        <v>171</v>
      </c>
      <c r="D1903" t="s">
        <v>455</v>
      </c>
      <c r="E1903" t="s">
        <v>456</v>
      </c>
      <c r="F1903" t="str">
        <f t="shared" si="178"/>
        <v>1580</v>
      </c>
      <c r="G1903" t="s">
        <v>68</v>
      </c>
      <c r="H1903" t="s">
        <v>69</v>
      </c>
      <c r="I1903" s="91"/>
      <c r="J1903" s="91">
        <v>378.92</v>
      </c>
      <c r="K1903" s="91">
        <v>268.89</v>
      </c>
      <c r="L1903" s="91">
        <v>1057.3399999999999</v>
      </c>
      <c r="M1903" s="91"/>
      <c r="N1903" s="91">
        <v>184.9</v>
      </c>
      <c r="O1903" s="91">
        <v>30.33</v>
      </c>
      <c r="P1903" s="91"/>
      <c r="Q1903" s="91"/>
      <c r="R1903" s="91">
        <v>68.16</v>
      </c>
      <c r="S1903" s="91">
        <v>34.08</v>
      </c>
      <c r="T1903" s="91">
        <v>70.209999999999994</v>
      </c>
      <c r="U1903" s="91">
        <f t="shared" si="179"/>
        <v>2092.83</v>
      </c>
      <c r="V1903" s="82" t="str">
        <f t="shared" si="177"/>
        <v>155061580880</v>
      </c>
      <c r="W1903" s="83">
        <f>VLOOKUP(V1903,Factors!$E$6:$H$5950,4,FALSE)</f>
        <v>0</v>
      </c>
      <c r="X1903" t="str">
        <f>VLOOKUP(V1903,Factors!$E$6:$F$5950,2,FALSE)</f>
        <v>Direct-OR</v>
      </c>
      <c r="Y1903" s="92">
        <f t="shared" si="180"/>
        <v>0</v>
      </c>
      <c r="Z1903" s="92">
        <f t="shared" si="181"/>
        <v>2092.83</v>
      </c>
      <c r="AA1903" s="92">
        <f t="shared" si="182"/>
        <v>2092.83</v>
      </c>
    </row>
    <row r="1904" spans="1:27" x14ac:dyDescent="0.25">
      <c r="A1904" t="s">
        <v>444</v>
      </c>
      <c r="B1904" t="s">
        <v>170</v>
      </c>
      <c r="C1904" t="s">
        <v>171</v>
      </c>
      <c r="D1904" t="s">
        <v>455</v>
      </c>
      <c r="E1904" t="s">
        <v>456</v>
      </c>
      <c r="F1904" t="str">
        <f t="shared" si="178"/>
        <v>1580</v>
      </c>
      <c r="G1904" t="s">
        <v>154</v>
      </c>
      <c r="H1904" t="s">
        <v>155</v>
      </c>
      <c r="I1904" s="91"/>
      <c r="J1904" s="91"/>
      <c r="K1904" s="91">
        <v>63.72</v>
      </c>
      <c r="L1904" s="91">
        <v>58.32</v>
      </c>
      <c r="M1904" s="91"/>
      <c r="N1904" s="91">
        <v>32.4</v>
      </c>
      <c r="O1904" s="91"/>
      <c r="P1904" s="91"/>
      <c r="Q1904" s="91"/>
      <c r="R1904" s="91"/>
      <c r="S1904" s="91"/>
      <c r="T1904" s="91">
        <v>87</v>
      </c>
      <c r="U1904" s="91">
        <f t="shared" si="179"/>
        <v>241.44</v>
      </c>
      <c r="V1904" s="82" t="str">
        <f t="shared" si="177"/>
        <v>155061580880</v>
      </c>
      <c r="W1904" s="83">
        <f>VLOOKUP(V1904,Factors!$E$6:$H$5950,4,FALSE)</f>
        <v>0</v>
      </c>
      <c r="X1904" t="str">
        <f>VLOOKUP(V1904,Factors!$E$6:$F$5950,2,FALSE)</f>
        <v>Direct-OR</v>
      </c>
      <c r="Y1904" s="92">
        <f t="shared" si="180"/>
        <v>0</v>
      </c>
      <c r="Z1904" s="92">
        <f t="shared" si="181"/>
        <v>241.44</v>
      </c>
      <c r="AA1904" s="92">
        <f t="shared" si="182"/>
        <v>241.44</v>
      </c>
    </row>
    <row r="1905" spans="1:27" x14ac:dyDescent="0.25">
      <c r="A1905" t="s">
        <v>444</v>
      </c>
      <c r="B1905" t="s">
        <v>170</v>
      </c>
      <c r="C1905" t="s">
        <v>171</v>
      </c>
      <c r="D1905" t="s">
        <v>457</v>
      </c>
      <c r="E1905" t="s">
        <v>458</v>
      </c>
      <c r="F1905" t="str">
        <f t="shared" si="178"/>
        <v>1670</v>
      </c>
      <c r="G1905" t="s">
        <v>140</v>
      </c>
      <c r="H1905" t="s">
        <v>141</v>
      </c>
      <c r="I1905" s="91"/>
      <c r="J1905" s="91"/>
      <c r="K1905" s="91"/>
      <c r="L1905" s="91"/>
      <c r="M1905" s="91"/>
      <c r="N1905" s="91"/>
      <c r="O1905" s="91"/>
      <c r="P1905" s="91"/>
      <c r="Q1905" s="91"/>
      <c r="R1905" s="91"/>
      <c r="S1905" s="91"/>
      <c r="T1905" s="91">
        <v>756</v>
      </c>
      <c r="U1905" s="91">
        <f t="shared" si="179"/>
        <v>756</v>
      </c>
      <c r="V1905" s="82" t="str">
        <f t="shared" si="177"/>
        <v>155061670880</v>
      </c>
      <c r="W1905" s="83">
        <f>VLOOKUP(V1905,Factors!$E$6:$H$5950,4,FALSE)</f>
        <v>0</v>
      </c>
      <c r="X1905" t="str">
        <f>VLOOKUP(V1905,Factors!$E$6:$F$5950,2,FALSE)</f>
        <v>Direct-OR</v>
      </c>
      <c r="Y1905" s="92">
        <f t="shared" si="180"/>
        <v>0</v>
      </c>
      <c r="Z1905" s="92">
        <f t="shared" si="181"/>
        <v>756</v>
      </c>
      <c r="AA1905" s="92">
        <f t="shared" si="182"/>
        <v>756</v>
      </c>
    </row>
    <row r="1906" spans="1:27" x14ac:dyDescent="0.25">
      <c r="A1906" t="s">
        <v>444</v>
      </c>
      <c r="B1906" t="s">
        <v>170</v>
      </c>
      <c r="C1906" t="s">
        <v>171</v>
      </c>
      <c r="D1906" t="s">
        <v>459</v>
      </c>
      <c r="E1906" t="s">
        <v>460</v>
      </c>
      <c r="F1906" t="str">
        <f t="shared" si="178"/>
        <v>1680</v>
      </c>
      <c r="G1906" t="s">
        <v>84</v>
      </c>
      <c r="H1906" t="s">
        <v>85</v>
      </c>
      <c r="I1906" s="91">
        <v>10.08</v>
      </c>
      <c r="J1906" s="91"/>
      <c r="K1906" s="91"/>
      <c r="L1906" s="91">
        <v>13.67</v>
      </c>
      <c r="M1906" s="91">
        <v>12.97</v>
      </c>
      <c r="N1906" s="91"/>
      <c r="O1906" s="91">
        <v>5.76</v>
      </c>
      <c r="P1906" s="91">
        <v>2.2599999999999998</v>
      </c>
      <c r="Q1906" s="91">
        <v>13.45</v>
      </c>
      <c r="R1906" s="91">
        <v>16.54</v>
      </c>
      <c r="S1906" s="91">
        <v>15.8</v>
      </c>
      <c r="T1906" s="91"/>
      <c r="U1906" s="91">
        <f t="shared" si="179"/>
        <v>90.529999999999987</v>
      </c>
      <c r="V1906" s="82" t="str">
        <f t="shared" si="177"/>
        <v>155061680880</v>
      </c>
      <c r="W1906" s="83">
        <f>VLOOKUP(V1906,Factors!$E$6:$H$5950,4,FALSE)</f>
        <v>0</v>
      </c>
      <c r="X1906" t="str">
        <f>VLOOKUP(V1906,Factors!$E$6:$F$5950,2,FALSE)</f>
        <v>Direct-OR</v>
      </c>
      <c r="Y1906" s="92">
        <f t="shared" si="180"/>
        <v>0</v>
      </c>
      <c r="Z1906" s="92">
        <f t="shared" si="181"/>
        <v>90.529999999999987</v>
      </c>
      <c r="AA1906" s="92">
        <f t="shared" si="182"/>
        <v>90.529999999999987</v>
      </c>
    </row>
    <row r="1907" spans="1:27" x14ac:dyDescent="0.25">
      <c r="A1907" t="s">
        <v>444</v>
      </c>
      <c r="B1907" t="s">
        <v>170</v>
      </c>
      <c r="C1907" t="s">
        <v>171</v>
      </c>
      <c r="D1907" t="s">
        <v>459</v>
      </c>
      <c r="E1907" t="s">
        <v>460</v>
      </c>
      <c r="F1907" t="str">
        <f t="shared" si="178"/>
        <v>1680</v>
      </c>
      <c r="G1907" t="s">
        <v>65</v>
      </c>
      <c r="H1907" t="s">
        <v>66</v>
      </c>
      <c r="I1907" s="91"/>
      <c r="J1907" s="91"/>
      <c r="K1907" s="91"/>
      <c r="L1907" s="91"/>
      <c r="M1907" s="91"/>
      <c r="N1907" s="91"/>
      <c r="O1907" s="91"/>
      <c r="P1907" s="91"/>
      <c r="Q1907" s="91"/>
      <c r="R1907" s="91"/>
      <c r="S1907" s="91">
        <v>40.44</v>
      </c>
      <c r="T1907" s="91"/>
      <c r="U1907" s="91">
        <f t="shared" si="179"/>
        <v>40.44</v>
      </c>
      <c r="V1907" s="82" t="str">
        <f t="shared" si="177"/>
        <v>155061680880</v>
      </c>
      <c r="W1907" s="83">
        <f>VLOOKUP(V1907,Factors!$E$6:$H$5950,4,FALSE)</f>
        <v>0</v>
      </c>
      <c r="X1907" t="str">
        <f>VLOOKUP(V1907,Factors!$E$6:$F$5950,2,FALSE)</f>
        <v>Direct-OR</v>
      </c>
      <c r="Y1907" s="92">
        <f t="shared" si="180"/>
        <v>0</v>
      </c>
      <c r="Z1907" s="92">
        <f t="shared" si="181"/>
        <v>40.44</v>
      </c>
      <c r="AA1907" s="92">
        <f t="shared" si="182"/>
        <v>40.44</v>
      </c>
    </row>
    <row r="1908" spans="1:27" x14ac:dyDescent="0.25">
      <c r="A1908" t="s">
        <v>444</v>
      </c>
      <c r="B1908" t="s">
        <v>170</v>
      </c>
      <c r="C1908" t="s">
        <v>171</v>
      </c>
      <c r="D1908" t="s">
        <v>459</v>
      </c>
      <c r="E1908" t="s">
        <v>460</v>
      </c>
      <c r="F1908" t="str">
        <f t="shared" si="178"/>
        <v>1680</v>
      </c>
      <c r="G1908" t="s">
        <v>56</v>
      </c>
      <c r="H1908" t="s">
        <v>57</v>
      </c>
      <c r="I1908" s="91"/>
      <c r="J1908" s="91"/>
      <c r="K1908" s="91"/>
      <c r="L1908" s="91"/>
      <c r="M1908" s="91"/>
      <c r="N1908" s="91"/>
      <c r="O1908" s="91"/>
      <c r="P1908" s="91"/>
      <c r="Q1908" s="91"/>
      <c r="R1908" s="91"/>
      <c r="S1908" s="91">
        <v>95.04</v>
      </c>
      <c r="T1908" s="91"/>
      <c r="U1908" s="91">
        <f t="shared" si="179"/>
        <v>95.04</v>
      </c>
      <c r="V1908" s="82" t="str">
        <f t="shared" si="177"/>
        <v>155061680880</v>
      </c>
      <c r="W1908" s="83">
        <f>VLOOKUP(V1908,Factors!$E$6:$H$5950,4,FALSE)</f>
        <v>0</v>
      </c>
      <c r="X1908" t="str">
        <f>VLOOKUP(V1908,Factors!$E$6:$F$5950,2,FALSE)</f>
        <v>Direct-OR</v>
      </c>
      <c r="Y1908" s="92">
        <f t="shared" si="180"/>
        <v>0</v>
      </c>
      <c r="Z1908" s="92">
        <f t="shared" si="181"/>
        <v>95.04</v>
      </c>
      <c r="AA1908" s="92">
        <f t="shared" si="182"/>
        <v>95.04</v>
      </c>
    </row>
    <row r="1909" spans="1:27" x14ac:dyDescent="0.25">
      <c r="A1909" t="s">
        <v>444</v>
      </c>
      <c r="B1909" t="s">
        <v>170</v>
      </c>
      <c r="C1909" t="s">
        <v>171</v>
      </c>
      <c r="D1909" t="s">
        <v>459</v>
      </c>
      <c r="E1909" t="s">
        <v>460</v>
      </c>
      <c r="F1909" t="str">
        <f t="shared" si="178"/>
        <v>1680</v>
      </c>
      <c r="G1909" t="s">
        <v>68</v>
      </c>
      <c r="H1909" t="s">
        <v>69</v>
      </c>
      <c r="I1909" s="91">
        <v>337.9</v>
      </c>
      <c r="J1909" s="91"/>
      <c r="K1909" s="91"/>
      <c r="L1909" s="91">
        <v>458.35</v>
      </c>
      <c r="M1909" s="91">
        <v>434.83</v>
      </c>
      <c r="N1909" s="91"/>
      <c r="O1909" s="91">
        <v>193.22</v>
      </c>
      <c r="P1909" s="91">
        <v>75.81</v>
      </c>
      <c r="Q1909" s="91">
        <v>450.84</v>
      </c>
      <c r="R1909" s="91">
        <v>554.74</v>
      </c>
      <c r="S1909" s="91">
        <v>394.23</v>
      </c>
      <c r="T1909" s="91"/>
      <c r="U1909" s="91">
        <f t="shared" si="179"/>
        <v>2899.9199999999996</v>
      </c>
      <c r="V1909" s="82" t="str">
        <f t="shared" si="177"/>
        <v>155061680880</v>
      </c>
      <c r="W1909" s="83">
        <f>VLOOKUP(V1909,Factors!$E$6:$H$5950,4,FALSE)</f>
        <v>0</v>
      </c>
      <c r="X1909" t="str">
        <f>VLOOKUP(V1909,Factors!$E$6:$F$5950,2,FALSE)</f>
        <v>Direct-OR</v>
      </c>
      <c r="Y1909" s="92">
        <f t="shared" si="180"/>
        <v>0</v>
      </c>
      <c r="Z1909" s="92">
        <f t="shared" si="181"/>
        <v>2899.9199999999996</v>
      </c>
      <c r="AA1909" s="92">
        <f t="shared" si="182"/>
        <v>2899.9199999999996</v>
      </c>
    </row>
    <row r="1910" spans="1:27" x14ac:dyDescent="0.25">
      <c r="A1910" t="s">
        <v>444</v>
      </c>
      <c r="B1910" t="s">
        <v>170</v>
      </c>
      <c r="C1910" t="s">
        <v>171</v>
      </c>
      <c r="D1910" t="s">
        <v>459</v>
      </c>
      <c r="E1910" t="s">
        <v>460</v>
      </c>
      <c r="F1910" t="str">
        <f t="shared" si="178"/>
        <v>1680</v>
      </c>
      <c r="G1910" t="s">
        <v>154</v>
      </c>
      <c r="H1910" t="s">
        <v>155</v>
      </c>
      <c r="I1910" s="91">
        <v>54.54</v>
      </c>
      <c r="J1910" s="91"/>
      <c r="K1910" s="91"/>
      <c r="L1910" s="91">
        <v>187.92</v>
      </c>
      <c r="M1910" s="91">
        <v>284.04000000000002</v>
      </c>
      <c r="N1910" s="91"/>
      <c r="O1910" s="91"/>
      <c r="P1910" s="91">
        <v>37.799999999999997</v>
      </c>
      <c r="Q1910" s="91"/>
      <c r="R1910" s="91">
        <v>91.8</v>
      </c>
      <c r="S1910" s="91"/>
      <c r="T1910" s="91"/>
      <c r="U1910" s="91">
        <f t="shared" si="179"/>
        <v>656.09999999999991</v>
      </c>
      <c r="V1910" s="82" t="str">
        <f t="shared" si="177"/>
        <v>155061680880</v>
      </c>
      <c r="W1910" s="83">
        <f>VLOOKUP(V1910,Factors!$E$6:$H$5950,4,FALSE)</f>
        <v>0</v>
      </c>
      <c r="X1910" t="str">
        <f>VLOOKUP(V1910,Factors!$E$6:$F$5950,2,FALSE)</f>
        <v>Direct-OR</v>
      </c>
      <c r="Y1910" s="92">
        <f t="shared" si="180"/>
        <v>0</v>
      </c>
      <c r="Z1910" s="92">
        <f t="shared" si="181"/>
        <v>656.09999999999991</v>
      </c>
      <c r="AA1910" s="92">
        <f t="shared" si="182"/>
        <v>656.09999999999991</v>
      </c>
    </row>
    <row r="1911" spans="1:27" x14ac:dyDescent="0.25">
      <c r="A1911" t="s">
        <v>444</v>
      </c>
      <c r="B1911" t="s">
        <v>292</v>
      </c>
      <c r="C1911" t="s">
        <v>293</v>
      </c>
      <c r="D1911" t="s">
        <v>445</v>
      </c>
      <c r="E1911" t="s">
        <v>446</v>
      </c>
      <c r="F1911" t="str">
        <f t="shared" si="178"/>
        <v>1070</v>
      </c>
      <c r="G1911" t="s">
        <v>68</v>
      </c>
      <c r="H1911" t="s">
        <v>69</v>
      </c>
      <c r="I1911" s="91"/>
      <c r="J1911" s="91"/>
      <c r="K1911" s="91"/>
      <c r="L1911" s="91"/>
      <c r="M1911" s="91"/>
      <c r="N1911" s="91"/>
      <c r="O1911" s="91">
        <v>102.24</v>
      </c>
      <c r="P1911" s="91"/>
      <c r="Q1911" s="91"/>
      <c r="R1911" s="91"/>
      <c r="S1911" s="91"/>
      <c r="T1911" s="91"/>
      <c r="U1911" s="91">
        <f t="shared" si="179"/>
        <v>102.24</v>
      </c>
      <c r="V1911" s="82" t="str">
        <f t="shared" si="177"/>
        <v>155071070880</v>
      </c>
      <c r="W1911" s="83">
        <f>VLOOKUP(V1911,Factors!$E$6:$H$5950,4,FALSE)</f>
        <v>6.5216999999999997E-2</v>
      </c>
      <c r="X1911" t="str">
        <f>VLOOKUP(V1911,Factors!$E$6:$F$5950,2,FALSE)</f>
        <v>Perimeter</v>
      </c>
      <c r="Y1911" s="92">
        <f t="shared" si="180"/>
        <v>6.6677860799999991</v>
      </c>
      <c r="Z1911" s="92">
        <f t="shared" si="181"/>
        <v>95.572213919999996</v>
      </c>
      <c r="AA1911" s="92">
        <f t="shared" si="182"/>
        <v>102.24</v>
      </c>
    </row>
    <row r="1912" spans="1:27" x14ac:dyDescent="0.25">
      <c r="A1912" t="s">
        <v>444</v>
      </c>
      <c r="B1912" t="s">
        <v>292</v>
      </c>
      <c r="C1912" t="s">
        <v>293</v>
      </c>
      <c r="D1912" t="s">
        <v>447</v>
      </c>
      <c r="E1912" t="s">
        <v>448</v>
      </c>
      <c r="F1912" t="str">
        <f t="shared" si="178"/>
        <v>1270</v>
      </c>
      <c r="G1912" t="s">
        <v>56</v>
      </c>
      <c r="H1912" t="s">
        <v>57</v>
      </c>
      <c r="I1912" s="91"/>
      <c r="J1912" s="91">
        <v>260</v>
      </c>
      <c r="K1912" s="91"/>
      <c r="L1912" s="91"/>
      <c r="M1912" s="91">
        <v>531.61</v>
      </c>
      <c r="N1912" s="91"/>
      <c r="O1912" s="91"/>
      <c r="P1912" s="91">
        <v>455.21</v>
      </c>
      <c r="Q1912" s="91"/>
      <c r="R1912" s="91">
        <v>818.56</v>
      </c>
      <c r="S1912" s="91">
        <v>780.36</v>
      </c>
      <c r="T1912" s="91"/>
      <c r="U1912" s="91">
        <f t="shared" si="179"/>
        <v>2845.7400000000002</v>
      </c>
      <c r="V1912" s="82" t="str">
        <f t="shared" si="177"/>
        <v>155071270880</v>
      </c>
      <c r="W1912" s="83">
        <f>VLOOKUP(V1912,Factors!$E$6:$H$5950,4,FALSE)</f>
        <v>6.5216999999999997E-2</v>
      </c>
      <c r="X1912" t="str">
        <f>VLOOKUP(V1912,Factors!$E$6:$F$5950,2,FALSE)</f>
        <v>Perimeter</v>
      </c>
      <c r="Y1912" s="92">
        <f t="shared" si="180"/>
        <v>185.59062557999999</v>
      </c>
      <c r="Z1912" s="92">
        <f t="shared" si="181"/>
        <v>2660.1493744200002</v>
      </c>
      <c r="AA1912" s="92">
        <f t="shared" si="182"/>
        <v>2845.7400000000002</v>
      </c>
    </row>
    <row r="1913" spans="1:27" x14ac:dyDescent="0.25">
      <c r="A1913" t="s">
        <v>444</v>
      </c>
      <c r="B1913" t="s">
        <v>292</v>
      </c>
      <c r="C1913" t="s">
        <v>293</v>
      </c>
      <c r="D1913" t="s">
        <v>447</v>
      </c>
      <c r="E1913" t="s">
        <v>448</v>
      </c>
      <c r="F1913" t="str">
        <f t="shared" si="178"/>
        <v>1270</v>
      </c>
      <c r="G1913" t="s">
        <v>68</v>
      </c>
      <c r="H1913" t="s">
        <v>69</v>
      </c>
      <c r="I1913" s="91"/>
      <c r="J1913" s="91"/>
      <c r="K1913" s="91"/>
      <c r="L1913" s="91"/>
      <c r="M1913" s="91"/>
      <c r="N1913" s="91"/>
      <c r="O1913" s="91"/>
      <c r="P1913" s="91">
        <v>32.200000000000003</v>
      </c>
      <c r="Q1913" s="91"/>
      <c r="R1913" s="91"/>
      <c r="S1913" s="91"/>
      <c r="T1913" s="91"/>
      <c r="U1913" s="91">
        <f t="shared" si="179"/>
        <v>32.200000000000003</v>
      </c>
      <c r="V1913" s="82" t="str">
        <f t="shared" si="177"/>
        <v>155071270880</v>
      </c>
      <c r="W1913" s="83">
        <f>VLOOKUP(V1913,Factors!$E$6:$H$5950,4,FALSE)</f>
        <v>6.5216999999999997E-2</v>
      </c>
      <c r="X1913" t="str">
        <f>VLOOKUP(V1913,Factors!$E$6:$F$5950,2,FALSE)</f>
        <v>Perimeter</v>
      </c>
      <c r="Y1913" s="92">
        <f t="shared" si="180"/>
        <v>2.0999874000000003</v>
      </c>
      <c r="Z1913" s="92">
        <f t="shared" si="181"/>
        <v>30.100012600000003</v>
      </c>
      <c r="AA1913" s="92">
        <f t="shared" si="182"/>
        <v>32.200000000000003</v>
      </c>
    </row>
    <row r="1914" spans="1:27" x14ac:dyDescent="0.25">
      <c r="A1914" t="s">
        <v>444</v>
      </c>
      <c r="B1914" t="s">
        <v>292</v>
      </c>
      <c r="C1914" t="s">
        <v>293</v>
      </c>
      <c r="D1914" t="s">
        <v>449</v>
      </c>
      <c r="E1914" t="s">
        <v>450</v>
      </c>
      <c r="F1914" t="str">
        <f t="shared" si="178"/>
        <v>1315</v>
      </c>
      <c r="G1914" t="s">
        <v>140</v>
      </c>
      <c r="H1914" t="s">
        <v>141</v>
      </c>
      <c r="I1914" s="91">
        <v>360</v>
      </c>
      <c r="J1914" s="91"/>
      <c r="K1914" s="91">
        <v>120</v>
      </c>
      <c r="L1914" s="91">
        <v>360</v>
      </c>
      <c r="M1914" s="91">
        <v>540</v>
      </c>
      <c r="N1914" s="91"/>
      <c r="O1914" s="91">
        <v>180</v>
      </c>
      <c r="P1914" s="91"/>
      <c r="Q1914" s="91">
        <v>120</v>
      </c>
      <c r="R1914" s="91">
        <v>360</v>
      </c>
      <c r="S1914" s="91">
        <v>372</v>
      </c>
      <c r="T1914" s="91">
        <v>756</v>
      </c>
      <c r="U1914" s="91">
        <f t="shared" si="179"/>
        <v>3168</v>
      </c>
      <c r="V1914" s="82" t="str">
        <f t="shared" si="177"/>
        <v>155071315880</v>
      </c>
      <c r="W1914" s="83">
        <f>VLOOKUP(V1914,Factors!$E$6:$H$5950,4,FALSE)</f>
        <v>6.5216999999999997E-2</v>
      </c>
      <c r="X1914" t="str">
        <f>VLOOKUP(V1914,Factors!$E$6:$F$5950,2,FALSE)</f>
        <v>Perimeter</v>
      </c>
      <c r="Y1914" s="92">
        <f t="shared" si="180"/>
        <v>206.60745599999998</v>
      </c>
      <c r="Z1914" s="92">
        <f t="shared" si="181"/>
        <v>2961.3925439999998</v>
      </c>
      <c r="AA1914" s="92">
        <f t="shared" si="182"/>
        <v>3168</v>
      </c>
    </row>
    <row r="1915" spans="1:27" x14ac:dyDescent="0.25">
      <c r="A1915" t="s">
        <v>444</v>
      </c>
      <c r="B1915" t="s">
        <v>292</v>
      </c>
      <c r="C1915" t="s">
        <v>293</v>
      </c>
      <c r="D1915" t="s">
        <v>449</v>
      </c>
      <c r="E1915" t="s">
        <v>450</v>
      </c>
      <c r="F1915" t="str">
        <f t="shared" si="178"/>
        <v>1315</v>
      </c>
      <c r="G1915" t="s">
        <v>56</v>
      </c>
      <c r="H1915" t="s">
        <v>57</v>
      </c>
      <c r="I1915" s="91">
        <v>275.45</v>
      </c>
      <c r="J1915" s="91">
        <v>1591.46</v>
      </c>
      <c r="K1915" s="91">
        <v>92.1</v>
      </c>
      <c r="L1915" s="91">
        <v>734.88</v>
      </c>
      <c r="M1915" s="91">
        <v>0</v>
      </c>
      <c r="N1915" s="91">
        <v>214.34</v>
      </c>
      <c r="O1915" s="91">
        <v>1284.8399999999999</v>
      </c>
      <c r="P1915" s="91">
        <v>122.48</v>
      </c>
      <c r="Q1915" s="91"/>
      <c r="R1915" s="91">
        <v>198.88</v>
      </c>
      <c r="S1915" s="91">
        <v>214.34</v>
      </c>
      <c r="T1915" s="91">
        <v>473.05</v>
      </c>
      <c r="U1915" s="91">
        <f t="shared" si="179"/>
        <v>5201.82</v>
      </c>
      <c r="V1915" s="82" t="str">
        <f t="shared" si="177"/>
        <v>155071315880</v>
      </c>
      <c r="W1915" s="83">
        <f>VLOOKUP(V1915,Factors!$E$6:$H$5950,4,FALSE)</f>
        <v>6.5216999999999997E-2</v>
      </c>
      <c r="X1915" t="str">
        <f>VLOOKUP(V1915,Factors!$E$6:$F$5950,2,FALSE)</f>
        <v>Perimeter</v>
      </c>
      <c r="Y1915" s="92">
        <f t="shared" si="180"/>
        <v>339.24709493999995</v>
      </c>
      <c r="Z1915" s="92">
        <f t="shared" si="181"/>
        <v>4862.5729050599994</v>
      </c>
      <c r="AA1915" s="92">
        <f t="shared" si="182"/>
        <v>5201.82</v>
      </c>
    </row>
    <row r="1916" spans="1:27" x14ac:dyDescent="0.25">
      <c r="A1916" t="s">
        <v>444</v>
      </c>
      <c r="B1916" t="s">
        <v>292</v>
      </c>
      <c r="C1916" t="s">
        <v>293</v>
      </c>
      <c r="D1916" t="s">
        <v>449</v>
      </c>
      <c r="E1916" t="s">
        <v>450</v>
      </c>
      <c r="F1916" t="str">
        <f t="shared" si="178"/>
        <v>1315</v>
      </c>
      <c r="G1916" t="s">
        <v>68</v>
      </c>
      <c r="H1916" t="s">
        <v>69</v>
      </c>
      <c r="I1916" s="91"/>
      <c r="J1916" s="91">
        <v>212.28</v>
      </c>
      <c r="K1916" s="91"/>
      <c r="L1916" s="91"/>
      <c r="M1916" s="91"/>
      <c r="N1916" s="91"/>
      <c r="O1916" s="91"/>
      <c r="P1916" s="91"/>
      <c r="Q1916" s="91"/>
      <c r="R1916" s="91"/>
      <c r="S1916" s="91">
        <v>121.3</v>
      </c>
      <c r="T1916" s="91"/>
      <c r="U1916" s="91">
        <f t="shared" si="179"/>
        <v>333.58</v>
      </c>
      <c r="V1916" s="82" t="str">
        <f t="shared" si="177"/>
        <v>155071315880</v>
      </c>
      <c r="W1916" s="83">
        <f>VLOOKUP(V1916,Factors!$E$6:$H$5950,4,FALSE)</f>
        <v>6.5216999999999997E-2</v>
      </c>
      <c r="X1916" t="str">
        <f>VLOOKUP(V1916,Factors!$E$6:$F$5950,2,FALSE)</f>
        <v>Perimeter</v>
      </c>
      <c r="Y1916" s="92">
        <f t="shared" si="180"/>
        <v>21.755086859999999</v>
      </c>
      <c r="Z1916" s="92">
        <f t="shared" si="181"/>
        <v>311.82491313999998</v>
      </c>
      <c r="AA1916" s="92">
        <f t="shared" si="182"/>
        <v>333.58</v>
      </c>
    </row>
    <row r="1917" spans="1:27" x14ac:dyDescent="0.25">
      <c r="A1917" t="s">
        <v>444</v>
      </c>
      <c r="B1917" t="s">
        <v>292</v>
      </c>
      <c r="C1917" t="s">
        <v>293</v>
      </c>
      <c r="D1917" t="s">
        <v>451</v>
      </c>
      <c r="E1917" t="s">
        <v>452</v>
      </c>
      <c r="F1917" t="str">
        <f t="shared" si="178"/>
        <v>1440</v>
      </c>
      <c r="G1917" t="s">
        <v>56</v>
      </c>
      <c r="H1917" t="s">
        <v>57</v>
      </c>
      <c r="I1917" s="91"/>
      <c r="J1917" s="91">
        <v>550.32000000000005</v>
      </c>
      <c r="K1917" s="91">
        <v>688.2</v>
      </c>
      <c r="L1917" s="91"/>
      <c r="M1917" s="91"/>
      <c r="N1917" s="91">
        <v>137.63999999999999</v>
      </c>
      <c r="O1917" s="91">
        <v>137.63999999999999</v>
      </c>
      <c r="P1917" s="91"/>
      <c r="Q1917" s="91"/>
      <c r="R1917" s="91">
        <v>130.06</v>
      </c>
      <c r="S1917" s="91">
        <v>260.12</v>
      </c>
      <c r="T1917" s="91"/>
      <c r="U1917" s="91">
        <f t="shared" si="179"/>
        <v>1903.9799999999996</v>
      </c>
      <c r="V1917" s="82" t="str">
        <f t="shared" si="177"/>
        <v>155071440880</v>
      </c>
      <c r="W1917" s="83">
        <f>VLOOKUP(V1917,Factors!$E$6:$H$5950,4,FALSE)</f>
        <v>6.5216999999999997E-2</v>
      </c>
      <c r="X1917" t="str">
        <f>VLOOKUP(V1917,Factors!$E$6:$F$5950,2,FALSE)</f>
        <v>Perimeter</v>
      </c>
      <c r="Y1917" s="92">
        <f t="shared" si="180"/>
        <v>124.17186365999997</v>
      </c>
      <c r="Z1917" s="92">
        <f t="shared" si="181"/>
        <v>1779.8081363399997</v>
      </c>
      <c r="AA1917" s="92">
        <f t="shared" si="182"/>
        <v>1903.9799999999996</v>
      </c>
    </row>
    <row r="1918" spans="1:27" x14ac:dyDescent="0.25">
      <c r="A1918" t="s">
        <v>444</v>
      </c>
      <c r="B1918" t="s">
        <v>292</v>
      </c>
      <c r="C1918" t="s">
        <v>293</v>
      </c>
      <c r="D1918" t="s">
        <v>453</v>
      </c>
      <c r="E1918" t="s">
        <v>454</v>
      </c>
      <c r="F1918" t="str">
        <f t="shared" si="178"/>
        <v>1512</v>
      </c>
      <c r="G1918" t="s">
        <v>56</v>
      </c>
      <c r="H1918" t="s">
        <v>57</v>
      </c>
      <c r="I1918" s="91">
        <v>614.23</v>
      </c>
      <c r="J1918" s="91">
        <v>1086.3399999999999</v>
      </c>
      <c r="K1918" s="91">
        <v>550.79999999999995</v>
      </c>
      <c r="L1918" s="91">
        <v>619.38</v>
      </c>
      <c r="M1918" s="91">
        <v>1483.72</v>
      </c>
      <c r="N1918" s="91">
        <v>191.3</v>
      </c>
      <c r="O1918" s="91">
        <v>30.62</v>
      </c>
      <c r="P1918" s="91"/>
      <c r="Q1918" s="91">
        <v>198.88</v>
      </c>
      <c r="R1918" s="91">
        <v>122.48</v>
      </c>
      <c r="S1918" s="91">
        <v>1300.5999999999999</v>
      </c>
      <c r="T1918" s="91"/>
      <c r="U1918" s="91">
        <f t="shared" si="179"/>
        <v>6198.35</v>
      </c>
      <c r="V1918" s="82" t="str">
        <f t="shared" si="177"/>
        <v>155071512880</v>
      </c>
      <c r="W1918" s="83">
        <f>VLOOKUP(V1918,Factors!$E$6:$H$5950,4,FALSE)</f>
        <v>6.5216999999999997E-2</v>
      </c>
      <c r="X1918" t="str">
        <f>VLOOKUP(V1918,Factors!$E$6:$F$5950,2,FALSE)</f>
        <v>Perimeter</v>
      </c>
      <c r="Y1918" s="92">
        <f t="shared" si="180"/>
        <v>404.23779195000003</v>
      </c>
      <c r="Z1918" s="92">
        <f t="shared" si="181"/>
        <v>5794.1122080499999</v>
      </c>
      <c r="AA1918" s="92">
        <f t="shared" si="182"/>
        <v>6198.35</v>
      </c>
    </row>
    <row r="1919" spans="1:27" x14ac:dyDescent="0.25">
      <c r="A1919" t="s">
        <v>444</v>
      </c>
      <c r="B1919" t="s">
        <v>292</v>
      </c>
      <c r="C1919" t="s">
        <v>293</v>
      </c>
      <c r="D1919" t="s">
        <v>453</v>
      </c>
      <c r="E1919" t="s">
        <v>454</v>
      </c>
      <c r="F1919" t="str">
        <f t="shared" si="178"/>
        <v>1512</v>
      </c>
      <c r="G1919" t="s">
        <v>68</v>
      </c>
      <c r="H1919" t="s">
        <v>69</v>
      </c>
      <c r="I1919" s="91">
        <v>136.32</v>
      </c>
      <c r="J1919" s="91">
        <v>242.6</v>
      </c>
      <c r="K1919" s="91">
        <v>0</v>
      </c>
      <c r="L1919" s="91"/>
      <c r="M1919" s="91">
        <v>121.3</v>
      </c>
      <c r="N1919" s="91"/>
      <c r="O1919" s="91"/>
      <c r="P1919" s="91"/>
      <c r="Q1919" s="91"/>
      <c r="R1919" s="91"/>
      <c r="S1919" s="91">
        <v>90.98</v>
      </c>
      <c r="T1919" s="91"/>
      <c r="U1919" s="91">
        <f t="shared" si="179"/>
        <v>591.19999999999993</v>
      </c>
      <c r="V1919" s="82" t="str">
        <f t="shared" si="177"/>
        <v>155071512880</v>
      </c>
      <c r="W1919" s="83">
        <f>VLOOKUP(V1919,Factors!$E$6:$H$5950,4,FALSE)</f>
        <v>6.5216999999999997E-2</v>
      </c>
      <c r="X1919" t="str">
        <f>VLOOKUP(V1919,Factors!$E$6:$F$5950,2,FALSE)</f>
        <v>Perimeter</v>
      </c>
      <c r="Y1919" s="92">
        <f t="shared" si="180"/>
        <v>38.556290399999995</v>
      </c>
      <c r="Z1919" s="92">
        <f t="shared" si="181"/>
        <v>552.64370959999997</v>
      </c>
      <c r="AA1919" s="92">
        <f t="shared" si="182"/>
        <v>591.19999999999993</v>
      </c>
    </row>
    <row r="1920" spans="1:27" x14ac:dyDescent="0.25">
      <c r="A1920" t="s">
        <v>444</v>
      </c>
      <c r="B1920" t="s">
        <v>292</v>
      </c>
      <c r="C1920" t="s">
        <v>293</v>
      </c>
      <c r="D1920" t="s">
        <v>453</v>
      </c>
      <c r="E1920" t="s">
        <v>454</v>
      </c>
      <c r="F1920" t="str">
        <f t="shared" si="178"/>
        <v>1512</v>
      </c>
      <c r="G1920" t="s">
        <v>154</v>
      </c>
      <c r="H1920" t="s">
        <v>155</v>
      </c>
      <c r="I1920" s="91">
        <v>40.5</v>
      </c>
      <c r="J1920" s="91"/>
      <c r="K1920" s="91"/>
      <c r="L1920" s="91"/>
      <c r="M1920" s="91"/>
      <c r="N1920" s="91"/>
      <c r="O1920" s="91"/>
      <c r="P1920" s="91"/>
      <c r="Q1920" s="91"/>
      <c r="R1920" s="91"/>
      <c r="S1920" s="91"/>
      <c r="T1920" s="91"/>
      <c r="U1920" s="91">
        <f t="shared" si="179"/>
        <v>40.5</v>
      </c>
      <c r="V1920" s="82" t="str">
        <f t="shared" si="177"/>
        <v>155071512880</v>
      </c>
      <c r="W1920" s="83">
        <f>VLOOKUP(V1920,Factors!$E$6:$H$5950,4,FALSE)</f>
        <v>6.5216999999999997E-2</v>
      </c>
      <c r="X1920" t="str">
        <f>VLOOKUP(V1920,Factors!$E$6:$F$5950,2,FALSE)</f>
        <v>Perimeter</v>
      </c>
      <c r="Y1920" s="92">
        <f t="shared" si="180"/>
        <v>2.6412884999999999</v>
      </c>
      <c r="Z1920" s="92">
        <f t="shared" si="181"/>
        <v>37.858711499999998</v>
      </c>
      <c r="AA1920" s="92">
        <f t="shared" si="182"/>
        <v>40.5</v>
      </c>
    </row>
    <row r="1921" spans="1:27" x14ac:dyDescent="0.25">
      <c r="A1921" t="s">
        <v>444</v>
      </c>
      <c r="B1921" t="s">
        <v>292</v>
      </c>
      <c r="C1921" t="s">
        <v>293</v>
      </c>
      <c r="D1921" t="s">
        <v>453</v>
      </c>
      <c r="E1921" t="s">
        <v>454</v>
      </c>
      <c r="F1921" t="str">
        <f t="shared" si="178"/>
        <v>1512</v>
      </c>
      <c r="G1921" t="s">
        <v>156</v>
      </c>
      <c r="H1921" t="s">
        <v>157</v>
      </c>
      <c r="I1921" s="91"/>
      <c r="J1921" s="91"/>
      <c r="K1921" s="91">
        <v>21.43</v>
      </c>
      <c r="L1921" s="91"/>
      <c r="M1921" s="91"/>
      <c r="N1921" s="91"/>
      <c r="O1921" s="91"/>
      <c r="P1921" s="91"/>
      <c r="Q1921" s="91"/>
      <c r="R1921" s="91"/>
      <c r="S1921" s="91"/>
      <c r="T1921" s="91"/>
      <c r="U1921" s="91">
        <f t="shared" si="179"/>
        <v>21.43</v>
      </c>
      <c r="V1921" s="82" t="str">
        <f t="shared" si="177"/>
        <v>155071512880</v>
      </c>
      <c r="W1921" s="83">
        <f>VLOOKUP(V1921,Factors!$E$6:$H$5950,4,FALSE)</f>
        <v>6.5216999999999997E-2</v>
      </c>
      <c r="X1921" t="str">
        <f>VLOOKUP(V1921,Factors!$E$6:$F$5950,2,FALSE)</f>
        <v>Perimeter</v>
      </c>
      <c r="Y1921" s="92">
        <f t="shared" si="180"/>
        <v>1.3976003099999998</v>
      </c>
      <c r="Z1921" s="92">
        <f t="shared" si="181"/>
        <v>20.032399689999998</v>
      </c>
      <c r="AA1921" s="92">
        <f t="shared" si="182"/>
        <v>21.43</v>
      </c>
    </row>
    <row r="1922" spans="1:27" x14ac:dyDescent="0.25">
      <c r="A1922" t="s">
        <v>444</v>
      </c>
      <c r="B1922" t="s">
        <v>292</v>
      </c>
      <c r="C1922" t="s">
        <v>293</v>
      </c>
      <c r="D1922" t="s">
        <v>455</v>
      </c>
      <c r="E1922" t="s">
        <v>456</v>
      </c>
      <c r="F1922" t="str">
        <f t="shared" si="178"/>
        <v>1580</v>
      </c>
      <c r="G1922" t="s">
        <v>140</v>
      </c>
      <c r="H1922" t="s">
        <v>141</v>
      </c>
      <c r="I1922" s="91"/>
      <c r="J1922" s="91"/>
      <c r="K1922" s="91"/>
      <c r="L1922" s="91">
        <v>240</v>
      </c>
      <c r="M1922" s="91"/>
      <c r="N1922" s="91"/>
      <c r="O1922" s="91"/>
      <c r="P1922" s="91">
        <v>120</v>
      </c>
      <c r="Q1922" s="91"/>
      <c r="R1922" s="91">
        <v>180</v>
      </c>
      <c r="S1922" s="91"/>
      <c r="T1922" s="91"/>
      <c r="U1922" s="91">
        <f t="shared" si="179"/>
        <v>540</v>
      </c>
      <c r="V1922" s="82" t="str">
        <f t="shared" si="177"/>
        <v>155071580880</v>
      </c>
      <c r="W1922" s="83">
        <f>VLOOKUP(V1922,Factors!$E$6:$H$5950,4,FALSE)</f>
        <v>6.5216999999999997E-2</v>
      </c>
      <c r="X1922" t="str">
        <f>VLOOKUP(V1922,Factors!$E$6:$F$5950,2,FALSE)</f>
        <v>Perimeter</v>
      </c>
      <c r="Y1922" s="92">
        <f t="shared" si="180"/>
        <v>35.217179999999999</v>
      </c>
      <c r="Z1922" s="92">
        <f t="shared" si="181"/>
        <v>504.78282000000002</v>
      </c>
      <c r="AA1922" s="92">
        <f t="shared" si="182"/>
        <v>540</v>
      </c>
    </row>
    <row r="1923" spans="1:27" x14ac:dyDescent="0.25">
      <c r="A1923" t="s">
        <v>444</v>
      </c>
      <c r="B1923" t="s">
        <v>292</v>
      </c>
      <c r="C1923" t="s">
        <v>293</v>
      </c>
      <c r="D1923" t="s">
        <v>455</v>
      </c>
      <c r="E1923" t="s">
        <v>456</v>
      </c>
      <c r="F1923" t="str">
        <f t="shared" si="178"/>
        <v>1580</v>
      </c>
      <c r="G1923" t="s">
        <v>56</v>
      </c>
      <c r="H1923" t="s">
        <v>57</v>
      </c>
      <c r="I1923" s="91">
        <v>841.56</v>
      </c>
      <c r="J1923" s="91">
        <v>888.62</v>
      </c>
      <c r="K1923" s="91">
        <v>749.74</v>
      </c>
      <c r="L1923" s="91">
        <v>657.88</v>
      </c>
      <c r="M1923" s="91">
        <v>1105.51</v>
      </c>
      <c r="N1923" s="91">
        <v>818.56</v>
      </c>
      <c r="O1923" s="91">
        <v>130.06</v>
      </c>
      <c r="P1923" s="91">
        <v>1408.91</v>
      </c>
      <c r="Q1923" s="91">
        <v>880.1</v>
      </c>
      <c r="R1923" s="91">
        <v>1432.28</v>
      </c>
      <c r="S1923" s="91">
        <v>1224.2</v>
      </c>
      <c r="T1923" s="91">
        <v>1043.9100000000001</v>
      </c>
      <c r="U1923" s="91">
        <f t="shared" si="179"/>
        <v>11181.330000000002</v>
      </c>
      <c r="V1923" s="82" t="str">
        <f t="shared" si="177"/>
        <v>155071580880</v>
      </c>
      <c r="W1923" s="83">
        <f>VLOOKUP(V1923,Factors!$E$6:$H$5950,4,FALSE)</f>
        <v>6.5216999999999997E-2</v>
      </c>
      <c r="X1923" t="str">
        <f>VLOOKUP(V1923,Factors!$E$6:$F$5950,2,FALSE)</f>
        <v>Perimeter</v>
      </c>
      <c r="Y1923" s="92">
        <f t="shared" si="180"/>
        <v>729.21279861000005</v>
      </c>
      <c r="Z1923" s="92">
        <f t="shared" si="181"/>
        <v>10452.117201390001</v>
      </c>
      <c r="AA1923" s="92">
        <f t="shared" si="182"/>
        <v>11181.330000000002</v>
      </c>
    </row>
    <row r="1924" spans="1:27" x14ac:dyDescent="0.25">
      <c r="A1924" t="s">
        <v>444</v>
      </c>
      <c r="B1924" t="s">
        <v>292</v>
      </c>
      <c r="C1924" t="s">
        <v>293</v>
      </c>
      <c r="D1924" t="s">
        <v>455</v>
      </c>
      <c r="E1924" t="s">
        <v>456</v>
      </c>
      <c r="F1924" t="str">
        <f t="shared" si="178"/>
        <v>1580</v>
      </c>
      <c r="G1924" t="s">
        <v>68</v>
      </c>
      <c r="H1924" t="s">
        <v>69</v>
      </c>
      <c r="I1924" s="91"/>
      <c r="J1924" s="91"/>
      <c r="K1924" s="91"/>
      <c r="L1924" s="91"/>
      <c r="M1924" s="91"/>
      <c r="N1924" s="91"/>
      <c r="O1924" s="91"/>
      <c r="P1924" s="91"/>
      <c r="Q1924" s="91">
        <v>121.3</v>
      </c>
      <c r="R1924" s="91"/>
      <c r="S1924" s="91"/>
      <c r="T1924" s="91"/>
      <c r="U1924" s="91">
        <f t="shared" si="179"/>
        <v>121.3</v>
      </c>
      <c r="V1924" s="82" t="str">
        <f t="shared" ref="V1924:V1987" si="183">CONCATENATE(B1924,RIGHT(D1924,4),A1924)</f>
        <v>155071580880</v>
      </c>
      <c r="W1924" s="83">
        <f>VLOOKUP(V1924,Factors!$E$6:$H$5950,4,FALSE)</f>
        <v>6.5216999999999997E-2</v>
      </c>
      <c r="X1924" t="str">
        <f>VLOOKUP(V1924,Factors!$E$6:$F$5950,2,FALSE)</f>
        <v>Perimeter</v>
      </c>
      <c r="Y1924" s="92">
        <f t="shared" si="180"/>
        <v>7.9108220999999999</v>
      </c>
      <c r="Z1924" s="92">
        <f t="shared" si="181"/>
        <v>113.38917789999999</v>
      </c>
      <c r="AA1924" s="92">
        <f t="shared" si="182"/>
        <v>121.3</v>
      </c>
    </row>
    <row r="1925" spans="1:27" x14ac:dyDescent="0.25">
      <c r="A1925" t="s">
        <v>444</v>
      </c>
      <c r="B1925" t="s">
        <v>292</v>
      </c>
      <c r="C1925" t="s">
        <v>293</v>
      </c>
      <c r="D1925" t="s">
        <v>457</v>
      </c>
      <c r="E1925" t="s">
        <v>458</v>
      </c>
      <c r="F1925" t="str">
        <f t="shared" ref="F1925:F1988" si="184">RIGHT(D1925,4)</f>
        <v>1670</v>
      </c>
      <c r="G1925" t="s">
        <v>140</v>
      </c>
      <c r="H1925" t="s">
        <v>141</v>
      </c>
      <c r="I1925" s="91"/>
      <c r="J1925" s="91"/>
      <c r="K1925" s="91"/>
      <c r="L1925" s="91"/>
      <c r="M1925" s="91"/>
      <c r="N1925" s="91"/>
      <c r="O1925" s="91"/>
      <c r="P1925" s="91"/>
      <c r="Q1925" s="91"/>
      <c r="R1925" s="91"/>
      <c r="S1925" s="91">
        <v>189</v>
      </c>
      <c r="T1925" s="91"/>
      <c r="U1925" s="91">
        <f t="shared" ref="U1925:U1988" si="185">SUM(I1925:T1925)</f>
        <v>189</v>
      </c>
      <c r="V1925" s="82" t="str">
        <f t="shared" si="183"/>
        <v>155071670880</v>
      </c>
      <c r="W1925" s="83">
        <f>VLOOKUP(V1925,Factors!$E$6:$H$5950,4,FALSE)</f>
        <v>0.1124</v>
      </c>
      <c r="X1925" t="str">
        <f>VLOOKUP(V1925,Factors!$E$6:$F$5950,2,FALSE)</f>
        <v>3-factor</v>
      </c>
      <c r="Y1925" s="92">
        <f t="shared" si="180"/>
        <v>21.243600000000001</v>
      </c>
      <c r="Z1925" s="92">
        <f t="shared" si="181"/>
        <v>167.75639999999999</v>
      </c>
      <c r="AA1925" s="92">
        <f t="shared" si="182"/>
        <v>189</v>
      </c>
    </row>
    <row r="1926" spans="1:27" x14ac:dyDescent="0.25">
      <c r="A1926" t="s">
        <v>444</v>
      </c>
      <c r="B1926" t="s">
        <v>292</v>
      </c>
      <c r="C1926" t="s">
        <v>293</v>
      </c>
      <c r="D1926" t="s">
        <v>459</v>
      </c>
      <c r="E1926" t="s">
        <v>460</v>
      </c>
      <c r="F1926" t="str">
        <f t="shared" si="184"/>
        <v>1680</v>
      </c>
      <c r="G1926" t="s">
        <v>140</v>
      </c>
      <c r="H1926" t="s">
        <v>141</v>
      </c>
      <c r="I1926" s="91">
        <v>1620</v>
      </c>
      <c r="J1926" s="91">
        <v>660</v>
      </c>
      <c r="K1926" s="91">
        <v>300</v>
      </c>
      <c r="L1926" s="91">
        <v>120</v>
      </c>
      <c r="M1926" s="91"/>
      <c r="N1926" s="91">
        <v>360</v>
      </c>
      <c r="O1926" s="91">
        <v>360</v>
      </c>
      <c r="P1926" s="91"/>
      <c r="Q1926" s="91"/>
      <c r="R1926" s="91"/>
      <c r="S1926" s="91"/>
      <c r="T1926" s="91"/>
      <c r="U1926" s="91">
        <f t="shared" si="185"/>
        <v>3420</v>
      </c>
      <c r="V1926" s="82" t="str">
        <f t="shared" si="183"/>
        <v>155071680880</v>
      </c>
      <c r="W1926" s="83">
        <f>VLOOKUP(V1926,Factors!$E$6:$H$5950,4,FALSE)</f>
        <v>6.5216999999999997E-2</v>
      </c>
      <c r="X1926" t="str">
        <f>VLOOKUP(V1926,Factors!$E$6:$F$5950,2,FALSE)</f>
        <v>Perimeter</v>
      </c>
      <c r="Y1926" s="92">
        <f t="shared" si="180"/>
        <v>223.04213999999999</v>
      </c>
      <c r="Z1926" s="92">
        <f t="shared" si="181"/>
        <v>3196.95786</v>
      </c>
      <c r="AA1926" s="92">
        <f t="shared" si="182"/>
        <v>3420</v>
      </c>
    </row>
    <row r="1927" spans="1:27" x14ac:dyDescent="0.25">
      <c r="A1927" t="s">
        <v>444</v>
      </c>
      <c r="B1927" t="s">
        <v>292</v>
      </c>
      <c r="C1927" t="s">
        <v>293</v>
      </c>
      <c r="D1927" t="s">
        <v>459</v>
      </c>
      <c r="E1927" t="s">
        <v>460</v>
      </c>
      <c r="F1927" t="str">
        <f t="shared" si="184"/>
        <v>1680</v>
      </c>
      <c r="G1927" t="s">
        <v>65</v>
      </c>
      <c r="H1927" t="s">
        <v>66</v>
      </c>
      <c r="I1927" s="91"/>
      <c r="J1927" s="91"/>
      <c r="K1927" s="91"/>
      <c r="L1927" s="91"/>
      <c r="M1927" s="91">
        <v>45.44</v>
      </c>
      <c r="N1927" s="91"/>
      <c r="O1927" s="91"/>
      <c r="P1927" s="91"/>
      <c r="Q1927" s="91"/>
      <c r="R1927" s="91"/>
      <c r="S1927" s="91"/>
      <c r="T1927" s="91"/>
      <c r="U1927" s="91">
        <f t="shared" si="185"/>
        <v>45.44</v>
      </c>
      <c r="V1927" s="82" t="str">
        <f t="shared" si="183"/>
        <v>155071680880</v>
      </c>
      <c r="W1927" s="83">
        <f>VLOOKUP(V1927,Factors!$E$6:$H$5950,4,FALSE)</f>
        <v>6.5216999999999997E-2</v>
      </c>
      <c r="X1927" t="str">
        <f>VLOOKUP(V1927,Factors!$E$6:$F$5950,2,FALSE)</f>
        <v>Perimeter</v>
      </c>
      <c r="Y1927" s="92">
        <f t="shared" si="180"/>
        <v>2.9634604799999997</v>
      </c>
      <c r="Z1927" s="92">
        <f t="shared" si="181"/>
        <v>42.476539519999996</v>
      </c>
      <c r="AA1927" s="92">
        <f t="shared" si="182"/>
        <v>45.44</v>
      </c>
    </row>
    <row r="1928" spans="1:27" x14ac:dyDescent="0.25">
      <c r="A1928" t="s">
        <v>444</v>
      </c>
      <c r="B1928" t="s">
        <v>292</v>
      </c>
      <c r="C1928" t="s">
        <v>293</v>
      </c>
      <c r="D1928" t="s">
        <v>459</v>
      </c>
      <c r="E1928" t="s">
        <v>460</v>
      </c>
      <c r="F1928" t="str">
        <f t="shared" si="184"/>
        <v>1680</v>
      </c>
      <c r="G1928" t="s">
        <v>56</v>
      </c>
      <c r="H1928" t="s">
        <v>57</v>
      </c>
      <c r="I1928" s="91">
        <v>506.2</v>
      </c>
      <c r="J1928" s="91">
        <v>737.24</v>
      </c>
      <c r="K1928" s="91">
        <v>1386.72</v>
      </c>
      <c r="L1928" s="91"/>
      <c r="M1928" s="91">
        <v>172.05</v>
      </c>
      <c r="N1928" s="91"/>
      <c r="O1928" s="91">
        <v>206.46</v>
      </c>
      <c r="P1928" s="91">
        <v>57.78</v>
      </c>
      <c r="Q1928" s="91"/>
      <c r="R1928" s="91"/>
      <c r="S1928" s="91">
        <v>1224.8</v>
      </c>
      <c r="T1928" s="91">
        <v>106.29</v>
      </c>
      <c r="U1928" s="91">
        <f t="shared" si="185"/>
        <v>4397.54</v>
      </c>
      <c r="V1928" s="82" t="str">
        <f t="shared" si="183"/>
        <v>155071680880</v>
      </c>
      <c r="W1928" s="83">
        <f>VLOOKUP(V1928,Factors!$E$6:$H$5950,4,FALSE)</f>
        <v>6.5216999999999997E-2</v>
      </c>
      <c r="X1928" t="str">
        <f>VLOOKUP(V1928,Factors!$E$6:$F$5950,2,FALSE)</f>
        <v>Perimeter</v>
      </c>
      <c r="Y1928" s="92">
        <f t="shared" si="180"/>
        <v>286.79436618</v>
      </c>
      <c r="Z1928" s="92">
        <f t="shared" si="181"/>
        <v>4110.74563382</v>
      </c>
      <c r="AA1928" s="92">
        <f t="shared" si="182"/>
        <v>4397.54</v>
      </c>
    </row>
    <row r="1929" spans="1:27" x14ac:dyDescent="0.25">
      <c r="A1929" t="s">
        <v>444</v>
      </c>
      <c r="B1929" t="s">
        <v>292</v>
      </c>
      <c r="C1929" t="s">
        <v>293</v>
      </c>
      <c r="D1929" t="s">
        <v>459</v>
      </c>
      <c r="E1929" t="s">
        <v>460</v>
      </c>
      <c r="F1929" t="str">
        <f t="shared" si="184"/>
        <v>1680</v>
      </c>
      <c r="G1929" t="s">
        <v>68</v>
      </c>
      <c r="H1929" t="s">
        <v>69</v>
      </c>
      <c r="I1929" s="91">
        <v>272.92</v>
      </c>
      <c r="J1929" s="91">
        <v>630.48</v>
      </c>
      <c r="K1929" s="91">
        <v>408.96</v>
      </c>
      <c r="L1929" s="91">
        <v>136.32</v>
      </c>
      <c r="M1929" s="91">
        <v>920.16</v>
      </c>
      <c r="N1929" s="91"/>
      <c r="O1929" s="91">
        <v>272.64</v>
      </c>
      <c r="P1929" s="91">
        <v>422.47</v>
      </c>
      <c r="Q1929" s="91">
        <v>0</v>
      </c>
      <c r="R1929" s="91"/>
      <c r="S1929" s="91">
        <v>443.18</v>
      </c>
      <c r="T1929" s="91">
        <v>448.39</v>
      </c>
      <c r="U1929" s="91">
        <f t="shared" si="185"/>
        <v>3955.5199999999995</v>
      </c>
      <c r="V1929" s="82" t="str">
        <f t="shared" si="183"/>
        <v>155071680880</v>
      </c>
      <c r="W1929" s="83">
        <f>VLOOKUP(V1929,Factors!$E$6:$H$5950,4,FALSE)</f>
        <v>6.5216999999999997E-2</v>
      </c>
      <c r="X1929" t="str">
        <f>VLOOKUP(V1929,Factors!$E$6:$F$5950,2,FALSE)</f>
        <v>Perimeter</v>
      </c>
      <c r="Y1929" s="92">
        <f t="shared" si="180"/>
        <v>257.96714783999994</v>
      </c>
      <c r="Z1929" s="92">
        <f t="shared" si="181"/>
        <v>3697.5528521599995</v>
      </c>
      <c r="AA1929" s="92">
        <f t="shared" si="182"/>
        <v>3955.5199999999995</v>
      </c>
    </row>
    <row r="1930" spans="1:27" x14ac:dyDescent="0.25">
      <c r="A1930" t="s">
        <v>444</v>
      </c>
      <c r="B1930" t="s">
        <v>294</v>
      </c>
      <c r="C1930" t="s">
        <v>295</v>
      </c>
      <c r="D1930" t="s">
        <v>447</v>
      </c>
      <c r="E1930" t="s">
        <v>448</v>
      </c>
      <c r="F1930" t="str">
        <f t="shared" si="184"/>
        <v>1270</v>
      </c>
      <c r="G1930" t="s">
        <v>84</v>
      </c>
      <c r="H1930" t="s">
        <v>85</v>
      </c>
      <c r="I1930" s="91">
        <v>2.9</v>
      </c>
      <c r="J1930" s="91">
        <v>4.3</v>
      </c>
      <c r="K1930" s="91"/>
      <c r="L1930" s="91"/>
      <c r="M1930" s="91">
        <v>3.45</v>
      </c>
      <c r="N1930" s="91">
        <v>3.87</v>
      </c>
      <c r="O1930" s="91"/>
      <c r="P1930" s="91"/>
      <c r="Q1930" s="91"/>
      <c r="R1930" s="91"/>
      <c r="S1930" s="91"/>
      <c r="T1930" s="91"/>
      <c r="U1930" s="91">
        <f t="shared" si="185"/>
        <v>14.52</v>
      </c>
      <c r="V1930" s="82" t="str">
        <f t="shared" si="183"/>
        <v>155201270880</v>
      </c>
      <c r="W1930" s="83">
        <f>VLOOKUP(V1930,Factors!$E$6:$H$5950,4,FALSE)</f>
        <v>0.1124</v>
      </c>
      <c r="X1930" t="str">
        <f>VLOOKUP(V1930,Factors!$E$6:$F$5950,2,FALSE)</f>
        <v>3-factor</v>
      </c>
      <c r="Y1930" s="92">
        <f t="shared" si="180"/>
        <v>1.6320479999999999</v>
      </c>
      <c r="Z1930" s="92">
        <f t="shared" si="181"/>
        <v>12.887952</v>
      </c>
      <c r="AA1930" s="92">
        <f t="shared" si="182"/>
        <v>14.52</v>
      </c>
    </row>
    <row r="1931" spans="1:27" x14ac:dyDescent="0.25">
      <c r="A1931" t="s">
        <v>444</v>
      </c>
      <c r="B1931" t="s">
        <v>294</v>
      </c>
      <c r="C1931" t="s">
        <v>295</v>
      </c>
      <c r="D1931" t="s">
        <v>447</v>
      </c>
      <c r="E1931" t="s">
        <v>448</v>
      </c>
      <c r="F1931" t="str">
        <f t="shared" si="184"/>
        <v>1270</v>
      </c>
      <c r="G1931" t="s">
        <v>56</v>
      </c>
      <c r="H1931" t="s">
        <v>57</v>
      </c>
      <c r="I1931" s="91">
        <v>97.35</v>
      </c>
      <c r="J1931" s="91">
        <v>115.52</v>
      </c>
      <c r="K1931" s="91"/>
      <c r="L1931" s="91"/>
      <c r="M1931" s="91">
        <v>115.56</v>
      </c>
      <c r="N1931" s="91">
        <v>129.84</v>
      </c>
      <c r="O1931" s="91"/>
      <c r="P1931" s="91"/>
      <c r="Q1931" s="91"/>
      <c r="R1931" s="91"/>
      <c r="S1931" s="91"/>
      <c r="T1931" s="91"/>
      <c r="U1931" s="91">
        <f t="shared" si="185"/>
        <v>458.27</v>
      </c>
      <c r="V1931" s="82" t="str">
        <f t="shared" si="183"/>
        <v>155201270880</v>
      </c>
      <c r="W1931" s="83">
        <f>VLOOKUP(V1931,Factors!$E$6:$H$5950,4,FALSE)</f>
        <v>0.1124</v>
      </c>
      <c r="X1931" t="str">
        <f>VLOOKUP(V1931,Factors!$E$6:$F$5950,2,FALSE)</f>
        <v>3-factor</v>
      </c>
      <c r="Y1931" s="92">
        <f t="shared" si="180"/>
        <v>51.509547999999995</v>
      </c>
      <c r="Z1931" s="92">
        <f t="shared" si="181"/>
        <v>406.76045199999999</v>
      </c>
      <c r="AA1931" s="92">
        <f t="shared" si="182"/>
        <v>458.27</v>
      </c>
    </row>
    <row r="1932" spans="1:27" x14ac:dyDescent="0.25">
      <c r="A1932" t="s">
        <v>444</v>
      </c>
      <c r="B1932" t="s">
        <v>294</v>
      </c>
      <c r="C1932" t="s">
        <v>295</v>
      </c>
      <c r="D1932" t="s">
        <v>447</v>
      </c>
      <c r="E1932" t="s">
        <v>448</v>
      </c>
      <c r="F1932" t="str">
        <f t="shared" si="184"/>
        <v>1270</v>
      </c>
      <c r="G1932" t="s">
        <v>68</v>
      </c>
      <c r="H1932" t="s">
        <v>69</v>
      </c>
      <c r="I1932" s="91"/>
      <c r="J1932" s="91">
        <v>28.62</v>
      </c>
      <c r="K1932" s="91"/>
      <c r="L1932" s="91"/>
      <c r="M1932" s="91"/>
      <c r="N1932" s="91"/>
      <c r="O1932" s="91"/>
      <c r="P1932" s="91"/>
      <c r="Q1932" s="91"/>
      <c r="R1932" s="91"/>
      <c r="S1932" s="91"/>
      <c r="T1932" s="91"/>
      <c r="U1932" s="91">
        <f t="shared" si="185"/>
        <v>28.62</v>
      </c>
      <c r="V1932" s="82" t="str">
        <f t="shared" si="183"/>
        <v>155201270880</v>
      </c>
      <c r="W1932" s="83">
        <f>VLOOKUP(V1932,Factors!$E$6:$H$5950,4,FALSE)</f>
        <v>0.1124</v>
      </c>
      <c r="X1932" t="str">
        <f>VLOOKUP(V1932,Factors!$E$6:$F$5950,2,FALSE)</f>
        <v>3-factor</v>
      </c>
      <c r="Y1932" s="92">
        <f t="shared" si="180"/>
        <v>3.216888</v>
      </c>
      <c r="Z1932" s="92">
        <f t="shared" si="181"/>
        <v>25.403112</v>
      </c>
      <c r="AA1932" s="92">
        <f t="shared" si="182"/>
        <v>28.62</v>
      </c>
    </row>
    <row r="1933" spans="1:27" x14ac:dyDescent="0.25">
      <c r="A1933" t="s">
        <v>444</v>
      </c>
      <c r="B1933" t="s">
        <v>294</v>
      </c>
      <c r="C1933" t="s">
        <v>295</v>
      </c>
      <c r="D1933" t="s">
        <v>449</v>
      </c>
      <c r="E1933" t="s">
        <v>450</v>
      </c>
      <c r="F1933" t="str">
        <f t="shared" si="184"/>
        <v>1315</v>
      </c>
      <c r="G1933" t="s">
        <v>84</v>
      </c>
      <c r="H1933" t="s">
        <v>85</v>
      </c>
      <c r="I1933" s="91">
        <v>13.02</v>
      </c>
      <c r="J1933" s="91">
        <v>236.95</v>
      </c>
      <c r="K1933" s="91">
        <v>38.380000000000003</v>
      </c>
      <c r="L1933" s="91">
        <v>19.16</v>
      </c>
      <c r="M1933" s="91">
        <v>38.75</v>
      </c>
      <c r="N1933" s="91">
        <v>70.88</v>
      </c>
      <c r="O1933" s="91">
        <v>36.54</v>
      </c>
      <c r="P1933" s="91">
        <v>2.58</v>
      </c>
      <c r="Q1933" s="91"/>
      <c r="R1933" s="91">
        <v>15.07</v>
      </c>
      <c r="S1933" s="91">
        <v>50.99</v>
      </c>
      <c r="T1933" s="91">
        <v>12.19</v>
      </c>
      <c r="U1933" s="91">
        <f t="shared" si="185"/>
        <v>534.5100000000001</v>
      </c>
      <c r="V1933" s="82" t="str">
        <f t="shared" si="183"/>
        <v>155201315880</v>
      </c>
      <c r="W1933" s="83">
        <f>VLOOKUP(V1933,Factors!$E$6:$H$5950,4,FALSE)</f>
        <v>0.1124</v>
      </c>
      <c r="X1933" t="str">
        <f>VLOOKUP(V1933,Factors!$E$6:$F$5950,2,FALSE)</f>
        <v>3-factor</v>
      </c>
      <c r="Y1933" s="92">
        <f t="shared" si="180"/>
        <v>60.078924000000015</v>
      </c>
      <c r="Z1933" s="92">
        <f t="shared" si="181"/>
        <v>474.43107600000008</v>
      </c>
      <c r="AA1933" s="92">
        <f t="shared" si="182"/>
        <v>534.5100000000001</v>
      </c>
    </row>
    <row r="1934" spans="1:27" x14ac:dyDescent="0.25">
      <c r="A1934" t="s">
        <v>444</v>
      </c>
      <c r="B1934" t="s">
        <v>294</v>
      </c>
      <c r="C1934" t="s">
        <v>295</v>
      </c>
      <c r="D1934" t="s">
        <v>449</v>
      </c>
      <c r="E1934" t="s">
        <v>450</v>
      </c>
      <c r="F1934" t="str">
        <f t="shared" si="184"/>
        <v>1315</v>
      </c>
      <c r="G1934" t="s">
        <v>56</v>
      </c>
      <c r="H1934" t="s">
        <v>57</v>
      </c>
      <c r="I1934" s="91">
        <v>436.45</v>
      </c>
      <c r="J1934" s="91">
        <v>7558.88</v>
      </c>
      <c r="K1934" s="91">
        <v>1158.1099999999999</v>
      </c>
      <c r="L1934" s="91">
        <v>642.39</v>
      </c>
      <c r="M1934" s="91">
        <v>1186.74</v>
      </c>
      <c r="N1934" s="91">
        <v>2183.91</v>
      </c>
      <c r="O1934" s="91">
        <v>1096.5</v>
      </c>
      <c r="P1934" s="91">
        <v>86.67</v>
      </c>
      <c r="Q1934" s="91"/>
      <c r="R1934" s="91">
        <v>505.41</v>
      </c>
      <c r="S1934" s="91">
        <v>1709.67</v>
      </c>
      <c r="T1934" s="91">
        <v>408.7</v>
      </c>
      <c r="U1934" s="91">
        <f t="shared" si="185"/>
        <v>16973.43</v>
      </c>
      <c r="V1934" s="82" t="str">
        <f t="shared" si="183"/>
        <v>155201315880</v>
      </c>
      <c r="W1934" s="83">
        <f>VLOOKUP(V1934,Factors!$E$6:$H$5950,4,FALSE)</f>
        <v>0.1124</v>
      </c>
      <c r="X1934" t="str">
        <f>VLOOKUP(V1934,Factors!$E$6:$F$5950,2,FALSE)</f>
        <v>3-factor</v>
      </c>
      <c r="Y1934" s="92">
        <f t="shared" si="180"/>
        <v>1907.8135320000001</v>
      </c>
      <c r="Z1934" s="92">
        <f t="shared" si="181"/>
        <v>15065.616468</v>
      </c>
      <c r="AA1934" s="92">
        <f t="shared" si="182"/>
        <v>16973.43</v>
      </c>
    </row>
    <row r="1935" spans="1:27" x14ac:dyDescent="0.25">
      <c r="A1935" t="s">
        <v>444</v>
      </c>
      <c r="B1935" t="s">
        <v>294</v>
      </c>
      <c r="C1935" t="s">
        <v>295</v>
      </c>
      <c r="D1935" t="s">
        <v>449</v>
      </c>
      <c r="E1935" t="s">
        <v>450</v>
      </c>
      <c r="F1935" t="str">
        <f t="shared" si="184"/>
        <v>1315</v>
      </c>
      <c r="G1935" t="s">
        <v>68</v>
      </c>
      <c r="H1935" t="s">
        <v>69</v>
      </c>
      <c r="I1935" s="91"/>
      <c r="J1935" s="91">
        <v>385.8</v>
      </c>
      <c r="K1935" s="91">
        <v>128.6</v>
      </c>
      <c r="L1935" s="91"/>
      <c r="M1935" s="91">
        <v>112.53</v>
      </c>
      <c r="N1935" s="91">
        <v>192.9</v>
      </c>
      <c r="O1935" s="91">
        <v>128.6</v>
      </c>
      <c r="P1935" s="91"/>
      <c r="Q1935" s="91"/>
      <c r="R1935" s="91"/>
      <c r="S1935" s="91"/>
      <c r="T1935" s="91"/>
      <c r="U1935" s="91">
        <f t="shared" si="185"/>
        <v>948.43</v>
      </c>
      <c r="V1935" s="82" t="str">
        <f t="shared" si="183"/>
        <v>155201315880</v>
      </c>
      <c r="W1935" s="83">
        <f>VLOOKUP(V1935,Factors!$E$6:$H$5950,4,FALSE)</f>
        <v>0.1124</v>
      </c>
      <c r="X1935" t="str">
        <f>VLOOKUP(V1935,Factors!$E$6:$F$5950,2,FALSE)</f>
        <v>3-factor</v>
      </c>
      <c r="Y1935" s="92">
        <f t="shared" si="180"/>
        <v>106.603532</v>
      </c>
      <c r="Z1935" s="92">
        <f t="shared" si="181"/>
        <v>841.82646799999998</v>
      </c>
      <c r="AA1935" s="92">
        <f t="shared" si="182"/>
        <v>948.43</v>
      </c>
    </row>
    <row r="1936" spans="1:27" x14ac:dyDescent="0.25">
      <c r="A1936" t="s">
        <v>444</v>
      </c>
      <c r="B1936" t="s">
        <v>294</v>
      </c>
      <c r="C1936" t="s">
        <v>295</v>
      </c>
      <c r="D1936" t="s">
        <v>451</v>
      </c>
      <c r="E1936" t="s">
        <v>452</v>
      </c>
      <c r="F1936" t="str">
        <f t="shared" si="184"/>
        <v>1440</v>
      </c>
      <c r="G1936" t="s">
        <v>84</v>
      </c>
      <c r="H1936" t="s">
        <v>85</v>
      </c>
      <c r="I1936" s="91"/>
      <c r="J1936" s="91">
        <v>0.97</v>
      </c>
      <c r="K1936" s="91">
        <v>3.45</v>
      </c>
      <c r="L1936" s="91">
        <v>4.5</v>
      </c>
      <c r="M1936" s="91">
        <v>1.94</v>
      </c>
      <c r="N1936" s="91"/>
      <c r="O1936" s="91"/>
      <c r="P1936" s="91"/>
      <c r="Q1936" s="91"/>
      <c r="R1936" s="91"/>
      <c r="S1936" s="91"/>
      <c r="T1936" s="91"/>
      <c r="U1936" s="91">
        <f t="shared" si="185"/>
        <v>10.86</v>
      </c>
      <c r="V1936" s="82" t="str">
        <f t="shared" si="183"/>
        <v>155201440880</v>
      </c>
      <c r="W1936" s="83">
        <f>VLOOKUP(V1936,Factors!$E$6:$H$5950,4,FALSE)</f>
        <v>0.1124</v>
      </c>
      <c r="X1936" t="str">
        <f>VLOOKUP(V1936,Factors!$E$6:$F$5950,2,FALSE)</f>
        <v>3-factor</v>
      </c>
      <c r="Y1936" s="92">
        <f t="shared" si="180"/>
        <v>1.220664</v>
      </c>
      <c r="Z1936" s="92">
        <f t="shared" si="181"/>
        <v>9.6393360000000001</v>
      </c>
      <c r="AA1936" s="92">
        <f t="shared" si="182"/>
        <v>10.86</v>
      </c>
    </row>
    <row r="1937" spans="1:27" x14ac:dyDescent="0.25">
      <c r="A1937" t="s">
        <v>444</v>
      </c>
      <c r="B1937" t="s">
        <v>294</v>
      </c>
      <c r="C1937" t="s">
        <v>295</v>
      </c>
      <c r="D1937" t="s">
        <v>451</v>
      </c>
      <c r="E1937" t="s">
        <v>452</v>
      </c>
      <c r="F1937" t="str">
        <f t="shared" si="184"/>
        <v>1440</v>
      </c>
      <c r="G1937" t="s">
        <v>56</v>
      </c>
      <c r="H1937" t="s">
        <v>57</v>
      </c>
      <c r="I1937" s="91"/>
      <c r="J1937" s="91">
        <v>32.450000000000003</v>
      </c>
      <c r="K1937" s="91">
        <v>115.56</v>
      </c>
      <c r="L1937" s="91">
        <v>64.92</v>
      </c>
      <c r="M1937" s="91">
        <v>64.92</v>
      </c>
      <c r="N1937" s="91"/>
      <c r="O1937" s="91"/>
      <c r="P1937" s="91"/>
      <c r="Q1937" s="91"/>
      <c r="R1937" s="91"/>
      <c r="S1937" s="91"/>
      <c r="T1937" s="91"/>
      <c r="U1937" s="91">
        <f t="shared" si="185"/>
        <v>277.85000000000002</v>
      </c>
      <c r="V1937" s="82" t="str">
        <f t="shared" si="183"/>
        <v>155201440880</v>
      </c>
      <c r="W1937" s="83">
        <f>VLOOKUP(V1937,Factors!$E$6:$H$5950,4,FALSE)</f>
        <v>0.1124</v>
      </c>
      <c r="X1937" t="str">
        <f>VLOOKUP(V1937,Factors!$E$6:$F$5950,2,FALSE)</f>
        <v>3-factor</v>
      </c>
      <c r="Y1937" s="92">
        <f t="shared" si="180"/>
        <v>31.230340000000002</v>
      </c>
      <c r="Z1937" s="92">
        <f t="shared" si="181"/>
        <v>246.61966000000001</v>
      </c>
      <c r="AA1937" s="92">
        <f t="shared" si="182"/>
        <v>277.85000000000002</v>
      </c>
    </row>
    <row r="1938" spans="1:27" x14ac:dyDescent="0.25">
      <c r="A1938" t="s">
        <v>444</v>
      </c>
      <c r="B1938" t="s">
        <v>294</v>
      </c>
      <c r="C1938" t="s">
        <v>295</v>
      </c>
      <c r="D1938" t="s">
        <v>451</v>
      </c>
      <c r="E1938" t="s">
        <v>452</v>
      </c>
      <c r="F1938" t="str">
        <f t="shared" si="184"/>
        <v>1440</v>
      </c>
      <c r="G1938" t="s">
        <v>68</v>
      </c>
      <c r="H1938" t="s">
        <v>69</v>
      </c>
      <c r="I1938" s="91"/>
      <c r="J1938" s="91"/>
      <c r="K1938" s="91"/>
      <c r="L1938" s="91">
        <v>85.85</v>
      </c>
      <c r="M1938" s="91"/>
      <c r="N1938" s="91"/>
      <c r="O1938" s="91"/>
      <c r="P1938" s="91"/>
      <c r="Q1938" s="91"/>
      <c r="R1938" s="91"/>
      <c r="S1938" s="91"/>
      <c r="T1938" s="91"/>
      <c r="U1938" s="91">
        <f t="shared" si="185"/>
        <v>85.85</v>
      </c>
      <c r="V1938" s="82" t="str">
        <f t="shared" si="183"/>
        <v>155201440880</v>
      </c>
      <c r="W1938" s="83">
        <f>VLOOKUP(V1938,Factors!$E$6:$H$5950,4,FALSE)</f>
        <v>0.1124</v>
      </c>
      <c r="X1938" t="str">
        <f>VLOOKUP(V1938,Factors!$E$6:$F$5950,2,FALSE)</f>
        <v>3-factor</v>
      </c>
      <c r="Y1938" s="92">
        <f t="shared" ref="Y1938:Y2001" si="186">U1938*W1938</f>
        <v>9.64954</v>
      </c>
      <c r="Z1938" s="92">
        <f t="shared" ref="Z1938:Z2001" si="187">U1938-Y1938</f>
        <v>76.200459999999993</v>
      </c>
      <c r="AA1938" s="92">
        <f t="shared" ref="AA1938:AA2001" si="188">Y1938+Z1938</f>
        <v>85.85</v>
      </c>
    </row>
    <row r="1939" spans="1:27" x14ac:dyDescent="0.25">
      <c r="A1939" t="s">
        <v>444</v>
      </c>
      <c r="B1939" t="s">
        <v>294</v>
      </c>
      <c r="C1939" t="s">
        <v>295</v>
      </c>
      <c r="D1939" t="s">
        <v>453</v>
      </c>
      <c r="E1939" t="s">
        <v>454</v>
      </c>
      <c r="F1939" t="str">
        <f t="shared" si="184"/>
        <v>1512</v>
      </c>
      <c r="G1939" t="s">
        <v>84</v>
      </c>
      <c r="H1939" t="s">
        <v>85</v>
      </c>
      <c r="I1939" s="91"/>
      <c r="J1939" s="91">
        <v>105.22</v>
      </c>
      <c r="K1939" s="91"/>
      <c r="L1939" s="91"/>
      <c r="M1939" s="91"/>
      <c r="N1939" s="91">
        <v>27.57</v>
      </c>
      <c r="O1939" s="91"/>
      <c r="P1939" s="91"/>
      <c r="Q1939" s="91"/>
      <c r="R1939" s="91">
        <v>2.9</v>
      </c>
      <c r="S1939" s="91">
        <v>33.119999999999997</v>
      </c>
      <c r="T1939" s="91"/>
      <c r="U1939" s="91">
        <f t="shared" si="185"/>
        <v>168.81</v>
      </c>
      <c r="V1939" s="82" t="str">
        <f t="shared" si="183"/>
        <v>155201512880</v>
      </c>
      <c r="W1939" s="83">
        <f>VLOOKUP(V1939,Factors!$E$6:$H$5950,4,FALSE)</f>
        <v>0.1124</v>
      </c>
      <c r="X1939" t="str">
        <f>VLOOKUP(V1939,Factors!$E$6:$F$5950,2,FALSE)</f>
        <v>3-factor</v>
      </c>
      <c r="Y1939" s="92">
        <f t="shared" si="186"/>
        <v>18.974243999999999</v>
      </c>
      <c r="Z1939" s="92">
        <f t="shared" si="187"/>
        <v>149.835756</v>
      </c>
      <c r="AA1939" s="92">
        <f t="shared" si="188"/>
        <v>168.81</v>
      </c>
    </row>
    <row r="1940" spans="1:27" x14ac:dyDescent="0.25">
      <c r="A1940" t="s">
        <v>444</v>
      </c>
      <c r="B1940" t="s">
        <v>294</v>
      </c>
      <c r="C1940" t="s">
        <v>295</v>
      </c>
      <c r="D1940" t="s">
        <v>453</v>
      </c>
      <c r="E1940" t="s">
        <v>454</v>
      </c>
      <c r="F1940" t="str">
        <f t="shared" si="184"/>
        <v>1512</v>
      </c>
      <c r="G1940" t="s">
        <v>56</v>
      </c>
      <c r="H1940" t="s">
        <v>57</v>
      </c>
      <c r="I1940" s="91"/>
      <c r="J1940" s="91">
        <v>3406.56</v>
      </c>
      <c r="K1940" s="91"/>
      <c r="L1940" s="91"/>
      <c r="M1940" s="91"/>
      <c r="N1940" s="91">
        <v>924.48</v>
      </c>
      <c r="O1940" s="91"/>
      <c r="P1940" s="91"/>
      <c r="Q1940" s="91"/>
      <c r="R1940" s="91">
        <v>97.38</v>
      </c>
      <c r="S1940" s="91">
        <v>981.6</v>
      </c>
      <c r="T1940" s="91"/>
      <c r="U1940" s="91">
        <f t="shared" si="185"/>
        <v>5410.02</v>
      </c>
      <c r="V1940" s="82" t="str">
        <f t="shared" si="183"/>
        <v>155201512880</v>
      </c>
      <c r="W1940" s="83">
        <f>VLOOKUP(V1940,Factors!$E$6:$H$5950,4,FALSE)</f>
        <v>0.1124</v>
      </c>
      <c r="X1940" t="str">
        <f>VLOOKUP(V1940,Factors!$E$6:$F$5950,2,FALSE)</f>
        <v>3-factor</v>
      </c>
      <c r="Y1940" s="92">
        <f t="shared" si="186"/>
        <v>608.08624800000007</v>
      </c>
      <c r="Z1940" s="92">
        <f t="shared" si="187"/>
        <v>4801.9337520000008</v>
      </c>
      <c r="AA1940" s="92">
        <f t="shared" si="188"/>
        <v>5410.02</v>
      </c>
    </row>
    <row r="1941" spans="1:27" x14ac:dyDescent="0.25">
      <c r="A1941" t="s">
        <v>444</v>
      </c>
      <c r="B1941" t="s">
        <v>294</v>
      </c>
      <c r="C1941" t="s">
        <v>295</v>
      </c>
      <c r="D1941" t="s">
        <v>453</v>
      </c>
      <c r="E1941" t="s">
        <v>454</v>
      </c>
      <c r="F1941" t="str">
        <f t="shared" si="184"/>
        <v>1512</v>
      </c>
      <c r="G1941" t="s">
        <v>68</v>
      </c>
      <c r="H1941" t="s">
        <v>69</v>
      </c>
      <c r="I1941" s="91"/>
      <c r="J1941" s="91">
        <v>121.53</v>
      </c>
      <c r="K1941" s="91"/>
      <c r="L1941" s="91"/>
      <c r="M1941" s="91"/>
      <c r="N1941" s="91"/>
      <c r="O1941" s="91"/>
      <c r="P1941" s="91"/>
      <c r="Q1941" s="91"/>
      <c r="R1941" s="91"/>
      <c r="S1941" s="91">
        <v>128.6</v>
      </c>
      <c r="T1941" s="91"/>
      <c r="U1941" s="91">
        <f t="shared" si="185"/>
        <v>250.13</v>
      </c>
      <c r="V1941" s="82" t="str">
        <f t="shared" si="183"/>
        <v>155201512880</v>
      </c>
      <c r="W1941" s="83">
        <f>VLOOKUP(V1941,Factors!$E$6:$H$5950,4,FALSE)</f>
        <v>0.1124</v>
      </c>
      <c r="X1941" t="str">
        <f>VLOOKUP(V1941,Factors!$E$6:$F$5950,2,FALSE)</f>
        <v>3-factor</v>
      </c>
      <c r="Y1941" s="92">
        <f t="shared" si="186"/>
        <v>28.114612000000001</v>
      </c>
      <c r="Z1941" s="92">
        <f t="shared" si="187"/>
        <v>222.015388</v>
      </c>
      <c r="AA1941" s="92">
        <f t="shared" si="188"/>
        <v>250.13</v>
      </c>
    </row>
    <row r="1942" spans="1:27" x14ac:dyDescent="0.25">
      <c r="A1942" t="s">
        <v>444</v>
      </c>
      <c r="B1942" t="s">
        <v>294</v>
      </c>
      <c r="C1942" t="s">
        <v>295</v>
      </c>
      <c r="D1942" t="s">
        <v>455</v>
      </c>
      <c r="E1942" t="s">
        <v>456</v>
      </c>
      <c r="F1942" t="str">
        <f t="shared" si="184"/>
        <v>1580</v>
      </c>
      <c r="G1942" t="s">
        <v>84</v>
      </c>
      <c r="H1942" t="s">
        <v>85</v>
      </c>
      <c r="I1942" s="91">
        <v>10.220000000000001</v>
      </c>
      <c r="J1942" s="91">
        <v>16.78</v>
      </c>
      <c r="K1942" s="91">
        <v>36.479999999999997</v>
      </c>
      <c r="L1942" s="91">
        <v>19.489999999999998</v>
      </c>
      <c r="M1942" s="91">
        <v>17.86</v>
      </c>
      <c r="N1942" s="91">
        <v>11.07</v>
      </c>
      <c r="O1942" s="91">
        <v>10.92</v>
      </c>
      <c r="P1942" s="91">
        <v>8.23</v>
      </c>
      <c r="Q1942" s="91">
        <v>6.89</v>
      </c>
      <c r="R1942" s="91">
        <v>16.670000000000002</v>
      </c>
      <c r="S1942" s="91">
        <v>15.92</v>
      </c>
      <c r="T1942" s="91">
        <v>7.53</v>
      </c>
      <c r="U1942" s="91">
        <f t="shared" si="185"/>
        <v>178.06</v>
      </c>
      <c r="V1942" s="82" t="str">
        <f t="shared" si="183"/>
        <v>155201580880</v>
      </c>
      <c r="W1942" s="83">
        <f>VLOOKUP(V1942,Factors!$E$6:$H$5950,4,FALSE)</f>
        <v>0.1124</v>
      </c>
      <c r="X1942" t="str">
        <f>VLOOKUP(V1942,Factors!$E$6:$F$5950,2,FALSE)</f>
        <v>3-factor</v>
      </c>
      <c r="Y1942" s="92">
        <f t="shared" si="186"/>
        <v>20.013943999999999</v>
      </c>
      <c r="Z1942" s="92">
        <f t="shared" si="187"/>
        <v>158.04605599999999</v>
      </c>
      <c r="AA1942" s="92">
        <f t="shared" si="188"/>
        <v>178.06</v>
      </c>
    </row>
    <row r="1943" spans="1:27" x14ac:dyDescent="0.25">
      <c r="A1943" t="s">
        <v>444</v>
      </c>
      <c r="B1943" t="s">
        <v>294</v>
      </c>
      <c r="C1943" t="s">
        <v>295</v>
      </c>
      <c r="D1943" t="s">
        <v>455</v>
      </c>
      <c r="E1943" t="s">
        <v>456</v>
      </c>
      <c r="F1943" t="str">
        <f t="shared" si="184"/>
        <v>1580</v>
      </c>
      <c r="G1943" t="s">
        <v>56</v>
      </c>
      <c r="H1943" t="s">
        <v>57</v>
      </c>
      <c r="I1943" s="91">
        <v>342.67</v>
      </c>
      <c r="J1943" s="91">
        <v>534.12</v>
      </c>
      <c r="K1943" s="91">
        <v>1165.98</v>
      </c>
      <c r="L1943" s="91">
        <v>653.42999999999995</v>
      </c>
      <c r="M1943" s="91">
        <v>570.33000000000004</v>
      </c>
      <c r="N1943" s="91">
        <v>342.78</v>
      </c>
      <c r="O1943" s="91">
        <v>337.59</v>
      </c>
      <c r="P1943" s="91">
        <v>275.91000000000003</v>
      </c>
      <c r="Q1943" s="91">
        <v>216.51</v>
      </c>
      <c r="R1943" s="91">
        <v>530.4</v>
      </c>
      <c r="S1943" s="91">
        <v>505.41</v>
      </c>
      <c r="T1943" s="91">
        <v>252.64</v>
      </c>
      <c r="U1943" s="91">
        <f t="shared" si="185"/>
        <v>5727.7699999999995</v>
      </c>
      <c r="V1943" s="82" t="str">
        <f t="shared" si="183"/>
        <v>155201580880</v>
      </c>
      <c r="W1943" s="83">
        <f>VLOOKUP(V1943,Factors!$E$6:$H$5950,4,FALSE)</f>
        <v>0.1124</v>
      </c>
      <c r="X1943" t="str">
        <f>VLOOKUP(V1943,Factors!$E$6:$F$5950,2,FALSE)</f>
        <v>3-factor</v>
      </c>
      <c r="Y1943" s="92">
        <f t="shared" si="186"/>
        <v>643.80134799999996</v>
      </c>
      <c r="Z1943" s="92">
        <f t="shared" si="187"/>
        <v>5083.9686519999996</v>
      </c>
      <c r="AA1943" s="92">
        <f t="shared" si="188"/>
        <v>5727.7699999999995</v>
      </c>
    </row>
    <row r="1944" spans="1:27" x14ac:dyDescent="0.25">
      <c r="A1944" t="s">
        <v>444</v>
      </c>
      <c r="B1944" t="s">
        <v>294</v>
      </c>
      <c r="C1944" t="s">
        <v>295</v>
      </c>
      <c r="D1944" t="s">
        <v>455</v>
      </c>
      <c r="E1944" t="s">
        <v>456</v>
      </c>
      <c r="F1944" t="str">
        <f t="shared" si="184"/>
        <v>1580</v>
      </c>
      <c r="G1944" t="s">
        <v>68</v>
      </c>
      <c r="H1944" t="s">
        <v>69</v>
      </c>
      <c r="I1944" s="91"/>
      <c r="J1944" s="91">
        <v>28.62</v>
      </c>
      <c r="K1944" s="91">
        <v>57.24</v>
      </c>
      <c r="L1944" s="91"/>
      <c r="M1944" s="91">
        <v>28.62</v>
      </c>
      <c r="N1944" s="91">
        <v>28.62</v>
      </c>
      <c r="O1944" s="91">
        <v>28.62</v>
      </c>
      <c r="P1944" s="91"/>
      <c r="Q1944" s="91">
        <v>14.31</v>
      </c>
      <c r="R1944" s="91">
        <v>28.62</v>
      </c>
      <c r="S1944" s="91">
        <v>28.62</v>
      </c>
      <c r="T1944" s="91"/>
      <c r="U1944" s="91">
        <f t="shared" si="185"/>
        <v>243.27</v>
      </c>
      <c r="V1944" s="82" t="str">
        <f t="shared" si="183"/>
        <v>155201580880</v>
      </c>
      <c r="W1944" s="83">
        <f>VLOOKUP(V1944,Factors!$E$6:$H$5950,4,FALSE)</f>
        <v>0.1124</v>
      </c>
      <c r="X1944" t="str">
        <f>VLOOKUP(V1944,Factors!$E$6:$F$5950,2,FALSE)</f>
        <v>3-factor</v>
      </c>
      <c r="Y1944" s="92">
        <f t="shared" si="186"/>
        <v>27.343548000000002</v>
      </c>
      <c r="Z1944" s="92">
        <f t="shared" si="187"/>
        <v>215.92645200000001</v>
      </c>
      <c r="AA1944" s="92">
        <f t="shared" si="188"/>
        <v>243.27</v>
      </c>
    </row>
    <row r="1945" spans="1:27" x14ac:dyDescent="0.25">
      <c r="A1945" t="s">
        <v>444</v>
      </c>
      <c r="B1945" t="s">
        <v>294</v>
      </c>
      <c r="C1945" t="s">
        <v>295</v>
      </c>
      <c r="D1945" t="s">
        <v>457</v>
      </c>
      <c r="E1945" t="s">
        <v>458</v>
      </c>
      <c r="F1945" t="str">
        <f t="shared" si="184"/>
        <v>1670</v>
      </c>
      <c r="G1945" t="s">
        <v>140</v>
      </c>
      <c r="H1945" t="s">
        <v>141</v>
      </c>
      <c r="I1945" s="91"/>
      <c r="J1945" s="91">
        <v>60</v>
      </c>
      <c r="K1945" s="91"/>
      <c r="L1945" s="91"/>
      <c r="M1945" s="91"/>
      <c r="N1945" s="91"/>
      <c r="O1945" s="91"/>
      <c r="P1945" s="91"/>
      <c r="Q1945" s="91">
        <v>180</v>
      </c>
      <c r="R1945" s="91">
        <v>120</v>
      </c>
      <c r="S1945" s="91"/>
      <c r="T1945" s="91"/>
      <c r="U1945" s="91">
        <f t="shared" si="185"/>
        <v>360</v>
      </c>
      <c r="V1945" s="82" t="str">
        <f t="shared" si="183"/>
        <v>155201670880</v>
      </c>
      <c r="W1945" s="83">
        <f>VLOOKUP(V1945,Factors!$E$6:$H$5950,4,FALSE)</f>
        <v>0.1124</v>
      </c>
      <c r="X1945" t="str">
        <f>VLOOKUP(V1945,Factors!$E$6:$F$5950,2,FALSE)</f>
        <v>3-factor</v>
      </c>
      <c r="Y1945" s="92">
        <f t="shared" si="186"/>
        <v>40.463999999999999</v>
      </c>
      <c r="Z1945" s="92">
        <f t="shared" si="187"/>
        <v>319.536</v>
      </c>
      <c r="AA1945" s="92">
        <f t="shared" si="188"/>
        <v>360</v>
      </c>
    </row>
    <row r="1946" spans="1:27" x14ac:dyDescent="0.25">
      <c r="A1946" t="s">
        <v>444</v>
      </c>
      <c r="B1946" t="s">
        <v>371</v>
      </c>
      <c r="C1946" t="s">
        <v>372</v>
      </c>
      <c r="D1946" t="s">
        <v>465</v>
      </c>
      <c r="E1946" t="s">
        <v>466</v>
      </c>
      <c r="F1946" t="str">
        <f t="shared" si="184"/>
        <v>1505</v>
      </c>
      <c r="G1946" t="s">
        <v>110</v>
      </c>
      <c r="H1946" t="s">
        <v>111</v>
      </c>
      <c r="I1946" s="91">
        <v>7289.54</v>
      </c>
      <c r="J1946" s="91">
        <v>7289.54</v>
      </c>
      <c r="K1946" s="91">
        <v>7150.7</v>
      </c>
      <c r="L1946" s="91">
        <v>7472.47</v>
      </c>
      <c r="M1946" s="91">
        <v>6882.54</v>
      </c>
      <c r="N1946" s="91">
        <v>7150.69</v>
      </c>
      <c r="O1946" s="91">
        <v>6751.44</v>
      </c>
      <c r="P1946" s="91">
        <v>7210.28</v>
      </c>
      <c r="Q1946" s="91">
        <v>7079.18</v>
      </c>
      <c r="R1946" s="91">
        <v>10365.76</v>
      </c>
      <c r="S1946" s="91">
        <v>13253.8</v>
      </c>
      <c r="T1946" s="91">
        <v>6102.27</v>
      </c>
      <c r="U1946" s="91">
        <f t="shared" si="185"/>
        <v>93998.21</v>
      </c>
      <c r="V1946" s="82" t="str">
        <f t="shared" si="183"/>
        <v>162001505880</v>
      </c>
      <c r="W1946" s="83">
        <f>VLOOKUP(V1946,Factors!$E$6:$H$5950,4,FALSE)</f>
        <v>0.1124</v>
      </c>
      <c r="X1946" t="str">
        <f>VLOOKUP(V1946,Factors!$E$6:$F$5950,2,FALSE)</f>
        <v>3-factor</v>
      </c>
      <c r="Y1946" s="92">
        <f t="shared" si="186"/>
        <v>10565.398804</v>
      </c>
      <c r="Z1946" s="92">
        <f t="shared" si="187"/>
        <v>83432.81119600001</v>
      </c>
      <c r="AA1946" s="92">
        <f t="shared" si="188"/>
        <v>93998.21</v>
      </c>
    </row>
    <row r="1947" spans="1:27" x14ac:dyDescent="0.25">
      <c r="A1947" t="s">
        <v>444</v>
      </c>
      <c r="B1947" t="s">
        <v>371</v>
      </c>
      <c r="C1947" t="s">
        <v>372</v>
      </c>
      <c r="D1947" t="s">
        <v>465</v>
      </c>
      <c r="E1947" t="s">
        <v>466</v>
      </c>
      <c r="F1947" t="str">
        <f t="shared" si="184"/>
        <v>1505</v>
      </c>
      <c r="G1947" t="s">
        <v>114</v>
      </c>
      <c r="H1947" t="s">
        <v>115</v>
      </c>
      <c r="I1947" s="91"/>
      <c r="J1947" s="91"/>
      <c r="K1947" s="91"/>
      <c r="L1947" s="91"/>
      <c r="M1947" s="91"/>
      <c r="N1947" s="91"/>
      <c r="O1947" s="91"/>
      <c r="P1947" s="91"/>
      <c r="Q1947" s="91"/>
      <c r="R1947" s="91"/>
      <c r="S1947" s="91"/>
      <c r="T1947" s="91">
        <v>308.44</v>
      </c>
      <c r="U1947" s="91">
        <f t="shared" si="185"/>
        <v>308.44</v>
      </c>
      <c r="V1947" s="82" t="str">
        <f t="shared" si="183"/>
        <v>162001505880</v>
      </c>
      <c r="W1947" s="83">
        <f>VLOOKUP(V1947,Factors!$E$6:$H$5950,4,FALSE)</f>
        <v>0.1124</v>
      </c>
      <c r="X1947" t="str">
        <f>VLOOKUP(V1947,Factors!$E$6:$F$5950,2,FALSE)</f>
        <v>3-factor</v>
      </c>
      <c r="Y1947" s="92">
        <f t="shared" si="186"/>
        <v>34.668655999999999</v>
      </c>
      <c r="Z1947" s="92">
        <f t="shared" si="187"/>
        <v>273.771344</v>
      </c>
      <c r="AA1947" s="92">
        <f t="shared" si="188"/>
        <v>308.44</v>
      </c>
    </row>
    <row r="1948" spans="1:27" x14ac:dyDescent="0.25">
      <c r="A1948" t="s">
        <v>444</v>
      </c>
      <c r="B1948" t="s">
        <v>371</v>
      </c>
      <c r="C1948" t="s">
        <v>372</v>
      </c>
      <c r="D1948" t="s">
        <v>465</v>
      </c>
      <c r="E1948" t="s">
        <v>466</v>
      </c>
      <c r="F1948" t="str">
        <f t="shared" si="184"/>
        <v>1505</v>
      </c>
      <c r="G1948" t="s">
        <v>86</v>
      </c>
      <c r="H1948" t="s">
        <v>87</v>
      </c>
      <c r="I1948" s="91">
        <v>58055.67</v>
      </c>
      <c r="J1948" s="91">
        <v>34971.1</v>
      </c>
      <c r="K1948" s="91">
        <v>52754.47</v>
      </c>
      <c r="L1948" s="91">
        <v>39740.410000000003</v>
      </c>
      <c r="M1948" s="91">
        <v>45770.33</v>
      </c>
      <c r="N1948" s="91">
        <v>36977.96</v>
      </c>
      <c r="O1948" s="91">
        <v>40813.980000000003</v>
      </c>
      <c r="P1948" s="91">
        <v>39099.97</v>
      </c>
      <c r="Q1948" s="91">
        <v>39213.589999999997</v>
      </c>
      <c r="R1948" s="91">
        <v>47920.13</v>
      </c>
      <c r="S1948" s="91">
        <v>43433.49</v>
      </c>
      <c r="T1948" s="91">
        <v>36984.089999999997</v>
      </c>
      <c r="U1948" s="91">
        <f t="shared" si="185"/>
        <v>515735.18999999994</v>
      </c>
      <c r="V1948" s="82" t="str">
        <f t="shared" si="183"/>
        <v>162001505880</v>
      </c>
      <c r="W1948" s="83">
        <f>VLOOKUP(V1948,Factors!$E$6:$H$5950,4,FALSE)</f>
        <v>0.1124</v>
      </c>
      <c r="X1948" t="str">
        <f>VLOOKUP(V1948,Factors!$E$6:$F$5950,2,FALSE)</f>
        <v>3-factor</v>
      </c>
      <c r="Y1948" s="92">
        <f t="shared" si="186"/>
        <v>57968.635355999992</v>
      </c>
      <c r="Z1948" s="92">
        <f t="shared" si="187"/>
        <v>457766.55464399996</v>
      </c>
      <c r="AA1948" s="92">
        <f t="shared" si="188"/>
        <v>515735.18999999994</v>
      </c>
    </row>
    <row r="1949" spans="1:27" x14ac:dyDescent="0.25">
      <c r="A1949" t="s">
        <v>444</v>
      </c>
      <c r="B1949" t="s">
        <v>371</v>
      </c>
      <c r="C1949" t="s">
        <v>372</v>
      </c>
      <c r="D1949" t="s">
        <v>465</v>
      </c>
      <c r="E1949" t="s">
        <v>466</v>
      </c>
      <c r="F1949" t="str">
        <f t="shared" si="184"/>
        <v>1505</v>
      </c>
      <c r="G1949" t="s">
        <v>116</v>
      </c>
      <c r="H1949" t="s">
        <v>117</v>
      </c>
      <c r="I1949" s="91">
        <v>1428.73</v>
      </c>
      <c r="J1949" s="91">
        <v>2160.7800000000002</v>
      </c>
      <c r="K1949" s="91">
        <v>920.79</v>
      </c>
      <c r="L1949" s="91">
        <v>1873.04</v>
      </c>
      <c r="M1949" s="91">
        <v>856.06</v>
      </c>
      <c r="N1949" s="91">
        <v>1510.44</v>
      </c>
      <c r="O1949" s="91">
        <v>-5.43</v>
      </c>
      <c r="P1949" s="91">
        <v>2033.8</v>
      </c>
      <c r="Q1949" s="91">
        <v>1137.68</v>
      </c>
      <c r="R1949" s="91">
        <v>505.54</v>
      </c>
      <c r="S1949" s="91">
        <v>480.55</v>
      </c>
      <c r="T1949" s="91">
        <v>283.69</v>
      </c>
      <c r="U1949" s="91">
        <f t="shared" si="185"/>
        <v>13185.67</v>
      </c>
      <c r="V1949" s="82" t="str">
        <f t="shared" si="183"/>
        <v>162001505880</v>
      </c>
      <c r="W1949" s="83">
        <f>VLOOKUP(V1949,Factors!$E$6:$H$5950,4,FALSE)</f>
        <v>0.1124</v>
      </c>
      <c r="X1949" t="str">
        <f>VLOOKUP(V1949,Factors!$E$6:$F$5950,2,FALSE)</f>
        <v>3-factor</v>
      </c>
      <c r="Y1949" s="92">
        <f t="shared" si="186"/>
        <v>1482.0693080000001</v>
      </c>
      <c r="Z1949" s="92">
        <f t="shared" si="187"/>
        <v>11703.600692</v>
      </c>
      <c r="AA1949" s="92">
        <f t="shared" si="188"/>
        <v>13185.67</v>
      </c>
    </row>
    <row r="1950" spans="1:27" x14ac:dyDescent="0.25">
      <c r="A1950" t="s">
        <v>444</v>
      </c>
      <c r="B1950" t="s">
        <v>371</v>
      </c>
      <c r="C1950" t="s">
        <v>372</v>
      </c>
      <c r="D1950" t="s">
        <v>465</v>
      </c>
      <c r="E1950" t="s">
        <v>466</v>
      </c>
      <c r="F1950" t="str">
        <f t="shared" si="184"/>
        <v>1505</v>
      </c>
      <c r="G1950" t="s">
        <v>88</v>
      </c>
      <c r="H1950" t="s">
        <v>89</v>
      </c>
      <c r="I1950" s="91">
        <v>10325.17</v>
      </c>
      <c r="J1950" s="91">
        <v>7210.73</v>
      </c>
      <c r="K1950" s="91">
        <v>7397.01</v>
      </c>
      <c r="L1950" s="91">
        <v>7351.66</v>
      </c>
      <c r="M1950" s="91">
        <v>8062.38</v>
      </c>
      <c r="N1950" s="91">
        <v>7533.84</v>
      </c>
      <c r="O1950" s="91">
        <v>7845.48</v>
      </c>
      <c r="P1950" s="91">
        <v>7943.1</v>
      </c>
      <c r="Q1950" s="91">
        <v>7124.3</v>
      </c>
      <c r="R1950" s="91">
        <v>8513.1299999999992</v>
      </c>
      <c r="S1950" s="91">
        <v>8765.01</v>
      </c>
      <c r="T1950" s="91">
        <v>7680.33</v>
      </c>
      <c r="U1950" s="91">
        <f t="shared" si="185"/>
        <v>95752.14</v>
      </c>
      <c r="V1950" s="82" t="str">
        <f t="shared" si="183"/>
        <v>162001505880</v>
      </c>
      <c r="W1950" s="83">
        <f>VLOOKUP(V1950,Factors!$E$6:$H$5950,4,FALSE)</f>
        <v>0.1124</v>
      </c>
      <c r="X1950" t="str">
        <f>VLOOKUP(V1950,Factors!$E$6:$F$5950,2,FALSE)</f>
        <v>3-factor</v>
      </c>
      <c r="Y1950" s="92">
        <f t="shared" si="186"/>
        <v>10762.540536</v>
      </c>
      <c r="Z1950" s="92">
        <f t="shared" si="187"/>
        <v>84989.599463999999</v>
      </c>
      <c r="AA1950" s="92">
        <f t="shared" si="188"/>
        <v>95752.14</v>
      </c>
    </row>
    <row r="1951" spans="1:27" x14ac:dyDescent="0.25">
      <c r="A1951" t="s">
        <v>444</v>
      </c>
      <c r="B1951" t="s">
        <v>371</v>
      </c>
      <c r="C1951" t="s">
        <v>372</v>
      </c>
      <c r="D1951" t="s">
        <v>465</v>
      </c>
      <c r="E1951" t="s">
        <v>466</v>
      </c>
      <c r="F1951" t="str">
        <f t="shared" si="184"/>
        <v>1505</v>
      </c>
      <c r="G1951" t="s">
        <v>90</v>
      </c>
      <c r="H1951" t="s">
        <v>91</v>
      </c>
      <c r="I1951" s="91">
        <v>42923.93</v>
      </c>
      <c r="J1951" s="91">
        <v>28368.43</v>
      </c>
      <c r="K1951" s="91">
        <v>28887.4</v>
      </c>
      <c r="L1951" s="91">
        <v>28869.360000000001</v>
      </c>
      <c r="M1951" s="91">
        <v>31462.47</v>
      </c>
      <c r="N1951" s="91">
        <v>29517.64</v>
      </c>
      <c r="O1951" s="91">
        <v>30476.38</v>
      </c>
      <c r="P1951" s="91">
        <v>31193.02</v>
      </c>
      <c r="Q1951" s="91">
        <v>27858.1</v>
      </c>
      <c r="R1951" s="91">
        <v>33157</v>
      </c>
      <c r="S1951" s="91">
        <v>34130.65</v>
      </c>
      <c r="T1951" s="91">
        <v>29935.31</v>
      </c>
      <c r="U1951" s="91">
        <f t="shared" si="185"/>
        <v>376779.69000000006</v>
      </c>
      <c r="V1951" s="82" t="str">
        <f t="shared" si="183"/>
        <v>162001505880</v>
      </c>
      <c r="W1951" s="83">
        <f>VLOOKUP(V1951,Factors!$E$6:$H$5950,4,FALSE)</f>
        <v>0.1124</v>
      </c>
      <c r="X1951" t="str">
        <f>VLOOKUP(V1951,Factors!$E$6:$F$5950,2,FALSE)</f>
        <v>3-factor</v>
      </c>
      <c r="Y1951" s="92">
        <f t="shared" si="186"/>
        <v>42350.037156000006</v>
      </c>
      <c r="Z1951" s="92">
        <f t="shared" si="187"/>
        <v>334429.65284400003</v>
      </c>
      <c r="AA1951" s="92">
        <f t="shared" si="188"/>
        <v>376779.69000000006</v>
      </c>
    </row>
    <row r="1952" spans="1:27" x14ac:dyDescent="0.25">
      <c r="A1952" t="s">
        <v>444</v>
      </c>
      <c r="B1952" t="s">
        <v>371</v>
      </c>
      <c r="C1952" t="s">
        <v>372</v>
      </c>
      <c r="D1952" t="s">
        <v>465</v>
      </c>
      <c r="E1952" t="s">
        <v>466</v>
      </c>
      <c r="F1952" t="str">
        <f t="shared" si="184"/>
        <v>1505</v>
      </c>
      <c r="G1952" t="s">
        <v>92</v>
      </c>
      <c r="H1952" t="s">
        <v>93</v>
      </c>
      <c r="I1952" s="91"/>
      <c r="J1952" s="91"/>
      <c r="K1952" s="91"/>
      <c r="L1952" s="91"/>
      <c r="M1952" s="91"/>
      <c r="N1952" s="91"/>
      <c r="O1952" s="91">
        <v>17.16</v>
      </c>
      <c r="P1952" s="91"/>
      <c r="Q1952" s="91"/>
      <c r="R1952" s="91">
        <v>2087.96</v>
      </c>
      <c r="S1952" s="91"/>
      <c r="T1952" s="91"/>
      <c r="U1952" s="91">
        <f t="shared" si="185"/>
        <v>2105.12</v>
      </c>
      <c r="V1952" s="82" t="str">
        <f t="shared" si="183"/>
        <v>162001505880</v>
      </c>
      <c r="W1952" s="83">
        <f>VLOOKUP(V1952,Factors!$E$6:$H$5950,4,FALSE)</f>
        <v>0.1124</v>
      </c>
      <c r="X1952" t="str">
        <f>VLOOKUP(V1952,Factors!$E$6:$F$5950,2,FALSE)</f>
        <v>3-factor</v>
      </c>
      <c r="Y1952" s="92">
        <f t="shared" si="186"/>
        <v>236.615488</v>
      </c>
      <c r="Z1952" s="92">
        <f t="shared" si="187"/>
        <v>1868.504512</v>
      </c>
      <c r="AA1952" s="92">
        <f t="shared" si="188"/>
        <v>2105.12</v>
      </c>
    </row>
    <row r="1953" spans="1:27" x14ac:dyDescent="0.25">
      <c r="A1953" t="s">
        <v>444</v>
      </c>
      <c r="B1953" t="s">
        <v>371</v>
      </c>
      <c r="C1953" t="s">
        <v>372</v>
      </c>
      <c r="D1953" t="s">
        <v>465</v>
      </c>
      <c r="E1953" t="s">
        <v>466</v>
      </c>
      <c r="F1953" t="str">
        <f t="shared" si="184"/>
        <v>1505</v>
      </c>
      <c r="G1953" t="s">
        <v>235</v>
      </c>
      <c r="H1953" t="s">
        <v>236</v>
      </c>
      <c r="I1953" s="91"/>
      <c r="J1953" s="91"/>
      <c r="K1953" s="91">
        <v>3765.67</v>
      </c>
      <c r="L1953" s="91">
        <v>10332.14</v>
      </c>
      <c r="M1953" s="91"/>
      <c r="N1953" s="91"/>
      <c r="O1953" s="91">
        <v>4770.6499999999996</v>
      </c>
      <c r="P1953" s="91"/>
      <c r="Q1953" s="91"/>
      <c r="R1953" s="91"/>
      <c r="S1953" s="91"/>
      <c r="T1953" s="91"/>
      <c r="U1953" s="91">
        <f t="shared" si="185"/>
        <v>18868.46</v>
      </c>
      <c r="V1953" s="82" t="str">
        <f t="shared" si="183"/>
        <v>162001505880</v>
      </c>
      <c r="W1953" s="83">
        <f>VLOOKUP(V1953,Factors!$E$6:$H$5950,4,FALSE)</f>
        <v>0.1124</v>
      </c>
      <c r="X1953" t="str">
        <f>VLOOKUP(V1953,Factors!$E$6:$F$5950,2,FALSE)</f>
        <v>3-factor</v>
      </c>
      <c r="Y1953" s="92">
        <f t="shared" si="186"/>
        <v>2120.8149039999998</v>
      </c>
      <c r="Z1953" s="92">
        <f t="shared" si="187"/>
        <v>16747.645096</v>
      </c>
      <c r="AA1953" s="92">
        <f t="shared" si="188"/>
        <v>18868.46</v>
      </c>
    </row>
    <row r="1954" spans="1:27" x14ac:dyDescent="0.25">
      <c r="A1954" t="s">
        <v>444</v>
      </c>
      <c r="B1954" t="s">
        <v>371</v>
      </c>
      <c r="C1954" t="s">
        <v>372</v>
      </c>
      <c r="D1954" t="s">
        <v>465</v>
      </c>
      <c r="E1954" t="s">
        <v>466</v>
      </c>
      <c r="F1954" t="str">
        <f t="shared" si="184"/>
        <v>1505</v>
      </c>
      <c r="G1954" t="s">
        <v>120</v>
      </c>
      <c r="H1954" t="s">
        <v>121</v>
      </c>
      <c r="I1954" s="91">
        <v>231.08</v>
      </c>
      <c r="J1954" s="91">
        <v>208.19</v>
      </c>
      <c r="K1954" s="91">
        <v>176.58</v>
      </c>
      <c r="L1954" s="91">
        <v>139.52000000000001</v>
      </c>
      <c r="M1954" s="91">
        <v>309.56</v>
      </c>
      <c r="N1954" s="91">
        <v>176.58</v>
      </c>
      <c r="O1954" s="91">
        <v>303.02</v>
      </c>
      <c r="P1954" s="91">
        <v>139.52000000000001</v>
      </c>
      <c r="Q1954" s="91">
        <v>373.87</v>
      </c>
      <c r="R1954" s="91">
        <v>126.44</v>
      </c>
      <c r="S1954" s="91">
        <v>69.760000000000005</v>
      </c>
      <c r="T1954" s="91">
        <v>179.85</v>
      </c>
      <c r="U1954" s="91">
        <f t="shared" si="185"/>
        <v>2433.9700000000003</v>
      </c>
      <c r="V1954" s="82" t="str">
        <f t="shared" si="183"/>
        <v>162001505880</v>
      </c>
      <c r="W1954" s="83">
        <f>VLOOKUP(V1954,Factors!$E$6:$H$5950,4,FALSE)</f>
        <v>0.1124</v>
      </c>
      <c r="X1954" t="str">
        <f>VLOOKUP(V1954,Factors!$E$6:$F$5950,2,FALSE)</f>
        <v>3-factor</v>
      </c>
      <c r="Y1954" s="92">
        <f t="shared" si="186"/>
        <v>273.57822800000002</v>
      </c>
      <c r="Z1954" s="92">
        <f t="shared" si="187"/>
        <v>2160.3917720000004</v>
      </c>
      <c r="AA1954" s="92">
        <f t="shared" si="188"/>
        <v>2433.9700000000003</v>
      </c>
    </row>
    <row r="1955" spans="1:27" x14ac:dyDescent="0.25">
      <c r="A1955" t="s">
        <v>444</v>
      </c>
      <c r="B1955" t="s">
        <v>371</v>
      </c>
      <c r="C1955" t="s">
        <v>372</v>
      </c>
      <c r="D1955" t="s">
        <v>465</v>
      </c>
      <c r="E1955" t="s">
        <v>466</v>
      </c>
      <c r="F1955" t="str">
        <f t="shared" si="184"/>
        <v>1505</v>
      </c>
      <c r="G1955" t="s">
        <v>84</v>
      </c>
      <c r="H1955" t="s">
        <v>85</v>
      </c>
      <c r="I1955" s="91">
        <v>1244.8699999999999</v>
      </c>
      <c r="J1955" s="91">
        <v>224.39</v>
      </c>
      <c r="K1955" s="91">
        <v>899.85</v>
      </c>
      <c r="L1955" s="91">
        <v>369.91</v>
      </c>
      <c r="M1955" s="91">
        <v>724.32</v>
      </c>
      <c r="N1955" s="91">
        <v>89.1</v>
      </c>
      <c r="O1955" s="91">
        <v>362.23</v>
      </c>
      <c r="P1955" s="91">
        <v>444.63</v>
      </c>
      <c r="Q1955" s="91">
        <v>462.33</v>
      </c>
      <c r="R1955" s="91">
        <v>461.12</v>
      </c>
      <c r="S1955" s="91">
        <v>354.78</v>
      </c>
      <c r="T1955" s="91">
        <v>93.75</v>
      </c>
      <c r="U1955" s="91">
        <f t="shared" si="185"/>
        <v>5731.2799999999988</v>
      </c>
      <c r="V1955" s="82" t="str">
        <f t="shared" si="183"/>
        <v>162001505880</v>
      </c>
      <c r="W1955" s="83">
        <f>VLOOKUP(V1955,Factors!$E$6:$H$5950,4,FALSE)</f>
        <v>0.1124</v>
      </c>
      <c r="X1955" t="str">
        <f>VLOOKUP(V1955,Factors!$E$6:$F$5950,2,FALSE)</f>
        <v>3-factor</v>
      </c>
      <c r="Y1955" s="92">
        <f t="shared" si="186"/>
        <v>644.19587199999989</v>
      </c>
      <c r="Z1955" s="92">
        <f t="shared" si="187"/>
        <v>5087.0841279999986</v>
      </c>
      <c r="AA1955" s="92">
        <f t="shared" si="188"/>
        <v>5731.2799999999988</v>
      </c>
    </row>
    <row r="1956" spans="1:27" x14ac:dyDescent="0.25">
      <c r="A1956" t="s">
        <v>444</v>
      </c>
      <c r="B1956" t="s">
        <v>371</v>
      </c>
      <c r="C1956" t="s">
        <v>372</v>
      </c>
      <c r="D1956" t="s">
        <v>465</v>
      </c>
      <c r="E1956" t="s">
        <v>466</v>
      </c>
      <c r="F1956" t="str">
        <f t="shared" si="184"/>
        <v>1505</v>
      </c>
      <c r="G1956" t="s">
        <v>276</v>
      </c>
      <c r="H1956" t="s">
        <v>277</v>
      </c>
      <c r="I1956" s="91"/>
      <c r="J1956" s="91"/>
      <c r="K1956" s="91"/>
      <c r="L1956" s="91"/>
      <c r="M1956" s="91">
        <v>987.95</v>
      </c>
      <c r="N1956" s="91"/>
      <c r="O1956" s="91"/>
      <c r="P1956" s="91"/>
      <c r="Q1956" s="91"/>
      <c r="R1956" s="91"/>
      <c r="S1956" s="91"/>
      <c r="T1956" s="91"/>
      <c r="U1956" s="91">
        <f t="shared" si="185"/>
        <v>987.95</v>
      </c>
      <c r="V1956" s="82" t="str">
        <f t="shared" si="183"/>
        <v>162001505880</v>
      </c>
      <c r="W1956" s="83">
        <f>VLOOKUP(V1956,Factors!$E$6:$H$5950,4,FALSE)</f>
        <v>0.1124</v>
      </c>
      <c r="X1956" t="str">
        <f>VLOOKUP(V1956,Factors!$E$6:$F$5950,2,FALSE)</f>
        <v>3-factor</v>
      </c>
      <c r="Y1956" s="92">
        <f t="shared" si="186"/>
        <v>111.04558</v>
      </c>
      <c r="Z1956" s="92">
        <f t="shared" si="187"/>
        <v>876.90442000000007</v>
      </c>
      <c r="AA1956" s="92">
        <f t="shared" si="188"/>
        <v>987.95</v>
      </c>
    </row>
    <row r="1957" spans="1:27" x14ac:dyDescent="0.25">
      <c r="A1957" t="s">
        <v>444</v>
      </c>
      <c r="B1957" t="s">
        <v>371</v>
      </c>
      <c r="C1957" t="s">
        <v>372</v>
      </c>
      <c r="D1957" t="s">
        <v>465</v>
      </c>
      <c r="E1957" t="s">
        <v>466</v>
      </c>
      <c r="F1957" t="str">
        <f t="shared" si="184"/>
        <v>1505</v>
      </c>
      <c r="G1957" t="s">
        <v>124</v>
      </c>
      <c r="H1957" t="s">
        <v>125</v>
      </c>
      <c r="I1957" s="91"/>
      <c r="J1957" s="91"/>
      <c r="K1957" s="91"/>
      <c r="L1957" s="91"/>
      <c r="M1957" s="91"/>
      <c r="N1957" s="91"/>
      <c r="O1957" s="91"/>
      <c r="P1957" s="91"/>
      <c r="Q1957" s="91"/>
      <c r="R1957" s="91">
        <v>1184</v>
      </c>
      <c r="S1957" s="91"/>
      <c r="T1957" s="91"/>
      <c r="U1957" s="91">
        <f t="shared" si="185"/>
        <v>1184</v>
      </c>
      <c r="V1957" s="82" t="str">
        <f t="shared" si="183"/>
        <v>162001505880</v>
      </c>
      <c r="W1957" s="83">
        <f>VLOOKUP(V1957,Factors!$E$6:$H$5950,4,FALSE)</f>
        <v>0.1124</v>
      </c>
      <c r="X1957" t="str">
        <f>VLOOKUP(V1957,Factors!$E$6:$F$5950,2,FALSE)</f>
        <v>3-factor</v>
      </c>
      <c r="Y1957" s="92">
        <f t="shared" si="186"/>
        <v>133.08160000000001</v>
      </c>
      <c r="Z1957" s="92">
        <f t="shared" si="187"/>
        <v>1050.9184</v>
      </c>
      <c r="AA1957" s="92">
        <f t="shared" si="188"/>
        <v>1184</v>
      </c>
    </row>
    <row r="1958" spans="1:27" x14ac:dyDescent="0.25">
      <c r="A1958" t="s">
        <v>444</v>
      </c>
      <c r="B1958" t="s">
        <v>371</v>
      </c>
      <c r="C1958" t="s">
        <v>372</v>
      </c>
      <c r="D1958" t="s">
        <v>465</v>
      </c>
      <c r="E1958" t="s">
        <v>466</v>
      </c>
      <c r="F1958" t="str">
        <f t="shared" si="184"/>
        <v>1505</v>
      </c>
      <c r="G1958" t="s">
        <v>140</v>
      </c>
      <c r="H1958" t="s">
        <v>141</v>
      </c>
      <c r="I1958" s="91">
        <v>21.43</v>
      </c>
      <c r="J1958" s="91">
        <v>128.58000000000001</v>
      </c>
      <c r="K1958" s="91">
        <v>21.43</v>
      </c>
      <c r="L1958" s="91">
        <v>42.86</v>
      </c>
      <c r="M1958" s="91">
        <v>21.43</v>
      </c>
      <c r="N1958" s="91"/>
      <c r="O1958" s="91"/>
      <c r="P1958" s="91">
        <v>21.43</v>
      </c>
      <c r="Q1958" s="91">
        <v>42.86</v>
      </c>
      <c r="R1958" s="91"/>
      <c r="S1958" s="91">
        <v>22.5</v>
      </c>
      <c r="T1958" s="91"/>
      <c r="U1958" s="91">
        <f t="shared" si="185"/>
        <v>322.52000000000004</v>
      </c>
      <c r="V1958" s="82" t="str">
        <f t="shared" si="183"/>
        <v>162001505880</v>
      </c>
      <c r="W1958" s="83">
        <f>VLOOKUP(V1958,Factors!$E$6:$H$5950,4,FALSE)</f>
        <v>0.1124</v>
      </c>
      <c r="X1958" t="str">
        <f>VLOOKUP(V1958,Factors!$E$6:$F$5950,2,FALSE)</f>
        <v>3-factor</v>
      </c>
      <c r="Y1958" s="92">
        <f t="shared" si="186"/>
        <v>36.251248000000004</v>
      </c>
      <c r="Z1958" s="92">
        <f t="shared" si="187"/>
        <v>286.26875200000006</v>
      </c>
      <c r="AA1958" s="92">
        <f t="shared" si="188"/>
        <v>322.5200000000001</v>
      </c>
    </row>
    <row r="1959" spans="1:27" x14ac:dyDescent="0.25">
      <c r="A1959" t="s">
        <v>444</v>
      </c>
      <c r="B1959" t="s">
        <v>371</v>
      </c>
      <c r="C1959" t="s">
        <v>372</v>
      </c>
      <c r="D1959" t="s">
        <v>465</v>
      </c>
      <c r="E1959" t="s">
        <v>466</v>
      </c>
      <c r="F1959" t="str">
        <f t="shared" si="184"/>
        <v>1505</v>
      </c>
      <c r="G1959" t="s">
        <v>56</v>
      </c>
      <c r="H1959" t="s">
        <v>57</v>
      </c>
      <c r="I1959" s="91"/>
      <c r="J1959" s="91"/>
      <c r="K1959" s="91"/>
      <c r="L1959" s="91"/>
      <c r="M1959" s="91">
        <v>4070.42</v>
      </c>
      <c r="N1959" s="91"/>
      <c r="O1959" s="91">
        <v>583.6</v>
      </c>
      <c r="P1959" s="91">
        <v>60.64</v>
      </c>
      <c r="Q1959" s="91"/>
      <c r="R1959" s="91"/>
      <c r="S1959" s="91"/>
      <c r="T1959" s="91"/>
      <c r="U1959" s="91">
        <f t="shared" si="185"/>
        <v>4714.6600000000008</v>
      </c>
      <c r="V1959" s="82" t="str">
        <f t="shared" si="183"/>
        <v>162001505880</v>
      </c>
      <c r="W1959" s="83">
        <f>VLOOKUP(V1959,Factors!$E$6:$H$5950,4,FALSE)</f>
        <v>0.1124</v>
      </c>
      <c r="X1959" t="str">
        <f>VLOOKUP(V1959,Factors!$E$6:$F$5950,2,FALSE)</f>
        <v>3-factor</v>
      </c>
      <c r="Y1959" s="92">
        <f t="shared" si="186"/>
        <v>529.92778400000009</v>
      </c>
      <c r="Z1959" s="92">
        <f t="shared" si="187"/>
        <v>4184.7322160000003</v>
      </c>
      <c r="AA1959" s="92">
        <f t="shared" si="188"/>
        <v>4714.6600000000008</v>
      </c>
    </row>
    <row r="1960" spans="1:27" x14ac:dyDescent="0.25">
      <c r="A1960" t="s">
        <v>444</v>
      </c>
      <c r="B1960" t="s">
        <v>371</v>
      </c>
      <c r="C1960" t="s">
        <v>372</v>
      </c>
      <c r="D1960" t="s">
        <v>465</v>
      </c>
      <c r="E1960" t="s">
        <v>466</v>
      </c>
      <c r="F1960" t="str">
        <f t="shared" si="184"/>
        <v>1505</v>
      </c>
      <c r="G1960" t="s">
        <v>68</v>
      </c>
      <c r="H1960" t="s">
        <v>69</v>
      </c>
      <c r="I1960" s="91"/>
      <c r="J1960" s="91"/>
      <c r="K1960" s="91"/>
      <c r="L1960" s="91"/>
      <c r="M1960" s="91">
        <v>887.77</v>
      </c>
      <c r="N1960" s="91"/>
      <c r="O1960" s="91"/>
      <c r="P1960" s="91">
        <v>11.26</v>
      </c>
      <c r="Q1960" s="91"/>
      <c r="R1960" s="91"/>
      <c r="S1960" s="91"/>
      <c r="T1960" s="91"/>
      <c r="U1960" s="91">
        <f t="shared" si="185"/>
        <v>899.03</v>
      </c>
      <c r="V1960" s="82" t="str">
        <f t="shared" si="183"/>
        <v>162001505880</v>
      </c>
      <c r="W1960" s="83">
        <f>VLOOKUP(V1960,Factors!$E$6:$H$5950,4,FALSE)</f>
        <v>0.1124</v>
      </c>
      <c r="X1960" t="str">
        <f>VLOOKUP(V1960,Factors!$E$6:$F$5950,2,FALSE)</f>
        <v>3-factor</v>
      </c>
      <c r="Y1960" s="92">
        <f t="shared" si="186"/>
        <v>101.050972</v>
      </c>
      <c r="Z1960" s="92">
        <f t="shared" si="187"/>
        <v>797.97902799999997</v>
      </c>
      <c r="AA1960" s="92">
        <f t="shared" si="188"/>
        <v>899.03</v>
      </c>
    </row>
    <row r="1961" spans="1:27" x14ac:dyDescent="0.25">
      <c r="A1961" t="s">
        <v>444</v>
      </c>
      <c r="B1961" t="s">
        <v>371</v>
      </c>
      <c r="C1961" t="s">
        <v>372</v>
      </c>
      <c r="D1961" t="s">
        <v>465</v>
      </c>
      <c r="E1961" t="s">
        <v>466</v>
      </c>
      <c r="F1961" t="str">
        <f t="shared" si="184"/>
        <v>1505</v>
      </c>
      <c r="G1961" t="s">
        <v>166</v>
      </c>
      <c r="H1961" t="s">
        <v>167</v>
      </c>
      <c r="I1961" s="91">
        <v>-13418.24</v>
      </c>
      <c r="J1961" s="91">
        <v>-11588.48</v>
      </c>
      <c r="K1961" s="91">
        <v>-12433.6</v>
      </c>
      <c r="L1961" s="91">
        <v>-9325.2000000000007</v>
      </c>
      <c r="M1961" s="91">
        <v>-12433.6</v>
      </c>
      <c r="N1961" s="91">
        <v>-11811.92</v>
      </c>
      <c r="O1961" s="91">
        <v>-11811.92</v>
      </c>
      <c r="P1961" s="91">
        <v>-13055.28</v>
      </c>
      <c r="Q1961" s="91">
        <v>-11190.24</v>
      </c>
      <c r="R1961" s="91">
        <v>-19272.080000000002</v>
      </c>
      <c r="S1961" s="91">
        <v>-23623.84</v>
      </c>
      <c r="T1961" s="91">
        <v>-10568.56</v>
      </c>
      <c r="U1961" s="91">
        <f t="shared" si="185"/>
        <v>-160532.96000000002</v>
      </c>
      <c r="V1961" s="82" t="str">
        <f t="shared" si="183"/>
        <v>162001505880</v>
      </c>
      <c r="W1961" s="83">
        <f>VLOOKUP(V1961,Factors!$E$6:$H$5950,4,FALSE)</f>
        <v>0.1124</v>
      </c>
      <c r="X1961" t="str">
        <f>VLOOKUP(V1961,Factors!$E$6:$F$5950,2,FALSE)</f>
        <v>3-factor</v>
      </c>
      <c r="Y1961" s="92">
        <f t="shared" si="186"/>
        <v>-18043.904704000004</v>
      </c>
      <c r="Z1961" s="92">
        <f t="shared" si="187"/>
        <v>-142489.05529600001</v>
      </c>
      <c r="AA1961" s="92">
        <f t="shared" si="188"/>
        <v>-160532.96000000002</v>
      </c>
    </row>
    <row r="1962" spans="1:27" x14ac:dyDescent="0.25">
      <c r="A1962" t="s">
        <v>444</v>
      </c>
      <c r="B1962" t="s">
        <v>371</v>
      </c>
      <c r="C1962" t="s">
        <v>372</v>
      </c>
      <c r="D1962" t="s">
        <v>465</v>
      </c>
      <c r="E1962" t="s">
        <v>466</v>
      </c>
      <c r="F1962" t="str">
        <f t="shared" si="184"/>
        <v>1505</v>
      </c>
      <c r="G1962" t="s">
        <v>104</v>
      </c>
      <c r="H1962" t="s">
        <v>105</v>
      </c>
      <c r="I1962" s="91"/>
      <c r="J1962" s="91"/>
      <c r="K1962" s="91"/>
      <c r="L1962" s="91"/>
      <c r="M1962" s="91"/>
      <c r="N1962" s="91"/>
      <c r="O1962" s="91"/>
      <c r="P1962" s="91"/>
      <c r="Q1962" s="91"/>
      <c r="R1962" s="91"/>
      <c r="S1962" s="91"/>
      <c r="T1962" s="91">
        <v>-333.16</v>
      </c>
      <c r="U1962" s="91">
        <f t="shared" si="185"/>
        <v>-333.16</v>
      </c>
      <c r="V1962" s="82" t="str">
        <f t="shared" si="183"/>
        <v>162001505880</v>
      </c>
      <c r="W1962" s="83">
        <f>VLOOKUP(V1962,Factors!$E$6:$H$5950,4,FALSE)</f>
        <v>0.1124</v>
      </c>
      <c r="X1962" t="str">
        <f>VLOOKUP(V1962,Factors!$E$6:$F$5950,2,FALSE)</f>
        <v>3-factor</v>
      </c>
      <c r="Y1962" s="92">
        <f t="shared" si="186"/>
        <v>-37.447184</v>
      </c>
      <c r="Z1962" s="92">
        <f t="shared" si="187"/>
        <v>-295.71281600000003</v>
      </c>
      <c r="AA1962" s="92">
        <f t="shared" si="188"/>
        <v>-333.16</v>
      </c>
    </row>
    <row r="1963" spans="1:27" x14ac:dyDescent="0.25">
      <c r="A1963" t="s">
        <v>444</v>
      </c>
      <c r="B1963" t="s">
        <v>371</v>
      </c>
      <c r="C1963" t="s">
        <v>372</v>
      </c>
      <c r="D1963" t="s">
        <v>465</v>
      </c>
      <c r="E1963" t="s">
        <v>466</v>
      </c>
      <c r="F1963" t="str">
        <f t="shared" si="184"/>
        <v>1505</v>
      </c>
      <c r="G1963" t="s">
        <v>106</v>
      </c>
      <c r="H1963" t="s">
        <v>107</v>
      </c>
      <c r="I1963" s="91">
        <v>-76108.97</v>
      </c>
      <c r="J1963" s="91">
        <v>-64755.79</v>
      </c>
      <c r="K1963" s="91">
        <v>-75986.460000000006</v>
      </c>
      <c r="L1963" s="91">
        <v>-68361.429999999993</v>
      </c>
      <c r="M1963" s="91">
        <v>-72788.960000000006</v>
      </c>
      <c r="N1963" s="91">
        <v>-72882.880000000005</v>
      </c>
      <c r="O1963" s="91">
        <v>-69533.710000000006</v>
      </c>
      <c r="P1963" s="91">
        <v>-65623.649999999994</v>
      </c>
      <c r="Q1963" s="91">
        <v>-63178.85</v>
      </c>
      <c r="R1963" s="91">
        <v>-80878.149999999994</v>
      </c>
      <c r="S1963" s="91">
        <v>-75662.880000000005</v>
      </c>
      <c r="T1963" s="91">
        <v>-71120.490000000005</v>
      </c>
      <c r="U1963" s="91">
        <f t="shared" si="185"/>
        <v>-856882.22000000009</v>
      </c>
      <c r="V1963" s="82" t="str">
        <f t="shared" si="183"/>
        <v>162001505880</v>
      </c>
      <c r="W1963" s="83">
        <f>VLOOKUP(V1963,Factors!$E$6:$H$5950,4,FALSE)</f>
        <v>0.1124</v>
      </c>
      <c r="X1963" t="str">
        <f>VLOOKUP(V1963,Factors!$E$6:$F$5950,2,FALSE)</f>
        <v>3-factor</v>
      </c>
      <c r="Y1963" s="92">
        <f t="shared" si="186"/>
        <v>-96313.561528000006</v>
      </c>
      <c r="Z1963" s="92">
        <f t="shared" si="187"/>
        <v>-760568.65847200004</v>
      </c>
      <c r="AA1963" s="92">
        <f t="shared" si="188"/>
        <v>-856882.22000000009</v>
      </c>
    </row>
    <row r="1964" spans="1:27" x14ac:dyDescent="0.25">
      <c r="A1964" t="s">
        <v>444</v>
      </c>
      <c r="B1964" t="s">
        <v>371</v>
      </c>
      <c r="C1964" t="s">
        <v>372</v>
      </c>
      <c r="D1964" t="s">
        <v>465</v>
      </c>
      <c r="E1964" t="s">
        <v>466</v>
      </c>
      <c r="F1964" t="str">
        <f t="shared" si="184"/>
        <v>1505</v>
      </c>
      <c r="G1964" t="s">
        <v>108</v>
      </c>
      <c r="H1964" t="s">
        <v>109</v>
      </c>
      <c r="I1964" s="91">
        <v>-1119.69</v>
      </c>
      <c r="J1964" s="91">
        <v>-1984.32</v>
      </c>
      <c r="K1964" s="91">
        <v>-1192.4100000000001</v>
      </c>
      <c r="L1964" s="91">
        <v>-2462.2800000000002</v>
      </c>
      <c r="M1964" s="91">
        <v>-1135.52</v>
      </c>
      <c r="N1964" s="91">
        <v>-1106.58</v>
      </c>
      <c r="O1964" s="91">
        <v>-521.92999999999995</v>
      </c>
      <c r="P1964" s="91">
        <v>-1807.59</v>
      </c>
      <c r="Q1964" s="91">
        <v>-2022</v>
      </c>
      <c r="R1964" s="91">
        <v>-512.03</v>
      </c>
      <c r="S1964" s="91">
        <v>-269.60000000000002</v>
      </c>
      <c r="T1964" s="91">
        <v>-555.36</v>
      </c>
      <c r="U1964" s="91">
        <f t="shared" si="185"/>
        <v>-14689.310000000003</v>
      </c>
      <c r="V1964" s="82" t="str">
        <f t="shared" si="183"/>
        <v>162001505880</v>
      </c>
      <c r="W1964" s="83">
        <f>VLOOKUP(V1964,Factors!$E$6:$H$5950,4,FALSE)</f>
        <v>0.1124</v>
      </c>
      <c r="X1964" t="str">
        <f>VLOOKUP(V1964,Factors!$E$6:$F$5950,2,FALSE)</f>
        <v>3-factor</v>
      </c>
      <c r="Y1964" s="92">
        <f t="shared" si="186"/>
        <v>-1651.0784440000004</v>
      </c>
      <c r="Z1964" s="92">
        <f t="shared" si="187"/>
        <v>-13038.231556000002</v>
      </c>
      <c r="AA1964" s="92">
        <f t="shared" si="188"/>
        <v>-14689.310000000003</v>
      </c>
    </row>
    <row r="1965" spans="1:27" x14ac:dyDescent="0.25">
      <c r="A1965" t="s">
        <v>444</v>
      </c>
      <c r="B1965" t="s">
        <v>467</v>
      </c>
      <c r="C1965" t="s">
        <v>468</v>
      </c>
      <c r="D1965" t="s">
        <v>455</v>
      </c>
      <c r="E1965" t="s">
        <v>456</v>
      </c>
      <c r="F1965" t="str">
        <f t="shared" si="184"/>
        <v>1580</v>
      </c>
      <c r="G1965" t="s">
        <v>84</v>
      </c>
      <c r="H1965" t="s">
        <v>85</v>
      </c>
      <c r="I1965" s="91"/>
      <c r="J1965" s="91">
        <v>34.799999999999997</v>
      </c>
      <c r="K1965" s="91"/>
      <c r="L1965" s="91">
        <v>14.61</v>
      </c>
      <c r="M1965" s="91"/>
      <c r="N1965" s="91"/>
      <c r="O1965" s="91"/>
      <c r="P1965" s="91"/>
      <c r="Q1965" s="91"/>
      <c r="R1965" s="91">
        <v>14.61</v>
      </c>
      <c r="S1965" s="91"/>
      <c r="T1965" s="91"/>
      <c r="U1965" s="91">
        <f t="shared" si="185"/>
        <v>64.02</v>
      </c>
      <c r="V1965" s="82" t="str">
        <f t="shared" si="183"/>
        <v>510101580880</v>
      </c>
      <c r="W1965" s="83">
        <f>VLOOKUP(V1965,Factors!$E$6:$H$5950,4,FALSE)</f>
        <v>0.10765</v>
      </c>
      <c r="X1965" t="str">
        <f>VLOOKUP(V1965,Factors!$E$6:$F$5950,2,FALSE)</f>
        <v>Employee Cost</v>
      </c>
      <c r="Y1965" s="92">
        <f t="shared" si="186"/>
        <v>6.8917529999999996</v>
      </c>
      <c r="Z1965" s="92">
        <f t="shared" si="187"/>
        <v>57.128246999999995</v>
      </c>
      <c r="AA1965" s="92">
        <f t="shared" si="188"/>
        <v>64.02</v>
      </c>
    </row>
    <row r="1966" spans="1:27" x14ac:dyDescent="0.25">
      <c r="A1966" t="s">
        <v>444</v>
      </c>
      <c r="B1966" t="s">
        <v>467</v>
      </c>
      <c r="C1966" t="s">
        <v>468</v>
      </c>
      <c r="D1966" t="s">
        <v>455</v>
      </c>
      <c r="E1966" t="s">
        <v>456</v>
      </c>
      <c r="F1966" t="str">
        <f t="shared" si="184"/>
        <v>1580</v>
      </c>
      <c r="G1966" t="s">
        <v>56</v>
      </c>
      <c r="H1966" t="s">
        <v>57</v>
      </c>
      <c r="I1966" s="91"/>
      <c r="J1966" s="91">
        <v>1166.72</v>
      </c>
      <c r="K1966" s="91"/>
      <c r="L1966" s="91">
        <v>489.92</v>
      </c>
      <c r="M1966" s="91"/>
      <c r="N1966" s="91"/>
      <c r="O1966" s="91"/>
      <c r="P1966" s="91"/>
      <c r="Q1966" s="91"/>
      <c r="R1966" s="91">
        <v>489.92</v>
      </c>
      <c r="S1966" s="91"/>
      <c r="T1966" s="91"/>
      <c r="U1966" s="91">
        <f t="shared" si="185"/>
        <v>2146.56</v>
      </c>
      <c r="V1966" s="82" t="str">
        <f t="shared" si="183"/>
        <v>510101580880</v>
      </c>
      <c r="W1966" s="83">
        <f>VLOOKUP(V1966,Factors!$E$6:$H$5950,4,FALSE)</f>
        <v>0.10765</v>
      </c>
      <c r="X1966" t="str">
        <f>VLOOKUP(V1966,Factors!$E$6:$F$5950,2,FALSE)</f>
        <v>Employee Cost</v>
      </c>
      <c r="Y1966" s="92">
        <f t="shared" si="186"/>
        <v>231.07718399999999</v>
      </c>
      <c r="Z1966" s="92">
        <f t="shared" si="187"/>
        <v>1915.482816</v>
      </c>
      <c r="AA1966" s="92">
        <f t="shared" si="188"/>
        <v>2146.56</v>
      </c>
    </row>
    <row r="1967" spans="1:27" x14ac:dyDescent="0.25">
      <c r="A1967" t="s">
        <v>469</v>
      </c>
      <c r="B1967" t="s">
        <v>470</v>
      </c>
      <c r="C1967" t="s">
        <v>471</v>
      </c>
      <c r="D1967" t="s">
        <v>472</v>
      </c>
      <c r="E1967" t="s">
        <v>473</v>
      </c>
      <c r="F1967" t="str">
        <f t="shared" si="184"/>
        <v>1550</v>
      </c>
      <c r="G1967" t="s">
        <v>26</v>
      </c>
      <c r="H1967" t="s">
        <v>27</v>
      </c>
      <c r="I1967" s="91">
        <v>4901.9799999999996</v>
      </c>
      <c r="J1967" s="91"/>
      <c r="K1967" s="91">
        <v>2450.9899999999998</v>
      </c>
      <c r="L1967" s="91">
        <v>2450.9899999999998</v>
      </c>
      <c r="M1967" s="91">
        <v>2450.9899999999998</v>
      </c>
      <c r="N1967" s="91">
        <v>2450.9899999999998</v>
      </c>
      <c r="O1967" s="91">
        <v>2450.9899999999998</v>
      </c>
      <c r="P1967" s="91">
        <v>2450.9899999999998</v>
      </c>
      <c r="Q1967" s="91">
        <v>2450.9899999999998</v>
      </c>
      <c r="R1967" s="91">
        <v>2450.9899999999998</v>
      </c>
      <c r="S1967" s="91">
        <v>2450.9899999999998</v>
      </c>
      <c r="T1967" s="91">
        <v>3410.93</v>
      </c>
      <c r="U1967" s="91">
        <f t="shared" si="185"/>
        <v>30371.819999999992</v>
      </c>
      <c r="V1967" s="82" t="str">
        <f t="shared" si="183"/>
        <v>161701550881</v>
      </c>
      <c r="W1967" s="83">
        <f>VLOOKUP(V1967,Factors!$E$6:$H$5950,4,FALSE)</f>
        <v>0.25209999999999999</v>
      </c>
      <c r="X1967" t="str">
        <f>VLOOKUP(V1967,Factors!$E$6:$F$5950,2,FALSE)</f>
        <v>Customers-The Dalles</v>
      </c>
      <c r="Y1967" s="92">
        <f t="shared" si="186"/>
        <v>7656.7358219999978</v>
      </c>
      <c r="Z1967" s="92">
        <f t="shared" si="187"/>
        <v>22715.084177999994</v>
      </c>
      <c r="AA1967" s="92">
        <f t="shared" si="188"/>
        <v>30371.819999999992</v>
      </c>
    </row>
    <row r="1968" spans="1:27" x14ac:dyDescent="0.25">
      <c r="A1968" t="s">
        <v>469</v>
      </c>
      <c r="B1968" t="s">
        <v>474</v>
      </c>
      <c r="C1968" t="s">
        <v>475</v>
      </c>
      <c r="D1968" t="s">
        <v>472</v>
      </c>
      <c r="E1968" t="s">
        <v>473</v>
      </c>
      <c r="F1968" t="str">
        <f t="shared" si="184"/>
        <v>1550</v>
      </c>
      <c r="G1968" t="s">
        <v>26</v>
      </c>
      <c r="H1968" t="s">
        <v>27</v>
      </c>
      <c r="I1968" s="91"/>
      <c r="J1968" s="91"/>
      <c r="K1968" s="91">
        <v>0</v>
      </c>
      <c r="L1968" s="91"/>
      <c r="M1968" s="91"/>
      <c r="N1968" s="91"/>
      <c r="O1968" s="91"/>
      <c r="P1968" s="91"/>
      <c r="Q1968" s="91"/>
      <c r="R1968" s="91"/>
      <c r="S1968" s="91"/>
      <c r="T1968" s="91"/>
      <c r="U1968" s="91">
        <f t="shared" si="185"/>
        <v>0</v>
      </c>
      <c r="V1968" s="82" t="str">
        <f t="shared" si="183"/>
        <v>410201550881</v>
      </c>
      <c r="W1968" s="83">
        <f>VLOOKUP(V1968,Factors!$E$6:$H$5950,4,FALSE)</f>
        <v>0.1119</v>
      </c>
      <c r="X1968" t="str">
        <f>VLOOKUP(V1968,Factors!$E$6:$F$5950,2,FALSE)</f>
        <v>CUSTOMERS-ALL</v>
      </c>
      <c r="Y1968" s="92">
        <f t="shared" si="186"/>
        <v>0</v>
      </c>
      <c r="Z1968" s="92">
        <f t="shared" si="187"/>
        <v>0</v>
      </c>
      <c r="AA1968" s="92">
        <f t="shared" si="188"/>
        <v>0</v>
      </c>
    </row>
    <row r="1969" spans="1:27" x14ac:dyDescent="0.25">
      <c r="A1969" t="s">
        <v>469</v>
      </c>
      <c r="B1969" t="s">
        <v>476</v>
      </c>
      <c r="C1969" t="s">
        <v>7378</v>
      </c>
      <c r="D1969" t="s">
        <v>472</v>
      </c>
      <c r="E1969" t="s">
        <v>473</v>
      </c>
      <c r="F1969" t="str">
        <f t="shared" si="184"/>
        <v>1550</v>
      </c>
      <c r="G1969" t="s">
        <v>26</v>
      </c>
      <c r="H1969" t="s">
        <v>27</v>
      </c>
      <c r="I1969" s="91">
        <v>4704.8</v>
      </c>
      <c r="J1969" s="91">
        <v>8490.7800000000007</v>
      </c>
      <c r="K1969" s="91">
        <v>3748.05</v>
      </c>
      <c r="L1969" s="91">
        <v>3318.7</v>
      </c>
      <c r="M1969" s="91">
        <v>56488.76</v>
      </c>
      <c r="N1969" s="91">
        <v>8190.11</v>
      </c>
      <c r="O1969" s="91">
        <v>5772.84</v>
      </c>
      <c r="P1969" s="91"/>
      <c r="Q1969" s="91">
        <v>44199.68</v>
      </c>
      <c r="R1969" s="91">
        <v>26970.959999999999</v>
      </c>
      <c r="S1969" s="91">
        <v>14268.4</v>
      </c>
      <c r="T1969" s="91">
        <v>8386.83</v>
      </c>
      <c r="U1969" s="91">
        <f t="shared" si="185"/>
        <v>184539.90999999997</v>
      </c>
      <c r="V1969" s="82" t="str">
        <f t="shared" si="183"/>
        <v>510201550881</v>
      </c>
      <c r="W1969" s="83">
        <f>VLOOKUP(V1969,Factors!$E$6:$H$5950,4,FALSE)</f>
        <v>0.1124</v>
      </c>
      <c r="X1969" t="str">
        <f>VLOOKUP(V1969,Factors!$E$6:$F$5950,2,FALSE)</f>
        <v>3-factor</v>
      </c>
      <c r="Y1969" s="92">
        <f t="shared" si="186"/>
        <v>20742.285883999997</v>
      </c>
      <c r="Z1969" s="92">
        <f t="shared" si="187"/>
        <v>163797.62411599996</v>
      </c>
      <c r="AA1969" s="92">
        <f t="shared" si="188"/>
        <v>184539.90999999997</v>
      </c>
    </row>
    <row r="1970" spans="1:27" x14ac:dyDescent="0.25">
      <c r="A1970" t="s">
        <v>469</v>
      </c>
      <c r="B1970" t="s">
        <v>477</v>
      </c>
      <c r="C1970" t="s">
        <v>478</v>
      </c>
      <c r="D1970" t="s">
        <v>472</v>
      </c>
      <c r="E1970" t="s">
        <v>473</v>
      </c>
      <c r="F1970" t="str">
        <f t="shared" si="184"/>
        <v>1550</v>
      </c>
      <c r="G1970" t="s">
        <v>26</v>
      </c>
      <c r="H1970" t="s">
        <v>27</v>
      </c>
      <c r="I1970" s="91"/>
      <c r="J1970" s="91"/>
      <c r="K1970" s="91"/>
      <c r="L1970" s="91"/>
      <c r="M1970" s="91"/>
      <c r="N1970" s="91"/>
      <c r="O1970" s="91"/>
      <c r="P1970" s="91"/>
      <c r="Q1970" s="91">
        <v>477.62</v>
      </c>
      <c r="R1970" s="91"/>
      <c r="S1970" s="91"/>
      <c r="T1970" s="91"/>
      <c r="U1970" s="91">
        <f t="shared" si="185"/>
        <v>477.62</v>
      </c>
      <c r="V1970" s="82" t="str">
        <f t="shared" si="183"/>
        <v>520101550881</v>
      </c>
      <c r="W1970" s="83">
        <f>VLOOKUP(V1970,Factors!$E$6:$H$5950,4,FALSE)</f>
        <v>0.1124</v>
      </c>
      <c r="X1970" t="str">
        <f>VLOOKUP(V1970,Factors!$E$6:$F$5950,2,FALSE)</f>
        <v>3-Factor</v>
      </c>
      <c r="Y1970" s="92">
        <f t="shared" si="186"/>
        <v>53.684488000000002</v>
      </c>
      <c r="Z1970" s="92">
        <f t="shared" si="187"/>
        <v>423.93551200000002</v>
      </c>
      <c r="AA1970" s="92">
        <f t="shared" si="188"/>
        <v>477.62</v>
      </c>
    </row>
    <row r="1971" spans="1:27" x14ac:dyDescent="0.25">
      <c r="A1971" t="s">
        <v>479</v>
      </c>
      <c r="B1971" t="s">
        <v>80</v>
      </c>
      <c r="C1971" t="s">
        <v>81</v>
      </c>
      <c r="D1971" t="s">
        <v>480</v>
      </c>
      <c r="E1971" t="s">
        <v>481</v>
      </c>
      <c r="F1971" t="str">
        <f t="shared" si="184"/>
        <v>1512</v>
      </c>
      <c r="G1971" t="s">
        <v>84</v>
      </c>
      <c r="H1971" t="s">
        <v>85</v>
      </c>
      <c r="I1971" s="91"/>
      <c r="J1971" s="91">
        <v>16.940000000000001</v>
      </c>
      <c r="K1971" s="91"/>
      <c r="L1971" s="91"/>
      <c r="M1971" s="91"/>
      <c r="N1971" s="91"/>
      <c r="O1971" s="91"/>
      <c r="P1971" s="91"/>
      <c r="Q1971" s="91"/>
      <c r="R1971" s="91"/>
      <c r="S1971" s="91"/>
      <c r="T1971" s="91"/>
      <c r="U1971" s="91">
        <f t="shared" si="185"/>
        <v>16.940000000000001</v>
      </c>
      <c r="V1971" s="82" t="str">
        <f t="shared" si="183"/>
        <v>111001512885</v>
      </c>
      <c r="W1971" s="83">
        <f>VLOOKUP(V1971,Factors!$E$6:$H$5950,4,FALSE)</f>
        <v>8.4599999999999995E-2</v>
      </c>
      <c r="X1971" t="str">
        <f>VLOOKUP(V1971,Factors!$E$6:$F$5950,2,FALSE)</f>
        <v>Sendout Volumes</v>
      </c>
      <c r="Y1971" s="92">
        <f t="shared" si="186"/>
        <v>1.4331240000000001</v>
      </c>
      <c r="Z1971" s="92">
        <f t="shared" si="187"/>
        <v>15.506876000000002</v>
      </c>
      <c r="AA1971" s="92">
        <f t="shared" si="188"/>
        <v>16.940000000000001</v>
      </c>
    </row>
    <row r="1972" spans="1:27" x14ac:dyDescent="0.25">
      <c r="A1972" t="s">
        <v>479</v>
      </c>
      <c r="B1972" t="s">
        <v>80</v>
      </c>
      <c r="C1972" t="s">
        <v>81</v>
      </c>
      <c r="D1972" t="s">
        <v>480</v>
      </c>
      <c r="E1972" t="s">
        <v>481</v>
      </c>
      <c r="F1972" t="str">
        <f t="shared" si="184"/>
        <v>1512</v>
      </c>
      <c r="G1972" t="s">
        <v>56</v>
      </c>
      <c r="H1972" t="s">
        <v>57</v>
      </c>
      <c r="I1972" s="91"/>
      <c r="J1972" s="91">
        <v>583.36</v>
      </c>
      <c r="K1972" s="91"/>
      <c r="L1972" s="91"/>
      <c r="M1972" s="91"/>
      <c r="N1972" s="91"/>
      <c r="O1972" s="91"/>
      <c r="P1972" s="91"/>
      <c r="Q1972" s="91"/>
      <c r="R1972" s="91"/>
      <c r="S1972" s="91"/>
      <c r="T1972" s="91"/>
      <c r="U1972" s="91">
        <f t="shared" si="185"/>
        <v>583.36</v>
      </c>
      <c r="V1972" s="82" t="str">
        <f t="shared" si="183"/>
        <v>111001512885</v>
      </c>
      <c r="W1972" s="83">
        <f>VLOOKUP(V1972,Factors!$E$6:$H$5950,4,FALSE)</f>
        <v>8.4599999999999995E-2</v>
      </c>
      <c r="X1972" t="str">
        <f>VLOOKUP(V1972,Factors!$E$6:$F$5950,2,FALSE)</f>
        <v>Sendout Volumes</v>
      </c>
      <c r="Y1972" s="92">
        <f t="shared" si="186"/>
        <v>49.352255999999997</v>
      </c>
      <c r="Z1972" s="92">
        <f t="shared" si="187"/>
        <v>534.007744</v>
      </c>
      <c r="AA1972" s="92">
        <f t="shared" si="188"/>
        <v>583.36</v>
      </c>
    </row>
    <row r="1973" spans="1:27" x14ac:dyDescent="0.25">
      <c r="A1973" t="s">
        <v>479</v>
      </c>
      <c r="B1973" t="s">
        <v>80</v>
      </c>
      <c r="C1973" t="s">
        <v>81</v>
      </c>
      <c r="D1973" t="s">
        <v>480</v>
      </c>
      <c r="E1973" t="s">
        <v>481</v>
      </c>
      <c r="F1973" t="str">
        <f t="shared" si="184"/>
        <v>1512</v>
      </c>
      <c r="G1973" t="s">
        <v>68</v>
      </c>
      <c r="H1973" t="s">
        <v>69</v>
      </c>
      <c r="I1973" s="91"/>
      <c r="J1973" s="91">
        <v>108.38</v>
      </c>
      <c r="K1973" s="91"/>
      <c r="L1973" s="91"/>
      <c r="M1973" s="91"/>
      <c r="N1973" s="91"/>
      <c r="O1973" s="91"/>
      <c r="P1973" s="91"/>
      <c r="Q1973" s="91"/>
      <c r="R1973" s="91"/>
      <c r="S1973" s="91"/>
      <c r="T1973" s="91"/>
      <c r="U1973" s="91">
        <f t="shared" si="185"/>
        <v>108.38</v>
      </c>
      <c r="V1973" s="82" t="str">
        <f t="shared" si="183"/>
        <v>111001512885</v>
      </c>
      <c r="W1973" s="83">
        <f>VLOOKUP(V1973,Factors!$E$6:$H$5950,4,FALSE)</f>
        <v>8.4599999999999995E-2</v>
      </c>
      <c r="X1973" t="str">
        <f>VLOOKUP(V1973,Factors!$E$6:$F$5950,2,FALSE)</f>
        <v>Sendout Volumes</v>
      </c>
      <c r="Y1973" s="92">
        <f t="shared" si="186"/>
        <v>9.1689479999999985</v>
      </c>
      <c r="Z1973" s="92">
        <f t="shared" si="187"/>
        <v>99.211051999999995</v>
      </c>
      <c r="AA1973" s="92">
        <f t="shared" si="188"/>
        <v>108.38</v>
      </c>
    </row>
    <row r="1974" spans="1:27" x14ac:dyDescent="0.25">
      <c r="A1974" t="s">
        <v>479</v>
      </c>
      <c r="B1974" t="s">
        <v>80</v>
      </c>
      <c r="C1974" t="s">
        <v>81</v>
      </c>
      <c r="D1974" t="s">
        <v>482</v>
      </c>
      <c r="E1974" t="s">
        <v>483</v>
      </c>
      <c r="F1974" t="str">
        <f t="shared" si="184"/>
        <v>1630</v>
      </c>
      <c r="G1974" t="s">
        <v>144</v>
      </c>
      <c r="H1974" t="s">
        <v>145</v>
      </c>
      <c r="I1974" s="91"/>
      <c r="J1974" s="91"/>
      <c r="K1974" s="91"/>
      <c r="L1974" s="91">
        <v>24.15</v>
      </c>
      <c r="M1974" s="91"/>
      <c r="N1974" s="91"/>
      <c r="O1974" s="91"/>
      <c r="P1974" s="91"/>
      <c r="Q1974" s="91"/>
      <c r="R1974" s="91"/>
      <c r="S1974" s="91"/>
      <c r="T1974" s="91"/>
      <c r="U1974" s="91">
        <f t="shared" si="185"/>
        <v>24.15</v>
      </c>
      <c r="V1974" s="82" t="str">
        <f t="shared" si="183"/>
        <v>111001630885</v>
      </c>
      <c r="W1974" s="83">
        <f>VLOOKUP(V1974,Factors!$E$6:$H$5950,4,FALSE)</f>
        <v>8.4599999999999995E-2</v>
      </c>
      <c r="X1974" t="str">
        <f>VLOOKUP(V1974,Factors!$E$6:$F$5950,2,FALSE)</f>
        <v>Sendout Volumes</v>
      </c>
      <c r="Y1974" s="92">
        <f t="shared" si="186"/>
        <v>2.0430899999999999</v>
      </c>
      <c r="Z1974" s="92">
        <f t="shared" si="187"/>
        <v>22.106909999999999</v>
      </c>
      <c r="AA1974" s="92">
        <f t="shared" si="188"/>
        <v>24.15</v>
      </c>
    </row>
    <row r="1975" spans="1:27" x14ac:dyDescent="0.25">
      <c r="A1975" t="s">
        <v>479</v>
      </c>
      <c r="B1975" t="s">
        <v>333</v>
      </c>
      <c r="C1975" t="s">
        <v>95</v>
      </c>
      <c r="D1975" t="s">
        <v>482</v>
      </c>
      <c r="E1975" t="s">
        <v>483</v>
      </c>
      <c r="F1975" t="str">
        <f t="shared" si="184"/>
        <v>1630</v>
      </c>
      <c r="G1975" t="s">
        <v>132</v>
      </c>
      <c r="H1975" t="s">
        <v>133</v>
      </c>
      <c r="I1975" s="91"/>
      <c r="J1975" s="91"/>
      <c r="K1975" s="91"/>
      <c r="L1975" s="91"/>
      <c r="M1975" s="91"/>
      <c r="N1975" s="91"/>
      <c r="O1975" s="91"/>
      <c r="P1975" s="91"/>
      <c r="Q1975" s="91"/>
      <c r="R1975" s="91"/>
      <c r="S1975" s="91"/>
      <c r="T1975" s="91">
        <v>126.91</v>
      </c>
      <c r="U1975" s="91">
        <f t="shared" si="185"/>
        <v>126.91</v>
      </c>
      <c r="V1975" s="82" t="str">
        <f t="shared" si="183"/>
        <v>120131630885</v>
      </c>
      <c r="W1975" s="83">
        <f>VLOOKUP(V1975,Factors!$E$6:$H$5950,4,FALSE)</f>
        <v>0.1124</v>
      </c>
      <c r="X1975" t="str">
        <f>VLOOKUP(V1975,Factors!$E$6:$F$5950,2,FALSE)</f>
        <v>3-factor</v>
      </c>
      <c r="Y1975" s="92">
        <f t="shared" si="186"/>
        <v>14.264683999999999</v>
      </c>
      <c r="Z1975" s="92">
        <f t="shared" si="187"/>
        <v>112.64531599999999</v>
      </c>
      <c r="AA1975" s="92">
        <f t="shared" si="188"/>
        <v>126.91</v>
      </c>
    </row>
    <row r="1976" spans="1:27" x14ac:dyDescent="0.25">
      <c r="A1976" t="s">
        <v>479</v>
      </c>
      <c r="B1976" t="s">
        <v>336</v>
      </c>
      <c r="C1976" t="s">
        <v>337</v>
      </c>
      <c r="D1976" t="s">
        <v>484</v>
      </c>
      <c r="E1976" t="s">
        <v>485</v>
      </c>
      <c r="F1976" t="str">
        <f t="shared" si="184"/>
        <v>1315</v>
      </c>
      <c r="G1976" t="s">
        <v>84</v>
      </c>
      <c r="H1976" t="s">
        <v>85</v>
      </c>
      <c r="I1976" s="91"/>
      <c r="J1976" s="91"/>
      <c r="K1976" s="91"/>
      <c r="L1976" s="91"/>
      <c r="M1976" s="91"/>
      <c r="N1976" s="91"/>
      <c r="O1976" s="91"/>
      <c r="P1976" s="91"/>
      <c r="Q1976" s="91"/>
      <c r="R1976" s="91">
        <v>15.08</v>
      </c>
      <c r="S1976" s="91"/>
      <c r="T1976" s="91"/>
      <c r="U1976" s="91">
        <f t="shared" si="185"/>
        <v>15.08</v>
      </c>
      <c r="V1976" s="82" t="str">
        <f t="shared" si="183"/>
        <v>123591315885</v>
      </c>
      <c r="W1976" s="83">
        <f>VLOOKUP(V1976,Factors!$E$6:$H$5950,4,FALSE)</f>
        <v>1</v>
      </c>
      <c r="X1976" t="str">
        <f>VLOOKUP(V1976,Factors!$E$6:$F$5950,2,FALSE)</f>
        <v>direct-wa</v>
      </c>
      <c r="Y1976" s="92">
        <f t="shared" si="186"/>
        <v>15.08</v>
      </c>
      <c r="Z1976" s="92">
        <f t="shared" si="187"/>
        <v>0</v>
      </c>
      <c r="AA1976" s="92">
        <f t="shared" si="188"/>
        <v>15.08</v>
      </c>
    </row>
    <row r="1977" spans="1:27" x14ac:dyDescent="0.25">
      <c r="A1977" t="s">
        <v>479</v>
      </c>
      <c r="B1977" t="s">
        <v>336</v>
      </c>
      <c r="C1977" t="s">
        <v>337</v>
      </c>
      <c r="D1977" t="s">
        <v>484</v>
      </c>
      <c r="E1977" t="s">
        <v>485</v>
      </c>
      <c r="F1977" t="str">
        <f t="shared" si="184"/>
        <v>1315</v>
      </c>
      <c r="G1977" t="s">
        <v>56</v>
      </c>
      <c r="H1977" t="s">
        <v>57</v>
      </c>
      <c r="I1977" s="91"/>
      <c r="J1977" s="91"/>
      <c r="K1977" s="91"/>
      <c r="L1977" s="91"/>
      <c r="M1977" s="91"/>
      <c r="N1977" s="91"/>
      <c r="O1977" s="91"/>
      <c r="P1977" s="91"/>
      <c r="Q1977" s="91"/>
      <c r="R1977" s="91">
        <v>519.36</v>
      </c>
      <c r="S1977" s="91"/>
      <c r="T1977" s="91"/>
      <c r="U1977" s="91">
        <f t="shared" si="185"/>
        <v>519.36</v>
      </c>
      <c r="V1977" s="82" t="str">
        <f t="shared" si="183"/>
        <v>123591315885</v>
      </c>
      <c r="W1977" s="83">
        <f>VLOOKUP(V1977,Factors!$E$6:$H$5950,4,FALSE)</f>
        <v>1</v>
      </c>
      <c r="X1977" t="str">
        <f>VLOOKUP(V1977,Factors!$E$6:$F$5950,2,FALSE)</f>
        <v>direct-wa</v>
      </c>
      <c r="Y1977" s="92">
        <f t="shared" si="186"/>
        <v>519.36</v>
      </c>
      <c r="Z1977" s="92">
        <f t="shared" si="187"/>
        <v>0</v>
      </c>
      <c r="AA1977" s="92">
        <f t="shared" si="188"/>
        <v>519.36</v>
      </c>
    </row>
    <row r="1978" spans="1:27" x14ac:dyDescent="0.25">
      <c r="A1978" t="s">
        <v>479</v>
      </c>
      <c r="B1978" t="s">
        <v>336</v>
      </c>
      <c r="C1978" t="s">
        <v>337</v>
      </c>
      <c r="D1978" t="s">
        <v>484</v>
      </c>
      <c r="E1978" t="s">
        <v>485</v>
      </c>
      <c r="F1978" t="str">
        <f t="shared" si="184"/>
        <v>1315</v>
      </c>
      <c r="G1978" t="s">
        <v>68</v>
      </c>
      <c r="H1978" t="s">
        <v>69</v>
      </c>
      <c r="I1978" s="91"/>
      <c r="J1978" s="91"/>
      <c r="K1978" s="91"/>
      <c r="L1978" s="91"/>
      <c r="M1978" s="91"/>
      <c r="N1978" s="91"/>
      <c r="O1978" s="91"/>
      <c r="P1978" s="91"/>
      <c r="Q1978" s="91"/>
      <c r="R1978" s="91">
        <v>96.45</v>
      </c>
      <c r="S1978" s="91"/>
      <c r="T1978" s="91"/>
      <c r="U1978" s="91">
        <f t="shared" si="185"/>
        <v>96.45</v>
      </c>
      <c r="V1978" s="82" t="str">
        <f t="shared" si="183"/>
        <v>123591315885</v>
      </c>
      <c r="W1978" s="83">
        <f>VLOOKUP(V1978,Factors!$E$6:$H$5950,4,FALSE)</f>
        <v>1</v>
      </c>
      <c r="X1978" t="str">
        <f>VLOOKUP(V1978,Factors!$E$6:$F$5950,2,FALSE)</f>
        <v>direct-wa</v>
      </c>
      <c r="Y1978" s="92">
        <f t="shared" si="186"/>
        <v>96.45</v>
      </c>
      <c r="Z1978" s="92">
        <f t="shared" si="187"/>
        <v>0</v>
      </c>
      <c r="AA1978" s="92">
        <f t="shared" si="188"/>
        <v>96.45</v>
      </c>
    </row>
    <row r="1979" spans="1:27" x14ac:dyDescent="0.25">
      <c r="A1979" t="s">
        <v>479</v>
      </c>
      <c r="B1979" t="s">
        <v>336</v>
      </c>
      <c r="C1979" t="s">
        <v>337</v>
      </c>
      <c r="D1979" t="s">
        <v>482</v>
      </c>
      <c r="E1979" t="s">
        <v>483</v>
      </c>
      <c r="F1979" t="str">
        <f t="shared" si="184"/>
        <v>1630</v>
      </c>
      <c r="G1979" t="s">
        <v>110</v>
      </c>
      <c r="H1979" t="s">
        <v>111</v>
      </c>
      <c r="I1979" s="91">
        <v>6230.87</v>
      </c>
      <c r="J1979" s="91">
        <v>8208.34</v>
      </c>
      <c r="K1979" s="91">
        <v>6850.23</v>
      </c>
      <c r="L1979" s="91">
        <v>4186.25</v>
      </c>
      <c r="M1979" s="91">
        <v>8023.65</v>
      </c>
      <c r="N1979" s="91">
        <v>8372.5</v>
      </c>
      <c r="O1979" s="91">
        <v>7116.63</v>
      </c>
      <c r="P1979" s="91">
        <v>5423.1</v>
      </c>
      <c r="Q1979" s="91">
        <v>7116.63</v>
      </c>
      <c r="R1979" s="91">
        <v>8372.5</v>
      </c>
      <c r="S1979" s="91">
        <v>7611.36</v>
      </c>
      <c r="T1979" s="91">
        <v>7611.36</v>
      </c>
      <c r="U1979" s="91">
        <f t="shared" si="185"/>
        <v>85123.419999999984</v>
      </c>
      <c r="V1979" s="82" t="str">
        <f t="shared" si="183"/>
        <v>123591630885</v>
      </c>
      <c r="W1979" s="83">
        <f>VLOOKUP(V1979,Factors!$E$6:$H$5950,4,FALSE)</f>
        <v>1</v>
      </c>
      <c r="X1979" t="str">
        <f>VLOOKUP(V1979,Factors!$E$6:$F$5950,2,FALSE)</f>
        <v>Direct-WA</v>
      </c>
      <c r="Y1979" s="92">
        <f t="shared" si="186"/>
        <v>85123.419999999984</v>
      </c>
      <c r="Z1979" s="92">
        <f t="shared" si="187"/>
        <v>0</v>
      </c>
      <c r="AA1979" s="92">
        <f t="shared" si="188"/>
        <v>85123.419999999984</v>
      </c>
    </row>
    <row r="1980" spans="1:27" x14ac:dyDescent="0.25">
      <c r="A1980" t="s">
        <v>479</v>
      </c>
      <c r="B1980" t="s">
        <v>336</v>
      </c>
      <c r="C1980" t="s">
        <v>337</v>
      </c>
      <c r="D1980" t="s">
        <v>482</v>
      </c>
      <c r="E1980" t="s">
        <v>483</v>
      </c>
      <c r="F1980" t="str">
        <f t="shared" si="184"/>
        <v>1630</v>
      </c>
      <c r="G1980" t="s">
        <v>86</v>
      </c>
      <c r="H1980" t="s">
        <v>87</v>
      </c>
      <c r="I1980" s="91">
        <v>11234.58</v>
      </c>
      <c r="J1980" s="91">
        <v>10649.3</v>
      </c>
      <c r="K1980" s="91">
        <v>12294.92</v>
      </c>
      <c r="L1980" s="91">
        <v>6010.5</v>
      </c>
      <c r="M1980" s="91">
        <v>17633.38</v>
      </c>
      <c r="N1980" s="91">
        <v>11400.36</v>
      </c>
      <c r="O1980" s="91">
        <v>9941.66</v>
      </c>
      <c r="P1980" s="91">
        <v>11053.78</v>
      </c>
      <c r="Q1980" s="91">
        <v>6133.93</v>
      </c>
      <c r="R1980" s="91">
        <v>13490.13</v>
      </c>
      <c r="S1980" s="91">
        <v>9474.66</v>
      </c>
      <c r="T1980" s="91">
        <v>8033.66</v>
      </c>
      <c r="U1980" s="91">
        <f t="shared" si="185"/>
        <v>127350.86000000002</v>
      </c>
      <c r="V1980" s="82" t="str">
        <f t="shared" si="183"/>
        <v>123591630885</v>
      </c>
      <c r="W1980" s="83">
        <f>VLOOKUP(V1980,Factors!$E$6:$H$5950,4,FALSE)</f>
        <v>1</v>
      </c>
      <c r="X1980" t="str">
        <f>VLOOKUP(V1980,Factors!$E$6:$F$5950,2,FALSE)</f>
        <v>Direct-WA</v>
      </c>
      <c r="Y1980" s="92">
        <f t="shared" si="186"/>
        <v>127350.86000000002</v>
      </c>
      <c r="Z1980" s="92">
        <f t="shared" si="187"/>
        <v>0</v>
      </c>
      <c r="AA1980" s="92">
        <f t="shared" si="188"/>
        <v>127350.86000000002</v>
      </c>
    </row>
    <row r="1981" spans="1:27" x14ac:dyDescent="0.25">
      <c r="A1981" t="s">
        <v>479</v>
      </c>
      <c r="B1981" t="s">
        <v>336</v>
      </c>
      <c r="C1981" t="s">
        <v>337</v>
      </c>
      <c r="D1981" t="s">
        <v>482</v>
      </c>
      <c r="E1981" t="s">
        <v>483</v>
      </c>
      <c r="F1981" t="str">
        <f t="shared" si="184"/>
        <v>1630</v>
      </c>
      <c r="G1981" t="s">
        <v>116</v>
      </c>
      <c r="H1981" t="s">
        <v>117</v>
      </c>
      <c r="I1981" s="91">
        <v>609.33000000000004</v>
      </c>
      <c r="J1981" s="91">
        <v>696.34</v>
      </c>
      <c r="K1981" s="91">
        <v>-62.5</v>
      </c>
      <c r="L1981" s="91">
        <v>-13.02</v>
      </c>
      <c r="M1981" s="91">
        <v>197.91</v>
      </c>
      <c r="N1981" s="91">
        <v>-41.67</v>
      </c>
      <c r="O1981" s="91"/>
      <c r="P1981" s="91">
        <v>78.12</v>
      </c>
      <c r="Q1981" s="91">
        <v>26.04</v>
      </c>
      <c r="R1981" s="91">
        <v>1320.88</v>
      </c>
      <c r="S1981" s="91">
        <v>-161.02000000000001</v>
      </c>
      <c r="T1981" s="91">
        <v>-53.66</v>
      </c>
      <c r="U1981" s="91">
        <f t="shared" si="185"/>
        <v>2596.7500000000005</v>
      </c>
      <c r="V1981" s="82" t="str">
        <f t="shared" si="183"/>
        <v>123591630885</v>
      </c>
      <c r="W1981" s="83">
        <f>VLOOKUP(V1981,Factors!$E$6:$H$5950,4,FALSE)</f>
        <v>1</v>
      </c>
      <c r="X1981" t="str">
        <f>VLOOKUP(V1981,Factors!$E$6:$F$5950,2,FALSE)</f>
        <v>Direct-WA</v>
      </c>
      <c r="Y1981" s="92">
        <f t="shared" si="186"/>
        <v>2596.7500000000005</v>
      </c>
      <c r="Z1981" s="92">
        <f t="shared" si="187"/>
        <v>0</v>
      </c>
      <c r="AA1981" s="92">
        <f t="shared" si="188"/>
        <v>2596.7500000000005</v>
      </c>
    </row>
    <row r="1982" spans="1:27" x14ac:dyDescent="0.25">
      <c r="A1982" t="s">
        <v>479</v>
      </c>
      <c r="B1982" t="s">
        <v>336</v>
      </c>
      <c r="C1982" t="s">
        <v>337</v>
      </c>
      <c r="D1982" t="s">
        <v>482</v>
      </c>
      <c r="E1982" t="s">
        <v>483</v>
      </c>
      <c r="F1982" t="str">
        <f t="shared" si="184"/>
        <v>1630</v>
      </c>
      <c r="G1982" t="s">
        <v>88</v>
      </c>
      <c r="H1982" t="s">
        <v>89</v>
      </c>
      <c r="I1982" s="91">
        <v>2878.62</v>
      </c>
      <c r="J1982" s="91">
        <v>2647.41</v>
      </c>
      <c r="K1982" s="91">
        <v>2823.97</v>
      </c>
      <c r="L1982" s="91">
        <v>2746.3</v>
      </c>
      <c r="M1982" s="91">
        <v>2900.8</v>
      </c>
      <c r="N1982" s="91">
        <v>2746.64</v>
      </c>
      <c r="O1982" s="91">
        <v>2823.63</v>
      </c>
      <c r="P1982" s="91">
        <v>2900.97</v>
      </c>
      <c r="Q1982" s="91">
        <v>2669.33</v>
      </c>
      <c r="R1982" s="91">
        <v>2900.81</v>
      </c>
      <c r="S1982" s="91">
        <v>2823.72</v>
      </c>
      <c r="T1982" s="91">
        <v>2794.98</v>
      </c>
      <c r="U1982" s="91">
        <f t="shared" si="185"/>
        <v>33657.18</v>
      </c>
      <c r="V1982" s="82" t="str">
        <f t="shared" si="183"/>
        <v>123591630885</v>
      </c>
      <c r="W1982" s="83">
        <f>VLOOKUP(V1982,Factors!$E$6:$H$5950,4,FALSE)</f>
        <v>1</v>
      </c>
      <c r="X1982" t="str">
        <f>VLOOKUP(V1982,Factors!$E$6:$F$5950,2,FALSE)</f>
        <v>Direct-WA</v>
      </c>
      <c r="Y1982" s="92">
        <f t="shared" si="186"/>
        <v>33657.18</v>
      </c>
      <c r="Z1982" s="92">
        <f t="shared" si="187"/>
        <v>0</v>
      </c>
      <c r="AA1982" s="92">
        <f t="shared" si="188"/>
        <v>33657.18</v>
      </c>
    </row>
    <row r="1983" spans="1:27" x14ac:dyDescent="0.25">
      <c r="A1983" t="s">
        <v>479</v>
      </c>
      <c r="B1983" t="s">
        <v>336</v>
      </c>
      <c r="C1983" t="s">
        <v>337</v>
      </c>
      <c r="D1983" t="s">
        <v>482</v>
      </c>
      <c r="E1983" t="s">
        <v>483</v>
      </c>
      <c r="F1983" t="str">
        <f t="shared" si="184"/>
        <v>1630</v>
      </c>
      <c r="G1983" t="s">
        <v>90</v>
      </c>
      <c r="H1983" t="s">
        <v>91</v>
      </c>
      <c r="I1983" s="91">
        <v>11283.23</v>
      </c>
      <c r="J1983" s="91">
        <v>10399.19</v>
      </c>
      <c r="K1983" s="91">
        <v>10959.23</v>
      </c>
      <c r="L1983" s="91">
        <v>10667.65</v>
      </c>
      <c r="M1983" s="91">
        <v>11301.42</v>
      </c>
      <c r="N1983" s="91">
        <v>10663.11</v>
      </c>
      <c r="O1983" s="91">
        <v>10969.47</v>
      </c>
      <c r="P1983" s="91">
        <v>11281.62</v>
      </c>
      <c r="Q1983" s="91">
        <v>10374.65</v>
      </c>
      <c r="R1983" s="91">
        <v>11486.19</v>
      </c>
      <c r="S1983" s="91">
        <v>10943.01</v>
      </c>
      <c r="T1983" s="91">
        <v>10849.16</v>
      </c>
      <c r="U1983" s="91">
        <f t="shared" si="185"/>
        <v>131177.92999999996</v>
      </c>
      <c r="V1983" s="82" t="str">
        <f t="shared" si="183"/>
        <v>123591630885</v>
      </c>
      <c r="W1983" s="83">
        <f>VLOOKUP(V1983,Factors!$E$6:$H$5950,4,FALSE)</f>
        <v>1</v>
      </c>
      <c r="X1983" t="str">
        <f>VLOOKUP(V1983,Factors!$E$6:$F$5950,2,FALSE)</f>
        <v>Direct-WA</v>
      </c>
      <c r="Y1983" s="92">
        <f t="shared" si="186"/>
        <v>131177.92999999996</v>
      </c>
      <c r="Z1983" s="92">
        <f t="shared" si="187"/>
        <v>0</v>
      </c>
      <c r="AA1983" s="92">
        <f t="shared" si="188"/>
        <v>131177.92999999996</v>
      </c>
    </row>
    <row r="1984" spans="1:27" x14ac:dyDescent="0.25">
      <c r="A1984" t="s">
        <v>479</v>
      </c>
      <c r="B1984" t="s">
        <v>336</v>
      </c>
      <c r="C1984" t="s">
        <v>337</v>
      </c>
      <c r="D1984" t="s">
        <v>482</v>
      </c>
      <c r="E1984" t="s">
        <v>483</v>
      </c>
      <c r="F1984" t="str">
        <f t="shared" si="184"/>
        <v>1630</v>
      </c>
      <c r="G1984" t="s">
        <v>84</v>
      </c>
      <c r="H1984" t="s">
        <v>85</v>
      </c>
      <c r="I1984" s="91">
        <v>68.849999999999994</v>
      </c>
      <c r="J1984" s="91">
        <v>100.47</v>
      </c>
      <c r="K1984" s="91">
        <v>62.1</v>
      </c>
      <c r="L1984" s="91">
        <v>26.65</v>
      </c>
      <c r="M1984" s="91">
        <v>361.87</v>
      </c>
      <c r="N1984" s="91">
        <v>49.29</v>
      </c>
      <c r="O1984" s="91">
        <v>64.59</v>
      </c>
      <c r="P1984" s="91">
        <v>58.48</v>
      </c>
      <c r="Q1984" s="91">
        <v>-35.93</v>
      </c>
      <c r="R1984" s="91">
        <v>359.21</v>
      </c>
      <c r="S1984" s="91">
        <v>-114.03</v>
      </c>
      <c r="T1984" s="91">
        <v>32.270000000000003</v>
      </c>
      <c r="U1984" s="91">
        <f t="shared" si="185"/>
        <v>1033.8200000000002</v>
      </c>
      <c r="V1984" s="82" t="str">
        <f t="shared" si="183"/>
        <v>123591630885</v>
      </c>
      <c r="W1984" s="83">
        <f>VLOOKUP(V1984,Factors!$E$6:$H$5950,4,FALSE)</f>
        <v>1</v>
      </c>
      <c r="X1984" t="str">
        <f>VLOOKUP(V1984,Factors!$E$6:$F$5950,2,FALSE)</f>
        <v>Direct-WA</v>
      </c>
      <c r="Y1984" s="92">
        <f t="shared" si="186"/>
        <v>1033.8200000000002</v>
      </c>
      <c r="Z1984" s="92">
        <f t="shared" si="187"/>
        <v>0</v>
      </c>
      <c r="AA1984" s="92">
        <f t="shared" si="188"/>
        <v>1033.8200000000002</v>
      </c>
    </row>
    <row r="1985" spans="1:27" x14ac:dyDescent="0.25">
      <c r="A1985" t="s">
        <v>479</v>
      </c>
      <c r="B1985" t="s">
        <v>336</v>
      </c>
      <c r="C1985" t="s">
        <v>337</v>
      </c>
      <c r="D1985" t="s">
        <v>482</v>
      </c>
      <c r="E1985" t="s">
        <v>483</v>
      </c>
      <c r="F1985" t="str">
        <f t="shared" si="184"/>
        <v>1630</v>
      </c>
      <c r="G1985" t="s">
        <v>166</v>
      </c>
      <c r="H1985" t="s">
        <v>167</v>
      </c>
      <c r="I1985" s="91">
        <v>-13568.8</v>
      </c>
      <c r="J1985" s="91"/>
      <c r="K1985" s="91"/>
      <c r="L1985" s="91"/>
      <c r="M1985" s="91">
        <v>-57678.559999999998</v>
      </c>
      <c r="N1985" s="91">
        <v>-15588.8</v>
      </c>
      <c r="O1985" s="91">
        <v>-14029.92</v>
      </c>
      <c r="P1985" s="91">
        <v>-13250.48</v>
      </c>
      <c r="Q1985" s="91">
        <v>-13250.48</v>
      </c>
      <c r="R1985" s="91">
        <v>-15588.8</v>
      </c>
      <c r="S1985" s="91">
        <v>-17927.12</v>
      </c>
      <c r="T1985" s="91">
        <v>-15588.8</v>
      </c>
      <c r="U1985" s="91">
        <f t="shared" si="185"/>
        <v>-176471.75999999998</v>
      </c>
      <c r="V1985" s="82" t="str">
        <f t="shared" si="183"/>
        <v>123591630885</v>
      </c>
      <c r="W1985" s="83">
        <f>VLOOKUP(V1985,Factors!$E$6:$H$5950,4,FALSE)</f>
        <v>1</v>
      </c>
      <c r="X1985" t="str">
        <f>VLOOKUP(V1985,Factors!$E$6:$F$5950,2,FALSE)</f>
        <v>Direct-WA</v>
      </c>
      <c r="Y1985" s="92">
        <f t="shared" si="186"/>
        <v>-176471.75999999998</v>
      </c>
      <c r="Z1985" s="92">
        <f t="shared" si="187"/>
        <v>0</v>
      </c>
      <c r="AA1985" s="92">
        <f t="shared" si="188"/>
        <v>-176471.75999999998</v>
      </c>
    </row>
    <row r="1986" spans="1:27" x14ac:dyDescent="0.25">
      <c r="A1986" t="s">
        <v>479</v>
      </c>
      <c r="B1986" t="s">
        <v>336</v>
      </c>
      <c r="C1986" t="s">
        <v>337</v>
      </c>
      <c r="D1986" t="s">
        <v>482</v>
      </c>
      <c r="E1986" t="s">
        <v>483</v>
      </c>
      <c r="F1986" t="str">
        <f t="shared" si="184"/>
        <v>1630</v>
      </c>
      <c r="G1986" t="s">
        <v>106</v>
      </c>
      <c r="H1986" t="s">
        <v>107</v>
      </c>
      <c r="I1986" s="91">
        <v>-20118.560000000001</v>
      </c>
      <c r="J1986" s="91">
        <v>-17944.52</v>
      </c>
      <c r="K1986" s="91">
        <v>-21899</v>
      </c>
      <c r="L1986" s="91">
        <v>-10906.56</v>
      </c>
      <c r="M1986" s="91">
        <v>-20704.96</v>
      </c>
      <c r="N1986" s="91">
        <v>-20704.96</v>
      </c>
      <c r="O1986" s="91">
        <v>-17246.080000000002</v>
      </c>
      <c r="P1986" s="91">
        <v>-19754.560000000001</v>
      </c>
      <c r="Q1986" s="91">
        <v>-13787.2</v>
      </c>
      <c r="R1986" s="91">
        <v>-14100.48</v>
      </c>
      <c r="S1986" s="91">
        <v>-22974.38</v>
      </c>
      <c r="T1986" s="91">
        <v>-14517.36</v>
      </c>
      <c r="U1986" s="91">
        <f t="shared" si="185"/>
        <v>-214658.62000000005</v>
      </c>
      <c r="V1986" s="82" t="str">
        <f t="shared" si="183"/>
        <v>123591630885</v>
      </c>
      <c r="W1986" s="83">
        <f>VLOOKUP(V1986,Factors!$E$6:$H$5950,4,FALSE)</f>
        <v>1</v>
      </c>
      <c r="X1986" t="str">
        <f>VLOOKUP(V1986,Factors!$E$6:$F$5950,2,FALSE)</f>
        <v>Direct-WA</v>
      </c>
      <c r="Y1986" s="92">
        <f t="shared" si="186"/>
        <v>-214658.62000000005</v>
      </c>
      <c r="Z1986" s="92">
        <f t="shared" si="187"/>
        <v>0</v>
      </c>
      <c r="AA1986" s="92">
        <f t="shared" si="188"/>
        <v>-214658.62000000005</v>
      </c>
    </row>
    <row r="1987" spans="1:27" x14ac:dyDescent="0.25">
      <c r="A1987" t="s">
        <v>479</v>
      </c>
      <c r="B1987" t="s">
        <v>336</v>
      </c>
      <c r="C1987" t="s">
        <v>337</v>
      </c>
      <c r="D1987" t="s">
        <v>482</v>
      </c>
      <c r="E1987" t="s">
        <v>483</v>
      </c>
      <c r="F1987" t="str">
        <f t="shared" si="184"/>
        <v>1630</v>
      </c>
      <c r="G1987" t="s">
        <v>108</v>
      </c>
      <c r="H1987" t="s">
        <v>109</v>
      </c>
      <c r="I1987" s="91">
        <v>-758.14</v>
      </c>
      <c r="J1987" s="91">
        <v>-644.14</v>
      </c>
      <c r="K1987" s="91">
        <v>-30.33</v>
      </c>
      <c r="L1987" s="91"/>
      <c r="M1987" s="91">
        <v>-181.96</v>
      </c>
      <c r="N1987" s="91"/>
      <c r="O1987" s="91"/>
      <c r="P1987" s="91">
        <v>-121.3</v>
      </c>
      <c r="Q1987" s="91">
        <v>0</v>
      </c>
      <c r="R1987" s="91">
        <v>-854.6</v>
      </c>
      <c r="S1987" s="91">
        <v>-308.73</v>
      </c>
      <c r="T1987" s="91">
        <v>-124.94</v>
      </c>
      <c r="U1987" s="91">
        <f t="shared" si="185"/>
        <v>-3024.14</v>
      </c>
      <c r="V1987" s="82" t="str">
        <f t="shared" si="183"/>
        <v>123591630885</v>
      </c>
      <c r="W1987" s="83">
        <f>VLOOKUP(V1987,Factors!$E$6:$H$5950,4,FALSE)</f>
        <v>1</v>
      </c>
      <c r="X1987" t="str">
        <f>VLOOKUP(V1987,Factors!$E$6:$F$5950,2,FALSE)</f>
        <v>Direct-WA</v>
      </c>
      <c r="Y1987" s="92">
        <f t="shared" si="186"/>
        <v>-3024.14</v>
      </c>
      <c r="Z1987" s="92">
        <f t="shared" si="187"/>
        <v>0</v>
      </c>
      <c r="AA1987" s="92">
        <f t="shared" si="188"/>
        <v>-3024.14</v>
      </c>
    </row>
    <row r="1988" spans="1:27" x14ac:dyDescent="0.25">
      <c r="A1988" t="s">
        <v>479</v>
      </c>
      <c r="B1988" t="s">
        <v>338</v>
      </c>
      <c r="C1988" t="s">
        <v>339</v>
      </c>
      <c r="D1988" t="s">
        <v>486</v>
      </c>
      <c r="E1988" t="s">
        <v>487</v>
      </c>
      <c r="F1988" t="str">
        <f t="shared" si="184"/>
        <v>1195</v>
      </c>
      <c r="G1988" t="s">
        <v>136</v>
      </c>
      <c r="H1988" t="s">
        <v>137</v>
      </c>
      <c r="I1988" s="91"/>
      <c r="J1988" s="91"/>
      <c r="K1988" s="91"/>
      <c r="L1988" s="91"/>
      <c r="M1988" s="91"/>
      <c r="N1988" s="91"/>
      <c r="O1988" s="91"/>
      <c r="P1988" s="91"/>
      <c r="Q1988" s="91"/>
      <c r="R1988" s="91"/>
      <c r="S1988" s="91">
        <v>3.35</v>
      </c>
      <c r="T1988" s="91"/>
      <c r="U1988" s="91">
        <f t="shared" si="185"/>
        <v>3.35</v>
      </c>
      <c r="V1988" s="82" t="str">
        <f t="shared" ref="V1988:V2051" si="189">CONCATENATE(B1988,RIGHT(D1988,4),A1988)</f>
        <v>135101195885</v>
      </c>
      <c r="W1988" s="83">
        <f>VLOOKUP(V1988,Factors!$E$6:$H$5950,4,FALSE)</f>
        <v>0.1119</v>
      </c>
      <c r="X1988" t="str">
        <f>VLOOKUP(V1988,Factors!$E$6:$F$5950,2,FALSE)</f>
        <v>Customers-All</v>
      </c>
      <c r="Y1988" s="92">
        <f t="shared" si="186"/>
        <v>0.374865</v>
      </c>
      <c r="Z1988" s="92">
        <f t="shared" si="187"/>
        <v>2.9751349999999999</v>
      </c>
      <c r="AA1988" s="92">
        <f t="shared" si="188"/>
        <v>3.3499999999999996</v>
      </c>
    </row>
    <row r="1989" spans="1:27" x14ac:dyDescent="0.25">
      <c r="A1989" t="s">
        <v>479</v>
      </c>
      <c r="B1989" t="s">
        <v>338</v>
      </c>
      <c r="C1989" t="s">
        <v>339</v>
      </c>
      <c r="D1989" t="s">
        <v>482</v>
      </c>
      <c r="E1989" t="s">
        <v>483</v>
      </c>
      <c r="F1989" t="str">
        <f t="shared" ref="F1989:F2052" si="190">RIGHT(D1989,4)</f>
        <v>1630</v>
      </c>
      <c r="G1989" t="s">
        <v>84</v>
      </c>
      <c r="H1989" t="s">
        <v>85</v>
      </c>
      <c r="I1989" s="91"/>
      <c r="J1989" s="91"/>
      <c r="K1989" s="91"/>
      <c r="L1989" s="91"/>
      <c r="M1989" s="91">
        <v>-57.18</v>
      </c>
      <c r="N1989" s="91"/>
      <c r="O1989" s="91"/>
      <c r="P1989" s="91"/>
      <c r="Q1989" s="91"/>
      <c r="R1989" s="91"/>
      <c r="S1989" s="91"/>
      <c r="T1989" s="91"/>
      <c r="U1989" s="91">
        <f t="shared" ref="U1989:U2052" si="191">SUM(I1989:T1989)</f>
        <v>-57.18</v>
      </c>
      <c r="V1989" s="82" t="str">
        <f t="shared" si="189"/>
        <v>135101630885</v>
      </c>
      <c r="W1989" s="83">
        <f>VLOOKUP(V1989,Factors!$E$6:$H$5950,4,FALSE)</f>
        <v>0.1119</v>
      </c>
      <c r="X1989" t="str">
        <f>VLOOKUP(V1989,Factors!$E$6:$F$5950,2,FALSE)</f>
        <v>Customers-All</v>
      </c>
      <c r="Y1989" s="92">
        <f t="shared" si="186"/>
        <v>-6.3984420000000002</v>
      </c>
      <c r="Z1989" s="92">
        <f t="shared" si="187"/>
        <v>-50.781557999999997</v>
      </c>
      <c r="AA1989" s="92">
        <f t="shared" si="188"/>
        <v>-57.18</v>
      </c>
    </row>
    <row r="1990" spans="1:27" x14ac:dyDescent="0.25">
      <c r="A1990" t="s">
        <v>479</v>
      </c>
      <c r="B1990" t="s">
        <v>338</v>
      </c>
      <c r="C1990" t="s">
        <v>339</v>
      </c>
      <c r="D1990" t="s">
        <v>482</v>
      </c>
      <c r="E1990" t="s">
        <v>483</v>
      </c>
      <c r="F1990" t="str">
        <f t="shared" si="190"/>
        <v>1630</v>
      </c>
      <c r="G1990" t="s">
        <v>144</v>
      </c>
      <c r="H1990" t="s">
        <v>145</v>
      </c>
      <c r="I1990" s="91">
        <v>12</v>
      </c>
      <c r="J1990" s="91">
        <v>18.84</v>
      </c>
      <c r="K1990" s="91"/>
      <c r="L1990" s="91"/>
      <c r="M1990" s="91"/>
      <c r="N1990" s="91"/>
      <c r="O1990" s="91"/>
      <c r="P1990" s="91"/>
      <c r="Q1990" s="91">
        <v>47.99</v>
      </c>
      <c r="R1990" s="91"/>
      <c r="S1990" s="91"/>
      <c r="T1990" s="91"/>
      <c r="U1990" s="91">
        <f t="shared" si="191"/>
        <v>78.83</v>
      </c>
      <c r="V1990" s="82" t="str">
        <f t="shared" si="189"/>
        <v>135101630885</v>
      </c>
      <c r="W1990" s="83">
        <f>VLOOKUP(V1990,Factors!$E$6:$H$5950,4,FALSE)</f>
        <v>0.1119</v>
      </c>
      <c r="X1990" t="str">
        <f>VLOOKUP(V1990,Factors!$E$6:$F$5950,2,FALSE)</f>
        <v>Customers-All</v>
      </c>
      <c r="Y1990" s="92">
        <f t="shared" si="186"/>
        <v>8.8210769999999989</v>
      </c>
      <c r="Z1990" s="92">
        <f t="shared" si="187"/>
        <v>70.008922999999996</v>
      </c>
      <c r="AA1990" s="92">
        <f t="shared" si="188"/>
        <v>78.83</v>
      </c>
    </row>
    <row r="1991" spans="1:27" x14ac:dyDescent="0.25">
      <c r="A1991" t="s">
        <v>479</v>
      </c>
      <c r="B1991" t="s">
        <v>338</v>
      </c>
      <c r="C1991" t="s">
        <v>339</v>
      </c>
      <c r="D1991" t="s">
        <v>482</v>
      </c>
      <c r="E1991" t="s">
        <v>483</v>
      </c>
      <c r="F1991" t="str">
        <f t="shared" si="190"/>
        <v>1630</v>
      </c>
      <c r="G1991" t="s">
        <v>106</v>
      </c>
      <c r="H1991" t="s">
        <v>107</v>
      </c>
      <c r="I1991" s="91"/>
      <c r="J1991" s="91"/>
      <c r="K1991" s="91"/>
      <c r="L1991" s="91"/>
      <c r="M1991" s="91">
        <v>-2077.44</v>
      </c>
      <c r="N1991" s="91"/>
      <c r="O1991" s="91"/>
      <c r="P1991" s="91"/>
      <c r="Q1991" s="91"/>
      <c r="R1991" s="91"/>
      <c r="S1991" s="91"/>
      <c r="T1991" s="91"/>
      <c r="U1991" s="91">
        <f t="shared" si="191"/>
        <v>-2077.44</v>
      </c>
      <c r="V1991" s="82" t="str">
        <f t="shared" si="189"/>
        <v>135101630885</v>
      </c>
      <c r="W1991" s="83">
        <f>VLOOKUP(V1991,Factors!$E$6:$H$5950,4,FALSE)</f>
        <v>0.1119</v>
      </c>
      <c r="X1991" t="str">
        <f>VLOOKUP(V1991,Factors!$E$6:$F$5950,2,FALSE)</f>
        <v>Customers-All</v>
      </c>
      <c r="Y1991" s="92">
        <f t="shared" si="186"/>
        <v>-232.46553600000001</v>
      </c>
      <c r="Z1991" s="92">
        <f t="shared" si="187"/>
        <v>-1844.9744640000001</v>
      </c>
      <c r="AA1991" s="92">
        <f t="shared" si="188"/>
        <v>-2077.44</v>
      </c>
    </row>
    <row r="1992" spans="1:27" x14ac:dyDescent="0.25">
      <c r="A1992" t="s">
        <v>479</v>
      </c>
      <c r="B1992" t="s">
        <v>338</v>
      </c>
      <c r="C1992" t="s">
        <v>339</v>
      </c>
      <c r="D1992" t="s">
        <v>482</v>
      </c>
      <c r="E1992" t="s">
        <v>483</v>
      </c>
      <c r="F1992" t="str">
        <f t="shared" si="190"/>
        <v>1630</v>
      </c>
      <c r="G1992" t="s">
        <v>108</v>
      </c>
      <c r="H1992" t="s">
        <v>109</v>
      </c>
      <c r="I1992" s="91"/>
      <c r="J1992" s="91"/>
      <c r="K1992" s="91"/>
      <c r="L1992" s="91"/>
      <c r="M1992" s="91">
        <v>-257.2</v>
      </c>
      <c r="N1992" s="91"/>
      <c r="O1992" s="91"/>
      <c r="P1992" s="91"/>
      <c r="Q1992" s="91"/>
      <c r="R1992" s="91"/>
      <c r="S1992" s="91"/>
      <c r="T1992" s="91"/>
      <c r="U1992" s="91">
        <f t="shared" si="191"/>
        <v>-257.2</v>
      </c>
      <c r="V1992" s="82" t="str">
        <f t="shared" si="189"/>
        <v>135101630885</v>
      </c>
      <c r="W1992" s="83">
        <f>VLOOKUP(V1992,Factors!$E$6:$H$5950,4,FALSE)</f>
        <v>0.1119</v>
      </c>
      <c r="X1992" t="str">
        <f>VLOOKUP(V1992,Factors!$E$6:$F$5950,2,FALSE)</f>
        <v>Customers-All</v>
      </c>
      <c r="Y1992" s="92">
        <f t="shared" si="186"/>
        <v>-28.78068</v>
      </c>
      <c r="Z1992" s="92">
        <f t="shared" si="187"/>
        <v>-228.41932</v>
      </c>
      <c r="AA1992" s="92">
        <f t="shared" si="188"/>
        <v>-257.2</v>
      </c>
    </row>
    <row r="1993" spans="1:27" x14ac:dyDescent="0.25">
      <c r="A1993" t="s">
        <v>479</v>
      </c>
      <c r="B1993" t="s">
        <v>223</v>
      </c>
      <c r="C1993" t="s">
        <v>224</v>
      </c>
      <c r="D1993" t="s">
        <v>488</v>
      </c>
      <c r="E1993" t="s">
        <v>489</v>
      </c>
      <c r="F1993" t="str">
        <f t="shared" si="190"/>
        <v>1505</v>
      </c>
      <c r="G1993" t="s">
        <v>84</v>
      </c>
      <c r="H1993" t="s">
        <v>85</v>
      </c>
      <c r="I1993" s="91">
        <v>39.04</v>
      </c>
      <c r="J1993" s="91">
        <v>0.57999999999999996</v>
      </c>
      <c r="K1993" s="91">
        <v>3.5</v>
      </c>
      <c r="L1993" s="91">
        <v>6.41</v>
      </c>
      <c r="M1993" s="91">
        <v>3.21</v>
      </c>
      <c r="N1993" s="91">
        <v>4.08</v>
      </c>
      <c r="O1993" s="91">
        <v>2.91</v>
      </c>
      <c r="P1993" s="91">
        <v>3.5</v>
      </c>
      <c r="Q1993" s="91">
        <v>2.91</v>
      </c>
      <c r="R1993" s="91">
        <v>4.08</v>
      </c>
      <c r="S1993" s="91">
        <v>1.75</v>
      </c>
      <c r="T1993" s="91">
        <v>13.98</v>
      </c>
      <c r="U1993" s="91">
        <f t="shared" si="191"/>
        <v>85.95</v>
      </c>
      <c r="V1993" s="82" t="str">
        <f t="shared" si="189"/>
        <v>141001505885</v>
      </c>
      <c r="W1993" s="83">
        <f>VLOOKUP(V1993,Factors!$E$6:$H$5950,4,FALSE)</f>
        <v>1.17E-2</v>
      </c>
      <c r="X1993" t="str">
        <f>VLOOKUP(V1993,Factors!$E$6:$F$5950,2,FALSE)</f>
        <v>Transmission</v>
      </c>
      <c r="Y1993" s="92">
        <f t="shared" si="186"/>
        <v>1.0056150000000001</v>
      </c>
      <c r="Z1993" s="92">
        <f t="shared" si="187"/>
        <v>84.944384999999997</v>
      </c>
      <c r="AA1993" s="92">
        <f t="shared" si="188"/>
        <v>85.95</v>
      </c>
    </row>
    <row r="1994" spans="1:27" x14ac:dyDescent="0.25">
      <c r="A1994" t="s">
        <v>479</v>
      </c>
      <c r="B1994" t="s">
        <v>223</v>
      </c>
      <c r="C1994" t="s">
        <v>224</v>
      </c>
      <c r="D1994" t="s">
        <v>488</v>
      </c>
      <c r="E1994" t="s">
        <v>489</v>
      </c>
      <c r="F1994" t="str">
        <f t="shared" si="190"/>
        <v>1505</v>
      </c>
      <c r="G1994" t="s">
        <v>56</v>
      </c>
      <c r="H1994" t="s">
        <v>57</v>
      </c>
      <c r="I1994" s="91">
        <v>1593.93</v>
      </c>
      <c r="J1994" s="91">
        <v>23.79</v>
      </c>
      <c r="K1994" s="91">
        <v>142.80000000000001</v>
      </c>
      <c r="L1994" s="91">
        <v>261.8</v>
      </c>
      <c r="M1994" s="91">
        <v>130.9</v>
      </c>
      <c r="N1994" s="91">
        <v>166.6</v>
      </c>
      <c r="O1994" s="91">
        <v>119</v>
      </c>
      <c r="P1994" s="91">
        <v>142.80000000000001</v>
      </c>
      <c r="Q1994" s="91">
        <v>119</v>
      </c>
      <c r="R1994" s="91">
        <v>166.6</v>
      </c>
      <c r="S1994" s="91">
        <v>71.400000000000006</v>
      </c>
      <c r="T1994" s="91">
        <v>36.76</v>
      </c>
      <c r="U1994" s="91">
        <f t="shared" si="191"/>
        <v>2975.38</v>
      </c>
      <c r="V1994" s="82" t="str">
        <f t="shared" si="189"/>
        <v>141001505885</v>
      </c>
      <c r="W1994" s="83">
        <f>VLOOKUP(V1994,Factors!$E$6:$H$5950,4,FALSE)</f>
        <v>1.17E-2</v>
      </c>
      <c r="X1994" t="str">
        <f>VLOOKUP(V1994,Factors!$E$6:$F$5950,2,FALSE)</f>
        <v>Transmission</v>
      </c>
      <c r="Y1994" s="92">
        <f t="shared" si="186"/>
        <v>34.811945999999999</v>
      </c>
      <c r="Z1994" s="92">
        <f t="shared" si="187"/>
        <v>2940.5680540000003</v>
      </c>
      <c r="AA1994" s="92">
        <f t="shared" si="188"/>
        <v>2975.38</v>
      </c>
    </row>
    <row r="1995" spans="1:27" x14ac:dyDescent="0.25">
      <c r="A1995" t="s">
        <v>479</v>
      </c>
      <c r="B1995" t="s">
        <v>223</v>
      </c>
      <c r="C1995" t="s">
        <v>224</v>
      </c>
      <c r="D1995" t="s">
        <v>488</v>
      </c>
      <c r="E1995" t="s">
        <v>489</v>
      </c>
      <c r="F1995" t="str">
        <f t="shared" si="190"/>
        <v>1505</v>
      </c>
      <c r="G1995" t="s">
        <v>68</v>
      </c>
      <c r="H1995" t="s">
        <v>69</v>
      </c>
      <c r="I1995" s="91"/>
      <c r="J1995" s="91"/>
      <c r="K1995" s="91"/>
      <c r="L1995" s="91"/>
      <c r="M1995" s="91"/>
      <c r="N1995" s="91"/>
      <c r="O1995" s="91"/>
      <c r="P1995" s="91"/>
      <c r="Q1995" s="91"/>
      <c r="R1995" s="91"/>
      <c r="S1995" s="91"/>
      <c r="T1995" s="91">
        <v>534.16</v>
      </c>
      <c r="U1995" s="91">
        <f t="shared" si="191"/>
        <v>534.16</v>
      </c>
      <c r="V1995" s="82" t="str">
        <f t="shared" si="189"/>
        <v>141001505885</v>
      </c>
      <c r="W1995" s="83">
        <f>VLOOKUP(V1995,Factors!$E$6:$H$5950,4,FALSE)</f>
        <v>1.17E-2</v>
      </c>
      <c r="X1995" t="str">
        <f>VLOOKUP(V1995,Factors!$E$6:$F$5950,2,FALSE)</f>
        <v>Transmission</v>
      </c>
      <c r="Y1995" s="92">
        <f t="shared" si="186"/>
        <v>6.2496719999999994</v>
      </c>
      <c r="Z1995" s="92">
        <f t="shared" si="187"/>
        <v>527.91032799999994</v>
      </c>
      <c r="AA1995" s="92">
        <f t="shared" si="188"/>
        <v>534.16</v>
      </c>
    </row>
    <row r="1996" spans="1:27" x14ac:dyDescent="0.25">
      <c r="A1996" t="s">
        <v>479</v>
      </c>
      <c r="B1996" t="s">
        <v>223</v>
      </c>
      <c r="C1996" t="s">
        <v>224</v>
      </c>
      <c r="D1996" t="s">
        <v>482</v>
      </c>
      <c r="E1996" t="s">
        <v>483</v>
      </c>
      <c r="F1996" t="str">
        <f t="shared" si="190"/>
        <v>1630</v>
      </c>
      <c r="G1996" t="s">
        <v>110</v>
      </c>
      <c r="H1996" t="s">
        <v>111</v>
      </c>
      <c r="I1996" s="91">
        <v>26801.69</v>
      </c>
      <c r="J1996" s="91">
        <v>34551.94</v>
      </c>
      <c r="K1996" s="91">
        <v>37539.589999999997</v>
      </c>
      <c r="L1996" s="91">
        <v>33556.65</v>
      </c>
      <c r="M1996" s="91">
        <v>35030.019999999997</v>
      </c>
      <c r="N1996" s="91">
        <v>38132.769999999997</v>
      </c>
      <c r="O1996" s="91">
        <v>33045.480000000003</v>
      </c>
      <c r="P1996" s="91">
        <v>32468.17</v>
      </c>
      <c r="Q1996" s="91">
        <v>34475.08</v>
      </c>
      <c r="R1996" s="91">
        <v>28679.48</v>
      </c>
      <c r="S1996" s="91">
        <v>31542.76</v>
      </c>
      <c r="T1996" s="91">
        <v>31046.84</v>
      </c>
      <c r="U1996" s="91">
        <f t="shared" si="191"/>
        <v>396870.47000000003</v>
      </c>
      <c r="V1996" s="82" t="str">
        <f t="shared" si="189"/>
        <v>141001630885</v>
      </c>
      <c r="W1996" s="83">
        <f>VLOOKUP(V1996,Factors!$E$6:$H$5950,4,FALSE)</f>
        <v>1.17E-2</v>
      </c>
      <c r="X1996" t="str">
        <f>VLOOKUP(V1996,Factors!$E$6:$F$5950,2,FALSE)</f>
        <v>Transmission</v>
      </c>
      <c r="Y1996" s="92">
        <f t="shared" si="186"/>
        <v>4643.3844990000007</v>
      </c>
      <c r="Z1996" s="92">
        <f t="shared" si="187"/>
        <v>392227.08550100005</v>
      </c>
      <c r="AA1996" s="92">
        <f t="shared" si="188"/>
        <v>396870.47000000003</v>
      </c>
    </row>
    <row r="1997" spans="1:27" x14ac:dyDescent="0.25">
      <c r="A1997" t="s">
        <v>479</v>
      </c>
      <c r="B1997" t="s">
        <v>223</v>
      </c>
      <c r="C1997" t="s">
        <v>224</v>
      </c>
      <c r="D1997" t="s">
        <v>482</v>
      </c>
      <c r="E1997" t="s">
        <v>483</v>
      </c>
      <c r="F1997" t="str">
        <f t="shared" si="190"/>
        <v>1630</v>
      </c>
      <c r="G1997" t="s">
        <v>112</v>
      </c>
      <c r="H1997" t="s">
        <v>113</v>
      </c>
      <c r="I1997" s="91"/>
      <c r="J1997" s="91"/>
      <c r="K1997" s="91"/>
      <c r="L1997" s="91"/>
      <c r="M1997" s="91">
        <v>126</v>
      </c>
      <c r="N1997" s="91"/>
      <c r="O1997" s="91"/>
      <c r="P1997" s="91"/>
      <c r="Q1997" s="91"/>
      <c r="R1997" s="91"/>
      <c r="S1997" s="91"/>
      <c r="T1997" s="91"/>
      <c r="U1997" s="91">
        <f t="shared" si="191"/>
        <v>126</v>
      </c>
      <c r="V1997" s="82" t="str">
        <f t="shared" si="189"/>
        <v>141001630885</v>
      </c>
      <c r="W1997" s="83">
        <f>VLOOKUP(V1997,Factors!$E$6:$H$5950,4,FALSE)</f>
        <v>1.17E-2</v>
      </c>
      <c r="X1997" t="str">
        <f>VLOOKUP(V1997,Factors!$E$6:$F$5950,2,FALSE)</f>
        <v>Transmission</v>
      </c>
      <c r="Y1997" s="92">
        <f t="shared" si="186"/>
        <v>1.4742</v>
      </c>
      <c r="Z1997" s="92">
        <f t="shared" si="187"/>
        <v>124.5258</v>
      </c>
      <c r="AA1997" s="92">
        <f t="shared" si="188"/>
        <v>126</v>
      </c>
    </row>
    <row r="1998" spans="1:27" x14ac:dyDescent="0.25">
      <c r="A1998" t="s">
        <v>479</v>
      </c>
      <c r="B1998" t="s">
        <v>223</v>
      </c>
      <c r="C1998" t="s">
        <v>224</v>
      </c>
      <c r="D1998" t="s">
        <v>482</v>
      </c>
      <c r="E1998" t="s">
        <v>483</v>
      </c>
      <c r="F1998" t="str">
        <f t="shared" si="190"/>
        <v>1630</v>
      </c>
      <c r="G1998" t="s">
        <v>88</v>
      </c>
      <c r="H1998" t="s">
        <v>89</v>
      </c>
      <c r="I1998" s="91">
        <v>3961.7</v>
      </c>
      <c r="J1998" s="91">
        <v>4790.8999999999996</v>
      </c>
      <c r="K1998" s="91">
        <v>5304.08</v>
      </c>
      <c r="L1998" s="91">
        <v>5304.1</v>
      </c>
      <c r="M1998" s="91">
        <v>5304.07</v>
      </c>
      <c r="N1998" s="91">
        <v>5304.07</v>
      </c>
      <c r="O1998" s="91">
        <v>5304.05</v>
      </c>
      <c r="P1998" s="91">
        <v>5304.03</v>
      </c>
      <c r="Q1998" s="91">
        <v>5304.05</v>
      </c>
      <c r="R1998" s="91">
        <v>5304.09</v>
      </c>
      <c r="S1998" s="91">
        <v>5304.07</v>
      </c>
      <c r="T1998" s="91">
        <v>5304.07</v>
      </c>
      <c r="U1998" s="91">
        <f t="shared" si="191"/>
        <v>61793.279999999999</v>
      </c>
      <c r="V1998" s="82" t="str">
        <f t="shared" si="189"/>
        <v>141001630885</v>
      </c>
      <c r="W1998" s="83">
        <f>VLOOKUP(V1998,Factors!$E$6:$H$5950,4,FALSE)</f>
        <v>1.17E-2</v>
      </c>
      <c r="X1998" t="str">
        <f>VLOOKUP(V1998,Factors!$E$6:$F$5950,2,FALSE)</f>
        <v>Transmission</v>
      </c>
      <c r="Y1998" s="92">
        <f t="shared" si="186"/>
        <v>722.98137599999995</v>
      </c>
      <c r="Z1998" s="92">
        <f t="shared" si="187"/>
        <v>61070.298623999995</v>
      </c>
      <c r="AA1998" s="92">
        <f t="shared" si="188"/>
        <v>61793.279999999999</v>
      </c>
    </row>
    <row r="1999" spans="1:27" x14ac:dyDescent="0.25">
      <c r="A1999" t="s">
        <v>479</v>
      </c>
      <c r="B1999" t="s">
        <v>223</v>
      </c>
      <c r="C1999" t="s">
        <v>224</v>
      </c>
      <c r="D1999" t="s">
        <v>482</v>
      </c>
      <c r="E1999" t="s">
        <v>483</v>
      </c>
      <c r="F1999" t="str">
        <f t="shared" si="190"/>
        <v>1630</v>
      </c>
      <c r="G1999" t="s">
        <v>90</v>
      </c>
      <c r="H1999" t="s">
        <v>91</v>
      </c>
      <c r="I1999" s="91">
        <v>15390.85</v>
      </c>
      <c r="J1999" s="91">
        <v>18612.3</v>
      </c>
      <c r="K1999" s="91">
        <v>20605.95</v>
      </c>
      <c r="L1999" s="91">
        <v>20605.97</v>
      </c>
      <c r="M1999" s="91">
        <v>20605.96</v>
      </c>
      <c r="N1999" s="91">
        <v>20605.939999999999</v>
      </c>
      <c r="O1999" s="91">
        <v>20605.97</v>
      </c>
      <c r="P1999" s="91">
        <v>20605.95</v>
      </c>
      <c r="Q1999" s="91">
        <v>20605.96</v>
      </c>
      <c r="R1999" s="91">
        <v>20606.009999999998</v>
      </c>
      <c r="S1999" s="91">
        <v>20605.95</v>
      </c>
      <c r="T1999" s="91">
        <v>20605.93</v>
      </c>
      <c r="U1999" s="91">
        <f t="shared" si="191"/>
        <v>240062.74000000002</v>
      </c>
      <c r="V1999" s="82" t="str">
        <f t="shared" si="189"/>
        <v>141001630885</v>
      </c>
      <c r="W1999" s="83">
        <f>VLOOKUP(V1999,Factors!$E$6:$H$5950,4,FALSE)</f>
        <v>1.17E-2</v>
      </c>
      <c r="X1999" t="str">
        <f>VLOOKUP(V1999,Factors!$E$6:$F$5950,2,FALSE)</f>
        <v>Transmission</v>
      </c>
      <c r="Y1999" s="92">
        <f t="shared" si="186"/>
        <v>2808.7340580000005</v>
      </c>
      <c r="Z1999" s="92">
        <f t="shared" si="187"/>
        <v>237254.00594200002</v>
      </c>
      <c r="AA1999" s="92">
        <f t="shared" si="188"/>
        <v>240062.74000000002</v>
      </c>
    </row>
    <row r="2000" spans="1:27" x14ac:dyDescent="0.25">
      <c r="A2000" t="s">
        <v>479</v>
      </c>
      <c r="B2000" t="s">
        <v>223</v>
      </c>
      <c r="C2000" t="s">
        <v>224</v>
      </c>
      <c r="D2000" t="s">
        <v>482</v>
      </c>
      <c r="E2000" t="s">
        <v>483</v>
      </c>
      <c r="F2000" t="str">
        <f t="shared" si="190"/>
        <v>1630</v>
      </c>
      <c r="G2000" t="s">
        <v>118</v>
      </c>
      <c r="H2000" t="s">
        <v>119</v>
      </c>
      <c r="I2000" s="91"/>
      <c r="J2000" s="91"/>
      <c r="K2000" s="91"/>
      <c r="L2000" s="91"/>
      <c r="M2000" s="91"/>
      <c r="N2000" s="91"/>
      <c r="O2000" s="91"/>
      <c r="P2000" s="91"/>
      <c r="Q2000" s="91"/>
      <c r="R2000" s="91">
        <v>960</v>
      </c>
      <c r="S2000" s="91"/>
      <c r="T2000" s="91"/>
      <c r="U2000" s="91">
        <f t="shared" si="191"/>
        <v>960</v>
      </c>
      <c r="V2000" s="82" t="str">
        <f t="shared" si="189"/>
        <v>141001630885</v>
      </c>
      <c r="W2000" s="83">
        <f>VLOOKUP(V2000,Factors!$E$6:$H$5950,4,FALSE)</f>
        <v>1.17E-2</v>
      </c>
      <c r="X2000" t="str">
        <f>VLOOKUP(V2000,Factors!$E$6:$F$5950,2,FALSE)</f>
        <v>Transmission</v>
      </c>
      <c r="Y2000" s="92">
        <f t="shared" si="186"/>
        <v>11.232000000000001</v>
      </c>
      <c r="Z2000" s="92">
        <f t="shared" si="187"/>
        <v>948.76800000000003</v>
      </c>
      <c r="AA2000" s="92">
        <f t="shared" si="188"/>
        <v>960</v>
      </c>
    </row>
    <row r="2001" spans="1:27" x14ac:dyDescent="0.25">
      <c r="A2001" t="s">
        <v>479</v>
      </c>
      <c r="B2001" t="s">
        <v>223</v>
      </c>
      <c r="C2001" t="s">
        <v>224</v>
      </c>
      <c r="D2001" t="s">
        <v>482</v>
      </c>
      <c r="E2001" t="s">
        <v>483</v>
      </c>
      <c r="F2001" t="str">
        <f t="shared" si="190"/>
        <v>1630</v>
      </c>
      <c r="G2001" t="s">
        <v>61</v>
      </c>
      <c r="H2001" t="s">
        <v>62</v>
      </c>
      <c r="I2001" s="91"/>
      <c r="J2001" s="91"/>
      <c r="K2001" s="91">
        <v>0</v>
      </c>
      <c r="L2001" s="91"/>
      <c r="M2001" s="91"/>
      <c r="N2001" s="91"/>
      <c r="O2001" s="91"/>
      <c r="P2001" s="91"/>
      <c r="Q2001" s="91"/>
      <c r="R2001" s="91"/>
      <c r="S2001" s="91"/>
      <c r="T2001" s="91"/>
      <c r="U2001" s="91">
        <f t="shared" si="191"/>
        <v>0</v>
      </c>
      <c r="V2001" s="82" t="str">
        <f t="shared" si="189"/>
        <v>141001630885</v>
      </c>
      <c r="W2001" s="83">
        <f>VLOOKUP(V2001,Factors!$E$6:$H$5950,4,FALSE)</f>
        <v>1.17E-2</v>
      </c>
      <c r="X2001" t="str">
        <f>VLOOKUP(V2001,Factors!$E$6:$F$5950,2,FALSE)</f>
        <v>Transmission</v>
      </c>
      <c r="Y2001" s="92">
        <f t="shared" si="186"/>
        <v>0</v>
      </c>
      <c r="Z2001" s="92">
        <f t="shared" si="187"/>
        <v>0</v>
      </c>
      <c r="AA2001" s="92">
        <f t="shared" si="188"/>
        <v>0</v>
      </c>
    </row>
    <row r="2002" spans="1:27" x14ac:dyDescent="0.25">
      <c r="A2002" t="s">
        <v>479</v>
      </c>
      <c r="B2002" t="s">
        <v>223</v>
      </c>
      <c r="C2002" t="s">
        <v>224</v>
      </c>
      <c r="D2002" t="s">
        <v>482</v>
      </c>
      <c r="E2002" t="s">
        <v>483</v>
      </c>
      <c r="F2002" t="str">
        <f t="shared" si="190"/>
        <v>1630</v>
      </c>
      <c r="G2002" t="s">
        <v>84</v>
      </c>
      <c r="H2002" t="s">
        <v>85</v>
      </c>
      <c r="I2002" s="91"/>
      <c r="J2002" s="91">
        <v>-105.32</v>
      </c>
      <c r="K2002" s="91"/>
      <c r="L2002" s="91"/>
      <c r="M2002" s="91"/>
      <c r="N2002" s="91"/>
      <c r="O2002" s="91"/>
      <c r="P2002" s="91"/>
      <c r="Q2002" s="91"/>
      <c r="R2002" s="91"/>
      <c r="S2002" s="91"/>
      <c r="T2002" s="91"/>
      <c r="U2002" s="91">
        <f t="shared" si="191"/>
        <v>-105.32</v>
      </c>
      <c r="V2002" s="82" t="str">
        <f t="shared" si="189"/>
        <v>141001630885</v>
      </c>
      <c r="W2002" s="83">
        <f>VLOOKUP(V2002,Factors!$E$6:$H$5950,4,FALSE)</f>
        <v>1.17E-2</v>
      </c>
      <c r="X2002" t="str">
        <f>VLOOKUP(V2002,Factors!$E$6:$F$5950,2,FALSE)</f>
        <v>Transmission</v>
      </c>
      <c r="Y2002" s="92">
        <f t="shared" ref="Y2002:Y2065" si="192">U2002*W2002</f>
        <v>-1.2322439999999999</v>
      </c>
      <c r="Z2002" s="92">
        <f t="shared" ref="Z2002:Z2065" si="193">U2002-Y2002</f>
        <v>-104.087756</v>
      </c>
      <c r="AA2002" s="92">
        <f t="shared" ref="AA2002:AA2065" si="194">Y2002+Z2002</f>
        <v>-105.32</v>
      </c>
    </row>
    <row r="2003" spans="1:27" x14ac:dyDescent="0.25">
      <c r="A2003" t="s">
        <v>479</v>
      </c>
      <c r="B2003" t="s">
        <v>223</v>
      </c>
      <c r="C2003" t="s">
        <v>224</v>
      </c>
      <c r="D2003" t="s">
        <v>482</v>
      </c>
      <c r="E2003" t="s">
        <v>483</v>
      </c>
      <c r="F2003" t="str">
        <f t="shared" si="190"/>
        <v>1630</v>
      </c>
      <c r="G2003" t="s">
        <v>207</v>
      </c>
      <c r="H2003" t="s">
        <v>208</v>
      </c>
      <c r="I2003" s="91"/>
      <c r="J2003" s="91"/>
      <c r="K2003" s="91"/>
      <c r="L2003" s="91"/>
      <c r="M2003" s="91"/>
      <c r="N2003" s="91"/>
      <c r="O2003" s="91"/>
      <c r="P2003" s="91">
        <v>2.4</v>
      </c>
      <c r="Q2003" s="91"/>
      <c r="R2003" s="91"/>
      <c r="S2003" s="91"/>
      <c r="T2003" s="91"/>
      <c r="U2003" s="91">
        <f t="shared" si="191"/>
        <v>2.4</v>
      </c>
      <c r="V2003" s="82" t="str">
        <f t="shared" si="189"/>
        <v>141001630885</v>
      </c>
      <c r="W2003" s="83">
        <f>VLOOKUP(V2003,Factors!$E$6:$H$5950,4,FALSE)</f>
        <v>1.17E-2</v>
      </c>
      <c r="X2003" t="str">
        <f>VLOOKUP(V2003,Factors!$E$6:$F$5950,2,FALSE)</f>
        <v>Transmission</v>
      </c>
      <c r="Y2003" s="92">
        <f t="shared" si="192"/>
        <v>2.8080000000000001E-2</v>
      </c>
      <c r="Z2003" s="92">
        <f t="shared" si="193"/>
        <v>2.3719199999999998</v>
      </c>
      <c r="AA2003" s="92">
        <f t="shared" si="194"/>
        <v>2.4</v>
      </c>
    </row>
    <row r="2004" spans="1:27" x14ac:dyDescent="0.25">
      <c r="A2004" t="s">
        <v>479</v>
      </c>
      <c r="B2004" t="s">
        <v>223</v>
      </c>
      <c r="C2004" t="s">
        <v>224</v>
      </c>
      <c r="D2004" t="s">
        <v>482</v>
      </c>
      <c r="E2004" t="s">
        <v>483</v>
      </c>
      <c r="F2004" t="str">
        <f t="shared" si="190"/>
        <v>1630</v>
      </c>
      <c r="G2004" t="s">
        <v>128</v>
      </c>
      <c r="H2004" t="s">
        <v>129</v>
      </c>
      <c r="I2004" s="91"/>
      <c r="J2004" s="91"/>
      <c r="K2004" s="91">
        <v>50</v>
      </c>
      <c r="L2004" s="91"/>
      <c r="M2004" s="91"/>
      <c r="N2004" s="91"/>
      <c r="O2004" s="91"/>
      <c r="P2004" s="91"/>
      <c r="Q2004" s="91">
        <v>-50</v>
      </c>
      <c r="R2004" s="91"/>
      <c r="S2004" s="91"/>
      <c r="T2004" s="91"/>
      <c r="U2004" s="91">
        <f t="shared" si="191"/>
        <v>0</v>
      </c>
      <c r="V2004" s="82" t="str">
        <f t="shared" si="189"/>
        <v>141001630885</v>
      </c>
      <c r="W2004" s="83">
        <f>VLOOKUP(V2004,Factors!$E$6:$H$5950,4,FALSE)</f>
        <v>1.17E-2</v>
      </c>
      <c r="X2004" t="str">
        <f>VLOOKUP(V2004,Factors!$E$6:$F$5950,2,FALSE)</f>
        <v>Transmission</v>
      </c>
      <c r="Y2004" s="92">
        <f t="shared" si="192"/>
        <v>0</v>
      </c>
      <c r="Z2004" s="92">
        <f t="shared" si="193"/>
        <v>0</v>
      </c>
      <c r="AA2004" s="92">
        <f t="shared" si="194"/>
        <v>0</v>
      </c>
    </row>
    <row r="2005" spans="1:27" x14ac:dyDescent="0.25">
      <c r="A2005" t="s">
        <v>479</v>
      </c>
      <c r="B2005" t="s">
        <v>223</v>
      </c>
      <c r="C2005" t="s">
        <v>224</v>
      </c>
      <c r="D2005" t="s">
        <v>482</v>
      </c>
      <c r="E2005" t="s">
        <v>483</v>
      </c>
      <c r="F2005" t="str">
        <f t="shared" si="190"/>
        <v>1630</v>
      </c>
      <c r="G2005" t="s">
        <v>98</v>
      </c>
      <c r="H2005" t="s">
        <v>99</v>
      </c>
      <c r="I2005" s="91"/>
      <c r="J2005" s="91"/>
      <c r="K2005" s="91"/>
      <c r="L2005" s="91">
        <v>81.38</v>
      </c>
      <c r="M2005" s="91"/>
      <c r="N2005" s="91"/>
      <c r="O2005" s="91"/>
      <c r="P2005" s="91"/>
      <c r="Q2005" s="91"/>
      <c r="R2005" s="91"/>
      <c r="S2005" s="91"/>
      <c r="T2005" s="91"/>
      <c r="U2005" s="91">
        <f t="shared" si="191"/>
        <v>81.38</v>
      </c>
      <c r="V2005" s="82" t="str">
        <f t="shared" si="189"/>
        <v>141001630885</v>
      </c>
      <c r="W2005" s="83">
        <f>VLOOKUP(V2005,Factors!$E$6:$H$5950,4,FALSE)</f>
        <v>1.17E-2</v>
      </c>
      <c r="X2005" t="str">
        <f>VLOOKUP(V2005,Factors!$E$6:$F$5950,2,FALSE)</f>
        <v>Transmission</v>
      </c>
      <c r="Y2005" s="92">
        <f t="shared" si="192"/>
        <v>0.95214599999999994</v>
      </c>
      <c r="Z2005" s="92">
        <f t="shared" si="193"/>
        <v>80.427853999999996</v>
      </c>
      <c r="AA2005" s="92">
        <f t="shared" si="194"/>
        <v>81.38</v>
      </c>
    </row>
    <row r="2006" spans="1:27" x14ac:dyDescent="0.25">
      <c r="A2006" t="s">
        <v>479</v>
      </c>
      <c r="B2006" t="s">
        <v>223</v>
      </c>
      <c r="C2006" t="s">
        <v>224</v>
      </c>
      <c r="D2006" t="s">
        <v>482</v>
      </c>
      <c r="E2006" t="s">
        <v>483</v>
      </c>
      <c r="F2006" t="str">
        <f t="shared" si="190"/>
        <v>1630</v>
      </c>
      <c r="G2006" t="s">
        <v>130</v>
      </c>
      <c r="H2006" t="s">
        <v>131</v>
      </c>
      <c r="I2006" s="91">
        <v>31.9</v>
      </c>
      <c r="J2006" s="91"/>
      <c r="K2006" s="91">
        <v>33.9</v>
      </c>
      <c r="L2006" s="91"/>
      <c r="M2006" s="91"/>
      <c r="N2006" s="91"/>
      <c r="O2006" s="91">
        <v>33.9</v>
      </c>
      <c r="P2006" s="91">
        <v>95.87</v>
      </c>
      <c r="Q2006" s="91"/>
      <c r="R2006" s="91">
        <v>40.35</v>
      </c>
      <c r="S2006" s="91"/>
      <c r="T2006" s="91"/>
      <c r="U2006" s="91">
        <f t="shared" si="191"/>
        <v>235.92</v>
      </c>
      <c r="V2006" s="82" t="str">
        <f t="shared" si="189"/>
        <v>141001630885</v>
      </c>
      <c r="W2006" s="83">
        <f>VLOOKUP(V2006,Factors!$E$6:$H$5950,4,FALSE)</f>
        <v>1.17E-2</v>
      </c>
      <c r="X2006" t="str">
        <f>VLOOKUP(V2006,Factors!$E$6:$F$5950,2,FALSE)</f>
        <v>Transmission</v>
      </c>
      <c r="Y2006" s="92">
        <f t="shared" si="192"/>
        <v>2.7602639999999998</v>
      </c>
      <c r="Z2006" s="92">
        <f t="shared" si="193"/>
        <v>233.15973599999998</v>
      </c>
      <c r="AA2006" s="92">
        <f t="shared" si="194"/>
        <v>235.92</v>
      </c>
    </row>
    <row r="2007" spans="1:27" x14ac:dyDescent="0.25">
      <c r="A2007" t="s">
        <v>479</v>
      </c>
      <c r="B2007" t="s">
        <v>223</v>
      </c>
      <c r="C2007" t="s">
        <v>224</v>
      </c>
      <c r="D2007" t="s">
        <v>482</v>
      </c>
      <c r="E2007" t="s">
        <v>483</v>
      </c>
      <c r="F2007" t="str">
        <f t="shared" si="190"/>
        <v>1630</v>
      </c>
      <c r="G2007" t="s">
        <v>136</v>
      </c>
      <c r="H2007" t="s">
        <v>137</v>
      </c>
      <c r="I2007" s="91">
        <v>4</v>
      </c>
      <c r="J2007" s="91"/>
      <c r="K2007" s="91"/>
      <c r="L2007" s="91">
        <v>4</v>
      </c>
      <c r="M2007" s="91">
        <v>32.25</v>
      </c>
      <c r="N2007" s="91">
        <v>13.2</v>
      </c>
      <c r="O2007" s="91">
        <v>16</v>
      </c>
      <c r="P2007" s="91"/>
      <c r="Q2007" s="91">
        <v>57.8</v>
      </c>
      <c r="R2007" s="91">
        <v>15</v>
      </c>
      <c r="S2007" s="91"/>
      <c r="T2007" s="91"/>
      <c r="U2007" s="91">
        <f t="shared" si="191"/>
        <v>142.25</v>
      </c>
      <c r="V2007" s="82" t="str">
        <f t="shared" si="189"/>
        <v>141001630885</v>
      </c>
      <c r="W2007" s="83">
        <f>VLOOKUP(V2007,Factors!$E$6:$H$5950,4,FALSE)</f>
        <v>1.17E-2</v>
      </c>
      <c r="X2007" t="str">
        <f>VLOOKUP(V2007,Factors!$E$6:$F$5950,2,FALSE)</f>
        <v>Transmission</v>
      </c>
      <c r="Y2007" s="92">
        <f t="shared" si="192"/>
        <v>1.6643250000000001</v>
      </c>
      <c r="Z2007" s="92">
        <f t="shared" si="193"/>
        <v>140.58567500000001</v>
      </c>
      <c r="AA2007" s="92">
        <f t="shared" si="194"/>
        <v>142.25</v>
      </c>
    </row>
    <row r="2008" spans="1:27" x14ac:dyDescent="0.25">
      <c r="A2008" t="s">
        <v>479</v>
      </c>
      <c r="B2008" t="s">
        <v>223</v>
      </c>
      <c r="C2008" t="s">
        <v>224</v>
      </c>
      <c r="D2008" t="s">
        <v>482</v>
      </c>
      <c r="E2008" t="s">
        <v>483</v>
      </c>
      <c r="F2008" t="str">
        <f t="shared" si="190"/>
        <v>1630</v>
      </c>
      <c r="G2008" t="s">
        <v>342</v>
      </c>
      <c r="H2008" t="s">
        <v>343</v>
      </c>
      <c r="I2008" s="91"/>
      <c r="J2008" s="91"/>
      <c r="K2008" s="91"/>
      <c r="L2008" s="91"/>
      <c r="M2008" s="91"/>
      <c r="N2008" s="91"/>
      <c r="O2008" s="91"/>
      <c r="P2008" s="91"/>
      <c r="Q2008" s="91">
        <v>50</v>
      </c>
      <c r="R2008" s="91"/>
      <c r="S2008" s="91"/>
      <c r="T2008" s="91"/>
      <c r="U2008" s="91">
        <f t="shared" si="191"/>
        <v>50</v>
      </c>
      <c r="V2008" s="82" t="str">
        <f t="shared" si="189"/>
        <v>141001630885</v>
      </c>
      <c r="W2008" s="83">
        <f>VLOOKUP(V2008,Factors!$E$6:$H$5950,4,FALSE)</f>
        <v>1.17E-2</v>
      </c>
      <c r="X2008" t="str">
        <f>VLOOKUP(V2008,Factors!$E$6:$F$5950,2,FALSE)</f>
        <v>Transmission</v>
      </c>
      <c r="Y2008" s="92">
        <f t="shared" si="192"/>
        <v>0.58499999999999996</v>
      </c>
      <c r="Z2008" s="92">
        <f t="shared" si="193"/>
        <v>49.414999999999999</v>
      </c>
      <c r="AA2008" s="92">
        <f t="shared" si="194"/>
        <v>50</v>
      </c>
    </row>
    <row r="2009" spans="1:27" x14ac:dyDescent="0.25">
      <c r="A2009" t="s">
        <v>479</v>
      </c>
      <c r="B2009" t="s">
        <v>223</v>
      </c>
      <c r="C2009" t="s">
        <v>224</v>
      </c>
      <c r="D2009" t="s">
        <v>482</v>
      </c>
      <c r="E2009" t="s">
        <v>483</v>
      </c>
      <c r="F2009" t="str">
        <f t="shared" si="190"/>
        <v>1630</v>
      </c>
      <c r="G2009" t="s">
        <v>239</v>
      </c>
      <c r="H2009" t="s">
        <v>240</v>
      </c>
      <c r="I2009" s="91"/>
      <c r="J2009" s="91"/>
      <c r="K2009" s="91"/>
      <c r="L2009" s="91"/>
      <c r="M2009" s="91">
        <v>91.96</v>
      </c>
      <c r="N2009" s="91"/>
      <c r="O2009" s="91"/>
      <c r="P2009" s="91"/>
      <c r="Q2009" s="91"/>
      <c r="R2009" s="91"/>
      <c r="S2009" s="91"/>
      <c r="T2009" s="91"/>
      <c r="U2009" s="91">
        <f t="shared" si="191"/>
        <v>91.96</v>
      </c>
      <c r="V2009" s="82" t="str">
        <f t="shared" si="189"/>
        <v>141001630885</v>
      </c>
      <c r="W2009" s="83">
        <f>VLOOKUP(V2009,Factors!$E$6:$H$5950,4,FALSE)</f>
        <v>1.17E-2</v>
      </c>
      <c r="X2009" t="str">
        <f>VLOOKUP(V2009,Factors!$E$6:$F$5950,2,FALSE)</f>
        <v>Transmission</v>
      </c>
      <c r="Y2009" s="92">
        <f t="shared" si="192"/>
        <v>1.0759319999999999</v>
      </c>
      <c r="Z2009" s="92">
        <f t="shared" si="193"/>
        <v>90.884067999999999</v>
      </c>
      <c r="AA2009" s="92">
        <f t="shared" si="194"/>
        <v>91.96</v>
      </c>
    </row>
    <row r="2010" spans="1:27" x14ac:dyDescent="0.25">
      <c r="A2010" t="s">
        <v>479</v>
      </c>
      <c r="B2010" t="s">
        <v>223</v>
      </c>
      <c r="C2010" t="s">
        <v>224</v>
      </c>
      <c r="D2010" t="s">
        <v>482</v>
      </c>
      <c r="E2010" t="s">
        <v>483</v>
      </c>
      <c r="F2010" t="str">
        <f t="shared" si="190"/>
        <v>1630</v>
      </c>
      <c r="G2010" t="s">
        <v>144</v>
      </c>
      <c r="H2010" t="s">
        <v>145</v>
      </c>
      <c r="I2010" s="91">
        <v>220.53</v>
      </c>
      <c r="J2010" s="91">
        <v>238.5</v>
      </c>
      <c r="K2010" s="91">
        <v>255.83</v>
      </c>
      <c r="L2010" s="91">
        <v>376.17</v>
      </c>
      <c r="M2010" s="91">
        <v>881.99</v>
      </c>
      <c r="N2010" s="91">
        <v>250.5</v>
      </c>
      <c r="O2010" s="91">
        <v>684.87</v>
      </c>
      <c r="P2010" s="91">
        <v>255.26</v>
      </c>
      <c r="Q2010" s="91">
        <v>719.34</v>
      </c>
      <c r="R2010" s="91">
        <v>479.8</v>
      </c>
      <c r="S2010" s="91">
        <v>276.25</v>
      </c>
      <c r="T2010" s="91"/>
      <c r="U2010" s="91">
        <f t="shared" si="191"/>
        <v>4639.04</v>
      </c>
      <c r="V2010" s="82" t="str">
        <f t="shared" si="189"/>
        <v>141001630885</v>
      </c>
      <c r="W2010" s="83">
        <f>VLOOKUP(V2010,Factors!$E$6:$H$5950,4,FALSE)</f>
        <v>1.17E-2</v>
      </c>
      <c r="X2010" t="str">
        <f>VLOOKUP(V2010,Factors!$E$6:$F$5950,2,FALSE)</f>
        <v>Transmission</v>
      </c>
      <c r="Y2010" s="92">
        <f t="shared" si="192"/>
        <v>54.276768000000004</v>
      </c>
      <c r="Z2010" s="92">
        <f t="shared" si="193"/>
        <v>4584.7632320000002</v>
      </c>
      <c r="AA2010" s="92">
        <f t="shared" si="194"/>
        <v>4639.04</v>
      </c>
    </row>
    <row r="2011" spans="1:27" x14ac:dyDescent="0.25">
      <c r="A2011" t="s">
        <v>479</v>
      </c>
      <c r="B2011" t="s">
        <v>223</v>
      </c>
      <c r="C2011" t="s">
        <v>224</v>
      </c>
      <c r="D2011" t="s">
        <v>482</v>
      </c>
      <c r="E2011" t="s">
        <v>483</v>
      </c>
      <c r="F2011" t="str">
        <f t="shared" si="190"/>
        <v>1630</v>
      </c>
      <c r="G2011" t="s">
        <v>146</v>
      </c>
      <c r="H2011" t="s">
        <v>147</v>
      </c>
      <c r="I2011" s="91"/>
      <c r="J2011" s="91"/>
      <c r="K2011" s="91"/>
      <c r="L2011" s="91">
        <v>549</v>
      </c>
      <c r="M2011" s="91">
        <v>737.9</v>
      </c>
      <c r="N2011" s="91"/>
      <c r="O2011" s="91"/>
      <c r="P2011" s="91"/>
      <c r="Q2011" s="91">
        <v>801.01</v>
      </c>
      <c r="R2011" s="91"/>
      <c r="S2011" s="91"/>
      <c r="T2011" s="91"/>
      <c r="U2011" s="91">
        <f t="shared" si="191"/>
        <v>2087.91</v>
      </c>
      <c r="V2011" s="82" t="str">
        <f t="shared" si="189"/>
        <v>141001630885</v>
      </c>
      <c r="W2011" s="83">
        <f>VLOOKUP(V2011,Factors!$E$6:$H$5950,4,FALSE)</f>
        <v>1.17E-2</v>
      </c>
      <c r="X2011" t="str">
        <f>VLOOKUP(V2011,Factors!$E$6:$F$5950,2,FALSE)</f>
        <v>Transmission</v>
      </c>
      <c r="Y2011" s="92">
        <f t="shared" si="192"/>
        <v>24.428546999999998</v>
      </c>
      <c r="Z2011" s="92">
        <f t="shared" si="193"/>
        <v>2063.4814529999999</v>
      </c>
      <c r="AA2011" s="92">
        <f t="shared" si="194"/>
        <v>2087.91</v>
      </c>
    </row>
    <row r="2012" spans="1:27" x14ac:dyDescent="0.25">
      <c r="A2012" t="s">
        <v>479</v>
      </c>
      <c r="B2012" t="s">
        <v>223</v>
      </c>
      <c r="C2012" t="s">
        <v>224</v>
      </c>
      <c r="D2012" t="s">
        <v>482</v>
      </c>
      <c r="E2012" t="s">
        <v>483</v>
      </c>
      <c r="F2012" t="str">
        <f t="shared" si="190"/>
        <v>1630</v>
      </c>
      <c r="G2012" t="s">
        <v>148</v>
      </c>
      <c r="H2012" t="s">
        <v>149</v>
      </c>
      <c r="I2012" s="91"/>
      <c r="J2012" s="91"/>
      <c r="K2012" s="91"/>
      <c r="L2012" s="91"/>
      <c r="M2012" s="91"/>
      <c r="N2012" s="91"/>
      <c r="O2012" s="91"/>
      <c r="P2012" s="91">
        <v>75</v>
      </c>
      <c r="Q2012" s="91">
        <v>5.5</v>
      </c>
      <c r="R2012" s="91"/>
      <c r="S2012" s="91"/>
      <c r="T2012" s="91"/>
      <c r="U2012" s="91">
        <f t="shared" si="191"/>
        <v>80.5</v>
      </c>
      <c r="V2012" s="82" t="str">
        <f t="shared" si="189"/>
        <v>141001630885</v>
      </c>
      <c r="W2012" s="83">
        <f>VLOOKUP(V2012,Factors!$E$6:$H$5950,4,FALSE)</f>
        <v>1.17E-2</v>
      </c>
      <c r="X2012" t="str">
        <f>VLOOKUP(V2012,Factors!$E$6:$F$5950,2,FALSE)</f>
        <v>Transmission</v>
      </c>
      <c r="Y2012" s="92">
        <f t="shared" si="192"/>
        <v>0.94185000000000008</v>
      </c>
      <c r="Z2012" s="92">
        <f t="shared" si="193"/>
        <v>79.558149999999998</v>
      </c>
      <c r="AA2012" s="92">
        <f t="shared" si="194"/>
        <v>80.5</v>
      </c>
    </row>
    <row r="2013" spans="1:27" x14ac:dyDescent="0.25">
      <c r="A2013" t="s">
        <v>479</v>
      </c>
      <c r="B2013" t="s">
        <v>223</v>
      </c>
      <c r="C2013" t="s">
        <v>224</v>
      </c>
      <c r="D2013" t="s">
        <v>482</v>
      </c>
      <c r="E2013" t="s">
        <v>483</v>
      </c>
      <c r="F2013" t="str">
        <f t="shared" si="190"/>
        <v>1630</v>
      </c>
      <c r="G2013" t="s">
        <v>152</v>
      </c>
      <c r="H2013" t="s">
        <v>153</v>
      </c>
      <c r="I2013" s="91"/>
      <c r="J2013" s="91"/>
      <c r="K2013" s="91"/>
      <c r="L2013" s="91">
        <v>147.5</v>
      </c>
      <c r="M2013" s="91"/>
      <c r="N2013" s="91">
        <v>182.23</v>
      </c>
      <c r="O2013" s="91"/>
      <c r="P2013" s="91"/>
      <c r="Q2013" s="91"/>
      <c r="R2013" s="91"/>
      <c r="S2013" s="91"/>
      <c r="T2013" s="91"/>
      <c r="U2013" s="91">
        <f t="shared" si="191"/>
        <v>329.73</v>
      </c>
      <c r="V2013" s="82" t="str">
        <f t="shared" si="189"/>
        <v>141001630885</v>
      </c>
      <c r="W2013" s="83">
        <f>VLOOKUP(V2013,Factors!$E$6:$H$5950,4,FALSE)</f>
        <v>1.17E-2</v>
      </c>
      <c r="X2013" t="str">
        <f>VLOOKUP(V2013,Factors!$E$6:$F$5950,2,FALSE)</f>
        <v>Transmission</v>
      </c>
      <c r="Y2013" s="92">
        <f t="shared" si="192"/>
        <v>3.8578410000000005</v>
      </c>
      <c r="Z2013" s="92">
        <f t="shared" si="193"/>
        <v>325.87215900000001</v>
      </c>
      <c r="AA2013" s="92">
        <f t="shared" si="194"/>
        <v>329.73</v>
      </c>
    </row>
    <row r="2014" spans="1:27" x14ac:dyDescent="0.25">
      <c r="A2014" t="s">
        <v>479</v>
      </c>
      <c r="B2014" t="s">
        <v>223</v>
      </c>
      <c r="C2014" t="s">
        <v>224</v>
      </c>
      <c r="D2014" t="s">
        <v>482</v>
      </c>
      <c r="E2014" t="s">
        <v>483</v>
      </c>
      <c r="F2014" t="str">
        <f t="shared" si="190"/>
        <v>1630</v>
      </c>
      <c r="G2014" t="s">
        <v>166</v>
      </c>
      <c r="H2014" t="s">
        <v>167</v>
      </c>
      <c r="I2014" s="91">
        <v>-34811.42</v>
      </c>
      <c r="J2014" s="91">
        <v>-38322.22</v>
      </c>
      <c r="K2014" s="91">
        <v>-52452.21</v>
      </c>
      <c r="L2014" s="91">
        <v>-45902.16</v>
      </c>
      <c r="M2014" s="91">
        <v>-50644.47</v>
      </c>
      <c r="N2014" s="91">
        <v>-51828.66</v>
      </c>
      <c r="O2014" s="91">
        <v>-42904.68</v>
      </c>
      <c r="P2014" s="91">
        <v>-47928.7</v>
      </c>
      <c r="Q2014" s="91">
        <v>-44780.88</v>
      </c>
      <c r="R2014" s="91">
        <v>-42349.59</v>
      </c>
      <c r="S2014" s="91">
        <v>-38395.65</v>
      </c>
      <c r="T2014" s="91">
        <v>-40227.300000000003</v>
      </c>
      <c r="U2014" s="91">
        <f t="shared" si="191"/>
        <v>-530547.94000000006</v>
      </c>
      <c r="V2014" s="82" t="str">
        <f t="shared" si="189"/>
        <v>141001630885</v>
      </c>
      <c r="W2014" s="83">
        <f>VLOOKUP(V2014,Factors!$E$6:$H$5950,4,FALSE)</f>
        <v>1.17E-2</v>
      </c>
      <c r="X2014" t="str">
        <f>VLOOKUP(V2014,Factors!$E$6:$F$5950,2,FALSE)</f>
        <v>Transmission</v>
      </c>
      <c r="Y2014" s="92">
        <f t="shared" si="192"/>
        <v>-6207.410898000001</v>
      </c>
      <c r="Z2014" s="92">
        <f t="shared" si="193"/>
        <v>-524340.52910200006</v>
      </c>
      <c r="AA2014" s="92">
        <f t="shared" si="194"/>
        <v>-530547.94000000006</v>
      </c>
    </row>
    <row r="2015" spans="1:27" x14ac:dyDescent="0.25">
      <c r="A2015" t="s">
        <v>479</v>
      </c>
      <c r="B2015" t="s">
        <v>223</v>
      </c>
      <c r="C2015" t="s">
        <v>224</v>
      </c>
      <c r="D2015" t="s">
        <v>482</v>
      </c>
      <c r="E2015" t="s">
        <v>483</v>
      </c>
      <c r="F2015" t="str">
        <f t="shared" si="190"/>
        <v>1630</v>
      </c>
      <c r="G2015" t="s">
        <v>106</v>
      </c>
      <c r="H2015" t="s">
        <v>107</v>
      </c>
      <c r="I2015" s="91"/>
      <c r="J2015" s="91">
        <v>-4083.52</v>
      </c>
      <c r="K2015" s="91"/>
      <c r="L2015" s="91"/>
      <c r="M2015" s="91"/>
      <c r="N2015" s="91"/>
      <c r="O2015" s="91"/>
      <c r="P2015" s="91"/>
      <c r="Q2015" s="91"/>
      <c r="R2015" s="91"/>
      <c r="S2015" s="91"/>
      <c r="T2015" s="91"/>
      <c r="U2015" s="91">
        <f t="shared" si="191"/>
        <v>-4083.52</v>
      </c>
      <c r="V2015" s="82" t="str">
        <f t="shared" si="189"/>
        <v>141001630885</v>
      </c>
      <c r="W2015" s="83">
        <f>VLOOKUP(V2015,Factors!$E$6:$H$5950,4,FALSE)</f>
        <v>1.17E-2</v>
      </c>
      <c r="X2015" t="str">
        <f>VLOOKUP(V2015,Factors!$E$6:$F$5950,2,FALSE)</f>
        <v>Transmission</v>
      </c>
      <c r="Y2015" s="92">
        <f t="shared" si="192"/>
        <v>-47.777183999999998</v>
      </c>
      <c r="Z2015" s="92">
        <f t="shared" si="193"/>
        <v>-4035.7428159999999</v>
      </c>
      <c r="AA2015" s="92">
        <f t="shared" si="194"/>
        <v>-4083.52</v>
      </c>
    </row>
    <row r="2016" spans="1:27" x14ac:dyDescent="0.25">
      <c r="A2016" t="s">
        <v>479</v>
      </c>
      <c r="B2016" t="s">
        <v>223</v>
      </c>
      <c r="C2016" t="s">
        <v>224</v>
      </c>
      <c r="D2016" t="s">
        <v>482</v>
      </c>
      <c r="E2016" t="s">
        <v>483</v>
      </c>
      <c r="F2016" t="str">
        <f t="shared" si="190"/>
        <v>1630</v>
      </c>
      <c r="G2016" t="s">
        <v>108</v>
      </c>
      <c r="H2016" t="s">
        <v>109</v>
      </c>
      <c r="I2016" s="91"/>
      <c r="J2016" s="91">
        <v>-216.75</v>
      </c>
      <c r="K2016" s="91"/>
      <c r="L2016" s="91"/>
      <c r="M2016" s="91"/>
      <c r="N2016" s="91"/>
      <c r="O2016" s="91"/>
      <c r="P2016" s="91"/>
      <c r="Q2016" s="91"/>
      <c r="R2016" s="91"/>
      <c r="S2016" s="91"/>
      <c r="T2016" s="91"/>
      <c r="U2016" s="91">
        <f t="shared" si="191"/>
        <v>-216.75</v>
      </c>
      <c r="V2016" s="82" t="str">
        <f t="shared" si="189"/>
        <v>141001630885</v>
      </c>
      <c r="W2016" s="83">
        <f>VLOOKUP(V2016,Factors!$E$6:$H$5950,4,FALSE)</f>
        <v>1.17E-2</v>
      </c>
      <c r="X2016" t="str">
        <f>VLOOKUP(V2016,Factors!$E$6:$F$5950,2,FALSE)</f>
        <v>Transmission</v>
      </c>
      <c r="Y2016" s="92">
        <f t="shared" si="192"/>
        <v>-2.5359750000000001</v>
      </c>
      <c r="Z2016" s="92">
        <f t="shared" si="193"/>
        <v>-214.21402499999999</v>
      </c>
      <c r="AA2016" s="92">
        <f t="shared" si="194"/>
        <v>-216.75</v>
      </c>
    </row>
    <row r="2017" spans="1:27" x14ac:dyDescent="0.25">
      <c r="A2017" t="s">
        <v>479</v>
      </c>
      <c r="B2017" t="s">
        <v>223</v>
      </c>
      <c r="C2017" t="s">
        <v>224</v>
      </c>
      <c r="D2017" t="s">
        <v>490</v>
      </c>
      <c r="E2017" t="s">
        <v>483</v>
      </c>
      <c r="F2017" t="str">
        <f t="shared" si="190"/>
        <v>1633</v>
      </c>
      <c r="G2017" t="s">
        <v>130</v>
      </c>
      <c r="H2017" t="s">
        <v>131</v>
      </c>
      <c r="I2017" s="91"/>
      <c r="J2017" s="91"/>
      <c r="K2017" s="91"/>
      <c r="L2017" s="91">
        <v>33.9</v>
      </c>
      <c r="M2017" s="91"/>
      <c r="N2017" s="91">
        <v>78.84</v>
      </c>
      <c r="O2017" s="91"/>
      <c r="P2017" s="91"/>
      <c r="Q2017" s="91">
        <v>33.9</v>
      </c>
      <c r="R2017" s="91"/>
      <c r="S2017" s="91"/>
      <c r="T2017" s="91"/>
      <c r="U2017" s="91">
        <f t="shared" si="191"/>
        <v>146.64000000000001</v>
      </c>
      <c r="V2017" s="82" t="str">
        <f t="shared" si="189"/>
        <v>141001633885</v>
      </c>
      <c r="W2017" s="83">
        <f>VLOOKUP(V2017,Factors!$E$6:$H$5950,4,FALSE)</f>
        <v>1.17E-2</v>
      </c>
      <c r="X2017" t="str">
        <f>VLOOKUP(V2017,Factors!$E$6:$F$5950,2,FALSE)</f>
        <v>Transmission</v>
      </c>
      <c r="Y2017" s="92">
        <f t="shared" si="192"/>
        <v>1.7156880000000003</v>
      </c>
      <c r="Z2017" s="92">
        <f t="shared" si="193"/>
        <v>144.92431200000001</v>
      </c>
      <c r="AA2017" s="92">
        <f t="shared" si="194"/>
        <v>146.64000000000001</v>
      </c>
    </row>
    <row r="2018" spans="1:27" x14ac:dyDescent="0.25">
      <c r="A2018" t="s">
        <v>479</v>
      </c>
      <c r="B2018" t="s">
        <v>223</v>
      </c>
      <c r="C2018" t="s">
        <v>224</v>
      </c>
      <c r="D2018" t="s">
        <v>490</v>
      </c>
      <c r="E2018" t="s">
        <v>483</v>
      </c>
      <c r="F2018" t="str">
        <f t="shared" si="190"/>
        <v>1633</v>
      </c>
      <c r="G2018" t="s">
        <v>144</v>
      </c>
      <c r="H2018" t="s">
        <v>145</v>
      </c>
      <c r="I2018" s="91"/>
      <c r="J2018" s="91"/>
      <c r="K2018" s="91"/>
      <c r="L2018" s="91"/>
      <c r="M2018" s="91"/>
      <c r="N2018" s="91"/>
      <c r="O2018" s="91"/>
      <c r="P2018" s="91">
        <v>331.97</v>
      </c>
      <c r="Q2018" s="91"/>
      <c r="R2018" s="91"/>
      <c r="S2018" s="91"/>
      <c r="T2018" s="91"/>
      <c r="U2018" s="91">
        <f t="shared" si="191"/>
        <v>331.97</v>
      </c>
      <c r="V2018" s="82" t="str">
        <f t="shared" si="189"/>
        <v>141001633885</v>
      </c>
      <c r="W2018" s="83">
        <f>VLOOKUP(V2018,Factors!$E$6:$H$5950,4,FALSE)</f>
        <v>1.17E-2</v>
      </c>
      <c r="X2018" t="str">
        <f>VLOOKUP(V2018,Factors!$E$6:$F$5950,2,FALSE)</f>
        <v>Transmission</v>
      </c>
      <c r="Y2018" s="92">
        <f t="shared" si="192"/>
        <v>3.8840490000000005</v>
      </c>
      <c r="Z2018" s="92">
        <f t="shared" si="193"/>
        <v>328.08595100000002</v>
      </c>
      <c r="AA2018" s="92">
        <f t="shared" si="194"/>
        <v>331.97</v>
      </c>
    </row>
    <row r="2019" spans="1:27" x14ac:dyDescent="0.25">
      <c r="A2019" t="s">
        <v>479</v>
      </c>
      <c r="B2019" t="s">
        <v>264</v>
      </c>
      <c r="C2019" t="s">
        <v>265</v>
      </c>
      <c r="D2019" t="s">
        <v>486</v>
      </c>
      <c r="E2019" t="s">
        <v>487</v>
      </c>
      <c r="F2019" t="str">
        <f t="shared" si="190"/>
        <v>1195</v>
      </c>
      <c r="G2019" t="s">
        <v>84</v>
      </c>
      <c r="H2019" t="s">
        <v>85</v>
      </c>
      <c r="I2019" s="91"/>
      <c r="J2019" s="91"/>
      <c r="K2019" s="91"/>
      <c r="L2019" s="91"/>
      <c r="M2019" s="91"/>
      <c r="N2019" s="91"/>
      <c r="O2019" s="91"/>
      <c r="P2019" s="91"/>
      <c r="Q2019" s="91"/>
      <c r="R2019" s="91"/>
      <c r="S2019" s="91"/>
      <c r="T2019" s="91">
        <v>-187.37</v>
      </c>
      <c r="U2019" s="91">
        <f t="shared" si="191"/>
        <v>-187.37</v>
      </c>
      <c r="V2019" s="82" t="str">
        <f t="shared" si="189"/>
        <v>141091195885</v>
      </c>
      <c r="W2019" s="83">
        <f>VLOOKUP(V2019,Factors!$E$6:$H$5950,4,FALSE)</f>
        <v>1</v>
      </c>
      <c r="X2019" t="str">
        <f>VLOOKUP(V2019,Factors!$E$6:$F$5950,2,FALSE)</f>
        <v>direct-wa</v>
      </c>
      <c r="Y2019" s="92">
        <f t="shared" si="192"/>
        <v>-187.37</v>
      </c>
      <c r="Z2019" s="92">
        <f t="shared" si="193"/>
        <v>0</v>
      </c>
      <c r="AA2019" s="92">
        <f t="shared" si="194"/>
        <v>-187.37</v>
      </c>
    </row>
    <row r="2020" spans="1:27" x14ac:dyDescent="0.25">
      <c r="A2020" t="s">
        <v>479</v>
      </c>
      <c r="B2020" t="s">
        <v>264</v>
      </c>
      <c r="C2020" t="s">
        <v>265</v>
      </c>
      <c r="D2020" t="s">
        <v>486</v>
      </c>
      <c r="E2020" t="s">
        <v>487</v>
      </c>
      <c r="F2020" t="str">
        <f t="shared" si="190"/>
        <v>1195</v>
      </c>
      <c r="G2020" t="s">
        <v>106</v>
      </c>
      <c r="H2020" t="s">
        <v>107</v>
      </c>
      <c r="I2020" s="91"/>
      <c r="J2020" s="91"/>
      <c r="K2020" s="91"/>
      <c r="L2020" s="91"/>
      <c r="M2020" s="91"/>
      <c r="N2020" s="91"/>
      <c r="O2020" s="91"/>
      <c r="P2020" s="91"/>
      <c r="Q2020" s="91"/>
      <c r="R2020" s="91"/>
      <c r="S2020" s="91"/>
      <c r="T2020" s="91">
        <v>-6557.2</v>
      </c>
      <c r="U2020" s="91">
        <f t="shared" si="191"/>
        <v>-6557.2</v>
      </c>
      <c r="V2020" s="82" t="str">
        <f t="shared" si="189"/>
        <v>141091195885</v>
      </c>
      <c r="W2020" s="83">
        <f>VLOOKUP(V2020,Factors!$E$6:$H$5950,4,FALSE)</f>
        <v>1</v>
      </c>
      <c r="X2020" t="str">
        <f>VLOOKUP(V2020,Factors!$E$6:$F$5950,2,FALSE)</f>
        <v>direct-wa</v>
      </c>
      <c r="Y2020" s="92">
        <f t="shared" si="192"/>
        <v>-6557.2</v>
      </c>
      <c r="Z2020" s="92">
        <f t="shared" si="193"/>
        <v>0</v>
      </c>
      <c r="AA2020" s="92">
        <f t="shared" si="194"/>
        <v>-6557.2</v>
      </c>
    </row>
    <row r="2021" spans="1:27" x14ac:dyDescent="0.25">
      <c r="A2021" t="s">
        <v>479</v>
      </c>
      <c r="B2021" t="s">
        <v>264</v>
      </c>
      <c r="C2021" t="s">
        <v>265</v>
      </c>
      <c r="D2021" t="s">
        <v>486</v>
      </c>
      <c r="E2021" t="s">
        <v>487</v>
      </c>
      <c r="F2021" t="str">
        <f t="shared" si="190"/>
        <v>1195</v>
      </c>
      <c r="G2021" t="s">
        <v>108</v>
      </c>
      <c r="H2021" t="s">
        <v>109</v>
      </c>
      <c r="I2021" s="91"/>
      <c r="J2021" s="91"/>
      <c r="K2021" s="91"/>
      <c r="L2021" s="91"/>
      <c r="M2021" s="91"/>
      <c r="N2021" s="91"/>
      <c r="O2021" s="91"/>
      <c r="P2021" s="91"/>
      <c r="Q2021" s="91"/>
      <c r="R2021" s="91"/>
      <c r="S2021" s="91"/>
      <c r="T2021" s="91">
        <v>-1093.25</v>
      </c>
      <c r="U2021" s="91">
        <f t="shared" si="191"/>
        <v>-1093.25</v>
      </c>
      <c r="V2021" s="82" t="str">
        <f t="shared" si="189"/>
        <v>141091195885</v>
      </c>
      <c r="W2021" s="83">
        <f>VLOOKUP(V2021,Factors!$E$6:$H$5950,4,FALSE)</f>
        <v>1</v>
      </c>
      <c r="X2021" t="str">
        <f>VLOOKUP(V2021,Factors!$E$6:$F$5950,2,FALSE)</f>
        <v>direct-wa</v>
      </c>
      <c r="Y2021" s="92">
        <f t="shared" si="192"/>
        <v>-1093.25</v>
      </c>
      <c r="Z2021" s="92">
        <f t="shared" si="193"/>
        <v>0</v>
      </c>
      <c r="AA2021" s="92">
        <f t="shared" si="194"/>
        <v>-1093.25</v>
      </c>
    </row>
    <row r="2022" spans="1:27" x14ac:dyDescent="0.25">
      <c r="A2022" t="s">
        <v>479</v>
      </c>
      <c r="B2022" t="s">
        <v>264</v>
      </c>
      <c r="C2022" t="s">
        <v>265</v>
      </c>
      <c r="D2022" t="s">
        <v>486</v>
      </c>
      <c r="E2022" t="s">
        <v>487</v>
      </c>
      <c r="F2022" t="str">
        <f t="shared" si="190"/>
        <v>1195</v>
      </c>
      <c r="G2022" t="s">
        <v>243</v>
      </c>
      <c r="H2022" t="s">
        <v>244</v>
      </c>
      <c r="I2022" s="91"/>
      <c r="J2022" s="91"/>
      <c r="K2022" s="91"/>
      <c r="L2022" s="91"/>
      <c r="M2022" s="91"/>
      <c r="N2022" s="91"/>
      <c r="O2022" s="91"/>
      <c r="P2022" s="91"/>
      <c r="Q2022" s="91"/>
      <c r="R2022" s="91"/>
      <c r="S2022" s="91"/>
      <c r="T2022" s="91">
        <v>-21.43</v>
      </c>
      <c r="U2022" s="91">
        <f t="shared" si="191"/>
        <v>-21.43</v>
      </c>
      <c r="V2022" s="82" t="str">
        <f t="shared" si="189"/>
        <v>141091195885</v>
      </c>
      <c r="W2022" s="83">
        <f>VLOOKUP(V2022,Factors!$E$6:$H$5950,4,FALSE)</f>
        <v>1</v>
      </c>
      <c r="X2022" t="str">
        <f>VLOOKUP(V2022,Factors!$E$6:$F$5950,2,FALSE)</f>
        <v>direct-wa</v>
      </c>
      <c r="Y2022" s="92">
        <f t="shared" si="192"/>
        <v>-21.43</v>
      </c>
      <c r="Z2022" s="92">
        <f t="shared" si="193"/>
        <v>0</v>
      </c>
      <c r="AA2022" s="92">
        <f t="shared" si="194"/>
        <v>-21.43</v>
      </c>
    </row>
    <row r="2023" spans="1:27" x14ac:dyDescent="0.25">
      <c r="A2023" t="s">
        <v>479</v>
      </c>
      <c r="B2023" t="s">
        <v>264</v>
      </c>
      <c r="C2023" t="s">
        <v>265</v>
      </c>
      <c r="D2023" t="s">
        <v>482</v>
      </c>
      <c r="E2023" t="s">
        <v>483</v>
      </c>
      <c r="F2023" t="str">
        <f t="shared" si="190"/>
        <v>1630</v>
      </c>
      <c r="G2023" t="s">
        <v>110</v>
      </c>
      <c r="H2023" t="s">
        <v>111</v>
      </c>
      <c r="I2023" s="91">
        <v>8598.8700000000008</v>
      </c>
      <c r="J2023" s="91">
        <v>6460.53</v>
      </c>
      <c r="K2023" s="91">
        <v>7517.73</v>
      </c>
      <c r="L2023" s="91">
        <v>8353.0400000000009</v>
      </c>
      <c r="M2023" s="91">
        <v>8805.49</v>
      </c>
      <c r="N2023" s="91">
        <v>9188.34</v>
      </c>
      <c r="O2023" s="91">
        <v>7044.39</v>
      </c>
      <c r="P2023" s="91">
        <v>4803</v>
      </c>
      <c r="Q2023" s="91">
        <v>7810.09</v>
      </c>
      <c r="R2023" s="91">
        <v>9188.34</v>
      </c>
      <c r="S2023" s="91">
        <v>7517.73</v>
      </c>
      <c r="T2023" s="91">
        <v>7100.08</v>
      </c>
      <c r="U2023" s="91">
        <f t="shared" si="191"/>
        <v>92387.62999999999</v>
      </c>
      <c r="V2023" s="82" t="str">
        <f t="shared" si="189"/>
        <v>141091630885</v>
      </c>
      <c r="W2023" s="83">
        <f>VLOOKUP(V2023,Factors!$E$6:$H$5950,4,FALSE)</f>
        <v>1</v>
      </c>
      <c r="X2023" t="str">
        <f>VLOOKUP(V2023,Factors!$E$6:$F$5950,2,FALSE)</f>
        <v>Direct-WA</v>
      </c>
      <c r="Y2023" s="92">
        <f t="shared" si="192"/>
        <v>92387.62999999999</v>
      </c>
      <c r="Z2023" s="92">
        <f t="shared" si="193"/>
        <v>0</v>
      </c>
      <c r="AA2023" s="92">
        <f t="shared" si="194"/>
        <v>92387.62999999999</v>
      </c>
    </row>
    <row r="2024" spans="1:27" x14ac:dyDescent="0.25">
      <c r="A2024" t="s">
        <v>479</v>
      </c>
      <c r="B2024" t="s">
        <v>264</v>
      </c>
      <c r="C2024" t="s">
        <v>265</v>
      </c>
      <c r="D2024" t="s">
        <v>482</v>
      </c>
      <c r="E2024" t="s">
        <v>483</v>
      </c>
      <c r="F2024" t="str">
        <f t="shared" si="190"/>
        <v>1630</v>
      </c>
      <c r="G2024" t="s">
        <v>88</v>
      </c>
      <c r="H2024" t="s">
        <v>89</v>
      </c>
      <c r="I2024" s="91">
        <v>1213.42</v>
      </c>
      <c r="J2024" s="91">
        <v>1213.44</v>
      </c>
      <c r="K2024" s="91">
        <v>1237.67</v>
      </c>
      <c r="L2024" s="91">
        <v>1237.67</v>
      </c>
      <c r="M2024" s="91">
        <v>1237.6600000000001</v>
      </c>
      <c r="N2024" s="91">
        <v>1237.6600000000001</v>
      </c>
      <c r="O2024" s="91">
        <v>1237.6500000000001</v>
      </c>
      <c r="P2024" s="91">
        <v>1237.68</v>
      </c>
      <c r="Q2024" s="91">
        <v>1237.6500000000001</v>
      </c>
      <c r="R2024" s="91">
        <v>1237.6600000000001</v>
      </c>
      <c r="S2024" s="91">
        <v>1237.67</v>
      </c>
      <c r="T2024" s="91">
        <v>1237.67</v>
      </c>
      <c r="U2024" s="91">
        <f t="shared" si="191"/>
        <v>14803.5</v>
      </c>
      <c r="V2024" s="82" t="str">
        <f t="shared" si="189"/>
        <v>141091630885</v>
      </c>
      <c r="W2024" s="83">
        <f>VLOOKUP(V2024,Factors!$E$6:$H$5950,4,FALSE)</f>
        <v>1</v>
      </c>
      <c r="X2024" t="str">
        <f>VLOOKUP(V2024,Factors!$E$6:$F$5950,2,FALSE)</f>
        <v>Direct-WA</v>
      </c>
      <c r="Y2024" s="92">
        <f t="shared" si="192"/>
        <v>14803.5</v>
      </c>
      <c r="Z2024" s="92">
        <f t="shared" si="193"/>
        <v>0</v>
      </c>
      <c r="AA2024" s="92">
        <f t="shared" si="194"/>
        <v>14803.5</v>
      </c>
    </row>
    <row r="2025" spans="1:27" x14ac:dyDescent="0.25">
      <c r="A2025" t="s">
        <v>479</v>
      </c>
      <c r="B2025" t="s">
        <v>264</v>
      </c>
      <c r="C2025" t="s">
        <v>265</v>
      </c>
      <c r="D2025" t="s">
        <v>482</v>
      </c>
      <c r="E2025" t="s">
        <v>483</v>
      </c>
      <c r="F2025" t="str">
        <f t="shared" si="190"/>
        <v>1630</v>
      </c>
      <c r="G2025" t="s">
        <v>90</v>
      </c>
      <c r="H2025" t="s">
        <v>91</v>
      </c>
      <c r="I2025" s="91">
        <v>4714.0600000000004</v>
      </c>
      <c r="J2025" s="91">
        <v>4714.08</v>
      </c>
      <c r="K2025" s="91">
        <v>4808.2700000000004</v>
      </c>
      <c r="L2025" s="91">
        <v>4808.2700000000004</v>
      </c>
      <c r="M2025" s="91">
        <v>4808.26</v>
      </c>
      <c r="N2025" s="91">
        <v>4808.26</v>
      </c>
      <c r="O2025" s="91">
        <v>4808.24</v>
      </c>
      <c r="P2025" s="91">
        <v>4808.25</v>
      </c>
      <c r="Q2025" s="91">
        <v>4808.25</v>
      </c>
      <c r="R2025" s="91">
        <v>4808.26</v>
      </c>
      <c r="S2025" s="91">
        <v>4808.26</v>
      </c>
      <c r="T2025" s="91">
        <v>4808.26</v>
      </c>
      <c r="U2025" s="91">
        <f t="shared" si="191"/>
        <v>57510.720000000008</v>
      </c>
      <c r="V2025" s="82" t="str">
        <f t="shared" si="189"/>
        <v>141091630885</v>
      </c>
      <c r="W2025" s="83">
        <f>VLOOKUP(V2025,Factors!$E$6:$H$5950,4,FALSE)</f>
        <v>1</v>
      </c>
      <c r="X2025" t="str">
        <f>VLOOKUP(V2025,Factors!$E$6:$F$5950,2,FALSE)</f>
        <v>Direct-WA</v>
      </c>
      <c r="Y2025" s="92">
        <f t="shared" si="192"/>
        <v>57510.720000000008</v>
      </c>
      <c r="Z2025" s="92">
        <f t="shared" si="193"/>
        <v>0</v>
      </c>
      <c r="AA2025" s="92">
        <f t="shared" si="194"/>
        <v>57510.720000000008</v>
      </c>
    </row>
    <row r="2026" spans="1:27" x14ac:dyDescent="0.25">
      <c r="A2026" t="s">
        <v>479</v>
      </c>
      <c r="B2026" t="s">
        <v>264</v>
      </c>
      <c r="C2026" t="s">
        <v>265</v>
      </c>
      <c r="D2026" t="s">
        <v>482</v>
      </c>
      <c r="E2026" t="s">
        <v>483</v>
      </c>
      <c r="F2026" t="str">
        <f t="shared" si="190"/>
        <v>1630</v>
      </c>
      <c r="G2026" t="s">
        <v>166</v>
      </c>
      <c r="H2026" t="s">
        <v>167</v>
      </c>
      <c r="I2026" s="91">
        <v>-11748.44</v>
      </c>
      <c r="J2026" s="91">
        <v>-7476.28</v>
      </c>
      <c r="K2026" s="91">
        <v>-9937.08</v>
      </c>
      <c r="L2026" s="91">
        <v>-10489.14</v>
      </c>
      <c r="M2026" s="91">
        <v>-12145.32</v>
      </c>
      <c r="N2026" s="91">
        <v>-12145.32</v>
      </c>
      <c r="O2026" s="91">
        <v>-9385.02</v>
      </c>
      <c r="P2026" s="91">
        <v>-6624.72</v>
      </c>
      <c r="Q2026" s="91">
        <v>-9385.02</v>
      </c>
      <c r="R2026" s="91">
        <v>-12697.38</v>
      </c>
      <c r="S2026" s="91">
        <v>-9937.08</v>
      </c>
      <c r="T2026" s="91">
        <v>-8970.98</v>
      </c>
      <c r="U2026" s="91">
        <f t="shared" si="191"/>
        <v>-120941.78000000001</v>
      </c>
      <c r="V2026" s="82" t="str">
        <f t="shared" si="189"/>
        <v>141091630885</v>
      </c>
      <c r="W2026" s="83">
        <f>VLOOKUP(V2026,Factors!$E$6:$H$5950,4,FALSE)</f>
        <v>1</v>
      </c>
      <c r="X2026" t="str">
        <f>VLOOKUP(V2026,Factors!$E$6:$F$5950,2,FALSE)</f>
        <v>Direct-WA</v>
      </c>
      <c r="Y2026" s="92">
        <f t="shared" si="192"/>
        <v>-120941.78000000001</v>
      </c>
      <c r="Z2026" s="92">
        <f t="shared" si="193"/>
        <v>0</v>
      </c>
      <c r="AA2026" s="92">
        <f t="shared" si="194"/>
        <v>-120941.78000000001</v>
      </c>
    </row>
    <row r="2027" spans="1:27" x14ac:dyDescent="0.25">
      <c r="A2027" t="s">
        <v>479</v>
      </c>
      <c r="B2027" t="s">
        <v>164</v>
      </c>
      <c r="C2027" t="s">
        <v>165</v>
      </c>
      <c r="D2027" t="s">
        <v>484</v>
      </c>
      <c r="E2027" t="s">
        <v>485</v>
      </c>
      <c r="F2027" t="str">
        <f t="shared" si="190"/>
        <v>1315</v>
      </c>
      <c r="G2027" t="s">
        <v>84</v>
      </c>
      <c r="H2027" t="s">
        <v>85</v>
      </c>
      <c r="I2027" s="91">
        <v>5.05</v>
      </c>
      <c r="J2027" s="91"/>
      <c r="K2027" s="91"/>
      <c r="L2027" s="91"/>
      <c r="M2027" s="91"/>
      <c r="N2027" s="91"/>
      <c r="O2027" s="91"/>
      <c r="P2027" s="91">
        <v>191.59</v>
      </c>
      <c r="Q2027" s="91"/>
      <c r="R2027" s="91"/>
      <c r="S2027" s="91"/>
      <c r="T2027" s="91"/>
      <c r="U2027" s="91">
        <f t="shared" si="191"/>
        <v>196.64000000000001</v>
      </c>
      <c r="V2027" s="82" t="str">
        <f t="shared" si="189"/>
        <v>151001315885</v>
      </c>
      <c r="W2027" s="83">
        <f>VLOOKUP(V2027,Factors!$E$6:$H$5950,4,FALSE)</f>
        <v>0</v>
      </c>
      <c r="X2027" t="str">
        <f>VLOOKUP(V2027,Factors!$E$6:$F$5950,2,FALSE)</f>
        <v>Direct-OR</v>
      </c>
      <c r="Y2027" s="92">
        <f t="shared" si="192"/>
        <v>0</v>
      </c>
      <c r="Z2027" s="92">
        <f t="shared" si="193"/>
        <v>196.64000000000001</v>
      </c>
      <c r="AA2027" s="92">
        <f t="shared" si="194"/>
        <v>196.64000000000001</v>
      </c>
    </row>
    <row r="2028" spans="1:27" x14ac:dyDescent="0.25">
      <c r="A2028" t="s">
        <v>479</v>
      </c>
      <c r="B2028" t="s">
        <v>164</v>
      </c>
      <c r="C2028" t="s">
        <v>165</v>
      </c>
      <c r="D2028" t="s">
        <v>484</v>
      </c>
      <c r="E2028" t="s">
        <v>485</v>
      </c>
      <c r="F2028" t="str">
        <f t="shared" si="190"/>
        <v>1315</v>
      </c>
      <c r="G2028" t="s">
        <v>98</v>
      </c>
      <c r="H2028" t="s">
        <v>99</v>
      </c>
      <c r="I2028" s="91"/>
      <c r="J2028" s="91"/>
      <c r="K2028" s="91"/>
      <c r="L2028" s="91"/>
      <c r="M2028" s="91"/>
      <c r="N2028" s="91"/>
      <c r="O2028" s="91">
        <v>66.58</v>
      </c>
      <c r="P2028" s="91"/>
      <c r="Q2028" s="91"/>
      <c r="R2028" s="91"/>
      <c r="S2028" s="91"/>
      <c r="T2028" s="91"/>
      <c r="U2028" s="91">
        <f t="shared" si="191"/>
        <v>66.58</v>
      </c>
      <c r="V2028" s="82" t="str">
        <f t="shared" si="189"/>
        <v>151001315885</v>
      </c>
      <c r="W2028" s="83">
        <f>VLOOKUP(V2028,Factors!$E$6:$H$5950,4,FALSE)</f>
        <v>0</v>
      </c>
      <c r="X2028" t="str">
        <f>VLOOKUP(V2028,Factors!$E$6:$F$5950,2,FALSE)</f>
        <v>Direct-OR</v>
      </c>
      <c r="Y2028" s="92">
        <f t="shared" si="192"/>
        <v>0</v>
      </c>
      <c r="Z2028" s="92">
        <f t="shared" si="193"/>
        <v>66.58</v>
      </c>
      <c r="AA2028" s="92">
        <f t="shared" si="194"/>
        <v>66.58</v>
      </c>
    </row>
    <row r="2029" spans="1:27" x14ac:dyDescent="0.25">
      <c r="A2029" t="s">
        <v>479</v>
      </c>
      <c r="B2029" t="s">
        <v>164</v>
      </c>
      <c r="C2029" t="s">
        <v>165</v>
      </c>
      <c r="D2029" t="s">
        <v>484</v>
      </c>
      <c r="E2029" t="s">
        <v>485</v>
      </c>
      <c r="F2029" t="str">
        <f t="shared" si="190"/>
        <v>1315</v>
      </c>
      <c r="G2029" t="s">
        <v>144</v>
      </c>
      <c r="H2029" t="s">
        <v>145</v>
      </c>
      <c r="I2029" s="91"/>
      <c r="J2029" s="91"/>
      <c r="K2029" s="91"/>
      <c r="L2029" s="91"/>
      <c r="M2029" s="91"/>
      <c r="N2029" s="91"/>
      <c r="O2029" s="91"/>
      <c r="P2029" s="91"/>
      <c r="Q2029" s="91"/>
      <c r="R2029" s="91">
        <v>489.85</v>
      </c>
      <c r="S2029" s="91"/>
      <c r="T2029" s="91"/>
      <c r="U2029" s="91">
        <f t="shared" si="191"/>
        <v>489.85</v>
      </c>
      <c r="V2029" s="82" t="str">
        <f t="shared" si="189"/>
        <v>151001315885</v>
      </c>
      <c r="W2029" s="83">
        <f>VLOOKUP(V2029,Factors!$E$6:$H$5950,4,FALSE)</f>
        <v>0</v>
      </c>
      <c r="X2029" t="str">
        <f>VLOOKUP(V2029,Factors!$E$6:$F$5950,2,FALSE)</f>
        <v>Direct-OR</v>
      </c>
      <c r="Y2029" s="92">
        <f t="shared" si="192"/>
        <v>0</v>
      </c>
      <c r="Z2029" s="92">
        <f t="shared" si="193"/>
        <v>489.85</v>
      </c>
      <c r="AA2029" s="92">
        <f t="shared" si="194"/>
        <v>489.85</v>
      </c>
    </row>
    <row r="2030" spans="1:27" x14ac:dyDescent="0.25">
      <c r="A2030" t="s">
        <v>479</v>
      </c>
      <c r="B2030" t="s">
        <v>164</v>
      </c>
      <c r="C2030" t="s">
        <v>165</v>
      </c>
      <c r="D2030" t="s">
        <v>484</v>
      </c>
      <c r="E2030" t="s">
        <v>485</v>
      </c>
      <c r="F2030" t="str">
        <f t="shared" si="190"/>
        <v>1315</v>
      </c>
      <c r="G2030" t="s">
        <v>65</v>
      </c>
      <c r="H2030" t="s">
        <v>66</v>
      </c>
      <c r="I2030" s="91"/>
      <c r="J2030" s="91"/>
      <c r="K2030" s="91"/>
      <c r="L2030" s="91"/>
      <c r="M2030" s="91"/>
      <c r="N2030" s="91"/>
      <c r="O2030" s="91"/>
      <c r="P2030" s="91">
        <v>1635.84</v>
      </c>
      <c r="Q2030" s="91"/>
      <c r="R2030" s="91"/>
      <c r="S2030" s="91"/>
      <c r="T2030" s="91"/>
      <c r="U2030" s="91">
        <f t="shared" si="191"/>
        <v>1635.84</v>
      </c>
      <c r="V2030" s="82" t="str">
        <f t="shared" si="189"/>
        <v>151001315885</v>
      </c>
      <c r="W2030" s="83">
        <f>VLOOKUP(V2030,Factors!$E$6:$H$5950,4,FALSE)</f>
        <v>0</v>
      </c>
      <c r="X2030" t="str">
        <f>VLOOKUP(V2030,Factors!$E$6:$F$5950,2,FALSE)</f>
        <v>Direct-OR</v>
      </c>
      <c r="Y2030" s="92">
        <f t="shared" si="192"/>
        <v>0</v>
      </c>
      <c r="Z2030" s="92">
        <f t="shared" si="193"/>
        <v>1635.84</v>
      </c>
      <c r="AA2030" s="92">
        <f t="shared" si="194"/>
        <v>1635.84</v>
      </c>
    </row>
    <row r="2031" spans="1:27" x14ac:dyDescent="0.25">
      <c r="A2031" t="s">
        <v>479</v>
      </c>
      <c r="B2031" t="s">
        <v>164</v>
      </c>
      <c r="C2031" t="s">
        <v>165</v>
      </c>
      <c r="D2031" t="s">
        <v>484</v>
      </c>
      <c r="E2031" t="s">
        <v>485</v>
      </c>
      <c r="F2031" t="str">
        <f t="shared" si="190"/>
        <v>1315</v>
      </c>
      <c r="G2031" t="s">
        <v>56</v>
      </c>
      <c r="H2031" t="s">
        <v>57</v>
      </c>
      <c r="I2031" s="91">
        <v>206.37</v>
      </c>
      <c r="J2031" s="91"/>
      <c r="K2031" s="91"/>
      <c r="L2031" s="91"/>
      <c r="M2031" s="91"/>
      <c r="N2031" s="91"/>
      <c r="O2031" s="91"/>
      <c r="P2031" s="91">
        <v>5505.6</v>
      </c>
      <c r="Q2031" s="91"/>
      <c r="R2031" s="91"/>
      <c r="S2031" s="91"/>
      <c r="T2031" s="91"/>
      <c r="U2031" s="91">
        <f t="shared" si="191"/>
        <v>5711.97</v>
      </c>
      <c r="V2031" s="82" t="str">
        <f t="shared" si="189"/>
        <v>151001315885</v>
      </c>
      <c r="W2031" s="83">
        <f>VLOOKUP(V2031,Factors!$E$6:$H$5950,4,FALSE)</f>
        <v>0</v>
      </c>
      <c r="X2031" t="str">
        <f>VLOOKUP(V2031,Factors!$E$6:$F$5950,2,FALSE)</f>
        <v>Direct-OR</v>
      </c>
      <c r="Y2031" s="92">
        <f t="shared" si="192"/>
        <v>0</v>
      </c>
      <c r="Z2031" s="92">
        <f t="shared" si="193"/>
        <v>5711.97</v>
      </c>
      <c r="AA2031" s="92">
        <f t="shared" si="194"/>
        <v>5711.97</v>
      </c>
    </row>
    <row r="2032" spans="1:27" x14ac:dyDescent="0.25">
      <c r="A2032" t="s">
        <v>479</v>
      </c>
      <c r="B2032" t="s">
        <v>164</v>
      </c>
      <c r="C2032" t="s">
        <v>165</v>
      </c>
      <c r="D2032" t="s">
        <v>484</v>
      </c>
      <c r="E2032" t="s">
        <v>485</v>
      </c>
      <c r="F2032" t="str">
        <f t="shared" si="190"/>
        <v>1315</v>
      </c>
      <c r="G2032" t="s">
        <v>68</v>
      </c>
      <c r="H2032" t="s">
        <v>69</v>
      </c>
      <c r="I2032" s="91"/>
      <c r="J2032" s="91"/>
      <c r="K2032" s="91"/>
      <c r="L2032" s="91"/>
      <c r="M2032" s="91"/>
      <c r="N2032" s="91"/>
      <c r="O2032" s="91"/>
      <c r="P2032" s="91">
        <v>681.6</v>
      </c>
      <c r="Q2032" s="91"/>
      <c r="R2032" s="91"/>
      <c r="S2032" s="91"/>
      <c r="T2032" s="91"/>
      <c r="U2032" s="91">
        <f t="shared" si="191"/>
        <v>681.6</v>
      </c>
      <c r="V2032" s="82" t="str">
        <f t="shared" si="189"/>
        <v>151001315885</v>
      </c>
      <c r="W2032" s="83">
        <f>VLOOKUP(V2032,Factors!$E$6:$H$5950,4,FALSE)</f>
        <v>0</v>
      </c>
      <c r="X2032" t="str">
        <f>VLOOKUP(V2032,Factors!$E$6:$F$5950,2,FALSE)</f>
        <v>Direct-OR</v>
      </c>
      <c r="Y2032" s="92">
        <f t="shared" si="192"/>
        <v>0</v>
      </c>
      <c r="Z2032" s="92">
        <f t="shared" si="193"/>
        <v>681.6</v>
      </c>
      <c r="AA2032" s="92">
        <f t="shared" si="194"/>
        <v>681.6</v>
      </c>
    </row>
    <row r="2033" spans="1:27" x14ac:dyDescent="0.25">
      <c r="A2033" t="s">
        <v>479</v>
      </c>
      <c r="B2033" t="s">
        <v>164</v>
      </c>
      <c r="C2033" t="s">
        <v>165</v>
      </c>
      <c r="D2033" t="s">
        <v>491</v>
      </c>
      <c r="E2033" t="s">
        <v>492</v>
      </c>
      <c r="F2033" t="str">
        <f t="shared" si="190"/>
        <v>1514</v>
      </c>
      <c r="G2033" t="s">
        <v>270</v>
      </c>
      <c r="H2033" t="s">
        <v>271</v>
      </c>
      <c r="I2033" s="91"/>
      <c r="J2033" s="91"/>
      <c r="K2033" s="91">
        <v>187.18</v>
      </c>
      <c r="L2033" s="91"/>
      <c r="M2033" s="91"/>
      <c r="N2033" s="91"/>
      <c r="O2033" s="91"/>
      <c r="P2033" s="91"/>
      <c r="Q2033" s="91"/>
      <c r="R2033" s="91"/>
      <c r="S2033" s="91"/>
      <c r="T2033" s="91"/>
      <c r="U2033" s="91">
        <f t="shared" si="191"/>
        <v>187.18</v>
      </c>
      <c r="V2033" s="82" t="str">
        <f t="shared" si="189"/>
        <v>151001514885</v>
      </c>
      <c r="W2033" s="83">
        <f>VLOOKUP(V2033,Factors!$E$6:$H$5950,4,FALSE)</f>
        <v>0</v>
      </c>
      <c r="X2033" t="str">
        <f>VLOOKUP(V2033,Factors!$E$6:$F$5950,2,FALSE)</f>
        <v>Direct-OR</v>
      </c>
      <c r="Y2033" s="92">
        <f t="shared" si="192"/>
        <v>0</v>
      </c>
      <c r="Z2033" s="92">
        <f t="shared" si="193"/>
        <v>187.18</v>
      </c>
      <c r="AA2033" s="92">
        <f t="shared" si="194"/>
        <v>187.18</v>
      </c>
    </row>
    <row r="2034" spans="1:27" x14ac:dyDescent="0.25">
      <c r="A2034" t="s">
        <v>479</v>
      </c>
      <c r="B2034" t="s">
        <v>164</v>
      </c>
      <c r="C2034" t="s">
        <v>165</v>
      </c>
      <c r="D2034" t="s">
        <v>491</v>
      </c>
      <c r="E2034" t="s">
        <v>492</v>
      </c>
      <c r="F2034" t="str">
        <f t="shared" si="190"/>
        <v>1514</v>
      </c>
      <c r="G2034" t="s">
        <v>84</v>
      </c>
      <c r="H2034" t="s">
        <v>85</v>
      </c>
      <c r="I2034" s="91"/>
      <c r="J2034" s="91">
        <v>44.42</v>
      </c>
      <c r="K2034" s="91">
        <v>24.41</v>
      </c>
      <c r="L2034" s="91"/>
      <c r="M2034" s="91"/>
      <c r="N2034" s="91"/>
      <c r="O2034" s="91"/>
      <c r="P2034" s="91"/>
      <c r="Q2034" s="91"/>
      <c r="R2034" s="91"/>
      <c r="S2034" s="91"/>
      <c r="T2034" s="91"/>
      <c r="U2034" s="91">
        <f t="shared" si="191"/>
        <v>68.83</v>
      </c>
      <c r="V2034" s="82" t="str">
        <f t="shared" si="189"/>
        <v>151001514885</v>
      </c>
      <c r="W2034" s="83">
        <f>VLOOKUP(V2034,Factors!$E$6:$H$5950,4,FALSE)</f>
        <v>0</v>
      </c>
      <c r="X2034" t="str">
        <f>VLOOKUP(V2034,Factors!$E$6:$F$5950,2,FALSE)</f>
        <v>Direct-OR</v>
      </c>
      <c r="Y2034" s="92">
        <f t="shared" si="192"/>
        <v>0</v>
      </c>
      <c r="Z2034" s="92">
        <f t="shared" si="193"/>
        <v>68.83</v>
      </c>
      <c r="AA2034" s="92">
        <f t="shared" si="194"/>
        <v>68.83</v>
      </c>
    </row>
    <row r="2035" spans="1:27" x14ac:dyDescent="0.25">
      <c r="A2035" t="s">
        <v>479</v>
      </c>
      <c r="B2035" t="s">
        <v>164</v>
      </c>
      <c r="C2035" t="s">
        <v>165</v>
      </c>
      <c r="D2035" t="s">
        <v>491</v>
      </c>
      <c r="E2035" t="s">
        <v>492</v>
      </c>
      <c r="F2035" t="str">
        <f t="shared" si="190"/>
        <v>1514</v>
      </c>
      <c r="G2035" t="s">
        <v>290</v>
      </c>
      <c r="H2035" t="s">
        <v>291</v>
      </c>
      <c r="I2035" s="91"/>
      <c r="J2035" s="91"/>
      <c r="K2035" s="91"/>
      <c r="L2035" s="91">
        <v>8956</v>
      </c>
      <c r="M2035" s="91"/>
      <c r="N2035" s="91"/>
      <c r="O2035" s="91"/>
      <c r="P2035" s="91"/>
      <c r="Q2035" s="91"/>
      <c r="R2035" s="91"/>
      <c r="S2035" s="91"/>
      <c r="T2035" s="91"/>
      <c r="U2035" s="91">
        <f t="shared" si="191"/>
        <v>8956</v>
      </c>
      <c r="V2035" s="82" t="str">
        <f t="shared" si="189"/>
        <v>151001514885</v>
      </c>
      <c r="W2035" s="83">
        <f>VLOOKUP(V2035,Factors!$E$6:$H$5950,4,FALSE)</f>
        <v>0</v>
      </c>
      <c r="X2035" t="str">
        <f>VLOOKUP(V2035,Factors!$E$6:$F$5950,2,FALSE)</f>
        <v>Direct-OR</v>
      </c>
      <c r="Y2035" s="92">
        <f t="shared" si="192"/>
        <v>0</v>
      </c>
      <c r="Z2035" s="92">
        <f t="shared" si="193"/>
        <v>8956</v>
      </c>
      <c r="AA2035" s="92">
        <f t="shared" si="194"/>
        <v>8956</v>
      </c>
    </row>
    <row r="2036" spans="1:27" x14ac:dyDescent="0.25">
      <c r="A2036" t="s">
        <v>479</v>
      </c>
      <c r="B2036" t="s">
        <v>164</v>
      </c>
      <c r="C2036" t="s">
        <v>165</v>
      </c>
      <c r="D2036" t="s">
        <v>491</v>
      </c>
      <c r="E2036" t="s">
        <v>492</v>
      </c>
      <c r="F2036" t="str">
        <f t="shared" si="190"/>
        <v>1514</v>
      </c>
      <c r="G2036" t="s">
        <v>256</v>
      </c>
      <c r="H2036" t="s">
        <v>257</v>
      </c>
      <c r="I2036" s="91"/>
      <c r="J2036" s="91"/>
      <c r="K2036" s="91">
        <v>682.85</v>
      </c>
      <c r="L2036" s="91"/>
      <c r="M2036" s="91"/>
      <c r="N2036" s="91"/>
      <c r="O2036" s="91"/>
      <c r="P2036" s="91"/>
      <c r="Q2036" s="91"/>
      <c r="R2036" s="91"/>
      <c r="S2036" s="91"/>
      <c r="T2036" s="91"/>
      <c r="U2036" s="91">
        <f t="shared" si="191"/>
        <v>682.85</v>
      </c>
      <c r="V2036" s="82" t="str">
        <f t="shared" si="189"/>
        <v>151001514885</v>
      </c>
      <c r="W2036" s="83">
        <f>VLOOKUP(V2036,Factors!$E$6:$H$5950,4,FALSE)</f>
        <v>0</v>
      </c>
      <c r="X2036" t="str">
        <f>VLOOKUP(V2036,Factors!$E$6:$F$5950,2,FALSE)</f>
        <v>Direct-OR</v>
      </c>
      <c r="Y2036" s="92">
        <f t="shared" si="192"/>
        <v>0</v>
      </c>
      <c r="Z2036" s="92">
        <f t="shared" si="193"/>
        <v>682.85</v>
      </c>
      <c r="AA2036" s="92">
        <f t="shared" si="194"/>
        <v>682.85</v>
      </c>
    </row>
    <row r="2037" spans="1:27" x14ac:dyDescent="0.25">
      <c r="A2037" t="s">
        <v>479</v>
      </c>
      <c r="B2037" t="s">
        <v>164</v>
      </c>
      <c r="C2037" t="s">
        <v>165</v>
      </c>
      <c r="D2037" t="s">
        <v>491</v>
      </c>
      <c r="E2037" t="s">
        <v>492</v>
      </c>
      <c r="F2037" t="str">
        <f t="shared" si="190"/>
        <v>1514</v>
      </c>
      <c r="G2037" t="s">
        <v>130</v>
      </c>
      <c r="H2037" t="s">
        <v>131</v>
      </c>
      <c r="I2037" s="91"/>
      <c r="J2037" s="91"/>
      <c r="K2037" s="91"/>
      <c r="L2037" s="91"/>
      <c r="M2037" s="91"/>
      <c r="N2037" s="91"/>
      <c r="O2037" s="91"/>
      <c r="P2037" s="91"/>
      <c r="Q2037" s="91"/>
      <c r="R2037" s="91"/>
      <c r="S2037" s="91">
        <v>21.99</v>
      </c>
      <c r="T2037" s="91"/>
      <c r="U2037" s="91">
        <f t="shared" si="191"/>
        <v>21.99</v>
      </c>
      <c r="V2037" s="82" t="str">
        <f t="shared" si="189"/>
        <v>151001514885</v>
      </c>
      <c r="W2037" s="83">
        <f>VLOOKUP(V2037,Factors!$E$6:$H$5950,4,FALSE)</f>
        <v>0</v>
      </c>
      <c r="X2037" t="str">
        <f>VLOOKUP(V2037,Factors!$E$6:$F$5950,2,FALSE)</f>
        <v>Direct-OR</v>
      </c>
      <c r="Y2037" s="92">
        <f t="shared" si="192"/>
        <v>0</v>
      </c>
      <c r="Z2037" s="92">
        <f t="shared" si="193"/>
        <v>21.99</v>
      </c>
      <c r="AA2037" s="92">
        <f t="shared" si="194"/>
        <v>21.99</v>
      </c>
    </row>
    <row r="2038" spans="1:27" x14ac:dyDescent="0.25">
      <c r="A2038" t="s">
        <v>479</v>
      </c>
      <c r="B2038" t="s">
        <v>164</v>
      </c>
      <c r="C2038" t="s">
        <v>165</v>
      </c>
      <c r="D2038" t="s">
        <v>491</v>
      </c>
      <c r="E2038" t="s">
        <v>492</v>
      </c>
      <c r="F2038" t="str">
        <f t="shared" si="190"/>
        <v>1514</v>
      </c>
      <c r="G2038" t="s">
        <v>136</v>
      </c>
      <c r="H2038" t="s">
        <v>137</v>
      </c>
      <c r="I2038" s="91">
        <v>4</v>
      </c>
      <c r="J2038" s="91">
        <v>17</v>
      </c>
      <c r="K2038" s="91">
        <v>10</v>
      </c>
      <c r="L2038" s="91"/>
      <c r="M2038" s="91"/>
      <c r="N2038" s="91"/>
      <c r="O2038" s="91"/>
      <c r="P2038" s="91"/>
      <c r="Q2038" s="91"/>
      <c r="R2038" s="91"/>
      <c r="S2038" s="91"/>
      <c r="T2038" s="91">
        <v>10</v>
      </c>
      <c r="U2038" s="91">
        <f t="shared" si="191"/>
        <v>41</v>
      </c>
      <c r="V2038" s="82" t="str">
        <f t="shared" si="189"/>
        <v>151001514885</v>
      </c>
      <c r="W2038" s="83">
        <f>VLOOKUP(V2038,Factors!$E$6:$H$5950,4,FALSE)</f>
        <v>0</v>
      </c>
      <c r="X2038" t="str">
        <f>VLOOKUP(V2038,Factors!$E$6:$F$5950,2,FALSE)</f>
        <v>Direct-OR</v>
      </c>
      <c r="Y2038" s="92">
        <f t="shared" si="192"/>
        <v>0</v>
      </c>
      <c r="Z2038" s="92">
        <f t="shared" si="193"/>
        <v>41</v>
      </c>
      <c r="AA2038" s="92">
        <f t="shared" si="194"/>
        <v>41</v>
      </c>
    </row>
    <row r="2039" spans="1:27" x14ac:dyDescent="0.25">
      <c r="A2039" t="s">
        <v>479</v>
      </c>
      <c r="B2039" t="s">
        <v>164</v>
      </c>
      <c r="C2039" t="s">
        <v>165</v>
      </c>
      <c r="D2039" t="s">
        <v>491</v>
      </c>
      <c r="E2039" t="s">
        <v>492</v>
      </c>
      <c r="F2039" t="str">
        <f t="shared" si="190"/>
        <v>1514</v>
      </c>
      <c r="G2039" t="s">
        <v>144</v>
      </c>
      <c r="H2039" t="s">
        <v>145</v>
      </c>
      <c r="I2039" s="91"/>
      <c r="J2039" s="91">
        <v>27.4</v>
      </c>
      <c r="K2039" s="91"/>
      <c r="L2039" s="91"/>
      <c r="M2039" s="91"/>
      <c r="N2039" s="91"/>
      <c r="O2039" s="91"/>
      <c r="P2039" s="91"/>
      <c r="Q2039" s="91"/>
      <c r="R2039" s="91"/>
      <c r="S2039" s="91">
        <v>104.43</v>
      </c>
      <c r="T2039" s="91"/>
      <c r="U2039" s="91">
        <f t="shared" si="191"/>
        <v>131.83000000000001</v>
      </c>
      <c r="V2039" s="82" t="str">
        <f t="shared" si="189"/>
        <v>151001514885</v>
      </c>
      <c r="W2039" s="83">
        <f>VLOOKUP(V2039,Factors!$E$6:$H$5950,4,FALSE)</f>
        <v>0</v>
      </c>
      <c r="X2039" t="str">
        <f>VLOOKUP(V2039,Factors!$E$6:$F$5950,2,FALSE)</f>
        <v>Direct-OR</v>
      </c>
      <c r="Y2039" s="92">
        <f t="shared" si="192"/>
        <v>0</v>
      </c>
      <c r="Z2039" s="92">
        <f t="shared" si="193"/>
        <v>131.83000000000001</v>
      </c>
      <c r="AA2039" s="92">
        <f t="shared" si="194"/>
        <v>131.83000000000001</v>
      </c>
    </row>
    <row r="2040" spans="1:27" x14ac:dyDescent="0.25">
      <c r="A2040" t="s">
        <v>479</v>
      </c>
      <c r="B2040" t="s">
        <v>164</v>
      </c>
      <c r="C2040" t="s">
        <v>165</v>
      </c>
      <c r="D2040" t="s">
        <v>491</v>
      </c>
      <c r="E2040" t="s">
        <v>492</v>
      </c>
      <c r="F2040" t="str">
        <f t="shared" si="190"/>
        <v>1514</v>
      </c>
      <c r="G2040" t="s">
        <v>146</v>
      </c>
      <c r="H2040" t="s">
        <v>147</v>
      </c>
      <c r="I2040" s="91"/>
      <c r="J2040" s="91"/>
      <c r="K2040" s="91">
        <v>1268.54</v>
      </c>
      <c r="L2040" s="91"/>
      <c r="M2040" s="91"/>
      <c r="N2040" s="91"/>
      <c r="O2040" s="91"/>
      <c r="P2040" s="91"/>
      <c r="Q2040" s="91"/>
      <c r="R2040" s="91"/>
      <c r="S2040" s="91"/>
      <c r="T2040" s="91"/>
      <c r="U2040" s="91">
        <f t="shared" si="191"/>
        <v>1268.54</v>
      </c>
      <c r="V2040" s="82" t="str">
        <f t="shared" si="189"/>
        <v>151001514885</v>
      </c>
      <c r="W2040" s="83">
        <f>VLOOKUP(V2040,Factors!$E$6:$H$5950,4,FALSE)</f>
        <v>0</v>
      </c>
      <c r="X2040" t="str">
        <f>VLOOKUP(V2040,Factors!$E$6:$F$5950,2,FALSE)</f>
        <v>Direct-OR</v>
      </c>
      <c r="Y2040" s="92">
        <f t="shared" si="192"/>
        <v>0</v>
      </c>
      <c r="Z2040" s="92">
        <f t="shared" si="193"/>
        <v>1268.54</v>
      </c>
      <c r="AA2040" s="92">
        <f t="shared" si="194"/>
        <v>1268.54</v>
      </c>
    </row>
    <row r="2041" spans="1:27" x14ac:dyDescent="0.25">
      <c r="A2041" t="s">
        <v>479</v>
      </c>
      <c r="B2041" t="s">
        <v>164</v>
      </c>
      <c r="C2041" t="s">
        <v>165</v>
      </c>
      <c r="D2041" t="s">
        <v>491</v>
      </c>
      <c r="E2041" t="s">
        <v>492</v>
      </c>
      <c r="F2041" t="str">
        <f t="shared" si="190"/>
        <v>1514</v>
      </c>
      <c r="G2041" t="s">
        <v>150</v>
      </c>
      <c r="H2041" t="s">
        <v>151</v>
      </c>
      <c r="I2041" s="91"/>
      <c r="J2041" s="91"/>
      <c r="K2041" s="91"/>
      <c r="L2041" s="91"/>
      <c r="M2041" s="91"/>
      <c r="N2041" s="91"/>
      <c r="O2041" s="91"/>
      <c r="P2041" s="91"/>
      <c r="Q2041" s="91"/>
      <c r="R2041" s="91"/>
      <c r="S2041" s="91"/>
      <c r="T2041" s="91">
        <v>225</v>
      </c>
      <c r="U2041" s="91">
        <f t="shared" si="191"/>
        <v>225</v>
      </c>
      <c r="V2041" s="82" t="str">
        <f t="shared" si="189"/>
        <v>151001514885</v>
      </c>
      <c r="W2041" s="83">
        <f>VLOOKUP(V2041,Factors!$E$6:$H$5950,4,FALSE)</f>
        <v>0</v>
      </c>
      <c r="X2041" t="str">
        <f>VLOOKUP(V2041,Factors!$E$6:$F$5950,2,FALSE)</f>
        <v>Direct-OR</v>
      </c>
      <c r="Y2041" s="92">
        <f t="shared" si="192"/>
        <v>0</v>
      </c>
      <c r="Z2041" s="92">
        <f t="shared" si="193"/>
        <v>225</v>
      </c>
      <c r="AA2041" s="92">
        <f t="shared" si="194"/>
        <v>225</v>
      </c>
    </row>
    <row r="2042" spans="1:27" x14ac:dyDescent="0.25">
      <c r="A2042" t="s">
        <v>479</v>
      </c>
      <c r="B2042" t="s">
        <v>164</v>
      </c>
      <c r="C2042" t="s">
        <v>165</v>
      </c>
      <c r="D2042" t="s">
        <v>491</v>
      </c>
      <c r="E2042" t="s">
        <v>492</v>
      </c>
      <c r="F2042" t="str">
        <f t="shared" si="190"/>
        <v>1514</v>
      </c>
      <c r="G2042" t="s">
        <v>180</v>
      </c>
      <c r="H2042" t="s">
        <v>181</v>
      </c>
      <c r="I2042" s="91"/>
      <c r="J2042" s="91">
        <v>568.79999999999995</v>
      </c>
      <c r="K2042" s="91">
        <v>288.68</v>
      </c>
      <c r="L2042" s="91"/>
      <c r="M2042" s="91"/>
      <c r="N2042" s="91"/>
      <c r="O2042" s="91"/>
      <c r="P2042" s="91"/>
      <c r="Q2042" s="91"/>
      <c r="R2042" s="91"/>
      <c r="S2042" s="91"/>
      <c r="T2042" s="91"/>
      <c r="U2042" s="91">
        <f t="shared" si="191"/>
        <v>857.48</v>
      </c>
      <c r="V2042" s="82" t="str">
        <f t="shared" si="189"/>
        <v>151001514885</v>
      </c>
      <c r="W2042" s="83">
        <f>VLOOKUP(V2042,Factors!$E$6:$H$5950,4,FALSE)</f>
        <v>0</v>
      </c>
      <c r="X2042" t="str">
        <f>VLOOKUP(V2042,Factors!$E$6:$F$5950,2,FALSE)</f>
        <v>Direct-OR</v>
      </c>
      <c r="Y2042" s="92">
        <f t="shared" si="192"/>
        <v>0</v>
      </c>
      <c r="Z2042" s="92">
        <f t="shared" si="193"/>
        <v>857.48</v>
      </c>
      <c r="AA2042" s="92">
        <f t="shared" si="194"/>
        <v>857.48</v>
      </c>
    </row>
    <row r="2043" spans="1:27" x14ac:dyDescent="0.25">
      <c r="A2043" t="s">
        <v>479</v>
      </c>
      <c r="B2043" t="s">
        <v>164</v>
      </c>
      <c r="C2043" t="s">
        <v>165</v>
      </c>
      <c r="D2043" t="s">
        <v>491</v>
      </c>
      <c r="E2043" t="s">
        <v>492</v>
      </c>
      <c r="F2043" t="str">
        <f t="shared" si="190"/>
        <v>1514</v>
      </c>
      <c r="G2043" t="s">
        <v>56</v>
      </c>
      <c r="H2043" t="s">
        <v>57</v>
      </c>
      <c r="I2043" s="91"/>
      <c r="J2043" s="91">
        <v>1529.68</v>
      </c>
      <c r="K2043" s="91">
        <v>894.66</v>
      </c>
      <c r="L2043" s="91"/>
      <c r="M2043" s="91"/>
      <c r="N2043" s="91"/>
      <c r="O2043" s="91"/>
      <c r="P2043" s="91"/>
      <c r="Q2043" s="91"/>
      <c r="R2043" s="91"/>
      <c r="S2043" s="91"/>
      <c r="T2043" s="91"/>
      <c r="U2043" s="91">
        <f t="shared" si="191"/>
        <v>2424.34</v>
      </c>
      <c r="V2043" s="82" t="str">
        <f t="shared" si="189"/>
        <v>151001514885</v>
      </c>
      <c r="W2043" s="83">
        <f>VLOOKUP(V2043,Factors!$E$6:$H$5950,4,FALSE)</f>
        <v>0</v>
      </c>
      <c r="X2043" t="str">
        <f>VLOOKUP(V2043,Factors!$E$6:$F$5950,2,FALSE)</f>
        <v>Direct-OR</v>
      </c>
      <c r="Y2043" s="92">
        <f t="shared" si="192"/>
        <v>0</v>
      </c>
      <c r="Z2043" s="92">
        <f t="shared" si="193"/>
        <v>2424.34</v>
      </c>
      <c r="AA2043" s="92">
        <f t="shared" si="194"/>
        <v>2424.34</v>
      </c>
    </row>
    <row r="2044" spans="1:27" x14ac:dyDescent="0.25">
      <c r="A2044" t="s">
        <v>479</v>
      </c>
      <c r="B2044" t="s">
        <v>164</v>
      </c>
      <c r="C2044" t="s">
        <v>165</v>
      </c>
      <c r="D2044" t="s">
        <v>491</v>
      </c>
      <c r="E2044" t="s">
        <v>492</v>
      </c>
      <c r="F2044" t="str">
        <f t="shared" si="190"/>
        <v>1514</v>
      </c>
      <c r="G2044" t="s">
        <v>68</v>
      </c>
      <c r="H2044" t="s">
        <v>69</v>
      </c>
      <c r="I2044" s="91"/>
      <c r="J2044" s="91">
        <v>284.2</v>
      </c>
      <c r="K2044" s="91">
        <v>102.24</v>
      </c>
      <c r="L2044" s="91"/>
      <c r="M2044" s="91"/>
      <c r="N2044" s="91"/>
      <c r="O2044" s="91"/>
      <c r="P2044" s="91"/>
      <c r="Q2044" s="91"/>
      <c r="R2044" s="91"/>
      <c r="S2044" s="91"/>
      <c r="T2044" s="91"/>
      <c r="U2044" s="91">
        <f t="shared" si="191"/>
        <v>386.44</v>
      </c>
      <c r="V2044" s="82" t="str">
        <f t="shared" si="189"/>
        <v>151001514885</v>
      </c>
      <c r="W2044" s="83">
        <f>VLOOKUP(V2044,Factors!$E$6:$H$5950,4,FALSE)</f>
        <v>0</v>
      </c>
      <c r="X2044" t="str">
        <f>VLOOKUP(V2044,Factors!$E$6:$F$5950,2,FALSE)</f>
        <v>Direct-OR</v>
      </c>
      <c r="Y2044" s="92">
        <f t="shared" si="192"/>
        <v>0</v>
      </c>
      <c r="Z2044" s="92">
        <f t="shared" si="193"/>
        <v>386.44</v>
      </c>
      <c r="AA2044" s="92">
        <f t="shared" si="194"/>
        <v>386.44</v>
      </c>
    </row>
    <row r="2045" spans="1:27" x14ac:dyDescent="0.25">
      <c r="A2045" t="s">
        <v>479</v>
      </c>
      <c r="B2045" t="s">
        <v>164</v>
      </c>
      <c r="C2045" t="s">
        <v>165</v>
      </c>
      <c r="D2045" t="s">
        <v>491</v>
      </c>
      <c r="E2045" t="s">
        <v>492</v>
      </c>
      <c r="F2045" t="str">
        <f t="shared" si="190"/>
        <v>1514</v>
      </c>
      <c r="G2045" t="s">
        <v>166</v>
      </c>
      <c r="H2045" t="s">
        <v>167</v>
      </c>
      <c r="I2045" s="91"/>
      <c r="J2045" s="91"/>
      <c r="K2045" s="91">
        <v>-686.46</v>
      </c>
      <c r="L2045" s="91"/>
      <c r="M2045" s="91"/>
      <c r="N2045" s="91"/>
      <c r="O2045" s="91"/>
      <c r="P2045" s="91"/>
      <c r="Q2045" s="91"/>
      <c r="R2045" s="91"/>
      <c r="S2045" s="91"/>
      <c r="T2045" s="91"/>
      <c r="U2045" s="91">
        <f t="shared" si="191"/>
        <v>-686.46</v>
      </c>
      <c r="V2045" s="82" t="str">
        <f t="shared" si="189"/>
        <v>151001514885</v>
      </c>
      <c r="W2045" s="83">
        <f>VLOOKUP(V2045,Factors!$E$6:$H$5950,4,FALSE)</f>
        <v>0</v>
      </c>
      <c r="X2045" t="str">
        <f>VLOOKUP(V2045,Factors!$E$6:$F$5950,2,FALSE)</f>
        <v>Direct-OR</v>
      </c>
      <c r="Y2045" s="92">
        <f t="shared" si="192"/>
        <v>0</v>
      </c>
      <c r="Z2045" s="92">
        <f t="shared" si="193"/>
        <v>-686.46</v>
      </c>
      <c r="AA2045" s="92">
        <f t="shared" si="194"/>
        <v>-686.46</v>
      </c>
    </row>
    <row r="2046" spans="1:27" x14ac:dyDescent="0.25">
      <c r="A2046" t="s">
        <v>479</v>
      </c>
      <c r="B2046" t="s">
        <v>164</v>
      </c>
      <c r="C2046" t="s">
        <v>165</v>
      </c>
      <c r="D2046" t="s">
        <v>482</v>
      </c>
      <c r="E2046" t="s">
        <v>483</v>
      </c>
      <c r="F2046" t="str">
        <f t="shared" si="190"/>
        <v>1630</v>
      </c>
      <c r="G2046" t="s">
        <v>110</v>
      </c>
      <c r="H2046" t="s">
        <v>111</v>
      </c>
      <c r="I2046" s="91">
        <v>197379.99</v>
      </c>
      <c r="J2046" s="91">
        <v>205149.49</v>
      </c>
      <c r="K2046" s="91">
        <v>187048.67</v>
      </c>
      <c r="L2046" s="91">
        <v>186145.62</v>
      </c>
      <c r="M2046" s="91">
        <v>185341.14</v>
      </c>
      <c r="N2046" s="91">
        <v>193484.23</v>
      </c>
      <c r="O2046" s="91">
        <v>179879.11</v>
      </c>
      <c r="P2046" s="91">
        <v>197309.22</v>
      </c>
      <c r="Q2046" s="91">
        <v>189765.6</v>
      </c>
      <c r="R2046" s="91">
        <v>210186.08</v>
      </c>
      <c r="S2046" s="91">
        <v>190575.08</v>
      </c>
      <c r="T2046" s="91">
        <v>156213.94</v>
      </c>
      <c r="U2046" s="91">
        <f t="shared" si="191"/>
        <v>2278478.17</v>
      </c>
      <c r="V2046" s="82" t="str">
        <f t="shared" si="189"/>
        <v>151001630885</v>
      </c>
      <c r="W2046" s="83">
        <f>VLOOKUP(V2046,Factors!$E$6:$H$5950,4,FALSE)</f>
        <v>0</v>
      </c>
      <c r="X2046" t="str">
        <f>VLOOKUP(V2046,Factors!$E$6:$F$5950,2,FALSE)</f>
        <v>Direct-OR</v>
      </c>
      <c r="Y2046" s="92">
        <f t="shared" si="192"/>
        <v>0</v>
      </c>
      <c r="Z2046" s="92">
        <f t="shared" si="193"/>
        <v>2278478.17</v>
      </c>
      <c r="AA2046" s="92">
        <f t="shared" si="194"/>
        <v>2278478.17</v>
      </c>
    </row>
    <row r="2047" spans="1:27" x14ac:dyDescent="0.25">
      <c r="A2047" t="s">
        <v>479</v>
      </c>
      <c r="B2047" t="s">
        <v>164</v>
      </c>
      <c r="C2047" t="s">
        <v>165</v>
      </c>
      <c r="D2047" t="s">
        <v>482</v>
      </c>
      <c r="E2047" t="s">
        <v>483</v>
      </c>
      <c r="F2047" t="str">
        <f t="shared" si="190"/>
        <v>1630</v>
      </c>
      <c r="G2047" t="s">
        <v>493</v>
      </c>
      <c r="H2047" t="s">
        <v>494</v>
      </c>
      <c r="I2047" s="91"/>
      <c r="J2047" s="91"/>
      <c r="K2047" s="91"/>
      <c r="L2047" s="91"/>
      <c r="M2047" s="91"/>
      <c r="N2047" s="91"/>
      <c r="O2047" s="91"/>
      <c r="P2047" s="91"/>
      <c r="Q2047" s="91"/>
      <c r="R2047" s="91">
        <v>205.2</v>
      </c>
      <c r="S2047" s="91">
        <v>-19.95</v>
      </c>
      <c r="T2047" s="91"/>
      <c r="U2047" s="91">
        <f t="shared" si="191"/>
        <v>185.25</v>
      </c>
      <c r="V2047" s="82" t="str">
        <f t="shared" si="189"/>
        <v>151001630885</v>
      </c>
      <c r="W2047" s="83">
        <f>VLOOKUP(V2047,Factors!$E$6:$H$5950,4,FALSE)</f>
        <v>0</v>
      </c>
      <c r="X2047" t="str">
        <f>VLOOKUP(V2047,Factors!$E$6:$F$5950,2,FALSE)</f>
        <v>Direct-OR</v>
      </c>
      <c r="Y2047" s="92">
        <f t="shared" si="192"/>
        <v>0</v>
      </c>
      <c r="Z2047" s="92">
        <f t="shared" si="193"/>
        <v>185.25</v>
      </c>
      <c r="AA2047" s="92">
        <f t="shared" si="194"/>
        <v>185.25</v>
      </c>
    </row>
    <row r="2048" spans="1:27" x14ac:dyDescent="0.25">
      <c r="A2048" t="s">
        <v>479</v>
      </c>
      <c r="B2048" t="s">
        <v>164</v>
      </c>
      <c r="C2048" t="s">
        <v>165</v>
      </c>
      <c r="D2048" t="s">
        <v>482</v>
      </c>
      <c r="E2048" t="s">
        <v>483</v>
      </c>
      <c r="F2048" t="str">
        <f t="shared" si="190"/>
        <v>1630</v>
      </c>
      <c r="G2048" t="s">
        <v>114</v>
      </c>
      <c r="H2048" t="s">
        <v>115</v>
      </c>
      <c r="I2048" s="91">
        <v>58.74</v>
      </c>
      <c r="J2048" s="91"/>
      <c r="K2048" s="91"/>
      <c r="L2048" s="91"/>
      <c r="M2048" s="91">
        <v>139.88</v>
      </c>
      <c r="N2048" s="91">
        <v>7.36</v>
      </c>
      <c r="O2048" s="91"/>
      <c r="P2048" s="91">
        <v>36.81</v>
      </c>
      <c r="Q2048" s="91"/>
      <c r="R2048" s="91"/>
      <c r="S2048" s="91">
        <v>165.66</v>
      </c>
      <c r="T2048" s="91">
        <v>-55.22</v>
      </c>
      <c r="U2048" s="91">
        <f t="shared" si="191"/>
        <v>353.23</v>
      </c>
      <c r="V2048" s="82" t="str">
        <f t="shared" si="189"/>
        <v>151001630885</v>
      </c>
      <c r="W2048" s="83">
        <f>VLOOKUP(V2048,Factors!$E$6:$H$5950,4,FALSE)</f>
        <v>0</v>
      </c>
      <c r="X2048" t="str">
        <f>VLOOKUP(V2048,Factors!$E$6:$F$5950,2,FALSE)</f>
        <v>Direct-OR</v>
      </c>
      <c r="Y2048" s="92">
        <f t="shared" si="192"/>
        <v>0</v>
      </c>
      <c r="Z2048" s="92">
        <f t="shared" si="193"/>
        <v>353.23</v>
      </c>
      <c r="AA2048" s="92">
        <f t="shared" si="194"/>
        <v>353.23</v>
      </c>
    </row>
    <row r="2049" spans="1:27" x14ac:dyDescent="0.25">
      <c r="A2049" t="s">
        <v>479</v>
      </c>
      <c r="B2049" t="s">
        <v>164</v>
      </c>
      <c r="C2049" t="s">
        <v>165</v>
      </c>
      <c r="D2049" t="s">
        <v>482</v>
      </c>
      <c r="E2049" t="s">
        <v>483</v>
      </c>
      <c r="F2049" t="str">
        <f t="shared" si="190"/>
        <v>1630</v>
      </c>
      <c r="G2049" t="s">
        <v>86</v>
      </c>
      <c r="H2049" t="s">
        <v>87</v>
      </c>
      <c r="I2049" s="91">
        <v>153389.5</v>
      </c>
      <c r="J2049" s="91">
        <v>145853.96</v>
      </c>
      <c r="K2049" s="91">
        <v>148479.34</v>
      </c>
      <c r="L2049" s="91">
        <v>131633.98000000001</v>
      </c>
      <c r="M2049" s="91">
        <v>155343.26</v>
      </c>
      <c r="N2049" s="91">
        <v>137345.19</v>
      </c>
      <c r="O2049" s="91">
        <v>137142.37</v>
      </c>
      <c r="P2049" s="91">
        <v>157542.62</v>
      </c>
      <c r="Q2049" s="91">
        <v>130667.63</v>
      </c>
      <c r="R2049" s="91">
        <v>178278.21</v>
      </c>
      <c r="S2049" s="91">
        <v>154863.92000000001</v>
      </c>
      <c r="T2049" s="91">
        <v>124559.67999999999</v>
      </c>
      <c r="U2049" s="91">
        <f t="shared" si="191"/>
        <v>1755099.66</v>
      </c>
      <c r="V2049" s="82" t="str">
        <f t="shared" si="189"/>
        <v>151001630885</v>
      </c>
      <c r="W2049" s="83">
        <f>VLOOKUP(V2049,Factors!$E$6:$H$5950,4,FALSE)</f>
        <v>0</v>
      </c>
      <c r="X2049" t="str">
        <f>VLOOKUP(V2049,Factors!$E$6:$F$5950,2,FALSE)</f>
        <v>Direct-OR</v>
      </c>
      <c r="Y2049" s="92">
        <f t="shared" si="192"/>
        <v>0</v>
      </c>
      <c r="Z2049" s="92">
        <f t="shared" si="193"/>
        <v>1755099.66</v>
      </c>
      <c r="AA2049" s="92">
        <f t="shared" si="194"/>
        <v>1755099.66</v>
      </c>
    </row>
    <row r="2050" spans="1:27" x14ac:dyDescent="0.25">
      <c r="A2050" t="s">
        <v>479</v>
      </c>
      <c r="B2050" t="s">
        <v>164</v>
      </c>
      <c r="C2050" t="s">
        <v>165</v>
      </c>
      <c r="D2050" t="s">
        <v>482</v>
      </c>
      <c r="E2050" t="s">
        <v>483</v>
      </c>
      <c r="F2050" t="str">
        <f t="shared" si="190"/>
        <v>1630</v>
      </c>
      <c r="G2050" t="s">
        <v>116</v>
      </c>
      <c r="H2050" t="s">
        <v>117</v>
      </c>
      <c r="I2050" s="91">
        <v>13945.08</v>
      </c>
      <c r="J2050" s="91">
        <v>12187.74</v>
      </c>
      <c r="K2050" s="91">
        <v>13658</v>
      </c>
      <c r="L2050" s="91">
        <v>11335.74</v>
      </c>
      <c r="M2050" s="91">
        <v>12545.03</v>
      </c>
      <c r="N2050" s="91">
        <v>14104</v>
      </c>
      <c r="O2050" s="91">
        <v>12755.37</v>
      </c>
      <c r="P2050" s="91">
        <v>15729.32</v>
      </c>
      <c r="Q2050" s="91">
        <v>13414.26</v>
      </c>
      <c r="R2050" s="91">
        <v>19610.59</v>
      </c>
      <c r="S2050" s="91">
        <v>16342.62</v>
      </c>
      <c r="T2050" s="91">
        <v>13711.33</v>
      </c>
      <c r="U2050" s="91">
        <f t="shared" si="191"/>
        <v>169339.08</v>
      </c>
      <c r="V2050" s="82" t="str">
        <f t="shared" si="189"/>
        <v>151001630885</v>
      </c>
      <c r="W2050" s="83">
        <f>VLOOKUP(V2050,Factors!$E$6:$H$5950,4,FALSE)</f>
        <v>0</v>
      </c>
      <c r="X2050" t="str">
        <f>VLOOKUP(V2050,Factors!$E$6:$F$5950,2,FALSE)</f>
        <v>Direct-OR</v>
      </c>
      <c r="Y2050" s="92">
        <f t="shared" si="192"/>
        <v>0</v>
      </c>
      <c r="Z2050" s="92">
        <f t="shared" si="193"/>
        <v>169339.08</v>
      </c>
      <c r="AA2050" s="92">
        <f t="shared" si="194"/>
        <v>169339.08</v>
      </c>
    </row>
    <row r="2051" spans="1:27" x14ac:dyDescent="0.25">
      <c r="A2051" t="s">
        <v>479</v>
      </c>
      <c r="B2051" t="s">
        <v>164</v>
      </c>
      <c r="C2051" t="s">
        <v>165</v>
      </c>
      <c r="D2051" t="s">
        <v>482</v>
      </c>
      <c r="E2051" t="s">
        <v>483</v>
      </c>
      <c r="F2051" t="str">
        <f t="shared" si="190"/>
        <v>1630</v>
      </c>
      <c r="G2051" t="s">
        <v>112</v>
      </c>
      <c r="H2051" t="s">
        <v>113</v>
      </c>
      <c r="I2051" s="91">
        <v>3500</v>
      </c>
      <c r="J2051" s="91"/>
      <c r="K2051" s="91"/>
      <c r="L2051" s="91"/>
      <c r="M2051" s="91"/>
      <c r="N2051" s="91"/>
      <c r="O2051" s="91">
        <v>833.33</v>
      </c>
      <c r="P2051" s="91">
        <v>833.33</v>
      </c>
      <c r="Q2051" s="91">
        <v>2315.91</v>
      </c>
      <c r="R2051" s="91">
        <v>833.33</v>
      </c>
      <c r="S2051" s="91">
        <v>2465.9699999999998</v>
      </c>
      <c r="T2051" s="91">
        <v>833.33</v>
      </c>
      <c r="U2051" s="91">
        <f t="shared" si="191"/>
        <v>11615.199999999999</v>
      </c>
      <c r="V2051" s="82" t="str">
        <f t="shared" si="189"/>
        <v>151001630885</v>
      </c>
      <c r="W2051" s="83">
        <f>VLOOKUP(V2051,Factors!$E$6:$H$5950,4,FALSE)</f>
        <v>0</v>
      </c>
      <c r="X2051" t="str">
        <f>VLOOKUP(V2051,Factors!$E$6:$F$5950,2,FALSE)</f>
        <v>Direct-OR</v>
      </c>
      <c r="Y2051" s="92">
        <f t="shared" si="192"/>
        <v>0</v>
      </c>
      <c r="Z2051" s="92">
        <f t="shared" si="193"/>
        <v>11615.199999999999</v>
      </c>
      <c r="AA2051" s="92">
        <f t="shared" si="194"/>
        <v>11615.199999999999</v>
      </c>
    </row>
    <row r="2052" spans="1:27" x14ac:dyDescent="0.25">
      <c r="A2052" t="s">
        <v>479</v>
      </c>
      <c r="B2052" t="s">
        <v>164</v>
      </c>
      <c r="C2052" t="s">
        <v>165</v>
      </c>
      <c r="D2052" t="s">
        <v>482</v>
      </c>
      <c r="E2052" t="s">
        <v>483</v>
      </c>
      <c r="F2052" t="str">
        <f t="shared" si="190"/>
        <v>1630</v>
      </c>
      <c r="G2052" t="s">
        <v>258</v>
      </c>
      <c r="H2052" t="s">
        <v>259</v>
      </c>
      <c r="I2052" s="91"/>
      <c r="J2052" s="91"/>
      <c r="K2052" s="91"/>
      <c r="L2052" s="91"/>
      <c r="M2052" s="91">
        <v>125.99</v>
      </c>
      <c r="N2052" s="91"/>
      <c r="O2052" s="91"/>
      <c r="P2052" s="91"/>
      <c r="Q2052" s="91"/>
      <c r="R2052" s="91"/>
      <c r="S2052" s="91"/>
      <c r="T2052" s="91"/>
      <c r="U2052" s="91">
        <f t="shared" si="191"/>
        <v>125.99</v>
      </c>
      <c r="V2052" s="82" t="str">
        <f t="shared" ref="V2052:V2115" si="195">CONCATENATE(B2052,RIGHT(D2052,4),A2052)</f>
        <v>151001630885</v>
      </c>
      <c r="W2052" s="83">
        <f>VLOOKUP(V2052,Factors!$E$6:$H$5950,4,FALSE)</f>
        <v>0</v>
      </c>
      <c r="X2052" t="str">
        <f>VLOOKUP(V2052,Factors!$E$6:$F$5950,2,FALSE)</f>
        <v>Direct-OR</v>
      </c>
      <c r="Y2052" s="92">
        <f t="shared" si="192"/>
        <v>0</v>
      </c>
      <c r="Z2052" s="92">
        <f t="shared" si="193"/>
        <v>125.99</v>
      </c>
      <c r="AA2052" s="92">
        <f t="shared" si="194"/>
        <v>125.99</v>
      </c>
    </row>
    <row r="2053" spans="1:27" x14ac:dyDescent="0.25">
      <c r="A2053" t="s">
        <v>479</v>
      </c>
      <c r="B2053" t="s">
        <v>164</v>
      </c>
      <c r="C2053" t="s">
        <v>165</v>
      </c>
      <c r="D2053" t="s">
        <v>482</v>
      </c>
      <c r="E2053" t="s">
        <v>483</v>
      </c>
      <c r="F2053" t="str">
        <f t="shared" ref="F2053:F2116" si="196">RIGHT(D2053,4)</f>
        <v>1630</v>
      </c>
      <c r="G2053" t="s">
        <v>88</v>
      </c>
      <c r="H2053" t="s">
        <v>89</v>
      </c>
      <c r="I2053" s="91">
        <v>55040.73</v>
      </c>
      <c r="J2053" s="91">
        <v>50904.84</v>
      </c>
      <c r="K2053" s="91">
        <v>51663.76</v>
      </c>
      <c r="L2053" s="91">
        <v>49712.6</v>
      </c>
      <c r="M2053" s="91">
        <v>52978.11</v>
      </c>
      <c r="N2053" s="91">
        <v>52174.46</v>
      </c>
      <c r="O2053" s="91">
        <v>52382.3</v>
      </c>
      <c r="P2053" s="91">
        <v>54080.15</v>
      </c>
      <c r="Q2053" s="91">
        <v>51983.01</v>
      </c>
      <c r="R2053" s="91">
        <v>55466.43</v>
      </c>
      <c r="S2053" s="91">
        <v>53604.3</v>
      </c>
      <c r="T2053" s="91">
        <v>53107.71</v>
      </c>
      <c r="U2053" s="91">
        <f t="shared" ref="U2053:U2116" si="197">SUM(I2053:T2053)</f>
        <v>633098.40000000014</v>
      </c>
      <c r="V2053" s="82" t="str">
        <f t="shared" si="195"/>
        <v>151001630885</v>
      </c>
      <c r="W2053" s="83">
        <f>VLOOKUP(V2053,Factors!$E$6:$H$5950,4,FALSE)</f>
        <v>0</v>
      </c>
      <c r="X2053" t="str">
        <f>VLOOKUP(V2053,Factors!$E$6:$F$5950,2,FALSE)</f>
        <v>Direct-OR</v>
      </c>
      <c r="Y2053" s="92">
        <f t="shared" si="192"/>
        <v>0</v>
      </c>
      <c r="Z2053" s="92">
        <f t="shared" si="193"/>
        <v>633098.40000000014</v>
      </c>
      <c r="AA2053" s="92">
        <f t="shared" si="194"/>
        <v>633098.40000000014</v>
      </c>
    </row>
    <row r="2054" spans="1:27" x14ac:dyDescent="0.25">
      <c r="A2054" t="s">
        <v>479</v>
      </c>
      <c r="B2054" t="s">
        <v>164</v>
      </c>
      <c r="C2054" t="s">
        <v>165</v>
      </c>
      <c r="D2054" t="s">
        <v>482</v>
      </c>
      <c r="E2054" t="s">
        <v>483</v>
      </c>
      <c r="F2054" t="str">
        <f t="shared" si="196"/>
        <v>1630</v>
      </c>
      <c r="G2054" t="s">
        <v>90</v>
      </c>
      <c r="H2054" t="s">
        <v>91</v>
      </c>
      <c r="I2054" s="91">
        <v>216171.78</v>
      </c>
      <c r="J2054" s="91">
        <v>199767.55</v>
      </c>
      <c r="K2054" s="91">
        <v>202956.57</v>
      </c>
      <c r="L2054" s="91">
        <v>194994.59</v>
      </c>
      <c r="M2054" s="91">
        <v>207902.53</v>
      </c>
      <c r="N2054" s="91">
        <v>205016.83</v>
      </c>
      <c r="O2054" s="91">
        <v>205686.1</v>
      </c>
      <c r="P2054" s="91">
        <v>212766.55</v>
      </c>
      <c r="Q2054" s="91">
        <v>204242.9</v>
      </c>
      <c r="R2054" s="91">
        <v>218794.99</v>
      </c>
      <c r="S2054" s="91">
        <v>211050.79</v>
      </c>
      <c r="T2054" s="91">
        <v>208650.13</v>
      </c>
      <c r="U2054" s="91">
        <f t="shared" si="197"/>
        <v>2488001.3099999996</v>
      </c>
      <c r="V2054" s="82" t="str">
        <f t="shared" si="195"/>
        <v>151001630885</v>
      </c>
      <c r="W2054" s="83">
        <f>VLOOKUP(V2054,Factors!$E$6:$H$5950,4,FALSE)</f>
        <v>0</v>
      </c>
      <c r="X2054" t="str">
        <f>VLOOKUP(V2054,Factors!$E$6:$F$5950,2,FALSE)</f>
        <v>Direct-OR</v>
      </c>
      <c r="Y2054" s="92">
        <f t="shared" si="192"/>
        <v>0</v>
      </c>
      <c r="Z2054" s="92">
        <f t="shared" si="193"/>
        <v>2488001.3099999996</v>
      </c>
      <c r="AA2054" s="92">
        <f t="shared" si="194"/>
        <v>2488001.3099999996</v>
      </c>
    </row>
    <row r="2055" spans="1:27" x14ac:dyDescent="0.25">
      <c r="A2055" t="s">
        <v>479</v>
      </c>
      <c r="B2055" t="s">
        <v>164</v>
      </c>
      <c r="C2055" t="s">
        <v>165</v>
      </c>
      <c r="D2055" t="s">
        <v>482</v>
      </c>
      <c r="E2055" t="s">
        <v>483</v>
      </c>
      <c r="F2055" t="str">
        <f t="shared" si="196"/>
        <v>1630</v>
      </c>
      <c r="G2055" t="s">
        <v>120</v>
      </c>
      <c r="H2055" t="s">
        <v>121</v>
      </c>
      <c r="I2055" s="91"/>
      <c r="J2055" s="91">
        <v>136.25</v>
      </c>
      <c r="K2055" s="91"/>
      <c r="L2055" s="91"/>
      <c r="M2055" s="91"/>
      <c r="N2055" s="91"/>
      <c r="O2055" s="91"/>
      <c r="P2055" s="91"/>
      <c r="Q2055" s="91"/>
      <c r="R2055" s="91"/>
      <c r="S2055" s="91">
        <v>25.07</v>
      </c>
      <c r="T2055" s="91"/>
      <c r="U2055" s="91">
        <f t="shared" si="197"/>
        <v>161.32</v>
      </c>
      <c r="V2055" s="82" t="str">
        <f t="shared" si="195"/>
        <v>151001630885</v>
      </c>
      <c r="W2055" s="83">
        <f>VLOOKUP(V2055,Factors!$E$6:$H$5950,4,FALSE)</f>
        <v>0</v>
      </c>
      <c r="X2055" t="str">
        <f>VLOOKUP(V2055,Factors!$E$6:$F$5950,2,FALSE)</f>
        <v>Direct-OR</v>
      </c>
      <c r="Y2055" s="92">
        <f t="shared" si="192"/>
        <v>0</v>
      </c>
      <c r="Z2055" s="92">
        <f t="shared" si="193"/>
        <v>161.32</v>
      </c>
      <c r="AA2055" s="92">
        <f t="shared" si="194"/>
        <v>161.32</v>
      </c>
    </row>
    <row r="2056" spans="1:27" x14ac:dyDescent="0.25">
      <c r="A2056" t="s">
        <v>479</v>
      </c>
      <c r="B2056" t="s">
        <v>164</v>
      </c>
      <c r="C2056" t="s">
        <v>165</v>
      </c>
      <c r="D2056" t="s">
        <v>482</v>
      </c>
      <c r="E2056" t="s">
        <v>483</v>
      </c>
      <c r="F2056" t="str">
        <f t="shared" si="196"/>
        <v>1630</v>
      </c>
      <c r="G2056" t="s">
        <v>94</v>
      </c>
      <c r="H2056" t="s">
        <v>95</v>
      </c>
      <c r="I2056" s="91">
        <v>754</v>
      </c>
      <c r="J2056" s="91">
        <v>754</v>
      </c>
      <c r="K2056" s="91">
        <v>754</v>
      </c>
      <c r="L2056" s="91">
        <v>768.58</v>
      </c>
      <c r="M2056" s="91">
        <v>754</v>
      </c>
      <c r="N2056" s="91">
        <v>754</v>
      </c>
      <c r="O2056" s="91">
        <v>754</v>
      </c>
      <c r="P2056" s="91">
        <v>754</v>
      </c>
      <c r="Q2056" s="91">
        <v>754</v>
      </c>
      <c r="R2056" s="91">
        <v>754</v>
      </c>
      <c r="S2056" s="91">
        <v>754</v>
      </c>
      <c r="T2056" s="91">
        <v>754</v>
      </c>
      <c r="U2056" s="91">
        <f t="shared" si="197"/>
        <v>9062.58</v>
      </c>
      <c r="V2056" s="82" t="str">
        <f t="shared" si="195"/>
        <v>151001630885</v>
      </c>
      <c r="W2056" s="83">
        <f>VLOOKUP(V2056,Factors!$E$6:$H$5950,4,FALSE)</f>
        <v>0</v>
      </c>
      <c r="X2056" t="str">
        <f>VLOOKUP(V2056,Factors!$E$6:$F$5950,2,FALSE)</f>
        <v>Direct-OR</v>
      </c>
      <c r="Y2056" s="92">
        <f t="shared" si="192"/>
        <v>0</v>
      </c>
      <c r="Z2056" s="92">
        <f t="shared" si="193"/>
        <v>9062.58</v>
      </c>
      <c r="AA2056" s="92">
        <f t="shared" si="194"/>
        <v>9062.58</v>
      </c>
    </row>
    <row r="2057" spans="1:27" x14ac:dyDescent="0.25">
      <c r="A2057" t="s">
        <v>479</v>
      </c>
      <c r="B2057" t="s">
        <v>164</v>
      </c>
      <c r="C2057" t="s">
        <v>165</v>
      </c>
      <c r="D2057" t="s">
        <v>482</v>
      </c>
      <c r="E2057" t="s">
        <v>483</v>
      </c>
      <c r="F2057" t="str">
        <f t="shared" si="196"/>
        <v>1630</v>
      </c>
      <c r="G2057" t="s">
        <v>84</v>
      </c>
      <c r="H2057" t="s">
        <v>85</v>
      </c>
      <c r="I2057" s="91">
        <v>2135.5</v>
      </c>
      <c r="J2057" s="91">
        <v>2160.5500000000002</v>
      </c>
      <c r="K2057" s="91">
        <v>2414.38</v>
      </c>
      <c r="L2057" s="91">
        <v>1702.33</v>
      </c>
      <c r="M2057" s="91">
        <v>2486.7199999999998</v>
      </c>
      <c r="N2057" s="91">
        <v>1819.43</v>
      </c>
      <c r="O2057" s="91">
        <v>2105.7399999999998</v>
      </c>
      <c r="P2057" s="91">
        <v>1832.94</v>
      </c>
      <c r="Q2057" s="91">
        <v>1659.16</v>
      </c>
      <c r="R2057" s="91">
        <v>4022.59</v>
      </c>
      <c r="S2057" s="91">
        <v>1590.03</v>
      </c>
      <c r="T2057" s="91">
        <v>1096.72</v>
      </c>
      <c r="U2057" s="91">
        <f t="shared" si="197"/>
        <v>25026.09</v>
      </c>
      <c r="V2057" s="82" t="str">
        <f t="shared" si="195"/>
        <v>151001630885</v>
      </c>
      <c r="W2057" s="83">
        <f>VLOOKUP(V2057,Factors!$E$6:$H$5950,4,FALSE)</f>
        <v>0</v>
      </c>
      <c r="X2057" t="str">
        <f>VLOOKUP(V2057,Factors!$E$6:$F$5950,2,FALSE)</f>
        <v>Direct-OR</v>
      </c>
      <c r="Y2057" s="92">
        <f t="shared" si="192"/>
        <v>0</v>
      </c>
      <c r="Z2057" s="92">
        <f t="shared" si="193"/>
        <v>25026.09</v>
      </c>
      <c r="AA2057" s="92">
        <f t="shared" si="194"/>
        <v>25026.09</v>
      </c>
    </row>
    <row r="2058" spans="1:27" x14ac:dyDescent="0.25">
      <c r="A2058" t="s">
        <v>479</v>
      </c>
      <c r="B2058" t="s">
        <v>164</v>
      </c>
      <c r="C2058" t="s">
        <v>165</v>
      </c>
      <c r="D2058" t="s">
        <v>482</v>
      </c>
      <c r="E2058" t="s">
        <v>483</v>
      </c>
      <c r="F2058" t="str">
        <f t="shared" si="196"/>
        <v>1630</v>
      </c>
      <c r="G2058" t="s">
        <v>122</v>
      </c>
      <c r="H2058" t="s">
        <v>123</v>
      </c>
      <c r="I2058" s="91">
        <v>230</v>
      </c>
      <c r="J2058" s="91"/>
      <c r="K2058" s="91"/>
      <c r="L2058" s="91"/>
      <c r="M2058" s="91"/>
      <c r="N2058" s="91"/>
      <c r="O2058" s="91"/>
      <c r="P2058" s="91"/>
      <c r="Q2058" s="91"/>
      <c r="R2058" s="91">
        <v>65</v>
      </c>
      <c r="S2058" s="91"/>
      <c r="T2058" s="91"/>
      <c r="U2058" s="91">
        <f t="shared" si="197"/>
        <v>295</v>
      </c>
      <c r="V2058" s="82" t="str">
        <f t="shared" si="195"/>
        <v>151001630885</v>
      </c>
      <c r="W2058" s="83">
        <f>VLOOKUP(V2058,Factors!$E$6:$H$5950,4,FALSE)</f>
        <v>0</v>
      </c>
      <c r="X2058" t="str">
        <f>VLOOKUP(V2058,Factors!$E$6:$F$5950,2,FALSE)</f>
        <v>Direct-OR</v>
      </c>
      <c r="Y2058" s="92">
        <f t="shared" si="192"/>
        <v>0</v>
      </c>
      <c r="Z2058" s="92">
        <f t="shared" si="193"/>
        <v>295</v>
      </c>
      <c r="AA2058" s="92">
        <f t="shared" si="194"/>
        <v>295</v>
      </c>
    </row>
    <row r="2059" spans="1:27" x14ac:dyDescent="0.25">
      <c r="A2059" t="s">
        <v>479</v>
      </c>
      <c r="B2059" t="s">
        <v>164</v>
      </c>
      <c r="C2059" t="s">
        <v>165</v>
      </c>
      <c r="D2059" t="s">
        <v>482</v>
      </c>
      <c r="E2059" t="s">
        <v>483</v>
      </c>
      <c r="F2059" t="str">
        <f t="shared" si="196"/>
        <v>1630</v>
      </c>
      <c r="G2059" t="s">
        <v>207</v>
      </c>
      <c r="H2059" t="s">
        <v>208</v>
      </c>
      <c r="I2059" s="91"/>
      <c r="J2059" s="91"/>
      <c r="K2059" s="91"/>
      <c r="L2059" s="91"/>
      <c r="M2059" s="91"/>
      <c r="N2059" s="91"/>
      <c r="O2059" s="91"/>
      <c r="P2059" s="91"/>
      <c r="Q2059" s="91"/>
      <c r="R2059" s="91"/>
      <c r="S2059" s="91"/>
      <c r="T2059" s="91">
        <v>1164.2</v>
      </c>
      <c r="U2059" s="91">
        <f t="shared" si="197"/>
        <v>1164.2</v>
      </c>
      <c r="V2059" s="82" t="str">
        <f t="shared" si="195"/>
        <v>151001630885</v>
      </c>
      <c r="W2059" s="83">
        <f>VLOOKUP(V2059,Factors!$E$6:$H$5950,4,FALSE)</f>
        <v>0</v>
      </c>
      <c r="X2059" t="str">
        <f>VLOOKUP(V2059,Factors!$E$6:$F$5950,2,FALSE)</f>
        <v>Direct-OR</v>
      </c>
      <c r="Y2059" s="92">
        <f t="shared" si="192"/>
        <v>0</v>
      </c>
      <c r="Z2059" s="92">
        <f t="shared" si="193"/>
        <v>1164.2</v>
      </c>
      <c r="AA2059" s="92">
        <f t="shared" si="194"/>
        <v>1164.2</v>
      </c>
    </row>
    <row r="2060" spans="1:27" x14ac:dyDescent="0.25">
      <c r="A2060" t="s">
        <v>479</v>
      </c>
      <c r="B2060" t="s">
        <v>164</v>
      </c>
      <c r="C2060" t="s">
        <v>165</v>
      </c>
      <c r="D2060" t="s">
        <v>482</v>
      </c>
      <c r="E2060" t="s">
        <v>483</v>
      </c>
      <c r="F2060" t="str">
        <f t="shared" si="196"/>
        <v>1630</v>
      </c>
      <c r="G2060" t="s">
        <v>128</v>
      </c>
      <c r="H2060" t="s">
        <v>129</v>
      </c>
      <c r="I2060" s="91"/>
      <c r="J2060" s="91"/>
      <c r="K2060" s="91"/>
      <c r="L2060" s="91"/>
      <c r="M2060" s="91"/>
      <c r="N2060" s="91"/>
      <c r="O2060" s="91"/>
      <c r="P2060" s="91"/>
      <c r="Q2060" s="91"/>
      <c r="R2060" s="91">
        <v>0</v>
      </c>
      <c r="S2060" s="91"/>
      <c r="T2060" s="91"/>
      <c r="U2060" s="91">
        <f t="shared" si="197"/>
        <v>0</v>
      </c>
      <c r="V2060" s="82" t="str">
        <f t="shared" si="195"/>
        <v>151001630885</v>
      </c>
      <c r="W2060" s="83">
        <f>VLOOKUP(V2060,Factors!$E$6:$H$5950,4,FALSE)</f>
        <v>0</v>
      </c>
      <c r="X2060" t="str">
        <f>VLOOKUP(V2060,Factors!$E$6:$F$5950,2,FALSE)</f>
        <v>Direct-OR</v>
      </c>
      <c r="Y2060" s="92">
        <f t="shared" si="192"/>
        <v>0</v>
      </c>
      <c r="Z2060" s="92">
        <f t="shared" si="193"/>
        <v>0</v>
      </c>
      <c r="AA2060" s="92">
        <f t="shared" si="194"/>
        <v>0</v>
      </c>
    </row>
    <row r="2061" spans="1:27" x14ac:dyDescent="0.25">
      <c r="A2061" t="s">
        <v>479</v>
      </c>
      <c r="B2061" t="s">
        <v>164</v>
      </c>
      <c r="C2061" t="s">
        <v>165</v>
      </c>
      <c r="D2061" t="s">
        <v>482</v>
      </c>
      <c r="E2061" t="s">
        <v>483</v>
      </c>
      <c r="F2061" t="str">
        <f t="shared" si="196"/>
        <v>1630</v>
      </c>
      <c r="G2061" t="s">
        <v>71</v>
      </c>
      <c r="H2061" t="s">
        <v>72</v>
      </c>
      <c r="I2061" s="91"/>
      <c r="J2061" s="91"/>
      <c r="K2061" s="91"/>
      <c r="L2061" s="91">
        <v>58.08</v>
      </c>
      <c r="M2061" s="91"/>
      <c r="N2061" s="91"/>
      <c r="O2061" s="91"/>
      <c r="P2061" s="91"/>
      <c r="Q2061" s="91"/>
      <c r="R2061" s="91"/>
      <c r="S2061" s="91"/>
      <c r="T2061" s="91"/>
      <c r="U2061" s="91">
        <f t="shared" si="197"/>
        <v>58.08</v>
      </c>
      <c r="V2061" s="82" t="str">
        <f t="shared" si="195"/>
        <v>151001630885</v>
      </c>
      <c r="W2061" s="83">
        <f>VLOOKUP(V2061,Factors!$E$6:$H$5950,4,FALSE)</f>
        <v>0</v>
      </c>
      <c r="X2061" t="str">
        <f>VLOOKUP(V2061,Factors!$E$6:$F$5950,2,FALSE)</f>
        <v>Direct-OR</v>
      </c>
      <c r="Y2061" s="92">
        <f t="shared" si="192"/>
        <v>0</v>
      </c>
      <c r="Z2061" s="92">
        <f t="shared" si="193"/>
        <v>58.08</v>
      </c>
      <c r="AA2061" s="92">
        <f t="shared" si="194"/>
        <v>58.08</v>
      </c>
    </row>
    <row r="2062" spans="1:27" x14ac:dyDescent="0.25">
      <c r="A2062" t="s">
        <v>479</v>
      </c>
      <c r="B2062" t="s">
        <v>164</v>
      </c>
      <c r="C2062" t="s">
        <v>165</v>
      </c>
      <c r="D2062" t="s">
        <v>482</v>
      </c>
      <c r="E2062" t="s">
        <v>483</v>
      </c>
      <c r="F2062" t="str">
        <f t="shared" si="196"/>
        <v>1630</v>
      </c>
      <c r="G2062" t="s">
        <v>98</v>
      </c>
      <c r="H2062" t="s">
        <v>99</v>
      </c>
      <c r="I2062" s="91"/>
      <c r="J2062" s="91"/>
      <c r="K2062" s="91"/>
      <c r="L2062" s="91">
        <v>569.83000000000004</v>
      </c>
      <c r="M2062" s="91"/>
      <c r="N2062" s="91"/>
      <c r="O2062" s="91">
        <v>124.06</v>
      </c>
      <c r="P2062" s="91"/>
      <c r="Q2062" s="91">
        <v>158.56</v>
      </c>
      <c r="R2062" s="91">
        <v>126.65</v>
      </c>
      <c r="S2062" s="91"/>
      <c r="T2062" s="91">
        <v>431.22</v>
      </c>
      <c r="U2062" s="91">
        <f t="shared" si="197"/>
        <v>1410.3200000000002</v>
      </c>
      <c r="V2062" s="82" t="str">
        <f t="shared" si="195"/>
        <v>151001630885</v>
      </c>
      <c r="W2062" s="83">
        <f>VLOOKUP(V2062,Factors!$E$6:$H$5950,4,FALSE)</f>
        <v>0</v>
      </c>
      <c r="X2062" t="str">
        <f>VLOOKUP(V2062,Factors!$E$6:$F$5950,2,FALSE)</f>
        <v>Direct-OR</v>
      </c>
      <c r="Y2062" s="92">
        <f t="shared" si="192"/>
        <v>0</v>
      </c>
      <c r="Z2062" s="92">
        <f t="shared" si="193"/>
        <v>1410.3200000000002</v>
      </c>
      <c r="AA2062" s="92">
        <f t="shared" si="194"/>
        <v>1410.3200000000002</v>
      </c>
    </row>
    <row r="2063" spans="1:27" x14ac:dyDescent="0.25">
      <c r="A2063" t="s">
        <v>479</v>
      </c>
      <c r="B2063" t="s">
        <v>164</v>
      </c>
      <c r="C2063" t="s">
        <v>165</v>
      </c>
      <c r="D2063" t="s">
        <v>482</v>
      </c>
      <c r="E2063" t="s">
        <v>483</v>
      </c>
      <c r="F2063" t="str">
        <f t="shared" si="196"/>
        <v>1630</v>
      </c>
      <c r="G2063" t="s">
        <v>215</v>
      </c>
      <c r="H2063" t="s">
        <v>216</v>
      </c>
      <c r="I2063" s="91">
        <v>11.98</v>
      </c>
      <c r="J2063" s="91"/>
      <c r="K2063" s="91"/>
      <c r="L2063" s="91"/>
      <c r="M2063" s="91"/>
      <c r="N2063" s="91"/>
      <c r="O2063" s="91"/>
      <c r="P2063" s="91"/>
      <c r="Q2063" s="91"/>
      <c r="R2063" s="91"/>
      <c r="S2063" s="91"/>
      <c r="T2063" s="91"/>
      <c r="U2063" s="91">
        <f t="shared" si="197"/>
        <v>11.98</v>
      </c>
      <c r="V2063" s="82" t="str">
        <f t="shared" si="195"/>
        <v>151001630885</v>
      </c>
      <c r="W2063" s="83">
        <f>VLOOKUP(V2063,Factors!$E$6:$H$5950,4,FALSE)</f>
        <v>0</v>
      </c>
      <c r="X2063" t="str">
        <f>VLOOKUP(V2063,Factors!$E$6:$F$5950,2,FALSE)</f>
        <v>Direct-OR</v>
      </c>
      <c r="Y2063" s="92">
        <f t="shared" si="192"/>
        <v>0</v>
      </c>
      <c r="Z2063" s="92">
        <f t="shared" si="193"/>
        <v>11.98</v>
      </c>
      <c r="AA2063" s="92">
        <f t="shared" si="194"/>
        <v>11.98</v>
      </c>
    </row>
    <row r="2064" spans="1:27" x14ac:dyDescent="0.25">
      <c r="A2064" t="s">
        <v>479</v>
      </c>
      <c r="B2064" t="s">
        <v>164</v>
      </c>
      <c r="C2064" t="s">
        <v>165</v>
      </c>
      <c r="D2064" t="s">
        <v>482</v>
      </c>
      <c r="E2064" t="s">
        <v>483</v>
      </c>
      <c r="F2064" t="str">
        <f t="shared" si="196"/>
        <v>1630</v>
      </c>
      <c r="G2064" t="s">
        <v>130</v>
      </c>
      <c r="H2064" t="s">
        <v>131</v>
      </c>
      <c r="I2064" s="91">
        <v>7.75</v>
      </c>
      <c r="J2064" s="91"/>
      <c r="K2064" s="91"/>
      <c r="L2064" s="91">
        <v>97.84</v>
      </c>
      <c r="M2064" s="91">
        <v>49.8</v>
      </c>
      <c r="N2064" s="91">
        <v>19.7</v>
      </c>
      <c r="O2064" s="91"/>
      <c r="P2064" s="91">
        <v>49.11</v>
      </c>
      <c r="Q2064" s="91"/>
      <c r="R2064" s="91"/>
      <c r="S2064" s="91">
        <v>80</v>
      </c>
      <c r="T2064" s="91">
        <v>52.32</v>
      </c>
      <c r="U2064" s="91">
        <f t="shared" si="197"/>
        <v>356.52</v>
      </c>
      <c r="V2064" s="82" t="str">
        <f t="shared" si="195"/>
        <v>151001630885</v>
      </c>
      <c r="W2064" s="83">
        <f>VLOOKUP(V2064,Factors!$E$6:$H$5950,4,FALSE)</f>
        <v>0</v>
      </c>
      <c r="X2064" t="str">
        <f>VLOOKUP(V2064,Factors!$E$6:$F$5950,2,FALSE)</f>
        <v>Direct-OR</v>
      </c>
      <c r="Y2064" s="92">
        <f t="shared" si="192"/>
        <v>0</v>
      </c>
      <c r="Z2064" s="92">
        <f t="shared" si="193"/>
        <v>356.52</v>
      </c>
      <c r="AA2064" s="92">
        <f t="shared" si="194"/>
        <v>356.52</v>
      </c>
    </row>
    <row r="2065" spans="1:27" x14ac:dyDescent="0.25">
      <c r="A2065" t="s">
        <v>479</v>
      </c>
      <c r="B2065" t="s">
        <v>164</v>
      </c>
      <c r="C2065" t="s">
        <v>165</v>
      </c>
      <c r="D2065" t="s">
        <v>482</v>
      </c>
      <c r="E2065" t="s">
        <v>483</v>
      </c>
      <c r="F2065" t="str">
        <f t="shared" si="196"/>
        <v>1630</v>
      </c>
      <c r="G2065" t="s">
        <v>136</v>
      </c>
      <c r="H2065" t="s">
        <v>137</v>
      </c>
      <c r="I2065" s="91">
        <v>9</v>
      </c>
      <c r="J2065" s="91">
        <v>1</v>
      </c>
      <c r="K2065" s="91"/>
      <c r="L2065" s="91"/>
      <c r="M2065" s="91"/>
      <c r="N2065" s="91"/>
      <c r="O2065" s="91"/>
      <c r="P2065" s="91"/>
      <c r="Q2065" s="91"/>
      <c r="R2065" s="91"/>
      <c r="S2065" s="91"/>
      <c r="T2065" s="91"/>
      <c r="U2065" s="91">
        <f t="shared" si="197"/>
        <v>10</v>
      </c>
      <c r="V2065" s="82" t="str">
        <f t="shared" si="195"/>
        <v>151001630885</v>
      </c>
      <c r="W2065" s="83">
        <f>VLOOKUP(V2065,Factors!$E$6:$H$5950,4,FALSE)</f>
        <v>0</v>
      </c>
      <c r="X2065" t="str">
        <f>VLOOKUP(V2065,Factors!$E$6:$F$5950,2,FALSE)</f>
        <v>Direct-OR</v>
      </c>
      <c r="Y2065" s="92">
        <f t="shared" si="192"/>
        <v>0</v>
      </c>
      <c r="Z2065" s="92">
        <f t="shared" si="193"/>
        <v>10</v>
      </c>
      <c r="AA2065" s="92">
        <f t="shared" si="194"/>
        <v>10</v>
      </c>
    </row>
    <row r="2066" spans="1:27" x14ac:dyDescent="0.25">
      <c r="A2066" t="s">
        <v>479</v>
      </c>
      <c r="B2066" t="s">
        <v>164</v>
      </c>
      <c r="C2066" t="s">
        <v>165</v>
      </c>
      <c r="D2066" t="s">
        <v>482</v>
      </c>
      <c r="E2066" t="s">
        <v>483</v>
      </c>
      <c r="F2066" t="str">
        <f t="shared" si="196"/>
        <v>1630</v>
      </c>
      <c r="G2066" t="s">
        <v>138</v>
      </c>
      <c r="H2066" t="s">
        <v>139</v>
      </c>
      <c r="I2066" s="91">
        <v>219.15</v>
      </c>
      <c r="J2066" s="91"/>
      <c r="K2066" s="91"/>
      <c r="L2066" s="91"/>
      <c r="M2066" s="91"/>
      <c r="N2066" s="91"/>
      <c r="O2066" s="91"/>
      <c r="P2066" s="91"/>
      <c r="Q2066" s="91"/>
      <c r="R2066" s="91"/>
      <c r="S2066" s="91"/>
      <c r="T2066" s="91"/>
      <c r="U2066" s="91">
        <f t="shared" si="197"/>
        <v>219.15</v>
      </c>
      <c r="V2066" s="82" t="str">
        <f t="shared" si="195"/>
        <v>151001630885</v>
      </c>
      <c r="W2066" s="83">
        <f>VLOOKUP(V2066,Factors!$E$6:$H$5950,4,FALSE)</f>
        <v>0</v>
      </c>
      <c r="X2066" t="str">
        <f>VLOOKUP(V2066,Factors!$E$6:$F$5950,2,FALSE)</f>
        <v>Direct-OR</v>
      </c>
      <c r="Y2066" s="92">
        <f t="shared" ref="Y2066:Y2129" si="198">U2066*W2066</f>
        <v>0</v>
      </c>
      <c r="Z2066" s="92">
        <f t="shared" ref="Z2066:Z2129" si="199">U2066-Y2066</f>
        <v>219.15</v>
      </c>
      <c r="AA2066" s="92">
        <f t="shared" ref="AA2066:AA2129" si="200">Y2066+Z2066</f>
        <v>219.15</v>
      </c>
    </row>
    <row r="2067" spans="1:27" x14ac:dyDescent="0.25">
      <c r="A2067" t="s">
        <v>479</v>
      </c>
      <c r="B2067" t="s">
        <v>164</v>
      </c>
      <c r="C2067" t="s">
        <v>165</v>
      </c>
      <c r="D2067" t="s">
        <v>482</v>
      </c>
      <c r="E2067" t="s">
        <v>483</v>
      </c>
      <c r="F2067" t="str">
        <f t="shared" si="196"/>
        <v>1630</v>
      </c>
      <c r="G2067" t="s">
        <v>495</v>
      </c>
      <c r="H2067" t="s">
        <v>496</v>
      </c>
      <c r="I2067" s="91"/>
      <c r="J2067" s="91"/>
      <c r="K2067" s="91">
        <v>603.5</v>
      </c>
      <c r="L2067" s="91"/>
      <c r="M2067" s="91"/>
      <c r="N2067" s="91"/>
      <c r="O2067" s="91"/>
      <c r="P2067" s="91"/>
      <c r="Q2067" s="91"/>
      <c r="R2067" s="91"/>
      <c r="S2067" s="91"/>
      <c r="T2067" s="91"/>
      <c r="U2067" s="91">
        <f t="shared" si="197"/>
        <v>603.5</v>
      </c>
      <c r="V2067" s="82" t="str">
        <f t="shared" si="195"/>
        <v>151001630885</v>
      </c>
      <c r="W2067" s="83">
        <f>VLOOKUP(V2067,Factors!$E$6:$H$5950,4,FALSE)</f>
        <v>0</v>
      </c>
      <c r="X2067" t="str">
        <f>VLOOKUP(V2067,Factors!$E$6:$F$5950,2,FALSE)</f>
        <v>Direct-OR</v>
      </c>
      <c r="Y2067" s="92">
        <f t="shared" si="198"/>
        <v>0</v>
      </c>
      <c r="Z2067" s="92">
        <f t="shared" si="199"/>
        <v>603.5</v>
      </c>
      <c r="AA2067" s="92">
        <f t="shared" si="200"/>
        <v>603.5</v>
      </c>
    </row>
    <row r="2068" spans="1:27" x14ac:dyDescent="0.25">
      <c r="A2068" t="s">
        <v>479</v>
      </c>
      <c r="B2068" t="s">
        <v>164</v>
      </c>
      <c r="C2068" t="s">
        <v>165</v>
      </c>
      <c r="D2068" t="s">
        <v>482</v>
      </c>
      <c r="E2068" t="s">
        <v>483</v>
      </c>
      <c r="F2068" t="str">
        <f t="shared" si="196"/>
        <v>1630</v>
      </c>
      <c r="G2068" t="s">
        <v>314</v>
      </c>
      <c r="H2068" t="s">
        <v>315</v>
      </c>
      <c r="I2068" s="91"/>
      <c r="J2068" s="91"/>
      <c r="K2068" s="91"/>
      <c r="L2068" s="91"/>
      <c r="M2068" s="91"/>
      <c r="N2068" s="91"/>
      <c r="O2068" s="91"/>
      <c r="P2068" s="91"/>
      <c r="Q2068" s="91">
        <v>50</v>
      </c>
      <c r="R2068" s="91"/>
      <c r="S2068" s="91"/>
      <c r="T2068" s="91"/>
      <c r="U2068" s="91">
        <f t="shared" si="197"/>
        <v>50</v>
      </c>
      <c r="V2068" s="82" t="str">
        <f t="shared" si="195"/>
        <v>151001630885</v>
      </c>
      <c r="W2068" s="83">
        <f>VLOOKUP(V2068,Factors!$E$6:$H$5950,4,FALSE)</f>
        <v>0</v>
      </c>
      <c r="X2068" t="str">
        <f>VLOOKUP(V2068,Factors!$E$6:$F$5950,2,FALSE)</f>
        <v>Direct-OR</v>
      </c>
      <c r="Y2068" s="92">
        <f t="shared" si="198"/>
        <v>0</v>
      </c>
      <c r="Z2068" s="92">
        <f t="shared" si="199"/>
        <v>50</v>
      </c>
      <c r="AA2068" s="92">
        <f t="shared" si="200"/>
        <v>50</v>
      </c>
    </row>
    <row r="2069" spans="1:27" x14ac:dyDescent="0.25">
      <c r="A2069" t="s">
        <v>479</v>
      </c>
      <c r="B2069" t="s">
        <v>164</v>
      </c>
      <c r="C2069" t="s">
        <v>165</v>
      </c>
      <c r="D2069" t="s">
        <v>482</v>
      </c>
      <c r="E2069" t="s">
        <v>483</v>
      </c>
      <c r="F2069" t="str">
        <f t="shared" si="196"/>
        <v>1630</v>
      </c>
      <c r="G2069" t="s">
        <v>140</v>
      </c>
      <c r="H2069" t="s">
        <v>141</v>
      </c>
      <c r="I2069" s="91"/>
      <c r="J2069" s="91">
        <v>21.43</v>
      </c>
      <c r="K2069" s="91"/>
      <c r="L2069" s="91">
        <v>42.86</v>
      </c>
      <c r="M2069" s="91">
        <v>42.86</v>
      </c>
      <c r="N2069" s="91">
        <v>21.43</v>
      </c>
      <c r="O2069" s="91">
        <v>42.86</v>
      </c>
      <c r="P2069" s="91">
        <v>42.86</v>
      </c>
      <c r="Q2069" s="91"/>
      <c r="R2069" s="91">
        <v>21.43</v>
      </c>
      <c r="S2069" s="91">
        <v>45</v>
      </c>
      <c r="T2069" s="91"/>
      <c r="U2069" s="91">
        <f t="shared" si="197"/>
        <v>280.73</v>
      </c>
      <c r="V2069" s="82" t="str">
        <f t="shared" si="195"/>
        <v>151001630885</v>
      </c>
      <c r="W2069" s="83">
        <f>VLOOKUP(V2069,Factors!$E$6:$H$5950,4,FALSE)</f>
        <v>0</v>
      </c>
      <c r="X2069" t="str">
        <f>VLOOKUP(V2069,Factors!$E$6:$F$5950,2,FALSE)</f>
        <v>Direct-OR</v>
      </c>
      <c r="Y2069" s="92">
        <f t="shared" si="198"/>
        <v>0</v>
      </c>
      <c r="Z2069" s="92">
        <f t="shared" si="199"/>
        <v>280.73</v>
      </c>
      <c r="AA2069" s="92">
        <f t="shared" si="200"/>
        <v>280.73</v>
      </c>
    </row>
    <row r="2070" spans="1:27" x14ac:dyDescent="0.25">
      <c r="A2070" t="s">
        <v>479</v>
      </c>
      <c r="B2070" t="s">
        <v>164</v>
      </c>
      <c r="C2070" t="s">
        <v>165</v>
      </c>
      <c r="D2070" t="s">
        <v>482</v>
      </c>
      <c r="E2070" t="s">
        <v>483</v>
      </c>
      <c r="F2070" t="str">
        <f t="shared" si="196"/>
        <v>1630</v>
      </c>
      <c r="G2070" t="s">
        <v>342</v>
      </c>
      <c r="H2070" t="s">
        <v>343</v>
      </c>
      <c r="I2070" s="91">
        <v>8.99</v>
      </c>
      <c r="J2070" s="91"/>
      <c r="K2070" s="91"/>
      <c r="L2070" s="91"/>
      <c r="M2070" s="91"/>
      <c r="N2070" s="91"/>
      <c r="O2070" s="91"/>
      <c r="P2070" s="91"/>
      <c r="Q2070" s="91"/>
      <c r="R2070" s="91"/>
      <c r="S2070" s="91"/>
      <c r="T2070" s="91"/>
      <c r="U2070" s="91">
        <f t="shared" si="197"/>
        <v>8.99</v>
      </c>
      <c r="V2070" s="82" t="str">
        <f t="shared" si="195"/>
        <v>151001630885</v>
      </c>
      <c r="W2070" s="83">
        <f>VLOOKUP(V2070,Factors!$E$6:$H$5950,4,FALSE)</f>
        <v>0</v>
      </c>
      <c r="X2070" t="str">
        <f>VLOOKUP(V2070,Factors!$E$6:$F$5950,2,FALSE)</f>
        <v>Direct-OR</v>
      </c>
      <c r="Y2070" s="92">
        <f t="shared" si="198"/>
        <v>0</v>
      </c>
      <c r="Z2070" s="92">
        <f t="shared" si="199"/>
        <v>8.99</v>
      </c>
      <c r="AA2070" s="92">
        <f t="shared" si="200"/>
        <v>8.99</v>
      </c>
    </row>
    <row r="2071" spans="1:27" x14ac:dyDescent="0.25">
      <c r="A2071" t="s">
        <v>479</v>
      </c>
      <c r="B2071" t="s">
        <v>164</v>
      </c>
      <c r="C2071" t="s">
        <v>165</v>
      </c>
      <c r="D2071" t="s">
        <v>482</v>
      </c>
      <c r="E2071" t="s">
        <v>483</v>
      </c>
      <c r="F2071" t="str">
        <f t="shared" si="196"/>
        <v>1630</v>
      </c>
      <c r="G2071" t="s">
        <v>144</v>
      </c>
      <c r="H2071" t="s">
        <v>145</v>
      </c>
      <c r="I2071" s="91">
        <v>406.08</v>
      </c>
      <c r="J2071" s="91">
        <v>156.44999999999999</v>
      </c>
      <c r="K2071" s="91">
        <v>108.23</v>
      </c>
      <c r="L2071" s="91">
        <v>218.28</v>
      </c>
      <c r="M2071" s="91">
        <v>153.97</v>
      </c>
      <c r="N2071" s="91">
        <v>101.28</v>
      </c>
      <c r="O2071" s="91">
        <v>117.83</v>
      </c>
      <c r="P2071" s="91">
        <v>59.15</v>
      </c>
      <c r="Q2071" s="91">
        <v>93.12</v>
      </c>
      <c r="R2071" s="91">
        <v>285.54000000000002</v>
      </c>
      <c r="S2071" s="91">
        <v>70.22</v>
      </c>
      <c r="T2071" s="91">
        <v>559.88</v>
      </c>
      <c r="U2071" s="91">
        <f t="shared" si="197"/>
        <v>2330.0299999999997</v>
      </c>
      <c r="V2071" s="82" t="str">
        <f t="shared" si="195"/>
        <v>151001630885</v>
      </c>
      <c r="W2071" s="83">
        <f>VLOOKUP(V2071,Factors!$E$6:$H$5950,4,FALSE)</f>
        <v>0</v>
      </c>
      <c r="X2071" t="str">
        <f>VLOOKUP(V2071,Factors!$E$6:$F$5950,2,FALSE)</f>
        <v>Direct-OR</v>
      </c>
      <c r="Y2071" s="92">
        <f t="shared" si="198"/>
        <v>0</v>
      </c>
      <c r="Z2071" s="92">
        <f t="shared" si="199"/>
        <v>2330.0299999999997</v>
      </c>
      <c r="AA2071" s="92">
        <f t="shared" si="200"/>
        <v>2330.0299999999997</v>
      </c>
    </row>
    <row r="2072" spans="1:27" x14ac:dyDescent="0.25">
      <c r="A2072" t="s">
        <v>479</v>
      </c>
      <c r="B2072" t="s">
        <v>164</v>
      </c>
      <c r="C2072" t="s">
        <v>165</v>
      </c>
      <c r="D2072" t="s">
        <v>482</v>
      </c>
      <c r="E2072" t="s">
        <v>483</v>
      </c>
      <c r="F2072" t="str">
        <f t="shared" si="196"/>
        <v>1630</v>
      </c>
      <c r="G2072" t="s">
        <v>217</v>
      </c>
      <c r="H2072" t="s">
        <v>218</v>
      </c>
      <c r="I2072" s="91"/>
      <c r="J2072" s="91"/>
      <c r="K2072" s="91"/>
      <c r="L2072" s="91"/>
      <c r="M2072" s="91"/>
      <c r="N2072" s="91">
        <v>739.84</v>
      </c>
      <c r="O2072" s="91"/>
      <c r="P2072" s="91"/>
      <c r="Q2072" s="91">
        <v>206.22</v>
      </c>
      <c r="R2072" s="91">
        <v>231.19</v>
      </c>
      <c r="S2072" s="91">
        <v>489.63</v>
      </c>
      <c r="T2072" s="91">
        <v>106.03</v>
      </c>
      <c r="U2072" s="91">
        <f t="shared" si="197"/>
        <v>1772.91</v>
      </c>
      <c r="V2072" s="82" t="str">
        <f t="shared" si="195"/>
        <v>151001630885</v>
      </c>
      <c r="W2072" s="83">
        <f>VLOOKUP(V2072,Factors!$E$6:$H$5950,4,FALSE)</f>
        <v>0</v>
      </c>
      <c r="X2072" t="str">
        <f>VLOOKUP(V2072,Factors!$E$6:$F$5950,2,FALSE)</f>
        <v>Direct-OR</v>
      </c>
      <c r="Y2072" s="92">
        <f t="shared" si="198"/>
        <v>0</v>
      </c>
      <c r="Z2072" s="92">
        <f t="shared" si="199"/>
        <v>1772.91</v>
      </c>
      <c r="AA2072" s="92">
        <f t="shared" si="200"/>
        <v>1772.91</v>
      </c>
    </row>
    <row r="2073" spans="1:27" x14ac:dyDescent="0.25">
      <c r="A2073" t="s">
        <v>479</v>
      </c>
      <c r="B2073" t="s">
        <v>164</v>
      </c>
      <c r="C2073" t="s">
        <v>165</v>
      </c>
      <c r="D2073" t="s">
        <v>482</v>
      </c>
      <c r="E2073" t="s">
        <v>483</v>
      </c>
      <c r="F2073" t="str">
        <f t="shared" si="196"/>
        <v>1630</v>
      </c>
      <c r="G2073" t="s">
        <v>146</v>
      </c>
      <c r="H2073" t="s">
        <v>147</v>
      </c>
      <c r="I2073" s="91"/>
      <c r="J2073" s="91">
        <v>9.5</v>
      </c>
      <c r="K2073" s="91">
        <v>1385.5</v>
      </c>
      <c r="L2073" s="91">
        <v>875.4</v>
      </c>
      <c r="M2073" s="91">
        <v>285.89999999999998</v>
      </c>
      <c r="N2073" s="91"/>
      <c r="O2073" s="91">
        <v>858</v>
      </c>
      <c r="P2073" s="91">
        <v>973.14</v>
      </c>
      <c r="Q2073" s="91">
        <v>243.5</v>
      </c>
      <c r="R2073" s="91">
        <v>689.96</v>
      </c>
      <c r="S2073" s="91"/>
      <c r="T2073" s="91"/>
      <c r="U2073" s="91">
        <f t="shared" si="197"/>
        <v>5320.9000000000005</v>
      </c>
      <c r="V2073" s="82" t="str">
        <f t="shared" si="195"/>
        <v>151001630885</v>
      </c>
      <c r="W2073" s="83">
        <f>VLOOKUP(V2073,Factors!$E$6:$H$5950,4,FALSE)</f>
        <v>0</v>
      </c>
      <c r="X2073" t="str">
        <f>VLOOKUP(V2073,Factors!$E$6:$F$5950,2,FALSE)</f>
        <v>Direct-OR</v>
      </c>
      <c r="Y2073" s="92">
        <f t="shared" si="198"/>
        <v>0</v>
      </c>
      <c r="Z2073" s="92">
        <f t="shared" si="199"/>
        <v>5320.9000000000005</v>
      </c>
      <c r="AA2073" s="92">
        <f t="shared" si="200"/>
        <v>5320.9000000000005</v>
      </c>
    </row>
    <row r="2074" spans="1:27" x14ac:dyDescent="0.25">
      <c r="A2074" t="s">
        <v>479</v>
      </c>
      <c r="B2074" t="s">
        <v>164</v>
      </c>
      <c r="C2074" t="s">
        <v>165</v>
      </c>
      <c r="D2074" t="s">
        <v>482</v>
      </c>
      <c r="E2074" t="s">
        <v>483</v>
      </c>
      <c r="F2074" t="str">
        <f t="shared" si="196"/>
        <v>1630</v>
      </c>
      <c r="G2074" t="s">
        <v>148</v>
      </c>
      <c r="H2074" t="s">
        <v>149</v>
      </c>
      <c r="I2074" s="91"/>
      <c r="J2074" s="91">
        <v>204.1</v>
      </c>
      <c r="K2074" s="91"/>
      <c r="L2074" s="91"/>
      <c r="M2074" s="91"/>
      <c r="N2074" s="91"/>
      <c r="O2074" s="91"/>
      <c r="P2074" s="91">
        <v>17.239999999999998</v>
      </c>
      <c r="Q2074" s="91"/>
      <c r="R2074" s="91"/>
      <c r="S2074" s="91"/>
      <c r="T2074" s="91">
        <v>248.4</v>
      </c>
      <c r="U2074" s="91">
        <f t="shared" si="197"/>
        <v>469.74</v>
      </c>
      <c r="V2074" s="82" t="str">
        <f t="shared" si="195"/>
        <v>151001630885</v>
      </c>
      <c r="W2074" s="83">
        <f>VLOOKUP(V2074,Factors!$E$6:$H$5950,4,FALSE)</f>
        <v>0</v>
      </c>
      <c r="X2074" t="str">
        <f>VLOOKUP(V2074,Factors!$E$6:$F$5950,2,FALSE)</f>
        <v>Direct-OR</v>
      </c>
      <c r="Y2074" s="92">
        <f t="shared" si="198"/>
        <v>0</v>
      </c>
      <c r="Z2074" s="92">
        <f t="shared" si="199"/>
        <v>469.74</v>
      </c>
      <c r="AA2074" s="92">
        <f t="shared" si="200"/>
        <v>469.74</v>
      </c>
    </row>
    <row r="2075" spans="1:27" x14ac:dyDescent="0.25">
      <c r="A2075" t="s">
        <v>479</v>
      </c>
      <c r="B2075" t="s">
        <v>164</v>
      </c>
      <c r="C2075" t="s">
        <v>165</v>
      </c>
      <c r="D2075" t="s">
        <v>482</v>
      </c>
      <c r="E2075" t="s">
        <v>483</v>
      </c>
      <c r="F2075" t="str">
        <f t="shared" si="196"/>
        <v>1630</v>
      </c>
      <c r="G2075" t="s">
        <v>150</v>
      </c>
      <c r="H2075" t="s">
        <v>151</v>
      </c>
      <c r="I2075" s="91">
        <v>300</v>
      </c>
      <c r="J2075" s="91"/>
      <c r="K2075" s="91"/>
      <c r="L2075" s="91">
        <v>125.48</v>
      </c>
      <c r="M2075" s="91"/>
      <c r="N2075" s="91"/>
      <c r="O2075" s="91"/>
      <c r="P2075" s="91"/>
      <c r="Q2075" s="91"/>
      <c r="R2075" s="91"/>
      <c r="S2075" s="91"/>
      <c r="T2075" s="91"/>
      <c r="U2075" s="91">
        <f t="shared" si="197"/>
        <v>425.48</v>
      </c>
      <c r="V2075" s="82" t="str">
        <f t="shared" si="195"/>
        <v>151001630885</v>
      </c>
      <c r="W2075" s="83">
        <f>VLOOKUP(V2075,Factors!$E$6:$H$5950,4,FALSE)</f>
        <v>0</v>
      </c>
      <c r="X2075" t="str">
        <f>VLOOKUP(V2075,Factors!$E$6:$F$5950,2,FALSE)</f>
        <v>Direct-OR</v>
      </c>
      <c r="Y2075" s="92">
        <f t="shared" si="198"/>
        <v>0</v>
      </c>
      <c r="Z2075" s="92">
        <f t="shared" si="199"/>
        <v>425.48</v>
      </c>
      <c r="AA2075" s="92">
        <f t="shared" si="200"/>
        <v>425.48</v>
      </c>
    </row>
    <row r="2076" spans="1:27" x14ac:dyDescent="0.25">
      <c r="A2076" t="s">
        <v>479</v>
      </c>
      <c r="B2076" t="s">
        <v>164</v>
      </c>
      <c r="C2076" t="s">
        <v>165</v>
      </c>
      <c r="D2076" t="s">
        <v>482</v>
      </c>
      <c r="E2076" t="s">
        <v>483</v>
      </c>
      <c r="F2076" t="str">
        <f t="shared" si="196"/>
        <v>1630</v>
      </c>
      <c r="G2076" t="s">
        <v>152</v>
      </c>
      <c r="H2076" t="s">
        <v>153</v>
      </c>
      <c r="I2076" s="91"/>
      <c r="J2076" s="91"/>
      <c r="K2076" s="91"/>
      <c r="L2076" s="91"/>
      <c r="M2076" s="91"/>
      <c r="N2076" s="91"/>
      <c r="O2076" s="91"/>
      <c r="P2076" s="91"/>
      <c r="Q2076" s="91"/>
      <c r="R2076" s="91"/>
      <c r="S2076" s="91"/>
      <c r="T2076" s="91">
        <v>69.98</v>
      </c>
      <c r="U2076" s="91">
        <f t="shared" si="197"/>
        <v>69.98</v>
      </c>
      <c r="V2076" s="82" t="str">
        <f t="shared" si="195"/>
        <v>151001630885</v>
      </c>
      <c r="W2076" s="83">
        <f>VLOOKUP(V2076,Factors!$E$6:$H$5950,4,FALSE)</f>
        <v>0</v>
      </c>
      <c r="X2076" t="str">
        <f>VLOOKUP(V2076,Factors!$E$6:$F$5950,2,FALSE)</f>
        <v>Direct-OR</v>
      </c>
      <c r="Y2076" s="92">
        <f t="shared" si="198"/>
        <v>0</v>
      </c>
      <c r="Z2076" s="92">
        <f t="shared" si="199"/>
        <v>69.98</v>
      </c>
      <c r="AA2076" s="92">
        <f t="shared" si="200"/>
        <v>69.98</v>
      </c>
    </row>
    <row r="2077" spans="1:27" x14ac:dyDescent="0.25">
      <c r="A2077" t="s">
        <v>479</v>
      </c>
      <c r="B2077" t="s">
        <v>164</v>
      </c>
      <c r="C2077" t="s">
        <v>165</v>
      </c>
      <c r="D2077" t="s">
        <v>482</v>
      </c>
      <c r="E2077" t="s">
        <v>483</v>
      </c>
      <c r="F2077" t="str">
        <f t="shared" si="196"/>
        <v>1630</v>
      </c>
      <c r="G2077" t="s">
        <v>359</v>
      </c>
      <c r="H2077" t="s">
        <v>360</v>
      </c>
      <c r="I2077" s="91"/>
      <c r="J2077" s="91"/>
      <c r="K2077" s="91"/>
      <c r="L2077" s="91">
        <v>107.55</v>
      </c>
      <c r="M2077" s="91"/>
      <c r="N2077" s="91"/>
      <c r="O2077" s="91"/>
      <c r="P2077" s="91"/>
      <c r="Q2077" s="91"/>
      <c r="R2077" s="91"/>
      <c r="S2077" s="91"/>
      <c r="T2077" s="91"/>
      <c r="U2077" s="91">
        <f t="shared" si="197"/>
        <v>107.55</v>
      </c>
      <c r="V2077" s="82" t="str">
        <f t="shared" si="195"/>
        <v>151001630885</v>
      </c>
      <c r="W2077" s="83">
        <f>VLOOKUP(V2077,Factors!$E$6:$H$5950,4,FALSE)</f>
        <v>0</v>
      </c>
      <c r="X2077" t="str">
        <f>VLOOKUP(V2077,Factors!$E$6:$F$5950,2,FALSE)</f>
        <v>Direct-OR</v>
      </c>
      <c r="Y2077" s="92">
        <f t="shared" si="198"/>
        <v>0</v>
      </c>
      <c r="Z2077" s="92">
        <f t="shared" si="199"/>
        <v>107.55</v>
      </c>
      <c r="AA2077" s="92">
        <f t="shared" si="200"/>
        <v>107.55</v>
      </c>
    </row>
    <row r="2078" spans="1:27" x14ac:dyDescent="0.25">
      <c r="A2078" t="s">
        <v>479</v>
      </c>
      <c r="B2078" t="s">
        <v>164</v>
      </c>
      <c r="C2078" t="s">
        <v>165</v>
      </c>
      <c r="D2078" t="s">
        <v>482</v>
      </c>
      <c r="E2078" t="s">
        <v>483</v>
      </c>
      <c r="F2078" t="str">
        <f t="shared" si="196"/>
        <v>1630</v>
      </c>
      <c r="G2078" t="s">
        <v>56</v>
      </c>
      <c r="H2078" t="s">
        <v>57</v>
      </c>
      <c r="I2078" s="91">
        <v>7230.64</v>
      </c>
      <c r="J2078" s="91">
        <v>6517.76</v>
      </c>
      <c r="K2078" s="91">
        <v>9003.65</v>
      </c>
      <c r="L2078" s="91">
        <v>8150.4</v>
      </c>
      <c r="M2078" s="91">
        <v>6876.9</v>
      </c>
      <c r="N2078" s="91">
        <v>6520.32</v>
      </c>
      <c r="O2078" s="91">
        <v>5297.76</v>
      </c>
      <c r="P2078" s="91">
        <v>8405.1</v>
      </c>
      <c r="Q2078" s="91">
        <v>0</v>
      </c>
      <c r="R2078" s="91"/>
      <c r="S2078" s="91"/>
      <c r="T2078" s="91"/>
      <c r="U2078" s="91">
        <f t="shared" si="197"/>
        <v>58002.530000000006</v>
      </c>
      <c r="V2078" s="82" t="str">
        <f t="shared" si="195"/>
        <v>151001630885</v>
      </c>
      <c r="W2078" s="83">
        <f>VLOOKUP(V2078,Factors!$E$6:$H$5950,4,FALSE)</f>
        <v>0</v>
      </c>
      <c r="X2078" t="str">
        <f>VLOOKUP(V2078,Factors!$E$6:$F$5950,2,FALSE)</f>
        <v>Direct-OR</v>
      </c>
      <c r="Y2078" s="92">
        <f t="shared" si="198"/>
        <v>0</v>
      </c>
      <c r="Z2078" s="92">
        <f t="shared" si="199"/>
        <v>58002.530000000006</v>
      </c>
      <c r="AA2078" s="92">
        <f t="shared" si="200"/>
        <v>58002.530000000006</v>
      </c>
    </row>
    <row r="2079" spans="1:27" x14ac:dyDescent="0.25">
      <c r="A2079" t="s">
        <v>479</v>
      </c>
      <c r="B2079" t="s">
        <v>164</v>
      </c>
      <c r="C2079" t="s">
        <v>165</v>
      </c>
      <c r="D2079" t="s">
        <v>482</v>
      </c>
      <c r="E2079" t="s">
        <v>483</v>
      </c>
      <c r="F2079" t="str">
        <f t="shared" si="196"/>
        <v>1630</v>
      </c>
      <c r="G2079" t="s">
        <v>166</v>
      </c>
      <c r="H2079" t="s">
        <v>167</v>
      </c>
      <c r="I2079" s="91">
        <v>-302476.53999999998</v>
      </c>
      <c r="J2079" s="91">
        <v>-294651.23</v>
      </c>
      <c r="K2079" s="91">
        <v>-316800.74</v>
      </c>
      <c r="L2079" s="91">
        <v>-302398.38</v>
      </c>
      <c r="M2079" s="91">
        <v>-296391.18</v>
      </c>
      <c r="N2079" s="91">
        <v>-273581.38</v>
      </c>
      <c r="O2079" s="91">
        <v>-277267.78000000003</v>
      </c>
      <c r="P2079" s="91">
        <v>-325816.43</v>
      </c>
      <c r="Q2079" s="91">
        <v>-261189.73</v>
      </c>
      <c r="R2079" s="91">
        <v>-332686.11</v>
      </c>
      <c r="S2079" s="91">
        <v>-338127.05</v>
      </c>
      <c r="T2079" s="91">
        <v>-244274.75</v>
      </c>
      <c r="U2079" s="91">
        <f t="shared" si="197"/>
        <v>-3565661.3</v>
      </c>
      <c r="V2079" s="82" t="str">
        <f t="shared" si="195"/>
        <v>151001630885</v>
      </c>
      <c r="W2079" s="83">
        <f>VLOOKUP(V2079,Factors!$E$6:$H$5950,4,FALSE)</f>
        <v>0</v>
      </c>
      <c r="X2079" t="str">
        <f>VLOOKUP(V2079,Factors!$E$6:$F$5950,2,FALSE)</f>
        <v>Direct-OR</v>
      </c>
      <c r="Y2079" s="92">
        <f t="shared" si="198"/>
        <v>0</v>
      </c>
      <c r="Z2079" s="92">
        <f t="shared" si="199"/>
        <v>-3565661.3</v>
      </c>
      <c r="AA2079" s="92">
        <f t="shared" si="200"/>
        <v>-3565661.3</v>
      </c>
    </row>
    <row r="2080" spans="1:27" x14ac:dyDescent="0.25">
      <c r="A2080" t="s">
        <v>479</v>
      </c>
      <c r="B2080" t="s">
        <v>164</v>
      </c>
      <c r="C2080" t="s">
        <v>165</v>
      </c>
      <c r="D2080" t="s">
        <v>482</v>
      </c>
      <c r="E2080" t="s">
        <v>483</v>
      </c>
      <c r="F2080" t="str">
        <f t="shared" si="196"/>
        <v>1630</v>
      </c>
      <c r="G2080" t="s">
        <v>104</v>
      </c>
      <c r="H2080" t="s">
        <v>105</v>
      </c>
      <c r="I2080" s="91">
        <v>-71.97</v>
      </c>
      <c r="J2080" s="91"/>
      <c r="K2080" s="91"/>
      <c r="L2080" s="91"/>
      <c r="M2080" s="91">
        <v>-85.74</v>
      </c>
      <c r="N2080" s="91"/>
      <c r="O2080" s="91"/>
      <c r="P2080" s="91">
        <v>-42.87</v>
      </c>
      <c r="Q2080" s="91"/>
      <c r="R2080" s="91">
        <v>0</v>
      </c>
      <c r="S2080" s="91">
        <v>-128.62</v>
      </c>
      <c r="T2080" s="91"/>
      <c r="U2080" s="91">
        <f t="shared" si="197"/>
        <v>-329.2</v>
      </c>
      <c r="V2080" s="82" t="str">
        <f t="shared" si="195"/>
        <v>151001630885</v>
      </c>
      <c r="W2080" s="83">
        <f>VLOOKUP(V2080,Factors!$E$6:$H$5950,4,FALSE)</f>
        <v>0</v>
      </c>
      <c r="X2080" t="str">
        <f>VLOOKUP(V2080,Factors!$E$6:$F$5950,2,FALSE)</f>
        <v>Direct-OR</v>
      </c>
      <c r="Y2080" s="92">
        <f t="shared" si="198"/>
        <v>0</v>
      </c>
      <c r="Z2080" s="92">
        <f t="shared" si="199"/>
        <v>-329.2</v>
      </c>
      <c r="AA2080" s="92">
        <f t="shared" si="200"/>
        <v>-329.2</v>
      </c>
    </row>
    <row r="2081" spans="1:27" x14ac:dyDescent="0.25">
      <c r="A2081" t="s">
        <v>479</v>
      </c>
      <c r="B2081" t="s">
        <v>164</v>
      </c>
      <c r="C2081" t="s">
        <v>165</v>
      </c>
      <c r="D2081" t="s">
        <v>482</v>
      </c>
      <c r="E2081" t="s">
        <v>483</v>
      </c>
      <c r="F2081" t="str">
        <f t="shared" si="196"/>
        <v>1630</v>
      </c>
      <c r="G2081" t="s">
        <v>106</v>
      </c>
      <c r="H2081" t="s">
        <v>107</v>
      </c>
      <c r="I2081" s="91">
        <v>-241442.25</v>
      </c>
      <c r="J2081" s="91">
        <v>-220590.11</v>
      </c>
      <c r="K2081" s="91">
        <v>-221026.45</v>
      </c>
      <c r="L2081" s="91">
        <v>-212716.13</v>
      </c>
      <c r="M2081" s="91">
        <v>-228255.69</v>
      </c>
      <c r="N2081" s="91">
        <v>-219653.91</v>
      </c>
      <c r="O2081" s="91">
        <v>-206214.06</v>
      </c>
      <c r="P2081" s="91">
        <v>-249383.52</v>
      </c>
      <c r="Q2081" s="91">
        <v>-203530.56</v>
      </c>
      <c r="R2081" s="91">
        <v>-216545.36</v>
      </c>
      <c r="S2081" s="91">
        <v>-258987.84</v>
      </c>
      <c r="T2081" s="91">
        <v>-212797.92</v>
      </c>
      <c r="U2081" s="91">
        <f t="shared" si="197"/>
        <v>-2691143.8</v>
      </c>
      <c r="V2081" s="82" t="str">
        <f t="shared" si="195"/>
        <v>151001630885</v>
      </c>
      <c r="W2081" s="83">
        <f>VLOOKUP(V2081,Factors!$E$6:$H$5950,4,FALSE)</f>
        <v>0</v>
      </c>
      <c r="X2081" t="str">
        <f>VLOOKUP(V2081,Factors!$E$6:$F$5950,2,FALSE)</f>
        <v>Direct-OR</v>
      </c>
      <c r="Y2081" s="92">
        <f t="shared" si="198"/>
        <v>0</v>
      </c>
      <c r="Z2081" s="92">
        <f t="shared" si="199"/>
        <v>-2691143.8</v>
      </c>
      <c r="AA2081" s="92">
        <f t="shared" si="200"/>
        <v>-2691143.8</v>
      </c>
    </row>
    <row r="2082" spans="1:27" x14ac:dyDescent="0.25">
      <c r="A2082" t="s">
        <v>479</v>
      </c>
      <c r="B2082" t="s">
        <v>164</v>
      </c>
      <c r="C2082" t="s">
        <v>165</v>
      </c>
      <c r="D2082" t="s">
        <v>482</v>
      </c>
      <c r="E2082" t="s">
        <v>483</v>
      </c>
      <c r="F2082" t="str">
        <f t="shared" si="196"/>
        <v>1630</v>
      </c>
      <c r="G2082" t="s">
        <v>108</v>
      </c>
      <c r="H2082" t="s">
        <v>109</v>
      </c>
      <c r="I2082" s="91">
        <v>-13309.38</v>
      </c>
      <c r="J2082" s="91">
        <v>-13794.08</v>
      </c>
      <c r="K2082" s="91">
        <v>-13671.36</v>
      </c>
      <c r="L2082" s="91">
        <v>-11866.4</v>
      </c>
      <c r="M2082" s="91">
        <v>-13057.02</v>
      </c>
      <c r="N2082" s="91">
        <v>-15490.86</v>
      </c>
      <c r="O2082" s="91">
        <v>-12899.96</v>
      </c>
      <c r="P2082" s="91">
        <v>-30755.919999999998</v>
      </c>
      <c r="Q2082" s="91">
        <v>-16888.63</v>
      </c>
      <c r="R2082" s="91">
        <v>-14987.19</v>
      </c>
      <c r="S2082" s="91">
        <v>-18705.75</v>
      </c>
      <c r="T2082" s="91">
        <v>-18854.240000000002</v>
      </c>
      <c r="U2082" s="91">
        <f t="shared" si="197"/>
        <v>-194280.78999999998</v>
      </c>
      <c r="V2082" s="82" t="str">
        <f t="shared" si="195"/>
        <v>151001630885</v>
      </c>
      <c r="W2082" s="83">
        <f>VLOOKUP(V2082,Factors!$E$6:$H$5950,4,FALSE)</f>
        <v>0</v>
      </c>
      <c r="X2082" t="str">
        <f>VLOOKUP(V2082,Factors!$E$6:$F$5950,2,FALSE)</f>
        <v>Direct-OR</v>
      </c>
      <c r="Y2082" s="92">
        <f t="shared" si="198"/>
        <v>0</v>
      </c>
      <c r="Z2082" s="92">
        <f t="shared" si="199"/>
        <v>-194280.78999999998</v>
      </c>
      <c r="AA2082" s="92">
        <f t="shared" si="200"/>
        <v>-194280.78999999998</v>
      </c>
    </row>
    <row r="2083" spans="1:27" x14ac:dyDescent="0.25">
      <c r="A2083" t="s">
        <v>479</v>
      </c>
      <c r="B2083" t="s">
        <v>164</v>
      </c>
      <c r="C2083" t="s">
        <v>165</v>
      </c>
      <c r="D2083" t="s">
        <v>482</v>
      </c>
      <c r="E2083" t="s">
        <v>483</v>
      </c>
      <c r="F2083" t="str">
        <f t="shared" si="196"/>
        <v>1630</v>
      </c>
      <c r="G2083" t="s">
        <v>243</v>
      </c>
      <c r="H2083" t="s">
        <v>244</v>
      </c>
      <c r="I2083" s="91"/>
      <c r="J2083" s="91"/>
      <c r="K2083" s="91"/>
      <c r="L2083" s="91"/>
      <c r="M2083" s="91">
        <v>-21.43</v>
      </c>
      <c r="N2083" s="91"/>
      <c r="O2083" s="91">
        <v>-21.43</v>
      </c>
      <c r="P2083" s="91">
        <v>-21.43</v>
      </c>
      <c r="Q2083" s="91">
        <v>-21.43</v>
      </c>
      <c r="R2083" s="91">
        <v>0</v>
      </c>
      <c r="S2083" s="91">
        <v>-21.43</v>
      </c>
      <c r="T2083" s="91"/>
      <c r="U2083" s="91">
        <f t="shared" si="197"/>
        <v>-107.15</v>
      </c>
      <c r="V2083" s="82" t="str">
        <f t="shared" si="195"/>
        <v>151001630885</v>
      </c>
      <c r="W2083" s="83">
        <f>VLOOKUP(V2083,Factors!$E$6:$H$5950,4,FALSE)</f>
        <v>0</v>
      </c>
      <c r="X2083" t="str">
        <f>VLOOKUP(V2083,Factors!$E$6:$F$5950,2,FALSE)</f>
        <v>Direct-OR</v>
      </c>
      <c r="Y2083" s="92">
        <f t="shared" si="198"/>
        <v>0</v>
      </c>
      <c r="Z2083" s="92">
        <f t="shared" si="199"/>
        <v>-107.15</v>
      </c>
      <c r="AA2083" s="92">
        <f t="shared" si="200"/>
        <v>-107.15</v>
      </c>
    </row>
    <row r="2084" spans="1:27" x14ac:dyDescent="0.25">
      <c r="A2084" t="s">
        <v>479</v>
      </c>
      <c r="B2084" t="s">
        <v>164</v>
      </c>
      <c r="C2084" t="s">
        <v>165</v>
      </c>
      <c r="D2084" t="s">
        <v>490</v>
      </c>
      <c r="E2084" t="s">
        <v>483</v>
      </c>
      <c r="F2084" t="str">
        <f t="shared" si="196"/>
        <v>1633</v>
      </c>
      <c r="G2084" t="s">
        <v>110</v>
      </c>
      <c r="H2084" t="s">
        <v>111</v>
      </c>
      <c r="I2084" s="91">
        <v>16699.29</v>
      </c>
      <c r="J2084" s="91">
        <v>18550.82</v>
      </c>
      <c r="K2084" s="91">
        <v>16782.13</v>
      </c>
      <c r="L2084" s="91">
        <v>19480.36</v>
      </c>
      <c r="M2084" s="91">
        <v>18668.68</v>
      </c>
      <c r="N2084" s="91">
        <v>14719.82</v>
      </c>
      <c r="O2084" s="91">
        <v>16880.98</v>
      </c>
      <c r="P2084" s="91">
        <v>18273.669999999998</v>
      </c>
      <c r="Q2084" s="91">
        <v>18048</v>
      </c>
      <c r="R2084" s="91">
        <v>18563.68</v>
      </c>
      <c r="S2084" s="91">
        <v>15209.37</v>
      </c>
      <c r="T2084" s="91">
        <v>6611.03</v>
      </c>
      <c r="U2084" s="91">
        <f t="shared" si="197"/>
        <v>198487.83</v>
      </c>
      <c r="V2084" s="82" t="str">
        <f t="shared" si="195"/>
        <v>151001633885</v>
      </c>
      <c r="W2084" s="83">
        <f>VLOOKUP(V2084,Factors!$E$6:$H$5950,4,FALSE)</f>
        <v>0</v>
      </c>
      <c r="X2084" t="str">
        <f>VLOOKUP(V2084,Factors!$E$6:$F$5950,2,FALSE)</f>
        <v>Direct-OR</v>
      </c>
      <c r="Y2084" s="92">
        <f t="shared" si="198"/>
        <v>0</v>
      </c>
      <c r="Z2084" s="92">
        <f t="shared" si="199"/>
        <v>198487.83</v>
      </c>
      <c r="AA2084" s="92">
        <f t="shared" si="200"/>
        <v>198487.83</v>
      </c>
    </row>
    <row r="2085" spans="1:27" x14ac:dyDescent="0.25">
      <c r="A2085" t="s">
        <v>479</v>
      </c>
      <c r="B2085" t="s">
        <v>164</v>
      </c>
      <c r="C2085" t="s">
        <v>165</v>
      </c>
      <c r="D2085" t="s">
        <v>490</v>
      </c>
      <c r="E2085" t="s">
        <v>483</v>
      </c>
      <c r="F2085" t="str">
        <f t="shared" si="196"/>
        <v>1633</v>
      </c>
      <c r="G2085" t="s">
        <v>88</v>
      </c>
      <c r="H2085" t="s">
        <v>89</v>
      </c>
      <c r="I2085" s="91">
        <v>2544.89</v>
      </c>
      <c r="J2085" s="91">
        <v>2544.88</v>
      </c>
      <c r="K2085" s="91">
        <v>2623.99</v>
      </c>
      <c r="L2085" s="91">
        <v>2624</v>
      </c>
      <c r="M2085" s="91">
        <v>2624</v>
      </c>
      <c r="N2085" s="91">
        <v>2624</v>
      </c>
      <c r="O2085" s="91">
        <v>2623.98</v>
      </c>
      <c r="P2085" s="91">
        <v>2623.99</v>
      </c>
      <c r="Q2085" s="91">
        <v>2624</v>
      </c>
      <c r="R2085" s="91">
        <v>2624</v>
      </c>
      <c r="S2085" s="91">
        <v>2624</v>
      </c>
      <c r="T2085" s="91">
        <v>2624</v>
      </c>
      <c r="U2085" s="91">
        <f t="shared" si="197"/>
        <v>31329.730000000003</v>
      </c>
      <c r="V2085" s="82" t="str">
        <f t="shared" si="195"/>
        <v>151001633885</v>
      </c>
      <c r="W2085" s="83">
        <f>VLOOKUP(V2085,Factors!$E$6:$H$5950,4,FALSE)</f>
        <v>0</v>
      </c>
      <c r="X2085" t="str">
        <f>VLOOKUP(V2085,Factors!$E$6:$F$5950,2,FALSE)</f>
        <v>Direct-OR</v>
      </c>
      <c r="Y2085" s="92">
        <f t="shared" si="198"/>
        <v>0</v>
      </c>
      <c r="Z2085" s="92">
        <f t="shared" si="199"/>
        <v>31329.730000000003</v>
      </c>
      <c r="AA2085" s="92">
        <f t="shared" si="200"/>
        <v>31329.730000000003</v>
      </c>
    </row>
    <row r="2086" spans="1:27" x14ac:dyDescent="0.25">
      <c r="A2086" t="s">
        <v>479</v>
      </c>
      <c r="B2086" t="s">
        <v>164</v>
      </c>
      <c r="C2086" t="s">
        <v>165</v>
      </c>
      <c r="D2086" t="s">
        <v>490</v>
      </c>
      <c r="E2086" t="s">
        <v>483</v>
      </c>
      <c r="F2086" t="str">
        <f t="shared" si="196"/>
        <v>1633</v>
      </c>
      <c r="G2086" t="s">
        <v>90</v>
      </c>
      <c r="H2086" t="s">
        <v>91</v>
      </c>
      <c r="I2086" s="91">
        <v>9886.7199999999993</v>
      </c>
      <c r="J2086" s="91">
        <v>9886.7199999999993</v>
      </c>
      <c r="K2086" s="91">
        <v>10194.06</v>
      </c>
      <c r="L2086" s="91">
        <v>10194.08</v>
      </c>
      <c r="M2086" s="91">
        <v>10194.08</v>
      </c>
      <c r="N2086" s="91">
        <v>10194.049999999999</v>
      </c>
      <c r="O2086" s="91">
        <v>10194.06</v>
      </c>
      <c r="P2086" s="91">
        <v>10194.07</v>
      </c>
      <c r="Q2086" s="91">
        <v>10194.08</v>
      </c>
      <c r="R2086" s="91">
        <v>10194.08</v>
      </c>
      <c r="S2086" s="91">
        <v>10194.049999999999</v>
      </c>
      <c r="T2086" s="91">
        <v>10194.02</v>
      </c>
      <c r="U2086" s="91">
        <f t="shared" si="197"/>
        <v>121714.07</v>
      </c>
      <c r="V2086" s="82" t="str">
        <f t="shared" si="195"/>
        <v>151001633885</v>
      </c>
      <c r="W2086" s="83">
        <f>VLOOKUP(V2086,Factors!$E$6:$H$5950,4,FALSE)</f>
        <v>0</v>
      </c>
      <c r="X2086" t="str">
        <f>VLOOKUP(V2086,Factors!$E$6:$F$5950,2,FALSE)</f>
        <v>Direct-OR</v>
      </c>
      <c r="Y2086" s="92">
        <f t="shared" si="198"/>
        <v>0</v>
      </c>
      <c r="Z2086" s="92">
        <f t="shared" si="199"/>
        <v>121714.07</v>
      </c>
      <c r="AA2086" s="92">
        <f t="shared" si="200"/>
        <v>121714.07</v>
      </c>
    </row>
    <row r="2087" spans="1:27" x14ac:dyDescent="0.25">
      <c r="A2087" t="s">
        <v>479</v>
      </c>
      <c r="B2087" t="s">
        <v>164</v>
      </c>
      <c r="C2087" t="s">
        <v>165</v>
      </c>
      <c r="D2087" t="s">
        <v>490</v>
      </c>
      <c r="E2087" t="s">
        <v>483</v>
      </c>
      <c r="F2087" t="str">
        <f t="shared" si="196"/>
        <v>1633</v>
      </c>
      <c r="G2087" t="s">
        <v>92</v>
      </c>
      <c r="H2087" t="s">
        <v>93</v>
      </c>
      <c r="I2087" s="91"/>
      <c r="J2087" s="91"/>
      <c r="K2087" s="91"/>
      <c r="L2087" s="91">
        <v>11.81</v>
      </c>
      <c r="M2087" s="91"/>
      <c r="N2087" s="91"/>
      <c r="O2087" s="91"/>
      <c r="P2087" s="91"/>
      <c r="Q2087" s="91"/>
      <c r="R2087" s="91"/>
      <c r="S2087" s="91"/>
      <c r="T2087" s="91">
        <v>44</v>
      </c>
      <c r="U2087" s="91">
        <f t="shared" si="197"/>
        <v>55.81</v>
      </c>
      <c r="V2087" s="82" t="str">
        <f t="shared" si="195"/>
        <v>151001633885</v>
      </c>
      <c r="W2087" s="83">
        <f>VLOOKUP(V2087,Factors!$E$6:$H$5950,4,FALSE)</f>
        <v>0</v>
      </c>
      <c r="X2087" t="str">
        <f>VLOOKUP(V2087,Factors!$E$6:$F$5950,2,FALSE)</f>
        <v>Direct-OR</v>
      </c>
      <c r="Y2087" s="92">
        <f t="shared" si="198"/>
        <v>0</v>
      </c>
      <c r="Z2087" s="92">
        <f t="shared" si="199"/>
        <v>55.81</v>
      </c>
      <c r="AA2087" s="92">
        <f t="shared" si="200"/>
        <v>55.81</v>
      </c>
    </row>
    <row r="2088" spans="1:27" x14ac:dyDescent="0.25">
      <c r="A2088" t="s">
        <v>479</v>
      </c>
      <c r="B2088" t="s">
        <v>164</v>
      </c>
      <c r="C2088" t="s">
        <v>165</v>
      </c>
      <c r="D2088" t="s">
        <v>490</v>
      </c>
      <c r="E2088" t="s">
        <v>483</v>
      </c>
      <c r="F2088" t="str">
        <f t="shared" si="196"/>
        <v>1633</v>
      </c>
      <c r="G2088" t="s">
        <v>120</v>
      </c>
      <c r="H2088" t="s">
        <v>121</v>
      </c>
      <c r="I2088" s="91"/>
      <c r="J2088" s="91">
        <v>92.88</v>
      </c>
      <c r="K2088" s="91"/>
      <c r="L2088" s="91"/>
      <c r="M2088" s="91"/>
      <c r="N2088" s="91">
        <v>87.93</v>
      </c>
      <c r="O2088" s="91"/>
      <c r="P2088" s="91">
        <v>63.18</v>
      </c>
      <c r="Q2088" s="91"/>
      <c r="R2088" s="91">
        <v>126.99</v>
      </c>
      <c r="S2088" s="91">
        <v>126.82</v>
      </c>
      <c r="T2088" s="91"/>
      <c r="U2088" s="91">
        <f t="shared" si="197"/>
        <v>497.8</v>
      </c>
      <c r="V2088" s="82" t="str">
        <f t="shared" si="195"/>
        <v>151001633885</v>
      </c>
      <c r="W2088" s="83">
        <f>VLOOKUP(V2088,Factors!$E$6:$H$5950,4,FALSE)</f>
        <v>0</v>
      </c>
      <c r="X2088" t="str">
        <f>VLOOKUP(V2088,Factors!$E$6:$F$5950,2,FALSE)</f>
        <v>Direct-OR</v>
      </c>
      <c r="Y2088" s="92">
        <f t="shared" si="198"/>
        <v>0</v>
      </c>
      <c r="Z2088" s="92">
        <f t="shared" si="199"/>
        <v>497.8</v>
      </c>
      <c r="AA2088" s="92">
        <f t="shared" si="200"/>
        <v>497.8</v>
      </c>
    </row>
    <row r="2089" spans="1:27" x14ac:dyDescent="0.25">
      <c r="A2089" t="s">
        <v>479</v>
      </c>
      <c r="B2089" t="s">
        <v>164</v>
      </c>
      <c r="C2089" t="s">
        <v>165</v>
      </c>
      <c r="D2089" t="s">
        <v>490</v>
      </c>
      <c r="E2089" t="s">
        <v>483</v>
      </c>
      <c r="F2089" t="str">
        <f t="shared" si="196"/>
        <v>1633</v>
      </c>
      <c r="G2089" t="s">
        <v>94</v>
      </c>
      <c r="H2089" t="s">
        <v>95</v>
      </c>
      <c r="I2089" s="91">
        <v>49.98</v>
      </c>
      <c r="J2089" s="91"/>
      <c r="K2089" s="91"/>
      <c r="L2089" s="91">
        <v>47.99</v>
      </c>
      <c r="M2089" s="91"/>
      <c r="N2089" s="91"/>
      <c r="O2089" s="91">
        <v>150</v>
      </c>
      <c r="P2089" s="91"/>
      <c r="Q2089" s="91"/>
      <c r="R2089" s="91"/>
      <c r="S2089" s="91"/>
      <c r="T2089" s="91"/>
      <c r="U2089" s="91">
        <f t="shared" si="197"/>
        <v>247.97</v>
      </c>
      <c r="V2089" s="82" t="str">
        <f t="shared" si="195"/>
        <v>151001633885</v>
      </c>
      <c r="W2089" s="83">
        <f>VLOOKUP(V2089,Factors!$E$6:$H$5950,4,FALSE)</f>
        <v>0</v>
      </c>
      <c r="X2089" t="str">
        <f>VLOOKUP(V2089,Factors!$E$6:$F$5950,2,FALSE)</f>
        <v>Direct-OR</v>
      </c>
      <c r="Y2089" s="92">
        <f t="shared" si="198"/>
        <v>0</v>
      </c>
      <c r="Z2089" s="92">
        <f t="shared" si="199"/>
        <v>247.97</v>
      </c>
      <c r="AA2089" s="92">
        <f t="shared" si="200"/>
        <v>247.97</v>
      </c>
    </row>
    <row r="2090" spans="1:27" x14ac:dyDescent="0.25">
      <c r="A2090" t="s">
        <v>479</v>
      </c>
      <c r="B2090" t="s">
        <v>164</v>
      </c>
      <c r="C2090" t="s">
        <v>165</v>
      </c>
      <c r="D2090" t="s">
        <v>490</v>
      </c>
      <c r="E2090" t="s">
        <v>483</v>
      </c>
      <c r="F2090" t="str">
        <f t="shared" si="196"/>
        <v>1633</v>
      </c>
      <c r="G2090" t="s">
        <v>122</v>
      </c>
      <c r="H2090" t="s">
        <v>123</v>
      </c>
      <c r="I2090" s="91">
        <v>150</v>
      </c>
      <c r="J2090" s="91"/>
      <c r="K2090" s="91">
        <v>4200</v>
      </c>
      <c r="L2090" s="91">
        <v>99</v>
      </c>
      <c r="M2090" s="91"/>
      <c r="N2090" s="91"/>
      <c r="O2090" s="91"/>
      <c r="P2090" s="91"/>
      <c r="Q2090" s="91"/>
      <c r="R2090" s="91"/>
      <c r="S2090" s="91"/>
      <c r="T2090" s="91"/>
      <c r="U2090" s="91">
        <f t="shared" si="197"/>
        <v>4449</v>
      </c>
      <c r="V2090" s="82" t="str">
        <f t="shared" si="195"/>
        <v>151001633885</v>
      </c>
      <c r="W2090" s="83">
        <f>VLOOKUP(V2090,Factors!$E$6:$H$5950,4,FALSE)</f>
        <v>0</v>
      </c>
      <c r="X2090" t="str">
        <f>VLOOKUP(V2090,Factors!$E$6:$F$5950,2,FALSE)</f>
        <v>Direct-OR</v>
      </c>
      <c r="Y2090" s="92">
        <f t="shared" si="198"/>
        <v>0</v>
      </c>
      <c r="Z2090" s="92">
        <f t="shared" si="199"/>
        <v>4449</v>
      </c>
      <c r="AA2090" s="92">
        <f t="shared" si="200"/>
        <v>4449</v>
      </c>
    </row>
    <row r="2091" spans="1:27" x14ac:dyDescent="0.25">
      <c r="A2091" t="s">
        <v>479</v>
      </c>
      <c r="B2091" t="s">
        <v>164</v>
      </c>
      <c r="C2091" t="s">
        <v>165</v>
      </c>
      <c r="D2091" t="s">
        <v>490</v>
      </c>
      <c r="E2091" t="s">
        <v>483</v>
      </c>
      <c r="F2091" t="str">
        <f t="shared" si="196"/>
        <v>1633</v>
      </c>
      <c r="G2091" t="s">
        <v>312</v>
      </c>
      <c r="H2091" t="s">
        <v>313</v>
      </c>
      <c r="I2091" s="91">
        <v>6324.89</v>
      </c>
      <c r="J2091" s="91">
        <v>5961.6</v>
      </c>
      <c r="K2091" s="91">
        <v>5961.6</v>
      </c>
      <c r="L2091" s="91">
        <v>5961.6</v>
      </c>
      <c r="M2091" s="91">
        <v>2980.8</v>
      </c>
      <c r="N2091" s="91">
        <v>-1490.4</v>
      </c>
      <c r="O2091" s="91"/>
      <c r="P2091" s="91"/>
      <c r="Q2091" s="91"/>
      <c r="R2091" s="91"/>
      <c r="S2091" s="91"/>
      <c r="T2091" s="91"/>
      <c r="U2091" s="91">
        <f t="shared" si="197"/>
        <v>25700.09</v>
      </c>
      <c r="V2091" s="82" t="str">
        <f t="shared" si="195"/>
        <v>151001633885</v>
      </c>
      <c r="W2091" s="83">
        <f>VLOOKUP(V2091,Factors!$E$6:$H$5950,4,FALSE)</f>
        <v>0</v>
      </c>
      <c r="X2091" t="str">
        <f>VLOOKUP(V2091,Factors!$E$6:$F$5950,2,FALSE)</f>
        <v>Direct-OR</v>
      </c>
      <c r="Y2091" s="92">
        <f t="shared" si="198"/>
        <v>0</v>
      </c>
      <c r="Z2091" s="92">
        <f t="shared" si="199"/>
        <v>25700.09</v>
      </c>
      <c r="AA2091" s="92">
        <f t="shared" si="200"/>
        <v>25700.09</v>
      </c>
    </row>
    <row r="2092" spans="1:27" x14ac:dyDescent="0.25">
      <c r="A2092" t="s">
        <v>479</v>
      </c>
      <c r="B2092" t="s">
        <v>164</v>
      </c>
      <c r="C2092" t="s">
        <v>165</v>
      </c>
      <c r="D2092" t="s">
        <v>490</v>
      </c>
      <c r="E2092" t="s">
        <v>483</v>
      </c>
      <c r="F2092" t="str">
        <f t="shared" si="196"/>
        <v>1633</v>
      </c>
      <c r="G2092" t="s">
        <v>44</v>
      </c>
      <c r="H2092" t="s">
        <v>45</v>
      </c>
      <c r="I2092" s="91">
        <v>0</v>
      </c>
      <c r="J2092" s="91">
        <v>436.05</v>
      </c>
      <c r="K2092" s="91">
        <v>564.29999999999995</v>
      </c>
      <c r="L2092" s="91"/>
      <c r="M2092" s="91">
        <v>1013.18</v>
      </c>
      <c r="N2092" s="91"/>
      <c r="O2092" s="91">
        <v>51.3</v>
      </c>
      <c r="P2092" s="91"/>
      <c r="Q2092" s="91"/>
      <c r="R2092" s="91"/>
      <c r="S2092" s="91"/>
      <c r="T2092" s="91"/>
      <c r="U2092" s="91">
        <f t="shared" si="197"/>
        <v>2064.83</v>
      </c>
      <c r="V2092" s="82" t="str">
        <f t="shared" si="195"/>
        <v>151001633885</v>
      </c>
      <c r="W2092" s="83">
        <f>VLOOKUP(V2092,Factors!$E$6:$H$5950,4,FALSE)</f>
        <v>0</v>
      </c>
      <c r="X2092" t="str">
        <f>VLOOKUP(V2092,Factors!$E$6:$F$5950,2,FALSE)</f>
        <v>Direct-OR</v>
      </c>
      <c r="Y2092" s="92">
        <f t="shared" si="198"/>
        <v>0</v>
      </c>
      <c r="Z2092" s="92">
        <f t="shared" si="199"/>
        <v>2064.83</v>
      </c>
      <c r="AA2092" s="92">
        <f t="shared" si="200"/>
        <v>2064.83</v>
      </c>
    </row>
    <row r="2093" spans="1:27" x14ac:dyDescent="0.25">
      <c r="A2093" t="s">
        <v>479</v>
      </c>
      <c r="B2093" t="s">
        <v>164</v>
      </c>
      <c r="C2093" t="s">
        <v>165</v>
      </c>
      <c r="D2093" t="s">
        <v>490</v>
      </c>
      <c r="E2093" t="s">
        <v>483</v>
      </c>
      <c r="F2093" t="str">
        <f t="shared" si="196"/>
        <v>1633</v>
      </c>
      <c r="G2093" t="s">
        <v>207</v>
      </c>
      <c r="H2093" t="s">
        <v>208</v>
      </c>
      <c r="I2093" s="91">
        <v>113.95</v>
      </c>
      <c r="J2093" s="91">
        <v>84.95</v>
      </c>
      <c r="K2093" s="91">
        <v>449.55</v>
      </c>
      <c r="L2093" s="91">
        <v>449.16</v>
      </c>
      <c r="M2093" s="91"/>
      <c r="N2093" s="91"/>
      <c r="O2093" s="91"/>
      <c r="P2093" s="91"/>
      <c r="Q2093" s="91"/>
      <c r="R2093" s="91"/>
      <c r="S2093" s="91"/>
      <c r="T2093" s="91"/>
      <c r="U2093" s="91">
        <f t="shared" si="197"/>
        <v>1097.6100000000001</v>
      </c>
      <c r="V2093" s="82" t="str">
        <f t="shared" si="195"/>
        <v>151001633885</v>
      </c>
      <c r="W2093" s="83">
        <f>VLOOKUP(V2093,Factors!$E$6:$H$5950,4,FALSE)</f>
        <v>0</v>
      </c>
      <c r="X2093" t="str">
        <f>VLOOKUP(V2093,Factors!$E$6:$F$5950,2,FALSE)</f>
        <v>Direct-OR</v>
      </c>
      <c r="Y2093" s="92">
        <f t="shared" si="198"/>
        <v>0</v>
      </c>
      <c r="Z2093" s="92">
        <f t="shared" si="199"/>
        <v>1097.6100000000001</v>
      </c>
      <c r="AA2093" s="92">
        <f t="shared" si="200"/>
        <v>1097.6100000000001</v>
      </c>
    </row>
    <row r="2094" spans="1:27" x14ac:dyDescent="0.25">
      <c r="A2094" t="s">
        <v>479</v>
      </c>
      <c r="B2094" t="s">
        <v>164</v>
      </c>
      <c r="C2094" t="s">
        <v>165</v>
      </c>
      <c r="D2094" t="s">
        <v>490</v>
      </c>
      <c r="E2094" t="s">
        <v>483</v>
      </c>
      <c r="F2094" t="str">
        <f t="shared" si="196"/>
        <v>1633</v>
      </c>
      <c r="G2094" t="s">
        <v>96</v>
      </c>
      <c r="H2094" t="s">
        <v>97</v>
      </c>
      <c r="I2094" s="91"/>
      <c r="J2094" s="91">
        <v>5.3</v>
      </c>
      <c r="K2094" s="91"/>
      <c r="L2094" s="91"/>
      <c r="M2094" s="91"/>
      <c r="N2094" s="91">
        <v>115.3</v>
      </c>
      <c r="O2094" s="91">
        <v>28.29</v>
      </c>
      <c r="P2094" s="91">
        <v>28.95</v>
      </c>
      <c r="Q2094" s="91"/>
      <c r="R2094" s="91"/>
      <c r="S2094" s="91"/>
      <c r="T2094" s="91"/>
      <c r="U2094" s="91">
        <f t="shared" si="197"/>
        <v>177.83999999999997</v>
      </c>
      <c r="V2094" s="82" t="str">
        <f t="shared" si="195"/>
        <v>151001633885</v>
      </c>
      <c r="W2094" s="83">
        <f>VLOOKUP(V2094,Factors!$E$6:$H$5950,4,FALSE)</f>
        <v>0</v>
      </c>
      <c r="X2094" t="str">
        <f>VLOOKUP(V2094,Factors!$E$6:$F$5950,2,FALSE)</f>
        <v>Direct-OR</v>
      </c>
      <c r="Y2094" s="92">
        <f t="shared" si="198"/>
        <v>0</v>
      </c>
      <c r="Z2094" s="92">
        <f t="shared" si="199"/>
        <v>177.83999999999997</v>
      </c>
      <c r="AA2094" s="92">
        <f t="shared" si="200"/>
        <v>177.83999999999997</v>
      </c>
    </row>
    <row r="2095" spans="1:27" x14ac:dyDescent="0.25">
      <c r="A2095" t="s">
        <v>479</v>
      </c>
      <c r="B2095" t="s">
        <v>164</v>
      </c>
      <c r="C2095" t="s">
        <v>165</v>
      </c>
      <c r="D2095" t="s">
        <v>490</v>
      </c>
      <c r="E2095" t="s">
        <v>483</v>
      </c>
      <c r="F2095" t="str">
        <f t="shared" si="196"/>
        <v>1633</v>
      </c>
      <c r="G2095" t="s">
        <v>71</v>
      </c>
      <c r="H2095" t="s">
        <v>72</v>
      </c>
      <c r="I2095" s="91"/>
      <c r="J2095" s="91"/>
      <c r="K2095" s="91"/>
      <c r="L2095" s="91"/>
      <c r="M2095" s="91"/>
      <c r="N2095" s="91"/>
      <c r="O2095" s="91"/>
      <c r="P2095" s="91"/>
      <c r="Q2095" s="91">
        <v>25</v>
      </c>
      <c r="R2095" s="91"/>
      <c r="S2095" s="91"/>
      <c r="T2095" s="91"/>
      <c r="U2095" s="91">
        <f t="shared" si="197"/>
        <v>25</v>
      </c>
      <c r="V2095" s="82" t="str">
        <f t="shared" si="195"/>
        <v>151001633885</v>
      </c>
      <c r="W2095" s="83">
        <f>VLOOKUP(V2095,Factors!$E$6:$H$5950,4,FALSE)</f>
        <v>0</v>
      </c>
      <c r="X2095" t="str">
        <f>VLOOKUP(V2095,Factors!$E$6:$F$5950,2,FALSE)</f>
        <v>Direct-OR</v>
      </c>
      <c r="Y2095" s="92">
        <f t="shared" si="198"/>
        <v>0</v>
      </c>
      <c r="Z2095" s="92">
        <f t="shared" si="199"/>
        <v>25</v>
      </c>
      <c r="AA2095" s="92">
        <f t="shared" si="200"/>
        <v>25</v>
      </c>
    </row>
    <row r="2096" spans="1:27" x14ac:dyDescent="0.25">
      <c r="A2096" t="s">
        <v>479</v>
      </c>
      <c r="B2096" t="s">
        <v>164</v>
      </c>
      <c r="C2096" t="s">
        <v>165</v>
      </c>
      <c r="D2096" t="s">
        <v>490</v>
      </c>
      <c r="E2096" t="s">
        <v>483</v>
      </c>
      <c r="F2096" t="str">
        <f t="shared" si="196"/>
        <v>1633</v>
      </c>
      <c r="G2096" t="s">
        <v>98</v>
      </c>
      <c r="H2096" t="s">
        <v>99</v>
      </c>
      <c r="I2096" s="91">
        <v>171.83</v>
      </c>
      <c r="J2096" s="91">
        <v>84.87</v>
      </c>
      <c r="K2096" s="91">
        <v>1093.48</v>
      </c>
      <c r="L2096" s="91">
        <v>550.65</v>
      </c>
      <c r="M2096" s="91">
        <v>938.66</v>
      </c>
      <c r="N2096" s="91"/>
      <c r="O2096" s="91">
        <v>36.99</v>
      </c>
      <c r="P2096" s="91">
        <v>1998.27</v>
      </c>
      <c r="Q2096" s="91">
        <v>70.02</v>
      </c>
      <c r="R2096" s="91">
        <v>461.55</v>
      </c>
      <c r="S2096" s="91">
        <v>420.4</v>
      </c>
      <c r="T2096" s="91">
        <v>80.61</v>
      </c>
      <c r="U2096" s="91">
        <f t="shared" si="197"/>
        <v>5907.33</v>
      </c>
      <c r="V2096" s="82" t="str">
        <f t="shared" si="195"/>
        <v>151001633885</v>
      </c>
      <c r="W2096" s="83">
        <f>VLOOKUP(V2096,Factors!$E$6:$H$5950,4,FALSE)</f>
        <v>0</v>
      </c>
      <c r="X2096" t="str">
        <f>VLOOKUP(V2096,Factors!$E$6:$F$5950,2,FALSE)</f>
        <v>Direct-OR</v>
      </c>
      <c r="Y2096" s="92">
        <f t="shared" si="198"/>
        <v>0</v>
      </c>
      <c r="Z2096" s="92">
        <f t="shared" si="199"/>
        <v>5907.33</v>
      </c>
      <c r="AA2096" s="92">
        <f t="shared" si="200"/>
        <v>5907.33</v>
      </c>
    </row>
    <row r="2097" spans="1:27" x14ac:dyDescent="0.25">
      <c r="A2097" t="s">
        <v>479</v>
      </c>
      <c r="B2097" t="s">
        <v>164</v>
      </c>
      <c r="C2097" t="s">
        <v>165</v>
      </c>
      <c r="D2097" t="s">
        <v>490</v>
      </c>
      <c r="E2097" t="s">
        <v>483</v>
      </c>
      <c r="F2097" t="str">
        <f t="shared" si="196"/>
        <v>1633</v>
      </c>
      <c r="G2097" t="s">
        <v>412</v>
      </c>
      <c r="H2097" t="s">
        <v>413</v>
      </c>
      <c r="I2097" s="91">
        <v>60.2</v>
      </c>
      <c r="J2097" s="91"/>
      <c r="K2097" s="91"/>
      <c r="L2097" s="91">
        <v>28.2</v>
      </c>
      <c r="M2097" s="91"/>
      <c r="N2097" s="91"/>
      <c r="O2097" s="91"/>
      <c r="P2097" s="91"/>
      <c r="Q2097" s="91"/>
      <c r="R2097" s="91"/>
      <c r="S2097" s="91"/>
      <c r="T2097" s="91"/>
      <c r="U2097" s="91">
        <f t="shared" si="197"/>
        <v>88.4</v>
      </c>
      <c r="V2097" s="82" t="str">
        <f t="shared" si="195"/>
        <v>151001633885</v>
      </c>
      <c r="W2097" s="83">
        <f>VLOOKUP(V2097,Factors!$E$6:$H$5950,4,FALSE)</f>
        <v>0</v>
      </c>
      <c r="X2097" t="str">
        <f>VLOOKUP(V2097,Factors!$E$6:$F$5950,2,FALSE)</f>
        <v>Direct-OR</v>
      </c>
      <c r="Y2097" s="92">
        <f t="shared" si="198"/>
        <v>0</v>
      </c>
      <c r="Z2097" s="92">
        <f t="shared" si="199"/>
        <v>88.4</v>
      </c>
      <c r="AA2097" s="92">
        <f t="shared" si="200"/>
        <v>88.4</v>
      </c>
    </row>
    <row r="2098" spans="1:27" x14ac:dyDescent="0.25">
      <c r="A2098" t="s">
        <v>479</v>
      </c>
      <c r="B2098" t="s">
        <v>164</v>
      </c>
      <c r="C2098" t="s">
        <v>165</v>
      </c>
      <c r="D2098" t="s">
        <v>490</v>
      </c>
      <c r="E2098" t="s">
        <v>483</v>
      </c>
      <c r="F2098" t="str">
        <f t="shared" si="196"/>
        <v>1633</v>
      </c>
      <c r="G2098" t="s">
        <v>215</v>
      </c>
      <c r="H2098" t="s">
        <v>216</v>
      </c>
      <c r="I2098" s="91"/>
      <c r="J2098" s="91"/>
      <c r="K2098" s="91">
        <v>7.91</v>
      </c>
      <c r="L2098" s="91">
        <v>47.62</v>
      </c>
      <c r="M2098" s="91">
        <v>39.869999999999997</v>
      </c>
      <c r="N2098" s="91">
        <v>39.950000000000003</v>
      </c>
      <c r="O2098" s="91">
        <v>31.96</v>
      </c>
      <c r="P2098" s="91">
        <v>31.96</v>
      </c>
      <c r="Q2098" s="91">
        <v>15.98</v>
      </c>
      <c r="R2098" s="91">
        <v>47.94</v>
      </c>
      <c r="S2098" s="91">
        <v>49.35</v>
      </c>
      <c r="T2098" s="91">
        <v>31.84</v>
      </c>
      <c r="U2098" s="91">
        <f t="shared" si="197"/>
        <v>344.38000000000005</v>
      </c>
      <c r="V2098" s="82" t="str">
        <f t="shared" si="195"/>
        <v>151001633885</v>
      </c>
      <c r="W2098" s="83">
        <f>VLOOKUP(V2098,Factors!$E$6:$H$5950,4,FALSE)</f>
        <v>0</v>
      </c>
      <c r="X2098" t="str">
        <f>VLOOKUP(V2098,Factors!$E$6:$F$5950,2,FALSE)</f>
        <v>Direct-OR</v>
      </c>
      <c r="Y2098" s="92">
        <f t="shared" si="198"/>
        <v>0</v>
      </c>
      <c r="Z2098" s="92">
        <f t="shared" si="199"/>
        <v>344.38000000000005</v>
      </c>
      <c r="AA2098" s="92">
        <f t="shared" si="200"/>
        <v>344.38000000000005</v>
      </c>
    </row>
    <row r="2099" spans="1:27" x14ac:dyDescent="0.25">
      <c r="A2099" t="s">
        <v>479</v>
      </c>
      <c r="B2099" t="s">
        <v>164</v>
      </c>
      <c r="C2099" t="s">
        <v>165</v>
      </c>
      <c r="D2099" t="s">
        <v>490</v>
      </c>
      <c r="E2099" t="s">
        <v>483</v>
      </c>
      <c r="F2099" t="str">
        <f t="shared" si="196"/>
        <v>1633</v>
      </c>
      <c r="G2099" t="s">
        <v>130</v>
      </c>
      <c r="H2099" t="s">
        <v>131</v>
      </c>
      <c r="I2099" s="91"/>
      <c r="J2099" s="91">
        <v>43.21</v>
      </c>
      <c r="K2099" s="91">
        <v>161</v>
      </c>
      <c r="L2099" s="91">
        <v>114.29</v>
      </c>
      <c r="M2099" s="91">
        <v>45</v>
      </c>
      <c r="N2099" s="91">
        <v>132.79</v>
      </c>
      <c r="O2099" s="91">
        <v>187.97</v>
      </c>
      <c r="P2099" s="91">
        <v>70.12</v>
      </c>
      <c r="Q2099" s="91">
        <v>212.67</v>
      </c>
      <c r="R2099" s="91">
        <v>23.98</v>
      </c>
      <c r="S2099" s="91">
        <v>32.79</v>
      </c>
      <c r="T2099" s="91">
        <v>75.16</v>
      </c>
      <c r="U2099" s="91">
        <f t="shared" si="197"/>
        <v>1098.98</v>
      </c>
      <c r="V2099" s="82" t="str">
        <f t="shared" si="195"/>
        <v>151001633885</v>
      </c>
      <c r="W2099" s="83">
        <f>VLOOKUP(V2099,Factors!$E$6:$H$5950,4,FALSE)</f>
        <v>0</v>
      </c>
      <c r="X2099" t="str">
        <f>VLOOKUP(V2099,Factors!$E$6:$F$5950,2,FALSE)</f>
        <v>Direct-OR</v>
      </c>
      <c r="Y2099" s="92">
        <f t="shared" si="198"/>
        <v>0</v>
      </c>
      <c r="Z2099" s="92">
        <f t="shared" si="199"/>
        <v>1098.98</v>
      </c>
      <c r="AA2099" s="92">
        <f t="shared" si="200"/>
        <v>1098.98</v>
      </c>
    </row>
    <row r="2100" spans="1:27" x14ac:dyDescent="0.25">
      <c r="A2100" t="s">
        <v>479</v>
      </c>
      <c r="B2100" t="s">
        <v>164</v>
      </c>
      <c r="C2100" t="s">
        <v>165</v>
      </c>
      <c r="D2100" t="s">
        <v>490</v>
      </c>
      <c r="E2100" t="s">
        <v>483</v>
      </c>
      <c r="F2100" t="str">
        <f t="shared" si="196"/>
        <v>1633</v>
      </c>
      <c r="G2100" t="s">
        <v>136</v>
      </c>
      <c r="H2100" t="s">
        <v>137</v>
      </c>
      <c r="I2100" s="91"/>
      <c r="J2100" s="91"/>
      <c r="K2100" s="91"/>
      <c r="L2100" s="91">
        <v>15</v>
      </c>
      <c r="M2100" s="91"/>
      <c r="N2100" s="91"/>
      <c r="O2100" s="91"/>
      <c r="P2100" s="91">
        <v>100</v>
      </c>
      <c r="Q2100" s="91"/>
      <c r="R2100" s="91"/>
      <c r="S2100" s="91"/>
      <c r="T2100" s="91">
        <v>11</v>
      </c>
      <c r="U2100" s="91">
        <f t="shared" si="197"/>
        <v>126</v>
      </c>
      <c r="V2100" s="82" t="str">
        <f t="shared" si="195"/>
        <v>151001633885</v>
      </c>
      <c r="W2100" s="83">
        <f>VLOOKUP(V2100,Factors!$E$6:$H$5950,4,FALSE)</f>
        <v>0</v>
      </c>
      <c r="X2100" t="str">
        <f>VLOOKUP(V2100,Factors!$E$6:$F$5950,2,FALSE)</f>
        <v>Direct-OR</v>
      </c>
      <c r="Y2100" s="92">
        <f t="shared" si="198"/>
        <v>0</v>
      </c>
      <c r="Z2100" s="92">
        <f t="shared" si="199"/>
        <v>126</v>
      </c>
      <c r="AA2100" s="92">
        <f t="shared" si="200"/>
        <v>126</v>
      </c>
    </row>
    <row r="2101" spans="1:27" x14ac:dyDescent="0.25">
      <c r="A2101" t="s">
        <v>479</v>
      </c>
      <c r="B2101" t="s">
        <v>164</v>
      </c>
      <c r="C2101" t="s">
        <v>165</v>
      </c>
      <c r="D2101" t="s">
        <v>490</v>
      </c>
      <c r="E2101" t="s">
        <v>483</v>
      </c>
      <c r="F2101" t="str">
        <f t="shared" si="196"/>
        <v>1633</v>
      </c>
      <c r="G2101" t="s">
        <v>138</v>
      </c>
      <c r="H2101" t="s">
        <v>139</v>
      </c>
      <c r="I2101" s="91"/>
      <c r="J2101" s="91"/>
      <c r="K2101" s="91"/>
      <c r="L2101" s="91"/>
      <c r="M2101" s="91"/>
      <c r="N2101" s="91"/>
      <c r="O2101" s="91">
        <v>67.5</v>
      </c>
      <c r="P2101" s="91"/>
      <c r="Q2101" s="91"/>
      <c r="R2101" s="91"/>
      <c r="S2101" s="91"/>
      <c r="T2101" s="91"/>
      <c r="U2101" s="91">
        <f t="shared" si="197"/>
        <v>67.5</v>
      </c>
      <c r="V2101" s="82" t="str">
        <f t="shared" si="195"/>
        <v>151001633885</v>
      </c>
      <c r="W2101" s="83">
        <f>VLOOKUP(V2101,Factors!$E$6:$H$5950,4,FALSE)</f>
        <v>0</v>
      </c>
      <c r="X2101" t="str">
        <f>VLOOKUP(V2101,Factors!$E$6:$F$5950,2,FALSE)</f>
        <v>Direct-OR</v>
      </c>
      <c r="Y2101" s="92">
        <f t="shared" si="198"/>
        <v>0</v>
      </c>
      <c r="Z2101" s="92">
        <f t="shared" si="199"/>
        <v>67.5</v>
      </c>
      <c r="AA2101" s="92">
        <f t="shared" si="200"/>
        <v>67.5</v>
      </c>
    </row>
    <row r="2102" spans="1:27" x14ac:dyDescent="0.25">
      <c r="A2102" t="s">
        <v>479</v>
      </c>
      <c r="B2102" t="s">
        <v>164</v>
      </c>
      <c r="C2102" t="s">
        <v>165</v>
      </c>
      <c r="D2102" t="s">
        <v>490</v>
      </c>
      <c r="E2102" t="s">
        <v>483</v>
      </c>
      <c r="F2102" t="str">
        <f t="shared" si="196"/>
        <v>1633</v>
      </c>
      <c r="G2102" t="s">
        <v>316</v>
      </c>
      <c r="H2102" t="s">
        <v>317</v>
      </c>
      <c r="I2102" s="91"/>
      <c r="J2102" s="91"/>
      <c r="K2102" s="91"/>
      <c r="L2102" s="91"/>
      <c r="M2102" s="91"/>
      <c r="N2102" s="91"/>
      <c r="O2102" s="91"/>
      <c r="P2102" s="91"/>
      <c r="Q2102" s="91"/>
      <c r="R2102" s="91"/>
      <c r="S2102" s="91"/>
      <c r="T2102" s="91">
        <v>500</v>
      </c>
      <c r="U2102" s="91">
        <f t="shared" si="197"/>
        <v>500</v>
      </c>
      <c r="V2102" s="82" t="str">
        <f t="shared" si="195"/>
        <v>151001633885</v>
      </c>
      <c r="W2102" s="83">
        <f>VLOOKUP(V2102,Factors!$E$6:$H$5950,4,FALSE)</f>
        <v>0</v>
      </c>
      <c r="X2102" t="str">
        <f>VLOOKUP(V2102,Factors!$E$6:$F$5950,2,FALSE)</f>
        <v>Direct-OR</v>
      </c>
      <c r="Y2102" s="92">
        <f t="shared" si="198"/>
        <v>0</v>
      </c>
      <c r="Z2102" s="92">
        <f t="shared" si="199"/>
        <v>500</v>
      </c>
      <c r="AA2102" s="92">
        <f t="shared" si="200"/>
        <v>500</v>
      </c>
    </row>
    <row r="2103" spans="1:27" x14ac:dyDescent="0.25">
      <c r="A2103" t="s">
        <v>479</v>
      </c>
      <c r="B2103" t="s">
        <v>164</v>
      </c>
      <c r="C2103" t="s">
        <v>165</v>
      </c>
      <c r="D2103" t="s">
        <v>490</v>
      </c>
      <c r="E2103" t="s">
        <v>483</v>
      </c>
      <c r="F2103" t="str">
        <f t="shared" si="196"/>
        <v>1633</v>
      </c>
      <c r="G2103" t="s">
        <v>497</v>
      </c>
      <c r="H2103" t="s">
        <v>498</v>
      </c>
      <c r="I2103" s="91"/>
      <c r="J2103" s="91"/>
      <c r="K2103" s="91"/>
      <c r="L2103" s="91"/>
      <c r="M2103" s="91"/>
      <c r="N2103" s="91"/>
      <c r="O2103" s="91"/>
      <c r="P2103" s="91"/>
      <c r="Q2103" s="91"/>
      <c r="R2103" s="91"/>
      <c r="S2103" s="91"/>
      <c r="T2103" s="91">
        <v>32.28</v>
      </c>
      <c r="U2103" s="91">
        <f t="shared" si="197"/>
        <v>32.28</v>
      </c>
      <c r="V2103" s="82" t="str">
        <f t="shared" si="195"/>
        <v>151001633885</v>
      </c>
      <c r="W2103" s="83">
        <f>VLOOKUP(V2103,Factors!$E$6:$H$5950,4,FALSE)</f>
        <v>0</v>
      </c>
      <c r="X2103" t="str">
        <f>VLOOKUP(V2103,Factors!$E$6:$F$5950,2,FALSE)</f>
        <v>Direct-OR</v>
      </c>
      <c r="Y2103" s="92">
        <f t="shared" si="198"/>
        <v>0</v>
      </c>
      <c r="Z2103" s="92">
        <f t="shared" si="199"/>
        <v>32.28</v>
      </c>
      <c r="AA2103" s="92">
        <f t="shared" si="200"/>
        <v>32.28</v>
      </c>
    </row>
    <row r="2104" spans="1:27" x14ac:dyDescent="0.25">
      <c r="A2104" t="s">
        <v>479</v>
      </c>
      <c r="B2104" t="s">
        <v>164</v>
      </c>
      <c r="C2104" t="s">
        <v>165</v>
      </c>
      <c r="D2104" t="s">
        <v>490</v>
      </c>
      <c r="E2104" t="s">
        <v>483</v>
      </c>
      <c r="F2104" t="str">
        <f t="shared" si="196"/>
        <v>1633</v>
      </c>
      <c r="G2104" t="s">
        <v>144</v>
      </c>
      <c r="H2104" t="s">
        <v>145</v>
      </c>
      <c r="I2104" s="91">
        <v>560.41999999999996</v>
      </c>
      <c r="J2104" s="91">
        <v>373.03</v>
      </c>
      <c r="K2104" s="91">
        <v>199.75</v>
      </c>
      <c r="L2104" s="91">
        <v>1474.84</v>
      </c>
      <c r="M2104" s="91">
        <v>850</v>
      </c>
      <c r="N2104" s="91">
        <v>571.04999999999995</v>
      </c>
      <c r="O2104" s="91">
        <v>362</v>
      </c>
      <c r="P2104" s="91">
        <v>502.44</v>
      </c>
      <c r="Q2104" s="91">
        <v>464.25</v>
      </c>
      <c r="R2104" s="91">
        <v>36.75</v>
      </c>
      <c r="S2104" s="91">
        <v>602.83000000000004</v>
      </c>
      <c r="T2104" s="91">
        <v>603.66999999999996</v>
      </c>
      <c r="U2104" s="91">
        <f t="shared" si="197"/>
        <v>6601.03</v>
      </c>
      <c r="V2104" s="82" t="str">
        <f t="shared" si="195"/>
        <v>151001633885</v>
      </c>
      <c r="W2104" s="83">
        <f>VLOOKUP(V2104,Factors!$E$6:$H$5950,4,FALSE)</f>
        <v>0</v>
      </c>
      <c r="X2104" t="str">
        <f>VLOOKUP(V2104,Factors!$E$6:$F$5950,2,FALSE)</f>
        <v>Direct-OR</v>
      </c>
      <c r="Y2104" s="92">
        <f t="shared" si="198"/>
        <v>0</v>
      </c>
      <c r="Z2104" s="92">
        <f t="shared" si="199"/>
        <v>6601.03</v>
      </c>
      <c r="AA2104" s="92">
        <f t="shared" si="200"/>
        <v>6601.03</v>
      </c>
    </row>
    <row r="2105" spans="1:27" x14ac:dyDescent="0.25">
      <c r="A2105" t="s">
        <v>479</v>
      </c>
      <c r="B2105" t="s">
        <v>164</v>
      </c>
      <c r="C2105" t="s">
        <v>165</v>
      </c>
      <c r="D2105" t="s">
        <v>490</v>
      </c>
      <c r="E2105" t="s">
        <v>483</v>
      </c>
      <c r="F2105" t="str">
        <f t="shared" si="196"/>
        <v>1633</v>
      </c>
      <c r="G2105" t="s">
        <v>217</v>
      </c>
      <c r="H2105" t="s">
        <v>218</v>
      </c>
      <c r="I2105" s="91"/>
      <c r="J2105" s="91"/>
      <c r="K2105" s="91"/>
      <c r="L2105" s="91"/>
      <c r="M2105" s="91"/>
      <c r="N2105" s="91"/>
      <c r="O2105" s="91"/>
      <c r="P2105" s="91"/>
      <c r="Q2105" s="91">
        <v>100</v>
      </c>
      <c r="R2105" s="91">
        <v>100</v>
      </c>
      <c r="S2105" s="91">
        <v>100</v>
      </c>
      <c r="T2105" s="91"/>
      <c r="U2105" s="91">
        <f t="shared" si="197"/>
        <v>300</v>
      </c>
      <c r="V2105" s="82" t="str">
        <f t="shared" si="195"/>
        <v>151001633885</v>
      </c>
      <c r="W2105" s="83">
        <f>VLOOKUP(V2105,Factors!$E$6:$H$5950,4,FALSE)</f>
        <v>0</v>
      </c>
      <c r="X2105" t="str">
        <f>VLOOKUP(V2105,Factors!$E$6:$F$5950,2,FALSE)</f>
        <v>Direct-OR</v>
      </c>
      <c r="Y2105" s="92">
        <f t="shared" si="198"/>
        <v>0</v>
      </c>
      <c r="Z2105" s="92">
        <f t="shared" si="199"/>
        <v>300</v>
      </c>
      <c r="AA2105" s="92">
        <f t="shared" si="200"/>
        <v>300</v>
      </c>
    </row>
    <row r="2106" spans="1:27" x14ac:dyDescent="0.25">
      <c r="A2106" t="s">
        <v>479</v>
      </c>
      <c r="B2106" t="s">
        <v>164</v>
      </c>
      <c r="C2106" t="s">
        <v>165</v>
      </c>
      <c r="D2106" t="s">
        <v>490</v>
      </c>
      <c r="E2106" t="s">
        <v>483</v>
      </c>
      <c r="F2106" t="str">
        <f t="shared" si="196"/>
        <v>1633</v>
      </c>
      <c r="G2106" t="s">
        <v>146</v>
      </c>
      <c r="H2106" t="s">
        <v>147</v>
      </c>
      <c r="I2106" s="91"/>
      <c r="J2106" s="91"/>
      <c r="K2106" s="91"/>
      <c r="L2106" s="91"/>
      <c r="M2106" s="91"/>
      <c r="N2106" s="91">
        <v>386.5</v>
      </c>
      <c r="O2106" s="91"/>
      <c r="P2106" s="91">
        <v>350</v>
      </c>
      <c r="Q2106" s="91">
        <v>374.16</v>
      </c>
      <c r="R2106" s="91"/>
      <c r="S2106" s="91">
        <v>1203.57</v>
      </c>
      <c r="T2106" s="91"/>
      <c r="U2106" s="91">
        <f t="shared" si="197"/>
        <v>2314.23</v>
      </c>
      <c r="V2106" s="82" t="str">
        <f t="shared" si="195"/>
        <v>151001633885</v>
      </c>
      <c r="W2106" s="83">
        <f>VLOOKUP(V2106,Factors!$E$6:$H$5950,4,FALSE)</f>
        <v>0</v>
      </c>
      <c r="X2106" t="str">
        <f>VLOOKUP(V2106,Factors!$E$6:$F$5950,2,FALSE)</f>
        <v>Direct-OR</v>
      </c>
      <c r="Y2106" s="92">
        <f t="shared" si="198"/>
        <v>0</v>
      </c>
      <c r="Z2106" s="92">
        <f t="shared" si="199"/>
        <v>2314.23</v>
      </c>
      <c r="AA2106" s="92">
        <f t="shared" si="200"/>
        <v>2314.23</v>
      </c>
    </row>
    <row r="2107" spans="1:27" x14ac:dyDescent="0.25">
      <c r="A2107" t="s">
        <v>479</v>
      </c>
      <c r="B2107" t="s">
        <v>164</v>
      </c>
      <c r="C2107" t="s">
        <v>165</v>
      </c>
      <c r="D2107" t="s">
        <v>490</v>
      </c>
      <c r="E2107" t="s">
        <v>483</v>
      </c>
      <c r="F2107" t="str">
        <f t="shared" si="196"/>
        <v>1633</v>
      </c>
      <c r="G2107" t="s">
        <v>148</v>
      </c>
      <c r="H2107" t="s">
        <v>149</v>
      </c>
      <c r="I2107" s="91">
        <v>455.04</v>
      </c>
      <c r="J2107" s="91">
        <v>134.41999999999999</v>
      </c>
      <c r="K2107" s="91">
        <v>114.37</v>
      </c>
      <c r="L2107" s="91"/>
      <c r="M2107" s="91">
        <v>125.16</v>
      </c>
      <c r="N2107" s="91"/>
      <c r="O2107" s="91"/>
      <c r="P2107" s="91"/>
      <c r="Q2107" s="91">
        <v>117.86</v>
      </c>
      <c r="R2107" s="91"/>
      <c r="S2107" s="91">
        <v>79.14</v>
      </c>
      <c r="T2107" s="91"/>
      <c r="U2107" s="91">
        <f t="shared" si="197"/>
        <v>1025.99</v>
      </c>
      <c r="V2107" s="82" t="str">
        <f t="shared" si="195"/>
        <v>151001633885</v>
      </c>
      <c r="W2107" s="83">
        <f>VLOOKUP(V2107,Factors!$E$6:$H$5950,4,FALSE)</f>
        <v>0</v>
      </c>
      <c r="X2107" t="str">
        <f>VLOOKUP(V2107,Factors!$E$6:$F$5950,2,FALSE)</f>
        <v>Direct-OR</v>
      </c>
      <c r="Y2107" s="92">
        <f t="shared" si="198"/>
        <v>0</v>
      </c>
      <c r="Z2107" s="92">
        <f t="shared" si="199"/>
        <v>1025.99</v>
      </c>
      <c r="AA2107" s="92">
        <f t="shared" si="200"/>
        <v>1025.99</v>
      </c>
    </row>
    <row r="2108" spans="1:27" x14ac:dyDescent="0.25">
      <c r="A2108" t="s">
        <v>479</v>
      </c>
      <c r="B2108" t="s">
        <v>164</v>
      </c>
      <c r="C2108" t="s">
        <v>165</v>
      </c>
      <c r="D2108" t="s">
        <v>490</v>
      </c>
      <c r="E2108" t="s">
        <v>483</v>
      </c>
      <c r="F2108" t="str">
        <f t="shared" si="196"/>
        <v>1633</v>
      </c>
      <c r="G2108" t="s">
        <v>150</v>
      </c>
      <c r="H2108" t="s">
        <v>151</v>
      </c>
      <c r="I2108" s="91"/>
      <c r="J2108" s="91"/>
      <c r="K2108" s="91"/>
      <c r="L2108" s="91"/>
      <c r="M2108" s="91"/>
      <c r="N2108" s="91"/>
      <c r="O2108" s="91"/>
      <c r="P2108" s="91">
        <v>125</v>
      </c>
      <c r="Q2108" s="91">
        <v>25</v>
      </c>
      <c r="R2108" s="91"/>
      <c r="S2108" s="91"/>
      <c r="T2108" s="91">
        <v>3640.38</v>
      </c>
      <c r="U2108" s="91">
        <f t="shared" si="197"/>
        <v>3790.38</v>
      </c>
      <c r="V2108" s="82" t="str">
        <f t="shared" si="195"/>
        <v>151001633885</v>
      </c>
      <c r="W2108" s="83">
        <f>VLOOKUP(V2108,Factors!$E$6:$H$5950,4,FALSE)</f>
        <v>0</v>
      </c>
      <c r="X2108" t="str">
        <f>VLOOKUP(V2108,Factors!$E$6:$F$5950,2,FALSE)</f>
        <v>Direct-OR</v>
      </c>
      <c r="Y2108" s="92">
        <f t="shared" si="198"/>
        <v>0</v>
      </c>
      <c r="Z2108" s="92">
        <f t="shared" si="199"/>
        <v>3790.38</v>
      </c>
      <c r="AA2108" s="92">
        <f t="shared" si="200"/>
        <v>3790.38</v>
      </c>
    </row>
    <row r="2109" spans="1:27" x14ac:dyDescent="0.25">
      <c r="A2109" t="s">
        <v>479</v>
      </c>
      <c r="B2109" t="s">
        <v>164</v>
      </c>
      <c r="C2109" t="s">
        <v>165</v>
      </c>
      <c r="D2109" t="s">
        <v>490</v>
      </c>
      <c r="E2109" t="s">
        <v>483</v>
      </c>
      <c r="F2109" t="str">
        <f t="shared" si="196"/>
        <v>1633</v>
      </c>
      <c r="G2109" t="s">
        <v>152</v>
      </c>
      <c r="H2109" t="s">
        <v>153</v>
      </c>
      <c r="I2109" s="91"/>
      <c r="J2109" s="91">
        <v>155.83000000000001</v>
      </c>
      <c r="K2109" s="91">
        <v>516.11</v>
      </c>
      <c r="L2109" s="91">
        <v>105</v>
      </c>
      <c r="M2109" s="91">
        <v>206.43</v>
      </c>
      <c r="N2109" s="91">
        <v>63.81</v>
      </c>
      <c r="O2109" s="91">
        <v>105</v>
      </c>
      <c r="P2109" s="91"/>
      <c r="Q2109" s="91">
        <v>270</v>
      </c>
      <c r="R2109" s="91">
        <v>20</v>
      </c>
      <c r="S2109" s="91">
        <v>177.75</v>
      </c>
      <c r="T2109" s="91">
        <v>599.41</v>
      </c>
      <c r="U2109" s="91">
        <f t="shared" si="197"/>
        <v>2219.34</v>
      </c>
      <c r="V2109" s="82" t="str">
        <f t="shared" si="195"/>
        <v>151001633885</v>
      </c>
      <c r="W2109" s="83">
        <f>VLOOKUP(V2109,Factors!$E$6:$H$5950,4,FALSE)</f>
        <v>0</v>
      </c>
      <c r="X2109" t="str">
        <f>VLOOKUP(V2109,Factors!$E$6:$F$5950,2,FALSE)</f>
        <v>Direct-OR</v>
      </c>
      <c r="Y2109" s="92">
        <f t="shared" si="198"/>
        <v>0</v>
      </c>
      <c r="Z2109" s="92">
        <f t="shared" si="199"/>
        <v>2219.34</v>
      </c>
      <c r="AA2109" s="92">
        <f t="shared" si="200"/>
        <v>2219.34</v>
      </c>
    </row>
    <row r="2110" spans="1:27" x14ac:dyDescent="0.25">
      <c r="A2110" t="s">
        <v>479</v>
      </c>
      <c r="B2110" t="s">
        <v>164</v>
      </c>
      <c r="C2110" t="s">
        <v>165</v>
      </c>
      <c r="D2110" t="s">
        <v>490</v>
      </c>
      <c r="E2110" t="s">
        <v>483</v>
      </c>
      <c r="F2110" t="str">
        <f t="shared" si="196"/>
        <v>1633</v>
      </c>
      <c r="G2110" t="s">
        <v>359</v>
      </c>
      <c r="H2110" t="s">
        <v>360</v>
      </c>
      <c r="I2110" s="91"/>
      <c r="J2110" s="91"/>
      <c r="K2110" s="91"/>
      <c r="L2110" s="91"/>
      <c r="M2110" s="91"/>
      <c r="N2110" s="91"/>
      <c r="O2110" s="91"/>
      <c r="P2110" s="91"/>
      <c r="Q2110" s="91"/>
      <c r="R2110" s="91"/>
      <c r="S2110" s="91"/>
      <c r="T2110" s="91">
        <v>79</v>
      </c>
      <c r="U2110" s="91">
        <f t="shared" si="197"/>
        <v>79</v>
      </c>
      <c r="V2110" s="82" t="str">
        <f t="shared" si="195"/>
        <v>151001633885</v>
      </c>
      <c r="W2110" s="83">
        <f>VLOOKUP(V2110,Factors!$E$6:$H$5950,4,FALSE)</f>
        <v>0</v>
      </c>
      <c r="X2110" t="str">
        <f>VLOOKUP(V2110,Factors!$E$6:$F$5950,2,FALSE)</f>
        <v>Direct-OR</v>
      </c>
      <c r="Y2110" s="92">
        <f t="shared" si="198"/>
        <v>0</v>
      </c>
      <c r="Z2110" s="92">
        <f t="shared" si="199"/>
        <v>79</v>
      </c>
      <c r="AA2110" s="92">
        <f t="shared" si="200"/>
        <v>79</v>
      </c>
    </row>
    <row r="2111" spans="1:27" x14ac:dyDescent="0.25">
      <c r="A2111" t="s">
        <v>479</v>
      </c>
      <c r="B2111" t="s">
        <v>164</v>
      </c>
      <c r="C2111" t="s">
        <v>165</v>
      </c>
      <c r="D2111" t="s">
        <v>490</v>
      </c>
      <c r="E2111" t="s">
        <v>483</v>
      </c>
      <c r="F2111" t="str">
        <f t="shared" si="196"/>
        <v>1633</v>
      </c>
      <c r="G2111" t="s">
        <v>180</v>
      </c>
      <c r="H2111" t="s">
        <v>181</v>
      </c>
      <c r="I2111" s="91"/>
      <c r="J2111" s="91"/>
      <c r="K2111" s="91"/>
      <c r="L2111" s="91"/>
      <c r="M2111" s="91"/>
      <c r="N2111" s="91">
        <v>310.5</v>
      </c>
      <c r="O2111" s="91">
        <v>157.5</v>
      </c>
      <c r="P2111" s="91">
        <v>535.5</v>
      </c>
      <c r="Q2111" s="91">
        <v>72</v>
      </c>
      <c r="R2111" s="91">
        <v>315</v>
      </c>
      <c r="S2111" s="91">
        <v>1431</v>
      </c>
      <c r="T2111" s="91"/>
      <c r="U2111" s="91">
        <f t="shared" si="197"/>
        <v>2821.5</v>
      </c>
      <c r="V2111" s="82" t="str">
        <f t="shared" si="195"/>
        <v>151001633885</v>
      </c>
      <c r="W2111" s="83">
        <f>VLOOKUP(V2111,Factors!$E$6:$H$5950,4,FALSE)</f>
        <v>0</v>
      </c>
      <c r="X2111" t="str">
        <f>VLOOKUP(V2111,Factors!$E$6:$F$5950,2,FALSE)</f>
        <v>Direct-OR</v>
      </c>
      <c r="Y2111" s="92">
        <f t="shared" si="198"/>
        <v>0</v>
      </c>
      <c r="Z2111" s="92">
        <f t="shared" si="199"/>
        <v>2821.5</v>
      </c>
      <c r="AA2111" s="92">
        <f t="shared" si="200"/>
        <v>2821.5</v>
      </c>
    </row>
    <row r="2112" spans="1:27" x14ac:dyDescent="0.25">
      <c r="A2112" t="s">
        <v>479</v>
      </c>
      <c r="B2112" t="s">
        <v>164</v>
      </c>
      <c r="C2112" t="s">
        <v>165</v>
      </c>
      <c r="D2112" t="s">
        <v>490</v>
      </c>
      <c r="E2112" t="s">
        <v>483</v>
      </c>
      <c r="F2112" t="str">
        <f t="shared" si="196"/>
        <v>1633</v>
      </c>
      <c r="G2112" t="s">
        <v>166</v>
      </c>
      <c r="H2112" t="s">
        <v>167</v>
      </c>
      <c r="I2112" s="91">
        <v>-29227.119999999999</v>
      </c>
      <c r="J2112" s="91">
        <v>-30405.200000000001</v>
      </c>
      <c r="K2112" s="91">
        <v>-31229.3</v>
      </c>
      <c r="L2112" s="91">
        <v>-32360.68</v>
      </c>
      <c r="M2112" s="91">
        <v>-20863.939999999999</v>
      </c>
      <c r="N2112" s="91">
        <v>-38105.57</v>
      </c>
      <c r="O2112" s="91">
        <v>-31112.880000000001</v>
      </c>
      <c r="P2112" s="91">
        <v>-36495.72</v>
      </c>
      <c r="Q2112" s="91">
        <v>-24176.69</v>
      </c>
      <c r="R2112" s="91">
        <v>-37075.08</v>
      </c>
      <c r="S2112" s="91">
        <v>-28111.48</v>
      </c>
      <c r="T2112" s="91">
        <v>-16428.11</v>
      </c>
      <c r="U2112" s="91">
        <f t="shared" si="197"/>
        <v>-355591.76999999996</v>
      </c>
      <c r="V2112" s="82" t="str">
        <f t="shared" si="195"/>
        <v>151001633885</v>
      </c>
      <c r="W2112" s="83">
        <f>VLOOKUP(V2112,Factors!$E$6:$H$5950,4,FALSE)</f>
        <v>0</v>
      </c>
      <c r="X2112" t="str">
        <f>VLOOKUP(V2112,Factors!$E$6:$F$5950,2,FALSE)</f>
        <v>Direct-OR</v>
      </c>
      <c r="Y2112" s="92">
        <f t="shared" si="198"/>
        <v>0</v>
      </c>
      <c r="Z2112" s="92">
        <f t="shared" si="199"/>
        <v>-355591.76999999996</v>
      </c>
      <c r="AA2112" s="92">
        <f t="shared" si="200"/>
        <v>-355591.76999999996</v>
      </c>
    </row>
    <row r="2113" spans="1:27" x14ac:dyDescent="0.25">
      <c r="A2113" t="s">
        <v>479</v>
      </c>
      <c r="B2113" t="s">
        <v>499</v>
      </c>
      <c r="C2113" t="s">
        <v>500</v>
      </c>
      <c r="D2113" t="s">
        <v>488</v>
      </c>
      <c r="E2113" t="s">
        <v>489</v>
      </c>
      <c r="F2113" t="str">
        <f t="shared" si="196"/>
        <v>1505</v>
      </c>
      <c r="G2113" t="s">
        <v>110</v>
      </c>
      <c r="H2113" t="s">
        <v>111</v>
      </c>
      <c r="I2113" s="91">
        <v>27783.759999999998</v>
      </c>
      <c r="J2113" s="91">
        <v>39458.9</v>
      </c>
      <c r="K2113" s="91">
        <v>39912.04</v>
      </c>
      <c r="L2113" s="91">
        <v>40608.69</v>
      </c>
      <c r="M2113" s="91">
        <v>37405.24</v>
      </c>
      <c r="N2113" s="91">
        <v>38850.129999999997</v>
      </c>
      <c r="O2113" s="91">
        <v>34936.25</v>
      </c>
      <c r="P2113" s="91">
        <v>25122.19</v>
      </c>
      <c r="Q2113" s="91">
        <v>30528.37</v>
      </c>
      <c r="R2113" s="91">
        <v>25257.53</v>
      </c>
      <c r="S2113" s="91">
        <v>29593.49</v>
      </c>
      <c r="T2113" s="91">
        <v>27383.13</v>
      </c>
      <c r="U2113" s="91">
        <f t="shared" si="197"/>
        <v>396839.72</v>
      </c>
      <c r="V2113" s="82" t="str">
        <f t="shared" si="195"/>
        <v>154001505885</v>
      </c>
      <c r="W2113" s="83">
        <f>VLOOKUP(V2113,Factors!$E$6:$H$5950,4,FALSE)</f>
        <v>0.1124</v>
      </c>
      <c r="X2113" t="str">
        <f>VLOOKUP(V2113,Factors!$E$6:$F$5950,2,FALSE)</f>
        <v>3-factor</v>
      </c>
      <c r="Y2113" s="92">
        <f t="shared" si="198"/>
        <v>44604.784527999996</v>
      </c>
      <c r="Z2113" s="92">
        <f t="shared" si="199"/>
        <v>352234.93547199998</v>
      </c>
      <c r="AA2113" s="92">
        <f t="shared" si="200"/>
        <v>396839.72</v>
      </c>
    </row>
    <row r="2114" spans="1:27" x14ac:dyDescent="0.25">
      <c r="A2114" t="s">
        <v>479</v>
      </c>
      <c r="B2114" t="s">
        <v>499</v>
      </c>
      <c r="C2114" t="s">
        <v>500</v>
      </c>
      <c r="D2114" t="s">
        <v>488</v>
      </c>
      <c r="E2114" t="s">
        <v>489</v>
      </c>
      <c r="F2114" t="str">
        <f t="shared" si="196"/>
        <v>1505</v>
      </c>
      <c r="G2114" t="s">
        <v>501</v>
      </c>
      <c r="H2114" t="s">
        <v>502</v>
      </c>
      <c r="I2114" s="91"/>
      <c r="J2114" s="91"/>
      <c r="K2114" s="91"/>
      <c r="L2114" s="91"/>
      <c r="M2114" s="91"/>
      <c r="N2114" s="91"/>
      <c r="O2114" s="91"/>
      <c r="P2114" s="91">
        <v>7751.08</v>
      </c>
      <c r="Q2114" s="91">
        <v>5813.31</v>
      </c>
      <c r="R2114" s="91">
        <v>7751.08</v>
      </c>
      <c r="S2114" s="91">
        <v>6870.28</v>
      </c>
      <c r="T2114" s="91">
        <v>6870.28</v>
      </c>
      <c r="U2114" s="91">
        <f t="shared" si="197"/>
        <v>35056.03</v>
      </c>
      <c r="V2114" s="82" t="str">
        <f t="shared" si="195"/>
        <v>154001505885</v>
      </c>
      <c r="W2114" s="83">
        <f>VLOOKUP(V2114,Factors!$E$6:$H$5950,4,FALSE)</f>
        <v>0.1124</v>
      </c>
      <c r="X2114" t="str">
        <f>VLOOKUP(V2114,Factors!$E$6:$F$5950,2,FALSE)</f>
        <v>3-factor</v>
      </c>
      <c r="Y2114" s="92">
        <f t="shared" si="198"/>
        <v>3940.2977719999999</v>
      </c>
      <c r="Z2114" s="92">
        <f t="shared" si="199"/>
        <v>31115.732228000001</v>
      </c>
      <c r="AA2114" s="92">
        <f t="shared" si="200"/>
        <v>35056.03</v>
      </c>
    </row>
    <row r="2115" spans="1:27" x14ac:dyDescent="0.25">
      <c r="A2115" t="s">
        <v>479</v>
      </c>
      <c r="B2115" t="s">
        <v>499</v>
      </c>
      <c r="C2115" t="s">
        <v>500</v>
      </c>
      <c r="D2115" t="s">
        <v>488</v>
      </c>
      <c r="E2115" t="s">
        <v>489</v>
      </c>
      <c r="F2115" t="str">
        <f t="shared" si="196"/>
        <v>1505</v>
      </c>
      <c r="G2115" t="s">
        <v>88</v>
      </c>
      <c r="H2115" t="s">
        <v>89</v>
      </c>
      <c r="I2115" s="91">
        <v>4313.1099999999997</v>
      </c>
      <c r="J2115" s="91">
        <v>5608.12</v>
      </c>
      <c r="K2115" s="91">
        <v>5796.8</v>
      </c>
      <c r="L2115" s="91">
        <v>5796.82</v>
      </c>
      <c r="M2115" s="91">
        <v>5796.82</v>
      </c>
      <c r="N2115" s="91">
        <v>5869.54</v>
      </c>
      <c r="O2115" s="91">
        <v>5869.51</v>
      </c>
      <c r="P2115" s="91">
        <v>5608.54</v>
      </c>
      <c r="Q2115" s="91">
        <v>5608.53</v>
      </c>
      <c r="R2115" s="91">
        <v>5608.49</v>
      </c>
      <c r="S2115" s="91">
        <v>5775</v>
      </c>
      <c r="T2115" s="91">
        <v>5702.45</v>
      </c>
      <c r="U2115" s="91">
        <f t="shared" si="197"/>
        <v>67353.73</v>
      </c>
      <c r="V2115" s="82" t="str">
        <f t="shared" si="195"/>
        <v>154001505885</v>
      </c>
      <c r="W2115" s="83">
        <f>VLOOKUP(V2115,Factors!$E$6:$H$5950,4,FALSE)</f>
        <v>0.1124</v>
      </c>
      <c r="X2115" t="str">
        <f>VLOOKUP(V2115,Factors!$E$6:$F$5950,2,FALSE)</f>
        <v>3-factor</v>
      </c>
      <c r="Y2115" s="92">
        <f t="shared" si="198"/>
        <v>7570.5592519999991</v>
      </c>
      <c r="Z2115" s="92">
        <f t="shared" si="199"/>
        <v>59783.170747999997</v>
      </c>
      <c r="AA2115" s="92">
        <f t="shared" si="200"/>
        <v>67353.73</v>
      </c>
    </row>
    <row r="2116" spans="1:27" x14ac:dyDescent="0.25">
      <c r="A2116" t="s">
        <v>479</v>
      </c>
      <c r="B2116" t="s">
        <v>499</v>
      </c>
      <c r="C2116" t="s">
        <v>500</v>
      </c>
      <c r="D2116" t="s">
        <v>488</v>
      </c>
      <c r="E2116" t="s">
        <v>489</v>
      </c>
      <c r="F2116" t="str">
        <f t="shared" si="196"/>
        <v>1505</v>
      </c>
      <c r="G2116" t="s">
        <v>90</v>
      </c>
      <c r="H2116" t="s">
        <v>91</v>
      </c>
      <c r="I2116" s="91">
        <v>16756.25</v>
      </c>
      <c r="J2116" s="91">
        <v>21787.21</v>
      </c>
      <c r="K2116" s="91">
        <v>22520.27</v>
      </c>
      <c r="L2116" s="91">
        <v>22520.3</v>
      </c>
      <c r="M2116" s="91">
        <v>22520.3</v>
      </c>
      <c r="N2116" s="91">
        <v>22802.91</v>
      </c>
      <c r="O2116" s="91">
        <v>22802.92</v>
      </c>
      <c r="P2116" s="91">
        <v>21788.9</v>
      </c>
      <c r="Q2116" s="91">
        <v>21788.880000000001</v>
      </c>
      <c r="R2116" s="91">
        <v>21788.89</v>
      </c>
      <c r="S2116" s="91">
        <v>22435.46</v>
      </c>
      <c r="T2116" s="91">
        <v>22153.61</v>
      </c>
      <c r="U2116" s="91">
        <f t="shared" si="197"/>
        <v>261665.90000000002</v>
      </c>
      <c r="V2116" s="82" t="str">
        <f t="shared" ref="V2116:V2179" si="201">CONCATENATE(B2116,RIGHT(D2116,4),A2116)</f>
        <v>154001505885</v>
      </c>
      <c r="W2116" s="83">
        <f>VLOOKUP(V2116,Factors!$E$6:$H$5950,4,FALSE)</f>
        <v>0.1124</v>
      </c>
      <c r="X2116" t="str">
        <f>VLOOKUP(V2116,Factors!$E$6:$F$5950,2,FALSE)</f>
        <v>3-factor</v>
      </c>
      <c r="Y2116" s="92">
        <f t="shared" si="198"/>
        <v>29411.247160000003</v>
      </c>
      <c r="Z2116" s="92">
        <f t="shared" si="199"/>
        <v>232254.65284000002</v>
      </c>
      <c r="AA2116" s="92">
        <f t="shared" si="200"/>
        <v>261665.90000000002</v>
      </c>
    </row>
    <row r="2117" spans="1:27" x14ac:dyDescent="0.25">
      <c r="A2117" t="s">
        <v>479</v>
      </c>
      <c r="B2117" t="s">
        <v>499</v>
      </c>
      <c r="C2117" t="s">
        <v>500</v>
      </c>
      <c r="D2117" t="s">
        <v>488</v>
      </c>
      <c r="E2117" t="s">
        <v>489</v>
      </c>
      <c r="F2117" t="str">
        <f t="shared" ref="F2117:F2180" si="202">RIGHT(D2117,4)</f>
        <v>1505</v>
      </c>
      <c r="G2117" t="s">
        <v>98</v>
      </c>
      <c r="H2117" t="s">
        <v>99</v>
      </c>
      <c r="I2117" s="91"/>
      <c r="J2117" s="91"/>
      <c r="K2117" s="91"/>
      <c r="L2117" s="91">
        <v>63.02</v>
      </c>
      <c r="M2117" s="91"/>
      <c r="N2117" s="91"/>
      <c r="O2117" s="91"/>
      <c r="P2117" s="91"/>
      <c r="Q2117" s="91"/>
      <c r="R2117" s="91"/>
      <c r="S2117" s="91"/>
      <c r="T2117" s="91"/>
      <c r="U2117" s="91">
        <f t="shared" ref="U2117:U2180" si="203">SUM(I2117:T2117)</f>
        <v>63.02</v>
      </c>
      <c r="V2117" s="82" t="str">
        <f t="shared" si="201"/>
        <v>154001505885</v>
      </c>
      <c r="W2117" s="83">
        <f>VLOOKUP(V2117,Factors!$E$6:$H$5950,4,FALSE)</f>
        <v>0.1124</v>
      </c>
      <c r="X2117" t="str">
        <f>VLOOKUP(V2117,Factors!$E$6:$F$5950,2,FALSE)</f>
        <v>3-factor</v>
      </c>
      <c r="Y2117" s="92">
        <f t="shared" si="198"/>
        <v>7.0834480000000006</v>
      </c>
      <c r="Z2117" s="92">
        <f t="shared" si="199"/>
        <v>55.936552000000006</v>
      </c>
      <c r="AA2117" s="92">
        <f t="shared" si="200"/>
        <v>63.02000000000001</v>
      </c>
    </row>
    <row r="2118" spans="1:27" x14ac:dyDescent="0.25">
      <c r="A2118" t="s">
        <v>479</v>
      </c>
      <c r="B2118" t="s">
        <v>499</v>
      </c>
      <c r="C2118" t="s">
        <v>500</v>
      </c>
      <c r="D2118" t="s">
        <v>488</v>
      </c>
      <c r="E2118" t="s">
        <v>489</v>
      </c>
      <c r="F2118" t="str">
        <f t="shared" si="202"/>
        <v>1505</v>
      </c>
      <c r="G2118" t="s">
        <v>166</v>
      </c>
      <c r="H2118" t="s">
        <v>167</v>
      </c>
      <c r="I2118" s="91">
        <v>-4159.04</v>
      </c>
      <c r="J2118" s="91">
        <v>-4917.4399999999996</v>
      </c>
      <c r="K2118" s="91">
        <v>-4561.16</v>
      </c>
      <c r="L2118" s="91">
        <v>-4272.4799999999996</v>
      </c>
      <c r="M2118" s="91">
        <v>-5051.92</v>
      </c>
      <c r="N2118" s="91">
        <v>-4583.32</v>
      </c>
      <c r="O2118" s="91">
        <v>-4671.96</v>
      </c>
      <c r="P2118" s="91">
        <v>-310.83999999999997</v>
      </c>
      <c r="Q2118" s="91">
        <v>-1243.3599999999999</v>
      </c>
      <c r="R2118" s="91">
        <v>621.67999999999995</v>
      </c>
      <c r="S2118" s="91">
        <v>-1554.2</v>
      </c>
      <c r="T2118" s="91">
        <v>-1243.3599999999999</v>
      </c>
      <c r="U2118" s="91">
        <f t="shared" si="203"/>
        <v>-35947.399999999994</v>
      </c>
      <c r="V2118" s="82" t="str">
        <f t="shared" si="201"/>
        <v>154001505885</v>
      </c>
      <c r="W2118" s="83">
        <f>VLOOKUP(V2118,Factors!$E$6:$H$5950,4,FALSE)</f>
        <v>0.1124</v>
      </c>
      <c r="X2118" t="str">
        <f>VLOOKUP(V2118,Factors!$E$6:$F$5950,2,FALSE)</f>
        <v>3-factor</v>
      </c>
      <c r="Y2118" s="92">
        <f t="shared" si="198"/>
        <v>-4040.4877599999995</v>
      </c>
      <c r="Z2118" s="92">
        <f t="shared" si="199"/>
        <v>-31906.912239999994</v>
      </c>
      <c r="AA2118" s="92">
        <f t="shared" si="200"/>
        <v>-35947.399999999994</v>
      </c>
    </row>
    <row r="2119" spans="1:27" x14ac:dyDescent="0.25">
      <c r="A2119" t="s">
        <v>479</v>
      </c>
      <c r="B2119" t="s">
        <v>499</v>
      </c>
      <c r="C2119" t="s">
        <v>500</v>
      </c>
      <c r="D2119" t="s">
        <v>491</v>
      </c>
      <c r="E2119" t="s">
        <v>492</v>
      </c>
      <c r="F2119" t="str">
        <f t="shared" si="202"/>
        <v>1514</v>
      </c>
      <c r="G2119" t="s">
        <v>148</v>
      </c>
      <c r="H2119" t="s">
        <v>149</v>
      </c>
      <c r="I2119" s="91"/>
      <c r="J2119" s="91">
        <v>250</v>
      </c>
      <c r="K2119" s="91"/>
      <c r="L2119" s="91"/>
      <c r="M2119" s="91"/>
      <c r="N2119" s="91"/>
      <c r="O2119" s="91"/>
      <c r="P2119" s="91"/>
      <c r="Q2119" s="91"/>
      <c r="R2119" s="91"/>
      <c r="S2119" s="91"/>
      <c r="T2119" s="91"/>
      <c r="U2119" s="91">
        <f t="shared" si="203"/>
        <v>250</v>
      </c>
      <c r="V2119" s="82" t="str">
        <f t="shared" si="201"/>
        <v>154001514885</v>
      </c>
      <c r="W2119" s="83">
        <f>VLOOKUP(V2119,Factors!$E$6:$H$5950,4,FALSE)</f>
        <v>0.1124</v>
      </c>
      <c r="X2119" t="str">
        <f>VLOOKUP(V2119,Factors!$E$6:$F$5950,2,FALSE)</f>
        <v>3-factor</v>
      </c>
      <c r="Y2119" s="92">
        <f t="shared" si="198"/>
        <v>28.1</v>
      </c>
      <c r="Z2119" s="92">
        <f t="shared" si="199"/>
        <v>221.9</v>
      </c>
      <c r="AA2119" s="92">
        <f t="shared" si="200"/>
        <v>250</v>
      </c>
    </row>
    <row r="2120" spans="1:27" x14ac:dyDescent="0.25">
      <c r="A2120" t="s">
        <v>479</v>
      </c>
      <c r="B2120" t="s">
        <v>499</v>
      </c>
      <c r="C2120" t="s">
        <v>500</v>
      </c>
      <c r="D2120" t="s">
        <v>482</v>
      </c>
      <c r="E2120" t="s">
        <v>483</v>
      </c>
      <c r="F2120" t="str">
        <f t="shared" si="202"/>
        <v>1630</v>
      </c>
      <c r="G2120" t="s">
        <v>110</v>
      </c>
      <c r="H2120" t="s">
        <v>111</v>
      </c>
      <c r="I2120" s="91">
        <v>10340.92</v>
      </c>
      <c r="J2120" s="91">
        <v>10833.34</v>
      </c>
      <c r="K2120" s="91">
        <v>9643.93</v>
      </c>
      <c r="L2120" s="91">
        <v>11166.66</v>
      </c>
      <c r="M2120" s="91">
        <v>10236.1</v>
      </c>
      <c r="N2120" s="91">
        <v>11166.66</v>
      </c>
      <c r="O2120" s="91">
        <v>9584.7099999999991</v>
      </c>
      <c r="P2120" s="91">
        <v>10236.1</v>
      </c>
      <c r="Q2120" s="91">
        <v>10608.33</v>
      </c>
      <c r="R2120" s="91">
        <v>11166.66</v>
      </c>
      <c r="S2120" s="91">
        <v>10151.51</v>
      </c>
      <c r="T2120" s="91">
        <v>9326.7000000000007</v>
      </c>
      <c r="U2120" s="91">
        <f t="shared" si="203"/>
        <v>124461.62000000001</v>
      </c>
      <c r="V2120" s="82" t="str">
        <f t="shared" si="201"/>
        <v>154001630885</v>
      </c>
      <c r="W2120" s="83">
        <f>VLOOKUP(V2120,Factors!$E$6:$H$5950,4,FALSE)</f>
        <v>0.1124</v>
      </c>
      <c r="X2120" t="str">
        <f>VLOOKUP(V2120,Factors!$E$6:$F$5950,2,FALSE)</f>
        <v>3-factor</v>
      </c>
      <c r="Y2120" s="92">
        <f t="shared" si="198"/>
        <v>13989.486088000001</v>
      </c>
      <c r="Z2120" s="92">
        <f t="shared" si="199"/>
        <v>110472.133912</v>
      </c>
      <c r="AA2120" s="92">
        <f t="shared" si="200"/>
        <v>124461.62000000001</v>
      </c>
    </row>
    <row r="2121" spans="1:27" x14ac:dyDescent="0.25">
      <c r="A2121" t="s">
        <v>479</v>
      </c>
      <c r="B2121" t="s">
        <v>499</v>
      </c>
      <c r="C2121" t="s">
        <v>500</v>
      </c>
      <c r="D2121" t="s">
        <v>482</v>
      </c>
      <c r="E2121" t="s">
        <v>483</v>
      </c>
      <c r="F2121" t="str">
        <f t="shared" si="202"/>
        <v>1630</v>
      </c>
      <c r="G2121" t="s">
        <v>88</v>
      </c>
      <c r="H2121" t="s">
        <v>89</v>
      </c>
      <c r="I2121" s="91">
        <v>1459.26</v>
      </c>
      <c r="J2121" s="91">
        <v>1459.26</v>
      </c>
      <c r="K2121" s="91">
        <v>1504.16</v>
      </c>
      <c r="L2121" s="91">
        <v>1504.16</v>
      </c>
      <c r="M2121" s="91">
        <v>1504.15</v>
      </c>
      <c r="N2121" s="91">
        <v>1504.16</v>
      </c>
      <c r="O2121" s="91">
        <v>1504.16</v>
      </c>
      <c r="P2121" s="91">
        <v>1504.15</v>
      </c>
      <c r="Q2121" s="91">
        <v>1504.16</v>
      </c>
      <c r="R2121" s="91">
        <v>1504.16</v>
      </c>
      <c r="S2121" s="91">
        <v>1504.16</v>
      </c>
      <c r="T2121" s="91">
        <v>1504.16</v>
      </c>
      <c r="U2121" s="91">
        <f t="shared" si="203"/>
        <v>17960.099999999999</v>
      </c>
      <c r="V2121" s="82" t="str">
        <f t="shared" si="201"/>
        <v>154001630885</v>
      </c>
      <c r="W2121" s="83">
        <f>VLOOKUP(V2121,Factors!$E$6:$H$5950,4,FALSE)</f>
        <v>0.1124</v>
      </c>
      <c r="X2121" t="str">
        <f>VLOOKUP(V2121,Factors!$E$6:$F$5950,2,FALSE)</f>
        <v>3-factor</v>
      </c>
      <c r="Y2121" s="92">
        <f t="shared" si="198"/>
        <v>2018.7152399999998</v>
      </c>
      <c r="Z2121" s="92">
        <f t="shared" si="199"/>
        <v>15941.384759999999</v>
      </c>
      <c r="AA2121" s="92">
        <f t="shared" si="200"/>
        <v>17960.099999999999</v>
      </c>
    </row>
    <row r="2122" spans="1:27" x14ac:dyDescent="0.25">
      <c r="A2122" t="s">
        <v>479</v>
      </c>
      <c r="B2122" t="s">
        <v>499</v>
      </c>
      <c r="C2122" t="s">
        <v>500</v>
      </c>
      <c r="D2122" t="s">
        <v>482</v>
      </c>
      <c r="E2122" t="s">
        <v>483</v>
      </c>
      <c r="F2122" t="str">
        <f t="shared" si="202"/>
        <v>1630</v>
      </c>
      <c r="G2122" t="s">
        <v>90</v>
      </c>
      <c r="H2122" t="s">
        <v>91</v>
      </c>
      <c r="I2122" s="91">
        <v>5669.08</v>
      </c>
      <c r="J2122" s="91">
        <v>5669.08</v>
      </c>
      <c r="K2122" s="91">
        <v>5843.51</v>
      </c>
      <c r="L2122" s="91">
        <v>5843.52</v>
      </c>
      <c r="M2122" s="91">
        <v>5843.52</v>
      </c>
      <c r="N2122" s="91">
        <v>5843.52</v>
      </c>
      <c r="O2122" s="91">
        <v>5843.53</v>
      </c>
      <c r="P2122" s="91">
        <v>5843.52</v>
      </c>
      <c r="Q2122" s="91">
        <v>5843.52</v>
      </c>
      <c r="R2122" s="91">
        <v>5843.52</v>
      </c>
      <c r="S2122" s="91">
        <v>5843.52</v>
      </c>
      <c r="T2122" s="91">
        <v>5843.52</v>
      </c>
      <c r="U2122" s="91">
        <f t="shared" si="203"/>
        <v>69773.360000000015</v>
      </c>
      <c r="V2122" s="82" t="str">
        <f t="shared" si="201"/>
        <v>154001630885</v>
      </c>
      <c r="W2122" s="83">
        <f>VLOOKUP(V2122,Factors!$E$6:$H$5950,4,FALSE)</f>
        <v>0.1124</v>
      </c>
      <c r="X2122" t="str">
        <f>VLOOKUP(V2122,Factors!$E$6:$F$5950,2,FALSE)</f>
        <v>3-factor</v>
      </c>
      <c r="Y2122" s="92">
        <f t="shared" si="198"/>
        <v>7842.5256640000016</v>
      </c>
      <c r="Z2122" s="92">
        <f t="shared" si="199"/>
        <v>61930.834336000014</v>
      </c>
      <c r="AA2122" s="92">
        <f t="shared" si="200"/>
        <v>69773.360000000015</v>
      </c>
    </row>
    <row r="2123" spans="1:27" x14ac:dyDescent="0.25">
      <c r="A2123" t="s">
        <v>479</v>
      </c>
      <c r="B2123" t="s">
        <v>499</v>
      </c>
      <c r="C2123" t="s">
        <v>500</v>
      </c>
      <c r="D2123" t="s">
        <v>482</v>
      </c>
      <c r="E2123" t="s">
        <v>483</v>
      </c>
      <c r="F2123" t="str">
        <f t="shared" si="202"/>
        <v>1630</v>
      </c>
      <c r="G2123" t="s">
        <v>118</v>
      </c>
      <c r="H2123" t="s">
        <v>119</v>
      </c>
      <c r="I2123" s="91"/>
      <c r="J2123" s="91"/>
      <c r="K2123" s="91"/>
      <c r="L2123" s="91">
        <v>2195</v>
      </c>
      <c r="M2123" s="91"/>
      <c r="N2123" s="91"/>
      <c r="O2123" s="91"/>
      <c r="P2123" s="91"/>
      <c r="Q2123" s="91"/>
      <c r="R2123" s="91"/>
      <c r="S2123" s="91"/>
      <c r="T2123" s="91"/>
      <c r="U2123" s="91">
        <f t="shared" si="203"/>
        <v>2195</v>
      </c>
      <c r="V2123" s="82" t="str">
        <f t="shared" si="201"/>
        <v>154001630885</v>
      </c>
      <c r="W2123" s="83">
        <f>VLOOKUP(V2123,Factors!$E$6:$H$5950,4,FALSE)</f>
        <v>0.1124</v>
      </c>
      <c r="X2123" t="str">
        <f>VLOOKUP(V2123,Factors!$E$6:$F$5950,2,FALSE)</f>
        <v>3-factor</v>
      </c>
      <c r="Y2123" s="92">
        <f t="shared" si="198"/>
        <v>246.71799999999999</v>
      </c>
      <c r="Z2123" s="92">
        <f t="shared" si="199"/>
        <v>1948.2819999999999</v>
      </c>
      <c r="AA2123" s="92">
        <f t="shared" si="200"/>
        <v>2195</v>
      </c>
    </row>
    <row r="2124" spans="1:27" x14ac:dyDescent="0.25">
      <c r="A2124" t="s">
        <v>479</v>
      </c>
      <c r="B2124" t="s">
        <v>499</v>
      </c>
      <c r="C2124" t="s">
        <v>500</v>
      </c>
      <c r="D2124" t="s">
        <v>482</v>
      </c>
      <c r="E2124" t="s">
        <v>483</v>
      </c>
      <c r="F2124" t="str">
        <f t="shared" si="202"/>
        <v>1630</v>
      </c>
      <c r="G2124" t="s">
        <v>92</v>
      </c>
      <c r="H2124" t="s">
        <v>93</v>
      </c>
      <c r="I2124" s="91"/>
      <c r="J2124" s="91"/>
      <c r="K2124" s="91"/>
      <c r="L2124" s="91"/>
      <c r="M2124" s="91"/>
      <c r="N2124" s="91"/>
      <c r="O2124" s="91"/>
      <c r="P2124" s="91"/>
      <c r="Q2124" s="91"/>
      <c r="R2124" s="91">
        <v>915.86</v>
      </c>
      <c r="S2124" s="91"/>
      <c r="T2124" s="91"/>
      <c r="U2124" s="91">
        <f t="shared" si="203"/>
        <v>915.86</v>
      </c>
      <c r="V2124" s="82" t="str">
        <f t="shared" si="201"/>
        <v>154001630885</v>
      </c>
      <c r="W2124" s="83">
        <f>VLOOKUP(V2124,Factors!$E$6:$H$5950,4,FALSE)</f>
        <v>0.1124</v>
      </c>
      <c r="X2124" t="str">
        <f>VLOOKUP(V2124,Factors!$E$6:$F$5950,2,FALSE)</f>
        <v>3-factor</v>
      </c>
      <c r="Y2124" s="92">
        <f t="shared" si="198"/>
        <v>102.94266400000001</v>
      </c>
      <c r="Z2124" s="92">
        <f t="shared" si="199"/>
        <v>812.91733599999998</v>
      </c>
      <c r="AA2124" s="92">
        <f t="shared" si="200"/>
        <v>915.86</v>
      </c>
    </row>
    <row r="2125" spans="1:27" x14ac:dyDescent="0.25">
      <c r="A2125" t="s">
        <v>479</v>
      </c>
      <c r="B2125" t="s">
        <v>499</v>
      </c>
      <c r="C2125" t="s">
        <v>500</v>
      </c>
      <c r="D2125" t="s">
        <v>482</v>
      </c>
      <c r="E2125" t="s">
        <v>483</v>
      </c>
      <c r="F2125" t="str">
        <f t="shared" si="202"/>
        <v>1630</v>
      </c>
      <c r="G2125" t="s">
        <v>120</v>
      </c>
      <c r="H2125" t="s">
        <v>121</v>
      </c>
      <c r="I2125" s="91">
        <v>390.26</v>
      </c>
      <c r="J2125" s="91">
        <v>219.09</v>
      </c>
      <c r="K2125" s="91">
        <v>528.66</v>
      </c>
      <c r="L2125" s="91">
        <v>153.69</v>
      </c>
      <c r="M2125" s="91">
        <v>611.49</v>
      </c>
      <c r="N2125" s="91">
        <v>1365.23</v>
      </c>
      <c r="O2125" s="91">
        <v>740.66</v>
      </c>
      <c r="P2125" s="91">
        <v>109</v>
      </c>
      <c r="Q2125" s="91">
        <v>256.86</v>
      </c>
      <c r="R2125" s="91">
        <v>492.52</v>
      </c>
      <c r="S2125" s="91">
        <v>365.15</v>
      </c>
      <c r="T2125" s="91">
        <v>419.11</v>
      </c>
      <c r="U2125" s="91">
        <f t="shared" si="203"/>
        <v>5651.7199999999984</v>
      </c>
      <c r="V2125" s="82" t="str">
        <f t="shared" si="201"/>
        <v>154001630885</v>
      </c>
      <c r="W2125" s="83">
        <f>VLOOKUP(V2125,Factors!$E$6:$H$5950,4,FALSE)</f>
        <v>0.1124</v>
      </c>
      <c r="X2125" t="str">
        <f>VLOOKUP(V2125,Factors!$E$6:$F$5950,2,FALSE)</f>
        <v>3-factor</v>
      </c>
      <c r="Y2125" s="92">
        <f t="shared" si="198"/>
        <v>635.25332799999978</v>
      </c>
      <c r="Z2125" s="92">
        <f t="shared" si="199"/>
        <v>5016.4666719999987</v>
      </c>
      <c r="AA2125" s="92">
        <f t="shared" si="200"/>
        <v>5651.7199999999984</v>
      </c>
    </row>
    <row r="2126" spans="1:27" x14ac:dyDescent="0.25">
      <c r="A2126" t="s">
        <v>479</v>
      </c>
      <c r="B2126" t="s">
        <v>499</v>
      </c>
      <c r="C2126" t="s">
        <v>500</v>
      </c>
      <c r="D2126" t="s">
        <v>482</v>
      </c>
      <c r="E2126" t="s">
        <v>483</v>
      </c>
      <c r="F2126" t="str">
        <f t="shared" si="202"/>
        <v>1630</v>
      </c>
      <c r="G2126" t="s">
        <v>94</v>
      </c>
      <c r="H2126" t="s">
        <v>95</v>
      </c>
      <c r="I2126" s="91"/>
      <c r="J2126" s="91"/>
      <c r="K2126" s="91"/>
      <c r="L2126" s="91"/>
      <c r="M2126" s="91">
        <v>126.31</v>
      </c>
      <c r="N2126" s="91"/>
      <c r="O2126" s="91"/>
      <c r="P2126" s="91"/>
      <c r="Q2126" s="91">
        <v>17.52</v>
      </c>
      <c r="R2126" s="91">
        <v>179.27</v>
      </c>
      <c r="S2126" s="91">
        <v>0</v>
      </c>
      <c r="T2126" s="91"/>
      <c r="U2126" s="91">
        <f t="shared" si="203"/>
        <v>323.10000000000002</v>
      </c>
      <c r="V2126" s="82" t="str">
        <f t="shared" si="201"/>
        <v>154001630885</v>
      </c>
      <c r="W2126" s="83">
        <f>VLOOKUP(V2126,Factors!$E$6:$H$5950,4,FALSE)</f>
        <v>0.1124</v>
      </c>
      <c r="X2126" t="str">
        <f>VLOOKUP(V2126,Factors!$E$6:$F$5950,2,FALSE)</f>
        <v>3-factor</v>
      </c>
      <c r="Y2126" s="92">
        <f t="shared" si="198"/>
        <v>36.31644</v>
      </c>
      <c r="Z2126" s="92">
        <f t="shared" si="199"/>
        <v>286.78356000000002</v>
      </c>
      <c r="AA2126" s="92">
        <f t="shared" si="200"/>
        <v>323.10000000000002</v>
      </c>
    </row>
    <row r="2127" spans="1:27" x14ac:dyDescent="0.25">
      <c r="A2127" t="s">
        <v>479</v>
      </c>
      <c r="B2127" t="s">
        <v>499</v>
      </c>
      <c r="C2127" t="s">
        <v>500</v>
      </c>
      <c r="D2127" t="s">
        <v>482</v>
      </c>
      <c r="E2127" t="s">
        <v>483</v>
      </c>
      <c r="F2127" t="str">
        <f t="shared" si="202"/>
        <v>1630</v>
      </c>
      <c r="G2127" t="s">
        <v>122</v>
      </c>
      <c r="H2127" t="s">
        <v>123</v>
      </c>
      <c r="I2127" s="91"/>
      <c r="J2127" s="91">
        <v>1234.99</v>
      </c>
      <c r="K2127" s="91">
        <v>1.99</v>
      </c>
      <c r="L2127" s="91">
        <v>1.99</v>
      </c>
      <c r="M2127" s="91"/>
      <c r="N2127" s="91"/>
      <c r="O2127" s="91">
        <v>5.97</v>
      </c>
      <c r="P2127" s="91"/>
      <c r="Q2127" s="91">
        <v>254</v>
      </c>
      <c r="R2127" s="91"/>
      <c r="S2127" s="91"/>
      <c r="T2127" s="91"/>
      <c r="U2127" s="91">
        <f t="shared" si="203"/>
        <v>1498.94</v>
      </c>
      <c r="V2127" s="82" t="str">
        <f t="shared" si="201"/>
        <v>154001630885</v>
      </c>
      <c r="W2127" s="83">
        <f>VLOOKUP(V2127,Factors!$E$6:$H$5950,4,FALSE)</f>
        <v>0.1124</v>
      </c>
      <c r="X2127" t="str">
        <f>VLOOKUP(V2127,Factors!$E$6:$F$5950,2,FALSE)</f>
        <v>3-factor</v>
      </c>
      <c r="Y2127" s="92">
        <f t="shared" si="198"/>
        <v>168.48085600000002</v>
      </c>
      <c r="Z2127" s="92">
        <f t="shared" si="199"/>
        <v>1330.4591439999999</v>
      </c>
      <c r="AA2127" s="92">
        <f t="shared" si="200"/>
        <v>1498.94</v>
      </c>
    </row>
    <row r="2128" spans="1:27" x14ac:dyDescent="0.25">
      <c r="A2128" t="s">
        <v>479</v>
      </c>
      <c r="B2128" t="s">
        <v>499</v>
      </c>
      <c r="C2128" t="s">
        <v>500</v>
      </c>
      <c r="D2128" t="s">
        <v>482</v>
      </c>
      <c r="E2128" t="s">
        <v>483</v>
      </c>
      <c r="F2128" t="str">
        <f t="shared" si="202"/>
        <v>1630</v>
      </c>
      <c r="G2128" t="s">
        <v>128</v>
      </c>
      <c r="H2128" t="s">
        <v>129</v>
      </c>
      <c r="I2128" s="91"/>
      <c r="J2128" s="91"/>
      <c r="K2128" s="91"/>
      <c r="L2128" s="91"/>
      <c r="M2128" s="91"/>
      <c r="N2128" s="91"/>
      <c r="O2128" s="91"/>
      <c r="P2128" s="91"/>
      <c r="Q2128" s="91">
        <v>88.02</v>
      </c>
      <c r="R2128" s="91"/>
      <c r="S2128" s="91"/>
      <c r="T2128" s="91"/>
      <c r="U2128" s="91">
        <f t="shared" si="203"/>
        <v>88.02</v>
      </c>
      <c r="V2128" s="82" t="str">
        <f t="shared" si="201"/>
        <v>154001630885</v>
      </c>
      <c r="W2128" s="83">
        <f>VLOOKUP(V2128,Factors!$E$6:$H$5950,4,FALSE)</f>
        <v>0.1124</v>
      </c>
      <c r="X2128" t="str">
        <f>VLOOKUP(V2128,Factors!$E$6:$F$5950,2,FALSE)</f>
        <v>3-factor</v>
      </c>
      <c r="Y2128" s="92">
        <f t="shared" si="198"/>
        <v>9.8934479999999994</v>
      </c>
      <c r="Z2128" s="92">
        <f t="shared" si="199"/>
        <v>78.126552000000004</v>
      </c>
      <c r="AA2128" s="92">
        <f t="shared" si="200"/>
        <v>88.02000000000001</v>
      </c>
    </row>
    <row r="2129" spans="1:27" x14ac:dyDescent="0.25">
      <c r="A2129" t="s">
        <v>479</v>
      </c>
      <c r="B2129" t="s">
        <v>499</v>
      </c>
      <c r="C2129" t="s">
        <v>500</v>
      </c>
      <c r="D2129" t="s">
        <v>482</v>
      </c>
      <c r="E2129" t="s">
        <v>483</v>
      </c>
      <c r="F2129" t="str">
        <f t="shared" si="202"/>
        <v>1630</v>
      </c>
      <c r="G2129" t="s">
        <v>213</v>
      </c>
      <c r="H2129" t="s">
        <v>214</v>
      </c>
      <c r="I2129" s="91"/>
      <c r="J2129" s="91"/>
      <c r="K2129" s="91"/>
      <c r="L2129" s="91"/>
      <c r="M2129" s="91">
        <v>338.84</v>
      </c>
      <c r="N2129" s="91"/>
      <c r="O2129" s="91"/>
      <c r="P2129" s="91"/>
      <c r="Q2129" s="91"/>
      <c r="R2129" s="91"/>
      <c r="S2129" s="91"/>
      <c r="T2129" s="91"/>
      <c r="U2129" s="91">
        <f t="shared" si="203"/>
        <v>338.84</v>
      </c>
      <c r="V2129" s="82" t="str">
        <f t="shared" si="201"/>
        <v>154001630885</v>
      </c>
      <c r="W2129" s="83">
        <f>VLOOKUP(V2129,Factors!$E$6:$H$5950,4,FALSE)</f>
        <v>0.1124</v>
      </c>
      <c r="X2129" t="str">
        <f>VLOOKUP(V2129,Factors!$E$6:$F$5950,2,FALSE)</f>
        <v>3-factor</v>
      </c>
      <c r="Y2129" s="92">
        <f t="shared" si="198"/>
        <v>38.085615999999995</v>
      </c>
      <c r="Z2129" s="92">
        <f t="shared" si="199"/>
        <v>300.75438399999996</v>
      </c>
      <c r="AA2129" s="92">
        <f t="shared" si="200"/>
        <v>338.84</v>
      </c>
    </row>
    <row r="2130" spans="1:27" x14ac:dyDescent="0.25">
      <c r="A2130" t="s">
        <v>479</v>
      </c>
      <c r="B2130" t="s">
        <v>499</v>
      </c>
      <c r="C2130" t="s">
        <v>500</v>
      </c>
      <c r="D2130" t="s">
        <v>482</v>
      </c>
      <c r="E2130" t="s">
        <v>483</v>
      </c>
      <c r="F2130" t="str">
        <f t="shared" si="202"/>
        <v>1630</v>
      </c>
      <c r="G2130" t="s">
        <v>98</v>
      </c>
      <c r="H2130" t="s">
        <v>99</v>
      </c>
      <c r="I2130" s="91">
        <v>37.01</v>
      </c>
      <c r="J2130" s="91">
        <v>577.17999999999995</v>
      </c>
      <c r="K2130" s="91"/>
      <c r="L2130" s="91">
        <v>1194.01</v>
      </c>
      <c r="M2130" s="91">
        <v>406.89</v>
      </c>
      <c r="N2130" s="91">
        <v>31.62</v>
      </c>
      <c r="O2130" s="91">
        <v>86.34</v>
      </c>
      <c r="P2130" s="91">
        <v>16.989999999999998</v>
      </c>
      <c r="Q2130" s="91"/>
      <c r="R2130" s="91">
        <v>250.53</v>
      </c>
      <c r="S2130" s="91"/>
      <c r="T2130" s="91"/>
      <c r="U2130" s="91">
        <f t="shared" si="203"/>
        <v>2600.5699999999997</v>
      </c>
      <c r="V2130" s="82" t="str">
        <f t="shared" si="201"/>
        <v>154001630885</v>
      </c>
      <c r="W2130" s="83">
        <f>VLOOKUP(V2130,Factors!$E$6:$H$5950,4,FALSE)</f>
        <v>0.1124</v>
      </c>
      <c r="X2130" t="str">
        <f>VLOOKUP(V2130,Factors!$E$6:$F$5950,2,FALSE)</f>
        <v>3-factor</v>
      </c>
      <c r="Y2130" s="92">
        <f t="shared" ref="Y2130:Y2193" si="204">U2130*W2130</f>
        <v>292.30406799999997</v>
      </c>
      <c r="Z2130" s="92">
        <f t="shared" ref="Z2130:Z2193" si="205">U2130-Y2130</f>
        <v>2308.2659319999998</v>
      </c>
      <c r="AA2130" s="92">
        <f t="shared" ref="AA2130:AA2193" si="206">Y2130+Z2130</f>
        <v>2600.5699999999997</v>
      </c>
    </row>
    <row r="2131" spans="1:27" x14ac:dyDescent="0.25">
      <c r="A2131" t="s">
        <v>479</v>
      </c>
      <c r="B2131" t="s">
        <v>499</v>
      </c>
      <c r="C2131" t="s">
        <v>500</v>
      </c>
      <c r="D2131" t="s">
        <v>482</v>
      </c>
      <c r="E2131" t="s">
        <v>483</v>
      </c>
      <c r="F2131" t="str">
        <f t="shared" si="202"/>
        <v>1630</v>
      </c>
      <c r="G2131" t="s">
        <v>412</v>
      </c>
      <c r="H2131" t="s">
        <v>413</v>
      </c>
      <c r="I2131" s="91">
        <v>61.98</v>
      </c>
      <c r="J2131" s="91"/>
      <c r="K2131" s="91"/>
      <c r="L2131" s="91"/>
      <c r="M2131" s="91"/>
      <c r="N2131" s="91"/>
      <c r="O2131" s="91"/>
      <c r="P2131" s="91"/>
      <c r="Q2131" s="91"/>
      <c r="R2131" s="91"/>
      <c r="S2131" s="91"/>
      <c r="T2131" s="91"/>
      <c r="U2131" s="91">
        <f t="shared" si="203"/>
        <v>61.98</v>
      </c>
      <c r="V2131" s="82" t="str">
        <f t="shared" si="201"/>
        <v>154001630885</v>
      </c>
      <c r="W2131" s="83">
        <f>VLOOKUP(V2131,Factors!$E$6:$H$5950,4,FALSE)</f>
        <v>0.1124</v>
      </c>
      <c r="X2131" t="str">
        <f>VLOOKUP(V2131,Factors!$E$6:$F$5950,2,FALSE)</f>
        <v>3-factor</v>
      </c>
      <c r="Y2131" s="92">
        <f t="shared" si="204"/>
        <v>6.9665520000000001</v>
      </c>
      <c r="Z2131" s="92">
        <f t="shared" si="205"/>
        <v>55.013447999999997</v>
      </c>
      <c r="AA2131" s="92">
        <f t="shared" si="206"/>
        <v>61.98</v>
      </c>
    </row>
    <row r="2132" spans="1:27" x14ac:dyDescent="0.25">
      <c r="A2132" t="s">
        <v>479</v>
      </c>
      <c r="B2132" t="s">
        <v>499</v>
      </c>
      <c r="C2132" t="s">
        <v>500</v>
      </c>
      <c r="D2132" t="s">
        <v>482</v>
      </c>
      <c r="E2132" t="s">
        <v>483</v>
      </c>
      <c r="F2132" t="str">
        <f t="shared" si="202"/>
        <v>1630</v>
      </c>
      <c r="G2132" t="s">
        <v>215</v>
      </c>
      <c r="H2132" t="s">
        <v>216</v>
      </c>
      <c r="I2132" s="91"/>
      <c r="J2132" s="91"/>
      <c r="K2132" s="91"/>
      <c r="L2132" s="91"/>
      <c r="M2132" s="91"/>
      <c r="N2132" s="91"/>
      <c r="O2132" s="91">
        <v>113</v>
      </c>
      <c r="P2132" s="91"/>
      <c r="Q2132" s="91"/>
      <c r="R2132" s="91"/>
      <c r="S2132" s="91"/>
      <c r="T2132" s="91">
        <v>103.5</v>
      </c>
      <c r="U2132" s="91">
        <f t="shared" si="203"/>
        <v>216.5</v>
      </c>
      <c r="V2132" s="82" t="str">
        <f t="shared" si="201"/>
        <v>154001630885</v>
      </c>
      <c r="W2132" s="83">
        <f>VLOOKUP(V2132,Factors!$E$6:$H$5950,4,FALSE)</f>
        <v>0.1124</v>
      </c>
      <c r="X2132" t="str">
        <f>VLOOKUP(V2132,Factors!$E$6:$F$5950,2,FALSE)</f>
        <v>3-factor</v>
      </c>
      <c r="Y2132" s="92">
        <f t="shared" si="204"/>
        <v>24.334599999999998</v>
      </c>
      <c r="Z2132" s="92">
        <f t="shared" si="205"/>
        <v>192.16540000000001</v>
      </c>
      <c r="AA2132" s="92">
        <f t="shared" si="206"/>
        <v>216.5</v>
      </c>
    </row>
    <row r="2133" spans="1:27" x14ac:dyDescent="0.25">
      <c r="A2133" t="s">
        <v>479</v>
      </c>
      <c r="B2133" t="s">
        <v>499</v>
      </c>
      <c r="C2133" t="s">
        <v>500</v>
      </c>
      <c r="D2133" t="s">
        <v>482</v>
      </c>
      <c r="E2133" t="s">
        <v>483</v>
      </c>
      <c r="F2133" t="str">
        <f t="shared" si="202"/>
        <v>1630</v>
      </c>
      <c r="G2133" t="s">
        <v>130</v>
      </c>
      <c r="H2133" t="s">
        <v>131</v>
      </c>
      <c r="I2133" s="91">
        <v>11.35</v>
      </c>
      <c r="J2133" s="91">
        <v>112.81</v>
      </c>
      <c r="K2133" s="91">
        <v>11.49</v>
      </c>
      <c r="L2133" s="91"/>
      <c r="M2133" s="91">
        <v>12.5</v>
      </c>
      <c r="N2133" s="91">
        <v>162.88999999999999</v>
      </c>
      <c r="O2133" s="91">
        <v>7.9</v>
      </c>
      <c r="P2133" s="91">
        <v>19.239999999999998</v>
      </c>
      <c r="Q2133" s="91">
        <v>16.66</v>
      </c>
      <c r="R2133" s="91">
        <v>26.65</v>
      </c>
      <c r="S2133" s="91">
        <v>52.5</v>
      </c>
      <c r="T2133" s="91"/>
      <c r="U2133" s="91">
        <f t="shared" si="203"/>
        <v>433.98999999999995</v>
      </c>
      <c r="V2133" s="82" t="str">
        <f t="shared" si="201"/>
        <v>154001630885</v>
      </c>
      <c r="W2133" s="83">
        <f>VLOOKUP(V2133,Factors!$E$6:$H$5950,4,FALSE)</f>
        <v>0.1124</v>
      </c>
      <c r="X2133" t="str">
        <f>VLOOKUP(V2133,Factors!$E$6:$F$5950,2,FALSE)</f>
        <v>3-factor</v>
      </c>
      <c r="Y2133" s="92">
        <f t="shared" si="204"/>
        <v>48.780475999999993</v>
      </c>
      <c r="Z2133" s="92">
        <f t="shared" si="205"/>
        <v>385.20952399999999</v>
      </c>
      <c r="AA2133" s="92">
        <f t="shared" si="206"/>
        <v>433.99</v>
      </c>
    </row>
    <row r="2134" spans="1:27" x14ac:dyDescent="0.25">
      <c r="A2134" t="s">
        <v>479</v>
      </c>
      <c r="B2134" t="s">
        <v>499</v>
      </c>
      <c r="C2134" t="s">
        <v>500</v>
      </c>
      <c r="D2134" t="s">
        <v>482</v>
      </c>
      <c r="E2134" t="s">
        <v>483</v>
      </c>
      <c r="F2134" t="str">
        <f t="shared" si="202"/>
        <v>1630</v>
      </c>
      <c r="G2134" t="s">
        <v>136</v>
      </c>
      <c r="H2134" t="s">
        <v>137</v>
      </c>
      <c r="I2134" s="91"/>
      <c r="J2134" s="91"/>
      <c r="K2134" s="91">
        <v>81</v>
      </c>
      <c r="L2134" s="91"/>
      <c r="M2134" s="91"/>
      <c r="N2134" s="91"/>
      <c r="O2134" s="91"/>
      <c r="P2134" s="91"/>
      <c r="Q2134" s="91"/>
      <c r="R2134" s="91">
        <v>81</v>
      </c>
      <c r="S2134" s="91"/>
      <c r="T2134" s="91">
        <v>9</v>
      </c>
      <c r="U2134" s="91">
        <f t="shared" si="203"/>
        <v>171</v>
      </c>
      <c r="V2134" s="82" t="str">
        <f t="shared" si="201"/>
        <v>154001630885</v>
      </c>
      <c r="W2134" s="83">
        <f>VLOOKUP(V2134,Factors!$E$6:$H$5950,4,FALSE)</f>
        <v>0.1124</v>
      </c>
      <c r="X2134" t="str">
        <f>VLOOKUP(V2134,Factors!$E$6:$F$5950,2,FALSE)</f>
        <v>3-factor</v>
      </c>
      <c r="Y2134" s="92">
        <f t="shared" si="204"/>
        <v>19.220400000000001</v>
      </c>
      <c r="Z2134" s="92">
        <f t="shared" si="205"/>
        <v>151.77959999999999</v>
      </c>
      <c r="AA2134" s="92">
        <f t="shared" si="206"/>
        <v>171</v>
      </c>
    </row>
    <row r="2135" spans="1:27" x14ac:dyDescent="0.25">
      <c r="A2135" t="s">
        <v>479</v>
      </c>
      <c r="B2135" t="s">
        <v>499</v>
      </c>
      <c r="C2135" t="s">
        <v>500</v>
      </c>
      <c r="D2135" t="s">
        <v>482</v>
      </c>
      <c r="E2135" t="s">
        <v>483</v>
      </c>
      <c r="F2135" t="str">
        <f t="shared" si="202"/>
        <v>1630</v>
      </c>
      <c r="G2135" t="s">
        <v>340</v>
      </c>
      <c r="H2135" t="s">
        <v>341</v>
      </c>
      <c r="I2135" s="91">
        <v>119.99</v>
      </c>
      <c r="J2135" s="91"/>
      <c r="K2135" s="91"/>
      <c r="L2135" s="91"/>
      <c r="M2135" s="91"/>
      <c r="N2135" s="91"/>
      <c r="O2135" s="91"/>
      <c r="P2135" s="91"/>
      <c r="Q2135" s="91"/>
      <c r="R2135" s="91"/>
      <c r="S2135" s="91"/>
      <c r="T2135" s="91"/>
      <c r="U2135" s="91">
        <f t="shared" si="203"/>
        <v>119.99</v>
      </c>
      <c r="V2135" s="82" t="str">
        <f t="shared" si="201"/>
        <v>154001630885</v>
      </c>
      <c r="W2135" s="83">
        <f>VLOOKUP(V2135,Factors!$E$6:$H$5950,4,FALSE)</f>
        <v>0.1124</v>
      </c>
      <c r="X2135" t="str">
        <f>VLOOKUP(V2135,Factors!$E$6:$F$5950,2,FALSE)</f>
        <v>3-factor</v>
      </c>
      <c r="Y2135" s="92">
        <f t="shared" si="204"/>
        <v>13.486875999999999</v>
      </c>
      <c r="Z2135" s="92">
        <f t="shared" si="205"/>
        <v>106.503124</v>
      </c>
      <c r="AA2135" s="92">
        <f t="shared" si="206"/>
        <v>119.99</v>
      </c>
    </row>
    <row r="2136" spans="1:27" x14ac:dyDescent="0.25">
      <c r="A2136" t="s">
        <v>479</v>
      </c>
      <c r="B2136" t="s">
        <v>499</v>
      </c>
      <c r="C2136" t="s">
        <v>500</v>
      </c>
      <c r="D2136" t="s">
        <v>482</v>
      </c>
      <c r="E2136" t="s">
        <v>483</v>
      </c>
      <c r="F2136" t="str">
        <f t="shared" si="202"/>
        <v>1630</v>
      </c>
      <c r="G2136" t="s">
        <v>495</v>
      </c>
      <c r="H2136" t="s">
        <v>496</v>
      </c>
      <c r="I2136" s="91"/>
      <c r="J2136" s="91"/>
      <c r="K2136" s="91"/>
      <c r="L2136" s="91"/>
      <c r="M2136" s="91"/>
      <c r="N2136" s="91"/>
      <c r="O2136" s="91">
        <v>500</v>
      </c>
      <c r="P2136" s="91">
        <v>0</v>
      </c>
      <c r="Q2136" s="91"/>
      <c r="R2136" s="91"/>
      <c r="S2136" s="91"/>
      <c r="T2136" s="91"/>
      <c r="U2136" s="91">
        <f t="shared" si="203"/>
        <v>500</v>
      </c>
      <c r="V2136" s="82" t="str">
        <f t="shared" si="201"/>
        <v>154001630885</v>
      </c>
      <c r="W2136" s="83">
        <f>VLOOKUP(V2136,Factors!$E$6:$H$5950,4,FALSE)</f>
        <v>0.1124</v>
      </c>
      <c r="X2136" t="str">
        <f>VLOOKUP(V2136,Factors!$E$6:$F$5950,2,FALSE)</f>
        <v>3-factor</v>
      </c>
      <c r="Y2136" s="92">
        <f t="shared" si="204"/>
        <v>56.2</v>
      </c>
      <c r="Z2136" s="92">
        <f t="shared" si="205"/>
        <v>443.8</v>
      </c>
      <c r="AA2136" s="92">
        <f t="shared" si="206"/>
        <v>500</v>
      </c>
    </row>
    <row r="2137" spans="1:27" x14ac:dyDescent="0.25">
      <c r="A2137" t="s">
        <v>479</v>
      </c>
      <c r="B2137" t="s">
        <v>499</v>
      </c>
      <c r="C2137" t="s">
        <v>500</v>
      </c>
      <c r="D2137" t="s">
        <v>482</v>
      </c>
      <c r="E2137" t="s">
        <v>483</v>
      </c>
      <c r="F2137" t="str">
        <f t="shared" si="202"/>
        <v>1630</v>
      </c>
      <c r="G2137" t="s">
        <v>30</v>
      </c>
      <c r="H2137" t="s">
        <v>31</v>
      </c>
      <c r="I2137" s="91"/>
      <c r="J2137" s="91"/>
      <c r="K2137" s="91"/>
      <c r="L2137" s="91"/>
      <c r="M2137" s="91"/>
      <c r="N2137" s="91"/>
      <c r="O2137" s="91"/>
      <c r="P2137" s="91"/>
      <c r="Q2137" s="91">
        <v>135.24</v>
      </c>
      <c r="R2137" s="91"/>
      <c r="S2137" s="91"/>
      <c r="T2137" s="91"/>
      <c r="U2137" s="91">
        <f t="shared" si="203"/>
        <v>135.24</v>
      </c>
      <c r="V2137" s="82" t="str">
        <f t="shared" si="201"/>
        <v>154001630885</v>
      </c>
      <c r="W2137" s="83">
        <f>VLOOKUP(V2137,Factors!$E$6:$H$5950,4,FALSE)</f>
        <v>0.1124</v>
      </c>
      <c r="X2137" t="str">
        <f>VLOOKUP(V2137,Factors!$E$6:$F$5950,2,FALSE)</f>
        <v>3-factor</v>
      </c>
      <c r="Y2137" s="92">
        <f t="shared" si="204"/>
        <v>15.200976000000001</v>
      </c>
      <c r="Z2137" s="92">
        <f t="shared" si="205"/>
        <v>120.03902400000001</v>
      </c>
      <c r="AA2137" s="92">
        <f t="shared" si="206"/>
        <v>135.24</v>
      </c>
    </row>
    <row r="2138" spans="1:27" x14ac:dyDescent="0.25">
      <c r="A2138" t="s">
        <v>479</v>
      </c>
      <c r="B2138" t="s">
        <v>499</v>
      </c>
      <c r="C2138" t="s">
        <v>500</v>
      </c>
      <c r="D2138" t="s">
        <v>482</v>
      </c>
      <c r="E2138" t="s">
        <v>483</v>
      </c>
      <c r="F2138" t="str">
        <f t="shared" si="202"/>
        <v>1630</v>
      </c>
      <c r="G2138" t="s">
        <v>144</v>
      </c>
      <c r="H2138" t="s">
        <v>145</v>
      </c>
      <c r="I2138" s="91">
        <v>192.43</v>
      </c>
      <c r="J2138" s="91">
        <v>541.44000000000005</v>
      </c>
      <c r="K2138" s="91">
        <v>324.83999999999997</v>
      </c>
      <c r="L2138" s="91">
        <v>433.3</v>
      </c>
      <c r="M2138" s="91">
        <v>835.93</v>
      </c>
      <c r="N2138" s="91">
        <v>1720.83</v>
      </c>
      <c r="O2138" s="91">
        <v>627.24</v>
      </c>
      <c r="P2138" s="91">
        <v>694.13</v>
      </c>
      <c r="Q2138" s="91">
        <v>1090.97</v>
      </c>
      <c r="R2138" s="91">
        <v>1258.5</v>
      </c>
      <c r="S2138" s="91">
        <v>945.32</v>
      </c>
      <c r="T2138" s="91">
        <v>880.08</v>
      </c>
      <c r="U2138" s="91">
        <f t="shared" si="203"/>
        <v>9545.01</v>
      </c>
      <c r="V2138" s="82" t="str">
        <f t="shared" si="201"/>
        <v>154001630885</v>
      </c>
      <c r="W2138" s="83">
        <f>VLOOKUP(V2138,Factors!$E$6:$H$5950,4,FALSE)</f>
        <v>0.1124</v>
      </c>
      <c r="X2138" t="str">
        <f>VLOOKUP(V2138,Factors!$E$6:$F$5950,2,FALSE)</f>
        <v>3-factor</v>
      </c>
      <c r="Y2138" s="92">
        <f t="shared" si="204"/>
        <v>1072.8591240000001</v>
      </c>
      <c r="Z2138" s="92">
        <f t="shared" si="205"/>
        <v>8472.1508759999997</v>
      </c>
      <c r="AA2138" s="92">
        <f t="shared" si="206"/>
        <v>9545.01</v>
      </c>
    </row>
    <row r="2139" spans="1:27" x14ac:dyDescent="0.25">
      <c r="A2139" t="s">
        <v>479</v>
      </c>
      <c r="B2139" t="s">
        <v>499</v>
      </c>
      <c r="C2139" t="s">
        <v>500</v>
      </c>
      <c r="D2139" t="s">
        <v>482</v>
      </c>
      <c r="E2139" t="s">
        <v>483</v>
      </c>
      <c r="F2139" t="str">
        <f t="shared" si="202"/>
        <v>1630</v>
      </c>
      <c r="G2139" t="s">
        <v>217</v>
      </c>
      <c r="H2139" t="s">
        <v>218</v>
      </c>
      <c r="I2139" s="91"/>
      <c r="J2139" s="91">
        <v>213.42</v>
      </c>
      <c r="K2139" s="91"/>
      <c r="L2139" s="91"/>
      <c r="M2139" s="91">
        <v>0</v>
      </c>
      <c r="N2139" s="91"/>
      <c r="O2139" s="91"/>
      <c r="P2139" s="91">
        <v>1090.9100000000001</v>
      </c>
      <c r="Q2139" s="91"/>
      <c r="R2139" s="91"/>
      <c r="S2139" s="91"/>
      <c r="T2139" s="91"/>
      <c r="U2139" s="91">
        <f t="shared" si="203"/>
        <v>1304.3300000000002</v>
      </c>
      <c r="V2139" s="82" t="str">
        <f t="shared" si="201"/>
        <v>154001630885</v>
      </c>
      <c r="W2139" s="83">
        <f>VLOOKUP(V2139,Factors!$E$6:$H$5950,4,FALSE)</f>
        <v>0.1124</v>
      </c>
      <c r="X2139" t="str">
        <f>VLOOKUP(V2139,Factors!$E$6:$F$5950,2,FALSE)</f>
        <v>3-factor</v>
      </c>
      <c r="Y2139" s="92">
        <f t="shared" si="204"/>
        <v>146.60669200000001</v>
      </c>
      <c r="Z2139" s="92">
        <f t="shared" si="205"/>
        <v>1157.7233080000001</v>
      </c>
      <c r="AA2139" s="92">
        <f t="shared" si="206"/>
        <v>1304.3300000000002</v>
      </c>
    </row>
    <row r="2140" spans="1:27" x14ac:dyDescent="0.25">
      <c r="A2140" t="s">
        <v>479</v>
      </c>
      <c r="B2140" t="s">
        <v>499</v>
      </c>
      <c r="C2140" t="s">
        <v>500</v>
      </c>
      <c r="D2140" t="s">
        <v>482</v>
      </c>
      <c r="E2140" t="s">
        <v>483</v>
      </c>
      <c r="F2140" t="str">
        <f t="shared" si="202"/>
        <v>1630</v>
      </c>
      <c r="G2140" t="s">
        <v>146</v>
      </c>
      <c r="H2140" t="s">
        <v>147</v>
      </c>
      <c r="I2140" s="91">
        <v>-495</v>
      </c>
      <c r="J2140" s="91">
        <v>1638.41</v>
      </c>
      <c r="K2140" s="91">
        <v>107.1</v>
      </c>
      <c r="L2140" s="91">
        <v>500</v>
      </c>
      <c r="M2140" s="91">
        <v>2014.73</v>
      </c>
      <c r="N2140" s="91">
        <v>1947.15</v>
      </c>
      <c r="O2140" s="91"/>
      <c r="P2140" s="91">
        <v>563.1</v>
      </c>
      <c r="Q2140" s="91">
        <v>309.20999999999998</v>
      </c>
      <c r="R2140" s="91">
        <v>1148.0899999999999</v>
      </c>
      <c r="S2140" s="91"/>
      <c r="T2140" s="91">
        <v>-178.43</v>
      </c>
      <c r="U2140" s="91">
        <f t="shared" si="203"/>
        <v>7554.36</v>
      </c>
      <c r="V2140" s="82" t="str">
        <f t="shared" si="201"/>
        <v>154001630885</v>
      </c>
      <c r="W2140" s="83">
        <f>VLOOKUP(V2140,Factors!$E$6:$H$5950,4,FALSE)</f>
        <v>0.1124</v>
      </c>
      <c r="X2140" t="str">
        <f>VLOOKUP(V2140,Factors!$E$6:$F$5950,2,FALSE)</f>
        <v>3-factor</v>
      </c>
      <c r="Y2140" s="92">
        <f t="shared" si="204"/>
        <v>849.11006399999997</v>
      </c>
      <c r="Z2140" s="92">
        <f t="shared" si="205"/>
        <v>6705.2499360000002</v>
      </c>
      <c r="AA2140" s="92">
        <f t="shared" si="206"/>
        <v>7554.3600000000006</v>
      </c>
    </row>
    <row r="2141" spans="1:27" x14ac:dyDescent="0.25">
      <c r="A2141" t="s">
        <v>479</v>
      </c>
      <c r="B2141" t="s">
        <v>499</v>
      </c>
      <c r="C2141" t="s">
        <v>500</v>
      </c>
      <c r="D2141" t="s">
        <v>482</v>
      </c>
      <c r="E2141" t="s">
        <v>483</v>
      </c>
      <c r="F2141" t="str">
        <f t="shared" si="202"/>
        <v>1630</v>
      </c>
      <c r="G2141" t="s">
        <v>148</v>
      </c>
      <c r="H2141" t="s">
        <v>149</v>
      </c>
      <c r="I2141" s="91"/>
      <c r="J2141" s="91">
        <v>209.97</v>
      </c>
      <c r="K2141" s="91"/>
      <c r="L2141" s="91"/>
      <c r="M2141" s="91">
        <v>1835.75</v>
      </c>
      <c r="N2141" s="91"/>
      <c r="O2141" s="91">
        <v>3830.32</v>
      </c>
      <c r="P2141" s="91">
        <v>920.16</v>
      </c>
      <c r="Q2141" s="91">
        <v>491.86</v>
      </c>
      <c r="R2141" s="91">
        <v>1180.47</v>
      </c>
      <c r="S2141" s="91">
        <v>2195.64</v>
      </c>
      <c r="T2141" s="91">
        <v>538.08000000000004</v>
      </c>
      <c r="U2141" s="91">
        <f t="shared" si="203"/>
        <v>11202.249999999998</v>
      </c>
      <c r="V2141" s="82" t="str">
        <f t="shared" si="201"/>
        <v>154001630885</v>
      </c>
      <c r="W2141" s="83">
        <f>VLOOKUP(V2141,Factors!$E$6:$H$5950,4,FALSE)</f>
        <v>0.1124</v>
      </c>
      <c r="X2141" t="str">
        <f>VLOOKUP(V2141,Factors!$E$6:$F$5950,2,FALSE)</f>
        <v>3-factor</v>
      </c>
      <c r="Y2141" s="92">
        <f t="shared" si="204"/>
        <v>1259.1328999999998</v>
      </c>
      <c r="Z2141" s="92">
        <f t="shared" si="205"/>
        <v>9943.1170999999977</v>
      </c>
      <c r="AA2141" s="92">
        <f t="shared" si="206"/>
        <v>11202.249999999998</v>
      </c>
    </row>
    <row r="2142" spans="1:27" x14ac:dyDescent="0.25">
      <c r="A2142" t="s">
        <v>479</v>
      </c>
      <c r="B2142" t="s">
        <v>499</v>
      </c>
      <c r="C2142" t="s">
        <v>500</v>
      </c>
      <c r="D2142" t="s">
        <v>482</v>
      </c>
      <c r="E2142" t="s">
        <v>483</v>
      </c>
      <c r="F2142" t="str">
        <f t="shared" si="202"/>
        <v>1630</v>
      </c>
      <c r="G2142" t="s">
        <v>150</v>
      </c>
      <c r="H2142" t="s">
        <v>151</v>
      </c>
      <c r="I2142" s="91">
        <v>400</v>
      </c>
      <c r="J2142" s="91"/>
      <c r="K2142" s="91"/>
      <c r="L2142" s="91"/>
      <c r="M2142" s="91"/>
      <c r="N2142" s="91"/>
      <c r="O2142" s="91"/>
      <c r="P2142" s="91"/>
      <c r="Q2142" s="91"/>
      <c r="R2142" s="91"/>
      <c r="S2142" s="91"/>
      <c r="T2142" s="91"/>
      <c r="U2142" s="91">
        <f t="shared" si="203"/>
        <v>400</v>
      </c>
      <c r="V2142" s="82" t="str">
        <f t="shared" si="201"/>
        <v>154001630885</v>
      </c>
      <c r="W2142" s="83">
        <f>VLOOKUP(V2142,Factors!$E$6:$H$5950,4,FALSE)</f>
        <v>0.1124</v>
      </c>
      <c r="X2142" t="str">
        <f>VLOOKUP(V2142,Factors!$E$6:$F$5950,2,FALSE)</f>
        <v>3-factor</v>
      </c>
      <c r="Y2142" s="92">
        <f t="shared" si="204"/>
        <v>44.96</v>
      </c>
      <c r="Z2142" s="92">
        <f t="shared" si="205"/>
        <v>355.04</v>
      </c>
      <c r="AA2142" s="92">
        <f t="shared" si="206"/>
        <v>400</v>
      </c>
    </row>
    <row r="2143" spans="1:27" x14ac:dyDescent="0.25">
      <c r="A2143" t="s">
        <v>479</v>
      </c>
      <c r="B2143" t="s">
        <v>499</v>
      </c>
      <c r="C2143" t="s">
        <v>500</v>
      </c>
      <c r="D2143" t="s">
        <v>482</v>
      </c>
      <c r="E2143" t="s">
        <v>483</v>
      </c>
      <c r="F2143" t="str">
        <f t="shared" si="202"/>
        <v>1630</v>
      </c>
      <c r="G2143" t="s">
        <v>152</v>
      </c>
      <c r="H2143" t="s">
        <v>153</v>
      </c>
      <c r="I2143" s="91"/>
      <c r="J2143" s="91">
        <v>5.75</v>
      </c>
      <c r="K2143" s="91"/>
      <c r="L2143" s="91"/>
      <c r="M2143" s="91"/>
      <c r="N2143" s="91"/>
      <c r="O2143" s="91"/>
      <c r="P2143" s="91"/>
      <c r="Q2143" s="91"/>
      <c r="R2143" s="91"/>
      <c r="S2143" s="91"/>
      <c r="T2143" s="91"/>
      <c r="U2143" s="91">
        <f t="shared" si="203"/>
        <v>5.75</v>
      </c>
      <c r="V2143" s="82" t="str">
        <f t="shared" si="201"/>
        <v>154001630885</v>
      </c>
      <c r="W2143" s="83">
        <f>VLOOKUP(V2143,Factors!$E$6:$H$5950,4,FALSE)</f>
        <v>0.1124</v>
      </c>
      <c r="X2143" t="str">
        <f>VLOOKUP(V2143,Factors!$E$6:$F$5950,2,FALSE)</f>
        <v>3-factor</v>
      </c>
      <c r="Y2143" s="92">
        <f t="shared" si="204"/>
        <v>0.64629999999999999</v>
      </c>
      <c r="Z2143" s="92">
        <f t="shared" si="205"/>
        <v>5.1036999999999999</v>
      </c>
      <c r="AA2143" s="92">
        <f t="shared" si="206"/>
        <v>5.75</v>
      </c>
    </row>
    <row r="2144" spans="1:27" x14ac:dyDescent="0.25">
      <c r="A2144" t="s">
        <v>479</v>
      </c>
      <c r="B2144" t="s">
        <v>499</v>
      </c>
      <c r="C2144" t="s">
        <v>500</v>
      </c>
      <c r="D2144" t="s">
        <v>490</v>
      </c>
      <c r="E2144" t="s">
        <v>483</v>
      </c>
      <c r="F2144" t="str">
        <f t="shared" si="202"/>
        <v>1633</v>
      </c>
      <c r="G2144" t="s">
        <v>98</v>
      </c>
      <c r="H2144" t="s">
        <v>99</v>
      </c>
      <c r="I2144" s="91"/>
      <c r="J2144" s="91"/>
      <c r="K2144" s="91"/>
      <c r="L2144" s="91"/>
      <c r="M2144" s="91">
        <v>23.67</v>
      </c>
      <c r="N2144" s="91"/>
      <c r="O2144" s="91"/>
      <c r="P2144" s="91"/>
      <c r="Q2144" s="91"/>
      <c r="R2144" s="91"/>
      <c r="S2144" s="91"/>
      <c r="T2144" s="91"/>
      <c r="U2144" s="91">
        <f t="shared" si="203"/>
        <v>23.67</v>
      </c>
      <c r="V2144" s="82" t="str">
        <f t="shared" si="201"/>
        <v>154001633885</v>
      </c>
      <c r="W2144" s="83">
        <f>VLOOKUP(V2144,Factors!$E$6:$H$5950,4,FALSE)</f>
        <v>0.1124</v>
      </c>
      <c r="X2144" t="str">
        <f>VLOOKUP(V2144,Factors!$E$6:$F$5950,2,FALSE)</f>
        <v>3-factor</v>
      </c>
      <c r="Y2144" s="92">
        <f t="shared" si="204"/>
        <v>2.6605080000000001</v>
      </c>
      <c r="Z2144" s="92">
        <f t="shared" si="205"/>
        <v>21.009492000000002</v>
      </c>
      <c r="AA2144" s="92">
        <f t="shared" si="206"/>
        <v>23.67</v>
      </c>
    </row>
    <row r="2145" spans="1:27" x14ac:dyDescent="0.25">
      <c r="A2145" t="s">
        <v>479</v>
      </c>
      <c r="B2145" t="s">
        <v>499</v>
      </c>
      <c r="C2145" t="s">
        <v>500</v>
      </c>
      <c r="D2145" t="s">
        <v>490</v>
      </c>
      <c r="E2145" t="s">
        <v>483</v>
      </c>
      <c r="F2145" t="str">
        <f t="shared" si="202"/>
        <v>1633</v>
      </c>
      <c r="G2145" t="s">
        <v>130</v>
      </c>
      <c r="H2145" t="s">
        <v>131</v>
      </c>
      <c r="I2145" s="91"/>
      <c r="J2145" s="91"/>
      <c r="K2145" s="91"/>
      <c r="L2145" s="91"/>
      <c r="M2145" s="91"/>
      <c r="N2145" s="91"/>
      <c r="O2145" s="91"/>
      <c r="P2145" s="91"/>
      <c r="Q2145" s="91">
        <v>59.5</v>
      </c>
      <c r="R2145" s="91"/>
      <c r="S2145" s="91"/>
      <c r="T2145" s="91"/>
      <c r="U2145" s="91">
        <f t="shared" si="203"/>
        <v>59.5</v>
      </c>
      <c r="V2145" s="82" t="str">
        <f t="shared" si="201"/>
        <v>154001633885</v>
      </c>
      <c r="W2145" s="83">
        <f>VLOOKUP(V2145,Factors!$E$6:$H$5950,4,FALSE)</f>
        <v>0.1124</v>
      </c>
      <c r="X2145" t="str">
        <f>VLOOKUP(V2145,Factors!$E$6:$F$5950,2,FALSE)</f>
        <v>3-factor</v>
      </c>
      <c r="Y2145" s="92">
        <f t="shared" si="204"/>
        <v>6.6878000000000002</v>
      </c>
      <c r="Z2145" s="92">
        <f t="shared" si="205"/>
        <v>52.812199999999997</v>
      </c>
      <c r="AA2145" s="92">
        <f t="shared" si="206"/>
        <v>59.5</v>
      </c>
    </row>
    <row r="2146" spans="1:27" x14ac:dyDescent="0.25">
      <c r="A2146" t="s">
        <v>479</v>
      </c>
      <c r="B2146" t="s">
        <v>499</v>
      </c>
      <c r="C2146" t="s">
        <v>500</v>
      </c>
      <c r="D2146" t="s">
        <v>490</v>
      </c>
      <c r="E2146" t="s">
        <v>483</v>
      </c>
      <c r="F2146" t="str">
        <f t="shared" si="202"/>
        <v>1633</v>
      </c>
      <c r="G2146" t="s">
        <v>144</v>
      </c>
      <c r="H2146" t="s">
        <v>145</v>
      </c>
      <c r="I2146" s="91"/>
      <c r="J2146" s="91"/>
      <c r="K2146" s="91">
        <v>284.70999999999998</v>
      </c>
      <c r="L2146" s="91">
        <v>142</v>
      </c>
      <c r="M2146" s="91"/>
      <c r="N2146" s="91">
        <v>154.6</v>
      </c>
      <c r="O2146" s="91"/>
      <c r="P2146" s="91">
        <v>297.8</v>
      </c>
      <c r="Q2146" s="91"/>
      <c r="R2146" s="91">
        <v>276.51</v>
      </c>
      <c r="S2146" s="91"/>
      <c r="T2146" s="91">
        <v>353.94</v>
      </c>
      <c r="U2146" s="91">
        <f t="shared" si="203"/>
        <v>1509.56</v>
      </c>
      <c r="V2146" s="82" t="str">
        <f t="shared" si="201"/>
        <v>154001633885</v>
      </c>
      <c r="W2146" s="83">
        <f>VLOOKUP(V2146,Factors!$E$6:$H$5950,4,FALSE)</f>
        <v>0.1124</v>
      </c>
      <c r="X2146" t="str">
        <f>VLOOKUP(V2146,Factors!$E$6:$F$5950,2,FALSE)</f>
        <v>3-factor</v>
      </c>
      <c r="Y2146" s="92">
        <f t="shared" si="204"/>
        <v>169.674544</v>
      </c>
      <c r="Z2146" s="92">
        <f t="shared" si="205"/>
        <v>1339.885456</v>
      </c>
      <c r="AA2146" s="92">
        <f t="shared" si="206"/>
        <v>1509.56</v>
      </c>
    </row>
    <row r="2147" spans="1:27" x14ac:dyDescent="0.25">
      <c r="A2147" t="s">
        <v>479</v>
      </c>
      <c r="B2147" t="s">
        <v>192</v>
      </c>
      <c r="C2147" t="s">
        <v>193</v>
      </c>
      <c r="D2147" t="s">
        <v>488</v>
      </c>
      <c r="E2147" t="s">
        <v>489</v>
      </c>
      <c r="F2147" t="str">
        <f t="shared" si="202"/>
        <v>1505</v>
      </c>
      <c r="G2147" t="s">
        <v>110</v>
      </c>
      <c r="H2147" t="s">
        <v>111</v>
      </c>
      <c r="I2147" s="91">
        <v>13115.76</v>
      </c>
      <c r="J2147" s="91">
        <v>12824.3</v>
      </c>
      <c r="K2147" s="91">
        <v>14902.34</v>
      </c>
      <c r="L2147" s="91">
        <v>12633.34</v>
      </c>
      <c r="M2147" s="91">
        <v>11580.56</v>
      </c>
      <c r="N2147" s="91">
        <v>12633.34</v>
      </c>
      <c r="O2147" s="91">
        <v>11370.01</v>
      </c>
      <c r="P2147" s="91">
        <v>6460.23</v>
      </c>
      <c r="Q2147" s="91">
        <v>12601.75</v>
      </c>
      <c r="R2147" s="91">
        <v>12109.34</v>
      </c>
      <c r="S2147" s="91">
        <v>8441.3700000000008</v>
      </c>
      <c r="T2147" s="91">
        <v>10732.59</v>
      </c>
      <c r="U2147" s="91">
        <f t="shared" si="203"/>
        <v>139404.92999999996</v>
      </c>
      <c r="V2147" s="82" t="str">
        <f t="shared" si="201"/>
        <v>155011505885</v>
      </c>
      <c r="W2147" s="83">
        <f>VLOOKUP(V2147,Factors!$E$6:$H$5950,4,FALSE)</f>
        <v>0.1124</v>
      </c>
      <c r="X2147" t="str">
        <f>VLOOKUP(V2147,Factors!$E$6:$F$5950,2,FALSE)</f>
        <v>3-factor</v>
      </c>
      <c r="Y2147" s="92">
        <f t="shared" si="204"/>
        <v>15669.114131999995</v>
      </c>
      <c r="Z2147" s="92">
        <f t="shared" si="205"/>
        <v>123735.81586799998</v>
      </c>
      <c r="AA2147" s="92">
        <f t="shared" si="206"/>
        <v>139404.92999999996</v>
      </c>
    </row>
    <row r="2148" spans="1:27" x14ac:dyDescent="0.25">
      <c r="A2148" t="s">
        <v>479</v>
      </c>
      <c r="B2148" t="s">
        <v>192</v>
      </c>
      <c r="C2148" t="s">
        <v>193</v>
      </c>
      <c r="D2148" t="s">
        <v>488</v>
      </c>
      <c r="E2148" t="s">
        <v>489</v>
      </c>
      <c r="F2148" t="str">
        <f t="shared" si="202"/>
        <v>1505</v>
      </c>
      <c r="G2148" t="s">
        <v>88</v>
      </c>
      <c r="H2148" t="s">
        <v>89</v>
      </c>
      <c r="I2148" s="91">
        <v>1943.35</v>
      </c>
      <c r="J2148" s="91">
        <v>1943.35</v>
      </c>
      <c r="K2148" s="91">
        <v>2007.34</v>
      </c>
      <c r="L2148" s="91">
        <v>1701.72</v>
      </c>
      <c r="M2148" s="91">
        <v>1701.71</v>
      </c>
      <c r="N2148" s="91">
        <v>1701.72</v>
      </c>
      <c r="O2148" s="91">
        <v>1701.73</v>
      </c>
      <c r="P2148" s="91">
        <v>1701.7</v>
      </c>
      <c r="Q2148" s="91">
        <v>1786.8</v>
      </c>
      <c r="R2148" s="91">
        <v>1786.8</v>
      </c>
      <c r="S2148" s="91">
        <v>1786.81</v>
      </c>
      <c r="T2148" s="91">
        <v>1786.8</v>
      </c>
      <c r="U2148" s="91">
        <f t="shared" si="203"/>
        <v>21549.83</v>
      </c>
      <c r="V2148" s="82" t="str">
        <f t="shared" si="201"/>
        <v>155011505885</v>
      </c>
      <c r="W2148" s="83">
        <f>VLOOKUP(V2148,Factors!$E$6:$H$5950,4,FALSE)</f>
        <v>0.1124</v>
      </c>
      <c r="X2148" t="str">
        <f>VLOOKUP(V2148,Factors!$E$6:$F$5950,2,FALSE)</f>
        <v>3-factor</v>
      </c>
      <c r="Y2148" s="92">
        <f t="shared" si="204"/>
        <v>2422.2008920000003</v>
      </c>
      <c r="Z2148" s="92">
        <f t="shared" si="205"/>
        <v>19127.629108000001</v>
      </c>
      <c r="AA2148" s="92">
        <f t="shared" si="206"/>
        <v>21549.83</v>
      </c>
    </row>
    <row r="2149" spans="1:27" x14ac:dyDescent="0.25">
      <c r="A2149" t="s">
        <v>479</v>
      </c>
      <c r="B2149" t="s">
        <v>192</v>
      </c>
      <c r="C2149" t="s">
        <v>193</v>
      </c>
      <c r="D2149" t="s">
        <v>488</v>
      </c>
      <c r="E2149" t="s">
        <v>489</v>
      </c>
      <c r="F2149" t="str">
        <f t="shared" si="202"/>
        <v>1505</v>
      </c>
      <c r="G2149" t="s">
        <v>90</v>
      </c>
      <c r="H2149" t="s">
        <v>91</v>
      </c>
      <c r="I2149" s="91">
        <v>7549.81</v>
      </c>
      <c r="J2149" s="91">
        <v>7549.81</v>
      </c>
      <c r="K2149" s="91">
        <v>7798.4</v>
      </c>
      <c r="L2149" s="91">
        <v>6611.02</v>
      </c>
      <c r="M2149" s="91">
        <v>6611.02</v>
      </c>
      <c r="N2149" s="91">
        <v>6611.02</v>
      </c>
      <c r="O2149" s="91">
        <v>6611.02</v>
      </c>
      <c r="P2149" s="91">
        <v>6611.01</v>
      </c>
      <c r="Q2149" s="91">
        <v>6941.58</v>
      </c>
      <c r="R2149" s="91">
        <v>6941.58</v>
      </c>
      <c r="S2149" s="91">
        <v>6941.6</v>
      </c>
      <c r="T2149" s="91">
        <v>6941.58</v>
      </c>
      <c r="U2149" s="91">
        <f t="shared" si="203"/>
        <v>83719.450000000012</v>
      </c>
      <c r="V2149" s="82" t="str">
        <f t="shared" si="201"/>
        <v>155011505885</v>
      </c>
      <c r="W2149" s="83">
        <f>VLOOKUP(V2149,Factors!$E$6:$H$5950,4,FALSE)</f>
        <v>0.1124</v>
      </c>
      <c r="X2149" t="str">
        <f>VLOOKUP(V2149,Factors!$E$6:$F$5950,2,FALSE)</f>
        <v>3-factor</v>
      </c>
      <c r="Y2149" s="92">
        <f t="shared" si="204"/>
        <v>9410.0661800000016</v>
      </c>
      <c r="Z2149" s="92">
        <f t="shared" si="205"/>
        <v>74309.383820000017</v>
      </c>
      <c r="AA2149" s="92">
        <f t="shared" si="206"/>
        <v>83719.450000000012</v>
      </c>
    </row>
    <row r="2150" spans="1:27" x14ac:dyDescent="0.25">
      <c r="A2150" t="s">
        <v>479</v>
      </c>
      <c r="B2150" t="s">
        <v>192</v>
      </c>
      <c r="C2150" t="s">
        <v>193</v>
      </c>
      <c r="D2150" t="s">
        <v>488</v>
      </c>
      <c r="E2150" t="s">
        <v>489</v>
      </c>
      <c r="F2150" t="str">
        <f t="shared" si="202"/>
        <v>1505</v>
      </c>
      <c r="G2150" t="s">
        <v>310</v>
      </c>
      <c r="H2150" t="s">
        <v>311</v>
      </c>
      <c r="I2150" s="91">
        <v>525</v>
      </c>
      <c r="J2150" s="91">
        <v>525</v>
      </c>
      <c r="K2150" s="91">
        <v>262.5</v>
      </c>
      <c r="L2150" s="91"/>
      <c r="M2150" s="91"/>
      <c r="N2150" s="91"/>
      <c r="O2150" s="91"/>
      <c r="P2150" s="91"/>
      <c r="Q2150" s="91"/>
      <c r="R2150" s="91"/>
      <c r="S2150" s="91"/>
      <c r="T2150" s="91"/>
      <c r="U2150" s="91">
        <f t="shared" si="203"/>
        <v>1312.5</v>
      </c>
      <c r="V2150" s="82" t="str">
        <f t="shared" si="201"/>
        <v>155011505885</v>
      </c>
      <c r="W2150" s="83">
        <f>VLOOKUP(V2150,Factors!$E$6:$H$5950,4,FALSE)</f>
        <v>0.1124</v>
      </c>
      <c r="X2150" t="str">
        <f>VLOOKUP(V2150,Factors!$E$6:$F$5950,2,FALSE)</f>
        <v>3-factor</v>
      </c>
      <c r="Y2150" s="92">
        <f t="shared" si="204"/>
        <v>147.52500000000001</v>
      </c>
      <c r="Z2150" s="92">
        <f t="shared" si="205"/>
        <v>1164.9749999999999</v>
      </c>
      <c r="AA2150" s="92">
        <f t="shared" si="206"/>
        <v>1312.5</v>
      </c>
    </row>
    <row r="2151" spans="1:27" x14ac:dyDescent="0.25">
      <c r="A2151" t="s">
        <v>479</v>
      </c>
      <c r="B2151" t="s">
        <v>192</v>
      </c>
      <c r="C2151" t="s">
        <v>193</v>
      </c>
      <c r="D2151" t="s">
        <v>488</v>
      </c>
      <c r="E2151" t="s">
        <v>489</v>
      </c>
      <c r="F2151" t="str">
        <f t="shared" si="202"/>
        <v>1505</v>
      </c>
      <c r="G2151" t="s">
        <v>122</v>
      </c>
      <c r="H2151" t="s">
        <v>123</v>
      </c>
      <c r="I2151" s="91"/>
      <c r="J2151" s="91"/>
      <c r="K2151" s="91">
        <v>250</v>
      </c>
      <c r="L2151" s="91"/>
      <c r="M2151" s="91"/>
      <c r="N2151" s="91"/>
      <c r="O2151" s="91"/>
      <c r="P2151" s="91"/>
      <c r="Q2151" s="91"/>
      <c r="R2151" s="91"/>
      <c r="S2151" s="91"/>
      <c r="T2151" s="91"/>
      <c r="U2151" s="91">
        <f t="shared" si="203"/>
        <v>250</v>
      </c>
      <c r="V2151" s="82" t="str">
        <f t="shared" si="201"/>
        <v>155011505885</v>
      </c>
      <c r="W2151" s="83">
        <f>VLOOKUP(V2151,Factors!$E$6:$H$5950,4,FALSE)</f>
        <v>0.1124</v>
      </c>
      <c r="X2151" t="str">
        <f>VLOOKUP(V2151,Factors!$E$6:$F$5950,2,FALSE)</f>
        <v>3-factor</v>
      </c>
      <c r="Y2151" s="92">
        <f t="shared" si="204"/>
        <v>28.1</v>
      </c>
      <c r="Z2151" s="92">
        <f t="shared" si="205"/>
        <v>221.9</v>
      </c>
      <c r="AA2151" s="92">
        <f t="shared" si="206"/>
        <v>250</v>
      </c>
    </row>
    <row r="2152" spans="1:27" x14ac:dyDescent="0.25">
      <c r="A2152" t="s">
        <v>479</v>
      </c>
      <c r="B2152" t="s">
        <v>192</v>
      </c>
      <c r="C2152" t="s">
        <v>193</v>
      </c>
      <c r="D2152" t="s">
        <v>488</v>
      </c>
      <c r="E2152" t="s">
        <v>489</v>
      </c>
      <c r="F2152" t="str">
        <f t="shared" si="202"/>
        <v>1505</v>
      </c>
      <c r="G2152" t="s">
        <v>44</v>
      </c>
      <c r="H2152" t="s">
        <v>45</v>
      </c>
      <c r="I2152" s="91"/>
      <c r="J2152" s="91"/>
      <c r="K2152" s="91"/>
      <c r="L2152" s="91">
        <v>616</v>
      </c>
      <c r="M2152" s="91"/>
      <c r="N2152" s="91"/>
      <c r="O2152" s="91"/>
      <c r="P2152" s="91"/>
      <c r="Q2152" s="91"/>
      <c r="R2152" s="91"/>
      <c r="S2152" s="91">
        <v>101.25</v>
      </c>
      <c r="T2152" s="91"/>
      <c r="U2152" s="91">
        <f t="shared" si="203"/>
        <v>717.25</v>
      </c>
      <c r="V2152" s="82" t="str">
        <f t="shared" si="201"/>
        <v>155011505885</v>
      </c>
      <c r="W2152" s="83">
        <f>VLOOKUP(V2152,Factors!$E$6:$H$5950,4,FALSE)</f>
        <v>0.1124</v>
      </c>
      <c r="X2152" t="str">
        <f>VLOOKUP(V2152,Factors!$E$6:$F$5950,2,FALSE)</f>
        <v>3-factor</v>
      </c>
      <c r="Y2152" s="92">
        <f t="shared" si="204"/>
        <v>80.618899999999996</v>
      </c>
      <c r="Z2152" s="92">
        <f t="shared" si="205"/>
        <v>636.63110000000006</v>
      </c>
      <c r="AA2152" s="92">
        <f t="shared" si="206"/>
        <v>717.25</v>
      </c>
    </row>
    <row r="2153" spans="1:27" x14ac:dyDescent="0.25">
      <c r="A2153" t="s">
        <v>479</v>
      </c>
      <c r="B2153" t="s">
        <v>192</v>
      </c>
      <c r="C2153" t="s">
        <v>193</v>
      </c>
      <c r="D2153" t="s">
        <v>488</v>
      </c>
      <c r="E2153" t="s">
        <v>489</v>
      </c>
      <c r="F2153" t="str">
        <f t="shared" si="202"/>
        <v>1505</v>
      </c>
      <c r="G2153" t="s">
        <v>207</v>
      </c>
      <c r="H2153" t="s">
        <v>208</v>
      </c>
      <c r="I2153" s="91"/>
      <c r="J2153" s="91"/>
      <c r="K2153" s="91"/>
      <c r="L2153" s="91"/>
      <c r="M2153" s="91"/>
      <c r="N2153" s="91">
        <v>100</v>
      </c>
      <c r="O2153" s="91"/>
      <c r="P2153" s="91"/>
      <c r="Q2153" s="91"/>
      <c r="R2153" s="91"/>
      <c r="S2153" s="91"/>
      <c r="T2153" s="91"/>
      <c r="U2153" s="91">
        <f t="shared" si="203"/>
        <v>100</v>
      </c>
      <c r="V2153" s="82" t="str">
        <f t="shared" si="201"/>
        <v>155011505885</v>
      </c>
      <c r="W2153" s="83">
        <f>VLOOKUP(V2153,Factors!$E$6:$H$5950,4,FALSE)</f>
        <v>0.1124</v>
      </c>
      <c r="X2153" t="str">
        <f>VLOOKUP(V2153,Factors!$E$6:$F$5950,2,FALSE)</f>
        <v>3-factor</v>
      </c>
      <c r="Y2153" s="92">
        <f t="shared" si="204"/>
        <v>11.24</v>
      </c>
      <c r="Z2153" s="92">
        <f t="shared" si="205"/>
        <v>88.76</v>
      </c>
      <c r="AA2153" s="92">
        <f t="shared" si="206"/>
        <v>100</v>
      </c>
    </row>
    <row r="2154" spans="1:27" x14ac:dyDescent="0.25">
      <c r="A2154" t="s">
        <v>479</v>
      </c>
      <c r="B2154" t="s">
        <v>192</v>
      </c>
      <c r="C2154" t="s">
        <v>193</v>
      </c>
      <c r="D2154" t="s">
        <v>488</v>
      </c>
      <c r="E2154" t="s">
        <v>489</v>
      </c>
      <c r="F2154" t="str">
        <f t="shared" si="202"/>
        <v>1505</v>
      </c>
      <c r="G2154" t="s">
        <v>98</v>
      </c>
      <c r="H2154" t="s">
        <v>99</v>
      </c>
      <c r="I2154" s="91"/>
      <c r="J2154" s="91"/>
      <c r="K2154" s="91"/>
      <c r="L2154" s="91">
        <v>63.02</v>
      </c>
      <c r="M2154" s="91"/>
      <c r="N2154" s="91"/>
      <c r="O2154" s="91"/>
      <c r="P2154" s="91"/>
      <c r="Q2154" s="91"/>
      <c r="R2154" s="91"/>
      <c r="S2154" s="91"/>
      <c r="T2154" s="91"/>
      <c r="U2154" s="91">
        <f t="shared" si="203"/>
        <v>63.02</v>
      </c>
      <c r="V2154" s="82" t="str">
        <f t="shared" si="201"/>
        <v>155011505885</v>
      </c>
      <c r="W2154" s="83">
        <f>VLOOKUP(V2154,Factors!$E$6:$H$5950,4,FALSE)</f>
        <v>0.1124</v>
      </c>
      <c r="X2154" t="str">
        <f>VLOOKUP(V2154,Factors!$E$6:$F$5950,2,FALSE)</f>
        <v>3-factor</v>
      </c>
      <c r="Y2154" s="92">
        <f t="shared" si="204"/>
        <v>7.0834480000000006</v>
      </c>
      <c r="Z2154" s="92">
        <f t="shared" si="205"/>
        <v>55.936552000000006</v>
      </c>
      <c r="AA2154" s="92">
        <f t="shared" si="206"/>
        <v>63.02000000000001</v>
      </c>
    </row>
    <row r="2155" spans="1:27" x14ac:dyDescent="0.25">
      <c r="A2155" t="s">
        <v>479</v>
      </c>
      <c r="B2155" t="s">
        <v>192</v>
      </c>
      <c r="C2155" t="s">
        <v>193</v>
      </c>
      <c r="D2155" t="s">
        <v>488</v>
      </c>
      <c r="E2155" t="s">
        <v>489</v>
      </c>
      <c r="F2155" t="str">
        <f t="shared" si="202"/>
        <v>1505</v>
      </c>
      <c r="G2155" t="s">
        <v>130</v>
      </c>
      <c r="H2155" t="s">
        <v>131</v>
      </c>
      <c r="I2155" s="91"/>
      <c r="J2155" s="91"/>
      <c r="K2155" s="91"/>
      <c r="L2155" s="91">
        <v>7.2</v>
      </c>
      <c r="M2155" s="91">
        <v>13.6</v>
      </c>
      <c r="N2155" s="91">
        <v>6.4</v>
      </c>
      <c r="O2155" s="91"/>
      <c r="P2155" s="91">
        <v>39</v>
      </c>
      <c r="Q2155" s="91">
        <v>49.9</v>
      </c>
      <c r="R2155" s="91">
        <v>37.65</v>
      </c>
      <c r="S2155" s="91">
        <v>6.4</v>
      </c>
      <c r="T2155" s="91">
        <v>8.4</v>
      </c>
      <c r="U2155" s="91">
        <f t="shared" si="203"/>
        <v>168.55</v>
      </c>
      <c r="V2155" s="82" t="str">
        <f t="shared" si="201"/>
        <v>155011505885</v>
      </c>
      <c r="W2155" s="83">
        <f>VLOOKUP(V2155,Factors!$E$6:$H$5950,4,FALSE)</f>
        <v>0.1124</v>
      </c>
      <c r="X2155" t="str">
        <f>VLOOKUP(V2155,Factors!$E$6:$F$5950,2,FALSE)</f>
        <v>3-factor</v>
      </c>
      <c r="Y2155" s="92">
        <f t="shared" si="204"/>
        <v>18.94502</v>
      </c>
      <c r="Z2155" s="92">
        <f t="shared" si="205"/>
        <v>149.60498000000001</v>
      </c>
      <c r="AA2155" s="92">
        <f t="shared" si="206"/>
        <v>168.55</v>
      </c>
    </row>
    <row r="2156" spans="1:27" x14ac:dyDescent="0.25">
      <c r="A2156" t="s">
        <v>479</v>
      </c>
      <c r="B2156" t="s">
        <v>192</v>
      </c>
      <c r="C2156" t="s">
        <v>193</v>
      </c>
      <c r="D2156" t="s">
        <v>488</v>
      </c>
      <c r="E2156" t="s">
        <v>489</v>
      </c>
      <c r="F2156" t="str">
        <f t="shared" si="202"/>
        <v>1505</v>
      </c>
      <c r="G2156" t="s">
        <v>136</v>
      </c>
      <c r="H2156" t="s">
        <v>137</v>
      </c>
      <c r="I2156" s="91"/>
      <c r="J2156" s="91"/>
      <c r="K2156" s="91"/>
      <c r="L2156" s="91"/>
      <c r="M2156" s="91">
        <v>210</v>
      </c>
      <c r="N2156" s="91"/>
      <c r="O2156" s="91">
        <v>216</v>
      </c>
      <c r="P2156" s="91"/>
      <c r="Q2156" s="91"/>
      <c r="R2156" s="91"/>
      <c r="S2156" s="91">
        <v>4</v>
      </c>
      <c r="T2156" s="91">
        <v>10.050000000000001</v>
      </c>
      <c r="U2156" s="91">
        <f t="shared" si="203"/>
        <v>440.05</v>
      </c>
      <c r="V2156" s="82" t="str">
        <f t="shared" si="201"/>
        <v>155011505885</v>
      </c>
      <c r="W2156" s="83">
        <f>VLOOKUP(V2156,Factors!$E$6:$H$5950,4,FALSE)</f>
        <v>0.1124</v>
      </c>
      <c r="X2156" t="str">
        <f>VLOOKUP(V2156,Factors!$E$6:$F$5950,2,FALSE)</f>
        <v>3-factor</v>
      </c>
      <c r="Y2156" s="92">
        <f t="shared" si="204"/>
        <v>49.461620000000003</v>
      </c>
      <c r="Z2156" s="92">
        <f t="shared" si="205"/>
        <v>390.58838000000003</v>
      </c>
      <c r="AA2156" s="92">
        <f t="shared" si="206"/>
        <v>440.05</v>
      </c>
    </row>
    <row r="2157" spans="1:27" x14ac:dyDescent="0.25">
      <c r="A2157" t="s">
        <v>479</v>
      </c>
      <c r="B2157" t="s">
        <v>192</v>
      </c>
      <c r="C2157" t="s">
        <v>193</v>
      </c>
      <c r="D2157" t="s">
        <v>488</v>
      </c>
      <c r="E2157" t="s">
        <v>489</v>
      </c>
      <c r="F2157" t="str">
        <f t="shared" si="202"/>
        <v>1505</v>
      </c>
      <c r="G2157" t="s">
        <v>199</v>
      </c>
      <c r="H2157" t="s">
        <v>200</v>
      </c>
      <c r="I2157" s="91"/>
      <c r="J2157" s="91"/>
      <c r="K2157" s="91"/>
      <c r="L2157" s="91">
        <v>37</v>
      </c>
      <c r="M2157" s="91"/>
      <c r="N2157" s="91"/>
      <c r="O2157" s="91"/>
      <c r="P2157" s="91"/>
      <c r="Q2157" s="91"/>
      <c r="R2157" s="91"/>
      <c r="S2157" s="91">
        <v>19</v>
      </c>
      <c r="T2157" s="91"/>
      <c r="U2157" s="91">
        <f t="shared" si="203"/>
        <v>56</v>
      </c>
      <c r="V2157" s="82" t="str">
        <f t="shared" si="201"/>
        <v>155011505885</v>
      </c>
      <c r="W2157" s="83">
        <f>VLOOKUP(V2157,Factors!$E$6:$H$5950,4,FALSE)</f>
        <v>0.1124</v>
      </c>
      <c r="X2157" t="str">
        <f>VLOOKUP(V2157,Factors!$E$6:$F$5950,2,FALSE)</f>
        <v>3-factor</v>
      </c>
      <c r="Y2157" s="92">
        <f t="shared" si="204"/>
        <v>6.2943999999999996</v>
      </c>
      <c r="Z2157" s="92">
        <f t="shared" si="205"/>
        <v>49.705600000000004</v>
      </c>
      <c r="AA2157" s="92">
        <f t="shared" si="206"/>
        <v>56</v>
      </c>
    </row>
    <row r="2158" spans="1:27" x14ac:dyDescent="0.25">
      <c r="A2158" t="s">
        <v>479</v>
      </c>
      <c r="B2158" t="s">
        <v>192</v>
      </c>
      <c r="C2158" t="s">
        <v>193</v>
      </c>
      <c r="D2158" t="s">
        <v>488</v>
      </c>
      <c r="E2158" t="s">
        <v>489</v>
      </c>
      <c r="F2158" t="str">
        <f t="shared" si="202"/>
        <v>1505</v>
      </c>
      <c r="G2158" t="s">
        <v>144</v>
      </c>
      <c r="H2158" t="s">
        <v>145</v>
      </c>
      <c r="I2158" s="91"/>
      <c r="J2158" s="91"/>
      <c r="K2158" s="91"/>
      <c r="L2158" s="91">
        <v>481.49</v>
      </c>
      <c r="M2158" s="91">
        <v>42.75</v>
      </c>
      <c r="N2158" s="91">
        <v>217.8</v>
      </c>
      <c r="O2158" s="91">
        <v>299.76</v>
      </c>
      <c r="P2158" s="91">
        <v>129.05000000000001</v>
      </c>
      <c r="Q2158" s="91">
        <v>486.43</v>
      </c>
      <c r="R2158" s="91">
        <v>96.35</v>
      </c>
      <c r="S2158" s="91">
        <v>406.46</v>
      </c>
      <c r="T2158" s="91">
        <v>64.900000000000006</v>
      </c>
      <c r="U2158" s="91">
        <f t="shared" si="203"/>
        <v>2224.9899999999998</v>
      </c>
      <c r="V2158" s="82" t="str">
        <f t="shared" si="201"/>
        <v>155011505885</v>
      </c>
      <c r="W2158" s="83">
        <f>VLOOKUP(V2158,Factors!$E$6:$H$5950,4,FALSE)</f>
        <v>0.1124</v>
      </c>
      <c r="X2158" t="str">
        <f>VLOOKUP(V2158,Factors!$E$6:$F$5950,2,FALSE)</f>
        <v>3-factor</v>
      </c>
      <c r="Y2158" s="92">
        <f t="shared" si="204"/>
        <v>250.08887599999997</v>
      </c>
      <c r="Z2158" s="92">
        <f t="shared" si="205"/>
        <v>1974.9011239999998</v>
      </c>
      <c r="AA2158" s="92">
        <f t="shared" si="206"/>
        <v>2224.9899999999998</v>
      </c>
    </row>
    <row r="2159" spans="1:27" x14ac:dyDescent="0.25">
      <c r="A2159" t="s">
        <v>479</v>
      </c>
      <c r="B2159" t="s">
        <v>192</v>
      </c>
      <c r="C2159" t="s">
        <v>193</v>
      </c>
      <c r="D2159" t="s">
        <v>488</v>
      </c>
      <c r="E2159" t="s">
        <v>489</v>
      </c>
      <c r="F2159" t="str">
        <f t="shared" si="202"/>
        <v>1505</v>
      </c>
      <c r="G2159" t="s">
        <v>217</v>
      </c>
      <c r="H2159" t="s">
        <v>218</v>
      </c>
      <c r="I2159" s="91"/>
      <c r="J2159" s="91"/>
      <c r="K2159" s="91"/>
      <c r="L2159" s="91"/>
      <c r="M2159" s="91"/>
      <c r="N2159" s="91"/>
      <c r="O2159" s="91"/>
      <c r="P2159" s="91"/>
      <c r="Q2159" s="91"/>
      <c r="R2159" s="91">
        <v>259.43</v>
      </c>
      <c r="S2159" s="91"/>
      <c r="T2159" s="91"/>
      <c r="U2159" s="91">
        <f t="shared" si="203"/>
        <v>259.43</v>
      </c>
      <c r="V2159" s="82" t="str">
        <f t="shared" si="201"/>
        <v>155011505885</v>
      </c>
      <c r="W2159" s="83">
        <f>VLOOKUP(V2159,Factors!$E$6:$H$5950,4,FALSE)</f>
        <v>0.1124</v>
      </c>
      <c r="X2159" t="str">
        <f>VLOOKUP(V2159,Factors!$E$6:$F$5950,2,FALSE)</f>
        <v>3-factor</v>
      </c>
      <c r="Y2159" s="92">
        <f t="shared" si="204"/>
        <v>29.159932000000001</v>
      </c>
      <c r="Z2159" s="92">
        <f t="shared" si="205"/>
        <v>230.27006800000001</v>
      </c>
      <c r="AA2159" s="92">
        <f t="shared" si="206"/>
        <v>259.43</v>
      </c>
    </row>
    <row r="2160" spans="1:27" x14ac:dyDescent="0.25">
      <c r="A2160" t="s">
        <v>479</v>
      </c>
      <c r="B2160" t="s">
        <v>192</v>
      </c>
      <c r="C2160" t="s">
        <v>193</v>
      </c>
      <c r="D2160" t="s">
        <v>488</v>
      </c>
      <c r="E2160" t="s">
        <v>489</v>
      </c>
      <c r="F2160" t="str">
        <f t="shared" si="202"/>
        <v>1505</v>
      </c>
      <c r="G2160" t="s">
        <v>146</v>
      </c>
      <c r="H2160" t="s">
        <v>147</v>
      </c>
      <c r="I2160" s="91"/>
      <c r="J2160" s="91"/>
      <c r="K2160" s="91"/>
      <c r="L2160" s="91"/>
      <c r="M2160" s="91">
        <v>1558.54</v>
      </c>
      <c r="N2160" s="91"/>
      <c r="O2160" s="91">
        <v>1648.13</v>
      </c>
      <c r="P2160" s="91">
        <v>245.16</v>
      </c>
      <c r="Q2160" s="91">
        <v>760</v>
      </c>
      <c r="R2160" s="91">
        <v>36.93</v>
      </c>
      <c r="S2160" s="91">
        <v>2380.17</v>
      </c>
      <c r="T2160" s="91"/>
      <c r="U2160" s="91">
        <f t="shared" si="203"/>
        <v>6628.93</v>
      </c>
      <c r="V2160" s="82" t="str">
        <f t="shared" si="201"/>
        <v>155011505885</v>
      </c>
      <c r="W2160" s="83">
        <f>VLOOKUP(V2160,Factors!$E$6:$H$5950,4,FALSE)</f>
        <v>0.1124</v>
      </c>
      <c r="X2160" t="str">
        <f>VLOOKUP(V2160,Factors!$E$6:$F$5950,2,FALSE)</f>
        <v>3-factor</v>
      </c>
      <c r="Y2160" s="92">
        <f t="shared" si="204"/>
        <v>745.09173199999998</v>
      </c>
      <c r="Z2160" s="92">
        <f t="shared" si="205"/>
        <v>5883.8382680000004</v>
      </c>
      <c r="AA2160" s="92">
        <f t="shared" si="206"/>
        <v>6628.93</v>
      </c>
    </row>
    <row r="2161" spans="1:27" x14ac:dyDescent="0.25">
      <c r="A2161" t="s">
        <v>479</v>
      </c>
      <c r="B2161" t="s">
        <v>192</v>
      </c>
      <c r="C2161" t="s">
        <v>193</v>
      </c>
      <c r="D2161" t="s">
        <v>488</v>
      </c>
      <c r="E2161" t="s">
        <v>489</v>
      </c>
      <c r="F2161" t="str">
        <f t="shared" si="202"/>
        <v>1505</v>
      </c>
      <c r="G2161" t="s">
        <v>150</v>
      </c>
      <c r="H2161" t="s">
        <v>151</v>
      </c>
      <c r="I2161" s="91"/>
      <c r="J2161" s="91"/>
      <c r="K2161" s="91"/>
      <c r="L2161" s="91"/>
      <c r="M2161" s="91"/>
      <c r="N2161" s="91"/>
      <c r="O2161" s="91"/>
      <c r="P2161" s="91"/>
      <c r="Q2161" s="91"/>
      <c r="R2161" s="91">
        <v>25</v>
      </c>
      <c r="S2161" s="91"/>
      <c r="T2161" s="91"/>
      <c r="U2161" s="91">
        <f t="shared" si="203"/>
        <v>25</v>
      </c>
      <c r="V2161" s="82" t="str">
        <f t="shared" si="201"/>
        <v>155011505885</v>
      </c>
      <c r="W2161" s="83">
        <f>VLOOKUP(V2161,Factors!$E$6:$H$5950,4,FALSE)</f>
        <v>0.1124</v>
      </c>
      <c r="X2161" t="str">
        <f>VLOOKUP(V2161,Factors!$E$6:$F$5950,2,FALSE)</f>
        <v>3-factor</v>
      </c>
      <c r="Y2161" s="92">
        <f t="shared" si="204"/>
        <v>2.81</v>
      </c>
      <c r="Z2161" s="92">
        <f t="shared" si="205"/>
        <v>22.19</v>
      </c>
      <c r="AA2161" s="92">
        <f t="shared" si="206"/>
        <v>25</v>
      </c>
    </row>
    <row r="2162" spans="1:27" x14ac:dyDescent="0.25">
      <c r="A2162" t="s">
        <v>479</v>
      </c>
      <c r="B2162" t="s">
        <v>192</v>
      </c>
      <c r="C2162" t="s">
        <v>193</v>
      </c>
      <c r="D2162" t="s">
        <v>488</v>
      </c>
      <c r="E2162" t="s">
        <v>489</v>
      </c>
      <c r="F2162" t="str">
        <f t="shared" si="202"/>
        <v>1505</v>
      </c>
      <c r="G2162" t="s">
        <v>166</v>
      </c>
      <c r="H2162" t="s">
        <v>167</v>
      </c>
      <c r="I2162" s="91">
        <v>-10559.64</v>
      </c>
      <c r="J2162" s="91">
        <v>-9051.1200000000008</v>
      </c>
      <c r="K2162" s="91">
        <v>-11543.84</v>
      </c>
      <c r="L2162" s="91">
        <v>-13498.38</v>
      </c>
      <c r="M2162" s="91">
        <v>-13498.38</v>
      </c>
      <c r="N2162" s="91">
        <v>-13498.38</v>
      </c>
      <c r="O2162" s="91">
        <v>-12094.76</v>
      </c>
      <c r="P2162" s="91">
        <v>-8356.14</v>
      </c>
      <c r="Q2162" s="91">
        <v>-12212.82</v>
      </c>
      <c r="R2162" s="91">
        <v>-13498.38</v>
      </c>
      <c r="S2162" s="91">
        <v>-8998.92</v>
      </c>
      <c r="T2162" s="91">
        <v>-10927.26</v>
      </c>
      <c r="U2162" s="91">
        <f t="shared" si="203"/>
        <v>-137738.01999999999</v>
      </c>
      <c r="V2162" s="82" t="str">
        <f t="shared" si="201"/>
        <v>155011505885</v>
      </c>
      <c r="W2162" s="83">
        <f>VLOOKUP(V2162,Factors!$E$6:$H$5950,4,FALSE)</f>
        <v>0.1124</v>
      </c>
      <c r="X2162" t="str">
        <f>VLOOKUP(V2162,Factors!$E$6:$F$5950,2,FALSE)</f>
        <v>3-factor</v>
      </c>
      <c r="Y2162" s="92">
        <f t="shared" si="204"/>
        <v>-15481.753447999999</v>
      </c>
      <c r="Z2162" s="92">
        <f t="shared" si="205"/>
        <v>-122256.26655199999</v>
      </c>
      <c r="AA2162" s="92">
        <f t="shared" si="206"/>
        <v>-137738.01999999999</v>
      </c>
    </row>
    <row r="2163" spans="1:27" x14ac:dyDescent="0.25">
      <c r="A2163" t="s">
        <v>479</v>
      </c>
      <c r="B2163" t="s">
        <v>192</v>
      </c>
      <c r="C2163" t="s">
        <v>193</v>
      </c>
      <c r="D2163" t="s">
        <v>482</v>
      </c>
      <c r="E2163" t="s">
        <v>483</v>
      </c>
      <c r="F2163" t="str">
        <f t="shared" si="202"/>
        <v>1630</v>
      </c>
      <c r="G2163" t="s">
        <v>98</v>
      </c>
      <c r="H2163" t="s">
        <v>99</v>
      </c>
      <c r="I2163" s="91"/>
      <c r="J2163" s="91"/>
      <c r="K2163" s="91"/>
      <c r="L2163" s="91"/>
      <c r="M2163" s="91"/>
      <c r="N2163" s="91"/>
      <c r="O2163" s="91"/>
      <c r="P2163" s="91"/>
      <c r="Q2163" s="91"/>
      <c r="R2163" s="91">
        <v>25.98</v>
      </c>
      <c r="S2163" s="91"/>
      <c r="T2163" s="91"/>
      <c r="U2163" s="91">
        <f t="shared" si="203"/>
        <v>25.98</v>
      </c>
      <c r="V2163" s="82" t="str">
        <f t="shared" si="201"/>
        <v>155011630885</v>
      </c>
      <c r="W2163" s="83">
        <f>VLOOKUP(V2163,Factors!$E$6:$H$5950,4,FALSE)</f>
        <v>0.1124</v>
      </c>
      <c r="X2163" t="str">
        <f>VLOOKUP(V2163,Factors!$E$6:$F$5950,2,FALSE)</f>
        <v>3-factor</v>
      </c>
      <c r="Y2163" s="92">
        <f t="shared" si="204"/>
        <v>2.9201519999999999</v>
      </c>
      <c r="Z2163" s="92">
        <f t="shared" si="205"/>
        <v>23.059848000000002</v>
      </c>
      <c r="AA2163" s="92">
        <f t="shared" si="206"/>
        <v>25.980000000000004</v>
      </c>
    </row>
    <row r="2164" spans="1:27" x14ac:dyDescent="0.25">
      <c r="A2164" t="s">
        <v>479</v>
      </c>
      <c r="B2164" t="s">
        <v>192</v>
      </c>
      <c r="C2164" t="s">
        <v>193</v>
      </c>
      <c r="D2164" t="s">
        <v>482</v>
      </c>
      <c r="E2164" t="s">
        <v>483</v>
      </c>
      <c r="F2164" t="str">
        <f t="shared" si="202"/>
        <v>1630</v>
      </c>
      <c r="G2164" t="s">
        <v>130</v>
      </c>
      <c r="H2164" t="s">
        <v>131</v>
      </c>
      <c r="I2164" s="91"/>
      <c r="J2164" s="91"/>
      <c r="K2164" s="91"/>
      <c r="L2164" s="91"/>
      <c r="M2164" s="91"/>
      <c r="N2164" s="91"/>
      <c r="O2164" s="91"/>
      <c r="P2164" s="91"/>
      <c r="Q2164" s="91"/>
      <c r="R2164" s="91">
        <v>79.599999999999994</v>
      </c>
      <c r="S2164" s="91"/>
      <c r="T2164" s="91"/>
      <c r="U2164" s="91">
        <f t="shared" si="203"/>
        <v>79.599999999999994</v>
      </c>
      <c r="V2164" s="82" t="str">
        <f t="shared" si="201"/>
        <v>155011630885</v>
      </c>
      <c r="W2164" s="83">
        <f>VLOOKUP(V2164,Factors!$E$6:$H$5950,4,FALSE)</f>
        <v>0.1124</v>
      </c>
      <c r="X2164" t="str">
        <f>VLOOKUP(V2164,Factors!$E$6:$F$5950,2,FALSE)</f>
        <v>3-factor</v>
      </c>
      <c r="Y2164" s="92">
        <f t="shared" si="204"/>
        <v>8.9470399999999994</v>
      </c>
      <c r="Z2164" s="92">
        <f t="shared" si="205"/>
        <v>70.652959999999993</v>
      </c>
      <c r="AA2164" s="92">
        <f t="shared" si="206"/>
        <v>79.599999999999994</v>
      </c>
    </row>
    <row r="2165" spans="1:27" x14ac:dyDescent="0.25">
      <c r="A2165" t="s">
        <v>479</v>
      </c>
      <c r="B2165" t="s">
        <v>192</v>
      </c>
      <c r="C2165" t="s">
        <v>193</v>
      </c>
      <c r="D2165" t="s">
        <v>482</v>
      </c>
      <c r="E2165" t="s">
        <v>483</v>
      </c>
      <c r="F2165" t="str">
        <f t="shared" si="202"/>
        <v>1630</v>
      </c>
      <c r="G2165" t="s">
        <v>144</v>
      </c>
      <c r="H2165" t="s">
        <v>145</v>
      </c>
      <c r="I2165" s="91"/>
      <c r="J2165" s="91"/>
      <c r="K2165" s="91"/>
      <c r="L2165" s="91"/>
      <c r="M2165" s="91">
        <v>68</v>
      </c>
      <c r="N2165" s="91"/>
      <c r="O2165" s="91"/>
      <c r="P2165" s="91"/>
      <c r="Q2165" s="91"/>
      <c r="R2165" s="91">
        <v>649.64</v>
      </c>
      <c r="S2165" s="91"/>
      <c r="T2165" s="91"/>
      <c r="U2165" s="91">
        <f t="shared" si="203"/>
        <v>717.64</v>
      </c>
      <c r="V2165" s="82" t="str">
        <f t="shared" si="201"/>
        <v>155011630885</v>
      </c>
      <c r="W2165" s="83">
        <f>VLOOKUP(V2165,Factors!$E$6:$H$5950,4,FALSE)</f>
        <v>0.1124</v>
      </c>
      <c r="X2165" t="str">
        <f>VLOOKUP(V2165,Factors!$E$6:$F$5950,2,FALSE)</f>
        <v>3-factor</v>
      </c>
      <c r="Y2165" s="92">
        <f t="shared" si="204"/>
        <v>80.662735999999995</v>
      </c>
      <c r="Z2165" s="92">
        <f t="shared" si="205"/>
        <v>636.97726399999999</v>
      </c>
      <c r="AA2165" s="92">
        <f t="shared" si="206"/>
        <v>717.64</v>
      </c>
    </row>
    <row r="2166" spans="1:27" x14ac:dyDescent="0.25">
      <c r="A2166" t="s">
        <v>479</v>
      </c>
      <c r="B2166" t="s">
        <v>192</v>
      </c>
      <c r="C2166" t="s">
        <v>193</v>
      </c>
      <c r="D2166" t="s">
        <v>482</v>
      </c>
      <c r="E2166" t="s">
        <v>483</v>
      </c>
      <c r="F2166" t="str">
        <f t="shared" si="202"/>
        <v>1630</v>
      </c>
      <c r="G2166" t="s">
        <v>217</v>
      </c>
      <c r="H2166" t="s">
        <v>218</v>
      </c>
      <c r="I2166" s="91"/>
      <c r="J2166" s="91"/>
      <c r="K2166" s="91"/>
      <c r="L2166" s="91">
        <v>119.1</v>
      </c>
      <c r="M2166" s="91"/>
      <c r="N2166" s="91"/>
      <c r="O2166" s="91"/>
      <c r="P2166" s="91"/>
      <c r="Q2166" s="91"/>
      <c r="R2166" s="91"/>
      <c r="S2166" s="91"/>
      <c r="T2166" s="91"/>
      <c r="U2166" s="91">
        <f t="shared" si="203"/>
        <v>119.1</v>
      </c>
      <c r="V2166" s="82" t="str">
        <f t="shared" si="201"/>
        <v>155011630885</v>
      </c>
      <c r="W2166" s="83">
        <f>VLOOKUP(V2166,Factors!$E$6:$H$5950,4,FALSE)</f>
        <v>0.1124</v>
      </c>
      <c r="X2166" t="str">
        <f>VLOOKUP(V2166,Factors!$E$6:$F$5950,2,FALSE)</f>
        <v>3-factor</v>
      </c>
      <c r="Y2166" s="92">
        <f t="shared" si="204"/>
        <v>13.386839999999999</v>
      </c>
      <c r="Z2166" s="92">
        <f t="shared" si="205"/>
        <v>105.71315999999999</v>
      </c>
      <c r="AA2166" s="92">
        <f t="shared" si="206"/>
        <v>119.1</v>
      </c>
    </row>
    <row r="2167" spans="1:27" x14ac:dyDescent="0.25">
      <c r="A2167" t="s">
        <v>479</v>
      </c>
      <c r="B2167" t="s">
        <v>192</v>
      </c>
      <c r="C2167" t="s">
        <v>193</v>
      </c>
      <c r="D2167" t="s">
        <v>503</v>
      </c>
      <c r="E2167" t="s">
        <v>504</v>
      </c>
      <c r="F2167" t="str">
        <f t="shared" si="202"/>
        <v>2966</v>
      </c>
      <c r="G2167" t="s">
        <v>144</v>
      </c>
      <c r="H2167" t="s">
        <v>145</v>
      </c>
      <c r="I2167" s="91"/>
      <c r="J2167" s="91"/>
      <c r="K2167" s="91"/>
      <c r="L2167" s="91"/>
      <c r="M2167" s="91"/>
      <c r="N2167" s="91">
        <v>198</v>
      </c>
      <c r="O2167" s="91"/>
      <c r="P2167" s="91"/>
      <c r="Q2167" s="91"/>
      <c r="R2167" s="91"/>
      <c r="S2167" s="91"/>
      <c r="T2167" s="91"/>
      <c r="U2167" s="91">
        <f t="shared" si="203"/>
        <v>198</v>
      </c>
      <c r="V2167" s="82" t="str">
        <f t="shared" si="201"/>
        <v>155012966885</v>
      </c>
      <c r="W2167" s="83">
        <f>VLOOKUP(V2167,Factors!$E$6:$H$5950,4,FALSE)</f>
        <v>0.1124</v>
      </c>
      <c r="X2167" t="str">
        <f>VLOOKUP(V2167,Factors!$E$6:$F$5950,2,FALSE)</f>
        <v>3-factor</v>
      </c>
      <c r="Y2167" s="92">
        <f t="shared" si="204"/>
        <v>22.255199999999999</v>
      </c>
      <c r="Z2167" s="92">
        <f t="shared" si="205"/>
        <v>175.7448</v>
      </c>
      <c r="AA2167" s="92">
        <f t="shared" si="206"/>
        <v>198</v>
      </c>
    </row>
    <row r="2168" spans="1:27" x14ac:dyDescent="0.25">
      <c r="A2168" t="s">
        <v>479</v>
      </c>
      <c r="B2168" t="s">
        <v>266</v>
      </c>
      <c r="C2168" t="s">
        <v>267</v>
      </c>
      <c r="D2168" t="s">
        <v>488</v>
      </c>
      <c r="E2168" t="s">
        <v>489</v>
      </c>
      <c r="F2168" t="str">
        <f t="shared" si="202"/>
        <v>1505</v>
      </c>
      <c r="G2168" t="s">
        <v>166</v>
      </c>
      <c r="H2168" t="s">
        <v>167</v>
      </c>
      <c r="I2168" s="91"/>
      <c r="J2168" s="91">
        <v>0</v>
      </c>
      <c r="K2168" s="91"/>
      <c r="L2168" s="91"/>
      <c r="M2168" s="91"/>
      <c r="N2168" s="91"/>
      <c r="O2168" s="91"/>
      <c r="P2168" s="91"/>
      <c r="Q2168" s="91"/>
      <c r="R2168" s="91"/>
      <c r="S2168" s="91"/>
      <c r="T2168" s="91"/>
      <c r="U2168" s="91">
        <f t="shared" si="203"/>
        <v>0</v>
      </c>
      <c r="V2168" s="82" t="str">
        <f t="shared" si="201"/>
        <v>155051505885</v>
      </c>
      <c r="W2168" s="83">
        <f>VLOOKUP(V2168,Factors!$E$6:$H$5950,4,FALSE)</f>
        <v>0.1124</v>
      </c>
      <c r="X2168" t="str">
        <f>VLOOKUP(V2168,Factors!$E$6:$F$5950,2,FALSE)</f>
        <v>3-factor</v>
      </c>
      <c r="Y2168" s="92">
        <f t="shared" si="204"/>
        <v>0</v>
      </c>
      <c r="Z2168" s="92">
        <f t="shared" si="205"/>
        <v>0</v>
      </c>
      <c r="AA2168" s="92">
        <f t="shared" si="206"/>
        <v>0</v>
      </c>
    </row>
    <row r="2169" spans="1:27" x14ac:dyDescent="0.25">
      <c r="A2169" t="s">
        <v>479</v>
      </c>
      <c r="B2169" t="s">
        <v>266</v>
      </c>
      <c r="C2169" t="s">
        <v>267</v>
      </c>
      <c r="D2169" t="s">
        <v>491</v>
      </c>
      <c r="E2169" t="s">
        <v>492</v>
      </c>
      <c r="F2169" t="str">
        <f t="shared" si="202"/>
        <v>1514</v>
      </c>
      <c r="G2169" t="s">
        <v>110</v>
      </c>
      <c r="H2169" t="s">
        <v>111</v>
      </c>
      <c r="I2169" s="91">
        <v>70216.479999999996</v>
      </c>
      <c r="J2169" s="91">
        <v>64284.4</v>
      </c>
      <c r="K2169" s="91">
        <v>76335.990000000005</v>
      </c>
      <c r="L2169" s="91">
        <v>87328.79</v>
      </c>
      <c r="M2169" s="91">
        <v>85199.98</v>
      </c>
      <c r="N2169" s="91">
        <v>86571.74</v>
      </c>
      <c r="O2169" s="91">
        <v>76590.36</v>
      </c>
      <c r="P2169" s="91">
        <v>79997.89</v>
      </c>
      <c r="Q2169" s="91">
        <v>79102.929999999993</v>
      </c>
      <c r="R2169" s="91">
        <v>83038.990000000005</v>
      </c>
      <c r="S2169" s="91">
        <v>71009.98</v>
      </c>
      <c r="T2169" s="91">
        <v>73333.789999999994</v>
      </c>
      <c r="U2169" s="91">
        <f t="shared" si="203"/>
        <v>933011.32000000007</v>
      </c>
      <c r="V2169" s="82" t="str">
        <f t="shared" si="201"/>
        <v>155051514885</v>
      </c>
      <c r="W2169" s="83">
        <f>VLOOKUP(V2169,Factors!$E$6:$H$5950,4,FALSE)</f>
        <v>0</v>
      </c>
      <c r="X2169" t="str">
        <f>VLOOKUP(V2169,Factors!$E$6:$F$5950,2,FALSE)</f>
        <v>Direct-OR</v>
      </c>
      <c r="Y2169" s="92">
        <f t="shared" si="204"/>
        <v>0</v>
      </c>
      <c r="Z2169" s="92">
        <f t="shared" si="205"/>
        <v>933011.32000000007</v>
      </c>
      <c r="AA2169" s="92">
        <f t="shared" si="206"/>
        <v>933011.32000000007</v>
      </c>
    </row>
    <row r="2170" spans="1:27" x14ac:dyDescent="0.25">
      <c r="A2170" t="s">
        <v>479</v>
      </c>
      <c r="B2170" t="s">
        <v>266</v>
      </c>
      <c r="C2170" t="s">
        <v>267</v>
      </c>
      <c r="D2170" t="s">
        <v>491</v>
      </c>
      <c r="E2170" t="s">
        <v>492</v>
      </c>
      <c r="F2170" t="str">
        <f t="shared" si="202"/>
        <v>1514</v>
      </c>
      <c r="G2170" t="s">
        <v>88</v>
      </c>
      <c r="H2170" t="s">
        <v>89</v>
      </c>
      <c r="I2170" s="91">
        <v>10327.620000000001</v>
      </c>
      <c r="J2170" s="91">
        <v>9782.5300000000007</v>
      </c>
      <c r="K2170" s="91">
        <v>11932.01</v>
      </c>
      <c r="L2170" s="91">
        <v>12232.02</v>
      </c>
      <c r="M2170" s="91">
        <v>12232.11</v>
      </c>
      <c r="N2170" s="91">
        <v>12232.03</v>
      </c>
      <c r="O2170" s="91">
        <v>12232.08</v>
      </c>
      <c r="P2170" s="91">
        <v>12232.06</v>
      </c>
      <c r="Q2170" s="91">
        <v>12232.1</v>
      </c>
      <c r="R2170" s="91">
        <v>12232.08</v>
      </c>
      <c r="S2170" s="91">
        <v>12232.02</v>
      </c>
      <c r="T2170" s="91">
        <v>12231.99</v>
      </c>
      <c r="U2170" s="91">
        <f t="shared" si="203"/>
        <v>142130.65000000002</v>
      </c>
      <c r="V2170" s="82" t="str">
        <f t="shared" si="201"/>
        <v>155051514885</v>
      </c>
      <c r="W2170" s="83">
        <f>VLOOKUP(V2170,Factors!$E$6:$H$5950,4,FALSE)</f>
        <v>0</v>
      </c>
      <c r="X2170" t="str">
        <f>VLOOKUP(V2170,Factors!$E$6:$F$5950,2,FALSE)</f>
        <v>Direct-OR</v>
      </c>
      <c r="Y2170" s="92">
        <f t="shared" si="204"/>
        <v>0</v>
      </c>
      <c r="Z2170" s="92">
        <f t="shared" si="205"/>
        <v>142130.65000000002</v>
      </c>
      <c r="AA2170" s="92">
        <f t="shared" si="206"/>
        <v>142130.65000000002</v>
      </c>
    </row>
    <row r="2171" spans="1:27" x14ac:dyDescent="0.25">
      <c r="A2171" t="s">
        <v>479</v>
      </c>
      <c r="B2171" t="s">
        <v>266</v>
      </c>
      <c r="C2171" t="s">
        <v>267</v>
      </c>
      <c r="D2171" t="s">
        <v>491</v>
      </c>
      <c r="E2171" t="s">
        <v>492</v>
      </c>
      <c r="F2171" t="str">
        <f t="shared" si="202"/>
        <v>1514</v>
      </c>
      <c r="G2171" t="s">
        <v>90</v>
      </c>
      <c r="H2171" t="s">
        <v>91</v>
      </c>
      <c r="I2171" s="91">
        <v>40122.050000000003</v>
      </c>
      <c r="J2171" s="91">
        <v>38004.239999999998</v>
      </c>
      <c r="K2171" s="91">
        <v>46355</v>
      </c>
      <c r="L2171" s="91">
        <v>47520.55</v>
      </c>
      <c r="M2171" s="91">
        <v>47520.5</v>
      </c>
      <c r="N2171" s="91">
        <v>47520.52</v>
      </c>
      <c r="O2171" s="91">
        <v>47520.58</v>
      </c>
      <c r="P2171" s="91">
        <v>47520.55</v>
      </c>
      <c r="Q2171" s="91">
        <v>47520.63</v>
      </c>
      <c r="R2171" s="91">
        <v>47520.49</v>
      </c>
      <c r="S2171" s="91">
        <v>47520.52</v>
      </c>
      <c r="T2171" s="91">
        <v>47520.49</v>
      </c>
      <c r="U2171" s="91">
        <f t="shared" si="203"/>
        <v>552166.12000000011</v>
      </c>
      <c r="V2171" s="82" t="str">
        <f t="shared" si="201"/>
        <v>155051514885</v>
      </c>
      <c r="W2171" s="83">
        <f>VLOOKUP(V2171,Factors!$E$6:$H$5950,4,FALSE)</f>
        <v>0</v>
      </c>
      <c r="X2171" t="str">
        <f>VLOOKUP(V2171,Factors!$E$6:$F$5950,2,FALSE)</f>
        <v>Direct-OR</v>
      </c>
      <c r="Y2171" s="92">
        <f t="shared" si="204"/>
        <v>0</v>
      </c>
      <c r="Z2171" s="92">
        <f t="shared" si="205"/>
        <v>552166.12000000011</v>
      </c>
      <c r="AA2171" s="92">
        <f t="shared" si="206"/>
        <v>552166.12000000011</v>
      </c>
    </row>
    <row r="2172" spans="1:27" x14ac:dyDescent="0.25">
      <c r="A2172" t="s">
        <v>479</v>
      </c>
      <c r="B2172" t="s">
        <v>266</v>
      </c>
      <c r="C2172" t="s">
        <v>267</v>
      </c>
      <c r="D2172" t="s">
        <v>491</v>
      </c>
      <c r="E2172" t="s">
        <v>492</v>
      </c>
      <c r="F2172" t="str">
        <f t="shared" si="202"/>
        <v>1514</v>
      </c>
      <c r="G2172" t="s">
        <v>118</v>
      </c>
      <c r="H2172" t="s">
        <v>119</v>
      </c>
      <c r="I2172" s="91"/>
      <c r="J2172" s="91"/>
      <c r="K2172" s="91">
        <v>125</v>
      </c>
      <c r="L2172" s="91"/>
      <c r="M2172" s="91"/>
      <c r="N2172" s="91"/>
      <c r="O2172" s="91"/>
      <c r="P2172" s="91"/>
      <c r="Q2172" s="91">
        <v>568.45000000000005</v>
      </c>
      <c r="R2172" s="91"/>
      <c r="S2172" s="91"/>
      <c r="T2172" s="91"/>
      <c r="U2172" s="91">
        <f t="shared" si="203"/>
        <v>693.45</v>
      </c>
      <c r="V2172" s="82" t="str">
        <f t="shared" si="201"/>
        <v>155051514885</v>
      </c>
      <c r="W2172" s="83">
        <f>VLOOKUP(V2172,Factors!$E$6:$H$5950,4,FALSE)</f>
        <v>0</v>
      </c>
      <c r="X2172" t="str">
        <f>VLOOKUP(V2172,Factors!$E$6:$F$5950,2,FALSE)</f>
        <v>Direct-OR</v>
      </c>
      <c r="Y2172" s="92">
        <f t="shared" si="204"/>
        <v>0</v>
      </c>
      <c r="Z2172" s="92">
        <f t="shared" si="205"/>
        <v>693.45</v>
      </c>
      <c r="AA2172" s="92">
        <f t="shared" si="206"/>
        <v>693.45</v>
      </c>
    </row>
    <row r="2173" spans="1:27" x14ac:dyDescent="0.25">
      <c r="A2173" t="s">
        <v>479</v>
      </c>
      <c r="B2173" t="s">
        <v>266</v>
      </c>
      <c r="C2173" t="s">
        <v>267</v>
      </c>
      <c r="D2173" t="s">
        <v>491</v>
      </c>
      <c r="E2173" t="s">
        <v>492</v>
      </c>
      <c r="F2173" t="str">
        <f t="shared" si="202"/>
        <v>1514</v>
      </c>
      <c r="G2173" t="s">
        <v>61</v>
      </c>
      <c r="H2173" t="s">
        <v>62</v>
      </c>
      <c r="I2173" s="91"/>
      <c r="J2173" s="91"/>
      <c r="K2173" s="91"/>
      <c r="L2173" s="91"/>
      <c r="M2173" s="91">
        <v>128.97</v>
      </c>
      <c r="N2173" s="91"/>
      <c r="O2173" s="91"/>
      <c r="P2173" s="91"/>
      <c r="Q2173" s="91"/>
      <c r="R2173" s="91"/>
      <c r="S2173" s="91"/>
      <c r="T2173" s="91"/>
      <c r="U2173" s="91">
        <f t="shared" si="203"/>
        <v>128.97</v>
      </c>
      <c r="V2173" s="82" t="str">
        <f t="shared" si="201"/>
        <v>155051514885</v>
      </c>
      <c r="W2173" s="83">
        <f>VLOOKUP(V2173,Factors!$E$6:$H$5950,4,FALSE)</f>
        <v>0</v>
      </c>
      <c r="X2173" t="str">
        <f>VLOOKUP(V2173,Factors!$E$6:$F$5950,2,FALSE)</f>
        <v>Direct-OR</v>
      </c>
      <c r="Y2173" s="92">
        <f t="shared" si="204"/>
        <v>0</v>
      </c>
      <c r="Z2173" s="92">
        <f t="shared" si="205"/>
        <v>128.97</v>
      </c>
      <c r="AA2173" s="92">
        <f t="shared" si="206"/>
        <v>128.97</v>
      </c>
    </row>
    <row r="2174" spans="1:27" x14ac:dyDescent="0.25">
      <c r="A2174" t="s">
        <v>479</v>
      </c>
      <c r="B2174" t="s">
        <v>266</v>
      </c>
      <c r="C2174" t="s">
        <v>267</v>
      </c>
      <c r="D2174" t="s">
        <v>491</v>
      </c>
      <c r="E2174" t="s">
        <v>492</v>
      </c>
      <c r="F2174" t="str">
        <f t="shared" si="202"/>
        <v>1514</v>
      </c>
      <c r="G2174" t="s">
        <v>92</v>
      </c>
      <c r="H2174" t="s">
        <v>93</v>
      </c>
      <c r="I2174" s="91">
        <v>226.34</v>
      </c>
      <c r="J2174" s="91">
        <v>232.15</v>
      </c>
      <c r="K2174" s="91">
        <v>361.91</v>
      </c>
      <c r="L2174" s="91">
        <v>118.7</v>
      </c>
      <c r="M2174" s="91">
        <v>141.79</v>
      </c>
      <c r="N2174" s="91">
        <v>171.86</v>
      </c>
      <c r="O2174" s="91">
        <v>79</v>
      </c>
      <c r="P2174" s="91">
        <v>234.27</v>
      </c>
      <c r="Q2174" s="91">
        <v>530</v>
      </c>
      <c r="R2174" s="91">
        <v>401.2</v>
      </c>
      <c r="S2174" s="91">
        <v>74.41</v>
      </c>
      <c r="T2174" s="91">
        <v>266.02999999999997</v>
      </c>
      <c r="U2174" s="91">
        <f t="shared" si="203"/>
        <v>2837.66</v>
      </c>
      <c r="V2174" s="82" t="str">
        <f t="shared" si="201"/>
        <v>155051514885</v>
      </c>
      <c r="W2174" s="83">
        <f>VLOOKUP(V2174,Factors!$E$6:$H$5950,4,FALSE)</f>
        <v>0</v>
      </c>
      <c r="X2174" t="str">
        <f>VLOOKUP(V2174,Factors!$E$6:$F$5950,2,FALSE)</f>
        <v>Direct-OR</v>
      </c>
      <c r="Y2174" s="92">
        <f t="shared" si="204"/>
        <v>0</v>
      </c>
      <c r="Z2174" s="92">
        <f t="shared" si="205"/>
        <v>2837.66</v>
      </c>
      <c r="AA2174" s="92">
        <f t="shared" si="206"/>
        <v>2837.66</v>
      </c>
    </row>
    <row r="2175" spans="1:27" x14ac:dyDescent="0.25">
      <c r="A2175" t="s">
        <v>479</v>
      </c>
      <c r="B2175" t="s">
        <v>266</v>
      </c>
      <c r="C2175" t="s">
        <v>267</v>
      </c>
      <c r="D2175" t="s">
        <v>491</v>
      </c>
      <c r="E2175" t="s">
        <v>492</v>
      </c>
      <c r="F2175" t="str">
        <f t="shared" si="202"/>
        <v>1514</v>
      </c>
      <c r="G2175" t="s">
        <v>235</v>
      </c>
      <c r="H2175" t="s">
        <v>236</v>
      </c>
      <c r="I2175" s="91"/>
      <c r="J2175" s="91">
        <v>0.41</v>
      </c>
      <c r="K2175" s="91"/>
      <c r="L2175" s="91"/>
      <c r="M2175" s="91"/>
      <c r="N2175" s="91">
        <v>0.83</v>
      </c>
      <c r="O2175" s="91"/>
      <c r="P2175" s="91"/>
      <c r="Q2175" s="91"/>
      <c r="R2175" s="91"/>
      <c r="S2175" s="91"/>
      <c r="T2175" s="91">
        <v>0.77</v>
      </c>
      <c r="U2175" s="91">
        <f t="shared" si="203"/>
        <v>2.0099999999999998</v>
      </c>
      <c r="V2175" s="82" t="str">
        <f t="shared" si="201"/>
        <v>155051514885</v>
      </c>
      <c r="W2175" s="83">
        <f>VLOOKUP(V2175,Factors!$E$6:$H$5950,4,FALSE)</f>
        <v>0</v>
      </c>
      <c r="X2175" t="str">
        <f>VLOOKUP(V2175,Factors!$E$6:$F$5950,2,FALSE)</f>
        <v>Direct-OR</v>
      </c>
      <c r="Y2175" s="92">
        <f t="shared" si="204"/>
        <v>0</v>
      </c>
      <c r="Z2175" s="92">
        <f t="shared" si="205"/>
        <v>2.0099999999999998</v>
      </c>
      <c r="AA2175" s="92">
        <f t="shared" si="206"/>
        <v>2.0099999999999998</v>
      </c>
    </row>
    <row r="2176" spans="1:27" x14ac:dyDescent="0.25">
      <c r="A2176" t="s">
        <v>479</v>
      </c>
      <c r="B2176" t="s">
        <v>266</v>
      </c>
      <c r="C2176" t="s">
        <v>267</v>
      </c>
      <c r="D2176" t="s">
        <v>491</v>
      </c>
      <c r="E2176" t="s">
        <v>492</v>
      </c>
      <c r="F2176" t="str">
        <f t="shared" si="202"/>
        <v>1514</v>
      </c>
      <c r="G2176" t="s">
        <v>351</v>
      </c>
      <c r="H2176" t="s">
        <v>352</v>
      </c>
      <c r="I2176" s="91"/>
      <c r="J2176" s="91">
        <v>0.02</v>
      </c>
      <c r="K2176" s="91"/>
      <c r="L2176" s="91"/>
      <c r="M2176" s="91"/>
      <c r="N2176" s="91">
        <v>0.04</v>
      </c>
      <c r="O2176" s="91"/>
      <c r="P2176" s="91"/>
      <c r="Q2176" s="91"/>
      <c r="R2176" s="91"/>
      <c r="S2176" s="91"/>
      <c r="T2176" s="91">
        <v>0.04</v>
      </c>
      <c r="U2176" s="91">
        <f t="shared" si="203"/>
        <v>0.1</v>
      </c>
      <c r="V2176" s="82" t="str">
        <f t="shared" si="201"/>
        <v>155051514885</v>
      </c>
      <c r="W2176" s="83">
        <f>VLOOKUP(V2176,Factors!$E$6:$H$5950,4,FALSE)</f>
        <v>0</v>
      </c>
      <c r="X2176" t="str">
        <f>VLOOKUP(V2176,Factors!$E$6:$F$5950,2,FALSE)</f>
        <v>Direct-OR</v>
      </c>
      <c r="Y2176" s="92">
        <f t="shared" si="204"/>
        <v>0</v>
      </c>
      <c r="Z2176" s="92">
        <f t="shared" si="205"/>
        <v>0.1</v>
      </c>
      <c r="AA2176" s="92">
        <f t="shared" si="206"/>
        <v>0.1</v>
      </c>
    </row>
    <row r="2177" spans="1:27" x14ac:dyDescent="0.25">
      <c r="A2177" t="s">
        <v>479</v>
      </c>
      <c r="B2177" t="s">
        <v>266</v>
      </c>
      <c r="C2177" t="s">
        <v>267</v>
      </c>
      <c r="D2177" t="s">
        <v>491</v>
      </c>
      <c r="E2177" t="s">
        <v>492</v>
      </c>
      <c r="F2177" t="str">
        <f t="shared" si="202"/>
        <v>1514</v>
      </c>
      <c r="G2177" t="s">
        <v>270</v>
      </c>
      <c r="H2177" t="s">
        <v>271</v>
      </c>
      <c r="I2177" s="91"/>
      <c r="J2177" s="91">
        <v>1704.52</v>
      </c>
      <c r="K2177" s="91"/>
      <c r="L2177" s="91"/>
      <c r="M2177" s="91"/>
      <c r="N2177" s="91"/>
      <c r="O2177" s="91"/>
      <c r="P2177" s="91"/>
      <c r="Q2177" s="91"/>
      <c r="R2177" s="91"/>
      <c r="S2177" s="91"/>
      <c r="T2177" s="91"/>
      <c r="U2177" s="91">
        <f t="shared" si="203"/>
        <v>1704.52</v>
      </c>
      <c r="V2177" s="82" t="str">
        <f t="shared" si="201"/>
        <v>155051514885</v>
      </c>
      <c r="W2177" s="83">
        <f>VLOOKUP(V2177,Factors!$E$6:$H$5950,4,FALSE)</f>
        <v>0</v>
      </c>
      <c r="X2177" t="str">
        <f>VLOOKUP(V2177,Factors!$E$6:$F$5950,2,FALSE)</f>
        <v>Direct-OR</v>
      </c>
      <c r="Y2177" s="92">
        <f t="shared" si="204"/>
        <v>0</v>
      </c>
      <c r="Z2177" s="92">
        <f t="shared" si="205"/>
        <v>1704.52</v>
      </c>
      <c r="AA2177" s="92">
        <f t="shared" si="206"/>
        <v>1704.52</v>
      </c>
    </row>
    <row r="2178" spans="1:27" x14ac:dyDescent="0.25">
      <c r="A2178" t="s">
        <v>479</v>
      </c>
      <c r="B2178" t="s">
        <v>266</v>
      </c>
      <c r="C2178" t="s">
        <v>267</v>
      </c>
      <c r="D2178" t="s">
        <v>491</v>
      </c>
      <c r="E2178" t="s">
        <v>492</v>
      </c>
      <c r="F2178" t="str">
        <f t="shared" si="202"/>
        <v>1514</v>
      </c>
      <c r="G2178" t="s">
        <v>120</v>
      </c>
      <c r="H2178" t="s">
        <v>121</v>
      </c>
      <c r="I2178" s="91">
        <v>365.83</v>
      </c>
      <c r="J2178" s="91">
        <v>114.45</v>
      </c>
      <c r="K2178" s="91">
        <v>103.56</v>
      </c>
      <c r="L2178" s="91">
        <v>90.48</v>
      </c>
      <c r="M2178" s="91">
        <v>86.12</v>
      </c>
      <c r="N2178" s="91">
        <v>94.29</v>
      </c>
      <c r="O2178" s="91">
        <v>615.30999999999995</v>
      </c>
      <c r="P2178" s="91">
        <v>50.68</v>
      </c>
      <c r="Q2178" s="91">
        <v>107.37</v>
      </c>
      <c r="R2178" s="91">
        <v>274.14</v>
      </c>
      <c r="S2178" s="91">
        <v>74.67</v>
      </c>
      <c r="T2178" s="91">
        <v>201.11</v>
      </c>
      <c r="U2178" s="91">
        <f t="shared" si="203"/>
        <v>2178.0100000000002</v>
      </c>
      <c r="V2178" s="82" t="str">
        <f t="shared" si="201"/>
        <v>155051514885</v>
      </c>
      <c r="W2178" s="83">
        <f>VLOOKUP(V2178,Factors!$E$6:$H$5950,4,FALSE)</f>
        <v>0</v>
      </c>
      <c r="X2178" t="str">
        <f>VLOOKUP(V2178,Factors!$E$6:$F$5950,2,FALSE)</f>
        <v>Direct-OR</v>
      </c>
      <c r="Y2178" s="92">
        <f t="shared" si="204"/>
        <v>0</v>
      </c>
      <c r="Z2178" s="92">
        <f t="shared" si="205"/>
        <v>2178.0100000000002</v>
      </c>
      <c r="AA2178" s="92">
        <f t="shared" si="206"/>
        <v>2178.0100000000002</v>
      </c>
    </row>
    <row r="2179" spans="1:27" x14ac:dyDescent="0.25">
      <c r="A2179" t="s">
        <v>479</v>
      </c>
      <c r="B2179" t="s">
        <v>266</v>
      </c>
      <c r="C2179" t="s">
        <v>267</v>
      </c>
      <c r="D2179" t="s">
        <v>491</v>
      </c>
      <c r="E2179" t="s">
        <v>492</v>
      </c>
      <c r="F2179" t="str">
        <f t="shared" si="202"/>
        <v>1514</v>
      </c>
      <c r="G2179" t="s">
        <v>94</v>
      </c>
      <c r="H2179" t="s">
        <v>95</v>
      </c>
      <c r="I2179" s="91"/>
      <c r="J2179" s="91"/>
      <c r="K2179" s="91">
        <v>187.62</v>
      </c>
      <c r="L2179" s="91">
        <v>23.58</v>
      </c>
      <c r="M2179" s="91">
        <v>92.62</v>
      </c>
      <c r="N2179" s="91"/>
      <c r="O2179" s="91">
        <v>71.13</v>
      </c>
      <c r="P2179" s="91">
        <v>111.73</v>
      </c>
      <c r="Q2179" s="91">
        <v>603.70000000000005</v>
      </c>
      <c r="R2179" s="91">
        <v>271.98</v>
      </c>
      <c r="S2179" s="91">
        <v>23.01</v>
      </c>
      <c r="T2179" s="91">
        <v>7</v>
      </c>
      <c r="U2179" s="91">
        <f t="shared" si="203"/>
        <v>1392.3700000000001</v>
      </c>
      <c r="V2179" s="82" t="str">
        <f t="shared" si="201"/>
        <v>155051514885</v>
      </c>
      <c r="W2179" s="83">
        <f>VLOOKUP(V2179,Factors!$E$6:$H$5950,4,FALSE)</f>
        <v>0</v>
      </c>
      <c r="X2179" t="str">
        <f>VLOOKUP(V2179,Factors!$E$6:$F$5950,2,FALSE)</f>
        <v>Direct-OR</v>
      </c>
      <c r="Y2179" s="92">
        <f t="shared" si="204"/>
        <v>0</v>
      </c>
      <c r="Z2179" s="92">
        <f t="shared" si="205"/>
        <v>1392.3700000000001</v>
      </c>
      <c r="AA2179" s="92">
        <f t="shared" si="206"/>
        <v>1392.3700000000001</v>
      </c>
    </row>
    <row r="2180" spans="1:27" x14ac:dyDescent="0.25">
      <c r="A2180" t="s">
        <v>479</v>
      </c>
      <c r="B2180" t="s">
        <v>266</v>
      </c>
      <c r="C2180" t="s">
        <v>267</v>
      </c>
      <c r="D2180" t="s">
        <v>491</v>
      </c>
      <c r="E2180" t="s">
        <v>492</v>
      </c>
      <c r="F2180" t="str">
        <f t="shared" si="202"/>
        <v>1514</v>
      </c>
      <c r="G2180" t="s">
        <v>84</v>
      </c>
      <c r="H2180" t="s">
        <v>85</v>
      </c>
      <c r="I2180" s="91"/>
      <c r="J2180" s="91">
        <v>87.11</v>
      </c>
      <c r="K2180" s="91">
        <v>101.95</v>
      </c>
      <c r="L2180" s="91">
        <v>47.47</v>
      </c>
      <c r="M2180" s="91">
        <v>167.38</v>
      </c>
      <c r="N2180" s="91">
        <v>183.04</v>
      </c>
      <c r="O2180" s="91">
        <v>2207.48</v>
      </c>
      <c r="P2180" s="91">
        <v>187.28</v>
      </c>
      <c r="Q2180" s="91">
        <v>235.14</v>
      </c>
      <c r="R2180" s="91">
        <v>180.04</v>
      </c>
      <c r="S2180" s="91">
        <v>118.95</v>
      </c>
      <c r="T2180" s="91">
        <v>113.41</v>
      </c>
      <c r="U2180" s="91">
        <f t="shared" si="203"/>
        <v>3629.2499999999995</v>
      </c>
      <c r="V2180" s="82" t="str">
        <f t="shared" ref="V2180:V2243" si="207">CONCATENATE(B2180,RIGHT(D2180,4),A2180)</f>
        <v>155051514885</v>
      </c>
      <c r="W2180" s="83">
        <f>VLOOKUP(V2180,Factors!$E$6:$H$5950,4,FALSE)</f>
        <v>0</v>
      </c>
      <c r="X2180" t="str">
        <f>VLOOKUP(V2180,Factors!$E$6:$F$5950,2,FALSE)</f>
        <v>Direct-OR</v>
      </c>
      <c r="Y2180" s="92">
        <f t="shared" si="204"/>
        <v>0</v>
      </c>
      <c r="Z2180" s="92">
        <f t="shared" si="205"/>
        <v>3629.2499999999995</v>
      </c>
      <c r="AA2180" s="92">
        <f t="shared" si="206"/>
        <v>3629.2499999999995</v>
      </c>
    </row>
    <row r="2181" spans="1:27" x14ac:dyDescent="0.25">
      <c r="A2181" t="s">
        <v>479</v>
      </c>
      <c r="B2181" t="s">
        <v>266</v>
      </c>
      <c r="C2181" t="s">
        <v>267</v>
      </c>
      <c r="D2181" t="s">
        <v>491</v>
      </c>
      <c r="E2181" t="s">
        <v>492</v>
      </c>
      <c r="F2181" t="str">
        <f t="shared" ref="F2181:F2244" si="208">RIGHT(D2181,4)</f>
        <v>1514</v>
      </c>
      <c r="G2181" t="s">
        <v>122</v>
      </c>
      <c r="H2181" t="s">
        <v>123</v>
      </c>
      <c r="I2181" s="91">
        <v>775</v>
      </c>
      <c r="J2181" s="91"/>
      <c r="K2181" s="91"/>
      <c r="L2181" s="91"/>
      <c r="M2181" s="91">
        <v>455</v>
      </c>
      <c r="N2181" s="91">
        <v>265</v>
      </c>
      <c r="O2181" s="91"/>
      <c r="P2181" s="91">
        <v>298.24</v>
      </c>
      <c r="Q2181" s="91"/>
      <c r="R2181" s="91"/>
      <c r="S2181" s="91"/>
      <c r="T2181" s="91">
        <v>37.5</v>
      </c>
      <c r="U2181" s="91">
        <f t="shared" ref="U2181:U2244" si="209">SUM(I2181:T2181)</f>
        <v>1830.74</v>
      </c>
      <c r="V2181" s="82" t="str">
        <f t="shared" si="207"/>
        <v>155051514885</v>
      </c>
      <c r="W2181" s="83">
        <f>VLOOKUP(V2181,Factors!$E$6:$H$5950,4,FALSE)</f>
        <v>0</v>
      </c>
      <c r="X2181" t="str">
        <f>VLOOKUP(V2181,Factors!$E$6:$F$5950,2,FALSE)</f>
        <v>Direct-OR</v>
      </c>
      <c r="Y2181" s="92">
        <f t="shared" si="204"/>
        <v>0</v>
      </c>
      <c r="Z2181" s="92">
        <f t="shared" si="205"/>
        <v>1830.74</v>
      </c>
      <c r="AA2181" s="92">
        <f t="shared" si="206"/>
        <v>1830.74</v>
      </c>
    </row>
    <row r="2182" spans="1:27" x14ac:dyDescent="0.25">
      <c r="A2182" t="s">
        <v>479</v>
      </c>
      <c r="B2182" t="s">
        <v>266</v>
      </c>
      <c r="C2182" t="s">
        <v>267</v>
      </c>
      <c r="D2182" t="s">
        <v>491</v>
      </c>
      <c r="E2182" t="s">
        <v>492</v>
      </c>
      <c r="F2182" t="str">
        <f t="shared" si="208"/>
        <v>1514</v>
      </c>
      <c r="G2182" t="s">
        <v>44</v>
      </c>
      <c r="H2182" t="s">
        <v>45</v>
      </c>
      <c r="I2182" s="91">
        <v>15570.04</v>
      </c>
      <c r="J2182" s="91">
        <v>51003.75</v>
      </c>
      <c r="K2182" s="91">
        <v>50812.5</v>
      </c>
      <c r="L2182" s="91">
        <v>140197.32999999999</v>
      </c>
      <c r="M2182" s="91">
        <v>336327</v>
      </c>
      <c r="N2182" s="91">
        <v>171198.8</v>
      </c>
      <c r="O2182" s="91">
        <v>196296</v>
      </c>
      <c r="P2182" s="91">
        <v>214304.99</v>
      </c>
      <c r="Q2182" s="91">
        <v>137565.5</v>
      </c>
      <c r="R2182" s="91">
        <v>48464.43</v>
      </c>
      <c r="S2182" s="91">
        <v>109114.27</v>
      </c>
      <c r="T2182" s="91">
        <v>180376.1</v>
      </c>
      <c r="U2182" s="91">
        <f t="shared" si="209"/>
        <v>1651230.71</v>
      </c>
      <c r="V2182" s="82" t="str">
        <f t="shared" si="207"/>
        <v>155051514885</v>
      </c>
      <c r="W2182" s="83">
        <f>VLOOKUP(V2182,Factors!$E$6:$H$5950,4,FALSE)</f>
        <v>0</v>
      </c>
      <c r="X2182" t="str">
        <f>VLOOKUP(V2182,Factors!$E$6:$F$5950,2,FALSE)</f>
        <v>Direct-OR</v>
      </c>
      <c r="Y2182" s="92">
        <f t="shared" si="204"/>
        <v>0</v>
      </c>
      <c r="Z2182" s="92">
        <f t="shared" si="205"/>
        <v>1651230.71</v>
      </c>
      <c r="AA2182" s="92">
        <f t="shared" si="206"/>
        <v>1651230.71</v>
      </c>
    </row>
    <row r="2183" spans="1:27" x14ac:dyDescent="0.25">
      <c r="A2183" t="s">
        <v>479</v>
      </c>
      <c r="B2183" t="s">
        <v>266</v>
      </c>
      <c r="C2183" t="s">
        <v>267</v>
      </c>
      <c r="D2183" t="s">
        <v>491</v>
      </c>
      <c r="E2183" t="s">
        <v>492</v>
      </c>
      <c r="F2183" t="str">
        <f t="shared" si="208"/>
        <v>1514</v>
      </c>
      <c r="G2183" t="s">
        <v>276</v>
      </c>
      <c r="H2183" t="s">
        <v>277</v>
      </c>
      <c r="I2183" s="91"/>
      <c r="J2183" s="91"/>
      <c r="K2183" s="91"/>
      <c r="L2183" s="91"/>
      <c r="M2183" s="91">
        <v>800</v>
      </c>
      <c r="N2183" s="91"/>
      <c r="O2183" s="91"/>
      <c r="P2183" s="91"/>
      <c r="Q2183" s="91"/>
      <c r="R2183" s="91"/>
      <c r="S2183" s="91"/>
      <c r="T2183" s="91"/>
      <c r="U2183" s="91">
        <f t="shared" si="209"/>
        <v>800</v>
      </c>
      <c r="V2183" s="82" t="str">
        <f t="shared" si="207"/>
        <v>155051514885</v>
      </c>
      <c r="W2183" s="83">
        <f>VLOOKUP(V2183,Factors!$E$6:$H$5950,4,FALSE)</f>
        <v>0</v>
      </c>
      <c r="X2183" t="str">
        <f>VLOOKUP(V2183,Factors!$E$6:$F$5950,2,FALSE)</f>
        <v>Direct-OR</v>
      </c>
      <c r="Y2183" s="92">
        <f t="shared" si="204"/>
        <v>0</v>
      </c>
      <c r="Z2183" s="92">
        <f t="shared" si="205"/>
        <v>800</v>
      </c>
      <c r="AA2183" s="92">
        <f t="shared" si="206"/>
        <v>800</v>
      </c>
    </row>
    <row r="2184" spans="1:27" x14ac:dyDescent="0.25">
      <c r="A2184" t="s">
        <v>479</v>
      </c>
      <c r="B2184" t="s">
        <v>266</v>
      </c>
      <c r="C2184" t="s">
        <v>267</v>
      </c>
      <c r="D2184" t="s">
        <v>491</v>
      </c>
      <c r="E2184" t="s">
        <v>492</v>
      </c>
      <c r="F2184" t="str">
        <f t="shared" si="208"/>
        <v>1514</v>
      </c>
      <c r="G2184" t="s">
        <v>290</v>
      </c>
      <c r="H2184" t="s">
        <v>291</v>
      </c>
      <c r="I2184" s="91">
        <v>780</v>
      </c>
      <c r="J2184" s="91"/>
      <c r="K2184" s="91"/>
      <c r="L2184" s="91"/>
      <c r="M2184" s="91"/>
      <c r="N2184" s="91"/>
      <c r="O2184" s="91"/>
      <c r="P2184" s="91"/>
      <c r="Q2184" s="91"/>
      <c r="R2184" s="91"/>
      <c r="S2184" s="91"/>
      <c r="T2184" s="91"/>
      <c r="U2184" s="91">
        <f t="shared" si="209"/>
        <v>780</v>
      </c>
      <c r="V2184" s="82" t="str">
        <f t="shared" si="207"/>
        <v>155051514885</v>
      </c>
      <c r="W2184" s="83">
        <f>VLOOKUP(V2184,Factors!$E$6:$H$5950,4,FALSE)</f>
        <v>0</v>
      </c>
      <c r="X2184" t="str">
        <f>VLOOKUP(V2184,Factors!$E$6:$F$5950,2,FALSE)</f>
        <v>Direct-OR</v>
      </c>
      <c r="Y2184" s="92">
        <f t="shared" si="204"/>
        <v>0</v>
      </c>
      <c r="Z2184" s="92">
        <f t="shared" si="205"/>
        <v>780</v>
      </c>
      <c r="AA2184" s="92">
        <f t="shared" si="206"/>
        <v>780</v>
      </c>
    </row>
    <row r="2185" spans="1:27" x14ac:dyDescent="0.25">
      <c r="A2185" t="s">
        <v>479</v>
      </c>
      <c r="B2185" t="s">
        <v>266</v>
      </c>
      <c r="C2185" t="s">
        <v>267</v>
      </c>
      <c r="D2185" t="s">
        <v>491</v>
      </c>
      <c r="E2185" t="s">
        <v>492</v>
      </c>
      <c r="F2185" t="str">
        <f t="shared" si="208"/>
        <v>1514</v>
      </c>
      <c r="G2185" t="s">
        <v>278</v>
      </c>
      <c r="H2185" t="s">
        <v>279</v>
      </c>
      <c r="I2185" s="91"/>
      <c r="J2185" s="91"/>
      <c r="K2185" s="91"/>
      <c r="L2185" s="91"/>
      <c r="M2185" s="91"/>
      <c r="N2185" s="91"/>
      <c r="O2185" s="91">
        <v>35.5</v>
      </c>
      <c r="P2185" s="91"/>
      <c r="Q2185" s="91"/>
      <c r="R2185" s="91"/>
      <c r="S2185" s="91"/>
      <c r="T2185" s="91"/>
      <c r="U2185" s="91">
        <f t="shared" si="209"/>
        <v>35.5</v>
      </c>
      <c r="V2185" s="82" t="str">
        <f t="shared" si="207"/>
        <v>155051514885</v>
      </c>
      <c r="W2185" s="83">
        <f>VLOOKUP(V2185,Factors!$E$6:$H$5950,4,FALSE)</f>
        <v>0</v>
      </c>
      <c r="X2185" t="str">
        <f>VLOOKUP(V2185,Factors!$E$6:$F$5950,2,FALSE)</f>
        <v>Direct-OR</v>
      </c>
      <c r="Y2185" s="92">
        <f t="shared" si="204"/>
        <v>0</v>
      </c>
      <c r="Z2185" s="92">
        <f t="shared" si="205"/>
        <v>35.5</v>
      </c>
      <c r="AA2185" s="92">
        <f t="shared" si="206"/>
        <v>35.5</v>
      </c>
    </row>
    <row r="2186" spans="1:27" x14ac:dyDescent="0.25">
      <c r="A2186" t="s">
        <v>479</v>
      </c>
      <c r="B2186" t="s">
        <v>266</v>
      </c>
      <c r="C2186" t="s">
        <v>267</v>
      </c>
      <c r="D2186" t="s">
        <v>491</v>
      </c>
      <c r="E2186" t="s">
        <v>492</v>
      </c>
      <c r="F2186" t="str">
        <f t="shared" si="208"/>
        <v>1514</v>
      </c>
      <c r="G2186" t="s">
        <v>280</v>
      </c>
      <c r="H2186" t="s">
        <v>281</v>
      </c>
      <c r="I2186" s="91"/>
      <c r="J2186" s="91">
        <v>875</v>
      </c>
      <c r="K2186" s="91"/>
      <c r="L2186" s="91"/>
      <c r="M2186" s="91">
        <v>1137.5</v>
      </c>
      <c r="N2186" s="91"/>
      <c r="O2186" s="91"/>
      <c r="P2186" s="91"/>
      <c r="Q2186" s="91"/>
      <c r="R2186" s="91"/>
      <c r="S2186" s="91"/>
      <c r="T2186" s="91">
        <v>412.5</v>
      </c>
      <c r="U2186" s="91">
        <f t="shared" si="209"/>
        <v>2425</v>
      </c>
      <c r="V2186" s="82" t="str">
        <f t="shared" si="207"/>
        <v>155051514885</v>
      </c>
      <c r="W2186" s="83">
        <f>VLOOKUP(V2186,Factors!$E$6:$H$5950,4,FALSE)</f>
        <v>0</v>
      </c>
      <c r="X2186" t="str">
        <f>VLOOKUP(V2186,Factors!$E$6:$F$5950,2,FALSE)</f>
        <v>Direct-OR</v>
      </c>
      <c r="Y2186" s="92">
        <f t="shared" si="204"/>
        <v>0</v>
      </c>
      <c r="Z2186" s="92">
        <f t="shared" si="205"/>
        <v>2425</v>
      </c>
      <c r="AA2186" s="92">
        <f t="shared" si="206"/>
        <v>2425</v>
      </c>
    </row>
    <row r="2187" spans="1:27" x14ac:dyDescent="0.25">
      <c r="A2187" t="s">
        <v>479</v>
      </c>
      <c r="B2187" t="s">
        <v>266</v>
      </c>
      <c r="C2187" t="s">
        <v>267</v>
      </c>
      <c r="D2187" t="s">
        <v>491</v>
      </c>
      <c r="E2187" t="s">
        <v>492</v>
      </c>
      <c r="F2187" t="str">
        <f t="shared" si="208"/>
        <v>1514</v>
      </c>
      <c r="G2187" t="s">
        <v>282</v>
      </c>
      <c r="H2187" t="s">
        <v>283</v>
      </c>
      <c r="I2187" s="91">
        <v>2011</v>
      </c>
      <c r="J2187" s="91"/>
      <c r="K2187" s="91">
        <v>150</v>
      </c>
      <c r="L2187" s="91"/>
      <c r="M2187" s="91"/>
      <c r="N2187" s="91"/>
      <c r="O2187" s="91"/>
      <c r="P2187" s="91"/>
      <c r="Q2187" s="91"/>
      <c r="R2187" s="91"/>
      <c r="S2187" s="91"/>
      <c r="T2187" s="91"/>
      <c r="U2187" s="91">
        <f t="shared" si="209"/>
        <v>2161</v>
      </c>
      <c r="V2187" s="82" t="str">
        <f t="shared" si="207"/>
        <v>155051514885</v>
      </c>
      <c r="W2187" s="83">
        <f>VLOOKUP(V2187,Factors!$E$6:$H$5950,4,FALSE)</f>
        <v>0</v>
      </c>
      <c r="X2187" t="str">
        <f>VLOOKUP(V2187,Factors!$E$6:$F$5950,2,FALSE)</f>
        <v>Direct-OR</v>
      </c>
      <c r="Y2187" s="92">
        <f t="shared" si="204"/>
        <v>0</v>
      </c>
      <c r="Z2187" s="92">
        <f t="shared" si="205"/>
        <v>2161</v>
      </c>
      <c r="AA2187" s="92">
        <f t="shared" si="206"/>
        <v>2161</v>
      </c>
    </row>
    <row r="2188" spans="1:27" x14ac:dyDescent="0.25">
      <c r="A2188" t="s">
        <v>479</v>
      </c>
      <c r="B2188" t="s">
        <v>266</v>
      </c>
      <c r="C2188" t="s">
        <v>267</v>
      </c>
      <c r="D2188" t="s">
        <v>491</v>
      </c>
      <c r="E2188" t="s">
        <v>492</v>
      </c>
      <c r="F2188" t="str">
        <f t="shared" si="208"/>
        <v>1514</v>
      </c>
      <c r="G2188" t="s">
        <v>256</v>
      </c>
      <c r="H2188" t="s">
        <v>257</v>
      </c>
      <c r="I2188" s="91"/>
      <c r="J2188" s="91"/>
      <c r="K2188" s="91">
        <v>1768</v>
      </c>
      <c r="L2188" s="91"/>
      <c r="M2188" s="91">
        <v>1332</v>
      </c>
      <c r="N2188" s="91"/>
      <c r="O2188" s="91">
        <v>577.75</v>
      </c>
      <c r="P2188" s="91">
        <v>517.9</v>
      </c>
      <c r="Q2188" s="91"/>
      <c r="R2188" s="91"/>
      <c r="S2188" s="91">
        <v>240</v>
      </c>
      <c r="T2188" s="91"/>
      <c r="U2188" s="91">
        <f t="shared" si="209"/>
        <v>4435.6499999999996</v>
      </c>
      <c r="V2188" s="82" t="str">
        <f t="shared" si="207"/>
        <v>155051514885</v>
      </c>
      <c r="W2188" s="83">
        <f>VLOOKUP(V2188,Factors!$E$6:$H$5950,4,FALSE)</f>
        <v>0</v>
      </c>
      <c r="X2188" t="str">
        <f>VLOOKUP(V2188,Factors!$E$6:$F$5950,2,FALSE)</f>
        <v>Direct-OR</v>
      </c>
      <c r="Y2188" s="92">
        <f t="shared" si="204"/>
        <v>0</v>
      </c>
      <c r="Z2188" s="92">
        <f t="shared" si="205"/>
        <v>4435.6499999999996</v>
      </c>
      <c r="AA2188" s="92">
        <f t="shared" si="206"/>
        <v>4435.6499999999996</v>
      </c>
    </row>
    <row r="2189" spans="1:27" x14ac:dyDescent="0.25">
      <c r="A2189" t="s">
        <v>479</v>
      </c>
      <c r="B2189" t="s">
        <v>266</v>
      </c>
      <c r="C2189" t="s">
        <v>267</v>
      </c>
      <c r="D2189" t="s">
        <v>491</v>
      </c>
      <c r="E2189" t="s">
        <v>492</v>
      </c>
      <c r="F2189" t="str">
        <f t="shared" si="208"/>
        <v>1514</v>
      </c>
      <c r="G2189" t="s">
        <v>50</v>
      </c>
      <c r="H2189" t="s">
        <v>51</v>
      </c>
      <c r="I2189" s="91"/>
      <c r="J2189" s="91"/>
      <c r="K2189" s="91">
        <v>816.4</v>
      </c>
      <c r="L2189" s="91"/>
      <c r="M2189" s="91"/>
      <c r="N2189" s="91">
        <v>2835</v>
      </c>
      <c r="O2189" s="91"/>
      <c r="P2189" s="91">
        <v>683.96</v>
      </c>
      <c r="Q2189" s="91"/>
      <c r="R2189" s="91">
        <v>458.78</v>
      </c>
      <c r="S2189" s="91"/>
      <c r="T2189" s="91"/>
      <c r="U2189" s="91">
        <f t="shared" si="209"/>
        <v>4794.1400000000003</v>
      </c>
      <c r="V2189" s="82" t="str">
        <f t="shared" si="207"/>
        <v>155051514885</v>
      </c>
      <c r="W2189" s="83">
        <f>VLOOKUP(V2189,Factors!$E$6:$H$5950,4,FALSE)</f>
        <v>0</v>
      </c>
      <c r="X2189" t="str">
        <f>VLOOKUP(V2189,Factors!$E$6:$F$5950,2,FALSE)</f>
        <v>Direct-OR</v>
      </c>
      <c r="Y2189" s="92">
        <f t="shared" si="204"/>
        <v>0</v>
      </c>
      <c r="Z2189" s="92">
        <f t="shared" si="205"/>
        <v>4794.1400000000003</v>
      </c>
      <c r="AA2189" s="92">
        <f t="shared" si="206"/>
        <v>4794.1400000000003</v>
      </c>
    </row>
    <row r="2190" spans="1:27" x14ac:dyDescent="0.25">
      <c r="A2190" t="s">
        <v>479</v>
      </c>
      <c r="B2190" t="s">
        <v>266</v>
      </c>
      <c r="C2190" t="s">
        <v>267</v>
      </c>
      <c r="D2190" t="s">
        <v>491</v>
      </c>
      <c r="E2190" t="s">
        <v>492</v>
      </c>
      <c r="F2190" t="str">
        <f t="shared" si="208"/>
        <v>1514</v>
      </c>
      <c r="G2190" t="s">
        <v>284</v>
      </c>
      <c r="H2190" t="s">
        <v>285</v>
      </c>
      <c r="I2190" s="91"/>
      <c r="J2190" s="91"/>
      <c r="K2190" s="91">
        <v>200</v>
      </c>
      <c r="L2190" s="91"/>
      <c r="M2190" s="91"/>
      <c r="N2190" s="91"/>
      <c r="O2190" s="91">
        <v>620</v>
      </c>
      <c r="P2190" s="91"/>
      <c r="Q2190" s="91"/>
      <c r="R2190" s="91">
        <v>150</v>
      </c>
      <c r="S2190" s="91"/>
      <c r="T2190" s="91">
        <v>200</v>
      </c>
      <c r="U2190" s="91">
        <f t="shared" si="209"/>
        <v>1170</v>
      </c>
      <c r="V2190" s="82" t="str">
        <f t="shared" si="207"/>
        <v>155051514885</v>
      </c>
      <c r="W2190" s="83">
        <f>VLOOKUP(V2190,Factors!$E$6:$H$5950,4,FALSE)</f>
        <v>0</v>
      </c>
      <c r="X2190" t="str">
        <f>VLOOKUP(V2190,Factors!$E$6:$F$5950,2,FALSE)</f>
        <v>Direct-OR</v>
      </c>
      <c r="Y2190" s="92">
        <f t="shared" si="204"/>
        <v>0</v>
      </c>
      <c r="Z2190" s="92">
        <f t="shared" si="205"/>
        <v>1170</v>
      </c>
      <c r="AA2190" s="92">
        <f t="shared" si="206"/>
        <v>1170</v>
      </c>
    </row>
    <row r="2191" spans="1:27" x14ac:dyDescent="0.25">
      <c r="A2191" t="s">
        <v>479</v>
      </c>
      <c r="B2191" t="s">
        <v>266</v>
      </c>
      <c r="C2191" t="s">
        <v>267</v>
      </c>
      <c r="D2191" t="s">
        <v>491</v>
      </c>
      <c r="E2191" t="s">
        <v>492</v>
      </c>
      <c r="F2191" t="str">
        <f t="shared" si="208"/>
        <v>1514</v>
      </c>
      <c r="G2191" t="s">
        <v>260</v>
      </c>
      <c r="H2191" t="s">
        <v>261</v>
      </c>
      <c r="I2191" s="91"/>
      <c r="J2191" s="91"/>
      <c r="K2191" s="91"/>
      <c r="L2191" s="91">
        <v>200</v>
      </c>
      <c r="M2191" s="91">
        <v>738.73</v>
      </c>
      <c r="N2191" s="91"/>
      <c r="O2191" s="91"/>
      <c r="P2191" s="91"/>
      <c r="Q2191" s="91"/>
      <c r="R2191" s="91"/>
      <c r="S2191" s="91"/>
      <c r="T2191" s="91"/>
      <c r="U2191" s="91">
        <f t="shared" si="209"/>
        <v>938.73</v>
      </c>
      <c r="V2191" s="82" t="str">
        <f t="shared" si="207"/>
        <v>155051514885</v>
      </c>
      <c r="W2191" s="83">
        <f>VLOOKUP(V2191,Factors!$E$6:$H$5950,4,FALSE)</f>
        <v>0</v>
      </c>
      <c r="X2191" t="str">
        <f>VLOOKUP(V2191,Factors!$E$6:$F$5950,2,FALSE)</f>
        <v>Direct-OR</v>
      </c>
      <c r="Y2191" s="92">
        <f t="shared" si="204"/>
        <v>0</v>
      </c>
      <c r="Z2191" s="92">
        <f t="shared" si="205"/>
        <v>938.73</v>
      </c>
      <c r="AA2191" s="92">
        <f t="shared" si="206"/>
        <v>938.73</v>
      </c>
    </row>
    <row r="2192" spans="1:27" x14ac:dyDescent="0.25">
      <c r="A2192" t="s">
        <v>479</v>
      </c>
      <c r="B2192" t="s">
        <v>266</v>
      </c>
      <c r="C2192" t="s">
        <v>267</v>
      </c>
      <c r="D2192" t="s">
        <v>491</v>
      </c>
      <c r="E2192" t="s">
        <v>492</v>
      </c>
      <c r="F2192" t="str">
        <f t="shared" si="208"/>
        <v>1514</v>
      </c>
      <c r="G2192" t="s">
        <v>207</v>
      </c>
      <c r="H2192" t="s">
        <v>208</v>
      </c>
      <c r="I2192" s="91">
        <v>407.64</v>
      </c>
      <c r="J2192" s="91"/>
      <c r="K2192" s="91">
        <v>40</v>
      </c>
      <c r="L2192" s="91">
        <v>139.97999999999999</v>
      </c>
      <c r="M2192" s="91">
        <v>14.8</v>
      </c>
      <c r="N2192" s="91">
        <v>55.57</v>
      </c>
      <c r="O2192" s="91">
        <v>109</v>
      </c>
      <c r="P2192" s="91">
        <v>189.99</v>
      </c>
      <c r="Q2192" s="91"/>
      <c r="R2192" s="91">
        <v>135.24</v>
      </c>
      <c r="S2192" s="91"/>
      <c r="T2192" s="91"/>
      <c r="U2192" s="91">
        <f t="shared" si="209"/>
        <v>1092.22</v>
      </c>
      <c r="V2192" s="82" t="str">
        <f t="shared" si="207"/>
        <v>155051514885</v>
      </c>
      <c r="W2192" s="83">
        <f>VLOOKUP(V2192,Factors!$E$6:$H$5950,4,FALSE)</f>
        <v>0</v>
      </c>
      <c r="X2192" t="str">
        <f>VLOOKUP(V2192,Factors!$E$6:$F$5950,2,FALSE)</f>
        <v>Direct-OR</v>
      </c>
      <c r="Y2192" s="92">
        <f t="shared" si="204"/>
        <v>0</v>
      </c>
      <c r="Z2192" s="92">
        <f t="shared" si="205"/>
        <v>1092.22</v>
      </c>
      <c r="AA2192" s="92">
        <f t="shared" si="206"/>
        <v>1092.22</v>
      </c>
    </row>
    <row r="2193" spans="1:27" x14ac:dyDescent="0.25">
      <c r="A2193" t="s">
        <v>479</v>
      </c>
      <c r="B2193" t="s">
        <v>266</v>
      </c>
      <c r="C2193" t="s">
        <v>267</v>
      </c>
      <c r="D2193" t="s">
        <v>491</v>
      </c>
      <c r="E2193" t="s">
        <v>492</v>
      </c>
      <c r="F2193" t="str">
        <f t="shared" si="208"/>
        <v>1514</v>
      </c>
      <c r="G2193" t="s">
        <v>128</v>
      </c>
      <c r="H2193" t="s">
        <v>129</v>
      </c>
      <c r="I2193" s="91"/>
      <c r="J2193" s="91"/>
      <c r="K2193" s="91"/>
      <c r="L2193" s="91"/>
      <c r="M2193" s="91"/>
      <c r="N2193" s="91"/>
      <c r="O2193" s="91"/>
      <c r="P2193" s="91"/>
      <c r="Q2193" s="91">
        <v>15.75</v>
      </c>
      <c r="R2193" s="91">
        <v>-15.75</v>
      </c>
      <c r="S2193" s="91">
        <v>0</v>
      </c>
      <c r="T2193" s="91">
        <v>0</v>
      </c>
      <c r="U2193" s="91">
        <f t="shared" si="209"/>
        <v>0</v>
      </c>
      <c r="V2193" s="82" t="str">
        <f t="shared" si="207"/>
        <v>155051514885</v>
      </c>
      <c r="W2193" s="83">
        <f>VLOOKUP(V2193,Factors!$E$6:$H$5950,4,FALSE)</f>
        <v>0</v>
      </c>
      <c r="X2193" t="str">
        <f>VLOOKUP(V2193,Factors!$E$6:$F$5950,2,FALSE)</f>
        <v>Direct-OR</v>
      </c>
      <c r="Y2193" s="92">
        <f t="shared" si="204"/>
        <v>0</v>
      </c>
      <c r="Z2193" s="92">
        <f t="shared" si="205"/>
        <v>0</v>
      </c>
      <c r="AA2193" s="92">
        <f t="shared" si="206"/>
        <v>0</v>
      </c>
    </row>
    <row r="2194" spans="1:27" x14ac:dyDescent="0.25">
      <c r="A2194" t="s">
        <v>479</v>
      </c>
      <c r="B2194" t="s">
        <v>266</v>
      </c>
      <c r="C2194" t="s">
        <v>267</v>
      </c>
      <c r="D2194" t="s">
        <v>491</v>
      </c>
      <c r="E2194" t="s">
        <v>492</v>
      </c>
      <c r="F2194" t="str">
        <f t="shared" si="208"/>
        <v>1514</v>
      </c>
      <c r="G2194" t="s">
        <v>213</v>
      </c>
      <c r="H2194" t="s">
        <v>214</v>
      </c>
      <c r="I2194" s="91"/>
      <c r="J2194" s="91"/>
      <c r="K2194" s="91"/>
      <c r="L2194" s="91"/>
      <c r="M2194" s="91"/>
      <c r="N2194" s="91"/>
      <c r="O2194" s="91"/>
      <c r="P2194" s="91"/>
      <c r="Q2194" s="91"/>
      <c r="R2194" s="91"/>
      <c r="S2194" s="91">
        <v>29.97</v>
      </c>
      <c r="T2194" s="91">
        <v>36.22</v>
      </c>
      <c r="U2194" s="91">
        <f t="shared" si="209"/>
        <v>66.19</v>
      </c>
      <c r="V2194" s="82" t="str">
        <f t="shared" si="207"/>
        <v>155051514885</v>
      </c>
      <c r="W2194" s="83">
        <f>VLOOKUP(V2194,Factors!$E$6:$H$5950,4,FALSE)</f>
        <v>0</v>
      </c>
      <c r="X2194" t="str">
        <f>VLOOKUP(V2194,Factors!$E$6:$F$5950,2,FALSE)</f>
        <v>Direct-OR</v>
      </c>
      <c r="Y2194" s="92">
        <f t="shared" ref="Y2194:Y2257" si="210">U2194*W2194</f>
        <v>0</v>
      </c>
      <c r="Z2194" s="92">
        <f t="shared" ref="Z2194:Z2257" si="211">U2194-Y2194</f>
        <v>66.19</v>
      </c>
      <c r="AA2194" s="92">
        <f t="shared" ref="AA2194:AA2257" si="212">Y2194+Z2194</f>
        <v>66.19</v>
      </c>
    </row>
    <row r="2195" spans="1:27" x14ac:dyDescent="0.25">
      <c r="A2195" t="s">
        <v>479</v>
      </c>
      <c r="B2195" t="s">
        <v>266</v>
      </c>
      <c r="C2195" t="s">
        <v>267</v>
      </c>
      <c r="D2195" t="s">
        <v>491</v>
      </c>
      <c r="E2195" t="s">
        <v>492</v>
      </c>
      <c r="F2195" t="str">
        <f t="shared" si="208"/>
        <v>1514</v>
      </c>
      <c r="G2195" t="s">
        <v>71</v>
      </c>
      <c r="H2195" t="s">
        <v>72</v>
      </c>
      <c r="I2195" s="91"/>
      <c r="J2195" s="91"/>
      <c r="K2195" s="91"/>
      <c r="L2195" s="91"/>
      <c r="M2195" s="91"/>
      <c r="N2195" s="91"/>
      <c r="O2195" s="91"/>
      <c r="P2195" s="91"/>
      <c r="Q2195" s="91"/>
      <c r="R2195" s="91"/>
      <c r="S2195" s="91">
        <v>2.84</v>
      </c>
      <c r="T2195" s="91"/>
      <c r="U2195" s="91">
        <f t="shared" si="209"/>
        <v>2.84</v>
      </c>
      <c r="V2195" s="82" t="str">
        <f t="shared" si="207"/>
        <v>155051514885</v>
      </c>
      <c r="W2195" s="83">
        <f>VLOOKUP(V2195,Factors!$E$6:$H$5950,4,FALSE)</f>
        <v>0</v>
      </c>
      <c r="X2195" t="str">
        <f>VLOOKUP(V2195,Factors!$E$6:$F$5950,2,FALSE)</f>
        <v>Direct-OR</v>
      </c>
      <c r="Y2195" s="92">
        <f t="shared" si="210"/>
        <v>0</v>
      </c>
      <c r="Z2195" s="92">
        <f t="shared" si="211"/>
        <v>2.84</v>
      </c>
      <c r="AA2195" s="92">
        <f t="shared" si="212"/>
        <v>2.84</v>
      </c>
    </row>
    <row r="2196" spans="1:27" x14ac:dyDescent="0.25">
      <c r="A2196" t="s">
        <v>479</v>
      </c>
      <c r="B2196" t="s">
        <v>266</v>
      </c>
      <c r="C2196" t="s">
        <v>267</v>
      </c>
      <c r="D2196" t="s">
        <v>491</v>
      </c>
      <c r="E2196" t="s">
        <v>492</v>
      </c>
      <c r="F2196" t="str">
        <f t="shared" si="208"/>
        <v>1514</v>
      </c>
      <c r="G2196" t="s">
        <v>98</v>
      </c>
      <c r="H2196" t="s">
        <v>99</v>
      </c>
      <c r="I2196" s="91"/>
      <c r="J2196" s="91">
        <v>19.79</v>
      </c>
      <c r="K2196" s="91"/>
      <c r="L2196" s="91">
        <v>78.38</v>
      </c>
      <c r="M2196" s="91"/>
      <c r="N2196" s="91">
        <v>79.98</v>
      </c>
      <c r="O2196" s="91">
        <v>94.7</v>
      </c>
      <c r="P2196" s="91">
        <v>70.569999999999993</v>
      </c>
      <c r="Q2196" s="91"/>
      <c r="R2196" s="91">
        <v>33.97</v>
      </c>
      <c r="S2196" s="91"/>
      <c r="T2196" s="91">
        <v>9.98</v>
      </c>
      <c r="U2196" s="91">
        <f t="shared" si="209"/>
        <v>387.37</v>
      </c>
      <c r="V2196" s="82" t="str">
        <f t="shared" si="207"/>
        <v>155051514885</v>
      </c>
      <c r="W2196" s="83">
        <f>VLOOKUP(V2196,Factors!$E$6:$H$5950,4,FALSE)</f>
        <v>0</v>
      </c>
      <c r="X2196" t="str">
        <f>VLOOKUP(V2196,Factors!$E$6:$F$5950,2,FALSE)</f>
        <v>Direct-OR</v>
      </c>
      <c r="Y2196" s="92">
        <f t="shared" si="210"/>
        <v>0</v>
      </c>
      <c r="Z2196" s="92">
        <f t="shared" si="211"/>
        <v>387.37</v>
      </c>
      <c r="AA2196" s="92">
        <f t="shared" si="212"/>
        <v>387.37</v>
      </c>
    </row>
    <row r="2197" spans="1:27" x14ac:dyDescent="0.25">
      <c r="A2197" t="s">
        <v>479</v>
      </c>
      <c r="B2197" t="s">
        <v>266</v>
      </c>
      <c r="C2197" t="s">
        <v>267</v>
      </c>
      <c r="D2197" t="s">
        <v>491</v>
      </c>
      <c r="E2197" t="s">
        <v>492</v>
      </c>
      <c r="F2197" t="str">
        <f t="shared" si="208"/>
        <v>1514</v>
      </c>
      <c r="G2197" t="s">
        <v>412</v>
      </c>
      <c r="H2197" t="s">
        <v>413</v>
      </c>
      <c r="I2197" s="91">
        <v>174.4</v>
      </c>
      <c r="J2197" s="91"/>
      <c r="K2197" s="91"/>
      <c r="L2197" s="91"/>
      <c r="M2197" s="91"/>
      <c r="N2197" s="91"/>
      <c r="O2197" s="91"/>
      <c r="P2197" s="91"/>
      <c r="Q2197" s="91">
        <v>9.99</v>
      </c>
      <c r="R2197" s="91"/>
      <c r="S2197" s="91"/>
      <c r="T2197" s="91"/>
      <c r="U2197" s="91">
        <f t="shared" si="209"/>
        <v>184.39000000000001</v>
      </c>
      <c r="V2197" s="82" t="str">
        <f t="shared" si="207"/>
        <v>155051514885</v>
      </c>
      <c r="W2197" s="83">
        <f>VLOOKUP(V2197,Factors!$E$6:$H$5950,4,FALSE)</f>
        <v>0</v>
      </c>
      <c r="X2197" t="str">
        <f>VLOOKUP(V2197,Factors!$E$6:$F$5950,2,FALSE)</f>
        <v>Direct-OR</v>
      </c>
      <c r="Y2197" s="92">
        <f t="shared" si="210"/>
        <v>0</v>
      </c>
      <c r="Z2197" s="92">
        <f t="shared" si="211"/>
        <v>184.39000000000001</v>
      </c>
      <c r="AA2197" s="92">
        <f t="shared" si="212"/>
        <v>184.39000000000001</v>
      </c>
    </row>
    <row r="2198" spans="1:27" x14ac:dyDescent="0.25">
      <c r="A2198" t="s">
        <v>479</v>
      </c>
      <c r="B2198" t="s">
        <v>266</v>
      </c>
      <c r="C2198" t="s">
        <v>267</v>
      </c>
      <c r="D2198" t="s">
        <v>491</v>
      </c>
      <c r="E2198" t="s">
        <v>492</v>
      </c>
      <c r="F2198" t="str">
        <f t="shared" si="208"/>
        <v>1514</v>
      </c>
      <c r="G2198" t="s">
        <v>130</v>
      </c>
      <c r="H2198" t="s">
        <v>131</v>
      </c>
      <c r="I2198" s="91"/>
      <c r="J2198" s="91">
        <v>36.5</v>
      </c>
      <c r="K2198" s="91">
        <v>71.27</v>
      </c>
      <c r="L2198" s="91">
        <v>54.8</v>
      </c>
      <c r="M2198" s="91">
        <v>100.1</v>
      </c>
      <c r="N2198" s="91">
        <v>191.84</v>
      </c>
      <c r="O2198" s="91">
        <v>318.93</v>
      </c>
      <c r="P2198" s="91">
        <v>580.75</v>
      </c>
      <c r="Q2198" s="91">
        <v>436.73</v>
      </c>
      <c r="R2198" s="91">
        <v>505.24</v>
      </c>
      <c r="S2198" s="91">
        <v>111.02</v>
      </c>
      <c r="T2198" s="91">
        <v>273.58999999999997</v>
      </c>
      <c r="U2198" s="91">
        <f t="shared" si="209"/>
        <v>2680.77</v>
      </c>
      <c r="V2198" s="82" t="str">
        <f t="shared" si="207"/>
        <v>155051514885</v>
      </c>
      <c r="W2198" s="83">
        <f>VLOOKUP(V2198,Factors!$E$6:$H$5950,4,FALSE)</f>
        <v>0</v>
      </c>
      <c r="X2198" t="str">
        <f>VLOOKUP(V2198,Factors!$E$6:$F$5950,2,FALSE)</f>
        <v>Direct-OR</v>
      </c>
      <c r="Y2198" s="92">
        <f t="shared" si="210"/>
        <v>0</v>
      </c>
      <c r="Z2198" s="92">
        <f t="shared" si="211"/>
        <v>2680.77</v>
      </c>
      <c r="AA2198" s="92">
        <f t="shared" si="212"/>
        <v>2680.77</v>
      </c>
    </row>
    <row r="2199" spans="1:27" x14ac:dyDescent="0.25">
      <c r="A2199" t="s">
        <v>479</v>
      </c>
      <c r="B2199" t="s">
        <v>266</v>
      </c>
      <c r="C2199" t="s">
        <v>267</v>
      </c>
      <c r="D2199" t="s">
        <v>491</v>
      </c>
      <c r="E2199" t="s">
        <v>492</v>
      </c>
      <c r="F2199" t="str">
        <f t="shared" si="208"/>
        <v>1514</v>
      </c>
      <c r="G2199" t="s">
        <v>132</v>
      </c>
      <c r="H2199" t="s">
        <v>133</v>
      </c>
      <c r="I2199" s="91"/>
      <c r="J2199" s="91"/>
      <c r="K2199" s="91"/>
      <c r="L2199" s="91"/>
      <c r="M2199" s="91"/>
      <c r="N2199" s="91"/>
      <c r="O2199" s="91"/>
      <c r="P2199" s="91"/>
      <c r="Q2199" s="91"/>
      <c r="R2199" s="91">
        <v>285.06</v>
      </c>
      <c r="S2199" s="91"/>
      <c r="T2199" s="91"/>
      <c r="U2199" s="91">
        <f t="shared" si="209"/>
        <v>285.06</v>
      </c>
      <c r="V2199" s="82" t="str">
        <f t="shared" si="207"/>
        <v>155051514885</v>
      </c>
      <c r="W2199" s="83">
        <f>VLOOKUP(V2199,Factors!$E$6:$H$5950,4,FALSE)</f>
        <v>0</v>
      </c>
      <c r="X2199" t="str">
        <f>VLOOKUP(V2199,Factors!$E$6:$F$5950,2,FALSE)</f>
        <v>Direct-OR</v>
      </c>
      <c r="Y2199" s="92">
        <f t="shared" si="210"/>
        <v>0</v>
      </c>
      <c r="Z2199" s="92">
        <f t="shared" si="211"/>
        <v>285.06</v>
      </c>
      <c r="AA2199" s="92">
        <f t="shared" si="212"/>
        <v>285.06</v>
      </c>
    </row>
    <row r="2200" spans="1:27" x14ac:dyDescent="0.25">
      <c r="A2200" t="s">
        <v>479</v>
      </c>
      <c r="B2200" t="s">
        <v>266</v>
      </c>
      <c r="C2200" t="s">
        <v>267</v>
      </c>
      <c r="D2200" t="s">
        <v>491</v>
      </c>
      <c r="E2200" t="s">
        <v>492</v>
      </c>
      <c r="F2200" t="str">
        <f t="shared" si="208"/>
        <v>1514</v>
      </c>
      <c r="G2200" t="s">
        <v>136</v>
      </c>
      <c r="H2200" t="s">
        <v>137</v>
      </c>
      <c r="I2200" s="91"/>
      <c r="J2200" s="91">
        <v>8</v>
      </c>
      <c r="K2200" s="91">
        <v>45</v>
      </c>
      <c r="L2200" s="91">
        <v>13.2</v>
      </c>
      <c r="M2200" s="91"/>
      <c r="N2200" s="91"/>
      <c r="O2200" s="91">
        <v>1.75</v>
      </c>
      <c r="P2200" s="91">
        <v>23</v>
      </c>
      <c r="Q2200" s="91"/>
      <c r="R2200" s="91"/>
      <c r="S2200" s="91">
        <v>40.700000000000003</v>
      </c>
      <c r="T2200" s="91">
        <v>21.1</v>
      </c>
      <c r="U2200" s="91">
        <f t="shared" si="209"/>
        <v>152.75</v>
      </c>
      <c r="V2200" s="82" t="str">
        <f t="shared" si="207"/>
        <v>155051514885</v>
      </c>
      <c r="W2200" s="83">
        <f>VLOOKUP(V2200,Factors!$E$6:$H$5950,4,FALSE)</f>
        <v>0</v>
      </c>
      <c r="X2200" t="str">
        <f>VLOOKUP(V2200,Factors!$E$6:$F$5950,2,FALSE)</f>
        <v>Direct-OR</v>
      </c>
      <c r="Y2200" s="92">
        <f t="shared" si="210"/>
        <v>0</v>
      </c>
      <c r="Z2200" s="92">
        <f t="shared" si="211"/>
        <v>152.75</v>
      </c>
      <c r="AA2200" s="92">
        <f t="shared" si="212"/>
        <v>152.75</v>
      </c>
    </row>
    <row r="2201" spans="1:27" x14ac:dyDescent="0.25">
      <c r="A2201" t="s">
        <v>479</v>
      </c>
      <c r="B2201" t="s">
        <v>266</v>
      </c>
      <c r="C2201" t="s">
        <v>267</v>
      </c>
      <c r="D2201" t="s">
        <v>491</v>
      </c>
      <c r="E2201" t="s">
        <v>492</v>
      </c>
      <c r="F2201" t="str">
        <f t="shared" si="208"/>
        <v>1514</v>
      </c>
      <c r="G2201" t="s">
        <v>102</v>
      </c>
      <c r="H2201" t="s">
        <v>103</v>
      </c>
      <c r="I2201" s="91">
        <v>7747.5</v>
      </c>
      <c r="J2201" s="91">
        <v>9392.5</v>
      </c>
      <c r="K2201" s="91">
        <v>39061.550000000003</v>
      </c>
      <c r="L2201" s="91">
        <v>-460.71</v>
      </c>
      <c r="M2201" s="91">
        <v>10737.5</v>
      </c>
      <c r="N2201" s="91">
        <v>0</v>
      </c>
      <c r="O2201" s="91">
        <v>1712.96</v>
      </c>
      <c r="P2201" s="91">
        <v>5306.36</v>
      </c>
      <c r="Q2201" s="91">
        <v>151274.5</v>
      </c>
      <c r="R2201" s="91">
        <v>10554.65</v>
      </c>
      <c r="S2201" s="91">
        <v>-5780.11</v>
      </c>
      <c r="T2201" s="91">
        <v>68076.75</v>
      </c>
      <c r="U2201" s="91">
        <f t="shared" si="209"/>
        <v>297623.45</v>
      </c>
      <c r="V2201" s="82" t="str">
        <f t="shared" si="207"/>
        <v>155051514885</v>
      </c>
      <c r="W2201" s="83">
        <f>VLOOKUP(V2201,Factors!$E$6:$H$5950,4,FALSE)</f>
        <v>0</v>
      </c>
      <c r="X2201" t="str">
        <f>VLOOKUP(V2201,Factors!$E$6:$F$5950,2,FALSE)</f>
        <v>Direct-OR</v>
      </c>
      <c r="Y2201" s="92">
        <f t="shared" si="210"/>
        <v>0</v>
      </c>
      <c r="Z2201" s="92">
        <f t="shared" si="211"/>
        <v>297623.45</v>
      </c>
      <c r="AA2201" s="92">
        <f t="shared" si="212"/>
        <v>297623.45</v>
      </c>
    </row>
    <row r="2202" spans="1:27" x14ac:dyDescent="0.25">
      <c r="A2202" t="s">
        <v>479</v>
      </c>
      <c r="B2202" t="s">
        <v>266</v>
      </c>
      <c r="C2202" t="s">
        <v>267</v>
      </c>
      <c r="D2202" t="s">
        <v>491</v>
      </c>
      <c r="E2202" t="s">
        <v>492</v>
      </c>
      <c r="F2202" t="str">
        <f t="shared" si="208"/>
        <v>1514</v>
      </c>
      <c r="G2202" t="s">
        <v>353</v>
      </c>
      <c r="H2202" t="s">
        <v>354</v>
      </c>
      <c r="I2202" s="91"/>
      <c r="J2202" s="91"/>
      <c r="K2202" s="91">
        <v>-611.80999999999995</v>
      </c>
      <c r="L2202" s="91"/>
      <c r="M2202" s="91"/>
      <c r="N2202" s="91"/>
      <c r="O2202" s="91">
        <v>-731.65</v>
      </c>
      <c r="P2202" s="91"/>
      <c r="Q2202" s="91"/>
      <c r="R2202" s="91"/>
      <c r="S2202" s="91"/>
      <c r="T2202" s="91"/>
      <c r="U2202" s="91">
        <f t="shared" si="209"/>
        <v>-1343.46</v>
      </c>
      <c r="V2202" s="82" t="str">
        <f t="shared" si="207"/>
        <v>155051514885</v>
      </c>
      <c r="W2202" s="83">
        <f>VLOOKUP(V2202,Factors!$E$6:$H$5950,4,FALSE)</f>
        <v>0</v>
      </c>
      <c r="X2202" t="str">
        <f>VLOOKUP(V2202,Factors!$E$6:$F$5950,2,FALSE)</f>
        <v>Direct-OR</v>
      </c>
      <c r="Y2202" s="92">
        <f t="shared" si="210"/>
        <v>0</v>
      </c>
      <c r="Z2202" s="92">
        <f t="shared" si="211"/>
        <v>-1343.46</v>
      </c>
      <c r="AA2202" s="92">
        <f t="shared" si="212"/>
        <v>-1343.46</v>
      </c>
    </row>
    <row r="2203" spans="1:27" x14ac:dyDescent="0.25">
      <c r="A2203" t="s">
        <v>479</v>
      </c>
      <c r="B2203" t="s">
        <v>266</v>
      </c>
      <c r="C2203" t="s">
        <v>267</v>
      </c>
      <c r="D2203" t="s">
        <v>491</v>
      </c>
      <c r="E2203" t="s">
        <v>492</v>
      </c>
      <c r="F2203" t="str">
        <f t="shared" si="208"/>
        <v>1514</v>
      </c>
      <c r="G2203" t="s">
        <v>30</v>
      </c>
      <c r="H2203" t="s">
        <v>31</v>
      </c>
      <c r="I2203" s="91"/>
      <c r="J2203" s="91"/>
      <c r="K2203" s="91"/>
      <c r="L2203" s="91"/>
      <c r="M2203" s="91"/>
      <c r="N2203" s="91"/>
      <c r="O2203" s="91"/>
      <c r="P2203" s="91"/>
      <c r="Q2203" s="91"/>
      <c r="R2203" s="91"/>
      <c r="S2203" s="91">
        <v>7.4</v>
      </c>
      <c r="T2203" s="91"/>
      <c r="U2203" s="91">
        <f t="shared" si="209"/>
        <v>7.4</v>
      </c>
      <c r="V2203" s="82" t="str">
        <f t="shared" si="207"/>
        <v>155051514885</v>
      </c>
      <c r="W2203" s="83">
        <f>VLOOKUP(V2203,Factors!$E$6:$H$5950,4,FALSE)</f>
        <v>0</v>
      </c>
      <c r="X2203" t="str">
        <f>VLOOKUP(V2203,Factors!$E$6:$F$5950,2,FALSE)</f>
        <v>Direct-OR</v>
      </c>
      <c r="Y2203" s="92">
        <f t="shared" si="210"/>
        <v>0</v>
      </c>
      <c r="Z2203" s="92">
        <f t="shared" si="211"/>
        <v>7.4</v>
      </c>
      <c r="AA2203" s="92">
        <f t="shared" si="212"/>
        <v>7.4</v>
      </c>
    </row>
    <row r="2204" spans="1:27" x14ac:dyDescent="0.25">
      <c r="A2204" t="s">
        <v>479</v>
      </c>
      <c r="B2204" t="s">
        <v>266</v>
      </c>
      <c r="C2204" t="s">
        <v>267</v>
      </c>
      <c r="D2204" t="s">
        <v>491</v>
      </c>
      <c r="E2204" t="s">
        <v>492</v>
      </c>
      <c r="F2204" t="str">
        <f t="shared" si="208"/>
        <v>1514</v>
      </c>
      <c r="G2204" t="s">
        <v>342</v>
      </c>
      <c r="H2204" t="s">
        <v>343</v>
      </c>
      <c r="I2204" s="91">
        <v>21.74</v>
      </c>
      <c r="J2204" s="91"/>
      <c r="K2204" s="91"/>
      <c r="L2204" s="91">
        <v>44.98</v>
      </c>
      <c r="M2204" s="91"/>
      <c r="N2204" s="91"/>
      <c r="O2204" s="91"/>
      <c r="P2204" s="91"/>
      <c r="Q2204" s="91"/>
      <c r="R2204" s="91"/>
      <c r="S2204" s="91"/>
      <c r="T2204" s="91"/>
      <c r="U2204" s="91">
        <f t="shared" si="209"/>
        <v>66.72</v>
      </c>
      <c r="V2204" s="82" t="str">
        <f t="shared" si="207"/>
        <v>155051514885</v>
      </c>
      <c r="W2204" s="83">
        <f>VLOOKUP(V2204,Factors!$E$6:$H$5950,4,FALSE)</f>
        <v>0</v>
      </c>
      <c r="X2204" t="str">
        <f>VLOOKUP(V2204,Factors!$E$6:$F$5950,2,FALSE)</f>
        <v>Direct-OR</v>
      </c>
      <c r="Y2204" s="92">
        <f t="shared" si="210"/>
        <v>0</v>
      </c>
      <c r="Z2204" s="92">
        <f t="shared" si="211"/>
        <v>66.72</v>
      </c>
      <c r="AA2204" s="92">
        <f t="shared" si="212"/>
        <v>66.72</v>
      </c>
    </row>
    <row r="2205" spans="1:27" x14ac:dyDescent="0.25">
      <c r="A2205" t="s">
        <v>479</v>
      </c>
      <c r="B2205" t="s">
        <v>266</v>
      </c>
      <c r="C2205" t="s">
        <v>267</v>
      </c>
      <c r="D2205" t="s">
        <v>491</v>
      </c>
      <c r="E2205" t="s">
        <v>492</v>
      </c>
      <c r="F2205" t="str">
        <f t="shared" si="208"/>
        <v>1514</v>
      </c>
      <c r="G2205" t="s">
        <v>63</v>
      </c>
      <c r="H2205" t="s">
        <v>64</v>
      </c>
      <c r="I2205" s="91"/>
      <c r="J2205" s="91"/>
      <c r="K2205" s="91"/>
      <c r="L2205" s="91"/>
      <c r="M2205" s="91"/>
      <c r="N2205" s="91"/>
      <c r="O2205" s="91">
        <v>26.54</v>
      </c>
      <c r="P2205" s="91"/>
      <c r="Q2205" s="91"/>
      <c r="R2205" s="91"/>
      <c r="S2205" s="91"/>
      <c r="T2205" s="91"/>
      <c r="U2205" s="91">
        <f t="shared" si="209"/>
        <v>26.54</v>
      </c>
      <c r="V2205" s="82" t="str">
        <f t="shared" si="207"/>
        <v>155051514885</v>
      </c>
      <c r="W2205" s="83">
        <f>VLOOKUP(V2205,Factors!$E$6:$H$5950,4,FALSE)</f>
        <v>0</v>
      </c>
      <c r="X2205" t="str">
        <f>VLOOKUP(V2205,Factors!$E$6:$F$5950,2,FALSE)</f>
        <v>Direct-OR</v>
      </c>
      <c r="Y2205" s="92">
        <f t="shared" si="210"/>
        <v>0</v>
      </c>
      <c r="Z2205" s="92">
        <f t="shared" si="211"/>
        <v>26.54</v>
      </c>
      <c r="AA2205" s="92">
        <f t="shared" si="212"/>
        <v>26.54</v>
      </c>
    </row>
    <row r="2206" spans="1:27" x14ac:dyDescent="0.25">
      <c r="A2206" t="s">
        <v>479</v>
      </c>
      <c r="B2206" t="s">
        <v>266</v>
      </c>
      <c r="C2206" t="s">
        <v>267</v>
      </c>
      <c r="D2206" t="s">
        <v>491</v>
      </c>
      <c r="E2206" t="s">
        <v>492</v>
      </c>
      <c r="F2206" t="str">
        <f t="shared" si="208"/>
        <v>1514</v>
      </c>
      <c r="G2206" t="s">
        <v>286</v>
      </c>
      <c r="H2206" t="s">
        <v>287</v>
      </c>
      <c r="I2206" s="91"/>
      <c r="J2206" s="91"/>
      <c r="K2206" s="91"/>
      <c r="L2206" s="91"/>
      <c r="M2206" s="91"/>
      <c r="N2206" s="91"/>
      <c r="O2206" s="91"/>
      <c r="P2206" s="91"/>
      <c r="Q2206" s="91"/>
      <c r="R2206" s="91"/>
      <c r="S2206" s="91"/>
      <c r="T2206" s="91">
        <v>-887.54</v>
      </c>
      <c r="U2206" s="91">
        <f t="shared" si="209"/>
        <v>-887.54</v>
      </c>
      <c r="V2206" s="82" t="str">
        <f t="shared" si="207"/>
        <v>155051514885</v>
      </c>
      <c r="W2206" s="83">
        <f>VLOOKUP(V2206,Factors!$E$6:$H$5950,4,FALSE)</f>
        <v>0</v>
      </c>
      <c r="X2206" t="str">
        <f>VLOOKUP(V2206,Factors!$E$6:$F$5950,2,FALSE)</f>
        <v>Direct-OR</v>
      </c>
      <c r="Y2206" s="92">
        <f t="shared" si="210"/>
        <v>0</v>
      </c>
      <c r="Z2206" s="92">
        <f t="shared" si="211"/>
        <v>-887.54</v>
      </c>
      <c r="AA2206" s="92">
        <f t="shared" si="212"/>
        <v>-887.54</v>
      </c>
    </row>
    <row r="2207" spans="1:27" x14ac:dyDescent="0.25">
      <c r="A2207" t="s">
        <v>479</v>
      </c>
      <c r="B2207" t="s">
        <v>266</v>
      </c>
      <c r="C2207" t="s">
        <v>267</v>
      </c>
      <c r="D2207" t="s">
        <v>491</v>
      </c>
      <c r="E2207" t="s">
        <v>492</v>
      </c>
      <c r="F2207" t="str">
        <f t="shared" si="208"/>
        <v>1514</v>
      </c>
      <c r="G2207" t="s">
        <v>428</v>
      </c>
      <c r="H2207" t="s">
        <v>429</v>
      </c>
      <c r="I2207" s="91"/>
      <c r="J2207" s="91"/>
      <c r="K2207" s="91"/>
      <c r="L2207" s="91">
        <v>-2717.33</v>
      </c>
      <c r="M2207" s="91"/>
      <c r="N2207" s="91"/>
      <c r="O2207" s="91"/>
      <c r="P2207" s="91"/>
      <c r="Q2207" s="91"/>
      <c r="R2207" s="91"/>
      <c r="S2207" s="91"/>
      <c r="T2207" s="91"/>
      <c r="U2207" s="91">
        <f t="shared" si="209"/>
        <v>-2717.33</v>
      </c>
      <c r="V2207" s="82" t="str">
        <f t="shared" si="207"/>
        <v>155051514885</v>
      </c>
      <c r="W2207" s="83">
        <f>VLOOKUP(V2207,Factors!$E$6:$H$5950,4,FALSE)</f>
        <v>0</v>
      </c>
      <c r="X2207" t="str">
        <f>VLOOKUP(V2207,Factors!$E$6:$F$5950,2,FALSE)</f>
        <v>Direct-OR</v>
      </c>
      <c r="Y2207" s="92">
        <f t="shared" si="210"/>
        <v>0</v>
      </c>
      <c r="Z2207" s="92">
        <f t="shared" si="211"/>
        <v>-2717.33</v>
      </c>
      <c r="AA2207" s="92">
        <f t="shared" si="212"/>
        <v>-2717.33</v>
      </c>
    </row>
    <row r="2208" spans="1:27" x14ac:dyDescent="0.25">
      <c r="A2208" t="s">
        <v>479</v>
      </c>
      <c r="B2208" t="s">
        <v>266</v>
      </c>
      <c r="C2208" t="s">
        <v>267</v>
      </c>
      <c r="D2208" t="s">
        <v>491</v>
      </c>
      <c r="E2208" t="s">
        <v>492</v>
      </c>
      <c r="F2208" t="str">
        <f t="shared" si="208"/>
        <v>1514</v>
      </c>
      <c r="G2208" t="s">
        <v>239</v>
      </c>
      <c r="H2208" t="s">
        <v>240</v>
      </c>
      <c r="I2208" s="91"/>
      <c r="J2208" s="91"/>
      <c r="K2208" s="91"/>
      <c r="L2208" s="91">
        <v>24.32</v>
      </c>
      <c r="M2208" s="91">
        <v>15.19</v>
      </c>
      <c r="N2208" s="91"/>
      <c r="O2208" s="91"/>
      <c r="P2208" s="91"/>
      <c r="Q2208" s="91"/>
      <c r="R2208" s="91"/>
      <c r="S2208" s="91"/>
      <c r="T2208" s="91"/>
      <c r="U2208" s="91">
        <f t="shared" si="209"/>
        <v>39.51</v>
      </c>
      <c r="V2208" s="82" t="str">
        <f t="shared" si="207"/>
        <v>155051514885</v>
      </c>
      <c r="W2208" s="83">
        <f>VLOOKUP(V2208,Factors!$E$6:$H$5950,4,FALSE)</f>
        <v>0</v>
      </c>
      <c r="X2208" t="str">
        <f>VLOOKUP(V2208,Factors!$E$6:$F$5950,2,FALSE)</f>
        <v>Direct-OR</v>
      </c>
      <c r="Y2208" s="92">
        <f t="shared" si="210"/>
        <v>0</v>
      </c>
      <c r="Z2208" s="92">
        <f t="shared" si="211"/>
        <v>39.51</v>
      </c>
      <c r="AA2208" s="92">
        <f t="shared" si="212"/>
        <v>39.51</v>
      </c>
    </row>
    <row r="2209" spans="1:27" x14ac:dyDescent="0.25">
      <c r="A2209" t="s">
        <v>479</v>
      </c>
      <c r="B2209" t="s">
        <v>266</v>
      </c>
      <c r="C2209" t="s">
        <v>267</v>
      </c>
      <c r="D2209" t="s">
        <v>491</v>
      </c>
      <c r="E2209" t="s">
        <v>492</v>
      </c>
      <c r="F2209" t="str">
        <f t="shared" si="208"/>
        <v>1514</v>
      </c>
      <c r="G2209" t="s">
        <v>144</v>
      </c>
      <c r="H2209" t="s">
        <v>145</v>
      </c>
      <c r="I2209" s="91">
        <v>818.15</v>
      </c>
      <c r="J2209" s="91">
        <v>1758.05</v>
      </c>
      <c r="K2209" s="91">
        <v>2402.9699999999998</v>
      </c>
      <c r="L2209" s="91">
        <v>1071.02</v>
      </c>
      <c r="M2209" s="91">
        <v>1086.02</v>
      </c>
      <c r="N2209" s="91">
        <v>772.34</v>
      </c>
      <c r="O2209" s="91">
        <v>1202.1400000000001</v>
      </c>
      <c r="P2209" s="91">
        <v>1577.3</v>
      </c>
      <c r="Q2209" s="91">
        <v>606.65</v>
      </c>
      <c r="R2209" s="91">
        <v>2985.01</v>
      </c>
      <c r="S2209" s="91">
        <v>1018.39</v>
      </c>
      <c r="T2209" s="91">
        <v>1016.16</v>
      </c>
      <c r="U2209" s="91">
        <f t="shared" si="209"/>
        <v>16314.199999999999</v>
      </c>
      <c r="V2209" s="82" t="str">
        <f t="shared" si="207"/>
        <v>155051514885</v>
      </c>
      <c r="W2209" s="83">
        <f>VLOOKUP(V2209,Factors!$E$6:$H$5950,4,FALSE)</f>
        <v>0</v>
      </c>
      <c r="X2209" t="str">
        <f>VLOOKUP(V2209,Factors!$E$6:$F$5950,2,FALSE)</f>
        <v>Direct-OR</v>
      </c>
      <c r="Y2209" s="92">
        <f t="shared" si="210"/>
        <v>0</v>
      </c>
      <c r="Z2209" s="92">
        <f t="shared" si="211"/>
        <v>16314.199999999999</v>
      </c>
      <c r="AA2209" s="92">
        <f t="shared" si="212"/>
        <v>16314.199999999999</v>
      </c>
    </row>
    <row r="2210" spans="1:27" x14ac:dyDescent="0.25">
      <c r="A2210" t="s">
        <v>479</v>
      </c>
      <c r="B2210" t="s">
        <v>266</v>
      </c>
      <c r="C2210" t="s">
        <v>267</v>
      </c>
      <c r="D2210" t="s">
        <v>491</v>
      </c>
      <c r="E2210" t="s">
        <v>492</v>
      </c>
      <c r="F2210" t="str">
        <f t="shared" si="208"/>
        <v>1514</v>
      </c>
      <c r="G2210" t="s">
        <v>217</v>
      </c>
      <c r="H2210" t="s">
        <v>218</v>
      </c>
      <c r="I2210" s="91"/>
      <c r="J2210" s="91">
        <v>562.16</v>
      </c>
      <c r="K2210" s="91"/>
      <c r="L2210" s="91"/>
      <c r="M2210" s="91">
        <v>640.97</v>
      </c>
      <c r="N2210" s="91"/>
      <c r="O2210" s="91">
        <v>20.3</v>
      </c>
      <c r="P2210" s="91">
        <v>392.93</v>
      </c>
      <c r="Q2210" s="91">
        <v>189.08</v>
      </c>
      <c r="R2210" s="91">
        <v>1026.3399999999999</v>
      </c>
      <c r="S2210" s="91">
        <v>119.69</v>
      </c>
      <c r="T2210" s="91">
        <v>148.88999999999999</v>
      </c>
      <c r="U2210" s="91">
        <f t="shared" si="209"/>
        <v>3100.3599999999997</v>
      </c>
      <c r="V2210" s="82" t="str">
        <f t="shared" si="207"/>
        <v>155051514885</v>
      </c>
      <c r="W2210" s="83">
        <f>VLOOKUP(V2210,Factors!$E$6:$H$5950,4,FALSE)</f>
        <v>0</v>
      </c>
      <c r="X2210" t="str">
        <f>VLOOKUP(V2210,Factors!$E$6:$F$5950,2,FALSE)</f>
        <v>Direct-OR</v>
      </c>
      <c r="Y2210" s="92">
        <f t="shared" si="210"/>
        <v>0</v>
      </c>
      <c r="Z2210" s="92">
        <f t="shared" si="211"/>
        <v>3100.3599999999997</v>
      </c>
      <c r="AA2210" s="92">
        <f t="shared" si="212"/>
        <v>3100.3599999999997</v>
      </c>
    </row>
    <row r="2211" spans="1:27" x14ac:dyDescent="0.25">
      <c r="A2211" t="s">
        <v>479</v>
      </c>
      <c r="B2211" t="s">
        <v>266</v>
      </c>
      <c r="C2211" t="s">
        <v>267</v>
      </c>
      <c r="D2211" t="s">
        <v>491</v>
      </c>
      <c r="E2211" t="s">
        <v>492</v>
      </c>
      <c r="F2211" t="str">
        <f t="shared" si="208"/>
        <v>1514</v>
      </c>
      <c r="G2211" t="s">
        <v>146</v>
      </c>
      <c r="H2211" t="s">
        <v>147</v>
      </c>
      <c r="I2211" s="91">
        <v>280.3</v>
      </c>
      <c r="J2211" s="91">
        <v>2407.59</v>
      </c>
      <c r="K2211" s="91">
        <v>1914.23</v>
      </c>
      <c r="L2211" s="91">
        <v>1679.8</v>
      </c>
      <c r="M2211" s="91">
        <v>1234.04</v>
      </c>
      <c r="N2211" s="91"/>
      <c r="O2211" s="91">
        <v>1077.07</v>
      </c>
      <c r="P2211" s="91">
        <v>1240.3800000000001</v>
      </c>
      <c r="Q2211" s="91">
        <v>1436.49</v>
      </c>
      <c r="R2211" s="91">
        <v>1753.48</v>
      </c>
      <c r="S2211" s="91"/>
      <c r="T2211" s="91"/>
      <c r="U2211" s="91">
        <f t="shared" si="209"/>
        <v>13023.38</v>
      </c>
      <c r="V2211" s="82" t="str">
        <f t="shared" si="207"/>
        <v>155051514885</v>
      </c>
      <c r="W2211" s="83">
        <f>VLOOKUP(V2211,Factors!$E$6:$H$5950,4,FALSE)</f>
        <v>0</v>
      </c>
      <c r="X2211" t="str">
        <f>VLOOKUP(V2211,Factors!$E$6:$F$5950,2,FALSE)</f>
        <v>Direct-OR</v>
      </c>
      <c r="Y2211" s="92">
        <f t="shared" si="210"/>
        <v>0</v>
      </c>
      <c r="Z2211" s="92">
        <f t="shared" si="211"/>
        <v>13023.38</v>
      </c>
      <c r="AA2211" s="92">
        <f t="shared" si="212"/>
        <v>13023.38</v>
      </c>
    </row>
    <row r="2212" spans="1:27" x14ac:dyDescent="0.25">
      <c r="A2212" t="s">
        <v>479</v>
      </c>
      <c r="B2212" t="s">
        <v>266</v>
      </c>
      <c r="C2212" t="s">
        <v>267</v>
      </c>
      <c r="D2212" t="s">
        <v>491</v>
      </c>
      <c r="E2212" t="s">
        <v>492</v>
      </c>
      <c r="F2212" t="str">
        <f t="shared" si="208"/>
        <v>1514</v>
      </c>
      <c r="G2212" t="s">
        <v>148</v>
      </c>
      <c r="H2212" t="s">
        <v>149</v>
      </c>
      <c r="I2212" s="91">
        <v>118.09</v>
      </c>
      <c r="J2212" s="91">
        <v>837.59</v>
      </c>
      <c r="K2212" s="91">
        <v>4064.81</v>
      </c>
      <c r="L2212" s="91">
        <v>338.97</v>
      </c>
      <c r="M2212" s="91">
        <v>644.08000000000004</v>
      </c>
      <c r="N2212" s="91"/>
      <c r="O2212" s="91">
        <v>1043.1300000000001</v>
      </c>
      <c r="P2212" s="91">
        <v>210.86</v>
      </c>
      <c r="Q2212" s="91">
        <v>2065</v>
      </c>
      <c r="R2212" s="91">
        <v>2560.19</v>
      </c>
      <c r="S2212" s="91">
        <v>10</v>
      </c>
      <c r="T2212" s="91">
        <v>137.86000000000001</v>
      </c>
      <c r="U2212" s="91">
        <f t="shared" si="209"/>
        <v>12030.58</v>
      </c>
      <c r="V2212" s="82" t="str">
        <f t="shared" si="207"/>
        <v>155051514885</v>
      </c>
      <c r="W2212" s="83">
        <f>VLOOKUP(V2212,Factors!$E$6:$H$5950,4,FALSE)</f>
        <v>0</v>
      </c>
      <c r="X2212" t="str">
        <f>VLOOKUP(V2212,Factors!$E$6:$F$5950,2,FALSE)</f>
        <v>Direct-OR</v>
      </c>
      <c r="Y2212" s="92">
        <f t="shared" si="210"/>
        <v>0</v>
      </c>
      <c r="Z2212" s="92">
        <f t="shared" si="211"/>
        <v>12030.58</v>
      </c>
      <c r="AA2212" s="92">
        <f t="shared" si="212"/>
        <v>12030.58</v>
      </c>
    </row>
    <row r="2213" spans="1:27" x14ac:dyDescent="0.25">
      <c r="A2213" t="s">
        <v>479</v>
      </c>
      <c r="B2213" t="s">
        <v>266</v>
      </c>
      <c r="C2213" t="s">
        <v>267</v>
      </c>
      <c r="D2213" t="s">
        <v>491</v>
      </c>
      <c r="E2213" t="s">
        <v>492</v>
      </c>
      <c r="F2213" t="str">
        <f t="shared" si="208"/>
        <v>1514</v>
      </c>
      <c r="G2213" t="s">
        <v>152</v>
      </c>
      <c r="H2213" t="s">
        <v>153</v>
      </c>
      <c r="I2213" s="91">
        <v>167.32</v>
      </c>
      <c r="J2213" s="91"/>
      <c r="K2213" s="91">
        <v>19.350000000000001</v>
      </c>
      <c r="L2213" s="91"/>
      <c r="M2213" s="91">
        <v>94.25</v>
      </c>
      <c r="N2213" s="91"/>
      <c r="O2213" s="91"/>
      <c r="P2213" s="91"/>
      <c r="Q2213" s="91"/>
      <c r="R2213" s="91">
        <v>161.52000000000001</v>
      </c>
      <c r="S2213" s="91"/>
      <c r="T2213" s="91"/>
      <c r="U2213" s="91">
        <f t="shared" si="209"/>
        <v>442.43999999999994</v>
      </c>
      <c r="V2213" s="82" t="str">
        <f t="shared" si="207"/>
        <v>155051514885</v>
      </c>
      <c r="W2213" s="83">
        <f>VLOOKUP(V2213,Factors!$E$6:$H$5950,4,FALSE)</f>
        <v>0</v>
      </c>
      <c r="X2213" t="str">
        <f>VLOOKUP(V2213,Factors!$E$6:$F$5950,2,FALSE)</f>
        <v>Direct-OR</v>
      </c>
      <c r="Y2213" s="92">
        <f t="shared" si="210"/>
        <v>0</v>
      </c>
      <c r="Z2213" s="92">
        <f t="shared" si="211"/>
        <v>442.43999999999994</v>
      </c>
      <c r="AA2213" s="92">
        <f t="shared" si="212"/>
        <v>442.43999999999994</v>
      </c>
    </row>
    <row r="2214" spans="1:27" x14ac:dyDescent="0.25">
      <c r="A2214" t="s">
        <v>479</v>
      </c>
      <c r="B2214" t="s">
        <v>266</v>
      </c>
      <c r="C2214" t="s">
        <v>267</v>
      </c>
      <c r="D2214" t="s">
        <v>491</v>
      </c>
      <c r="E2214" t="s">
        <v>492</v>
      </c>
      <c r="F2214" t="str">
        <f t="shared" si="208"/>
        <v>1514</v>
      </c>
      <c r="G2214" t="s">
        <v>180</v>
      </c>
      <c r="H2214" t="s">
        <v>181</v>
      </c>
      <c r="I2214" s="91">
        <v>4790.1499999999996</v>
      </c>
      <c r="J2214" s="91">
        <v>1557.92</v>
      </c>
      <c r="K2214" s="91">
        <v>854.81</v>
      </c>
      <c r="L2214" s="91">
        <v>1010.23</v>
      </c>
      <c r="M2214" s="91">
        <v>2325.91</v>
      </c>
      <c r="N2214" s="91"/>
      <c r="O2214" s="91">
        <v>566.79</v>
      </c>
      <c r="P2214" s="91"/>
      <c r="Q2214" s="91">
        <v>497.86</v>
      </c>
      <c r="R2214" s="91">
        <v>1213.05</v>
      </c>
      <c r="S2214" s="91">
        <v>3217.8</v>
      </c>
      <c r="T2214" s="91">
        <v>2771.55</v>
      </c>
      <c r="U2214" s="91">
        <f t="shared" si="209"/>
        <v>18806.069999999996</v>
      </c>
      <c r="V2214" s="82" t="str">
        <f t="shared" si="207"/>
        <v>155051514885</v>
      </c>
      <c r="W2214" s="83">
        <f>VLOOKUP(V2214,Factors!$E$6:$H$5950,4,FALSE)</f>
        <v>0</v>
      </c>
      <c r="X2214" t="str">
        <f>VLOOKUP(V2214,Factors!$E$6:$F$5950,2,FALSE)</f>
        <v>Direct-OR</v>
      </c>
      <c r="Y2214" s="92">
        <f t="shared" si="210"/>
        <v>0</v>
      </c>
      <c r="Z2214" s="92">
        <f t="shared" si="211"/>
        <v>18806.069999999996</v>
      </c>
      <c r="AA2214" s="92">
        <f t="shared" si="212"/>
        <v>18806.069999999996</v>
      </c>
    </row>
    <row r="2215" spans="1:27" x14ac:dyDescent="0.25">
      <c r="A2215" t="s">
        <v>479</v>
      </c>
      <c r="B2215" t="s">
        <v>266</v>
      </c>
      <c r="C2215" t="s">
        <v>267</v>
      </c>
      <c r="D2215" t="s">
        <v>491</v>
      </c>
      <c r="E2215" t="s">
        <v>492</v>
      </c>
      <c r="F2215" t="str">
        <f t="shared" si="208"/>
        <v>1514</v>
      </c>
      <c r="G2215" t="s">
        <v>65</v>
      </c>
      <c r="H2215" t="s">
        <v>66</v>
      </c>
      <c r="I2215" s="91"/>
      <c r="J2215" s="91"/>
      <c r="K2215" s="91">
        <v>385.32</v>
      </c>
      <c r="L2215" s="91"/>
      <c r="M2215" s="91"/>
      <c r="N2215" s="91"/>
      <c r="O2215" s="91"/>
      <c r="P2215" s="91"/>
      <c r="Q2215" s="91"/>
      <c r="R2215" s="91"/>
      <c r="S2215" s="91"/>
      <c r="T2215" s="91"/>
      <c r="U2215" s="91">
        <f t="shared" si="209"/>
        <v>385.32</v>
      </c>
      <c r="V2215" s="82" t="str">
        <f t="shared" si="207"/>
        <v>155051514885</v>
      </c>
      <c r="W2215" s="83">
        <f>VLOOKUP(V2215,Factors!$E$6:$H$5950,4,FALSE)</f>
        <v>0</v>
      </c>
      <c r="X2215" t="str">
        <f>VLOOKUP(V2215,Factors!$E$6:$F$5950,2,FALSE)</f>
        <v>Direct-OR</v>
      </c>
      <c r="Y2215" s="92">
        <f t="shared" si="210"/>
        <v>0</v>
      </c>
      <c r="Z2215" s="92">
        <f t="shared" si="211"/>
        <v>385.32</v>
      </c>
      <c r="AA2215" s="92">
        <f t="shared" si="212"/>
        <v>385.32</v>
      </c>
    </row>
    <row r="2216" spans="1:27" x14ac:dyDescent="0.25">
      <c r="A2216" t="s">
        <v>479</v>
      </c>
      <c r="B2216" t="s">
        <v>266</v>
      </c>
      <c r="C2216" t="s">
        <v>267</v>
      </c>
      <c r="D2216" t="s">
        <v>491</v>
      </c>
      <c r="E2216" t="s">
        <v>492</v>
      </c>
      <c r="F2216" t="str">
        <f t="shared" si="208"/>
        <v>1514</v>
      </c>
      <c r="G2216" t="s">
        <v>56</v>
      </c>
      <c r="H2216" t="s">
        <v>57</v>
      </c>
      <c r="I2216" s="91"/>
      <c r="J2216" s="91">
        <v>3556.73</v>
      </c>
      <c r="K2216" s="91">
        <v>3738.68</v>
      </c>
      <c r="L2216" s="91">
        <v>1938.14</v>
      </c>
      <c r="M2216" s="91">
        <v>6441.5</v>
      </c>
      <c r="N2216" s="91">
        <v>7294.05</v>
      </c>
      <c r="O2216" s="91">
        <v>5396.39</v>
      </c>
      <c r="P2216" s="91">
        <v>6858.28</v>
      </c>
      <c r="Q2216" s="91">
        <v>8873.1200000000008</v>
      </c>
      <c r="R2216" s="91">
        <v>6016.68</v>
      </c>
      <c r="S2216" s="91">
        <v>3780.96</v>
      </c>
      <c r="T2216" s="91">
        <v>3859.3</v>
      </c>
      <c r="U2216" s="91">
        <f t="shared" si="209"/>
        <v>57753.83</v>
      </c>
      <c r="V2216" s="82" t="str">
        <f t="shared" si="207"/>
        <v>155051514885</v>
      </c>
      <c r="W2216" s="83">
        <f>VLOOKUP(V2216,Factors!$E$6:$H$5950,4,FALSE)</f>
        <v>0</v>
      </c>
      <c r="X2216" t="str">
        <f>VLOOKUP(V2216,Factors!$E$6:$F$5950,2,FALSE)</f>
        <v>Direct-OR</v>
      </c>
      <c r="Y2216" s="92">
        <f t="shared" si="210"/>
        <v>0</v>
      </c>
      <c r="Z2216" s="92">
        <f t="shared" si="211"/>
        <v>57753.83</v>
      </c>
      <c r="AA2216" s="92">
        <f t="shared" si="212"/>
        <v>57753.83</v>
      </c>
    </row>
    <row r="2217" spans="1:27" x14ac:dyDescent="0.25">
      <c r="A2217" t="s">
        <v>479</v>
      </c>
      <c r="B2217" t="s">
        <v>266</v>
      </c>
      <c r="C2217" t="s">
        <v>267</v>
      </c>
      <c r="D2217" t="s">
        <v>491</v>
      </c>
      <c r="E2217" t="s">
        <v>492</v>
      </c>
      <c r="F2217" t="str">
        <f t="shared" si="208"/>
        <v>1514</v>
      </c>
      <c r="G2217" t="s">
        <v>68</v>
      </c>
      <c r="H2217" t="s">
        <v>69</v>
      </c>
      <c r="I2217" s="91"/>
      <c r="J2217" s="91"/>
      <c r="K2217" s="91">
        <v>38.29</v>
      </c>
      <c r="L2217" s="91"/>
      <c r="M2217" s="91">
        <v>392.77</v>
      </c>
      <c r="N2217" s="91">
        <v>179.49</v>
      </c>
      <c r="O2217" s="91">
        <v>421.14</v>
      </c>
      <c r="P2217" s="91">
        <v>788.47</v>
      </c>
      <c r="Q2217" s="91">
        <v>727.81</v>
      </c>
      <c r="R2217" s="91">
        <v>1334.32</v>
      </c>
      <c r="S2217" s="91">
        <v>1075.8699999999999</v>
      </c>
      <c r="T2217" s="91">
        <v>771.12</v>
      </c>
      <c r="U2217" s="91">
        <f t="shared" si="209"/>
        <v>5729.28</v>
      </c>
      <c r="V2217" s="82" t="str">
        <f t="shared" si="207"/>
        <v>155051514885</v>
      </c>
      <c r="W2217" s="83">
        <f>VLOOKUP(V2217,Factors!$E$6:$H$5950,4,FALSE)</f>
        <v>0</v>
      </c>
      <c r="X2217" t="str">
        <f>VLOOKUP(V2217,Factors!$E$6:$F$5950,2,FALSE)</f>
        <v>Direct-OR</v>
      </c>
      <c r="Y2217" s="92">
        <f t="shared" si="210"/>
        <v>0</v>
      </c>
      <c r="Z2217" s="92">
        <f t="shared" si="211"/>
        <v>5729.28</v>
      </c>
      <c r="AA2217" s="92">
        <f t="shared" si="212"/>
        <v>5729.28</v>
      </c>
    </row>
    <row r="2218" spans="1:27" x14ac:dyDescent="0.25">
      <c r="A2218" t="s">
        <v>479</v>
      </c>
      <c r="B2218" t="s">
        <v>266</v>
      </c>
      <c r="C2218" t="s">
        <v>267</v>
      </c>
      <c r="D2218" t="s">
        <v>491</v>
      </c>
      <c r="E2218" t="s">
        <v>492</v>
      </c>
      <c r="F2218" t="str">
        <f t="shared" si="208"/>
        <v>1514</v>
      </c>
      <c r="G2218" t="s">
        <v>154</v>
      </c>
      <c r="H2218" t="s">
        <v>155</v>
      </c>
      <c r="I2218" s="91"/>
      <c r="J2218" s="91"/>
      <c r="K2218" s="91"/>
      <c r="L2218" s="91"/>
      <c r="M2218" s="91"/>
      <c r="N2218" s="91"/>
      <c r="O2218" s="91">
        <v>45.36</v>
      </c>
      <c r="P2218" s="91"/>
      <c r="Q2218" s="91"/>
      <c r="R2218" s="91"/>
      <c r="S2218" s="91"/>
      <c r="T2218" s="91"/>
      <c r="U2218" s="91">
        <f t="shared" si="209"/>
        <v>45.36</v>
      </c>
      <c r="V2218" s="82" t="str">
        <f t="shared" si="207"/>
        <v>155051514885</v>
      </c>
      <c r="W2218" s="83">
        <f>VLOOKUP(V2218,Factors!$E$6:$H$5950,4,FALSE)</f>
        <v>0</v>
      </c>
      <c r="X2218" t="str">
        <f>VLOOKUP(V2218,Factors!$E$6:$F$5950,2,FALSE)</f>
        <v>Direct-OR</v>
      </c>
      <c r="Y2218" s="92">
        <f t="shared" si="210"/>
        <v>0</v>
      </c>
      <c r="Z2218" s="92">
        <f t="shared" si="211"/>
        <v>45.36</v>
      </c>
      <c r="AA2218" s="92">
        <f t="shared" si="212"/>
        <v>45.36</v>
      </c>
    </row>
    <row r="2219" spans="1:27" x14ac:dyDescent="0.25">
      <c r="A2219" t="s">
        <v>479</v>
      </c>
      <c r="B2219" t="s">
        <v>266</v>
      </c>
      <c r="C2219" t="s">
        <v>267</v>
      </c>
      <c r="D2219" t="s">
        <v>491</v>
      </c>
      <c r="E2219" t="s">
        <v>492</v>
      </c>
      <c r="F2219" t="str">
        <f t="shared" si="208"/>
        <v>1514</v>
      </c>
      <c r="G2219" t="s">
        <v>156</v>
      </c>
      <c r="H2219" t="s">
        <v>157</v>
      </c>
      <c r="I2219" s="91"/>
      <c r="J2219" s="91"/>
      <c r="K2219" s="91"/>
      <c r="L2219" s="91"/>
      <c r="M2219" s="91"/>
      <c r="N2219" s="91"/>
      <c r="O2219" s="91"/>
      <c r="P2219" s="91">
        <v>21.43</v>
      </c>
      <c r="Q2219" s="91">
        <v>21.43</v>
      </c>
      <c r="R2219" s="91"/>
      <c r="S2219" s="91">
        <v>21.43</v>
      </c>
      <c r="T2219" s="91"/>
      <c r="U2219" s="91">
        <f t="shared" si="209"/>
        <v>64.289999999999992</v>
      </c>
      <c r="V2219" s="82" t="str">
        <f t="shared" si="207"/>
        <v>155051514885</v>
      </c>
      <c r="W2219" s="83">
        <f>VLOOKUP(V2219,Factors!$E$6:$H$5950,4,FALSE)</f>
        <v>0</v>
      </c>
      <c r="X2219" t="str">
        <f>VLOOKUP(V2219,Factors!$E$6:$F$5950,2,FALSE)</f>
        <v>Direct-OR</v>
      </c>
      <c r="Y2219" s="92">
        <f t="shared" si="210"/>
        <v>0</v>
      </c>
      <c r="Z2219" s="92">
        <f t="shared" si="211"/>
        <v>64.289999999999992</v>
      </c>
      <c r="AA2219" s="92">
        <f t="shared" si="212"/>
        <v>64.289999999999992</v>
      </c>
    </row>
    <row r="2220" spans="1:27" x14ac:dyDescent="0.25">
      <c r="A2220" t="s">
        <v>479</v>
      </c>
      <c r="B2220" t="s">
        <v>266</v>
      </c>
      <c r="C2220" t="s">
        <v>267</v>
      </c>
      <c r="D2220" t="s">
        <v>491</v>
      </c>
      <c r="E2220" t="s">
        <v>492</v>
      </c>
      <c r="F2220" t="str">
        <f t="shared" si="208"/>
        <v>1514</v>
      </c>
      <c r="G2220" t="s">
        <v>166</v>
      </c>
      <c r="H2220" t="s">
        <v>167</v>
      </c>
      <c r="I2220" s="91">
        <v>-46503.02</v>
      </c>
      <c r="J2220" s="91">
        <v>-57377.440000000002</v>
      </c>
      <c r="K2220" s="91">
        <v>-74944.39</v>
      </c>
      <c r="L2220" s="91">
        <v>-70479.55</v>
      </c>
      <c r="M2220" s="91">
        <v>-95067.47</v>
      </c>
      <c r="N2220" s="91">
        <v>-69127.179999999993</v>
      </c>
      <c r="O2220" s="91">
        <v>-93584.07</v>
      </c>
      <c r="P2220" s="91">
        <v>-87027.23</v>
      </c>
      <c r="Q2220" s="91">
        <v>-55194.239999999998</v>
      </c>
      <c r="R2220" s="91">
        <v>-69554.149999999994</v>
      </c>
      <c r="S2220" s="91">
        <v>-76098</v>
      </c>
      <c r="T2220" s="91">
        <v>-70066.77</v>
      </c>
      <c r="U2220" s="91">
        <f t="shared" si="209"/>
        <v>-865023.51</v>
      </c>
      <c r="V2220" s="82" t="str">
        <f t="shared" si="207"/>
        <v>155051514885</v>
      </c>
      <c r="W2220" s="83">
        <f>VLOOKUP(V2220,Factors!$E$6:$H$5950,4,FALSE)</f>
        <v>0</v>
      </c>
      <c r="X2220" t="str">
        <f>VLOOKUP(V2220,Factors!$E$6:$F$5950,2,FALSE)</f>
        <v>Direct-OR</v>
      </c>
      <c r="Y2220" s="92">
        <f t="shared" si="210"/>
        <v>0</v>
      </c>
      <c r="Z2220" s="92">
        <f t="shared" si="211"/>
        <v>-865023.51</v>
      </c>
      <c r="AA2220" s="92">
        <f t="shared" si="212"/>
        <v>-865023.51</v>
      </c>
    </row>
    <row r="2221" spans="1:27" x14ac:dyDescent="0.25">
      <c r="A2221" t="s">
        <v>479</v>
      </c>
      <c r="B2221" t="s">
        <v>266</v>
      </c>
      <c r="C2221" t="s">
        <v>267</v>
      </c>
      <c r="D2221" t="s">
        <v>482</v>
      </c>
      <c r="E2221" t="s">
        <v>483</v>
      </c>
      <c r="F2221" t="str">
        <f t="shared" si="208"/>
        <v>1630</v>
      </c>
      <c r="G2221" t="s">
        <v>110</v>
      </c>
      <c r="H2221" t="s">
        <v>111</v>
      </c>
      <c r="I2221" s="91">
        <v>8776.34</v>
      </c>
      <c r="J2221" s="91"/>
      <c r="K2221" s="91">
        <v>7634.93</v>
      </c>
      <c r="L2221" s="91">
        <v>9880.5</v>
      </c>
      <c r="M2221" s="91">
        <v>8645.44</v>
      </c>
      <c r="N2221" s="91">
        <v>9431.39</v>
      </c>
      <c r="O2221" s="91">
        <v>5434.28</v>
      </c>
      <c r="P2221" s="91">
        <v>9880.5</v>
      </c>
      <c r="Q2221" s="91">
        <v>8892.4599999999991</v>
      </c>
      <c r="R2221" s="91">
        <v>9880.5</v>
      </c>
      <c r="S2221" s="91">
        <v>8533.16</v>
      </c>
      <c r="T2221" s="91">
        <v>5209.72</v>
      </c>
      <c r="U2221" s="91">
        <f t="shared" si="209"/>
        <v>92199.22</v>
      </c>
      <c r="V2221" s="82" t="str">
        <f t="shared" si="207"/>
        <v>155051630885</v>
      </c>
      <c r="W2221" s="83">
        <f>VLOOKUP(V2221,Factors!$E$6:$H$5950,4,FALSE)</f>
        <v>0</v>
      </c>
      <c r="X2221" t="str">
        <f>VLOOKUP(V2221,Factors!$E$6:$F$5950,2,FALSE)</f>
        <v>Direct-OR</v>
      </c>
      <c r="Y2221" s="92">
        <f t="shared" si="210"/>
        <v>0</v>
      </c>
      <c r="Z2221" s="92">
        <f t="shared" si="211"/>
        <v>92199.22</v>
      </c>
      <c r="AA2221" s="92">
        <f t="shared" si="212"/>
        <v>92199.22</v>
      </c>
    </row>
    <row r="2222" spans="1:27" x14ac:dyDescent="0.25">
      <c r="A2222" t="s">
        <v>479</v>
      </c>
      <c r="B2222" t="s">
        <v>266</v>
      </c>
      <c r="C2222" t="s">
        <v>267</v>
      </c>
      <c r="D2222" t="s">
        <v>482</v>
      </c>
      <c r="E2222" t="s">
        <v>483</v>
      </c>
      <c r="F2222" t="str">
        <f t="shared" si="208"/>
        <v>1630</v>
      </c>
      <c r="G2222" t="s">
        <v>112</v>
      </c>
      <c r="H2222" t="s">
        <v>113</v>
      </c>
      <c r="I2222" s="91"/>
      <c r="J2222" s="91"/>
      <c r="K2222" s="91">
        <v>3500</v>
      </c>
      <c r="L2222" s="91"/>
      <c r="M2222" s="91"/>
      <c r="N2222" s="91"/>
      <c r="O2222" s="91"/>
      <c r="P2222" s="91"/>
      <c r="Q2222" s="91"/>
      <c r="R2222" s="91"/>
      <c r="S2222" s="91"/>
      <c r="T2222" s="91"/>
      <c r="U2222" s="91">
        <f t="shared" si="209"/>
        <v>3500</v>
      </c>
      <c r="V2222" s="82" t="str">
        <f t="shared" si="207"/>
        <v>155051630885</v>
      </c>
      <c r="W2222" s="83">
        <f>VLOOKUP(V2222,Factors!$E$6:$H$5950,4,FALSE)</f>
        <v>0</v>
      </c>
      <c r="X2222" t="str">
        <f>VLOOKUP(V2222,Factors!$E$6:$F$5950,2,FALSE)</f>
        <v>Direct-OR</v>
      </c>
      <c r="Y2222" s="92">
        <f t="shared" si="210"/>
        <v>0</v>
      </c>
      <c r="Z2222" s="92">
        <f t="shared" si="211"/>
        <v>3500</v>
      </c>
      <c r="AA2222" s="92">
        <f t="shared" si="212"/>
        <v>3500</v>
      </c>
    </row>
    <row r="2223" spans="1:27" x14ac:dyDescent="0.25">
      <c r="A2223" t="s">
        <v>479</v>
      </c>
      <c r="B2223" t="s">
        <v>266</v>
      </c>
      <c r="C2223" t="s">
        <v>267</v>
      </c>
      <c r="D2223" t="s">
        <v>482</v>
      </c>
      <c r="E2223" t="s">
        <v>483</v>
      </c>
      <c r="F2223" t="str">
        <f t="shared" si="208"/>
        <v>1630</v>
      </c>
      <c r="G2223" t="s">
        <v>88</v>
      </c>
      <c r="H2223" t="s">
        <v>89</v>
      </c>
      <c r="I2223" s="91">
        <v>1295</v>
      </c>
      <c r="J2223" s="91"/>
      <c r="K2223" s="91">
        <v>1330.92</v>
      </c>
      <c r="L2223" s="91">
        <v>1330.9</v>
      </c>
      <c r="M2223" s="91">
        <v>1330.89</v>
      </c>
      <c r="N2223" s="91">
        <v>1330.9</v>
      </c>
      <c r="O2223" s="91">
        <v>1330.9</v>
      </c>
      <c r="P2223" s="91">
        <v>1330.9</v>
      </c>
      <c r="Q2223" s="91">
        <v>1330.92</v>
      </c>
      <c r="R2223" s="91">
        <v>1330.9</v>
      </c>
      <c r="S2223" s="91">
        <v>1330.9</v>
      </c>
      <c r="T2223" s="91">
        <v>1330.94</v>
      </c>
      <c r="U2223" s="91">
        <f t="shared" si="209"/>
        <v>14604.07</v>
      </c>
      <c r="V2223" s="82" t="str">
        <f t="shared" si="207"/>
        <v>155051630885</v>
      </c>
      <c r="W2223" s="83">
        <f>VLOOKUP(V2223,Factors!$E$6:$H$5950,4,FALSE)</f>
        <v>0</v>
      </c>
      <c r="X2223" t="str">
        <f>VLOOKUP(V2223,Factors!$E$6:$F$5950,2,FALSE)</f>
        <v>Direct-OR</v>
      </c>
      <c r="Y2223" s="92">
        <f t="shared" si="210"/>
        <v>0</v>
      </c>
      <c r="Z2223" s="92">
        <f t="shared" si="211"/>
        <v>14604.07</v>
      </c>
      <c r="AA2223" s="92">
        <f t="shared" si="212"/>
        <v>14604.07</v>
      </c>
    </row>
    <row r="2224" spans="1:27" x14ac:dyDescent="0.25">
      <c r="A2224" t="s">
        <v>479</v>
      </c>
      <c r="B2224" t="s">
        <v>266</v>
      </c>
      <c r="C2224" t="s">
        <v>267</v>
      </c>
      <c r="D2224" t="s">
        <v>482</v>
      </c>
      <c r="E2224" t="s">
        <v>483</v>
      </c>
      <c r="F2224" t="str">
        <f t="shared" si="208"/>
        <v>1630</v>
      </c>
      <c r="G2224" t="s">
        <v>90</v>
      </c>
      <c r="H2224" t="s">
        <v>91</v>
      </c>
      <c r="I2224" s="91">
        <v>5030.96</v>
      </c>
      <c r="J2224" s="91"/>
      <c r="K2224" s="91">
        <v>5170.46</v>
      </c>
      <c r="L2224" s="91">
        <v>5170.46</v>
      </c>
      <c r="M2224" s="91">
        <v>5170.47</v>
      </c>
      <c r="N2224" s="91">
        <v>5170.46</v>
      </c>
      <c r="O2224" s="91">
        <v>5170.4799999999996</v>
      </c>
      <c r="P2224" s="91">
        <v>5170.46</v>
      </c>
      <c r="Q2224" s="91">
        <v>5170.46</v>
      </c>
      <c r="R2224" s="91">
        <v>5170.46</v>
      </c>
      <c r="S2224" s="91">
        <v>5170.46</v>
      </c>
      <c r="T2224" s="91">
        <v>5170.45</v>
      </c>
      <c r="U2224" s="91">
        <f t="shared" si="209"/>
        <v>56735.579999999994</v>
      </c>
      <c r="V2224" s="82" t="str">
        <f t="shared" si="207"/>
        <v>155051630885</v>
      </c>
      <c r="W2224" s="83">
        <f>VLOOKUP(V2224,Factors!$E$6:$H$5950,4,FALSE)</f>
        <v>0</v>
      </c>
      <c r="X2224" t="str">
        <f>VLOOKUP(V2224,Factors!$E$6:$F$5950,2,FALSE)</f>
        <v>Direct-OR</v>
      </c>
      <c r="Y2224" s="92">
        <f t="shared" si="210"/>
        <v>0</v>
      </c>
      <c r="Z2224" s="92">
        <f t="shared" si="211"/>
        <v>56735.579999999994</v>
      </c>
      <c r="AA2224" s="92">
        <f t="shared" si="212"/>
        <v>56735.579999999994</v>
      </c>
    </row>
    <row r="2225" spans="1:27" x14ac:dyDescent="0.25">
      <c r="A2225" t="s">
        <v>479</v>
      </c>
      <c r="B2225" t="s">
        <v>266</v>
      </c>
      <c r="C2225" t="s">
        <v>267</v>
      </c>
      <c r="D2225" t="s">
        <v>482</v>
      </c>
      <c r="E2225" t="s">
        <v>483</v>
      </c>
      <c r="F2225" t="str">
        <f t="shared" si="208"/>
        <v>1630</v>
      </c>
      <c r="G2225" t="s">
        <v>98</v>
      </c>
      <c r="H2225" t="s">
        <v>99</v>
      </c>
      <c r="I2225" s="91"/>
      <c r="J2225" s="91"/>
      <c r="K2225" s="91"/>
      <c r="L2225" s="91"/>
      <c r="M2225" s="91">
        <v>81.209999999999994</v>
      </c>
      <c r="N2225" s="91"/>
      <c r="O2225" s="91"/>
      <c r="P2225" s="91"/>
      <c r="Q2225" s="91"/>
      <c r="R2225" s="91"/>
      <c r="S2225" s="91"/>
      <c r="T2225" s="91"/>
      <c r="U2225" s="91">
        <f t="shared" si="209"/>
        <v>81.209999999999994</v>
      </c>
      <c r="V2225" s="82" t="str">
        <f t="shared" si="207"/>
        <v>155051630885</v>
      </c>
      <c r="W2225" s="83">
        <f>VLOOKUP(V2225,Factors!$E$6:$H$5950,4,FALSE)</f>
        <v>0</v>
      </c>
      <c r="X2225" t="str">
        <f>VLOOKUP(V2225,Factors!$E$6:$F$5950,2,FALSE)</f>
        <v>Direct-OR</v>
      </c>
      <c r="Y2225" s="92">
        <f t="shared" si="210"/>
        <v>0</v>
      </c>
      <c r="Z2225" s="92">
        <f t="shared" si="211"/>
        <v>81.209999999999994</v>
      </c>
      <c r="AA2225" s="92">
        <f t="shared" si="212"/>
        <v>81.209999999999994</v>
      </c>
    </row>
    <row r="2226" spans="1:27" x14ac:dyDescent="0.25">
      <c r="A2226" t="s">
        <v>479</v>
      </c>
      <c r="B2226" t="s">
        <v>266</v>
      </c>
      <c r="C2226" t="s">
        <v>267</v>
      </c>
      <c r="D2226" t="s">
        <v>482</v>
      </c>
      <c r="E2226" t="s">
        <v>483</v>
      </c>
      <c r="F2226" t="str">
        <f t="shared" si="208"/>
        <v>1630</v>
      </c>
      <c r="G2226" t="s">
        <v>144</v>
      </c>
      <c r="H2226" t="s">
        <v>145</v>
      </c>
      <c r="I2226" s="91"/>
      <c r="J2226" s="91"/>
      <c r="K2226" s="91"/>
      <c r="L2226" s="91">
        <v>97.2</v>
      </c>
      <c r="M2226" s="91"/>
      <c r="N2226" s="91"/>
      <c r="O2226" s="91"/>
      <c r="P2226" s="91"/>
      <c r="Q2226" s="91"/>
      <c r="R2226" s="91"/>
      <c r="S2226" s="91">
        <v>96</v>
      </c>
      <c r="T2226" s="91"/>
      <c r="U2226" s="91">
        <f t="shared" si="209"/>
        <v>193.2</v>
      </c>
      <c r="V2226" s="82" t="str">
        <f t="shared" si="207"/>
        <v>155051630885</v>
      </c>
      <c r="W2226" s="83">
        <f>VLOOKUP(V2226,Factors!$E$6:$H$5950,4,FALSE)</f>
        <v>0</v>
      </c>
      <c r="X2226" t="str">
        <f>VLOOKUP(V2226,Factors!$E$6:$F$5950,2,FALSE)</f>
        <v>Direct-OR</v>
      </c>
      <c r="Y2226" s="92">
        <f t="shared" si="210"/>
        <v>0</v>
      </c>
      <c r="Z2226" s="92">
        <f t="shared" si="211"/>
        <v>193.2</v>
      </c>
      <c r="AA2226" s="92">
        <f t="shared" si="212"/>
        <v>193.2</v>
      </c>
    </row>
    <row r="2227" spans="1:27" x14ac:dyDescent="0.25">
      <c r="A2227" t="s">
        <v>479</v>
      </c>
      <c r="B2227" t="s">
        <v>266</v>
      </c>
      <c r="C2227" t="s">
        <v>267</v>
      </c>
      <c r="D2227" t="s">
        <v>482</v>
      </c>
      <c r="E2227" t="s">
        <v>483</v>
      </c>
      <c r="F2227" t="str">
        <f t="shared" si="208"/>
        <v>1630</v>
      </c>
      <c r="G2227" t="s">
        <v>146</v>
      </c>
      <c r="H2227" t="s">
        <v>147</v>
      </c>
      <c r="I2227" s="91"/>
      <c r="J2227" s="91">
        <v>9.5</v>
      </c>
      <c r="K2227" s="91"/>
      <c r="L2227" s="91"/>
      <c r="M2227" s="91"/>
      <c r="N2227" s="91"/>
      <c r="O2227" s="91"/>
      <c r="P2227" s="91"/>
      <c r="Q2227" s="91"/>
      <c r="R2227" s="91"/>
      <c r="S2227" s="91"/>
      <c r="T2227" s="91"/>
      <c r="U2227" s="91">
        <f t="shared" si="209"/>
        <v>9.5</v>
      </c>
      <c r="V2227" s="82" t="str">
        <f t="shared" si="207"/>
        <v>155051630885</v>
      </c>
      <c r="W2227" s="83">
        <f>VLOOKUP(V2227,Factors!$E$6:$H$5950,4,FALSE)</f>
        <v>0</v>
      </c>
      <c r="X2227" t="str">
        <f>VLOOKUP(V2227,Factors!$E$6:$F$5950,2,FALSE)</f>
        <v>Direct-OR</v>
      </c>
      <c r="Y2227" s="92">
        <f t="shared" si="210"/>
        <v>0</v>
      </c>
      <c r="Z2227" s="92">
        <f t="shared" si="211"/>
        <v>9.5</v>
      </c>
      <c r="AA2227" s="92">
        <f t="shared" si="212"/>
        <v>9.5</v>
      </c>
    </row>
    <row r="2228" spans="1:27" x14ac:dyDescent="0.25">
      <c r="A2228" t="s">
        <v>479</v>
      </c>
      <c r="B2228" t="s">
        <v>266</v>
      </c>
      <c r="C2228" t="s">
        <v>267</v>
      </c>
      <c r="D2228" t="s">
        <v>482</v>
      </c>
      <c r="E2228" t="s">
        <v>483</v>
      </c>
      <c r="F2228" t="str">
        <f t="shared" si="208"/>
        <v>1630</v>
      </c>
      <c r="G2228" t="s">
        <v>148</v>
      </c>
      <c r="H2228" t="s">
        <v>149</v>
      </c>
      <c r="I2228" s="91"/>
      <c r="J2228" s="91">
        <v>236</v>
      </c>
      <c r="K2228" s="91"/>
      <c r="L2228" s="91"/>
      <c r="M2228" s="91"/>
      <c r="N2228" s="91"/>
      <c r="O2228" s="91"/>
      <c r="P2228" s="91"/>
      <c r="Q2228" s="91"/>
      <c r="R2228" s="91"/>
      <c r="S2228" s="91"/>
      <c r="T2228" s="91"/>
      <c r="U2228" s="91">
        <f t="shared" si="209"/>
        <v>236</v>
      </c>
      <c r="V2228" s="82" t="str">
        <f t="shared" si="207"/>
        <v>155051630885</v>
      </c>
      <c r="W2228" s="83">
        <f>VLOOKUP(V2228,Factors!$E$6:$H$5950,4,FALSE)</f>
        <v>0</v>
      </c>
      <c r="X2228" t="str">
        <f>VLOOKUP(V2228,Factors!$E$6:$F$5950,2,FALSE)</f>
        <v>Direct-OR</v>
      </c>
      <c r="Y2228" s="92">
        <f t="shared" si="210"/>
        <v>0</v>
      </c>
      <c r="Z2228" s="92">
        <f t="shared" si="211"/>
        <v>236</v>
      </c>
      <c r="AA2228" s="92">
        <f t="shared" si="212"/>
        <v>236</v>
      </c>
    </row>
    <row r="2229" spans="1:27" x14ac:dyDescent="0.25">
      <c r="A2229" t="s">
        <v>479</v>
      </c>
      <c r="B2229" t="s">
        <v>266</v>
      </c>
      <c r="C2229" t="s">
        <v>267</v>
      </c>
      <c r="D2229" t="s">
        <v>482</v>
      </c>
      <c r="E2229" t="s">
        <v>483</v>
      </c>
      <c r="F2229" t="str">
        <f t="shared" si="208"/>
        <v>1630</v>
      </c>
      <c r="G2229" t="s">
        <v>166</v>
      </c>
      <c r="H2229" t="s">
        <v>167</v>
      </c>
      <c r="I2229" s="91">
        <v>-13993.77</v>
      </c>
      <c r="J2229" s="91"/>
      <c r="K2229" s="91">
        <v>-8580.7999999999993</v>
      </c>
      <c r="L2229" s="91">
        <v>-18019.68</v>
      </c>
      <c r="M2229" s="91">
        <v>-17161.599999999999</v>
      </c>
      <c r="N2229" s="91">
        <v>-8580.7999999999993</v>
      </c>
      <c r="O2229" s="91">
        <v>-8580.7999999999993</v>
      </c>
      <c r="P2229" s="91">
        <v>-21452</v>
      </c>
      <c r="Q2229" s="91">
        <v>-15445.44</v>
      </c>
      <c r="R2229" s="91">
        <v>-17161.599999999999</v>
      </c>
      <c r="S2229" s="91">
        <v>-18019.68</v>
      </c>
      <c r="T2229" s="91">
        <v>-9438.8799999999992</v>
      </c>
      <c r="U2229" s="91">
        <f t="shared" si="209"/>
        <v>-156435.04999999999</v>
      </c>
      <c r="V2229" s="82" t="str">
        <f t="shared" si="207"/>
        <v>155051630885</v>
      </c>
      <c r="W2229" s="83">
        <f>VLOOKUP(V2229,Factors!$E$6:$H$5950,4,FALSE)</f>
        <v>0</v>
      </c>
      <c r="X2229" t="str">
        <f>VLOOKUP(V2229,Factors!$E$6:$F$5950,2,FALSE)</f>
        <v>Direct-OR</v>
      </c>
      <c r="Y2229" s="92">
        <f t="shared" si="210"/>
        <v>0</v>
      </c>
      <c r="Z2229" s="92">
        <f t="shared" si="211"/>
        <v>-156435.04999999999</v>
      </c>
      <c r="AA2229" s="92">
        <f t="shared" si="212"/>
        <v>-156435.04999999999</v>
      </c>
    </row>
    <row r="2230" spans="1:27" x14ac:dyDescent="0.25">
      <c r="A2230" t="s">
        <v>479</v>
      </c>
      <c r="B2230" t="s">
        <v>266</v>
      </c>
      <c r="C2230" t="s">
        <v>267</v>
      </c>
      <c r="D2230" t="s">
        <v>505</v>
      </c>
      <c r="E2230" t="s">
        <v>506</v>
      </c>
      <c r="F2230" t="str">
        <f t="shared" si="208"/>
        <v>1670</v>
      </c>
      <c r="G2230" t="s">
        <v>84</v>
      </c>
      <c r="H2230" t="s">
        <v>85</v>
      </c>
      <c r="I2230" s="91"/>
      <c r="J2230" s="91"/>
      <c r="K2230" s="91"/>
      <c r="L2230" s="91"/>
      <c r="M2230" s="91"/>
      <c r="N2230" s="91"/>
      <c r="O2230" s="91"/>
      <c r="P2230" s="91">
        <v>1.5</v>
      </c>
      <c r="Q2230" s="91">
        <v>6</v>
      </c>
      <c r="R2230" s="91"/>
      <c r="S2230" s="91"/>
      <c r="T2230" s="91"/>
      <c r="U2230" s="91">
        <f t="shared" si="209"/>
        <v>7.5</v>
      </c>
      <c r="V2230" s="82" t="str">
        <f t="shared" si="207"/>
        <v>155051670885</v>
      </c>
      <c r="W2230" s="83">
        <f>VLOOKUP(V2230,Factors!$E$6:$H$5950,4,FALSE)</f>
        <v>0</v>
      </c>
      <c r="X2230" t="str">
        <f>VLOOKUP(V2230,Factors!$E$6:$F$5950,2,FALSE)</f>
        <v>direct-or</v>
      </c>
      <c r="Y2230" s="92">
        <f t="shared" si="210"/>
        <v>0</v>
      </c>
      <c r="Z2230" s="92">
        <f t="shared" si="211"/>
        <v>7.5</v>
      </c>
      <c r="AA2230" s="92">
        <f t="shared" si="212"/>
        <v>7.5</v>
      </c>
    </row>
    <row r="2231" spans="1:27" x14ac:dyDescent="0.25">
      <c r="A2231" t="s">
        <v>479</v>
      </c>
      <c r="B2231" t="s">
        <v>266</v>
      </c>
      <c r="C2231" t="s">
        <v>267</v>
      </c>
      <c r="D2231" t="s">
        <v>505</v>
      </c>
      <c r="E2231" t="s">
        <v>506</v>
      </c>
      <c r="F2231" t="str">
        <f t="shared" si="208"/>
        <v>1670</v>
      </c>
      <c r="G2231" t="s">
        <v>102</v>
      </c>
      <c r="H2231" t="s">
        <v>103</v>
      </c>
      <c r="I2231" s="91"/>
      <c r="J2231" s="91"/>
      <c r="K2231" s="91"/>
      <c r="L2231" s="91"/>
      <c r="M2231" s="91"/>
      <c r="N2231" s="91"/>
      <c r="O2231" s="91"/>
      <c r="P2231" s="91"/>
      <c r="Q2231" s="91"/>
      <c r="R2231" s="91"/>
      <c r="S2231" s="91"/>
      <c r="T2231" s="91">
        <v>11500</v>
      </c>
      <c r="U2231" s="91">
        <f t="shared" si="209"/>
        <v>11500</v>
      </c>
      <c r="V2231" s="82" t="str">
        <f t="shared" si="207"/>
        <v>155051670885</v>
      </c>
      <c r="W2231" s="83">
        <f>VLOOKUP(V2231,Factors!$E$6:$H$5950,4,FALSE)</f>
        <v>0</v>
      </c>
      <c r="X2231" t="str">
        <f>VLOOKUP(V2231,Factors!$E$6:$F$5950,2,FALSE)</f>
        <v>direct-or</v>
      </c>
      <c r="Y2231" s="92">
        <f t="shared" si="210"/>
        <v>0</v>
      </c>
      <c r="Z2231" s="92">
        <f t="shared" si="211"/>
        <v>11500</v>
      </c>
      <c r="AA2231" s="92">
        <f t="shared" si="212"/>
        <v>11500</v>
      </c>
    </row>
    <row r="2232" spans="1:27" x14ac:dyDescent="0.25">
      <c r="A2232" t="s">
        <v>479</v>
      </c>
      <c r="B2232" t="s">
        <v>266</v>
      </c>
      <c r="C2232" t="s">
        <v>267</v>
      </c>
      <c r="D2232" t="s">
        <v>505</v>
      </c>
      <c r="E2232" t="s">
        <v>506</v>
      </c>
      <c r="F2232" t="str">
        <f t="shared" si="208"/>
        <v>1670</v>
      </c>
      <c r="G2232" t="s">
        <v>217</v>
      </c>
      <c r="H2232" t="s">
        <v>218</v>
      </c>
      <c r="I2232" s="91"/>
      <c r="J2232" s="91"/>
      <c r="K2232" s="91"/>
      <c r="L2232" s="91"/>
      <c r="M2232" s="91"/>
      <c r="N2232" s="91"/>
      <c r="O2232" s="91"/>
      <c r="P2232" s="91"/>
      <c r="Q2232" s="91"/>
      <c r="R2232" s="91"/>
      <c r="S2232" s="91">
        <v>128.57</v>
      </c>
      <c r="T2232" s="91"/>
      <c r="U2232" s="91">
        <f t="shared" si="209"/>
        <v>128.57</v>
      </c>
      <c r="V2232" s="82" t="str">
        <f t="shared" si="207"/>
        <v>155051670885</v>
      </c>
      <c r="W2232" s="83">
        <f>VLOOKUP(V2232,Factors!$E$6:$H$5950,4,FALSE)</f>
        <v>0</v>
      </c>
      <c r="X2232" t="str">
        <f>VLOOKUP(V2232,Factors!$E$6:$F$5950,2,FALSE)</f>
        <v>direct-or</v>
      </c>
      <c r="Y2232" s="92">
        <f t="shared" si="210"/>
        <v>0</v>
      </c>
      <c r="Z2232" s="92">
        <f t="shared" si="211"/>
        <v>128.57</v>
      </c>
      <c r="AA2232" s="92">
        <f t="shared" si="212"/>
        <v>128.57</v>
      </c>
    </row>
    <row r="2233" spans="1:27" x14ac:dyDescent="0.25">
      <c r="A2233" t="s">
        <v>479</v>
      </c>
      <c r="B2233" t="s">
        <v>266</v>
      </c>
      <c r="C2233" t="s">
        <v>267</v>
      </c>
      <c r="D2233" t="s">
        <v>505</v>
      </c>
      <c r="E2233" t="s">
        <v>506</v>
      </c>
      <c r="F2233" t="str">
        <f t="shared" si="208"/>
        <v>1670</v>
      </c>
      <c r="G2233" t="s">
        <v>180</v>
      </c>
      <c r="H2233" t="s">
        <v>181</v>
      </c>
      <c r="I2233" s="91"/>
      <c r="J2233" s="91"/>
      <c r="K2233" s="91">
        <v>685.63</v>
      </c>
      <c r="L2233" s="91">
        <v>1808.73</v>
      </c>
      <c r="M2233" s="91">
        <v>1317.12</v>
      </c>
      <c r="N2233" s="91">
        <v>1299.08</v>
      </c>
      <c r="O2233" s="91">
        <v>1335.19</v>
      </c>
      <c r="P2233" s="91">
        <v>1046.46</v>
      </c>
      <c r="Q2233" s="91">
        <v>793.87</v>
      </c>
      <c r="R2233" s="91">
        <v>1497.55</v>
      </c>
      <c r="S2233" s="91">
        <v>902.15</v>
      </c>
      <c r="T2233" s="91">
        <v>613.46</v>
      </c>
      <c r="U2233" s="91">
        <f t="shared" si="209"/>
        <v>11299.239999999998</v>
      </c>
      <c r="V2233" s="82" t="str">
        <f t="shared" si="207"/>
        <v>155051670885</v>
      </c>
      <c r="W2233" s="83">
        <f>VLOOKUP(V2233,Factors!$E$6:$H$5950,4,FALSE)</f>
        <v>0</v>
      </c>
      <c r="X2233" t="str">
        <f>VLOOKUP(V2233,Factors!$E$6:$F$5950,2,FALSE)</f>
        <v>direct-or</v>
      </c>
      <c r="Y2233" s="92">
        <f t="shared" si="210"/>
        <v>0</v>
      </c>
      <c r="Z2233" s="92">
        <f t="shared" si="211"/>
        <v>11299.239999999998</v>
      </c>
      <c r="AA2233" s="92">
        <f t="shared" si="212"/>
        <v>11299.239999999998</v>
      </c>
    </row>
    <row r="2234" spans="1:27" x14ac:dyDescent="0.25">
      <c r="A2234" t="s">
        <v>479</v>
      </c>
      <c r="B2234" t="s">
        <v>266</v>
      </c>
      <c r="C2234" t="s">
        <v>267</v>
      </c>
      <c r="D2234" t="s">
        <v>505</v>
      </c>
      <c r="E2234" t="s">
        <v>506</v>
      </c>
      <c r="F2234" t="str">
        <f t="shared" si="208"/>
        <v>1670</v>
      </c>
      <c r="G2234" t="s">
        <v>56</v>
      </c>
      <c r="H2234" t="s">
        <v>57</v>
      </c>
      <c r="I2234" s="91"/>
      <c r="J2234" s="91"/>
      <c r="K2234" s="91"/>
      <c r="L2234" s="91"/>
      <c r="M2234" s="91"/>
      <c r="N2234" s="91"/>
      <c r="O2234" s="91"/>
      <c r="P2234" s="91">
        <v>61.24</v>
      </c>
      <c r="Q2234" s="91">
        <v>244.96</v>
      </c>
      <c r="R2234" s="91"/>
      <c r="S2234" s="91"/>
      <c r="T2234" s="91"/>
      <c r="U2234" s="91">
        <f t="shared" si="209"/>
        <v>306.2</v>
      </c>
      <c r="V2234" s="82" t="str">
        <f t="shared" si="207"/>
        <v>155051670885</v>
      </c>
      <c r="W2234" s="83">
        <f>VLOOKUP(V2234,Factors!$E$6:$H$5950,4,FALSE)</f>
        <v>0</v>
      </c>
      <c r="X2234" t="str">
        <f>VLOOKUP(V2234,Factors!$E$6:$F$5950,2,FALSE)</f>
        <v>direct-or</v>
      </c>
      <c r="Y2234" s="92">
        <f t="shared" si="210"/>
        <v>0</v>
      </c>
      <c r="Z2234" s="92">
        <f t="shared" si="211"/>
        <v>306.2</v>
      </c>
      <c r="AA2234" s="92">
        <f t="shared" si="212"/>
        <v>306.2</v>
      </c>
    </row>
    <row r="2235" spans="1:27" x14ac:dyDescent="0.25">
      <c r="A2235" t="s">
        <v>479</v>
      </c>
      <c r="B2235" t="s">
        <v>266</v>
      </c>
      <c r="C2235" t="s">
        <v>267</v>
      </c>
      <c r="D2235" t="s">
        <v>503</v>
      </c>
      <c r="E2235" t="s">
        <v>504</v>
      </c>
      <c r="F2235" t="str">
        <f t="shared" si="208"/>
        <v>2966</v>
      </c>
      <c r="G2235" t="s">
        <v>144</v>
      </c>
      <c r="H2235" t="s">
        <v>145</v>
      </c>
      <c r="I2235" s="91"/>
      <c r="J2235" s="91"/>
      <c r="K2235" s="91"/>
      <c r="L2235" s="91"/>
      <c r="M2235" s="91"/>
      <c r="N2235" s="91"/>
      <c r="O2235" s="91">
        <v>55</v>
      </c>
      <c r="P2235" s="91">
        <v>54</v>
      </c>
      <c r="Q2235" s="91"/>
      <c r="R2235" s="91"/>
      <c r="S2235" s="91"/>
      <c r="T2235" s="91"/>
      <c r="U2235" s="91">
        <f t="shared" si="209"/>
        <v>109</v>
      </c>
      <c r="V2235" s="82" t="str">
        <f t="shared" si="207"/>
        <v>155052966885</v>
      </c>
      <c r="W2235" s="83">
        <f>VLOOKUP(V2235,Factors!$E$6:$H$5950,4,FALSE)</f>
        <v>0</v>
      </c>
      <c r="X2235" t="str">
        <f>VLOOKUP(V2235,Factors!$E$6:$F$5950,2,FALSE)</f>
        <v>Direct-OR</v>
      </c>
      <c r="Y2235" s="92">
        <f t="shared" si="210"/>
        <v>0</v>
      </c>
      <c r="Z2235" s="92">
        <f t="shared" si="211"/>
        <v>109</v>
      </c>
      <c r="AA2235" s="92">
        <f t="shared" si="212"/>
        <v>109</v>
      </c>
    </row>
    <row r="2236" spans="1:27" x14ac:dyDescent="0.25">
      <c r="A2236" t="s">
        <v>479</v>
      </c>
      <c r="B2236" t="s">
        <v>170</v>
      </c>
      <c r="C2236" t="s">
        <v>171</v>
      </c>
      <c r="D2236" t="s">
        <v>486</v>
      </c>
      <c r="E2236" t="s">
        <v>487</v>
      </c>
      <c r="F2236" t="str">
        <f t="shared" si="208"/>
        <v>1195</v>
      </c>
      <c r="G2236" t="s">
        <v>94</v>
      </c>
      <c r="H2236" t="s">
        <v>95</v>
      </c>
      <c r="I2236" s="91">
        <v>1758</v>
      </c>
      <c r="J2236" s="91">
        <v>1758</v>
      </c>
      <c r="K2236" s="91">
        <v>1758</v>
      </c>
      <c r="L2236" s="91">
        <v>1758</v>
      </c>
      <c r="M2236" s="91">
        <v>1758</v>
      </c>
      <c r="N2236" s="91">
        <v>1758</v>
      </c>
      <c r="O2236" s="91">
        <v>1758</v>
      </c>
      <c r="P2236" s="91">
        <v>1758</v>
      </c>
      <c r="Q2236" s="91">
        <v>1758</v>
      </c>
      <c r="R2236" s="91">
        <v>1758</v>
      </c>
      <c r="S2236" s="91">
        <v>1758</v>
      </c>
      <c r="T2236" s="91">
        <v>1758</v>
      </c>
      <c r="U2236" s="91">
        <f t="shared" si="209"/>
        <v>21096</v>
      </c>
      <c r="V2236" s="82" t="str">
        <f t="shared" si="207"/>
        <v>155061195885</v>
      </c>
      <c r="W2236" s="83">
        <f>VLOOKUP(V2236,Factors!$E$6:$H$5950,4,FALSE)</f>
        <v>0</v>
      </c>
      <c r="X2236" t="str">
        <f>VLOOKUP(V2236,Factors!$E$6:$F$5950,2,FALSE)</f>
        <v>Direct-OR</v>
      </c>
      <c r="Y2236" s="92">
        <f t="shared" si="210"/>
        <v>0</v>
      </c>
      <c r="Z2236" s="92">
        <f t="shared" si="211"/>
        <v>21096</v>
      </c>
      <c r="AA2236" s="92">
        <f t="shared" si="212"/>
        <v>21096</v>
      </c>
    </row>
    <row r="2237" spans="1:27" x14ac:dyDescent="0.25">
      <c r="A2237" t="s">
        <v>479</v>
      </c>
      <c r="B2237" t="s">
        <v>170</v>
      </c>
      <c r="C2237" t="s">
        <v>171</v>
      </c>
      <c r="D2237" t="s">
        <v>486</v>
      </c>
      <c r="E2237" t="s">
        <v>487</v>
      </c>
      <c r="F2237" t="str">
        <f t="shared" si="208"/>
        <v>1195</v>
      </c>
      <c r="G2237" t="s">
        <v>166</v>
      </c>
      <c r="H2237" t="s">
        <v>167</v>
      </c>
      <c r="I2237" s="91"/>
      <c r="J2237" s="91">
        <v>4272.16</v>
      </c>
      <c r="K2237" s="91"/>
      <c r="L2237" s="91"/>
      <c r="M2237" s="91"/>
      <c r="N2237" s="91"/>
      <c r="O2237" s="91"/>
      <c r="P2237" s="91"/>
      <c r="Q2237" s="91"/>
      <c r="R2237" s="91"/>
      <c r="S2237" s="91"/>
      <c r="T2237" s="91"/>
      <c r="U2237" s="91">
        <f t="shared" si="209"/>
        <v>4272.16</v>
      </c>
      <c r="V2237" s="82" t="str">
        <f t="shared" si="207"/>
        <v>155061195885</v>
      </c>
      <c r="W2237" s="83">
        <f>VLOOKUP(V2237,Factors!$E$6:$H$5950,4,FALSE)</f>
        <v>0</v>
      </c>
      <c r="X2237" t="str">
        <f>VLOOKUP(V2237,Factors!$E$6:$F$5950,2,FALSE)</f>
        <v>Direct-OR</v>
      </c>
      <c r="Y2237" s="92">
        <f t="shared" si="210"/>
        <v>0</v>
      </c>
      <c r="Z2237" s="92">
        <f t="shared" si="211"/>
        <v>4272.16</v>
      </c>
      <c r="AA2237" s="92">
        <f t="shared" si="212"/>
        <v>4272.16</v>
      </c>
    </row>
    <row r="2238" spans="1:27" x14ac:dyDescent="0.25">
      <c r="A2238" t="s">
        <v>479</v>
      </c>
      <c r="B2238" t="s">
        <v>170</v>
      </c>
      <c r="C2238" t="s">
        <v>171</v>
      </c>
      <c r="D2238" t="s">
        <v>480</v>
      </c>
      <c r="E2238" t="s">
        <v>481</v>
      </c>
      <c r="F2238" t="str">
        <f t="shared" si="208"/>
        <v>1512</v>
      </c>
      <c r="G2238" t="s">
        <v>92</v>
      </c>
      <c r="H2238" t="s">
        <v>93</v>
      </c>
      <c r="I2238" s="91"/>
      <c r="J2238" s="91">
        <v>-525.71</v>
      </c>
      <c r="K2238" s="91"/>
      <c r="L2238" s="91"/>
      <c r="M2238" s="91"/>
      <c r="N2238" s="91"/>
      <c r="O2238" s="91"/>
      <c r="P2238" s="91"/>
      <c r="Q2238" s="91"/>
      <c r="R2238" s="91"/>
      <c r="S2238" s="91"/>
      <c r="T2238" s="91"/>
      <c r="U2238" s="91">
        <f t="shared" si="209"/>
        <v>-525.71</v>
      </c>
      <c r="V2238" s="82" t="str">
        <f t="shared" si="207"/>
        <v>155061512885</v>
      </c>
      <c r="W2238" s="83">
        <f>VLOOKUP(V2238,Factors!$E$6:$H$5950,4,FALSE)</f>
        <v>0</v>
      </c>
      <c r="X2238" t="str">
        <f>VLOOKUP(V2238,Factors!$E$6:$F$5950,2,FALSE)</f>
        <v>Direct-OR</v>
      </c>
      <c r="Y2238" s="92">
        <f t="shared" si="210"/>
        <v>0</v>
      </c>
      <c r="Z2238" s="92">
        <f t="shared" si="211"/>
        <v>-525.71</v>
      </c>
      <c r="AA2238" s="92">
        <f t="shared" si="212"/>
        <v>-525.71</v>
      </c>
    </row>
    <row r="2239" spans="1:27" x14ac:dyDescent="0.25">
      <c r="A2239" t="s">
        <v>479</v>
      </c>
      <c r="B2239" t="s">
        <v>170</v>
      </c>
      <c r="C2239" t="s">
        <v>171</v>
      </c>
      <c r="D2239" t="s">
        <v>491</v>
      </c>
      <c r="E2239" t="s">
        <v>492</v>
      </c>
      <c r="F2239" t="str">
        <f t="shared" si="208"/>
        <v>1514</v>
      </c>
      <c r="G2239" t="s">
        <v>92</v>
      </c>
      <c r="H2239" t="s">
        <v>93</v>
      </c>
      <c r="I2239" s="91"/>
      <c r="J2239" s="91"/>
      <c r="K2239" s="91"/>
      <c r="L2239" s="91">
        <v>268.56</v>
      </c>
      <c r="M2239" s="91"/>
      <c r="N2239" s="91"/>
      <c r="O2239" s="91"/>
      <c r="P2239" s="91"/>
      <c r="Q2239" s="91"/>
      <c r="R2239" s="91"/>
      <c r="S2239" s="91"/>
      <c r="T2239" s="91"/>
      <c r="U2239" s="91">
        <f t="shared" si="209"/>
        <v>268.56</v>
      </c>
      <c r="V2239" s="82" t="str">
        <f t="shared" si="207"/>
        <v>155061514885</v>
      </c>
      <c r="W2239" s="83">
        <f>VLOOKUP(V2239,Factors!$E$6:$H$5950,4,FALSE)</f>
        <v>0</v>
      </c>
      <c r="X2239" t="str">
        <f>VLOOKUP(V2239,Factors!$E$6:$F$5950,2,FALSE)</f>
        <v>Direct-OR</v>
      </c>
      <c r="Y2239" s="92">
        <f t="shared" si="210"/>
        <v>0</v>
      </c>
      <c r="Z2239" s="92">
        <f t="shared" si="211"/>
        <v>268.56</v>
      </c>
      <c r="AA2239" s="92">
        <f t="shared" si="212"/>
        <v>268.56</v>
      </c>
    </row>
    <row r="2240" spans="1:27" x14ac:dyDescent="0.25">
      <c r="A2240" t="s">
        <v>479</v>
      </c>
      <c r="B2240" t="s">
        <v>170</v>
      </c>
      <c r="C2240" t="s">
        <v>171</v>
      </c>
      <c r="D2240" t="s">
        <v>491</v>
      </c>
      <c r="E2240" t="s">
        <v>492</v>
      </c>
      <c r="F2240" t="str">
        <f t="shared" si="208"/>
        <v>1514</v>
      </c>
      <c r="G2240" t="s">
        <v>235</v>
      </c>
      <c r="H2240" t="s">
        <v>236</v>
      </c>
      <c r="I2240" s="91"/>
      <c r="J2240" s="91"/>
      <c r="K2240" s="91"/>
      <c r="L2240" s="91">
        <v>0.42</v>
      </c>
      <c r="M2240" s="91"/>
      <c r="N2240" s="91"/>
      <c r="O2240" s="91"/>
      <c r="P2240" s="91"/>
      <c r="Q2240" s="91"/>
      <c r="R2240" s="91"/>
      <c r="S2240" s="91"/>
      <c r="T2240" s="91"/>
      <c r="U2240" s="91">
        <f t="shared" si="209"/>
        <v>0.42</v>
      </c>
      <c r="V2240" s="82" t="str">
        <f t="shared" si="207"/>
        <v>155061514885</v>
      </c>
      <c r="W2240" s="83">
        <f>VLOOKUP(V2240,Factors!$E$6:$H$5950,4,FALSE)</f>
        <v>0</v>
      </c>
      <c r="X2240" t="str">
        <f>VLOOKUP(V2240,Factors!$E$6:$F$5950,2,FALSE)</f>
        <v>Direct-OR</v>
      </c>
      <c r="Y2240" s="92">
        <f t="shared" si="210"/>
        <v>0</v>
      </c>
      <c r="Z2240" s="92">
        <f t="shared" si="211"/>
        <v>0.42</v>
      </c>
      <c r="AA2240" s="92">
        <f t="shared" si="212"/>
        <v>0.42</v>
      </c>
    </row>
    <row r="2241" spans="1:27" x14ac:dyDescent="0.25">
      <c r="A2241" t="s">
        <v>479</v>
      </c>
      <c r="B2241" t="s">
        <v>170</v>
      </c>
      <c r="C2241" t="s">
        <v>171</v>
      </c>
      <c r="D2241" t="s">
        <v>491</v>
      </c>
      <c r="E2241" t="s">
        <v>492</v>
      </c>
      <c r="F2241" t="str">
        <f t="shared" si="208"/>
        <v>1514</v>
      </c>
      <c r="G2241" t="s">
        <v>351</v>
      </c>
      <c r="H2241" t="s">
        <v>352</v>
      </c>
      <c r="I2241" s="91"/>
      <c r="J2241" s="91"/>
      <c r="K2241" s="91"/>
      <c r="L2241" s="91">
        <v>0.02</v>
      </c>
      <c r="M2241" s="91"/>
      <c r="N2241" s="91"/>
      <c r="O2241" s="91"/>
      <c r="P2241" s="91"/>
      <c r="Q2241" s="91"/>
      <c r="R2241" s="91"/>
      <c r="S2241" s="91"/>
      <c r="T2241" s="91"/>
      <c r="U2241" s="91">
        <f t="shared" si="209"/>
        <v>0.02</v>
      </c>
      <c r="V2241" s="82" t="str">
        <f t="shared" si="207"/>
        <v>155061514885</v>
      </c>
      <c r="W2241" s="83">
        <f>VLOOKUP(V2241,Factors!$E$6:$H$5950,4,FALSE)</f>
        <v>0</v>
      </c>
      <c r="X2241" t="str">
        <f>VLOOKUP(V2241,Factors!$E$6:$F$5950,2,FALSE)</f>
        <v>Direct-OR</v>
      </c>
      <c r="Y2241" s="92">
        <f t="shared" si="210"/>
        <v>0</v>
      </c>
      <c r="Z2241" s="92">
        <f t="shared" si="211"/>
        <v>0.02</v>
      </c>
      <c r="AA2241" s="92">
        <f t="shared" si="212"/>
        <v>0.02</v>
      </c>
    </row>
    <row r="2242" spans="1:27" x14ac:dyDescent="0.25">
      <c r="A2242" t="s">
        <v>479</v>
      </c>
      <c r="B2242" t="s">
        <v>170</v>
      </c>
      <c r="C2242" t="s">
        <v>171</v>
      </c>
      <c r="D2242" t="s">
        <v>491</v>
      </c>
      <c r="E2242" t="s">
        <v>492</v>
      </c>
      <c r="F2242" t="str">
        <f t="shared" si="208"/>
        <v>1514</v>
      </c>
      <c r="G2242" t="s">
        <v>84</v>
      </c>
      <c r="H2242" t="s">
        <v>85</v>
      </c>
      <c r="I2242" s="91">
        <v>1.1599999999999999</v>
      </c>
      <c r="J2242" s="91">
        <v>1.68</v>
      </c>
      <c r="K2242" s="91">
        <v>-80.900000000000006</v>
      </c>
      <c r="L2242" s="91">
        <v>127.68</v>
      </c>
      <c r="M2242" s="91"/>
      <c r="N2242" s="91"/>
      <c r="O2242" s="91"/>
      <c r="P2242" s="91"/>
      <c r="Q2242" s="91"/>
      <c r="R2242" s="91"/>
      <c r="S2242" s="91"/>
      <c r="T2242" s="91"/>
      <c r="U2242" s="91">
        <f t="shared" si="209"/>
        <v>49.620000000000005</v>
      </c>
      <c r="V2242" s="82" t="str">
        <f t="shared" si="207"/>
        <v>155061514885</v>
      </c>
      <c r="W2242" s="83">
        <f>VLOOKUP(V2242,Factors!$E$6:$H$5950,4,FALSE)</f>
        <v>0</v>
      </c>
      <c r="X2242" t="str">
        <f>VLOOKUP(V2242,Factors!$E$6:$F$5950,2,FALSE)</f>
        <v>Direct-OR</v>
      </c>
      <c r="Y2242" s="92">
        <f t="shared" si="210"/>
        <v>0</v>
      </c>
      <c r="Z2242" s="92">
        <f t="shared" si="211"/>
        <v>49.620000000000005</v>
      </c>
      <c r="AA2242" s="92">
        <f t="shared" si="212"/>
        <v>49.620000000000005</v>
      </c>
    </row>
    <row r="2243" spans="1:27" x14ac:dyDescent="0.25">
      <c r="A2243" t="s">
        <v>479</v>
      </c>
      <c r="B2243" t="s">
        <v>170</v>
      </c>
      <c r="C2243" t="s">
        <v>171</v>
      </c>
      <c r="D2243" t="s">
        <v>491</v>
      </c>
      <c r="E2243" t="s">
        <v>492</v>
      </c>
      <c r="F2243" t="str">
        <f t="shared" si="208"/>
        <v>1514</v>
      </c>
      <c r="G2243" t="s">
        <v>256</v>
      </c>
      <c r="H2243" t="s">
        <v>257</v>
      </c>
      <c r="I2243" s="91"/>
      <c r="J2243" s="91"/>
      <c r="K2243" s="91"/>
      <c r="L2243" s="91">
        <v>621.75</v>
      </c>
      <c r="M2243" s="91">
        <v>1343.5</v>
      </c>
      <c r="N2243" s="91">
        <v>187.5</v>
      </c>
      <c r="O2243" s="91"/>
      <c r="P2243" s="91"/>
      <c r="Q2243" s="91"/>
      <c r="R2243" s="91"/>
      <c r="S2243" s="91"/>
      <c r="T2243" s="91"/>
      <c r="U2243" s="91">
        <f t="shared" si="209"/>
        <v>2152.75</v>
      </c>
      <c r="V2243" s="82" t="str">
        <f t="shared" si="207"/>
        <v>155061514885</v>
      </c>
      <c r="W2243" s="83">
        <f>VLOOKUP(V2243,Factors!$E$6:$H$5950,4,FALSE)</f>
        <v>0</v>
      </c>
      <c r="X2243" t="str">
        <f>VLOOKUP(V2243,Factors!$E$6:$F$5950,2,FALSE)</f>
        <v>Direct-OR</v>
      </c>
      <c r="Y2243" s="92">
        <f t="shared" si="210"/>
        <v>0</v>
      </c>
      <c r="Z2243" s="92">
        <f t="shared" si="211"/>
        <v>2152.75</v>
      </c>
      <c r="AA2243" s="92">
        <f t="shared" si="212"/>
        <v>2152.75</v>
      </c>
    </row>
    <row r="2244" spans="1:27" x14ac:dyDescent="0.25">
      <c r="A2244" t="s">
        <v>479</v>
      </c>
      <c r="B2244" t="s">
        <v>170</v>
      </c>
      <c r="C2244" t="s">
        <v>171</v>
      </c>
      <c r="D2244" t="s">
        <v>491</v>
      </c>
      <c r="E2244" t="s">
        <v>492</v>
      </c>
      <c r="F2244" t="str">
        <f t="shared" si="208"/>
        <v>1514</v>
      </c>
      <c r="G2244" t="s">
        <v>50</v>
      </c>
      <c r="H2244" t="s">
        <v>51</v>
      </c>
      <c r="I2244" s="91"/>
      <c r="J2244" s="91"/>
      <c r="K2244" s="91"/>
      <c r="L2244" s="91"/>
      <c r="M2244" s="91">
        <v>536</v>
      </c>
      <c r="N2244" s="91"/>
      <c r="O2244" s="91"/>
      <c r="P2244" s="91"/>
      <c r="Q2244" s="91"/>
      <c r="R2244" s="91"/>
      <c r="S2244" s="91"/>
      <c r="T2244" s="91"/>
      <c r="U2244" s="91">
        <f t="shared" si="209"/>
        <v>536</v>
      </c>
      <c r="V2244" s="82" t="str">
        <f t="shared" ref="V2244:V2307" si="213">CONCATENATE(B2244,RIGHT(D2244,4),A2244)</f>
        <v>155061514885</v>
      </c>
      <c r="W2244" s="83">
        <f>VLOOKUP(V2244,Factors!$E$6:$H$5950,4,FALSE)</f>
        <v>0</v>
      </c>
      <c r="X2244" t="str">
        <f>VLOOKUP(V2244,Factors!$E$6:$F$5950,2,FALSE)</f>
        <v>Direct-OR</v>
      </c>
      <c r="Y2244" s="92">
        <f t="shared" si="210"/>
        <v>0</v>
      </c>
      <c r="Z2244" s="92">
        <f t="shared" si="211"/>
        <v>536</v>
      </c>
      <c r="AA2244" s="92">
        <f t="shared" si="212"/>
        <v>536</v>
      </c>
    </row>
    <row r="2245" spans="1:27" x14ac:dyDescent="0.25">
      <c r="A2245" t="s">
        <v>479</v>
      </c>
      <c r="B2245" t="s">
        <v>170</v>
      </c>
      <c r="C2245" t="s">
        <v>171</v>
      </c>
      <c r="D2245" t="s">
        <v>491</v>
      </c>
      <c r="E2245" t="s">
        <v>492</v>
      </c>
      <c r="F2245" t="str">
        <f t="shared" ref="F2245:F2308" si="214">RIGHT(D2245,4)</f>
        <v>1514</v>
      </c>
      <c r="G2245" t="s">
        <v>284</v>
      </c>
      <c r="H2245" t="s">
        <v>285</v>
      </c>
      <c r="I2245" s="91"/>
      <c r="J2245" s="91"/>
      <c r="K2245" s="91"/>
      <c r="L2245" s="91">
        <v>375</v>
      </c>
      <c r="M2245" s="91">
        <v>150</v>
      </c>
      <c r="N2245" s="91"/>
      <c r="O2245" s="91"/>
      <c r="P2245" s="91"/>
      <c r="Q2245" s="91"/>
      <c r="R2245" s="91"/>
      <c r="S2245" s="91"/>
      <c r="T2245" s="91"/>
      <c r="U2245" s="91">
        <f t="shared" ref="U2245:U2308" si="215">SUM(I2245:T2245)</f>
        <v>525</v>
      </c>
      <c r="V2245" s="82" t="str">
        <f t="shared" si="213"/>
        <v>155061514885</v>
      </c>
      <c r="W2245" s="83">
        <f>VLOOKUP(V2245,Factors!$E$6:$H$5950,4,FALSE)</f>
        <v>0</v>
      </c>
      <c r="X2245" t="str">
        <f>VLOOKUP(V2245,Factors!$E$6:$F$5950,2,FALSE)</f>
        <v>Direct-OR</v>
      </c>
      <c r="Y2245" s="92">
        <f t="shared" si="210"/>
        <v>0</v>
      </c>
      <c r="Z2245" s="92">
        <f t="shared" si="211"/>
        <v>525</v>
      </c>
      <c r="AA2245" s="92">
        <f t="shared" si="212"/>
        <v>525</v>
      </c>
    </row>
    <row r="2246" spans="1:27" x14ac:dyDescent="0.25">
      <c r="A2246" t="s">
        <v>479</v>
      </c>
      <c r="B2246" t="s">
        <v>170</v>
      </c>
      <c r="C2246" t="s">
        <v>171</v>
      </c>
      <c r="D2246" t="s">
        <v>491</v>
      </c>
      <c r="E2246" t="s">
        <v>492</v>
      </c>
      <c r="F2246" t="str">
        <f t="shared" si="214"/>
        <v>1514</v>
      </c>
      <c r="G2246" t="s">
        <v>260</v>
      </c>
      <c r="H2246" t="s">
        <v>261</v>
      </c>
      <c r="I2246" s="91"/>
      <c r="J2246" s="91"/>
      <c r="K2246" s="91"/>
      <c r="L2246" s="91">
        <v>692.17</v>
      </c>
      <c r="M2246" s="91"/>
      <c r="N2246" s="91"/>
      <c r="O2246" s="91"/>
      <c r="P2246" s="91"/>
      <c r="Q2246" s="91"/>
      <c r="R2246" s="91"/>
      <c r="S2246" s="91"/>
      <c r="T2246" s="91"/>
      <c r="U2246" s="91">
        <f t="shared" si="215"/>
        <v>692.17</v>
      </c>
      <c r="V2246" s="82" t="str">
        <f t="shared" si="213"/>
        <v>155061514885</v>
      </c>
      <c r="W2246" s="83">
        <f>VLOOKUP(V2246,Factors!$E$6:$H$5950,4,FALSE)</f>
        <v>0</v>
      </c>
      <c r="X2246" t="str">
        <f>VLOOKUP(V2246,Factors!$E$6:$F$5950,2,FALSE)</f>
        <v>Direct-OR</v>
      </c>
      <c r="Y2246" s="92">
        <f t="shared" si="210"/>
        <v>0</v>
      </c>
      <c r="Z2246" s="92">
        <f t="shared" si="211"/>
        <v>692.17</v>
      </c>
      <c r="AA2246" s="92">
        <f t="shared" si="212"/>
        <v>692.17</v>
      </c>
    </row>
    <row r="2247" spans="1:27" x14ac:dyDescent="0.25">
      <c r="A2247" t="s">
        <v>479</v>
      </c>
      <c r="B2247" t="s">
        <v>170</v>
      </c>
      <c r="C2247" t="s">
        <v>171</v>
      </c>
      <c r="D2247" t="s">
        <v>491</v>
      </c>
      <c r="E2247" t="s">
        <v>492</v>
      </c>
      <c r="F2247" t="str">
        <f t="shared" si="214"/>
        <v>1514</v>
      </c>
      <c r="G2247" t="s">
        <v>207</v>
      </c>
      <c r="H2247" t="s">
        <v>208</v>
      </c>
      <c r="I2247" s="91"/>
      <c r="J2247" s="91"/>
      <c r="K2247" s="91"/>
      <c r="L2247" s="91"/>
      <c r="M2247" s="91">
        <v>18.559999999999999</v>
      </c>
      <c r="N2247" s="91"/>
      <c r="O2247" s="91"/>
      <c r="P2247" s="91"/>
      <c r="Q2247" s="91"/>
      <c r="R2247" s="91"/>
      <c r="S2247" s="91"/>
      <c r="T2247" s="91"/>
      <c r="U2247" s="91">
        <f t="shared" si="215"/>
        <v>18.559999999999999</v>
      </c>
      <c r="V2247" s="82" t="str">
        <f t="shared" si="213"/>
        <v>155061514885</v>
      </c>
      <c r="W2247" s="83">
        <f>VLOOKUP(V2247,Factors!$E$6:$H$5950,4,FALSE)</f>
        <v>0</v>
      </c>
      <c r="X2247" t="str">
        <f>VLOOKUP(V2247,Factors!$E$6:$F$5950,2,FALSE)</f>
        <v>Direct-OR</v>
      </c>
      <c r="Y2247" s="92">
        <f t="shared" si="210"/>
        <v>0</v>
      </c>
      <c r="Z2247" s="92">
        <f t="shared" si="211"/>
        <v>18.559999999999999</v>
      </c>
      <c r="AA2247" s="92">
        <f t="shared" si="212"/>
        <v>18.559999999999999</v>
      </c>
    </row>
    <row r="2248" spans="1:27" x14ac:dyDescent="0.25">
      <c r="A2248" t="s">
        <v>479</v>
      </c>
      <c r="B2248" t="s">
        <v>170</v>
      </c>
      <c r="C2248" t="s">
        <v>171</v>
      </c>
      <c r="D2248" t="s">
        <v>491</v>
      </c>
      <c r="E2248" t="s">
        <v>492</v>
      </c>
      <c r="F2248" t="str">
        <f t="shared" si="214"/>
        <v>1514</v>
      </c>
      <c r="G2248" t="s">
        <v>130</v>
      </c>
      <c r="H2248" t="s">
        <v>131</v>
      </c>
      <c r="I2248" s="91"/>
      <c r="J2248" s="91"/>
      <c r="K2248" s="91">
        <v>38.869999999999997</v>
      </c>
      <c r="L2248" s="91">
        <v>39.450000000000003</v>
      </c>
      <c r="M2248" s="91"/>
      <c r="N2248" s="91"/>
      <c r="O2248" s="91"/>
      <c r="P2248" s="91"/>
      <c r="Q2248" s="91"/>
      <c r="R2248" s="91"/>
      <c r="S2248" s="91"/>
      <c r="T2248" s="91"/>
      <c r="U2248" s="91">
        <f t="shared" si="215"/>
        <v>78.319999999999993</v>
      </c>
      <c r="V2248" s="82" t="str">
        <f t="shared" si="213"/>
        <v>155061514885</v>
      </c>
      <c r="W2248" s="83">
        <f>VLOOKUP(V2248,Factors!$E$6:$H$5950,4,FALSE)</f>
        <v>0</v>
      </c>
      <c r="X2248" t="str">
        <f>VLOOKUP(V2248,Factors!$E$6:$F$5950,2,FALSE)</f>
        <v>Direct-OR</v>
      </c>
      <c r="Y2248" s="92">
        <f t="shared" si="210"/>
        <v>0</v>
      </c>
      <c r="Z2248" s="92">
        <f t="shared" si="211"/>
        <v>78.319999999999993</v>
      </c>
      <c r="AA2248" s="92">
        <f t="shared" si="212"/>
        <v>78.319999999999993</v>
      </c>
    </row>
    <row r="2249" spans="1:27" x14ac:dyDescent="0.25">
      <c r="A2249" t="s">
        <v>479</v>
      </c>
      <c r="B2249" t="s">
        <v>170</v>
      </c>
      <c r="C2249" t="s">
        <v>171</v>
      </c>
      <c r="D2249" t="s">
        <v>491</v>
      </c>
      <c r="E2249" t="s">
        <v>492</v>
      </c>
      <c r="F2249" t="str">
        <f t="shared" si="214"/>
        <v>1514</v>
      </c>
      <c r="G2249" t="s">
        <v>144</v>
      </c>
      <c r="H2249" t="s">
        <v>145</v>
      </c>
      <c r="I2249" s="91"/>
      <c r="J2249" s="91"/>
      <c r="K2249" s="91">
        <v>71.75</v>
      </c>
      <c r="L2249" s="91">
        <v>46.1</v>
      </c>
      <c r="M2249" s="91">
        <v>239</v>
      </c>
      <c r="N2249" s="91">
        <v>97.98</v>
      </c>
      <c r="O2249" s="91"/>
      <c r="P2249" s="91"/>
      <c r="Q2249" s="91"/>
      <c r="R2249" s="91"/>
      <c r="S2249" s="91"/>
      <c r="T2249" s="91"/>
      <c r="U2249" s="91">
        <f t="shared" si="215"/>
        <v>454.83000000000004</v>
      </c>
      <c r="V2249" s="82" t="str">
        <f t="shared" si="213"/>
        <v>155061514885</v>
      </c>
      <c r="W2249" s="83">
        <f>VLOOKUP(V2249,Factors!$E$6:$H$5950,4,FALSE)</f>
        <v>0</v>
      </c>
      <c r="X2249" t="str">
        <f>VLOOKUP(V2249,Factors!$E$6:$F$5950,2,FALSE)</f>
        <v>Direct-OR</v>
      </c>
      <c r="Y2249" s="92">
        <f t="shared" si="210"/>
        <v>0</v>
      </c>
      <c r="Z2249" s="92">
        <f t="shared" si="211"/>
        <v>454.83000000000004</v>
      </c>
      <c r="AA2249" s="92">
        <f t="shared" si="212"/>
        <v>454.83000000000004</v>
      </c>
    </row>
    <row r="2250" spans="1:27" x14ac:dyDescent="0.25">
      <c r="A2250" t="s">
        <v>479</v>
      </c>
      <c r="B2250" t="s">
        <v>170</v>
      </c>
      <c r="C2250" t="s">
        <v>171</v>
      </c>
      <c r="D2250" t="s">
        <v>491</v>
      </c>
      <c r="E2250" t="s">
        <v>492</v>
      </c>
      <c r="F2250" t="str">
        <f t="shared" si="214"/>
        <v>1514</v>
      </c>
      <c r="G2250" t="s">
        <v>148</v>
      </c>
      <c r="H2250" t="s">
        <v>149</v>
      </c>
      <c r="I2250" s="91"/>
      <c r="J2250" s="91"/>
      <c r="K2250" s="91"/>
      <c r="L2250" s="91"/>
      <c r="M2250" s="91">
        <v>282</v>
      </c>
      <c r="N2250" s="91"/>
      <c r="O2250" s="91"/>
      <c r="P2250" s="91"/>
      <c r="Q2250" s="91"/>
      <c r="R2250" s="91"/>
      <c r="S2250" s="91"/>
      <c r="T2250" s="91"/>
      <c r="U2250" s="91">
        <f t="shared" si="215"/>
        <v>282</v>
      </c>
      <c r="V2250" s="82" t="str">
        <f t="shared" si="213"/>
        <v>155061514885</v>
      </c>
      <c r="W2250" s="83">
        <f>VLOOKUP(V2250,Factors!$E$6:$H$5950,4,FALSE)</f>
        <v>0</v>
      </c>
      <c r="X2250" t="str">
        <f>VLOOKUP(V2250,Factors!$E$6:$F$5950,2,FALSE)</f>
        <v>Direct-OR</v>
      </c>
      <c r="Y2250" s="92">
        <f t="shared" si="210"/>
        <v>0</v>
      </c>
      <c r="Z2250" s="92">
        <f t="shared" si="211"/>
        <v>282</v>
      </c>
      <c r="AA2250" s="92">
        <f t="shared" si="212"/>
        <v>282</v>
      </c>
    </row>
    <row r="2251" spans="1:27" x14ac:dyDescent="0.25">
      <c r="A2251" t="s">
        <v>479</v>
      </c>
      <c r="B2251" t="s">
        <v>170</v>
      </c>
      <c r="C2251" t="s">
        <v>171</v>
      </c>
      <c r="D2251" t="s">
        <v>491</v>
      </c>
      <c r="E2251" t="s">
        <v>492</v>
      </c>
      <c r="F2251" t="str">
        <f t="shared" si="214"/>
        <v>1514</v>
      </c>
      <c r="G2251" t="s">
        <v>56</v>
      </c>
      <c r="H2251" t="s">
        <v>57</v>
      </c>
      <c r="I2251" s="91"/>
      <c r="J2251" s="91">
        <v>68.790000000000006</v>
      </c>
      <c r="K2251" s="91"/>
      <c r="L2251" s="91">
        <v>3770.89</v>
      </c>
      <c r="M2251" s="91"/>
      <c r="N2251" s="91"/>
      <c r="O2251" s="91"/>
      <c r="P2251" s="91"/>
      <c r="Q2251" s="91"/>
      <c r="R2251" s="91"/>
      <c r="S2251" s="91"/>
      <c r="T2251" s="91"/>
      <c r="U2251" s="91">
        <f t="shared" si="215"/>
        <v>3839.68</v>
      </c>
      <c r="V2251" s="82" t="str">
        <f t="shared" si="213"/>
        <v>155061514885</v>
      </c>
      <c r="W2251" s="83">
        <f>VLOOKUP(V2251,Factors!$E$6:$H$5950,4,FALSE)</f>
        <v>0</v>
      </c>
      <c r="X2251" t="str">
        <f>VLOOKUP(V2251,Factors!$E$6:$F$5950,2,FALSE)</f>
        <v>Direct-OR</v>
      </c>
      <c r="Y2251" s="92">
        <f t="shared" si="210"/>
        <v>0</v>
      </c>
      <c r="Z2251" s="92">
        <f t="shared" si="211"/>
        <v>3839.68</v>
      </c>
      <c r="AA2251" s="92">
        <f t="shared" si="212"/>
        <v>3839.68</v>
      </c>
    </row>
    <row r="2252" spans="1:27" x14ac:dyDescent="0.25">
      <c r="A2252" t="s">
        <v>479</v>
      </c>
      <c r="B2252" t="s">
        <v>170</v>
      </c>
      <c r="C2252" t="s">
        <v>171</v>
      </c>
      <c r="D2252" t="s">
        <v>491</v>
      </c>
      <c r="E2252" t="s">
        <v>492</v>
      </c>
      <c r="F2252" t="str">
        <f t="shared" si="214"/>
        <v>1514</v>
      </c>
      <c r="G2252" t="s">
        <v>68</v>
      </c>
      <c r="H2252" t="s">
        <v>69</v>
      </c>
      <c r="I2252" s="91"/>
      <c r="J2252" s="91"/>
      <c r="K2252" s="91"/>
      <c r="L2252" s="91">
        <v>1442.48</v>
      </c>
      <c r="M2252" s="91"/>
      <c r="N2252" s="91"/>
      <c r="O2252" s="91"/>
      <c r="P2252" s="91"/>
      <c r="Q2252" s="91"/>
      <c r="R2252" s="91"/>
      <c r="S2252" s="91"/>
      <c r="T2252" s="91"/>
      <c r="U2252" s="91">
        <f t="shared" si="215"/>
        <v>1442.48</v>
      </c>
      <c r="V2252" s="82" t="str">
        <f t="shared" si="213"/>
        <v>155061514885</v>
      </c>
      <c r="W2252" s="83">
        <f>VLOOKUP(V2252,Factors!$E$6:$H$5950,4,FALSE)</f>
        <v>0</v>
      </c>
      <c r="X2252" t="str">
        <f>VLOOKUP(V2252,Factors!$E$6:$F$5950,2,FALSE)</f>
        <v>Direct-OR</v>
      </c>
      <c r="Y2252" s="92">
        <f t="shared" si="210"/>
        <v>0</v>
      </c>
      <c r="Z2252" s="92">
        <f t="shared" si="211"/>
        <v>1442.48</v>
      </c>
      <c r="AA2252" s="92">
        <f t="shared" si="212"/>
        <v>1442.48</v>
      </c>
    </row>
    <row r="2253" spans="1:27" x14ac:dyDescent="0.25">
      <c r="A2253" t="s">
        <v>479</v>
      </c>
      <c r="B2253" t="s">
        <v>170</v>
      </c>
      <c r="C2253" t="s">
        <v>171</v>
      </c>
      <c r="D2253" t="s">
        <v>491</v>
      </c>
      <c r="E2253" t="s">
        <v>492</v>
      </c>
      <c r="F2253" t="str">
        <f t="shared" si="214"/>
        <v>1514</v>
      </c>
      <c r="G2253" t="s">
        <v>106</v>
      </c>
      <c r="H2253" t="s">
        <v>107</v>
      </c>
      <c r="I2253" s="91">
        <v>47.25</v>
      </c>
      <c r="J2253" s="91"/>
      <c r="K2253" s="91">
        <v>-2939.52</v>
      </c>
      <c r="L2253" s="91"/>
      <c r="M2253" s="91"/>
      <c r="N2253" s="91"/>
      <c r="O2253" s="91"/>
      <c r="P2253" s="91"/>
      <c r="Q2253" s="91"/>
      <c r="R2253" s="91"/>
      <c r="S2253" s="91"/>
      <c r="T2253" s="91"/>
      <c r="U2253" s="91">
        <f t="shared" si="215"/>
        <v>-2892.27</v>
      </c>
      <c r="V2253" s="82" t="str">
        <f t="shared" si="213"/>
        <v>155061514885</v>
      </c>
      <c r="W2253" s="83">
        <f>VLOOKUP(V2253,Factors!$E$6:$H$5950,4,FALSE)</f>
        <v>0</v>
      </c>
      <c r="X2253" t="str">
        <f>VLOOKUP(V2253,Factors!$E$6:$F$5950,2,FALSE)</f>
        <v>Direct-OR</v>
      </c>
      <c r="Y2253" s="92">
        <f t="shared" si="210"/>
        <v>0</v>
      </c>
      <c r="Z2253" s="92">
        <f t="shared" si="211"/>
        <v>-2892.27</v>
      </c>
      <c r="AA2253" s="92">
        <f t="shared" si="212"/>
        <v>-2892.27</v>
      </c>
    </row>
    <row r="2254" spans="1:27" x14ac:dyDescent="0.25">
      <c r="A2254" t="s">
        <v>479</v>
      </c>
      <c r="B2254" t="s">
        <v>170</v>
      </c>
      <c r="C2254" t="s">
        <v>171</v>
      </c>
      <c r="D2254" t="s">
        <v>491</v>
      </c>
      <c r="E2254" t="s">
        <v>492</v>
      </c>
      <c r="F2254" t="str">
        <f t="shared" si="214"/>
        <v>1514</v>
      </c>
      <c r="G2254" t="s">
        <v>108</v>
      </c>
      <c r="H2254" t="s">
        <v>109</v>
      </c>
      <c r="I2254" s="91"/>
      <c r="J2254" s="91"/>
      <c r="K2254" s="91">
        <v>-363.91</v>
      </c>
      <c r="L2254" s="91"/>
      <c r="M2254" s="91"/>
      <c r="N2254" s="91"/>
      <c r="O2254" s="91"/>
      <c r="P2254" s="91"/>
      <c r="Q2254" s="91"/>
      <c r="R2254" s="91"/>
      <c r="S2254" s="91"/>
      <c r="T2254" s="91"/>
      <c r="U2254" s="91">
        <f t="shared" si="215"/>
        <v>-363.91</v>
      </c>
      <c r="V2254" s="82" t="str">
        <f t="shared" si="213"/>
        <v>155061514885</v>
      </c>
      <c r="W2254" s="83">
        <f>VLOOKUP(V2254,Factors!$E$6:$H$5950,4,FALSE)</f>
        <v>0</v>
      </c>
      <c r="X2254" t="str">
        <f>VLOOKUP(V2254,Factors!$E$6:$F$5950,2,FALSE)</f>
        <v>Direct-OR</v>
      </c>
      <c r="Y2254" s="92">
        <f t="shared" si="210"/>
        <v>0</v>
      </c>
      <c r="Z2254" s="92">
        <f t="shared" si="211"/>
        <v>-363.91</v>
      </c>
      <c r="AA2254" s="92">
        <f t="shared" si="212"/>
        <v>-363.91</v>
      </c>
    </row>
    <row r="2255" spans="1:27" x14ac:dyDescent="0.25">
      <c r="A2255" t="s">
        <v>479</v>
      </c>
      <c r="B2255" t="s">
        <v>170</v>
      </c>
      <c r="C2255" t="s">
        <v>171</v>
      </c>
      <c r="D2255" t="s">
        <v>491</v>
      </c>
      <c r="E2255" t="s">
        <v>492</v>
      </c>
      <c r="F2255" t="str">
        <f t="shared" si="214"/>
        <v>1514</v>
      </c>
      <c r="G2255" t="s">
        <v>243</v>
      </c>
      <c r="H2255" t="s">
        <v>244</v>
      </c>
      <c r="I2255" s="91"/>
      <c r="J2255" s="91"/>
      <c r="K2255" s="91">
        <v>-21.43</v>
      </c>
      <c r="L2255" s="91"/>
      <c r="M2255" s="91"/>
      <c r="N2255" s="91"/>
      <c r="O2255" s="91"/>
      <c r="P2255" s="91"/>
      <c r="Q2255" s="91"/>
      <c r="R2255" s="91"/>
      <c r="S2255" s="91"/>
      <c r="T2255" s="91"/>
      <c r="U2255" s="91">
        <f t="shared" si="215"/>
        <v>-21.43</v>
      </c>
      <c r="V2255" s="82" t="str">
        <f t="shared" si="213"/>
        <v>155061514885</v>
      </c>
      <c r="W2255" s="83">
        <f>VLOOKUP(V2255,Factors!$E$6:$H$5950,4,FALSE)</f>
        <v>0</v>
      </c>
      <c r="X2255" t="str">
        <f>VLOOKUP(V2255,Factors!$E$6:$F$5950,2,FALSE)</f>
        <v>Direct-OR</v>
      </c>
      <c r="Y2255" s="92">
        <f t="shared" si="210"/>
        <v>0</v>
      </c>
      <c r="Z2255" s="92">
        <f t="shared" si="211"/>
        <v>-21.43</v>
      </c>
      <c r="AA2255" s="92">
        <f t="shared" si="212"/>
        <v>-21.43</v>
      </c>
    </row>
    <row r="2256" spans="1:27" x14ac:dyDescent="0.25">
      <c r="A2256" t="s">
        <v>479</v>
      </c>
      <c r="B2256" t="s">
        <v>170</v>
      </c>
      <c r="C2256" t="s">
        <v>171</v>
      </c>
      <c r="D2256" t="s">
        <v>482</v>
      </c>
      <c r="E2256" t="s">
        <v>483</v>
      </c>
      <c r="F2256" t="str">
        <f t="shared" si="214"/>
        <v>1630</v>
      </c>
      <c r="G2256" t="s">
        <v>110</v>
      </c>
      <c r="H2256" t="s">
        <v>111</v>
      </c>
      <c r="I2256" s="91">
        <v>69585.83</v>
      </c>
      <c r="J2256" s="91">
        <v>68493.62</v>
      </c>
      <c r="K2256" s="91">
        <v>71476.91</v>
      </c>
      <c r="L2256" s="91">
        <v>72536.98</v>
      </c>
      <c r="M2256" s="91">
        <v>62929.73</v>
      </c>
      <c r="N2256" s="91">
        <v>72624.429999999993</v>
      </c>
      <c r="O2256" s="91">
        <v>60979.43</v>
      </c>
      <c r="P2256" s="91">
        <v>66921.52</v>
      </c>
      <c r="Q2256" s="91">
        <v>67397.929999999993</v>
      </c>
      <c r="R2256" s="91">
        <v>65729.259999999995</v>
      </c>
      <c r="S2256" s="91">
        <v>67652.17</v>
      </c>
      <c r="T2256" s="91">
        <v>58826.47</v>
      </c>
      <c r="U2256" s="91">
        <f t="shared" si="215"/>
        <v>805154.27999999991</v>
      </c>
      <c r="V2256" s="82" t="str">
        <f t="shared" si="213"/>
        <v>155061630885</v>
      </c>
      <c r="W2256" s="83">
        <f>VLOOKUP(V2256,Factors!$E$6:$H$5950,4,FALSE)</f>
        <v>0</v>
      </c>
      <c r="X2256" t="str">
        <f>VLOOKUP(V2256,Factors!$E$6:$F$5950,2,FALSE)</f>
        <v>Direct-OR</v>
      </c>
      <c r="Y2256" s="92">
        <f t="shared" si="210"/>
        <v>0</v>
      </c>
      <c r="Z2256" s="92">
        <f t="shared" si="211"/>
        <v>805154.27999999991</v>
      </c>
      <c r="AA2256" s="92">
        <f t="shared" si="212"/>
        <v>805154.27999999991</v>
      </c>
    </row>
    <row r="2257" spans="1:27" x14ac:dyDescent="0.25">
      <c r="A2257" t="s">
        <v>479</v>
      </c>
      <c r="B2257" t="s">
        <v>170</v>
      </c>
      <c r="C2257" t="s">
        <v>171</v>
      </c>
      <c r="D2257" t="s">
        <v>482</v>
      </c>
      <c r="E2257" t="s">
        <v>483</v>
      </c>
      <c r="F2257" t="str">
        <f t="shared" si="214"/>
        <v>1630</v>
      </c>
      <c r="G2257" t="s">
        <v>112</v>
      </c>
      <c r="H2257" t="s">
        <v>113</v>
      </c>
      <c r="I2257" s="91"/>
      <c r="J2257" s="91"/>
      <c r="K2257" s="91"/>
      <c r="L2257" s="91"/>
      <c r="M2257" s="91">
        <v>126</v>
      </c>
      <c r="N2257" s="91"/>
      <c r="O2257" s="91"/>
      <c r="P2257" s="91"/>
      <c r="Q2257" s="91"/>
      <c r="R2257" s="91"/>
      <c r="S2257" s="91"/>
      <c r="T2257" s="91"/>
      <c r="U2257" s="91">
        <f t="shared" si="215"/>
        <v>126</v>
      </c>
      <c r="V2257" s="82" t="str">
        <f t="shared" si="213"/>
        <v>155061630885</v>
      </c>
      <c r="W2257" s="83">
        <f>VLOOKUP(V2257,Factors!$E$6:$H$5950,4,FALSE)</f>
        <v>0</v>
      </c>
      <c r="X2257" t="str">
        <f>VLOOKUP(V2257,Factors!$E$6:$F$5950,2,FALSE)</f>
        <v>Direct-OR</v>
      </c>
      <c r="Y2257" s="92">
        <f t="shared" si="210"/>
        <v>0</v>
      </c>
      <c r="Z2257" s="92">
        <f t="shared" si="211"/>
        <v>126</v>
      </c>
      <c r="AA2257" s="92">
        <f t="shared" si="212"/>
        <v>126</v>
      </c>
    </row>
    <row r="2258" spans="1:27" x14ac:dyDescent="0.25">
      <c r="A2258" t="s">
        <v>479</v>
      </c>
      <c r="B2258" t="s">
        <v>170</v>
      </c>
      <c r="C2258" t="s">
        <v>171</v>
      </c>
      <c r="D2258" t="s">
        <v>482</v>
      </c>
      <c r="E2258" t="s">
        <v>483</v>
      </c>
      <c r="F2258" t="str">
        <f t="shared" si="214"/>
        <v>1630</v>
      </c>
      <c r="G2258" t="s">
        <v>88</v>
      </c>
      <c r="H2258" t="s">
        <v>89</v>
      </c>
      <c r="I2258" s="91">
        <v>9989.01</v>
      </c>
      <c r="J2258" s="91">
        <v>9524.14</v>
      </c>
      <c r="K2258" s="91">
        <v>10757.07</v>
      </c>
      <c r="L2258" s="91">
        <v>10757.02</v>
      </c>
      <c r="M2258" s="91">
        <v>10757.06</v>
      </c>
      <c r="N2258" s="91">
        <v>10757.04</v>
      </c>
      <c r="O2258" s="91">
        <v>10757.02</v>
      </c>
      <c r="P2258" s="91">
        <v>10733.84</v>
      </c>
      <c r="Q2258" s="91">
        <v>10757.05</v>
      </c>
      <c r="R2258" s="91">
        <v>10757.02</v>
      </c>
      <c r="S2258" s="91">
        <v>10757.04</v>
      </c>
      <c r="T2258" s="91">
        <v>10757.06</v>
      </c>
      <c r="U2258" s="91">
        <f t="shared" si="215"/>
        <v>127060.37</v>
      </c>
      <c r="V2258" s="82" t="str">
        <f t="shared" si="213"/>
        <v>155061630885</v>
      </c>
      <c r="W2258" s="83">
        <f>VLOOKUP(V2258,Factors!$E$6:$H$5950,4,FALSE)</f>
        <v>0</v>
      </c>
      <c r="X2258" t="str">
        <f>VLOOKUP(V2258,Factors!$E$6:$F$5950,2,FALSE)</f>
        <v>Direct-OR</v>
      </c>
      <c r="Y2258" s="92">
        <f t="shared" ref="Y2258:Y2321" si="216">U2258*W2258</f>
        <v>0</v>
      </c>
      <c r="Z2258" s="92">
        <f t="shared" ref="Z2258:Z2321" si="217">U2258-Y2258</f>
        <v>127060.37</v>
      </c>
      <c r="AA2258" s="92">
        <f t="shared" ref="AA2258:AA2321" si="218">Y2258+Z2258</f>
        <v>127060.37</v>
      </c>
    </row>
    <row r="2259" spans="1:27" x14ac:dyDescent="0.25">
      <c r="A2259" t="s">
        <v>479</v>
      </c>
      <c r="B2259" t="s">
        <v>170</v>
      </c>
      <c r="C2259" t="s">
        <v>171</v>
      </c>
      <c r="D2259" t="s">
        <v>482</v>
      </c>
      <c r="E2259" t="s">
        <v>483</v>
      </c>
      <c r="F2259" t="str">
        <f t="shared" si="214"/>
        <v>1630</v>
      </c>
      <c r="G2259" t="s">
        <v>90</v>
      </c>
      <c r="H2259" t="s">
        <v>91</v>
      </c>
      <c r="I2259" s="91">
        <v>38806.54</v>
      </c>
      <c r="J2259" s="91">
        <v>37000.559999999998</v>
      </c>
      <c r="K2259" s="91">
        <v>41790.21</v>
      </c>
      <c r="L2259" s="91">
        <v>41790.22</v>
      </c>
      <c r="M2259" s="91">
        <v>41790.199999999997</v>
      </c>
      <c r="N2259" s="91">
        <v>41790.17</v>
      </c>
      <c r="O2259" s="91">
        <v>41790.29</v>
      </c>
      <c r="P2259" s="91">
        <v>41699.99</v>
      </c>
      <c r="Q2259" s="91">
        <v>41790.269999999997</v>
      </c>
      <c r="R2259" s="91">
        <v>41790.230000000003</v>
      </c>
      <c r="S2259" s="91">
        <v>41790.199999999997</v>
      </c>
      <c r="T2259" s="91">
        <v>41790.26</v>
      </c>
      <c r="U2259" s="91">
        <f t="shared" si="215"/>
        <v>493619.13999999996</v>
      </c>
      <c r="V2259" s="82" t="str">
        <f t="shared" si="213"/>
        <v>155061630885</v>
      </c>
      <c r="W2259" s="83">
        <f>VLOOKUP(V2259,Factors!$E$6:$H$5950,4,FALSE)</f>
        <v>0</v>
      </c>
      <c r="X2259" t="str">
        <f>VLOOKUP(V2259,Factors!$E$6:$F$5950,2,FALSE)</f>
        <v>Direct-OR</v>
      </c>
      <c r="Y2259" s="92">
        <f t="shared" si="216"/>
        <v>0</v>
      </c>
      <c r="Z2259" s="92">
        <f t="shared" si="217"/>
        <v>493619.13999999996</v>
      </c>
      <c r="AA2259" s="92">
        <f t="shared" si="218"/>
        <v>493619.13999999996</v>
      </c>
    </row>
    <row r="2260" spans="1:27" x14ac:dyDescent="0.25">
      <c r="A2260" t="s">
        <v>479</v>
      </c>
      <c r="B2260" t="s">
        <v>170</v>
      </c>
      <c r="C2260" t="s">
        <v>171</v>
      </c>
      <c r="D2260" t="s">
        <v>482</v>
      </c>
      <c r="E2260" t="s">
        <v>483</v>
      </c>
      <c r="F2260" t="str">
        <f t="shared" si="214"/>
        <v>1630</v>
      </c>
      <c r="G2260" t="s">
        <v>61</v>
      </c>
      <c r="H2260" t="s">
        <v>62</v>
      </c>
      <c r="I2260" s="91"/>
      <c r="J2260" s="91"/>
      <c r="K2260" s="91"/>
      <c r="L2260" s="91"/>
      <c r="M2260" s="91"/>
      <c r="N2260" s="91"/>
      <c r="O2260" s="91"/>
      <c r="P2260" s="91">
        <v>24.44</v>
      </c>
      <c r="Q2260" s="91"/>
      <c r="R2260" s="91"/>
      <c r="S2260" s="91"/>
      <c r="T2260" s="91"/>
      <c r="U2260" s="91">
        <f t="shared" si="215"/>
        <v>24.44</v>
      </c>
      <c r="V2260" s="82" t="str">
        <f t="shared" si="213"/>
        <v>155061630885</v>
      </c>
      <c r="W2260" s="83">
        <f>VLOOKUP(V2260,Factors!$E$6:$H$5950,4,FALSE)</f>
        <v>0</v>
      </c>
      <c r="X2260" t="str">
        <f>VLOOKUP(V2260,Factors!$E$6:$F$5950,2,FALSE)</f>
        <v>Direct-OR</v>
      </c>
      <c r="Y2260" s="92">
        <f t="shared" si="216"/>
        <v>0</v>
      </c>
      <c r="Z2260" s="92">
        <f t="shared" si="217"/>
        <v>24.44</v>
      </c>
      <c r="AA2260" s="92">
        <f t="shared" si="218"/>
        <v>24.44</v>
      </c>
    </row>
    <row r="2261" spans="1:27" x14ac:dyDescent="0.25">
      <c r="A2261" t="s">
        <v>479</v>
      </c>
      <c r="B2261" t="s">
        <v>170</v>
      </c>
      <c r="C2261" t="s">
        <v>171</v>
      </c>
      <c r="D2261" t="s">
        <v>482</v>
      </c>
      <c r="E2261" t="s">
        <v>483</v>
      </c>
      <c r="F2261" t="str">
        <f t="shared" si="214"/>
        <v>1630</v>
      </c>
      <c r="G2261" t="s">
        <v>120</v>
      </c>
      <c r="H2261" t="s">
        <v>121</v>
      </c>
      <c r="I2261" s="91"/>
      <c r="J2261" s="91"/>
      <c r="K2261" s="91">
        <v>56.68</v>
      </c>
      <c r="L2261" s="91">
        <v>56.68</v>
      </c>
      <c r="M2261" s="91"/>
      <c r="N2261" s="91">
        <v>56.68</v>
      </c>
      <c r="O2261" s="91"/>
      <c r="P2261" s="91">
        <v>56.68</v>
      </c>
      <c r="Q2261" s="91"/>
      <c r="R2261" s="91">
        <v>56.68</v>
      </c>
      <c r="S2261" s="91"/>
      <c r="T2261" s="91"/>
      <c r="U2261" s="91">
        <f t="shared" si="215"/>
        <v>283.39999999999998</v>
      </c>
      <c r="V2261" s="82" t="str">
        <f t="shared" si="213"/>
        <v>155061630885</v>
      </c>
      <c r="W2261" s="83">
        <f>VLOOKUP(V2261,Factors!$E$6:$H$5950,4,FALSE)</f>
        <v>0</v>
      </c>
      <c r="X2261" t="str">
        <f>VLOOKUP(V2261,Factors!$E$6:$F$5950,2,FALSE)</f>
        <v>Direct-OR</v>
      </c>
      <c r="Y2261" s="92">
        <f t="shared" si="216"/>
        <v>0</v>
      </c>
      <c r="Z2261" s="92">
        <f t="shared" si="217"/>
        <v>283.39999999999998</v>
      </c>
      <c r="AA2261" s="92">
        <f t="shared" si="218"/>
        <v>283.39999999999998</v>
      </c>
    </row>
    <row r="2262" spans="1:27" x14ac:dyDescent="0.25">
      <c r="A2262" t="s">
        <v>479</v>
      </c>
      <c r="B2262" t="s">
        <v>170</v>
      </c>
      <c r="C2262" t="s">
        <v>171</v>
      </c>
      <c r="D2262" t="s">
        <v>482</v>
      </c>
      <c r="E2262" t="s">
        <v>483</v>
      </c>
      <c r="F2262" t="str">
        <f t="shared" si="214"/>
        <v>1630</v>
      </c>
      <c r="G2262" t="s">
        <v>98</v>
      </c>
      <c r="H2262" t="s">
        <v>99</v>
      </c>
      <c r="I2262" s="91"/>
      <c r="J2262" s="91"/>
      <c r="K2262" s="91">
        <v>142.99</v>
      </c>
      <c r="L2262" s="91">
        <v>80.02</v>
      </c>
      <c r="M2262" s="91">
        <v>27.98</v>
      </c>
      <c r="N2262" s="91">
        <v>-9.99</v>
      </c>
      <c r="O2262" s="91"/>
      <c r="P2262" s="91">
        <v>86.82</v>
      </c>
      <c r="Q2262" s="91">
        <v>322.23</v>
      </c>
      <c r="R2262" s="91"/>
      <c r="S2262" s="91">
        <v>156.41</v>
      </c>
      <c r="T2262" s="91">
        <v>98.93</v>
      </c>
      <c r="U2262" s="91">
        <f t="shared" si="215"/>
        <v>905.38999999999987</v>
      </c>
      <c r="V2262" s="82" t="str">
        <f t="shared" si="213"/>
        <v>155061630885</v>
      </c>
      <c r="W2262" s="83">
        <f>VLOOKUP(V2262,Factors!$E$6:$H$5950,4,FALSE)</f>
        <v>0</v>
      </c>
      <c r="X2262" t="str">
        <f>VLOOKUP(V2262,Factors!$E$6:$F$5950,2,FALSE)</f>
        <v>Direct-OR</v>
      </c>
      <c r="Y2262" s="92">
        <f t="shared" si="216"/>
        <v>0</v>
      </c>
      <c r="Z2262" s="92">
        <f t="shared" si="217"/>
        <v>905.38999999999987</v>
      </c>
      <c r="AA2262" s="92">
        <f t="shared" si="218"/>
        <v>905.38999999999987</v>
      </c>
    </row>
    <row r="2263" spans="1:27" x14ac:dyDescent="0.25">
      <c r="A2263" t="s">
        <v>479</v>
      </c>
      <c r="B2263" t="s">
        <v>170</v>
      </c>
      <c r="C2263" t="s">
        <v>171</v>
      </c>
      <c r="D2263" t="s">
        <v>482</v>
      </c>
      <c r="E2263" t="s">
        <v>483</v>
      </c>
      <c r="F2263" t="str">
        <f t="shared" si="214"/>
        <v>1630</v>
      </c>
      <c r="G2263" t="s">
        <v>130</v>
      </c>
      <c r="H2263" t="s">
        <v>131</v>
      </c>
      <c r="I2263" s="91"/>
      <c r="J2263" s="91"/>
      <c r="K2263" s="91">
        <v>73.790000000000006</v>
      </c>
      <c r="L2263" s="91">
        <v>79.180000000000007</v>
      </c>
      <c r="M2263" s="91">
        <v>781.5</v>
      </c>
      <c r="N2263" s="91">
        <v>33.9</v>
      </c>
      <c r="O2263" s="91">
        <v>54.61</v>
      </c>
      <c r="P2263" s="91">
        <v>135.35</v>
      </c>
      <c r="Q2263" s="91">
        <v>60.37</v>
      </c>
      <c r="R2263" s="91">
        <v>62.02</v>
      </c>
      <c r="S2263" s="91"/>
      <c r="T2263" s="91"/>
      <c r="U2263" s="91">
        <f t="shared" si="215"/>
        <v>1280.7199999999998</v>
      </c>
      <c r="V2263" s="82" t="str">
        <f t="shared" si="213"/>
        <v>155061630885</v>
      </c>
      <c r="W2263" s="83">
        <f>VLOOKUP(V2263,Factors!$E$6:$H$5950,4,FALSE)</f>
        <v>0</v>
      </c>
      <c r="X2263" t="str">
        <f>VLOOKUP(V2263,Factors!$E$6:$F$5950,2,FALSE)</f>
        <v>Direct-OR</v>
      </c>
      <c r="Y2263" s="92">
        <f t="shared" si="216"/>
        <v>0</v>
      </c>
      <c r="Z2263" s="92">
        <f t="shared" si="217"/>
        <v>1280.7199999999998</v>
      </c>
      <c r="AA2263" s="92">
        <f t="shared" si="218"/>
        <v>1280.7199999999998</v>
      </c>
    </row>
    <row r="2264" spans="1:27" x14ac:dyDescent="0.25">
      <c r="A2264" t="s">
        <v>479</v>
      </c>
      <c r="B2264" t="s">
        <v>170</v>
      </c>
      <c r="C2264" t="s">
        <v>171</v>
      </c>
      <c r="D2264" t="s">
        <v>482</v>
      </c>
      <c r="E2264" t="s">
        <v>483</v>
      </c>
      <c r="F2264" t="str">
        <f t="shared" si="214"/>
        <v>1630</v>
      </c>
      <c r="G2264" t="s">
        <v>132</v>
      </c>
      <c r="H2264" t="s">
        <v>133</v>
      </c>
      <c r="I2264" s="91"/>
      <c r="J2264" s="91"/>
      <c r="K2264" s="91"/>
      <c r="L2264" s="91"/>
      <c r="M2264" s="91"/>
      <c r="N2264" s="91"/>
      <c r="O2264" s="91"/>
      <c r="P2264" s="91">
        <v>100.15</v>
      </c>
      <c r="Q2264" s="91"/>
      <c r="R2264" s="91"/>
      <c r="S2264" s="91"/>
      <c r="T2264" s="91"/>
      <c r="U2264" s="91">
        <f t="shared" si="215"/>
        <v>100.15</v>
      </c>
      <c r="V2264" s="82" t="str">
        <f t="shared" si="213"/>
        <v>155061630885</v>
      </c>
      <c r="W2264" s="83">
        <f>VLOOKUP(V2264,Factors!$E$6:$H$5950,4,FALSE)</f>
        <v>0</v>
      </c>
      <c r="X2264" t="str">
        <f>VLOOKUP(V2264,Factors!$E$6:$F$5950,2,FALSE)</f>
        <v>Direct-OR</v>
      </c>
      <c r="Y2264" s="92">
        <f t="shared" si="216"/>
        <v>0</v>
      </c>
      <c r="Z2264" s="92">
        <f t="shared" si="217"/>
        <v>100.15</v>
      </c>
      <c r="AA2264" s="92">
        <f t="shared" si="218"/>
        <v>100.15</v>
      </c>
    </row>
    <row r="2265" spans="1:27" x14ac:dyDescent="0.25">
      <c r="A2265" t="s">
        <v>479</v>
      </c>
      <c r="B2265" t="s">
        <v>170</v>
      </c>
      <c r="C2265" t="s">
        <v>171</v>
      </c>
      <c r="D2265" t="s">
        <v>482</v>
      </c>
      <c r="E2265" t="s">
        <v>483</v>
      </c>
      <c r="F2265" t="str">
        <f t="shared" si="214"/>
        <v>1630</v>
      </c>
      <c r="G2265" t="s">
        <v>136</v>
      </c>
      <c r="H2265" t="s">
        <v>137</v>
      </c>
      <c r="I2265" s="91"/>
      <c r="J2265" s="91"/>
      <c r="K2265" s="91"/>
      <c r="L2265" s="91"/>
      <c r="M2265" s="91"/>
      <c r="N2265" s="91"/>
      <c r="O2265" s="91"/>
      <c r="P2265" s="91"/>
      <c r="Q2265" s="91"/>
      <c r="R2265" s="91"/>
      <c r="S2265" s="91"/>
      <c r="T2265" s="91">
        <v>12</v>
      </c>
      <c r="U2265" s="91">
        <f t="shared" si="215"/>
        <v>12</v>
      </c>
      <c r="V2265" s="82" t="str">
        <f t="shared" si="213"/>
        <v>155061630885</v>
      </c>
      <c r="W2265" s="83">
        <f>VLOOKUP(V2265,Factors!$E$6:$H$5950,4,FALSE)</f>
        <v>0</v>
      </c>
      <c r="X2265" t="str">
        <f>VLOOKUP(V2265,Factors!$E$6:$F$5950,2,FALSE)</f>
        <v>Direct-OR</v>
      </c>
      <c r="Y2265" s="92">
        <f t="shared" si="216"/>
        <v>0</v>
      </c>
      <c r="Z2265" s="92">
        <f t="shared" si="217"/>
        <v>12</v>
      </c>
      <c r="AA2265" s="92">
        <f t="shared" si="218"/>
        <v>12</v>
      </c>
    </row>
    <row r="2266" spans="1:27" x14ac:dyDescent="0.25">
      <c r="A2266" t="s">
        <v>479</v>
      </c>
      <c r="B2266" t="s">
        <v>170</v>
      </c>
      <c r="C2266" t="s">
        <v>171</v>
      </c>
      <c r="D2266" t="s">
        <v>482</v>
      </c>
      <c r="E2266" t="s">
        <v>483</v>
      </c>
      <c r="F2266" t="str">
        <f t="shared" si="214"/>
        <v>1630</v>
      </c>
      <c r="G2266" t="s">
        <v>144</v>
      </c>
      <c r="H2266" t="s">
        <v>145</v>
      </c>
      <c r="I2266" s="91">
        <v>215.54</v>
      </c>
      <c r="J2266" s="91">
        <v>301.77999999999997</v>
      </c>
      <c r="K2266" s="91">
        <v>218.87</v>
      </c>
      <c r="L2266" s="91">
        <v>325.83</v>
      </c>
      <c r="M2266" s="91">
        <v>471.25</v>
      </c>
      <c r="N2266" s="91">
        <v>250.5</v>
      </c>
      <c r="O2266" s="91">
        <v>238.7</v>
      </c>
      <c r="P2266" s="91">
        <v>575.69000000000005</v>
      </c>
      <c r="Q2266" s="91">
        <v>251.25</v>
      </c>
      <c r="R2266" s="91">
        <v>245.39</v>
      </c>
      <c r="S2266" s="91">
        <v>276.25</v>
      </c>
      <c r="T2266" s="91"/>
      <c r="U2266" s="91">
        <f t="shared" si="215"/>
        <v>3371.0499999999997</v>
      </c>
      <c r="V2266" s="82" t="str">
        <f t="shared" si="213"/>
        <v>155061630885</v>
      </c>
      <c r="W2266" s="83">
        <f>VLOOKUP(V2266,Factors!$E$6:$H$5950,4,FALSE)</f>
        <v>0</v>
      </c>
      <c r="X2266" t="str">
        <f>VLOOKUP(V2266,Factors!$E$6:$F$5950,2,FALSE)</f>
        <v>Direct-OR</v>
      </c>
      <c r="Y2266" s="92">
        <f t="shared" si="216"/>
        <v>0</v>
      </c>
      <c r="Z2266" s="92">
        <f t="shared" si="217"/>
        <v>3371.0499999999997</v>
      </c>
      <c r="AA2266" s="92">
        <f t="shared" si="218"/>
        <v>3371.0499999999997</v>
      </c>
    </row>
    <row r="2267" spans="1:27" x14ac:dyDescent="0.25">
      <c r="A2267" t="s">
        <v>479</v>
      </c>
      <c r="B2267" t="s">
        <v>170</v>
      </c>
      <c r="C2267" t="s">
        <v>171</v>
      </c>
      <c r="D2267" t="s">
        <v>482</v>
      </c>
      <c r="E2267" t="s">
        <v>483</v>
      </c>
      <c r="F2267" t="str">
        <f t="shared" si="214"/>
        <v>1630</v>
      </c>
      <c r="G2267" t="s">
        <v>146</v>
      </c>
      <c r="H2267" t="s">
        <v>147</v>
      </c>
      <c r="I2267" s="91"/>
      <c r="J2267" s="91">
        <v>9.5</v>
      </c>
      <c r="K2267" s="91"/>
      <c r="L2267" s="91"/>
      <c r="M2267" s="91"/>
      <c r="N2267" s="91">
        <v>357.5</v>
      </c>
      <c r="O2267" s="91"/>
      <c r="P2267" s="91"/>
      <c r="Q2267" s="91">
        <v>300.89999999999998</v>
      </c>
      <c r="R2267" s="91"/>
      <c r="S2267" s="91"/>
      <c r="T2267" s="91"/>
      <c r="U2267" s="91">
        <f t="shared" si="215"/>
        <v>667.9</v>
      </c>
      <c r="V2267" s="82" t="str">
        <f t="shared" si="213"/>
        <v>155061630885</v>
      </c>
      <c r="W2267" s="83">
        <f>VLOOKUP(V2267,Factors!$E$6:$H$5950,4,FALSE)</f>
        <v>0</v>
      </c>
      <c r="X2267" t="str">
        <f>VLOOKUP(V2267,Factors!$E$6:$F$5950,2,FALSE)</f>
        <v>Direct-OR</v>
      </c>
      <c r="Y2267" s="92">
        <f t="shared" si="216"/>
        <v>0</v>
      </c>
      <c r="Z2267" s="92">
        <f t="shared" si="217"/>
        <v>667.9</v>
      </c>
      <c r="AA2267" s="92">
        <f t="shared" si="218"/>
        <v>667.9</v>
      </c>
    </row>
    <row r="2268" spans="1:27" x14ac:dyDescent="0.25">
      <c r="A2268" t="s">
        <v>479</v>
      </c>
      <c r="B2268" t="s">
        <v>170</v>
      </c>
      <c r="C2268" t="s">
        <v>171</v>
      </c>
      <c r="D2268" t="s">
        <v>482</v>
      </c>
      <c r="E2268" t="s">
        <v>483</v>
      </c>
      <c r="F2268" t="str">
        <f t="shared" si="214"/>
        <v>1630</v>
      </c>
      <c r="G2268" t="s">
        <v>148</v>
      </c>
      <c r="H2268" t="s">
        <v>149</v>
      </c>
      <c r="I2268" s="91"/>
      <c r="J2268" s="91">
        <v>231.6</v>
      </c>
      <c r="K2268" s="91"/>
      <c r="L2268" s="91"/>
      <c r="M2268" s="91"/>
      <c r="N2268" s="91"/>
      <c r="O2268" s="91"/>
      <c r="P2268" s="91"/>
      <c r="Q2268" s="91"/>
      <c r="R2268" s="91"/>
      <c r="S2268" s="91"/>
      <c r="T2268" s="91"/>
      <c r="U2268" s="91">
        <f t="shared" si="215"/>
        <v>231.6</v>
      </c>
      <c r="V2268" s="82" t="str">
        <f t="shared" si="213"/>
        <v>155061630885</v>
      </c>
      <c r="W2268" s="83">
        <f>VLOOKUP(V2268,Factors!$E$6:$H$5950,4,FALSE)</f>
        <v>0</v>
      </c>
      <c r="X2268" t="str">
        <f>VLOOKUP(V2268,Factors!$E$6:$F$5950,2,FALSE)</f>
        <v>Direct-OR</v>
      </c>
      <c r="Y2268" s="92">
        <f t="shared" si="216"/>
        <v>0</v>
      </c>
      <c r="Z2268" s="92">
        <f t="shared" si="217"/>
        <v>231.6</v>
      </c>
      <c r="AA2268" s="92">
        <f t="shared" si="218"/>
        <v>231.6</v>
      </c>
    </row>
    <row r="2269" spans="1:27" x14ac:dyDescent="0.25">
      <c r="A2269" t="s">
        <v>479</v>
      </c>
      <c r="B2269" t="s">
        <v>170</v>
      </c>
      <c r="C2269" t="s">
        <v>171</v>
      </c>
      <c r="D2269" t="s">
        <v>482</v>
      </c>
      <c r="E2269" t="s">
        <v>483</v>
      </c>
      <c r="F2269" t="str">
        <f t="shared" si="214"/>
        <v>1630</v>
      </c>
      <c r="G2269" t="s">
        <v>166</v>
      </c>
      <c r="H2269" t="s">
        <v>167</v>
      </c>
      <c r="I2269" s="91">
        <v>-109849.08</v>
      </c>
      <c r="J2269" s="91">
        <v>-74373.73</v>
      </c>
      <c r="K2269" s="91">
        <v>-97090.26</v>
      </c>
      <c r="L2269" s="91">
        <v>-86757.49</v>
      </c>
      <c r="M2269" s="91">
        <v>-97656.78</v>
      </c>
      <c r="N2269" s="91">
        <v>-85079.34</v>
      </c>
      <c r="O2269" s="91">
        <v>-74187</v>
      </c>
      <c r="P2269" s="91">
        <v>-84944.94</v>
      </c>
      <c r="Q2269" s="91">
        <v>-42719.58</v>
      </c>
      <c r="R2269" s="91">
        <v>-121656.94</v>
      </c>
      <c r="S2269" s="91">
        <v>-75153.119999999995</v>
      </c>
      <c r="T2269" s="91">
        <v>-55565.82</v>
      </c>
      <c r="U2269" s="91">
        <f t="shared" si="215"/>
        <v>-1005034.0799999998</v>
      </c>
      <c r="V2269" s="82" t="str">
        <f t="shared" si="213"/>
        <v>155061630885</v>
      </c>
      <c r="W2269" s="83">
        <f>VLOOKUP(V2269,Factors!$E$6:$H$5950,4,FALSE)</f>
        <v>0</v>
      </c>
      <c r="X2269" t="str">
        <f>VLOOKUP(V2269,Factors!$E$6:$F$5950,2,FALSE)</f>
        <v>Direct-OR</v>
      </c>
      <c r="Y2269" s="92">
        <f t="shared" si="216"/>
        <v>0</v>
      </c>
      <c r="Z2269" s="92">
        <f t="shared" si="217"/>
        <v>-1005034.0799999998</v>
      </c>
      <c r="AA2269" s="92">
        <f t="shared" si="218"/>
        <v>-1005034.0799999998</v>
      </c>
    </row>
    <row r="2270" spans="1:27" x14ac:dyDescent="0.25">
      <c r="A2270" t="s">
        <v>479</v>
      </c>
      <c r="B2270" t="s">
        <v>170</v>
      </c>
      <c r="C2270" t="s">
        <v>171</v>
      </c>
      <c r="D2270" t="s">
        <v>490</v>
      </c>
      <c r="E2270" t="s">
        <v>483</v>
      </c>
      <c r="F2270" t="str">
        <f t="shared" si="214"/>
        <v>1633</v>
      </c>
      <c r="G2270" t="s">
        <v>130</v>
      </c>
      <c r="H2270" t="s">
        <v>131</v>
      </c>
      <c r="I2270" s="91">
        <v>57.07</v>
      </c>
      <c r="J2270" s="91"/>
      <c r="K2270" s="91"/>
      <c r="L2270" s="91"/>
      <c r="M2270" s="91"/>
      <c r="N2270" s="91"/>
      <c r="O2270" s="91"/>
      <c r="P2270" s="91"/>
      <c r="Q2270" s="91"/>
      <c r="R2270" s="91"/>
      <c r="S2270" s="91"/>
      <c r="T2270" s="91"/>
      <c r="U2270" s="91">
        <f t="shared" si="215"/>
        <v>57.07</v>
      </c>
      <c r="V2270" s="82" t="str">
        <f t="shared" si="213"/>
        <v>155061633885</v>
      </c>
      <c r="W2270" s="83">
        <f>VLOOKUP(V2270,Factors!$E$6:$H$5950,4,FALSE)</f>
        <v>0</v>
      </c>
      <c r="X2270" t="str">
        <f>VLOOKUP(V2270,Factors!$E$6:$F$5950,2,FALSE)</f>
        <v>direct-or</v>
      </c>
      <c r="Y2270" s="92">
        <f t="shared" si="216"/>
        <v>0</v>
      </c>
      <c r="Z2270" s="92">
        <f t="shared" si="217"/>
        <v>57.07</v>
      </c>
      <c r="AA2270" s="92">
        <f t="shared" si="218"/>
        <v>57.07</v>
      </c>
    </row>
    <row r="2271" spans="1:27" x14ac:dyDescent="0.25">
      <c r="A2271" t="s">
        <v>479</v>
      </c>
      <c r="B2271" t="s">
        <v>292</v>
      </c>
      <c r="C2271" t="s">
        <v>293</v>
      </c>
      <c r="D2271" t="s">
        <v>482</v>
      </c>
      <c r="E2271" t="s">
        <v>483</v>
      </c>
      <c r="F2271" t="str">
        <f t="shared" si="214"/>
        <v>1630</v>
      </c>
      <c r="G2271" t="s">
        <v>110</v>
      </c>
      <c r="H2271" t="s">
        <v>111</v>
      </c>
      <c r="I2271" s="91">
        <v>31443.31</v>
      </c>
      <c r="J2271" s="91">
        <v>32302.959999999999</v>
      </c>
      <c r="K2271" s="91">
        <v>31976.49</v>
      </c>
      <c r="L2271" s="91">
        <v>29413.32</v>
      </c>
      <c r="M2271" s="91">
        <v>29816.34</v>
      </c>
      <c r="N2271" s="91">
        <v>31304.05</v>
      </c>
      <c r="O2271" s="91">
        <v>30325.39</v>
      </c>
      <c r="P2271" s="91">
        <v>27798.47</v>
      </c>
      <c r="Q2271" s="91">
        <v>26487.85</v>
      </c>
      <c r="R2271" s="91">
        <v>31655.919999999998</v>
      </c>
      <c r="S2271" s="91">
        <v>27619.09</v>
      </c>
      <c r="T2271" s="91">
        <v>26450.14</v>
      </c>
      <c r="U2271" s="91">
        <f t="shared" si="215"/>
        <v>356593.33</v>
      </c>
      <c r="V2271" s="82" t="str">
        <f t="shared" si="213"/>
        <v>155071630885</v>
      </c>
      <c r="W2271" s="83">
        <f>VLOOKUP(V2271,Factors!$E$6:$H$5950,4,FALSE)</f>
        <v>6.5216999999999997E-2</v>
      </c>
      <c r="X2271" t="str">
        <f>VLOOKUP(V2271,Factors!$E$6:$F$5950,2,FALSE)</f>
        <v>Perimeter</v>
      </c>
      <c r="Y2271" s="92">
        <f t="shared" si="216"/>
        <v>23255.947202610001</v>
      </c>
      <c r="Z2271" s="92">
        <f t="shared" si="217"/>
        <v>333337.38279738999</v>
      </c>
      <c r="AA2271" s="92">
        <f t="shared" si="218"/>
        <v>356593.33</v>
      </c>
    </row>
    <row r="2272" spans="1:27" x14ac:dyDescent="0.25">
      <c r="A2272" t="s">
        <v>479</v>
      </c>
      <c r="B2272" t="s">
        <v>292</v>
      </c>
      <c r="C2272" t="s">
        <v>293</v>
      </c>
      <c r="D2272" t="s">
        <v>482</v>
      </c>
      <c r="E2272" t="s">
        <v>483</v>
      </c>
      <c r="F2272" t="str">
        <f t="shared" si="214"/>
        <v>1630</v>
      </c>
      <c r="G2272" t="s">
        <v>112</v>
      </c>
      <c r="H2272" t="s">
        <v>113</v>
      </c>
      <c r="I2272" s="91"/>
      <c r="J2272" s="91"/>
      <c r="K2272" s="91"/>
      <c r="L2272" s="91"/>
      <c r="M2272" s="91">
        <v>126</v>
      </c>
      <c r="N2272" s="91"/>
      <c r="O2272" s="91"/>
      <c r="P2272" s="91"/>
      <c r="Q2272" s="91"/>
      <c r="R2272" s="91"/>
      <c r="S2272" s="91"/>
      <c r="T2272" s="91"/>
      <c r="U2272" s="91">
        <f t="shared" si="215"/>
        <v>126</v>
      </c>
      <c r="V2272" s="82" t="str">
        <f t="shared" si="213"/>
        <v>155071630885</v>
      </c>
      <c r="W2272" s="83">
        <f>VLOOKUP(V2272,Factors!$E$6:$H$5950,4,FALSE)</f>
        <v>6.5216999999999997E-2</v>
      </c>
      <c r="X2272" t="str">
        <f>VLOOKUP(V2272,Factors!$E$6:$F$5950,2,FALSE)</f>
        <v>Perimeter</v>
      </c>
      <c r="Y2272" s="92">
        <f t="shared" si="216"/>
        <v>8.2173420000000004</v>
      </c>
      <c r="Z2272" s="92">
        <f t="shared" si="217"/>
        <v>117.782658</v>
      </c>
      <c r="AA2272" s="92">
        <f t="shared" si="218"/>
        <v>126</v>
      </c>
    </row>
    <row r="2273" spans="1:27" x14ac:dyDescent="0.25">
      <c r="A2273" t="s">
        <v>479</v>
      </c>
      <c r="B2273" t="s">
        <v>292</v>
      </c>
      <c r="C2273" t="s">
        <v>293</v>
      </c>
      <c r="D2273" t="s">
        <v>482</v>
      </c>
      <c r="E2273" t="s">
        <v>483</v>
      </c>
      <c r="F2273" t="str">
        <f t="shared" si="214"/>
        <v>1630</v>
      </c>
      <c r="G2273" t="s">
        <v>88</v>
      </c>
      <c r="H2273" t="s">
        <v>89</v>
      </c>
      <c r="I2273" s="91">
        <v>4489.09</v>
      </c>
      <c r="J2273" s="91">
        <v>4528.6499999999996</v>
      </c>
      <c r="K2273" s="91">
        <v>4667.58</v>
      </c>
      <c r="L2273" s="91">
        <v>4667.5600000000004</v>
      </c>
      <c r="M2273" s="91">
        <v>4667.59</v>
      </c>
      <c r="N2273" s="91">
        <v>4667.59</v>
      </c>
      <c r="O2273" s="91">
        <v>4667.6000000000004</v>
      </c>
      <c r="P2273" s="91">
        <v>4667.58</v>
      </c>
      <c r="Q2273" s="91">
        <v>4667.57</v>
      </c>
      <c r="R2273" s="91">
        <v>4667.58</v>
      </c>
      <c r="S2273" s="91">
        <v>4667.6000000000004</v>
      </c>
      <c r="T2273" s="91">
        <v>4667.5600000000004</v>
      </c>
      <c r="U2273" s="91">
        <f t="shared" si="215"/>
        <v>55693.55</v>
      </c>
      <c r="V2273" s="82" t="str">
        <f t="shared" si="213"/>
        <v>155071630885</v>
      </c>
      <c r="W2273" s="83">
        <f>VLOOKUP(V2273,Factors!$E$6:$H$5950,4,FALSE)</f>
        <v>6.5216999999999997E-2</v>
      </c>
      <c r="X2273" t="str">
        <f>VLOOKUP(V2273,Factors!$E$6:$F$5950,2,FALSE)</f>
        <v>Perimeter</v>
      </c>
      <c r="Y2273" s="92">
        <f t="shared" si="216"/>
        <v>3632.1662503500002</v>
      </c>
      <c r="Z2273" s="92">
        <f t="shared" si="217"/>
        <v>52061.383749650005</v>
      </c>
      <c r="AA2273" s="92">
        <f t="shared" si="218"/>
        <v>55693.55</v>
      </c>
    </row>
    <row r="2274" spans="1:27" x14ac:dyDescent="0.25">
      <c r="A2274" t="s">
        <v>479</v>
      </c>
      <c r="B2274" t="s">
        <v>292</v>
      </c>
      <c r="C2274" t="s">
        <v>293</v>
      </c>
      <c r="D2274" t="s">
        <v>482</v>
      </c>
      <c r="E2274" t="s">
        <v>483</v>
      </c>
      <c r="F2274" t="str">
        <f t="shared" si="214"/>
        <v>1630</v>
      </c>
      <c r="G2274" t="s">
        <v>90</v>
      </c>
      <c r="H2274" t="s">
        <v>91</v>
      </c>
      <c r="I2274" s="91">
        <v>17439.79</v>
      </c>
      <c r="J2274" s="91">
        <v>17593.5</v>
      </c>
      <c r="K2274" s="91">
        <v>18133.22</v>
      </c>
      <c r="L2274" s="91">
        <v>18133.22</v>
      </c>
      <c r="M2274" s="91">
        <v>18133.189999999999</v>
      </c>
      <c r="N2274" s="91">
        <v>18133.2</v>
      </c>
      <c r="O2274" s="91">
        <v>18133.2</v>
      </c>
      <c r="P2274" s="91">
        <v>18133.23</v>
      </c>
      <c r="Q2274" s="91">
        <v>18133.25</v>
      </c>
      <c r="R2274" s="91">
        <v>18133.2</v>
      </c>
      <c r="S2274" s="91">
        <v>18133.2</v>
      </c>
      <c r="T2274" s="91">
        <v>18133.23</v>
      </c>
      <c r="U2274" s="91">
        <f t="shared" si="215"/>
        <v>216365.43000000005</v>
      </c>
      <c r="V2274" s="82" t="str">
        <f t="shared" si="213"/>
        <v>155071630885</v>
      </c>
      <c r="W2274" s="83">
        <f>VLOOKUP(V2274,Factors!$E$6:$H$5950,4,FALSE)</f>
        <v>6.5216999999999997E-2</v>
      </c>
      <c r="X2274" t="str">
        <f>VLOOKUP(V2274,Factors!$E$6:$F$5950,2,FALSE)</f>
        <v>Perimeter</v>
      </c>
      <c r="Y2274" s="92">
        <f t="shared" si="216"/>
        <v>14110.704248310003</v>
      </c>
      <c r="Z2274" s="92">
        <f t="shared" si="217"/>
        <v>202254.72575169004</v>
      </c>
      <c r="AA2274" s="92">
        <f t="shared" si="218"/>
        <v>216365.43000000005</v>
      </c>
    </row>
    <row r="2275" spans="1:27" x14ac:dyDescent="0.25">
      <c r="A2275" t="s">
        <v>479</v>
      </c>
      <c r="B2275" t="s">
        <v>292</v>
      </c>
      <c r="C2275" t="s">
        <v>293</v>
      </c>
      <c r="D2275" t="s">
        <v>482</v>
      </c>
      <c r="E2275" t="s">
        <v>483</v>
      </c>
      <c r="F2275" t="str">
        <f t="shared" si="214"/>
        <v>1630</v>
      </c>
      <c r="G2275" t="s">
        <v>412</v>
      </c>
      <c r="H2275" t="s">
        <v>413</v>
      </c>
      <c r="I2275" s="91"/>
      <c r="J2275" s="91"/>
      <c r="K2275" s="91">
        <v>68.28</v>
      </c>
      <c r="L2275" s="91"/>
      <c r="M2275" s="91"/>
      <c r="N2275" s="91"/>
      <c r="O2275" s="91"/>
      <c r="P2275" s="91"/>
      <c r="Q2275" s="91"/>
      <c r="R2275" s="91"/>
      <c r="S2275" s="91"/>
      <c r="T2275" s="91"/>
      <c r="U2275" s="91">
        <f t="shared" si="215"/>
        <v>68.28</v>
      </c>
      <c r="V2275" s="82" t="str">
        <f t="shared" si="213"/>
        <v>155071630885</v>
      </c>
      <c r="W2275" s="83">
        <f>VLOOKUP(V2275,Factors!$E$6:$H$5950,4,FALSE)</f>
        <v>6.5216999999999997E-2</v>
      </c>
      <c r="X2275" t="str">
        <f>VLOOKUP(V2275,Factors!$E$6:$F$5950,2,FALSE)</f>
        <v>Perimeter</v>
      </c>
      <c r="Y2275" s="92">
        <f t="shared" si="216"/>
        <v>4.4530167599999997</v>
      </c>
      <c r="Z2275" s="92">
        <f t="shared" si="217"/>
        <v>63.826983240000004</v>
      </c>
      <c r="AA2275" s="92">
        <f t="shared" si="218"/>
        <v>68.28</v>
      </c>
    </row>
    <row r="2276" spans="1:27" x14ac:dyDescent="0.25">
      <c r="A2276" t="s">
        <v>479</v>
      </c>
      <c r="B2276" t="s">
        <v>292</v>
      </c>
      <c r="C2276" t="s">
        <v>293</v>
      </c>
      <c r="D2276" t="s">
        <v>482</v>
      </c>
      <c r="E2276" t="s">
        <v>483</v>
      </c>
      <c r="F2276" t="str">
        <f t="shared" si="214"/>
        <v>1630</v>
      </c>
      <c r="G2276" t="s">
        <v>166</v>
      </c>
      <c r="H2276" t="s">
        <v>167</v>
      </c>
      <c r="I2276" s="91">
        <v>-47360.72</v>
      </c>
      <c r="J2276" s="91">
        <v>-41594.92</v>
      </c>
      <c r="K2276" s="91">
        <v>-45191.51</v>
      </c>
      <c r="L2276" s="91">
        <v>-39032.550000000003</v>
      </c>
      <c r="M2276" s="91">
        <v>-43388.62</v>
      </c>
      <c r="N2276" s="91">
        <v>-45614.12</v>
      </c>
      <c r="O2276" s="91">
        <v>-43423.14</v>
      </c>
      <c r="P2276" s="91">
        <v>-36746.639999999999</v>
      </c>
      <c r="Q2276" s="91">
        <v>-23393.64</v>
      </c>
      <c r="R2276" s="91">
        <v>-60002.2</v>
      </c>
      <c r="S2276" s="91">
        <v>-38920.36</v>
      </c>
      <c r="T2276" s="91">
        <v>-36384.32</v>
      </c>
      <c r="U2276" s="91">
        <f t="shared" si="215"/>
        <v>-501052.74000000005</v>
      </c>
      <c r="V2276" s="82" t="str">
        <f t="shared" si="213"/>
        <v>155071630885</v>
      </c>
      <c r="W2276" s="83">
        <f>VLOOKUP(V2276,Factors!$E$6:$H$5950,4,FALSE)</f>
        <v>6.5216999999999997E-2</v>
      </c>
      <c r="X2276" t="str">
        <f>VLOOKUP(V2276,Factors!$E$6:$F$5950,2,FALSE)</f>
        <v>Perimeter</v>
      </c>
      <c r="Y2276" s="92">
        <f t="shared" si="216"/>
        <v>-32677.156544580001</v>
      </c>
      <c r="Z2276" s="92">
        <f t="shared" si="217"/>
        <v>-468375.58345542004</v>
      </c>
      <c r="AA2276" s="92">
        <f t="shared" si="218"/>
        <v>-501052.74000000005</v>
      </c>
    </row>
    <row r="2277" spans="1:27" x14ac:dyDescent="0.25">
      <c r="A2277" t="s">
        <v>479</v>
      </c>
      <c r="B2277" t="s">
        <v>355</v>
      </c>
      <c r="C2277" t="s">
        <v>356</v>
      </c>
      <c r="D2277" t="s">
        <v>486</v>
      </c>
      <c r="E2277" t="s">
        <v>487</v>
      </c>
      <c r="F2277" t="str">
        <f t="shared" si="214"/>
        <v>1195</v>
      </c>
      <c r="G2277" t="s">
        <v>118</v>
      </c>
      <c r="H2277" t="s">
        <v>119</v>
      </c>
      <c r="I2277" s="91"/>
      <c r="J2277" s="91"/>
      <c r="K2277" s="91"/>
      <c r="L2277" s="91"/>
      <c r="M2277" s="91"/>
      <c r="N2277" s="91"/>
      <c r="O2277" s="91"/>
      <c r="P2277" s="91"/>
      <c r="Q2277" s="91"/>
      <c r="R2277" s="91"/>
      <c r="S2277" s="91">
        <v>119</v>
      </c>
      <c r="T2277" s="91"/>
      <c r="U2277" s="91">
        <f t="shared" si="215"/>
        <v>119</v>
      </c>
      <c r="V2277" s="82" t="str">
        <f t="shared" si="213"/>
        <v>155091195885</v>
      </c>
      <c r="W2277" s="83">
        <f>VLOOKUP(V2277,Factors!$E$6:$H$5950,4,FALSE)</f>
        <v>0.1124</v>
      </c>
      <c r="X2277" t="str">
        <f>VLOOKUP(V2277,Factors!$E$6:$F$5950,2,FALSE)</f>
        <v>3-factor</v>
      </c>
      <c r="Y2277" s="92">
        <f t="shared" si="216"/>
        <v>13.3756</v>
      </c>
      <c r="Z2277" s="92">
        <f t="shared" si="217"/>
        <v>105.62439999999999</v>
      </c>
      <c r="AA2277" s="92">
        <f t="shared" si="218"/>
        <v>119</v>
      </c>
    </row>
    <row r="2278" spans="1:27" x14ac:dyDescent="0.25">
      <c r="A2278" t="s">
        <v>479</v>
      </c>
      <c r="B2278" t="s">
        <v>355</v>
      </c>
      <c r="C2278" t="s">
        <v>356</v>
      </c>
      <c r="D2278" t="s">
        <v>486</v>
      </c>
      <c r="E2278" t="s">
        <v>487</v>
      </c>
      <c r="F2278" t="str">
        <f t="shared" si="214"/>
        <v>1195</v>
      </c>
      <c r="G2278" t="s">
        <v>144</v>
      </c>
      <c r="H2278" t="s">
        <v>145</v>
      </c>
      <c r="I2278" s="91">
        <v>40.75</v>
      </c>
      <c r="J2278" s="91"/>
      <c r="K2278" s="91"/>
      <c r="L2278" s="91"/>
      <c r="M2278" s="91"/>
      <c r="N2278" s="91"/>
      <c r="O2278" s="91"/>
      <c r="P2278" s="91"/>
      <c r="Q2278" s="91"/>
      <c r="R2278" s="91"/>
      <c r="S2278" s="91">
        <v>57.35</v>
      </c>
      <c r="T2278" s="91">
        <v>21.45</v>
      </c>
      <c r="U2278" s="91">
        <f t="shared" si="215"/>
        <v>119.55</v>
      </c>
      <c r="V2278" s="82" t="str">
        <f t="shared" si="213"/>
        <v>155091195885</v>
      </c>
      <c r="W2278" s="83">
        <f>VLOOKUP(V2278,Factors!$E$6:$H$5950,4,FALSE)</f>
        <v>0.1124</v>
      </c>
      <c r="X2278" t="str">
        <f>VLOOKUP(V2278,Factors!$E$6:$F$5950,2,FALSE)</f>
        <v>3-factor</v>
      </c>
      <c r="Y2278" s="92">
        <f t="shared" si="216"/>
        <v>13.437419999999999</v>
      </c>
      <c r="Z2278" s="92">
        <f t="shared" si="217"/>
        <v>106.11257999999999</v>
      </c>
      <c r="AA2278" s="92">
        <f t="shared" si="218"/>
        <v>119.55</v>
      </c>
    </row>
    <row r="2279" spans="1:27" x14ac:dyDescent="0.25">
      <c r="A2279" t="s">
        <v>479</v>
      </c>
      <c r="B2279" t="s">
        <v>355</v>
      </c>
      <c r="C2279" t="s">
        <v>356</v>
      </c>
      <c r="D2279" t="s">
        <v>488</v>
      </c>
      <c r="E2279" t="s">
        <v>489</v>
      </c>
      <c r="F2279" t="str">
        <f t="shared" si="214"/>
        <v>1505</v>
      </c>
      <c r="G2279" t="s">
        <v>166</v>
      </c>
      <c r="H2279" t="s">
        <v>167</v>
      </c>
      <c r="I2279" s="91"/>
      <c r="J2279" s="91"/>
      <c r="K2279" s="91"/>
      <c r="L2279" s="91">
        <v>0</v>
      </c>
      <c r="M2279" s="91"/>
      <c r="N2279" s="91"/>
      <c r="O2279" s="91"/>
      <c r="P2279" s="91"/>
      <c r="Q2279" s="91"/>
      <c r="R2279" s="91"/>
      <c r="S2279" s="91"/>
      <c r="T2279" s="91"/>
      <c r="U2279" s="91">
        <f t="shared" si="215"/>
        <v>0</v>
      </c>
      <c r="V2279" s="82" t="str">
        <f t="shared" si="213"/>
        <v>155091505885</v>
      </c>
      <c r="W2279" s="83">
        <f>VLOOKUP(V2279,Factors!$E$6:$H$5950,4,FALSE)</f>
        <v>0.1124</v>
      </c>
      <c r="X2279" t="str">
        <f>VLOOKUP(V2279,Factors!$E$6:$F$5950,2,FALSE)</f>
        <v>3-factor</v>
      </c>
      <c r="Y2279" s="92">
        <f t="shared" si="216"/>
        <v>0</v>
      </c>
      <c r="Z2279" s="92">
        <f t="shared" si="217"/>
        <v>0</v>
      </c>
      <c r="AA2279" s="92">
        <f t="shared" si="218"/>
        <v>0</v>
      </c>
    </row>
    <row r="2280" spans="1:27" x14ac:dyDescent="0.25">
      <c r="A2280" t="s">
        <v>479</v>
      </c>
      <c r="B2280" t="s">
        <v>438</v>
      </c>
      <c r="C2280" t="s">
        <v>439</v>
      </c>
      <c r="D2280" t="s">
        <v>486</v>
      </c>
      <c r="E2280" t="s">
        <v>487</v>
      </c>
      <c r="F2280" t="str">
        <f t="shared" si="214"/>
        <v>1195</v>
      </c>
      <c r="G2280" t="s">
        <v>110</v>
      </c>
      <c r="H2280" t="s">
        <v>111</v>
      </c>
      <c r="I2280" s="91">
        <v>154812.68</v>
      </c>
      <c r="J2280" s="91">
        <v>168022.89</v>
      </c>
      <c r="K2280" s="91">
        <v>165823.66</v>
      </c>
      <c r="L2280" s="91">
        <v>172271.79</v>
      </c>
      <c r="M2280" s="91">
        <v>158533.76999999999</v>
      </c>
      <c r="N2280" s="91">
        <v>171636.48000000001</v>
      </c>
      <c r="O2280" s="91">
        <v>143802.03</v>
      </c>
      <c r="P2280" s="91">
        <v>150086.93</v>
      </c>
      <c r="Q2280" s="91">
        <v>151064.03</v>
      </c>
      <c r="R2280" s="91">
        <v>161609.95000000001</v>
      </c>
      <c r="S2280" s="91">
        <v>139711.79999999999</v>
      </c>
      <c r="T2280" s="91">
        <v>135335.43</v>
      </c>
      <c r="U2280" s="91">
        <f t="shared" si="215"/>
        <v>1872711.44</v>
      </c>
      <c r="V2280" s="82" t="str">
        <f t="shared" si="213"/>
        <v>155101195885</v>
      </c>
      <c r="W2280" s="83">
        <f>VLOOKUP(V2280,Factors!$E$6:$H$5950,4,FALSE)</f>
        <v>0.1124</v>
      </c>
      <c r="X2280" t="str">
        <f>VLOOKUP(V2280,Factors!$E$6:$F$5950,2,FALSE)</f>
        <v>3-factor</v>
      </c>
      <c r="Y2280" s="92">
        <f t="shared" si="216"/>
        <v>210492.76585599998</v>
      </c>
      <c r="Z2280" s="92">
        <f t="shared" si="217"/>
        <v>1662218.674144</v>
      </c>
      <c r="AA2280" s="92">
        <f t="shared" si="218"/>
        <v>1872711.44</v>
      </c>
    </row>
    <row r="2281" spans="1:27" x14ac:dyDescent="0.25">
      <c r="A2281" t="s">
        <v>479</v>
      </c>
      <c r="B2281" t="s">
        <v>438</v>
      </c>
      <c r="C2281" t="s">
        <v>439</v>
      </c>
      <c r="D2281" t="s">
        <v>486</v>
      </c>
      <c r="E2281" t="s">
        <v>487</v>
      </c>
      <c r="F2281" t="str">
        <f t="shared" si="214"/>
        <v>1195</v>
      </c>
      <c r="G2281" t="s">
        <v>112</v>
      </c>
      <c r="H2281" t="s">
        <v>113</v>
      </c>
      <c r="I2281" s="91"/>
      <c r="J2281" s="91"/>
      <c r="K2281" s="91"/>
      <c r="L2281" s="91"/>
      <c r="M2281" s="91">
        <v>377.99</v>
      </c>
      <c r="N2281" s="91">
        <v>1250</v>
      </c>
      <c r="O2281" s="91">
        <v>1250</v>
      </c>
      <c r="P2281" s="91">
        <v>1250</v>
      </c>
      <c r="Q2281" s="91">
        <v>1250</v>
      </c>
      <c r="R2281" s="91">
        <v>1250</v>
      </c>
      <c r="S2281" s="91">
        <v>1250</v>
      </c>
      <c r="T2281" s="91">
        <v>1250</v>
      </c>
      <c r="U2281" s="91">
        <f t="shared" si="215"/>
        <v>9127.99</v>
      </c>
      <c r="V2281" s="82" t="str">
        <f t="shared" si="213"/>
        <v>155101195885</v>
      </c>
      <c r="W2281" s="83">
        <f>VLOOKUP(V2281,Factors!$E$6:$H$5950,4,FALSE)</f>
        <v>0.1124</v>
      </c>
      <c r="X2281" t="str">
        <f>VLOOKUP(V2281,Factors!$E$6:$F$5950,2,FALSE)</f>
        <v>3-factor</v>
      </c>
      <c r="Y2281" s="92">
        <f t="shared" si="216"/>
        <v>1025.9860759999999</v>
      </c>
      <c r="Z2281" s="92">
        <f t="shared" si="217"/>
        <v>8102.0039239999996</v>
      </c>
      <c r="AA2281" s="92">
        <f t="shared" si="218"/>
        <v>9127.99</v>
      </c>
    </row>
    <row r="2282" spans="1:27" x14ac:dyDescent="0.25">
      <c r="A2282" t="s">
        <v>479</v>
      </c>
      <c r="B2282" t="s">
        <v>438</v>
      </c>
      <c r="C2282" t="s">
        <v>439</v>
      </c>
      <c r="D2282" t="s">
        <v>486</v>
      </c>
      <c r="E2282" t="s">
        <v>487</v>
      </c>
      <c r="F2282" t="str">
        <f t="shared" si="214"/>
        <v>1195</v>
      </c>
      <c r="G2282" t="s">
        <v>88</v>
      </c>
      <c r="H2282" t="s">
        <v>89</v>
      </c>
      <c r="I2282" s="91">
        <v>22473.1</v>
      </c>
      <c r="J2282" s="91">
        <v>24105.14</v>
      </c>
      <c r="K2282" s="91">
        <v>24856.639999999999</v>
      </c>
      <c r="L2282" s="91">
        <v>24856.73</v>
      </c>
      <c r="M2282" s="91">
        <v>25486.85</v>
      </c>
      <c r="N2282" s="91">
        <v>25661.65</v>
      </c>
      <c r="O2282" s="91">
        <v>24877.35</v>
      </c>
      <c r="P2282" s="91">
        <v>23975.75</v>
      </c>
      <c r="Q2282" s="91">
        <v>24437.37</v>
      </c>
      <c r="R2282" s="91">
        <v>24093.54</v>
      </c>
      <c r="S2282" s="91">
        <v>23656.36</v>
      </c>
      <c r="T2282" s="91">
        <v>23885.87</v>
      </c>
      <c r="U2282" s="91">
        <f t="shared" si="215"/>
        <v>292366.34999999998</v>
      </c>
      <c r="V2282" s="82" t="str">
        <f t="shared" si="213"/>
        <v>155101195885</v>
      </c>
      <c r="W2282" s="83">
        <f>VLOOKUP(V2282,Factors!$E$6:$H$5950,4,FALSE)</f>
        <v>0.1124</v>
      </c>
      <c r="X2282" t="str">
        <f>VLOOKUP(V2282,Factors!$E$6:$F$5950,2,FALSE)</f>
        <v>3-factor</v>
      </c>
      <c r="Y2282" s="92">
        <f t="shared" si="216"/>
        <v>32861.977739999995</v>
      </c>
      <c r="Z2282" s="92">
        <f t="shared" si="217"/>
        <v>259504.37225999997</v>
      </c>
      <c r="AA2282" s="92">
        <f t="shared" si="218"/>
        <v>292366.34999999998</v>
      </c>
    </row>
    <row r="2283" spans="1:27" x14ac:dyDescent="0.25">
      <c r="A2283" t="s">
        <v>479</v>
      </c>
      <c r="B2283" t="s">
        <v>438</v>
      </c>
      <c r="C2283" t="s">
        <v>439</v>
      </c>
      <c r="D2283" t="s">
        <v>486</v>
      </c>
      <c r="E2283" t="s">
        <v>487</v>
      </c>
      <c r="F2283" t="str">
        <f t="shared" si="214"/>
        <v>1195</v>
      </c>
      <c r="G2283" t="s">
        <v>90</v>
      </c>
      <c r="H2283" t="s">
        <v>91</v>
      </c>
      <c r="I2283" s="91">
        <v>87306.11</v>
      </c>
      <c r="J2283" s="91">
        <v>93646.26</v>
      </c>
      <c r="K2283" s="91">
        <v>96566.399999999994</v>
      </c>
      <c r="L2283" s="91">
        <v>96566.32</v>
      </c>
      <c r="M2283" s="91">
        <v>97514.42</v>
      </c>
      <c r="N2283" s="91">
        <v>99818.69</v>
      </c>
      <c r="O2283" s="91">
        <v>96772.15</v>
      </c>
      <c r="P2283" s="91">
        <v>93268.7</v>
      </c>
      <c r="Q2283" s="91">
        <v>95062.14</v>
      </c>
      <c r="R2283" s="91">
        <v>93726.58</v>
      </c>
      <c r="S2283" s="91">
        <v>92028.1</v>
      </c>
      <c r="T2283" s="91">
        <v>92919.87</v>
      </c>
      <c r="U2283" s="91">
        <f t="shared" si="215"/>
        <v>1135195.7399999998</v>
      </c>
      <c r="V2283" s="82" t="str">
        <f t="shared" si="213"/>
        <v>155101195885</v>
      </c>
      <c r="W2283" s="83">
        <f>VLOOKUP(V2283,Factors!$E$6:$H$5950,4,FALSE)</f>
        <v>0.1124</v>
      </c>
      <c r="X2283" t="str">
        <f>VLOOKUP(V2283,Factors!$E$6:$F$5950,2,FALSE)</f>
        <v>3-factor</v>
      </c>
      <c r="Y2283" s="92">
        <f t="shared" si="216"/>
        <v>127596.00117599998</v>
      </c>
      <c r="Z2283" s="92">
        <f t="shared" si="217"/>
        <v>1007599.7388239998</v>
      </c>
      <c r="AA2283" s="92">
        <f t="shared" si="218"/>
        <v>1135195.7399999998</v>
      </c>
    </row>
    <row r="2284" spans="1:27" x14ac:dyDescent="0.25">
      <c r="A2284" t="s">
        <v>479</v>
      </c>
      <c r="B2284" t="s">
        <v>438</v>
      </c>
      <c r="C2284" t="s">
        <v>439</v>
      </c>
      <c r="D2284" t="s">
        <v>486</v>
      </c>
      <c r="E2284" t="s">
        <v>487</v>
      </c>
      <c r="F2284" t="str">
        <f t="shared" si="214"/>
        <v>1195</v>
      </c>
      <c r="G2284" t="s">
        <v>118</v>
      </c>
      <c r="H2284" t="s">
        <v>119</v>
      </c>
      <c r="I2284" s="91"/>
      <c r="J2284" s="91"/>
      <c r="K2284" s="91"/>
      <c r="L2284" s="91"/>
      <c r="M2284" s="91"/>
      <c r="N2284" s="91"/>
      <c r="O2284" s="91"/>
      <c r="P2284" s="91"/>
      <c r="Q2284" s="91"/>
      <c r="R2284" s="91">
        <v>454.98</v>
      </c>
      <c r="S2284" s="91">
        <v>-237.45</v>
      </c>
      <c r="T2284" s="91"/>
      <c r="U2284" s="91">
        <f t="shared" si="215"/>
        <v>217.53000000000003</v>
      </c>
      <c r="V2284" s="82" t="str">
        <f t="shared" si="213"/>
        <v>155101195885</v>
      </c>
      <c r="W2284" s="83">
        <f>VLOOKUP(V2284,Factors!$E$6:$H$5950,4,FALSE)</f>
        <v>0.1124</v>
      </c>
      <c r="X2284" t="str">
        <f>VLOOKUP(V2284,Factors!$E$6:$F$5950,2,FALSE)</f>
        <v>3-factor</v>
      </c>
      <c r="Y2284" s="92">
        <f t="shared" si="216"/>
        <v>24.450372000000002</v>
      </c>
      <c r="Z2284" s="92">
        <f t="shared" si="217"/>
        <v>193.07962800000001</v>
      </c>
      <c r="AA2284" s="92">
        <f t="shared" si="218"/>
        <v>217.53000000000003</v>
      </c>
    </row>
    <row r="2285" spans="1:27" x14ac:dyDescent="0.25">
      <c r="A2285" t="s">
        <v>479</v>
      </c>
      <c r="B2285" t="s">
        <v>438</v>
      </c>
      <c r="C2285" t="s">
        <v>439</v>
      </c>
      <c r="D2285" t="s">
        <v>486</v>
      </c>
      <c r="E2285" t="s">
        <v>487</v>
      </c>
      <c r="F2285" t="str">
        <f t="shared" si="214"/>
        <v>1195</v>
      </c>
      <c r="G2285" t="s">
        <v>61</v>
      </c>
      <c r="H2285" t="s">
        <v>62</v>
      </c>
      <c r="I2285" s="91">
        <v>0.02</v>
      </c>
      <c r="J2285" s="91"/>
      <c r="K2285" s="91">
        <v>189.14</v>
      </c>
      <c r="L2285" s="91"/>
      <c r="M2285" s="91">
        <v>64.040000000000006</v>
      </c>
      <c r="N2285" s="91"/>
      <c r="O2285" s="91"/>
      <c r="P2285" s="91">
        <v>29.84</v>
      </c>
      <c r="Q2285" s="91">
        <v>224</v>
      </c>
      <c r="R2285" s="91"/>
      <c r="S2285" s="91">
        <v>696.63</v>
      </c>
      <c r="T2285" s="91">
        <v>92.5</v>
      </c>
      <c r="U2285" s="91">
        <f t="shared" si="215"/>
        <v>1296.17</v>
      </c>
      <c r="V2285" s="82" t="str">
        <f t="shared" si="213"/>
        <v>155101195885</v>
      </c>
      <c r="W2285" s="83">
        <f>VLOOKUP(V2285,Factors!$E$6:$H$5950,4,FALSE)</f>
        <v>0.1124</v>
      </c>
      <c r="X2285" t="str">
        <f>VLOOKUP(V2285,Factors!$E$6:$F$5950,2,FALSE)</f>
        <v>3-factor</v>
      </c>
      <c r="Y2285" s="92">
        <f t="shared" si="216"/>
        <v>145.68950800000002</v>
      </c>
      <c r="Z2285" s="92">
        <f t="shared" si="217"/>
        <v>1150.4804920000001</v>
      </c>
      <c r="AA2285" s="92">
        <f t="shared" si="218"/>
        <v>1296.17</v>
      </c>
    </row>
    <row r="2286" spans="1:27" x14ac:dyDescent="0.25">
      <c r="A2286" t="s">
        <v>479</v>
      </c>
      <c r="B2286" t="s">
        <v>438</v>
      </c>
      <c r="C2286" t="s">
        <v>439</v>
      </c>
      <c r="D2286" t="s">
        <v>486</v>
      </c>
      <c r="E2286" t="s">
        <v>487</v>
      </c>
      <c r="F2286" t="str">
        <f t="shared" si="214"/>
        <v>1195</v>
      </c>
      <c r="G2286" t="s">
        <v>120</v>
      </c>
      <c r="H2286" t="s">
        <v>121</v>
      </c>
      <c r="I2286" s="91"/>
      <c r="J2286" s="91">
        <v>174.4</v>
      </c>
      <c r="K2286" s="91">
        <v>226.72</v>
      </c>
      <c r="L2286" s="91">
        <v>104.64</v>
      </c>
      <c r="M2286" s="91">
        <v>122.08</v>
      </c>
      <c r="N2286" s="91"/>
      <c r="O2286" s="91">
        <v>104.64</v>
      </c>
      <c r="P2286" s="91"/>
      <c r="Q2286" s="91"/>
      <c r="R2286" s="91"/>
      <c r="S2286" s="91"/>
      <c r="T2286" s="91">
        <v>52.32</v>
      </c>
      <c r="U2286" s="91">
        <f t="shared" si="215"/>
        <v>784.80000000000007</v>
      </c>
      <c r="V2286" s="82" t="str">
        <f t="shared" si="213"/>
        <v>155101195885</v>
      </c>
      <c r="W2286" s="83">
        <f>VLOOKUP(V2286,Factors!$E$6:$H$5950,4,FALSE)</f>
        <v>0.1124</v>
      </c>
      <c r="X2286" t="str">
        <f>VLOOKUP(V2286,Factors!$E$6:$F$5950,2,FALSE)</f>
        <v>3-factor</v>
      </c>
      <c r="Y2286" s="92">
        <f t="shared" si="216"/>
        <v>88.211520000000007</v>
      </c>
      <c r="Z2286" s="92">
        <f t="shared" si="217"/>
        <v>696.58848000000012</v>
      </c>
      <c r="AA2286" s="92">
        <f t="shared" si="218"/>
        <v>784.80000000000018</v>
      </c>
    </row>
    <row r="2287" spans="1:27" x14ac:dyDescent="0.25">
      <c r="A2287" t="s">
        <v>479</v>
      </c>
      <c r="B2287" t="s">
        <v>438</v>
      </c>
      <c r="C2287" t="s">
        <v>439</v>
      </c>
      <c r="D2287" t="s">
        <v>486</v>
      </c>
      <c r="E2287" t="s">
        <v>487</v>
      </c>
      <c r="F2287" t="str">
        <f t="shared" si="214"/>
        <v>1195</v>
      </c>
      <c r="G2287" t="s">
        <v>94</v>
      </c>
      <c r="H2287" t="s">
        <v>95</v>
      </c>
      <c r="I2287" s="91">
        <v>53.48</v>
      </c>
      <c r="J2287" s="91">
        <v>3.95</v>
      </c>
      <c r="K2287" s="91">
        <v>15</v>
      </c>
      <c r="L2287" s="91">
        <v>5</v>
      </c>
      <c r="M2287" s="91">
        <v>47.72</v>
      </c>
      <c r="N2287" s="91">
        <v>19.489999999999998</v>
      </c>
      <c r="O2287" s="91"/>
      <c r="P2287" s="91"/>
      <c r="Q2287" s="91">
        <v>8</v>
      </c>
      <c r="R2287" s="91"/>
      <c r="S2287" s="91"/>
      <c r="T2287" s="91"/>
      <c r="U2287" s="91">
        <f t="shared" si="215"/>
        <v>152.64000000000001</v>
      </c>
      <c r="V2287" s="82" t="str">
        <f t="shared" si="213"/>
        <v>155101195885</v>
      </c>
      <c r="W2287" s="83">
        <f>VLOOKUP(V2287,Factors!$E$6:$H$5950,4,FALSE)</f>
        <v>0.1124</v>
      </c>
      <c r="X2287" t="str">
        <f>VLOOKUP(V2287,Factors!$E$6:$F$5950,2,FALSE)</f>
        <v>3-factor</v>
      </c>
      <c r="Y2287" s="92">
        <f t="shared" si="216"/>
        <v>17.156736000000002</v>
      </c>
      <c r="Z2287" s="92">
        <f t="shared" si="217"/>
        <v>135.48326400000002</v>
      </c>
      <c r="AA2287" s="92">
        <f t="shared" si="218"/>
        <v>152.64000000000001</v>
      </c>
    </row>
    <row r="2288" spans="1:27" x14ac:dyDescent="0.25">
      <c r="A2288" t="s">
        <v>479</v>
      </c>
      <c r="B2288" t="s">
        <v>438</v>
      </c>
      <c r="C2288" t="s">
        <v>439</v>
      </c>
      <c r="D2288" t="s">
        <v>486</v>
      </c>
      <c r="E2288" t="s">
        <v>487</v>
      </c>
      <c r="F2288" t="str">
        <f t="shared" si="214"/>
        <v>1195</v>
      </c>
      <c r="G2288" t="s">
        <v>312</v>
      </c>
      <c r="H2288" t="s">
        <v>313</v>
      </c>
      <c r="I2288" s="91">
        <v>12883.5</v>
      </c>
      <c r="J2288" s="91">
        <v>15840</v>
      </c>
      <c r="K2288" s="91">
        <v>13400</v>
      </c>
      <c r="L2288" s="91">
        <v>15840</v>
      </c>
      <c r="M2288" s="91">
        <v>-14862.25</v>
      </c>
      <c r="N2288" s="91"/>
      <c r="O2288" s="91"/>
      <c r="P2288" s="91"/>
      <c r="Q2288" s="91"/>
      <c r="R2288" s="91"/>
      <c r="S2288" s="91"/>
      <c r="T2288" s="91">
        <v>322.58</v>
      </c>
      <c r="U2288" s="91">
        <f t="shared" si="215"/>
        <v>43423.83</v>
      </c>
      <c r="V2288" s="82" t="str">
        <f t="shared" si="213"/>
        <v>155101195885</v>
      </c>
      <c r="W2288" s="83">
        <f>VLOOKUP(V2288,Factors!$E$6:$H$5950,4,FALSE)</f>
        <v>0.1124</v>
      </c>
      <c r="X2288" t="str">
        <f>VLOOKUP(V2288,Factors!$E$6:$F$5950,2,FALSE)</f>
        <v>3-factor</v>
      </c>
      <c r="Y2288" s="92">
        <f t="shared" si="216"/>
        <v>4880.8384919999999</v>
      </c>
      <c r="Z2288" s="92">
        <f t="shared" si="217"/>
        <v>38542.991507999999</v>
      </c>
      <c r="AA2288" s="92">
        <f t="shared" si="218"/>
        <v>43423.83</v>
      </c>
    </row>
    <row r="2289" spans="1:27" x14ac:dyDescent="0.25">
      <c r="A2289" t="s">
        <v>479</v>
      </c>
      <c r="B2289" t="s">
        <v>438</v>
      </c>
      <c r="C2289" t="s">
        <v>439</v>
      </c>
      <c r="D2289" t="s">
        <v>486</v>
      </c>
      <c r="E2289" t="s">
        <v>487</v>
      </c>
      <c r="F2289" t="str">
        <f t="shared" si="214"/>
        <v>1195</v>
      </c>
      <c r="G2289" t="s">
        <v>44</v>
      </c>
      <c r="H2289" t="s">
        <v>45</v>
      </c>
      <c r="I2289" s="91"/>
      <c r="J2289" s="91">
        <v>2830.5</v>
      </c>
      <c r="K2289" s="91">
        <v>2796</v>
      </c>
      <c r="L2289" s="91">
        <v>1231.5</v>
      </c>
      <c r="M2289" s="91"/>
      <c r="N2289" s="91"/>
      <c r="O2289" s="91"/>
      <c r="P2289" s="91"/>
      <c r="Q2289" s="91">
        <v>1116</v>
      </c>
      <c r="R2289" s="91">
        <v>2301.46</v>
      </c>
      <c r="S2289" s="91">
        <v>1164</v>
      </c>
      <c r="T2289" s="91">
        <v>1464</v>
      </c>
      <c r="U2289" s="91">
        <f t="shared" si="215"/>
        <v>12903.46</v>
      </c>
      <c r="V2289" s="82" t="str">
        <f t="shared" si="213"/>
        <v>155101195885</v>
      </c>
      <c r="W2289" s="83">
        <f>VLOOKUP(V2289,Factors!$E$6:$H$5950,4,FALSE)</f>
        <v>0.1124</v>
      </c>
      <c r="X2289" t="str">
        <f>VLOOKUP(V2289,Factors!$E$6:$F$5950,2,FALSE)</f>
        <v>3-factor</v>
      </c>
      <c r="Y2289" s="92">
        <f t="shared" si="216"/>
        <v>1450.3489039999999</v>
      </c>
      <c r="Z2289" s="92">
        <f t="shared" si="217"/>
        <v>11453.111095999999</v>
      </c>
      <c r="AA2289" s="92">
        <f t="shared" si="218"/>
        <v>12903.46</v>
      </c>
    </row>
    <row r="2290" spans="1:27" x14ac:dyDescent="0.25">
      <c r="A2290" t="s">
        <v>479</v>
      </c>
      <c r="B2290" t="s">
        <v>438</v>
      </c>
      <c r="C2290" t="s">
        <v>439</v>
      </c>
      <c r="D2290" t="s">
        <v>486</v>
      </c>
      <c r="E2290" t="s">
        <v>487</v>
      </c>
      <c r="F2290" t="str">
        <f t="shared" si="214"/>
        <v>1195</v>
      </c>
      <c r="G2290" t="s">
        <v>207</v>
      </c>
      <c r="H2290" t="s">
        <v>208</v>
      </c>
      <c r="I2290" s="91"/>
      <c r="J2290" s="91">
        <v>8</v>
      </c>
      <c r="K2290" s="91"/>
      <c r="L2290" s="91"/>
      <c r="M2290" s="91">
        <v>20</v>
      </c>
      <c r="N2290" s="91">
        <v>31.16</v>
      </c>
      <c r="O2290" s="91">
        <v>8</v>
      </c>
      <c r="P2290" s="91">
        <v>11</v>
      </c>
      <c r="Q2290" s="91">
        <v>2.99</v>
      </c>
      <c r="R2290" s="91">
        <v>8</v>
      </c>
      <c r="S2290" s="91">
        <v>67.19</v>
      </c>
      <c r="T2290" s="91">
        <v>57.69</v>
      </c>
      <c r="U2290" s="91">
        <f t="shared" si="215"/>
        <v>214.02999999999997</v>
      </c>
      <c r="V2290" s="82" t="str">
        <f t="shared" si="213"/>
        <v>155101195885</v>
      </c>
      <c r="W2290" s="83">
        <f>VLOOKUP(V2290,Factors!$E$6:$H$5950,4,FALSE)</f>
        <v>0.1124</v>
      </c>
      <c r="X2290" t="str">
        <f>VLOOKUP(V2290,Factors!$E$6:$F$5950,2,FALSE)</f>
        <v>3-factor</v>
      </c>
      <c r="Y2290" s="92">
        <f t="shared" si="216"/>
        <v>24.056971999999998</v>
      </c>
      <c r="Z2290" s="92">
        <f t="shared" si="217"/>
        <v>189.97302799999997</v>
      </c>
      <c r="AA2290" s="92">
        <f t="shared" si="218"/>
        <v>214.02999999999997</v>
      </c>
    </row>
    <row r="2291" spans="1:27" x14ac:dyDescent="0.25">
      <c r="A2291" t="s">
        <v>479</v>
      </c>
      <c r="B2291" t="s">
        <v>438</v>
      </c>
      <c r="C2291" t="s">
        <v>439</v>
      </c>
      <c r="D2291" t="s">
        <v>486</v>
      </c>
      <c r="E2291" t="s">
        <v>487</v>
      </c>
      <c r="F2291" t="str">
        <f t="shared" si="214"/>
        <v>1195</v>
      </c>
      <c r="G2291" t="s">
        <v>128</v>
      </c>
      <c r="H2291" t="s">
        <v>129</v>
      </c>
      <c r="I2291" s="91"/>
      <c r="J2291" s="91"/>
      <c r="K2291" s="91"/>
      <c r="L2291" s="91"/>
      <c r="M2291" s="91"/>
      <c r="N2291" s="91"/>
      <c r="O2291" s="91"/>
      <c r="P2291" s="91">
        <v>28.3</v>
      </c>
      <c r="Q2291" s="91">
        <v>-28.3</v>
      </c>
      <c r="R2291" s="91"/>
      <c r="S2291" s="91"/>
      <c r="T2291" s="91">
        <v>154.18</v>
      </c>
      <c r="U2291" s="91">
        <f t="shared" si="215"/>
        <v>154.18</v>
      </c>
      <c r="V2291" s="82" t="str">
        <f t="shared" si="213"/>
        <v>155101195885</v>
      </c>
      <c r="W2291" s="83">
        <f>VLOOKUP(V2291,Factors!$E$6:$H$5950,4,FALSE)</f>
        <v>0.1124</v>
      </c>
      <c r="X2291" t="str">
        <f>VLOOKUP(V2291,Factors!$E$6:$F$5950,2,FALSE)</f>
        <v>3-factor</v>
      </c>
      <c r="Y2291" s="92">
        <f t="shared" si="216"/>
        <v>17.329832</v>
      </c>
      <c r="Z2291" s="92">
        <f t="shared" si="217"/>
        <v>136.850168</v>
      </c>
      <c r="AA2291" s="92">
        <f t="shared" si="218"/>
        <v>154.18</v>
      </c>
    </row>
    <row r="2292" spans="1:27" x14ac:dyDescent="0.25">
      <c r="A2292" t="s">
        <v>479</v>
      </c>
      <c r="B2292" t="s">
        <v>438</v>
      </c>
      <c r="C2292" t="s">
        <v>439</v>
      </c>
      <c r="D2292" t="s">
        <v>486</v>
      </c>
      <c r="E2292" t="s">
        <v>487</v>
      </c>
      <c r="F2292" t="str">
        <f t="shared" si="214"/>
        <v>1195</v>
      </c>
      <c r="G2292" t="s">
        <v>98</v>
      </c>
      <c r="H2292" t="s">
        <v>99</v>
      </c>
      <c r="I2292" s="91">
        <v>252.42</v>
      </c>
      <c r="J2292" s="91">
        <v>945.04</v>
      </c>
      <c r="K2292" s="91">
        <v>1271.03</v>
      </c>
      <c r="L2292" s="91">
        <v>423.36</v>
      </c>
      <c r="M2292" s="91"/>
      <c r="N2292" s="91">
        <v>734.48</v>
      </c>
      <c r="O2292" s="91">
        <v>177.22</v>
      </c>
      <c r="P2292" s="91">
        <v>1030.74</v>
      </c>
      <c r="Q2292" s="91">
        <v>312.95</v>
      </c>
      <c r="R2292" s="91">
        <v>573.79999999999995</v>
      </c>
      <c r="S2292" s="91">
        <v>177.49</v>
      </c>
      <c r="T2292" s="91">
        <v>2079.39</v>
      </c>
      <c r="U2292" s="91">
        <f t="shared" si="215"/>
        <v>7977.92</v>
      </c>
      <c r="V2292" s="82" t="str">
        <f t="shared" si="213"/>
        <v>155101195885</v>
      </c>
      <c r="W2292" s="83">
        <f>VLOOKUP(V2292,Factors!$E$6:$H$5950,4,FALSE)</f>
        <v>0.1124</v>
      </c>
      <c r="X2292" t="str">
        <f>VLOOKUP(V2292,Factors!$E$6:$F$5950,2,FALSE)</f>
        <v>3-factor</v>
      </c>
      <c r="Y2292" s="92">
        <f t="shared" si="216"/>
        <v>896.718208</v>
      </c>
      <c r="Z2292" s="92">
        <f t="shared" si="217"/>
        <v>7081.2017919999998</v>
      </c>
      <c r="AA2292" s="92">
        <f t="shared" si="218"/>
        <v>7977.92</v>
      </c>
    </row>
    <row r="2293" spans="1:27" x14ac:dyDescent="0.25">
      <c r="A2293" t="s">
        <v>479</v>
      </c>
      <c r="B2293" t="s">
        <v>438</v>
      </c>
      <c r="C2293" t="s">
        <v>439</v>
      </c>
      <c r="D2293" t="s">
        <v>486</v>
      </c>
      <c r="E2293" t="s">
        <v>487</v>
      </c>
      <c r="F2293" t="str">
        <f t="shared" si="214"/>
        <v>1195</v>
      </c>
      <c r="G2293" t="s">
        <v>215</v>
      </c>
      <c r="H2293" t="s">
        <v>216</v>
      </c>
      <c r="I2293" s="91">
        <v>90</v>
      </c>
      <c r="J2293" s="91"/>
      <c r="K2293" s="91"/>
      <c r="L2293" s="91"/>
      <c r="M2293" s="91"/>
      <c r="N2293" s="91"/>
      <c r="O2293" s="91"/>
      <c r="P2293" s="91"/>
      <c r="Q2293" s="91"/>
      <c r="R2293" s="91"/>
      <c r="S2293" s="91"/>
      <c r="T2293" s="91">
        <v>95.5</v>
      </c>
      <c r="U2293" s="91">
        <f t="shared" si="215"/>
        <v>185.5</v>
      </c>
      <c r="V2293" s="82" t="str">
        <f t="shared" si="213"/>
        <v>155101195885</v>
      </c>
      <c r="W2293" s="83">
        <f>VLOOKUP(V2293,Factors!$E$6:$H$5950,4,FALSE)</f>
        <v>0.1124</v>
      </c>
      <c r="X2293" t="str">
        <f>VLOOKUP(V2293,Factors!$E$6:$F$5950,2,FALSE)</f>
        <v>3-factor</v>
      </c>
      <c r="Y2293" s="92">
        <f t="shared" si="216"/>
        <v>20.850200000000001</v>
      </c>
      <c r="Z2293" s="92">
        <f t="shared" si="217"/>
        <v>164.6498</v>
      </c>
      <c r="AA2293" s="92">
        <f t="shared" si="218"/>
        <v>185.5</v>
      </c>
    </row>
    <row r="2294" spans="1:27" x14ac:dyDescent="0.25">
      <c r="A2294" t="s">
        <v>479</v>
      </c>
      <c r="B2294" t="s">
        <v>438</v>
      </c>
      <c r="C2294" t="s">
        <v>439</v>
      </c>
      <c r="D2294" t="s">
        <v>486</v>
      </c>
      <c r="E2294" t="s">
        <v>487</v>
      </c>
      <c r="F2294" t="str">
        <f t="shared" si="214"/>
        <v>1195</v>
      </c>
      <c r="G2294" t="s">
        <v>130</v>
      </c>
      <c r="H2294" t="s">
        <v>131</v>
      </c>
      <c r="I2294" s="91">
        <v>235.05</v>
      </c>
      <c r="J2294" s="91">
        <v>164.72</v>
      </c>
      <c r="K2294" s="91">
        <v>205.52</v>
      </c>
      <c r="L2294" s="91">
        <v>323.7</v>
      </c>
      <c r="M2294" s="91">
        <v>231.87</v>
      </c>
      <c r="N2294" s="91">
        <v>379.54</v>
      </c>
      <c r="O2294" s="91">
        <v>114.97</v>
      </c>
      <c r="P2294" s="91">
        <v>280.55</v>
      </c>
      <c r="Q2294" s="91">
        <v>412.61</v>
      </c>
      <c r="R2294" s="91">
        <v>215.54</v>
      </c>
      <c r="S2294" s="91">
        <v>422.8</v>
      </c>
      <c r="T2294" s="91">
        <v>350.73</v>
      </c>
      <c r="U2294" s="91">
        <f t="shared" si="215"/>
        <v>3337.6000000000004</v>
      </c>
      <c r="V2294" s="82" t="str">
        <f t="shared" si="213"/>
        <v>155101195885</v>
      </c>
      <c r="W2294" s="83">
        <f>VLOOKUP(V2294,Factors!$E$6:$H$5950,4,FALSE)</f>
        <v>0.1124</v>
      </c>
      <c r="X2294" t="str">
        <f>VLOOKUP(V2294,Factors!$E$6:$F$5950,2,FALSE)</f>
        <v>3-factor</v>
      </c>
      <c r="Y2294" s="92">
        <f t="shared" si="216"/>
        <v>375.14624000000003</v>
      </c>
      <c r="Z2294" s="92">
        <f t="shared" si="217"/>
        <v>2962.4537600000003</v>
      </c>
      <c r="AA2294" s="92">
        <f t="shared" si="218"/>
        <v>3337.6000000000004</v>
      </c>
    </row>
    <row r="2295" spans="1:27" x14ac:dyDescent="0.25">
      <c r="A2295" t="s">
        <v>479</v>
      </c>
      <c r="B2295" t="s">
        <v>438</v>
      </c>
      <c r="C2295" t="s">
        <v>439</v>
      </c>
      <c r="D2295" t="s">
        <v>486</v>
      </c>
      <c r="E2295" t="s">
        <v>487</v>
      </c>
      <c r="F2295" t="str">
        <f t="shared" si="214"/>
        <v>1195</v>
      </c>
      <c r="G2295" t="s">
        <v>132</v>
      </c>
      <c r="H2295" t="s">
        <v>133</v>
      </c>
      <c r="I2295" s="91"/>
      <c r="J2295" s="91"/>
      <c r="K2295" s="91"/>
      <c r="L2295" s="91"/>
      <c r="M2295" s="91"/>
      <c r="N2295" s="91"/>
      <c r="O2295" s="91"/>
      <c r="P2295" s="91"/>
      <c r="Q2295" s="91">
        <v>30.77</v>
      </c>
      <c r="R2295" s="91"/>
      <c r="S2295" s="91"/>
      <c r="T2295" s="91"/>
      <c r="U2295" s="91">
        <f t="shared" si="215"/>
        <v>30.77</v>
      </c>
      <c r="V2295" s="82" t="str">
        <f t="shared" si="213"/>
        <v>155101195885</v>
      </c>
      <c r="W2295" s="83">
        <f>VLOOKUP(V2295,Factors!$E$6:$H$5950,4,FALSE)</f>
        <v>0.1124</v>
      </c>
      <c r="X2295" t="str">
        <f>VLOOKUP(V2295,Factors!$E$6:$F$5950,2,FALSE)</f>
        <v>3-factor</v>
      </c>
      <c r="Y2295" s="92">
        <f t="shared" si="216"/>
        <v>3.458548</v>
      </c>
      <c r="Z2295" s="92">
        <f t="shared" si="217"/>
        <v>27.311451999999999</v>
      </c>
      <c r="AA2295" s="92">
        <f t="shared" si="218"/>
        <v>30.77</v>
      </c>
    </row>
    <row r="2296" spans="1:27" x14ac:dyDescent="0.25">
      <c r="A2296" t="s">
        <v>479</v>
      </c>
      <c r="B2296" t="s">
        <v>438</v>
      </c>
      <c r="C2296" t="s">
        <v>439</v>
      </c>
      <c r="D2296" t="s">
        <v>486</v>
      </c>
      <c r="E2296" t="s">
        <v>487</v>
      </c>
      <c r="F2296" t="str">
        <f t="shared" si="214"/>
        <v>1195</v>
      </c>
      <c r="G2296" t="s">
        <v>136</v>
      </c>
      <c r="H2296" t="s">
        <v>137</v>
      </c>
      <c r="I2296" s="91">
        <v>15</v>
      </c>
      <c r="J2296" s="91">
        <v>114.4</v>
      </c>
      <c r="K2296" s="91">
        <v>71.400000000000006</v>
      </c>
      <c r="L2296" s="91">
        <v>52.1</v>
      </c>
      <c r="M2296" s="91">
        <v>14.6</v>
      </c>
      <c r="N2296" s="91">
        <v>45.3</v>
      </c>
      <c r="O2296" s="91">
        <v>32.299999999999997</v>
      </c>
      <c r="P2296" s="91">
        <v>31.4</v>
      </c>
      <c r="Q2296" s="91">
        <v>21</v>
      </c>
      <c r="R2296" s="91">
        <v>28.1</v>
      </c>
      <c r="S2296" s="91">
        <v>52.8</v>
      </c>
      <c r="T2296" s="91">
        <v>44</v>
      </c>
      <c r="U2296" s="91">
        <f t="shared" si="215"/>
        <v>522.40000000000009</v>
      </c>
      <c r="V2296" s="82" t="str">
        <f t="shared" si="213"/>
        <v>155101195885</v>
      </c>
      <c r="W2296" s="83">
        <f>VLOOKUP(V2296,Factors!$E$6:$H$5950,4,FALSE)</f>
        <v>0.1124</v>
      </c>
      <c r="X2296" t="str">
        <f>VLOOKUP(V2296,Factors!$E$6:$F$5950,2,FALSE)</f>
        <v>3-factor</v>
      </c>
      <c r="Y2296" s="92">
        <f t="shared" si="216"/>
        <v>58.717760000000013</v>
      </c>
      <c r="Z2296" s="92">
        <f t="shared" si="217"/>
        <v>463.68224000000009</v>
      </c>
      <c r="AA2296" s="92">
        <f t="shared" si="218"/>
        <v>522.40000000000009</v>
      </c>
    </row>
    <row r="2297" spans="1:27" x14ac:dyDescent="0.25">
      <c r="A2297" t="s">
        <v>479</v>
      </c>
      <c r="B2297" t="s">
        <v>438</v>
      </c>
      <c r="C2297" t="s">
        <v>439</v>
      </c>
      <c r="D2297" t="s">
        <v>486</v>
      </c>
      <c r="E2297" t="s">
        <v>487</v>
      </c>
      <c r="F2297" t="str">
        <f t="shared" si="214"/>
        <v>1195</v>
      </c>
      <c r="G2297" t="s">
        <v>138</v>
      </c>
      <c r="H2297" t="s">
        <v>139</v>
      </c>
      <c r="I2297" s="91"/>
      <c r="J2297" s="91"/>
      <c r="K2297" s="91"/>
      <c r="L2297" s="91"/>
      <c r="M2297" s="91"/>
      <c r="N2297" s="91">
        <v>63.36</v>
      </c>
      <c r="O2297" s="91"/>
      <c r="P2297" s="91"/>
      <c r="Q2297" s="91"/>
      <c r="R2297" s="91"/>
      <c r="S2297" s="91"/>
      <c r="T2297" s="91"/>
      <c r="U2297" s="91">
        <f t="shared" si="215"/>
        <v>63.36</v>
      </c>
      <c r="V2297" s="82" t="str">
        <f t="shared" si="213"/>
        <v>155101195885</v>
      </c>
      <c r="W2297" s="83">
        <f>VLOOKUP(V2297,Factors!$E$6:$H$5950,4,FALSE)</f>
        <v>0.1124</v>
      </c>
      <c r="X2297" t="str">
        <f>VLOOKUP(V2297,Factors!$E$6:$F$5950,2,FALSE)</f>
        <v>3-factor</v>
      </c>
      <c r="Y2297" s="92">
        <f t="shared" si="216"/>
        <v>7.121664</v>
      </c>
      <c r="Z2297" s="92">
        <f t="shared" si="217"/>
        <v>56.238335999999997</v>
      </c>
      <c r="AA2297" s="92">
        <f t="shared" si="218"/>
        <v>63.36</v>
      </c>
    </row>
    <row r="2298" spans="1:27" x14ac:dyDescent="0.25">
      <c r="A2298" t="s">
        <v>479</v>
      </c>
      <c r="B2298" t="s">
        <v>438</v>
      </c>
      <c r="C2298" t="s">
        <v>439</v>
      </c>
      <c r="D2298" t="s">
        <v>486</v>
      </c>
      <c r="E2298" t="s">
        <v>487</v>
      </c>
      <c r="F2298" t="str">
        <f t="shared" si="214"/>
        <v>1195</v>
      </c>
      <c r="G2298" t="s">
        <v>342</v>
      </c>
      <c r="H2298" t="s">
        <v>343</v>
      </c>
      <c r="I2298" s="91">
        <v>20</v>
      </c>
      <c r="J2298" s="91"/>
      <c r="K2298" s="91">
        <v>28.49</v>
      </c>
      <c r="L2298" s="91">
        <v>14.99</v>
      </c>
      <c r="M2298" s="91"/>
      <c r="N2298" s="91"/>
      <c r="O2298" s="91"/>
      <c r="P2298" s="91"/>
      <c r="Q2298" s="91">
        <v>44.95</v>
      </c>
      <c r="R2298" s="91"/>
      <c r="S2298" s="91"/>
      <c r="T2298" s="91"/>
      <c r="U2298" s="91">
        <f t="shared" si="215"/>
        <v>108.43</v>
      </c>
      <c r="V2298" s="82" t="str">
        <f t="shared" si="213"/>
        <v>155101195885</v>
      </c>
      <c r="W2298" s="83">
        <f>VLOOKUP(V2298,Factors!$E$6:$H$5950,4,FALSE)</f>
        <v>0.1124</v>
      </c>
      <c r="X2298" t="str">
        <f>VLOOKUP(V2298,Factors!$E$6:$F$5950,2,FALSE)</f>
        <v>3-factor</v>
      </c>
      <c r="Y2298" s="92">
        <f t="shared" si="216"/>
        <v>12.187532000000001</v>
      </c>
      <c r="Z2298" s="92">
        <f t="shared" si="217"/>
        <v>96.242468000000002</v>
      </c>
      <c r="AA2298" s="92">
        <f t="shared" si="218"/>
        <v>108.43</v>
      </c>
    </row>
    <row r="2299" spans="1:27" x14ac:dyDescent="0.25">
      <c r="A2299" t="s">
        <v>479</v>
      </c>
      <c r="B2299" t="s">
        <v>438</v>
      </c>
      <c r="C2299" t="s">
        <v>439</v>
      </c>
      <c r="D2299" t="s">
        <v>486</v>
      </c>
      <c r="E2299" t="s">
        <v>487</v>
      </c>
      <c r="F2299" t="str">
        <f t="shared" si="214"/>
        <v>1195</v>
      </c>
      <c r="G2299" t="s">
        <v>286</v>
      </c>
      <c r="H2299" t="s">
        <v>287</v>
      </c>
      <c r="I2299" s="91"/>
      <c r="J2299" s="91"/>
      <c r="K2299" s="91"/>
      <c r="L2299" s="91"/>
      <c r="M2299" s="91">
        <v>16262.25</v>
      </c>
      <c r="N2299" s="91"/>
      <c r="O2299" s="91"/>
      <c r="P2299" s="91"/>
      <c r="Q2299" s="91"/>
      <c r="R2299" s="91"/>
      <c r="S2299" s="91"/>
      <c r="T2299" s="91"/>
      <c r="U2299" s="91">
        <f t="shared" si="215"/>
        <v>16262.25</v>
      </c>
      <c r="V2299" s="82" t="str">
        <f t="shared" si="213"/>
        <v>155101195885</v>
      </c>
      <c r="W2299" s="83">
        <f>VLOOKUP(V2299,Factors!$E$6:$H$5950,4,FALSE)</f>
        <v>0.1124</v>
      </c>
      <c r="X2299" t="str">
        <f>VLOOKUP(V2299,Factors!$E$6:$F$5950,2,FALSE)</f>
        <v>3-factor</v>
      </c>
      <c r="Y2299" s="92">
        <f t="shared" si="216"/>
        <v>1827.8769</v>
      </c>
      <c r="Z2299" s="92">
        <f t="shared" si="217"/>
        <v>14434.373100000001</v>
      </c>
      <c r="AA2299" s="92">
        <f t="shared" si="218"/>
        <v>16262.25</v>
      </c>
    </row>
    <row r="2300" spans="1:27" x14ac:dyDescent="0.25">
      <c r="A2300" t="s">
        <v>479</v>
      </c>
      <c r="B2300" t="s">
        <v>438</v>
      </c>
      <c r="C2300" t="s">
        <v>439</v>
      </c>
      <c r="D2300" t="s">
        <v>486</v>
      </c>
      <c r="E2300" t="s">
        <v>487</v>
      </c>
      <c r="F2300" t="str">
        <f t="shared" si="214"/>
        <v>1195</v>
      </c>
      <c r="G2300" t="s">
        <v>239</v>
      </c>
      <c r="H2300" t="s">
        <v>240</v>
      </c>
      <c r="I2300" s="91"/>
      <c r="J2300" s="91"/>
      <c r="K2300" s="91"/>
      <c r="L2300" s="91"/>
      <c r="M2300" s="91"/>
      <c r="N2300" s="91"/>
      <c r="O2300" s="91"/>
      <c r="P2300" s="91"/>
      <c r="Q2300" s="91"/>
      <c r="R2300" s="91">
        <v>15.99</v>
      </c>
      <c r="S2300" s="91"/>
      <c r="T2300" s="91"/>
      <c r="U2300" s="91">
        <f t="shared" si="215"/>
        <v>15.99</v>
      </c>
      <c r="V2300" s="82" t="str">
        <f t="shared" si="213"/>
        <v>155101195885</v>
      </c>
      <c r="W2300" s="83">
        <f>VLOOKUP(V2300,Factors!$E$6:$H$5950,4,FALSE)</f>
        <v>0.1124</v>
      </c>
      <c r="X2300" t="str">
        <f>VLOOKUP(V2300,Factors!$E$6:$F$5950,2,FALSE)</f>
        <v>3-factor</v>
      </c>
      <c r="Y2300" s="92">
        <f t="shared" si="216"/>
        <v>1.7972760000000001</v>
      </c>
      <c r="Z2300" s="92">
        <f t="shared" si="217"/>
        <v>14.192724</v>
      </c>
      <c r="AA2300" s="92">
        <f t="shared" si="218"/>
        <v>15.99</v>
      </c>
    </row>
    <row r="2301" spans="1:27" x14ac:dyDescent="0.25">
      <c r="A2301" t="s">
        <v>479</v>
      </c>
      <c r="B2301" t="s">
        <v>438</v>
      </c>
      <c r="C2301" t="s">
        <v>439</v>
      </c>
      <c r="D2301" t="s">
        <v>486</v>
      </c>
      <c r="E2301" t="s">
        <v>487</v>
      </c>
      <c r="F2301" t="str">
        <f t="shared" si="214"/>
        <v>1195</v>
      </c>
      <c r="G2301" t="s">
        <v>144</v>
      </c>
      <c r="H2301" t="s">
        <v>145</v>
      </c>
      <c r="I2301" s="91">
        <v>130.30000000000001</v>
      </c>
      <c r="J2301" s="91">
        <v>344.31</v>
      </c>
      <c r="K2301" s="91">
        <v>218.77</v>
      </c>
      <c r="L2301" s="91">
        <v>298.38</v>
      </c>
      <c r="M2301" s="91">
        <v>839.69</v>
      </c>
      <c r="N2301" s="91">
        <v>465.02</v>
      </c>
      <c r="O2301" s="91">
        <v>687.75</v>
      </c>
      <c r="P2301" s="91">
        <v>493.28</v>
      </c>
      <c r="Q2301" s="91">
        <v>286.44</v>
      </c>
      <c r="R2301" s="91">
        <v>535.80999999999995</v>
      </c>
      <c r="S2301" s="91">
        <v>516.58000000000004</v>
      </c>
      <c r="T2301" s="91">
        <v>433.72</v>
      </c>
      <c r="U2301" s="91">
        <f t="shared" si="215"/>
        <v>5250.05</v>
      </c>
      <c r="V2301" s="82" t="str">
        <f t="shared" si="213"/>
        <v>155101195885</v>
      </c>
      <c r="W2301" s="83">
        <f>VLOOKUP(V2301,Factors!$E$6:$H$5950,4,FALSE)</f>
        <v>0.1124</v>
      </c>
      <c r="X2301" t="str">
        <f>VLOOKUP(V2301,Factors!$E$6:$F$5950,2,FALSE)</f>
        <v>3-factor</v>
      </c>
      <c r="Y2301" s="92">
        <f t="shared" si="216"/>
        <v>590.10562000000004</v>
      </c>
      <c r="Z2301" s="92">
        <f t="shared" si="217"/>
        <v>4659.9443799999999</v>
      </c>
      <c r="AA2301" s="92">
        <f t="shared" si="218"/>
        <v>5250.05</v>
      </c>
    </row>
    <row r="2302" spans="1:27" x14ac:dyDescent="0.25">
      <c r="A2302" t="s">
        <v>479</v>
      </c>
      <c r="B2302" t="s">
        <v>438</v>
      </c>
      <c r="C2302" t="s">
        <v>439</v>
      </c>
      <c r="D2302" t="s">
        <v>486</v>
      </c>
      <c r="E2302" t="s">
        <v>487</v>
      </c>
      <c r="F2302" t="str">
        <f t="shared" si="214"/>
        <v>1195</v>
      </c>
      <c r="G2302" t="s">
        <v>217</v>
      </c>
      <c r="H2302" t="s">
        <v>218</v>
      </c>
      <c r="I2302" s="91">
        <v>80.36</v>
      </c>
      <c r="J2302" s="91">
        <v>143.58000000000001</v>
      </c>
      <c r="K2302" s="91">
        <v>14.99</v>
      </c>
      <c r="L2302" s="91">
        <v>143.58000000000001</v>
      </c>
      <c r="M2302" s="91">
        <v>77.03</v>
      </c>
      <c r="N2302" s="91"/>
      <c r="O2302" s="91">
        <v>784</v>
      </c>
      <c r="P2302" s="91"/>
      <c r="Q2302" s="91"/>
      <c r="R2302" s="91">
        <v>225.94</v>
      </c>
      <c r="S2302" s="91"/>
      <c r="T2302" s="91">
        <v>11</v>
      </c>
      <c r="U2302" s="91">
        <f t="shared" si="215"/>
        <v>1480.48</v>
      </c>
      <c r="V2302" s="82" t="str">
        <f t="shared" si="213"/>
        <v>155101195885</v>
      </c>
      <c r="W2302" s="83">
        <f>VLOOKUP(V2302,Factors!$E$6:$H$5950,4,FALSE)</f>
        <v>0.1124</v>
      </c>
      <c r="X2302" t="str">
        <f>VLOOKUP(V2302,Factors!$E$6:$F$5950,2,FALSE)</f>
        <v>3-factor</v>
      </c>
      <c r="Y2302" s="92">
        <f t="shared" si="216"/>
        <v>166.40595200000001</v>
      </c>
      <c r="Z2302" s="92">
        <f t="shared" si="217"/>
        <v>1314.0740479999999</v>
      </c>
      <c r="AA2302" s="92">
        <f t="shared" si="218"/>
        <v>1480.48</v>
      </c>
    </row>
    <row r="2303" spans="1:27" x14ac:dyDescent="0.25">
      <c r="A2303" t="s">
        <v>479</v>
      </c>
      <c r="B2303" t="s">
        <v>438</v>
      </c>
      <c r="C2303" t="s">
        <v>439</v>
      </c>
      <c r="D2303" t="s">
        <v>486</v>
      </c>
      <c r="E2303" t="s">
        <v>487</v>
      </c>
      <c r="F2303" t="str">
        <f t="shared" si="214"/>
        <v>1195</v>
      </c>
      <c r="G2303" t="s">
        <v>146</v>
      </c>
      <c r="H2303" t="s">
        <v>147</v>
      </c>
      <c r="I2303" s="91"/>
      <c r="J2303" s="91">
        <v>575</v>
      </c>
      <c r="K2303" s="91">
        <v>272.10000000000002</v>
      </c>
      <c r="L2303" s="91"/>
      <c r="M2303" s="91">
        <v>258.11</v>
      </c>
      <c r="N2303" s="91">
        <v>512.1</v>
      </c>
      <c r="O2303" s="91">
        <v>225.39</v>
      </c>
      <c r="P2303" s="91">
        <v>342.1</v>
      </c>
      <c r="Q2303" s="91">
        <v>441.04</v>
      </c>
      <c r="R2303" s="91"/>
      <c r="S2303" s="91"/>
      <c r="T2303" s="91">
        <v>402.5</v>
      </c>
      <c r="U2303" s="91">
        <f t="shared" si="215"/>
        <v>3028.3399999999997</v>
      </c>
      <c r="V2303" s="82" t="str">
        <f t="shared" si="213"/>
        <v>155101195885</v>
      </c>
      <c r="W2303" s="83">
        <f>VLOOKUP(V2303,Factors!$E$6:$H$5950,4,FALSE)</f>
        <v>0.1124</v>
      </c>
      <c r="X2303" t="str">
        <f>VLOOKUP(V2303,Factors!$E$6:$F$5950,2,FALSE)</f>
        <v>3-factor</v>
      </c>
      <c r="Y2303" s="92">
        <f t="shared" si="216"/>
        <v>340.38541599999996</v>
      </c>
      <c r="Z2303" s="92">
        <f t="shared" si="217"/>
        <v>2687.9545839999996</v>
      </c>
      <c r="AA2303" s="92">
        <f t="shared" si="218"/>
        <v>3028.3399999999997</v>
      </c>
    </row>
    <row r="2304" spans="1:27" x14ac:dyDescent="0.25">
      <c r="A2304" t="s">
        <v>479</v>
      </c>
      <c r="B2304" t="s">
        <v>438</v>
      </c>
      <c r="C2304" t="s">
        <v>439</v>
      </c>
      <c r="D2304" t="s">
        <v>486</v>
      </c>
      <c r="E2304" t="s">
        <v>487</v>
      </c>
      <c r="F2304" t="str">
        <f t="shared" si="214"/>
        <v>1195</v>
      </c>
      <c r="G2304" t="s">
        <v>148</v>
      </c>
      <c r="H2304" t="s">
        <v>149</v>
      </c>
      <c r="I2304" s="91">
        <v>149.69999999999999</v>
      </c>
      <c r="J2304" s="91">
        <v>560</v>
      </c>
      <c r="K2304" s="91">
        <v>459.5</v>
      </c>
      <c r="L2304" s="91">
        <v>538.1</v>
      </c>
      <c r="M2304" s="91">
        <v>1056.56</v>
      </c>
      <c r="N2304" s="91">
        <v>1018.83</v>
      </c>
      <c r="O2304" s="91">
        <v>109.58</v>
      </c>
      <c r="P2304" s="91">
        <v>1129.92</v>
      </c>
      <c r="Q2304" s="91">
        <v>1386.2</v>
      </c>
      <c r="R2304" s="91"/>
      <c r="S2304" s="91"/>
      <c r="T2304" s="91">
        <v>4282.8900000000003</v>
      </c>
      <c r="U2304" s="91">
        <f t="shared" si="215"/>
        <v>10691.28</v>
      </c>
      <c r="V2304" s="82" t="str">
        <f t="shared" si="213"/>
        <v>155101195885</v>
      </c>
      <c r="W2304" s="83">
        <f>VLOOKUP(V2304,Factors!$E$6:$H$5950,4,FALSE)</f>
        <v>0.1124</v>
      </c>
      <c r="X2304" t="str">
        <f>VLOOKUP(V2304,Factors!$E$6:$F$5950,2,FALSE)</f>
        <v>3-factor</v>
      </c>
      <c r="Y2304" s="92">
        <f t="shared" si="216"/>
        <v>1201.6998720000001</v>
      </c>
      <c r="Z2304" s="92">
        <f t="shared" si="217"/>
        <v>9489.5801280000014</v>
      </c>
      <c r="AA2304" s="92">
        <f t="shared" si="218"/>
        <v>10691.280000000002</v>
      </c>
    </row>
    <row r="2305" spans="1:27" x14ac:dyDescent="0.25">
      <c r="A2305" t="s">
        <v>479</v>
      </c>
      <c r="B2305" t="s">
        <v>438</v>
      </c>
      <c r="C2305" t="s">
        <v>439</v>
      </c>
      <c r="D2305" t="s">
        <v>486</v>
      </c>
      <c r="E2305" t="s">
        <v>487</v>
      </c>
      <c r="F2305" t="str">
        <f t="shared" si="214"/>
        <v>1195</v>
      </c>
      <c r="G2305" t="s">
        <v>150</v>
      </c>
      <c r="H2305" t="s">
        <v>151</v>
      </c>
      <c r="I2305" s="91"/>
      <c r="J2305" s="91"/>
      <c r="K2305" s="91"/>
      <c r="L2305" s="91"/>
      <c r="M2305" s="91"/>
      <c r="N2305" s="91"/>
      <c r="O2305" s="91"/>
      <c r="P2305" s="91">
        <v>15</v>
      </c>
      <c r="Q2305" s="91">
        <v>40.479999999999997</v>
      </c>
      <c r="R2305" s="91">
        <v>84.91</v>
      </c>
      <c r="S2305" s="91"/>
      <c r="T2305" s="91">
        <v>225.9</v>
      </c>
      <c r="U2305" s="91">
        <f t="shared" si="215"/>
        <v>366.28999999999996</v>
      </c>
      <c r="V2305" s="82" t="str">
        <f t="shared" si="213"/>
        <v>155101195885</v>
      </c>
      <c r="W2305" s="83">
        <f>VLOOKUP(V2305,Factors!$E$6:$H$5950,4,FALSE)</f>
        <v>0.1124</v>
      </c>
      <c r="X2305" t="str">
        <f>VLOOKUP(V2305,Factors!$E$6:$F$5950,2,FALSE)</f>
        <v>3-factor</v>
      </c>
      <c r="Y2305" s="92">
        <f t="shared" si="216"/>
        <v>41.170995999999995</v>
      </c>
      <c r="Z2305" s="92">
        <f t="shared" si="217"/>
        <v>325.11900399999996</v>
      </c>
      <c r="AA2305" s="92">
        <f t="shared" si="218"/>
        <v>366.28999999999996</v>
      </c>
    </row>
    <row r="2306" spans="1:27" x14ac:dyDescent="0.25">
      <c r="A2306" t="s">
        <v>479</v>
      </c>
      <c r="B2306" t="s">
        <v>438</v>
      </c>
      <c r="C2306" t="s">
        <v>439</v>
      </c>
      <c r="D2306" t="s">
        <v>486</v>
      </c>
      <c r="E2306" t="s">
        <v>487</v>
      </c>
      <c r="F2306" t="str">
        <f t="shared" si="214"/>
        <v>1195</v>
      </c>
      <c r="G2306" t="s">
        <v>152</v>
      </c>
      <c r="H2306" t="s">
        <v>153</v>
      </c>
      <c r="I2306" s="91"/>
      <c r="J2306" s="91">
        <v>285.06</v>
      </c>
      <c r="K2306" s="91"/>
      <c r="L2306" s="91"/>
      <c r="M2306" s="91"/>
      <c r="N2306" s="91"/>
      <c r="O2306" s="91">
        <v>610</v>
      </c>
      <c r="P2306" s="91"/>
      <c r="Q2306" s="91"/>
      <c r="R2306" s="91"/>
      <c r="S2306" s="91">
        <v>216</v>
      </c>
      <c r="T2306" s="91">
        <v>673.41</v>
      </c>
      <c r="U2306" s="91">
        <f t="shared" si="215"/>
        <v>1784.4699999999998</v>
      </c>
      <c r="V2306" s="82" t="str">
        <f t="shared" si="213"/>
        <v>155101195885</v>
      </c>
      <c r="W2306" s="83">
        <f>VLOOKUP(V2306,Factors!$E$6:$H$5950,4,FALSE)</f>
        <v>0.1124</v>
      </c>
      <c r="X2306" t="str">
        <f>VLOOKUP(V2306,Factors!$E$6:$F$5950,2,FALSE)</f>
        <v>3-factor</v>
      </c>
      <c r="Y2306" s="92">
        <f t="shared" si="216"/>
        <v>200.57442799999998</v>
      </c>
      <c r="Z2306" s="92">
        <f t="shared" si="217"/>
        <v>1583.8955719999999</v>
      </c>
      <c r="AA2306" s="92">
        <f t="shared" si="218"/>
        <v>1784.4699999999998</v>
      </c>
    </row>
    <row r="2307" spans="1:27" x14ac:dyDescent="0.25">
      <c r="A2307" t="s">
        <v>479</v>
      </c>
      <c r="B2307" t="s">
        <v>438</v>
      </c>
      <c r="C2307" t="s">
        <v>439</v>
      </c>
      <c r="D2307" t="s">
        <v>486</v>
      </c>
      <c r="E2307" t="s">
        <v>487</v>
      </c>
      <c r="F2307" t="str">
        <f t="shared" si="214"/>
        <v>1195</v>
      </c>
      <c r="G2307" t="s">
        <v>166</v>
      </c>
      <c r="H2307" t="s">
        <v>167</v>
      </c>
      <c r="I2307" s="91">
        <v>-184398.36</v>
      </c>
      <c r="J2307" s="91">
        <v>-202028.78</v>
      </c>
      <c r="K2307" s="91">
        <v>-211646.72</v>
      </c>
      <c r="L2307" s="91">
        <v>-201301.74</v>
      </c>
      <c r="M2307" s="91">
        <v>-190163.76</v>
      </c>
      <c r="N2307" s="91">
        <v>-183577.76</v>
      </c>
      <c r="O2307" s="91">
        <v>-167569.74</v>
      </c>
      <c r="P2307" s="91">
        <v>-188735.91</v>
      </c>
      <c r="Q2307" s="91">
        <v>-169037.1</v>
      </c>
      <c r="R2307" s="91">
        <v>-258960.22</v>
      </c>
      <c r="S2307" s="91">
        <v>-177977.43</v>
      </c>
      <c r="T2307" s="91">
        <v>-157580.46</v>
      </c>
      <c r="U2307" s="91">
        <f t="shared" si="215"/>
        <v>-2292977.98</v>
      </c>
      <c r="V2307" s="82" t="str">
        <f t="shared" si="213"/>
        <v>155101195885</v>
      </c>
      <c r="W2307" s="83">
        <f>VLOOKUP(V2307,Factors!$E$6:$H$5950,4,FALSE)</f>
        <v>0.1124</v>
      </c>
      <c r="X2307" t="str">
        <f>VLOOKUP(V2307,Factors!$E$6:$F$5950,2,FALSE)</f>
        <v>3-factor</v>
      </c>
      <c r="Y2307" s="92">
        <f t="shared" si="216"/>
        <v>-257730.72495199999</v>
      </c>
      <c r="Z2307" s="92">
        <f t="shared" si="217"/>
        <v>-2035247.255048</v>
      </c>
      <c r="AA2307" s="92">
        <f t="shared" si="218"/>
        <v>-2292977.98</v>
      </c>
    </row>
    <row r="2308" spans="1:27" x14ac:dyDescent="0.25">
      <c r="A2308" t="s">
        <v>479</v>
      </c>
      <c r="B2308" t="s">
        <v>438</v>
      </c>
      <c r="C2308" t="s">
        <v>439</v>
      </c>
      <c r="D2308" t="s">
        <v>488</v>
      </c>
      <c r="E2308" t="s">
        <v>489</v>
      </c>
      <c r="F2308" t="str">
        <f t="shared" si="214"/>
        <v>1505</v>
      </c>
      <c r="G2308" t="s">
        <v>110</v>
      </c>
      <c r="H2308" t="s">
        <v>111</v>
      </c>
      <c r="I2308" s="91">
        <v>5965.91</v>
      </c>
      <c r="J2308" s="91">
        <v>5681.82</v>
      </c>
      <c r="K2308" s="91">
        <v>5681.82</v>
      </c>
      <c r="L2308" s="91">
        <v>6609.85</v>
      </c>
      <c r="M2308" s="91">
        <v>13315.97</v>
      </c>
      <c r="N2308" s="91">
        <v>13598.48</v>
      </c>
      <c r="O2308" s="91">
        <v>11468.73</v>
      </c>
      <c r="P2308" s="91">
        <v>16337.8</v>
      </c>
      <c r="Q2308" s="91">
        <v>17489.919999999998</v>
      </c>
      <c r="R2308" s="91">
        <v>17581.169999999998</v>
      </c>
      <c r="S2308" s="91">
        <v>20963.02</v>
      </c>
      <c r="T2308" s="91">
        <v>18955.45</v>
      </c>
      <c r="U2308" s="91">
        <f t="shared" si="215"/>
        <v>153649.94</v>
      </c>
      <c r="V2308" s="82" t="str">
        <f t="shared" ref="V2308:V2371" si="219">CONCATENATE(B2308,RIGHT(D2308,4),A2308)</f>
        <v>155101505885</v>
      </c>
      <c r="W2308" s="83">
        <f>VLOOKUP(V2308,Factors!$E$6:$H$5950,4,FALSE)</f>
        <v>0.1124</v>
      </c>
      <c r="X2308" t="str">
        <f>VLOOKUP(V2308,Factors!$E$6:$F$5950,2,FALSE)</f>
        <v>3-factor</v>
      </c>
      <c r="Y2308" s="92">
        <f t="shared" si="216"/>
        <v>17270.253256</v>
      </c>
      <c r="Z2308" s="92">
        <f t="shared" si="217"/>
        <v>136379.68674400001</v>
      </c>
      <c r="AA2308" s="92">
        <f t="shared" si="218"/>
        <v>153649.94</v>
      </c>
    </row>
    <row r="2309" spans="1:27" x14ac:dyDescent="0.25">
      <c r="A2309" t="s">
        <v>479</v>
      </c>
      <c r="B2309" t="s">
        <v>438</v>
      </c>
      <c r="C2309" t="s">
        <v>439</v>
      </c>
      <c r="D2309" t="s">
        <v>488</v>
      </c>
      <c r="E2309" t="s">
        <v>489</v>
      </c>
      <c r="F2309" t="str">
        <f t="shared" ref="F2309:F2372" si="220">RIGHT(D2309,4)</f>
        <v>1505</v>
      </c>
      <c r="G2309" t="s">
        <v>86</v>
      </c>
      <c r="H2309" t="s">
        <v>87</v>
      </c>
      <c r="I2309" s="91">
        <v>4102.42</v>
      </c>
      <c r="J2309" s="91">
        <v>3757.02</v>
      </c>
      <c r="K2309" s="91">
        <v>3584.32</v>
      </c>
      <c r="L2309" s="91">
        <v>4534.3</v>
      </c>
      <c r="M2309" s="91">
        <v>4750.28</v>
      </c>
      <c r="N2309" s="91">
        <v>4318.38</v>
      </c>
      <c r="O2309" s="91">
        <v>2871.79</v>
      </c>
      <c r="P2309" s="91">
        <v>5009.29</v>
      </c>
      <c r="Q2309" s="91">
        <v>4102.4799999999996</v>
      </c>
      <c r="R2309" s="91">
        <v>4966.1000000000004</v>
      </c>
      <c r="S2309" s="91">
        <v>4750.3</v>
      </c>
      <c r="T2309" s="91">
        <v>2192.48</v>
      </c>
      <c r="U2309" s="91">
        <f t="shared" ref="U2309:U2372" si="221">SUM(I2309:T2309)</f>
        <v>48939.16</v>
      </c>
      <c r="V2309" s="82" t="str">
        <f t="shared" si="219"/>
        <v>155101505885</v>
      </c>
      <c r="W2309" s="83">
        <f>VLOOKUP(V2309,Factors!$E$6:$H$5950,4,FALSE)</f>
        <v>0.1124</v>
      </c>
      <c r="X2309" t="str">
        <f>VLOOKUP(V2309,Factors!$E$6:$F$5950,2,FALSE)</f>
        <v>3-factor</v>
      </c>
      <c r="Y2309" s="92">
        <f t="shared" si="216"/>
        <v>5500.7615840000008</v>
      </c>
      <c r="Z2309" s="92">
        <f t="shared" si="217"/>
        <v>43438.398416000004</v>
      </c>
      <c r="AA2309" s="92">
        <f t="shared" si="218"/>
        <v>48939.16</v>
      </c>
    </row>
    <row r="2310" spans="1:27" x14ac:dyDescent="0.25">
      <c r="A2310" t="s">
        <v>479</v>
      </c>
      <c r="B2310" t="s">
        <v>438</v>
      </c>
      <c r="C2310" t="s">
        <v>439</v>
      </c>
      <c r="D2310" t="s">
        <v>488</v>
      </c>
      <c r="E2310" t="s">
        <v>489</v>
      </c>
      <c r="F2310" t="str">
        <f t="shared" si="220"/>
        <v>1505</v>
      </c>
      <c r="G2310" t="s">
        <v>116</v>
      </c>
      <c r="H2310" t="s">
        <v>117</v>
      </c>
      <c r="I2310" s="91">
        <v>404.9</v>
      </c>
      <c r="J2310" s="91">
        <v>172.03</v>
      </c>
      <c r="K2310" s="91">
        <v>-10.119999999999999</v>
      </c>
      <c r="L2310" s="91"/>
      <c r="M2310" s="91"/>
      <c r="N2310" s="91"/>
      <c r="O2310" s="91"/>
      <c r="P2310" s="91"/>
      <c r="Q2310" s="91"/>
      <c r="R2310" s="91"/>
      <c r="S2310" s="91"/>
      <c r="T2310" s="91">
        <v>41.7</v>
      </c>
      <c r="U2310" s="91">
        <f t="shared" si="221"/>
        <v>608.51</v>
      </c>
      <c r="V2310" s="82" t="str">
        <f t="shared" si="219"/>
        <v>155101505885</v>
      </c>
      <c r="W2310" s="83">
        <f>VLOOKUP(V2310,Factors!$E$6:$H$5950,4,FALSE)</f>
        <v>0.1124</v>
      </c>
      <c r="X2310" t="str">
        <f>VLOOKUP(V2310,Factors!$E$6:$F$5950,2,FALSE)</f>
        <v>3-factor</v>
      </c>
      <c r="Y2310" s="92">
        <f t="shared" si="216"/>
        <v>68.396523999999999</v>
      </c>
      <c r="Z2310" s="92">
        <f t="shared" si="217"/>
        <v>540.11347599999999</v>
      </c>
      <c r="AA2310" s="92">
        <f t="shared" si="218"/>
        <v>608.51</v>
      </c>
    </row>
    <row r="2311" spans="1:27" x14ac:dyDescent="0.25">
      <c r="A2311" t="s">
        <v>479</v>
      </c>
      <c r="B2311" t="s">
        <v>438</v>
      </c>
      <c r="C2311" t="s">
        <v>439</v>
      </c>
      <c r="D2311" t="s">
        <v>488</v>
      </c>
      <c r="E2311" t="s">
        <v>489</v>
      </c>
      <c r="F2311" t="str">
        <f t="shared" si="220"/>
        <v>1505</v>
      </c>
      <c r="G2311" t="s">
        <v>88</v>
      </c>
      <c r="H2311" t="s">
        <v>89</v>
      </c>
      <c r="I2311" s="91">
        <v>1510.94</v>
      </c>
      <c r="J2311" s="91">
        <v>1423.65</v>
      </c>
      <c r="K2311" s="91">
        <v>1481.84</v>
      </c>
      <c r="L2311" s="91">
        <v>1501.25</v>
      </c>
      <c r="M2311" s="91">
        <v>2577.25</v>
      </c>
      <c r="N2311" s="91">
        <v>2519.16</v>
      </c>
      <c r="O2311" s="91">
        <v>2527.12</v>
      </c>
      <c r="P2311" s="91">
        <v>3310.64</v>
      </c>
      <c r="Q2311" s="91">
        <v>3591.19</v>
      </c>
      <c r="R2311" s="91">
        <v>3798.05</v>
      </c>
      <c r="S2311" s="91">
        <v>3788.2</v>
      </c>
      <c r="T2311" s="91">
        <v>3777.37</v>
      </c>
      <c r="U2311" s="91">
        <f t="shared" si="221"/>
        <v>31806.659999999996</v>
      </c>
      <c r="V2311" s="82" t="str">
        <f t="shared" si="219"/>
        <v>155101505885</v>
      </c>
      <c r="W2311" s="83">
        <f>VLOOKUP(V2311,Factors!$E$6:$H$5950,4,FALSE)</f>
        <v>0.1124</v>
      </c>
      <c r="X2311" t="str">
        <f>VLOOKUP(V2311,Factors!$E$6:$F$5950,2,FALSE)</f>
        <v>3-factor</v>
      </c>
      <c r="Y2311" s="92">
        <f t="shared" si="216"/>
        <v>3575.0685839999996</v>
      </c>
      <c r="Z2311" s="92">
        <f t="shared" si="217"/>
        <v>28231.591415999996</v>
      </c>
      <c r="AA2311" s="92">
        <f t="shared" si="218"/>
        <v>31806.659999999996</v>
      </c>
    </row>
    <row r="2312" spans="1:27" x14ac:dyDescent="0.25">
      <c r="A2312" t="s">
        <v>479</v>
      </c>
      <c r="B2312" t="s">
        <v>438</v>
      </c>
      <c r="C2312" t="s">
        <v>439</v>
      </c>
      <c r="D2312" t="s">
        <v>488</v>
      </c>
      <c r="E2312" t="s">
        <v>489</v>
      </c>
      <c r="F2312" t="str">
        <f t="shared" si="220"/>
        <v>1505</v>
      </c>
      <c r="G2312" t="s">
        <v>90</v>
      </c>
      <c r="H2312" t="s">
        <v>91</v>
      </c>
      <c r="I2312" s="91">
        <v>5936.05</v>
      </c>
      <c r="J2312" s="91">
        <v>5558.71</v>
      </c>
      <c r="K2312" s="91">
        <v>5754.75</v>
      </c>
      <c r="L2312" s="91">
        <v>5831.63</v>
      </c>
      <c r="M2312" s="91">
        <v>10012.23</v>
      </c>
      <c r="N2312" s="91">
        <v>9786.2099999999991</v>
      </c>
      <c r="O2312" s="91">
        <v>9817.48</v>
      </c>
      <c r="P2312" s="91">
        <v>12861.4</v>
      </c>
      <c r="Q2312" s="91">
        <v>13950.66</v>
      </c>
      <c r="R2312" s="91">
        <v>14754.89</v>
      </c>
      <c r="S2312" s="91">
        <v>14716.28</v>
      </c>
      <c r="T2312" s="91">
        <v>14681.34</v>
      </c>
      <c r="U2312" s="91">
        <f t="shared" si="221"/>
        <v>123661.62999999999</v>
      </c>
      <c r="V2312" s="82" t="str">
        <f t="shared" si="219"/>
        <v>155101505885</v>
      </c>
      <c r="W2312" s="83">
        <f>VLOOKUP(V2312,Factors!$E$6:$H$5950,4,FALSE)</f>
        <v>0.1124</v>
      </c>
      <c r="X2312" t="str">
        <f>VLOOKUP(V2312,Factors!$E$6:$F$5950,2,FALSE)</f>
        <v>3-factor</v>
      </c>
      <c r="Y2312" s="92">
        <f t="shared" si="216"/>
        <v>13899.567211999998</v>
      </c>
      <c r="Z2312" s="92">
        <f t="shared" si="217"/>
        <v>109762.062788</v>
      </c>
      <c r="AA2312" s="92">
        <f t="shared" si="218"/>
        <v>123661.62999999999</v>
      </c>
    </row>
    <row r="2313" spans="1:27" x14ac:dyDescent="0.25">
      <c r="A2313" t="s">
        <v>479</v>
      </c>
      <c r="B2313" t="s">
        <v>438</v>
      </c>
      <c r="C2313" t="s">
        <v>439</v>
      </c>
      <c r="D2313" t="s">
        <v>488</v>
      </c>
      <c r="E2313" t="s">
        <v>489</v>
      </c>
      <c r="F2313" t="str">
        <f t="shared" si="220"/>
        <v>1505</v>
      </c>
      <c r="G2313" t="s">
        <v>120</v>
      </c>
      <c r="H2313" t="s">
        <v>121</v>
      </c>
      <c r="I2313" s="91">
        <v>34.880000000000003</v>
      </c>
      <c r="J2313" s="91">
        <v>34.880000000000003</v>
      </c>
      <c r="K2313" s="91">
        <v>34.880000000000003</v>
      </c>
      <c r="L2313" s="91">
        <v>34.880000000000003</v>
      </c>
      <c r="M2313" s="91">
        <v>34.880000000000003</v>
      </c>
      <c r="N2313" s="91">
        <v>17.440000000000001</v>
      </c>
      <c r="O2313" s="91">
        <v>17.440000000000001</v>
      </c>
      <c r="P2313" s="91">
        <v>17.440000000000001</v>
      </c>
      <c r="Q2313" s="91"/>
      <c r="R2313" s="91">
        <v>69.760000000000005</v>
      </c>
      <c r="S2313" s="91">
        <v>17.440000000000001</v>
      </c>
      <c r="T2313" s="91">
        <v>99.19</v>
      </c>
      <c r="U2313" s="91">
        <f t="shared" si="221"/>
        <v>413.11</v>
      </c>
      <c r="V2313" s="82" t="str">
        <f t="shared" si="219"/>
        <v>155101505885</v>
      </c>
      <c r="W2313" s="83">
        <f>VLOOKUP(V2313,Factors!$E$6:$H$5950,4,FALSE)</f>
        <v>0.1124</v>
      </c>
      <c r="X2313" t="str">
        <f>VLOOKUP(V2313,Factors!$E$6:$F$5950,2,FALSE)</f>
        <v>3-factor</v>
      </c>
      <c r="Y2313" s="92">
        <f t="shared" si="216"/>
        <v>46.433564000000004</v>
      </c>
      <c r="Z2313" s="92">
        <f t="shared" si="217"/>
        <v>366.67643600000002</v>
      </c>
      <c r="AA2313" s="92">
        <f t="shared" si="218"/>
        <v>413.11</v>
      </c>
    </row>
    <row r="2314" spans="1:27" x14ac:dyDescent="0.25">
      <c r="A2314" t="s">
        <v>479</v>
      </c>
      <c r="B2314" t="s">
        <v>438</v>
      </c>
      <c r="C2314" t="s">
        <v>439</v>
      </c>
      <c r="D2314" t="s">
        <v>488</v>
      </c>
      <c r="E2314" t="s">
        <v>489</v>
      </c>
      <c r="F2314" t="str">
        <f t="shared" si="220"/>
        <v>1505</v>
      </c>
      <c r="G2314" t="s">
        <v>94</v>
      </c>
      <c r="H2314" t="s">
        <v>95</v>
      </c>
      <c r="I2314" s="91"/>
      <c r="J2314" s="91"/>
      <c r="K2314" s="91"/>
      <c r="L2314" s="91"/>
      <c r="M2314" s="91"/>
      <c r="N2314" s="91"/>
      <c r="O2314" s="91"/>
      <c r="P2314" s="91"/>
      <c r="Q2314" s="91"/>
      <c r="R2314" s="91">
        <v>15</v>
      </c>
      <c r="S2314" s="91"/>
      <c r="T2314" s="91"/>
      <c r="U2314" s="91">
        <f t="shared" si="221"/>
        <v>15</v>
      </c>
      <c r="V2314" s="82" t="str">
        <f t="shared" si="219"/>
        <v>155101505885</v>
      </c>
      <c r="W2314" s="83">
        <f>VLOOKUP(V2314,Factors!$E$6:$H$5950,4,FALSE)</f>
        <v>0.1124</v>
      </c>
      <c r="X2314" t="str">
        <f>VLOOKUP(V2314,Factors!$E$6:$F$5950,2,FALSE)</f>
        <v>3-factor</v>
      </c>
      <c r="Y2314" s="92">
        <f t="shared" si="216"/>
        <v>1.6859999999999999</v>
      </c>
      <c r="Z2314" s="92">
        <f t="shared" si="217"/>
        <v>13.314</v>
      </c>
      <c r="AA2314" s="92">
        <f t="shared" si="218"/>
        <v>15</v>
      </c>
    </row>
    <row r="2315" spans="1:27" x14ac:dyDescent="0.25">
      <c r="A2315" t="s">
        <v>479</v>
      </c>
      <c r="B2315" t="s">
        <v>438</v>
      </c>
      <c r="C2315" t="s">
        <v>439</v>
      </c>
      <c r="D2315" t="s">
        <v>488</v>
      </c>
      <c r="E2315" t="s">
        <v>489</v>
      </c>
      <c r="F2315" t="str">
        <f t="shared" si="220"/>
        <v>1505</v>
      </c>
      <c r="G2315" t="s">
        <v>84</v>
      </c>
      <c r="H2315" t="s">
        <v>85</v>
      </c>
      <c r="I2315" s="91">
        <v>167.64</v>
      </c>
      <c r="J2315" s="91">
        <v>142.12</v>
      </c>
      <c r="K2315" s="91">
        <v>130.30000000000001</v>
      </c>
      <c r="L2315" s="91">
        <v>166.14</v>
      </c>
      <c r="M2315" s="91">
        <v>171.13</v>
      </c>
      <c r="N2315" s="91">
        <v>169.56</v>
      </c>
      <c r="O2315" s="91">
        <v>86.11</v>
      </c>
      <c r="P2315" s="91">
        <v>181.02</v>
      </c>
      <c r="Q2315" s="91">
        <v>147.79</v>
      </c>
      <c r="R2315" s="91">
        <v>-546.73</v>
      </c>
      <c r="S2315" s="91">
        <v>102.11</v>
      </c>
      <c r="T2315" s="91">
        <v>28.77</v>
      </c>
      <c r="U2315" s="91">
        <f t="shared" si="221"/>
        <v>945.95999999999992</v>
      </c>
      <c r="V2315" s="82" t="str">
        <f t="shared" si="219"/>
        <v>155101505885</v>
      </c>
      <c r="W2315" s="83">
        <f>VLOOKUP(V2315,Factors!$E$6:$H$5950,4,FALSE)</f>
        <v>0.1124</v>
      </c>
      <c r="X2315" t="str">
        <f>VLOOKUP(V2315,Factors!$E$6:$F$5950,2,FALSE)</f>
        <v>3-factor</v>
      </c>
      <c r="Y2315" s="92">
        <f t="shared" si="216"/>
        <v>106.32590399999999</v>
      </c>
      <c r="Z2315" s="92">
        <f t="shared" si="217"/>
        <v>839.63409599999989</v>
      </c>
      <c r="AA2315" s="92">
        <f t="shared" si="218"/>
        <v>945.95999999999992</v>
      </c>
    </row>
    <row r="2316" spans="1:27" x14ac:dyDescent="0.25">
      <c r="A2316" t="s">
        <v>479</v>
      </c>
      <c r="B2316" t="s">
        <v>438</v>
      </c>
      <c r="C2316" t="s">
        <v>439</v>
      </c>
      <c r="D2316" t="s">
        <v>488</v>
      </c>
      <c r="E2316" t="s">
        <v>489</v>
      </c>
      <c r="F2316" t="str">
        <f t="shared" si="220"/>
        <v>1505</v>
      </c>
      <c r="G2316" t="s">
        <v>44</v>
      </c>
      <c r="H2316" t="s">
        <v>45</v>
      </c>
      <c r="I2316" s="91"/>
      <c r="J2316" s="91"/>
      <c r="K2316" s="91"/>
      <c r="L2316" s="91">
        <v>74.599999999999994</v>
      </c>
      <c r="M2316" s="91"/>
      <c r="N2316" s="91">
        <v>69.010000000000005</v>
      </c>
      <c r="O2316" s="91"/>
      <c r="P2316" s="91"/>
      <c r="Q2316" s="91"/>
      <c r="R2316" s="91"/>
      <c r="S2316" s="91"/>
      <c r="T2316" s="91"/>
      <c r="U2316" s="91">
        <f t="shared" si="221"/>
        <v>143.61000000000001</v>
      </c>
      <c r="V2316" s="82" t="str">
        <f t="shared" si="219"/>
        <v>155101505885</v>
      </c>
      <c r="W2316" s="83">
        <f>VLOOKUP(V2316,Factors!$E$6:$H$5950,4,FALSE)</f>
        <v>0.1124</v>
      </c>
      <c r="X2316" t="str">
        <f>VLOOKUP(V2316,Factors!$E$6:$F$5950,2,FALSE)</f>
        <v>3-factor</v>
      </c>
      <c r="Y2316" s="92">
        <f t="shared" si="216"/>
        <v>16.141764000000002</v>
      </c>
      <c r="Z2316" s="92">
        <f t="shared" si="217"/>
        <v>127.46823600000002</v>
      </c>
      <c r="AA2316" s="92">
        <f t="shared" si="218"/>
        <v>143.61000000000001</v>
      </c>
    </row>
    <row r="2317" spans="1:27" x14ac:dyDescent="0.25">
      <c r="A2317" t="s">
        <v>479</v>
      </c>
      <c r="B2317" t="s">
        <v>438</v>
      </c>
      <c r="C2317" t="s">
        <v>439</v>
      </c>
      <c r="D2317" t="s">
        <v>488</v>
      </c>
      <c r="E2317" t="s">
        <v>489</v>
      </c>
      <c r="F2317" t="str">
        <f t="shared" si="220"/>
        <v>1505</v>
      </c>
      <c r="G2317" t="s">
        <v>207</v>
      </c>
      <c r="H2317" t="s">
        <v>208</v>
      </c>
      <c r="I2317" s="91"/>
      <c r="J2317" s="91"/>
      <c r="K2317" s="91"/>
      <c r="L2317" s="91"/>
      <c r="M2317" s="91"/>
      <c r="N2317" s="91"/>
      <c r="O2317" s="91"/>
      <c r="P2317" s="91"/>
      <c r="Q2317" s="91"/>
      <c r="R2317" s="91"/>
      <c r="S2317" s="91">
        <v>38.99</v>
      </c>
      <c r="T2317" s="91"/>
      <c r="U2317" s="91">
        <f t="shared" si="221"/>
        <v>38.99</v>
      </c>
      <c r="V2317" s="82" t="str">
        <f t="shared" si="219"/>
        <v>155101505885</v>
      </c>
      <c r="W2317" s="83">
        <f>VLOOKUP(V2317,Factors!$E$6:$H$5950,4,FALSE)</f>
        <v>0.1124</v>
      </c>
      <c r="X2317" t="str">
        <f>VLOOKUP(V2317,Factors!$E$6:$F$5950,2,FALSE)</f>
        <v>3-factor</v>
      </c>
      <c r="Y2317" s="92">
        <f t="shared" si="216"/>
        <v>4.3824760000000005</v>
      </c>
      <c r="Z2317" s="92">
        <f t="shared" si="217"/>
        <v>34.607523999999998</v>
      </c>
      <c r="AA2317" s="92">
        <f t="shared" si="218"/>
        <v>38.989999999999995</v>
      </c>
    </row>
    <row r="2318" spans="1:27" x14ac:dyDescent="0.25">
      <c r="A2318" t="s">
        <v>479</v>
      </c>
      <c r="B2318" t="s">
        <v>438</v>
      </c>
      <c r="C2318" t="s">
        <v>439</v>
      </c>
      <c r="D2318" t="s">
        <v>488</v>
      </c>
      <c r="E2318" t="s">
        <v>489</v>
      </c>
      <c r="F2318" t="str">
        <f t="shared" si="220"/>
        <v>1505</v>
      </c>
      <c r="G2318" t="s">
        <v>98</v>
      </c>
      <c r="H2318" t="s">
        <v>99</v>
      </c>
      <c r="I2318" s="91"/>
      <c r="J2318" s="91"/>
      <c r="K2318" s="91"/>
      <c r="L2318" s="91"/>
      <c r="M2318" s="91"/>
      <c r="N2318" s="91"/>
      <c r="O2318" s="91"/>
      <c r="P2318" s="91">
        <v>38.81</v>
      </c>
      <c r="Q2318" s="91"/>
      <c r="R2318" s="91"/>
      <c r="S2318" s="91"/>
      <c r="T2318" s="91">
        <v>6.3</v>
      </c>
      <c r="U2318" s="91">
        <f t="shared" si="221"/>
        <v>45.11</v>
      </c>
      <c r="V2318" s="82" t="str">
        <f t="shared" si="219"/>
        <v>155101505885</v>
      </c>
      <c r="W2318" s="83">
        <f>VLOOKUP(V2318,Factors!$E$6:$H$5950,4,FALSE)</f>
        <v>0.1124</v>
      </c>
      <c r="X2318" t="str">
        <f>VLOOKUP(V2318,Factors!$E$6:$F$5950,2,FALSE)</f>
        <v>3-factor</v>
      </c>
      <c r="Y2318" s="92">
        <f t="shared" si="216"/>
        <v>5.0703639999999996</v>
      </c>
      <c r="Z2318" s="92">
        <f t="shared" si="217"/>
        <v>40.039636000000002</v>
      </c>
      <c r="AA2318" s="92">
        <f t="shared" si="218"/>
        <v>45.11</v>
      </c>
    </row>
    <row r="2319" spans="1:27" x14ac:dyDescent="0.25">
      <c r="A2319" t="s">
        <v>479</v>
      </c>
      <c r="B2319" t="s">
        <v>438</v>
      </c>
      <c r="C2319" t="s">
        <v>439</v>
      </c>
      <c r="D2319" t="s">
        <v>488</v>
      </c>
      <c r="E2319" t="s">
        <v>489</v>
      </c>
      <c r="F2319" t="str">
        <f t="shared" si="220"/>
        <v>1505</v>
      </c>
      <c r="G2319" t="s">
        <v>130</v>
      </c>
      <c r="H2319" t="s">
        <v>131</v>
      </c>
      <c r="I2319" s="91"/>
      <c r="J2319" s="91"/>
      <c r="K2319" s="91">
        <v>3.75</v>
      </c>
      <c r="L2319" s="91">
        <v>90.66</v>
      </c>
      <c r="M2319" s="91">
        <v>13.5</v>
      </c>
      <c r="N2319" s="91"/>
      <c r="O2319" s="91">
        <v>164.95</v>
      </c>
      <c r="P2319" s="91"/>
      <c r="Q2319" s="91">
        <v>17.93</v>
      </c>
      <c r="R2319" s="91">
        <v>53.96</v>
      </c>
      <c r="S2319" s="91">
        <v>15.6</v>
      </c>
      <c r="T2319" s="91">
        <v>36.08</v>
      </c>
      <c r="U2319" s="91">
        <f t="shared" si="221"/>
        <v>396.43</v>
      </c>
      <c r="V2319" s="82" t="str">
        <f t="shared" si="219"/>
        <v>155101505885</v>
      </c>
      <c r="W2319" s="83">
        <f>VLOOKUP(V2319,Factors!$E$6:$H$5950,4,FALSE)</f>
        <v>0.1124</v>
      </c>
      <c r="X2319" t="str">
        <f>VLOOKUP(V2319,Factors!$E$6:$F$5950,2,FALSE)</f>
        <v>3-factor</v>
      </c>
      <c r="Y2319" s="92">
        <f t="shared" si="216"/>
        <v>44.558731999999999</v>
      </c>
      <c r="Z2319" s="92">
        <f t="shared" si="217"/>
        <v>351.87126799999999</v>
      </c>
      <c r="AA2319" s="92">
        <f t="shared" si="218"/>
        <v>396.43</v>
      </c>
    </row>
    <row r="2320" spans="1:27" x14ac:dyDescent="0.25">
      <c r="A2320" t="s">
        <v>479</v>
      </c>
      <c r="B2320" t="s">
        <v>438</v>
      </c>
      <c r="C2320" t="s">
        <v>439</v>
      </c>
      <c r="D2320" t="s">
        <v>488</v>
      </c>
      <c r="E2320" t="s">
        <v>489</v>
      </c>
      <c r="F2320" t="str">
        <f t="shared" si="220"/>
        <v>1505</v>
      </c>
      <c r="G2320" t="s">
        <v>136</v>
      </c>
      <c r="H2320" t="s">
        <v>137</v>
      </c>
      <c r="I2320" s="91"/>
      <c r="J2320" s="91"/>
      <c r="K2320" s="91"/>
      <c r="L2320" s="91"/>
      <c r="M2320" s="91"/>
      <c r="N2320" s="91"/>
      <c r="O2320" s="91">
        <v>39</v>
      </c>
      <c r="P2320" s="91"/>
      <c r="Q2320" s="91"/>
      <c r="R2320" s="91">
        <v>30</v>
      </c>
      <c r="S2320" s="91">
        <v>30.8</v>
      </c>
      <c r="T2320" s="91">
        <v>63.56</v>
      </c>
      <c r="U2320" s="91">
        <f t="shared" si="221"/>
        <v>163.36000000000001</v>
      </c>
      <c r="V2320" s="82" t="str">
        <f t="shared" si="219"/>
        <v>155101505885</v>
      </c>
      <c r="W2320" s="83">
        <f>VLOOKUP(V2320,Factors!$E$6:$H$5950,4,FALSE)</f>
        <v>0.1124</v>
      </c>
      <c r="X2320" t="str">
        <f>VLOOKUP(V2320,Factors!$E$6:$F$5950,2,FALSE)</f>
        <v>3-factor</v>
      </c>
      <c r="Y2320" s="92">
        <f t="shared" si="216"/>
        <v>18.361664000000001</v>
      </c>
      <c r="Z2320" s="92">
        <f t="shared" si="217"/>
        <v>144.99833600000002</v>
      </c>
      <c r="AA2320" s="92">
        <f t="shared" si="218"/>
        <v>163.36000000000001</v>
      </c>
    </row>
    <row r="2321" spans="1:27" x14ac:dyDescent="0.25">
      <c r="A2321" t="s">
        <v>479</v>
      </c>
      <c r="B2321" t="s">
        <v>438</v>
      </c>
      <c r="C2321" t="s">
        <v>439</v>
      </c>
      <c r="D2321" t="s">
        <v>488</v>
      </c>
      <c r="E2321" t="s">
        <v>489</v>
      </c>
      <c r="F2321" t="str">
        <f t="shared" si="220"/>
        <v>1505</v>
      </c>
      <c r="G2321" t="s">
        <v>314</v>
      </c>
      <c r="H2321" t="s">
        <v>315</v>
      </c>
      <c r="I2321" s="91"/>
      <c r="J2321" s="91"/>
      <c r="K2321" s="91"/>
      <c r="L2321" s="91"/>
      <c r="M2321" s="91"/>
      <c r="N2321" s="91"/>
      <c r="O2321" s="91">
        <v>48.98</v>
      </c>
      <c r="P2321" s="91">
        <v>35.99</v>
      </c>
      <c r="Q2321" s="91">
        <v>20.99</v>
      </c>
      <c r="R2321" s="91">
        <v>20.99</v>
      </c>
      <c r="S2321" s="91">
        <v>20.99</v>
      </c>
      <c r="T2321" s="91">
        <v>103.56</v>
      </c>
      <c r="U2321" s="91">
        <f t="shared" si="221"/>
        <v>251.5</v>
      </c>
      <c r="V2321" s="82" t="str">
        <f t="shared" si="219"/>
        <v>155101505885</v>
      </c>
      <c r="W2321" s="83">
        <f>VLOOKUP(V2321,Factors!$E$6:$H$5950,4,FALSE)</f>
        <v>0.1124</v>
      </c>
      <c r="X2321" t="str">
        <f>VLOOKUP(V2321,Factors!$E$6:$F$5950,2,FALSE)</f>
        <v>3-factor</v>
      </c>
      <c r="Y2321" s="92">
        <f t="shared" si="216"/>
        <v>28.268599999999999</v>
      </c>
      <c r="Z2321" s="92">
        <f t="shared" si="217"/>
        <v>223.23140000000001</v>
      </c>
      <c r="AA2321" s="92">
        <f t="shared" si="218"/>
        <v>251.5</v>
      </c>
    </row>
    <row r="2322" spans="1:27" x14ac:dyDescent="0.25">
      <c r="A2322" t="s">
        <v>479</v>
      </c>
      <c r="B2322" t="s">
        <v>438</v>
      </c>
      <c r="C2322" t="s">
        <v>439</v>
      </c>
      <c r="D2322" t="s">
        <v>488</v>
      </c>
      <c r="E2322" t="s">
        <v>489</v>
      </c>
      <c r="F2322" t="str">
        <f t="shared" si="220"/>
        <v>1505</v>
      </c>
      <c r="G2322" t="s">
        <v>144</v>
      </c>
      <c r="H2322" t="s">
        <v>145</v>
      </c>
      <c r="I2322" s="91">
        <v>144.97999999999999</v>
      </c>
      <c r="J2322" s="91">
        <v>88.5</v>
      </c>
      <c r="K2322" s="91"/>
      <c r="L2322" s="91"/>
      <c r="M2322" s="91"/>
      <c r="N2322" s="91">
        <v>296.83</v>
      </c>
      <c r="O2322" s="91"/>
      <c r="P2322" s="91"/>
      <c r="Q2322" s="91">
        <v>99</v>
      </c>
      <c r="R2322" s="91">
        <v>378.2</v>
      </c>
      <c r="S2322" s="91">
        <v>101.78</v>
      </c>
      <c r="T2322" s="91">
        <v>56.77</v>
      </c>
      <c r="U2322" s="91">
        <f t="shared" si="221"/>
        <v>1166.06</v>
      </c>
      <c r="V2322" s="82" t="str">
        <f t="shared" si="219"/>
        <v>155101505885</v>
      </c>
      <c r="W2322" s="83">
        <f>VLOOKUP(V2322,Factors!$E$6:$H$5950,4,FALSE)</f>
        <v>0.1124</v>
      </c>
      <c r="X2322" t="str">
        <f>VLOOKUP(V2322,Factors!$E$6:$F$5950,2,FALSE)</f>
        <v>3-factor</v>
      </c>
      <c r="Y2322" s="92">
        <f t="shared" ref="Y2322:Y2385" si="222">U2322*W2322</f>
        <v>131.065144</v>
      </c>
      <c r="Z2322" s="92">
        <f t="shared" ref="Z2322:Z2385" si="223">U2322-Y2322</f>
        <v>1034.994856</v>
      </c>
      <c r="AA2322" s="92">
        <f t="shared" ref="AA2322:AA2385" si="224">Y2322+Z2322</f>
        <v>1166.06</v>
      </c>
    </row>
    <row r="2323" spans="1:27" x14ac:dyDescent="0.25">
      <c r="A2323" t="s">
        <v>479</v>
      </c>
      <c r="B2323" t="s">
        <v>438</v>
      </c>
      <c r="C2323" t="s">
        <v>439</v>
      </c>
      <c r="D2323" t="s">
        <v>488</v>
      </c>
      <c r="E2323" t="s">
        <v>489</v>
      </c>
      <c r="F2323" t="str">
        <f t="shared" si="220"/>
        <v>1505</v>
      </c>
      <c r="G2323" t="s">
        <v>146</v>
      </c>
      <c r="H2323" t="s">
        <v>147</v>
      </c>
      <c r="I2323" s="91"/>
      <c r="J2323" s="91"/>
      <c r="K2323" s="91"/>
      <c r="L2323" s="91"/>
      <c r="M2323" s="91">
        <v>359.9</v>
      </c>
      <c r="N2323" s="91"/>
      <c r="O2323" s="91"/>
      <c r="P2323" s="91"/>
      <c r="Q2323" s="91"/>
      <c r="R2323" s="91">
        <v>263.45999999999998</v>
      </c>
      <c r="S2323" s="91"/>
      <c r="T2323" s="91"/>
      <c r="U2323" s="91">
        <f t="shared" si="221"/>
        <v>623.3599999999999</v>
      </c>
      <c r="V2323" s="82" t="str">
        <f t="shared" si="219"/>
        <v>155101505885</v>
      </c>
      <c r="W2323" s="83">
        <f>VLOOKUP(V2323,Factors!$E$6:$H$5950,4,FALSE)</f>
        <v>0.1124</v>
      </c>
      <c r="X2323" t="str">
        <f>VLOOKUP(V2323,Factors!$E$6:$F$5950,2,FALSE)</f>
        <v>3-factor</v>
      </c>
      <c r="Y2323" s="92">
        <f t="shared" si="222"/>
        <v>70.065663999999984</v>
      </c>
      <c r="Z2323" s="92">
        <f t="shared" si="223"/>
        <v>553.29433599999993</v>
      </c>
      <c r="AA2323" s="92">
        <f t="shared" si="224"/>
        <v>623.3599999999999</v>
      </c>
    </row>
    <row r="2324" spans="1:27" x14ac:dyDescent="0.25">
      <c r="A2324" t="s">
        <v>479</v>
      </c>
      <c r="B2324" t="s">
        <v>438</v>
      </c>
      <c r="C2324" t="s">
        <v>439</v>
      </c>
      <c r="D2324" t="s">
        <v>488</v>
      </c>
      <c r="E2324" t="s">
        <v>489</v>
      </c>
      <c r="F2324" t="str">
        <f t="shared" si="220"/>
        <v>1505</v>
      </c>
      <c r="G2324" t="s">
        <v>148</v>
      </c>
      <c r="H2324" t="s">
        <v>149</v>
      </c>
      <c r="I2324" s="91"/>
      <c r="J2324" s="91"/>
      <c r="K2324" s="91"/>
      <c r="L2324" s="91"/>
      <c r="M2324" s="91"/>
      <c r="N2324" s="91"/>
      <c r="O2324" s="91">
        <v>3559.01</v>
      </c>
      <c r="P2324" s="91">
        <v>1482.03</v>
      </c>
      <c r="Q2324" s="91">
        <v>1052.72</v>
      </c>
      <c r="R2324" s="91">
        <v>3282.13</v>
      </c>
      <c r="S2324" s="91">
        <v>1028.48</v>
      </c>
      <c r="T2324" s="91">
        <v>7646.17</v>
      </c>
      <c r="U2324" s="91">
        <f t="shared" si="221"/>
        <v>18050.54</v>
      </c>
      <c r="V2324" s="82" t="str">
        <f t="shared" si="219"/>
        <v>155101505885</v>
      </c>
      <c r="W2324" s="83">
        <f>VLOOKUP(V2324,Factors!$E$6:$H$5950,4,FALSE)</f>
        <v>0.1124</v>
      </c>
      <c r="X2324" t="str">
        <f>VLOOKUP(V2324,Factors!$E$6:$F$5950,2,FALSE)</f>
        <v>3-factor</v>
      </c>
      <c r="Y2324" s="92">
        <f t="shared" si="222"/>
        <v>2028.8806960000002</v>
      </c>
      <c r="Z2324" s="92">
        <f t="shared" si="223"/>
        <v>16021.659304000001</v>
      </c>
      <c r="AA2324" s="92">
        <f t="shared" si="224"/>
        <v>18050.54</v>
      </c>
    </row>
    <row r="2325" spans="1:27" x14ac:dyDescent="0.25">
      <c r="A2325" t="s">
        <v>479</v>
      </c>
      <c r="B2325" t="s">
        <v>438</v>
      </c>
      <c r="C2325" t="s">
        <v>439</v>
      </c>
      <c r="D2325" t="s">
        <v>488</v>
      </c>
      <c r="E2325" t="s">
        <v>489</v>
      </c>
      <c r="F2325" t="str">
        <f t="shared" si="220"/>
        <v>1505</v>
      </c>
      <c r="G2325" t="s">
        <v>152</v>
      </c>
      <c r="H2325" t="s">
        <v>153</v>
      </c>
      <c r="I2325" s="91"/>
      <c r="J2325" s="91">
        <v>246.8</v>
      </c>
      <c r="K2325" s="91"/>
      <c r="L2325" s="91"/>
      <c r="M2325" s="91"/>
      <c r="N2325" s="91"/>
      <c r="O2325" s="91"/>
      <c r="P2325" s="91"/>
      <c r="Q2325" s="91"/>
      <c r="R2325" s="91"/>
      <c r="S2325" s="91"/>
      <c r="T2325" s="91"/>
      <c r="U2325" s="91">
        <f t="shared" si="221"/>
        <v>246.8</v>
      </c>
      <c r="V2325" s="82" t="str">
        <f t="shared" si="219"/>
        <v>155101505885</v>
      </c>
      <c r="W2325" s="83">
        <f>VLOOKUP(V2325,Factors!$E$6:$H$5950,4,FALSE)</f>
        <v>0.1124</v>
      </c>
      <c r="X2325" t="str">
        <f>VLOOKUP(V2325,Factors!$E$6:$F$5950,2,FALSE)</f>
        <v>3-factor</v>
      </c>
      <c r="Y2325" s="92">
        <f t="shared" si="222"/>
        <v>27.740320000000001</v>
      </c>
      <c r="Z2325" s="92">
        <f t="shared" si="223"/>
        <v>219.05968000000001</v>
      </c>
      <c r="AA2325" s="92">
        <f t="shared" si="224"/>
        <v>246.8</v>
      </c>
    </row>
    <row r="2326" spans="1:27" x14ac:dyDescent="0.25">
      <c r="A2326" t="s">
        <v>479</v>
      </c>
      <c r="B2326" t="s">
        <v>438</v>
      </c>
      <c r="C2326" t="s">
        <v>439</v>
      </c>
      <c r="D2326" t="s">
        <v>488</v>
      </c>
      <c r="E2326" t="s">
        <v>489</v>
      </c>
      <c r="F2326" t="str">
        <f t="shared" si="220"/>
        <v>1505</v>
      </c>
      <c r="G2326" t="s">
        <v>166</v>
      </c>
      <c r="H2326" t="s">
        <v>167</v>
      </c>
      <c r="I2326" s="91">
        <v>-8665.7999999999993</v>
      </c>
      <c r="J2326" s="91">
        <v>-7090.2</v>
      </c>
      <c r="K2326" s="91">
        <v>-8083</v>
      </c>
      <c r="L2326" s="91">
        <v>-8487.15</v>
      </c>
      <c r="M2326" s="91">
        <v>-18496.29</v>
      </c>
      <c r="N2326" s="91">
        <v>-16817.63</v>
      </c>
      <c r="O2326" s="91">
        <v>-13926.52</v>
      </c>
      <c r="P2326" s="91">
        <v>-7833.24</v>
      </c>
      <c r="Q2326" s="91">
        <v>-15025.48</v>
      </c>
      <c r="R2326" s="91">
        <v>-23074.78</v>
      </c>
      <c r="S2326" s="91">
        <v>-26043.65</v>
      </c>
      <c r="T2326" s="91">
        <v>-22172.240000000002</v>
      </c>
      <c r="U2326" s="91">
        <f t="shared" si="221"/>
        <v>-175715.98</v>
      </c>
      <c r="V2326" s="82" t="str">
        <f t="shared" si="219"/>
        <v>155101505885</v>
      </c>
      <c r="W2326" s="83">
        <f>VLOOKUP(V2326,Factors!$E$6:$H$5950,4,FALSE)</f>
        <v>0.1124</v>
      </c>
      <c r="X2326" t="str">
        <f>VLOOKUP(V2326,Factors!$E$6:$F$5950,2,FALSE)</f>
        <v>3-factor</v>
      </c>
      <c r="Y2326" s="92">
        <f t="shared" si="222"/>
        <v>-19750.476152000003</v>
      </c>
      <c r="Z2326" s="92">
        <f t="shared" si="223"/>
        <v>-155965.50384800002</v>
      </c>
      <c r="AA2326" s="92">
        <f t="shared" si="224"/>
        <v>-175715.98000000004</v>
      </c>
    </row>
    <row r="2327" spans="1:27" x14ac:dyDescent="0.25">
      <c r="A2327" t="s">
        <v>479</v>
      </c>
      <c r="B2327" t="s">
        <v>438</v>
      </c>
      <c r="C2327" t="s">
        <v>439</v>
      </c>
      <c r="D2327" t="s">
        <v>488</v>
      </c>
      <c r="E2327" t="s">
        <v>489</v>
      </c>
      <c r="F2327" t="str">
        <f t="shared" si="220"/>
        <v>1505</v>
      </c>
      <c r="G2327" t="s">
        <v>106</v>
      </c>
      <c r="H2327" t="s">
        <v>107</v>
      </c>
      <c r="I2327" s="91">
        <v>-2169.61</v>
      </c>
      <c r="J2327" s="91">
        <v>-2055.42</v>
      </c>
      <c r="K2327" s="91">
        <v>-1827.99</v>
      </c>
      <c r="L2327" s="91">
        <v>-2284.8000000000002</v>
      </c>
      <c r="M2327" s="91">
        <v>-2513.2800000000002</v>
      </c>
      <c r="N2327" s="91">
        <v>-1713.6</v>
      </c>
      <c r="O2327" s="91">
        <v>-2227.6799999999998</v>
      </c>
      <c r="P2327" s="91">
        <v>-2627.52</v>
      </c>
      <c r="Q2327" s="91">
        <v>-2170.56</v>
      </c>
      <c r="R2327" s="91">
        <v>-32255.46</v>
      </c>
      <c r="S2327" s="91">
        <v>-5331.2</v>
      </c>
      <c r="T2327" s="91">
        <v>-3293.52</v>
      </c>
      <c r="U2327" s="91">
        <f t="shared" si="221"/>
        <v>-60470.639999999992</v>
      </c>
      <c r="V2327" s="82" t="str">
        <f t="shared" si="219"/>
        <v>155101505885</v>
      </c>
      <c r="W2327" s="83">
        <f>VLOOKUP(V2327,Factors!$E$6:$H$5950,4,FALSE)</f>
        <v>0.1124</v>
      </c>
      <c r="X2327" t="str">
        <f>VLOOKUP(V2327,Factors!$E$6:$F$5950,2,FALSE)</f>
        <v>3-factor</v>
      </c>
      <c r="Y2327" s="92">
        <f t="shared" si="222"/>
        <v>-6796.8999359999989</v>
      </c>
      <c r="Z2327" s="92">
        <f t="shared" si="223"/>
        <v>-53673.740063999991</v>
      </c>
      <c r="AA2327" s="92">
        <f t="shared" si="224"/>
        <v>-60470.639999999992</v>
      </c>
    </row>
    <row r="2328" spans="1:27" x14ac:dyDescent="0.25">
      <c r="A2328" t="s">
        <v>479</v>
      </c>
      <c r="B2328" t="s">
        <v>438</v>
      </c>
      <c r="C2328" t="s">
        <v>439</v>
      </c>
      <c r="D2328" t="s">
        <v>491</v>
      </c>
      <c r="E2328" t="s">
        <v>492</v>
      </c>
      <c r="F2328" t="str">
        <f t="shared" si="220"/>
        <v>1514</v>
      </c>
      <c r="G2328" t="s">
        <v>146</v>
      </c>
      <c r="H2328" t="s">
        <v>147</v>
      </c>
      <c r="I2328" s="91"/>
      <c r="J2328" s="91">
        <v>397.6</v>
      </c>
      <c r="K2328" s="91">
        <v>422.39</v>
      </c>
      <c r="L2328" s="91"/>
      <c r="M2328" s="91"/>
      <c r="N2328" s="91"/>
      <c r="O2328" s="91">
        <v>473.49</v>
      </c>
      <c r="P2328" s="91"/>
      <c r="Q2328" s="91">
        <v>408.5</v>
      </c>
      <c r="R2328" s="91"/>
      <c r="S2328" s="91"/>
      <c r="T2328" s="91"/>
      <c r="U2328" s="91">
        <f t="shared" si="221"/>
        <v>1701.98</v>
      </c>
      <c r="V2328" s="82" t="str">
        <f t="shared" si="219"/>
        <v>155101514885</v>
      </c>
      <c r="W2328" s="83">
        <f>VLOOKUP(V2328,Factors!$E$6:$H$5950,4,FALSE)</f>
        <v>0.1124</v>
      </c>
      <c r="X2328" t="str">
        <f>VLOOKUP(V2328,Factors!$E$6:$F$5950,2,FALSE)</f>
        <v>3-factor</v>
      </c>
      <c r="Y2328" s="92">
        <f t="shared" si="222"/>
        <v>191.30255199999999</v>
      </c>
      <c r="Z2328" s="92">
        <f t="shared" si="223"/>
        <v>1510.6774479999999</v>
      </c>
      <c r="AA2328" s="92">
        <f t="shared" si="224"/>
        <v>1701.98</v>
      </c>
    </row>
    <row r="2329" spans="1:27" x14ac:dyDescent="0.25">
      <c r="A2329" t="s">
        <v>479</v>
      </c>
      <c r="B2329" t="s">
        <v>438</v>
      </c>
      <c r="C2329" t="s">
        <v>439</v>
      </c>
      <c r="D2329" t="s">
        <v>491</v>
      </c>
      <c r="E2329" t="s">
        <v>492</v>
      </c>
      <c r="F2329" t="str">
        <f t="shared" si="220"/>
        <v>1514</v>
      </c>
      <c r="G2329" t="s">
        <v>148</v>
      </c>
      <c r="H2329" t="s">
        <v>149</v>
      </c>
      <c r="I2329" s="91"/>
      <c r="J2329" s="91">
        <v>354.6</v>
      </c>
      <c r="K2329" s="91"/>
      <c r="L2329" s="91"/>
      <c r="M2329" s="91"/>
      <c r="N2329" s="91"/>
      <c r="O2329" s="91"/>
      <c r="P2329" s="91"/>
      <c r="Q2329" s="91"/>
      <c r="R2329" s="91"/>
      <c r="S2329" s="91"/>
      <c r="T2329" s="91"/>
      <c r="U2329" s="91">
        <f t="shared" si="221"/>
        <v>354.6</v>
      </c>
      <c r="V2329" s="82" t="str">
        <f t="shared" si="219"/>
        <v>155101514885</v>
      </c>
      <c r="W2329" s="83">
        <f>VLOOKUP(V2329,Factors!$E$6:$H$5950,4,FALSE)</f>
        <v>0.1124</v>
      </c>
      <c r="X2329" t="str">
        <f>VLOOKUP(V2329,Factors!$E$6:$F$5950,2,FALSE)</f>
        <v>3-factor</v>
      </c>
      <c r="Y2329" s="92">
        <f t="shared" si="222"/>
        <v>39.857040000000005</v>
      </c>
      <c r="Z2329" s="92">
        <f t="shared" si="223"/>
        <v>314.74296000000004</v>
      </c>
      <c r="AA2329" s="92">
        <f t="shared" si="224"/>
        <v>354.6</v>
      </c>
    </row>
    <row r="2330" spans="1:27" x14ac:dyDescent="0.25">
      <c r="A2330" t="s">
        <v>479</v>
      </c>
      <c r="B2330" t="s">
        <v>294</v>
      </c>
      <c r="C2330" t="s">
        <v>295</v>
      </c>
      <c r="D2330" t="s">
        <v>480</v>
      </c>
      <c r="E2330" t="s">
        <v>481</v>
      </c>
      <c r="F2330" t="str">
        <f t="shared" si="220"/>
        <v>1512</v>
      </c>
      <c r="G2330" t="s">
        <v>84</v>
      </c>
      <c r="H2330" t="s">
        <v>85</v>
      </c>
      <c r="I2330" s="91"/>
      <c r="J2330" s="91">
        <v>11.32</v>
      </c>
      <c r="K2330" s="91"/>
      <c r="L2330" s="91"/>
      <c r="M2330" s="91"/>
      <c r="N2330" s="91"/>
      <c r="O2330" s="91"/>
      <c r="P2330" s="91"/>
      <c r="Q2330" s="91"/>
      <c r="R2330" s="91"/>
      <c r="S2330" s="91"/>
      <c r="T2330" s="91"/>
      <c r="U2330" s="91">
        <f t="shared" si="221"/>
        <v>11.32</v>
      </c>
      <c r="V2330" s="82" t="str">
        <f t="shared" si="219"/>
        <v>155201512885</v>
      </c>
      <c r="W2330" s="83">
        <f>VLOOKUP(V2330,Factors!$E$6:$H$5950,4,FALSE)</f>
        <v>0.1124</v>
      </c>
      <c r="X2330" t="str">
        <f>VLOOKUP(V2330,Factors!$E$6:$F$5950,2,FALSE)</f>
        <v>3-factor</v>
      </c>
      <c r="Y2330" s="92">
        <f t="shared" si="222"/>
        <v>1.2723679999999999</v>
      </c>
      <c r="Z2330" s="92">
        <f t="shared" si="223"/>
        <v>10.047632</v>
      </c>
      <c r="AA2330" s="92">
        <f t="shared" si="224"/>
        <v>11.32</v>
      </c>
    </row>
    <row r="2331" spans="1:27" x14ac:dyDescent="0.25">
      <c r="A2331" t="s">
        <v>479</v>
      </c>
      <c r="B2331" t="s">
        <v>294</v>
      </c>
      <c r="C2331" t="s">
        <v>295</v>
      </c>
      <c r="D2331" t="s">
        <v>480</v>
      </c>
      <c r="E2331" t="s">
        <v>481</v>
      </c>
      <c r="F2331" t="str">
        <f t="shared" si="220"/>
        <v>1512</v>
      </c>
      <c r="G2331" t="s">
        <v>56</v>
      </c>
      <c r="H2331" t="s">
        <v>57</v>
      </c>
      <c r="I2331" s="91"/>
      <c r="J2331" s="91">
        <v>462.08</v>
      </c>
      <c r="K2331" s="91"/>
      <c r="L2331" s="91"/>
      <c r="M2331" s="91"/>
      <c r="N2331" s="91"/>
      <c r="O2331" s="91"/>
      <c r="P2331" s="91"/>
      <c r="Q2331" s="91"/>
      <c r="R2331" s="91"/>
      <c r="S2331" s="91"/>
      <c r="T2331" s="91"/>
      <c r="U2331" s="91">
        <f t="shared" si="221"/>
        <v>462.08</v>
      </c>
      <c r="V2331" s="82" t="str">
        <f t="shared" si="219"/>
        <v>155201512885</v>
      </c>
      <c r="W2331" s="83">
        <f>VLOOKUP(V2331,Factors!$E$6:$H$5950,4,FALSE)</f>
        <v>0.1124</v>
      </c>
      <c r="X2331" t="str">
        <f>VLOOKUP(V2331,Factors!$E$6:$F$5950,2,FALSE)</f>
        <v>3-factor</v>
      </c>
      <c r="Y2331" s="92">
        <f t="shared" si="222"/>
        <v>51.937791999999995</v>
      </c>
      <c r="Z2331" s="92">
        <f t="shared" si="223"/>
        <v>410.14220799999998</v>
      </c>
      <c r="AA2331" s="92">
        <f t="shared" si="224"/>
        <v>462.08</v>
      </c>
    </row>
    <row r="2332" spans="1:27" x14ac:dyDescent="0.25">
      <c r="A2332" t="s">
        <v>479</v>
      </c>
      <c r="B2332" t="s">
        <v>294</v>
      </c>
      <c r="C2332" t="s">
        <v>295</v>
      </c>
      <c r="D2332" t="s">
        <v>482</v>
      </c>
      <c r="E2332" t="s">
        <v>483</v>
      </c>
      <c r="F2332" t="str">
        <f t="shared" si="220"/>
        <v>1630</v>
      </c>
      <c r="G2332" t="s">
        <v>110</v>
      </c>
      <c r="H2332" t="s">
        <v>111</v>
      </c>
      <c r="I2332" s="91">
        <v>1519.42</v>
      </c>
      <c r="J2332" s="91">
        <v>1497.19</v>
      </c>
      <c r="K2332" s="91">
        <v>1548</v>
      </c>
      <c r="L2332" s="91">
        <v>1179.43</v>
      </c>
      <c r="M2332" s="91">
        <v>1094.6600000000001</v>
      </c>
      <c r="N2332" s="91">
        <v>1297.3699999999999</v>
      </c>
      <c r="O2332" s="91">
        <v>1162.22</v>
      </c>
      <c r="P2332" s="91">
        <v>1554.15</v>
      </c>
      <c r="Q2332" s="91">
        <v>1540.63</v>
      </c>
      <c r="R2332" s="91">
        <v>1179.43</v>
      </c>
      <c r="S2332" s="91">
        <v>958.29</v>
      </c>
      <c r="T2332" s="91">
        <v>1400.57</v>
      </c>
      <c r="U2332" s="91">
        <f t="shared" si="221"/>
        <v>15931.36</v>
      </c>
      <c r="V2332" s="82" t="str">
        <f t="shared" si="219"/>
        <v>155201630885</v>
      </c>
      <c r="W2332" s="83">
        <f>VLOOKUP(V2332,Factors!$E$6:$H$5950,4,FALSE)</f>
        <v>0.1124</v>
      </c>
      <c r="X2332" t="str">
        <f>VLOOKUP(V2332,Factors!$E$6:$F$5950,2,FALSE)</f>
        <v>3-factor</v>
      </c>
      <c r="Y2332" s="92">
        <f t="shared" si="222"/>
        <v>1790.6848640000001</v>
      </c>
      <c r="Z2332" s="92">
        <f t="shared" si="223"/>
        <v>14140.675136</v>
      </c>
      <c r="AA2332" s="92">
        <f t="shared" si="224"/>
        <v>15931.36</v>
      </c>
    </row>
    <row r="2333" spans="1:27" x14ac:dyDescent="0.25">
      <c r="A2333" t="s">
        <v>479</v>
      </c>
      <c r="B2333" t="s">
        <v>294</v>
      </c>
      <c r="C2333" t="s">
        <v>295</v>
      </c>
      <c r="D2333" t="s">
        <v>482</v>
      </c>
      <c r="E2333" t="s">
        <v>483</v>
      </c>
      <c r="F2333" t="str">
        <f t="shared" si="220"/>
        <v>1630</v>
      </c>
      <c r="G2333" t="s">
        <v>112</v>
      </c>
      <c r="H2333" t="s">
        <v>113</v>
      </c>
      <c r="I2333" s="91"/>
      <c r="J2333" s="91"/>
      <c r="K2333" s="91"/>
      <c r="L2333" s="91"/>
      <c r="M2333" s="91">
        <v>25.2</v>
      </c>
      <c r="N2333" s="91"/>
      <c r="O2333" s="91"/>
      <c r="P2333" s="91"/>
      <c r="Q2333" s="91"/>
      <c r="R2333" s="91"/>
      <c r="S2333" s="91"/>
      <c r="T2333" s="91"/>
      <c r="U2333" s="91">
        <f t="shared" si="221"/>
        <v>25.2</v>
      </c>
      <c r="V2333" s="82" t="str">
        <f t="shared" si="219"/>
        <v>155201630885</v>
      </c>
      <c r="W2333" s="83">
        <f>VLOOKUP(V2333,Factors!$E$6:$H$5950,4,FALSE)</f>
        <v>0.1124</v>
      </c>
      <c r="X2333" t="str">
        <f>VLOOKUP(V2333,Factors!$E$6:$F$5950,2,FALSE)</f>
        <v>3-factor</v>
      </c>
      <c r="Y2333" s="92">
        <f t="shared" si="222"/>
        <v>2.8324799999999999</v>
      </c>
      <c r="Z2333" s="92">
        <f t="shared" si="223"/>
        <v>22.367519999999999</v>
      </c>
      <c r="AA2333" s="92">
        <f t="shared" si="224"/>
        <v>25.2</v>
      </c>
    </row>
    <row r="2334" spans="1:27" x14ac:dyDescent="0.25">
      <c r="A2334" t="s">
        <v>479</v>
      </c>
      <c r="B2334" t="s">
        <v>294</v>
      </c>
      <c r="C2334" t="s">
        <v>295</v>
      </c>
      <c r="D2334" t="s">
        <v>482</v>
      </c>
      <c r="E2334" t="s">
        <v>483</v>
      </c>
      <c r="F2334" t="str">
        <f t="shared" si="220"/>
        <v>1630</v>
      </c>
      <c r="G2334" t="s">
        <v>88</v>
      </c>
      <c r="H2334" t="s">
        <v>89</v>
      </c>
      <c r="I2334" s="91">
        <v>214.6</v>
      </c>
      <c r="J2334" s="91">
        <v>213.53</v>
      </c>
      <c r="K2334" s="91">
        <v>218.44</v>
      </c>
      <c r="L2334" s="91">
        <v>218.45</v>
      </c>
      <c r="M2334" s="91">
        <v>218.44</v>
      </c>
      <c r="N2334" s="91">
        <v>218.44</v>
      </c>
      <c r="O2334" s="91">
        <v>218.44</v>
      </c>
      <c r="P2334" s="91">
        <v>218.44</v>
      </c>
      <c r="Q2334" s="91">
        <v>218.44</v>
      </c>
      <c r="R2334" s="91">
        <v>218.45</v>
      </c>
      <c r="S2334" s="91">
        <v>218.45</v>
      </c>
      <c r="T2334" s="91">
        <v>218.44</v>
      </c>
      <c r="U2334" s="91">
        <f t="shared" si="221"/>
        <v>2612.56</v>
      </c>
      <c r="V2334" s="82" t="str">
        <f t="shared" si="219"/>
        <v>155201630885</v>
      </c>
      <c r="W2334" s="83">
        <f>VLOOKUP(V2334,Factors!$E$6:$H$5950,4,FALSE)</f>
        <v>0.1124</v>
      </c>
      <c r="X2334" t="str">
        <f>VLOOKUP(V2334,Factors!$E$6:$F$5950,2,FALSE)</f>
        <v>3-factor</v>
      </c>
      <c r="Y2334" s="92">
        <f t="shared" si="222"/>
        <v>293.65174400000001</v>
      </c>
      <c r="Z2334" s="92">
        <f t="shared" si="223"/>
        <v>2318.9082559999997</v>
      </c>
      <c r="AA2334" s="92">
        <f t="shared" si="224"/>
        <v>2612.5599999999995</v>
      </c>
    </row>
    <row r="2335" spans="1:27" x14ac:dyDescent="0.25">
      <c r="A2335" t="s">
        <v>479</v>
      </c>
      <c r="B2335" t="s">
        <v>294</v>
      </c>
      <c r="C2335" t="s">
        <v>295</v>
      </c>
      <c r="D2335" t="s">
        <v>482</v>
      </c>
      <c r="E2335" t="s">
        <v>483</v>
      </c>
      <c r="F2335" t="str">
        <f t="shared" si="220"/>
        <v>1630</v>
      </c>
      <c r="G2335" t="s">
        <v>90</v>
      </c>
      <c r="H2335" t="s">
        <v>91</v>
      </c>
      <c r="I2335" s="91">
        <v>834.93</v>
      </c>
      <c r="J2335" s="91">
        <v>829.56</v>
      </c>
      <c r="K2335" s="91">
        <v>848.64</v>
      </c>
      <c r="L2335" s="91">
        <v>848.63</v>
      </c>
      <c r="M2335" s="91">
        <v>848.64</v>
      </c>
      <c r="N2335" s="91">
        <v>848.64</v>
      </c>
      <c r="O2335" s="91">
        <v>848.64</v>
      </c>
      <c r="P2335" s="91">
        <v>848.64</v>
      </c>
      <c r="Q2335" s="91">
        <v>848.64</v>
      </c>
      <c r="R2335" s="91">
        <v>848.63</v>
      </c>
      <c r="S2335" s="91">
        <v>848.64</v>
      </c>
      <c r="T2335" s="91">
        <v>848.64</v>
      </c>
      <c r="U2335" s="91">
        <f t="shared" si="221"/>
        <v>10150.869999999999</v>
      </c>
      <c r="V2335" s="82" t="str">
        <f t="shared" si="219"/>
        <v>155201630885</v>
      </c>
      <c r="W2335" s="83">
        <f>VLOOKUP(V2335,Factors!$E$6:$H$5950,4,FALSE)</f>
        <v>0.1124</v>
      </c>
      <c r="X2335" t="str">
        <f>VLOOKUP(V2335,Factors!$E$6:$F$5950,2,FALSE)</f>
        <v>3-factor</v>
      </c>
      <c r="Y2335" s="92">
        <f t="shared" si="222"/>
        <v>1140.9577879999999</v>
      </c>
      <c r="Z2335" s="92">
        <f t="shared" si="223"/>
        <v>9009.9122119999993</v>
      </c>
      <c r="AA2335" s="92">
        <f t="shared" si="224"/>
        <v>10150.869999999999</v>
      </c>
    </row>
    <row r="2336" spans="1:27" x14ac:dyDescent="0.25">
      <c r="A2336" t="s">
        <v>479</v>
      </c>
      <c r="B2336" t="s">
        <v>507</v>
      </c>
      <c r="C2336" t="s">
        <v>508</v>
      </c>
      <c r="D2336" t="s">
        <v>482</v>
      </c>
      <c r="E2336" t="s">
        <v>483</v>
      </c>
      <c r="F2336" t="str">
        <f t="shared" si="220"/>
        <v>1630</v>
      </c>
      <c r="G2336" t="s">
        <v>106</v>
      </c>
      <c r="H2336" t="s">
        <v>107</v>
      </c>
      <c r="I2336" s="91"/>
      <c r="J2336" s="91"/>
      <c r="K2336" s="91"/>
      <c r="L2336" s="91"/>
      <c r="M2336" s="91"/>
      <c r="N2336" s="91"/>
      <c r="O2336" s="91"/>
      <c r="P2336" s="91">
        <v>-1222.56</v>
      </c>
      <c r="Q2336" s="91">
        <v>0</v>
      </c>
      <c r="R2336" s="91"/>
      <c r="S2336" s="91"/>
      <c r="T2336" s="91"/>
      <c r="U2336" s="91">
        <f t="shared" si="221"/>
        <v>-1222.56</v>
      </c>
      <c r="V2336" s="82" t="str">
        <f t="shared" si="219"/>
        <v>164001630885</v>
      </c>
      <c r="W2336" s="83">
        <f>VLOOKUP(V2336,Factors!$E$6:$H$5950,4,FALSE)</f>
        <v>0.1124</v>
      </c>
      <c r="X2336" t="str">
        <f>VLOOKUP(V2336,Factors!$E$6:$F$5950,2,FALSE)</f>
        <v>3-Factor</v>
      </c>
      <c r="Y2336" s="92">
        <f t="shared" si="222"/>
        <v>-137.41574399999999</v>
      </c>
      <c r="Z2336" s="92">
        <f t="shared" si="223"/>
        <v>-1085.144256</v>
      </c>
      <c r="AA2336" s="92">
        <f t="shared" si="224"/>
        <v>-1222.56</v>
      </c>
    </row>
    <row r="2337" spans="1:27" x14ac:dyDescent="0.25">
      <c r="A2337" t="s">
        <v>479</v>
      </c>
      <c r="B2337" t="s">
        <v>509</v>
      </c>
      <c r="C2337" t="s">
        <v>510</v>
      </c>
      <c r="D2337" t="s">
        <v>482</v>
      </c>
      <c r="E2337" t="s">
        <v>483</v>
      </c>
      <c r="F2337" t="str">
        <f t="shared" si="220"/>
        <v>1630</v>
      </c>
      <c r="G2337" t="s">
        <v>110</v>
      </c>
      <c r="H2337" t="s">
        <v>111</v>
      </c>
      <c r="I2337" s="91">
        <v>14411.36</v>
      </c>
      <c r="J2337" s="91">
        <v>14559.05</v>
      </c>
      <c r="K2337" s="91">
        <v>14751.37</v>
      </c>
      <c r="L2337" s="91">
        <v>12120.1</v>
      </c>
      <c r="M2337" s="91">
        <v>12945.28</v>
      </c>
      <c r="N2337" s="91">
        <v>12537.5</v>
      </c>
      <c r="O2337" s="91">
        <v>13460.71</v>
      </c>
      <c r="P2337" s="91">
        <v>14180.14</v>
      </c>
      <c r="Q2337" s="91">
        <v>14944.76</v>
      </c>
      <c r="R2337" s="91">
        <v>13471.59</v>
      </c>
      <c r="S2337" s="91">
        <v>13586.14</v>
      </c>
      <c r="T2337" s="91">
        <v>12837.24</v>
      </c>
      <c r="U2337" s="91">
        <f t="shared" si="221"/>
        <v>163805.24</v>
      </c>
      <c r="V2337" s="82" t="str">
        <f t="shared" si="219"/>
        <v>410401630885</v>
      </c>
      <c r="W2337" s="83">
        <f>VLOOKUP(V2337,Factors!$E$6:$H$5950,4,FALSE)</f>
        <v>0.1124</v>
      </c>
      <c r="X2337" t="str">
        <f>VLOOKUP(V2337,Factors!$E$6:$F$5950,2,FALSE)</f>
        <v>3-factor</v>
      </c>
      <c r="Y2337" s="92">
        <f t="shared" si="222"/>
        <v>18411.708975999998</v>
      </c>
      <c r="Z2337" s="92">
        <f t="shared" si="223"/>
        <v>145393.531024</v>
      </c>
      <c r="AA2337" s="92">
        <f t="shared" si="224"/>
        <v>163805.24</v>
      </c>
    </row>
    <row r="2338" spans="1:27" x14ac:dyDescent="0.25">
      <c r="A2338" t="s">
        <v>479</v>
      </c>
      <c r="B2338" t="s">
        <v>509</v>
      </c>
      <c r="C2338" t="s">
        <v>510</v>
      </c>
      <c r="D2338" t="s">
        <v>482</v>
      </c>
      <c r="E2338" t="s">
        <v>483</v>
      </c>
      <c r="F2338" t="str">
        <f t="shared" si="220"/>
        <v>1630</v>
      </c>
      <c r="G2338" t="s">
        <v>88</v>
      </c>
      <c r="H2338" t="s">
        <v>89</v>
      </c>
      <c r="I2338" s="91">
        <v>2057.3000000000002</v>
      </c>
      <c r="J2338" s="91">
        <v>2057.31</v>
      </c>
      <c r="K2338" s="91">
        <v>2119.02</v>
      </c>
      <c r="L2338" s="91">
        <v>2118.9899999999998</v>
      </c>
      <c r="M2338" s="91">
        <v>2119.0100000000002</v>
      </c>
      <c r="N2338" s="91">
        <v>2119.04</v>
      </c>
      <c r="O2338" s="91">
        <v>2119.0100000000002</v>
      </c>
      <c r="P2338" s="91">
        <v>2119.02</v>
      </c>
      <c r="Q2338" s="91">
        <v>2119.02</v>
      </c>
      <c r="R2338" s="91">
        <v>2119.0100000000002</v>
      </c>
      <c r="S2338" s="91">
        <v>2119.0300000000002</v>
      </c>
      <c r="T2338" s="91">
        <v>2119.0300000000002</v>
      </c>
      <c r="U2338" s="91">
        <f t="shared" si="221"/>
        <v>25304.79</v>
      </c>
      <c r="V2338" s="82" t="str">
        <f t="shared" si="219"/>
        <v>410401630885</v>
      </c>
      <c r="W2338" s="83">
        <f>VLOOKUP(V2338,Factors!$E$6:$H$5950,4,FALSE)</f>
        <v>0.1124</v>
      </c>
      <c r="X2338" t="str">
        <f>VLOOKUP(V2338,Factors!$E$6:$F$5950,2,FALSE)</f>
        <v>3-factor</v>
      </c>
      <c r="Y2338" s="92">
        <f t="shared" si="222"/>
        <v>2844.2583960000002</v>
      </c>
      <c r="Z2338" s="92">
        <f t="shared" si="223"/>
        <v>22460.531604</v>
      </c>
      <c r="AA2338" s="92">
        <f t="shared" si="224"/>
        <v>25304.79</v>
      </c>
    </row>
    <row r="2339" spans="1:27" x14ac:dyDescent="0.25">
      <c r="A2339" t="s">
        <v>479</v>
      </c>
      <c r="B2339" t="s">
        <v>509</v>
      </c>
      <c r="C2339" t="s">
        <v>510</v>
      </c>
      <c r="D2339" t="s">
        <v>482</v>
      </c>
      <c r="E2339" t="s">
        <v>483</v>
      </c>
      <c r="F2339" t="str">
        <f t="shared" si="220"/>
        <v>1630</v>
      </c>
      <c r="G2339" t="s">
        <v>90</v>
      </c>
      <c r="H2339" t="s">
        <v>91</v>
      </c>
      <c r="I2339" s="91">
        <v>7992.44</v>
      </c>
      <c r="J2339" s="91">
        <v>7992.44</v>
      </c>
      <c r="K2339" s="91">
        <v>8232.2000000000007</v>
      </c>
      <c r="L2339" s="91">
        <v>8232.19</v>
      </c>
      <c r="M2339" s="91">
        <v>8232.2199999999993</v>
      </c>
      <c r="N2339" s="91">
        <v>8232.2199999999993</v>
      </c>
      <c r="O2339" s="91">
        <v>8232.19</v>
      </c>
      <c r="P2339" s="91">
        <v>8232.2199999999993</v>
      </c>
      <c r="Q2339" s="91">
        <v>8232.2000000000007</v>
      </c>
      <c r="R2339" s="91">
        <v>8232.23</v>
      </c>
      <c r="S2339" s="91">
        <v>8232.2000000000007</v>
      </c>
      <c r="T2339" s="91">
        <v>8232.2099999999991</v>
      </c>
      <c r="U2339" s="91">
        <f t="shared" si="221"/>
        <v>98306.959999999992</v>
      </c>
      <c r="V2339" s="82" t="str">
        <f t="shared" si="219"/>
        <v>410401630885</v>
      </c>
      <c r="W2339" s="83">
        <f>VLOOKUP(V2339,Factors!$E$6:$H$5950,4,FALSE)</f>
        <v>0.1124</v>
      </c>
      <c r="X2339" t="str">
        <f>VLOOKUP(V2339,Factors!$E$6:$F$5950,2,FALSE)</f>
        <v>3-factor</v>
      </c>
      <c r="Y2339" s="92">
        <f t="shared" si="222"/>
        <v>11049.702303999999</v>
      </c>
      <c r="Z2339" s="92">
        <f t="shared" si="223"/>
        <v>87257.257695999986</v>
      </c>
      <c r="AA2339" s="92">
        <f t="shared" si="224"/>
        <v>98306.959999999992</v>
      </c>
    </row>
    <row r="2340" spans="1:27" x14ac:dyDescent="0.25">
      <c r="A2340" t="s">
        <v>479</v>
      </c>
      <c r="B2340" t="s">
        <v>509</v>
      </c>
      <c r="C2340" t="s">
        <v>510</v>
      </c>
      <c r="D2340" t="s">
        <v>482</v>
      </c>
      <c r="E2340" t="s">
        <v>483</v>
      </c>
      <c r="F2340" t="str">
        <f t="shared" si="220"/>
        <v>1630</v>
      </c>
      <c r="G2340" t="s">
        <v>166</v>
      </c>
      <c r="H2340" t="s">
        <v>167</v>
      </c>
      <c r="I2340" s="91">
        <v>-500.64</v>
      </c>
      <c r="J2340" s="91">
        <v>-458.92</v>
      </c>
      <c r="K2340" s="91"/>
      <c r="L2340" s="91"/>
      <c r="M2340" s="91">
        <v>-172.52</v>
      </c>
      <c r="N2340" s="91"/>
      <c r="O2340" s="91"/>
      <c r="P2340" s="91"/>
      <c r="Q2340" s="91"/>
      <c r="R2340" s="91">
        <v>-3263.06</v>
      </c>
      <c r="S2340" s="91"/>
      <c r="T2340" s="91"/>
      <c r="U2340" s="91">
        <f t="shared" si="221"/>
        <v>-4395.1399999999994</v>
      </c>
      <c r="V2340" s="82" t="str">
        <f t="shared" si="219"/>
        <v>410401630885</v>
      </c>
      <c r="W2340" s="83">
        <f>VLOOKUP(V2340,Factors!$E$6:$H$5950,4,FALSE)</f>
        <v>0.1124</v>
      </c>
      <c r="X2340" t="str">
        <f>VLOOKUP(V2340,Factors!$E$6:$F$5950,2,FALSE)</f>
        <v>3-factor</v>
      </c>
      <c r="Y2340" s="92">
        <f t="shared" si="222"/>
        <v>-494.01373599999994</v>
      </c>
      <c r="Z2340" s="92">
        <f t="shared" si="223"/>
        <v>-3901.1262639999995</v>
      </c>
      <c r="AA2340" s="92">
        <f t="shared" si="224"/>
        <v>-4395.1399999999994</v>
      </c>
    </row>
    <row r="2341" spans="1:27" x14ac:dyDescent="0.25">
      <c r="A2341" t="s">
        <v>479</v>
      </c>
      <c r="B2341" t="s">
        <v>511</v>
      </c>
      <c r="C2341" t="s">
        <v>512</v>
      </c>
      <c r="D2341" t="s">
        <v>488</v>
      </c>
      <c r="E2341" t="s">
        <v>489</v>
      </c>
      <c r="F2341" t="str">
        <f t="shared" si="220"/>
        <v>1505</v>
      </c>
      <c r="G2341" t="s">
        <v>136</v>
      </c>
      <c r="H2341" t="s">
        <v>137</v>
      </c>
      <c r="I2341" s="91"/>
      <c r="J2341" s="91"/>
      <c r="K2341" s="91"/>
      <c r="L2341" s="91">
        <v>20.75</v>
      </c>
      <c r="M2341" s="91"/>
      <c r="N2341" s="91"/>
      <c r="O2341" s="91"/>
      <c r="P2341" s="91"/>
      <c r="Q2341" s="91"/>
      <c r="R2341" s="91"/>
      <c r="S2341" s="91"/>
      <c r="T2341" s="91"/>
      <c r="U2341" s="91">
        <f t="shared" si="221"/>
        <v>20.75</v>
      </c>
      <c r="V2341" s="82" t="str">
        <f t="shared" si="219"/>
        <v>727001505885</v>
      </c>
      <c r="W2341" s="83">
        <f>VLOOKUP(V2341,Factors!$E$6:$H$5950,4,FALSE)</f>
        <v>0.1124</v>
      </c>
      <c r="X2341" t="str">
        <f>VLOOKUP(V2341,Factors!$E$6:$F$5950,2,FALSE)</f>
        <v>3-Factor</v>
      </c>
      <c r="Y2341" s="92">
        <f t="shared" si="222"/>
        <v>2.3323</v>
      </c>
      <c r="Z2341" s="92">
        <f t="shared" si="223"/>
        <v>18.4177</v>
      </c>
      <c r="AA2341" s="92">
        <f t="shared" si="224"/>
        <v>20.75</v>
      </c>
    </row>
    <row r="2342" spans="1:27" x14ac:dyDescent="0.25">
      <c r="A2342" t="s">
        <v>513</v>
      </c>
      <c r="B2342" t="s">
        <v>333</v>
      </c>
      <c r="C2342" t="s">
        <v>95</v>
      </c>
      <c r="D2342" t="s">
        <v>514</v>
      </c>
      <c r="E2342" t="s">
        <v>515</v>
      </c>
      <c r="F2342" t="str">
        <f t="shared" si="220"/>
        <v>1025</v>
      </c>
      <c r="G2342" t="s">
        <v>86</v>
      </c>
      <c r="H2342" t="s">
        <v>87</v>
      </c>
      <c r="I2342" s="91"/>
      <c r="J2342" s="91"/>
      <c r="K2342" s="91"/>
      <c r="L2342" s="91">
        <v>799.36</v>
      </c>
      <c r="M2342" s="91"/>
      <c r="N2342" s="91">
        <v>464.37</v>
      </c>
      <c r="O2342" s="91"/>
      <c r="P2342" s="91"/>
      <c r="Q2342" s="91"/>
      <c r="R2342" s="91"/>
      <c r="S2342" s="91"/>
      <c r="T2342" s="91"/>
      <c r="U2342" s="91">
        <f t="shared" si="221"/>
        <v>1263.73</v>
      </c>
      <c r="V2342" s="82" t="str">
        <f t="shared" si="219"/>
        <v>120131025887</v>
      </c>
      <c r="W2342" s="83">
        <f>VLOOKUP(V2342,Factors!$E$6:$H$5950,4,FALSE)</f>
        <v>0.1124</v>
      </c>
      <c r="X2342" t="str">
        <f>VLOOKUP(V2342,Factors!$E$6:$F$5950,2,FALSE)</f>
        <v>3-FACTOR</v>
      </c>
      <c r="Y2342" s="92">
        <f t="shared" si="222"/>
        <v>142.043252</v>
      </c>
      <c r="Z2342" s="92">
        <f t="shared" si="223"/>
        <v>1121.6867480000001</v>
      </c>
      <c r="AA2342" s="92">
        <f t="shared" si="224"/>
        <v>1263.73</v>
      </c>
    </row>
    <row r="2343" spans="1:27" x14ac:dyDescent="0.25">
      <c r="A2343" t="s">
        <v>513</v>
      </c>
      <c r="B2343" t="s">
        <v>336</v>
      </c>
      <c r="C2343" t="s">
        <v>337</v>
      </c>
      <c r="D2343" t="s">
        <v>516</v>
      </c>
      <c r="E2343" t="s">
        <v>517</v>
      </c>
      <c r="F2343" t="str">
        <f t="shared" si="220"/>
        <v>3090</v>
      </c>
      <c r="G2343" t="s">
        <v>518</v>
      </c>
      <c r="H2343" t="s">
        <v>519</v>
      </c>
      <c r="I2343" s="91">
        <v>-1416.47</v>
      </c>
      <c r="J2343" s="91">
        <v>-502.28</v>
      </c>
      <c r="K2343" s="91"/>
      <c r="L2343" s="91"/>
      <c r="M2343" s="91"/>
      <c r="N2343" s="91"/>
      <c r="O2343" s="91"/>
      <c r="P2343" s="91"/>
      <c r="Q2343" s="91"/>
      <c r="R2343" s="91"/>
      <c r="S2343" s="91"/>
      <c r="T2343" s="91"/>
      <c r="U2343" s="91">
        <f t="shared" si="221"/>
        <v>-1918.75</v>
      </c>
      <c r="V2343" s="82" t="str">
        <f t="shared" si="219"/>
        <v>123593090887</v>
      </c>
      <c r="W2343" s="83">
        <f>VLOOKUP(V2343,Factors!$E$6:$H$5950,4,FALSE)</f>
        <v>1</v>
      </c>
      <c r="X2343" t="str">
        <f>VLOOKUP(V2343,Factors!$E$6:$F$5950,2,FALSE)</f>
        <v>Direct-WA</v>
      </c>
      <c r="Y2343" s="92">
        <f t="shared" si="222"/>
        <v>-1918.75</v>
      </c>
      <c r="Z2343" s="92">
        <f t="shared" si="223"/>
        <v>0</v>
      </c>
      <c r="AA2343" s="92">
        <f t="shared" si="224"/>
        <v>-1918.75</v>
      </c>
    </row>
    <row r="2344" spans="1:27" x14ac:dyDescent="0.25">
      <c r="A2344" t="s">
        <v>513</v>
      </c>
      <c r="B2344" t="s">
        <v>336</v>
      </c>
      <c r="C2344" t="s">
        <v>337</v>
      </c>
      <c r="D2344" t="s">
        <v>516</v>
      </c>
      <c r="E2344" t="s">
        <v>517</v>
      </c>
      <c r="F2344" t="str">
        <f t="shared" si="220"/>
        <v>3090</v>
      </c>
      <c r="G2344" t="s">
        <v>520</v>
      </c>
      <c r="H2344" t="s">
        <v>521</v>
      </c>
      <c r="I2344" s="91">
        <v>-420.14</v>
      </c>
      <c r="J2344" s="91">
        <v>-789.22</v>
      </c>
      <c r="K2344" s="91">
        <v>197.3</v>
      </c>
      <c r="L2344" s="91"/>
      <c r="M2344" s="91"/>
      <c r="N2344" s="91"/>
      <c r="O2344" s="91"/>
      <c r="P2344" s="91"/>
      <c r="Q2344" s="91"/>
      <c r="R2344" s="91"/>
      <c r="S2344" s="91"/>
      <c r="T2344" s="91"/>
      <c r="U2344" s="91">
        <f t="shared" si="221"/>
        <v>-1012.0600000000002</v>
      </c>
      <c r="V2344" s="82" t="str">
        <f t="shared" si="219"/>
        <v>123593090887</v>
      </c>
      <c r="W2344" s="83">
        <f>VLOOKUP(V2344,Factors!$E$6:$H$5950,4,FALSE)</f>
        <v>1</v>
      </c>
      <c r="X2344" t="str">
        <f>VLOOKUP(V2344,Factors!$E$6:$F$5950,2,FALSE)</f>
        <v>Direct-WA</v>
      </c>
      <c r="Y2344" s="92">
        <f t="shared" si="222"/>
        <v>-1012.0600000000002</v>
      </c>
      <c r="Z2344" s="92">
        <f t="shared" si="223"/>
        <v>0</v>
      </c>
      <c r="AA2344" s="92">
        <f t="shared" si="224"/>
        <v>-1012.0600000000002</v>
      </c>
    </row>
    <row r="2345" spans="1:27" x14ac:dyDescent="0.25">
      <c r="A2345" t="s">
        <v>513</v>
      </c>
      <c r="B2345" t="s">
        <v>434</v>
      </c>
      <c r="C2345" t="s">
        <v>435</v>
      </c>
      <c r="D2345" t="s">
        <v>522</v>
      </c>
      <c r="E2345" t="s">
        <v>523</v>
      </c>
      <c r="F2345" t="str">
        <f t="shared" si="220"/>
        <v>1170</v>
      </c>
      <c r="G2345" t="s">
        <v>256</v>
      </c>
      <c r="H2345" t="s">
        <v>257</v>
      </c>
      <c r="I2345" s="91"/>
      <c r="J2345" s="91"/>
      <c r="K2345" s="91"/>
      <c r="L2345" s="91">
        <v>150</v>
      </c>
      <c r="M2345" s="91"/>
      <c r="N2345" s="91">
        <v>-150</v>
      </c>
      <c r="O2345" s="91"/>
      <c r="P2345" s="91"/>
      <c r="Q2345" s="91"/>
      <c r="R2345" s="91"/>
      <c r="S2345" s="91"/>
      <c r="T2345" s="91"/>
      <c r="U2345" s="91">
        <f t="shared" si="221"/>
        <v>0</v>
      </c>
      <c r="V2345" s="82" t="str">
        <f t="shared" si="219"/>
        <v>135251170887</v>
      </c>
      <c r="W2345" s="83">
        <f>VLOOKUP(V2345,Factors!$E$6:$H$5950,4,FALSE)</f>
        <v>0.1119</v>
      </c>
      <c r="X2345" t="str">
        <f>VLOOKUP(V2345,Factors!$E$6:$F$5950,2,FALSE)</f>
        <v>Customers-All</v>
      </c>
      <c r="Y2345" s="92">
        <f t="shared" si="222"/>
        <v>0</v>
      </c>
      <c r="Z2345" s="92">
        <f t="shared" si="223"/>
        <v>0</v>
      </c>
      <c r="AA2345" s="92">
        <f t="shared" si="224"/>
        <v>0</v>
      </c>
    </row>
    <row r="2346" spans="1:27" x14ac:dyDescent="0.25">
      <c r="A2346" t="s">
        <v>513</v>
      </c>
      <c r="B2346" t="s">
        <v>223</v>
      </c>
      <c r="C2346" t="s">
        <v>224</v>
      </c>
      <c r="D2346" t="s">
        <v>514</v>
      </c>
      <c r="E2346" t="s">
        <v>515</v>
      </c>
      <c r="F2346" t="str">
        <f t="shared" si="220"/>
        <v>1025</v>
      </c>
      <c r="G2346" t="s">
        <v>92</v>
      </c>
      <c r="H2346" t="s">
        <v>93</v>
      </c>
      <c r="I2346" s="91">
        <v>120.92</v>
      </c>
      <c r="J2346" s="91">
        <v>197.16</v>
      </c>
      <c r="K2346" s="91"/>
      <c r="L2346" s="91"/>
      <c r="M2346" s="91"/>
      <c r="N2346" s="91"/>
      <c r="O2346" s="91"/>
      <c r="P2346" s="91"/>
      <c r="Q2346" s="91"/>
      <c r="R2346" s="91"/>
      <c r="S2346" s="91"/>
      <c r="T2346" s="91"/>
      <c r="U2346" s="91">
        <f t="shared" si="221"/>
        <v>318.08</v>
      </c>
      <c r="V2346" s="82" t="str">
        <f t="shared" si="219"/>
        <v>141001025887</v>
      </c>
      <c r="W2346" s="83">
        <f>VLOOKUP(V2346,Factors!$E$6:$H$5950,4,FALSE)</f>
        <v>1.17E-2</v>
      </c>
      <c r="X2346" t="str">
        <f>VLOOKUP(V2346,Factors!$E$6:$F$5950,2,FALSE)</f>
        <v>Transmission</v>
      </c>
      <c r="Y2346" s="92">
        <f t="shared" si="222"/>
        <v>3.721536</v>
      </c>
      <c r="Z2346" s="92">
        <f t="shared" si="223"/>
        <v>314.35846399999997</v>
      </c>
      <c r="AA2346" s="92">
        <f t="shared" si="224"/>
        <v>318.08</v>
      </c>
    </row>
    <row r="2347" spans="1:27" x14ac:dyDescent="0.25">
      <c r="A2347" t="s">
        <v>513</v>
      </c>
      <c r="B2347" t="s">
        <v>223</v>
      </c>
      <c r="C2347" t="s">
        <v>224</v>
      </c>
      <c r="D2347" t="s">
        <v>514</v>
      </c>
      <c r="E2347" t="s">
        <v>515</v>
      </c>
      <c r="F2347" t="str">
        <f t="shared" si="220"/>
        <v>1025</v>
      </c>
      <c r="G2347" t="s">
        <v>50</v>
      </c>
      <c r="H2347" t="s">
        <v>51</v>
      </c>
      <c r="I2347" s="91"/>
      <c r="J2347" s="91">
        <v>1455.31</v>
      </c>
      <c r="K2347" s="91"/>
      <c r="L2347" s="91"/>
      <c r="M2347" s="91"/>
      <c r="N2347" s="91"/>
      <c r="O2347" s="91"/>
      <c r="P2347" s="91"/>
      <c r="Q2347" s="91"/>
      <c r="R2347" s="91"/>
      <c r="S2347" s="91"/>
      <c r="T2347" s="91"/>
      <c r="U2347" s="91">
        <f t="shared" si="221"/>
        <v>1455.31</v>
      </c>
      <c r="V2347" s="82" t="str">
        <f t="shared" si="219"/>
        <v>141001025887</v>
      </c>
      <c r="W2347" s="83">
        <f>VLOOKUP(V2347,Factors!$E$6:$H$5950,4,FALSE)</f>
        <v>1.17E-2</v>
      </c>
      <c r="X2347" t="str">
        <f>VLOOKUP(V2347,Factors!$E$6:$F$5950,2,FALSE)</f>
        <v>Transmission</v>
      </c>
      <c r="Y2347" s="92">
        <f t="shared" si="222"/>
        <v>17.027127</v>
      </c>
      <c r="Z2347" s="92">
        <f t="shared" si="223"/>
        <v>1438.2828729999999</v>
      </c>
      <c r="AA2347" s="92">
        <f t="shared" si="224"/>
        <v>1455.31</v>
      </c>
    </row>
    <row r="2348" spans="1:27" x14ac:dyDescent="0.25">
      <c r="A2348" t="s">
        <v>513</v>
      </c>
      <c r="B2348" t="s">
        <v>223</v>
      </c>
      <c r="C2348" t="s">
        <v>224</v>
      </c>
      <c r="D2348" t="s">
        <v>524</v>
      </c>
      <c r="E2348" t="s">
        <v>525</v>
      </c>
      <c r="F2348" t="str">
        <f t="shared" si="220"/>
        <v>1220</v>
      </c>
      <c r="G2348" t="s">
        <v>235</v>
      </c>
      <c r="H2348" t="s">
        <v>236</v>
      </c>
      <c r="I2348" s="91">
        <v>-65.599999999999994</v>
      </c>
      <c r="J2348" s="91"/>
      <c r="K2348" s="91"/>
      <c r="L2348" s="91"/>
      <c r="M2348" s="91"/>
      <c r="N2348" s="91"/>
      <c r="O2348" s="91"/>
      <c r="P2348" s="91"/>
      <c r="Q2348" s="91"/>
      <c r="R2348" s="91"/>
      <c r="S2348" s="91"/>
      <c r="T2348" s="91"/>
      <c r="U2348" s="91">
        <f t="shared" si="221"/>
        <v>-65.599999999999994</v>
      </c>
      <c r="V2348" s="82" t="str">
        <f t="shared" si="219"/>
        <v>141001220887</v>
      </c>
      <c r="W2348" s="83">
        <f>VLOOKUP(V2348,Factors!$E$6:$H$5950,4,FALSE)</f>
        <v>1.17E-2</v>
      </c>
      <c r="X2348" t="str">
        <f>VLOOKUP(V2348,Factors!$E$6:$F$5950,2,FALSE)</f>
        <v>Transmission</v>
      </c>
      <c r="Y2348" s="92">
        <f t="shared" si="222"/>
        <v>-0.76751999999999998</v>
      </c>
      <c r="Z2348" s="92">
        <f t="shared" si="223"/>
        <v>-64.83247999999999</v>
      </c>
      <c r="AA2348" s="92">
        <f t="shared" si="224"/>
        <v>-65.599999999999994</v>
      </c>
    </row>
    <row r="2349" spans="1:27" x14ac:dyDescent="0.25">
      <c r="A2349" t="s">
        <v>513</v>
      </c>
      <c r="B2349" t="s">
        <v>223</v>
      </c>
      <c r="C2349" t="s">
        <v>224</v>
      </c>
      <c r="D2349" t="s">
        <v>524</v>
      </c>
      <c r="E2349" t="s">
        <v>525</v>
      </c>
      <c r="F2349" t="str">
        <f t="shared" si="220"/>
        <v>1220</v>
      </c>
      <c r="G2349" t="s">
        <v>351</v>
      </c>
      <c r="H2349" t="s">
        <v>352</v>
      </c>
      <c r="I2349" s="91">
        <v>-3.28</v>
      </c>
      <c r="J2349" s="91"/>
      <c r="K2349" s="91"/>
      <c r="L2349" s="91"/>
      <c r="M2349" s="91"/>
      <c r="N2349" s="91"/>
      <c r="O2349" s="91"/>
      <c r="P2349" s="91"/>
      <c r="Q2349" s="91"/>
      <c r="R2349" s="91"/>
      <c r="S2349" s="91"/>
      <c r="T2349" s="91"/>
      <c r="U2349" s="91">
        <f t="shared" si="221"/>
        <v>-3.28</v>
      </c>
      <c r="V2349" s="82" t="str">
        <f t="shared" si="219"/>
        <v>141001220887</v>
      </c>
      <c r="W2349" s="83">
        <f>VLOOKUP(V2349,Factors!$E$6:$H$5950,4,FALSE)</f>
        <v>1.17E-2</v>
      </c>
      <c r="X2349" t="str">
        <f>VLOOKUP(V2349,Factors!$E$6:$F$5950,2,FALSE)</f>
        <v>Transmission</v>
      </c>
      <c r="Y2349" s="92">
        <f t="shared" si="222"/>
        <v>-3.8376E-2</v>
      </c>
      <c r="Z2349" s="92">
        <f t="shared" si="223"/>
        <v>-3.2416239999999998</v>
      </c>
      <c r="AA2349" s="92">
        <f t="shared" si="224"/>
        <v>-3.28</v>
      </c>
    </row>
    <row r="2350" spans="1:27" x14ac:dyDescent="0.25">
      <c r="A2350" t="s">
        <v>513</v>
      </c>
      <c r="B2350" t="s">
        <v>223</v>
      </c>
      <c r="C2350" t="s">
        <v>224</v>
      </c>
      <c r="D2350" t="s">
        <v>524</v>
      </c>
      <c r="E2350" t="s">
        <v>525</v>
      </c>
      <c r="F2350" t="str">
        <f t="shared" si="220"/>
        <v>1220</v>
      </c>
      <c r="G2350" t="s">
        <v>84</v>
      </c>
      <c r="H2350" t="s">
        <v>85</v>
      </c>
      <c r="I2350" s="91">
        <v>-939.82</v>
      </c>
      <c r="J2350" s="91">
        <v>9.6300000000000008</v>
      </c>
      <c r="K2350" s="91">
        <v>9.11</v>
      </c>
      <c r="L2350" s="91"/>
      <c r="M2350" s="91"/>
      <c r="N2350" s="91"/>
      <c r="O2350" s="91"/>
      <c r="P2350" s="91"/>
      <c r="Q2350" s="91"/>
      <c r="R2350" s="91"/>
      <c r="S2350" s="91"/>
      <c r="T2350" s="91"/>
      <c r="U2350" s="91">
        <f t="shared" si="221"/>
        <v>-921.08</v>
      </c>
      <c r="V2350" s="82" t="str">
        <f t="shared" si="219"/>
        <v>141001220887</v>
      </c>
      <c r="W2350" s="83">
        <f>VLOOKUP(V2350,Factors!$E$6:$H$5950,4,FALSE)</f>
        <v>1.17E-2</v>
      </c>
      <c r="X2350" t="str">
        <f>VLOOKUP(V2350,Factors!$E$6:$F$5950,2,FALSE)</f>
        <v>Transmission</v>
      </c>
      <c r="Y2350" s="92">
        <f t="shared" si="222"/>
        <v>-10.776636000000002</v>
      </c>
      <c r="Z2350" s="92">
        <f t="shared" si="223"/>
        <v>-910.30336399999999</v>
      </c>
      <c r="AA2350" s="92">
        <f t="shared" si="224"/>
        <v>-921.08</v>
      </c>
    </row>
    <row r="2351" spans="1:27" x14ac:dyDescent="0.25">
      <c r="A2351" t="s">
        <v>513</v>
      </c>
      <c r="B2351" t="s">
        <v>223</v>
      </c>
      <c r="C2351" t="s">
        <v>224</v>
      </c>
      <c r="D2351" t="s">
        <v>524</v>
      </c>
      <c r="E2351" t="s">
        <v>525</v>
      </c>
      <c r="F2351" t="str">
        <f t="shared" si="220"/>
        <v>1220</v>
      </c>
      <c r="G2351" t="s">
        <v>256</v>
      </c>
      <c r="H2351" t="s">
        <v>257</v>
      </c>
      <c r="I2351" s="91">
        <v>45.89</v>
      </c>
      <c r="J2351" s="91"/>
      <c r="K2351" s="91"/>
      <c r="L2351" s="91"/>
      <c r="M2351" s="91"/>
      <c r="N2351" s="91"/>
      <c r="O2351" s="91"/>
      <c r="P2351" s="91"/>
      <c r="Q2351" s="91"/>
      <c r="R2351" s="91"/>
      <c r="S2351" s="91"/>
      <c r="T2351" s="91"/>
      <c r="U2351" s="91">
        <f t="shared" si="221"/>
        <v>45.89</v>
      </c>
      <c r="V2351" s="82" t="str">
        <f t="shared" si="219"/>
        <v>141001220887</v>
      </c>
      <c r="W2351" s="83">
        <f>VLOOKUP(V2351,Factors!$E$6:$H$5950,4,FALSE)</f>
        <v>1.17E-2</v>
      </c>
      <c r="X2351" t="str">
        <f>VLOOKUP(V2351,Factors!$E$6:$F$5950,2,FALSE)</f>
        <v>Transmission</v>
      </c>
      <c r="Y2351" s="92">
        <f t="shared" si="222"/>
        <v>0.53691299999999997</v>
      </c>
      <c r="Z2351" s="92">
        <f t="shared" si="223"/>
        <v>45.353087000000002</v>
      </c>
      <c r="AA2351" s="92">
        <f t="shared" si="224"/>
        <v>45.89</v>
      </c>
    </row>
    <row r="2352" spans="1:27" x14ac:dyDescent="0.25">
      <c r="A2352" t="s">
        <v>513</v>
      </c>
      <c r="B2352" t="s">
        <v>223</v>
      </c>
      <c r="C2352" t="s">
        <v>224</v>
      </c>
      <c r="D2352" t="s">
        <v>524</v>
      </c>
      <c r="E2352" t="s">
        <v>525</v>
      </c>
      <c r="F2352" t="str">
        <f t="shared" si="220"/>
        <v>1220</v>
      </c>
      <c r="G2352" t="s">
        <v>26</v>
      </c>
      <c r="H2352" t="s">
        <v>27</v>
      </c>
      <c r="I2352" s="91">
        <v>-363.12</v>
      </c>
      <c r="J2352" s="91">
        <v>-128.02000000000001</v>
      </c>
      <c r="K2352" s="91"/>
      <c r="L2352" s="91"/>
      <c r="M2352" s="91"/>
      <c r="N2352" s="91"/>
      <c r="O2352" s="91"/>
      <c r="P2352" s="91"/>
      <c r="Q2352" s="91"/>
      <c r="R2352" s="91"/>
      <c r="S2352" s="91"/>
      <c r="T2352" s="91"/>
      <c r="U2352" s="91">
        <f t="shared" si="221"/>
        <v>-491.14</v>
      </c>
      <c r="V2352" s="82" t="str">
        <f t="shared" si="219"/>
        <v>141001220887</v>
      </c>
      <c r="W2352" s="83">
        <f>VLOOKUP(V2352,Factors!$E$6:$H$5950,4,FALSE)</f>
        <v>1.17E-2</v>
      </c>
      <c r="X2352" t="str">
        <f>VLOOKUP(V2352,Factors!$E$6:$F$5950,2,FALSE)</f>
        <v>Transmission</v>
      </c>
      <c r="Y2352" s="92">
        <f t="shared" si="222"/>
        <v>-5.7463379999999997</v>
      </c>
      <c r="Z2352" s="92">
        <f t="shared" si="223"/>
        <v>-485.39366200000001</v>
      </c>
      <c r="AA2352" s="92">
        <f t="shared" si="224"/>
        <v>-491.14</v>
      </c>
    </row>
    <row r="2353" spans="1:27" x14ac:dyDescent="0.25">
      <c r="A2353" t="s">
        <v>513</v>
      </c>
      <c r="B2353" t="s">
        <v>223</v>
      </c>
      <c r="C2353" t="s">
        <v>224</v>
      </c>
      <c r="D2353" t="s">
        <v>524</v>
      </c>
      <c r="E2353" t="s">
        <v>525</v>
      </c>
      <c r="F2353" t="str">
        <f t="shared" si="220"/>
        <v>1220</v>
      </c>
      <c r="G2353" t="s">
        <v>260</v>
      </c>
      <c r="H2353" t="s">
        <v>261</v>
      </c>
      <c r="I2353" s="91">
        <v>491.14</v>
      </c>
      <c r="J2353" s="91">
        <v>216.03</v>
      </c>
      <c r="K2353" s="91">
        <v>72.010000000000005</v>
      </c>
      <c r="L2353" s="91">
        <v>72.010000000000005</v>
      </c>
      <c r="M2353" s="91">
        <v>72.010000000000005</v>
      </c>
      <c r="N2353" s="91">
        <v>48.02</v>
      </c>
      <c r="O2353" s="91">
        <v>-72.010000000000005</v>
      </c>
      <c r="P2353" s="91"/>
      <c r="Q2353" s="91"/>
      <c r="R2353" s="91"/>
      <c r="S2353" s="91"/>
      <c r="T2353" s="91"/>
      <c r="U2353" s="91">
        <f t="shared" si="221"/>
        <v>899.20999999999992</v>
      </c>
      <c r="V2353" s="82" t="str">
        <f t="shared" si="219"/>
        <v>141001220887</v>
      </c>
      <c r="W2353" s="83">
        <f>VLOOKUP(V2353,Factors!$E$6:$H$5950,4,FALSE)</f>
        <v>1.17E-2</v>
      </c>
      <c r="X2353" t="str">
        <f>VLOOKUP(V2353,Factors!$E$6:$F$5950,2,FALSE)</f>
        <v>Transmission</v>
      </c>
      <c r="Y2353" s="92">
        <f t="shared" si="222"/>
        <v>10.520757</v>
      </c>
      <c r="Z2353" s="92">
        <f t="shared" si="223"/>
        <v>888.68924299999992</v>
      </c>
      <c r="AA2353" s="92">
        <f t="shared" si="224"/>
        <v>899.20999999999992</v>
      </c>
    </row>
    <row r="2354" spans="1:27" x14ac:dyDescent="0.25">
      <c r="A2354" t="s">
        <v>513</v>
      </c>
      <c r="B2354" t="s">
        <v>223</v>
      </c>
      <c r="C2354" t="s">
        <v>224</v>
      </c>
      <c r="D2354" t="s">
        <v>524</v>
      </c>
      <c r="E2354" t="s">
        <v>525</v>
      </c>
      <c r="F2354" t="str">
        <f t="shared" si="220"/>
        <v>1220</v>
      </c>
      <c r="G2354" t="s">
        <v>286</v>
      </c>
      <c r="H2354" t="s">
        <v>287</v>
      </c>
      <c r="I2354" s="91">
        <v>6779.12</v>
      </c>
      <c r="J2354" s="91"/>
      <c r="K2354" s="91"/>
      <c r="L2354" s="91"/>
      <c r="M2354" s="91"/>
      <c r="N2354" s="91"/>
      <c r="O2354" s="91"/>
      <c r="P2354" s="91"/>
      <c r="Q2354" s="91"/>
      <c r="R2354" s="91"/>
      <c r="S2354" s="91"/>
      <c r="T2354" s="91"/>
      <c r="U2354" s="91">
        <f t="shared" si="221"/>
        <v>6779.12</v>
      </c>
      <c r="V2354" s="82" t="str">
        <f t="shared" si="219"/>
        <v>141001220887</v>
      </c>
      <c r="W2354" s="83">
        <f>VLOOKUP(V2354,Factors!$E$6:$H$5950,4,FALSE)</f>
        <v>1.17E-2</v>
      </c>
      <c r="X2354" t="str">
        <f>VLOOKUP(V2354,Factors!$E$6:$F$5950,2,FALSE)</f>
        <v>Transmission</v>
      </c>
      <c r="Y2354" s="92">
        <f t="shared" si="222"/>
        <v>79.315703999999997</v>
      </c>
      <c r="Z2354" s="92">
        <f t="shared" si="223"/>
        <v>6699.8042960000002</v>
      </c>
      <c r="AA2354" s="92">
        <f t="shared" si="224"/>
        <v>6779.12</v>
      </c>
    </row>
    <row r="2355" spans="1:27" x14ac:dyDescent="0.25">
      <c r="A2355" t="s">
        <v>513</v>
      </c>
      <c r="B2355" t="s">
        <v>223</v>
      </c>
      <c r="C2355" t="s">
        <v>224</v>
      </c>
      <c r="D2355" t="s">
        <v>524</v>
      </c>
      <c r="E2355" t="s">
        <v>525</v>
      </c>
      <c r="F2355" t="str">
        <f t="shared" si="220"/>
        <v>1220</v>
      </c>
      <c r="G2355" t="s">
        <v>56</v>
      </c>
      <c r="H2355" t="s">
        <v>57</v>
      </c>
      <c r="I2355" s="91">
        <v>-6710.26</v>
      </c>
      <c r="J2355" s="91">
        <v>68.790000000000006</v>
      </c>
      <c r="K2355" s="91">
        <v>65.03</v>
      </c>
      <c r="L2355" s="91"/>
      <c r="M2355" s="91"/>
      <c r="N2355" s="91"/>
      <c r="O2355" s="91"/>
      <c r="P2355" s="91"/>
      <c r="Q2355" s="91"/>
      <c r="R2355" s="91"/>
      <c r="S2355" s="91"/>
      <c r="T2355" s="91"/>
      <c r="U2355" s="91">
        <f t="shared" si="221"/>
        <v>-6576.4400000000005</v>
      </c>
      <c r="V2355" s="82" t="str">
        <f t="shared" si="219"/>
        <v>141001220887</v>
      </c>
      <c r="W2355" s="83">
        <f>VLOOKUP(V2355,Factors!$E$6:$H$5950,4,FALSE)</f>
        <v>1.17E-2</v>
      </c>
      <c r="X2355" t="str">
        <f>VLOOKUP(V2355,Factors!$E$6:$F$5950,2,FALSE)</f>
        <v>Transmission</v>
      </c>
      <c r="Y2355" s="92">
        <f t="shared" si="222"/>
        <v>-76.944348000000005</v>
      </c>
      <c r="Z2355" s="92">
        <f t="shared" si="223"/>
        <v>-6499.4956520000005</v>
      </c>
      <c r="AA2355" s="92">
        <f t="shared" si="224"/>
        <v>-6576.4400000000005</v>
      </c>
    </row>
    <row r="2356" spans="1:27" x14ac:dyDescent="0.25">
      <c r="A2356" t="s">
        <v>513</v>
      </c>
      <c r="B2356" t="s">
        <v>223</v>
      </c>
      <c r="C2356" t="s">
        <v>224</v>
      </c>
      <c r="D2356" t="s">
        <v>526</v>
      </c>
      <c r="E2356" t="s">
        <v>527</v>
      </c>
      <c r="F2356" t="str">
        <f t="shared" si="220"/>
        <v>1285</v>
      </c>
      <c r="G2356" t="s">
        <v>61</v>
      </c>
      <c r="H2356" t="s">
        <v>62</v>
      </c>
      <c r="I2356" s="91"/>
      <c r="J2356" s="91"/>
      <c r="K2356" s="91"/>
      <c r="L2356" s="91"/>
      <c r="M2356" s="91">
        <v>3722.7</v>
      </c>
      <c r="N2356" s="91">
        <v>1139.2</v>
      </c>
      <c r="O2356" s="91"/>
      <c r="P2356" s="91"/>
      <c r="Q2356" s="91"/>
      <c r="R2356" s="91"/>
      <c r="S2356" s="91"/>
      <c r="T2356" s="91"/>
      <c r="U2356" s="91">
        <f t="shared" si="221"/>
        <v>4861.8999999999996</v>
      </c>
      <c r="V2356" s="82" t="str">
        <f t="shared" si="219"/>
        <v>141001285887</v>
      </c>
      <c r="W2356" s="83">
        <f>VLOOKUP(V2356,Factors!$E$6:$H$5950,4,FALSE)</f>
        <v>1.17E-2</v>
      </c>
      <c r="X2356" t="str">
        <f>VLOOKUP(V2356,Factors!$E$6:$F$5950,2,FALSE)</f>
        <v>Transmission</v>
      </c>
      <c r="Y2356" s="92">
        <f t="shared" si="222"/>
        <v>56.884229999999995</v>
      </c>
      <c r="Z2356" s="92">
        <f t="shared" si="223"/>
        <v>4805.01577</v>
      </c>
      <c r="AA2356" s="92">
        <f t="shared" si="224"/>
        <v>4861.8999999999996</v>
      </c>
    </row>
    <row r="2357" spans="1:27" x14ac:dyDescent="0.25">
      <c r="A2357" t="s">
        <v>513</v>
      </c>
      <c r="B2357" t="s">
        <v>223</v>
      </c>
      <c r="C2357" t="s">
        <v>224</v>
      </c>
      <c r="D2357" t="s">
        <v>526</v>
      </c>
      <c r="E2357" t="s">
        <v>527</v>
      </c>
      <c r="F2357" t="str">
        <f t="shared" si="220"/>
        <v>1285</v>
      </c>
      <c r="G2357" t="s">
        <v>92</v>
      </c>
      <c r="H2357" t="s">
        <v>93</v>
      </c>
      <c r="I2357" s="91">
        <v>27.88</v>
      </c>
      <c r="J2357" s="91"/>
      <c r="K2357" s="91">
        <v>331.41</v>
      </c>
      <c r="L2357" s="91">
        <v>1227.31</v>
      </c>
      <c r="M2357" s="91">
        <v>1557.46</v>
      </c>
      <c r="N2357" s="91">
        <v>1646.65</v>
      </c>
      <c r="O2357" s="91">
        <v>1043.48</v>
      </c>
      <c r="P2357" s="91"/>
      <c r="Q2357" s="91"/>
      <c r="R2357" s="91"/>
      <c r="S2357" s="91"/>
      <c r="T2357" s="91"/>
      <c r="U2357" s="91">
        <f t="shared" si="221"/>
        <v>5834.1900000000005</v>
      </c>
      <c r="V2357" s="82" t="str">
        <f t="shared" si="219"/>
        <v>141001285887</v>
      </c>
      <c r="W2357" s="83">
        <f>VLOOKUP(V2357,Factors!$E$6:$H$5950,4,FALSE)</f>
        <v>1.17E-2</v>
      </c>
      <c r="X2357" t="str">
        <f>VLOOKUP(V2357,Factors!$E$6:$F$5950,2,FALSE)</f>
        <v>Transmission</v>
      </c>
      <c r="Y2357" s="92">
        <f t="shared" si="222"/>
        <v>68.260023000000004</v>
      </c>
      <c r="Z2357" s="92">
        <f t="shared" si="223"/>
        <v>5765.9299770000007</v>
      </c>
      <c r="AA2357" s="92">
        <f t="shared" si="224"/>
        <v>5834.1900000000005</v>
      </c>
    </row>
    <row r="2358" spans="1:27" x14ac:dyDescent="0.25">
      <c r="A2358" t="s">
        <v>513</v>
      </c>
      <c r="B2358" t="s">
        <v>223</v>
      </c>
      <c r="C2358" t="s">
        <v>224</v>
      </c>
      <c r="D2358" t="s">
        <v>526</v>
      </c>
      <c r="E2358" t="s">
        <v>527</v>
      </c>
      <c r="F2358" t="str">
        <f t="shared" si="220"/>
        <v>1285</v>
      </c>
      <c r="G2358" t="s">
        <v>84</v>
      </c>
      <c r="H2358" t="s">
        <v>85</v>
      </c>
      <c r="I2358" s="91">
        <v>27.27</v>
      </c>
      <c r="J2358" s="91">
        <v>408.96</v>
      </c>
      <c r="K2358" s="91">
        <v>1117.43</v>
      </c>
      <c r="L2358" s="91">
        <v>2584.1</v>
      </c>
      <c r="M2358" s="91">
        <v>2747.33</v>
      </c>
      <c r="N2358" s="91">
        <v>825.9</v>
      </c>
      <c r="O2358" s="91">
        <v>1379.99</v>
      </c>
      <c r="P2358" s="91">
        <v>826.9</v>
      </c>
      <c r="Q2358" s="91">
        <v>154.57</v>
      </c>
      <c r="R2358" s="91">
        <v>54.56</v>
      </c>
      <c r="S2358" s="91">
        <v>163.66999999999999</v>
      </c>
      <c r="T2358" s="91"/>
      <c r="U2358" s="91">
        <f t="shared" si="221"/>
        <v>10290.679999999998</v>
      </c>
      <c r="V2358" s="82" t="str">
        <f t="shared" si="219"/>
        <v>141001285887</v>
      </c>
      <c r="W2358" s="83">
        <f>VLOOKUP(V2358,Factors!$E$6:$H$5950,4,FALSE)</f>
        <v>1.17E-2</v>
      </c>
      <c r="X2358" t="str">
        <f>VLOOKUP(V2358,Factors!$E$6:$F$5950,2,FALSE)</f>
        <v>Transmission</v>
      </c>
      <c r="Y2358" s="92">
        <f t="shared" si="222"/>
        <v>120.40095599999998</v>
      </c>
      <c r="Z2358" s="92">
        <f t="shared" si="223"/>
        <v>10170.279043999999</v>
      </c>
      <c r="AA2358" s="92">
        <f t="shared" si="224"/>
        <v>10290.679999999998</v>
      </c>
    </row>
    <row r="2359" spans="1:27" x14ac:dyDescent="0.25">
      <c r="A2359" t="s">
        <v>513</v>
      </c>
      <c r="B2359" t="s">
        <v>223</v>
      </c>
      <c r="C2359" t="s">
        <v>224</v>
      </c>
      <c r="D2359" t="s">
        <v>526</v>
      </c>
      <c r="E2359" t="s">
        <v>527</v>
      </c>
      <c r="F2359" t="str">
        <f t="shared" si="220"/>
        <v>1285</v>
      </c>
      <c r="G2359" t="s">
        <v>26</v>
      </c>
      <c r="H2359" t="s">
        <v>27</v>
      </c>
      <c r="I2359" s="91"/>
      <c r="J2359" s="91"/>
      <c r="K2359" s="91"/>
      <c r="L2359" s="91"/>
      <c r="M2359" s="91"/>
      <c r="N2359" s="91"/>
      <c r="O2359" s="91">
        <v>5750</v>
      </c>
      <c r="P2359" s="91">
        <v>0</v>
      </c>
      <c r="Q2359" s="91"/>
      <c r="R2359" s="91"/>
      <c r="S2359" s="91"/>
      <c r="T2359" s="91"/>
      <c r="U2359" s="91">
        <f t="shared" si="221"/>
        <v>5750</v>
      </c>
      <c r="V2359" s="82" t="str">
        <f t="shared" si="219"/>
        <v>141001285887</v>
      </c>
      <c r="W2359" s="83">
        <f>VLOOKUP(V2359,Factors!$E$6:$H$5950,4,FALSE)</f>
        <v>1.17E-2</v>
      </c>
      <c r="X2359" t="str">
        <f>VLOOKUP(V2359,Factors!$E$6:$F$5950,2,FALSE)</f>
        <v>Transmission</v>
      </c>
      <c r="Y2359" s="92">
        <f t="shared" si="222"/>
        <v>67.275000000000006</v>
      </c>
      <c r="Z2359" s="92">
        <f t="shared" si="223"/>
        <v>5682.7250000000004</v>
      </c>
      <c r="AA2359" s="92">
        <f t="shared" si="224"/>
        <v>5750</v>
      </c>
    </row>
    <row r="2360" spans="1:27" x14ac:dyDescent="0.25">
      <c r="A2360" t="s">
        <v>513</v>
      </c>
      <c r="B2360" t="s">
        <v>223</v>
      </c>
      <c r="C2360" t="s">
        <v>224</v>
      </c>
      <c r="D2360" t="s">
        <v>526</v>
      </c>
      <c r="E2360" t="s">
        <v>527</v>
      </c>
      <c r="F2360" t="str">
        <f t="shared" si="220"/>
        <v>1285</v>
      </c>
      <c r="G2360" t="s">
        <v>56</v>
      </c>
      <c r="H2360" t="s">
        <v>57</v>
      </c>
      <c r="I2360" s="91">
        <v>194.7</v>
      </c>
      <c r="J2360" s="91">
        <v>2855.6</v>
      </c>
      <c r="K2360" s="91">
        <v>7271.04</v>
      </c>
      <c r="L2360" s="91">
        <v>16424.759999999998</v>
      </c>
      <c r="M2360" s="91">
        <v>17268.72</v>
      </c>
      <c r="N2360" s="91">
        <v>4771.62</v>
      </c>
      <c r="O2360" s="91">
        <v>8309.76</v>
      </c>
      <c r="P2360" s="91">
        <v>5518.2</v>
      </c>
      <c r="Q2360" s="91">
        <v>1103.6400000000001</v>
      </c>
      <c r="R2360" s="91">
        <v>389.52</v>
      </c>
      <c r="S2360" s="91">
        <v>1168.56</v>
      </c>
      <c r="T2360" s="91"/>
      <c r="U2360" s="91">
        <f t="shared" si="221"/>
        <v>65276.119999999995</v>
      </c>
      <c r="V2360" s="82" t="str">
        <f t="shared" si="219"/>
        <v>141001285887</v>
      </c>
      <c r="W2360" s="83">
        <f>VLOOKUP(V2360,Factors!$E$6:$H$5950,4,FALSE)</f>
        <v>1.17E-2</v>
      </c>
      <c r="X2360" t="str">
        <f>VLOOKUP(V2360,Factors!$E$6:$F$5950,2,FALSE)</f>
        <v>Transmission</v>
      </c>
      <c r="Y2360" s="92">
        <f t="shared" si="222"/>
        <v>763.73060399999997</v>
      </c>
      <c r="Z2360" s="92">
        <f t="shared" si="223"/>
        <v>64512.389395999999</v>
      </c>
      <c r="AA2360" s="92">
        <f t="shared" si="224"/>
        <v>65276.119999999995</v>
      </c>
    </row>
    <row r="2361" spans="1:27" x14ac:dyDescent="0.25">
      <c r="A2361" t="s">
        <v>513</v>
      </c>
      <c r="B2361" t="s">
        <v>223</v>
      </c>
      <c r="C2361" t="s">
        <v>224</v>
      </c>
      <c r="D2361" t="s">
        <v>526</v>
      </c>
      <c r="E2361" t="s">
        <v>527</v>
      </c>
      <c r="F2361" t="str">
        <f t="shared" si="220"/>
        <v>1285</v>
      </c>
      <c r="G2361" t="s">
        <v>68</v>
      </c>
      <c r="H2361" t="s">
        <v>69</v>
      </c>
      <c r="I2361" s="91"/>
      <c r="J2361" s="91">
        <v>64.3</v>
      </c>
      <c r="K2361" s="91">
        <v>707.3</v>
      </c>
      <c r="L2361" s="91">
        <v>2025.45</v>
      </c>
      <c r="M2361" s="91">
        <v>2346.9499999999998</v>
      </c>
      <c r="N2361" s="91">
        <v>1125.25</v>
      </c>
      <c r="O2361" s="91">
        <v>1543.2</v>
      </c>
      <c r="P2361" s="91">
        <v>385.8</v>
      </c>
      <c r="Q2361" s="91"/>
      <c r="R2361" s="91"/>
      <c r="S2361" s="91"/>
      <c r="T2361" s="91"/>
      <c r="U2361" s="91">
        <f t="shared" si="221"/>
        <v>8198.25</v>
      </c>
      <c r="V2361" s="82" t="str">
        <f t="shared" si="219"/>
        <v>141001285887</v>
      </c>
      <c r="W2361" s="83">
        <f>VLOOKUP(V2361,Factors!$E$6:$H$5950,4,FALSE)</f>
        <v>1.17E-2</v>
      </c>
      <c r="X2361" t="str">
        <f>VLOOKUP(V2361,Factors!$E$6:$F$5950,2,FALSE)</f>
        <v>Transmission</v>
      </c>
      <c r="Y2361" s="92">
        <f t="shared" si="222"/>
        <v>95.919525000000007</v>
      </c>
      <c r="Z2361" s="92">
        <f t="shared" si="223"/>
        <v>8102.3304749999998</v>
      </c>
      <c r="AA2361" s="92">
        <f t="shared" si="224"/>
        <v>8198.25</v>
      </c>
    </row>
    <row r="2362" spans="1:27" x14ac:dyDescent="0.25">
      <c r="A2362" t="s">
        <v>513</v>
      </c>
      <c r="B2362" t="s">
        <v>223</v>
      </c>
      <c r="C2362" t="s">
        <v>224</v>
      </c>
      <c r="D2362" t="s">
        <v>526</v>
      </c>
      <c r="E2362" t="s">
        <v>527</v>
      </c>
      <c r="F2362" t="str">
        <f t="shared" si="220"/>
        <v>1285</v>
      </c>
      <c r="G2362" t="s">
        <v>156</v>
      </c>
      <c r="H2362" t="s">
        <v>157</v>
      </c>
      <c r="I2362" s="91"/>
      <c r="J2362" s="91"/>
      <c r="K2362" s="91"/>
      <c r="L2362" s="91"/>
      <c r="M2362" s="91">
        <v>21.43</v>
      </c>
      <c r="N2362" s="91"/>
      <c r="O2362" s="91">
        <v>21.43</v>
      </c>
      <c r="P2362" s="91"/>
      <c r="Q2362" s="91"/>
      <c r="R2362" s="91"/>
      <c r="S2362" s="91"/>
      <c r="T2362" s="91"/>
      <c r="U2362" s="91">
        <f t="shared" si="221"/>
        <v>42.86</v>
      </c>
      <c r="V2362" s="82" t="str">
        <f t="shared" si="219"/>
        <v>141001285887</v>
      </c>
      <c r="W2362" s="83">
        <f>VLOOKUP(V2362,Factors!$E$6:$H$5950,4,FALSE)</f>
        <v>1.17E-2</v>
      </c>
      <c r="X2362" t="str">
        <f>VLOOKUP(V2362,Factors!$E$6:$F$5950,2,FALSE)</f>
        <v>Transmission</v>
      </c>
      <c r="Y2362" s="92">
        <f t="shared" si="222"/>
        <v>0.50146199999999996</v>
      </c>
      <c r="Z2362" s="92">
        <f t="shared" si="223"/>
        <v>42.358538000000003</v>
      </c>
      <c r="AA2362" s="92">
        <f t="shared" si="224"/>
        <v>42.86</v>
      </c>
    </row>
    <row r="2363" spans="1:27" x14ac:dyDescent="0.25">
      <c r="A2363" t="s">
        <v>513</v>
      </c>
      <c r="B2363" t="s">
        <v>223</v>
      </c>
      <c r="C2363" t="s">
        <v>224</v>
      </c>
      <c r="D2363" t="s">
        <v>528</v>
      </c>
      <c r="E2363" t="s">
        <v>529</v>
      </c>
      <c r="F2363" t="str">
        <f t="shared" si="220"/>
        <v>1287</v>
      </c>
      <c r="G2363" t="s">
        <v>61</v>
      </c>
      <c r="H2363" t="s">
        <v>62</v>
      </c>
      <c r="I2363" s="91"/>
      <c r="J2363" s="91">
        <v>156.59</v>
      </c>
      <c r="K2363" s="91"/>
      <c r="L2363" s="91"/>
      <c r="M2363" s="91"/>
      <c r="N2363" s="91"/>
      <c r="O2363" s="91"/>
      <c r="P2363" s="91"/>
      <c r="Q2363" s="91"/>
      <c r="R2363" s="91"/>
      <c r="S2363" s="91"/>
      <c r="T2363" s="91"/>
      <c r="U2363" s="91">
        <f t="shared" si="221"/>
        <v>156.59</v>
      </c>
      <c r="V2363" s="82" t="str">
        <f t="shared" si="219"/>
        <v>141001287887</v>
      </c>
      <c r="W2363" s="83">
        <f>VLOOKUP(V2363,Factors!$E$6:$H$5950,4,FALSE)</f>
        <v>1.17E-2</v>
      </c>
      <c r="X2363" t="str">
        <f>VLOOKUP(V2363,Factors!$E$6:$F$5950,2,FALSE)</f>
        <v>Transmission</v>
      </c>
      <c r="Y2363" s="92">
        <f t="shared" si="222"/>
        <v>1.832103</v>
      </c>
      <c r="Z2363" s="92">
        <f t="shared" si="223"/>
        <v>154.75789700000001</v>
      </c>
      <c r="AA2363" s="92">
        <f t="shared" si="224"/>
        <v>156.59</v>
      </c>
    </row>
    <row r="2364" spans="1:27" x14ac:dyDescent="0.25">
      <c r="A2364" t="s">
        <v>513</v>
      </c>
      <c r="B2364" t="s">
        <v>223</v>
      </c>
      <c r="C2364" t="s">
        <v>224</v>
      </c>
      <c r="D2364" t="s">
        <v>528</v>
      </c>
      <c r="E2364" t="s">
        <v>529</v>
      </c>
      <c r="F2364" t="str">
        <f t="shared" si="220"/>
        <v>1287</v>
      </c>
      <c r="G2364" t="s">
        <v>92</v>
      </c>
      <c r="H2364" t="s">
        <v>93</v>
      </c>
      <c r="I2364" s="91"/>
      <c r="J2364" s="91"/>
      <c r="K2364" s="91"/>
      <c r="L2364" s="91"/>
      <c r="M2364" s="91"/>
      <c r="N2364" s="91"/>
      <c r="O2364" s="91"/>
      <c r="P2364" s="91"/>
      <c r="Q2364" s="91"/>
      <c r="R2364" s="91"/>
      <c r="S2364" s="91"/>
      <c r="T2364" s="91">
        <v>315.83</v>
      </c>
      <c r="U2364" s="91">
        <f t="shared" si="221"/>
        <v>315.83</v>
      </c>
      <c r="V2364" s="82" t="str">
        <f t="shared" si="219"/>
        <v>141001287887</v>
      </c>
      <c r="W2364" s="83">
        <f>VLOOKUP(V2364,Factors!$E$6:$H$5950,4,FALSE)</f>
        <v>1.17E-2</v>
      </c>
      <c r="X2364" t="str">
        <f>VLOOKUP(V2364,Factors!$E$6:$F$5950,2,FALSE)</f>
        <v>Transmission</v>
      </c>
      <c r="Y2364" s="92">
        <f t="shared" si="222"/>
        <v>3.695211</v>
      </c>
      <c r="Z2364" s="92">
        <f t="shared" si="223"/>
        <v>312.13478900000001</v>
      </c>
      <c r="AA2364" s="92">
        <f t="shared" si="224"/>
        <v>315.83</v>
      </c>
    </row>
    <row r="2365" spans="1:27" x14ac:dyDescent="0.25">
      <c r="A2365" t="s">
        <v>513</v>
      </c>
      <c r="B2365" t="s">
        <v>223</v>
      </c>
      <c r="C2365" t="s">
        <v>224</v>
      </c>
      <c r="D2365" t="s">
        <v>528</v>
      </c>
      <c r="E2365" t="s">
        <v>529</v>
      </c>
      <c r="F2365" t="str">
        <f t="shared" si="220"/>
        <v>1287</v>
      </c>
      <c r="G2365" t="s">
        <v>84</v>
      </c>
      <c r="H2365" t="s">
        <v>85</v>
      </c>
      <c r="I2365" s="91"/>
      <c r="J2365" s="91"/>
      <c r="K2365" s="91"/>
      <c r="L2365" s="91"/>
      <c r="M2365" s="91"/>
      <c r="N2365" s="91"/>
      <c r="O2365" s="91"/>
      <c r="P2365" s="91"/>
      <c r="Q2365" s="91"/>
      <c r="R2365" s="91"/>
      <c r="S2365" s="91"/>
      <c r="T2365" s="91">
        <v>173.45</v>
      </c>
      <c r="U2365" s="91">
        <f t="shared" si="221"/>
        <v>173.45</v>
      </c>
      <c r="V2365" s="82" t="str">
        <f t="shared" si="219"/>
        <v>141001287887</v>
      </c>
      <c r="W2365" s="83">
        <f>VLOOKUP(V2365,Factors!$E$6:$H$5950,4,FALSE)</f>
        <v>1.17E-2</v>
      </c>
      <c r="X2365" t="str">
        <f>VLOOKUP(V2365,Factors!$E$6:$F$5950,2,FALSE)</f>
        <v>Transmission</v>
      </c>
      <c r="Y2365" s="92">
        <f t="shared" si="222"/>
        <v>2.0293649999999999</v>
      </c>
      <c r="Z2365" s="92">
        <f t="shared" si="223"/>
        <v>171.42063499999998</v>
      </c>
      <c r="AA2365" s="92">
        <f t="shared" si="224"/>
        <v>173.45</v>
      </c>
    </row>
    <row r="2366" spans="1:27" x14ac:dyDescent="0.25">
      <c r="A2366" t="s">
        <v>513</v>
      </c>
      <c r="B2366" t="s">
        <v>223</v>
      </c>
      <c r="C2366" t="s">
        <v>224</v>
      </c>
      <c r="D2366" t="s">
        <v>528</v>
      </c>
      <c r="E2366" t="s">
        <v>529</v>
      </c>
      <c r="F2366" t="str">
        <f t="shared" si="220"/>
        <v>1287</v>
      </c>
      <c r="G2366" t="s">
        <v>124</v>
      </c>
      <c r="H2366" t="s">
        <v>125</v>
      </c>
      <c r="I2366" s="91"/>
      <c r="J2366" s="91"/>
      <c r="K2366" s="91"/>
      <c r="L2366" s="91"/>
      <c r="M2366" s="91"/>
      <c r="N2366" s="91"/>
      <c r="O2366" s="91"/>
      <c r="P2366" s="91"/>
      <c r="Q2366" s="91"/>
      <c r="R2366" s="91"/>
      <c r="S2366" s="91"/>
      <c r="T2366" s="91">
        <v>2368</v>
      </c>
      <c r="U2366" s="91">
        <f t="shared" si="221"/>
        <v>2368</v>
      </c>
      <c r="V2366" s="82" t="str">
        <f t="shared" si="219"/>
        <v>141001287887</v>
      </c>
      <c r="W2366" s="83">
        <f>VLOOKUP(V2366,Factors!$E$6:$H$5950,4,FALSE)</f>
        <v>1.17E-2</v>
      </c>
      <c r="X2366" t="str">
        <f>VLOOKUP(V2366,Factors!$E$6:$F$5950,2,FALSE)</f>
        <v>Transmission</v>
      </c>
      <c r="Y2366" s="92">
        <f t="shared" si="222"/>
        <v>27.7056</v>
      </c>
      <c r="Z2366" s="92">
        <f t="shared" si="223"/>
        <v>2340.2944000000002</v>
      </c>
      <c r="AA2366" s="92">
        <f t="shared" si="224"/>
        <v>2368</v>
      </c>
    </row>
    <row r="2367" spans="1:27" x14ac:dyDescent="0.25">
      <c r="A2367" t="s">
        <v>513</v>
      </c>
      <c r="B2367" t="s">
        <v>223</v>
      </c>
      <c r="C2367" t="s">
        <v>224</v>
      </c>
      <c r="D2367" t="s">
        <v>528</v>
      </c>
      <c r="E2367" t="s">
        <v>529</v>
      </c>
      <c r="F2367" t="str">
        <f t="shared" si="220"/>
        <v>1287</v>
      </c>
      <c r="G2367" t="s">
        <v>56</v>
      </c>
      <c r="H2367" t="s">
        <v>57</v>
      </c>
      <c r="I2367" s="91"/>
      <c r="J2367" s="91"/>
      <c r="K2367" s="91"/>
      <c r="L2367" s="91"/>
      <c r="M2367" s="91"/>
      <c r="N2367" s="91"/>
      <c r="O2367" s="91"/>
      <c r="P2367" s="91"/>
      <c r="Q2367" s="91"/>
      <c r="R2367" s="91"/>
      <c r="S2367" s="91"/>
      <c r="T2367" s="91">
        <v>1062.9000000000001</v>
      </c>
      <c r="U2367" s="91">
        <f t="shared" si="221"/>
        <v>1062.9000000000001</v>
      </c>
      <c r="V2367" s="82" t="str">
        <f t="shared" si="219"/>
        <v>141001287887</v>
      </c>
      <c r="W2367" s="83">
        <f>VLOOKUP(V2367,Factors!$E$6:$H$5950,4,FALSE)</f>
        <v>1.17E-2</v>
      </c>
      <c r="X2367" t="str">
        <f>VLOOKUP(V2367,Factors!$E$6:$F$5950,2,FALSE)</f>
        <v>Transmission</v>
      </c>
      <c r="Y2367" s="92">
        <f t="shared" si="222"/>
        <v>12.435930000000001</v>
      </c>
      <c r="Z2367" s="92">
        <f t="shared" si="223"/>
        <v>1050.46407</v>
      </c>
      <c r="AA2367" s="92">
        <f t="shared" si="224"/>
        <v>1062.9000000000001</v>
      </c>
    </row>
    <row r="2368" spans="1:27" x14ac:dyDescent="0.25">
      <c r="A2368" t="s">
        <v>513</v>
      </c>
      <c r="B2368" t="s">
        <v>223</v>
      </c>
      <c r="C2368" t="s">
        <v>224</v>
      </c>
      <c r="D2368" t="s">
        <v>528</v>
      </c>
      <c r="E2368" t="s">
        <v>529</v>
      </c>
      <c r="F2368" t="str">
        <f t="shared" si="220"/>
        <v>1287</v>
      </c>
      <c r="G2368" t="s">
        <v>68</v>
      </c>
      <c r="H2368" t="s">
        <v>69</v>
      </c>
      <c r="I2368" s="91"/>
      <c r="J2368" s="91"/>
      <c r="K2368" s="91"/>
      <c r="L2368" s="91"/>
      <c r="M2368" s="91"/>
      <c r="N2368" s="91"/>
      <c r="O2368" s="91"/>
      <c r="P2368" s="91"/>
      <c r="Q2368" s="91"/>
      <c r="R2368" s="91"/>
      <c r="S2368" s="91"/>
      <c r="T2368" s="91">
        <v>175.53</v>
      </c>
      <c r="U2368" s="91">
        <f t="shared" si="221"/>
        <v>175.53</v>
      </c>
      <c r="V2368" s="82" t="str">
        <f t="shared" si="219"/>
        <v>141001287887</v>
      </c>
      <c r="W2368" s="83">
        <f>VLOOKUP(V2368,Factors!$E$6:$H$5950,4,FALSE)</f>
        <v>1.17E-2</v>
      </c>
      <c r="X2368" t="str">
        <f>VLOOKUP(V2368,Factors!$E$6:$F$5950,2,FALSE)</f>
        <v>Transmission</v>
      </c>
      <c r="Y2368" s="92">
        <f t="shared" si="222"/>
        <v>2.0537010000000002</v>
      </c>
      <c r="Z2368" s="92">
        <f t="shared" si="223"/>
        <v>173.47629900000001</v>
      </c>
      <c r="AA2368" s="92">
        <f t="shared" si="224"/>
        <v>175.53</v>
      </c>
    </row>
    <row r="2369" spans="1:27" x14ac:dyDescent="0.25">
      <c r="A2369" t="s">
        <v>513</v>
      </c>
      <c r="B2369" t="s">
        <v>223</v>
      </c>
      <c r="C2369" t="s">
        <v>224</v>
      </c>
      <c r="D2369" t="s">
        <v>530</v>
      </c>
      <c r="E2369" t="s">
        <v>531</v>
      </c>
      <c r="F2369" t="str">
        <f t="shared" si="220"/>
        <v>1290</v>
      </c>
      <c r="G2369" t="s">
        <v>84</v>
      </c>
      <c r="H2369" t="s">
        <v>85</v>
      </c>
      <c r="I2369" s="91">
        <v>101.95</v>
      </c>
      <c r="J2369" s="91"/>
      <c r="K2369" s="91"/>
      <c r="L2369" s="91"/>
      <c r="M2369" s="91"/>
      <c r="N2369" s="91"/>
      <c r="O2369" s="91"/>
      <c r="P2369" s="91"/>
      <c r="Q2369" s="91"/>
      <c r="R2369" s="91">
        <v>200.4</v>
      </c>
      <c r="S2369" s="91"/>
      <c r="T2369" s="91"/>
      <c r="U2369" s="91">
        <f t="shared" si="221"/>
        <v>302.35000000000002</v>
      </c>
      <c r="V2369" s="82" t="str">
        <f t="shared" si="219"/>
        <v>141001290887</v>
      </c>
      <c r="W2369" s="83">
        <f>VLOOKUP(V2369,Factors!$E$6:$H$5950,4,FALSE)</f>
        <v>1.17E-2</v>
      </c>
      <c r="X2369" t="str">
        <f>VLOOKUP(V2369,Factors!$E$6:$F$5950,2,FALSE)</f>
        <v>Transmission</v>
      </c>
      <c r="Y2369" s="92">
        <f t="shared" si="222"/>
        <v>3.5374950000000003</v>
      </c>
      <c r="Z2369" s="92">
        <f t="shared" si="223"/>
        <v>298.81250500000004</v>
      </c>
      <c r="AA2369" s="92">
        <f t="shared" si="224"/>
        <v>302.35000000000002</v>
      </c>
    </row>
    <row r="2370" spans="1:27" x14ac:dyDescent="0.25">
      <c r="A2370" t="s">
        <v>513</v>
      </c>
      <c r="B2370" t="s">
        <v>223</v>
      </c>
      <c r="C2370" t="s">
        <v>224</v>
      </c>
      <c r="D2370" t="s">
        <v>530</v>
      </c>
      <c r="E2370" t="s">
        <v>531</v>
      </c>
      <c r="F2370" t="str">
        <f t="shared" si="220"/>
        <v>1290</v>
      </c>
      <c r="G2370" t="s">
        <v>124</v>
      </c>
      <c r="H2370" t="s">
        <v>125</v>
      </c>
      <c r="I2370" s="91"/>
      <c r="J2370" s="91"/>
      <c r="K2370" s="91"/>
      <c r="L2370" s="91"/>
      <c r="M2370" s="91"/>
      <c r="N2370" s="91"/>
      <c r="O2370" s="91"/>
      <c r="P2370" s="91"/>
      <c r="Q2370" s="91">
        <v>-552</v>
      </c>
      <c r="R2370" s="91"/>
      <c r="S2370" s="91"/>
      <c r="T2370" s="91"/>
      <c r="U2370" s="91">
        <f t="shared" si="221"/>
        <v>-552</v>
      </c>
      <c r="V2370" s="82" t="str">
        <f t="shared" si="219"/>
        <v>141001290887</v>
      </c>
      <c r="W2370" s="83">
        <f>VLOOKUP(V2370,Factors!$E$6:$H$5950,4,FALSE)</f>
        <v>1.17E-2</v>
      </c>
      <c r="X2370" t="str">
        <f>VLOOKUP(V2370,Factors!$E$6:$F$5950,2,FALSE)</f>
        <v>Transmission</v>
      </c>
      <c r="Y2370" s="92">
        <f t="shared" si="222"/>
        <v>-6.4584000000000001</v>
      </c>
      <c r="Z2370" s="92">
        <f t="shared" si="223"/>
        <v>-545.54160000000002</v>
      </c>
      <c r="AA2370" s="92">
        <f t="shared" si="224"/>
        <v>-552</v>
      </c>
    </row>
    <row r="2371" spans="1:27" x14ac:dyDescent="0.25">
      <c r="A2371" t="s">
        <v>513</v>
      </c>
      <c r="B2371" t="s">
        <v>223</v>
      </c>
      <c r="C2371" t="s">
        <v>224</v>
      </c>
      <c r="D2371" t="s">
        <v>530</v>
      </c>
      <c r="E2371" t="s">
        <v>531</v>
      </c>
      <c r="F2371" t="str">
        <f t="shared" si="220"/>
        <v>1290</v>
      </c>
      <c r="G2371" t="s">
        <v>256</v>
      </c>
      <c r="H2371" t="s">
        <v>257</v>
      </c>
      <c r="I2371" s="91">
        <v>597.88</v>
      </c>
      <c r="J2371" s="91"/>
      <c r="K2371" s="91"/>
      <c r="L2371" s="91"/>
      <c r="M2371" s="91"/>
      <c r="N2371" s="91"/>
      <c r="O2371" s="91"/>
      <c r="P2371" s="91"/>
      <c r="Q2371" s="91"/>
      <c r="R2371" s="91"/>
      <c r="S2371" s="91"/>
      <c r="T2371" s="91"/>
      <c r="U2371" s="91">
        <f t="shared" si="221"/>
        <v>597.88</v>
      </c>
      <c r="V2371" s="82" t="str">
        <f t="shared" si="219"/>
        <v>141001290887</v>
      </c>
      <c r="W2371" s="83">
        <f>VLOOKUP(V2371,Factors!$E$6:$H$5950,4,FALSE)</f>
        <v>1.17E-2</v>
      </c>
      <c r="X2371" t="str">
        <f>VLOOKUP(V2371,Factors!$E$6:$F$5950,2,FALSE)</f>
        <v>Transmission</v>
      </c>
      <c r="Y2371" s="92">
        <f t="shared" si="222"/>
        <v>6.995196</v>
      </c>
      <c r="Z2371" s="92">
        <f t="shared" si="223"/>
        <v>590.88480400000003</v>
      </c>
      <c r="AA2371" s="92">
        <f t="shared" si="224"/>
        <v>597.88</v>
      </c>
    </row>
    <row r="2372" spans="1:27" x14ac:dyDescent="0.25">
      <c r="A2372" t="s">
        <v>513</v>
      </c>
      <c r="B2372" t="s">
        <v>223</v>
      </c>
      <c r="C2372" t="s">
        <v>224</v>
      </c>
      <c r="D2372" t="s">
        <v>530</v>
      </c>
      <c r="E2372" t="s">
        <v>531</v>
      </c>
      <c r="F2372" t="str">
        <f t="shared" si="220"/>
        <v>1290</v>
      </c>
      <c r="G2372" t="s">
        <v>50</v>
      </c>
      <c r="H2372" t="s">
        <v>51</v>
      </c>
      <c r="I2372" s="91"/>
      <c r="J2372" s="91">
        <v>13680</v>
      </c>
      <c r="K2372" s="91"/>
      <c r="L2372" s="91"/>
      <c r="M2372" s="91"/>
      <c r="N2372" s="91"/>
      <c r="O2372" s="91"/>
      <c r="P2372" s="91"/>
      <c r="Q2372" s="91"/>
      <c r="R2372" s="91"/>
      <c r="S2372" s="91"/>
      <c r="T2372" s="91"/>
      <c r="U2372" s="91">
        <f t="shared" si="221"/>
        <v>13680</v>
      </c>
      <c r="V2372" s="82" t="str">
        <f t="shared" ref="V2372:V2435" si="225">CONCATENATE(B2372,RIGHT(D2372,4),A2372)</f>
        <v>141001290887</v>
      </c>
      <c r="W2372" s="83">
        <f>VLOOKUP(V2372,Factors!$E$6:$H$5950,4,FALSE)</f>
        <v>1.17E-2</v>
      </c>
      <c r="X2372" t="str">
        <f>VLOOKUP(V2372,Factors!$E$6:$F$5950,2,FALSE)</f>
        <v>Transmission</v>
      </c>
      <c r="Y2372" s="92">
        <f t="shared" si="222"/>
        <v>160.05600000000001</v>
      </c>
      <c r="Z2372" s="92">
        <f t="shared" si="223"/>
        <v>13519.944</v>
      </c>
      <c r="AA2372" s="92">
        <f t="shared" si="224"/>
        <v>13680</v>
      </c>
    </row>
    <row r="2373" spans="1:27" x14ac:dyDescent="0.25">
      <c r="A2373" t="s">
        <v>513</v>
      </c>
      <c r="B2373" t="s">
        <v>223</v>
      </c>
      <c r="C2373" t="s">
        <v>224</v>
      </c>
      <c r="D2373" t="s">
        <v>530</v>
      </c>
      <c r="E2373" t="s">
        <v>531</v>
      </c>
      <c r="F2373" t="str">
        <f t="shared" ref="F2373:F2436" si="226">RIGHT(D2373,4)</f>
        <v>1290</v>
      </c>
      <c r="G2373" t="s">
        <v>56</v>
      </c>
      <c r="H2373" t="s">
        <v>57</v>
      </c>
      <c r="I2373" s="91">
        <v>727.88</v>
      </c>
      <c r="J2373" s="91"/>
      <c r="K2373" s="91"/>
      <c r="L2373" s="91"/>
      <c r="M2373" s="91"/>
      <c r="N2373" s="91"/>
      <c r="O2373" s="91"/>
      <c r="P2373" s="91"/>
      <c r="Q2373" s="91"/>
      <c r="R2373" s="91">
        <v>1430.81</v>
      </c>
      <c r="S2373" s="91"/>
      <c r="T2373" s="91"/>
      <c r="U2373" s="91">
        <f t="shared" ref="U2373:U2436" si="227">SUM(I2373:T2373)</f>
        <v>2158.69</v>
      </c>
      <c r="V2373" s="82" t="str">
        <f t="shared" si="225"/>
        <v>141001290887</v>
      </c>
      <c r="W2373" s="83">
        <f>VLOOKUP(V2373,Factors!$E$6:$H$5950,4,FALSE)</f>
        <v>1.17E-2</v>
      </c>
      <c r="X2373" t="str">
        <f>VLOOKUP(V2373,Factors!$E$6:$F$5950,2,FALSE)</f>
        <v>Transmission</v>
      </c>
      <c r="Y2373" s="92">
        <f t="shared" si="222"/>
        <v>25.256673000000003</v>
      </c>
      <c r="Z2373" s="92">
        <f t="shared" si="223"/>
        <v>2133.4333270000002</v>
      </c>
      <c r="AA2373" s="92">
        <f t="shared" si="224"/>
        <v>2158.69</v>
      </c>
    </row>
    <row r="2374" spans="1:27" x14ac:dyDescent="0.25">
      <c r="A2374" t="s">
        <v>513</v>
      </c>
      <c r="B2374" t="s">
        <v>264</v>
      </c>
      <c r="C2374" t="s">
        <v>265</v>
      </c>
      <c r="D2374" t="s">
        <v>514</v>
      </c>
      <c r="E2374" t="s">
        <v>515</v>
      </c>
      <c r="F2374" t="str">
        <f t="shared" si="226"/>
        <v>1025</v>
      </c>
      <c r="G2374" t="s">
        <v>92</v>
      </c>
      <c r="H2374" t="s">
        <v>93</v>
      </c>
      <c r="I2374" s="91">
        <v>488.63</v>
      </c>
      <c r="J2374" s="91"/>
      <c r="K2374" s="91"/>
      <c r="L2374" s="91">
        <v>646.21</v>
      </c>
      <c r="M2374" s="91">
        <v>141.47999999999999</v>
      </c>
      <c r="N2374" s="91"/>
      <c r="O2374" s="91">
        <v>998.12</v>
      </c>
      <c r="P2374" s="91"/>
      <c r="Q2374" s="91"/>
      <c r="R2374" s="91"/>
      <c r="S2374" s="91"/>
      <c r="T2374" s="91"/>
      <c r="U2374" s="91">
        <f t="shared" si="227"/>
        <v>2274.44</v>
      </c>
      <c r="V2374" s="82" t="str">
        <f t="shared" si="225"/>
        <v>141091025887</v>
      </c>
      <c r="W2374" s="83">
        <f>VLOOKUP(V2374,Factors!$E$6:$H$5950,4,FALSE)</f>
        <v>1</v>
      </c>
      <c r="X2374" t="str">
        <f>VLOOKUP(V2374,Factors!$E$6:$F$5950,2,FALSE)</f>
        <v>Direct-WA</v>
      </c>
      <c r="Y2374" s="92">
        <f t="shared" si="222"/>
        <v>2274.44</v>
      </c>
      <c r="Z2374" s="92">
        <f t="shared" si="223"/>
        <v>0</v>
      </c>
      <c r="AA2374" s="92">
        <f t="shared" si="224"/>
        <v>2274.44</v>
      </c>
    </row>
    <row r="2375" spans="1:27" x14ac:dyDescent="0.25">
      <c r="A2375" t="s">
        <v>513</v>
      </c>
      <c r="B2375" t="s">
        <v>264</v>
      </c>
      <c r="C2375" t="s">
        <v>265</v>
      </c>
      <c r="D2375" t="s">
        <v>514</v>
      </c>
      <c r="E2375" t="s">
        <v>515</v>
      </c>
      <c r="F2375" t="str">
        <f t="shared" si="226"/>
        <v>1025</v>
      </c>
      <c r="G2375" t="s">
        <v>235</v>
      </c>
      <c r="H2375" t="s">
        <v>236</v>
      </c>
      <c r="I2375" s="91">
        <v>25.93</v>
      </c>
      <c r="J2375" s="91"/>
      <c r="K2375" s="91"/>
      <c r="L2375" s="91"/>
      <c r="M2375" s="91">
        <v>6.62</v>
      </c>
      <c r="N2375" s="91"/>
      <c r="O2375" s="91"/>
      <c r="P2375" s="91"/>
      <c r="Q2375" s="91"/>
      <c r="R2375" s="91"/>
      <c r="S2375" s="91"/>
      <c r="T2375" s="91"/>
      <c r="U2375" s="91">
        <f t="shared" si="227"/>
        <v>32.549999999999997</v>
      </c>
      <c r="V2375" s="82" t="str">
        <f t="shared" si="225"/>
        <v>141091025887</v>
      </c>
      <c r="W2375" s="83">
        <f>VLOOKUP(V2375,Factors!$E$6:$H$5950,4,FALSE)</f>
        <v>1</v>
      </c>
      <c r="X2375" t="str">
        <f>VLOOKUP(V2375,Factors!$E$6:$F$5950,2,FALSE)</f>
        <v>Direct-WA</v>
      </c>
      <c r="Y2375" s="92">
        <f t="shared" si="222"/>
        <v>32.549999999999997</v>
      </c>
      <c r="Z2375" s="92">
        <f t="shared" si="223"/>
        <v>0</v>
      </c>
      <c r="AA2375" s="92">
        <f t="shared" si="224"/>
        <v>32.549999999999997</v>
      </c>
    </row>
    <row r="2376" spans="1:27" x14ac:dyDescent="0.25">
      <c r="A2376" t="s">
        <v>513</v>
      </c>
      <c r="B2376" t="s">
        <v>264</v>
      </c>
      <c r="C2376" t="s">
        <v>265</v>
      </c>
      <c r="D2376" t="s">
        <v>514</v>
      </c>
      <c r="E2376" t="s">
        <v>515</v>
      </c>
      <c r="F2376" t="str">
        <f t="shared" si="226"/>
        <v>1025</v>
      </c>
      <c r="G2376" t="s">
        <v>351</v>
      </c>
      <c r="H2376" t="s">
        <v>352</v>
      </c>
      <c r="I2376" s="91"/>
      <c r="J2376" s="91"/>
      <c r="K2376" s="91"/>
      <c r="L2376" s="91"/>
      <c r="M2376" s="91">
        <v>0.34</v>
      </c>
      <c r="N2376" s="91"/>
      <c r="O2376" s="91"/>
      <c r="P2376" s="91"/>
      <c r="Q2376" s="91"/>
      <c r="R2376" s="91"/>
      <c r="S2376" s="91"/>
      <c r="T2376" s="91"/>
      <c r="U2376" s="91">
        <f t="shared" si="227"/>
        <v>0.34</v>
      </c>
      <c r="V2376" s="82" t="str">
        <f t="shared" si="225"/>
        <v>141091025887</v>
      </c>
      <c r="W2376" s="83">
        <f>VLOOKUP(V2376,Factors!$E$6:$H$5950,4,FALSE)</f>
        <v>1</v>
      </c>
      <c r="X2376" t="str">
        <f>VLOOKUP(V2376,Factors!$E$6:$F$5950,2,FALSE)</f>
        <v>Direct-WA</v>
      </c>
      <c r="Y2376" s="92">
        <f t="shared" si="222"/>
        <v>0.34</v>
      </c>
      <c r="Z2376" s="92">
        <f t="shared" si="223"/>
        <v>0</v>
      </c>
      <c r="AA2376" s="92">
        <f t="shared" si="224"/>
        <v>0.34</v>
      </c>
    </row>
    <row r="2377" spans="1:27" x14ac:dyDescent="0.25">
      <c r="A2377" t="s">
        <v>513</v>
      </c>
      <c r="B2377" t="s">
        <v>264</v>
      </c>
      <c r="C2377" t="s">
        <v>265</v>
      </c>
      <c r="D2377" t="s">
        <v>514</v>
      </c>
      <c r="E2377" t="s">
        <v>515</v>
      </c>
      <c r="F2377" t="str">
        <f t="shared" si="226"/>
        <v>1025</v>
      </c>
      <c r="G2377" t="s">
        <v>272</v>
      </c>
      <c r="H2377" t="s">
        <v>273</v>
      </c>
      <c r="I2377" s="91">
        <v>89.79</v>
      </c>
      <c r="J2377" s="91"/>
      <c r="K2377" s="91"/>
      <c r="L2377" s="91">
        <v>1054.97</v>
      </c>
      <c r="M2377" s="91">
        <v>29.67</v>
      </c>
      <c r="N2377" s="91">
        <v>43.54</v>
      </c>
      <c r="O2377" s="91">
        <v>133.69</v>
      </c>
      <c r="P2377" s="91"/>
      <c r="Q2377" s="91"/>
      <c r="R2377" s="91"/>
      <c r="S2377" s="91"/>
      <c r="T2377" s="91"/>
      <c r="U2377" s="91">
        <f t="shared" si="227"/>
        <v>1351.66</v>
      </c>
      <c r="V2377" s="82" t="str">
        <f t="shared" si="225"/>
        <v>141091025887</v>
      </c>
      <c r="W2377" s="83">
        <f>VLOOKUP(V2377,Factors!$E$6:$H$5950,4,FALSE)</f>
        <v>1</v>
      </c>
      <c r="X2377" t="str">
        <f>VLOOKUP(V2377,Factors!$E$6:$F$5950,2,FALSE)</f>
        <v>Direct-WA</v>
      </c>
      <c r="Y2377" s="92">
        <f t="shared" si="222"/>
        <v>1351.66</v>
      </c>
      <c r="Z2377" s="92">
        <f t="shared" si="223"/>
        <v>0</v>
      </c>
      <c r="AA2377" s="92">
        <f t="shared" si="224"/>
        <v>1351.66</v>
      </c>
    </row>
    <row r="2378" spans="1:27" x14ac:dyDescent="0.25">
      <c r="A2378" t="s">
        <v>513</v>
      </c>
      <c r="B2378" t="s">
        <v>264</v>
      </c>
      <c r="C2378" t="s">
        <v>265</v>
      </c>
      <c r="D2378" t="s">
        <v>514</v>
      </c>
      <c r="E2378" t="s">
        <v>515</v>
      </c>
      <c r="F2378" t="str">
        <f t="shared" si="226"/>
        <v>1025</v>
      </c>
      <c r="G2378" t="s">
        <v>84</v>
      </c>
      <c r="H2378" t="s">
        <v>85</v>
      </c>
      <c r="I2378" s="91">
        <v>575.41999999999996</v>
      </c>
      <c r="J2378" s="91">
        <v>174.45</v>
      </c>
      <c r="K2378" s="91"/>
      <c r="L2378" s="91">
        <v>600.04</v>
      </c>
      <c r="M2378" s="91">
        <v>105.23</v>
      </c>
      <c r="N2378" s="91"/>
      <c r="O2378" s="91">
        <v>1635.33</v>
      </c>
      <c r="P2378" s="91"/>
      <c r="Q2378" s="91"/>
      <c r="R2378" s="91"/>
      <c r="S2378" s="91"/>
      <c r="T2378" s="91">
        <v>-2182.3200000000002</v>
      </c>
      <c r="U2378" s="91">
        <f t="shared" si="227"/>
        <v>908.14999999999964</v>
      </c>
      <c r="V2378" s="82" t="str">
        <f t="shared" si="225"/>
        <v>141091025887</v>
      </c>
      <c r="W2378" s="83">
        <f>VLOOKUP(V2378,Factors!$E$6:$H$5950,4,FALSE)</f>
        <v>1</v>
      </c>
      <c r="X2378" t="str">
        <f>VLOOKUP(V2378,Factors!$E$6:$F$5950,2,FALSE)</f>
        <v>Direct-WA</v>
      </c>
      <c r="Y2378" s="92">
        <f t="shared" si="222"/>
        <v>908.14999999999964</v>
      </c>
      <c r="Z2378" s="92">
        <f t="shared" si="223"/>
        <v>0</v>
      </c>
      <c r="AA2378" s="92">
        <f t="shared" si="224"/>
        <v>908.14999999999964</v>
      </c>
    </row>
    <row r="2379" spans="1:27" x14ac:dyDescent="0.25">
      <c r="A2379" t="s">
        <v>513</v>
      </c>
      <c r="B2379" t="s">
        <v>264</v>
      </c>
      <c r="C2379" t="s">
        <v>265</v>
      </c>
      <c r="D2379" t="s">
        <v>514</v>
      </c>
      <c r="E2379" t="s">
        <v>515</v>
      </c>
      <c r="F2379" t="str">
        <f t="shared" si="226"/>
        <v>1025</v>
      </c>
      <c r="G2379" t="s">
        <v>44</v>
      </c>
      <c r="H2379" t="s">
        <v>45</v>
      </c>
      <c r="I2379" s="91"/>
      <c r="J2379" s="91"/>
      <c r="K2379" s="91"/>
      <c r="L2379" s="91"/>
      <c r="M2379" s="91"/>
      <c r="N2379" s="91"/>
      <c r="O2379" s="91"/>
      <c r="P2379" s="91">
        <v>98</v>
      </c>
      <c r="Q2379" s="91"/>
      <c r="R2379" s="91"/>
      <c r="S2379" s="91"/>
      <c r="T2379" s="91"/>
      <c r="U2379" s="91">
        <f t="shared" si="227"/>
        <v>98</v>
      </c>
      <c r="V2379" s="82" t="str">
        <f t="shared" si="225"/>
        <v>141091025887</v>
      </c>
      <c r="W2379" s="83">
        <f>VLOOKUP(V2379,Factors!$E$6:$H$5950,4,FALSE)</f>
        <v>1</v>
      </c>
      <c r="X2379" t="str">
        <f>VLOOKUP(V2379,Factors!$E$6:$F$5950,2,FALSE)</f>
        <v>Direct-WA</v>
      </c>
      <c r="Y2379" s="92">
        <f t="shared" si="222"/>
        <v>98</v>
      </c>
      <c r="Z2379" s="92">
        <f t="shared" si="223"/>
        <v>0</v>
      </c>
      <c r="AA2379" s="92">
        <f t="shared" si="224"/>
        <v>98</v>
      </c>
    </row>
    <row r="2380" spans="1:27" x14ac:dyDescent="0.25">
      <c r="A2380" t="s">
        <v>513</v>
      </c>
      <c r="B2380" t="s">
        <v>264</v>
      </c>
      <c r="C2380" t="s">
        <v>265</v>
      </c>
      <c r="D2380" t="s">
        <v>514</v>
      </c>
      <c r="E2380" t="s">
        <v>515</v>
      </c>
      <c r="F2380" t="str">
        <f t="shared" si="226"/>
        <v>1025</v>
      </c>
      <c r="G2380" t="s">
        <v>280</v>
      </c>
      <c r="H2380" t="s">
        <v>281</v>
      </c>
      <c r="I2380" s="91"/>
      <c r="J2380" s="91"/>
      <c r="K2380" s="91"/>
      <c r="L2380" s="91"/>
      <c r="M2380" s="91"/>
      <c r="N2380" s="91"/>
      <c r="O2380" s="91">
        <v>1379.64</v>
      </c>
      <c r="P2380" s="91"/>
      <c r="Q2380" s="91"/>
      <c r="R2380" s="91"/>
      <c r="S2380" s="91"/>
      <c r="T2380" s="91"/>
      <c r="U2380" s="91">
        <f t="shared" si="227"/>
        <v>1379.64</v>
      </c>
      <c r="V2380" s="82" t="str">
        <f t="shared" si="225"/>
        <v>141091025887</v>
      </c>
      <c r="W2380" s="83">
        <f>VLOOKUP(V2380,Factors!$E$6:$H$5950,4,FALSE)</f>
        <v>1</v>
      </c>
      <c r="X2380" t="str">
        <f>VLOOKUP(V2380,Factors!$E$6:$F$5950,2,FALSE)</f>
        <v>Direct-WA</v>
      </c>
      <c r="Y2380" s="92">
        <f t="shared" si="222"/>
        <v>1379.64</v>
      </c>
      <c r="Z2380" s="92">
        <f t="shared" si="223"/>
        <v>0</v>
      </c>
      <c r="AA2380" s="92">
        <f t="shared" si="224"/>
        <v>1379.64</v>
      </c>
    </row>
    <row r="2381" spans="1:27" x14ac:dyDescent="0.25">
      <c r="A2381" t="s">
        <v>513</v>
      </c>
      <c r="B2381" t="s">
        <v>264</v>
      </c>
      <c r="C2381" t="s">
        <v>265</v>
      </c>
      <c r="D2381" t="s">
        <v>514</v>
      </c>
      <c r="E2381" t="s">
        <v>515</v>
      </c>
      <c r="F2381" t="str">
        <f t="shared" si="226"/>
        <v>1025</v>
      </c>
      <c r="G2381" t="s">
        <v>256</v>
      </c>
      <c r="H2381" t="s">
        <v>257</v>
      </c>
      <c r="I2381" s="91"/>
      <c r="J2381" s="91">
        <v>755.05</v>
      </c>
      <c r="K2381" s="91"/>
      <c r="L2381" s="91"/>
      <c r="M2381" s="91">
        <v>4276.45</v>
      </c>
      <c r="N2381" s="91"/>
      <c r="O2381" s="91">
        <v>5522.4</v>
      </c>
      <c r="P2381" s="91">
        <v>3193.15</v>
      </c>
      <c r="Q2381" s="91"/>
      <c r="R2381" s="91"/>
      <c r="S2381" s="91"/>
      <c r="T2381" s="91"/>
      <c r="U2381" s="91">
        <f t="shared" si="227"/>
        <v>13747.05</v>
      </c>
      <c r="V2381" s="82" t="str">
        <f t="shared" si="225"/>
        <v>141091025887</v>
      </c>
      <c r="W2381" s="83">
        <f>VLOOKUP(V2381,Factors!$E$6:$H$5950,4,FALSE)</f>
        <v>1</v>
      </c>
      <c r="X2381" t="str">
        <f>VLOOKUP(V2381,Factors!$E$6:$F$5950,2,FALSE)</f>
        <v>Direct-WA</v>
      </c>
      <c r="Y2381" s="92">
        <f t="shared" si="222"/>
        <v>13747.05</v>
      </c>
      <c r="Z2381" s="92">
        <f t="shared" si="223"/>
        <v>0</v>
      </c>
      <c r="AA2381" s="92">
        <f t="shared" si="224"/>
        <v>13747.05</v>
      </c>
    </row>
    <row r="2382" spans="1:27" x14ac:dyDescent="0.25">
      <c r="A2382" t="s">
        <v>513</v>
      </c>
      <c r="B2382" t="s">
        <v>264</v>
      </c>
      <c r="C2382" t="s">
        <v>265</v>
      </c>
      <c r="D2382" t="s">
        <v>514</v>
      </c>
      <c r="E2382" t="s">
        <v>515</v>
      </c>
      <c r="F2382" t="str">
        <f t="shared" si="226"/>
        <v>1025</v>
      </c>
      <c r="G2382" t="s">
        <v>50</v>
      </c>
      <c r="H2382" t="s">
        <v>51</v>
      </c>
      <c r="I2382" s="91"/>
      <c r="J2382" s="91">
        <v>1177.47</v>
      </c>
      <c r="K2382" s="91"/>
      <c r="L2382" s="91"/>
      <c r="M2382" s="91">
        <v>1707.68</v>
      </c>
      <c r="N2382" s="91"/>
      <c r="O2382" s="91"/>
      <c r="P2382" s="91"/>
      <c r="Q2382" s="91"/>
      <c r="R2382" s="91">
        <v>629.15</v>
      </c>
      <c r="S2382" s="91"/>
      <c r="T2382" s="91"/>
      <c r="U2382" s="91">
        <f t="shared" si="227"/>
        <v>3514.3</v>
      </c>
      <c r="V2382" s="82" t="str">
        <f t="shared" si="225"/>
        <v>141091025887</v>
      </c>
      <c r="W2382" s="83">
        <f>VLOOKUP(V2382,Factors!$E$6:$H$5950,4,FALSE)</f>
        <v>1</v>
      </c>
      <c r="X2382" t="str">
        <f>VLOOKUP(V2382,Factors!$E$6:$F$5950,2,FALSE)</f>
        <v>Direct-WA</v>
      </c>
      <c r="Y2382" s="92">
        <f t="shared" si="222"/>
        <v>3514.3</v>
      </c>
      <c r="Z2382" s="92">
        <f t="shared" si="223"/>
        <v>0</v>
      </c>
      <c r="AA2382" s="92">
        <f t="shared" si="224"/>
        <v>3514.3</v>
      </c>
    </row>
    <row r="2383" spans="1:27" x14ac:dyDescent="0.25">
      <c r="A2383" t="s">
        <v>513</v>
      </c>
      <c r="B2383" t="s">
        <v>264</v>
      </c>
      <c r="C2383" t="s">
        <v>265</v>
      </c>
      <c r="D2383" t="s">
        <v>514</v>
      </c>
      <c r="E2383" t="s">
        <v>515</v>
      </c>
      <c r="F2383" t="str">
        <f t="shared" si="226"/>
        <v>1025</v>
      </c>
      <c r="G2383" t="s">
        <v>284</v>
      </c>
      <c r="H2383" t="s">
        <v>285</v>
      </c>
      <c r="I2383" s="91">
        <v>500</v>
      </c>
      <c r="J2383" s="91">
        <v>42</v>
      </c>
      <c r="K2383" s="91"/>
      <c r="L2383" s="91">
        <v>352.3</v>
      </c>
      <c r="M2383" s="91">
        <v>352.3</v>
      </c>
      <c r="N2383" s="91">
        <v>271</v>
      </c>
      <c r="O2383" s="91">
        <v>756</v>
      </c>
      <c r="P2383" s="91"/>
      <c r="Q2383" s="91">
        <v>2113.4499999999998</v>
      </c>
      <c r="R2383" s="91">
        <v>175.2</v>
      </c>
      <c r="S2383" s="91"/>
      <c r="T2383" s="91"/>
      <c r="U2383" s="91">
        <f t="shared" si="227"/>
        <v>4562.2499999999991</v>
      </c>
      <c r="V2383" s="82" t="str">
        <f t="shared" si="225"/>
        <v>141091025887</v>
      </c>
      <c r="W2383" s="83">
        <f>VLOOKUP(V2383,Factors!$E$6:$H$5950,4,FALSE)</f>
        <v>1</v>
      </c>
      <c r="X2383" t="str">
        <f>VLOOKUP(V2383,Factors!$E$6:$F$5950,2,FALSE)</f>
        <v>Direct-WA</v>
      </c>
      <c r="Y2383" s="92">
        <f t="shared" si="222"/>
        <v>4562.2499999999991</v>
      </c>
      <c r="Z2383" s="92">
        <f t="shared" si="223"/>
        <v>0</v>
      </c>
      <c r="AA2383" s="92">
        <f t="shared" si="224"/>
        <v>4562.2499999999991</v>
      </c>
    </row>
    <row r="2384" spans="1:27" x14ac:dyDescent="0.25">
      <c r="A2384" t="s">
        <v>513</v>
      </c>
      <c r="B2384" t="s">
        <v>264</v>
      </c>
      <c r="C2384" t="s">
        <v>265</v>
      </c>
      <c r="D2384" t="s">
        <v>514</v>
      </c>
      <c r="E2384" t="s">
        <v>515</v>
      </c>
      <c r="F2384" t="str">
        <f t="shared" si="226"/>
        <v>1025</v>
      </c>
      <c r="G2384" t="s">
        <v>26</v>
      </c>
      <c r="H2384" t="s">
        <v>27</v>
      </c>
      <c r="I2384" s="91">
        <v>517.54</v>
      </c>
      <c r="J2384" s="91">
        <v>-517.54</v>
      </c>
      <c r="K2384" s="91"/>
      <c r="L2384" s="91"/>
      <c r="M2384" s="91"/>
      <c r="N2384" s="91"/>
      <c r="O2384" s="91"/>
      <c r="P2384" s="91"/>
      <c r="Q2384" s="91"/>
      <c r="R2384" s="91"/>
      <c r="S2384" s="91"/>
      <c r="T2384" s="91"/>
      <c r="U2384" s="91">
        <f t="shared" si="227"/>
        <v>0</v>
      </c>
      <c r="V2384" s="82" t="str">
        <f t="shared" si="225"/>
        <v>141091025887</v>
      </c>
      <c r="W2384" s="83">
        <f>VLOOKUP(V2384,Factors!$E$6:$H$5950,4,FALSE)</f>
        <v>1</v>
      </c>
      <c r="X2384" t="str">
        <f>VLOOKUP(V2384,Factors!$E$6:$F$5950,2,FALSE)</f>
        <v>Direct-WA</v>
      </c>
      <c r="Y2384" s="92">
        <f t="shared" si="222"/>
        <v>0</v>
      </c>
      <c r="Z2384" s="92">
        <f t="shared" si="223"/>
        <v>0</v>
      </c>
      <c r="AA2384" s="92">
        <f t="shared" si="224"/>
        <v>0</v>
      </c>
    </row>
    <row r="2385" spans="1:27" x14ac:dyDescent="0.25">
      <c r="A2385" t="s">
        <v>513</v>
      </c>
      <c r="B2385" t="s">
        <v>264</v>
      </c>
      <c r="C2385" t="s">
        <v>265</v>
      </c>
      <c r="D2385" t="s">
        <v>514</v>
      </c>
      <c r="E2385" t="s">
        <v>515</v>
      </c>
      <c r="F2385" t="str">
        <f t="shared" si="226"/>
        <v>1025</v>
      </c>
      <c r="G2385" t="s">
        <v>260</v>
      </c>
      <c r="H2385" t="s">
        <v>261</v>
      </c>
      <c r="I2385" s="91">
        <v>81.31</v>
      </c>
      <c r="J2385" s="91">
        <v>517.54</v>
      </c>
      <c r="K2385" s="91"/>
      <c r="L2385" s="91">
        <v>546.27</v>
      </c>
      <c r="M2385" s="91"/>
      <c r="N2385" s="91"/>
      <c r="O2385" s="91">
        <v>162.62</v>
      </c>
      <c r="P2385" s="91"/>
      <c r="Q2385" s="91">
        <v>990.38</v>
      </c>
      <c r="R2385" s="91"/>
      <c r="S2385" s="91"/>
      <c r="T2385" s="91"/>
      <c r="U2385" s="91">
        <f t="shared" si="227"/>
        <v>2298.12</v>
      </c>
      <c r="V2385" s="82" t="str">
        <f t="shared" si="225"/>
        <v>141091025887</v>
      </c>
      <c r="W2385" s="83">
        <f>VLOOKUP(V2385,Factors!$E$6:$H$5950,4,FALSE)</f>
        <v>1</v>
      </c>
      <c r="X2385" t="str">
        <f>VLOOKUP(V2385,Factors!$E$6:$F$5950,2,FALSE)</f>
        <v>Direct-WA</v>
      </c>
      <c r="Y2385" s="92">
        <f t="shared" si="222"/>
        <v>2298.12</v>
      </c>
      <c r="Z2385" s="92">
        <f t="shared" si="223"/>
        <v>0</v>
      </c>
      <c r="AA2385" s="92">
        <f t="shared" si="224"/>
        <v>2298.12</v>
      </c>
    </row>
    <row r="2386" spans="1:27" x14ac:dyDescent="0.25">
      <c r="A2386" t="s">
        <v>513</v>
      </c>
      <c r="B2386" t="s">
        <v>264</v>
      </c>
      <c r="C2386" t="s">
        <v>265</v>
      </c>
      <c r="D2386" t="s">
        <v>514</v>
      </c>
      <c r="E2386" t="s">
        <v>515</v>
      </c>
      <c r="F2386" t="str">
        <f t="shared" si="226"/>
        <v>1025</v>
      </c>
      <c r="G2386" t="s">
        <v>353</v>
      </c>
      <c r="H2386" t="s">
        <v>354</v>
      </c>
      <c r="I2386" s="91"/>
      <c r="J2386" s="91">
        <v>-1435.83</v>
      </c>
      <c r="K2386" s="91"/>
      <c r="L2386" s="91"/>
      <c r="M2386" s="91">
        <v>-2720.73</v>
      </c>
      <c r="N2386" s="91"/>
      <c r="O2386" s="91"/>
      <c r="P2386" s="91"/>
      <c r="Q2386" s="91"/>
      <c r="R2386" s="91"/>
      <c r="S2386" s="91"/>
      <c r="T2386" s="91"/>
      <c r="U2386" s="91">
        <f t="shared" si="227"/>
        <v>-4156.5599999999995</v>
      </c>
      <c r="V2386" s="82" t="str">
        <f t="shared" si="225"/>
        <v>141091025887</v>
      </c>
      <c r="W2386" s="83">
        <f>VLOOKUP(V2386,Factors!$E$6:$H$5950,4,FALSE)</f>
        <v>1</v>
      </c>
      <c r="X2386" t="str">
        <f>VLOOKUP(V2386,Factors!$E$6:$F$5950,2,FALSE)</f>
        <v>Direct-WA</v>
      </c>
      <c r="Y2386" s="92">
        <f t="shared" ref="Y2386:Y2449" si="228">U2386*W2386</f>
        <v>-4156.5599999999995</v>
      </c>
      <c r="Z2386" s="92">
        <f t="shared" ref="Z2386:Z2449" si="229">U2386-Y2386</f>
        <v>0</v>
      </c>
      <c r="AA2386" s="92">
        <f t="shared" ref="AA2386:AA2449" si="230">Y2386+Z2386</f>
        <v>-4156.5599999999995</v>
      </c>
    </row>
    <row r="2387" spans="1:27" x14ac:dyDescent="0.25">
      <c r="A2387" t="s">
        <v>513</v>
      </c>
      <c r="B2387" t="s">
        <v>264</v>
      </c>
      <c r="C2387" t="s">
        <v>265</v>
      </c>
      <c r="D2387" t="s">
        <v>514</v>
      </c>
      <c r="E2387" t="s">
        <v>515</v>
      </c>
      <c r="F2387" t="str">
        <f t="shared" si="226"/>
        <v>1025</v>
      </c>
      <c r="G2387" t="s">
        <v>286</v>
      </c>
      <c r="H2387" t="s">
        <v>287</v>
      </c>
      <c r="I2387" s="91"/>
      <c r="J2387" s="91"/>
      <c r="K2387" s="91"/>
      <c r="L2387" s="91"/>
      <c r="M2387" s="91"/>
      <c r="N2387" s="91"/>
      <c r="O2387" s="91"/>
      <c r="P2387" s="91"/>
      <c r="Q2387" s="91"/>
      <c r="R2387" s="91"/>
      <c r="S2387" s="91"/>
      <c r="T2387" s="91">
        <v>-17094.93</v>
      </c>
      <c r="U2387" s="91">
        <f t="shared" si="227"/>
        <v>-17094.93</v>
      </c>
      <c r="V2387" s="82" t="str">
        <f t="shared" si="225"/>
        <v>141091025887</v>
      </c>
      <c r="W2387" s="83">
        <f>VLOOKUP(V2387,Factors!$E$6:$H$5950,4,FALSE)</f>
        <v>1</v>
      </c>
      <c r="X2387" t="str">
        <f>VLOOKUP(V2387,Factors!$E$6:$F$5950,2,FALSE)</f>
        <v>Direct-WA</v>
      </c>
      <c r="Y2387" s="92">
        <f t="shared" si="228"/>
        <v>-17094.93</v>
      </c>
      <c r="Z2387" s="92">
        <f t="shared" si="229"/>
        <v>0</v>
      </c>
      <c r="AA2387" s="92">
        <f t="shared" si="230"/>
        <v>-17094.93</v>
      </c>
    </row>
    <row r="2388" spans="1:27" x14ac:dyDescent="0.25">
      <c r="A2388" t="s">
        <v>513</v>
      </c>
      <c r="B2388" t="s">
        <v>264</v>
      </c>
      <c r="C2388" t="s">
        <v>265</v>
      </c>
      <c r="D2388" t="s">
        <v>514</v>
      </c>
      <c r="E2388" t="s">
        <v>515</v>
      </c>
      <c r="F2388" t="str">
        <f t="shared" si="226"/>
        <v>1025</v>
      </c>
      <c r="G2388" t="s">
        <v>56</v>
      </c>
      <c r="H2388" t="s">
        <v>57</v>
      </c>
      <c r="I2388" s="91">
        <v>2244.69</v>
      </c>
      <c r="J2388" s="91">
        <v>1116.72</v>
      </c>
      <c r="K2388" s="91"/>
      <c r="L2388" s="91">
        <v>3726.48</v>
      </c>
      <c r="M2388" s="91">
        <v>751.36</v>
      </c>
      <c r="N2388" s="91"/>
      <c r="O2388" s="91">
        <v>11012.92</v>
      </c>
      <c r="P2388" s="91"/>
      <c r="Q2388" s="91"/>
      <c r="R2388" s="91"/>
      <c r="S2388" s="91"/>
      <c r="T2388" s="91">
        <v>-13160.06</v>
      </c>
      <c r="U2388" s="91">
        <f t="shared" si="227"/>
        <v>5692.1099999999988</v>
      </c>
      <c r="V2388" s="82" t="str">
        <f t="shared" si="225"/>
        <v>141091025887</v>
      </c>
      <c r="W2388" s="83">
        <f>VLOOKUP(V2388,Factors!$E$6:$H$5950,4,FALSE)</f>
        <v>1</v>
      </c>
      <c r="X2388" t="str">
        <f>VLOOKUP(V2388,Factors!$E$6:$F$5950,2,FALSE)</f>
        <v>Direct-WA</v>
      </c>
      <c r="Y2388" s="92">
        <f t="shared" si="228"/>
        <v>5692.1099999999988</v>
      </c>
      <c r="Z2388" s="92">
        <f t="shared" si="229"/>
        <v>0</v>
      </c>
      <c r="AA2388" s="92">
        <f t="shared" si="230"/>
        <v>5692.1099999999988</v>
      </c>
    </row>
    <row r="2389" spans="1:27" x14ac:dyDescent="0.25">
      <c r="A2389" t="s">
        <v>513</v>
      </c>
      <c r="B2389" t="s">
        <v>264</v>
      </c>
      <c r="C2389" t="s">
        <v>265</v>
      </c>
      <c r="D2389" t="s">
        <v>514</v>
      </c>
      <c r="E2389" t="s">
        <v>515</v>
      </c>
      <c r="F2389" t="str">
        <f t="shared" si="226"/>
        <v>1025</v>
      </c>
      <c r="G2389" t="s">
        <v>68</v>
      </c>
      <c r="H2389" t="s">
        <v>69</v>
      </c>
      <c r="I2389" s="91">
        <v>1863.71</v>
      </c>
      <c r="J2389" s="91">
        <v>128.81</v>
      </c>
      <c r="K2389" s="91"/>
      <c r="L2389" s="91">
        <v>557.79</v>
      </c>
      <c r="M2389" s="91"/>
      <c r="N2389" s="91"/>
      <c r="O2389" s="91">
        <v>663.12</v>
      </c>
      <c r="P2389" s="91"/>
      <c r="Q2389" s="91"/>
      <c r="R2389" s="91"/>
      <c r="S2389" s="91"/>
      <c r="T2389" s="91">
        <v>-2421.5</v>
      </c>
      <c r="U2389" s="91">
        <f t="shared" si="227"/>
        <v>791.92999999999984</v>
      </c>
      <c r="V2389" s="82" t="str">
        <f t="shared" si="225"/>
        <v>141091025887</v>
      </c>
      <c r="W2389" s="83">
        <f>VLOOKUP(V2389,Factors!$E$6:$H$5950,4,FALSE)</f>
        <v>1</v>
      </c>
      <c r="X2389" t="str">
        <f>VLOOKUP(V2389,Factors!$E$6:$F$5950,2,FALSE)</f>
        <v>Direct-WA</v>
      </c>
      <c r="Y2389" s="92">
        <f t="shared" si="228"/>
        <v>791.92999999999984</v>
      </c>
      <c r="Z2389" s="92">
        <f t="shared" si="229"/>
        <v>0</v>
      </c>
      <c r="AA2389" s="92">
        <f t="shared" si="230"/>
        <v>791.92999999999984</v>
      </c>
    </row>
    <row r="2390" spans="1:27" x14ac:dyDescent="0.25">
      <c r="A2390" t="s">
        <v>513</v>
      </c>
      <c r="B2390" t="s">
        <v>264</v>
      </c>
      <c r="C2390" t="s">
        <v>265</v>
      </c>
      <c r="D2390" t="s">
        <v>532</v>
      </c>
      <c r="E2390" t="s">
        <v>533</v>
      </c>
      <c r="F2390" t="str">
        <f t="shared" si="226"/>
        <v>1100</v>
      </c>
      <c r="G2390" t="s">
        <v>61</v>
      </c>
      <c r="H2390" t="s">
        <v>62</v>
      </c>
      <c r="I2390" s="91"/>
      <c r="J2390" s="91"/>
      <c r="K2390" s="91"/>
      <c r="L2390" s="91">
        <v>284.94</v>
      </c>
      <c r="M2390" s="91"/>
      <c r="N2390" s="91"/>
      <c r="O2390" s="91"/>
      <c r="P2390" s="91"/>
      <c r="Q2390" s="91"/>
      <c r="R2390" s="91"/>
      <c r="S2390" s="91"/>
      <c r="T2390" s="91"/>
      <c r="U2390" s="91">
        <f t="shared" si="227"/>
        <v>284.94</v>
      </c>
      <c r="V2390" s="82" t="str">
        <f t="shared" si="225"/>
        <v>141091100887</v>
      </c>
      <c r="W2390" s="83">
        <f>VLOOKUP(V2390,Factors!$E$6:$H$5950,4,FALSE)</f>
        <v>1</v>
      </c>
      <c r="X2390" t="str">
        <f>VLOOKUP(V2390,Factors!$E$6:$F$5950,2,FALSE)</f>
        <v>Direct-WA</v>
      </c>
      <c r="Y2390" s="92">
        <f t="shared" si="228"/>
        <v>284.94</v>
      </c>
      <c r="Z2390" s="92">
        <f t="shared" si="229"/>
        <v>0</v>
      </c>
      <c r="AA2390" s="92">
        <f t="shared" si="230"/>
        <v>284.94</v>
      </c>
    </row>
    <row r="2391" spans="1:27" x14ac:dyDescent="0.25">
      <c r="A2391" t="s">
        <v>513</v>
      </c>
      <c r="B2391" t="s">
        <v>264</v>
      </c>
      <c r="C2391" t="s">
        <v>265</v>
      </c>
      <c r="D2391" t="s">
        <v>532</v>
      </c>
      <c r="E2391" t="s">
        <v>533</v>
      </c>
      <c r="F2391" t="str">
        <f t="shared" si="226"/>
        <v>1100</v>
      </c>
      <c r="G2391" t="s">
        <v>84</v>
      </c>
      <c r="H2391" t="s">
        <v>85</v>
      </c>
      <c r="I2391" s="91">
        <v>296.07</v>
      </c>
      <c r="J2391" s="91">
        <v>605.70000000000005</v>
      </c>
      <c r="K2391" s="91">
        <v>796.63</v>
      </c>
      <c r="L2391" s="91">
        <v>286.97000000000003</v>
      </c>
      <c r="M2391" s="91">
        <v>1599</v>
      </c>
      <c r="N2391" s="91">
        <v>603.05999999999995</v>
      </c>
      <c r="O2391" s="91">
        <v>1321.38</v>
      </c>
      <c r="P2391" s="91">
        <v>1188.71</v>
      </c>
      <c r="Q2391" s="91">
        <v>1033.53</v>
      </c>
      <c r="R2391" s="91">
        <v>566.82000000000005</v>
      </c>
      <c r="S2391" s="91">
        <v>344.43</v>
      </c>
      <c r="T2391" s="91">
        <v>432.76</v>
      </c>
      <c r="U2391" s="91">
        <f t="shared" si="227"/>
        <v>9075.0600000000013</v>
      </c>
      <c r="V2391" s="82" t="str">
        <f t="shared" si="225"/>
        <v>141091100887</v>
      </c>
      <c r="W2391" s="83">
        <f>VLOOKUP(V2391,Factors!$E$6:$H$5950,4,FALSE)</f>
        <v>1</v>
      </c>
      <c r="X2391" t="str">
        <f>VLOOKUP(V2391,Factors!$E$6:$F$5950,2,FALSE)</f>
        <v>Direct-WA</v>
      </c>
      <c r="Y2391" s="92">
        <f t="shared" si="228"/>
        <v>9075.0600000000013</v>
      </c>
      <c r="Z2391" s="92">
        <f t="shared" si="229"/>
        <v>0</v>
      </c>
      <c r="AA2391" s="92">
        <f t="shared" si="230"/>
        <v>9075.0600000000013</v>
      </c>
    </row>
    <row r="2392" spans="1:27" x14ac:dyDescent="0.25">
      <c r="A2392" t="s">
        <v>513</v>
      </c>
      <c r="B2392" t="s">
        <v>264</v>
      </c>
      <c r="C2392" t="s">
        <v>265</v>
      </c>
      <c r="D2392" t="s">
        <v>532</v>
      </c>
      <c r="E2392" t="s">
        <v>533</v>
      </c>
      <c r="F2392" t="str">
        <f t="shared" si="226"/>
        <v>1100</v>
      </c>
      <c r="G2392" t="s">
        <v>44</v>
      </c>
      <c r="H2392" t="s">
        <v>45</v>
      </c>
      <c r="I2392" s="91"/>
      <c r="J2392" s="91"/>
      <c r="K2392" s="91"/>
      <c r="L2392" s="91"/>
      <c r="M2392" s="91"/>
      <c r="N2392" s="91"/>
      <c r="O2392" s="91"/>
      <c r="P2392" s="91"/>
      <c r="Q2392" s="91"/>
      <c r="R2392" s="91">
        <v>627.1</v>
      </c>
      <c r="S2392" s="91">
        <v>627.1</v>
      </c>
      <c r="T2392" s="91"/>
      <c r="U2392" s="91">
        <f t="shared" si="227"/>
        <v>1254.2</v>
      </c>
      <c r="V2392" s="82" t="str">
        <f t="shared" si="225"/>
        <v>141091100887</v>
      </c>
      <c r="W2392" s="83">
        <f>VLOOKUP(V2392,Factors!$E$6:$H$5950,4,FALSE)</f>
        <v>1</v>
      </c>
      <c r="X2392" t="str">
        <f>VLOOKUP(V2392,Factors!$E$6:$F$5950,2,FALSE)</f>
        <v>Direct-WA</v>
      </c>
      <c r="Y2392" s="92">
        <f t="shared" si="228"/>
        <v>1254.2</v>
      </c>
      <c r="Z2392" s="92">
        <f t="shared" si="229"/>
        <v>0</v>
      </c>
      <c r="AA2392" s="92">
        <f t="shared" si="230"/>
        <v>1254.2</v>
      </c>
    </row>
    <row r="2393" spans="1:27" x14ac:dyDescent="0.25">
      <c r="A2393" t="s">
        <v>513</v>
      </c>
      <c r="B2393" t="s">
        <v>264</v>
      </c>
      <c r="C2393" t="s">
        <v>265</v>
      </c>
      <c r="D2393" t="s">
        <v>532</v>
      </c>
      <c r="E2393" t="s">
        <v>533</v>
      </c>
      <c r="F2393" t="str">
        <f t="shared" si="226"/>
        <v>1100</v>
      </c>
      <c r="G2393" t="s">
        <v>256</v>
      </c>
      <c r="H2393" t="s">
        <v>257</v>
      </c>
      <c r="I2393" s="91"/>
      <c r="J2393" s="91"/>
      <c r="K2393" s="91"/>
      <c r="L2393" s="91"/>
      <c r="M2393" s="91"/>
      <c r="N2393" s="91"/>
      <c r="O2393" s="91"/>
      <c r="P2393" s="91">
        <v>625.95000000000005</v>
      </c>
      <c r="Q2393" s="91"/>
      <c r="R2393" s="91">
        <v>3124.33</v>
      </c>
      <c r="S2393" s="91">
        <v>312.7</v>
      </c>
      <c r="T2393" s="91">
        <v>252.7</v>
      </c>
      <c r="U2393" s="91">
        <f t="shared" si="227"/>
        <v>4315.6799999999994</v>
      </c>
      <c r="V2393" s="82" t="str">
        <f t="shared" si="225"/>
        <v>141091100887</v>
      </c>
      <c r="W2393" s="83">
        <f>VLOOKUP(V2393,Factors!$E$6:$H$5950,4,FALSE)</f>
        <v>1</v>
      </c>
      <c r="X2393" t="str">
        <f>VLOOKUP(V2393,Factors!$E$6:$F$5950,2,FALSE)</f>
        <v>Direct-WA</v>
      </c>
      <c r="Y2393" s="92">
        <f t="shared" si="228"/>
        <v>4315.6799999999994</v>
      </c>
      <c r="Z2393" s="92">
        <f t="shared" si="229"/>
        <v>0</v>
      </c>
      <c r="AA2393" s="92">
        <f t="shared" si="230"/>
        <v>4315.6799999999994</v>
      </c>
    </row>
    <row r="2394" spans="1:27" x14ac:dyDescent="0.25">
      <c r="A2394" t="s">
        <v>513</v>
      </c>
      <c r="B2394" t="s">
        <v>264</v>
      </c>
      <c r="C2394" t="s">
        <v>265</v>
      </c>
      <c r="D2394" t="s">
        <v>532</v>
      </c>
      <c r="E2394" t="s">
        <v>533</v>
      </c>
      <c r="F2394" t="str">
        <f t="shared" si="226"/>
        <v>1100</v>
      </c>
      <c r="G2394" t="s">
        <v>50</v>
      </c>
      <c r="H2394" t="s">
        <v>51</v>
      </c>
      <c r="I2394" s="91"/>
      <c r="J2394" s="91"/>
      <c r="K2394" s="91"/>
      <c r="L2394" s="91"/>
      <c r="M2394" s="91"/>
      <c r="N2394" s="91"/>
      <c r="O2394" s="91">
        <v>476.7</v>
      </c>
      <c r="P2394" s="91"/>
      <c r="Q2394" s="91"/>
      <c r="R2394" s="91">
        <v>4068.44</v>
      </c>
      <c r="S2394" s="91"/>
      <c r="T2394" s="91"/>
      <c r="U2394" s="91">
        <f t="shared" si="227"/>
        <v>4545.1400000000003</v>
      </c>
      <c r="V2394" s="82" t="str">
        <f t="shared" si="225"/>
        <v>141091100887</v>
      </c>
      <c r="W2394" s="83">
        <f>VLOOKUP(V2394,Factors!$E$6:$H$5950,4,FALSE)</f>
        <v>1</v>
      </c>
      <c r="X2394" t="str">
        <f>VLOOKUP(V2394,Factors!$E$6:$F$5950,2,FALSE)</f>
        <v>Direct-WA</v>
      </c>
      <c r="Y2394" s="92">
        <f t="shared" si="228"/>
        <v>4545.1400000000003</v>
      </c>
      <c r="Z2394" s="92">
        <f t="shared" si="229"/>
        <v>0</v>
      </c>
      <c r="AA2394" s="92">
        <f t="shared" si="230"/>
        <v>4545.1400000000003</v>
      </c>
    </row>
    <row r="2395" spans="1:27" x14ac:dyDescent="0.25">
      <c r="A2395" t="s">
        <v>513</v>
      </c>
      <c r="B2395" t="s">
        <v>264</v>
      </c>
      <c r="C2395" t="s">
        <v>265</v>
      </c>
      <c r="D2395" t="s">
        <v>532</v>
      </c>
      <c r="E2395" t="s">
        <v>533</v>
      </c>
      <c r="F2395" t="str">
        <f t="shared" si="226"/>
        <v>1100</v>
      </c>
      <c r="G2395" t="s">
        <v>65</v>
      </c>
      <c r="H2395" t="s">
        <v>66</v>
      </c>
      <c r="I2395" s="91">
        <v>257.63</v>
      </c>
      <c r="J2395" s="91">
        <v>1616.22</v>
      </c>
      <c r="K2395" s="91">
        <v>343.5</v>
      </c>
      <c r="L2395" s="91">
        <v>515.25</v>
      </c>
      <c r="M2395" s="91">
        <v>5020.7700000000004</v>
      </c>
      <c r="N2395" s="91">
        <v>601.13</v>
      </c>
      <c r="O2395" s="91">
        <v>3417.98</v>
      </c>
      <c r="P2395" s="91">
        <v>4574.01</v>
      </c>
      <c r="Q2395" s="91">
        <v>2202.33</v>
      </c>
      <c r="R2395" s="91"/>
      <c r="S2395" s="91"/>
      <c r="T2395" s="91">
        <v>118.68</v>
      </c>
      <c r="U2395" s="91">
        <f t="shared" si="227"/>
        <v>18667.5</v>
      </c>
      <c r="V2395" s="82" t="str">
        <f t="shared" si="225"/>
        <v>141091100887</v>
      </c>
      <c r="W2395" s="83">
        <f>VLOOKUP(V2395,Factors!$E$6:$H$5950,4,FALSE)</f>
        <v>1</v>
      </c>
      <c r="X2395" t="str">
        <f>VLOOKUP(V2395,Factors!$E$6:$F$5950,2,FALSE)</f>
        <v>Direct-WA</v>
      </c>
      <c r="Y2395" s="92">
        <f t="shared" si="228"/>
        <v>18667.5</v>
      </c>
      <c r="Z2395" s="92">
        <f t="shared" si="229"/>
        <v>0</v>
      </c>
      <c r="AA2395" s="92">
        <f t="shared" si="230"/>
        <v>18667.5</v>
      </c>
    </row>
    <row r="2396" spans="1:27" x14ac:dyDescent="0.25">
      <c r="A2396" t="s">
        <v>513</v>
      </c>
      <c r="B2396" t="s">
        <v>264</v>
      </c>
      <c r="C2396" t="s">
        <v>265</v>
      </c>
      <c r="D2396" t="s">
        <v>532</v>
      </c>
      <c r="E2396" t="s">
        <v>533</v>
      </c>
      <c r="F2396" t="str">
        <f t="shared" si="226"/>
        <v>1100</v>
      </c>
      <c r="G2396" t="s">
        <v>56</v>
      </c>
      <c r="H2396" t="s">
        <v>57</v>
      </c>
      <c r="I2396" s="91">
        <v>1216.1600000000001</v>
      </c>
      <c r="J2396" s="91">
        <v>2375.4699999999998</v>
      </c>
      <c r="K2396" s="91">
        <v>4187.5</v>
      </c>
      <c r="L2396" s="91">
        <v>1317.39</v>
      </c>
      <c r="M2396" s="91">
        <v>4640.6400000000003</v>
      </c>
      <c r="N2396" s="91">
        <v>3018.86</v>
      </c>
      <c r="O2396" s="91">
        <v>4206.05</v>
      </c>
      <c r="P2396" s="91">
        <v>3268.52</v>
      </c>
      <c r="Q2396" s="91">
        <v>4655.04</v>
      </c>
      <c r="R2396" s="91">
        <v>3687.2</v>
      </c>
      <c r="S2396" s="91">
        <v>1897.26</v>
      </c>
      <c r="T2396" s="91">
        <v>1063.8399999999999</v>
      </c>
      <c r="U2396" s="91">
        <f t="shared" si="227"/>
        <v>35533.93</v>
      </c>
      <c r="V2396" s="82" t="str">
        <f t="shared" si="225"/>
        <v>141091100887</v>
      </c>
      <c r="W2396" s="83">
        <f>VLOOKUP(V2396,Factors!$E$6:$H$5950,4,FALSE)</f>
        <v>1</v>
      </c>
      <c r="X2396" t="str">
        <f>VLOOKUP(V2396,Factors!$E$6:$F$5950,2,FALSE)</f>
        <v>Direct-WA</v>
      </c>
      <c r="Y2396" s="92">
        <f t="shared" si="228"/>
        <v>35533.93</v>
      </c>
      <c r="Z2396" s="92">
        <f t="shared" si="229"/>
        <v>0</v>
      </c>
      <c r="AA2396" s="92">
        <f t="shared" si="230"/>
        <v>35533.93</v>
      </c>
    </row>
    <row r="2397" spans="1:27" x14ac:dyDescent="0.25">
      <c r="A2397" t="s">
        <v>513</v>
      </c>
      <c r="B2397" t="s">
        <v>264</v>
      </c>
      <c r="C2397" t="s">
        <v>265</v>
      </c>
      <c r="D2397" t="s">
        <v>532</v>
      </c>
      <c r="E2397" t="s">
        <v>533</v>
      </c>
      <c r="F2397" t="str">
        <f t="shared" si="226"/>
        <v>1100</v>
      </c>
      <c r="G2397" t="s">
        <v>68</v>
      </c>
      <c r="H2397" t="s">
        <v>69</v>
      </c>
      <c r="I2397" s="91">
        <v>640.19000000000005</v>
      </c>
      <c r="J2397" s="91">
        <v>333.01</v>
      </c>
      <c r="K2397" s="91">
        <v>1156.8599999999999</v>
      </c>
      <c r="L2397" s="91">
        <v>216.37</v>
      </c>
      <c r="M2397" s="91">
        <v>1755.26</v>
      </c>
      <c r="N2397" s="91">
        <v>685.85</v>
      </c>
      <c r="O2397" s="91">
        <v>1810.52</v>
      </c>
      <c r="P2397" s="91">
        <v>644.72</v>
      </c>
      <c r="Q2397" s="91">
        <v>522.02</v>
      </c>
      <c r="R2397" s="91">
        <v>359.86</v>
      </c>
      <c r="S2397" s="91">
        <v>561.89</v>
      </c>
      <c r="T2397" s="91">
        <v>1907.36</v>
      </c>
      <c r="U2397" s="91">
        <f t="shared" si="227"/>
        <v>10593.91</v>
      </c>
      <c r="V2397" s="82" t="str">
        <f t="shared" si="225"/>
        <v>141091100887</v>
      </c>
      <c r="W2397" s="83">
        <f>VLOOKUP(V2397,Factors!$E$6:$H$5950,4,FALSE)</f>
        <v>1</v>
      </c>
      <c r="X2397" t="str">
        <f>VLOOKUP(V2397,Factors!$E$6:$F$5950,2,FALSE)</f>
        <v>Direct-WA</v>
      </c>
      <c r="Y2397" s="92">
        <f t="shared" si="228"/>
        <v>10593.91</v>
      </c>
      <c r="Z2397" s="92">
        <f t="shared" si="229"/>
        <v>0</v>
      </c>
      <c r="AA2397" s="92">
        <f t="shared" si="230"/>
        <v>10593.91</v>
      </c>
    </row>
    <row r="2398" spans="1:27" x14ac:dyDescent="0.25">
      <c r="A2398" t="s">
        <v>513</v>
      </c>
      <c r="B2398" t="s">
        <v>264</v>
      </c>
      <c r="C2398" t="s">
        <v>265</v>
      </c>
      <c r="D2398" t="s">
        <v>532</v>
      </c>
      <c r="E2398" t="s">
        <v>533</v>
      </c>
      <c r="F2398" t="str">
        <f t="shared" si="226"/>
        <v>1100</v>
      </c>
      <c r="G2398" t="s">
        <v>156</v>
      </c>
      <c r="H2398" t="s">
        <v>157</v>
      </c>
      <c r="I2398" s="91">
        <v>42.86</v>
      </c>
      <c r="J2398" s="91">
        <v>64.290000000000006</v>
      </c>
      <c r="K2398" s="91">
        <v>21.43</v>
      </c>
      <c r="L2398" s="91"/>
      <c r="M2398" s="91"/>
      <c r="N2398" s="91"/>
      <c r="O2398" s="91">
        <v>21.43</v>
      </c>
      <c r="P2398" s="91">
        <v>107.15</v>
      </c>
      <c r="Q2398" s="91">
        <v>150.01</v>
      </c>
      <c r="R2398" s="91"/>
      <c r="S2398" s="91"/>
      <c r="T2398" s="91">
        <v>64.290000000000006</v>
      </c>
      <c r="U2398" s="91">
        <f t="shared" si="227"/>
        <v>471.46000000000004</v>
      </c>
      <c r="V2398" s="82" t="str">
        <f t="shared" si="225"/>
        <v>141091100887</v>
      </c>
      <c r="W2398" s="83">
        <f>VLOOKUP(V2398,Factors!$E$6:$H$5950,4,FALSE)</f>
        <v>1</v>
      </c>
      <c r="X2398" t="str">
        <f>VLOOKUP(V2398,Factors!$E$6:$F$5950,2,FALSE)</f>
        <v>Direct-WA</v>
      </c>
      <c r="Y2398" s="92">
        <f t="shared" si="228"/>
        <v>471.46000000000004</v>
      </c>
      <c r="Z2398" s="92">
        <f t="shared" si="229"/>
        <v>0</v>
      </c>
      <c r="AA2398" s="92">
        <f t="shared" si="230"/>
        <v>471.46000000000004</v>
      </c>
    </row>
    <row r="2399" spans="1:27" x14ac:dyDescent="0.25">
      <c r="A2399" t="s">
        <v>513</v>
      </c>
      <c r="B2399" t="s">
        <v>264</v>
      </c>
      <c r="C2399" t="s">
        <v>265</v>
      </c>
      <c r="D2399" t="s">
        <v>524</v>
      </c>
      <c r="E2399" t="s">
        <v>525</v>
      </c>
      <c r="F2399" t="str">
        <f t="shared" si="226"/>
        <v>1220</v>
      </c>
      <c r="G2399" t="s">
        <v>92</v>
      </c>
      <c r="H2399" t="s">
        <v>93</v>
      </c>
      <c r="I2399" s="91">
        <v>-462.51</v>
      </c>
      <c r="J2399" s="91"/>
      <c r="K2399" s="91">
        <v>13.02</v>
      </c>
      <c r="L2399" s="91"/>
      <c r="M2399" s="91"/>
      <c r="N2399" s="91"/>
      <c r="O2399" s="91"/>
      <c r="P2399" s="91"/>
      <c r="Q2399" s="91"/>
      <c r="R2399" s="91"/>
      <c r="S2399" s="91"/>
      <c r="T2399" s="91"/>
      <c r="U2399" s="91">
        <f t="shared" si="227"/>
        <v>-449.49</v>
      </c>
      <c r="V2399" s="82" t="str">
        <f t="shared" si="225"/>
        <v>141091220887</v>
      </c>
      <c r="W2399" s="83">
        <f>VLOOKUP(V2399,Factors!$E$6:$H$5950,4,FALSE)</f>
        <v>1</v>
      </c>
      <c r="X2399" t="str">
        <f>VLOOKUP(V2399,Factors!$E$6:$F$5950,2,FALSE)</f>
        <v>Direct-WA</v>
      </c>
      <c r="Y2399" s="92">
        <f t="shared" si="228"/>
        <v>-449.49</v>
      </c>
      <c r="Z2399" s="92">
        <f t="shared" si="229"/>
        <v>0</v>
      </c>
      <c r="AA2399" s="92">
        <f t="shared" si="230"/>
        <v>-449.49</v>
      </c>
    </row>
    <row r="2400" spans="1:27" x14ac:dyDescent="0.25">
      <c r="A2400" t="s">
        <v>513</v>
      </c>
      <c r="B2400" t="s">
        <v>264</v>
      </c>
      <c r="C2400" t="s">
        <v>265</v>
      </c>
      <c r="D2400" t="s">
        <v>524</v>
      </c>
      <c r="E2400" t="s">
        <v>525</v>
      </c>
      <c r="F2400" t="str">
        <f t="shared" si="226"/>
        <v>1220</v>
      </c>
      <c r="G2400" t="s">
        <v>235</v>
      </c>
      <c r="H2400" t="s">
        <v>236</v>
      </c>
      <c r="I2400" s="91">
        <v>-69.92</v>
      </c>
      <c r="J2400" s="91"/>
      <c r="K2400" s="91"/>
      <c r="L2400" s="91"/>
      <c r="M2400" s="91"/>
      <c r="N2400" s="91"/>
      <c r="O2400" s="91"/>
      <c r="P2400" s="91"/>
      <c r="Q2400" s="91"/>
      <c r="R2400" s="91"/>
      <c r="S2400" s="91"/>
      <c r="T2400" s="91"/>
      <c r="U2400" s="91">
        <f t="shared" si="227"/>
        <v>-69.92</v>
      </c>
      <c r="V2400" s="82" t="str">
        <f t="shared" si="225"/>
        <v>141091220887</v>
      </c>
      <c r="W2400" s="83">
        <f>VLOOKUP(V2400,Factors!$E$6:$H$5950,4,FALSE)</f>
        <v>1</v>
      </c>
      <c r="X2400" t="str">
        <f>VLOOKUP(V2400,Factors!$E$6:$F$5950,2,FALSE)</f>
        <v>Direct-WA</v>
      </c>
      <c r="Y2400" s="92">
        <f t="shared" si="228"/>
        <v>-69.92</v>
      </c>
      <c r="Z2400" s="92">
        <f t="shared" si="229"/>
        <v>0</v>
      </c>
      <c r="AA2400" s="92">
        <f t="shared" si="230"/>
        <v>-69.92</v>
      </c>
    </row>
    <row r="2401" spans="1:27" x14ac:dyDescent="0.25">
      <c r="A2401" t="s">
        <v>513</v>
      </c>
      <c r="B2401" t="s">
        <v>264</v>
      </c>
      <c r="C2401" t="s">
        <v>265</v>
      </c>
      <c r="D2401" t="s">
        <v>524</v>
      </c>
      <c r="E2401" t="s">
        <v>525</v>
      </c>
      <c r="F2401" t="str">
        <f t="shared" si="226"/>
        <v>1220</v>
      </c>
      <c r="G2401" t="s">
        <v>351</v>
      </c>
      <c r="H2401" t="s">
        <v>352</v>
      </c>
      <c r="I2401" s="91">
        <v>-1.4</v>
      </c>
      <c r="J2401" s="91"/>
      <c r="K2401" s="91"/>
      <c r="L2401" s="91"/>
      <c r="M2401" s="91"/>
      <c r="N2401" s="91"/>
      <c r="O2401" s="91"/>
      <c r="P2401" s="91"/>
      <c r="Q2401" s="91"/>
      <c r="R2401" s="91"/>
      <c r="S2401" s="91"/>
      <c r="T2401" s="91"/>
      <c r="U2401" s="91">
        <f t="shared" si="227"/>
        <v>-1.4</v>
      </c>
      <c r="V2401" s="82" t="str">
        <f t="shared" si="225"/>
        <v>141091220887</v>
      </c>
      <c r="W2401" s="83">
        <f>VLOOKUP(V2401,Factors!$E$6:$H$5950,4,FALSE)</f>
        <v>1</v>
      </c>
      <c r="X2401" t="str">
        <f>VLOOKUP(V2401,Factors!$E$6:$F$5950,2,FALSE)</f>
        <v>Direct-WA</v>
      </c>
      <c r="Y2401" s="92">
        <f t="shared" si="228"/>
        <v>-1.4</v>
      </c>
      <c r="Z2401" s="92">
        <f t="shared" si="229"/>
        <v>0</v>
      </c>
      <c r="AA2401" s="92">
        <f t="shared" si="230"/>
        <v>-1.4</v>
      </c>
    </row>
    <row r="2402" spans="1:27" x14ac:dyDescent="0.25">
      <c r="A2402" t="s">
        <v>513</v>
      </c>
      <c r="B2402" t="s">
        <v>264</v>
      </c>
      <c r="C2402" t="s">
        <v>265</v>
      </c>
      <c r="D2402" t="s">
        <v>524</v>
      </c>
      <c r="E2402" t="s">
        <v>525</v>
      </c>
      <c r="F2402" t="str">
        <f t="shared" si="226"/>
        <v>1220</v>
      </c>
      <c r="G2402" t="s">
        <v>84</v>
      </c>
      <c r="H2402" t="s">
        <v>85</v>
      </c>
      <c r="I2402" s="91">
        <v>-735.29</v>
      </c>
      <c r="J2402" s="91"/>
      <c r="K2402" s="91">
        <v>255.81</v>
      </c>
      <c r="L2402" s="91"/>
      <c r="M2402" s="91"/>
      <c r="N2402" s="91"/>
      <c r="O2402" s="91">
        <v>52.62</v>
      </c>
      <c r="P2402" s="91">
        <v>122.4</v>
      </c>
      <c r="Q2402" s="91"/>
      <c r="R2402" s="91"/>
      <c r="S2402" s="91"/>
      <c r="T2402" s="91"/>
      <c r="U2402" s="91">
        <f t="shared" si="227"/>
        <v>-304.45999999999992</v>
      </c>
      <c r="V2402" s="82" t="str">
        <f t="shared" si="225"/>
        <v>141091220887</v>
      </c>
      <c r="W2402" s="83">
        <f>VLOOKUP(V2402,Factors!$E$6:$H$5950,4,FALSE)</f>
        <v>1</v>
      </c>
      <c r="X2402" t="str">
        <f>VLOOKUP(V2402,Factors!$E$6:$F$5950,2,FALSE)</f>
        <v>Direct-WA</v>
      </c>
      <c r="Y2402" s="92">
        <f t="shared" si="228"/>
        <v>-304.45999999999992</v>
      </c>
      <c r="Z2402" s="92">
        <f t="shared" si="229"/>
        <v>0</v>
      </c>
      <c r="AA2402" s="92">
        <f t="shared" si="230"/>
        <v>-304.45999999999992</v>
      </c>
    </row>
    <row r="2403" spans="1:27" x14ac:dyDescent="0.25">
      <c r="A2403" t="s">
        <v>513</v>
      </c>
      <c r="B2403" t="s">
        <v>264</v>
      </c>
      <c r="C2403" t="s">
        <v>265</v>
      </c>
      <c r="D2403" t="s">
        <v>524</v>
      </c>
      <c r="E2403" t="s">
        <v>525</v>
      </c>
      <c r="F2403" t="str">
        <f t="shared" si="226"/>
        <v>1220</v>
      </c>
      <c r="G2403" t="s">
        <v>50</v>
      </c>
      <c r="H2403" t="s">
        <v>51</v>
      </c>
      <c r="I2403" s="91">
        <v>1552.39</v>
      </c>
      <c r="J2403" s="91"/>
      <c r="K2403" s="91"/>
      <c r="L2403" s="91"/>
      <c r="M2403" s="91"/>
      <c r="N2403" s="91"/>
      <c r="O2403" s="91"/>
      <c r="P2403" s="91"/>
      <c r="Q2403" s="91"/>
      <c r="R2403" s="91"/>
      <c r="S2403" s="91"/>
      <c r="T2403" s="91"/>
      <c r="U2403" s="91">
        <f t="shared" si="227"/>
        <v>1552.39</v>
      </c>
      <c r="V2403" s="82" t="str">
        <f t="shared" si="225"/>
        <v>141091220887</v>
      </c>
      <c r="W2403" s="83">
        <f>VLOOKUP(V2403,Factors!$E$6:$H$5950,4,FALSE)</f>
        <v>1</v>
      </c>
      <c r="X2403" t="str">
        <f>VLOOKUP(V2403,Factors!$E$6:$F$5950,2,FALSE)</f>
        <v>Direct-WA</v>
      </c>
      <c r="Y2403" s="92">
        <f t="shared" si="228"/>
        <v>1552.39</v>
      </c>
      <c r="Z2403" s="92">
        <f t="shared" si="229"/>
        <v>0</v>
      </c>
      <c r="AA2403" s="92">
        <f t="shared" si="230"/>
        <v>1552.39</v>
      </c>
    </row>
    <row r="2404" spans="1:27" x14ac:dyDescent="0.25">
      <c r="A2404" t="s">
        <v>513</v>
      </c>
      <c r="B2404" t="s">
        <v>264</v>
      </c>
      <c r="C2404" t="s">
        <v>265</v>
      </c>
      <c r="D2404" t="s">
        <v>524</v>
      </c>
      <c r="E2404" t="s">
        <v>525</v>
      </c>
      <c r="F2404" t="str">
        <f t="shared" si="226"/>
        <v>1220</v>
      </c>
      <c r="G2404" t="s">
        <v>286</v>
      </c>
      <c r="H2404" t="s">
        <v>287</v>
      </c>
      <c r="I2404" s="91">
        <v>5428.7</v>
      </c>
      <c r="J2404" s="91"/>
      <c r="K2404" s="91"/>
      <c r="L2404" s="91"/>
      <c r="M2404" s="91"/>
      <c r="N2404" s="91"/>
      <c r="O2404" s="91"/>
      <c r="P2404" s="91"/>
      <c r="Q2404" s="91"/>
      <c r="R2404" s="91"/>
      <c r="S2404" s="91"/>
      <c r="T2404" s="91"/>
      <c r="U2404" s="91">
        <f t="shared" si="227"/>
        <v>5428.7</v>
      </c>
      <c r="V2404" s="82" t="str">
        <f t="shared" si="225"/>
        <v>141091220887</v>
      </c>
      <c r="W2404" s="83">
        <f>VLOOKUP(V2404,Factors!$E$6:$H$5950,4,FALSE)</f>
        <v>1</v>
      </c>
      <c r="X2404" t="str">
        <f>VLOOKUP(V2404,Factors!$E$6:$F$5950,2,FALSE)</f>
        <v>Direct-WA</v>
      </c>
      <c r="Y2404" s="92">
        <f t="shared" si="228"/>
        <v>5428.7</v>
      </c>
      <c r="Z2404" s="92">
        <f t="shared" si="229"/>
        <v>0</v>
      </c>
      <c r="AA2404" s="92">
        <f t="shared" si="230"/>
        <v>5428.7</v>
      </c>
    </row>
    <row r="2405" spans="1:27" x14ac:dyDescent="0.25">
      <c r="A2405" t="s">
        <v>513</v>
      </c>
      <c r="B2405" t="s">
        <v>264</v>
      </c>
      <c r="C2405" t="s">
        <v>265</v>
      </c>
      <c r="D2405" t="s">
        <v>524</v>
      </c>
      <c r="E2405" t="s">
        <v>525</v>
      </c>
      <c r="F2405" t="str">
        <f t="shared" si="226"/>
        <v>1220</v>
      </c>
      <c r="G2405" t="s">
        <v>56</v>
      </c>
      <c r="H2405" t="s">
        <v>57</v>
      </c>
      <c r="I2405" s="91">
        <v>-3922.12</v>
      </c>
      <c r="J2405" s="91"/>
      <c r="K2405" s="91">
        <v>1640.36</v>
      </c>
      <c r="L2405" s="91"/>
      <c r="M2405" s="91"/>
      <c r="N2405" s="91"/>
      <c r="O2405" s="91">
        <v>375.68</v>
      </c>
      <c r="P2405" s="91">
        <v>873.96</v>
      </c>
      <c r="Q2405" s="91"/>
      <c r="R2405" s="91"/>
      <c r="S2405" s="91"/>
      <c r="T2405" s="91"/>
      <c r="U2405" s="91">
        <f t="shared" si="227"/>
        <v>-1032.1200000000001</v>
      </c>
      <c r="V2405" s="82" t="str">
        <f t="shared" si="225"/>
        <v>141091220887</v>
      </c>
      <c r="W2405" s="83">
        <f>VLOOKUP(V2405,Factors!$E$6:$H$5950,4,FALSE)</f>
        <v>1</v>
      </c>
      <c r="X2405" t="str">
        <f>VLOOKUP(V2405,Factors!$E$6:$F$5950,2,FALSE)</f>
        <v>Direct-WA</v>
      </c>
      <c r="Y2405" s="92">
        <f t="shared" si="228"/>
        <v>-1032.1200000000001</v>
      </c>
      <c r="Z2405" s="92">
        <f t="shared" si="229"/>
        <v>0</v>
      </c>
      <c r="AA2405" s="92">
        <f t="shared" si="230"/>
        <v>-1032.1200000000001</v>
      </c>
    </row>
    <row r="2406" spans="1:27" x14ac:dyDescent="0.25">
      <c r="A2406" t="s">
        <v>513</v>
      </c>
      <c r="B2406" t="s">
        <v>264</v>
      </c>
      <c r="C2406" t="s">
        <v>265</v>
      </c>
      <c r="D2406" t="s">
        <v>524</v>
      </c>
      <c r="E2406" t="s">
        <v>525</v>
      </c>
      <c r="F2406" t="str">
        <f t="shared" si="226"/>
        <v>1220</v>
      </c>
      <c r="G2406" t="s">
        <v>68</v>
      </c>
      <c r="H2406" t="s">
        <v>69</v>
      </c>
      <c r="I2406" s="91">
        <v>-1327.82</v>
      </c>
      <c r="J2406" s="91"/>
      <c r="K2406" s="91">
        <v>186.04</v>
      </c>
      <c r="L2406" s="91"/>
      <c r="M2406" s="91"/>
      <c r="N2406" s="91"/>
      <c r="O2406" s="91"/>
      <c r="P2406" s="91"/>
      <c r="Q2406" s="91"/>
      <c r="R2406" s="91"/>
      <c r="S2406" s="91"/>
      <c r="T2406" s="91"/>
      <c r="U2406" s="91">
        <f t="shared" si="227"/>
        <v>-1141.78</v>
      </c>
      <c r="V2406" s="82" t="str">
        <f t="shared" si="225"/>
        <v>141091220887</v>
      </c>
      <c r="W2406" s="83">
        <f>VLOOKUP(V2406,Factors!$E$6:$H$5950,4,FALSE)</f>
        <v>1</v>
      </c>
      <c r="X2406" t="str">
        <f>VLOOKUP(V2406,Factors!$E$6:$F$5950,2,FALSE)</f>
        <v>Direct-WA</v>
      </c>
      <c r="Y2406" s="92">
        <f t="shared" si="228"/>
        <v>-1141.78</v>
      </c>
      <c r="Z2406" s="92">
        <f t="shared" si="229"/>
        <v>0</v>
      </c>
      <c r="AA2406" s="92">
        <f t="shared" si="230"/>
        <v>-1141.78</v>
      </c>
    </row>
    <row r="2407" spans="1:27" x14ac:dyDescent="0.25">
      <c r="A2407" t="s">
        <v>513</v>
      </c>
      <c r="B2407" t="s">
        <v>264</v>
      </c>
      <c r="C2407" t="s">
        <v>265</v>
      </c>
      <c r="D2407" t="s">
        <v>524</v>
      </c>
      <c r="E2407" t="s">
        <v>525</v>
      </c>
      <c r="F2407" t="str">
        <f t="shared" si="226"/>
        <v>1220</v>
      </c>
      <c r="G2407" t="s">
        <v>156</v>
      </c>
      <c r="H2407" t="s">
        <v>157</v>
      </c>
      <c r="I2407" s="91">
        <v>-42.86</v>
      </c>
      <c r="J2407" s="91"/>
      <c r="K2407" s="91"/>
      <c r="L2407" s="91"/>
      <c r="M2407" s="91"/>
      <c r="N2407" s="91"/>
      <c r="O2407" s="91"/>
      <c r="P2407" s="91"/>
      <c r="Q2407" s="91"/>
      <c r="R2407" s="91"/>
      <c r="S2407" s="91"/>
      <c r="T2407" s="91"/>
      <c r="U2407" s="91">
        <f t="shared" si="227"/>
        <v>-42.86</v>
      </c>
      <c r="V2407" s="82" t="str">
        <f t="shared" si="225"/>
        <v>141091220887</v>
      </c>
      <c r="W2407" s="83">
        <f>VLOOKUP(V2407,Factors!$E$6:$H$5950,4,FALSE)</f>
        <v>1</v>
      </c>
      <c r="X2407" t="str">
        <f>VLOOKUP(V2407,Factors!$E$6:$F$5950,2,FALSE)</f>
        <v>Direct-WA</v>
      </c>
      <c r="Y2407" s="92">
        <f t="shared" si="228"/>
        <v>-42.86</v>
      </c>
      <c r="Z2407" s="92">
        <f t="shared" si="229"/>
        <v>0</v>
      </c>
      <c r="AA2407" s="92">
        <f t="shared" si="230"/>
        <v>-42.86</v>
      </c>
    </row>
    <row r="2408" spans="1:27" x14ac:dyDescent="0.25">
      <c r="A2408" t="s">
        <v>513</v>
      </c>
      <c r="B2408" t="s">
        <v>264</v>
      </c>
      <c r="C2408" t="s">
        <v>265</v>
      </c>
      <c r="D2408" t="s">
        <v>530</v>
      </c>
      <c r="E2408" t="s">
        <v>531</v>
      </c>
      <c r="F2408" t="str">
        <f t="shared" si="226"/>
        <v>1290</v>
      </c>
      <c r="G2408" t="s">
        <v>235</v>
      </c>
      <c r="H2408" t="s">
        <v>236</v>
      </c>
      <c r="I2408" s="91"/>
      <c r="J2408" s="91"/>
      <c r="K2408" s="91"/>
      <c r="L2408" s="91"/>
      <c r="M2408" s="91"/>
      <c r="N2408" s="91"/>
      <c r="O2408" s="91"/>
      <c r="P2408" s="91"/>
      <c r="Q2408" s="91"/>
      <c r="R2408" s="91"/>
      <c r="S2408" s="91"/>
      <c r="T2408" s="91">
        <v>1.68</v>
      </c>
      <c r="U2408" s="91">
        <f t="shared" si="227"/>
        <v>1.68</v>
      </c>
      <c r="V2408" s="82" t="str">
        <f t="shared" si="225"/>
        <v>141091290887</v>
      </c>
      <c r="W2408" s="83">
        <f>VLOOKUP(V2408,Factors!$E$6:$H$5950,4,FALSE)</f>
        <v>1</v>
      </c>
      <c r="X2408" t="str">
        <f>VLOOKUP(V2408,Factors!$E$6:$F$5950,2,FALSE)</f>
        <v>Direct-WA</v>
      </c>
      <c r="Y2408" s="92">
        <f t="shared" si="228"/>
        <v>1.68</v>
      </c>
      <c r="Z2408" s="92">
        <f t="shared" si="229"/>
        <v>0</v>
      </c>
      <c r="AA2408" s="92">
        <f t="shared" si="230"/>
        <v>1.68</v>
      </c>
    </row>
    <row r="2409" spans="1:27" x14ac:dyDescent="0.25">
      <c r="A2409" t="s">
        <v>513</v>
      </c>
      <c r="B2409" t="s">
        <v>264</v>
      </c>
      <c r="C2409" t="s">
        <v>265</v>
      </c>
      <c r="D2409" t="s">
        <v>530</v>
      </c>
      <c r="E2409" t="s">
        <v>531</v>
      </c>
      <c r="F2409" t="str">
        <f t="shared" si="226"/>
        <v>1290</v>
      </c>
      <c r="G2409" t="s">
        <v>351</v>
      </c>
      <c r="H2409" t="s">
        <v>352</v>
      </c>
      <c r="I2409" s="91"/>
      <c r="J2409" s="91"/>
      <c r="K2409" s="91"/>
      <c r="L2409" s="91"/>
      <c r="M2409" s="91"/>
      <c r="N2409" s="91"/>
      <c r="O2409" s="91"/>
      <c r="P2409" s="91"/>
      <c r="Q2409" s="91"/>
      <c r="R2409" s="91"/>
      <c r="S2409" s="91"/>
      <c r="T2409" s="91">
        <v>0.08</v>
      </c>
      <c r="U2409" s="91">
        <f t="shared" si="227"/>
        <v>0.08</v>
      </c>
      <c r="V2409" s="82" t="str">
        <f t="shared" si="225"/>
        <v>141091290887</v>
      </c>
      <c r="W2409" s="83">
        <f>VLOOKUP(V2409,Factors!$E$6:$H$5950,4,FALSE)</f>
        <v>1</v>
      </c>
      <c r="X2409" t="str">
        <f>VLOOKUP(V2409,Factors!$E$6:$F$5950,2,FALSE)</f>
        <v>Direct-WA</v>
      </c>
      <c r="Y2409" s="92">
        <f t="shared" si="228"/>
        <v>0.08</v>
      </c>
      <c r="Z2409" s="92">
        <f t="shared" si="229"/>
        <v>0</v>
      </c>
      <c r="AA2409" s="92">
        <f t="shared" si="230"/>
        <v>0.08</v>
      </c>
    </row>
    <row r="2410" spans="1:27" x14ac:dyDescent="0.25">
      <c r="A2410" t="s">
        <v>513</v>
      </c>
      <c r="B2410" t="s">
        <v>264</v>
      </c>
      <c r="C2410" t="s">
        <v>265</v>
      </c>
      <c r="D2410" t="s">
        <v>530</v>
      </c>
      <c r="E2410" t="s">
        <v>531</v>
      </c>
      <c r="F2410" t="str">
        <f t="shared" si="226"/>
        <v>1290</v>
      </c>
      <c r="G2410" t="s">
        <v>288</v>
      </c>
      <c r="H2410" t="s">
        <v>289</v>
      </c>
      <c r="I2410" s="91"/>
      <c r="J2410" s="91"/>
      <c r="K2410" s="91"/>
      <c r="L2410" s="91"/>
      <c r="M2410" s="91"/>
      <c r="N2410" s="91"/>
      <c r="O2410" s="91"/>
      <c r="P2410" s="91"/>
      <c r="Q2410" s="91"/>
      <c r="R2410" s="91"/>
      <c r="S2410" s="91"/>
      <c r="T2410" s="91">
        <v>18</v>
      </c>
      <c r="U2410" s="91">
        <f t="shared" si="227"/>
        <v>18</v>
      </c>
      <c r="V2410" s="82" t="str">
        <f t="shared" si="225"/>
        <v>141091290887</v>
      </c>
      <c r="W2410" s="83">
        <f>VLOOKUP(V2410,Factors!$E$6:$H$5950,4,FALSE)</f>
        <v>1</v>
      </c>
      <c r="X2410" t="str">
        <f>VLOOKUP(V2410,Factors!$E$6:$F$5950,2,FALSE)</f>
        <v>Direct-WA</v>
      </c>
      <c r="Y2410" s="92">
        <f t="shared" si="228"/>
        <v>18</v>
      </c>
      <c r="Z2410" s="92">
        <f t="shared" si="229"/>
        <v>0</v>
      </c>
      <c r="AA2410" s="92">
        <f t="shared" si="230"/>
        <v>18</v>
      </c>
    </row>
    <row r="2411" spans="1:27" x14ac:dyDescent="0.25">
      <c r="A2411" t="s">
        <v>513</v>
      </c>
      <c r="B2411" t="s">
        <v>264</v>
      </c>
      <c r="C2411" t="s">
        <v>265</v>
      </c>
      <c r="D2411" t="s">
        <v>530</v>
      </c>
      <c r="E2411" t="s">
        <v>531</v>
      </c>
      <c r="F2411" t="str">
        <f t="shared" si="226"/>
        <v>1290</v>
      </c>
      <c r="G2411" t="s">
        <v>272</v>
      </c>
      <c r="H2411" t="s">
        <v>273</v>
      </c>
      <c r="I2411" s="91"/>
      <c r="J2411" s="91"/>
      <c r="K2411" s="91">
        <v>71.75</v>
      </c>
      <c r="L2411" s="91"/>
      <c r="M2411" s="91"/>
      <c r="N2411" s="91"/>
      <c r="O2411" s="91"/>
      <c r="P2411" s="91"/>
      <c r="Q2411" s="91"/>
      <c r="R2411" s="91"/>
      <c r="S2411" s="91"/>
      <c r="T2411" s="91"/>
      <c r="U2411" s="91">
        <f t="shared" si="227"/>
        <v>71.75</v>
      </c>
      <c r="V2411" s="82" t="str">
        <f t="shared" si="225"/>
        <v>141091290887</v>
      </c>
      <c r="W2411" s="83">
        <f>VLOOKUP(V2411,Factors!$E$6:$H$5950,4,FALSE)</f>
        <v>1</v>
      </c>
      <c r="X2411" t="str">
        <f>VLOOKUP(V2411,Factors!$E$6:$F$5950,2,FALSE)</f>
        <v>Direct-WA</v>
      </c>
      <c r="Y2411" s="92">
        <f t="shared" si="228"/>
        <v>71.75</v>
      </c>
      <c r="Z2411" s="92">
        <f t="shared" si="229"/>
        <v>0</v>
      </c>
      <c r="AA2411" s="92">
        <f t="shared" si="230"/>
        <v>71.75</v>
      </c>
    </row>
    <row r="2412" spans="1:27" x14ac:dyDescent="0.25">
      <c r="A2412" t="s">
        <v>513</v>
      </c>
      <c r="B2412" t="s">
        <v>264</v>
      </c>
      <c r="C2412" t="s">
        <v>265</v>
      </c>
      <c r="D2412" t="s">
        <v>530</v>
      </c>
      <c r="E2412" t="s">
        <v>531</v>
      </c>
      <c r="F2412" t="str">
        <f t="shared" si="226"/>
        <v>1290</v>
      </c>
      <c r="G2412" t="s">
        <v>84</v>
      </c>
      <c r="H2412" t="s">
        <v>85</v>
      </c>
      <c r="I2412" s="91"/>
      <c r="J2412" s="91"/>
      <c r="K2412" s="91">
        <v>203.25</v>
      </c>
      <c r="L2412" s="91">
        <v>27.32</v>
      </c>
      <c r="M2412" s="91">
        <v>62.26</v>
      </c>
      <c r="N2412" s="91"/>
      <c r="O2412" s="91">
        <v>105.23</v>
      </c>
      <c r="P2412" s="91">
        <v>40.869999999999997</v>
      </c>
      <c r="Q2412" s="91">
        <v>129.47999999999999</v>
      </c>
      <c r="R2412" s="91">
        <v>38.56</v>
      </c>
      <c r="S2412" s="91"/>
      <c r="T2412" s="91">
        <v>310.62</v>
      </c>
      <c r="U2412" s="91">
        <f t="shared" si="227"/>
        <v>917.59</v>
      </c>
      <c r="V2412" s="82" t="str">
        <f t="shared" si="225"/>
        <v>141091290887</v>
      </c>
      <c r="W2412" s="83">
        <f>VLOOKUP(V2412,Factors!$E$6:$H$5950,4,FALSE)</f>
        <v>1</v>
      </c>
      <c r="X2412" t="str">
        <f>VLOOKUP(V2412,Factors!$E$6:$F$5950,2,FALSE)</f>
        <v>Direct-WA</v>
      </c>
      <c r="Y2412" s="92">
        <f t="shared" si="228"/>
        <v>917.59</v>
      </c>
      <c r="Z2412" s="92">
        <f t="shared" si="229"/>
        <v>0</v>
      </c>
      <c r="AA2412" s="92">
        <f t="shared" si="230"/>
        <v>917.59</v>
      </c>
    </row>
    <row r="2413" spans="1:27" x14ac:dyDescent="0.25">
      <c r="A2413" t="s">
        <v>513</v>
      </c>
      <c r="B2413" t="s">
        <v>264</v>
      </c>
      <c r="C2413" t="s">
        <v>265</v>
      </c>
      <c r="D2413" t="s">
        <v>530</v>
      </c>
      <c r="E2413" t="s">
        <v>531</v>
      </c>
      <c r="F2413" t="str">
        <f t="shared" si="226"/>
        <v>1290</v>
      </c>
      <c r="G2413" t="s">
        <v>256</v>
      </c>
      <c r="H2413" t="s">
        <v>257</v>
      </c>
      <c r="I2413" s="91"/>
      <c r="J2413" s="91"/>
      <c r="K2413" s="91">
        <v>598.5</v>
      </c>
      <c r="L2413" s="91"/>
      <c r="M2413" s="91"/>
      <c r="N2413" s="91"/>
      <c r="O2413" s="91"/>
      <c r="P2413" s="91"/>
      <c r="Q2413" s="91">
        <v>766.3</v>
      </c>
      <c r="R2413" s="91"/>
      <c r="S2413" s="91"/>
      <c r="T2413" s="91"/>
      <c r="U2413" s="91">
        <f t="shared" si="227"/>
        <v>1364.8</v>
      </c>
      <c r="V2413" s="82" t="str">
        <f t="shared" si="225"/>
        <v>141091290887</v>
      </c>
      <c r="W2413" s="83">
        <f>VLOOKUP(V2413,Factors!$E$6:$H$5950,4,FALSE)</f>
        <v>1</v>
      </c>
      <c r="X2413" t="str">
        <f>VLOOKUP(V2413,Factors!$E$6:$F$5950,2,FALSE)</f>
        <v>Direct-WA</v>
      </c>
      <c r="Y2413" s="92">
        <f t="shared" si="228"/>
        <v>1364.8</v>
      </c>
      <c r="Z2413" s="92">
        <f t="shared" si="229"/>
        <v>0</v>
      </c>
      <c r="AA2413" s="92">
        <f t="shared" si="230"/>
        <v>1364.8</v>
      </c>
    </row>
    <row r="2414" spans="1:27" x14ac:dyDescent="0.25">
      <c r="A2414" t="s">
        <v>513</v>
      </c>
      <c r="B2414" t="s">
        <v>264</v>
      </c>
      <c r="C2414" t="s">
        <v>265</v>
      </c>
      <c r="D2414" t="s">
        <v>530</v>
      </c>
      <c r="E2414" t="s">
        <v>531</v>
      </c>
      <c r="F2414" t="str">
        <f t="shared" si="226"/>
        <v>1290</v>
      </c>
      <c r="G2414" t="s">
        <v>50</v>
      </c>
      <c r="H2414" t="s">
        <v>51</v>
      </c>
      <c r="I2414" s="91">
        <v>1639.85</v>
      </c>
      <c r="J2414" s="91"/>
      <c r="K2414" s="91">
        <v>2420.6999999999998</v>
      </c>
      <c r="L2414" s="91"/>
      <c r="M2414" s="91"/>
      <c r="N2414" s="91"/>
      <c r="O2414" s="91"/>
      <c r="P2414" s="91"/>
      <c r="Q2414" s="91"/>
      <c r="R2414" s="91"/>
      <c r="S2414" s="91"/>
      <c r="T2414" s="91"/>
      <c r="U2414" s="91">
        <f t="shared" si="227"/>
        <v>4060.5499999999997</v>
      </c>
      <c r="V2414" s="82" t="str">
        <f t="shared" si="225"/>
        <v>141091290887</v>
      </c>
      <c r="W2414" s="83">
        <f>VLOOKUP(V2414,Factors!$E$6:$H$5950,4,FALSE)</f>
        <v>1</v>
      </c>
      <c r="X2414" t="str">
        <f>VLOOKUP(V2414,Factors!$E$6:$F$5950,2,FALSE)</f>
        <v>Direct-WA</v>
      </c>
      <c r="Y2414" s="92">
        <f t="shared" si="228"/>
        <v>4060.5499999999997</v>
      </c>
      <c r="Z2414" s="92">
        <f t="shared" si="229"/>
        <v>0</v>
      </c>
      <c r="AA2414" s="92">
        <f t="shared" si="230"/>
        <v>4060.5499999999997</v>
      </c>
    </row>
    <row r="2415" spans="1:27" x14ac:dyDescent="0.25">
      <c r="A2415" t="s">
        <v>513</v>
      </c>
      <c r="B2415" t="s">
        <v>264</v>
      </c>
      <c r="C2415" t="s">
        <v>265</v>
      </c>
      <c r="D2415" t="s">
        <v>530</v>
      </c>
      <c r="E2415" t="s">
        <v>531</v>
      </c>
      <c r="F2415" t="str">
        <f t="shared" si="226"/>
        <v>1290</v>
      </c>
      <c r="G2415" t="s">
        <v>284</v>
      </c>
      <c r="H2415" t="s">
        <v>285</v>
      </c>
      <c r="I2415" s="91"/>
      <c r="J2415" s="91"/>
      <c r="K2415" s="91">
        <v>410</v>
      </c>
      <c r="L2415" s="91">
        <v>34.44</v>
      </c>
      <c r="M2415" s="91"/>
      <c r="N2415" s="91"/>
      <c r="O2415" s="91"/>
      <c r="P2415" s="91"/>
      <c r="Q2415" s="91"/>
      <c r="R2415" s="91"/>
      <c r="S2415" s="91"/>
      <c r="T2415" s="91">
        <v>650.4</v>
      </c>
      <c r="U2415" s="91">
        <f t="shared" si="227"/>
        <v>1094.8399999999999</v>
      </c>
      <c r="V2415" s="82" t="str">
        <f t="shared" si="225"/>
        <v>141091290887</v>
      </c>
      <c r="W2415" s="83">
        <f>VLOOKUP(V2415,Factors!$E$6:$H$5950,4,FALSE)</f>
        <v>1</v>
      </c>
      <c r="X2415" t="str">
        <f>VLOOKUP(V2415,Factors!$E$6:$F$5950,2,FALSE)</f>
        <v>Direct-WA</v>
      </c>
      <c r="Y2415" s="92">
        <f t="shared" si="228"/>
        <v>1094.8399999999999</v>
      </c>
      <c r="Z2415" s="92">
        <f t="shared" si="229"/>
        <v>0</v>
      </c>
      <c r="AA2415" s="92">
        <f t="shared" si="230"/>
        <v>1094.8399999999999</v>
      </c>
    </row>
    <row r="2416" spans="1:27" x14ac:dyDescent="0.25">
      <c r="A2416" t="s">
        <v>513</v>
      </c>
      <c r="B2416" t="s">
        <v>264</v>
      </c>
      <c r="C2416" t="s">
        <v>265</v>
      </c>
      <c r="D2416" t="s">
        <v>530</v>
      </c>
      <c r="E2416" t="s">
        <v>531</v>
      </c>
      <c r="F2416" t="str">
        <f t="shared" si="226"/>
        <v>1290</v>
      </c>
      <c r="G2416" t="s">
        <v>260</v>
      </c>
      <c r="H2416" t="s">
        <v>261</v>
      </c>
      <c r="I2416" s="91"/>
      <c r="J2416" s="91"/>
      <c r="K2416" s="91">
        <v>653.94000000000005</v>
      </c>
      <c r="L2416" s="91"/>
      <c r="M2416" s="91"/>
      <c r="N2416" s="91"/>
      <c r="O2416" s="91"/>
      <c r="P2416" s="91"/>
      <c r="Q2416" s="91"/>
      <c r="R2416" s="91"/>
      <c r="S2416" s="91"/>
      <c r="T2416" s="91"/>
      <c r="U2416" s="91">
        <f t="shared" si="227"/>
        <v>653.94000000000005</v>
      </c>
      <c r="V2416" s="82" t="str">
        <f t="shared" si="225"/>
        <v>141091290887</v>
      </c>
      <c r="W2416" s="83">
        <f>VLOOKUP(V2416,Factors!$E$6:$H$5950,4,FALSE)</f>
        <v>1</v>
      </c>
      <c r="X2416" t="str">
        <f>VLOOKUP(V2416,Factors!$E$6:$F$5950,2,FALSE)</f>
        <v>Direct-WA</v>
      </c>
      <c r="Y2416" s="92">
        <f t="shared" si="228"/>
        <v>653.94000000000005</v>
      </c>
      <c r="Z2416" s="92">
        <f t="shared" si="229"/>
        <v>0</v>
      </c>
      <c r="AA2416" s="92">
        <f t="shared" si="230"/>
        <v>653.94000000000005</v>
      </c>
    </row>
    <row r="2417" spans="1:27" x14ac:dyDescent="0.25">
      <c r="A2417" t="s">
        <v>513</v>
      </c>
      <c r="B2417" t="s">
        <v>264</v>
      </c>
      <c r="C2417" t="s">
        <v>265</v>
      </c>
      <c r="D2417" t="s">
        <v>530</v>
      </c>
      <c r="E2417" t="s">
        <v>531</v>
      </c>
      <c r="F2417" t="str">
        <f t="shared" si="226"/>
        <v>1290</v>
      </c>
      <c r="G2417" t="s">
        <v>56</v>
      </c>
      <c r="H2417" t="s">
        <v>57</v>
      </c>
      <c r="I2417" s="91"/>
      <c r="J2417" s="91"/>
      <c r="K2417" s="91">
        <v>1314.88</v>
      </c>
      <c r="L2417" s="91">
        <v>195.09</v>
      </c>
      <c r="M2417" s="91">
        <v>444.5</v>
      </c>
      <c r="N2417" s="91"/>
      <c r="O2417" s="91">
        <v>751.36</v>
      </c>
      <c r="P2417" s="91">
        <v>291.8</v>
      </c>
      <c r="Q2417" s="91">
        <v>924.48</v>
      </c>
      <c r="R2417" s="91">
        <v>275.27999999999997</v>
      </c>
      <c r="S2417" s="91"/>
      <c r="T2417" s="91">
        <v>1547.12</v>
      </c>
      <c r="U2417" s="91">
        <f t="shared" si="227"/>
        <v>5744.51</v>
      </c>
      <c r="V2417" s="82" t="str">
        <f t="shared" si="225"/>
        <v>141091290887</v>
      </c>
      <c r="W2417" s="83">
        <f>VLOOKUP(V2417,Factors!$E$6:$H$5950,4,FALSE)</f>
        <v>1</v>
      </c>
      <c r="X2417" t="str">
        <f>VLOOKUP(V2417,Factors!$E$6:$F$5950,2,FALSE)</f>
        <v>Direct-WA</v>
      </c>
      <c r="Y2417" s="92">
        <f t="shared" si="228"/>
        <v>5744.51</v>
      </c>
      <c r="Z2417" s="92">
        <f t="shared" si="229"/>
        <v>0</v>
      </c>
      <c r="AA2417" s="92">
        <f t="shared" si="230"/>
        <v>5744.51</v>
      </c>
    </row>
    <row r="2418" spans="1:27" x14ac:dyDescent="0.25">
      <c r="A2418" t="s">
        <v>513</v>
      </c>
      <c r="B2418" t="s">
        <v>264</v>
      </c>
      <c r="C2418" t="s">
        <v>265</v>
      </c>
      <c r="D2418" t="s">
        <v>530</v>
      </c>
      <c r="E2418" t="s">
        <v>531</v>
      </c>
      <c r="F2418" t="str">
        <f t="shared" si="226"/>
        <v>1290</v>
      </c>
      <c r="G2418" t="s">
        <v>68</v>
      </c>
      <c r="H2418" t="s">
        <v>69</v>
      </c>
      <c r="I2418" s="91"/>
      <c r="J2418" s="91"/>
      <c r="K2418" s="91">
        <v>136.32</v>
      </c>
      <c r="L2418" s="91"/>
      <c r="M2418" s="91"/>
      <c r="N2418" s="91"/>
      <c r="O2418" s="91"/>
      <c r="P2418" s="91"/>
      <c r="Q2418" s="91"/>
      <c r="R2418" s="91"/>
      <c r="S2418" s="91"/>
      <c r="T2418" s="91">
        <v>670.68</v>
      </c>
      <c r="U2418" s="91">
        <f t="shared" si="227"/>
        <v>807</v>
      </c>
      <c r="V2418" s="82" t="str">
        <f t="shared" si="225"/>
        <v>141091290887</v>
      </c>
      <c r="W2418" s="83">
        <f>VLOOKUP(V2418,Factors!$E$6:$H$5950,4,FALSE)</f>
        <v>1</v>
      </c>
      <c r="X2418" t="str">
        <f>VLOOKUP(V2418,Factors!$E$6:$F$5950,2,FALSE)</f>
        <v>Direct-WA</v>
      </c>
      <c r="Y2418" s="92">
        <f t="shared" si="228"/>
        <v>807</v>
      </c>
      <c r="Z2418" s="92">
        <f t="shared" si="229"/>
        <v>0</v>
      </c>
      <c r="AA2418" s="92">
        <f t="shared" si="230"/>
        <v>807</v>
      </c>
    </row>
    <row r="2419" spans="1:27" x14ac:dyDescent="0.25">
      <c r="A2419" t="s">
        <v>513</v>
      </c>
      <c r="B2419" t="s">
        <v>164</v>
      </c>
      <c r="C2419" t="s">
        <v>165</v>
      </c>
      <c r="D2419" t="s">
        <v>514</v>
      </c>
      <c r="E2419" t="s">
        <v>515</v>
      </c>
      <c r="F2419" t="str">
        <f t="shared" si="226"/>
        <v>1025</v>
      </c>
      <c r="G2419" t="s">
        <v>114</v>
      </c>
      <c r="H2419" t="s">
        <v>115</v>
      </c>
      <c r="I2419" s="91"/>
      <c r="J2419" s="91"/>
      <c r="K2419" s="91"/>
      <c r="L2419" s="91"/>
      <c r="M2419" s="91"/>
      <c r="N2419" s="91"/>
      <c r="O2419" s="91"/>
      <c r="P2419" s="91">
        <v>1404.72</v>
      </c>
      <c r="Q2419" s="91"/>
      <c r="R2419" s="91"/>
      <c r="S2419" s="91"/>
      <c r="T2419" s="91"/>
      <c r="U2419" s="91">
        <f t="shared" si="227"/>
        <v>1404.72</v>
      </c>
      <c r="V2419" s="82" t="str">
        <f t="shared" si="225"/>
        <v>151001025887</v>
      </c>
      <c r="W2419" s="83">
        <f>VLOOKUP(V2419,Factors!$E$6:$H$5950,4,FALSE)</f>
        <v>0</v>
      </c>
      <c r="X2419" t="str">
        <f>VLOOKUP(V2419,Factors!$E$6:$F$5950,2,FALSE)</f>
        <v>Direct-OR</v>
      </c>
      <c r="Y2419" s="92">
        <f t="shared" si="228"/>
        <v>0</v>
      </c>
      <c r="Z2419" s="92">
        <f t="shared" si="229"/>
        <v>1404.72</v>
      </c>
      <c r="AA2419" s="92">
        <f t="shared" si="230"/>
        <v>1404.72</v>
      </c>
    </row>
    <row r="2420" spans="1:27" x14ac:dyDescent="0.25">
      <c r="A2420" t="s">
        <v>513</v>
      </c>
      <c r="B2420" t="s">
        <v>164</v>
      </c>
      <c r="C2420" t="s">
        <v>165</v>
      </c>
      <c r="D2420" t="s">
        <v>514</v>
      </c>
      <c r="E2420" t="s">
        <v>515</v>
      </c>
      <c r="F2420" t="str">
        <f t="shared" si="226"/>
        <v>1025</v>
      </c>
      <c r="G2420" t="s">
        <v>86</v>
      </c>
      <c r="H2420" t="s">
        <v>87</v>
      </c>
      <c r="I2420" s="91">
        <v>46890.45</v>
      </c>
      <c r="J2420" s="91">
        <v>47393.16</v>
      </c>
      <c r="K2420" s="91">
        <v>41786.129999999997</v>
      </c>
      <c r="L2420" s="91">
        <v>50567.18</v>
      </c>
      <c r="M2420" s="91">
        <v>47188.63</v>
      </c>
      <c r="N2420" s="91">
        <v>47751.64</v>
      </c>
      <c r="O2420" s="91">
        <v>37857.17</v>
      </c>
      <c r="P2420" s="91">
        <v>49207.59</v>
      </c>
      <c r="Q2420" s="91">
        <v>34470.31</v>
      </c>
      <c r="R2420" s="91">
        <v>47139.23</v>
      </c>
      <c r="S2420" s="91">
        <v>54915.08</v>
      </c>
      <c r="T2420" s="91">
        <v>34740.71</v>
      </c>
      <c r="U2420" s="91">
        <f t="shared" si="227"/>
        <v>539907.27999999991</v>
      </c>
      <c r="V2420" s="82" t="str">
        <f t="shared" si="225"/>
        <v>151001025887</v>
      </c>
      <c r="W2420" s="83">
        <f>VLOOKUP(V2420,Factors!$E$6:$H$5950,4,FALSE)</f>
        <v>0</v>
      </c>
      <c r="X2420" t="str">
        <f>VLOOKUP(V2420,Factors!$E$6:$F$5950,2,FALSE)</f>
        <v>Direct-OR</v>
      </c>
      <c r="Y2420" s="92">
        <f t="shared" si="228"/>
        <v>0</v>
      </c>
      <c r="Z2420" s="92">
        <f t="shared" si="229"/>
        <v>539907.27999999991</v>
      </c>
      <c r="AA2420" s="92">
        <f t="shared" si="230"/>
        <v>539907.27999999991</v>
      </c>
    </row>
    <row r="2421" spans="1:27" x14ac:dyDescent="0.25">
      <c r="A2421" t="s">
        <v>513</v>
      </c>
      <c r="B2421" t="s">
        <v>164</v>
      </c>
      <c r="C2421" t="s">
        <v>165</v>
      </c>
      <c r="D2421" t="s">
        <v>514</v>
      </c>
      <c r="E2421" t="s">
        <v>515</v>
      </c>
      <c r="F2421" t="str">
        <f t="shared" si="226"/>
        <v>1025</v>
      </c>
      <c r="G2421" t="s">
        <v>116</v>
      </c>
      <c r="H2421" t="s">
        <v>117</v>
      </c>
      <c r="I2421" s="91"/>
      <c r="J2421" s="91">
        <v>117.06</v>
      </c>
      <c r="K2421" s="91">
        <v>497.55</v>
      </c>
      <c r="L2421" s="91">
        <v>-31.81</v>
      </c>
      <c r="M2421" s="91">
        <v>1378.42</v>
      </c>
      <c r="N2421" s="91">
        <v>-149.26</v>
      </c>
      <c r="O2421" s="91">
        <v>131.13</v>
      </c>
      <c r="P2421" s="91">
        <v>1373.18</v>
      </c>
      <c r="Q2421" s="91">
        <v>-58.56</v>
      </c>
      <c r="R2421" s="91">
        <v>237.04</v>
      </c>
      <c r="S2421" s="91">
        <v>1167.1300000000001</v>
      </c>
      <c r="T2421" s="91">
        <v>-374.31</v>
      </c>
      <c r="U2421" s="91">
        <f t="shared" si="227"/>
        <v>4287.5700000000006</v>
      </c>
      <c r="V2421" s="82" t="str">
        <f t="shared" si="225"/>
        <v>151001025887</v>
      </c>
      <c r="W2421" s="83">
        <f>VLOOKUP(V2421,Factors!$E$6:$H$5950,4,FALSE)</f>
        <v>0</v>
      </c>
      <c r="X2421" t="str">
        <f>VLOOKUP(V2421,Factors!$E$6:$F$5950,2,FALSE)</f>
        <v>Direct-OR</v>
      </c>
      <c r="Y2421" s="92">
        <f t="shared" si="228"/>
        <v>0</v>
      </c>
      <c r="Z2421" s="92">
        <f t="shared" si="229"/>
        <v>4287.5700000000006</v>
      </c>
      <c r="AA2421" s="92">
        <f t="shared" si="230"/>
        <v>4287.5700000000006</v>
      </c>
    </row>
    <row r="2422" spans="1:27" x14ac:dyDescent="0.25">
      <c r="A2422" t="s">
        <v>513</v>
      </c>
      <c r="B2422" t="s">
        <v>164</v>
      </c>
      <c r="C2422" t="s">
        <v>165</v>
      </c>
      <c r="D2422" t="s">
        <v>514</v>
      </c>
      <c r="E2422" t="s">
        <v>515</v>
      </c>
      <c r="F2422" t="str">
        <f t="shared" si="226"/>
        <v>1025</v>
      </c>
      <c r="G2422" t="s">
        <v>88</v>
      </c>
      <c r="H2422" t="s">
        <v>89</v>
      </c>
      <c r="I2422" s="91">
        <v>7602.27</v>
      </c>
      <c r="J2422" s="91">
        <v>6610.36</v>
      </c>
      <c r="K2422" s="91">
        <v>7271.45</v>
      </c>
      <c r="L2422" s="91">
        <v>6979.22</v>
      </c>
      <c r="M2422" s="91">
        <v>7640.93</v>
      </c>
      <c r="N2422" s="91">
        <v>6975.85</v>
      </c>
      <c r="O2422" s="91">
        <v>7308.41</v>
      </c>
      <c r="P2422" s="91">
        <v>7641</v>
      </c>
      <c r="Q2422" s="91">
        <v>6662.83</v>
      </c>
      <c r="R2422" s="91">
        <v>7704.57</v>
      </c>
      <c r="S2422" s="91">
        <v>7363.79</v>
      </c>
      <c r="T2422" s="91">
        <v>7239.53</v>
      </c>
      <c r="U2422" s="91">
        <f t="shared" si="227"/>
        <v>87000.21</v>
      </c>
      <c r="V2422" s="82" t="str">
        <f t="shared" si="225"/>
        <v>151001025887</v>
      </c>
      <c r="W2422" s="83">
        <f>VLOOKUP(V2422,Factors!$E$6:$H$5950,4,FALSE)</f>
        <v>0</v>
      </c>
      <c r="X2422" t="str">
        <f>VLOOKUP(V2422,Factors!$E$6:$F$5950,2,FALSE)</f>
        <v>Direct-OR</v>
      </c>
      <c r="Y2422" s="92">
        <f t="shared" si="228"/>
        <v>0</v>
      </c>
      <c r="Z2422" s="92">
        <f t="shared" si="229"/>
        <v>87000.21</v>
      </c>
      <c r="AA2422" s="92">
        <f t="shared" si="230"/>
        <v>87000.21</v>
      </c>
    </row>
    <row r="2423" spans="1:27" x14ac:dyDescent="0.25">
      <c r="A2423" t="s">
        <v>513</v>
      </c>
      <c r="B2423" t="s">
        <v>164</v>
      </c>
      <c r="C2423" t="s">
        <v>165</v>
      </c>
      <c r="D2423" t="s">
        <v>514</v>
      </c>
      <c r="E2423" t="s">
        <v>515</v>
      </c>
      <c r="F2423" t="str">
        <f t="shared" si="226"/>
        <v>1025</v>
      </c>
      <c r="G2423" t="s">
        <v>90</v>
      </c>
      <c r="H2423" t="s">
        <v>91</v>
      </c>
      <c r="I2423" s="91">
        <v>29531.19</v>
      </c>
      <c r="J2423" s="91">
        <v>25698.28</v>
      </c>
      <c r="K2423" s="91">
        <v>28328.78</v>
      </c>
      <c r="L2423" s="91">
        <v>27106.32</v>
      </c>
      <c r="M2423" s="91">
        <v>29908.29</v>
      </c>
      <c r="N2423" s="91">
        <v>27075.18</v>
      </c>
      <c r="O2423" s="91">
        <v>28412.2</v>
      </c>
      <c r="P2423" s="91">
        <v>30138.66</v>
      </c>
      <c r="Q2423" s="91">
        <v>25873.279999999999</v>
      </c>
      <c r="R2423" s="91">
        <v>29969.47</v>
      </c>
      <c r="S2423" s="91">
        <v>28798.03</v>
      </c>
      <c r="T2423" s="91">
        <v>28063.13</v>
      </c>
      <c r="U2423" s="91">
        <f t="shared" si="227"/>
        <v>338902.81000000006</v>
      </c>
      <c r="V2423" s="82" t="str">
        <f t="shared" si="225"/>
        <v>151001025887</v>
      </c>
      <c r="W2423" s="83">
        <f>VLOOKUP(V2423,Factors!$E$6:$H$5950,4,FALSE)</f>
        <v>0</v>
      </c>
      <c r="X2423" t="str">
        <f>VLOOKUP(V2423,Factors!$E$6:$F$5950,2,FALSE)</f>
        <v>Direct-OR</v>
      </c>
      <c r="Y2423" s="92">
        <f t="shared" si="228"/>
        <v>0</v>
      </c>
      <c r="Z2423" s="92">
        <f t="shared" si="229"/>
        <v>338902.81000000006</v>
      </c>
      <c r="AA2423" s="92">
        <f t="shared" si="230"/>
        <v>338902.81000000006</v>
      </c>
    </row>
    <row r="2424" spans="1:27" x14ac:dyDescent="0.25">
      <c r="A2424" t="s">
        <v>513</v>
      </c>
      <c r="B2424" t="s">
        <v>164</v>
      </c>
      <c r="C2424" t="s">
        <v>165</v>
      </c>
      <c r="D2424" t="s">
        <v>514</v>
      </c>
      <c r="E2424" t="s">
        <v>515</v>
      </c>
      <c r="F2424" t="str">
        <f t="shared" si="226"/>
        <v>1025</v>
      </c>
      <c r="G2424" t="s">
        <v>118</v>
      </c>
      <c r="H2424" t="s">
        <v>119</v>
      </c>
      <c r="I2424" s="91"/>
      <c r="J2424" s="91"/>
      <c r="K2424" s="91">
        <v>625</v>
      </c>
      <c r="L2424" s="91"/>
      <c r="M2424" s="91"/>
      <c r="N2424" s="91"/>
      <c r="O2424" s="91"/>
      <c r="P2424" s="91">
        <v>4450</v>
      </c>
      <c r="Q2424" s="91"/>
      <c r="R2424" s="91"/>
      <c r="S2424" s="91"/>
      <c r="T2424" s="91"/>
      <c r="U2424" s="91">
        <f t="shared" si="227"/>
        <v>5075</v>
      </c>
      <c r="V2424" s="82" t="str">
        <f t="shared" si="225"/>
        <v>151001025887</v>
      </c>
      <c r="W2424" s="83">
        <f>VLOOKUP(V2424,Factors!$E$6:$H$5950,4,FALSE)</f>
        <v>0</v>
      </c>
      <c r="X2424" t="str">
        <f>VLOOKUP(V2424,Factors!$E$6:$F$5950,2,FALSE)</f>
        <v>Direct-OR</v>
      </c>
      <c r="Y2424" s="92">
        <f t="shared" si="228"/>
        <v>0</v>
      </c>
      <c r="Z2424" s="92">
        <f t="shared" si="229"/>
        <v>5075</v>
      </c>
      <c r="AA2424" s="92">
        <f t="shared" si="230"/>
        <v>5075</v>
      </c>
    </row>
    <row r="2425" spans="1:27" x14ac:dyDescent="0.25">
      <c r="A2425" t="s">
        <v>513</v>
      </c>
      <c r="B2425" t="s">
        <v>164</v>
      </c>
      <c r="C2425" t="s">
        <v>165</v>
      </c>
      <c r="D2425" t="s">
        <v>514</v>
      </c>
      <c r="E2425" t="s">
        <v>515</v>
      </c>
      <c r="F2425" t="str">
        <f t="shared" si="226"/>
        <v>1025</v>
      </c>
      <c r="G2425" t="s">
        <v>61</v>
      </c>
      <c r="H2425" t="s">
        <v>62</v>
      </c>
      <c r="I2425" s="91">
        <v>266.95</v>
      </c>
      <c r="J2425" s="91"/>
      <c r="K2425" s="91"/>
      <c r="L2425" s="91">
        <v>1592.18</v>
      </c>
      <c r="M2425" s="91">
        <v>1510.35</v>
      </c>
      <c r="N2425" s="91">
        <v>976.35</v>
      </c>
      <c r="O2425" s="91"/>
      <c r="P2425" s="91">
        <v>2736.37</v>
      </c>
      <c r="Q2425" s="91">
        <v>409.1</v>
      </c>
      <c r="R2425" s="91">
        <v>397.7</v>
      </c>
      <c r="S2425" s="91"/>
      <c r="T2425" s="91">
        <v>241.28</v>
      </c>
      <c r="U2425" s="91">
        <f t="shared" si="227"/>
        <v>8130.28</v>
      </c>
      <c r="V2425" s="82" t="str">
        <f t="shared" si="225"/>
        <v>151001025887</v>
      </c>
      <c r="W2425" s="83">
        <f>VLOOKUP(V2425,Factors!$E$6:$H$5950,4,FALSE)</f>
        <v>0</v>
      </c>
      <c r="X2425" t="str">
        <f>VLOOKUP(V2425,Factors!$E$6:$F$5950,2,FALSE)</f>
        <v>Direct-OR</v>
      </c>
      <c r="Y2425" s="92">
        <f t="shared" si="228"/>
        <v>0</v>
      </c>
      <c r="Z2425" s="92">
        <f t="shared" si="229"/>
        <v>8130.28</v>
      </c>
      <c r="AA2425" s="92">
        <f t="shared" si="230"/>
        <v>8130.28</v>
      </c>
    </row>
    <row r="2426" spans="1:27" x14ac:dyDescent="0.25">
      <c r="A2426" t="s">
        <v>513</v>
      </c>
      <c r="B2426" t="s">
        <v>164</v>
      </c>
      <c r="C2426" t="s">
        <v>165</v>
      </c>
      <c r="D2426" t="s">
        <v>514</v>
      </c>
      <c r="E2426" t="s">
        <v>515</v>
      </c>
      <c r="F2426" t="str">
        <f t="shared" si="226"/>
        <v>1025</v>
      </c>
      <c r="G2426" t="s">
        <v>92</v>
      </c>
      <c r="H2426" t="s">
        <v>93</v>
      </c>
      <c r="I2426" s="91">
        <v>154.19</v>
      </c>
      <c r="J2426" s="91">
        <v>511.38</v>
      </c>
      <c r="K2426" s="91">
        <v>32.200000000000003</v>
      </c>
      <c r="L2426" s="91">
        <v>648.89</v>
      </c>
      <c r="M2426" s="91">
        <v>259.27999999999997</v>
      </c>
      <c r="N2426" s="91">
        <v>614.51</v>
      </c>
      <c r="O2426" s="91">
        <v>410.51</v>
      </c>
      <c r="P2426" s="91">
        <v>292.27</v>
      </c>
      <c r="Q2426" s="91">
        <v>233.8</v>
      </c>
      <c r="R2426" s="91">
        <v>50.12</v>
      </c>
      <c r="S2426" s="91">
        <v>346.82</v>
      </c>
      <c r="T2426" s="91">
        <v>247.86</v>
      </c>
      <c r="U2426" s="91">
        <f t="shared" si="227"/>
        <v>3801.8300000000004</v>
      </c>
      <c r="V2426" s="82" t="str">
        <f t="shared" si="225"/>
        <v>151001025887</v>
      </c>
      <c r="W2426" s="83">
        <f>VLOOKUP(V2426,Factors!$E$6:$H$5950,4,FALSE)</f>
        <v>0</v>
      </c>
      <c r="X2426" t="str">
        <f>VLOOKUP(V2426,Factors!$E$6:$F$5950,2,FALSE)</f>
        <v>Direct-OR</v>
      </c>
      <c r="Y2426" s="92">
        <f t="shared" si="228"/>
        <v>0</v>
      </c>
      <c r="Z2426" s="92">
        <f t="shared" si="229"/>
        <v>3801.8300000000004</v>
      </c>
      <c r="AA2426" s="92">
        <f t="shared" si="230"/>
        <v>3801.8300000000004</v>
      </c>
    </row>
    <row r="2427" spans="1:27" x14ac:dyDescent="0.25">
      <c r="A2427" t="s">
        <v>513</v>
      </c>
      <c r="B2427" t="s">
        <v>164</v>
      </c>
      <c r="C2427" t="s">
        <v>165</v>
      </c>
      <c r="D2427" t="s">
        <v>514</v>
      </c>
      <c r="E2427" t="s">
        <v>515</v>
      </c>
      <c r="F2427" t="str">
        <f t="shared" si="226"/>
        <v>1025</v>
      </c>
      <c r="G2427" t="s">
        <v>235</v>
      </c>
      <c r="H2427" t="s">
        <v>236</v>
      </c>
      <c r="I2427" s="91"/>
      <c r="J2427" s="91">
        <v>48.56</v>
      </c>
      <c r="K2427" s="91"/>
      <c r="L2427" s="91"/>
      <c r="M2427" s="91"/>
      <c r="N2427" s="91"/>
      <c r="O2427" s="91"/>
      <c r="P2427" s="91"/>
      <c r="Q2427" s="91"/>
      <c r="R2427" s="91"/>
      <c r="S2427" s="91"/>
      <c r="T2427" s="91"/>
      <c r="U2427" s="91">
        <f t="shared" si="227"/>
        <v>48.56</v>
      </c>
      <c r="V2427" s="82" t="str">
        <f t="shared" si="225"/>
        <v>151001025887</v>
      </c>
      <c r="W2427" s="83">
        <f>VLOOKUP(V2427,Factors!$E$6:$H$5950,4,FALSE)</f>
        <v>0</v>
      </c>
      <c r="X2427" t="str">
        <f>VLOOKUP(V2427,Factors!$E$6:$F$5950,2,FALSE)</f>
        <v>Direct-OR</v>
      </c>
      <c r="Y2427" s="92">
        <f t="shared" si="228"/>
        <v>0</v>
      </c>
      <c r="Z2427" s="92">
        <f t="shared" si="229"/>
        <v>48.56</v>
      </c>
      <c r="AA2427" s="92">
        <f t="shared" si="230"/>
        <v>48.56</v>
      </c>
    </row>
    <row r="2428" spans="1:27" x14ac:dyDescent="0.25">
      <c r="A2428" t="s">
        <v>513</v>
      </c>
      <c r="B2428" t="s">
        <v>164</v>
      </c>
      <c r="C2428" t="s">
        <v>165</v>
      </c>
      <c r="D2428" t="s">
        <v>514</v>
      </c>
      <c r="E2428" t="s">
        <v>515</v>
      </c>
      <c r="F2428" t="str">
        <f t="shared" si="226"/>
        <v>1025</v>
      </c>
      <c r="G2428" t="s">
        <v>94</v>
      </c>
      <c r="H2428" t="s">
        <v>95</v>
      </c>
      <c r="I2428" s="91"/>
      <c r="J2428" s="91"/>
      <c r="K2428" s="91"/>
      <c r="L2428" s="91"/>
      <c r="M2428" s="91"/>
      <c r="N2428" s="91"/>
      <c r="O2428" s="91">
        <v>2.5</v>
      </c>
      <c r="P2428" s="91"/>
      <c r="Q2428" s="91"/>
      <c r="R2428" s="91"/>
      <c r="S2428" s="91"/>
      <c r="T2428" s="91"/>
      <c r="U2428" s="91">
        <f t="shared" si="227"/>
        <v>2.5</v>
      </c>
      <c r="V2428" s="82" t="str">
        <f t="shared" si="225"/>
        <v>151001025887</v>
      </c>
      <c r="W2428" s="83">
        <f>VLOOKUP(V2428,Factors!$E$6:$H$5950,4,FALSE)</f>
        <v>0</v>
      </c>
      <c r="X2428" t="str">
        <f>VLOOKUP(V2428,Factors!$E$6:$F$5950,2,FALSE)</f>
        <v>Direct-OR</v>
      </c>
      <c r="Y2428" s="92">
        <f t="shared" si="228"/>
        <v>0</v>
      </c>
      <c r="Z2428" s="92">
        <f t="shared" si="229"/>
        <v>2.5</v>
      </c>
      <c r="AA2428" s="92">
        <f t="shared" si="230"/>
        <v>2.5</v>
      </c>
    </row>
    <row r="2429" spans="1:27" x14ac:dyDescent="0.25">
      <c r="A2429" t="s">
        <v>513</v>
      </c>
      <c r="B2429" t="s">
        <v>164</v>
      </c>
      <c r="C2429" t="s">
        <v>165</v>
      </c>
      <c r="D2429" t="s">
        <v>514</v>
      </c>
      <c r="E2429" t="s">
        <v>515</v>
      </c>
      <c r="F2429" t="str">
        <f t="shared" si="226"/>
        <v>1025</v>
      </c>
      <c r="G2429" t="s">
        <v>84</v>
      </c>
      <c r="H2429" t="s">
        <v>85</v>
      </c>
      <c r="I2429" s="91">
        <v>13048.08</v>
      </c>
      <c r="J2429" s="91">
        <v>13741.87</v>
      </c>
      <c r="K2429" s="91">
        <v>11447.54</v>
      </c>
      <c r="L2429" s="91">
        <v>13598.55</v>
      </c>
      <c r="M2429" s="91">
        <v>13479.15</v>
      </c>
      <c r="N2429" s="91">
        <v>12437.81</v>
      </c>
      <c r="O2429" s="91">
        <v>10546.53</v>
      </c>
      <c r="P2429" s="91">
        <v>13235.48</v>
      </c>
      <c r="Q2429" s="91">
        <v>9487.74</v>
      </c>
      <c r="R2429" s="91">
        <v>13208.25</v>
      </c>
      <c r="S2429" s="91">
        <v>14856.39</v>
      </c>
      <c r="T2429" s="91">
        <v>8798.01</v>
      </c>
      <c r="U2429" s="91">
        <f t="shared" si="227"/>
        <v>147885.40000000002</v>
      </c>
      <c r="V2429" s="82" t="str">
        <f t="shared" si="225"/>
        <v>151001025887</v>
      </c>
      <c r="W2429" s="83">
        <f>VLOOKUP(V2429,Factors!$E$6:$H$5950,4,FALSE)</f>
        <v>0</v>
      </c>
      <c r="X2429" t="str">
        <f>VLOOKUP(V2429,Factors!$E$6:$F$5950,2,FALSE)</f>
        <v>Direct-OR</v>
      </c>
      <c r="Y2429" s="92">
        <f t="shared" si="228"/>
        <v>0</v>
      </c>
      <c r="Z2429" s="92">
        <f t="shared" si="229"/>
        <v>147885.40000000002</v>
      </c>
      <c r="AA2429" s="92">
        <f t="shared" si="230"/>
        <v>147885.40000000002</v>
      </c>
    </row>
    <row r="2430" spans="1:27" x14ac:dyDescent="0.25">
      <c r="A2430" t="s">
        <v>513</v>
      </c>
      <c r="B2430" t="s">
        <v>164</v>
      </c>
      <c r="C2430" t="s">
        <v>165</v>
      </c>
      <c r="D2430" t="s">
        <v>514</v>
      </c>
      <c r="E2430" t="s">
        <v>515</v>
      </c>
      <c r="F2430" t="str">
        <f t="shared" si="226"/>
        <v>1025</v>
      </c>
      <c r="G2430" t="s">
        <v>122</v>
      </c>
      <c r="H2430" t="s">
        <v>123</v>
      </c>
      <c r="I2430" s="91">
        <v>140</v>
      </c>
      <c r="J2430" s="91"/>
      <c r="K2430" s="91">
        <v>280</v>
      </c>
      <c r="L2430" s="91"/>
      <c r="M2430" s="91"/>
      <c r="N2430" s="91">
        <v>545</v>
      </c>
      <c r="O2430" s="91"/>
      <c r="P2430" s="91">
        <v>405</v>
      </c>
      <c r="Q2430" s="91">
        <v>280</v>
      </c>
      <c r="R2430" s="91">
        <v>140</v>
      </c>
      <c r="S2430" s="91">
        <v>265</v>
      </c>
      <c r="T2430" s="91"/>
      <c r="U2430" s="91">
        <f t="shared" si="227"/>
        <v>2055</v>
      </c>
      <c r="V2430" s="82" t="str">
        <f t="shared" si="225"/>
        <v>151001025887</v>
      </c>
      <c r="W2430" s="83">
        <f>VLOOKUP(V2430,Factors!$E$6:$H$5950,4,FALSE)</f>
        <v>0</v>
      </c>
      <c r="X2430" t="str">
        <f>VLOOKUP(V2430,Factors!$E$6:$F$5950,2,FALSE)</f>
        <v>Direct-OR</v>
      </c>
      <c r="Y2430" s="92">
        <f t="shared" si="228"/>
        <v>0</v>
      </c>
      <c r="Z2430" s="92">
        <f t="shared" si="229"/>
        <v>2055</v>
      </c>
      <c r="AA2430" s="92">
        <f t="shared" si="230"/>
        <v>2055</v>
      </c>
    </row>
    <row r="2431" spans="1:27" x14ac:dyDescent="0.25">
      <c r="A2431" t="s">
        <v>513</v>
      </c>
      <c r="B2431" t="s">
        <v>164</v>
      </c>
      <c r="C2431" t="s">
        <v>165</v>
      </c>
      <c r="D2431" t="s">
        <v>514</v>
      </c>
      <c r="E2431" t="s">
        <v>515</v>
      </c>
      <c r="F2431" t="str">
        <f t="shared" si="226"/>
        <v>1025</v>
      </c>
      <c r="G2431" t="s">
        <v>44</v>
      </c>
      <c r="H2431" t="s">
        <v>45</v>
      </c>
      <c r="I2431" s="91"/>
      <c r="J2431" s="91"/>
      <c r="K2431" s="91"/>
      <c r="L2431" s="91">
        <v>571</v>
      </c>
      <c r="M2431" s="91"/>
      <c r="N2431" s="91"/>
      <c r="O2431" s="91"/>
      <c r="P2431" s="91"/>
      <c r="Q2431" s="91">
        <v>1617</v>
      </c>
      <c r="R2431" s="91"/>
      <c r="S2431" s="91"/>
      <c r="T2431" s="91"/>
      <c r="U2431" s="91">
        <f t="shared" si="227"/>
        <v>2188</v>
      </c>
      <c r="V2431" s="82" t="str">
        <f t="shared" si="225"/>
        <v>151001025887</v>
      </c>
      <c r="W2431" s="83">
        <f>VLOOKUP(V2431,Factors!$E$6:$H$5950,4,FALSE)</f>
        <v>0</v>
      </c>
      <c r="X2431" t="str">
        <f>VLOOKUP(V2431,Factors!$E$6:$F$5950,2,FALSE)</f>
        <v>Direct-OR</v>
      </c>
      <c r="Y2431" s="92">
        <f t="shared" si="228"/>
        <v>0</v>
      </c>
      <c r="Z2431" s="92">
        <f t="shared" si="229"/>
        <v>2188</v>
      </c>
      <c r="AA2431" s="92">
        <f t="shared" si="230"/>
        <v>2188</v>
      </c>
    </row>
    <row r="2432" spans="1:27" x14ac:dyDescent="0.25">
      <c r="A2432" t="s">
        <v>513</v>
      </c>
      <c r="B2432" t="s">
        <v>164</v>
      </c>
      <c r="C2432" t="s">
        <v>165</v>
      </c>
      <c r="D2432" t="s">
        <v>514</v>
      </c>
      <c r="E2432" t="s">
        <v>515</v>
      </c>
      <c r="F2432" t="str">
        <f t="shared" si="226"/>
        <v>1025</v>
      </c>
      <c r="G2432" t="s">
        <v>207</v>
      </c>
      <c r="H2432" t="s">
        <v>208</v>
      </c>
      <c r="I2432" s="91"/>
      <c r="J2432" s="91"/>
      <c r="K2432" s="91"/>
      <c r="L2432" s="91"/>
      <c r="M2432" s="91">
        <v>867.05</v>
      </c>
      <c r="N2432" s="91">
        <v>-867.05</v>
      </c>
      <c r="O2432" s="91"/>
      <c r="P2432" s="91"/>
      <c r="Q2432" s="91"/>
      <c r="R2432" s="91"/>
      <c r="S2432" s="91"/>
      <c r="T2432" s="91"/>
      <c r="U2432" s="91">
        <f t="shared" si="227"/>
        <v>0</v>
      </c>
      <c r="V2432" s="82" t="str">
        <f t="shared" si="225"/>
        <v>151001025887</v>
      </c>
      <c r="W2432" s="83">
        <f>VLOOKUP(V2432,Factors!$E$6:$H$5950,4,FALSE)</f>
        <v>0</v>
      </c>
      <c r="X2432" t="str">
        <f>VLOOKUP(V2432,Factors!$E$6:$F$5950,2,FALSE)</f>
        <v>Direct-OR</v>
      </c>
      <c r="Y2432" s="92">
        <f t="shared" si="228"/>
        <v>0</v>
      </c>
      <c r="Z2432" s="92">
        <f t="shared" si="229"/>
        <v>0</v>
      </c>
      <c r="AA2432" s="92">
        <f t="shared" si="230"/>
        <v>0</v>
      </c>
    </row>
    <row r="2433" spans="1:27" x14ac:dyDescent="0.25">
      <c r="A2433" t="s">
        <v>513</v>
      </c>
      <c r="B2433" t="s">
        <v>164</v>
      </c>
      <c r="C2433" t="s">
        <v>165</v>
      </c>
      <c r="D2433" t="s">
        <v>514</v>
      </c>
      <c r="E2433" t="s">
        <v>515</v>
      </c>
      <c r="F2433" t="str">
        <f t="shared" si="226"/>
        <v>1025</v>
      </c>
      <c r="G2433" t="s">
        <v>96</v>
      </c>
      <c r="H2433" t="s">
        <v>97</v>
      </c>
      <c r="I2433" s="91">
        <v>6798.57</v>
      </c>
      <c r="J2433" s="91">
        <v>8889.7199999999993</v>
      </c>
      <c r="K2433" s="91">
        <v>6506.33</v>
      </c>
      <c r="L2433" s="91">
        <v>5902.55</v>
      </c>
      <c r="M2433" s="91">
        <v>6791.41</v>
      </c>
      <c r="N2433" s="91">
        <v>6794.81</v>
      </c>
      <c r="O2433" s="91">
        <v>10717.1</v>
      </c>
      <c r="P2433" s="91">
        <v>6576.55</v>
      </c>
      <c r="Q2433" s="91">
        <v>6105.98</v>
      </c>
      <c r="R2433" s="91">
        <v>6609.68</v>
      </c>
      <c r="S2433" s="91">
        <v>6357.83</v>
      </c>
      <c r="T2433" s="91">
        <v>7683.32</v>
      </c>
      <c r="U2433" s="91">
        <f t="shared" si="227"/>
        <v>85733.85</v>
      </c>
      <c r="V2433" s="82" t="str">
        <f t="shared" si="225"/>
        <v>151001025887</v>
      </c>
      <c r="W2433" s="83">
        <f>VLOOKUP(V2433,Factors!$E$6:$H$5950,4,FALSE)</f>
        <v>0</v>
      </c>
      <c r="X2433" t="str">
        <f>VLOOKUP(V2433,Factors!$E$6:$F$5950,2,FALSE)</f>
        <v>Direct-OR</v>
      </c>
      <c r="Y2433" s="92">
        <f t="shared" si="228"/>
        <v>0</v>
      </c>
      <c r="Z2433" s="92">
        <f t="shared" si="229"/>
        <v>85733.85</v>
      </c>
      <c r="AA2433" s="92">
        <f t="shared" si="230"/>
        <v>85733.85</v>
      </c>
    </row>
    <row r="2434" spans="1:27" x14ac:dyDescent="0.25">
      <c r="A2434" t="s">
        <v>513</v>
      </c>
      <c r="B2434" t="s">
        <v>164</v>
      </c>
      <c r="C2434" t="s">
        <v>165</v>
      </c>
      <c r="D2434" t="s">
        <v>514</v>
      </c>
      <c r="E2434" t="s">
        <v>515</v>
      </c>
      <c r="F2434" t="str">
        <f t="shared" si="226"/>
        <v>1025</v>
      </c>
      <c r="G2434" t="s">
        <v>213</v>
      </c>
      <c r="H2434" t="s">
        <v>214</v>
      </c>
      <c r="I2434" s="91"/>
      <c r="J2434" s="91"/>
      <c r="K2434" s="91">
        <v>37.54</v>
      </c>
      <c r="L2434" s="91"/>
      <c r="M2434" s="91"/>
      <c r="N2434" s="91"/>
      <c r="O2434" s="91"/>
      <c r="P2434" s="91"/>
      <c r="Q2434" s="91"/>
      <c r="R2434" s="91"/>
      <c r="S2434" s="91"/>
      <c r="T2434" s="91"/>
      <c r="U2434" s="91">
        <f t="shared" si="227"/>
        <v>37.54</v>
      </c>
      <c r="V2434" s="82" t="str">
        <f t="shared" si="225"/>
        <v>151001025887</v>
      </c>
      <c r="W2434" s="83">
        <f>VLOOKUP(V2434,Factors!$E$6:$H$5950,4,FALSE)</f>
        <v>0</v>
      </c>
      <c r="X2434" t="str">
        <f>VLOOKUP(V2434,Factors!$E$6:$F$5950,2,FALSE)</f>
        <v>Direct-OR</v>
      </c>
      <c r="Y2434" s="92">
        <f t="shared" si="228"/>
        <v>0</v>
      </c>
      <c r="Z2434" s="92">
        <f t="shared" si="229"/>
        <v>37.54</v>
      </c>
      <c r="AA2434" s="92">
        <f t="shared" si="230"/>
        <v>37.54</v>
      </c>
    </row>
    <row r="2435" spans="1:27" x14ac:dyDescent="0.25">
      <c r="A2435" t="s">
        <v>513</v>
      </c>
      <c r="B2435" t="s">
        <v>164</v>
      </c>
      <c r="C2435" t="s">
        <v>165</v>
      </c>
      <c r="D2435" t="s">
        <v>514</v>
      </c>
      <c r="E2435" t="s">
        <v>515</v>
      </c>
      <c r="F2435" t="str">
        <f t="shared" si="226"/>
        <v>1025</v>
      </c>
      <c r="G2435" t="s">
        <v>71</v>
      </c>
      <c r="H2435" t="s">
        <v>72</v>
      </c>
      <c r="I2435" s="91">
        <v>66.739999999999995</v>
      </c>
      <c r="J2435" s="91"/>
      <c r="K2435" s="91"/>
      <c r="L2435" s="91"/>
      <c r="M2435" s="91"/>
      <c r="N2435" s="91">
        <v>13.2</v>
      </c>
      <c r="O2435" s="91"/>
      <c r="P2435" s="91"/>
      <c r="Q2435" s="91"/>
      <c r="R2435" s="91"/>
      <c r="S2435" s="91"/>
      <c r="T2435" s="91">
        <v>104.79</v>
      </c>
      <c r="U2435" s="91">
        <f t="shared" si="227"/>
        <v>184.73000000000002</v>
      </c>
      <c r="V2435" s="82" t="str">
        <f t="shared" si="225"/>
        <v>151001025887</v>
      </c>
      <c r="W2435" s="83">
        <f>VLOOKUP(V2435,Factors!$E$6:$H$5950,4,FALSE)</f>
        <v>0</v>
      </c>
      <c r="X2435" t="str">
        <f>VLOOKUP(V2435,Factors!$E$6:$F$5950,2,FALSE)</f>
        <v>Direct-OR</v>
      </c>
      <c r="Y2435" s="92">
        <f t="shared" si="228"/>
        <v>0</v>
      </c>
      <c r="Z2435" s="92">
        <f t="shared" si="229"/>
        <v>184.73000000000002</v>
      </c>
      <c r="AA2435" s="92">
        <f t="shared" si="230"/>
        <v>184.73000000000002</v>
      </c>
    </row>
    <row r="2436" spans="1:27" x14ac:dyDescent="0.25">
      <c r="A2436" t="s">
        <v>513</v>
      </c>
      <c r="B2436" t="s">
        <v>164</v>
      </c>
      <c r="C2436" t="s">
        <v>165</v>
      </c>
      <c r="D2436" t="s">
        <v>514</v>
      </c>
      <c r="E2436" t="s">
        <v>515</v>
      </c>
      <c r="F2436" t="str">
        <f t="shared" si="226"/>
        <v>1025</v>
      </c>
      <c r="G2436" t="s">
        <v>130</v>
      </c>
      <c r="H2436" t="s">
        <v>131</v>
      </c>
      <c r="I2436" s="91"/>
      <c r="J2436" s="91">
        <v>15.37</v>
      </c>
      <c r="K2436" s="91"/>
      <c r="L2436" s="91"/>
      <c r="M2436" s="91">
        <v>15.56</v>
      </c>
      <c r="N2436" s="91">
        <v>15.93</v>
      </c>
      <c r="O2436" s="91"/>
      <c r="P2436" s="91">
        <v>16.27</v>
      </c>
      <c r="Q2436" s="91"/>
      <c r="R2436" s="91">
        <v>19.690000000000001</v>
      </c>
      <c r="S2436" s="91"/>
      <c r="T2436" s="91">
        <v>20.29</v>
      </c>
      <c r="U2436" s="91">
        <f t="shared" si="227"/>
        <v>103.10999999999999</v>
      </c>
      <c r="V2436" s="82" t="str">
        <f t="shared" ref="V2436:V2499" si="231">CONCATENATE(B2436,RIGHT(D2436,4),A2436)</f>
        <v>151001025887</v>
      </c>
      <c r="W2436" s="83">
        <f>VLOOKUP(V2436,Factors!$E$6:$H$5950,4,FALSE)</f>
        <v>0</v>
      </c>
      <c r="X2436" t="str">
        <f>VLOOKUP(V2436,Factors!$E$6:$F$5950,2,FALSE)</f>
        <v>Direct-OR</v>
      </c>
      <c r="Y2436" s="92">
        <f t="shared" si="228"/>
        <v>0</v>
      </c>
      <c r="Z2436" s="92">
        <f t="shared" si="229"/>
        <v>103.10999999999999</v>
      </c>
      <c r="AA2436" s="92">
        <f t="shared" si="230"/>
        <v>103.10999999999999</v>
      </c>
    </row>
    <row r="2437" spans="1:27" x14ac:dyDescent="0.25">
      <c r="A2437" t="s">
        <v>513</v>
      </c>
      <c r="B2437" t="s">
        <v>164</v>
      </c>
      <c r="C2437" t="s">
        <v>165</v>
      </c>
      <c r="D2437" t="s">
        <v>514</v>
      </c>
      <c r="E2437" t="s">
        <v>515</v>
      </c>
      <c r="F2437" t="str">
        <f t="shared" ref="F2437:F2500" si="232">RIGHT(D2437,4)</f>
        <v>1025</v>
      </c>
      <c r="G2437" t="s">
        <v>132</v>
      </c>
      <c r="H2437" t="s">
        <v>133</v>
      </c>
      <c r="I2437" s="91">
        <v>1047.83</v>
      </c>
      <c r="J2437" s="91">
        <v>1427.16</v>
      </c>
      <c r="K2437" s="91"/>
      <c r="L2437" s="91">
        <v>701.29</v>
      </c>
      <c r="M2437" s="91"/>
      <c r="N2437" s="91">
        <v>702.27</v>
      </c>
      <c r="O2437" s="91"/>
      <c r="P2437" s="91"/>
      <c r="Q2437" s="91"/>
      <c r="R2437" s="91"/>
      <c r="S2437" s="91"/>
      <c r="T2437" s="91"/>
      <c r="U2437" s="91">
        <f t="shared" ref="U2437:U2500" si="233">SUM(I2437:T2437)</f>
        <v>3878.5499999999997</v>
      </c>
      <c r="V2437" s="82" t="str">
        <f t="shared" si="231"/>
        <v>151001025887</v>
      </c>
      <c r="W2437" s="83">
        <f>VLOOKUP(V2437,Factors!$E$6:$H$5950,4,FALSE)</f>
        <v>0</v>
      </c>
      <c r="X2437" t="str">
        <f>VLOOKUP(V2437,Factors!$E$6:$F$5950,2,FALSE)</f>
        <v>Direct-OR</v>
      </c>
      <c r="Y2437" s="92">
        <f t="shared" si="228"/>
        <v>0</v>
      </c>
      <c r="Z2437" s="92">
        <f t="shared" si="229"/>
        <v>3878.5499999999997</v>
      </c>
      <c r="AA2437" s="92">
        <f t="shared" si="230"/>
        <v>3878.5499999999997</v>
      </c>
    </row>
    <row r="2438" spans="1:27" x14ac:dyDescent="0.25">
      <c r="A2438" t="s">
        <v>513</v>
      </c>
      <c r="B2438" t="s">
        <v>164</v>
      </c>
      <c r="C2438" t="s">
        <v>165</v>
      </c>
      <c r="D2438" t="s">
        <v>514</v>
      </c>
      <c r="E2438" t="s">
        <v>515</v>
      </c>
      <c r="F2438" t="str">
        <f t="shared" si="232"/>
        <v>1025</v>
      </c>
      <c r="G2438" t="s">
        <v>136</v>
      </c>
      <c r="H2438" t="s">
        <v>137</v>
      </c>
      <c r="I2438" s="91">
        <v>55.5</v>
      </c>
      <c r="J2438" s="91">
        <v>40</v>
      </c>
      <c r="K2438" s="91">
        <v>30</v>
      </c>
      <c r="L2438" s="91">
        <v>30</v>
      </c>
      <c r="M2438" s="91">
        <v>28.6</v>
      </c>
      <c r="N2438" s="91">
        <v>53</v>
      </c>
      <c r="O2438" s="91">
        <v>39</v>
      </c>
      <c r="P2438" s="91">
        <v>38.25</v>
      </c>
      <c r="Q2438" s="91">
        <v>39.299999999999997</v>
      </c>
      <c r="R2438" s="91">
        <v>67</v>
      </c>
      <c r="S2438" s="91">
        <v>14</v>
      </c>
      <c r="T2438" s="91">
        <v>14</v>
      </c>
      <c r="U2438" s="91">
        <f t="shared" si="233"/>
        <v>448.65000000000003</v>
      </c>
      <c r="V2438" s="82" t="str">
        <f t="shared" si="231"/>
        <v>151001025887</v>
      </c>
      <c r="W2438" s="83">
        <f>VLOOKUP(V2438,Factors!$E$6:$H$5950,4,FALSE)</f>
        <v>0</v>
      </c>
      <c r="X2438" t="str">
        <f>VLOOKUP(V2438,Factors!$E$6:$F$5950,2,FALSE)</f>
        <v>Direct-OR</v>
      </c>
      <c r="Y2438" s="92">
        <f t="shared" si="228"/>
        <v>0</v>
      </c>
      <c r="Z2438" s="92">
        <f t="shared" si="229"/>
        <v>448.65000000000003</v>
      </c>
      <c r="AA2438" s="92">
        <f t="shared" si="230"/>
        <v>448.65000000000003</v>
      </c>
    </row>
    <row r="2439" spans="1:27" x14ac:dyDescent="0.25">
      <c r="A2439" t="s">
        <v>513</v>
      </c>
      <c r="B2439" t="s">
        <v>164</v>
      </c>
      <c r="C2439" t="s">
        <v>165</v>
      </c>
      <c r="D2439" t="s">
        <v>514</v>
      </c>
      <c r="E2439" t="s">
        <v>515</v>
      </c>
      <c r="F2439" t="str">
        <f t="shared" si="232"/>
        <v>1025</v>
      </c>
      <c r="G2439" t="s">
        <v>140</v>
      </c>
      <c r="H2439" t="s">
        <v>141</v>
      </c>
      <c r="I2439" s="91">
        <v>180</v>
      </c>
      <c r="J2439" s="91">
        <v>300</v>
      </c>
      <c r="K2439" s="91">
        <v>600</v>
      </c>
      <c r="L2439" s="91">
        <v>540</v>
      </c>
      <c r="M2439" s="91">
        <v>240</v>
      </c>
      <c r="N2439" s="91">
        <v>360</v>
      </c>
      <c r="O2439" s="91"/>
      <c r="P2439" s="91">
        <v>120</v>
      </c>
      <c r="Q2439" s="91">
        <v>300</v>
      </c>
      <c r="R2439" s="91"/>
      <c r="S2439" s="91">
        <v>480</v>
      </c>
      <c r="T2439" s="91"/>
      <c r="U2439" s="91">
        <f t="shared" si="233"/>
        <v>3120</v>
      </c>
      <c r="V2439" s="82" t="str">
        <f t="shared" si="231"/>
        <v>151001025887</v>
      </c>
      <c r="W2439" s="83">
        <f>VLOOKUP(V2439,Factors!$E$6:$H$5950,4,FALSE)</f>
        <v>0</v>
      </c>
      <c r="X2439" t="str">
        <f>VLOOKUP(V2439,Factors!$E$6:$F$5950,2,FALSE)</f>
        <v>Direct-OR</v>
      </c>
      <c r="Y2439" s="92">
        <f t="shared" si="228"/>
        <v>0</v>
      </c>
      <c r="Z2439" s="92">
        <f t="shared" si="229"/>
        <v>3120</v>
      </c>
      <c r="AA2439" s="92">
        <f t="shared" si="230"/>
        <v>3120</v>
      </c>
    </row>
    <row r="2440" spans="1:27" x14ac:dyDescent="0.25">
      <c r="A2440" t="s">
        <v>513</v>
      </c>
      <c r="B2440" t="s">
        <v>164</v>
      </c>
      <c r="C2440" t="s">
        <v>165</v>
      </c>
      <c r="D2440" t="s">
        <v>514</v>
      </c>
      <c r="E2440" t="s">
        <v>515</v>
      </c>
      <c r="F2440" t="str">
        <f t="shared" si="232"/>
        <v>1025</v>
      </c>
      <c r="G2440" t="s">
        <v>30</v>
      </c>
      <c r="H2440" t="s">
        <v>31</v>
      </c>
      <c r="I2440" s="91"/>
      <c r="J2440" s="91"/>
      <c r="K2440" s="91"/>
      <c r="L2440" s="91"/>
      <c r="M2440" s="91"/>
      <c r="N2440" s="91">
        <v>40</v>
      </c>
      <c r="O2440" s="91"/>
      <c r="P2440" s="91"/>
      <c r="Q2440" s="91"/>
      <c r="R2440" s="91"/>
      <c r="S2440" s="91"/>
      <c r="T2440" s="91"/>
      <c r="U2440" s="91">
        <f t="shared" si="233"/>
        <v>40</v>
      </c>
      <c r="V2440" s="82" t="str">
        <f t="shared" si="231"/>
        <v>151001025887</v>
      </c>
      <c r="W2440" s="83">
        <f>VLOOKUP(V2440,Factors!$E$6:$H$5950,4,FALSE)</f>
        <v>0</v>
      </c>
      <c r="X2440" t="str">
        <f>VLOOKUP(V2440,Factors!$E$6:$F$5950,2,FALSE)</f>
        <v>Direct-OR</v>
      </c>
      <c r="Y2440" s="92">
        <f t="shared" si="228"/>
        <v>0</v>
      </c>
      <c r="Z2440" s="92">
        <f t="shared" si="229"/>
        <v>40</v>
      </c>
      <c r="AA2440" s="92">
        <f t="shared" si="230"/>
        <v>40</v>
      </c>
    </row>
    <row r="2441" spans="1:27" x14ac:dyDescent="0.25">
      <c r="A2441" t="s">
        <v>513</v>
      </c>
      <c r="B2441" t="s">
        <v>164</v>
      </c>
      <c r="C2441" t="s">
        <v>165</v>
      </c>
      <c r="D2441" t="s">
        <v>514</v>
      </c>
      <c r="E2441" t="s">
        <v>515</v>
      </c>
      <c r="F2441" t="str">
        <f t="shared" si="232"/>
        <v>1025</v>
      </c>
      <c r="G2441" t="s">
        <v>239</v>
      </c>
      <c r="H2441" t="s">
        <v>240</v>
      </c>
      <c r="I2441" s="91">
        <v>291.98</v>
      </c>
      <c r="J2441" s="91">
        <v>48.16</v>
      </c>
      <c r="K2441" s="91"/>
      <c r="L2441" s="91">
        <v>50.83</v>
      </c>
      <c r="M2441" s="91"/>
      <c r="N2441" s="91">
        <v>375</v>
      </c>
      <c r="O2441" s="91"/>
      <c r="P2441" s="91">
        <v>473.4</v>
      </c>
      <c r="Q2441" s="91"/>
      <c r="R2441" s="91">
        <v>0</v>
      </c>
      <c r="S2441" s="91"/>
      <c r="T2441" s="91"/>
      <c r="U2441" s="91">
        <f t="shared" si="233"/>
        <v>1239.3699999999999</v>
      </c>
      <c r="V2441" s="82" t="str">
        <f t="shared" si="231"/>
        <v>151001025887</v>
      </c>
      <c r="W2441" s="83">
        <f>VLOOKUP(V2441,Factors!$E$6:$H$5950,4,FALSE)</f>
        <v>0</v>
      </c>
      <c r="X2441" t="str">
        <f>VLOOKUP(V2441,Factors!$E$6:$F$5950,2,FALSE)</f>
        <v>Direct-OR</v>
      </c>
      <c r="Y2441" s="92">
        <f t="shared" si="228"/>
        <v>0</v>
      </c>
      <c r="Z2441" s="92">
        <f t="shared" si="229"/>
        <v>1239.3699999999999</v>
      </c>
      <c r="AA2441" s="92">
        <f t="shared" si="230"/>
        <v>1239.3699999999999</v>
      </c>
    </row>
    <row r="2442" spans="1:27" x14ac:dyDescent="0.25">
      <c r="A2442" t="s">
        <v>513</v>
      </c>
      <c r="B2442" t="s">
        <v>164</v>
      </c>
      <c r="C2442" t="s">
        <v>165</v>
      </c>
      <c r="D2442" t="s">
        <v>514</v>
      </c>
      <c r="E2442" t="s">
        <v>515</v>
      </c>
      <c r="F2442" t="str">
        <f t="shared" si="232"/>
        <v>1025</v>
      </c>
      <c r="G2442" t="s">
        <v>144</v>
      </c>
      <c r="H2442" t="s">
        <v>145</v>
      </c>
      <c r="I2442" s="91">
        <v>182.7</v>
      </c>
      <c r="J2442" s="91">
        <v>242.97</v>
      </c>
      <c r="K2442" s="91">
        <v>26.5</v>
      </c>
      <c r="L2442" s="91">
        <v>132.30000000000001</v>
      </c>
      <c r="M2442" s="91">
        <v>259.45</v>
      </c>
      <c r="N2442" s="91">
        <v>179.79</v>
      </c>
      <c r="O2442" s="91">
        <v>30</v>
      </c>
      <c r="P2442" s="91">
        <v>246.64</v>
      </c>
      <c r="Q2442" s="91">
        <v>-30</v>
      </c>
      <c r="R2442" s="91">
        <v>142.13999999999999</v>
      </c>
      <c r="S2442" s="91">
        <v>56</v>
      </c>
      <c r="T2442" s="91">
        <v>160.49</v>
      </c>
      <c r="U2442" s="91">
        <f t="shared" si="233"/>
        <v>1628.9799999999998</v>
      </c>
      <c r="V2442" s="82" t="str">
        <f t="shared" si="231"/>
        <v>151001025887</v>
      </c>
      <c r="W2442" s="83">
        <f>VLOOKUP(V2442,Factors!$E$6:$H$5950,4,FALSE)</f>
        <v>0</v>
      </c>
      <c r="X2442" t="str">
        <f>VLOOKUP(V2442,Factors!$E$6:$F$5950,2,FALSE)</f>
        <v>Direct-OR</v>
      </c>
      <c r="Y2442" s="92">
        <f t="shared" si="228"/>
        <v>0</v>
      </c>
      <c r="Z2442" s="92">
        <f t="shared" si="229"/>
        <v>1628.9799999999998</v>
      </c>
      <c r="AA2442" s="92">
        <f t="shared" si="230"/>
        <v>1628.9799999999998</v>
      </c>
    </row>
    <row r="2443" spans="1:27" x14ac:dyDescent="0.25">
      <c r="A2443" t="s">
        <v>513</v>
      </c>
      <c r="B2443" t="s">
        <v>164</v>
      </c>
      <c r="C2443" t="s">
        <v>165</v>
      </c>
      <c r="D2443" t="s">
        <v>514</v>
      </c>
      <c r="E2443" t="s">
        <v>515</v>
      </c>
      <c r="F2443" t="str">
        <f t="shared" si="232"/>
        <v>1025</v>
      </c>
      <c r="G2443" t="s">
        <v>217</v>
      </c>
      <c r="H2443" t="s">
        <v>218</v>
      </c>
      <c r="I2443" s="91">
        <v>200.78</v>
      </c>
      <c r="J2443" s="91">
        <v>200.78</v>
      </c>
      <c r="K2443" s="91">
        <v>745.12</v>
      </c>
      <c r="L2443" s="91">
        <v>335.01</v>
      </c>
      <c r="M2443" s="91">
        <v>659.19</v>
      </c>
      <c r="N2443" s="91">
        <v>261.60000000000002</v>
      </c>
      <c r="O2443" s="91">
        <v>564</v>
      </c>
      <c r="P2443" s="91"/>
      <c r="Q2443" s="91">
        <v>564</v>
      </c>
      <c r="R2443" s="91"/>
      <c r="S2443" s="91">
        <v>602.34</v>
      </c>
      <c r="T2443" s="91"/>
      <c r="U2443" s="91">
        <f t="shared" si="233"/>
        <v>4132.82</v>
      </c>
      <c r="V2443" s="82" t="str">
        <f t="shared" si="231"/>
        <v>151001025887</v>
      </c>
      <c r="W2443" s="83">
        <f>VLOOKUP(V2443,Factors!$E$6:$H$5950,4,FALSE)</f>
        <v>0</v>
      </c>
      <c r="X2443" t="str">
        <f>VLOOKUP(V2443,Factors!$E$6:$F$5950,2,FALSE)</f>
        <v>Direct-OR</v>
      </c>
      <c r="Y2443" s="92">
        <f t="shared" si="228"/>
        <v>0</v>
      </c>
      <c r="Z2443" s="92">
        <f t="shared" si="229"/>
        <v>4132.82</v>
      </c>
      <c r="AA2443" s="92">
        <f t="shared" si="230"/>
        <v>4132.82</v>
      </c>
    </row>
    <row r="2444" spans="1:27" x14ac:dyDescent="0.25">
      <c r="A2444" t="s">
        <v>513</v>
      </c>
      <c r="B2444" t="s">
        <v>164</v>
      </c>
      <c r="C2444" t="s">
        <v>165</v>
      </c>
      <c r="D2444" t="s">
        <v>514</v>
      </c>
      <c r="E2444" t="s">
        <v>515</v>
      </c>
      <c r="F2444" t="str">
        <f t="shared" si="232"/>
        <v>1025</v>
      </c>
      <c r="G2444" t="s">
        <v>152</v>
      </c>
      <c r="H2444" t="s">
        <v>153</v>
      </c>
      <c r="I2444" s="91"/>
      <c r="J2444" s="91"/>
      <c r="K2444" s="91">
        <v>13.5</v>
      </c>
      <c r="L2444" s="91"/>
      <c r="M2444" s="91"/>
      <c r="N2444" s="91"/>
      <c r="O2444" s="91"/>
      <c r="P2444" s="91"/>
      <c r="Q2444" s="91"/>
      <c r="R2444" s="91"/>
      <c r="S2444" s="91"/>
      <c r="T2444" s="91"/>
      <c r="U2444" s="91">
        <f t="shared" si="233"/>
        <v>13.5</v>
      </c>
      <c r="V2444" s="82" t="str">
        <f t="shared" si="231"/>
        <v>151001025887</v>
      </c>
      <c r="W2444" s="83">
        <f>VLOOKUP(V2444,Factors!$E$6:$H$5950,4,FALSE)</f>
        <v>0</v>
      </c>
      <c r="X2444" t="str">
        <f>VLOOKUP(V2444,Factors!$E$6:$F$5950,2,FALSE)</f>
        <v>Direct-OR</v>
      </c>
      <c r="Y2444" s="92">
        <f t="shared" si="228"/>
        <v>0</v>
      </c>
      <c r="Z2444" s="92">
        <f t="shared" si="229"/>
        <v>13.5</v>
      </c>
      <c r="AA2444" s="92">
        <f t="shared" si="230"/>
        <v>13.5</v>
      </c>
    </row>
    <row r="2445" spans="1:27" x14ac:dyDescent="0.25">
      <c r="A2445" t="s">
        <v>513</v>
      </c>
      <c r="B2445" t="s">
        <v>164</v>
      </c>
      <c r="C2445" t="s">
        <v>165</v>
      </c>
      <c r="D2445" t="s">
        <v>514</v>
      </c>
      <c r="E2445" t="s">
        <v>515</v>
      </c>
      <c r="F2445" t="str">
        <f t="shared" si="232"/>
        <v>1025</v>
      </c>
      <c r="G2445" t="s">
        <v>56</v>
      </c>
      <c r="H2445" t="s">
        <v>57</v>
      </c>
      <c r="I2445" s="91">
        <v>84351.45</v>
      </c>
      <c r="J2445" s="91">
        <v>73874.899999999994</v>
      </c>
      <c r="K2445" s="91">
        <v>75431.320000000007</v>
      </c>
      <c r="L2445" s="91">
        <v>80917.929999999993</v>
      </c>
      <c r="M2445" s="91">
        <v>82515.42</v>
      </c>
      <c r="N2445" s="91">
        <v>77285.179999999993</v>
      </c>
      <c r="O2445" s="91">
        <v>67781.09</v>
      </c>
      <c r="P2445" s="91">
        <v>77285.179999999993</v>
      </c>
      <c r="Q2445" s="91">
        <v>64577.38</v>
      </c>
      <c r="R2445" s="91">
        <v>78110.7</v>
      </c>
      <c r="S2445" s="91">
        <v>84227.88</v>
      </c>
      <c r="T2445" s="91">
        <v>67883.88</v>
      </c>
      <c r="U2445" s="91">
        <f t="shared" si="233"/>
        <v>914242.30999999994</v>
      </c>
      <c r="V2445" s="82" t="str">
        <f t="shared" si="231"/>
        <v>151001025887</v>
      </c>
      <c r="W2445" s="83">
        <f>VLOOKUP(V2445,Factors!$E$6:$H$5950,4,FALSE)</f>
        <v>0</v>
      </c>
      <c r="X2445" t="str">
        <f>VLOOKUP(V2445,Factors!$E$6:$F$5950,2,FALSE)</f>
        <v>Direct-OR</v>
      </c>
      <c r="Y2445" s="92">
        <f t="shared" si="228"/>
        <v>0</v>
      </c>
      <c r="Z2445" s="92">
        <f t="shared" si="229"/>
        <v>914242.30999999994</v>
      </c>
      <c r="AA2445" s="92">
        <f t="shared" si="230"/>
        <v>914242.30999999994</v>
      </c>
    </row>
    <row r="2446" spans="1:27" x14ac:dyDescent="0.25">
      <c r="A2446" t="s">
        <v>513</v>
      </c>
      <c r="B2446" t="s">
        <v>164</v>
      </c>
      <c r="C2446" t="s">
        <v>165</v>
      </c>
      <c r="D2446" t="s">
        <v>514</v>
      </c>
      <c r="E2446" t="s">
        <v>515</v>
      </c>
      <c r="F2446" t="str">
        <f t="shared" si="232"/>
        <v>1025</v>
      </c>
      <c r="G2446" t="s">
        <v>68</v>
      </c>
      <c r="H2446" t="s">
        <v>69</v>
      </c>
      <c r="I2446" s="91"/>
      <c r="J2446" s="91"/>
      <c r="K2446" s="91">
        <v>306.72000000000003</v>
      </c>
      <c r="L2446" s="91">
        <v>136.32</v>
      </c>
      <c r="M2446" s="91">
        <v>1226.8800000000001</v>
      </c>
      <c r="N2446" s="91">
        <v>136.32</v>
      </c>
      <c r="O2446" s="91">
        <v>132.91999999999999</v>
      </c>
      <c r="P2446" s="91">
        <v>68.16</v>
      </c>
      <c r="Q2446" s="91">
        <v>443.04</v>
      </c>
      <c r="R2446" s="91">
        <v>68.16</v>
      </c>
      <c r="S2446" s="91">
        <v>102.24</v>
      </c>
      <c r="T2446" s="91"/>
      <c r="U2446" s="91">
        <f t="shared" si="233"/>
        <v>2620.7599999999998</v>
      </c>
      <c r="V2446" s="82" t="str">
        <f t="shared" si="231"/>
        <v>151001025887</v>
      </c>
      <c r="W2446" s="83">
        <f>VLOOKUP(V2446,Factors!$E$6:$H$5950,4,FALSE)</f>
        <v>0</v>
      </c>
      <c r="X2446" t="str">
        <f>VLOOKUP(V2446,Factors!$E$6:$F$5950,2,FALSE)</f>
        <v>Direct-OR</v>
      </c>
      <c r="Y2446" s="92">
        <f t="shared" si="228"/>
        <v>0</v>
      </c>
      <c r="Z2446" s="92">
        <f t="shared" si="229"/>
        <v>2620.7599999999998</v>
      </c>
      <c r="AA2446" s="92">
        <f t="shared" si="230"/>
        <v>2620.7599999999998</v>
      </c>
    </row>
    <row r="2447" spans="1:27" x14ac:dyDescent="0.25">
      <c r="A2447" t="s">
        <v>513</v>
      </c>
      <c r="B2447" t="s">
        <v>164</v>
      </c>
      <c r="C2447" t="s">
        <v>165</v>
      </c>
      <c r="D2447" t="s">
        <v>514</v>
      </c>
      <c r="E2447" t="s">
        <v>515</v>
      </c>
      <c r="F2447" t="str">
        <f t="shared" si="232"/>
        <v>1025</v>
      </c>
      <c r="G2447" t="s">
        <v>104</v>
      </c>
      <c r="H2447" t="s">
        <v>105</v>
      </c>
      <c r="I2447" s="91"/>
      <c r="J2447" s="91"/>
      <c r="K2447" s="91"/>
      <c r="L2447" s="91"/>
      <c r="M2447" s="91"/>
      <c r="N2447" s="91"/>
      <c r="O2447" s="91"/>
      <c r="P2447" s="91">
        <v>-1635.84</v>
      </c>
      <c r="Q2447" s="91"/>
      <c r="R2447" s="91"/>
      <c r="S2447" s="91"/>
      <c r="T2447" s="91"/>
      <c r="U2447" s="91">
        <f t="shared" si="233"/>
        <v>-1635.84</v>
      </c>
      <c r="V2447" s="82" t="str">
        <f t="shared" si="231"/>
        <v>151001025887</v>
      </c>
      <c r="W2447" s="83">
        <f>VLOOKUP(V2447,Factors!$E$6:$H$5950,4,FALSE)</f>
        <v>0</v>
      </c>
      <c r="X2447" t="str">
        <f>VLOOKUP(V2447,Factors!$E$6:$F$5950,2,FALSE)</f>
        <v>Direct-OR</v>
      </c>
      <c r="Y2447" s="92">
        <f t="shared" si="228"/>
        <v>0</v>
      </c>
      <c r="Z2447" s="92">
        <f t="shared" si="229"/>
        <v>-1635.84</v>
      </c>
      <c r="AA2447" s="92">
        <f t="shared" si="230"/>
        <v>-1635.84</v>
      </c>
    </row>
    <row r="2448" spans="1:27" x14ac:dyDescent="0.25">
      <c r="A2448" t="s">
        <v>513</v>
      </c>
      <c r="B2448" t="s">
        <v>164</v>
      </c>
      <c r="C2448" t="s">
        <v>165</v>
      </c>
      <c r="D2448" t="s">
        <v>514</v>
      </c>
      <c r="E2448" t="s">
        <v>515</v>
      </c>
      <c r="F2448" t="str">
        <f t="shared" si="232"/>
        <v>1025</v>
      </c>
      <c r="G2448" t="s">
        <v>106</v>
      </c>
      <c r="H2448" t="s">
        <v>107</v>
      </c>
      <c r="I2448" s="91">
        <v>-84970.559999999998</v>
      </c>
      <c r="J2448" s="91">
        <v>-77259.45</v>
      </c>
      <c r="K2448" s="91">
        <v>-78094.240000000005</v>
      </c>
      <c r="L2448" s="91">
        <v>-84896.639999999999</v>
      </c>
      <c r="M2448" s="91">
        <v>-83410.080000000002</v>
      </c>
      <c r="N2448" s="91">
        <v>-83685.440000000002</v>
      </c>
      <c r="O2448" s="91">
        <v>-68434.880000000005</v>
      </c>
      <c r="P2448" s="91">
        <v>-84098.36</v>
      </c>
      <c r="Q2448" s="91">
        <v>-65489.25</v>
      </c>
      <c r="R2448" s="91">
        <v>-78558.03</v>
      </c>
      <c r="S2448" s="91">
        <v>-89603.64</v>
      </c>
      <c r="T2448" s="91">
        <v>-73694.399999999994</v>
      </c>
      <c r="U2448" s="91">
        <f t="shared" si="233"/>
        <v>-952194.97000000009</v>
      </c>
      <c r="V2448" s="82" t="str">
        <f t="shared" si="231"/>
        <v>151001025887</v>
      </c>
      <c r="W2448" s="83">
        <f>VLOOKUP(V2448,Factors!$E$6:$H$5950,4,FALSE)</f>
        <v>0</v>
      </c>
      <c r="X2448" t="str">
        <f>VLOOKUP(V2448,Factors!$E$6:$F$5950,2,FALSE)</f>
        <v>Direct-OR</v>
      </c>
      <c r="Y2448" s="92">
        <f t="shared" si="228"/>
        <v>0</v>
      </c>
      <c r="Z2448" s="92">
        <f t="shared" si="229"/>
        <v>-952194.97000000009</v>
      </c>
      <c r="AA2448" s="92">
        <f t="shared" si="230"/>
        <v>-952194.97000000009</v>
      </c>
    </row>
    <row r="2449" spans="1:27" x14ac:dyDescent="0.25">
      <c r="A2449" t="s">
        <v>513</v>
      </c>
      <c r="B2449" t="s">
        <v>164</v>
      </c>
      <c r="C2449" t="s">
        <v>165</v>
      </c>
      <c r="D2449" t="s">
        <v>514</v>
      </c>
      <c r="E2449" t="s">
        <v>515</v>
      </c>
      <c r="F2449" t="str">
        <f t="shared" si="232"/>
        <v>1025</v>
      </c>
      <c r="G2449" t="s">
        <v>108</v>
      </c>
      <c r="H2449" t="s">
        <v>109</v>
      </c>
      <c r="I2449" s="91"/>
      <c r="J2449" s="91"/>
      <c r="K2449" s="91">
        <v>-477.12</v>
      </c>
      <c r="L2449" s="91">
        <v>-136.32</v>
      </c>
      <c r="M2449" s="91">
        <v>-1226.8800000000001</v>
      </c>
      <c r="N2449" s="91">
        <v>-136.32</v>
      </c>
      <c r="O2449" s="91">
        <v>-132.91999999999999</v>
      </c>
      <c r="P2449" s="91">
        <v>-1090.56</v>
      </c>
      <c r="Q2449" s="91">
        <v>-613.44000000000005</v>
      </c>
      <c r="R2449" s="91">
        <v>-68.16</v>
      </c>
      <c r="S2449" s="91">
        <v>-817.92</v>
      </c>
      <c r="T2449" s="91">
        <v>-105.32</v>
      </c>
      <c r="U2449" s="91">
        <f t="shared" si="233"/>
        <v>-4804.9599999999991</v>
      </c>
      <c r="V2449" s="82" t="str">
        <f t="shared" si="231"/>
        <v>151001025887</v>
      </c>
      <c r="W2449" s="83">
        <f>VLOOKUP(V2449,Factors!$E$6:$H$5950,4,FALSE)</f>
        <v>0</v>
      </c>
      <c r="X2449" t="str">
        <f>VLOOKUP(V2449,Factors!$E$6:$F$5950,2,FALSE)</f>
        <v>Direct-OR</v>
      </c>
      <c r="Y2449" s="92">
        <f t="shared" si="228"/>
        <v>0</v>
      </c>
      <c r="Z2449" s="92">
        <f t="shared" si="229"/>
        <v>-4804.9599999999991</v>
      </c>
      <c r="AA2449" s="92">
        <f t="shared" si="230"/>
        <v>-4804.9599999999991</v>
      </c>
    </row>
    <row r="2450" spans="1:27" x14ac:dyDescent="0.25">
      <c r="A2450" t="s">
        <v>513</v>
      </c>
      <c r="B2450" t="s">
        <v>164</v>
      </c>
      <c r="C2450" t="s">
        <v>165</v>
      </c>
      <c r="D2450" t="s">
        <v>526</v>
      </c>
      <c r="E2450" t="s">
        <v>527</v>
      </c>
      <c r="F2450" t="str">
        <f t="shared" si="232"/>
        <v>1285</v>
      </c>
      <c r="G2450" t="s">
        <v>84</v>
      </c>
      <c r="H2450" t="s">
        <v>85</v>
      </c>
      <c r="I2450" s="91"/>
      <c r="J2450" s="91"/>
      <c r="K2450" s="91"/>
      <c r="L2450" s="91">
        <v>69.400000000000006</v>
      </c>
      <c r="M2450" s="91"/>
      <c r="N2450" s="91">
        <v>21.44</v>
      </c>
      <c r="O2450" s="91"/>
      <c r="P2450" s="91"/>
      <c r="Q2450" s="91"/>
      <c r="R2450" s="91"/>
      <c r="S2450" s="91"/>
      <c r="T2450" s="91"/>
      <c r="U2450" s="91">
        <f t="shared" si="233"/>
        <v>90.84</v>
      </c>
      <c r="V2450" s="82" t="str">
        <f t="shared" si="231"/>
        <v>151001285887</v>
      </c>
      <c r="W2450" s="83">
        <f>VLOOKUP(V2450,Factors!$E$6:$H$5950,4,FALSE)</f>
        <v>0</v>
      </c>
      <c r="X2450" t="str">
        <f>VLOOKUP(V2450,Factors!$E$6:$F$5950,2,FALSE)</f>
        <v>direct-or</v>
      </c>
      <c r="Y2450" s="92">
        <f t="shared" ref="Y2450:Y2513" si="234">U2450*W2450</f>
        <v>0</v>
      </c>
      <c r="Z2450" s="92">
        <f t="shared" ref="Z2450:Z2513" si="235">U2450-Y2450</f>
        <v>90.84</v>
      </c>
      <c r="AA2450" s="92">
        <f t="shared" ref="AA2450:AA2513" si="236">Y2450+Z2450</f>
        <v>90.84</v>
      </c>
    </row>
    <row r="2451" spans="1:27" x14ac:dyDescent="0.25">
      <c r="A2451" t="s">
        <v>513</v>
      </c>
      <c r="B2451" t="s">
        <v>164</v>
      </c>
      <c r="C2451" t="s">
        <v>165</v>
      </c>
      <c r="D2451" t="s">
        <v>526</v>
      </c>
      <c r="E2451" t="s">
        <v>527</v>
      </c>
      <c r="F2451" t="str">
        <f t="shared" si="232"/>
        <v>1285</v>
      </c>
      <c r="G2451" t="s">
        <v>56</v>
      </c>
      <c r="H2451" t="s">
        <v>57</v>
      </c>
      <c r="I2451" s="91"/>
      <c r="J2451" s="91"/>
      <c r="K2451" s="91"/>
      <c r="L2451" s="91">
        <v>495.52</v>
      </c>
      <c r="M2451" s="91"/>
      <c r="N2451" s="91">
        <v>153.1</v>
      </c>
      <c r="O2451" s="91"/>
      <c r="P2451" s="91"/>
      <c r="Q2451" s="91"/>
      <c r="R2451" s="91"/>
      <c r="S2451" s="91"/>
      <c r="T2451" s="91"/>
      <c r="U2451" s="91">
        <f t="shared" si="233"/>
        <v>648.62</v>
      </c>
      <c r="V2451" s="82" t="str">
        <f t="shared" si="231"/>
        <v>151001285887</v>
      </c>
      <c r="W2451" s="83">
        <f>VLOOKUP(V2451,Factors!$E$6:$H$5950,4,FALSE)</f>
        <v>0</v>
      </c>
      <c r="X2451" t="str">
        <f>VLOOKUP(V2451,Factors!$E$6:$F$5950,2,FALSE)</f>
        <v>direct-or</v>
      </c>
      <c r="Y2451" s="92">
        <f t="shared" si="234"/>
        <v>0</v>
      </c>
      <c r="Z2451" s="92">
        <f t="shared" si="235"/>
        <v>648.62</v>
      </c>
      <c r="AA2451" s="92">
        <f t="shared" si="236"/>
        <v>648.62</v>
      </c>
    </row>
    <row r="2452" spans="1:27" x14ac:dyDescent="0.25">
      <c r="A2452" t="s">
        <v>513</v>
      </c>
      <c r="B2452" t="s">
        <v>164</v>
      </c>
      <c r="C2452" t="s">
        <v>165</v>
      </c>
      <c r="D2452" t="s">
        <v>516</v>
      </c>
      <c r="E2452" t="s">
        <v>517</v>
      </c>
      <c r="F2452" t="str">
        <f t="shared" si="232"/>
        <v>3090</v>
      </c>
      <c r="G2452" t="s">
        <v>518</v>
      </c>
      <c r="H2452" t="s">
        <v>519</v>
      </c>
      <c r="I2452" s="91">
        <v>-2025.27</v>
      </c>
      <c r="J2452" s="91">
        <v>5521.22</v>
      </c>
      <c r="K2452" s="91">
        <v>-29578.75</v>
      </c>
      <c r="L2452" s="91">
        <v>814.11</v>
      </c>
      <c r="M2452" s="91">
        <v>-5537.12</v>
      </c>
      <c r="N2452" s="91">
        <v>-1559.92</v>
      </c>
      <c r="O2452" s="91"/>
      <c r="P2452" s="91"/>
      <c r="Q2452" s="91">
        <v>-2460.5</v>
      </c>
      <c r="R2452" s="91">
        <v>-1610.3</v>
      </c>
      <c r="S2452" s="91"/>
      <c r="T2452" s="91">
        <v>5093.91</v>
      </c>
      <c r="U2452" s="91">
        <f t="shared" si="233"/>
        <v>-31342.62</v>
      </c>
      <c r="V2452" s="82" t="str">
        <f t="shared" si="231"/>
        <v>151003090887</v>
      </c>
      <c r="W2452" s="83">
        <f>VLOOKUP(V2452,Factors!$E$6:$H$5950,4,FALSE)</f>
        <v>0</v>
      </c>
      <c r="X2452" t="str">
        <f>VLOOKUP(V2452,Factors!$E$6:$F$5950,2,FALSE)</f>
        <v>Direct-OR</v>
      </c>
      <c r="Y2452" s="92">
        <f t="shared" si="234"/>
        <v>0</v>
      </c>
      <c r="Z2452" s="92">
        <f t="shared" si="235"/>
        <v>-31342.62</v>
      </c>
      <c r="AA2452" s="92">
        <f t="shared" si="236"/>
        <v>-31342.62</v>
      </c>
    </row>
    <row r="2453" spans="1:27" x14ac:dyDescent="0.25">
      <c r="A2453" t="s">
        <v>513</v>
      </c>
      <c r="B2453" t="s">
        <v>164</v>
      </c>
      <c r="C2453" t="s">
        <v>165</v>
      </c>
      <c r="D2453" t="s">
        <v>516</v>
      </c>
      <c r="E2453" t="s">
        <v>517</v>
      </c>
      <c r="F2453" t="str">
        <f t="shared" si="232"/>
        <v>3090</v>
      </c>
      <c r="G2453" t="s">
        <v>520</v>
      </c>
      <c r="H2453" t="s">
        <v>521</v>
      </c>
      <c r="I2453" s="91">
        <v>3848.48</v>
      </c>
      <c r="J2453" s="91">
        <v>2859.76</v>
      </c>
      <c r="K2453" s="91">
        <v>-3185.27</v>
      </c>
      <c r="L2453" s="91"/>
      <c r="M2453" s="91">
        <v>447.56</v>
      </c>
      <c r="N2453" s="91">
        <v>-1513.75</v>
      </c>
      <c r="O2453" s="91"/>
      <c r="P2453" s="91"/>
      <c r="Q2453" s="91">
        <v>-2574.04</v>
      </c>
      <c r="R2453" s="91">
        <v>2992.92</v>
      </c>
      <c r="S2453" s="91"/>
      <c r="T2453" s="91"/>
      <c r="U2453" s="91">
        <f t="shared" si="233"/>
        <v>2875.66</v>
      </c>
      <c r="V2453" s="82" t="str">
        <f t="shared" si="231"/>
        <v>151003090887</v>
      </c>
      <c r="W2453" s="83">
        <f>VLOOKUP(V2453,Factors!$E$6:$H$5950,4,FALSE)</f>
        <v>0</v>
      </c>
      <c r="X2453" t="str">
        <f>VLOOKUP(V2453,Factors!$E$6:$F$5950,2,FALSE)</f>
        <v>Direct-OR</v>
      </c>
      <c r="Y2453" s="92">
        <f t="shared" si="234"/>
        <v>0</v>
      </c>
      <c r="Z2453" s="92">
        <f t="shared" si="235"/>
        <v>2875.66</v>
      </c>
      <c r="AA2453" s="92">
        <f t="shared" si="236"/>
        <v>2875.66</v>
      </c>
    </row>
    <row r="2454" spans="1:27" x14ac:dyDescent="0.25">
      <c r="A2454" t="s">
        <v>513</v>
      </c>
      <c r="B2454" t="s">
        <v>192</v>
      </c>
      <c r="C2454" t="s">
        <v>193</v>
      </c>
      <c r="D2454" t="s">
        <v>530</v>
      </c>
      <c r="E2454" t="s">
        <v>531</v>
      </c>
      <c r="F2454" t="str">
        <f t="shared" si="232"/>
        <v>1290</v>
      </c>
      <c r="G2454" t="s">
        <v>92</v>
      </c>
      <c r="H2454" t="s">
        <v>93</v>
      </c>
      <c r="I2454" s="91">
        <v>346.59</v>
      </c>
      <c r="J2454" s="91"/>
      <c r="K2454" s="91"/>
      <c r="L2454" s="91"/>
      <c r="M2454" s="91"/>
      <c r="N2454" s="91"/>
      <c r="O2454" s="91"/>
      <c r="P2454" s="91"/>
      <c r="Q2454" s="91"/>
      <c r="R2454" s="91"/>
      <c r="S2454" s="91"/>
      <c r="T2454" s="91"/>
      <c r="U2454" s="91">
        <f t="shared" si="233"/>
        <v>346.59</v>
      </c>
      <c r="V2454" s="82" t="str">
        <f t="shared" si="231"/>
        <v>155011290887</v>
      </c>
      <c r="W2454" s="83">
        <f>VLOOKUP(V2454,Factors!$E$6:$H$5950,4,FALSE)</f>
        <v>0.1124</v>
      </c>
      <c r="X2454" t="str">
        <f>VLOOKUP(V2454,Factors!$E$6:$F$5950,2,FALSE)</f>
        <v>3-factor</v>
      </c>
      <c r="Y2454" s="92">
        <f t="shared" si="234"/>
        <v>38.956716</v>
      </c>
      <c r="Z2454" s="92">
        <f t="shared" si="235"/>
        <v>307.633284</v>
      </c>
      <c r="AA2454" s="92">
        <f t="shared" si="236"/>
        <v>346.59000000000003</v>
      </c>
    </row>
    <row r="2455" spans="1:27" x14ac:dyDescent="0.25">
      <c r="A2455" t="s">
        <v>513</v>
      </c>
      <c r="B2455" t="s">
        <v>192</v>
      </c>
      <c r="C2455" t="s">
        <v>193</v>
      </c>
      <c r="D2455" t="s">
        <v>530</v>
      </c>
      <c r="E2455" t="s">
        <v>531</v>
      </c>
      <c r="F2455" t="str">
        <f t="shared" si="232"/>
        <v>1290</v>
      </c>
      <c r="G2455" t="s">
        <v>84</v>
      </c>
      <c r="H2455" t="s">
        <v>85</v>
      </c>
      <c r="I2455" s="91">
        <v>95.73</v>
      </c>
      <c r="J2455" s="91"/>
      <c r="K2455" s="91"/>
      <c r="L2455" s="91"/>
      <c r="M2455" s="91"/>
      <c r="N2455" s="91"/>
      <c r="O2455" s="91"/>
      <c r="P2455" s="91"/>
      <c r="Q2455" s="91"/>
      <c r="R2455" s="91"/>
      <c r="S2455" s="91"/>
      <c r="T2455" s="91"/>
      <c r="U2455" s="91">
        <f t="shared" si="233"/>
        <v>95.73</v>
      </c>
      <c r="V2455" s="82" t="str">
        <f t="shared" si="231"/>
        <v>155011290887</v>
      </c>
      <c r="W2455" s="83">
        <f>VLOOKUP(V2455,Factors!$E$6:$H$5950,4,FALSE)</f>
        <v>0.1124</v>
      </c>
      <c r="X2455" t="str">
        <f>VLOOKUP(V2455,Factors!$E$6:$F$5950,2,FALSE)</f>
        <v>3-factor</v>
      </c>
      <c r="Y2455" s="92">
        <f t="shared" si="234"/>
        <v>10.760052</v>
      </c>
      <c r="Z2455" s="92">
        <f t="shared" si="235"/>
        <v>84.969948000000002</v>
      </c>
      <c r="AA2455" s="92">
        <f t="shared" si="236"/>
        <v>95.73</v>
      </c>
    </row>
    <row r="2456" spans="1:27" x14ac:dyDescent="0.25">
      <c r="A2456" t="s">
        <v>513</v>
      </c>
      <c r="B2456" t="s">
        <v>192</v>
      </c>
      <c r="C2456" t="s">
        <v>193</v>
      </c>
      <c r="D2456" t="s">
        <v>530</v>
      </c>
      <c r="E2456" t="s">
        <v>531</v>
      </c>
      <c r="F2456" t="str">
        <f t="shared" si="232"/>
        <v>1290</v>
      </c>
      <c r="G2456" t="s">
        <v>56</v>
      </c>
      <c r="H2456" t="s">
        <v>57</v>
      </c>
      <c r="I2456" s="91">
        <v>683.49</v>
      </c>
      <c r="J2456" s="91"/>
      <c r="K2456" s="91"/>
      <c r="L2456" s="91"/>
      <c r="M2456" s="91"/>
      <c r="N2456" s="91"/>
      <c r="O2456" s="91"/>
      <c r="P2456" s="91"/>
      <c r="Q2456" s="91"/>
      <c r="R2456" s="91"/>
      <c r="S2456" s="91"/>
      <c r="T2456" s="91"/>
      <c r="U2456" s="91">
        <f t="shared" si="233"/>
        <v>683.49</v>
      </c>
      <c r="V2456" s="82" t="str">
        <f t="shared" si="231"/>
        <v>155011290887</v>
      </c>
      <c r="W2456" s="83">
        <f>VLOOKUP(V2456,Factors!$E$6:$H$5950,4,FALSE)</f>
        <v>0.1124</v>
      </c>
      <c r="X2456" t="str">
        <f>VLOOKUP(V2456,Factors!$E$6:$F$5950,2,FALSE)</f>
        <v>3-factor</v>
      </c>
      <c r="Y2456" s="92">
        <f t="shared" si="234"/>
        <v>76.824275999999998</v>
      </c>
      <c r="Z2456" s="92">
        <f t="shared" si="235"/>
        <v>606.66572399999995</v>
      </c>
      <c r="AA2456" s="92">
        <f t="shared" si="236"/>
        <v>683.49</v>
      </c>
    </row>
    <row r="2457" spans="1:27" x14ac:dyDescent="0.25">
      <c r="A2457" t="s">
        <v>513</v>
      </c>
      <c r="B2457" t="s">
        <v>266</v>
      </c>
      <c r="C2457" t="s">
        <v>267</v>
      </c>
      <c r="D2457" t="s">
        <v>530</v>
      </c>
      <c r="E2457" t="s">
        <v>531</v>
      </c>
      <c r="F2457" t="str">
        <f t="shared" si="232"/>
        <v>1290</v>
      </c>
      <c r="G2457" t="s">
        <v>92</v>
      </c>
      <c r="H2457" t="s">
        <v>93</v>
      </c>
      <c r="I2457" s="91"/>
      <c r="J2457" s="91"/>
      <c r="K2457" s="91"/>
      <c r="L2457" s="91"/>
      <c r="M2457" s="91"/>
      <c r="N2457" s="91"/>
      <c r="O2457" s="91"/>
      <c r="P2457" s="91"/>
      <c r="Q2457" s="91">
        <v>107.57</v>
      </c>
      <c r="R2457" s="91"/>
      <c r="S2457" s="91"/>
      <c r="T2457" s="91"/>
      <c r="U2457" s="91">
        <f t="shared" si="233"/>
        <v>107.57</v>
      </c>
      <c r="V2457" s="82" t="str">
        <f t="shared" si="231"/>
        <v>155051290887</v>
      </c>
      <c r="W2457" s="83">
        <f>VLOOKUP(V2457,Factors!$E$6:$H$5950,4,FALSE)</f>
        <v>0</v>
      </c>
      <c r="X2457" t="str">
        <f>VLOOKUP(V2457,Factors!$E$6:$F$5950,2,FALSE)</f>
        <v>Direct-OR</v>
      </c>
      <c r="Y2457" s="92">
        <f t="shared" si="234"/>
        <v>0</v>
      </c>
      <c r="Z2457" s="92">
        <f t="shared" si="235"/>
        <v>107.57</v>
      </c>
      <c r="AA2457" s="92">
        <f t="shared" si="236"/>
        <v>107.57</v>
      </c>
    </row>
    <row r="2458" spans="1:27" x14ac:dyDescent="0.25">
      <c r="A2458" t="s">
        <v>513</v>
      </c>
      <c r="B2458" t="s">
        <v>266</v>
      </c>
      <c r="C2458" t="s">
        <v>267</v>
      </c>
      <c r="D2458" t="s">
        <v>530</v>
      </c>
      <c r="E2458" t="s">
        <v>531</v>
      </c>
      <c r="F2458" t="str">
        <f t="shared" si="232"/>
        <v>1290</v>
      </c>
      <c r="G2458" t="s">
        <v>84</v>
      </c>
      <c r="H2458" t="s">
        <v>85</v>
      </c>
      <c r="I2458" s="91"/>
      <c r="J2458" s="91"/>
      <c r="K2458" s="91"/>
      <c r="L2458" s="91"/>
      <c r="M2458" s="91"/>
      <c r="N2458" s="91"/>
      <c r="O2458" s="91"/>
      <c r="P2458" s="91"/>
      <c r="Q2458" s="91">
        <v>255.21</v>
      </c>
      <c r="R2458" s="91"/>
      <c r="S2458" s="91"/>
      <c r="T2458" s="91"/>
      <c r="U2458" s="91">
        <f t="shared" si="233"/>
        <v>255.21</v>
      </c>
      <c r="V2458" s="82" t="str">
        <f t="shared" si="231"/>
        <v>155051290887</v>
      </c>
      <c r="W2458" s="83">
        <f>VLOOKUP(V2458,Factors!$E$6:$H$5950,4,FALSE)</f>
        <v>0</v>
      </c>
      <c r="X2458" t="str">
        <f>VLOOKUP(V2458,Factors!$E$6:$F$5950,2,FALSE)</f>
        <v>Direct-OR</v>
      </c>
      <c r="Y2458" s="92">
        <f t="shared" si="234"/>
        <v>0</v>
      </c>
      <c r="Z2458" s="92">
        <f t="shared" si="235"/>
        <v>255.21</v>
      </c>
      <c r="AA2458" s="92">
        <f t="shared" si="236"/>
        <v>255.21</v>
      </c>
    </row>
    <row r="2459" spans="1:27" x14ac:dyDescent="0.25">
      <c r="A2459" t="s">
        <v>513</v>
      </c>
      <c r="B2459" t="s">
        <v>266</v>
      </c>
      <c r="C2459" t="s">
        <v>267</v>
      </c>
      <c r="D2459" t="s">
        <v>530</v>
      </c>
      <c r="E2459" t="s">
        <v>531</v>
      </c>
      <c r="F2459" t="str">
        <f t="shared" si="232"/>
        <v>1290</v>
      </c>
      <c r="G2459" t="s">
        <v>44</v>
      </c>
      <c r="H2459" t="s">
        <v>45</v>
      </c>
      <c r="I2459" s="91"/>
      <c r="J2459" s="91"/>
      <c r="K2459" s="91"/>
      <c r="L2459" s="91"/>
      <c r="M2459" s="91"/>
      <c r="N2459" s="91"/>
      <c r="O2459" s="91"/>
      <c r="P2459" s="91"/>
      <c r="Q2459" s="91">
        <v>2509.4299999999998</v>
      </c>
      <c r="R2459" s="91">
        <v>739.83</v>
      </c>
      <c r="S2459" s="91"/>
      <c r="T2459" s="91"/>
      <c r="U2459" s="91">
        <f t="shared" si="233"/>
        <v>3249.2599999999998</v>
      </c>
      <c r="V2459" s="82" t="str">
        <f t="shared" si="231"/>
        <v>155051290887</v>
      </c>
      <c r="W2459" s="83">
        <f>VLOOKUP(V2459,Factors!$E$6:$H$5950,4,FALSE)</f>
        <v>0</v>
      </c>
      <c r="X2459" t="str">
        <f>VLOOKUP(V2459,Factors!$E$6:$F$5950,2,FALSE)</f>
        <v>Direct-OR</v>
      </c>
      <c r="Y2459" s="92">
        <f t="shared" si="234"/>
        <v>0</v>
      </c>
      <c r="Z2459" s="92">
        <f t="shared" si="235"/>
        <v>3249.2599999999998</v>
      </c>
      <c r="AA2459" s="92">
        <f t="shared" si="236"/>
        <v>3249.2599999999998</v>
      </c>
    </row>
    <row r="2460" spans="1:27" x14ac:dyDescent="0.25">
      <c r="A2460" t="s">
        <v>513</v>
      </c>
      <c r="B2460" t="s">
        <v>266</v>
      </c>
      <c r="C2460" t="s">
        <v>267</v>
      </c>
      <c r="D2460" t="s">
        <v>530</v>
      </c>
      <c r="E2460" t="s">
        <v>531</v>
      </c>
      <c r="F2460" t="str">
        <f t="shared" si="232"/>
        <v>1290</v>
      </c>
      <c r="G2460" t="s">
        <v>280</v>
      </c>
      <c r="H2460" t="s">
        <v>281</v>
      </c>
      <c r="I2460" s="91"/>
      <c r="J2460" s="91"/>
      <c r="K2460" s="91"/>
      <c r="L2460" s="91"/>
      <c r="M2460" s="91"/>
      <c r="N2460" s="91"/>
      <c r="O2460" s="91"/>
      <c r="P2460" s="91"/>
      <c r="Q2460" s="91">
        <v>1098</v>
      </c>
      <c r="R2460" s="91">
        <v>84.55</v>
      </c>
      <c r="S2460" s="91"/>
      <c r="T2460" s="91"/>
      <c r="U2460" s="91">
        <f t="shared" si="233"/>
        <v>1182.55</v>
      </c>
      <c r="V2460" s="82" t="str">
        <f t="shared" si="231"/>
        <v>155051290887</v>
      </c>
      <c r="W2460" s="83">
        <f>VLOOKUP(V2460,Factors!$E$6:$H$5950,4,FALSE)</f>
        <v>0</v>
      </c>
      <c r="X2460" t="str">
        <f>VLOOKUP(V2460,Factors!$E$6:$F$5950,2,FALSE)</f>
        <v>Direct-OR</v>
      </c>
      <c r="Y2460" s="92">
        <f t="shared" si="234"/>
        <v>0</v>
      </c>
      <c r="Z2460" s="92">
        <f t="shared" si="235"/>
        <v>1182.55</v>
      </c>
      <c r="AA2460" s="92">
        <f t="shared" si="236"/>
        <v>1182.55</v>
      </c>
    </row>
    <row r="2461" spans="1:27" x14ac:dyDescent="0.25">
      <c r="A2461" t="s">
        <v>513</v>
      </c>
      <c r="B2461" t="s">
        <v>266</v>
      </c>
      <c r="C2461" t="s">
        <v>267</v>
      </c>
      <c r="D2461" t="s">
        <v>530</v>
      </c>
      <c r="E2461" t="s">
        <v>531</v>
      </c>
      <c r="F2461" t="str">
        <f t="shared" si="232"/>
        <v>1290</v>
      </c>
      <c r="G2461" t="s">
        <v>56</v>
      </c>
      <c r="H2461" t="s">
        <v>57</v>
      </c>
      <c r="I2461" s="91"/>
      <c r="J2461" s="91"/>
      <c r="K2461" s="91"/>
      <c r="L2461" s="91"/>
      <c r="M2461" s="91"/>
      <c r="N2461" s="91"/>
      <c r="O2461" s="91"/>
      <c r="P2461" s="91"/>
      <c r="Q2461" s="91">
        <v>1500.14</v>
      </c>
      <c r="R2461" s="91"/>
      <c r="S2461" s="91"/>
      <c r="T2461" s="91"/>
      <c r="U2461" s="91">
        <f t="shared" si="233"/>
        <v>1500.14</v>
      </c>
      <c r="V2461" s="82" t="str">
        <f t="shared" si="231"/>
        <v>155051290887</v>
      </c>
      <c r="W2461" s="83">
        <f>VLOOKUP(V2461,Factors!$E$6:$H$5950,4,FALSE)</f>
        <v>0</v>
      </c>
      <c r="X2461" t="str">
        <f>VLOOKUP(V2461,Factors!$E$6:$F$5950,2,FALSE)</f>
        <v>Direct-OR</v>
      </c>
      <c r="Y2461" s="92">
        <f t="shared" si="234"/>
        <v>0</v>
      </c>
      <c r="Z2461" s="92">
        <f t="shared" si="235"/>
        <v>1500.14</v>
      </c>
      <c r="AA2461" s="92">
        <f t="shared" si="236"/>
        <v>1500.14</v>
      </c>
    </row>
    <row r="2462" spans="1:27" x14ac:dyDescent="0.25">
      <c r="A2462" t="s">
        <v>513</v>
      </c>
      <c r="B2462" t="s">
        <v>266</v>
      </c>
      <c r="C2462" t="s">
        <v>267</v>
      </c>
      <c r="D2462" t="s">
        <v>530</v>
      </c>
      <c r="E2462" t="s">
        <v>531</v>
      </c>
      <c r="F2462" t="str">
        <f t="shared" si="232"/>
        <v>1290</v>
      </c>
      <c r="G2462" t="s">
        <v>68</v>
      </c>
      <c r="H2462" t="s">
        <v>69</v>
      </c>
      <c r="I2462" s="91"/>
      <c r="J2462" s="91"/>
      <c r="K2462" s="91"/>
      <c r="L2462" s="91"/>
      <c r="M2462" s="91"/>
      <c r="N2462" s="91"/>
      <c r="O2462" s="91"/>
      <c r="P2462" s="91"/>
      <c r="Q2462" s="91">
        <v>322.02999999999997</v>
      </c>
      <c r="R2462" s="91"/>
      <c r="S2462" s="91"/>
      <c r="T2462" s="91"/>
      <c r="U2462" s="91">
        <f t="shared" si="233"/>
        <v>322.02999999999997</v>
      </c>
      <c r="V2462" s="82" t="str">
        <f t="shared" si="231"/>
        <v>155051290887</v>
      </c>
      <c r="W2462" s="83">
        <f>VLOOKUP(V2462,Factors!$E$6:$H$5950,4,FALSE)</f>
        <v>0</v>
      </c>
      <c r="X2462" t="str">
        <f>VLOOKUP(V2462,Factors!$E$6:$F$5950,2,FALSE)</f>
        <v>Direct-OR</v>
      </c>
      <c r="Y2462" s="92">
        <f t="shared" si="234"/>
        <v>0</v>
      </c>
      <c r="Z2462" s="92">
        <f t="shared" si="235"/>
        <v>322.02999999999997</v>
      </c>
      <c r="AA2462" s="92">
        <f t="shared" si="236"/>
        <v>322.02999999999997</v>
      </c>
    </row>
    <row r="2463" spans="1:27" x14ac:dyDescent="0.25">
      <c r="A2463" t="s">
        <v>513</v>
      </c>
      <c r="B2463" t="s">
        <v>170</v>
      </c>
      <c r="C2463" t="s">
        <v>171</v>
      </c>
      <c r="D2463" t="s">
        <v>514</v>
      </c>
      <c r="E2463" t="s">
        <v>515</v>
      </c>
      <c r="F2463" t="str">
        <f t="shared" si="232"/>
        <v>1025</v>
      </c>
      <c r="G2463" t="s">
        <v>61</v>
      </c>
      <c r="H2463" t="s">
        <v>62</v>
      </c>
      <c r="I2463" s="91"/>
      <c r="J2463" s="91"/>
      <c r="K2463" s="91"/>
      <c r="L2463" s="91"/>
      <c r="M2463" s="91"/>
      <c r="N2463" s="91"/>
      <c r="O2463" s="91">
        <v>315.19</v>
      </c>
      <c r="P2463" s="91">
        <v>240.01</v>
      </c>
      <c r="Q2463" s="91"/>
      <c r="R2463" s="91">
        <v>2517.52</v>
      </c>
      <c r="S2463" s="91"/>
      <c r="T2463" s="91"/>
      <c r="U2463" s="91">
        <f t="shared" si="233"/>
        <v>3072.7200000000003</v>
      </c>
      <c r="V2463" s="82" t="str">
        <f t="shared" si="231"/>
        <v>155061025887</v>
      </c>
      <c r="W2463" s="83">
        <f>VLOOKUP(V2463,Factors!$E$6:$H$5950,4,FALSE)</f>
        <v>0</v>
      </c>
      <c r="X2463" t="str">
        <f>VLOOKUP(V2463,Factors!$E$6:$F$5950,2,FALSE)</f>
        <v>Direct-OR</v>
      </c>
      <c r="Y2463" s="92">
        <f t="shared" si="234"/>
        <v>0</v>
      </c>
      <c r="Z2463" s="92">
        <f t="shared" si="235"/>
        <v>3072.7200000000003</v>
      </c>
      <c r="AA2463" s="92">
        <f t="shared" si="236"/>
        <v>3072.7200000000003</v>
      </c>
    </row>
    <row r="2464" spans="1:27" x14ac:dyDescent="0.25">
      <c r="A2464" t="s">
        <v>513</v>
      </c>
      <c r="B2464" t="s">
        <v>170</v>
      </c>
      <c r="C2464" t="s">
        <v>171</v>
      </c>
      <c r="D2464" t="s">
        <v>514</v>
      </c>
      <c r="E2464" t="s">
        <v>515</v>
      </c>
      <c r="F2464" t="str">
        <f t="shared" si="232"/>
        <v>1025</v>
      </c>
      <c r="G2464" t="s">
        <v>92</v>
      </c>
      <c r="H2464" t="s">
        <v>93</v>
      </c>
      <c r="I2464" s="91">
        <v>-175.17</v>
      </c>
      <c r="J2464" s="91">
        <v>34.92</v>
      </c>
      <c r="K2464" s="91">
        <v>204.46</v>
      </c>
      <c r="L2464" s="91"/>
      <c r="M2464" s="91"/>
      <c r="N2464" s="91">
        <v>80.790000000000006</v>
      </c>
      <c r="O2464" s="91"/>
      <c r="P2464" s="91">
        <v>546.33000000000004</v>
      </c>
      <c r="Q2464" s="91">
        <v>300.5</v>
      </c>
      <c r="R2464" s="91">
        <v>43.94</v>
      </c>
      <c r="S2464" s="91">
        <v>789.57</v>
      </c>
      <c r="T2464" s="91">
        <v>295.5</v>
      </c>
      <c r="U2464" s="91">
        <f t="shared" si="233"/>
        <v>2120.84</v>
      </c>
      <c r="V2464" s="82" t="str">
        <f t="shared" si="231"/>
        <v>155061025887</v>
      </c>
      <c r="W2464" s="83">
        <f>VLOOKUP(V2464,Factors!$E$6:$H$5950,4,FALSE)</f>
        <v>0</v>
      </c>
      <c r="X2464" t="str">
        <f>VLOOKUP(V2464,Factors!$E$6:$F$5950,2,FALSE)</f>
        <v>Direct-OR</v>
      </c>
      <c r="Y2464" s="92">
        <f t="shared" si="234"/>
        <v>0</v>
      </c>
      <c r="Z2464" s="92">
        <f t="shared" si="235"/>
        <v>2120.84</v>
      </c>
      <c r="AA2464" s="92">
        <f t="shared" si="236"/>
        <v>2120.84</v>
      </c>
    </row>
    <row r="2465" spans="1:27" x14ac:dyDescent="0.25">
      <c r="A2465" t="s">
        <v>513</v>
      </c>
      <c r="B2465" t="s">
        <v>170</v>
      </c>
      <c r="C2465" t="s">
        <v>171</v>
      </c>
      <c r="D2465" t="s">
        <v>514</v>
      </c>
      <c r="E2465" t="s">
        <v>515</v>
      </c>
      <c r="F2465" t="str">
        <f t="shared" si="232"/>
        <v>1025</v>
      </c>
      <c r="G2465" t="s">
        <v>235</v>
      </c>
      <c r="H2465" t="s">
        <v>236</v>
      </c>
      <c r="I2465" s="91"/>
      <c r="J2465" s="91"/>
      <c r="K2465" s="91"/>
      <c r="L2465" s="91"/>
      <c r="M2465" s="91"/>
      <c r="N2465" s="91">
        <v>32.36</v>
      </c>
      <c r="O2465" s="91"/>
      <c r="P2465" s="91"/>
      <c r="Q2465" s="91">
        <v>42.93</v>
      </c>
      <c r="R2465" s="91"/>
      <c r="S2465" s="91"/>
      <c r="T2465" s="91"/>
      <c r="U2465" s="91">
        <f t="shared" si="233"/>
        <v>75.289999999999992</v>
      </c>
      <c r="V2465" s="82" t="str">
        <f t="shared" si="231"/>
        <v>155061025887</v>
      </c>
      <c r="W2465" s="83">
        <f>VLOOKUP(V2465,Factors!$E$6:$H$5950,4,FALSE)</f>
        <v>0</v>
      </c>
      <c r="X2465" t="str">
        <f>VLOOKUP(V2465,Factors!$E$6:$F$5950,2,FALSE)</f>
        <v>Direct-OR</v>
      </c>
      <c r="Y2465" s="92">
        <f t="shared" si="234"/>
        <v>0</v>
      </c>
      <c r="Z2465" s="92">
        <f t="shared" si="235"/>
        <v>75.289999999999992</v>
      </c>
      <c r="AA2465" s="92">
        <f t="shared" si="236"/>
        <v>75.289999999999992</v>
      </c>
    </row>
    <row r="2466" spans="1:27" x14ac:dyDescent="0.25">
      <c r="A2466" t="s">
        <v>513</v>
      </c>
      <c r="B2466" t="s">
        <v>170</v>
      </c>
      <c r="C2466" t="s">
        <v>171</v>
      </c>
      <c r="D2466" t="s">
        <v>514</v>
      </c>
      <c r="E2466" t="s">
        <v>515</v>
      </c>
      <c r="F2466" t="str">
        <f t="shared" si="232"/>
        <v>1025</v>
      </c>
      <c r="G2466" t="s">
        <v>351</v>
      </c>
      <c r="H2466" t="s">
        <v>352</v>
      </c>
      <c r="I2466" s="91"/>
      <c r="J2466" s="91"/>
      <c r="K2466" s="91"/>
      <c r="L2466" s="91"/>
      <c r="M2466" s="91"/>
      <c r="N2466" s="91"/>
      <c r="O2466" s="91"/>
      <c r="P2466" s="91"/>
      <c r="Q2466" s="91">
        <v>2.15</v>
      </c>
      <c r="R2466" s="91"/>
      <c r="S2466" s="91"/>
      <c r="T2466" s="91"/>
      <c r="U2466" s="91">
        <f t="shared" si="233"/>
        <v>2.15</v>
      </c>
      <c r="V2466" s="82" t="str">
        <f t="shared" si="231"/>
        <v>155061025887</v>
      </c>
      <c r="W2466" s="83">
        <f>VLOOKUP(V2466,Factors!$E$6:$H$5950,4,FALSE)</f>
        <v>0</v>
      </c>
      <c r="X2466" t="str">
        <f>VLOOKUP(V2466,Factors!$E$6:$F$5950,2,FALSE)</f>
        <v>Direct-OR</v>
      </c>
      <c r="Y2466" s="92">
        <f t="shared" si="234"/>
        <v>0</v>
      </c>
      <c r="Z2466" s="92">
        <f t="shared" si="235"/>
        <v>2.15</v>
      </c>
      <c r="AA2466" s="92">
        <f t="shared" si="236"/>
        <v>2.15</v>
      </c>
    </row>
    <row r="2467" spans="1:27" x14ac:dyDescent="0.25">
      <c r="A2467" t="s">
        <v>513</v>
      </c>
      <c r="B2467" t="s">
        <v>170</v>
      </c>
      <c r="C2467" t="s">
        <v>171</v>
      </c>
      <c r="D2467" t="s">
        <v>514</v>
      </c>
      <c r="E2467" t="s">
        <v>515</v>
      </c>
      <c r="F2467" t="str">
        <f t="shared" si="232"/>
        <v>1025</v>
      </c>
      <c r="G2467" t="s">
        <v>272</v>
      </c>
      <c r="H2467" t="s">
        <v>273</v>
      </c>
      <c r="I2467" s="91"/>
      <c r="J2467" s="91"/>
      <c r="K2467" s="91"/>
      <c r="L2467" s="91"/>
      <c r="M2467" s="91"/>
      <c r="N2467" s="91"/>
      <c r="O2467" s="91"/>
      <c r="P2467" s="91">
        <v>90.9</v>
      </c>
      <c r="Q2467" s="91">
        <v>1668.77</v>
      </c>
      <c r="R2467" s="91">
        <v>71.680000000000007</v>
      </c>
      <c r="S2467" s="91">
        <v>20</v>
      </c>
      <c r="T2467" s="91"/>
      <c r="U2467" s="91">
        <f t="shared" si="233"/>
        <v>1851.3500000000001</v>
      </c>
      <c r="V2467" s="82" t="str">
        <f t="shared" si="231"/>
        <v>155061025887</v>
      </c>
      <c r="W2467" s="83">
        <f>VLOOKUP(V2467,Factors!$E$6:$H$5950,4,FALSE)</f>
        <v>0</v>
      </c>
      <c r="X2467" t="str">
        <f>VLOOKUP(V2467,Factors!$E$6:$F$5950,2,FALSE)</f>
        <v>Direct-OR</v>
      </c>
      <c r="Y2467" s="92">
        <f t="shared" si="234"/>
        <v>0</v>
      </c>
      <c r="Z2467" s="92">
        <f t="shared" si="235"/>
        <v>1851.3500000000001</v>
      </c>
      <c r="AA2467" s="92">
        <f t="shared" si="236"/>
        <v>1851.3500000000001</v>
      </c>
    </row>
    <row r="2468" spans="1:27" x14ac:dyDescent="0.25">
      <c r="A2468" t="s">
        <v>513</v>
      </c>
      <c r="B2468" t="s">
        <v>170</v>
      </c>
      <c r="C2468" t="s">
        <v>171</v>
      </c>
      <c r="D2468" t="s">
        <v>514</v>
      </c>
      <c r="E2468" t="s">
        <v>515</v>
      </c>
      <c r="F2468" t="str">
        <f t="shared" si="232"/>
        <v>1025</v>
      </c>
      <c r="G2468" t="s">
        <v>84</v>
      </c>
      <c r="H2468" t="s">
        <v>85</v>
      </c>
      <c r="I2468" s="91">
        <v>43.5</v>
      </c>
      <c r="J2468" s="91">
        <v>453.82</v>
      </c>
      <c r="K2468" s="91">
        <v>1384.12</v>
      </c>
      <c r="L2468" s="91">
        <v>804.27</v>
      </c>
      <c r="M2468" s="91">
        <v>79.91</v>
      </c>
      <c r="N2468" s="91">
        <v>1886.14</v>
      </c>
      <c r="O2468" s="91">
        <v>2386.65</v>
      </c>
      <c r="P2468" s="91">
        <v>2632.26</v>
      </c>
      <c r="Q2468" s="91">
        <v>2859.77</v>
      </c>
      <c r="R2468" s="91">
        <v>1818.1</v>
      </c>
      <c r="S2468" s="91">
        <v>735.2</v>
      </c>
      <c r="T2468" s="91">
        <v>-2058.0100000000002</v>
      </c>
      <c r="U2468" s="91">
        <f t="shared" si="233"/>
        <v>13025.730000000001</v>
      </c>
      <c r="V2468" s="82" t="str">
        <f t="shared" si="231"/>
        <v>155061025887</v>
      </c>
      <c r="W2468" s="83">
        <f>VLOOKUP(V2468,Factors!$E$6:$H$5950,4,FALSE)</f>
        <v>0</v>
      </c>
      <c r="X2468" t="str">
        <f>VLOOKUP(V2468,Factors!$E$6:$F$5950,2,FALSE)</f>
        <v>Direct-OR</v>
      </c>
      <c r="Y2468" s="92">
        <f t="shared" si="234"/>
        <v>0</v>
      </c>
      <c r="Z2468" s="92">
        <f t="shared" si="235"/>
        <v>13025.730000000001</v>
      </c>
      <c r="AA2468" s="92">
        <f t="shared" si="236"/>
        <v>13025.730000000001</v>
      </c>
    </row>
    <row r="2469" spans="1:27" x14ac:dyDescent="0.25">
      <c r="A2469" t="s">
        <v>513</v>
      </c>
      <c r="B2469" t="s">
        <v>170</v>
      </c>
      <c r="C2469" t="s">
        <v>171</v>
      </c>
      <c r="D2469" t="s">
        <v>514</v>
      </c>
      <c r="E2469" t="s">
        <v>515</v>
      </c>
      <c r="F2469" t="str">
        <f t="shared" si="232"/>
        <v>1025</v>
      </c>
      <c r="G2469" t="s">
        <v>44</v>
      </c>
      <c r="H2469" t="s">
        <v>45</v>
      </c>
      <c r="I2469" s="91">
        <v>900</v>
      </c>
      <c r="J2469" s="91"/>
      <c r="K2469" s="91"/>
      <c r="L2469" s="91"/>
      <c r="M2469" s="91"/>
      <c r="N2469" s="91"/>
      <c r="O2469" s="91"/>
      <c r="P2469" s="91"/>
      <c r="Q2469" s="91">
        <v>5310.35</v>
      </c>
      <c r="R2469" s="91">
        <v>-2441.4499999999998</v>
      </c>
      <c r="S2469" s="91"/>
      <c r="T2469" s="91">
        <v>2200</v>
      </c>
      <c r="U2469" s="91">
        <f t="shared" si="233"/>
        <v>5968.9000000000005</v>
      </c>
      <c r="V2469" s="82" t="str">
        <f t="shared" si="231"/>
        <v>155061025887</v>
      </c>
      <c r="W2469" s="83">
        <f>VLOOKUP(V2469,Factors!$E$6:$H$5950,4,FALSE)</f>
        <v>0</v>
      </c>
      <c r="X2469" t="str">
        <f>VLOOKUP(V2469,Factors!$E$6:$F$5950,2,FALSE)</f>
        <v>Direct-OR</v>
      </c>
      <c r="Y2469" s="92">
        <f t="shared" si="234"/>
        <v>0</v>
      </c>
      <c r="Z2469" s="92">
        <f t="shared" si="235"/>
        <v>5968.9000000000005</v>
      </c>
      <c r="AA2469" s="92">
        <f t="shared" si="236"/>
        <v>5968.9000000000005</v>
      </c>
    </row>
    <row r="2470" spans="1:27" x14ac:dyDescent="0.25">
      <c r="A2470" t="s">
        <v>513</v>
      </c>
      <c r="B2470" t="s">
        <v>170</v>
      </c>
      <c r="C2470" t="s">
        <v>171</v>
      </c>
      <c r="D2470" t="s">
        <v>514</v>
      </c>
      <c r="E2470" t="s">
        <v>515</v>
      </c>
      <c r="F2470" t="str">
        <f t="shared" si="232"/>
        <v>1025</v>
      </c>
      <c r="G2470" t="s">
        <v>274</v>
      </c>
      <c r="H2470" t="s">
        <v>275</v>
      </c>
      <c r="I2470" s="91"/>
      <c r="J2470" s="91"/>
      <c r="K2470" s="91"/>
      <c r="L2470" s="91"/>
      <c r="M2470" s="91"/>
      <c r="N2470" s="91"/>
      <c r="O2470" s="91"/>
      <c r="P2470" s="91"/>
      <c r="Q2470" s="91"/>
      <c r="R2470" s="91"/>
      <c r="S2470" s="91">
        <v>120</v>
      </c>
      <c r="T2470" s="91">
        <v>-120</v>
      </c>
      <c r="U2470" s="91">
        <f t="shared" si="233"/>
        <v>0</v>
      </c>
      <c r="V2470" s="82" t="str">
        <f t="shared" si="231"/>
        <v>155061025887</v>
      </c>
      <c r="W2470" s="83">
        <f>VLOOKUP(V2470,Factors!$E$6:$H$5950,4,FALSE)</f>
        <v>0</v>
      </c>
      <c r="X2470" t="str">
        <f>VLOOKUP(V2470,Factors!$E$6:$F$5950,2,FALSE)</f>
        <v>Direct-OR</v>
      </c>
      <c r="Y2470" s="92">
        <f t="shared" si="234"/>
        <v>0</v>
      </c>
      <c r="Z2470" s="92">
        <f t="shared" si="235"/>
        <v>0</v>
      </c>
      <c r="AA2470" s="92">
        <f t="shared" si="236"/>
        <v>0</v>
      </c>
    </row>
    <row r="2471" spans="1:27" x14ac:dyDescent="0.25">
      <c r="A2471" t="s">
        <v>513</v>
      </c>
      <c r="B2471" t="s">
        <v>170</v>
      </c>
      <c r="C2471" t="s">
        <v>171</v>
      </c>
      <c r="D2471" t="s">
        <v>514</v>
      </c>
      <c r="E2471" t="s">
        <v>515</v>
      </c>
      <c r="F2471" t="str">
        <f t="shared" si="232"/>
        <v>1025</v>
      </c>
      <c r="G2471" t="s">
        <v>276</v>
      </c>
      <c r="H2471" t="s">
        <v>277</v>
      </c>
      <c r="I2471" s="91"/>
      <c r="J2471" s="91"/>
      <c r="K2471" s="91"/>
      <c r="L2471" s="91"/>
      <c r="M2471" s="91"/>
      <c r="N2471" s="91"/>
      <c r="O2471" s="91"/>
      <c r="P2471" s="91">
        <v>925.3</v>
      </c>
      <c r="Q2471" s="91"/>
      <c r="R2471" s="91"/>
      <c r="S2471" s="91"/>
      <c r="T2471" s="91"/>
      <c r="U2471" s="91">
        <f t="shared" si="233"/>
        <v>925.3</v>
      </c>
      <c r="V2471" s="82" t="str">
        <f t="shared" si="231"/>
        <v>155061025887</v>
      </c>
      <c r="W2471" s="83">
        <f>VLOOKUP(V2471,Factors!$E$6:$H$5950,4,FALSE)</f>
        <v>0</v>
      </c>
      <c r="X2471" t="str">
        <f>VLOOKUP(V2471,Factors!$E$6:$F$5950,2,FALSE)</f>
        <v>Direct-OR</v>
      </c>
      <c r="Y2471" s="92">
        <f t="shared" si="234"/>
        <v>0</v>
      </c>
      <c r="Z2471" s="92">
        <f t="shared" si="235"/>
        <v>925.3</v>
      </c>
      <c r="AA2471" s="92">
        <f t="shared" si="236"/>
        <v>925.3</v>
      </c>
    </row>
    <row r="2472" spans="1:27" x14ac:dyDescent="0.25">
      <c r="A2472" t="s">
        <v>513</v>
      </c>
      <c r="B2472" t="s">
        <v>170</v>
      </c>
      <c r="C2472" t="s">
        <v>171</v>
      </c>
      <c r="D2472" t="s">
        <v>514</v>
      </c>
      <c r="E2472" t="s">
        <v>515</v>
      </c>
      <c r="F2472" t="str">
        <f t="shared" si="232"/>
        <v>1025</v>
      </c>
      <c r="G2472" t="s">
        <v>290</v>
      </c>
      <c r="H2472" t="s">
        <v>291</v>
      </c>
      <c r="I2472" s="91"/>
      <c r="J2472" s="91"/>
      <c r="K2472" s="91"/>
      <c r="L2472" s="91">
        <v>1107</v>
      </c>
      <c r="M2472" s="91"/>
      <c r="N2472" s="91"/>
      <c r="O2472" s="91"/>
      <c r="P2472" s="91"/>
      <c r="Q2472" s="91"/>
      <c r="R2472" s="91"/>
      <c r="S2472" s="91"/>
      <c r="T2472" s="91"/>
      <c r="U2472" s="91">
        <f t="shared" si="233"/>
        <v>1107</v>
      </c>
      <c r="V2472" s="82" t="str">
        <f t="shared" si="231"/>
        <v>155061025887</v>
      </c>
      <c r="W2472" s="83">
        <f>VLOOKUP(V2472,Factors!$E$6:$H$5950,4,FALSE)</f>
        <v>0</v>
      </c>
      <c r="X2472" t="str">
        <f>VLOOKUP(V2472,Factors!$E$6:$F$5950,2,FALSE)</f>
        <v>Direct-OR</v>
      </c>
      <c r="Y2472" s="92">
        <f t="shared" si="234"/>
        <v>0</v>
      </c>
      <c r="Z2472" s="92">
        <f t="shared" si="235"/>
        <v>1107</v>
      </c>
      <c r="AA2472" s="92">
        <f t="shared" si="236"/>
        <v>1107</v>
      </c>
    </row>
    <row r="2473" spans="1:27" x14ac:dyDescent="0.25">
      <c r="A2473" t="s">
        <v>513</v>
      </c>
      <c r="B2473" t="s">
        <v>170</v>
      </c>
      <c r="C2473" t="s">
        <v>171</v>
      </c>
      <c r="D2473" t="s">
        <v>514</v>
      </c>
      <c r="E2473" t="s">
        <v>515</v>
      </c>
      <c r="F2473" t="str">
        <f t="shared" si="232"/>
        <v>1025</v>
      </c>
      <c r="G2473" t="s">
        <v>124</v>
      </c>
      <c r="H2473" t="s">
        <v>125</v>
      </c>
      <c r="I2473" s="91"/>
      <c r="J2473" s="91"/>
      <c r="K2473" s="91"/>
      <c r="L2473" s="91"/>
      <c r="M2473" s="91"/>
      <c r="N2473" s="91"/>
      <c r="O2473" s="91"/>
      <c r="P2473" s="91">
        <v>640</v>
      </c>
      <c r="Q2473" s="91"/>
      <c r="R2473" s="91"/>
      <c r="S2473" s="91"/>
      <c r="T2473" s="91"/>
      <c r="U2473" s="91">
        <f t="shared" si="233"/>
        <v>640</v>
      </c>
      <c r="V2473" s="82" t="str">
        <f t="shared" si="231"/>
        <v>155061025887</v>
      </c>
      <c r="W2473" s="83">
        <f>VLOOKUP(V2473,Factors!$E$6:$H$5950,4,FALSE)</f>
        <v>0</v>
      </c>
      <c r="X2473" t="str">
        <f>VLOOKUP(V2473,Factors!$E$6:$F$5950,2,FALSE)</f>
        <v>Direct-OR</v>
      </c>
      <c r="Y2473" s="92">
        <f t="shared" si="234"/>
        <v>0</v>
      </c>
      <c r="Z2473" s="92">
        <f t="shared" si="235"/>
        <v>640</v>
      </c>
      <c r="AA2473" s="92">
        <f t="shared" si="236"/>
        <v>640</v>
      </c>
    </row>
    <row r="2474" spans="1:27" x14ac:dyDescent="0.25">
      <c r="A2474" t="s">
        <v>513</v>
      </c>
      <c r="B2474" t="s">
        <v>170</v>
      </c>
      <c r="C2474" t="s">
        <v>171</v>
      </c>
      <c r="D2474" t="s">
        <v>514</v>
      </c>
      <c r="E2474" t="s">
        <v>515</v>
      </c>
      <c r="F2474" t="str">
        <f t="shared" si="232"/>
        <v>1025</v>
      </c>
      <c r="G2474" t="s">
        <v>280</v>
      </c>
      <c r="H2474" t="s">
        <v>281</v>
      </c>
      <c r="I2474" s="91"/>
      <c r="J2474" s="91">
        <v>-2780.42</v>
      </c>
      <c r="K2474" s="91">
        <v>1050</v>
      </c>
      <c r="L2474" s="91"/>
      <c r="M2474" s="91">
        <v>830</v>
      </c>
      <c r="N2474" s="91"/>
      <c r="O2474" s="91">
        <v>4189</v>
      </c>
      <c r="P2474" s="91">
        <v>1807.5</v>
      </c>
      <c r="Q2474" s="91">
        <v>4254.7</v>
      </c>
      <c r="R2474" s="91"/>
      <c r="S2474" s="91">
        <v>-1508.6</v>
      </c>
      <c r="T2474" s="91"/>
      <c r="U2474" s="91">
        <f t="shared" si="233"/>
        <v>7842.1799999999985</v>
      </c>
      <c r="V2474" s="82" t="str">
        <f t="shared" si="231"/>
        <v>155061025887</v>
      </c>
      <c r="W2474" s="83">
        <f>VLOOKUP(V2474,Factors!$E$6:$H$5950,4,FALSE)</f>
        <v>0</v>
      </c>
      <c r="X2474" t="str">
        <f>VLOOKUP(V2474,Factors!$E$6:$F$5950,2,FALSE)</f>
        <v>Direct-OR</v>
      </c>
      <c r="Y2474" s="92">
        <f t="shared" si="234"/>
        <v>0</v>
      </c>
      <c r="Z2474" s="92">
        <f t="shared" si="235"/>
        <v>7842.1799999999985</v>
      </c>
      <c r="AA2474" s="92">
        <f t="shared" si="236"/>
        <v>7842.1799999999985</v>
      </c>
    </row>
    <row r="2475" spans="1:27" x14ac:dyDescent="0.25">
      <c r="A2475" t="s">
        <v>513</v>
      </c>
      <c r="B2475" t="s">
        <v>170</v>
      </c>
      <c r="C2475" t="s">
        <v>171</v>
      </c>
      <c r="D2475" t="s">
        <v>514</v>
      </c>
      <c r="E2475" t="s">
        <v>515</v>
      </c>
      <c r="F2475" t="str">
        <f t="shared" si="232"/>
        <v>1025</v>
      </c>
      <c r="G2475" t="s">
        <v>256</v>
      </c>
      <c r="H2475" t="s">
        <v>257</v>
      </c>
      <c r="I2475" s="91">
        <v>609.75</v>
      </c>
      <c r="J2475" s="91"/>
      <c r="K2475" s="91">
        <v>2627.45</v>
      </c>
      <c r="L2475" s="91">
        <v>5228.3500000000004</v>
      </c>
      <c r="M2475" s="91">
        <v>450</v>
      </c>
      <c r="N2475" s="91"/>
      <c r="O2475" s="91">
        <v>13085.95</v>
      </c>
      <c r="P2475" s="91">
        <v>7713.9</v>
      </c>
      <c r="Q2475" s="91">
        <v>10750.54</v>
      </c>
      <c r="R2475" s="91">
        <v>15153.05</v>
      </c>
      <c r="S2475" s="91">
        <v>5012.1000000000004</v>
      </c>
      <c r="T2475" s="91">
        <v>3999.6</v>
      </c>
      <c r="U2475" s="91">
        <f t="shared" si="233"/>
        <v>64630.69</v>
      </c>
      <c r="V2475" s="82" t="str">
        <f t="shared" si="231"/>
        <v>155061025887</v>
      </c>
      <c r="W2475" s="83">
        <f>VLOOKUP(V2475,Factors!$E$6:$H$5950,4,FALSE)</f>
        <v>0</v>
      </c>
      <c r="X2475" t="str">
        <f>VLOOKUP(V2475,Factors!$E$6:$F$5950,2,FALSE)</f>
        <v>Direct-OR</v>
      </c>
      <c r="Y2475" s="92">
        <f t="shared" si="234"/>
        <v>0</v>
      </c>
      <c r="Z2475" s="92">
        <f t="shared" si="235"/>
        <v>64630.69</v>
      </c>
      <c r="AA2475" s="92">
        <f t="shared" si="236"/>
        <v>64630.69</v>
      </c>
    </row>
    <row r="2476" spans="1:27" x14ac:dyDescent="0.25">
      <c r="A2476" t="s">
        <v>513</v>
      </c>
      <c r="B2476" t="s">
        <v>170</v>
      </c>
      <c r="C2476" t="s">
        <v>171</v>
      </c>
      <c r="D2476" t="s">
        <v>514</v>
      </c>
      <c r="E2476" t="s">
        <v>515</v>
      </c>
      <c r="F2476" t="str">
        <f t="shared" si="232"/>
        <v>1025</v>
      </c>
      <c r="G2476" t="s">
        <v>50</v>
      </c>
      <c r="H2476" t="s">
        <v>51</v>
      </c>
      <c r="I2476" s="91"/>
      <c r="J2476" s="91">
        <v>816.6</v>
      </c>
      <c r="K2476" s="91">
        <v>1657.1</v>
      </c>
      <c r="L2476" s="91">
        <v>790.92</v>
      </c>
      <c r="M2476" s="91">
        <v>1657.1</v>
      </c>
      <c r="N2476" s="91"/>
      <c r="O2476" s="91">
        <v>3297.2</v>
      </c>
      <c r="P2476" s="91">
        <v>1465.34</v>
      </c>
      <c r="Q2476" s="91">
        <v>1119.44</v>
      </c>
      <c r="R2476" s="91">
        <v>9700.83</v>
      </c>
      <c r="S2476" s="91">
        <v>1449.2</v>
      </c>
      <c r="T2476" s="91">
        <v>4152</v>
      </c>
      <c r="U2476" s="91">
        <f t="shared" si="233"/>
        <v>26105.73</v>
      </c>
      <c r="V2476" s="82" t="str">
        <f t="shared" si="231"/>
        <v>155061025887</v>
      </c>
      <c r="W2476" s="83">
        <f>VLOOKUP(V2476,Factors!$E$6:$H$5950,4,FALSE)</f>
        <v>0</v>
      </c>
      <c r="X2476" t="str">
        <f>VLOOKUP(V2476,Factors!$E$6:$F$5950,2,FALSE)</f>
        <v>Direct-OR</v>
      </c>
      <c r="Y2476" s="92">
        <f t="shared" si="234"/>
        <v>0</v>
      </c>
      <c r="Z2476" s="92">
        <f t="shared" si="235"/>
        <v>26105.73</v>
      </c>
      <c r="AA2476" s="92">
        <f t="shared" si="236"/>
        <v>26105.73</v>
      </c>
    </row>
    <row r="2477" spans="1:27" x14ac:dyDescent="0.25">
      <c r="A2477" t="s">
        <v>513</v>
      </c>
      <c r="B2477" t="s">
        <v>170</v>
      </c>
      <c r="C2477" t="s">
        <v>171</v>
      </c>
      <c r="D2477" t="s">
        <v>514</v>
      </c>
      <c r="E2477" t="s">
        <v>515</v>
      </c>
      <c r="F2477" t="str">
        <f t="shared" si="232"/>
        <v>1025</v>
      </c>
      <c r="G2477" t="s">
        <v>284</v>
      </c>
      <c r="H2477" t="s">
        <v>285</v>
      </c>
      <c r="I2477" s="91">
        <v>217.6</v>
      </c>
      <c r="J2477" s="91">
        <v>150</v>
      </c>
      <c r="K2477" s="91"/>
      <c r="L2477" s="91">
        <v>2294.56</v>
      </c>
      <c r="M2477" s="91"/>
      <c r="N2477" s="91">
        <v>420</v>
      </c>
      <c r="O2477" s="91">
        <v>1590.4</v>
      </c>
      <c r="P2477" s="91">
        <v>3929.6</v>
      </c>
      <c r="Q2477" s="91">
        <v>1400</v>
      </c>
      <c r="R2477" s="91">
        <v>1550</v>
      </c>
      <c r="S2477" s="91">
        <v>200</v>
      </c>
      <c r="T2477" s="91">
        <v>1750</v>
      </c>
      <c r="U2477" s="91">
        <f t="shared" si="233"/>
        <v>13502.16</v>
      </c>
      <c r="V2477" s="82" t="str">
        <f t="shared" si="231"/>
        <v>155061025887</v>
      </c>
      <c r="W2477" s="83">
        <f>VLOOKUP(V2477,Factors!$E$6:$H$5950,4,FALSE)</f>
        <v>0</v>
      </c>
      <c r="X2477" t="str">
        <f>VLOOKUP(V2477,Factors!$E$6:$F$5950,2,FALSE)</f>
        <v>Direct-OR</v>
      </c>
      <c r="Y2477" s="92">
        <f t="shared" si="234"/>
        <v>0</v>
      </c>
      <c r="Z2477" s="92">
        <f t="shared" si="235"/>
        <v>13502.16</v>
      </c>
      <c r="AA2477" s="92">
        <f t="shared" si="236"/>
        <v>13502.16</v>
      </c>
    </row>
    <row r="2478" spans="1:27" x14ac:dyDescent="0.25">
      <c r="A2478" t="s">
        <v>513</v>
      </c>
      <c r="B2478" t="s">
        <v>170</v>
      </c>
      <c r="C2478" t="s">
        <v>171</v>
      </c>
      <c r="D2478" t="s">
        <v>514</v>
      </c>
      <c r="E2478" t="s">
        <v>515</v>
      </c>
      <c r="F2478" t="str">
        <f t="shared" si="232"/>
        <v>1025</v>
      </c>
      <c r="G2478" t="s">
        <v>26</v>
      </c>
      <c r="H2478" t="s">
        <v>27</v>
      </c>
      <c r="I2478" s="91"/>
      <c r="J2478" s="91"/>
      <c r="K2478" s="91"/>
      <c r="L2478" s="91"/>
      <c r="M2478" s="91"/>
      <c r="N2478" s="91">
        <v>190.42</v>
      </c>
      <c r="O2478" s="91"/>
      <c r="P2478" s="91"/>
      <c r="Q2478" s="91"/>
      <c r="R2478" s="91"/>
      <c r="S2478" s="91"/>
      <c r="T2478" s="91"/>
      <c r="U2478" s="91">
        <f t="shared" si="233"/>
        <v>190.42</v>
      </c>
      <c r="V2478" s="82" t="str">
        <f t="shared" si="231"/>
        <v>155061025887</v>
      </c>
      <c r="W2478" s="83">
        <f>VLOOKUP(V2478,Factors!$E$6:$H$5950,4,FALSE)</f>
        <v>0</v>
      </c>
      <c r="X2478" t="str">
        <f>VLOOKUP(V2478,Factors!$E$6:$F$5950,2,FALSE)</f>
        <v>Direct-OR</v>
      </c>
      <c r="Y2478" s="92">
        <f t="shared" si="234"/>
        <v>0</v>
      </c>
      <c r="Z2478" s="92">
        <f t="shared" si="235"/>
        <v>190.42</v>
      </c>
      <c r="AA2478" s="92">
        <f t="shared" si="236"/>
        <v>190.42</v>
      </c>
    </row>
    <row r="2479" spans="1:27" x14ac:dyDescent="0.25">
      <c r="A2479" t="s">
        <v>513</v>
      </c>
      <c r="B2479" t="s">
        <v>170</v>
      </c>
      <c r="C2479" t="s">
        <v>171</v>
      </c>
      <c r="D2479" t="s">
        <v>514</v>
      </c>
      <c r="E2479" t="s">
        <v>515</v>
      </c>
      <c r="F2479" t="str">
        <f t="shared" si="232"/>
        <v>1025</v>
      </c>
      <c r="G2479" t="s">
        <v>260</v>
      </c>
      <c r="H2479" t="s">
        <v>261</v>
      </c>
      <c r="I2479" s="91"/>
      <c r="J2479" s="91"/>
      <c r="K2479" s="91">
        <v>450.81</v>
      </c>
      <c r="L2479" s="91">
        <v>479.85</v>
      </c>
      <c r="M2479" s="91">
        <v>279.85000000000002</v>
      </c>
      <c r="N2479" s="91">
        <v>933.78</v>
      </c>
      <c r="O2479" s="91">
        <v>935.41</v>
      </c>
      <c r="P2479" s="91">
        <v>1350.31</v>
      </c>
      <c r="Q2479" s="91">
        <v>1014.61</v>
      </c>
      <c r="R2479" s="91">
        <v>354.85</v>
      </c>
      <c r="S2479" s="91">
        <v>836.73</v>
      </c>
      <c r="T2479" s="91">
        <v>207.81</v>
      </c>
      <c r="U2479" s="91">
        <f t="shared" si="233"/>
        <v>6844.0100000000011</v>
      </c>
      <c r="V2479" s="82" t="str">
        <f t="shared" si="231"/>
        <v>155061025887</v>
      </c>
      <c r="W2479" s="83">
        <f>VLOOKUP(V2479,Factors!$E$6:$H$5950,4,FALSE)</f>
        <v>0</v>
      </c>
      <c r="X2479" t="str">
        <f>VLOOKUP(V2479,Factors!$E$6:$F$5950,2,FALSE)</f>
        <v>Direct-OR</v>
      </c>
      <c r="Y2479" s="92">
        <f t="shared" si="234"/>
        <v>0</v>
      </c>
      <c r="Z2479" s="92">
        <f t="shared" si="235"/>
        <v>6844.0100000000011</v>
      </c>
      <c r="AA2479" s="92">
        <f t="shared" si="236"/>
        <v>6844.0100000000011</v>
      </c>
    </row>
    <row r="2480" spans="1:27" x14ac:dyDescent="0.25">
      <c r="A2480" t="s">
        <v>513</v>
      </c>
      <c r="B2480" t="s">
        <v>170</v>
      </c>
      <c r="C2480" t="s">
        <v>171</v>
      </c>
      <c r="D2480" t="s">
        <v>514</v>
      </c>
      <c r="E2480" t="s">
        <v>515</v>
      </c>
      <c r="F2480" t="str">
        <f t="shared" si="232"/>
        <v>1025</v>
      </c>
      <c r="G2480" t="s">
        <v>237</v>
      </c>
      <c r="H2480" t="s">
        <v>238</v>
      </c>
      <c r="I2480" s="91"/>
      <c r="J2480" s="91"/>
      <c r="K2480" s="91"/>
      <c r="L2480" s="91">
        <v>1752.76</v>
      </c>
      <c r="M2480" s="91"/>
      <c r="N2480" s="91">
        <v>1428.46</v>
      </c>
      <c r="O2480" s="91">
        <v>-808.33</v>
      </c>
      <c r="P2480" s="91">
        <v>808.33</v>
      </c>
      <c r="Q2480" s="91"/>
      <c r="R2480" s="91">
        <v>-620.13</v>
      </c>
      <c r="S2480" s="91"/>
      <c r="T2480" s="91"/>
      <c r="U2480" s="91">
        <f t="shared" si="233"/>
        <v>2561.09</v>
      </c>
      <c r="V2480" s="82" t="str">
        <f t="shared" si="231"/>
        <v>155061025887</v>
      </c>
      <c r="W2480" s="83">
        <f>VLOOKUP(V2480,Factors!$E$6:$H$5950,4,FALSE)</f>
        <v>0</v>
      </c>
      <c r="X2480" t="str">
        <f>VLOOKUP(V2480,Factors!$E$6:$F$5950,2,FALSE)</f>
        <v>Direct-OR</v>
      </c>
      <c r="Y2480" s="92">
        <f t="shared" si="234"/>
        <v>0</v>
      </c>
      <c r="Z2480" s="92">
        <f t="shared" si="235"/>
        <v>2561.09</v>
      </c>
      <c r="AA2480" s="92">
        <f t="shared" si="236"/>
        <v>2561.09</v>
      </c>
    </row>
    <row r="2481" spans="1:27" x14ac:dyDescent="0.25">
      <c r="A2481" t="s">
        <v>513</v>
      </c>
      <c r="B2481" t="s">
        <v>170</v>
      </c>
      <c r="C2481" t="s">
        <v>171</v>
      </c>
      <c r="D2481" t="s">
        <v>514</v>
      </c>
      <c r="E2481" t="s">
        <v>515</v>
      </c>
      <c r="F2481" t="str">
        <f t="shared" si="232"/>
        <v>1025</v>
      </c>
      <c r="G2481" t="s">
        <v>102</v>
      </c>
      <c r="H2481" t="s">
        <v>103</v>
      </c>
      <c r="I2481" s="91"/>
      <c r="J2481" s="91"/>
      <c r="K2481" s="91"/>
      <c r="L2481" s="91"/>
      <c r="M2481" s="91"/>
      <c r="N2481" s="91"/>
      <c r="O2481" s="91"/>
      <c r="P2481" s="91"/>
      <c r="Q2481" s="91">
        <v>269.75</v>
      </c>
      <c r="R2481" s="91"/>
      <c r="S2481" s="91"/>
      <c r="T2481" s="91"/>
      <c r="U2481" s="91">
        <f t="shared" si="233"/>
        <v>269.75</v>
      </c>
      <c r="V2481" s="82" t="str">
        <f t="shared" si="231"/>
        <v>155061025887</v>
      </c>
      <c r="W2481" s="83">
        <f>VLOOKUP(V2481,Factors!$E$6:$H$5950,4,FALSE)</f>
        <v>0</v>
      </c>
      <c r="X2481" t="str">
        <f>VLOOKUP(V2481,Factors!$E$6:$F$5950,2,FALSE)</f>
        <v>Direct-OR</v>
      </c>
      <c r="Y2481" s="92">
        <f t="shared" si="234"/>
        <v>0</v>
      </c>
      <c r="Z2481" s="92">
        <f t="shared" si="235"/>
        <v>269.75</v>
      </c>
      <c r="AA2481" s="92">
        <f t="shared" si="236"/>
        <v>269.75</v>
      </c>
    </row>
    <row r="2482" spans="1:27" x14ac:dyDescent="0.25">
      <c r="A2482" t="s">
        <v>513</v>
      </c>
      <c r="B2482" t="s">
        <v>170</v>
      </c>
      <c r="C2482" t="s">
        <v>171</v>
      </c>
      <c r="D2482" t="s">
        <v>514</v>
      </c>
      <c r="E2482" t="s">
        <v>515</v>
      </c>
      <c r="F2482" t="str">
        <f t="shared" si="232"/>
        <v>1025</v>
      </c>
      <c r="G2482" t="s">
        <v>353</v>
      </c>
      <c r="H2482" t="s">
        <v>354</v>
      </c>
      <c r="I2482" s="91"/>
      <c r="J2482" s="91"/>
      <c r="K2482" s="91"/>
      <c r="L2482" s="91"/>
      <c r="M2482" s="91"/>
      <c r="N2482" s="91"/>
      <c r="O2482" s="91">
        <v>-4827.5200000000004</v>
      </c>
      <c r="P2482" s="91"/>
      <c r="Q2482" s="91"/>
      <c r="R2482" s="91">
        <v>-3944.17</v>
      </c>
      <c r="S2482" s="91"/>
      <c r="T2482" s="91"/>
      <c r="U2482" s="91">
        <f t="shared" si="233"/>
        <v>-8771.69</v>
      </c>
      <c r="V2482" s="82" t="str">
        <f t="shared" si="231"/>
        <v>155061025887</v>
      </c>
      <c r="W2482" s="83">
        <f>VLOOKUP(V2482,Factors!$E$6:$H$5950,4,FALSE)</f>
        <v>0</v>
      </c>
      <c r="X2482" t="str">
        <f>VLOOKUP(V2482,Factors!$E$6:$F$5950,2,FALSE)</f>
        <v>Direct-OR</v>
      </c>
      <c r="Y2482" s="92">
        <f t="shared" si="234"/>
        <v>0</v>
      </c>
      <c r="Z2482" s="92">
        <f t="shared" si="235"/>
        <v>-8771.69</v>
      </c>
      <c r="AA2482" s="92">
        <f t="shared" si="236"/>
        <v>-8771.69</v>
      </c>
    </row>
    <row r="2483" spans="1:27" x14ac:dyDescent="0.25">
      <c r="A2483" t="s">
        <v>513</v>
      </c>
      <c r="B2483" t="s">
        <v>170</v>
      </c>
      <c r="C2483" t="s">
        <v>171</v>
      </c>
      <c r="D2483" t="s">
        <v>514</v>
      </c>
      <c r="E2483" t="s">
        <v>515</v>
      </c>
      <c r="F2483" t="str">
        <f t="shared" si="232"/>
        <v>1025</v>
      </c>
      <c r="G2483" t="s">
        <v>30</v>
      </c>
      <c r="H2483" t="s">
        <v>31</v>
      </c>
      <c r="I2483" s="91">
        <v>-2545</v>
      </c>
      <c r="J2483" s="91"/>
      <c r="K2483" s="91"/>
      <c r="L2483" s="91"/>
      <c r="M2483" s="91"/>
      <c r="N2483" s="91"/>
      <c r="O2483" s="91"/>
      <c r="P2483" s="91"/>
      <c r="Q2483" s="91"/>
      <c r="R2483" s="91"/>
      <c r="S2483" s="91"/>
      <c r="T2483" s="91"/>
      <c r="U2483" s="91">
        <f t="shared" si="233"/>
        <v>-2545</v>
      </c>
      <c r="V2483" s="82" t="str">
        <f t="shared" si="231"/>
        <v>155061025887</v>
      </c>
      <c r="W2483" s="83">
        <f>VLOOKUP(V2483,Factors!$E$6:$H$5950,4,FALSE)</f>
        <v>0</v>
      </c>
      <c r="X2483" t="str">
        <f>VLOOKUP(V2483,Factors!$E$6:$F$5950,2,FALSE)</f>
        <v>Direct-OR</v>
      </c>
      <c r="Y2483" s="92">
        <f t="shared" si="234"/>
        <v>0</v>
      </c>
      <c r="Z2483" s="92">
        <f t="shared" si="235"/>
        <v>-2545</v>
      </c>
      <c r="AA2483" s="92">
        <f t="shared" si="236"/>
        <v>-2545</v>
      </c>
    </row>
    <row r="2484" spans="1:27" x14ac:dyDescent="0.25">
      <c r="A2484" t="s">
        <v>513</v>
      </c>
      <c r="B2484" t="s">
        <v>170</v>
      </c>
      <c r="C2484" t="s">
        <v>171</v>
      </c>
      <c r="D2484" t="s">
        <v>514</v>
      </c>
      <c r="E2484" t="s">
        <v>515</v>
      </c>
      <c r="F2484" t="str">
        <f t="shared" si="232"/>
        <v>1025</v>
      </c>
      <c r="G2484" t="s">
        <v>286</v>
      </c>
      <c r="H2484" t="s">
        <v>287</v>
      </c>
      <c r="I2484" s="91">
        <v>2858.6</v>
      </c>
      <c r="J2484" s="91"/>
      <c r="K2484" s="91"/>
      <c r="L2484" s="91"/>
      <c r="M2484" s="91"/>
      <c r="N2484" s="91"/>
      <c r="O2484" s="91"/>
      <c r="P2484" s="91"/>
      <c r="Q2484" s="91"/>
      <c r="R2484" s="91"/>
      <c r="S2484" s="91"/>
      <c r="T2484" s="91">
        <v>-12647.53</v>
      </c>
      <c r="U2484" s="91">
        <f t="shared" si="233"/>
        <v>-9788.93</v>
      </c>
      <c r="V2484" s="82" t="str">
        <f t="shared" si="231"/>
        <v>155061025887</v>
      </c>
      <c r="W2484" s="83">
        <f>VLOOKUP(V2484,Factors!$E$6:$H$5950,4,FALSE)</f>
        <v>0</v>
      </c>
      <c r="X2484" t="str">
        <f>VLOOKUP(V2484,Factors!$E$6:$F$5950,2,FALSE)</f>
        <v>Direct-OR</v>
      </c>
      <c r="Y2484" s="92">
        <f t="shared" si="234"/>
        <v>0</v>
      </c>
      <c r="Z2484" s="92">
        <f t="shared" si="235"/>
        <v>-9788.93</v>
      </c>
      <c r="AA2484" s="92">
        <f t="shared" si="236"/>
        <v>-9788.93</v>
      </c>
    </row>
    <row r="2485" spans="1:27" x14ac:dyDescent="0.25">
      <c r="A2485" t="s">
        <v>513</v>
      </c>
      <c r="B2485" t="s">
        <v>170</v>
      </c>
      <c r="C2485" t="s">
        <v>171</v>
      </c>
      <c r="D2485" t="s">
        <v>514</v>
      </c>
      <c r="E2485" t="s">
        <v>515</v>
      </c>
      <c r="F2485" t="str">
        <f t="shared" si="232"/>
        <v>1025</v>
      </c>
      <c r="G2485" t="s">
        <v>239</v>
      </c>
      <c r="H2485" t="s">
        <v>240</v>
      </c>
      <c r="I2485" s="91"/>
      <c r="J2485" s="91"/>
      <c r="K2485" s="91"/>
      <c r="L2485" s="91"/>
      <c r="M2485" s="91"/>
      <c r="N2485" s="91"/>
      <c r="O2485" s="91">
        <v>399.88</v>
      </c>
      <c r="P2485" s="91"/>
      <c r="Q2485" s="91"/>
      <c r="R2485" s="91"/>
      <c r="S2485" s="91"/>
      <c r="T2485" s="91"/>
      <c r="U2485" s="91">
        <f t="shared" si="233"/>
        <v>399.88</v>
      </c>
      <c r="V2485" s="82" t="str">
        <f t="shared" si="231"/>
        <v>155061025887</v>
      </c>
      <c r="W2485" s="83">
        <f>VLOOKUP(V2485,Factors!$E$6:$H$5950,4,FALSE)</f>
        <v>0</v>
      </c>
      <c r="X2485" t="str">
        <f>VLOOKUP(V2485,Factors!$E$6:$F$5950,2,FALSE)</f>
        <v>Direct-OR</v>
      </c>
      <c r="Y2485" s="92">
        <f t="shared" si="234"/>
        <v>0</v>
      </c>
      <c r="Z2485" s="92">
        <f t="shared" si="235"/>
        <v>399.88</v>
      </c>
      <c r="AA2485" s="92">
        <f t="shared" si="236"/>
        <v>399.88</v>
      </c>
    </row>
    <row r="2486" spans="1:27" x14ac:dyDescent="0.25">
      <c r="A2486" t="s">
        <v>513</v>
      </c>
      <c r="B2486" t="s">
        <v>170</v>
      </c>
      <c r="C2486" t="s">
        <v>171</v>
      </c>
      <c r="D2486" t="s">
        <v>514</v>
      </c>
      <c r="E2486" t="s">
        <v>515</v>
      </c>
      <c r="F2486" t="str">
        <f t="shared" si="232"/>
        <v>1025</v>
      </c>
      <c r="G2486" t="s">
        <v>144</v>
      </c>
      <c r="H2486" t="s">
        <v>145</v>
      </c>
      <c r="I2486" s="91"/>
      <c r="J2486" s="91"/>
      <c r="K2486" s="91"/>
      <c r="L2486" s="91"/>
      <c r="M2486" s="91"/>
      <c r="N2486" s="91"/>
      <c r="O2486" s="91"/>
      <c r="P2486" s="91"/>
      <c r="Q2486" s="91"/>
      <c r="R2486" s="91">
        <v>28.95</v>
      </c>
      <c r="S2486" s="91"/>
      <c r="T2486" s="91"/>
      <c r="U2486" s="91">
        <f t="shared" si="233"/>
        <v>28.95</v>
      </c>
      <c r="V2486" s="82" t="str">
        <f t="shared" si="231"/>
        <v>155061025887</v>
      </c>
      <c r="W2486" s="83">
        <f>VLOOKUP(V2486,Factors!$E$6:$H$5950,4,FALSE)</f>
        <v>0</v>
      </c>
      <c r="X2486" t="str">
        <f>VLOOKUP(V2486,Factors!$E$6:$F$5950,2,FALSE)</f>
        <v>Direct-OR</v>
      </c>
      <c r="Y2486" s="92">
        <f t="shared" si="234"/>
        <v>0</v>
      </c>
      <c r="Z2486" s="92">
        <f t="shared" si="235"/>
        <v>28.95</v>
      </c>
      <c r="AA2486" s="92">
        <f t="shared" si="236"/>
        <v>28.95</v>
      </c>
    </row>
    <row r="2487" spans="1:27" x14ac:dyDescent="0.25">
      <c r="A2487" t="s">
        <v>513</v>
      </c>
      <c r="B2487" t="s">
        <v>170</v>
      </c>
      <c r="C2487" t="s">
        <v>171</v>
      </c>
      <c r="D2487" t="s">
        <v>514</v>
      </c>
      <c r="E2487" t="s">
        <v>515</v>
      </c>
      <c r="F2487" t="str">
        <f t="shared" si="232"/>
        <v>1025</v>
      </c>
      <c r="G2487" t="s">
        <v>56</v>
      </c>
      <c r="H2487" t="s">
        <v>57</v>
      </c>
      <c r="I2487" s="91">
        <v>669.82</v>
      </c>
      <c r="J2487" s="91">
        <v>3240.21</v>
      </c>
      <c r="K2487" s="91">
        <v>9368.16</v>
      </c>
      <c r="L2487" s="91">
        <v>5381.76</v>
      </c>
      <c r="M2487" s="91">
        <v>570.55999999999995</v>
      </c>
      <c r="N2487" s="91">
        <v>13000.04</v>
      </c>
      <c r="O2487" s="91">
        <v>16600.580000000002</v>
      </c>
      <c r="P2487" s="91">
        <v>18438.25</v>
      </c>
      <c r="Q2487" s="91">
        <v>18693.77</v>
      </c>
      <c r="R2487" s="91">
        <v>12971.93</v>
      </c>
      <c r="S2487" s="91">
        <v>5011.72</v>
      </c>
      <c r="T2487" s="91">
        <v>-13374.93</v>
      </c>
      <c r="U2487" s="91">
        <f t="shared" si="233"/>
        <v>90571.870000000024</v>
      </c>
      <c r="V2487" s="82" t="str">
        <f t="shared" si="231"/>
        <v>155061025887</v>
      </c>
      <c r="W2487" s="83">
        <f>VLOOKUP(V2487,Factors!$E$6:$H$5950,4,FALSE)</f>
        <v>0</v>
      </c>
      <c r="X2487" t="str">
        <f>VLOOKUP(V2487,Factors!$E$6:$F$5950,2,FALSE)</f>
        <v>Direct-OR</v>
      </c>
      <c r="Y2487" s="92">
        <f t="shared" si="234"/>
        <v>0</v>
      </c>
      <c r="Z2487" s="92">
        <f t="shared" si="235"/>
        <v>90571.870000000024</v>
      </c>
      <c r="AA2487" s="92">
        <f t="shared" si="236"/>
        <v>90571.870000000024</v>
      </c>
    </row>
    <row r="2488" spans="1:27" x14ac:dyDescent="0.25">
      <c r="A2488" t="s">
        <v>513</v>
      </c>
      <c r="B2488" t="s">
        <v>170</v>
      </c>
      <c r="C2488" t="s">
        <v>171</v>
      </c>
      <c r="D2488" t="s">
        <v>514</v>
      </c>
      <c r="E2488" t="s">
        <v>515</v>
      </c>
      <c r="F2488" t="str">
        <f t="shared" si="232"/>
        <v>1025</v>
      </c>
      <c r="G2488" t="s">
        <v>68</v>
      </c>
      <c r="H2488" t="s">
        <v>69</v>
      </c>
      <c r="I2488" s="91">
        <v>-359.24</v>
      </c>
      <c r="J2488" s="91"/>
      <c r="K2488" s="91">
        <v>514.37</v>
      </c>
      <c r="L2488" s="91">
        <v>360.62</v>
      </c>
      <c r="M2488" s="91"/>
      <c r="N2488" s="91">
        <v>466.83</v>
      </c>
      <c r="O2488" s="91">
        <v>439.91</v>
      </c>
      <c r="P2488" s="91">
        <v>355.84</v>
      </c>
      <c r="Q2488" s="91">
        <v>1724.69</v>
      </c>
      <c r="R2488" s="91">
        <v>9.15</v>
      </c>
      <c r="S2488" s="91">
        <v>237.54</v>
      </c>
      <c r="T2488" s="91">
        <v>-1319.07</v>
      </c>
      <c r="U2488" s="91">
        <f t="shared" si="233"/>
        <v>2430.6400000000003</v>
      </c>
      <c r="V2488" s="82" t="str">
        <f t="shared" si="231"/>
        <v>155061025887</v>
      </c>
      <c r="W2488" s="83">
        <f>VLOOKUP(V2488,Factors!$E$6:$H$5950,4,FALSE)</f>
        <v>0</v>
      </c>
      <c r="X2488" t="str">
        <f>VLOOKUP(V2488,Factors!$E$6:$F$5950,2,FALSE)</f>
        <v>Direct-OR</v>
      </c>
      <c r="Y2488" s="92">
        <f t="shared" si="234"/>
        <v>0</v>
      </c>
      <c r="Z2488" s="92">
        <f t="shared" si="235"/>
        <v>2430.6400000000003</v>
      </c>
      <c r="AA2488" s="92">
        <f t="shared" si="236"/>
        <v>2430.6400000000003</v>
      </c>
    </row>
    <row r="2489" spans="1:27" x14ac:dyDescent="0.25">
      <c r="A2489" t="s">
        <v>513</v>
      </c>
      <c r="B2489" t="s">
        <v>170</v>
      </c>
      <c r="C2489" t="s">
        <v>171</v>
      </c>
      <c r="D2489" t="s">
        <v>514</v>
      </c>
      <c r="E2489" t="s">
        <v>515</v>
      </c>
      <c r="F2489" t="str">
        <f t="shared" si="232"/>
        <v>1025</v>
      </c>
      <c r="G2489" t="s">
        <v>154</v>
      </c>
      <c r="H2489" t="s">
        <v>155</v>
      </c>
      <c r="I2489" s="91"/>
      <c r="J2489" s="91"/>
      <c r="K2489" s="91"/>
      <c r="L2489" s="91"/>
      <c r="M2489" s="91"/>
      <c r="N2489" s="91"/>
      <c r="O2489" s="91">
        <v>22.68</v>
      </c>
      <c r="P2489" s="91"/>
      <c r="Q2489" s="91"/>
      <c r="R2489" s="91"/>
      <c r="S2489" s="91"/>
      <c r="T2489" s="91"/>
      <c r="U2489" s="91">
        <f t="shared" si="233"/>
        <v>22.68</v>
      </c>
      <c r="V2489" s="82" t="str">
        <f t="shared" si="231"/>
        <v>155061025887</v>
      </c>
      <c r="W2489" s="83">
        <f>VLOOKUP(V2489,Factors!$E$6:$H$5950,4,FALSE)</f>
        <v>0</v>
      </c>
      <c r="X2489" t="str">
        <f>VLOOKUP(V2489,Factors!$E$6:$F$5950,2,FALSE)</f>
        <v>Direct-OR</v>
      </c>
      <c r="Y2489" s="92">
        <f t="shared" si="234"/>
        <v>0</v>
      </c>
      <c r="Z2489" s="92">
        <f t="shared" si="235"/>
        <v>22.68</v>
      </c>
      <c r="AA2489" s="92">
        <f t="shared" si="236"/>
        <v>22.68</v>
      </c>
    </row>
    <row r="2490" spans="1:27" x14ac:dyDescent="0.25">
      <c r="A2490" t="s">
        <v>513</v>
      </c>
      <c r="B2490" t="s">
        <v>170</v>
      </c>
      <c r="C2490" t="s">
        <v>171</v>
      </c>
      <c r="D2490" t="s">
        <v>514</v>
      </c>
      <c r="E2490" t="s">
        <v>515</v>
      </c>
      <c r="F2490" t="str">
        <f t="shared" si="232"/>
        <v>1025</v>
      </c>
      <c r="G2490" t="s">
        <v>156</v>
      </c>
      <c r="H2490" t="s">
        <v>157</v>
      </c>
      <c r="I2490" s="91"/>
      <c r="J2490" s="91"/>
      <c r="K2490" s="91"/>
      <c r="L2490" s="91"/>
      <c r="M2490" s="91"/>
      <c r="N2490" s="91">
        <v>21.43</v>
      </c>
      <c r="O2490" s="91"/>
      <c r="P2490" s="91"/>
      <c r="Q2490" s="91"/>
      <c r="R2490" s="91"/>
      <c r="S2490" s="91"/>
      <c r="T2490" s="91">
        <v>-21.43</v>
      </c>
      <c r="U2490" s="91">
        <f t="shared" si="233"/>
        <v>0</v>
      </c>
      <c r="V2490" s="82" t="str">
        <f t="shared" si="231"/>
        <v>155061025887</v>
      </c>
      <c r="W2490" s="83">
        <f>VLOOKUP(V2490,Factors!$E$6:$H$5950,4,FALSE)</f>
        <v>0</v>
      </c>
      <c r="X2490" t="str">
        <f>VLOOKUP(V2490,Factors!$E$6:$F$5950,2,FALSE)</f>
        <v>Direct-OR</v>
      </c>
      <c r="Y2490" s="92">
        <f t="shared" si="234"/>
        <v>0</v>
      </c>
      <c r="Z2490" s="92">
        <f t="shared" si="235"/>
        <v>0</v>
      </c>
      <c r="AA2490" s="92">
        <f t="shared" si="236"/>
        <v>0</v>
      </c>
    </row>
    <row r="2491" spans="1:27" x14ac:dyDescent="0.25">
      <c r="A2491" t="s">
        <v>513</v>
      </c>
      <c r="B2491" t="s">
        <v>170</v>
      </c>
      <c r="C2491" t="s">
        <v>171</v>
      </c>
      <c r="D2491" t="s">
        <v>532</v>
      </c>
      <c r="E2491" t="s">
        <v>533</v>
      </c>
      <c r="F2491" t="str">
        <f t="shared" si="232"/>
        <v>1100</v>
      </c>
      <c r="G2491" t="s">
        <v>61</v>
      </c>
      <c r="H2491" t="s">
        <v>62</v>
      </c>
      <c r="I2491" s="91"/>
      <c r="J2491" s="91">
        <v>599.6</v>
      </c>
      <c r="K2491" s="91">
        <v>-599.6</v>
      </c>
      <c r="L2491" s="91"/>
      <c r="M2491" s="91"/>
      <c r="N2491" s="91"/>
      <c r="O2491" s="91"/>
      <c r="P2491" s="91"/>
      <c r="Q2491" s="91"/>
      <c r="R2491" s="91"/>
      <c r="S2491" s="91"/>
      <c r="T2491" s="91"/>
      <c r="U2491" s="91">
        <f t="shared" si="233"/>
        <v>0</v>
      </c>
      <c r="V2491" s="82" t="str">
        <f t="shared" si="231"/>
        <v>155061100887</v>
      </c>
      <c r="W2491" s="83">
        <f>VLOOKUP(V2491,Factors!$E$6:$H$5950,4,FALSE)</f>
        <v>0</v>
      </c>
      <c r="X2491" t="str">
        <f>VLOOKUP(V2491,Factors!$E$6:$F$5950,2,FALSE)</f>
        <v>Direct-OR</v>
      </c>
      <c r="Y2491" s="92">
        <f t="shared" si="234"/>
        <v>0</v>
      </c>
      <c r="Z2491" s="92">
        <f t="shared" si="235"/>
        <v>0</v>
      </c>
      <c r="AA2491" s="92">
        <f t="shared" si="236"/>
        <v>0</v>
      </c>
    </row>
    <row r="2492" spans="1:27" x14ac:dyDescent="0.25">
      <c r="A2492" t="s">
        <v>513</v>
      </c>
      <c r="B2492" t="s">
        <v>170</v>
      </c>
      <c r="C2492" t="s">
        <v>171</v>
      </c>
      <c r="D2492" t="s">
        <v>532</v>
      </c>
      <c r="E2492" t="s">
        <v>533</v>
      </c>
      <c r="F2492" t="str">
        <f t="shared" si="232"/>
        <v>1100</v>
      </c>
      <c r="G2492" t="s">
        <v>92</v>
      </c>
      <c r="H2492" t="s">
        <v>93</v>
      </c>
      <c r="I2492" s="91">
        <v>540.03</v>
      </c>
      <c r="J2492" s="91">
        <v>1840.33</v>
      </c>
      <c r="K2492" s="91">
        <v>320.61</v>
      </c>
      <c r="L2492" s="91"/>
      <c r="M2492" s="91"/>
      <c r="N2492" s="91"/>
      <c r="O2492" s="91"/>
      <c r="P2492" s="91"/>
      <c r="Q2492" s="91">
        <v>-352.2</v>
      </c>
      <c r="R2492" s="91"/>
      <c r="S2492" s="91"/>
      <c r="T2492" s="91"/>
      <c r="U2492" s="91">
        <f t="shared" si="233"/>
        <v>2348.77</v>
      </c>
      <c r="V2492" s="82" t="str">
        <f t="shared" si="231"/>
        <v>155061100887</v>
      </c>
      <c r="W2492" s="83">
        <f>VLOOKUP(V2492,Factors!$E$6:$H$5950,4,FALSE)</f>
        <v>0</v>
      </c>
      <c r="X2492" t="str">
        <f>VLOOKUP(V2492,Factors!$E$6:$F$5950,2,FALSE)</f>
        <v>Direct-OR</v>
      </c>
      <c r="Y2492" s="92">
        <f t="shared" si="234"/>
        <v>0</v>
      </c>
      <c r="Z2492" s="92">
        <f t="shared" si="235"/>
        <v>2348.77</v>
      </c>
      <c r="AA2492" s="92">
        <f t="shared" si="236"/>
        <v>2348.77</v>
      </c>
    </row>
    <row r="2493" spans="1:27" x14ac:dyDescent="0.25">
      <c r="A2493" t="s">
        <v>513</v>
      </c>
      <c r="B2493" t="s">
        <v>170</v>
      </c>
      <c r="C2493" t="s">
        <v>171</v>
      </c>
      <c r="D2493" t="s">
        <v>532</v>
      </c>
      <c r="E2493" t="s">
        <v>533</v>
      </c>
      <c r="F2493" t="str">
        <f t="shared" si="232"/>
        <v>1100</v>
      </c>
      <c r="G2493" t="s">
        <v>235</v>
      </c>
      <c r="H2493" t="s">
        <v>236</v>
      </c>
      <c r="I2493" s="91"/>
      <c r="J2493" s="91">
        <v>19518.810000000001</v>
      </c>
      <c r="K2493" s="91"/>
      <c r="L2493" s="91"/>
      <c r="M2493" s="91"/>
      <c r="N2493" s="91"/>
      <c r="O2493" s="91"/>
      <c r="P2493" s="91"/>
      <c r="Q2493" s="91"/>
      <c r="R2493" s="91"/>
      <c r="S2493" s="91"/>
      <c r="T2493" s="91"/>
      <c r="U2493" s="91">
        <f t="shared" si="233"/>
        <v>19518.810000000001</v>
      </c>
      <c r="V2493" s="82" t="str">
        <f t="shared" si="231"/>
        <v>155061100887</v>
      </c>
      <c r="W2493" s="83">
        <f>VLOOKUP(V2493,Factors!$E$6:$H$5950,4,FALSE)</f>
        <v>0</v>
      </c>
      <c r="X2493" t="str">
        <f>VLOOKUP(V2493,Factors!$E$6:$F$5950,2,FALSE)</f>
        <v>Direct-OR</v>
      </c>
      <c r="Y2493" s="92">
        <f t="shared" si="234"/>
        <v>0</v>
      </c>
      <c r="Z2493" s="92">
        <f t="shared" si="235"/>
        <v>19518.810000000001</v>
      </c>
      <c r="AA2493" s="92">
        <f t="shared" si="236"/>
        <v>19518.810000000001</v>
      </c>
    </row>
    <row r="2494" spans="1:27" x14ac:dyDescent="0.25">
      <c r="A2494" t="s">
        <v>513</v>
      </c>
      <c r="B2494" t="s">
        <v>170</v>
      </c>
      <c r="C2494" t="s">
        <v>171</v>
      </c>
      <c r="D2494" t="s">
        <v>532</v>
      </c>
      <c r="E2494" t="s">
        <v>533</v>
      </c>
      <c r="F2494" t="str">
        <f t="shared" si="232"/>
        <v>1100</v>
      </c>
      <c r="G2494" t="s">
        <v>288</v>
      </c>
      <c r="H2494" t="s">
        <v>289</v>
      </c>
      <c r="I2494" s="91"/>
      <c r="J2494" s="91"/>
      <c r="K2494" s="91"/>
      <c r="L2494" s="91">
        <v>80</v>
      </c>
      <c r="M2494" s="91"/>
      <c r="N2494" s="91"/>
      <c r="O2494" s="91"/>
      <c r="P2494" s="91"/>
      <c r="Q2494" s="91"/>
      <c r="R2494" s="91"/>
      <c r="S2494" s="91"/>
      <c r="T2494" s="91"/>
      <c r="U2494" s="91">
        <f t="shared" si="233"/>
        <v>80</v>
      </c>
      <c r="V2494" s="82" t="str">
        <f t="shared" si="231"/>
        <v>155061100887</v>
      </c>
      <c r="W2494" s="83">
        <f>VLOOKUP(V2494,Factors!$E$6:$H$5950,4,FALSE)</f>
        <v>0</v>
      </c>
      <c r="X2494" t="str">
        <f>VLOOKUP(V2494,Factors!$E$6:$F$5950,2,FALSE)</f>
        <v>Direct-OR</v>
      </c>
      <c r="Y2494" s="92">
        <f t="shared" si="234"/>
        <v>0</v>
      </c>
      <c r="Z2494" s="92">
        <f t="shared" si="235"/>
        <v>80</v>
      </c>
      <c r="AA2494" s="92">
        <f t="shared" si="236"/>
        <v>80</v>
      </c>
    </row>
    <row r="2495" spans="1:27" x14ac:dyDescent="0.25">
      <c r="A2495" t="s">
        <v>513</v>
      </c>
      <c r="B2495" t="s">
        <v>170</v>
      </c>
      <c r="C2495" t="s">
        <v>171</v>
      </c>
      <c r="D2495" t="s">
        <v>532</v>
      </c>
      <c r="E2495" t="s">
        <v>533</v>
      </c>
      <c r="F2495" t="str">
        <f t="shared" si="232"/>
        <v>1100</v>
      </c>
      <c r="G2495" t="s">
        <v>272</v>
      </c>
      <c r="H2495" t="s">
        <v>273</v>
      </c>
      <c r="I2495" s="91"/>
      <c r="J2495" s="91">
        <v>24362.17</v>
      </c>
      <c r="K2495" s="91">
        <v>1910.47</v>
      </c>
      <c r="L2495" s="91">
        <v>327.2</v>
      </c>
      <c r="M2495" s="91">
        <v>181.2</v>
      </c>
      <c r="N2495" s="91">
        <v>175</v>
      </c>
      <c r="O2495" s="91">
        <v>60</v>
      </c>
      <c r="P2495" s="91">
        <v>686.13</v>
      </c>
      <c r="Q2495" s="91">
        <v>244.21</v>
      </c>
      <c r="R2495" s="91"/>
      <c r="S2495" s="91">
        <v>59.97</v>
      </c>
      <c r="T2495" s="91">
        <v>60</v>
      </c>
      <c r="U2495" s="91">
        <f t="shared" si="233"/>
        <v>28066.350000000002</v>
      </c>
      <c r="V2495" s="82" t="str">
        <f t="shared" si="231"/>
        <v>155061100887</v>
      </c>
      <c r="W2495" s="83">
        <f>VLOOKUP(V2495,Factors!$E$6:$H$5950,4,FALSE)</f>
        <v>0</v>
      </c>
      <c r="X2495" t="str">
        <f>VLOOKUP(V2495,Factors!$E$6:$F$5950,2,FALSE)</f>
        <v>Direct-OR</v>
      </c>
      <c r="Y2495" s="92">
        <f t="shared" si="234"/>
        <v>0</v>
      </c>
      <c r="Z2495" s="92">
        <f t="shared" si="235"/>
        <v>28066.350000000002</v>
      </c>
      <c r="AA2495" s="92">
        <f t="shared" si="236"/>
        <v>28066.350000000002</v>
      </c>
    </row>
    <row r="2496" spans="1:27" x14ac:dyDescent="0.25">
      <c r="A2496" t="s">
        <v>513</v>
      </c>
      <c r="B2496" t="s">
        <v>170</v>
      </c>
      <c r="C2496" t="s">
        <v>171</v>
      </c>
      <c r="D2496" t="s">
        <v>532</v>
      </c>
      <c r="E2496" t="s">
        <v>533</v>
      </c>
      <c r="F2496" t="str">
        <f t="shared" si="232"/>
        <v>1100</v>
      </c>
      <c r="G2496" t="s">
        <v>84</v>
      </c>
      <c r="H2496" t="s">
        <v>85</v>
      </c>
      <c r="I2496" s="91">
        <v>6022.72</v>
      </c>
      <c r="J2496" s="91">
        <v>8067.16</v>
      </c>
      <c r="K2496" s="91">
        <v>5444.05</v>
      </c>
      <c r="L2496" s="91">
        <v>4141.7</v>
      </c>
      <c r="M2496" s="91">
        <v>3967.62</v>
      </c>
      <c r="N2496" s="91">
        <v>6085.24</v>
      </c>
      <c r="O2496" s="91">
        <v>9062.58</v>
      </c>
      <c r="P2496" s="91">
        <v>7777.58</v>
      </c>
      <c r="Q2496" s="91">
        <v>7302.13</v>
      </c>
      <c r="R2496" s="91">
        <v>7175.53</v>
      </c>
      <c r="S2496" s="91">
        <v>7055.46</v>
      </c>
      <c r="T2496" s="91">
        <v>3959.04</v>
      </c>
      <c r="U2496" s="91">
        <f t="shared" si="233"/>
        <v>76060.81</v>
      </c>
      <c r="V2496" s="82" t="str">
        <f t="shared" si="231"/>
        <v>155061100887</v>
      </c>
      <c r="W2496" s="83">
        <f>VLOOKUP(V2496,Factors!$E$6:$H$5950,4,FALSE)</f>
        <v>0</v>
      </c>
      <c r="X2496" t="str">
        <f>VLOOKUP(V2496,Factors!$E$6:$F$5950,2,FALSE)</f>
        <v>Direct-OR</v>
      </c>
      <c r="Y2496" s="92">
        <f t="shared" si="234"/>
        <v>0</v>
      </c>
      <c r="Z2496" s="92">
        <f t="shared" si="235"/>
        <v>76060.81</v>
      </c>
      <c r="AA2496" s="92">
        <f t="shared" si="236"/>
        <v>76060.81</v>
      </c>
    </row>
    <row r="2497" spans="1:27" x14ac:dyDescent="0.25">
      <c r="A2497" t="s">
        <v>513</v>
      </c>
      <c r="B2497" t="s">
        <v>170</v>
      </c>
      <c r="C2497" t="s">
        <v>171</v>
      </c>
      <c r="D2497" t="s">
        <v>532</v>
      </c>
      <c r="E2497" t="s">
        <v>533</v>
      </c>
      <c r="F2497" t="str">
        <f t="shared" si="232"/>
        <v>1100</v>
      </c>
      <c r="G2497" t="s">
        <v>44</v>
      </c>
      <c r="H2497" t="s">
        <v>45</v>
      </c>
      <c r="I2497" s="91">
        <v>2374</v>
      </c>
      <c r="J2497" s="91"/>
      <c r="K2497" s="91"/>
      <c r="L2497" s="91">
        <v>120</v>
      </c>
      <c r="M2497" s="91"/>
      <c r="N2497" s="91">
        <v>5335</v>
      </c>
      <c r="O2497" s="91"/>
      <c r="P2497" s="91">
        <v>627.1</v>
      </c>
      <c r="Q2497" s="91">
        <v>7595.5</v>
      </c>
      <c r="R2497" s="91">
        <v>-7159.45</v>
      </c>
      <c r="S2497" s="91"/>
      <c r="T2497" s="91"/>
      <c r="U2497" s="91">
        <f t="shared" si="233"/>
        <v>8892.1500000000015</v>
      </c>
      <c r="V2497" s="82" t="str">
        <f t="shared" si="231"/>
        <v>155061100887</v>
      </c>
      <c r="W2497" s="83">
        <f>VLOOKUP(V2497,Factors!$E$6:$H$5950,4,FALSE)</f>
        <v>0</v>
      </c>
      <c r="X2497" t="str">
        <f>VLOOKUP(V2497,Factors!$E$6:$F$5950,2,FALSE)</f>
        <v>Direct-OR</v>
      </c>
      <c r="Y2497" s="92">
        <f t="shared" si="234"/>
        <v>0</v>
      </c>
      <c r="Z2497" s="92">
        <f t="shared" si="235"/>
        <v>8892.1500000000015</v>
      </c>
      <c r="AA2497" s="92">
        <f t="shared" si="236"/>
        <v>8892.1500000000015</v>
      </c>
    </row>
    <row r="2498" spans="1:27" x14ac:dyDescent="0.25">
      <c r="A2498" t="s">
        <v>513</v>
      </c>
      <c r="B2498" t="s">
        <v>170</v>
      </c>
      <c r="C2498" t="s">
        <v>171</v>
      </c>
      <c r="D2498" t="s">
        <v>532</v>
      </c>
      <c r="E2498" t="s">
        <v>533</v>
      </c>
      <c r="F2498" t="str">
        <f t="shared" si="232"/>
        <v>1100</v>
      </c>
      <c r="G2498" t="s">
        <v>426</v>
      </c>
      <c r="H2498" t="s">
        <v>427</v>
      </c>
      <c r="I2498" s="91"/>
      <c r="J2498" s="91">
        <v>1700</v>
      </c>
      <c r="K2498" s="91"/>
      <c r="L2498" s="91"/>
      <c r="M2498" s="91"/>
      <c r="N2498" s="91"/>
      <c r="O2498" s="91"/>
      <c r="P2498" s="91"/>
      <c r="Q2498" s="91"/>
      <c r="R2498" s="91"/>
      <c r="S2498" s="91"/>
      <c r="T2498" s="91"/>
      <c r="U2498" s="91">
        <f t="shared" si="233"/>
        <v>1700</v>
      </c>
      <c r="V2498" s="82" t="str">
        <f t="shared" si="231"/>
        <v>155061100887</v>
      </c>
      <c r="W2498" s="83">
        <f>VLOOKUP(V2498,Factors!$E$6:$H$5950,4,FALSE)</f>
        <v>0</v>
      </c>
      <c r="X2498" t="str">
        <f>VLOOKUP(V2498,Factors!$E$6:$F$5950,2,FALSE)</f>
        <v>Direct-OR</v>
      </c>
      <c r="Y2498" s="92">
        <f t="shared" si="234"/>
        <v>0</v>
      </c>
      <c r="Z2498" s="92">
        <f t="shared" si="235"/>
        <v>1700</v>
      </c>
      <c r="AA2498" s="92">
        <f t="shared" si="236"/>
        <v>1700</v>
      </c>
    </row>
    <row r="2499" spans="1:27" x14ac:dyDescent="0.25">
      <c r="A2499" t="s">
        <v>513</v>
      </c>
      <c r="B2499" t="s">
        <v>170</v>
      </c>
      <c r="C2499" t="s">
        <v>171</v>
      </c>
      <c r="D2499" t="s">
        <v>532</v>
      </c>
      <c r="E2499" t="s">
        <v>533</v>
      </c>
      <c r="F2499" t="str">
        <f t="shared" si="232"/>
        <v>1100</v>
      </c>
      <c r="G2499" t="s">
        <v>276</v>
      </c>
      <c r="H2499" t="s">
        <v>277</v>
      </c>
      <c r="I2499" s="91"/>
      <c r="J2499" s="91">
        <v>6792.25</v>
      </c>
      <c r="K2499" s="91"/>
      <c r="L2499" s="91"/>
      <c r="M2499" s="91"/>
      <c r="N2499" s="91"/>
      <c r="O2499" s="91"/>
      <c r="P2499" s="91"/>
      <c r="Q2499" s="91"/>
      <c r="R2499" s="91"/>
      <c r="S2499" s="91"/>
      <c r="T2499" s="91"/>
      <c r="U2499" s="91">
        <f t="shared" si="233"/>
        <v>6792.25</v>
      </c>
      <c r="V2499" s="82" t="str">
        <f t="shared" si="231"/>
        <v>155061100887</v>
      </c>
      <c r="W2499" s="83">
        <f>VLOOKUP(V2499,Factors!$E$6:$H$5950,4,FALSE)</f>
        <v>0</v>
      </c>
      <c r="X2499" t="str">
        <f>VLOOKUP(V2499,Factors!$E$6:$F$5950,2,FALSE)</f>
        <v>Direct-OR</v>
      </c>
      <c r="Y2499" s="92">
        <f t="shared" si="234"/>
        <v>0</v>
      </c>
      <c r="Z2499" s="92">
        <f t="shared" si="235"/>
        <v>6792.25</v>
      </c>
      <c r="AA2499" s="92">
        <f t="shared" si="236"/>
        <v>6792.25</v>
      </c>
    </row>
    <row r="2500" spans="1:27" x14ac:dyDescent="0.25">
      <c r="A2500" t="s">
        <v>513</v>
      </c>
      <c r="B2500" t="s">
        <v>170</v>
      </c>
      <c r="C2500" t="s">
        <v>171</v>
      </c>
      <c r="D2500" t="s">
        <v>532</v>
      </c>
      <c r="E2500" t="s">
        <v>533</v>
      </c>
      <c r="F2500" t="str">
        <f t="shared" si="232"/>
        <v>1100</v>
      </c>
      <c r="G2500" t="s">
        <v>290</v>
      </c>
      <c r="H2500" t="s">
        <v>291</v>
      </c>
      <c r="I2500" s="91">
        <v>1000</v>
      </c>
      <c r="J2500" s="91">
        <v>835.5</v>
      </c>
      <c r="K2500" s="91">
        <v>640</v>
      </c>
      <c r="L2500" s="91"/>
      <c r="M2500" s="91"/>
      <c r="N2500" s="91"/>
      <c r="O2500" s="91"/>
      <c r="P2500" s="91"/>
      <c r="Q2500" s="91"/>
      <c r="R2500" s="91"/>
      <c r="S2500" s="91"/>
      <c r="T2500" s="91"/>
      <c r="U2500" s="91">
        <f t="shared" si="233"/>
        <v>2475.5</v>
      </c>
      <c r="V2500" s="82" t="str">
        <f t="shared" ref="V2500:V2563" si="237">CONCATENATE(B2500,RIGHT(D2500,4),A2500)</f>
        <v>155061100887</v>
      </c>
      <c r="W2500" s="83">
        <f>VLOOKUP(V2500,Factors!$E$6:$H$5950,4,FALSE)</f>
        <v>0</v>
      </c>
      <c r="X2500" t="str">
        <f>VLOOKUP(V2500,Factors!$E$6:$F$5950,2,FALSE)</f>
        <v>Direct-OR</v>
      </c>
      <c r="Y2500" s="92">
        <f t="shared" si="234"/>
        <v>0</v>
      </c>
      <c r="Z2500" s="92">
        <f t="shared" si="235"/>
        <v>2475.5</v>
      </c>
      <c r="AA2500" s="92">
        <f t="shared" si="236"/>
        <v>2475.5</v>
      </c>
    </row>
    <row r="2501" spans="1:27" x14ac:dyDescent="0.25">
      <c r="A2501" t="s">
        <v>513</v>
      </c>
      <c r="B2501" t="s">
        <v>170</v>
      </c>
      <c r="C2501" t="s">
        <v>171</v>
      </c>
      <c r="D2501" t="s">
        <v>532</v>
      </c>
      <c r="E2501" t="s">
        <v>533</v>
      </c>
      <c r="F2501" t="str">
        <f t="shared" ref="F2501:F2564" si="238">RIGHT(D2501,4)</f>
        <v>1100</v>
      </c>
      <c r="G2501" t="s">
        <v>365</v>
      </c>
      <c r="H2501" t="s">
        <v>366</v>
      </c>
      <c r="I2501" s="91"/>
      <c r="J2501" s="91"/>
      <c r="K2501" s="91"/>
      <c r="L2501" s="91"/>
      <c r="M2501" s="91"/>
      <c r="N2501" s="91"/>
      <c r="O2501" s="91"/>
      <c r="P2501" s="91"/>
      <c r="Q2501" s="91"/>
      <c r="R2501" s="91"/>
      <c r="S2501" s="91">
        <v>4251.2</v>
      </c>
      <c r="T2501" s="91"/>
      <c r="U2501" s="91">
        <f t="shared" ref="U2501:U2564" si="239">SUM(I2501:T2501)</f>
        <v>4251.2</v>
      </c>
      <c r="V2501" s="82" t="str">
        <f t="shared" si="237"/>
        <v>155061100887</v>
      </c>
      <c r="W2501" s="83">
        <f>VLOOKUP(V2501,Factors!$E$6:$H$5950,4,FALSE)</f>
        <v>0</v>
      </c>
      <c r="X2501" t="str">
        <f>VLOOKUP(V2501,Factors!$E$6:$F$5950,2,FALSE)</f>
        <v>Direct-OR</v>
      </c>
      <c r="Y2501" s="92">
        <f t="shared" si="234"/>
        <v>0</v>
      </c>
      <c r="Z2501" s="92">
        <f t="shared" si="235"/>
        <v>4251.2</v>
      </c>
      <c r="AA2501" s="92">
        <f t="shared" si="236"/>
        <v>4251.2</v>
      </c>
    </row>
    <row r="2502" spans="1:27" x14ac:dyDescent="0.25">
      <c r="A2502" t="s">
        <v>513</v>
      </c>
      <c r="B2502" t="s">
        <v>170</v>
      </c>
      <c r="C2502" t="s">
        <v>171</v>
      </c>
      <c r="D2502" t="s">
        <v>532</v>
      </c>
      <c r="E2502" t="s">
        <v>533</v>
      </c>
      <c r="F2502" t="str">
        <f t="shared" si="238"/>
        <v>1100</v>
      </c>
      <c r="G2502" t="s">
        <v>124</v>
      </c>
      <c r="H2502" t="s">
        <v>125</v>
      </c>
      <c r="I2502" s="91"/>
      <c r="J2502" s="91">
        <v>11985.15</v>
      </c>
      <c r="K2502" s="91">
        <v>-200</v>
      </c>
      <c r="L2502" s="91"/>
      <c r="M2502" s="91"/>
      <c r="N2502" s="91"/>
      <c r="O2502" s="91"/>
      <c r="P2502" s="91"/>
      <c r="Q2502" s="91"/>
      <c r="R2502" s="91"/>
      <c r="S2502" s="91"/>
      <c r="T2502" s="91"/>
      <c r="U2502" s="91">
        <f t="shared" si="239"/>
        <v>11785.15</v>
      </c>
      <c r="V2502" s="82" t="str">
        <f t="shared" si="237"/>
        <v>155061100887</v>
      </c>
      <c r="W2502" s="83">
        <f>VLOOKUP(V2502,Factors!$E$6:$H$5950,4,FALSE)</f>
        <v>0</v>
      </c>
      <c r="X2502" t="str">
        <f>VLOOKUP(V2502,Factors!$E$6:$F$5950,2,FALSE)</f>
        <v>Direct-OR</v>
      </c>
      <c r="Y2502" s="92">
        <f t="shared" si="234"/>
        <v>0</v>
      </c>
      <c r="Z2502" s="92">
        <f t="shared" si="235"/>
        <v>11785.15</v>
      </c>
      <c r="AA2502" s="92">
        <f t="shared" si="236"/>
        <v>11785.15</v>
      </c>
    </row>
    <row r="2503" spans="1:27" x14ac:dyDescent="0.25">
      <c r="A2503" t="s">
        <v>513</v>
      </c>
      <c r="B2503" t="s">
        <v>170</v>
      </c>
      <c r="C2503" t="s">
        <v>171</v>
      </c>
      <c r="D2503" t="s">
        <v>532</v>
      </c>
      <c r="E2503" t="s">
        <v>533</v>
      </c>
      <c r="F2503" t="str">
        <f t="shared" si="238"/>
        <v>1100</v>
      </c>
      <c r="G2503" t="s">
        <v>280</v>
      </c>
      <c r="H2503" t="s">
        <v>281</v>
      </c>
      <c r="I2503" s="91"/>
      <c r="J2503" s="91">
        <v>1137.5</v>
      </c>
      <c r="K2503" s="91">
        <v>1050</v>
      </c>
      <c r="L2503" s="91"/>
      <c r="M2503" s="91"/>
      <c r="N2503" s="91"/>
      <c r="O2503" s="91"/>
      <c r="P2503" s="91">
        <v>2050</v>
      </c>
      <c r="Q2503" s="91"/>
      <c r="R2503" s="91"/>
      <c r="S2503" s="91"/>
      <c r="T2503" s="91"/>
      <c r="U2503" s="91">
        <f t="shared" si="239"/>
        <v>4237.5</v>
      </c>
      <c r="V2503" s="82" t="str">
        <f t="shared" si="237"/>
        <v>155061100887</v>
      </c>
      <c r="W2503" s="83">
        <f>VLOOKUP(V2503,Factors!$E$6:$H$5950,4,FALSE)</f>
        <v>0</v>
      </c>
      <c r="X2503" t="str">
        <f>VLOOKUP(V2503,Factors!$E$6:$F$5950,2,FALSE)</f>
        <v>Direct-OR</v>
      </c>
      <c r="Y2503" s="92">
        <f t="shared" si="234"/>
        <v>0</v>
      </c>
      <c r="Z2503" s="92">
        <f t="shared" si="235"/>
        <v>4237.5</v>
      </c>
      <c r="AA2503" s="92">
        <f t="shared" si="236"/>
        <v>4237.5</v>
      </c>
    </row>
    <row r="2504" spans="1:27" x14ac:dyDescent="0.25">
      <c r="A2504" t="s">
        <v>513</v>
      </c>
      <c r="B2504" t="s">
        <v>170</v>
      </c>
      <c r="C2504" t="s">
        <v>171</v>
      </c>
      <c r="D2504" t="s">
        <v>532</v>
      </c>
      <c r="E2504" t="s">
        <v>533</v>
      </c>
      <c r="F2504" t="str">
        <f t="shared" si="238"/>
        <v>1100</v>
      </c>
      <c r="G2504" t="s">
        <v>282</v>
      </c>
      <c r="H2504" t="s">
        <v>283</v>
      </c>
      <c r="I2504" s="91"/>
      <c r="J2504" s="91">
        <v>7684.25</v>
      </c>
      <c r="K2504" s="91">
        <v>-17.5</v>
      </c>
      <c r="L2504" s="91"/>
      <c r="M2504" s="91"/>
      <c r="N2504" s="91"/>
      <c r="O2504" s="91"/>
      <c r="P2504" s="91"/>
      <c r="Q2504" s="91"/>
      <c r="R2504" s="91"/>
      <c r="S2504" s="91"/>
      <c r="T2504" s="91"/>
      <c r="U2504" s="91">
        <f t="shared" si="239"/>
        <v>7666.75</v>
      </c>
      <c r="V2504" s="82" t="str">
        <f t="shared" si="237"/>
        <v>155061100887</v>
      </c>
      <c r="W2504" s="83">
        <f>VLOOKUP(V2504,Factors!$E$6:$H$5950,4,FALSE)</f>
        <v>0</v>
      </c>
      <c r="X2504" t="str">
        <f>VLOOKUP(V2504,Factors!$E$6:$F$5950,2,FALSE)</f>
        <v>Direct-OR</v>
      </c>
      <c r="Y2504" s="92">
        <f t="shared" si="234"/>
        <v>0</v>
      </c>
      <c r="Z2504" s="92">
        <f t="shared" si="235"/>
        <v>7666.75</v>
      </c>
      <c r="AA2504" s="92">
        <f t="shared" si="236"/>
        <v>7666.75</v>
      </c>
    </row>
    <row r="2505" spans="1:27" x14ac:dyDescent="0.25">
      <c r="A2505" t="s">
        <v>513</v>
      </c>
      <c r="B2505" t="s">
        <v>170</v>
      </c>
      <c r="C2505" t="s">
        <v>171</v>
      </c>
      <c r="D2505" t="s">
        <v>532</v>
      </c>
      <c r="E2505" t="s">
        <v>533</v>
      </c>
      <c r="F2505" t="str">
        <f t="shared" si="238"/>
        <v>1100</v>
      </c>
      <c r="G2505" t="s">
        <v>256</v>
      </c>
      <c r="H2505" t="s">
        <v>257</v>
      </c>
      <c r="I2505" s="91">
        <v>401.2</v>
      </c>
      <c r="J2505" s="91">
        <v>3806.3</v>
      </c>
      <c r="K2505" s="91">
        <v>14339.85</v>
      </c>
      <c r="L2505" s="91"/>
      <c r="M2505" s="91">
        <v>150</v>
      </c>
      <c r="N2505" s="91"/>
      <c r="O2505" s="91">
        <v>7.5</v>
      </c>
      <c r="P2505" s="91">
        <v>212.8</v>
      </c>
      <c r="Q2505" s="91">
        <v>69.7</v>
      </c>
      <c r="R2505" s="91">
        <v>1364</v>
      </c>
      <c r="S2505" s="91"/>
      <c r="T2505" s="91"/>
      <c r="U2505" s="91">
        <f t="shared" si="239"/>
        <v>20351.349999999999</v>
      </c>
      <c r="V2505" s="82" t="str">
        <f t="shared" si="237"/>
        <v>155061100887</v>
      </c>
      <c r="W2505" s="83">
        <f>VLOOKUP(V2505,Factors!$E$6:$H$5950,4,FALSE)</f>
        <v>0</v>
      </c>
      <c r="X2505" t="str">
        <f>VLOOKUP(V2505,Factors!$E$6:$F$5950,2,FALSE)</f>
        <v>Direct-OR</v>
      </c>
      <c r="Y2505" s="92">
        <f t="shared" si="234"/>
        <v>0</v>
      </c>
      <c r="Z2505" s="92">
        <f t="shared" si="235"/>
        <v>20351.349999999999</v>
      </c>
      <c r="AA2505" s="92">
        <f t="shared" si="236"/>
        <v>20351.349999999999</v>
      </c>
    </row>
    <row r="2506" spans="1:27" x14ac:dyDescent="0.25">
      <c r="A2506" t="s">
        <v>513</v>
      </c>
      <c r="B2506" t="s">
        <v>170</v>
      </c>
      <c r="C2506" t="s">
        <v>171</v>
      </c>
      <c r="D2506" t="s">
        <v>532</v>
      </c>
      <c r="E2506" t="s">
        <v>533</v>
      </c>
      <c r="F2506" t="str">
        <f t="shared" si="238"/>
        <v>1100</v>
      </c>
      <c r="G2506" t="s">
        <v>50</v>
      </c>
      <c r="H2506" t="s">
        <v>51</v>
      </c>
      <c r="I2506" s="91">
        <v>3398.4</v>
      </c>
      <c r="J2506" s="91"/>
      <c r="K2506" s="91">
        <v>437</v>
      </c>
      <c r="L2506" s="91">
        <v>-437</v>
      </c>
      <c r="M2506" s="91"/>
      <c r="N2506" s="91"/>
      <c r="O2506" s="91">
        <v>1257.56</v>
      </c>
      <c r="P2506" s="91"/>
      <c r="Q2506" s="91"/>
      <c r="R2506" s="91"/>
      <c r="S2506" s="91">
        <v>4500</v>
      </c>
      <c r="T2506" s="91">
        <v>650</v>
      </c>
      <c r="U2506" s="91">
        <f t="shared" si="239"/>
        <v>9805.9599999999991</v>
      </c>
      <c r="V2506" s="82" t="str">
        <f t="shared" si="237"/>
        <v>155061100887</v>
      </c>
      <c r="W2506" s="83">
        <f>VLOOKUP(V2506,Factors!$E$6:$H$5950,4,FALSE)</f>
        <v>0</v>
      </c>
      <c r="X2506" t="str">
        <f>VLOOKUP(V2506,Factors!$E$6:$F$5950,2,FALSE)</f>
        <v>Direct-OR</v>
      </c>
      <c r="Y2506" s="92">
        <f t="shared" si="234"/>
        <v>0</v>
      </c>
      <c r="Z2506" s="92">
        <f t="shared" si="235"/>
        <v>9805.9599999999991</v>
      </c>
      <c r="AA2506" s="92">
        <f t="shared" si="236"/>
        <v>9805.9599999999991</v>
      </c>
    </row>
    <row r="2507" spans="1:27" x14ac:dyDescent="0.25">
      <c r="A2507" t="s">
        <v>513</v>
      </c>
      <c r="B2507" t="s">
        <v>170</v>
      </c>
      <c r="C2507" t="s">
        <v>171</v>
      </c>
      <c r="D2507" t="s">
        <v>532</v>
      </c>
      <c r="E2507" t="s">
        <v>533</v>
      </c>
      <c r="F2507" t="str">
        <f t="shared" si="238"/>
        <v>1100</v>
      </c>
      <c r="G2507" t="s">
        <v>284</v>
      </c>
      <c r="H2507" t="s">
        <v>285</v>
      </c>
      <c r="I2507" s="91"/>
      <c r="J2507" s="91"/>
      <c r="K2507" s="91">
        <v>13458.57</v>
      </c>
      <c r="L2507" s="91">
        <v>1236.2</v>
      </c>
      <c r="M2507" s="91">
        <v>200</v>
      </c>
      <c r="N2507" s="91">
        <v>2267.5500000000002</v>
      </c>
      <c r="O2507" s="91">
        <v>390</v>
      </c>
      <c r="P2507" s="91">
        <v>200</v>
      </c>
      <c r="Q2507" s="91"/>
      <c r="R2507" s="91"/>
      <c r="S2507" s="91"/>
      <c r="T2507" s="91"/>
      <c r="U2507" s="91">
        <f t="shared" si="239"/>
        <v>17752.32</v>
      </c>
      <c r="V2507" s="82" t="str">
        <f t="shared" si="237"/>
        <v>155061100887</v>
      </c>
      <c r="W2507" s="83">
        <f>VLOOKUP(V2507,Factors!$E$6:$H$5950,4,FALSE)</f>
        <v>0</v>
      </c>
      <c r="X2507" t="str">
        <f>VLOOKUP(V2507,Factors!$E$6:$F$5950,2,FALSE)</f>
        <v>Direct-OR</v>
      </c>
      <c r="Y2507" s="92">
        <f t="shared" si="234"/>
        <v>0</v>
      </c>
      <c r="Z2507" s="92">
        <f t="shared" si="235"/>
        <v>17752.32</v>
      </c>
      <c r="AA2507" s="92">
        <f t="shared" si="236"/>
        <v>17752.32</v>
      </c>
    </row>
    <row r="2508" spans="1:27" x14ac:dyDescent="0.25">
      <c r="A2508" t="s">
        <v>513</v>
      </c>
      <c r="B2508" t="s">
        <v>170</v>
      </c>
      <c r="C2508" t="s">
        <v>171</v>
      </c>
      <c r="D2508" t="s">
        <v>532</v>
      </c>
      <c r="E2508" t="s">
        <v>533</v>
      </c>
      <c r="F2508" t="str">
        <f t="shared" si="238"/>
        <v>1100</v>
      </c>
      <c r="G2508" t="s">
        <v>26</v>
      </c>
      <c r="H2508" t="s">
        <v>27</v>
      </c>
      <c r="I2508" s="91"/>
      <c r="J2508" s="91">
        <v>5980</v>
      </c>
      <c r="K2508" s="91">
        <v>1244.4000000000001</v>
      </c>
      <c r="L2508" s="91"/>
      <c r="M2508" s="91"/>
      <c r="N2508" s="91"/>
      <c r="O2508" s="91"/>
      <c r="P2508" s="91"/>
      <c r="Q2508" s="91"/>
      <c r="R2508" s="91"/>
      <c r="S2508" s="91"/>
      <c r="T2508" s="91"/>
      <c r="U2508" s="91">
        <f t="shared" si="239"/>
        <v>7224.4</v>
      </c>
      <c r="V2508" s="82" t="str">
        <f t="shared" si="237"/>
        <v>155061100887</v>
      </c>
      <c r="W2508" s="83">
        <f>VLOOKUP(V2508,Factors!$E$6:$H$5950,4,FALSE)</f>
        <v>0</v>
      </c>
      <c r="X2508" t="str">
        <f>VLOOKUP(V2508,Factors!$E$6:$F$5950,2,FALSE)</f>
        <v>Direct-OR</v>
      </c>
      <c r="Y2508" s="92">
        <f t="shared" si="234"/>
        <v>0</v>
      </c>
      <c r="Z2508" s="92">
        <f t="shared" si="235"/>
        <v>7224.4</v>
      </c>
      <c r="AA2508" s="92">
        <f t="shared" si="236"/>
        <v>7224.4</v>
      </c>
    </row>
    <row r="2509" spans="1:27" x14ac:dyDescent="0.25">
      <c r="A2509" t="s">
        <v>513</v>
      </c>
      <c r="B2509" t="s">
        <v>170</v>
      </c>
      <c r="C2509" t="s">
        <v>171</v>
      </c>
      <c r="D2509" t="s">
        <v>532</v>
      </c>
      <c r="E2509" t="s">
        <v>533</v>
      </c>
      <c r="F2509" t="str">
        <f t="shared" si="238"/>
        <v>1100</v>
      </c>
      <c r="G2509" t="s">
        <v>260</v>
      </c>
      <c r="H2509" t="s">
        <v>261</v>
      </c>
      <c r="I2509" s="91"/>
      <c r="J2509" s="91">
        <v>7592.86</v>
      </c>
      <c r="K2509" s="91">
        <v>764.57</v>
      </c>
      <c r="L2509" s="91"/>
      <c r="M2509" s="91"/>
      <c r="N2509" s="91">
        <v>1551.38</v>
      </c>
      <c r="O2509" s="91"/>
      <c r="P2509" s="91"/>
      <c r="Q2509" s="91"/>
      <c r="R2509" s="91"/>
      <c r="S2509" s="91"/>
      <c r="T2509" s="91"/>
      <c r="U2509" s="91">
        <f t="shared" si="239"/>
        <v>9908.8100000000013</v>
      </c>
      <c r="V2509" s="82" t="str">
        <f t="shared" si="237"/>
        <v>155061100887</v>
      </c>
      <c r="W2509" s="83">
        <f>VLOOKUP(V2509,Factors!$E$6:$H$5950,4,FALSE)</f>
        <v>0</v>
      </c>
      <c r="X2509" t="str">
        <f>VLOOKUP(V2509,Factors!$E$6:$F$5950,2,FALSE)</f>
        <v>Direct-OR</v>
      </c>
      <c r="Y2509" s="92">
        <f t="shared" si="234"/>
        <v>0</v>
      </c>
      <c r="Z2509" s="92">
        <f t="shared" si="235"/>
        <v>9908.8100000000013</v>
      </c>
      <c r="AA2509" s="92">
        <f t="shared" si="236"/>
        <v>9908.8100000000013</v>
      </c>
    </row>
    <row r="2510" spans="1:27" x14ac:dyDescent="0.25">
      <c r="A2510" t="s">
        <v>513</v>
      </c>
      <c r="B2510" t="s">
        <v>170</v>
      </c>
      <c r="C2510" t="s">
        <v>171</v>
      </c>
      <c r="D2510" t="s">
        <v>532</v>
      </c>
      <c r="E2510" t="s">
        <v>533</v>
      </c>
      <c r="F2510" t="str">
        <f t="shared" si="238"/>
        <v>1100</v>
      </c>
      <c r="G2510" t="s">
        <v>102</v>
      </c>
      <c r="H2510" t="s">
        <v>103</v>
      </c>
      <c r="I2510" s="91"/>
      <c r="J2510" s="91"/>
      <c r="K2510" s="91"/>
      <c r="L2510" s="91"/>
      <c r="M2510" s="91"/>
      <c r="N2510" s="91"/>
      <c r="O2510" s="91"/>
      <c r="P2510" s="91"/>
      <c r="Q2510" s="91"/>
      <c r="R2510" s="91">
        <v>2052</v>
      </c>
      <c r="S2510" s="91"/>
      <c r="T2510" s="91"/>
      <c r="U2510" s="91">
        <f t="shared" si="239"/>
        <v>2052</v>
      </c>
      <c r="V2510" s="82" t="str">
        <f t="shared" si="237"/>
        <v>155061100887</v>
      </c>
      <c r="W2510" s="83">
        <f>VLOOKUP(V2510,Factors!$E$6:$H$5950,4,FALSE)</f>
        <v>0</v>
      </c>
      <c r="X2510" t="str">
        <f>VLOOKUP(V2510,Factors!$E$6:$F$5950,2,FALSE)</f>
        <v>Direct-OR</v>
      </c>
      <c r="Y2510" s="92">
        <f t="shared" si="234"/>
        <v>0</v>
      </c>
      <c r="Z2510" s="92">
        <f t="shared" si="235"/>
        <v>2052</v>
      </c>
      <c r="AA2510" s="92">
        <f t="shared" si="236"/>
        <v>2052</v>
      </c>
    </row>
    <row r="2511" spans="1:27" x14ac:dyDescent="0.25">
      <c r="A2511" t="s">
        <v>513</v>
      </c>
      <c r="B2511" t="s">
        <v>170</v>
      </c>
      <c r="C2511" t="s">
        <v>171</v>
      </c>
      <c r="D2511" t="s">
        <v>532</v>
      </c>
      <c r="E2511" t="s">
        <v>533</v>
      </c>
      <c r="F2511" t="str">
        <f t="shared" si="238"/>
        <v>1100</v>
      </c>
      <c r="G2511" t="s">
        <v>286</v>
      </c>
      <c r="H2511" t="s">
        <v>287</v>
      </c>
      <c r="I2511" s="91"/>
      <c r="J2511" s="91"/>
      <c r="K2511" s="91">
        <v>-99434.78</v>
      </c>
      <c r="L2511" s="91"/>
      <c r="M2511" s="91">
        <v>-19943.43</v>
      </c>
      <c r="N2511" s="91"/>
      <c r="O2511" s="91"/>
      <c r="P2511" s="91"/>
      <c r="Q2511" s="91"/>
      <c r="R2511" s="91"/>
      <c r="S2511" s="91"/>
      <c r="T2511" s="91"/>
      <c r="U2511" s="91">
        <f t="shared" si="239"/>
        <v>-119378.20999999999</v>
      </c>
      <c r="V2511" s="82" t="str">
        <f t="shared" si="237"/>
        <v>155061100887</v>
      </c>
      <c r="W2511" s="83">
        <f>VLOOKUP(V2511,Factors!$E$6:$H$5950,4,FALSE)</f>
        <v>0</v>
      </c>
      <c r="X2511" t="str">
        <f>VLOOKUP(V2511,Factors!$E$6:$F$5950,2,FALSE)</f>
        <v>Direct-OR</v>
      </c>
      <c r="Y2511" s="92">
        <f t="shared" si="234"/>
        <v>0</v>
      </c>
      <c r="Z2511" s="92">
        <f t="shared" si="235"/>
        <v>-119378.20999999999</v>
      </c>
      <c r="AA2511" s="92">
        <f t="shared" si="236"/>
        <v>-119378.20999999999</v>
      </c>
    </row>
    <row r="2512" spans="1:27" x14ac:dyDescent="0.25">
      <c r="A2512" t="s">
        <v>513</v>
      </c>
      <c r="B2512" t="s">
        <v>170</v>
      </c>
      <c r="C2512" t="s">
        <v>171</v>
      </c>
      <c r="D2512" t="s">
        <v>532</v>
      </c>
      <c r="E2512" t="s">
        <v>533</v>
      </c>
      <c r="F2512" t="str">
        <f t="shared" si="238"/>
        <v>1100</v>
      </c>
      <c r="G2512" t="s">
        <v>428</v>
      </c>
      <c r="H2512" t="s">
        <v>429</v>
      </c>
      <c r="I2512" s="91"/>
      <c r="J2512" s="91"/>
      <c r="K2512" s="91"/>
      <c r="L2512" s="91"/>
      <c r="M2512" s="91">
        <v>-283.39</v>
      </c>
      <c r="N2512" s="91"/>
      <c r="O2512" s="91"/>
      <c r="P2512" s="91"/>
      <c r="Q2512" s="91"/>
      <c r="R2512" s="91"/>
      <c r="S2512" s="91"/>
      <c r="T2512" s="91"/>
      <c r="U2512" s="91">
        <f t="shared" si="239"/>
        <v>-283.39</v>
      </c>
      <c r="V2512" s="82" t="str">
        <f t="shared" si="237"/>
        <v>155061100887</v>
      </c>
      <c r="W2512" s="83">
        <f>VLOOKUP(V2512,Factors!$E$6:$H$5950,4,FALSE)</f>
        <v>0</v>
      </c>
      <c r="X2512" t="str">
        <f>VLOOKUP(V2512,Factors!$E$6:$F$5950,2,FALSE)</f>
        <v>Direct-OR</v>
      </c>
      <c r="Y2512" s="92">
        <f t="shared" si="234"/>
        <v>0</v>
      </c>
      <c r="Z2512" s="92">
        <f t="shared" si="235"/>
        <v>-283.39</v>
      </c>
      <c r="AA2512" s="92">
        <f t="shared" si="236"/>
        <v>-283.39</v>
      </c>
    </row>
    <row r="2513" spans="1:27" x14ac:dyDescent="0.25">
      <c r="A2513" t="s">
        <v>513</v>
      </c>
      <c r="B2513" t="s">
        <v>170</v>
      </c>
      <c r="C2513" t="s">
        <v>171</v>
      </c>
      <c r="D2513" t="s">
        <v>532</v>
      </c>
      <c r="E2513" t="s">
        <v>533</v>
      </c>
      <c r="F2513" t="str">
        <f t="shared" si="238"/>
        <v>1100</v>
      </c>
      <c r="G2513" t="s">
        <v>180</v>
      </c>
      <c r="H2513" t="s">
        <v>181</v>
      </c>
      <c r="I2513" s="91"/>
      <c r="J2513" s="91"/>
      <c r="K2513" s="91">
        <v>72.17</v>
      </c>
      <c r="L2513" s="91"/>
      <c r="M2513" s="91"/>
      <c r="N2513" s="91"/>
      <c r="O2513" s="91">
        <v>108.26</v>
      </c>
      <c r="P2513" s="91">
        <v>108.26</v>
      </c>
      <c r="Q2513" s="91">
        <v>108.25</v>
      </c>
      <c r="R2513" s="91"/>
      <c r="S2513" s="91"/>
      <c r="T2513" s="91"/>
      <c r="U2513" s="91">
        <f t="shared" si="239"/>
        <v>396.94</v>
      </c>
      <c r="V2513" s="82" t="str">
        <f t="shared" si="237"/>
        <v>155061100887</v>
      </c>
      <c r="W2513" s="83">
        <f>VLOOKUP(V2513,Factors!$E$6:$H$5950,4,FALSE)</f>
        <v>0</v>
      </c>
      <c r="X2513" t="str">
        <f>VLOOKUP(V2513,Factors!$E$6:$F$5950,2,FALSE)</f>
        <v>Direct-OR</v>
      </c>
      <c r="Y2513" s="92">
        <f t="shared" si="234"/>
        <v>0</v>
      </c>
      <c r="Z2513" s="92">
        <f t="shared" si="235"/>
        <v>396.94</v>
      </c>
      <c r="AA2513" s="92">
        <f t="shared" si="236"/>
        <v>396.94</v>
      </c>
    </row>
    <row r="2514" spans="1:27" x14ac:dyDescent="0.25">
      <c r="A2514" t="s">
        <v>513</v>
      </c>
      <c r="B2514" t="s">
        <v>170</v>
      </c>
      <c r="C2514" t="s">
        <v>171</v>
      </c>
      <c r="D2514" t="s">
        <v>532</v>
      </c>
      <c r="E2514" t="s">
        <v>533</v>
      </c>
      <c r="F2514" t="str">
        <f t="shared" si="238"/>
        <v>1100</v>
      </c>
      <c r="G2514" t="s">
        <v>65</v>
      </c>
      <c r="H2514" t="s">
        <v>66</v>
      </c>
      <c r="I2514" s="91">
        <v>10075.98</v>
      </c>
      <c r="J2514" s="91">
        <v>8632.32</v>
      </c>
      <c r="K2514" s="91">
        <v>13373.28</v>
      </c>
      <c r="L2514" s="91">
        <v>4611.05</v>
      </c>
      <c r="M2514" s="91">
        <v>16091.73</v>
      </c>
      <c r="N2514" s="91">
        <v>8582.2099999999991</v>
      </c>
      <c r="O2514" s="91">
        <v>12515.92</v>
      </c>
      <c r="P2514" s="91">
        <v>18219.71</v>
      </c>
      <c r="Q2514" s="91">
        <v>10784.43</v>
      </c>
      <c r="R2514" s="91">
        <v>10548.96</v>
      </c>
      <c r="S2514" s="91">
        <v>9527.31</v>
      </c>
      <c r="T2514" s="91">
        <v>1979.16</v>
      </c>
      <c r="U2514" s="91">
        <f t="shared" si="239"/>
        <v>124942.06</v>
      </c>
      <c r="V2514" s="82" t="str">
        <f t="shared" si="237"/>
        <v>155061100887</v>
      </c>
      <c r="W2514" s="83">
        <f>VLOOKUP(V2514,Factors!$E$6:$H$5950,4,FALSE)</f>
        <v>0</v>
      </c>
      <c r="X2514" t="str">
        <f>VLOOKUP(V2514,Factors!$E$6:$F$5950,2,FALSE)</f>
        <v>Direct-OR</v>
      </c>
      <c r="Y2514" s="92">
        <f t="shared" ref="Y2514:Y2577" si="240">U2514*W2514</f>
        <v>0</v>
      </c>
      <c r="Z2514" s="92">
        <f t="shared" ref="Z2514:Z2577" si="241">U2514-Y2514</f>
        <v>124942.06</v>
      </c>
      <c r="AA2514" s="92">
        <f t="shared" ref="AA2514:AA2577" si="242">Y2514+Z2514</f>
        <v>124942.06</v>
      </c>
    </row>
    <row r="2515" spans="1:27" x14ac:dyDescent="0.25">
      <c r="A2515" t="s">
        <v>513</v>
      </c>
      <c r="B2515" t="s">
        <v>170</v>
      </c>
      <c r="C2515" t="s">
        <v>171</v>
      </c>
      <c r="D2515" t="s">
        <v>532</v>
      </c>
      <c r="E2515" t="s">
        <v>533</v>
      </c>
      <c r="F2515" t="str">
        <f t="shared" si="238"/>
        <v>1100</v>
      </c>
      <c r="G2515" t="s">
        <v>56</v>
      </c>
      <c r="H2515" t="s">
        <v>57</v>
      </c>
      <c r="I2515" s="91">
        <v>26819.360000000001</v>
      </c>
      <c r="J2515" s="91">
        <v>38406.68</v>
      </c>
      <c r="K2515" s="91">
        <v>20360.63</v>
      </c>
      <c r="L2515" s="91">
        <v>20423.47</v>
      </c>
      <c r="M2515" s="91">
        <v>11660.87</v>
      </c>
      <c r="N2515" s="91">
        <v>28060.83</v>
      </c>
      <c r="O2515" s="91">
        <v>41827.919999999998</v>
      </c>
      <c r="P2515" s="91">
        <v>29304.01</v>
      </c>
      <c r="Q2515" s="91">
        <v>31898.240000000002</v>
      </c>
      <c r="R2515" s="91">
        <v>29188.27</v>
      </c>
      <c r="S2515" s="91">
        <v>30216.15</v>
      </c>
      <c r="T2515" s="91">
        <v>21811.33</v>
      </c>
      <c r="U2515" s="91">
        <f t="shared" si="239"/>
        <v>329977.76000000007</v>
      </c>
      <c r="V2515" s="82" t="str">
        <f t="shared" si="237"/>
        <v>155061100887</v>
      </c>
      <c r="W2515" s="83">
        <f>VLOOKUP(V2515,Factors!$E$6:$H$5950,4,FALSE)</f>
        <v>0</v>
      </c>
      <c r="X2515" t="str">
        <f>VLOOKUP(V2515,Factors!$E$6:$F$5950,2,FALSE)</f>
        <v>Direct-OR</v>
      </c>
      <c r="Y2515" s="92">
        <f t="shared" si="240"/>
        <v>0</v>
      </c>
      <c r="Z2515" s="92">
        <f t="shared" si="241"/>
        <v>329977.76000000007</v>
      </c>
      <c r="AA2515" s="92">
        <f t="shared" si="242"/>
        <v>329977.76000000007</v>
      </c>
    </row>
    <row r="2516" spans="1:27" x14ac:dyDescent="0.25">
      <c r="A2516" t="s">
        <v>513</v>
      </c>
      <c r="B2516" t="s">
        <v>170</v>
      </c>
      <c r="C2516" t="s">
        <v>171</v>
      </c>
      <c r="D2516" t="s">
        <v>532</v>
      </c>
      <c r="E2516" t="s">
        <v>533</v>
      </c>
      <c r="F2516" t="str">
        <f t="shared" si="238"/>
        <v>1100</v>
      </c>
      <c r="G2516" t="s">
        <v>68</v>
      </c>
      <c r="H2516" t="s">
        <v>69</v>
      </c>
      <c r="I2516" s="91">
        <v>6106.34</v>
      </c>
      <c r="J2516" s="91">
        <v>10559.76</v>
      </c>
      <c r="K2516" s="91">
        <v>5136.08</v>
      </c>
      <c r="L2516" s="91">
        <v>4536.87</v>
      </c>
      <c r="M2516" s="91">
        <v>575.86</v>
      </c>
      <c r="N2516" s="91">
        <v>6805</v>
      </c>
      <c r="O2516" s="91">
        <v>10362.129999999999</v>
      </c>
      <c r="P2516" s="91">
        <v>8007.5</v>
      </c>
      <c r="Q2516" s="91">
        <v>9453.9</v>
      </c>
      <c r="R2516" s="91">
        <v>11495.41</v>
      </c>
      <c r="S2516" s="91">
        <v>10631.9</v>
      </c>
      <c r="T2516" s="91">
        <v>4476.68</v>
      </c>
      <c r="U2516" s="91">
        <f t="shared" si="239"/>
        <v>88147.43</v>
      </c>
      <c r="V2516" s="82" t="str">
        <f t="shared" si="237"/>
        <v>155061100887</v>
      </c>
      <c r="W2516" s="83">
        <f>VLOOKUP(V2516,Factors!$E$6:$H$5950,4,FALSE)</f>
        <v>0</v>
      </c>
      <c r="X2516" t="str">
        <f>VLOOKUP(V2516,Factors!$E$6:$F$5950,2,FALSE)</f>
        <v>Direct-OR</v>
      </c>
      <c r="Y2516" s="92">
        <f t="shared" si="240"/>
        <v>0</v>
      </c>
      <c r="Z2516" s="92">
        <f t="shared" si="241"/>
        <v>88147.43</v>
      </c>
      <c r="AA2516" s="92">
        <f t="shared" si="242"/>
        <v>88147.43</v>
      </c>
    </row>
    <row r="2517" spans="1:27" x14ac:dyDescent="0.25">
      <c r="A2517" t="s">
        <v>513</v>
      </c>
      <c r="B2517" t="s">
        <v>170</v>
      </c>
      <c r="C2517" t="s">
        <v>171</v>
      </c>
      <c r="D2517" t="s">
        <v>532</v>
      </c>
      <c r="E2517" t="s">
        <v>533</v>
      </c>
      <c r="F2517" t="str">
        <f t="shared" si="238"/>
        <v>1100</v>
      </c>
      <c r="G2517" t="s">
        <v>154</v>
      </c>
      <c r="H2517" t="s">
        <v>155</v>
      </c>
      <c r="I2517" s="91"/>
      <c r="J2517" s="91"/>
      <c r="K2517" s="91"/>
      <c r="L2517" s="91"/>
      <c r="M2517" s="91">
        <v>38.880000000000003</v>
      </c>
      <c r="N2517" s="91"/>
      <c r="O2517" s="91"/>
      <c r="P2517" s="91"/>
      <c r="Q2517" s="91"/>
      <c r="R2517" s="91"/>
      <c r="S2517" s="91"/>
      <c r="T2517" s="91">
        <v>81.2</v>
      </c>
      <c r="U2517" s="91">
        <f t="shared" si="239"/>
        <v>120.08000000000001</v>
      </c>
      <c r="V2517" s="82" t="str">
        <f t="shared" si="237"/>
        <v>155061100887</v>
      </c>
      <c r="W2517" s="83">
        <f>VLOOKUP(V2517,Factors!$E$6:$H$5950,4,FALSE)</f>
        <v>0</v>
      </c>
      <c r="X2517" t="str">
        <f>VLOOKUP(V2517,Factors!$E$6:$F$5950,2,FALSE)</f>
        <v>Direct-OR</v>
      </c>
      <c r="Y2517" s="92">
        <f t="shared" si="240"/>
        <v>0</v>
      </c>
      <c r="Z2517" s="92">
        <f t="shared" si="241"/>
        <v>120.08000000000001</v>
      </c>
      <c r="AA2517" s="92">
        <f t="shared" si="242"/>
        <v>120.08000000000001</v>
      </c>
    </row>
    <row r="2518" spans="1:27" x14ac:dyDescent="0.25">
      <c r="A2518" t="s">
        <v>513</v>
      </c>
      <c r="B2518" t="s">
        <v>170</v>
      </c>
      <c r="C2518" t="s">
        <v>171</v>
      </c>
      <c r="D2518" t="s">
        <v>532</v>
      </c>
      <c r="E2518" t="s">
        <v>533</v>
      </c>
      <c r="F2518" t="str">
        <f t="shared" si="238"/>
        <v>1100</v>
      </c>
      <c r="G2518" t="s">
        <v>156</v>
      </c>
      <c r="H2518" t="s">
        <v>157</v>
      </c>
      <c r="I2518" s="91">
        <v>471.46</v>
      </c>
      <c r="J2518" s="91">
        <v>342.88</v>
      </c>
      <c r="K2518" s="91">
        <v>214.3</v>
      </c>
      <c r="L2518" s="91">
        <v>64.290000000000006</v>
      </c>
      <c r="M2518" s="91">
        <v>342.88</v>
      </c>
      <c r="N2518" s="91">
        <v>214.3</v>
      </c>
      <c r="O2518" s="91">
        <v>257.16000000000003</v>
      </c>
      <c r="P2518" s="91">
        <v>578.61</v>
      </c>
      <c r="Q2518" s="91">
        <v>407.17</v>
      </c>
      <c r="R2518" s="91">
        <v>471.46</v>
      </c>
      <c r="S2518" s="91">
        <v>407.17</v>
      </c>
      <c r="T2518" s="91">
        <v>85.72</v>
      </c>
      <c r="U2518" s="91">
        <f t="shared" si="239"/>
        <v>3857.4</v>
      </c>
      <c r="V2518" s="82" t="str">
        <f t="shared" si="237"/>
        <v>155061100887</v>
      </c>
      <c r="W2518" s="83">
        <f>VLOOKUP(V2518,Factors!$E$6:$H$5950,4,FALSE)</f>
        <v>0</v>
      </c>
      <c r="X2518" t="str">
        <f>VLOOKUP(V2518,Factors!$E$6:$F$5950,2,FALSE)</f>
        <v>Direct-OR</v>
      </c>
      <c r="Y2518" s="92">
        <f t="shared" si="240"/>
        <v>0</v>
      </c>
      <c r="Z2518" s="92">
        <f t="shared" si="241"/>
        <v>3857.4</v>
      </c>
      <c r="AA2518" s="92">
        <f t="shared" si="242"/>
        <v>3857.4</v>
      </c>
    </row>
    <row r="2519" spans="1:27" x14ac:dyDescent="0.25">
      <c r="A2519" t="s">
        <v>513</v>
      </c>
      <c r="B2519" t="s">
        <v>170</v>
      </c>
      <c r="C2519" t="s">
        <v>171</v>
      </c>
      <c r="D2519" t="s">
        <v>522</v>
      </c>
      <c r="E2519" t="s">
        <v>523</v>
      </c>
      <c r="F2519" t="str">
        <f t="shared" si="238"/>
        <v>1170</v>
      </c>
      <c r="G2519" t="s">
        <v>84</v>
      </c>
      <c r="H2519" t="s">
        <v>85</v>
      </c>
      <c r="I2519" s="91"/>
      <c r="J2519" s="91"/>
      <c r="K2519" s="91"/>
      <c r="L2519" s="91"/>
      <c r="M2519" s="91"/>
      <c r="N2519" s="91"/>
      <c r="O2519" s="91"/>
      <c r="P2519" s="91"/>
      <c r="Q2519" s="91">
        <v>25.46</v>
      </c>
      <c r="R2519" s="91"/>
      <c r="S2519" s="91"/>
      <c r="T2519" s="91"/>
      <c r="U2519" s="91">
        <f t="shared" si="239"/>
        <v>25.46</v>
      </c>
      <c r="V2519" s="82" t="str">
        <f t="shared" si="237"/>
        <v>155061170887</v>
      </c>
      <c r="W2519" s="83">
        <f>VLOOKUP(V2519,Factors!$E$6:$H$5950,4,FALSE)</f>
        <v>0</v>
      </c>
      <c r="X2519" t="str">
        <f>VLOOKUP(V2519,Factors!$E$6:$F$5950,2,FALSE)</f>
        <v>Direct-OR</v>
      </c>
      <c r="Y2519" s="92">
        <f t="shared" si="240"/>
        <v>0</v>
      </c>
      <c r="Z2519" s="92">
        <f t="shared" si="241"/>
        <v>25.46</v>
      </c>
      <c r="AA2519" s="92">
        <f t="shared" si="242"/>
        <v>25.46</v>
      </c>
    </row>
    <row r="2520" spans="1:27" x14ac:dyDescent="0.25">
      <c r="A2520" t="s">
        <v>513</v>
      </c>
      <c r="B2520" t="s">
        <v>170</v>
      </c>
      <c r="C2520" t="s">
        <v>171</v>
      </c>
      <c r="D2520" t="s">
        <v>522</v>
      </c>
      <c r="E2520" t="s">
        <v>523</v>
      </c>
      <c r="F2520" t="str">
        <f t="shared" si="238"/>
        <v>1170</v>
      </c>
      <c r="G2520" t="s">
        <v>65</v>
      </c>
      <c r="H2520" t="s">
        <v>66</v>
      </c>
      <c r="I2520" s="91"/>
      <c r="J2520" s="91"/>
      <c r="K2520" s="91"/>
      <c r="L2520" s="91"/>
      <c r="M2520" s="91"/>
      <c r="N2520" s="91"/>
      <c r="O2520" s="91"/>
      <c r="P2520" s="91"/>
      <c r="Q2520" s="91">
        <v>181.76</v>
      </c>
      <c r="R2520" s="91"/>
      <c r="S2520" s="91"/>
      <c r="T2520" s="91"/>
      <c r="U2520" s="91">
        <f t="shared" si="239"/>
        <v>181.76</v>
      </c>
      <c r="V2520" s="82" t="str">
        <f t="shared" si="237"/>
        <v>155061170887</v>
      </c>
      <c r="W2520" s="83">
        <f>VLOOKUP(V2520,Factors!$E$6:$H$5950,4,FALSE)</f>
        <v>0</v>
      </c>
      <c r="X2520" t="str">
        <f>VLOOKUP(V2520,Factors!$E$6:$F$5950,2,FALSE)</f>
        <v>Direct-OR</v>
      </c>
      <c r="Y2520" s="92">
        <f t="shared" si="240"/>
        <v>0</v>
      </c>
      <c r="Z2520" s="92">
        <f t="shared" si="241"/>
        <v>181.76</v>
      </c>
      <c r="AA2520" s="92">
        <f t="shared" si="242"/>
        <v>181.76</v>
      </c>
    </row>
    <row r="2521" spans="1:27" x14ac:dyDescent="0.25">
      <c r="A2521" t="s">
        <v>513</v>
      </c>
      <c r="B2521" t="s">
        <v>170</v>
      </c>
      <c r="C2521" t="s">
        <v>171</v>
      </c>
      <c r="D2521" t="s">
        <v>534</v>
      </c>
      <c r="E2521" t="s">
        <v>535</v>
      </c>
      <c r="F2521" t="str">
        <f t="shared" si="238"/>
        <v>1197</v>
      </c>
      <c r="G2521" t="s">
        <v>84</v>
      </c>
      <c r="H2521" t="s">
        <v>85</v>
      </c>
      <c r="I2521" s="91"/>
      <c r="J2521" s="91">
        <v>55.68</v>
      </c>
      <c r="K2521" s="91"/>
      <c r="L2521" s="91"/>
      <c r="M2521" s="91"/>
      <c r="N2521" s="91"/>
      <c r="O2521" s="91"/>
      <c r="P2521" s="91"/>
      <c r="Q2521" s="91"/>
      <c r="R2521" s="91"/>
      <c r="S2521" s="91"/>
      <c r="T2521" s="91"/>
      <c r="U2521" s="91">
        <f t="shared" si="239"/>
        <v>55.68</v>
      </c>
      <c r="V2521" s="82" t="str">
        <f t="shared" si="237"/>
        <v>155061197887</v>
      </c>
      <c r="W2521" s="83">
        <f>VLOOKUP(V2521,Factors!$E$6:$H$5950,4,FALSE)</f>
        <v>0</v>
      </c>
      <c r="X2521" t="str">
        <f>VLOOKUP(V2521,Factors!$E$6:$F$5950,2,FALSE)</f>
        <v>Direct-OR</v>
      </c>
      <c r="Y2521" s="92">
        <f t="shared" si="240"/>
        <v>0</v>
      </c>
      <c r="Z2521" s="92">
        <f t="shared" si="241"/>
        <v>55.68</v>
      </c>
      <c r="AA2521" s="92">
        <f t="shared" si="242"/>
        <v>55.68</v>
      </c>
    </row>
    <row r="2522" spans="1:27" x14ac:dyDescent="0.25">
      <c r="A2522" t="s">
        <v>513</v>
      </c>
      <c r="B2522" t="s">
        <v>170</v>
      </c>
      <c r="C2522" t="s">
        <v>171</v>
      </c>
      <c r="D2522" t="s">
        <v>534</v>
      </c>
      <c r="E2522" t="s">
        <v>535</v>
      </c>
      <c r="F2522" t="str">
        <f t="shared" si="238"/>
        <v>1197</v>
      </c>
      <c r="G2522" t="s">
        <v>56</v>
      </c>
      <c r="H2522" t="s">
        <v>57</v>
      </c>
      <c r="I2522" s="91"/>
      <c r="J2522" s="91">
        <v>397.58</v>
      </c>
      <c r="K2522" s="91"/>
      <c r="L2522" s="91"/>
      <c r="M2522" s="91"/>
      <c r="N2522" s="91"/>
      <c r="O2522" s="91"/>
      <c r="P2522" s="91"/>
      <c r="Q2522" s="91"/>
      <c r="R2522" s="91"/>
      <c r="S2522" s="91"/>
      <c r="T2522" s="91"/>
      <c r="U2522" s="91">
        <f t="shared" si="239"/>
        <v>397.58</v>
      </c>
      <c r="V2522" s="82" t="str">
        <f t="shared" si="237"/>
        <v>155061197887</v>
      </c>
      <c r="W2522" s="83">
        <f>VLOOKUP(V2522,Factors!$E$6:$H$5950,4,FALSE)</f>
        <v>0</v>
      </c>
      <c r="X2522" t="str">
        <f>VLOOKUP(V2522,Factors!$E$6:$F$5950,2,FALSE)</f>
        <v>Direct-OR</v>
      </c>
      <c r="Y2522" s="92">
        <f t="shared" si="240"/>
        <v>0</v>
      </c>
      <c r="Z2522" s="92">
        <f t="shared" si="241"/>
        <v>397.58</v>
      </c>
      <c r="AA2522" s="92">
        <f t="shared" si="242"/>
        <v>397.58</v>
      </c>
    </row>
    <row r="2523" spans="1:27" x14ac:dyDescent="0.25">
      <c r="A2523" t="s">
        <v>513</v>
      </c>
      <c r="B2523" t="s">
        <v>170</v>
      </c>
      <c r="C2523" t="s">
        <v>171</v>
      </c>
      <c r="D2523" t="s">
        <v>524</v>
      </c>
      <c r="E2523" t="s">
        <v>525</v>
      </c>
      <c r="F2523" t="str">
        <f t="shared" si="238"/>
        <v>1220</v>
      </c>
      <c r="G2523" t="s">
        <v>61</v>
      </c>
      <c r="H2523" t="s">
        <v>62</v>
      </c>
      <c r="I2523" s="91"/>
      <c r="J2523" s="91"/>
      <c r="K2523" s="91">
        <v>35.64</v>
      </c>
      <c r="L2523" s="91"/>
      <c r="M2523" s="91"/>
      <c r="N2523" s="91"/>
      <c r="O2523" s="91"/>
      <c r="P2523" s="91"/>
      <c r="Q2523" s="91">
        <v>170</v>
      </c>
      <c r="R2523" s="91"/>
      <c r="S2523" s="91"/>
      <c r="T2523" s="91"/>
      <c r="U2523" s="91">
        <f t="shared" si="239"/>
        <v>205.64</v>
      </c>
      <c r="V2523" s="82" t="str">
        <f t="shared" si="237"/>
        <v>155061220887</v>
      </c>
      <c r="W2523" s="83">
        <f>VLOOKUP(V2523,Factors!$E$6:$H$5950,4,FALSE)</f>
        <v>0</v>
      </c>
      <c r="X2523" t="str">
        <f>VLOOKUP(V2523,Factors!$E$6:$F$5950,2,FALSE)</f>
        <v>Direct-OR</v>
      </c>
      <c r="Y2523" s="92">
        <f t="shared" si="240"/>
        <v>0</v>
      </c>
      <c r="Z2523" s="92">
        <f t="shared" si="241"/>
        <v>205.64</v>
      </c>
      <c r="AA2523" s="92">
        <f t="shared" si="242"/>
        <v>205.64</v>
      </c>
    </row>
    <row r="2524" spans="1:27" x14ac:dyDescent="0.25">
      <c r="A2524" t="s">
        <v>513</v>
      </c>
      <c r="B2524" t="s">
        <v>170</v>
      </c>
      <c r="C2524" t="s">
        <v>171</v>
      </c>
      <c r="D2524" t="s">
        <v>524</v>
      </c>
      <c r="E2524" t="s">
        <v>525</v>
      </c>
      <c r="F2524" t="str">
        <f t="shared" si="238"/>
        <v>1220</v>
      </c>
      <c r="G2524" t="s">
        <v>92</v>
      </c>
      <c r="H2524" t="s">
        <v>93</v>
      </c>
      <c r="I2524" s="91">
        <v>-6991.76</v>
      </c>
      <c r="J2524" s="91">
        <v>-570.61</v>
      </c>
      <c r="K2524" s="91"/>
      <c r="L2524" s="91">
        <v>2005.06</v>
      </c>
      <c r="M2524" s="91">
        <v>94.18</v>
      </c>
      <c r="N2524" s="91">
        <v>334.54</v>
      </c>
      <c r="O2524" s="91">
        <v>722.35</v>
      </c>
      <c r="P2524" s="91">
        <v>1714.58</v>
      </c>
      <c r="Q2524" s="91">
        <v>651.4</v>
      </c>
      <c r="R2524" s="91">
        <v>4799.53</v>
      </c>
      <c r="S2524" s="91">
        <v>601.24</v>
      </c>
      <c r="T2524" s="91">
        <v>1275.73</v>
      </c>
      <c r="U2524" s="91">
        <f t="shared" si="239"/>
        <v>4636.2400000000016</v>
      </c>
      <c r="V2524" s="82" t="str">
        <f t="shared" si="237"/>
        <v>155061220887</v>
      </c>
      <c r="W2524" s="83">
        <f>VLOOKUP(V2524,Factors!$E$6:$H$5950,4,FALSE)</f>
        <v>0</v>
      </c>
      <c r="X2524" t="str">
        <f>VLOOKUP(V2524,Factors!$E$6:$F$5950,2,FALSE)</f>
        <v>Direct-OR</v>
      </c>
      <c r="Y2524" s="92">
        <f t="shared" si="240"/>
        <v>0</v>
      </c>
      <c r="Z2524" s="92">
        <f t="shared" si="241"/>
        <v>4636.2400000000016</v>
      </c>
      <c r="AA2524" s="92">
        <f t="shared" si="242"/>
        <v>4636.2400000000016</v>
      </c>
    </row>
    <row r="2525" spans="1:27" x14ac:dyDescent="0.25">
      <c r="A2525" t="s">
        <v>513</v>
      </c>
      <c r="B2525" t="s">
        <v>170</v>
      </c>
      <c r="C2525" t="s">
        <v>171</v>
      </c>
      <c r="D2525" t="s">
        <v>524</v>
      </c>
      <c r="E2525" t="s">
        <v>525</v>
      </c>
      <c r="F2525" t="str">
        <f t="shared" si="238"/>
        <v>1220</v>
      </c>
      <c r="G2525" t="s">
        <v>235</v>
      </c>
      <c r="H2525" t="s">
        <v>236</v>
      </c>
      <c r="I2525" s="91">
        <v>-225.41</v>
      </c>
      <c r="J2525" s="91">
        <v>13.48</v>
      </c>
      <c r="K2525" s="91"/>
      <c r="L2525" s="91">
        <v>16.25</v>
      </c>
      <c r="M2525" s="91">
        <v>13.48</v>
      </c>
      <c r="N2525" s="91">
        <v>138.08000000000001</v>
      </c>
      <c r="O2525" s="91">
        <v>83.24</v>
      </c>
      <c r="P2525" s="91">
        <v>263.23</v>
      </c>
      <c r="Q2525" s="91">
        <v>131.91</v>
      </c>
      <c r="R2525" s="91">
        <v>72.61</v>
      </c>
      <c r="S2525" s="91">
        <v>11.39</v>
      </c>
      <c r="T2525" s="91"/>
      <c r="U2525" s="91">
        <f t="shared" si="239"/>
        <v>518.26</v>
      </c>
      <c r="V2525" s="82" t="str">
        <f t="shared" si="237"/>
        <v>155061220887</v>
      </c>
      <c r="W2525" s="83">
        <f>VLOOKUP(V2525,Factors!$E$6:$H$5950,4,FALSE)</f>
        <v>0</v>
      </c>
      <c r="X2525" t="str">
        <f>VLOOKUP(V2525,Factors!$E$6:$F$5950,2,FALSE)</f>
        <v>Direct-OR</v>
      </c>
      <c r="Y2525" s="92">
        <f t="shared" si="240"/>
        <v>0</v>
      </c>
      <c r="Z2525" s="92">
        <f t="shared" si="241"/>
        <v>518.26</v>
      </c>
      <c r="AA2525" s="92">
        <f t="shared" si="242"/>
        <v>518.26</v>
      </c>
    </row>
    <row r="2526" spans="1:27" x14ac:dyDescent="0.25">
      <c r="A2526" t="s">
        <v>513</v>
      </c>
      <c r="B2526" t="s">
        <v>170</v>
      </c>
      <c r="C2526" t="s">
        <v>171</v>
      </c>
      <c r="D2526" t="s">
        <v>524</v>
      </c>
      <c r="E2526" t="s">
        <v>525</v>
      </c>
      <c r="F2526" t="str">
        <f t="shared" si="238"/>
        <v>1220</v>
      </c>
      <c r="G2526" t="s">
        <v>351</v>
      </c>
      <c r="H2526" t="s">
        <v>352</v>
      </c>
      <c r="I2526" s="91">
        <v>-11.27</v>
      </c>
      <c r="J2526" s="91">
        <v>0.67</v>
      </c>
      <c r="K2526" s="91"/>
      <c r="L2526" s="91">
        <v>0.32</v>
      </c>
      <c r="M2526" s="91">
        <v>0.67</v>
      </c>
      <c r="N2526" s="91">
        <v>2.76</v>
      </c>
      <c r="O2526" s="91">
        <v>4.16</v>
      </c>
      <c r="P2526" s="91">
        <v>13.16</v>
      </c>
      <c r="Q2526" s="91">
        <v>2.31</v>
      </c>
      <c r="R2526" s="91">
        <v>3.63</v>
      </c>
      <c r="S2526" s="91">
        <v>0.17</v>
      </c>
      <c r="T2526" s="91"/>
      <c r="U2526" s="91">
        <f t="shared" si="239"/>
        <v>16.580000000000002</v>
      </c>
      <c r="V2526" s="82" t="str">
        <f t="shared" si="237"/>
        <v>155061220887</v>
      </c>
      <c r="W2526" s="83">
        <f>VLOOKUP(V2526,Factors!$E$6:$H$5950,4,FALSE)</f>
        <v>0</v>
      </c>
      <c r="X2526" t="str">
        <f>VLOOKUP(V2526,Factors!$E$6:$F$5950,2,FALSE)</f>
        <v>Direct-OR</v>
      </c>
      <c r="Y2526" s="92">
        <f t="shared" si="240"/>
        <v>0</v>
      </c>
      <c r="Z2526" s="92">
        <f t="shared" si="241"/>
        <v>16.580000000000002</v>
      </c>
      <c r="AA2526" s="92">
        <f t="shared" si="242"/>
        <v>16.580000000000002</v>
      </c>
    </row>
    <row r="2527" spans="1:27" x14ac:dyDescent="0.25">
      <c r="A2527" t="s">
        <v>513</v>
      </c>
      <c r="B2527" t="s">
        <v>170</v>
      </c>
      <c r="C2527" t="s">
        <v>171</v>
      </c>
      <c r="D2527" t="s">
        <v>524</v>
      </c>
      <c r="E2527" t="s">
        <v>525</v>
      </c>
      <c r="F2527" t="str">
        <f t="shared" si="238"/>
        <v>1220</v>
      </c>
      <c r="G2527" t="s">
        <v>272</v>
      </c>
      <c r="H2527" t="s">
        <v>273</v>
      </c>
      <c r="I2527" s="91">
        <v>121.97</v>
      </c>
      <c r="J2527" s="91">
        <v>771.43</v>
      </c>
      <c r="K2527" s="91">
        <v>10</v>
      </c>
      <c r="L2527" s="91">
        <v>74.25</v>
      </c>
      <c r="M2527" s="91"/>
      <c r="N2527" s="91"/>
      <c r="O2527" s="91">
        <v>186.05</v>
      </c>
      <c r="P2527" s="91">
        <v>10</v>
      </c>
      <c r="Q2527" s="91">
        <v>402.15</v>
      </c>
      <c r="R2527" s="91">
        <v>322.3</v>
      </c>
      <c r="S2527" s="91">
        <v>380.87</v>
      </c>
      <c r="T2527" s="91">
        <v>164.75</v>
      </c>
      <c r="U2527" s="91">
        <f t="shared" si="239"/>
        <v>2443.77</v>
      </c>
      <c r="V2527" s="82" t="str">
        <f t="shared" si="237"/>
        <v>155061220887</v>
      </c>
      <c r="W2527" s="83">
        <f>VLOOKUP(V2527,Factors!$E$6:$H$5950,4,FALSE)</f>
        <v>0</v>
      </c>
      <c r="X2527" t="str">
        <f>VLOOKUP(V2527,Factors!$E$6:$F$5950,2,FALSE)</f>
        <v>Direct-OR</v>
      </c>
      <c r="Y2527" s="92">
        <f t="shared" si="240"/>
        <v>0</v>
      </c>
      <c r="Z2527" s="92">
        <f t="shared" si="241"/>
        <v>2443.77</v>
      </c>
      <c r="AA2527" s="92">
        <f t="shared" si="242"/>
        <v>2443.77</v>
      </c>
    </row>
    <row r="2528" spans="1:27" x14ac:dyDescent="0.25">
      <c r="A2528" t="s">
        <v>513</v>
      </c>
      <c r="B2528" t="s">
        <v>170</v>
      </c>
      <c r="C2528" t="s">
        <v>171</v>
      </c>
      <c r="D2528" t="s">
        <v>524</v>
      </c>
      <c r="E2528" t="s">
        <v>525</v>
      </c>
      <c r="F2528" t="str">
        <f t="shared" si="238"/>
        <v>1220</v>
      </c>
      <c r="G2528" t="s">
        <v>84</v>
      </c>
      <c r="H2528" t="s">
        <v>85</v>
      </c>
      <c r="I2528" s="91">
        <v>-442.4</v>
      </c>
      <c r="J2528" s="91">
        <v>1028.82</v>
      </c>
      <c r="K2528" s="91">
        <v>887.03</v>
      </c>
      <c r="L2528" s="91">
        <v>2883.96</v>
      </c>
      <c r="M2528" s="91">
        <v>2722.04</v>
      </c>
      <c r="N2528" s="91">
        <v>2849.88</v>
      </c>
      <c r="O2528" s="91">
        <v>3083.92</v>
      </c>
      <c r="P2528" s="91">
        <v>3393.85</v>
      </c>
      <c r="Q2528" s="91">
        <v>2057.02</v>
      </c>
      <c r="R2528" s="91">
        <v>6547.47</v>
      </c>
      <c r="S2528" s="91">
        <v>2501.77</v>
      </c>
      <c r="T2528" s="91">
        <v>-6982.15</v>
      </c>
      <c r="U2528" s="91">
        <f t="shared" si="239"/>
        <v>20531.21</v>
      </c>
      <c r="V2528" s="82" t="str">
        <f t="shared" si="237"/>
        <v>155061220887</v>
      </c>
      <c r="W2528" s="83">
        <f>VLOOKUP(V2528,Factors!$E$6:$H$5950,4,FALSE)</f>
        <v>0</v>
      </c>
      <c r="X2528" t="str">
        <f>VLOOKUP(V2528,Factors!$E$6:$F$5950,2,FALSE)</f>
        <v>Direct-OR</v>
      </c>
      <c r="Y2528" s="92">
        <f t="shared" si="240"/>
        <v>0</v>
      </c>
      <c r="Z2528" s="92">
        <f t="shared" si="241"/>
        <v>20531.21</v>
      </c>
      <c r="AA2528" s="92">
        <f t="shared" si="242"/>
        <v>20531.21</v>
      </c>
    </row>
    <row r="2529" spans="1:27" x14ac:dyDescent="0.25">
      <c r="A2529" t="s">
        <v>513</v>
      </c>
      <c r="B2529" t="s">
        <v>170</v>
      </c>
      <c r="C2529" t="s">
        <v>171</v>
      </c>
      <c r="D2529" t="s">
        <v>524</v>
      </c>
      <c r="E2529" t="s">
        <v>525</v>
      </c>
      <c r="F2529" t="str">
        <f t="shared" si="238"/>
        <v>1220</v>
      </c>
      <c r="G2529" t="s">
        <v>44</v>
      </c>
      <c r="H2529" t="s">
        <v>45</v>
      </c>
      <c r="I2529" s="91"/>
      <c r="J2529" s="91"/>
      <c r="K2529" s="91"/>
      <c r="L2529" s="91">
        <v>1090.98</v>
      </c>
      <c r="M2529" s="91">
        <v>3094.5</v>
      </c>
      <c r="N2529" s="91">
        <v>-3094.5</v>
      </c>
      <c r="O2529" s="91"/>
      <c r="P2529" s="91"/>
      <c r="Q2529" s="91">
        <v>1107.95</v>
      </c>
      <c r="R2529" s="91">
        <v>-1107.95</v>
      </c>
      <c r="S2529" s="91"/>
      <c r="T2529" s="91"/>
      <c r="U2529" s="91">
        <f t="shared" si="239"/>
        <v>1090.9799999999993</v>
      </c>
      <c r="V2529" s="82" t="str">
        <f t="shared" si="237"/>
        <v>155061220887</v>
      </c>
      <c r="W2529" s="83">
        <f>VLOOKUP(V2529,Factors!$E$6:$H$5950,4,FALSE)</f>
        <v>0</v>
      </c>
      <c r="X2529" t="str">
        <f>VLOOKUP(V2529,Factors!$E$6:$F$5950,2,FALSE)</f>
        <v>Direct-OR</v>
      </c>
      <c r="Y2529" s="92">
        <f t="shared" si="240"/>
        <v>0</v>
      </c>
      <c r="Z2529" s="92">
        <f t="shared" si="241"/>
        <v>1090.9799999999993</v>
      </c>
      <c r="AA2529" s="92">
        <f t="shared" si="242"/>
        <v>1090.9799999999993</v>
      </c>
    </row>
    <row r="2530" spans="1:27" x14ac:dyDescent="0.25">
      <c r="A2530" t="s">
        <v>513</v>
      </c>
      <c r="B2530" t="s">
        <v>170</v>
      </c>
      <c r="C2530" t="s">
        <v>171</v>
      </c>
      <c r="D2530" t="s">
        <v>524</v>
      </c>
      <c r="E2530" t="s">
        <v>525</v>
      </c>
      <c r="F2530" t="str">
        <f t="shared" si="238"/>
        <v>1220</v>
      </c>
      <c r="G2530" t="s">
        <v>274</v>
      </c>
      <c r="H2530" t="s">
        <v>275</v>
      </c>
      <c r="I2530" s="91"/>
      <c r="J2530" s="91"/>
      <c r="K2530" s="91"/>
      <c r="L2530" s="91"/>
      <c r="M2530" s="91"/>
      <c r="N2530" s="91"/>
      <c r="O2530" s="91"/>
      <c r="P2530" s="91"/>
      <c r="Q2530" s="91"/>
      <c r="R2530" s="91"/>
      <c r="S2530" s="91">
        <v>120</v>
      </c>
      <c r="T2530" s="91">
        <v>-120</v>
      </c>
      <c r="U2530" s="91">
        <f t="shared" si="239"/>
        <v>0</v>
      </c>
      <c r="V2530" s="82" t="str">
        <f t="shared" si="237"/>
        <v>155061220887</v>
      </c>
      <c r="W2530" s="83">
        <f>VLOOKUP(V2530,Factors!$E$6:$H$5950,4,FALSE)</f>
        <v>0</v>
      </c>
      <c r="X2530" t="str">
        <f>VLOOKUP(V2530,Factors!$E$6:$F$5950,2,FALSE)</f>
        <v>Direct-OR</v>
      </c>
      <c r="Y2530" s="92">
        <f t="shared" si="240"/>
        <v>0</v>
      </c>
      <c r="Z2530" s="92">
        <f t="shared" si="241"/>
        <v>0</v>
      </c>
      <c r="AA2530" s="92">
        <f t="shared" si="242"/>
        <v>0</v>
      </c>
    </row>
    <row r="2531" spans="1:27" x14ac:dyDescent="0.25">
      <c r="A2531" t="s">
        <v>513</v>
      </c>
      <c r="B2531" t="s">
        <v>170</v>
      </c>
      <c r="C2531" t="s">
        <v>171</v>
      </c>
      <c r="D2531" t="s">
        <v>524</v>
      </c>
      <c r="E2531" t="s">
        <v>525</v>
      </c>
      <c r="F2531" t="str">
        <f t="shared" si="238"/>
        <v>1220</v>
      </c>
      <c r="G2531" t="s">
        <v>290</v>
      </c>
      <c r="H2531" t="s">
        <v>291</v>
      </c>
      <c r="I2531" s="91"/>
      <c r="J2531" s="91"/>
      <c r="K2531" s="91"/>
      <c r="L2531" s="91"/>
      <c r="M2531" s="91"/>
      <c r="N2531" s="91">
        <v>225</v>
      </c>
      <c r="O2531" s="91">
        <v>3948</v>
      </c>
      <c r="P2531" s="91">
        <v>187.5</v>
      </c>
      <c r="Q2531" s="91">
        <v>175</v>
      </c>
      <c r="R2531" s="91">
        <v>5.0599999999999996</v>
      </c>
      <c r="S2531" s="91"/>
      <c r="T2531" s="91"/>
      <c r="U2531" s="91">
        <f t="shared" si="239"/>
        <v>4540.5600000000004</v>
      </c>
      <c r="V2531" s="82" t="str">
        <f t="shared" si="237"/>
        <v>155061220887</v>
      </c>
      <c r="W2531" s="83">
        <f>VLOOKUP(V2531,Factors!$E$6:$H$5950,4,FALSE)</f>
        <v>0</v>
      </c>
      <c r="X2531" t="str">
        <f>VLOOKUP(V2531,Factors!$E$6:$F$5950,2,FALSE)</f>
        <v>Direct-OR</v>
      </c>
      <c r="Y2531" s="92">
        <f t="shared" si="240"/>
        <v>0</v>
      </c>
      <c r="Z2531" s="92">
        <f t="shared" si="241"/>
        <v>4540.5600000000004</v>
      </c>
      <c r="AA2531" s="92">
        <f t="shared" si="242"/>
        <v>4540.5600000000004</v>
      </c>
    </row>
    <row r="2532" spans="1:27" x14ac:dyDescent="0.25">
      <c r="A2532" t="s">
        <v>513</v>
      </c>
      <c r="B2532" t="s">
        <v>170</v>
      </c>
      <c r="C2532" t="s">
        <v>171</v>
      </c>
      <c r="D2532" t="s">
        <v>524</v>
      </c>
      <c r="E2532" t="s">
        <v>525</v>
      </c>
      <c r="F2532" t="str">
        <f t="shared" si="238"/>
        <v>1220</v>
      </c>
      <c r="G2532" t="s">
        <v>124</v>
      </c>
      <c r="H2532" t="s">
        <v>125</v>
      </c>
      <c r="I2532" s="91"/>
      <c r="J2532" s="91"/>
      <c r="K2532" s="91"/>
      <c r="L2532" s="91">
        <v>439.8</v>
      </c>
      <c r="M2532" s="91"/>
      <c r="N2532" s="91"/>
      <c r="O2532" s="91"/>
      <c r="P2532" s="91"/>
      <c r="Q2532" s="91"/>
      <c r="R2532" s="91"/>
      <c r="S2532" s="91"/>
      <c r="T2532" s="91"/>
      <c r="U2532" s="91">
        <f t="shared" si="239"/>
        <v>439.8</v>
      </c>
      <c r="V2532" s="82" t="str">
        <f t="shared" si="237"/>
        <v>155061220887</v>
      </c>
      <c r="W2532" s="83">
        <f>VLOOKUP(V2532,Factors!$E$6:$H$5950,4,FALSE)</f>
        <v>0</v>
      </c>
      <c r="X2532" t="str">
        <f>VLOOKUP(V2532,Factors!$E$6:$F$5950,2,FALSE)</f>
        <v>Direct-OR</v>
      </c>
      <c r="Y2532" s="92">
        <f t="shared" si="240"/>
        <v>0</v>
      </c>
      <c r="Z2532" s="92">
        <f t="shared" si="241"/>
        <v>439.8</v>
      </c>
      <c r="AA2532" s="92">
        <f t="shared" si="242"/>
        <v>439.8</v>
      </c>
    </row>
    <row r="2533" spans="1:27" x14ac:dyDescent="0.25">
      <c r="A2533" t="s">
        <v>513</v>
      </c>
      <c r="B2533" t="s">
        <v>170</v>
      </c>
      <c r="C2533" t="s">
        <v>171</v>
      </c>
      <c r="D2533" t="s">
        <v>524</v>
      </c>
      <c r="E2533" t="s">
        <v>525</v>
      </c>
      <c r="F2533" t="str">
        <f t="shared" si="238"/>
        <v>1220</v>
      </c>
      <c r="G2533" t="s">
        <v>280</v>
      </c>
      <c r="H2533" t="s">
        <v>281</v>
      </c>
      <c r="I2533" s="91"/>
      <c r="J2533" s="91"/>
      <c r="K2533" s="91"/>
      <c r="L2533" s="91"/>
      <c r="M2533" s="91">
        <v>1140.56</v>
      </c>
      <c r="N2533" s="91">
        <v>2323</v>
      </c>
      <c r="O2533" s="91"/>
      <c r="P2533" s="91"/>
      <c r="Q2533" s="91"/>
      <c r="R2533" s="91">
        <v>7814.25</v>
      </c>
      <c r="S2533" s="91">
        <v>3610.75</v>
      </c>
      <c r="T2533" s="91">
        <v>910</v>
      </c>
      <c r="U2533" s="91">
        <f t="shared" si="239"/>
        <v>15798.56</v>
      </c>
      <c r="V2533" s="82" t="str">
        <f t="shared" si="237"/>
        <v>155061220887</v>
      </c>
      <c r="W2533" s="83">
        <f>VLOOKUP(V2533,Factors!$E$6:$H$5950,4,FALSE)</f>
        <v>0</v>
      </c>
      <c r="X2533" t="str">
        <f>VLOOKUP(V2533,Factors!$E$6:$F$5950,2,FALSE)</f>
        <v>Direct-OR</v>
      </c>
      <c r="Y2533" s="92">
        <f t="shared" si="240"/>
        <v>0</v>
      </c>
      <c r="Z2533" s="92">
        <f t="shared" si="241"/>
        <v>15798.56</v>
      </c>
      <c r="AA2533" s="92">
        <f t="shared" si="242"/>
        <v>15798.56</v>
      </c>
    </row>
    <row r="2534" spans="1:27" x14ac:dyDescent="0.25">
      <c r="A2534" t="s">
        <v>513</v>
      </c>
      <c r="B2534" t="s">
        <v>170</v>
      </c>
      <c r="C2534" t="s">
        <v>171</v>
      </c>
      <c r="D2534" t="s">
        <v>524</v>
      </c>
      <c r="E2534" t="s">
        <v>525</v>
      </c>
      <c r="F2534" t="str">
        <f t="shared" si="238"/>
        <v>1220</v>
      </c>
      <c r="G2534" t="s">
        <v>282</v>
      </c>
      <c r="H2534" t="s">
        <v>283</v>
      </c>
      <c r="I2534" s="91"/>
      <c r="J2534" s="91"/>
      <c r="K2534" s="91"/>
      <c r="L2534" s="91"/>
      <c r="M2534" s="91"/>
      <c r="N2534" s="91"/>
      <c r="O2534" s="91"/>
      <c r="P2534" s="91"/>
      <c r="Q2534" s="91"/>
      <c r="R2534" s="91">
        <v>72</v>
      </c>
      <c r="S2534" s="91">
        <v>705</v>
      </c>
      <c r="T2534" s="91"/>
      <c r="U2534" s="91">
        <f t="shared" si="239"/>
        <v>777</v>
      </c>
      <c r="V2534" s="82" t="str">
        <f t="shared" si="237"/>
        <v>155061220887</v>
      </c>
      <c r="W2534" s="83">
        <f>VLOOKUP(V2534,Factors!$E$6:$H$5950,4,FALSE)</f>
        <v>0</v>
      </c>
      <c r="X2534" t="str">
        <f>VLOOKUP(V2534,Factors!$E$6:$F$5950,2,FALSE)</f>
        <v>Direct-OR</v>
      </c>
      <c r="Y2534" s="92">
        <f t="shared" si="240"/>
        <v>0</v>
      </c>
      <c r="Z2534" s="92">
        <f t="shared" si="241"/>
        <v>777</v>
      </c>
      <c r="AA2534" s="92">
        <f t="shared" si="242"/>
        <v>777</v>
      </c>
    </row>
    <row r="2535" spans="1:27" x14ac:dyDescent="0.25">
      <c r="A2535" t="s">
        <v>513</v>
      </c>
      <c r="B2535" t="s">
        <v>170</v>
      </c>
      <c r="C2535" t="s">
        <v>171</v>
      </c>
      <c r="D2535" t="s">
        <v>524</v>
      </c>
      <c r="E2535" t="s">
        <v>525</v>
      </c>
      <c r="F2535" t="str">
        <f t="shared" si="238"/>
        <v>1220</v>
      </c>
      <c r="G2535" t="s">
        <v>256</v>
      </c>
      <c r="H2535" t="s">
        <v>257</v>
      </c>
      <c r="I2535" s="91">
        <v>3861.85</v>
      </c>
      <c r="J2535" s="91">
        <v>6890</v>
      </c>
      <c r="K2535" s="91">
        <v>6406</v>
      </c>
      <c r="L2535" s="91">
        <v>3727.75</v>
      </c>
      <c r="M2535" s="91">
        <v>19136.55</v>
      </c>
      <c r="N2535" s="91">
        <v>12505.5</v>
      </c>
      <c r="O2535" s="91">
        <v>3727.53</v>
      </c>
      <c r="P2535" s="91">
        <v>11009.9</v>
      </c>
      <c r="Q2535" s="91">
        <v>7270.83</v>
      </c>
      <c r="R2535" s="91">
        <v>8086.2</v>
      </c>
      <c r="S2535" s="91">
        <v>16281.69</v>
      </c>
      <c r="T2535" s="91">
        <v>13453.37</v>
      </c>
      <c r="U2535" s="91">
        <f t="shared" si="239"/>
        <v>112357.16999999998</v>
      </c>
      <c r="V2535" s="82" t="str">
        <f t="shared" si="237"/>
        <v>155061220887</v>
      </c>
      <c r="W2535" s="83">
        <f>VLOOKUP(V2535,Factors!$E$6:$H$5950,4,FALSE)</f>
        <v>0</v>
      </c>
      <c r="X2535" t="str">
        <f>VLOOKUP(V2535,Factors!$E$6:$F$5950,2,FALSE)</f>
        <v>Direct-OR</v>
      </c>
      <c r="Y2535" s="92">
        <f t="shared" si="240"/>
        <v>0</v>
      </c>
      <c r="Z2535" s="92">
        <f t="shared" si="241"/>
        <v>112357.16999999998</v>
      </c>
      <c r="AA2535" s="92">
        <f t="shared" si="242"/>
        <v>112357.16999999998</v>
      </c>
    </row>
    <row r="2536" spans="1:27" x14ac:dyDescent="0.25">
      <c r="A2536" t="s">
        <v>513</v>
      </c>
      <c r="B2536" t="s">
        <v>170</v>
      </c>
      <c r="C2536" t="s">
        <v>171</v>
      </c>
      <c r="D2536" t="s">
        <v>524</v>
      </c>
      <c r="E2536" t="s">
        <v>525</v>
      </c>
      <c r="F2536" t="str">
        <f t="shared" si="238"/>
        <v>1220</v>
      </c>
      <c r="G2536" t="s">
        <v>50</v>
      </c>
      <c r="H2536" t="s">
        <v>51</v>
      </c>
      <c r="I2536" s="91">
        <v>5109.8</v>
      </c>
      <c r="J2536" s="91">
        <v>3001.22</v>
      </c>
      <c r="K2536" s="91">
        <v>6826.22</v>
      </c>
      <c r="L2536" s="91"/>
      <c r="M2536" s="91">
        <v>1425.26</v>
      </c>
      <c r="N2536" s="91">
        <v>3314.52</v>
      </c>
      <c r="O2536" s="91">
        <v>1627.08</v>
      </c>
      <c r="P2536" s="91">
        <v>6718.13</v>
      </c>
      <c r="Q2536" s="91">
        <v>2623.81</v>
      </c>
      <c r="R2536" s="91">
        <v>4990.25</v>
      </c>
      <c r="S2536" s="91">
        <v>3941.55</v>
      </c>
      <c r="T2536" s="91">
        <v>8849.8799999999992</v>
      </c>
      <c r="U2536" s="91">
        <f t="shared" si="239"/>
        <v>48427.72</v>
      </c>
      <c r="V2536" s="82" t="str">
        <f t="shared" si="237"/>
        <v>155061220887</v>
      </c>
      <c r="W2536" s="83">
        <f>VLOOKUP(V2536,Factors!$E$6:$H$5950,4,FALSE)</f>
        <v>0</v>
      </c>
      <c r="X2536" t="str">
        <f>VLOOKUP(V2536,Factors!$E$6:$F$5950,2,FALSE)</f>
        <v>Direct-OR</v>
      </c>
      <c r="Y2536" s="92">
        <f t="shared" si="240"/>
        <v>0</v>
      </c>
      <c r="Z2536" s="92">
        <f t="shared" si="241"/>
        <v>48427.72</v>
      </c>
      <c r="AA2536" s="92">
        <f t="shared" si="242"/>
        <v>48427.72</v>
      </c>
    </row>
    <row r="2537" spans="1:27" x14ac:dyDescent="0.25">
      <c r="A2537" t="s">
        <v>513</v>
      </c>
      <c r="B2537" t="s">
        <v>170</v>
      </c>
      <c r="C2537" t="s">
        <v>171</v>
      </c>
      <c r="D2537" t="s">
        <v>524</v>
      </c>
      <c r="E2537" t="s">
        <v>525</v>
      </c>
      <c r="F2537" t="str">
        <f t="shared" si="238"/>
        <v>1220</v>
      </c>
      <c r="G2537" t="s">
        <v>284</v>
      </c>
      <c r="H2537" t="s">
        <v>285</v>
      </c>
      <c r="I2537" s="91">
        <v>2279.9</v>
      </c>
      <c r="J2537" s="91">
        <v>1735.1</v>
      </c>
      <c r="K2537" s="91">
        <v>1187.4000000000001</v>
      </c>
      <c r="L2537" s="91">
        <v>783</v>
      </c>
      <c r="M2537" s="91">
        <v>1082.5</v>
      </c>
      <c r="N2537" s="91">
        <v>1465.3</v>
      </c>
      <c r="O2537" s="91">
        <v>2148.52</v>
      </c>
      <c r="P2537" s="91">
        <v>2500</v>
      </c>
      <c r="Q2537" s="91">
        <v>924.25</v>
      </c>
      <c r="R2537" s="91">
        <v>2576.8000000000002</v>
      </c>
      <c r="S2537" s="91">
        <v>1313.8</v>
      </c>
      <c r="T2537" s="91">
        <v>640</v>
      </c>
      <c r="U2537" s="91">
        <f t="shared" si="239"/>
        <v>18636.57</v>
      </c>
      <c r="V2537" s="82" t="str">
        <f t="shared" si="237"/>
        <v>155061220887</v>
      </c>
      <c r="W2537" s="83">
        <f>VLOOKUP(V2537,Factors!$E$6:$H$5950,4,FALSE)</f>
        <v>0</v>
      </c>
      <c r="X2537" t="str">
        <f>VLOOKUP(V2537,Factors!$E$6:$F$5950,2,FALSE)</f>
        <v>Direct-OR</v>
      </c>
      <c r="Y2537" s="92">
        <f t="shared" si="240"/>
        <v>0</v>
      </c>
      <c r="Z2537" s="92">
        <f t="shared" si="241"/>
        <v>18636.57</v>
      </c>
      <c r="AA2537" s="92">
        <f t="shared" si="242"/>
        <v>18636.57</v>
      </c>
    </row>
    <row r="2538" spans="1:27" x14ac:dyDescent="0.25">
      <c r="A2538" t="s">
        <v>513</v>
      </c>
      <c r="B2538" t="s">
        <v>170</v>
      </c>
      <c r="C2538" t="s">
        <v>171</v>
      </c>
      <c r="D2538" t="s">
        <v>524</v>
      </c>
      <c r="E2538" t="s">
        <v>525</v>
      </c>
      <c r="F2538" t="str">
        <f t="shared" si="238"/>
        <v>1220</v>
      </c>
      <c r="G2538" t="s">
        <v>26</v>
      </c>
      <c r="H2538" t="s">
        <v>27</v>
      </c>
      <c r="I2538" s="91">
        <v>-353.15</v>
      </c>
      <c r="J2538" s="91">
        <v>-238.71</v>
      </c>
      <c r="K2538" s="91"/>
      <c r="L2538" s="91">
        <v>-62.5</v>
      </c>
      <c r="M2538" s="91"/>
      <c r="N2538" s="91"/>
      <c r="O2538" s="91">
        <v>-65.62</v>
      </c>
      <c r="P2538" s="91"/>
      <c r="Q2538" s="91"/>
      <c r="R2538" s="91"/>
      <c r="S2538" s="91"/>
      <c r="T2538" s="91"/>
      <c r="U2538" s="91">
        <f t="shared" si="239"/>
        <v>-719.98</v>
      </c>
      <c r="V2538" s="82" t="str">
        <f t="shared" si="237"/>
        <v>155061220887</v>
      </c>
      <c r="W2538" s="83">
        <f>VLOOKUP(V2538,Factors!$E$6:$H$5950,4,FALSE)</f>
        <v>0</v>
      </c>
      <c r="X2538" t="str">
        <f>VLOOKUP(V2538,Factors!$E$6:$F$5950,2,FALSE)</f>
        <v>Direct-OR</v>
      </c>
      <c r="Y2538" s="92">
        <f t="shared" si="240"/>
        <v>0</v>
      </c>
      <c r="Z2538" s="92">
        <f t="shared" si="241"/>
        <v>-719.98</v>
      </c>
      <c r="AA2538" s="92">
        <f t="shared" si="242"/>
        <v>-719.98</v>
      </c>
    </row>
    <row r="2539" spans="1:27" x14ac:dyDescent="0.25">
      <c r="A2539" t="s">
        <v>513</v>
      </c>
      <c r="B2539" t="s">
        <v>170</v>
      </c>
      <c r="C2539" t="s">
        <v>171</v>
      </c>
      <c r="D2539" t="s">
        <v>524</v>
      </c>
      <c r="E2539" t="s">
        <v>525</v>
      </c>
      <c r="F2539" t="str">
        <f t="shared" si="238"/>
        <v>1220</v>
      </c>
      <c r="G2539" t="s">
        <v>260</v>
      </c>
      <c r="H2539" t="s">
        <v>261</v>
      </c>
      <c r="I2539" s="91">
        <v>898.82</v>
      </c>
      <c r="J2539" s="91">
        <v>571.76</v>
      </c>
      <c r="K2539" s="91">
        <v>661.69</v>
      </c>
      <c r="L2539" s="91">
        <v>3703.01</v>
      </c>
      <c r="M2539" s="91">
        <v>1359.4</v>
      </c>
      <c r="N2539" s="91">
        <v>1387.79</v>
      </c>
      <c r="O2539" s="91">
        <v>1104.07</v>
      </c>
      <c r="P2539" s="91"/>
      <c r="Q2539" s="91">
        <v>600.80999999999995</v>
      </c>
      <c r="R2539" s="91">
        <v>501.63</v>
      </c>
      <c r="S2539" s="91">
        <v>75</v>
      </c>
      <c r="T2539" s="91">
        <v>426.63</v>
      </c>
      <c r="U2539" s="91">
        <f t="shared" si="239"/>
        <v>11290.609999999999</v>
      </c>
      <c r="V2539" s="82" t="str">
        <f t="shared" si="237"/>
        <v>155061220887</v>
      </c>
      <c r="W2539" s="83">
        <f>VLOOKUP(V2539,Factors!$E$6:$H$5950,4,FALSE)</f>
        <v>0</v>
      </c>
      <c r="X2539" t="str">
        <f>VLOOKUP(V2539,Factors!$E$6:$F$5950,2,FALSE)</f>
        <v>Direct-OR</v>
      </c>
      <c r="Y2539" s="92">
        <f t="shared" si="240"/>
        <v>0</v>
      </c>
      <c r="Z2539" s="92">
        <f t="shared" si="241"/>
        <v>11290.609999999999</v>
      </c>
      <c r="AA2539" s="92">
        <f t="shared" si="242"/>
        <v>11290.609999999999</v>
      </c>
    </row>
    <row r="2540" spans="1:27" x14ac:dyDescent="0.25">
      <c r="A2540" t="s">
        <v>513</v>
      </c>
      <c r="B2540" t="s">
        <v>170</v>
      </c>
      <c r="C2540" t="s">
        <v>171</v>
      </c>
      <c r="D2540" t="s">
        <v>524</v>
      </c>
      <c r="E2540" t="s">
        <v>525</v>
      </c>
      <c r="F2540" t="str">
        <f t="shared" si="238"/>
        <v>1220</v>
      </c>
      <c r="G2540" t="s">
        <v>237</v>
      </c>
      <c r="H2540" t="s">
        <v>238</v>
      </c>
      <c r="I2540" s="91"/>
      <c r="J2540" s="91"/>
      <c r="K2540" s="91"/>
      <c r="L2540" s="91"/>
      <c r="M2540" s="91"/>
      <c r="N2540" s="91"/>
      <c r="O2540" s="91"/>
      <c r="P2540" s="91">
        <v>1552.52</v>
      </c>
      <c r="Q2540" s="91"/>
      <c r="R2540" s="91"/>
      <c r="S2540" s="91"/>
      <c r="T2540" s="91"/>
      <c r="U2540" s="91">
        <f t="shared" si="239"/>
        <v>1552.52</v>
      </c>
      <c r="V2540" s="82" t="str">
        <f t="shared" si="237"/>
        <v>155061220887</v>
      </c>
      <c r="W2540" s="83">
        <f>VLOOKUP(V2540,Factors!$E$6:$H$5950,4,FALSE)</f>
        <v>0</v>
      </c>
      <c r="X2540" t="str">
        <f>VLOOKUP(V2540,Factors!$E$6:$F$5950,2,FALSE)</f>
        <v>Direct-OR</v>
      </c>
      <c r="Y2540" s="92">
        <f t="shared" si="240"/>
        <v>0</v>
      </c>
      <c r="Z2540" s="92">
        <f t="shared" si="241"/>
        <v>1552.52</v>
      </c>
      <c r="AA2540" s="92">
        <f t="shared" si="242"/>
        <v>1552.52</v>
      </c>
    </row>
    <row r="2541" spans="1:27" x14ac:dyDescent="0.25">
      <c r="A2541" t="s">
        <v>513</v>
      </c>
      <c r="B2541" t="s">
        <v>170</v>
      </c>
      <c r="C2541" t="s">
        <v>171</v>
      </c>
      <c r="D2541" t="s">
        <v>524</v>
      </c>
      <c r="E2541" t="s">
        <v>525</v>
      </c>
      <c r="F2541" t="str">
        <f t="shared" si="238"/>
        <v>1220</v>
      </c>
      <c r="G2541" t="s">
        <v>102</v>
      </c>
      <c r="H2541" t="s">
        <v>103</v>
      </c>
      <c r="I2541" s="91">
        <v>189.75</v>
      </c>
      <c r="J2541" s="91"/>
      <c r="K2541" s="91"/>
      <c r="L2541" s="91"/>
      <c r="M2541" s="91"/>
      <c r="N2541" s="91"/>
      <c r="O2541" s="91"/>
      <c r="P2541" s="91">
        <v>189.75</v>
      </c>
      <c r="Q2541" s="91">
        <v>95.2</v>
      </c>
      <c r="R2541" s="91"/>
      <c r="S2541" s="91"/>
      <c r="T2541" s="91"/>
      <c r="U2541" s="91">
        <f t="shared" si="239"/>
        <v>474.7</v>
      </c>
      <c r="V2541" s="82" t="str">
        <f t="shared" si="237"/>
        <v>155061220887</v>
      </c>
      <c r="W2541" s="83">
        <f>VLOOKUP(V2541,Factors!$E$6:$H$5950,4,FALSE)</f>
        <v>0</v>
      </c>
      <c r="X2541" t="str">
        <f>VLOOKUP(V2541,Factors!$E$6:$F$5950,2,FALSE)</f>
        <v>Direct-OR</v>
      </c>
      <c r="Y2541" s="92">
        <f t="shared" si="240"/>
        <v>0</v>
      </c>
      <c r="Z2541" s="92">
        <f t="shared" si="241"/>
        <v>474.7</v>
      </c>
      <c r="AA2541" s="92">
        <f t="shared" si="242"/>
        <v>474.7</v>
      </c>
    </row>
    <row r="2542" spans="1:27" x14ac:dyDescent="0.25">
      <c r="A2542" t="s">
        <v>513</v>
      </c>
      <c r="B2542" t="s">
        <v>170</v>
      </c>
      <c r="C2542" t="s">
        <v>171</v>
      </c>
      <c r="D2542" t="s">
        <v>524</v>
      </c>
      <c r="E2542" t="s">
        <v>525</v>
      </c>
      <c r="F2542" t="str">
        <f t="shared" si="238"/>
        <v>1220</v>
      </c>
      <c r="G2542" t="s">
        <v>353</v>
      </c>
      <c r="H2542" t="s">
        <v>354</v>
      </c>
      <c r="I2542" s="91">
        <v>-953.07</v>
      </c>
      <c r="J2542" s="91">
        <v>-1594.02</v>
      </c>
      <c r="K2542" s="91">
        <v>-642.79</v>
      </c>
      <c r="L2542" s="91"/>
      <c r="M2542" s="91">
        <v>-556.15</v>
      </c>
      <c r="N2542" s="91">
        <v>-679.52</v>
      </c>
      <c r="O2542" s="91">
        <v>-4608.88</v>
      </c>
      <c r="P2542" s="91">
        <v>-349.92</v>
      </c>
      <c r="Q2542" s="91"/>
      <c r="R2542" s="91">
        <v>-5661.46</v>
      </c>
      <c r="S2542" s="91">
        <v>-10287.27</v>
      </c>
      <c r="T2542" s="91">
        <v>-3150.3</v>
      </c>
      <c r="U2542" s="91">
        <f t="shared" si="239"/>
        <v>-28483.38</v>
      </c>
      <c r="V2542" s="82" t="str">
        <f t="shared" si="237"/>
        <v>155061220887</v>
      </c>
      <c r="W2542" s="83">
        <f>VLOOKUP(V2542,Factors!$E$6:$H$5950,4,FALSE)</f>
        <v>0</v>
      </c>
      <c r="X2542" t="str">
        <f>VLOOKUP(V2542,Factors!$E$6:$F$5950,2,FALSE)</f>
        <v>Direct-OR</v>
      </c>
      <c r="Y2542" s="92">
        <f t="shared" si="240"/>
        <v>0</v>
      </c>
      <c r="Z2542" s="92">
        <f t="shared" si="241"/>
        <v>-28483.38</v>
      </c>
      <c r="AA2542" s="92">
        <f t="shared" si="242"/>
        <v>-28483.38</v>
      </c>
    </row>
    <row r="2543" spans="1:27" x14ac:dyDescent="0.25">
      <c r="A2543" t="s">
        <v>513</v>
      </c>
      <c r="B2543" t="s">
        <v>170</v>
      </c>
      <c r="C2543" t="s">
        <v>171</v>
      </c>
      <c r="D2543" t="s">
        <v>524</v>
      </c>
      <c r="E2543" t="s">
        <v>525</v>
      </c>
      <c r="F2543" t="str">
        <f t="shared" si="238"/>
        <v>1220</v>
      </c>
      <c r="G2543" t="s">
        <v>140</v>
      </c>
      <c r="H2543" t="s">
        <v>141</v>
      </c>
      <c r="I2543" s="91"/>
      <c r="J2543" s="91"/>
      <c r="K2543" s="91"/>
      <c r="L2543" s="91"/>
      <c r="M2543" s="91"/>
      <c r="N2543" s="91"/>
      <c r="O2543" s="91"/>
      <c r="P2543" s="91">
        <v>180</v>
      </c>
      <c r="Q2543" s="91"/>
      <c r="R2543" s="91"/>
      <c r="S2543" s="91"/>
      <c r="T2543" s="91"/>
      <c r="U2543" s="91">
        <f t="shared" si="239"/>
        <v>180</v>
      </c>
      <c r="V2543" s="82" t="str">
        <f t="shared" si="237"/>
        <v>155061220887</v>
      </c>
      <c r="W2543" s="83">
        <f>VLOOKUP(V2543,Factors!$E$6:$H$5950,4,FALSE)</f>
        <v>0</v>
      </c>
      <c r="X2543" t="str">
        <f>VLOOKUP(V2543,Factors!$E$6:$F$5950,2,FALSE)</f>
        <v>Direct-OR</v>
      </c>
      <c r="Y2543" s="92">
        <f t="shared" si="240"/>
        <v>0</v>
      </c>
      <c r="Z2543" s="92">
        <f t="shared" si="241"/>
        <v>180</v>
      </c>
      <c r="AA2543" s="92">
        <f t="shared" si="242"/>
        <v>180</v>
      </c>
    </row>
    <row r="2544" spans="1:27" x14ac:dyDescent="0.25">
      <c r="A2544" t="s">
        <v>513</v>
      </c>
      <c r="B2544" t="s">
        <v>170</v>
      </c>
      <c r="C2544" t="s">
        <v>171</v>
      </c>
      <c r="D2544" t="s">
        <v>524</v>
      </c>
      <c r="E2544" t="s">
        <v>525</v>
      </c>
      <c r="F2544" t="str">
        <f t="shared" si="238"/>
        <v>1220</v>
      </c>
      <c r="G2544" t="s">
        <v>286</v>
      </c>
      <c r="H2544" t="s">
        <v>287</v>
      </c>
      <c r="I2544" s="91">
        <v>32954.239999999998</v>
      </c>
      <c r="J2544" s="91"/>
      <c r="K2544" s="91"/>
      <c r="L2544" s="91"/>
      <c r="M2544" s="91"/>
      <c r="N2544" s="91">
        <v>-2757.33</v>
      </c>
      <c r="O2544" s="91"/>
      <c r="P2544" s="91"/>
      <c r="Q2544" s="91">
        <v>-8583.56</v>
      </c>
      <c r="R2544" s="91"/>
      <c r="S2544" s="91"/>
      <c r="T2544" s="91">
        <v>-51760.06</v>
      </c>
      <c r="U2544" s="91">
        <f t="shared" si="239"/>
        <v>-30146.71</v>
      </c>
      <c r="V2544" s="82" t="str">
        <f t="shared" si="237"/>
        <v>155061220887</v>
      </c>
      <c r="W2544" s="83">
        <f>VLOOKUP(V2544,Factors!$E$6:$H$5950,4,FALSE)</f>
        <v>0</v>
      </c>
      <c r="X2544" t="str">
        <f>VLOOKUP(V2544,Factors!$E$6:$F$5950,2,FALSE)</f>
        <v>Direct-OR</v>
      </c>
      <c r="Y2544" s="92">
        <f t="shared" si="240"/>
        <v>0</v>
      </c>
      <c r="Z2544" s="92">
        <f t="shared" si="241"/>
        <v>-30146.71</v>
      </c>
      <c r="AA2544" s="92">
        <f t="shared" si="242"/>
        <v>-30146.71</v>
      </c>
    </row>
    <row r="2545" spans="1:27" x14ac:dyDescent="0.25">
      <c r="A2545" t="s">
        <v>513</v>
      </c>
      <c r="B2545" t="s">
        <v>170</v>
      </c>
      <c r="C2545" t="s">
        <v>171</v>
      </c>
      <c r="D2545" t="s">
        <v>524</v>
      </c>
      <c r="E2545" t="s">
        <v>525</v>
      </c>
      <c r="F2545" t="str">
        <f t="shared" si="238"/>
        <v>1220</v>
      </c>
      <c r="G2545" t="s">
        <v>217</v>
      </c>
      <c r="H2545" t="s">
        <v>218</v>
      </c>
      <c r="I2545" s="91"/>
      <c r="J2545" s="91"/>
      <c r="K2545" s="91"/>
      <c r="L2545" s="91"/>
      <c r="M2545" s="91"/>
      <c r="N2545" s="91"/>
      <c r="O2545" s="91"/>
      <c r="P2545" s="91"/>
      <c r="Q2545" s="91">
        <v>242.64</v>
      </c>
      <c r="R2545" s="91"/>
      <c r="S2545" s="91"/>
      <c r="T2545" s="91"/>
      <c r="U2545" s="91">
        <f t="shared" si="239"/>
        <v>242.64</v>
      </c>
      <c r="V2545" s="82" t="str">
        <f t="shared" si="237"/>
        <v>155061220887</v>
      </c>
      <c r="W2545" s="83">
        <f>VLOOKUP(V2545,Factors!$E$6:$H$5950,4,FALSE)</f>
        <v>0</v>
      </c>
      <c r="X2545" t="str">
        <f>VLOOKUP(V2545,Factors!$E$6:$F$5950,2,FALSE)</f>
        <v>Direct-OR</v>
      </c>
      <c r="Y2545" s="92">
        <f t="shared" si="240"/>
        <v>0</v>
      </c>
      <c r="Z2545" s="92">
        <f t="shared" si="241"/>
        <v>242.64</v>
      </c>
      <c r="AA2545" s="92">
        <f t="shared" si="242"/>
        <v>242.64</v>
      </c>
    </row>
    <row r="2546" spans="1:27" x14ac:dyDescent="0.25">
      <c r="A2546" t="s">
        <v>513</v>
      </c>
      <c r="B2546" t="s">
        <v>170</v>
      </c>
      <c r="C2546" t="s">
        <v>171</v>
      </c>
      <c r="D2546" t="s">
        <v>524</v>
      </c>
      <c r="E2546" t="s">
        <v>525</v>
      </c>
      <c r="F2546" t="str">
        <f t="shared" si="238"/>
        <v>1220</v>
      </c>
      <c r="G2546" t="s">
        <v>56</v>
      </c>
      <c r="H2546" t="s">
        <v>57</v>
      </c>
      <c r="I2546" s="91">
        <v>-3841.18</v>
      </c>
      <c r="J2546" s="91">
        <v>7345.67</v>
      </c>
      <c r="K2546" s="91">
        <v>6333.29</v>
      </c>
      <c r="L2546" s="91">
        <v>19558.13</v>
      </c>
      <c r="M2546" s="91">
        <v>18948.400000000001</v>
      </c>
      <c r="N2546" s="91">
        <v>19606.52</v>
      </c>
      <c r="O2546" s="91">
        <v>21516.76</v>
      </c>
      <c r="P2546" s="91">
        <v>21888.97</v>
      </c>
      <c r="Q2546" s="91">
        <v>13979.06</v>
      </c>
      <c r="R2546" s="91">
        <v>42044.17</v>
      </c>
      <c r="S2546" s="91">
        <v>16959.740000000002</v>
      </c>
      <c r="T2546" s="91">
        <v>-47030.07</v>
      </c>
      <c r="U2546" s="91">
        <f t="shared" si="239"/>
        <v>137309.45999999996</v>
      </c>
      <c r="V2546" s="82" t="str">
        <f t="shared" si="237"/>
        <v>155061220887</v>
      </c>
      <c r="W2546" s="83">
        <f>VLOOKUP(V2546,Factors!$E$6:$H$5950,4,FALSE)</f>
        <v>0</v>
      </c>
      <c r="X2546" t="str">
        <f>VLOOKUP(V2546,Factors!$E$6:$F$5950,2,FALSE)</f>
        <v>Direct-OR</v>
      </c>
      <c r="Y2546" s="92">
        <f t="shared" si="240"/>
        <v>0</v>
      </c>
      <c r="Z2546" s="92">
        <f t="shared" si="241"/>
        <v>137309.45999999996</v>
      </c>
      <c r="AA2546" s="92">
        <f t="shared" si="242"/>
        <v>137309.45999999996</v>
      </c>
    </row>
    <row r="2547" spans="1:27" x14ac:dyDescent="0.25">
      <c r="A2547" t="s">
        <v>513</v>
      </c>
      <c r="B2547" t="s">
        <v>170</v>
      </c>
      <c r="C2547" t="s">
        <v>171</v>
      </c>
      <c r="D2547" t="s">
        <v>524</v>
      </c>
      <c r="E2547" t="s">
        <v>525</v>
      </c>
      <c r="F2547" t="str">
        <f t="shared" si="238"/>
        <v>1220</v>
      </c>
      <c r="G2547" t="s">
        <v>68</v>
      </c>
      <c r="H2547" t="s">
        <v>69</v>
      </c>
      <c r="I2547" s="91">
        <v>682.48</v>
      </c>
      <c r="J2547" s="91"/>
      <c r="K2547" s="91"/>
      <c r="L2547" s="91">
        <v>1033.0899999999999</v>
      </c>
      <c r="M2547" s="91">
        <v>486.75</v>
      </c>
      <c r="N2547" s="91">
        <v>741.33</v>
      </c>
      <c r="O2547" s="91">
        <v>502.16</v>
      </c>
      <c r="P2547" s="91">
        <v>2342.8000000000002</v>
      </c>
      <c r="Q2547" s="91">
        <v>707.84</v>
      </c>
      <c r="R2547" s="91">
        <v>4704.13</v>
      </c>
      <c r="S2547" s="91">
        <v>902.71</v>
      </c>
      <c r="T2547" s="91">
        <v>-2821.84</v>
      </c>
      <c r="U2547" s="91">
        <f t="shared" si="239"/>
        <v>9281.4500000000007</v>
      </c>
      <c r="V2547" s="82" t="str">
        <f t="shared" si="237"/>
        <v>155061220887</v>
      </c>
      <c r="W2547" s="83">
        <f>VLOOKUP(V2547,Factors!$E$6:$H$5950,4,FALSE)</f>
        <v>0</v>
      </c>
      <c r="X2547" t="str">
        <f>VLOOKUP(V2547,Factors!$E$6:$F$5950,2,FALSE)</f>
        <v>Direct-OR</v>
      </c>
      <c r="Y2547" s="92">
        <f t="shared" si="240"/>
        <v>0</v>
      </c>
      <c r="Z2547" s="92">
        <f t="shared" si="241"/>
        <v>9281.4500000000007</v>
      </c>
      <c r="AA2547" s="92">
        <f t="shared" si="242"/>
        <v>9281.4500000000007</v>
      </c>
    </row>
    <row r="2548" spans="1:27" x14ac:dyDescent="0.25">
      <c r="A2548" t="s">
        <v>513</v>
      </c>
      <c r="B2548" t="s">
        <v>170</v>
      </c>
      <c r="C2548" t="s">
        <v>171</v>
      </c>
      <c r="D2548" t="s">
        <v>524</v>
      </c>
      <c r="E2548" t="s">
        <v>525</v>
      </c>
      <c r="F2548" t="str">
        <f t="shared" si="238"/>
        <v>1220</v>
      </c>
      <c r="G2548" t="s">
        <v>154</v>
      </c>
      <c r="H2548" t="s">
        <v>155</v>
      </c>
      <c r="I2548" s="91"/>
      <c r="J2548" s="91"/>
      <c r="K2548" s="91"/>
      <c r="L2548" s="91"/>
      <c r="M2548" s="91"/>
      <c r="N2548" s="91"/>
      <c r="O2548" s="91"/>
      <c r="P2548" s="91">
        <v>11.88</v>
      </c>
      <c r="Q2548" s="91"/>
      <c r="R2548" s="91"/>
      <c r="S2548" s="91"/>
      <c r="T2548" s="91">
        <v>150.52000000000001</v>
      </c>
      <c r="U2548" s="91">
        <f t="shared" si="239"/>
        <v>162.4</v>
      </c>
      <c r="V2548" s="82" t="str">
        <f t="shared" si="237"/>
        <v>155061220887</v>
      </c>
      <c r="W2548" s="83">
        <f>VLOOKUP(V2548,Factors!$E$6:$H$5950,4,FALSE)</f>
        <v>0</v>
      </c>
      <c r="X2548" t="str">
        <f>VLOOKUP(V2548,Factors!$E$6:$F$5950,2,FALSE)</f>
        <v>Direct-OR</v>
      </c>
      <c r="Y2548" s="92">
        <f t="shared" si="240"/>
        <v>0</v>
      </c>
      <c r="Z2548" s="92">
        <f t="shared" si="241"/>
        <v>162.4</v>
      </c>
      <c r="AA2548" s="92">
        <f t="shared" si="242"/>
        <v>162.4</v>
      </c>
    </row>
    <row r="2549" spans="1:27" x14ac:dyDescent="0.25">
      <c r="A2549" t="s">
        <v>513</v>
      </c>
      <c r="B2549" t="s">
        <v>170</v>
      </c>
      <c r="C2549" t="s">
        <v>171</v>
      </c>
      <c r="D2549" t="s">
        <v>524</v>
      </c>
      <c r="E2549" t="s">
        <v>525</v>
      </c>
      <c r="F2549" t="str">
        <f t="shared" si="238"/>
        <v>1220</v>
      </c>
      <c r="G2549" t="s">
        <v>156</v>
      </c>
      <c r="H2549" t="s">
        <v>157</v>
      </c>
      <c r="I2549" s="91"/>
      <c r="J2549" s="91"/>
      <c r="K2549" s="91"/>
      <c r="L2549" s="91"/>
      <c r="M2549" s="91"/>
      <c r="N2549" s="91"/>
      <c r="O2549" s="91"/>
      <c r="P2549" s="91">
        <v>171.44</v>
      </c>
      <c r="Q2549" s="91"/>
      <c r="R2549" s="91">
        <v>128.58000000000001</v>
      </c>
      <c r="S2549" s="91">
        <v>21.43</v>
      </c>
      <c r="T2549" s="91"/>
      <c r="U2549" s="91">
        <f t="shared" si="239"/>
        <v>321.45</v>
      </c>
      <c r="V2549" s="82" t="str">
        <f t="shared" si="237"/>
        <v>155061220887</v>
      </c>
      <c r="W2549" s="83">
        <f>VLOOKUP(V2549,Factors!$E$6:$H$5950,4,FALSE)</f>
        <v>0</v>
      </c>
      <c r="X2549" t="str">
        <f>VLOOKUP(V2549,Factors!$E$6:$F$5950,2,FALSE)</f>
        <v>Direct-OR</v>
      </c>
      <c r="Y2549" s="92">
        <f t="shared" si="240"/>
        <v>0</v>
      </c>
      <c r="Z2549" s="92">
        <f t="shared" si="241"/>
        <v>321.45</v>
      </c>
      <c r="AA2549" s="92">
        <f t="shared" si="242"/>
        <v>321.45</v>
      </c>
    </row>
    <row r="2550" spans="1:27" x14ac:dyDescent="0.25">
      <c r="A2550" t="s">
        <v>513</v>
      </c>
      <c r="B2550" t="s">
        <v>170</v>
      </c>
      <c r="C2550" t="s">
        <v>171</v>
      </c>
      <c r="D2550" t="s">
        <v>526</v>
      </c>
      <c r="E2550" t="s">
        <v>527</v>
      </c>
      <c r="F2550" t="str">
        <f t="shared" si="238"/>
        <v>1285</v>
      </c>
      <c r="G2550" t="s">
        <v>92</v>
      </c>
      <c r="H2550" t="s">
        <v>93</v>
      </c>
      <c r="I2550" s="91"/>
      <c r="J2550" s="91"/>
      <c r="K2550" s="91"/>
      <c r="L2550" s="91"/>
      <c r="M2550" s="91"/>
      <c r="N2550" s="91"/>
      <c r="O2550" s="91"/>
      <c r="P2550" s="91"/>
      <c r="Q2550" s="91">
        <v>-181.93</v>
      </c>
      <c r="R2550" s="91"/>
      <c r="S2550" s="91"/>
      <c r="T2550" s="91"/>
      <c r="U2550" s="91">
        <f t="shared" si="239"/>
        <v>-181.93</v>
      </c>
      <c r="V2550" s="82" t="str">
        <f t="shared" si="237"/>
        <v>155061285887</v>
      </c>
      <c r="W2550" s="83">
        <f>VLOOKUP(V2550,Factors!$E$6:$H$5950,4,FALSE)</f>
        <v>0</v>
      </c>
      <c r="X2550" t="str">
        <f>VLOOKUP(V2550,Factors!$E$6:$F$5950,2,FALSE)</f>
        <v>Direct-OR</v>
      </c>
      <c r="Y2550" s="92">
        <f t="shared" si="240"/>
        <v>0</v>
      </c>
      <c r="Z2550" s="92">
        <f t="shared" si="241"/>
        <v>-181.93</v>
      </c>
      <c r="AA2550" s="92">
        <f t="shared" si="242"/>
        <v>-181.93</v>
      </c>
    </row>
    <row r="2551" spans="1:27" x14ac:dyDescent="0.25">
      <c r="A2551" t="s">
        <v>513</v>
      </c>
      <c r="B2551" t="s">
        <v>170</v>
      </c>
      <c r="C2551" t="s">
        <v>171</v>
      </c>
      <c r="D2551" t="s">
        <v>526</v>
      </c>
      <c r="E2551" t="s">
        <v>527</v>
      </c>
      <c r="F2551" t="str">
        <f t="shared" si="238"/>
        <v>1285</v>
      </c>
      <c r="G2551" t="s">
        <v>94</v>
      </c>
      <c r="H2551" t="s">
        <v>95</v>
      </c>
      <c r="I2551" s="91">
        <v>250</v>
      </c>
      <c r="J2551" s="91">
        <v>250</v>
      </c>
      <c r="K2551" s="91">
        <v>250</v>
      </c>
      <c r="L2551" s="91">
        <v>250</v>
      </c>
      <c r="M2551" s="91">
        <v>250</v>
      </c>
      <c r="N2551" s="91">
        <v>250</v>
      </c>
      <c r="O2551" s="91">
        <v>250</v>
      </c>
      <c r="P2551" s="91">
        <v>250</v>
      </c>
      <c r="Q2551" s="91">
        <v>250</v>
      </c>
      <c r="R2551" s="91">
        <v>250</v>
      </c>
      <c r="S2551" s="91">
        <v>250</v>
      </c>
      <c r="T2551" s="91">
        <v>250</v>
      </c>
      <c r="U2551" s="91">
        <f t="shared" si="239"/>
        <v>3000</v>
      </c>
      <c r="V2551" s="82" t="str">
        <f t="shared" si="237"/>
        <v>155061285887</v>
      </c>
      <c r="W2551" s="83">
        <f>VLOOKUP(V2551,Factors!$E$6:$H$5950,4,FALSE)</f>
        <v>0</v>
      </c>
      <c r="X2551" t="str">
        <f>VLOOKUP(V2551,Factors!$E$6:$F$5950,2,FALSE)</f>
        <v>Direct-OR</v>
      </c>
      <c r="Y2551" s="92">
        <f t="shared" si="240"/>
        <v>0</v>
      </c>
      <c r="Z2551" s="92">
        <f t="shared" si="241"/>
        <v>3000</v>
      </c>
      <c r="AA2551" s="92">
        <f t="shared" si="242"/>
        <v>3000</v>
      </c>
    </row>
    <row r="2552" spans="1:27" x14ac:dyDescent="0.25">
      <c r="A2552" t="s">
        <v>513</v>
      </c>
      <c r="B2552" t="s">
        <v>170</v>
      </c>
      <c r="C2552" t="s">
        <v>171</v>
      </c>
      <c r="D2552" t="s">
        <v>526</v>
      </c>
      <c r="E2552" t="s">
        <v>527</v>
      </c>
      <c r="F2552" t="str">
        <f t="shared" si="238"/>
        <v>1285</v>
      </c>
      <c r="G2552" t="s">
        <v>84</v>
      </c>
      <c r="H2552" t="s">
        <v>85</v>
      </c>
      <c r="I2552" s="91"/>
      <c r="J2552" s="91"/>
      <c r="K2552" s="91"/>
      <c r="L2552" s="91"/>
      <c r="M2552" s="91"/>
      <c r="N2552" s="91"/>
      <c r="O2552" s="91">
        <v>272.25</v>
      </c>
      <c r="P2552" s="91"/>
      <c r="Q2552" s="91"/>
      <c r="R2552" s="91"/>
      <c r="S2552" s="91"/>
      <c r="T2552" s="91">
        <v>77.88</v>
      </c>
      <c r="U2552" s="91">
        <f t="shared" si="239"/>
        <v>350.13</v>
      </c>
      <c r="V2552" s="82" t="str">
        <f t="shared" si="237"/>
        <v>155061285887</v>
      </c>
      <c r="W2552" s="83">
        <f>VLOOKUP(V2552,Factors!$E$6:$H$5950,4,FALSE)</f>
        <v>0</v>
      </c>
      <c r="X2552" t="str">
        <f>VLOOKUP(V2552,Factors!$E$6:$F$5950,2,FALSE)</f>
        <v>Direct-OR</v>
      </c>
      <c r="Y2552" s="92">
        <f t="shared" si="240"/>
        <v>0</v>
      </c>
      <c r="Z2552" s="92">
        <f t="shared" si="241"/>
        <v>350.13</v>
      </c>
      <c r="AA2552" s="92">
        <f t="shared" si="242"/>
        <v>350.13</v>
      </c>
    </row>
    <row r="2553" spans="1:27" x14ac:dyDescent="0.25">
      <c r="A2553" t="s">
        <v>513</v>
      </c>
      <c r="B2553" t="s">
        <v>170</v>
      </c>
      <c r="C2553" t="s">
        <v>171</v>
      </c>
      <c r="D2553" t="s">
        <v>526</v>
      </c>
      <c r="E2553" t="s">
        <v>527</v>
      </c>
      <c r="F2553" t="str">
        <f t="shared" si="238"/>
        <v>1285</v>
      </c>
      <c r="G2553" t="s">
        <v>256</v>
      </c>
      <c r="H2553" t="s">
        <v>257</v>
      </c>
      <c r="I2553" s="91"/>
      <c r="J2553" s="91"/>
      <c r="K2553" s="91"/>
      <c r="L2553" s="91"/>
      <c r="M2553" s="91"/>
      <c r="N2553" s="91"/>
      <c r="O2553" s="91"/>
      <c r="P2553" s="91">
        <v>819.95</v>
      </c>
      <c r="Q2553" s="91"/>
      <c r="R2553" s="91"/>
      <c r="S2553" s="91">
        <v>60</v>
      </c>
      <c r="T2553" s="91"/>
      <c r="U2553" s="91">
        <f t="shared" si="239"/>
        <v>879.95</v>
      </c>
      <c r="V2553" s="82" t="str">
        <f t="shared" si="237"/>
        <v>155061285887</v>
      </c>
      <c r="W2553" s="83">
        <f>VLOOKUP(V2553,Factors!$E$6:$H$5950,4,FALSE)</f>
        <v>0</v>
      </c>
      <c r="X2553" t="str">
        <f>VLOOKUP(V2553,Factors!$E$6:$F$5950,2,FALSE)</f>
        <v>Direct-OR</v>
      </c>
      <c r="Y2553" s="92">
        <f t="shared" si="240"/>
        <v>0</v>
      </c>
      <c r="Z2553" s="92">
        <f t="shared" si="241"/>
        <v>879.95</v>
      </c>
      <c r="AA2553" s="92">
        <f t="shared" si="242"/>
        <v>879.95</v>
      </c>
    </row>
    <row r="2554" spans="1:27" x14ac:dyDescent="0.25">
      <c r="A2554" t="s">
        <v>513</v>
      </c>
      <c r="B2554" t="s">
        <v>170</v>
      </c>
      <c r="C2554" t="s">
        <v>171</v>
      </c>
      <c r="D2554" t="s">
        <v>526</v>
      </c>
      <c r="E2554" t="s">
        <v>527</v>
      </c>
      <c r="F2554" t="str">
        <f t="shared" si="238"/>
        <v>1285</v>
      </c>
      <c r="G2554" t="s">
        <v>56</v>
      </c>
      <c r="H2554" t="s">
        <v>57</v>
      </c>
      <c r="I2554" s="91"/>
      <c r="J2554" s="91"/>
      <c r="K2554" s="91"/>
      <c r="L2554" s="91"/>
      <c r="M2554" s="91"/>
      <c r="N2554" s="91"/>
      <c r="O2554" s="91">
        <v>1558.08</v>
      </c>
      <c r="P2554" s="91"/>
      <c r="Q2554" s="91"/>
      <c r="R2554" s="91"/>
      <c r="S2554" s="91"/>
      <c r="T2554" s="91"/>
      <c r="U2554" s="91">
        <f t="shared" si="239"/>
        <v>1558.08</v>
      </c>
      <c r="V2554" s="82" t="str">
        <f t="shared" si="237"/>
        <v>155061285887</v>
      </c>
      <c r="W2554" s="83">
        <f>VLOOKUP(V2554,Factors!$E$6:$H$5950,4,FALSE)</f>
        <v>0</v>
      </c>
      <c r="X2554" t="str">
        <f>VLOOKUP(V2554,Factors!$E$6:$F$5950,2,FALSE)</f>
        <v>Direct-OR</v>
      </c>
      <c r="Y2554" s="92">
        <f t="shared" si="240"/>
        <v>0</v>
      </c>
      <c r="Z2554" s="92">
        <f t="shared" si="241"/>
        <v>1558.08</v>
      </c>
      <c r="AA2554" s="92">
        <f t="shared" si="242"/>
        <v>1558.08</v>
      </c>
    </row>
    <row r="2555" spans="1:27" x14ac:dyDescent="0.25">
      <c r="A2555" t="s">
        <v>513</v>
      </c>
      <c r="B2555" t="s">
        <v>170</v>
      </c>
      <c r="C2555" t="s">
        <v>171</v>
      </c>
      <c r="D2555" t="s">
        <v>526</v>
      </c>
      <c r="E2555" t="s">
        <v>527</v>
      </c>
      <c r="F2555" t="str">
        <f t="shared" si="238"/>
        <v>1285</v>
      </c>
      <c r="G2555" t="s">
        <v>68</v>
      </c>
      <c r="H2555" t="s">
        <v>69</v>
      </c>
      <c r="I2555" s="91"/>
      <c r="J2555" s="91"/>
      <c r="K2555" s="91"/>
      <c r="L2555" s="91"/>
      <c r="M2555" s="91"/>
      <c r="N2555" s="91"/>
      <c r="O2555" s="91">
        <v>385.8</v>
      </c>
      <c r="P2555" s="91"/>
      <c r="Q2555" s="91"/>
      <c r="R2555" s="91"/>
      <c r="S2555" s="91"/>
      <c r="T2555" s="91">
        <v>556.04</v>
      </c>
      <c r="U2555" s="91">
        <f t="shared" si="239"/>
        <v>941.83999999999992</v>
      </c>
      <c r="V2555" s="82" t="str">
        <f t="shared" si="237"/>
        <v>155061285887</v>
      </c>
      <c r="W2555" s="83">
        <f>VLOOKUP(V2555,Factors!$E$6:$H$5950,4,FALSE)</f>
        <v>0</v>
      </c>
      <c r="X2555" t="str">
        <f>VLOOKUP(V2555,Factors!$E$6:$F$5950,2,FALSE)</f>
        <v>Direct-OR</v>
      </c>
      <c r="Y2555" s="92">
        <f t="shared" si="240"/>
        <v>0</v>
      </c>
      <c r="Z2555" s="92">
        <f t="shared" si="241"/>
        <v>941.83999999999992</v>
      </c>
      <c r="AA2555" s="92">
        <f t="shared" si="242"/>
        <v>941.83999999999992</v>
      </c>
    </row>
    <row r="2556" spans="1:27" x14ac:dyDescent="0.25">
      <c r="A2556" t="s">
        <v>513</v>
      </c>
      <c r="B2556" t="s">
        <v>170</v>
      </c>
      <c r="C2556" t="s">
        <v>171</v>
      </c>
      <c r="D2556" t="s">
        <v>526</v>
      </c>
      <c r="E2556" t="s">
        <v>527</v>
      </c>
      <c r="F2556" t="str">
        <f t="shared" si="238"/>
        <v>1285</v>
      </c>
      <c r="G2556" t="s">
        <v>156</v>
      </c>
      <c r="H2556" t="s">
        <v>157</v>
      </c>
      <c r="I2556" s="91"/>
      <c r="J2556" s="91"/>
      <c r="K2556" s="91"/>
      <c r="L2556" s="91"/>
      <c r="M2556" s="91"/>
      <c r="N2556" s="91"/>
      <c r="O2556" s="91">
        <v>21.43</v>
      </c>
      <c r="P2556" s="91"/>
      <c r="Q2556" s="91"/>
      <c r="R2556" s="91"/>
      <c r="S2556" s="91"/>
      <c r="T2556" s="91"/>
      <c r="U2556" s="91">
        <f t="shared" si="239"/>
        <v>21.43</v>
      </c>
      <c r="V2556" s="82" t="str">
        <f t="shared" si="237"/>
        <v>155061285887</v>
      </c>
      <c r="W2556" s="83">
        <f>VLOOKUP(V2556,Factors!$E$6:$H$5950,4,FALSE)</f>
        <v>0</v>
      </c>
      <c r="X2556" t="str">
        <f>VLOOKUP(V2556,Factors!$E$6:$F$5950,2,FALSE)</f>
        <v>Direct-OR</v>
      </c>
      <c r="Y2556" s="92">
        <f t="shared" si="240"/>
        <v>0</v>
      </c>
      <c r="Z2556" s="92">
        <f t="shared" si="241"/>
        <v>21.43</v>
      </c>
      <c r="AA2556" s="92">
        <f t="shared" si="242"/>
        <v>21.43</v>
      </c>
    </row>
    <row r="2557" spans="1:27" x14ac:dyDescent="0.25">
      <c r="A2557" t="s">
        <v>513</v>
      </c>
      <c r="B2557" t="s">
        <v>170</v>
      </c>
      <c r="C2557" t="s">
        <v>171</v>
      </c>
      <c r="D2557" t="s">
        <v>528</v>
      </c>
      <c r="E2557" t="s">
        <v>529</v>
      </c>
      <c r="F2557" t="str">
        <f t="shared" si="238"/>
        <v>1287</v>
      </c>
      <c r="G2557" t="s">
        <v>84</v>
      </c>
      <c r="H2557" t="s">
        <v>85</v>
      </c>
      <c r="I2557" s="91"/>
      <c r="J2557" s="91">
        <v>155.97</v>
      </c>
      <c r="K2557" s="91">
        <v>257.27</v>
      </c>
      <c r="L2557" s="91"/>
      <c r="M2557" s="91"/>
      <c r="N2557" s="91">
        <v>221.64</v>
      </c>
      <c r="O2557" s="91"/>
      <c r="P2557" s="91"/>
      <c r="Q2557" s="91">
        <v>197.51</v>
      </c>
      <c r="R2557" s="91"/>
      <c r="S2557" s="91"/>
      <c r="T2557" s="91"/>
      <c r="U2557" s="91">
        <f t="shared" si="239"/>
        <v>832.39</v>
      </c>
      <c r="V2557" s="82" t="str">
        <f t="shared" si="237"/>
        <v>155061287887</v>
      </c>
      <c r="W2557" s="83">
        <f>VLOOKUP(V2557,Factors!$E$6:$H$5950,4,FALSE)</f>
        <v>0</v>
      </c>
      <c r="X2557" t="str">
        <f>VLOOKUP(V2557,Factors!$E$6:$F$5950,2,FALSE)</f>
        <v>Direct-OR</v>
      </c>
      <c r="Y2557" s="92">
        <f t="shared" si="240"/>
        <v>0</v>
      </c>
      <c r="Z2557" s="92">
        <f t="shared" si="241"/>
        <v>832.39</v>
      </c>
      <c r="AA2557" s="92">
        <f t="shared" si="242"/>
        <v>832.39</v>
      </c>
    </row>
    <row r="2558" spans="1:27" x14ac:dyDescent="0.25">
      <c r="A2558" t="s">
        <v>513</v>
      </c>
      <c r="B2558" t="s">
        <v>170</v>
      </c>
      <c r="C2558" t="s">
        <v>171</v>
      </c>
      <c r="D2558" t="s">
        <v>528</v>
      </c>
      <c r="E2558" t="s">
        <v>529</v>
      </c>
      <c r="F2558" t="str">
        <f t="shared" si="238"/>
        <v>1287</v>
      </c>
      <c r="G2558" t="s">
        <v>140</v>
      </c>
      <c r="H2558" t="s">
        <v>141</v>
      </c>
      <c r="I2558" s="91">
        <v>3060</v>
      </c>
      <c r="J2558" s="91">
        <v>1980</v>
      </c>
      <c r="K2558" s="91"/>
      <c r="L2558" s="91">
        <v>360</v>
      </c>
      <c r="M2558" s="91"/>
      <c r="N2558" s="91"/>
      <c r="O2558" s="91"/>
      <c r="P2558" s="91"/>
      <c r="Q2558" s="91"/>
      <c r="R2558" s="91">
        <v>60</v>
      </c>
      <c r="S2558" s="91">
        <v>63</v>
      </c>
      <c r="T2558" s="91"/>
      <c r="U2558" s="91">
        <f t="shared" si="239"/>
        <v>5523</v>
      </c>
      <c r="V2558" s="82" t="str">
        <f t="shared" si="237"/>
        <v>155061287887</v>
      </c>
      <c r="W2558" s="83">
        <f>VLOOKUP(V2558,Factors!$E$6:$H$5950,4,FALSE)</f>
        <v>0</v>
      </c>
      <c r="X2558" t="str">
        <f>VLOOKUP(V2558,Factors!$E$6:$F$5950,2,FALSE)</f>
        <v>Direct-OR</v>
      </c>
      <c r="Y2558" s="92">
        <f t="shared" si="240"/>
        <v>0</v>
      </c>
      <c r="Z2558" s="92">
        <f t="shared" si="241"/>
        <v>5523</v>
      </c>
      <c r="AA2558" s="92">
        <f t="shared" si="242"/>
        <v>5523</v>
      </c>
    </row>
    <row r="2559" spans="1:27" x14ac:dyDescent="0.25">
      <c r="A2559" t="s">
        <v>513</v>
      </c>
      <c r="B2559" t="s">
        <v>170</v>
      </c>
      <c r="C2559" t="s">
        <v>171</v>
      </c>
      <c r="D2559" t="s">
        <v>528</v>
      </c>
      <c r="E2559" t="s">
        <v>529</v>
      </c>
      <c r="F2559" t="str">
        <f t="shared" si="238"/>
        <v>1287</v>
      </c>
      <c r="G2559" t="s">
        <v>56</v>
      </c>
      <c r="H2559" t="s">
        <v>57</v>
      </c>
      <c r="I2559" s="91"/>
      <c r="J2559" s="91">
        <v>1113.5999999999999</v>
      </c>
      <c r="K2559" s="91">
        <v>1564.24</v>
      </c>
      <c r="L2559" s="91"/>
      <c r="M2559" s="91"/>
      <c r="N2559" s="91">
        <v>1548.45</v>
      </c>
      <c r="O2559" s="91"/>
      <c r="P2559" s="91"/>
      <c r="Q2559" s="91">
        <v>1341.99</v>
      </c>
      <c r="R2559" s="91"/>
      <c r="S2559" s="91"/>
      <c r="T2559" s="91"/>
      <c r="U2559" s="91">
        <f t="shared" si="239"/>
        <v>5568.28</v>
      </c>
      <c r="V2559" s="82" t="str">
        <f t="shared" si="237"/>
        <v>155061287887</v>
      </c>
      <c r="W2559" s="83">
        <f>VLOOKUP(V2559,Factors!$E$6:$H$5950,4,FALSE)</f>
        <v>0</v>
      </c>
      <c r="X2559" t="str">
        <f>VLOOKUP(V2559,Factors!$E$6:$F$5950,2,FALSE)</f>
        <v>Direct-OR</v>
      </c>
      <c r="Y2559" s="92">
        <f t="shared" si="240"/>
        <v>0</v>
      </c>
      <c r="Z2559" s="92">
        <f t="shared" si="241"/>
        <v>5568.28</v>
      </c>
      <c r="AA2559" s="92">
        <f t="shared" si="242"/>
        <v>5568.28</v>
      </c>
    </row>
    <row r="2560" spans="1:27" x14ac:dyDescent="0.25">
      <c r="A2560" t="s">
        <v>513</v>
      </c>
      <c r="B2560" t="s">
        <v>170</v>
      </c>
      <c r="C2560" t="s">
        <v>171</v>
      </c>
      <c r="D2560" t="s">
        <v>528</v>
      </c>
      <c r="E2560" t="s">
        <v>529</v>
      </c>
      <c r="F2560" t="str">
        <f t="shared" si="238"/>
        <v>1287</v>
      </c>
      <c r="G2560" t="s">
        <v>68</v>
      </c>
      <c r="H2560" t="s">
        <v>69</v>
      </c>
      <c r="I2560" s="91"/>
      <c r="J2560" s="91"/>
      <c r="K2560" s="91">
        <v>272.64</v>
      </c>
      <c r="L2560" s="91"/>
      <c r="M2560" s="91"/>
      <c r="N2560" s="91">
        <v>34.08</v>
      </c>
      <c r="O2560" s="91"/>
      <c r="P2560" s="91"/>
      <c r="Q2560" s="91">
        <v>68.16</v>
      </c>
      <c r="R2560" s="91"/>
      <c r="S2560" s="91"/>
      <c r="T2560" s="91"/>
      <c r="U2560" s="91">
        <f t="shared" si="239"/>
        <v>374.88</v>
      </c>
      <c r="V2560" s="82" t="str">
        <f t="shared" si="237"/>
        <v>155061287887</v>
      </c>
      <c r="W2560" s="83">
        <f>VLOOKUP(V2560,Factors!$E$6:$H$5950,4,FALSE)</f>
        <v>0</v>
      </c>
      <c r="X2560" t="str">
        <f>VLOOKUP(V2560,Factors!$E$6:$F$5950,2,FALSE)</f>
        <v>Direct-OR</v>
      </c>
      <c r="Y2560" s="92">
        <f t="shared" si="240"/>
        <v>0</v>
      </c>
      <c r="Z2560" s="92">
        <f t="shared" si="241"/>
        <v>374.88</v>
      </c>
      <c r="AA2560" s="92">
        <f t="shared" si="242"/>
        <v>374.88</v>
      </c>
    </row>
    <row r="2561" spans="1:27" x14ac:dyDescent="0.25">
      <c r="A2561" t="s">
        <v>513</v>
      </c>
      <c r="B2561" t="s">
        <v>170</v>
      </c>
      <c r="C2561" t="s">
        <v>171</v>
      </c>
      <c r="D2561" t="s">
        <v>530</v>
      </c>
      <c r="E2561" t="s">
        <v>531</v>
      </c>
      <c r="F2561" t="str">
        <f t="shared" si="238"/>
        <v>1290</v>
      </c>
      <c r="G2561" t="s">
        <v>61</v>
      </c>
      <c r="H2561" t="s">
        <v>62</v>
      </c>
      <c r="I2561" s="91"/>
      <c r="J2561" s="91">
        <v>988.53</v>
      </c>
      <c r="K2561" s="91">
        <v>-843.76</v>
      </c>
      <c r="L2561" s="91">
        <v>-144.77000000000001</v>
      </c>
      <c r="M2561" s="91"/>
      <c r="N2561" s="91">
        <v>1414.56</v>
      </c>
      <c r="O2561" s="91"/>
      <c r="P2561" s="91"/>
      <c r="Q2561" s="91">
        <v>82.6</v>
      </c>
      <c r="R2561" s="91"/>
      <c r="S2561" s="91"/>
      <c r="T2561" s="91"/>
      <c r="U2561" s="91">
        <f t="shared" si="239"/>
        <v>1497.1599999999999</v>
      </c>
      <c r="V2561" s="82" t="str">
        <f t="shared" si="237"/>
        <v>155061290887</v>
      </c>
      <c r="W2561" s="83">
        <f>VLOOKUP(V2561,Factors!$E$6:$H$5950,4,FALSE)</f>
        <v>0</v>
      </c>
      <c r="X2561" t="str">
        <f>VLOOKUP(V2561,Factors!$E$6:$F$5950,2,FALSE)</f>
        <v>Direct-OR</v>
      </c>
      <c r="Y2561" s="92">
        <f t="shared" si="240"/>
        <v>0</v>
      </c>
      <c r="Z2561" s="92">
        <f t="shared" si="241"/>
        <v>1497.1599999999999</v>
      </c>
      <c r="AA2561" s="92">
        <f t="shared" si="242"/>
        <v>1497.1599999999999</v>
      </c>
    </row>
    <row r="2562" spans="1:27" x14ac:dyDescent="0.25">
      <c r="A2562" t="s">
        <v>513</v>
      </c>
      <c r="B2562" t="s">
        <v>170</v>
      </c>
      <c r="C2562" t="s">
        <v>171</v>
      </c>
      <c r="D2562" t="s">
        <v>530</v>
      </c>
      <c r="E2562" t="s">
        <v>531</v>
      </c>
      <c r="F2562" t="str">
        <f t="shared" si="238"/>
        <v>1290</v>
      </c>
      <c r="G2562" t="s">
        <v>92</v>
      </c>
      <c r="H2562" t="s">
        <v>93</v>
      </c>
      <c r="I2562" s="91">
        <v>212.17</v>
      </c>
      <c r="J2562" s="91">
        <v>814.77</v>
      </c>
      <c r="K2562" s="91"/>
      <c r="L2562" s="91">
        <v>189.32</v>
      </c>
      <c r="M2562" s="91">
        <v>67.87</v>
      </c>
      <c r="N2562" s="91"/>
      <c r="O2562" s="91"/>
      <c r="P2562" s="91">
        <v>286.60000000000002</v>
      </c>
      <c r="Q2562" s="91">
        <v>110.43</v>
      </c>
      <c r="R2562" s="91">
        <v>576.79</v>
      </c>
      <c r="S2562" s="91">
        <v>335.31</v>
      </c>
      <c r="T2562" s="91">
        <v>136.72999999999999</v>
      </c>
      <c r="U2562" s="91">
        <f t="shared" si="239"/>
        <v>2729.99</v>
      </c>
      <c r="V2562" s="82" t="str">
        <f t="shared" si="237"/>
        <v>155061290887</v>
      </c>
      <c r="W2562" s="83">
        <f>VLOOKUP(V2562,Factors!$E$6:$H$5950,4,FALSE)</f>
        <v>0</v>
      </c>
      <c r="X2562" t="str">
        <f>VLOOKUP(V2562,Factors!$E$6:$F$5950,2,FALSE)</f>
        <v>Direct-OR</v>
      </c>
      <c r="Y2562" s="92">
        <f t="shared" si="240"/>
        <v>0</v>
      </c>
      <c r="Z2562" s="92">
        <f t="shared" si="241"/>
        <v>2729.99</v>
      </c>
      <c r="AA2562" s="92">
        <f t="shared" si="242"/>
        <v>2729.99</v>
      </c>
    </row>
    <row r="2563" spans="1:27" x14ac:dyDescent="0.25">
      <c r="A2563" t="s">
        <v>513</v>
      </c>
      <c r="B2563" t="s">
        <v>170</v>
      </c>
      <c r="C2563" t="s">
        <v>171</v>
      </c>
      <c r="D2563" t="s">
        <v>530</v>
      </c>
      <c r="E2563" t="s">
        <v>531</v>
      </c>
      <c r="F2563" t="str">
        <f t="shared" si="238"/>
        <v>1290</v>
      </c>
      <c r="G2563" t="s">
        <v>235</v>
      </c>
      <c r="H2563" t="s">
        <v>236</v>
      </c>
      <c r="I2563" s="91">
        <v>276.17</v>
      </c>
      <c r="J2563" s="91">
        <v>0.27</v>
      </c>
      <c r="K2563" s="91"/>
      <c r="L2563" s="91">
        <v>183.16</v>
      </c>
      <c r="M2563" s="91"/>
      <c r="N2563" s="91">
        <v>11.6</v>
      </c>
      <c r="O2563" s="91"/>
      <c r="P2563" s="91"/>
      <c r="Q2563" s="91"/>
      <c r="R2563" s="91"/>
      <c r="S2563" s="91"/>
      <c r="T2563" s="91"/>
      <c r="U2563" s="91">
        <f t="shared" si="239"/>
        <v>471.20000000000005</v>
      </c>
      <c r="V2563" s="82" t="str">
        <f t="shared" si="237"/>
        <v>155061290887</v>
      </c>
      <c r="W2563" s="83">
        <f>VLOOKUP(V2563,Factors!$E$6:$H$5950,4,FALSE)</f>
        <v>0</v>
      </c>
      <c r="X2563" t="str">
        <f>VLOOKUP(V2563,Factors!$E$6:$F$5950,2,FALSE)</f>
        <v>Direct-OR</v>
      </c>
      <c r="Y2563" s="92">
        <f t="shared" si="240"/>
        <v>0</v>
      </c>
      <c r="Z2563" s="92">
        <f t="shared" si="241"/>
        <v>471.20000000000005</v>
      </c>
      <c r="AA2563" s="92">
        <f t="shared" si="242"/>
        <v>471.20000000000005</v>
      </c>
    </row>
    <row r="2564" spans="1:27" x14ac:dyDescent="0.25">
      <c r="A2564" t="s">
        <v>513</v>
      </c>
      <c r="B2564" t="s">
        <v>170</v>
      </c>
      <c r="C2564" t="s">
        <v>171</v>
      </c>
      <c r="D2564" t="s">
        <v>530</v>
      </c>
      <c r="E2564" t="s">
        <v>531</v>
      </c>
      <c r="F2564" t="str">
        <f t="shared" si="238"/>
        <v>1290</v>
      </c>
      <c r="G2564" t="s">
        <v>351</v>
      </c>
      <c r="H2564" t="s">
        <v>352</v>
      </c>
      <c r="I2564" s="91">
        <v>13.81</v>
      </c>
      <c r="J2564" s="91">
        <v>0.01</v>
      </c>
      <c r="K2564" s="91"/>
      <c r="L2564" s="91">
        <v>0.67</v>
      </c>
      <c r="M2564" s="91"/>
      <c r="N2564" s="91">
        <v>0.57999999999999996</v>
      </c>
      <c r="O2564" s="91"/>
      <c r="P2564" s="91"/>
      <c r="Q2564" s="91"/>
      <c r="R2564" s="91"/>
      <c r="S2564" s="91"/>
      <c r="T2564" s="91"/>
      <c r="U2564" s="91">
        <f t="shared" si="239"/>
        <v>15.07</v>
      </c>
      <c r="V2564" s="82" t="str">
        <f t="shared" ref="V2564:V2627" si="243">CONCATENATE(B2564,RIGHT(D2564,4),A2564)</f>
        <v>155061290887</v>
      </c>
      <c r="W2564" s="83">
        <f>VLOOKUP(V2564,Factors!$E$6:$H$5950,4,FALSE)</f>
        <v>0</v>
      </c>
      <c r="X2564" t="str">
        <f>VLOOKUP(V2564,Factors!$E$6:$F$5950,2,FALSE)</f>
        <v>Direct-OR</v>
      </c>
      <c r="Y2564" s="92">
        <f t="shared" si="240"/>
        <v>0</v>
      </c>
      <c r="Z2564" s="92">
        <f t="shared" si="241"/>
        <v>15.07</v>
      </c>
      <c r="AA2564" s="92">
        <f t="shared" si="242"/>
        <v>15.07</v>
      </c>
    </row>
    <row r="2565" spans="1:27" x14ac:dyDescent="0.25">
      <c r="A2565" t="s">
        <v>513</v>
      </c>
      <c r="B2565" t="s">
        <v>170</v>
      </c>
      <c r="C2565" t="s">
        <v>171</v>
      </c>
      <c r="D2565" t="s">
        <v>530</v>
      </c>
      <c r="E2565" t="s">
        <v>531</v>
      </c>
      <c r="F2565" t="str">
        <f t="shared" ref="F2565:F2628" si="244">RIGHT(D2565,4)</f>
        <v>1290</v>
      </c>
      <c r="G2565" t="s">
        <v>270</v>
      </c>
      <c r="H2565" t="s">
        <v>271</v>
      </c>
      <c r="I2565" s="91">
        <v>40.69</v>
      </c>
      <c r="J2565" s="91"/>
      <c r="K2565" s="91"/>
      <c r="L2565" s="91"/>
      <c r="M2565" s="91"/>
      <c r="N2565" s="91"/>
      <c r="O2565" s="91"/>
      <c r="P2565" s="91"/>
      <c r="Q2565" s="91"/>
      <c r="R2565" s="91"/>
      <c r="S2565" s="91"/>
      <c r="T2565" s="91"/>
      <c r="U2565" s="91">
        <f t="shared" ref="U2565:U2628" si="245">SUM(I2565:T2565)</f>
        <v>40.69</v>
      </c>
      <c r="V2565" s="82" t="str">
        <f t="shared" si="243"/>
        <v>155061290887</v>
      </c>
      <c r="W2565" s="83">
        <f>VLOOKUP(V2565,Factors!$E$6:$H$5950,4,FALSE)</f>
        <v>0</v>
      </c>
      <c r="X2565" t="str">
        <f>VLOOKUP(V2565,Factors!$E$6:$F$5950,2,FALSE)</f>
        <v>Direct-OR</v>
      </c>
      <c r="Y2565" s="92">
        <f t="shared" si="240"/>
        <v>0</v>
      </c>
      <c r="Z2565" s="92">
        <f t="shared" si="241"/>
        <v>40.69</v>
      </c>
      <c r="AA2565" s="92">
        <f t="shared" si="242"/>
        <v>40.69</v>
      </c>
    </row>
    <row r="2566" spans="1:27" x14ac:dyDescent="0.25">
      <c r="A2566" t="s">
        <v>513</v>
      </c>
      <c r="B2566" t="s">
        <v>170</v>
      </c>
      <c r="C2566" t="s">
        <v>171</v>
      </c>
      <c r="D2566" t="s">
        <v>530</v>
      </c>
      <c r="E2566" t="s">
        <v>531</v>
      </c>
      <c r="F2566" t="str">
        <f t="shared" si="244"/>
        <v>1290</v>
      </c>
      <c r="G2566" t="s">
        <v>288</v>
      </c>
      <c r="H2566" t="s">
        <v>289</v>
      </c>
      <c r="I2566" s="91"/>
      <c r="J2566" s="91"/>
      <c r="K2566" s="91">
        <v>19</v>
      </c>
      <c r="L2566" s="91"/>
      <c r="M2566" s="91">
        <v>45</v>
      </c>
      <c r="N2566" s="91"/>
      <c r="O2566" s="91"/>
      <c r="P2566" s="91"/>
      <c r="Q2566" s="91"/>
      <c r="R2566" s="91"/>
      <c r="S2566" s="91"/>
      <c r="T2566" s="91"/>
      <c r="U2566" s="91">
        <f t="shared" si="245"/>
        <v>64</v>
      </c>
      <c r="V2566" s="82" t="str">
        <f t="shared" si="243"/>
        <v>155061290887</v>
      </c>
      <c r="W2566" s="83">
        <f>VLOOKUP(V2566,Factors!$E$6:$H$5950,4,FALSE)</f>
        <v>0</v>
      </c>
      <c r="X2566" t="str">
        <f>VLOOKUP(V2566,Factors!$E$6:$F$5950,2,FALSE)</f>
        <v>Direct-OR</v>
      </c>
      <c r="Y2566" s="92">
        <f t="shared" si="240"/>
        <v>0</v>
      </c>
      <c r="Z2566" s="92">
        <f t="shared" si="241"/>
        <v>64</v>
      </c>
      <c r="AA2566" s="92">
        <f t="shared" si="242"/>
        <v>64</v>
      </c>
    </row>
    <row r="2567" spans="1:27" x14ac:dyDescent="0.25">
      <c r="A2567" t="s">
        <v>513</v>
      </c>
      <c r="B2567" t="s">
        <v>170</v>
      </c>
      <c r="C2567" t="s">
        <v>171</v>
      </c>
      <c r="D2567" t="s">
        <v>530</v>
      </c>
      <c r="E2567" t="s">
        <v>531</v>
      </c>
      <c r="F2567" t="str">
        <f t="shared" si="244"/>
        <v>1290</v>
      </c>
      <c r="G2567" t="s">
        <v>272</v>
      </c>
      <c r="H2567" t="s">
        <v>273</v>
      </c>
      <c r="I2567" s="91"/>
      <c r="J2567" s="91">
        <v>84.08</v>
      </c>
      <c r="K2567" s="91">
        <v>1228.53</v>
      </c>
      <c r="L2567" s="91"/>
      <c r="M2567" s="91">
        <v>1078.58</v>
      </c>
      <c r="N2567" s="91">
        <v>-689.79</v>
      </c>
      <c r="O2567" s="91"/>
      <c r="P2567" s="91"/>
      <c r="Q2567" s="91">
        <v>456</v>
      </c>
      <c r="R2567" s="91">
        <v>1780.08</v>
      </c>
      <c r="S2567" s="91">
        <v>99.76</v>
      </c>
      <c r="T2567" s="91">
        <v>253.37</v>
      </c>
      <c r="U2567" s="91">
        <f t="shared" si="245"/>
        <v>4290.6099999999997</v>
      </c>
      <c r="V2567" s="82" t="str">
        <f t="shared" si="243"/>
        <v>155061290887</v>
      </c>
      <c r="W2567" s="83">
        <f>VLOOKUP(V2567,Factors!$E$6:$H$5950,4,FALSE)</f>
        <v>0</v>
      </c>
      <c r="X2567" t="str">
        <f>VLOOKUP(V2567,Factors!$E$6:$F$5950,2,FALSE)</f>
        <v>Direct-OR</v>
      </c>
      <c r="Y2567" s="92">
        <f t="shared" si="240"/>
        <v>0</v>
      </c>
      <c r="Z2567" s="92">
        <f t="shared" si="241"/>
        <v>4290.6099999999997</v>
      </c>
      <c r="AA2567" s="92">
        <f t="shared" si="242"/>
        <v>4290.6099999999997</v>
      </c>
    </row>
    <row r="2568" spans="1:27" x14ac:dyDescent="0.25">
      <c r="A2568" t="s">
        <v>513</v>
      </c>
      <c r="B2568" t="s">
        <v>170</v>
      </c>
      <c r="C2568" t="s">
        <v>171</v>
      </c>
      <c r="D2568" t="s">
        <v>530</v>
      </c>
      <c r="E2568" t="s">
        <v>531</v>
      </c>
      <c r="F2568" t="str">
        <f t="shared" si="244"/>
        <v>1290</v>
      </c>
      <c r="G2568" t="s">
        <v>84</v>
      </c>
      <c r="H2568" t="s">
        <v>85</v>
      </c>
      <c r="I2568" s="91">
        <v>1888.89</v>
      </c>
      <c r="J2568" s="91">
        <v>4012.85</v>
      </c>
      <c r="K2568" s="91">
        <v>455.27</v>
      </c>
      <c r="L2568" s="91">
        <v>425.39</v>
      </c>
      <c r="M2568" s="91">
        <v>1160.4000000000001</v>
      </c>
      <c r="N2568" s="91">
        <v>943.4</v>
      </c>
      <c r="O2568" s="91">
        <v>728.15</v>
      </c>
      <c r="P2568" s="91">
        <v>858.18</v>
      </c>
      <c r="Q2568" s="91">
        <v>2057.84</v>
      </c>
      <c r="R2568" s="91">
        <v>2282.42</v>
      </c>
      <c r="S2568" s="91">
        <v>1106</v>
      </c>
      <c r="T2568" s="91">
        <v>-556.42999999999995</v>
      </c>
      <c r="U2568" s="91">
        <f t="shared" si="245"/>
        <v>15362.36</v>
      </c>
      <c r="V2568" s="82" t="str">
        <f t="shared" si="243"/>
        <v>155061290887</v>
      </c>
      <c r="W2568" s="83">
        <f>VLOOKUP(V2568,Factors!$E$6:$H$5950,4,FALSE)</f>
        <v>0</v>
      </c>
      <c r="X2568" t="str">
        <f>VLOOKUP(V2568,Factors!$E$6:$F$5950,2,FALSE)</f>
        <v>Direct-OR</v>
      </c>
      <c r="Y2568" s="92">
        <f t="shared" si="240"/>
        <v>0</v>
      </c>
      <c r="Z2568" s="92">
        <f t="shared" si="241"/>
        <v>15362.36</v>
      </c>
      <c r="AA2568" s="92">
        <f t="shared" si="242"/>
        <v>15362.36</v>
      </c>
    </row>
    <row r="2569" spans="1:27" x14ac:dyDescent="0.25">
      <c r="A2569" t="s">
        <v>513</v>
      </c>
      <c r="B2569" t="s">
        <v>170</v>
      </c>
      <c r="C2569" t="s">
        <v>171</v>
      </c>
      <c r="D2569" t="s">
        <v>530</v>
      </c>
      <c r="E2569" t="s">
        <v>531</v>
      </c>
      <c r="F2569" t="str">
        <f t="shared" si="244"/>
        <v>1290</v>
      </c>
      <c r="G2569" t="s">
        <v>44</v>
      </c>
      <c r="H2569" t="s">
        <v>45</v>
      </c>
      <c r="I2569" s="91"/>
      <c r="J2569" s="91"/>
      <c r="K2569" s="91">
        <v>48.29</v>
      </c>
      <c r="L2569" s="91">
        <v>14.86</v>
      </c>
      <c r="M2569" s="91">
        <v>472</v>
      </c>
      <c r="N2569" s="91">
        <v>4344</v>
      </c>
      <c r="O2569" s="91"/>
      <c r="P2569" s="91"/>
      <c r="Q2569" s="91">
        <v>4484.3500000000004</v>
      </c>
      <c r="R2569" s="91">
        <v>-3550.35</v>
      </c>
      <c r="S2569" s="91"/>
      <c r="T2569" s="91"/>
      <c r="U2569" s="91">
        <f t="shared" si="245"/>
        <v>5813.15</v>
      </c>
      <c r="V2569" s="82" t="str">
        <f t="shared" si="243"/>
        <v>155061290887</v>
      </c>
      <c r="W2569" s="83">
        <f>VLOOKUP(V2569,Factors!$E$6:$H$5950,4,FALSE)</f>
        <v>0</v>
      </c>
      <c r="X2569" t="str">
        <f>VLOOKUP(V2569,Factors!$E$6:$F$5950,2,FALSE)</f>
        <v>Direct-OR</v>
      </c>
      <c r="Y2569" s="92">
        <f t="shared" si="240"/>
        <v>0</v>
      </c>
      <c r="Z2569" s="92">
        <f t="shared" si="241"/>
        <v>5813.15</v>
      </c>
      <c r="AA2569" s="92">
        <f t="shared" si="242"/>
        <v>5813.15</v>
      </c>
    </row>
    <row r="2570" spans="1:27" x14ac:dyDescent="0.25">
      <c r="A2570" t="s">
        <v>513</v>
      </c>
      <c r="B2570" t="s">
        <v>170</v>
      </c>
      <c r="C2570" t="s">
        <v>171</v>
      </c>
      <c r="D2570" t="s">
        <v>530</v>
      </c>
      <c r="E2570" t="s">
        <v>531</v>
      </c>
      <c r="F2570" t="str">
        <f t="shared" si="244"/>
        <v>1290</v>
      </c>
      <c r="G2570" t="s">
        <v>274</v>
      </c>
      <c r="H2570" t="s">
        <v>275</v>
      </c>
      <c r="I2570" s="91"/>
      <c r="J2570" s="91"/>
      <c r="K2570" s="91"/>
      <c r="L2570" s="91"/>
      <c r="M2570" s="91"/>
      <c r="N2570" s="91"/>
      <c r="O2570" s="91"/>
      <c r="P2570" s="91"/>
      <c r="Q2570" s="91"/>
      <c r="R2570" s="91"/>
      <c r="S2570" s="91">
        <v>300</v>
      </c>
      <c r="T2570" s="91">
        <v>-300</v>
      </c>
      <c r="U2570" s="91">
        <f t="shared" si="245"/>
        <v>0</v>
      </c>
      <c r="V2570" s="82" t="str">
        <f t="shared" si="243"/>
        <v>155061290887</v>
      </c>
      <c r="W2570" s="83">
        <f>VLOOKUP(V2570,Factors!$E$6:$H$5950,4,FALSE)</f>
        <v>0</v>
      </c>
      <c r="X2570" t="str">
        <f>VLOOKUP(V2570,Factors!$E$6:$F$5950,2,FALSE)</f>
        <v>Direct-OR</v>
      </c>
      <c r="Y2570" s="92">
        <f t="shared" si="240"/>
        <v>0</v>
      </c>
      <c r="Z2570" s="92">
        <f t="shared" si="241"/>
        <v>0</v>
      </c>
      <c r="AA2570" s="92">
        <f t="shared" si="242"/>
        <v>0</v>
      </c>
    </row>
    <row r="2571" spans="1:27" x14ac:dyDescent="0.25">
      <c r="A2571" t="s">
        <v>513</v>
      </c>
      <c r="B2571" t="s">
        <v>170</v>
      </c>
      <c r="C2571" t="s">
        <v>171</v>
      </c>
      <c r="D2571" t="s">
        <v>530</v>
      </c>
      <c r="E2571" t="s">
        <v>531</v>
      </c>
      <c r="F2571" t="str">
        <f t="shared" si="244"/>
        <v>1290</v>
      </c>
      <c r="G2571" t="s">
        <v>290</v>
      </c>
      <c r="H2571" t="s">
        <v>291</v>
      </c>
      <c r="I2571" s="91"/>
      <c r="J2571" s="91">
        <v>6117.5</v>
      </c>
      <c r="K2571" s="91">
        <v>120</v>
      </c>
      <c r="L2571" s="91"/>
      <c r="M2571" s="91"/>
      <c r="N2571" s="91">
        <v>5031</v>
      </c>
      <c r="O2571" s="91"/>
      <c r="P2571" s="91"/>
      <c r="Q2571" s="91"/>
      <c r="R2571" s="91">
        <v>-5031</v>
      </c>
      <c r="S2571" s="91"/>
      <c r="T2571" s="91"/>
      <c r="U2571" s="91">
        <f t="shared" si="245"/>
        <v>6237.5</v>
      </c>
      <c r="V2571" s="82" t="str">
        <f t="shared" si="243"/>
        <v>155061290887</v>
      </c>
      <c r="W2571" s="83">
        <f>VLOOKUP(V2571,Factors!$E$6:$H$5950,4,FALSE)</f>
        <v>0</v>
      </c>
      <c r="X2571" t="str">
        <f>VLOOKUP(V2571,Factors!$E$6:$F$5950,2,FALSE)</f>
        <v>Direct-OR</v>
      </c>
      <c r="Y2571" s="92">
        <f t="shared" si="240"/>
        <v>0</v>
      </c>
      <c r="Z2571" s="92">
        <f t="shared" si="241"/>
        <v>6237.5</v>
      </c>
      <c r="AA2571" s="92">
        <f t="shared" si="242"/>
        <v>6237.5</v>
      </c>
    </row>
    <row r="2572" spans="1:27" x14ac:dyDescent="0.25">
      <c r="A2572" t="s">
        <v>513</v>
      </c>
      <c r="B2572" t="s">
        <v>170</v>
      </c>
      <c r="C2572" t="s">
        <v>171</v>
      </c>
      <c r="D2572" t="s">
        <v>530</v>
      </c>
      <c r="E2572" t="s">
        <v>531</v>
      </c>
      <c r="F2572" t="str">
        <f t="shared" si="244"/>
        <v>1290</v>
      </c>
      <c r="G2572" t="s">
        <v>124</v>
      </c>
      <c r="H2572" t="s">
        <v>125</v>
      </c>
      <c r="I2572" s="91"/>
      <c r="J2572" s="91"/>
      <c r="K2572" s="91"/>
      <c r="L2572" s="91"/>
      <c r="M2572" s="91"/>
      <c r="N2572" s="91"/>
      <c r="O2572" s="91"/>
      <c r="P2572" s="91"/>
      <c r="Q2572" s="91">
        <v>3112</v>
      </c>
      <c r="R2572" s="91">
        <v>1152</v>
      </c>
      <c r="S2572" s="91"/>
      <c r="T2572" s="91"/>
      <c r="U2572" s="91">
        <f t="shared" si="245"/>
        <v>4264</v>
      </c>
      <c r="V2572" s="82" t="str">
        <f t="shared" si="243"/>
        <v>155061290887</v>
      </c>
      <c r="W2572" s="83">
        <f>VLOOKUP(V2572,Factors!$E$6:$H$5950,4,FALSE)</f>
        <v>0</v>
      </c>
      <c r="X2572" t="str">
        <f>VLOOKUP(V2572,Factors!$E$6:$F$5950,2,FALSE)</f>
        <v>Direct-OR</v>
      </c>
      <c r="Y2572" s="92">
        <f t="shared" si="240"/>
        <v>0</v>
      </c>
      <c r="Z2572" s="92">
        <f t="shared" si="241"/>
        <v>4264</v>
      </c>
      <c r="AA2572" s="92">
        <f t="shared" si="242"/>
        <v>4264</v>
      </c>
    </row>
    <row r="2573" spans="1:27" x14ac:dyDescent="0.25">
      <c r="A2573" t="s">
        <v>513</v>
      </c>
      <c r="B2573" t="s">
        <v>170</v>
      </c>
      <c r="C2573" t="s">
        <v>171</v>
      </c>
      <c r="D2573" t="s">
        <v>530</v>
      </c>
      <c r="E2573" t="s">
        <v>531</v>
      </c>
      <c r="F2573" t="str">
        <f t="shared" si="244"/>
        <v>1290</v>
      </c>
      <c r="G2573" t="s">
        <v>536</v>
      </c>
      <c r="H2573" t="s">
        <v>537</v>
      </c>
      <c r="I2573" s="91">
        <v>670</v>
      </c>
      <c r="J2573" s="91">
        <v>-670</v>
      </c>
      <c r="K2573" s="91"/>
      <c r="L2573" s="91"/>
      <c r="M2573" s="91"/>
      <c r="N2573" s="91"/>
      <c r="O2573" s="91"/>
      <c r="P2573" s="91"/>
      <c r="Q2573" s="91"/>
      <c r="R2573" s="91"/>
      <c r="S2573" s="91"/>
      <c r="T2573" s="91"/>
      <c r="U2573" s="91">
        <f t="shared" si="245"/>
        <v>0</v>
      </c>
      <c r="V2573" s="82" t="str">
        <f t="shared" si="243"/>
        <v>155061290887</v>
      </c>
      <c r="W2573" s="83">
        <f>VLOOKUP(V2573,Factors!$E$6:$H$5950,4,FALSE)</f>
        <v>0</v>
      </c>
      <c r="X2573" t="str">
        <f>VLOOKUP(V2573,Factors!$E$6:$F$5950,2,FALSE)</f>
        <v>Direct-OR</v>
      </c>
      <c r="Y2573" s="92">
        <f t="shared" si="240"/>
        <v>0</v>
      </c>
      <c r="Z2573" s="92">
        <f t="shared" si="241"/>
        <v>0</v>
      </c>
      <c r="AA2573" s="92">
        <f t="shared" si="242"/>
        <v>0</v>
      </c>
    </row>
    <row r="2574" spans="1:27" x14ac:dyDescent="0.25">
      <c r="A2574" t="s">
        <v>513</v>
      </c>
      <c r="B2574" t="s">
        <v>170</v>
      </c>
      <c r="C2574" t="s">
        <v>171</v>
      </c>
      <c r="D2574" t="s">
        <v>530</v>
      </c>
      <c r="E2574" t="s">
        <v>531</v>
      </c>
      <c r="F2574" t="str">
        <f t="shared" si="244"/>
        <v>1290</v>
      </c>
      <c r="G2574" t="s">
        <v>280</v>
      </c>
      <c r="H2574" t="s">
        <v>281</v>
      </c>
      <c r="I2574" s="91"/>
      <c r="J2574" s="91"/>
      <c r="K2574" s="91">
        <v>1225</v>
      </c>
      <c r="L2574" s="91"/>
      <c r="M2574" s="91"/>
      <c r="N2574" s="91"/>
      <c r="O2574" s="91"/>
      <c r="P2574" s="91"/>
      <c r="Q2574" s="91">
        <v>1760</v>
      </c>
      <c r="R2574" s="91"/>
      <c r="S2574" s="91">
        <v>-1760</v>
      </c>
      <c r="T2574" s="91">
        <v>570</v>
      </c>
      <c r="U2574" s="91">
        <f t="shared" si="245"/>
        <v>1795</v>
      </c>
      <c r="V2574" s="82" t="str">
        <f t="shared" si="243"/>
        <v>155061290887</v>
      </c>
      <c r="W2574" s="83">
        <f>VLOOKUP(V2574,Factors!$E$6:$H$5950,4,FALSE)</f>
        <v>0</v>
      </c>
      <c r="X2574" t="str">
        <f>VLOOKUP(V2574,Factors!$E$6:$F$5950,2,FALSE)</f>
        <v>Direct-OR</v>
      </c>
      <c r="Y2574" s="92">
        <f t="shared" si="240"/>
        <v>0</v>
      </c>
      <c r="Z2574" s="92">
        <f t="shared" si="241"/>
        <v>1795</v>
      </c>
      <c r="AA2574" s="92">
        <f t="shared" si="242"/>
        <v>1795</v>
      </c>
    </row>
    <row r="2575" spans="1:27" x14ac:dyDescent="0.25">
      <c r="A2575" t="s">
        <v>513</v>
      </c>
      <c r="B2575" t="s">
        <v>170</v>
      </c>
      <c r="C2575" t="s">
        <v>171</v>
      </c>
      <c r="D2575" t="s">
        <v>530</v>
      </c>
      <c r="E2575" t="s">
        <v>531</v>
      </c>
      <c r="F2575" t="str">
        <f t="shared" si="244"/>
        <v>1290</v>
      </c>
      <c r="G2575" t="s">
        <v>282</v>
      </c>
      <c r="H2575" t="s">
        <v>283</v>
      </c>
      <c r="I2575" s="91">
        <v>300</v>
      </c>
      <c r="J2575" s="91"/>
      <c r="K2575" s="91"/>
      <c r="L2575" s="91"/>
      <c r="M2575" s="91"/>
      <c r="N2575" s="91"/>
      <c r="O2575" s="91"/>
      <c r="P2575" s="91"/>
      <c r="Q2575" s="91"/>
      <c r="R2575" s="91">
        <v>3992.75</v>
      </c>
      <c r="S2575" s="91">
        <v>-242.87</v>
      </c>
      <c r="T2575" s="91">
        <v>5.91</v>
      </c>
      <c r="U2575" s="91">
        <f t="shared" si="245"/>
        <v>4055.79</v>
      </c>
      <c r="V2575" s="82" t="str">
        <f t="shared" si="243"/>
        <v>155061290887</v>
      </c>
      <c r="W2575" s="83">
        <f>VLOOKUP(V2575,Factors!$E$6:$H$5950,4,FALSE)</f>
        <v>0</v>
      </c>
      <c r="X2575" t="str">
        <f>VLOOKUP(V2575,Factors!$E$6:$F$5950,2,FALSE)</f>
        <v>Direct-OR</v>
      </c>
      <c r="Y2575" s="92">
        <f t="shared" si="240"/>
        <v>0</v>
      </c>
      <c r="Z2575" s="92">
        <f t="shared" si="241"/>
        <v>4055.79</v>
      </c>
      <c r="AA2575" s="92">
        <f t="shared" si="242"/>
        <v>4055.79</v>
      </c>
    </row>
    <row r="2576" spans="1:27" x14ac:dyDescent="0.25">
      <c r="A2576" t="s">
        <v>513</v>
      </c>
      <c r="B2576" t="s">
        <v>170</v>
      </c>
      <c r="C2576" t="s">
        <v>171</v>
      </c>
      <c r="D2576" t="s">
        <v>530</v>
      </c>
      <c r="E2576" t="s">
        <v>531</v>
      </c>
      <c r="F2576" t="str">
        <f t="shared" si="244"/>
        <v>1290</v>
      </c>
      <c r="G2576" t="s">
        <v>256</v>
      </c>
      <c r="H2576" t="s">
        <v>257</v>
      </c>
      <c r="I2576" s="91">
        <v>6701</v>
      </c>
      <c r="J2576" s="91">
        <v>652.75</v>
      </c>
      <c r="K2576" s="91">
        <v>6372.25</v>
      </c>
      <c r="L2576" s="91">
        <v>777</v>
      </c>
      <c r="M2576" s="91">
        <v>1187</v>
      </c>
      <c r="N2576" s="91">
        <v>3026.25</v>
      </c>
      <c r="O2576" s="91">
        <v>960.9</v>
      </c>
      <c r="P2576" s="91">
        <v>1511.95</v>
      </c>
      <c r="Q2576" s="91">
        <v>4713.8</v>
      </c>
      <c r="R2576" s="91">
        <v>3052.05</v>
      </c>
      <c r="S2576" s="91">
        <v>8245.1</v>
      </c>
      <c r="T2576" s="91">
        <v>4960</v>
      </c>
      <c r="U2576" s="91">
        <f t="shared" si="245"/>
        <v>42160.05</v>
      </c>
      <c r="V2576" s="82" t="str">
        <f t="shared" si="243"/>
        <v>155061290887</v>
      </c>
      <c r="W2576" s="83">
        <f>VLOOKUP(V2576,Factors!$E$6:$H$5950,4,FALSE)</f>
        <v>0</v>
      </c>
      <c r="X2576" t="str">
        <f>VLOOKUP(V2576,Factors!$E$6:$F$5950,2,FALSE)</f>
        <v>Direct-OR</v>
      </c>
      <c r="Y2576" s="92">
        <f t="shared" si="240"/>
        <v>0</v>
      </c>
      <c r="Z2576" s="92">
        <f t="shared" si="241"/>
        <v>42160.05</v>
      </c>
      <c r="AA2576" s="92">
        <f t="shared" si="242"/>
        <v>42160.05</v>
      </c>
    </row>
    <row r="2577" spans="1:27" x14ac:dyDescent="0.25">
      <c r="A2577" t="s">
        <v>513</v>
      </c>
      <c r="B2577" t="s">
        <v>170</v>
      </c>
      <c r="C2577" t="s">
        <v>171</v>
      </c>
      <c r="D2577" t="s">
        <v>530</v>
      </c>
      <c r="E2577" t="s">
        <v>531</v>
      </c>
      <c r="F2577" t="str">
        <f t="shared" si="244"/>
        <v>1290</v>
      </c>
      <c r="G2577" t="s">
        <v>50</v>
      </c>
      <c r="H2577" t="s">
        <v>51</v>
      </c>
      <c r="I2577" s="91">
        <v>1345.7</v>
      </c>
      <c r="J2577" s="91">
        <v>2300.5</v>
      </c>
      <c r="K2577" s="91">
        <v>9659.5</v>
      </c>
      <c r="L2577" s="91">
        <v>437</v>
      </c>
      <c r="M2577" s="91">
        <v>437</v>
      </c>
      <c r="N2577" s="91">
        <v>4299.28</v>
      </c>
      <c r="O2577" s="91">
        <v>1715</v>
      </c>
      <c r="P2577" s="91"/>
      <c r="Q2577" s="91"/>
      <c r="R2577" s="91">
        <v>1149.4000000000001</v>
      </c>
      <c r="S2577" s="91">
        <v>5123.5</v>
      </c>
      <c r="T2577" s="91">
        <v>5527.64</v>
      </c>
      <c r="U2577" s="91">
        <f t="shared" si="245"/>
        <v>31994.52</v>
      </c>
      <c r="V2577" s="82" t="str">
        <f t="shared" si="243"/>
        <v>155061290887</v>
      </c>
      <c r="W2577" s="83">
        <f>VLOOKUP(V2577,Factors!$E$6:$H$5950,4,FALSE)</f>
        <v>0</v>
      </c>
      <c r="X2577" t="str">
        <f>VLOOKUP(V2577,Factors!$E$6:$F$5950,2,FALSE)</f>
        <v>Direct-OR</v>
      </c>
      <c r="Y2577" s="92">
        <f t="shared" si="240"/>
        <v>0</v>
      </c>
      <c r="Z2577" s="92">
        <f t="shared" si="241"/>
        <v>31994.52</v>
      </c>
      <c r="AA2577" s="92">
        <f t="shared" si="242"/>
        <v>31994.52</v>
      </c>
    </row>
    <row r="2578" spans="1:27" x14ac:dyDescent="0.25">
      <c r="A2578" t="s">
        <v>513</v>
      </c>
      <c r="B2578" t="s">
        <v>170</v>
      </c>
      <c r="C2578" t="s">
        <v>171</v>
      </c>
      <c r="D2578" t="s">
        <v>530</v>
      </c>
      <c r="E2578" t="s">
        <v>531</v>
      </c>
      <c r="F2578" t="str">
        <f t="shared" si="244"/>
        <v>1290</v>
      </c>
      <c r="G2578" t="s">
        <v>284</v>
      </c>
      <c r="H2578" t="s">
        <v>285</v>
      </c>
      <c r="I2578" s="91">
        <v>747.6</v>
      </c>
      <c r="J2578" s="91">
        <v>902.14</v>
      </c>
      <c r="K2578" s="91"/>
      <c r="L2578" s="91"/>
      <c r="M2578" s="91"/>
      <c r="N2578" s="91">
        <v>472</v>
      </c>
      <c r="O2578" s="91">
        <v>220</v>
      </c>
      <c r="P2578" s="91">
        <v>760</v>
      </c>
      <c r="Q2578" s="91"/>
      <c r="R2578" s="91">
        <v>600</v>
      </c>
      <c r="S2578" s="91">
        <v>900</v>
      </c>
      <c r="T2578" s="91"/>
      <c r="U2578" s="91">
        <f t="shared" si="245"/>
        <v>4601.74</v>
      </c>
      <c r="V2578" s="82" t="str">
        <f t="shared" si="243"/>
        <v>155061290887</v>
      </c>
      <c r="W2578" s="83">
        <f>VLOOKUP(V2578,Factors!$E$6:$H$5950,4,FALSE)</f>
        <v>0</v>
      </c>
      <c r="X2578" t="str">
        <f>VLOOKUP(V2578,Factors!$E$6:$F$5950,2,FALSE)</f>
        <v>Direct-OR</v>
      </c>
      <c r="Y2578" s="92">
        <f t="shared" ref="Y2578:Y2641" si="246">U2578*W2578</f>
        <v>0</v>
      </c>
      <c r="Z2578" s="92">
        <f t="shared" ref="Z2578:Z2641" si="247">U2578-Y2578</f>
        <v>4601.74</v>
      </c>
      <c r="AA2578" s="92">
        <f t="shared" ref="AA2578:AA2641" si="248">Y2578+Z2578</f>
        <v>4601.74</v>
      </c>
    </row>
    <row r="2579" spans="1:27" x14ac:dyDescent="0.25">
      <c r="A2579" t="s">
        <v>513</v>
      </c>
      <c r="B2579" t="s">
        <v>170</v>
      </c>
      <c r="C2579" t="s">
        <v>171</v>
      </c>
      <c r="D2579" t="s">
        <v>530</v>
      </c>
      <c r="E2579" t="s">
        <v>531</v>
      </c>
      <c r="F2579" t="str">
        <f t="shared" si="244"/>
        <v>1290</v>
      </c>
      <c r="G2579" t="s">
        <v>26</v>
      </c>
      <c r="H2579" t="s">
        <v>27</v>
      </c>
      <c r="I2579" s="91">
        <v>109.56</v>
      </c>
      <c r="J2579" s="91">
        <v>-309.56</v>
      </c>
      <c r="K2579" s="91"/>
      <c r="L2579" s="91"/>
      <c r="M2579" s="91"/>
      <c r="N2579" s="91"/>
      <c r="O2579" s="91"/>
      <c r="P2579" s="91"/>
      <c r="Q2579" s="91"/>
      <c r="R2579" s="91"/>
      <c r="S2579" s="91"/>
      <c r="T2579" s="91"/>
      <c r="U2579" s="91">
        <f t="shared" si="245"/>
        <v>-200</v>
      </c>
      <c r="V2579" s="82" t="str">
        <f t="shared" si="243"/>
        <v>155061290887</v>
      </c>
      <c r="W2579" s="83">
        <f>VLOOKUP(V2579,Factors!$E$6:$H$5950,4,FALSE)</f>
        <v>0</v>
      </c>
      <c r="X2579" t="str">
        <f>VLOOKUP(V2579,Factors!$E$6:$F$5950,2,FALSE)</f>
        <v>Direct-OR</v>
      </c>
      <c r="Y2579" s="92">
        <f t="shared" si="246"/>
        <v>0</v>
      </c>
      <c r="Z2579" s="92">
        <f t="shared" si="247"/>
        <v>-200</v>
      </c>
      <c r="AA2579" s="92">
        <f t="shared" si="248"/>
        <v>-200</v>
      </c>
    </row>
    <row r="2580" spans="1:27" x14ac:dyDescent="0.25">
      <c r="A2580" t="s">
        <v>513</v>
      </c>
      <c r="B2580" t="s">
        <v>170</v>
      </c>
      <c r="C2580" t="s">
        <v>171</v>
      </c>
      <c r="D2580" t="s">
        <v>530</v>
      </c>
      <c r="E2580" t="s">
        <v>531</v>
      </c>
      <c r="F2580" t="str">
        <f t="shared" si="244"/>
        <v>1290</v>
      </c>
      <c r="G2580" t="s">
        <v>260</v>
      </c>
      <c r="H2580" t="s">
        <v>261</v>
      </c>
      <c r="I2580" s="91">
        <v>200</v>
      </c>
      <c r="J2580" s="91">
        <v>446.34</v>
      </c>
      <c r="K2580" s="91"/>
      <c r="L2580" s="91"/>
      <c r="M2580" s="91"/>
      <c r="N2580" s="91"/>
      <c r="O2580" s="91"/>
      <c r="P2580" s="91"/>
      <c r="Q2580" s="91">
        <v>5597.83</v>
      </c>
      <c r="R2580" s="91">
        <v>500.81</v>
      </c>
      <c r="S2580" s="91">
        <v>75</v>
      </c>
      <c r="T2580" s="91"/>
      <c r="U2580" s="91">
        <f t="shared" si="245"/>
        <v>6819.9800000000005</v>
      </c>
      <c r="V2580" s="82" t="str">
        <f t="shared" si="243"/>
        <v>155061290887</v>
      </c>
      <c r="W2580" s="83">
        <f>VLOOKUP(V2580,Factors!$E$6:$H$5950,4,FALSE)</f>
        <v>0</v>
      </c>
      <c r="X2580" t="str">
        <f>VLOOKUP(V2580,Factors!$E$6:$F$5950,2,FALSE)</f>
        <v>Direct-OR</v>
      </c>
      <c r="Y2580" s="92">
        <f t="shared" si="246"/>
        <v>0</v>
      </c>
      <c r="Z2580" s="92">
        <f t="shared" si="247"/>
        <v>6819.9800000000005</v>
      </c>
      <c r="AA2580" s="92">
        <f t="shared" si="248"/>
        <v>6819.9800000000005</v>
      </c>
    </row>
    <row r="2581" spans="1:27" x14ac:dyDescent="0.25">
      <c r="A2581" t="s">
        <v>513</v>
      </c>
      <c r="B2581" t="s">
        <v>170</v>
      </c>
      <c r="C2581" t="s">
        <v>171</v>
      </c>
      <c r="D2581" t="s">
        <v>530</v>
      </c>
      <c r="E2581" t="s">
        <v>531</v>
      </c>
      <c r="F2581" t="str">
        <f t="shared" si="244"/>
        <v>1290</v>
      </c>
      <c r="G2581" t="s">
        <v>102</v>
      </c>
      <c r="H2581" t="s">
        <v>103</v>
      </c>
      <c r="I2581" s="91"/>
      <c r="J2581" s="91"/>
      <c r="K2581" s="91"/>
      <c r="L2581" s="91"/>
      <c r="M2581" s="91"/>
      <c r="N2581" s="91">
        <v>189.75</v>
      </c>
      <c r="O2581" s="91"/>
      <c r="P2581" s="91"/>
      <c r="Q2581" s="91"/>
      <c r="R2581" s="91"/>
      <c r="S2581" s="91"/>
      <c r="T2581" s="91"/>
      <c r="U2581" s="91">
        <f t="shared" si="245"/>
        <v>189.75</v>
      </c>
      <c r="V2581" s="82" t="str">
        <f t="shared" si="243"/>
        <v>155061290887</v>
      </c>
      <c r="W2581" s="83">
        <f>VLOOKUP(V2581,Factors!$E$6:$H$5950,4,FALSE)</f>
        <v>0</v>
      </c>
      <c r="X2581" t="str">
        <f>VLOOKUP(V2581,Factors!$E$6:$F$5950,2,FALSE)</f>
        <v>Direct-OR</v>
      </c>
      <c r="Y2581" s="92">
        <f t="shared" si="246"/>
        <v>0</v>
      </c>
      <c r="Z2581" s="92">
        <f t="shared" si="247"/>
        <v>189.75</v>
      </c>
      <c r="AA2581" s="92">
        <f t="shared" si="248"/>
        <v>189.75</v>
      </c>
    </row>
    <row r="2582" spans="1:27" x14ac:dyDescent="0.25">
      <c r="A2582" t="s">
        <v>513</v>
      </c>
      <c r="B2582" t="s">
        <v>170</v>
      </c>
      <c r="C2582" t="s">
        <v>171</v>
      </c>
      <c r="D2582" t="s">
        <v>530</v>
      </c>
      <c r="E2582" t="s">
        <v>531</v>
      </c>
      <c r="F2582" t="str">
        <f t="shared" si="244"/>
        <v>1290</v>
      </c>
      <c r="G2582" t="s">
        <v>353</v>
      </c>
      <c r="H2582" t="s">
        <v>354</v>
      </c>
      <c r="I2582" s="91">
        <v>-4233.18</v>
      </c>
      <c r="J2582" s="91">
        <v>-5713.27</v>
      </c>
      <c r="K2582" s="91"/>
      <c r="L2582" s="91"/>
      <c r="M2582" s="91">
        <v>-659.29</v>
      </c>
      <c r="N2582" s="91"/>
      <c r="O2582" s="91">
        <v>-736.2</v>
      </c>
      <c r="P2582" s="91"/>
      <c r="Q2582" s="91"/>
      <c r="R2582" s="91"/>
      <c r="S2582" s="91">
        <v>-2328.23</v>
      </c>
      <c r="T2582" s="91"/>
      <c r="U2582" s="91">
        <f t="shared" si="245"/>
        <v>-13670.170000000002</v>
      </c>
      <c r="V2582" s="82" t="str">
        <f t="shared" si="243"/>
        <v>155061290887</v>
      </c>
      <c r="W2582" s="83">
        <f>VLOOKUP(V2582,Factors!$E$6:$H$5950,4,FALSE)</f>
        <v>0</v>
      </c>
      <c r="X2582" t="str">
        <f>VLOOKUP(V2582,Factors!$E$6:$F$5950,2,FALSE)</f>
        <v>Direct-OR</v>
      </c>
      <c r="Y2582" s="92">
        <f t="shared" si="246"/>
        <v>0</v>
      </c>
      <c r="Z2582" s="92">
        <f t="shared" si="247"/>
        <v>-13670.170000000002</v>
      </c>
      <c r="AA2582" s="92">
        <f t="shared" si="248"/>
        <v>-13670.170000000002</v>
      </c>
    </row>
    <row r="2583" spans="1:27" x14ac:dyDescent="0.25">
      <c r="A2583" t="s">
        <v>513</v>
      </c>
      <c r="B2583" t="s">
        <v>170</v>
      </c>
      <c r="C2583" t="s">
        <v>171</v>
      </c>
      <c r="D2583" t="s">
        <v>530</v>
      </c>
      <c r="E2583" t="s">
        <v>531</v>
      </c>
      <c r="F2583" t="str">
        <f t="shared" si="244"/>
        <v>1290</v>
      </c>
      <c r="G2583" t="s">
        <v>286</v>
      </c>
      <c r="H2583" t="s">
        <v>287</v>
      </c>
      <c r="I2583" s="91"/>
      <c r="J2583" s="91"/>
      <c r="K2583" s="91"/>
      <c r="L2583" s="91"/>
      <c r="M2583" s="91"/>
      <c r="N2583" s="91"/>
      <c r="O2583" s="91"/>
      <c r="P2583" s="91"/>
      <c r="Q2583" s="91"/>
      <c r="R2583" s="91"/>
      <c r="S2583" s="91"/>
      <c r="T2583" s="91">
        <v>-18428.810000000001</v>
      </c>
      <c r="U2583" s="91">
        <f t="shared" si="245"/>
        <v>-18428.810000000001</v>
      </c>
      <c r="V2583" s="82" t="str">
        <f t="shared" si="243"/>
        <v>155061290887</v>
      </c>
      <c r="W2583" s="83">
        <f>VLOOKUP(V2583,Factors!$E$6:$H$5950,4,FALSE)</f>
        <v>0</v>
      </c>
      <c r="X2583" t="str">
        <f>VLOOKUP(V2583,Factors!$E$6:$F$5950,2,FALSE)</f>
        <v>Direct-OR</v>
      </c>
      <c r="Y2583" s="92">
        <f t="shared" si="246"/>
        <v>0</v>
      </c>
      <c r="Z2583" s="92">
        <f t="shared" si="247"/>
        <v>-18428.810000000001</v>
      </c>
      <c r="AA2583" s="92">
        <f t="shared" si="248"/>
        <v>-18428.810000000001</v>
      </c>
    </row>
    <row r="2584" spans="1:27" x14ac:dyDescent="0.25">
      <c r="A2584" t="s">
        <v>513</v>
      </c>
      <c r="B2584" t="s">
        <v>170</v>
      </c>
      <c r="C2584" t="s">
        <v>171</v>
      </c>
      <c r="D2584" t="s">
        <v>530</v>
      </c>
      <c r="E2584" t="s">
        <v>531</v>
      </c>
      <c r="F2584" t="str">
        <f t="shared" si="244"/>
        <v>1290</v>
      </c>
      <c r="G2584" t="s">
        <v>144</v>
      </c>
      <c r="H2584" t="s">
        <v>145</v>
      </c>
      <c r="I2584" s="91"/>
      <c r="J2584" s="91"/>
      <c r="K2584" s="91">
        <v>93.99</v>
      </c>
      <c r="L2584" s="91"/>
      <c r="M2584" s="91"/>
      <c r="N2584" s="91"/>
      <c r="O2584" s="91"/>
      <c r="P2584" s="91"/>
      <c r="Q2584" s="91"/>
      <c r="R2584" s="91"/>
      <c r="S2584" s="91"/>
      <c r="T2584" s="91"/>
      <c r="U2584" s="91">
        <f t="shared" si="245"/>
        <v>93.99</v>
      </c>
      <c r="V2584" s="82" t="str">
        <f t="shared" si="243"/>
        <v>155061290887</v>
      </c>
      <c r="W2584" s="83">
        <f>VLOOKUP(V2584,Factors!$E$6:$H$5950,4,FALSE)</f>
        <v>0</v>
      </c>
      <c r="X2584" t="str">
        <f>VLOOKUP(V2584,Factors!$E$6:$F$5950,2,FALSE)</f>
        <v>Direct-OR</v>
      </c>
      <c r="Y2584" s="92">
        <f t="shared" si="246"/>
        <v>0</v>
      </c>
      <c r="Z2584" s="92">
        <f t="shared" si="247"/>
        <v>93.99</v>
      </c>
      <c r="AA2584" s="92">
        <f t="shared" si="248"/>
        <v>93.99</v>
      </c>
    </row>
    <row r="2585" spans="1:27" x14ac:dyDescent="0.25">
      <c r="A2585" t="s">
        <v>513</v>
      </c>
      <c r="B2585" t="s">
        <v>170</v>
      </c>
      <c r="C2585" t="s">
        <v>171</v>
      </c>
      <c r="D2585" t="s">
        <v>530</v>
      </c>
      <c r="E2585" t="s">
        <v>531</v>
      </c>
      <c r="F2585" t="str">
        <f t="shared" si="244"/>
        <v>1290</v>
      </c>
      <c r="G2585" t="s">
        <v>180</v>
      </c>
      <c r="H2585" t="s">
        <v>181</v>
      </c>
      <c r="I2585" s="91"/>
      <c r="J2585" s="91">
        <v>1177.99</v>
      </c>
      <c r="K2585" s="91"/>
      <c r="L2585" s="91"/>
      <c r="M2585" s="91"/>
      <c r="N2585" s="91"/>
      <c r="O2585" s="91"/>
      <c r="P2585" s="91"/>
      <c r="Q2585" s="91"/>
      <c r="R2585" s="91"/>
      <c r="S2585" s="91"/>
      <c r="T2585" s="91">
        <v>2728.04</v>
      </c>
      <c r="U2585" s="91">
        <f t="shared" si="245"/>
        <v>3906.0299999999997</v>
      </c>
      <c r="V2585" s="82" t="str">
        <f t="shared" si="243"/>
        <v>155061290887</v>
      </c>
      <c r="W2585" s="83">
        <f>VLOOKUP(V2585,Factors!$E$6:$H$5950,4,FALSE)</f>
        <v>0</v>
      </c>
      <c r="X2585" t="str">
        <f>VLOOKUP(V2585,Factors!$E$6:$F$5950,2,FALSE)</f>
        <v>Direct-OR</v>
      </c>
      <c r="Y2585" s="92">
        <f t="shared" si="246"/>
        <v>0</v>
      </c>
      <c r="Z2585" s="92">
        <f t="shared" si="247"/>
        <v>3906.0299999999997</v>
      </c>
      <c r="AA2585" s="92">
        <f t="shared" si="248"/>
        <v>3906.0299999999997</v>
      </c>
    </row>
    <row r="2586" spans="1:27" x14ac:dyDescent="0.25">
      <c r="A2586" t="s">
        <v>513</v>
      </c>
      <c r="B2586" t="s">
        <v>170</v>
      </c>
      <c r="C2586" t="s">
        <v>171</v>
      </c>
      <c r="D2586" t="s">
        <v>530</v>
      </c>
      <c r="E2586" t="s">
        <v>531</v>
      </c>
      <c r="F2586" t="str">
        <f t="shared" si="244"/>
        <v>1290</v>
      </c>
      <c r="G2586" t="s">
        <v>65</v>
      </c>
      <c r="H2586" t="s">
        <v>66</v>
      </c>
      <c r="I2586" s="91"/>
      <c r="J2586" s="91"/>
      <c r="K2586" s="91"/>
      <c r="L2586" s="91"/>
      <c r="M2586" s="91"/>
      <c r="N2586" s="91"/>
      <c r="O2586" s="91"/>
      <c r="P2586" s="91"/>
      <c r="Q2586" s="91"/>
      <c r="R2586" s="91"/>
      <c r="S2586" s="91"/>
      <c r="T2586" s="91">
        <v>835.59</v>
      </c>
      <c r="U2586" s="91">
        <f t="shared" si="245"/>
        <v>835.59</v>
      </c>
      <c r="V2586" s="82" t="str">
        <f t="shared" si="243"/>
        <v>155061290887</v>
      </c>
      <c r="W2586" s="83">
        <f>VLOOKUP(V2586,Factors!$E$6:$H$5950,4,FALSE)</f>
        <v>0</v>
      </c>
      <c r="X2586" t="str">
        <f>VLOOKUP(V2586,Factors!$E$6:$F$5950,2,FALSE)</f>
        <v>Direct-OR</v>
      </c>
      <c r="Y2586" s="92">
        <f t="shared" si="246"/>
        <v>0</v>
      </c>
      <c r="Z2586" s="92">
        <f t="shared" si="247"/>
        <v>835.59</v>
      </c>
      <c r="AA2586" s="92">
        <f t="shared" si="248"/>
        <v>835.59</v>
      </c>
    </row>
    <row r="2587" spans="1:27" x14ac:dyDescent="0.25">
      <c r="A2587" t="s">
        <v>513</v>
      </c>
      <c r="B2587" t="s">
        <v>170</v>
      </c>
      <c r="C2587" t="s">
        <v>171</v>
      </c>
      <c r="D2587" t="s">
        <v>530</v>
      </c>
      <c r="E2587" t="s">
        <v>531</v>
      </c>
      <c r="F2587" t="str">
        <f t="shared" si="244"/>
        <v>1290</v>
      </c>
      <c r="G2587" t="s">
        <v>56</v>
      </c>
      <c r="H2587" t="s">
        <v>57</v>
      </c>
      <c r="I2587" s="91">
        <v>12944.03</v>
      </c>
      <c r="J2587" s="91">
        <v>26597.16</v>
      </c>
      <c r="K2587" s="91">
        <v>3250.59</v>
      </c>
      <c r="L2587" s="91">
        <v>3037.26</v>
      </c>
      <c r="M2587" s="91">
        <v>7399.02</v>
      </c>
      <c r="N2587" s="91">
        <v>6139.83</v>
      </c>
      <c r="O2587" s="91">
        <v>4113.91</v>
      </c>
      <c r="P2587" s="91">
        <v>5742.74</v>
      </c>
      <c r="Q2587" s="91">
        <v>13464.42</v>
      </c>
      <c r="R2587" s="91">
        <v>15391.25</v>
      </c>
      <c r="S2587" s="91">
        <v>7896.77</v>
      </c>
      <c r="T2587" s="91">
        <v>-6005.52</v>
      </c>
      <c r="U2587" s="91">
        <f t="shared" si="245"/>
        <v>99971.46</v>
      </c>
      <c r="V2587" s="82" t="str">
        <f t="shared" si="243"/>
        <v>155061290887</v>
      </c>
      <c r="W2587" s="83">
        <f>VLOOKUP(V2587,Factors!$E$6:$H$5950,4,FALSE)</f>
        <v>0</v>
      </c>
      <c r="X2587" t="str">
        <f>VLOOKUP(V2587,Factors!$E$6:$F$5950,2,FALSE)</f>
        <v>Direct-OR</v>
      </c>
      <c r="Y2587" s="92">
        <f t="shared" si="246"/>
        <v>0</v>
      </c>
      <c r="Z2587" s="92">
        <f t="shared" si="247"/>
        <v>99971.46</v>
      </c>
      <c r="AA2587" s="92">
        <f t="shared" si="248"/>
        <v>99971.46</v>
      </c>
    </row>
    <row r="2588" spans="1:27" x14ac:dyDescent="0.25">
      <c r="A2588" t="s">
        <v>513</v>
      </c>
      <c r="B2588" t="s">
        <v>170</v>
      </c>
      <c r="C2588" t="s">
        <v>171</v>
      </c>
      <c r="D2588" t="s">
        <v>530</v>
      </c>
      <c r="E2588" t="s">
        <v>531</v>
      </c>
      <c r="F2588" t="str">
        <f t="shared" si="244"/>
        <v>1290</v>
      </c>
      <c r="G2588" t="s">
        <v>68</v>
      </c>
      <c r="H2588" t="s">
        <v>69</v>
      </c>
      <c r="I2588" s="91">
        <v>542.5</v>
      </c>
      <c r="J2588" s="91">
        <v>2054.23</v>
      </c>
      <c r="K2588" s="91"/>
      <c r="L2588" s="91"/>
      <c r="M2588" s="91">
        <v>886.1</v>
      </c>
      <c r="N2588" s="91">
        <v>595.97</v>
      </c>
      <c r="O2588" s="91">
        <v>1084.95</v>
      </c>
      <c r="P2588" s="91">
        <v>384.58</v>
      </c>
      <c r="Q2588" s="91">
        <v>1228.3399999999999</v>
      </c>
      <c r="R2588" s="91">
        <v>904.98</v>
      </c>
      <c r="S2588" s="91"/>
      <c r="T2588" s="91">
        <v>1197.06</v>
      </c>
      <c r="U2588" s="91">
        <f t="shared" si="245"/>
        <v>8878.7099999999991</v>
      </c>
      <c r="V2588" s="82" t="str">
        <f t="shared" si="243"/>
        <v>155061290887</v>
      </c>
      <c r="W2588" s="83">
        <f>VLOOKUP(V2588,Factors!$E$6:$H$5950,4,FALSE)</f>
        <v>0</v>
      </c>
      <c r="X2588" t="str">
        <f>VLOOKUP(V2588,Factors!$E$6:$F$5950,2,FALSE)</f>
        <v>Direct-OR</v>
      </c>
      <c r="Y2588" s="92">
        <f t="shared" si="246"/>
        <v>0</v>
      </c>
      <c r="Z2588" s="92">
        <f t="shared" si="247"/>
        <v>8878.7099999999991</v>
      </c>
      <c r="AA2588" s="92">
        <f t="shared" si="248"/>
        <v>8878.7099999999991</v>
      </c>
    </row>
    <row r="2589" spans="1:27" x14ac:dyDescent="0.25">
      <c r="A2589" t="s">
        <v>513</v>
      </c>
      <c r="B2589" t="s">
        <v>170</v>
      </c>
      <c r="C2589" t="s">
        <v>171</v>
      </c>
      <c r="D2589" t="s">
        <v>530</v>
      </c>
      <c r="E2589" t="s">
        <v>531</v>
      </c>
      <c r="F2589" t="str">
        <f t="shared" si="244"/>
        <v>1290</v>
      </c>
      <c r="G2589" t="s">
        <v>154</v>
      </c>
      <c r="H2589" t="s">
        <v>155</v>
      </c>
      <c r="I2589" s="91"/>
      <c r="J2589" s="91">
        <v>39.96</v>
      </c>
      <c r="K2589" s="91"/>
      <c r="L2589" s="91"/>
      <c r="M2589" s="91"/>
      <c r="N2589" s="91"/>
      <c r="O2589" s="91"/>
      <c r="P2589" s="91"/>
      <c r="Q2589" s="91"/>
      <c r="R2589" s="91"/>
      <c r="S2589" s="91"/>
      <c r="T2589" s="91"/>
      <c r="U2589" s="91">
        <f t="shared" si="245"/>
        <v>39.96</v>
      </c>
      <c r="V2589" s="82" t="str">
        <f t="shared" si="243"/>
        <v>155061290887</v>
      </c>
      <c r="W2589" s="83">
        <f>VLOOKUP(V2589,Factors!$E$6:$H$5950,4,FALSE)</f>
        <v>0</v>
      </c>
      <c r="X2589" t="str">
        <f>VLOOKUP(V2589,Factors!$E$6:$F$5950,2,FALSE)</f>
        <v>Direct-OR</v>
      </c>
      <c r="Y2589" s="92">
        <f t="shared" si="246"/>
        <v>0</v>
      </c>
      <c r="Z2589" s="92">
        <f t="shared" si="247"/>
        <v>39.96</v>
      </c>
      <c r="AA2589" s="92">
        <f t="shared" si="248"/>
        <v>39.96</v>
      </c>
    </row>
    <row r="2590" spans="1:27" x14ac:dyDescent="0.25">
      <c r="A2590" t="s">
        <v>513</v>
      </c>
      <c r="B2590" t="s">
        <v>170</v>
      </c>
      <c r="C2590" t="s">
        <v>171</v>
      </c>
      <c r="D2590" t="s">
        <v>530</v>
      </c>
      <c r="E2590" t="s">
        <v>531</v>
      </c>
      <c r="F2590" t="str">
        <f t="shared" si="244"/>
        <v>1290</v>
      </c>
      <c r="G2590" t="s">
        <v>156</v>
      </c>
      <c r="H2590" t="s">
        <v>157</v>
      </c>
      <c r="I2590" s="91"/>
      <c r="J2590" s="91"/>
      <c r="K2590" s="91"/>
      <c r="L2590" s="91"/>
      <c r="M2590" s="91"/>
      <c r="N2590" s="91"/>
      <c r="O2590" s="91"/>
      <c r="P2590" s="91"/>
      <c r="Q2590" s="91"/>
      <c r="R2590" s="91"/>
      <c r="S2590" s="91"/>
      <c r="T2590" s="91">
        <v>128.58000000000001</v>
      </c>
      <c r="U2590" s="91">
        <f t="shared" si="245"/>
        <v>128.58000000000001</v>
      </c>
      <c r="V2590" s="82" t="str">
        <f t="shared" si="243"/>
        <v>155061290887</v>
      </c>
      <c r="W2590" s="83">
        <f>VLOOKUP(V2590,Factors!$E$6:$H$5950,4,FALSE)</f>
        <v>0</v>
      </c>
      <c r="X2590" t="str">
        <f>VLOOKUP(V2590,Factors!$E$6:$F$5950,2,FALSE)</f>
        <v>Direct-OR</v>
      </c>
      <c r="Y2590" s="92">
        <f t="shared" si="246"/>
        <v>0</v>
      </c>
      <c r="Z2590" s="92">
        <f t="shared" si="247"/>
        <v>128.58000000000001</v>
      </c>
      <c r="AA2590" s="92">
        <f t="shared" si="248"/>
        <v>128.58000000000001</v>
      </c>
    </row>
    <row r="2591" spans="1:27" x14ac:dyDescent="0.25">
      <c r="A2591" t="s">
        <v>513</v>
      </c>
      <c r="B2591" t="s">
        <v>170</v>
      </c>
      <c r="C2591" t="s">
        <v>171</v>
      </c>
      <c r="D2591" t="s">
        <v>538</v>
      </c>
      <c r="E2591" t="s">
        <v>539</v>
      </c>
      <c r="F2591" t="str">
        <f t="shared" si="244"/>
        <v>1477</v>
      </c>
      <c r="G2591" t="s">
        <v>84</v>
      </c>
      <c r="H2591" t="s">
        <v>85</v>
      </c>
      <c r="I2591" s="91"/>
      <c r="J2591" s="91"/>
      <c r="K2591" s="91"/>
      <c r="L2591" s="91"/>
      <c r="M2591" s="91"/>
      <c r="N2591" s="91"/>
      <c r="O2591" s="91"/>
      <c r="P2591" s="91"/>
      <c r="Q2591" s="91"/>
      <c r="R2591" s="91"/>
      <c r="S2591" s="91">
        <v>19.28</v>
      </c>
      <c r="T2591" s="91"/>
      <c r="U2591" s="91">
        <f t="shared" si="245"/>
        <v>19.28</v>
      </c>
      <c r="V2591" s="82" t="str">
        <f t="shared" si="243"/>
        <v>155061477887</v>
      </c>
      <c r="W2591" s="83">
        <f>VLOOKUP(V2591,Factors!$E$6:$H$5950,4,FALSE)</f>
        <v>0.1124</v>
      </c>
      <c r="X2591" t="str">
        <f>VLOOKUP(V2591,Factors!$E$6:$F$5950,2,FALSE)</f>
        <v>3-factor</v>
      </c>
      <c r="Y2591" s="92">
        <f t="shared" si="246"/>
        <v>2.1670720000000001</v>
      </c>
      <c r="Z2591" s="92">
        <f t="shared" si="247"/>
        <v>17.112928</v>
      </c>
      <c r="AA2591" s="92">
        <f t="shared" si="248"/>
        <v>19.28</v>
      </c>
    </row>
    <row r="2592" spans="1:27" x14ac:dyDescent="0.25">
      <c r="A2592" t="s">
        <v>513</v>
      </c>
      <c r="B2592" t="s">
        <v>170</v>
      </c>
      <c r="C2592" t="s">
        <v>171</v>
      </c>
      <c r="D2592" t="s">
        <v>538</v>
      </c>
      <c r="E2592" t="s">
        <v>539</v>
      </c>
      <c r="F2592" t="str">
        <f t="shared" si="244"/>
        <v>1477</v>
      </c>
      <c r="G2592" t="s">
        <v>56</v>
      </c>
      <c r="H2592" t="s">
        <v>57</v>
      </c>
      <c r="I2592" s="91"/>
      <c r="J2592" s="91"/>
      <c r="K2592" s="91"/>
      <c r="L2592" s="91"/>
      <c r="M2592" s="91"/>
      <c r="N2592" s="91"/>
      <c r="O2592" s="91"/>
      <c r="P2592" s="91"/>
      <c r="Q2592" s="91"/>
      <c r="R2592" s="91"/>
      <c r="S2592" s="91">
        <v>137.63999999999999</v>
      </c>
      <c r="T2592" s="91"/>
      <c r="U2592" s="91">
        <f t="shared" si="245"/>
        <v>137.63999999999999</v>
      </c>
      <c r="V2592" s="82" t="str">
        <f t="shared" si="243"/>
        <v>155061477887</v>
      </c>
      <c r="W2592" s="83">
        <f>VLOOKUP(V2592,Factors!$E$6:$H$5950,4,FALSE)</f>
        <v>0.1124</v>
      </c>
      <c r="X2592" t="str">
        <f>VLOOKUP(V2592,Factors!$E$6:$F$5950,2,FALSE)</f>
        <v>3-factor</v>
      </c>
      <c r="Y2592" s="92">
        <f t="shared" si="246"/>
        <v>15.470735999999999</v>
      </c>
      <c r="Z2592" s="92">
        <f t="shared" si="247"/>
        <v>122.16926399999998</v>
      </c>
      <c r="AA2592" s="92">
        <f t="shared" si="248"/>
        <v>137.63999999999999</v>
      </c>
    </row>
    <row r="2593" spans="1:27" x14ac:dyDescent="0.25">
      <c r="A2593" t="s">
        <v>513</v>
      </c>
      <c r="B2593" t="s">
        <v>292</v>
      </c>
      <c r="C2593" t="s">
        <v>293</v>
      </c>
      <c r="D2593" t="s">
        <v>514</v>
      </c>
      <c r="E2593" t="s">
        <v>515</v>
      </c>
      <c r="F2593" t="str">
        <f t="shared" si="244"/>
        <v>1025</v>
      </c>
      <c r="G2593" t="s">
        <v>61</v>
      </c>
      <c r="H2593" t="s">
        <v>62</v>
      </c>
      <c r="I2593" s="91"/>
      <c r="J2593" s="91"/>
      <c r="K2593" s="91"/>
      <c r="L2593" s="91">
        <v>876.72</v>
      </c>
      <c r="M2593" s="91"/>
      <c r="N2593" s="91"/>
      <c r="O2593" s="91"/>
      <c r="P2593" s="91">
        <v>457.66</v>
      </c>
      <c r="Q2593" s="91"/>
      <c r="R2593" s="91"/>
      <c r="S2593" s="91"/>
      <c r="T2593" s="91"/>
      <c r="U2593" s="91">
        <f t="shared" si="245"/>
        <v>1334.38</v>
      </c>
      <c r="V2593" s="82" t="str">
        <f t="shared" si="243"/>
        <v>155071025887</v>
      </c>
      <c r="W2593" s="83">
        <f>VLOOKUP(V2593,Factors!$E$6:$H$5950,4,FALSE)</f>
        <v>6.5216999999999997E-2</v>
      </c>
      <c r="X2593" t="str">
        <f>VLOOKUP(V2593,Factors!$E$6:$F$5950,2,FALSE)</f>
        <v>Perimeter</v>
      </c>
      <c r="Y2593" s="92">
        <f t="shared" si="246"/>
        <v>87.024260460000008</v>
      </c>
      <c r="Z2593" s="92">
        <f t="shared" si="247"/>
        <v>1247.3557395400001</v>
      </c>
      <c r="AA2593" s="92">
        <f t="shared" si="248"/>
        <v>1334.38</v>
      </c>
    </row>
    <row r="2594" spans="1:27" x14ac:dyDescent="0.25">
      <c r="A2594" t="s">
        <v>513</v>
      </c>
      <c r="B2594" t="s">
        <v>292</v>
      </c>
      <c r="C2594" t="s">
        <v>293</v>
      </c>
      <c r="D2594" t="s">
        <v>514</v>
      </c>
      <c r="E2594" t="s">
        <v>515</v>
      </c>
      <c r="F2594" t="str">
        <f t="shared" si="244"/>
        <v>1025</v>
      </c>
      <c r="G2594" t="s">
        <v>92</v>
      </c>
      <c r="H2594" t="s">
        <v>93</v>
      </c>
      <c r="I2594" s="91"/>
      <c r="J2594" s="91"/>
      <c r="K2594" s="91"/>
      <c r="L2594" s="91"/>
      <c r="M2594" s="91"/>
      <c r="N2594" s="91">
        <v>36.200000000000003</v>
      </c>
      <c r="O2594" s="91">
        <v>466.75</v>
      </c>
      <c r="P2594" s="91"/>
      <c r="Q2594" s="91"/>
      <c r="R2594" s="91"/>
      <c r="S2594" s="91"/>
      <c r="T2594" s="91"/>
      <c r="U2594" s="91">
        <f t="shared" si="245"/>
        <v>502.95</v>
      </c>
      <c r="V2594" s="82" t="str">
        <f t="shared" si="243"/>
        <v>155071025887</v>
      </c>
      <c r="W2594" s="83">
        <f>VLOOKUP(V2594,Factors!$E$6:$H$5950,4,FALSE)</f>
        <v>6.5216999999999997E-2</v>
      </c>
      <c r="X2594" t="str">
        <f>VLOOKUP(V2594,Factors!$E$6:$F$5950,2,FALSE)</f>
        <v>Perimeter</v>
      </c>
      <c r="Y2594" s="92">
        <f t="shared" si="246"/>
        <v>32.800890150000001</v>
      </c>
      <c r="Z2594" s="92">
        <f t="shared" si="247"/>
        <v>470.14910985</v>
      </c>
      <c r="AA2594" s="92">
        <f t="shared" si="248"/>
        <v>502.95</v>
      </c>
    </row>
    <row r="2595" spans="1:27" x14ac:dyDescent="0.25">
      <c r="A2595" t="s">
        <v>513</v>
      </c>
      <c r="B2595" t="s">
        <v>292</v>
      </c>
      <c r="C2595" t="s">
        <v>293</v>
      </c>
      <c r="D2595" t="s">
        <v>514</v>
      </c>
      <c r="E2595" t="s">
        <v>515</v>
      </c>
      <c r="F2595" t="str">
        <f t="shared" si="244"/>
        <v>1025</v>
      </c>
      <c r="G2595" t="s">
        <v>235</v>
      </c>
      <c r="H2595" t="s">
        <v>236</v>
      </c>
      <c r="I2595" s="91"/>
      <c r="J2595" s="91"/>
      <c r="K2595" s="91"/>
      <c r="L2595" s="91"/>
      <c r="M2595" s="91"/>
      <c r="N2595" s="91"/>
      <c r="O2595" s="91">
        <v>113.71</v>
      </c>
      <c r="P2595" s="91"/>
      <c r="Q2595" s="91"/>
      <c r="R2595" s="91"/>
      <c r="S2595" s="91"/>
      <c r="T2595" s="91"/>
      <c r="U2595" s="91">
        <f t="shared" si="245"/>
        <v>113.71</v>
      </c>
      <c r="V2595" s="82" t="str">
        <f t="shared" si="243"/>
        <v>155071025887</v>
      </c>
      <c r="W2595" s="83">
        <f>VLOOKUP(V2595,Factors!$E$6:$H$5950,4,FALSE)</f>
        <v>6.5216999999999997E-2</v>
      </c>
      <c r="X2595" t="str">
        <f>VLOOKUP(V2595,Factors!$E$6:$F$5950,2,FALSE)</f>
        <v>Perimeter</v>
      </c>
      <c r="Y2595" s="92">
        <f t="shared" si="246"/>
        <v>7.4158250699999995</v>
      </c>
      <c r="Z2595" s="92">
        <f t="shared" si="247"/>
        <v>106.29417493</v>
      </c>
      <c r="AA2595" s="92">
        <f t="shared" si="248"/>
        <v>113.71</v>
      </c>
    </row>
    <row r="2596" spans="1:27" x14ac:dyDescent="0.25">
      <c r="A2596" t="s">
        <v>513</v>
      </c>
      <c r="B2596" t="s">
        <v>292</v>
      </c>
      <c r="C2596" t="s">
        <v>293</v>
      </c>
      <c r="D2596" t="s">
        <v>514</v>
      </c>
      <c r="E2596" t="s">
        <v>515</v>
      </c>
      <c r="F2596" t="str">
        <f t="shared" si="244"/>
        <v>1025</v>
      </c>
      <c r="G2596" t="s">
        <v>351</v>
      </c>
      <c r="H2596" t="s">
        <v>352</v>
      </c>
      <c r="I2596" s="91"/>
      <c r="J2596" s="91"/>
      <c r="K2596" s="91"/>
      <c r="L2596" s="91"/>
      <c r="M2596" s="91"/>
      <c r="N2596" s="91"/>
      <c r="O2596" s="91">
        <v>2.27</v>
      </c>
      <c r="P2596" s="91"/>
      <c r="Q2596" s="91"/>
      <c r="R2596" s="91"/>
      <c r="S2596" s="91"/>
      <c r="T2596" s="91"/>
      <c r="U2596" s="91">
        <f t="shared" si="245"/>
        <v>2.27</v>
      </c>
      <c r="V2596" s="82" t="str">
        <f t="shared" si="243"/>
        <v>155071025887</v>
      </c>
      <c r="W2596" s="83">
        <f>VLOOKUP(V2596,Factors!$E$6:$H$5950,4,FALSE)</f>
        <v>6.5216999999999997E-2</v>
      </c>
      <c r="X2596" t="str">
        <f>VLOOKUP(V2596,Factors!$E$6:$F$5950,2,FALSE)</f>
        <v>Perimeter</v>
      </c>
      <c r="Y2596" s="92">
        <f t="shared" si="246"/>
        <v>0.14804259</v>
      </c>
      <c r="Z2596" s="92">
        <f t="shared" si="247"/>
        <v>2.1219574099999998</v>
      </c>
      <c r="AA2596" s="92">
        <f t="shared" si="248"/>
        <v>2.27</v>
      </c>
    </row>
    <row r="2597" spans="1:27" x14ac:dyDescent="0.25">
      <c r="A2597" t="s">
        <v>513</v>
      </c>
      <c r="B2597" t="s">
        <v>292</v>
      </c>
      <c r="C2597" t="s">
        <v>293</v>
      </c>
      <c r="D2597" t="s">
        <v>514</v>
      </c>
      <c r="E2597" t="s">
        <v>515</v>
      </c>
      <c r="F2597" t="str">
        <f t="shared" si="244"/>
        <v>1025</v>
      </c>
      <c r="G2597" t="s">
        <v>272</v>
      </c>
      <c r="H2597" t="s">
        <v>273</v>
      </c>
      <c r="I2597" s="91"/>
      <c r="J2597" s="91"/>
      <c r="K2597" s="91"/>
      <c r="L2597" s="91"/>
      <c r="M2597" s="91"/>
      <c r="N2597" s="91"/>
      <c r="O2597" s="91">
        <v>591.70000000000005</v>
      </c>
      <c r="P2597" s="91"/>
      <c r="Q2597" s="91"/>
      <c r="R2597" s="91"/>
      <c r="S2597" s="91"/>
      <c r="T2597" s="91"/>
      <c r="U2597" s="91">
        <f t="shared" si="245"/>
        <v>591.70000000000005</v>
      </c>
      <c r="V2597" s="82" t="str">
        <f t="shared" si="243"/>
        <v>155071025887</v>
      </c>
      <c r="W2597" s="83">
        <f>VLOOKUP(V2597,Factors!$E$6:$H$5950,4,FALSE)</f>
        <v>6.5216999999999997E-2</v>
      </c>
      <c r="X2597" t="str">
        <f>VLOOKUP(V2597,Factors!$E$6:$F$5950,2,FALSE)</f>
        <v>Perimeter</v>
      </c>
      <c r="Y2597" s="92">
        <f t="shared" si="246"/>
        <v>38.588898900000004</v>
      </c>
      <c r="Z2597" s="92">
        <f t="shared" si="247"/>
        <v>553.11110110000004</v>
      </c>
      <c r="AA2597" s="92">
        <f t="shared" si="248"/>
        <v>591.70000000000005</v>
      </c>
    </row>
    <row r="2598" spans="1:27" x14ac:dyDescent="0.25">
      <c r="A2598" t="s">
        <v>513</v>
      </c>
      <c r="B2598" t="s">
        <v>292</v>
      </c>
      <c r="C2598" t="s">
        <v>293</v>
      </c>
      <c r="D2598" t="s">
        <v>514</v>
      </c>
      <c r="E2598" t="s">
        <v>515</v>
      </c>
      <c r="F2598" t="str">
        <f t="shared" si="244"/>
        <v>1025</v>
      </c>
      <c r="G2598" t="s">
        <v>44</v>
      </c>
      <c r="H2598" t="s">
        <v>45</v>
      </c>
      <c r="I2598" s="91"/>
      <c r="J2598" s="91">
        <v>75</v>
      </c>
      <c r="K2598" s="91">
        <v>75</v>
      </c>
      <c r="L2598" s="91"/>
      <c r="M2598" s="91"/>
      <c r="N2598" s="91"/>
      <c r="O2598" s="91"/>
      <c r="P2598" s="91"/>
      <c r="Q2598" s="91"/>
      <c r="R2598" s="91"/>
      <c r="S2598" s="91"/>
      <c r="T2598" s="91"/>
      <c r="U2598" s="91">
        <f t="shared" si="245"/>
        <v>150</v>
      </c>
      <c r="V2598" s="82" t="str">
        <f t="shared" si="243"/>
        <v>155071025887</v>
      </c>
      <c r="W2598" s="83">
        <f>VLOOKUP(V2598,Factors!$E$6:$H$5950,4,FALSE)</f>
        <v>6.5216999999999997E-2</v>
      </c>
      <c r="X2598" t="str">
        <f>VLOOKUP(V2598,Factors!$E$6:$F$5950,2,FALSE)</f>
        <v>Perimeter</v>
      </c>
      <c r="Y2598" s="92">
        <f t="shared" si="246"/>
        <v>9.7825499999999987</v>
      </c>
      <c r="Z2598" s="92">
        <f t="shared" si="247"/>
        <v>140.21745000000001</v>
      </c>
      <c r="AA2598" s="92">
        <f t="shared" si="248"/>
        <v>150</v>
      </c>
    </row>
    <row r="2599" spans="1:27" x14ac:dyDescent="0.25">
      <c r="A2599" t="s">
        <v>513</v>
      </c>
      <c r="B2599" t="s">
        <v>292</v>
      </c>
      <c r="C2599" t="s">
        <v>293</v>
      </c>
      <c r="D2599" t="s">
        <v>514</v>
      </c>
      <c r="E2599" t="s">
        <v>515</v>
      </c>
      <c r="F2599" t="str">
        <f t="shared" si="244"/>
        <v>1025</v>
      </c>
      <c r="G2599" t="s">
        <v>290</v>
      </c>
      <c r="H2599" t="s">
        <v>291</v>
      </c>
      <c r="I2599" s="91"/>
      <c r="J2599" s="91">
        <v>600</v>
      </c>
      <c r="K2599" s="91"/>
      <c r="L2599" s="91"/>
      <c r="M2599" s="91"/>
      <c r="N2599" s="91"/>
      <c r="O2599" s="91"/>
      <c r="P2599" s="91"/>
      <c r="Q2599" s="91"/>
      <c r="R2599" s="91"/>
      <c r="S2599" s="91"/>
      <c r="T2599" s="91"/>
      <c r="U2599" s="91">
        <f t="shared" si="245"/>
        <v>600</v>
      </c>
      <c r="V2599" s="82" t="str">
        <f t="shared" si="243"/>
        <v>155071025887</v>
      </c>
      <c r="W2599" s="83">
        <f>VLOOKUP(V2599,Factors!$E$6:$H$5950,4,FALSE)</f>
        <v>6.5216999999999997E-2</v>
      </c>
      <c r="X2599" t="str">
        <f>VLOOKUP(V2599,Factors!$E$6:$F$5950,2,FALSE)</f>
        <v>Perimeter</v>
      </c>
      <c r="Y2599" s="92">
        <f t="shared" si="246"/>
        <v>39.130199999999995</v>
      </c>
      <c r="Z2599" s="92">
        <f t="shared" si="247"/>
        <v>560.86980000000005</v>
      </c>
      <c r="AA2599" s="92">
        <f t="shared" si="248"/>
        <v>600</v>
      </c>
    </row>
    <row r="2600" spans="1:27" x14ac:dyDescent="0.25">
      <c r="A2600" t="s">
        <v>513</v>
      </c>
      <c r="B2600" t="s">
        <v>292</v>
      </c>
      <c r="C2600" t="s">
        <v>293</v>
      </c>
      <c r="D2600" t="s">
        <v>514</v>
      </c>
      <c r="E2600" t="s">
        <v>515</v>
      </c>
      <c r="F2600" t="str">
        <f t="shared" si="244"/>
        <v>1025</v>
      </c>
      <c r="G2600" t="s">
        <v>280</v>
      </c>
      <c r="H2600" t="s">
        <v>281</v>
      </c>
      <c r="I2600" s="91"/>
      <c r="J2600" s="91"/>
      <c r="K2600" s="91"/>
      <c r="L2600" s="91">
        <v>-2575</v>
      </c>
      <c r="M2600" s="91"/>
      <c r="N2600" s="91"/>
      <c r="O2600" s="91"/>
      <c r="P2600" s="91"/>
      <c r="Q2600" s="91"/>
      <c r="R2600" s="91"/>
      <c r="S2600" s="91"/>
      <c r="T2600" s="91"/>
      <c r="U2600" s="91">
        <f t="shared" si="245"/>
        <v>-2575</v>
      </c>
      <c r="V2600" s="82" t="str">
        <f t="shared" si="243"/>
        <v>155071025887</v>
      </c>
      <c r="W2600" s="83">
        <f>VLOOKUP(V2600,Factors!$E$6:$H$5950,4,FALSE)</f>
        <v>6.5216999999999997E-2</v>
      </c>
      <c r="X2600" t="str">
        <f>VLOOKUP(V2600,Factors!$E$6:$F$5950,2,FALSE)</f>
        <v>Perimeter</v>
      </c>
      <c r="Y2600" s="92">
        <f t="shared" si="246"/>
        <v>-167.933775</v>
      </c>
      <c r="Z2600" s="92">
        <f t="shared" si="247"/>
        <v>-2407.066225</v>
      </c>
      <c r="AA2600" s="92">
        <f t="shared" si="248"/>
        <v>-2575</v>
      </c>
    </row>
    <row r="2601" spans="1:27" x14ac:dyDescent="0.25">
      <c r="A2601" t="s">
        <v>513</v>
      </c>
      <c r="B2601" t="s">
        <v>292</v>
      </c>
      <c r="C2601" t="s">
        <v>293</v>
      </c>
      <c r="D2601" t="s">
        <v>514</v>
      </c>
      <c r="E2601" t="s">
        <v>515</v>
      </c>
      <c r="F2601" t="str">
        <f t="shared" si="244"/>
        <v>1025</v>
      </c>
      <c r="G2601" t="s">
        <v>256</v>
      </c>
      <c r="H2601" t="s">
        <v>257</v>
      </c>
      <c r="I2601" s="91"/>
      <c r="J2601" s="91"/>
      <c r="K2601" s="91"/>
      <c r="L2601" s="91"/>
      <c r="M2601" s="91"/>
      <c r="N2601" s="91">
        <v>316</v>
      </c>
      <c r="O2601" s="91">
        <v>5993.35</v>
      </c>
      <c r="P2601" s="91"/>
      <c r="Q2601" s="91"/>
      <c r="R2601" s="91"/>
      <c r="S2601" s="91">
        <v>60</v>
      </c>
      <c r="T2601" s="91"/>
      <c r="U2601" s="91">
        <f t="shared" si="245"/>
        <v>6369.35</v>
      </c>
      <c r="V2601" s="82" t="str">
        <f t="shared" si="243"/>
        <v>155071025887</v>
      </c>
      <c r="W2601" s="83">
        <f>VLOOKUP(V2601,Factors!$E$6:$H$5950,4,FALSE)</f>
        <v>6.5216999999999997E-2</v>
      </c>
      <c r="X2601" t="str">
        <f>VLOOKUP(V2601,Factors!$E$6:$F$5950,2,FALSE)</f>
        <v>Perimeter</v>
      </c>
      <c r="Y2601" s="92">
        <f t="shared" si="246"/>
        <v>415.38989895000003</v>
      </c>
      <c r="Z2601" s="92">
        <f t="shared" si="247"/>
        <v>5953.96010105</v>
      </c>
      <c r="AA2601" s="92">
        <f t="shared" si="248"/>
        <v>6369.35</v>
      </c>
    </row>
    <row r="2602" spans="1:27" x14ac:dyDescent="0.25">
      <c r="A2602" t="s">
        <v>513</v>
      </c>
      <c r="B2602" t="s">
        <v>292</v>
      </c>
      <c r="C2602" t="s">
        <v>293</v>
      </c>
      <c r="D2602" t="s">
        <v>514</v>
      </c>
      <c r="E2602" t="s">
        <v>515</v>
      </c>
      <c r="F2602" t="str">
        <f t="shared" si="244"/>
        <v>1025</v>
      </c>
      <c r="G2602" t="s">
        <v>284</v>
      </c>
      <c r="H2602" t="s">
        <v>285</v>
      </c>
      <c r="I2602" s="91"/>
      <c r="J2602" s="91"/>
      <c r="K2602" s="91"/>
      <c r="L2602" s="91"/>
      <c r="M2602" s="91"/>
      <c r="N2602" s="91"/>
      <c r="O2602" s="91">
        <v>1200</v>
      </c>
      <c r="P2602" s="91"/>
      <c r="Q2602" s="91"/>
      <c r="R2602" s="91"/>
      <c r="S2602" s="91"/>
      <c r="T2602" s="91"/>
      <c r="U2602" s="91">
        <f t="shared" si="245"/>
        <v>1200</v>
      </c>
      <c r="V2602" s="82" t="str">
        <f t="shared" si="243"/>
        <v>155071025887</v>
      </c>
      <c r="W2602" s="83">
        <f>VLOOKUP(V2602,Factors!$E$6:$H$5950,4,FALSE)</f>
        <v>6.5216999999999997E-2</v>
      </c>
      <c r="X2602" t="str">
        <f>VLOOKUP(V2602,Factors!$E$6:$F$5950,2,FALSE)</f>
        <v>Perimeter</v>
      </c>
      <c r="Y2602" s="92">
        <f t="shared" si="246"/>
        <v>78.26039999999999</v>
      </c>
      <c r="Z2602" s="92">
        <f t="shared" si="247"/>
        <v>1121.7396000000001</v>
      </c>
      <c r="AA2602" s="92">
        <f t="shared" si="248"/>
        <v>1200</v>
      </c>
    </row>
    <row r="2603" spans="1:27" x14ac:dyDescent="0.25">
      <c r="A2603" t="s">
        <v>513</v>
      </c>
      <c r="B2603" t="s">
        <v>292</v>
      </c>
      <c r="C2603" t="s">
        <v>293</v>
      </c>
      <c r="D2603" t="s">
        <v>514</v>
      </c>
      <c r="E2603" t="s">
        <v>515</v>
      </c>
      <c r="F2603" t="str">
        <f t="shared" si="244"/>
        <v>1025</v>
      </c>
      <c r="G2603" t="s">
        <v>26</v>
      </c>
      <c r="H2603" t="s">
        <v>27</v>
      </c>
      <c r="I2603" s="91">
        <v>-3250.4</v>
      </c>
      <c r="J2603" s="91">
        <v>-3395.4</v>
      </c>
      <c r="K2603" s="91"/>
      <c r="L2603" s="91"/>
      <c r="M2603" s="91"/>
      <c r="N2603" s="91"/>
      <c r="O2603" s="91"/>
      <c r="P2603" s="91"/>
      <c r="Q2603" s="91"/>
      <c r="R2603" s="91"/>
      <c r="S2603" s="91"/>
      <c r="T2603" s="91"/>
      <c r="U2603" s="91">
        <f t="shared" si="245"/>
        <v>-6645.8</v>
      </c>
      <c r="V2603" s="82" t="str">
        <f t="shared" si="243"/>
        <v>155071025887</v>
      </c>
      <c r="W2603" s="83">
        <f>VLOOKUP(V2603,Factors!$E$6:$H$5950,4,FALSE)</f>
        <v>6.5216999999999997E-2</v>
      </c>
      <c r="X2603" t="str">
        <f>VLOOKUP(V2603,Factors!$E$6:$F$5950,2,FALSE)</f>
        <v>Perimeter</v>
      </c>
      <c r="Y2603" s="92">
        <f t="shared" si="246"/>
        <v>-433.4191386</v>
      </c>
      <c r="Z2603" s="92">
        <f t="shared" si="247"/>
        <v>-6212.3808614</v>
      </c>
      <c r="AA2603" s="92">
        <f t="shared" si="248"/>
        <v>-6645.8</v>
      </c>
    </row>
    <row r="2604" spans="1:27" x14ac:dyDescent="0.25">
      <c r="A2604" t="s">
        <v>513</v>
      </c>
      <c r="B2604" t="s">
        <v>292</v>
      </c>
      <c r="C2604" t="s">
        <v>293</v>
      </c>
      <c r="D2604" t="s">
        <v>514</v>
      </c>
      <c r="E2604" t="s">
        <v>515</v>
      </c>
      <c r="F2604" t="str">
        <f t="shared" si="244"/>
        <v>1025</v>
      </c>
      <c r="G2604" t="s">
        <v>260</v>
      </c>
      <c r="H2604" t="s">
        <v>261</v>
      </c>
      <c r="I2604" s="91">
        <v>6790.8</v>
      </c>
      <c r="J2604" s="91">
        <v>6790.8</v>
      </c>
      <c r="K2604" s="91">
        <v>3395.4</v>
      </c>
      <c r="L2604" s="91">
        <v>3395.4</v>
      </c>
      <c r="M2604" s="91">
        <v>3395.4</v>
      </c>
      <c r="N2604" s="91">
        <v>4999.72</v>
      </c>
      <c r="O2604" s="91"/>
      <c r="P2604" s="91">
        <v>1203.0999999999999</v>
      </c>
      <c r="Q2604" s="91"/>
      <c r="R2604" s="91"/>
      <c r="S2604" s="91"/>
      <c r="T2604" s="91"/>
      <c r="U2604" s="91">
        <f t="shared" si="245"/>
        <v>29970.620000000003</v>
      </c>
      <c r="V2604" s="82" t="str">
        <f t="shared" si="243"/>
        <v>155071025887</v>
      </c>
      <c r="W2604" s="83">
        <f>VLOOKUP(V2604,Factors!$E$6:$H$5950,4,FALSE)</f>
        <v>6.5216999999999997E-2</v>
      </c>
      <c r="X2604" t="str">
        <f>VLOOKUP(V2604,Factors!$E$6:$F$5950,2,FALSE)</f>
        <v>Perimeter</v>
      </c>
      <c r="Y2604" s="92">
        <f t="shared" si="246"/>
        <v>1954.59392454</v>
      </c>
      <c r="Z2604" s="92">
        <f t="shared" si="247"/>
        <v>28016.026075460002</v>
      </c>
      <c r="AA2604" s="92">
        <f t="shared" si="248"/>
        <v>29970.620000000003</v>
      </c>
    </row>
    <row r="2605" spans="1:27" x14ac:dyDescent="0.25">
      <c r="A2605" t="s">
        <v>513</v>
      </c>
      <c r="B2605" t="s">
        <v>292</v>
      </c>
      <c r="C2605" t="s">
        <v>293</v>
      </c>
      <c r="D2605" t="s">
        <v>514</v>
      </c>
      <c r="E2605" t="s">
        <v>515</v>
      </c>
      <c r="F2605" t="str">
        <f t="shared" si="244"/>
        <v>1025</v>
      </c>
      <c r="G2605" t="s">
        <v>353</v>
      </c>
      <c r="H2605" t="s">
        <v>354</v>
      </c>
      <c r="I2605" s="91"/>
      <c r="J2605" s="91"/>
      <c r="K2605" s="91"/>
      <c r="L2605" s="91"/>
      <c r="M2605" s="91"/>
      <c r="N2605" s="91"/>
      <c r="O2605" s="91"/>
      <c r="P2605" s="91"/>
      <c r="Q2605" s="91"/>
      <c r="R2605" s="91">
        <v>-4402.99</v>
      </c>
      <c r="S2605" s="91"/>
      <c r="T2605" s="91"/>
      <c r="U2605" s="91">
        <f t="shared" si="245"/>
        <v>-4402.99</v>
      </c>
      <c r="V2605" s="82" t="str">
        <f t="shared" si="243"/>
        <v>155071025887</v>
      </c>
      <c r="W2605" s="83">
        <f>VLOOKUP(V2605,Factors!$E$6:$H$5950,4,FALSE)</f>
        <v>6.5216999999999997E-2</v>
      </c>
      <c r="X2605" t="str">
        <f>VLOOKUP(V2605,Factors!$E$6:$F$5950,2,FALSE)</f>
        <v>Perimeter</v>
      </c>
      <c r="Y2605" s="92">
        <f t="shared" si="246"/>
        <v>-287.14979882999995</v>
      </c>
      <c r="Z2605" s="92">
        <f t="shared" si="247"/>
        <v>-4115.84020117</v>
      </c>
      <c r="AA2605" s="92">
        <f t="shared" si="248"/>
        <v>-4402.99</v>
      </c>
    </row>
    <row r="2606" spans="1:27" x14ac:dyDescent="0.25">
      <c r="A2606" t="s">
        <v>513</v>
      </c>
      <c r="B2606" t="s">
        <v>292</v>
      </c>
      <c r="C2606" t="s">
        <v>293</v>
      </c>
      <c r="D2606" t="s">
        <v>514</v>
      </c>
      <c r="E2606" t="s">
        <v>515</v>
      </c>
      <c r="F2606" t="str">
        <f t="shared" si="244"/>
        <v>1025</v>
      </c>
      <c r="G2606" t="s">
        <v>56</v>
      </c>
      <c r="H2606" t="s">
        <v>57</v>
      </c>
      <c r="I2606" s="91"/>
      <c r="J2606" s="91">
        <v>573.63</v>
      </c>
      <c r="K2606" s="91"/>
      <c r="L2606" s="91">
        <v>1528.64</v>
      </c>
      <c r="M2606" s="91">
        <v>191.3</v>
      </c>
      <c r="N2606" s="91">
        <v>7413.42</v>
      </c>
      <c r="O2606" s="91">
        <v>6422.56</v>
      </c>
      <c r="P2606" s="91"/>
      <c r="Q2606" s="91"/>
      <c r="R2606" s="91"/>
      <c r="S2606" s="91"/>
      <c r="T2606" s="91"/>
      <c r="U2606" s="91">
        <f t="shared" si="245"/>
        <v>16129.55</v>
      </c>
      <c r="V2606" s="82" t="str">
        <f t="shared" si="243"/>
        <v>155071025887</v>
      </c>
      <c r="W2606" s="83">
        <f>VLOOKUP(V2606,Factors!$E$6:$H$5950,4,FALSE)</f>
        <v>6.5216999999999997E-2</v>
      </c>
      <c r="X2606" t="str">
        <f>VLOOKUP(V2606,Factors!$E$6:$F$5950,2,FALSE)</f>
        <v>Perimeter</v>
      </c>
      <c r="Y2606" s="92">
        <f t="shared" si="246"/>
        <v>1051.9208623499999</v>
      </c>
      <c r="Z2606" s="92">
        <f t="shared" si="247"/>
        <v>15077.629137649999</v>
      </c>
      <c r="AA2606" s="92">
        <f t="shared" si="248"/>
        <v>16129.55</v>
      </c>
    </row>
    <row r="2607" spans="1:27" x14ac:dyDescent="0.25">
      <c r="A2607" t="s">
        <v>513</v>
      </c>
      <c r="B2607" t="s">
        <v>292</v>
      </c>
      <c r="C2607" t="s">
        <v>293</v>
      </c>
      <c r="D2607" t="s">
        <v>514</v>
      </c>
      <c r="E2607" t="s">
        <v>515</v>
      </c>
      <c r="F2607" t="str">
        <f t="shared" si="244"/>
        <v>1025</v>
      </c>
      <c r="G2607" t="s">
        <v>68</v>
      </c>
      <c r="H2607" t="s">
        <v>69</v>
      </c>
      <c r="I2607" s="91"/>
      <c r="J2607" s="91"/>
      <c r="K2607" s="91"/>
      <c r="L2607" s="91">
        <v>385.8</v>
      </c>
      <c r="M2607" s="91"/>
      <c r="N2607" s="91">
        <v>1325.95</v>
      </c>
      <c r="O2607" s="91">
        <v>1615.93</v>
      </c>
      <c r="P2607" s="91"/>
      <c r="Q2607" s="91"/>
      <c r="R2607" s="91"/>
      <c r="S2607" s="91"/>
      <c r="T2607" s="91"/>
      <c r="U2607" s="91">
        <f t="shared" si="245"/>
        <v>3327.6800000000003</v>
      </c>
      <c r="V2607" s="82" t="str">
        <f t="shared" si="243"/>
        <v>155071025887</v>
      </c>
      <c r="W2607" s="83">
        <f>VLOOKUP(V2607,Factors!$E$6:$H$5950,4,FALSE)</f>
        <v>6.5216999999999997E-2</v>
      </c>
      <c r="X2607" t="str">
        <f>VLOOKUP(V2607,Factors!$E$6:$F$5950,2,FALSE)</f>
        <v>Perimeter</v>
      </c>
      <c r="Y2607" s="92">
        <f t="shared" si="246"/>
        <v>217.02130656</v>
      </c>
      <c r="Z2607" s="92">
        <f t="shared" si="247"/>
        <v>3110.6586934400002</v>
      </c>
      <c r="AA2607" s="92">
        <f t="shared" si="248"/>
        <v>3327.6800000000003</v>
      </c>
    </row>
    <row r="2608" spans="1:27" x14ac:dyDescent="0.25">
      <c r="A2608" t="s">
        <v>513</v>
      </c>
      <c r="B2608" t="s">
        <v>292</v>
      </c>
      <c r="C2608" t="s">
        <v>293</v>
      </c>
      <c r="D2608" t="s">
        <v>514</v>
      </c>
      <c r="E2608" t="s">
        <v>515</v>
      </c>
      <c r="F2608" t="str">
        <f t="shared" si="244"/>
        <v>1025</v>
      </c>
      <c r="G2608" t="s">
        <v>156</v>
      </c>
      <c r="H2608" t="s">
        <v>157</v>
      </c>
      <c r="I2608" s="91"/>
      <c r="J2608" s="91"/>
      <c r="K2608" s="91"/>
      <c r="L2608" s="91">
        <v>21.43</v>
      </c>
      <c r="M2608" s="91"/>
      <c r="N2608" s="91"/>
      <c r="O2608" s="91">
        <v>42.86</v>
      </c>
      <c r="P2608" s="91"/>
      <c r="Q2608" s="91"/>
      <c r="R2608" s="91"/>
      <c r="S2608" s="91"/>
      <c r="T2608" s="91"/>
      <c r="U2608" s="91">
        <f t="shared" si="245"/>
        <v>64.289999999999992</v>
      </c>
      <c r="V2608" s="82" t="str">
        <f t="shared" si="243"/>
        <v>155071025887</v>
      </c>
      <c r="W2608" s="83">
        <f>VLOOKUP(V2608,Factors!$E$6:$H$5950,4,FALSE)</f>
        <v>6.5216999999999997E-2</v>
      </c>
      <c r="X2608" t="str">
        <f>VLOOKUP(V2608,Factors!$E$6:$F$5950,2,FALSE)</f>
        <v>Perimeter</v>
      </c>
      <c r="Y2608" s="92">
        <f t="shared" si="246"/>
        <v>4.1928009299999989</v>
      </c>
      <c r="Z2608" s="92">
        <f t="shared" si="247"/>
        <v>60.097199069999995</v>
      </c>
      <c r="AA2608" s="92">
        <f t="shared" si="248"/>
        <v>64.289999999999992</v>
      </c>
    </row>
    <row r="2609" spans="1:27" x14ac:dyDescent="0.25">
      <c r="A2609" t="s">
        <v>513</v>
      </c>
      <c r="B2609" t="s">
        <v>292</v>
      </c>
      <c r="C2609" t="s">
        <v>293</v>
      </c>
      <c r="D2609" t="s">
        <v>532</v>
      </c>
      <c r="E2609" t="s">
        <v>533</v>
      </c>
      <c r="F2609" t="str">
        <f t="shared" si="244"/>
        <v>1100</v>
      </c>
      <c r="G2609" t="s">
        <v>50</v>
      </c>
      <c r="H2609" t="s">
        <v>51</v>
      </c>
      <c r="I2609" s="91"/>
      <c r="J2609" s="91">
        <v>437</v>
      </c>
      <c r="K2609" s="91"/>
      <c r="L2609" s="91"/>
      <c r="M2609" s="91"/>
      <c r="N2609" s="91"/>
      <c r="O2609" s="91"/>
      <c r="P2609" s="91"/>
      <c r="Q2609" s="91"/>
      <c r="R2609" s="91"/>
      <c r="S2609" s="91"/>
      <c r="T2609" s="91"/>
      <c r="U2609" s="91">
        <f t="shared" si="245"/>
        <v>437</v>
      </c>
      <c r="V2609" s="82" t="str">
        <f t="shared" si="243"/>
        <v>155071100887</v>
      </c>
      <c r="W2609" s="83">
        <f>VLOOKUP(V2609,Factors!$E$6:$H$5950,4,FALSE)</f>
        <v>6.5216999999999997E-2</v>
      </c>
      <c r="X2609" t="str">
        <f>VLOOKUP(V2609,Factors!$E$6:$F$5950,2,FALSE)</f>
        <v>Perimeter</v>
      </c>
      <c r="Y2609" s="92">
        <f t="shared" si="246"/>
        <v>28.499828999999998</v>
      </c>
      <c r="Z2609" s="92">
        <f t="shared" si="247"/>
        <v>408.50017100000002</v>
      </c>
      <c r="AA2609" s="92">
        <f t="shared" si="248"/>
        <v>437</v>
      </c>
    </row>
    <row r="2610" spans="1:27" x14ac:dyDescent="0.25">
      <c r="A2610" t="s">
        <v>513</v>
      </c>
      <c r="B2610" t="s">
        <v>292</v>
      </c>
      <c r="C2610" t="s">
        <v>293</v>
      </c>
      <c r="D2610" t="s">
        <v>532</v>
      </c>
      <c r="E2610" t="s">
        <v>533</v>
      </c>
      <c r="F2610" t="str">
        <f t="shared" si="244"/>
        <v>1100</v>
      </c>
      <c r="G2610" t="s">
        <v>65</v>
      </c>
      <c r="H2610" t="s">
        <v>66</v>
      </c>
      <c r="I2610" s="91">
        <v>323.48</v>
      </c>
      <c r="J2610" s="91"/>
      <c r="K2610" s="91"/>
      <c r="L2610" s="91">
        <v>447.09</v>
      </c>
      <c r="M2610" s="91">
        <v>1035.9100000000001</v>
      </c>
      <c r="N2610" s="91">
        <v>777.88</v>
      </c>
      <c r="O2610" s="91">
        <v>2060.91</v>
      </c>
      <c r="P2610" s="91">
        <v>444.59</v>
      </c>
      <c r="Q2610" s="91">
        <v>2130.27</v>
      </c>
      <c r="R2610" s="91">
        <v>1707.29</v>
      </c>
      <c r="S2610" s="91">
        <v>1915.59</v>
      </c>
      <c r="T2610" s="91">
        <v>166.58</v>
      </c>
      <c r="U2610" s="91">
        <f t="shared" si="245"/>
        <v>11009.590000000002</v>
      </c>
      <c r="V2610" s="82" t="str">
        <f t="shared" si="243"/>
        <v>155071100887</v>
      </c>
      <c r="W2610" s="83">
        <f>VLOOKUP(V2610,Factors!$E$6:$H$5950,4,FALSE)</f>
        <v>6.5216999999999997E-2</v>
      </c>
      <c r="X2610" t="str">
        <f>VLOOKUP(V2610,Factors!$E$6:$F$5950,2,FALSE)</f>
        <v>Perimeter</v>
      </c>
      <c r="Y2610" s="92">
        <f t="shared" si="246"/>
        <v>718.01243103000013</v>
      </c>
      <c r="Z2610" s="92">
        <f t="shared" si="247"/>
        <v>10291.577568970002</v>
      </c>
      <c r="AA2610" s="92">
        <f t="shared" si="248"/>
        <v>11009.590000000002</v>
      </c>
    </row>
    <row r="2611" spans="1:27" x14ac:dyDescent="0.25">
      <c r="A2611" t="s">
        <v>513</v>
      </c>
      <c r="B2611" t="s">
        <v>292</v>
      </c>
      <c r="C2611" t="s">
        <v>293</v>
      </c>
      <c r="D2611" t="s">
        <v>532</v>
      </c>
      <c r="E2611" t="s">
        <v>533</v>
      </c>
      <c r="F2611" t="str">
        <f t="shared" si="244"/>
        <v>1100</v>
      </c>
      <c r="G2611" t="s">
        <v>56</v>
      </c>
      <c r="H2611" t="s">
        <v>57</v>
      </c>
      <c r="I2611" s="91">
        <v>1030.3</v>
      </c>
      <c r="J2611" s="91">
        <v>183.63</v>
      </c>
      <c r="K2611" s="91">
        <v>1950.05</v>
      </c>
      <c r="L2611" s="91">
        <v>608.46</v>
      </c>
      <c r="M2611" s="91">
        <v>539.49</v>
      </c>
      <c r="N2611" s="91">
        <v>1599.22</v>
      </c>
      <c r="O2611" s="91">
        <v>2806.86</v>
      </c>
      <c r="P2611" s="91">
        <v>1189.58</v>
      </c>
      <c r="Q2611" s="91">
        <v>1750.38</v>
      </c>
      <c r="R2611" s="91">
        <v>2593.04</v>
      </c>
      <c r="S2611" s="91">
        <v>1490.51</v>
      </c>
      <c r="T2611" s="91">
        <v>921.22</v>
      </c>
      <c r="U2611" s="91">
        <f t="shared" si="245"/>
        <v>16662.740000000002</v>
      </c>
      <c r="V2611" s="82" t="str">
        <f t="shared" si="243"/>
        <v>155071100887</v>
      </c>
      <c r="W2611" s="83">
        <f>VLOOKUP(V2611,Factors!$E$6:$H$5950,4,FALSE)</f>
        <v>6.5216999999999997E-2</v>
      </c>
      <c r="X2611" t="str">
        <f>VLOOKUP(V2611,Factors!$E$6:$F$5950,2,FALSE)</f>
        <v>Perimeter</v>
      </c>
      <c r="Y2611" s="92">
        <f t="shared" si="246"/>
        <v>1086.69391458</v>
      </c>
      <c r="Z2611" s="92">
        <f t="shared" si="247"/>
        <v>15576.046085420001</v>
      </c>
      <c r="AA2611" s="92">
        <f t="shared" si="248"/>
        <v>16662.740000000002</v>
      </c>
    </row>
    <row r="2612" spans="1:27" x14ac:dyDescent="0.25">
      <c r="A2612" t="s">
        <v>513</v>
      </c>
      <c r="B2612" t="s">
        <v>292</v>
      </c>
      <c r="C2612" t="s">
        <v>293</v>
      </c>
      <c r="D2612" t="s">
        <v>532</v>
      </c>
      <c r="E2612" t="s">
        <v>533</v>
      </c>
      <c r="F2612" t="str">
        <f t="shared" si="244"/>
        <v>1100</v>
      </c>
      <c r="G2612" t="s">
        <v>68</v>
      </c>
      <c r="H2612" t="s">
        <v>69</v>
      </c>
      <c r="I2612" s="91">
        <v>662.62</v>
      </c>
      <c r="J2612" s="91"/>
      <c r="K2612" s="91"/>
      <c r="L2612" s="91">
        <v>435.54</v>
      </c>
      <c r="M2612" s="91">
        <v>1180.9000000000001</v>
      </c>
      <c r="N2612" s="91">
        <v>930.12</v>
      </c>
      <c r="O2612" s="91">
        <v>788.18</v>
      </c>
      <c r="P2612" s="91">
        <v>549.32000000000005</v>
      </c>
      <c r="Q2612" s="91">
        <v>993.88</v>
      </c>
      <c r="R2612" s="91">
        <v>1651.86</v>
      </c>
      <c r="S2612" s="91"/>
      <c r="T2612" s="91">
        <v>93.71</v>
      </c>
      <c r="U2612" s="91">
        <f t="shared" si="245"/>
        <v>7286.13</v>
      </c>
      <c r="V2612" s="82" t="str">
        <f t="shared" si="243"/>
        <v>155071100887</v>
      </c>
      <c r="W2612" s="83">
        <f>VLOOKUP(V2612,Factors!$E$6:$H$5950,4,FALSE)</f>
        <v>6.5216999999999997E-2</v>
      </c>
      <c r="X2612" t="str">
        <f>VLOOKUP(V2612,Factors!$E$6:$F$5950,2,FALSE)</f>
        <v>Perimeter</v>
      </c>
      <c r="Y2612" s="92">
        <f t="shared" si="246"/>
        <v>475.17954020999997</v>
      </c>
      <c r="Z2612" s="92">
        <f t="shared" si="247"/>
        <v>6810.9504597900004</v>
      </c>
      <c r="AA2612" s="92">
        <f t="shared" si="248"/>
        <v>7286.13</v>
      </c>
    </row>
    <row r="2613" spans="1:27" x14ac:dyDescent="0.25">
      <c r="A2613" t="s">
        <v>513</v>
      </c>
      <c r="B2613" t="s">
        <v>292</v>
      </c>
      <c r="C2613" t="s">
        <v>293</v>
      </c>
      <c r="D2613" t="s">
        <v>532</v>
      </c>
      <c r="E2613" t="s">
        <v>533</v>
      </c>
      <c r="F2613" t="str">
        <f t="shared" si="244"/>
        <v>1100</v>
      </c>
      <c r="G2613" t="s">
        <v>156</v>
      </c>
      <c r="H2613" t="s">
        <v>157</v>
      </c>
      <c r="I2613" s="91"/>
      <c r="J2613" s="91"/>
      <c r="K2613" s="91"/>
      <c r="L2613" s="91"/>
      <c r="M2613" s="91">
        <v>64.290000000000006</v>
      </c>
      <c r="N2613" s="91"/>
      <c r="O2613" s="91">
        <v>42.86</v>
      </c>
      <c r="P2613" s="91"/>
      <c r="Q2613" s="91">
        <v>42.86</v>
      </c>
      <c r="R2613" s="91"/>
      <c r="S2613" s="91">
        <v>42.86</v>
      </c>
      <c r="T2613" s="91"/>
      <c r="U2613" s="91">
        <f t="shared" si="245"/>
        <v>192.87</v>
      </c>
      <c r="V2613" s="82" t="str">
        <f t="shared" si="243"/>
        <v>155071100887</v>
      </c>
      <c r="W2613" s="83">
        <f>VLOOKUP(V2613,Factors!$E$6:$H$5950,4,FALSE)</f>
        <v>6.5216999999999997E-2</v>
      </c>
      <c r="X2613" t="str">
        <f>VLOOKUP(V2613,Factors!$E$6:$F$5950,2,FALSE)</f>
        <v>Perimeter</v>
      </c>
      <c r="Y2613" s="92">
        <f t="shared" si="246"/>
        <v>12.57840279</v>
      </c>
      <c r="Z2613" s="92">
        <f t="shared" si="247"/>
        <v>180.29159720999999</v>
      </c>
      <c r="AA2613" s="92">
        <f t="shared" si="248"/>
        <v>192.87</v>
      </c>
    </row>
    <row r="2614" spans="1:27" x14ac:dyDescent="0.25">
      <c r="A2614" t="s">
        <v>513</v>
      </c>
      <c r="B2614" t="s">
        <v>292</v>
      </c>
      <c r="C2614" t="s">
        <v>293</v>
      </c>
      <c r="D2614" t="s">
        <v>524</v>
      </c>
      <c r="E2614" t="s">
        <v>525</v>
      </c>
      <c r="F2614" t="str">
        <f t="shared" si="244"/>
        <v>1220</v>
      </c>
      <c r="G2614" t="s">
        <v>61</v>
      </c>
      <c r="H2614" t="s">
        <v>62</v>
      </c>
      <c r="I2614" s="91"/>
      <c r="J2614" s="91"/>
      <c r="K2614" s="91"/>
      <c r="L2614" s="91"/>
      <c r="M2614" s="91"/>
      <c r="N2614" s="91"/>
      <c r="O2614" s="91">
        <v>83.9</v>
      </c>
      <c r="P2614" s="91"/>
      <c r="Q2614" s="91"/>
      <c r="R2614" s="91"/>
      <c r="S2614" s="91"/>
      <c r="T2614" s="91"/>
      <c r="U2614" s="91">
        <f t="shared" si="245"/>
        <v>83.9</v>
      </c>
      <c r="V2614" s="82" t="str">
        <f t="shared" si="243"/>
        <v>155071220887</v>
      </c>
      <c r="W2614" s="83">
        <f>VLOOKUP(V2614,Factors!$E$6:$H$5950,4,FALSE)</f>
        <v>6.5216999999999997E-2</v>
      </c>
      <c r="X2614" t="str">
        <f>VLOOKUP(V2614,Factors!$E$6:$F$5950,2,FALSE)</f>
        <v>Perimeter</v>
      </c>
      <c r="Y2614" s="92">
        <f t="shared" si="246"/>
        <v>5.4717063000000001</v>
      </c>
      <c r="Z2614" s="92">
        <f t="shared" si="247"/>
        <v>78.428293700000012</v>
      </c>
      <c r="AA2614" s="92">
        <f t="shared" si="248"/>
        <v>83.9</v>
      </c>
    </row>
    <row r="2615" spans="1:27" x14ac:dyDescent="0.25">
      <c r="A2615" t="s">
        <v>513</v>
      </c>
      <c r="B2615" t="s">
        <v>292</v>
      </c>
      <c r="C2615" t="s">
        <v>293</v>
      </c>
      <c r="D2615" t="s">
        <v>524</v>
      </c>
      <c r="E2615" t="s">
        <v>525</v>
      </c>
      <c r="F2615" t="str">
        <f t="shared" si="244"/>
        <v>1220</v>
      </c>
      <c r="G2615" t="s">
        <v>92</v>
      </c>
      <c r="H2615" t="s">
        <v>93</v>
      </c>
      <c r="I2615" s="91">
        <v>168.35</v>
      </c>
      <c r="J2615" s="91"/>
      <c r="K2615" s="91"/>
      <c r="L2615" s="91"/>
      <c r="M2615" s="91"/>
      <c r="N2615" s="91">
        <v>205.84</v>
      </c>
      <c r="O2615" s="91"/>
      <c r="P2615" s="91">
        <v>488.14</v>
      </c>
      <c r="Q2615" s="91"/>
      <c r="R2615" s="91"/>
      <c r="S2615" s="91"/>
      <c r="T2615" s="91"/>
      <c r="U2615" s="91">
        <f t="shared" si="245"/>
        <v>862.32999999999993</v>
      </c>
      <c r="V2615" s="82" t="str">
        <f t="shared" si="243"/>
        <v>155071220887</v>
      </c>
      <c r="W2615" s="83">
        <f>VLOOKUP(V2615,Factors!$E$6:$H$5950,4,FALSE)</f>
        <v>6.5216999999999997E-2</v>
      </c>
      <c r="X2615" t="str">
        <f>VLOOKUP(V2615,Factors!$E$6:$F$5950,2,FALSE)</f>
        <v>Perimeter</v>
      </c>
      <c r="Y2615" s="92">
        <f t="shared" si="246"/>
        <v>56.238575609999991</v>
      </c>
      <c r="Z2615" s="92">
        <f t="shared" si="247"/>
        <v>806.09142438999993</v>
      </c>
      <c r="AA2615" s="92">
        <f t="shared" si="248"/>
        <v>862.32999999999993</v>
      </c>
    </row>
    <row r="2616" spans="1:27" x14ac:dyDescent="0.25">
      <c r="A2616" t="s">
        <v>513</v>
      </c>
      <c r="B2616" t="s">
        <v>292</v>
      </c>
      <c r="C2616" t="s">
        <v>293</v>
      </c>
      <c r="D2616" t="s">
        <v>524</v>
      </c>
      <c r="E2616" t="s">
        <v>525</v>
      </c>
      <c r="F2616" t="str">
        <f t="shared" si="244"/>
        <v>1220</v>
      </c>
      <c r="G2616" t="s">
        <v>270</v>
      </c>
      <c r="H2616" t="s">
        <v>271</v>
      </c>
      <c r="I2616" s="91">
        <v>59.74</v>
      </c>
      <c r="J2616" s="91"/>
      <c r="K2616" s="91"/>
      <c r="L2616" s="91"/>
      <c r="M2616" s="91"/>
      <c r="N2616" s="91"/>
      <c r="O2616" s="91"/>
      <c r="P2616" s="91"/>
      <c r="Q2616" s="91"/>
      <c r="R2616" s="91"/>
      <c r="S2616" s="91"/>
      <c r="T2616" s="91"/>
      <c r="U2616" s="91">
        <f t="shared" si="245"/>
        <v>59.74</v>
      </c>
      <c r="V2616" s="82" t="str">
        <f t="shared" si="243"/>
        <v>155071220887</v>
      </c>
      <c r="W2616" s="83">
        <f>VLOOKUP(V2616,Factors!$E$6:$H$5950,4,FALSE)</f>
        <v>6.5216999999999997E-2</v>
      </c>
      <c r="X2616" t="str">
        <f>VLOOKUP(V2616,Factors!$E$6:$F$5950,2,FALSE)</f>
        <v>Perimeter</v>
      </c>
      <c r="Y2616" s="92">
        <f t="shared" si="246"/>
        <v>3.8960635799999999</v>
      </c>
      <c r="Z2616" s="92">
        <f t="shared" si="247"/>
        <v>55.843936420000006</v>
      </c>
      <c r="AA2616" s="92">
        <f t="shared" si="248"/>
        <v>59.740000000000009</v>
      </c>
    </row>
    <row r="2617" spans="1:27" x14ac:dyDescent="0.25">
      <c r="A2617" t="s">
        <v>513</v>
      </c>
      <c r="B2617" t="s">
        <v>292</v>
      </c>
      <c r="C2617" t="s">
        <v>293</v>
      </c>
      <c r="D2617" t="s">
        <v>524</v>
      </c>
      <c r="E2617" t="s">
        <v>525</v>
      </c>
      <c r="F2617" t="str">
        <f t="shared" si="244"/>
        <v>1220</v>
      </c>
      <c r="G2617" t="s">
        <v>272</v>
      </c>
      <c r="H2617" t="s">
        <v>273</v>
      </c>
      <c r="I2617" s="91"/>
      <c r="J2617" s="91">
        <v>380</v>
      </c>
      <c r="K2617" s="91">
        <v>119.38</v>
      </c>
      <c r="L2617" s="91"/>
      <c r="M2617" s="91"/>
      <c r="N2617" s="91">
        <v>224.62</v>
      </c>
      <c r="O2617" s="91">
        <v>628.12</v>
      </c>
      <c r="P2617" s="91"/>
      <c r="Q2617" s="91"/>
      <c r="R2617" s="91">
        <v>278.93</v>
      </c>
      <c r="S2617" s="91"/>
      <c r="T2617" s="91"/>
      <c r="U2617" s="91">
        <f t="shared" si="245"/>
        <v>1631.05</v>
      </c>
      <c r="V2617" s="82" t="str">
        <f t="shared" si="243"/>
        <v>155071220887</v>
      </c>
      <c r="W2617" s="83">
        <f>VLOOKUP(V2617,Factors!$E$6:$H$5950,4,FALSE)</f>
        <v>6.5216999999999997E-2</v>
      </c>
      <c r="X2617" t="str">
        <f>VLOOKUP(V2617,Factors!$E$6:$F$5950,2,FALSE)</f>
        <v>Perimeter</v>
      </c>
      <c r="Y2617" s="92">
        <f t="shared" si="246"/>
        <v>106.37218784999999</v>
      </c>
      <c r="Z2617" s="92">
        <f t="shared" si="247"/>
        <v>1524.6778121499999</v>
      </c>
      <c r="AA2617" s="92">
        <f t="shared" si="248"/>
        <v>1631.05</v>
      </c>
    </row>
    <row r="2618" spans="1:27" x14ac:dyDescent="0.25">
      <c r="A2618" t="s">
        <v>513</v>
      </c>
      <c r="B2618" t="s">
        <v>292</v>
      </c>
      <c r="C2618" t="s">
        <v>293</v>
      </c>
      <c r="D2618" t="s">
        <v>524</v>
      </c>
      <c r="E2618" t="s">
        <v>525</v>
      </c>
      <c r="F2618" t="str">
        <f t="shared" si="244"/>
        <v>1220</v>
      </c>
      <c r="G2618" t="s">
        <v>44</v>
      </c>
      <c r="H2618" t="s">
        <v>45</v>
      </c>
      <c r="I2618" s="91"/>
      <c r="J2618" s="91"/>
      <c r="K2618" s="91"/>
      <c r="L2618" s="91"/>
      <c r="M2618" s="91">
        <v>582.5</v>
      </c>
      <c r="N2618" s="91">
        <v>1532.5</v>
      </c>
      <c r="O2618" s="91">
        <v>-1945.99</v>
      </c>
      <c r="P2618" s="91"/>
      <c r="Q2618" s="91"/>
      <c r="R2618" s="91"/>
      <c r="S2618" s="91"/>
      <c r="T2618" s="91"/>
      <c r="U2618" s="91">
        <f t="shared" si="245"/>
        <v>169.01</v>
      </c>
      <c r="V2618" s="82" t="str">
        <f t="shared" si="243"/>
        <v>155071220887</v>
      </c>
      <c r="W2618" s="83">
        <f>VLOOKUP(V2618,Factors!$E$6:$H$5950,4,FALSE)</f>
        <v>6.5216999999999997E-2</v>
      </c>
      <c r="X2618" t="str">
        <f>VLOOKUP(V2618,Factors!$E$6:$F$5950,2,FALSE)</f>
        <v>Perimeter</v>
      </c>
      <c r="Y2618" s="92">
        <f t="shared" si="246"/>
        <v>11.022325169999998</v>
      </c>
      <c r="Z2618" s="92">
        <f t="shared" si="247"/>
        <v>157.98767483</v>
      </c>
      <c r="AA2618" s="92">
        <f t="shared" si="248"/>
        <v>169.01</v>
      </c>
    </row>
    <row r="2619" spans="1:27" x14ac:dyDescent="0.25">
      <c r="A2619" t="s">
        <v>513</v>
      </c>
      <c r="B2619" t="s">
        <v>292</v>
      </c>
      <c r="C2619" t="s">
        <v>293</v>
      </c>
      <c r="D2619" t="s">
        <v>524</v>
      </c>
      <c r="E2619" t="s">
        <v>525</v>
      </c>
      <c r="F2619" t="str">
        <f t="shared" si="244"/>
        <v>1220</v>
      </c>
      <c r="G2619" t="s">
        <v>290</v>
      </c>
      <c r="H2619" t="s">
        <v>291</v>
      </c>
      <c r="I2619" s="91"/>
      <c r="J2619" s="91"/>
      <c r="K2619" s="91"/>
      <c r="L2619" s="91"/>
      <c r="M2619" s="91"/>
      <c r="N2619" s="91">
        <v>73.5</v>
      </c>
      <c r="O2619" s="91"/>
      <c r="P2619" s="91">
        <v>4450</v>
      </c>
      <c r="Q2619" s="91"/>
      <c r="R2619" s="91">
        <v>-4450</v>
      </c>
      <c r="S2619" s="91"/>
      <c r="T2619" s="91"/>
      <c r="U2619" s="91">
        <f t="shared" si="245"/>
        <v>73.5</v>
      </c>
      <c r="V2619" s="82" t="str">
        <f t="shared" si="243"/>
        <v>155071220887</v>
      </c>
      <c r="W2619" s="83">
        <f>VLOOKUP(V2619,Factors!$E$6:$H$5950,4,FALSE)</f>
        <v>6.5216999999999997E-2</v>
      </c>
      <c r="X2619" t="str">
        <f>VLOOKUP(V2619,Factors!$E$6:$F$5950,2,FALSE)</f>
        <v>Perimeter</v>
      </c>
      <c r="Y2619" s="92">
        <f t="shared" si="246"/>
        <v>4.7934494999999995</v>
      </c>
      <c r="Z2619" s="92">
        <f t="shared" si="247"/>
        <v>68.706550500000006</v>
      </c>
      <c r="AA2619" s="92">
        <f t="shared" si="248"/>
        <v>73.5</v>
      </c>
    </row>
    <row r="2620" spans="1:27" x14ac:dyDescent="0.25">
      <c r="A2620" t="s">
        <v>513</v>
      </c>
      <c r="B2620" t="s">
        <v>292</v>
      </c>
      <c r="C2620" t="s">
        <v>293</v>
      </c>
      <c r="D2620" t="s">
        <v>524</v>
      </c>
      <c r="E2620" t="s">
        <v>525</v>
      </c>
      <c r="F2620" t="str">
        <f t="shared" si="244"/>
        <v>1220</v>
      </c>
      <c r="G2620" t="s">
        <v>280</v>
      </c>
      <c r="H2620" t="s">
        <v>281</v>
      </c>
      <c r="I2620" s="91"/>
      <c r="J2620" s="91"/>
      <c r="K2620" s="91"/>
      <c r="L2620" s="91"/>
      <c r="M2620" s="91"/>
      <c r="N2620" s="91"/>
      <c r="O2620" s="91"/>
      <c r="P2620" s="91">
        <v>1250</v>
      </c>
      <c r="Q2620" s="91"/>
      <c r="R2620" s="91">
        <v>4450</v>
      </c>
      <c r="S2620" s="91"/>
      <c r="T2620" s="91"/>
      <c r="U2620" s="91">
        <f t="shared" si="245"/>
        <v>5700</v>
      </c>
      <c r="V2620" s="82" t="str">
        <f t="shared" si="243"/>
        <v>155071220887</v>
      </c>
      <c r="W2620" s="83">
        <f>VLOOKUP(V2620,Factors!$E$6:$H$5950,4,FALSE)</f>
        <v>6.5216999999999997E-2</v>
      </c>
      <c r="X2620" t="str">
        <f>VLOOKUP(V2620,Factors!$E$6:$F$5950,2,FALSE)</f>
        <v>Perimeter</v>
      </c>
      <c r="Y2620" s="92">
        <f t="shared" si="246"/>
        <v>371.73689999999999</v>
      </c>
      <c r="Z2620" s="92">
        <f t="shared" si="247"/>
        <v>5328.2631000000001</v>
      </c>
      <c r="AA2620" s="92">
        <f t="shared" si="248"/>
        <v>5700</v>
      </c>
    </row>
    <row r="2621" spans="1:27" x14ac:dyDescent="0.25">
      <c r="A2621" t="s">
        <v>513</v>
      </c>
      <c r="B2621" t="s">
        <v>292</v>
      </c>
      <c r="C2621" t="s">
        <v>293</v>
      </c>
      <c r="D2621" t="s">
        <v>524</v>
      </c>
      <c r="E2621" t="s">
        <v>525</v>
      </c>
      <c r="F2621" t="str">
        <f t="shared" si="244"/>
        <v>1220</v>
      </c>
      <c r="G2621" t="s">
        <v>256</v>
      </c>
      <c r="H2621" t="s">
        <v>257</v>
      </c>
      <c r="I2621" s="91">
        <v>1561</v>
      </c>
      <c r="J2621" s="91">
        <v>1792</v>
      </c>
      <c r="K2621" s="91">
        <v>4007</v>
      </c>
      <c r="L2621" s="91"/>
      <c r="M2621" s="91"/>
      <c r="N2621" s="91">
        <v>1140</v>
      </c>
      <c r="O2621" s="91">
        <v>4752</v>
      </c>
      <c r="P2621" s="91">
        <v>25</v>
      </c>
      <c r="Q2621" s="91"/>
      <c r="R2621" s="91"/>
      <c r="S2621" s="91">
        <v>511.75</v>
      </c>
      <c r="T2621" s="91"/>
      <c r="U2621" s="91">
        <f t="shared" si="245"/>
        <v>13788.75</v>
      </c>
      <c r="V2621" s="82" t="str">
        <f t="shared" si="243"/>
        <v>155071220887</v>
      </c>
      <c r="W2621" s="83">
        <f>VLOOKUP(V2621,Factors!$E$6:$H$5950,4,FALSE)</f>
        <v>6.5216999999999997E-2</v>
      </c>
      <c r="X2621" t="str">
        <f>VLOOKUP(V2621,Factors!$E$6:$F$5950,2,FALSE)</f>
        <v>Perimeter</v>
      </c>
      <c r="Y2621" s="92">
        <f t="shared" si="246"/>
        <v>899.26090875</v>
      </c>
      <c r="Z2621" s="92">
        <f t="shared" si="247"/>
        <v>12889.48909125</v>
      </c>
      <c r="AA2621" s="92">
        <f t="shared" si="248"/>
        <v>13788.75</v>
      </c>
    </row>
    <row r="2622" spans="1:27" x14ac:dyDescent="0.25">
      <c r="A2622" t="s">
        <v>513</v>
      </c>
      <c r="B2622" t="s">
        <v>292</v>
      </c>
      <c r="C2622" t="s">
        <v>293</v>
      </c>
      <c r="D2622" t="s">
        <v>524</v>
      </c>
      <c r="E2622" t="s">
        <v>525</v>
      </c>
      <c r="F2622" t="str">
        <f t="shared" si="244"/>
        <v>1220</v>
      </c>
      <c r="G2622" t="s">
        <v>50</v>
      </c>
      <c r="H2622" t="s">
        <v>51</v>
      </c>
      <c r="I2622" s="91"/>
      <c r="J2622" s="91"/>
      <c r="K2622" s="91"/>
      <c r="L2622" s="91"/>
      <c r="M2622" s="91">
        <v>500.8</v>
      </c>
      <c r="N2622" s="91"/>
      <c r="O2622" s="91"/>
      <c r="P2622" s="91"/>
      <c r="Q2622" s="91"/>
      <c r="R2622" s="91"/>
      <c r="S2622" s="91"/>
      <c r="T2622" s="91"/>
      <c r="U2622" s="91">
        <f t="shared" si="245"/>
        <v>500.8</v>
      </c>
      <c r="V2622" s="82" t="str">
        <f t="shared" si="243"/>
        <v>155071220887</v>
      </c>
      <c r="W2622" s="83">
        <f>VLOOKUP(V2622,Factors!$E$6:$H$5950,4,FALSE)</f>
        <v>6.5216999999999997E-2</v>
      </c>
      <c r="X2622" t="str">
        <f>VLOOKUP(V2622,Factors!$E$6:$F$5950,2,FALSE)</f>
        <v>Perimeter</v>
      </c>
      <c r="Y2622" s="92">
        <f t="shared" si="246"/>
        <v>32.660673600000003</v>
      </c>
      <c r="Z2622" s="92">
        <f t="shared" si="247"/>
        <v>468.13932640000002</v>
      </c>
      <c r="AA2622" s="92">
        <f t="shared" si="248"/>
        <v>500.8</v>
      </c>
    </row>
    <row r="2623" spans="1:27" x14ac:dyDescent="0.25">
      <c r="A2623" t="s">
        <v>513</v>
      </c>
      <c r="B2623" t="s">
        <v>292</v>
      </c>
      <c r="C2623" t="s">
        <v>293</v>
      </c>
      <c r="D2623" t="s">
        <v>524</v>
      </c>
      <c r="E2623" t="s">
        <v>525</v>
      </c>
      <c r="F2623" t="str">
        <f t="shared" si="244"/>
        <v>1220</v>
      </c>
      <c r="G2623" t="s">
        <v>284</v>
      </c>
      <c r="H2623" t="s">
        <v>285</v>
      </c>
      <c r="I2623" s="91"/>
      <c r="J2623" s="91">
        <v>775</v>
      </c>
      <c r="K2623" s="91">
        <v>400</v>
      </c>
      <c r="L2623" s="91"/>
      <c r="M2623" s="91">
        <v>2264</v>
      </c>
      <c r="N2623" s="91"/>
      <c r="O2623" s="91">
        <v>1500</v>
      </c>
      <c r="P2623" s="91"/>
      <c r="Q2623" s="91"/>
      <c r="R2623" s="91">
        <v>500</v>
      </c>
      <c r="S2623" s="91"/>
      <c r="T2623" s="91"/>
      <c r="U2623" s="91">
        <f t="shared" si="245"/>
        <v>5439</v>
      </c>
      <c r="V2623" s="82" t="str">
        <f t="shared" si="243"/>
        <v>155071220887</v>
      </c>
      <c r="W2623" s="83">
        <f>VLOOKUP(V2623,Factors!$E$6:$H$5950,4,FALSE)</f>
        <v>6.5216999999999997E-2</v>
      </c>
      <c r="X2623" t="str">
        <f>VLOOKUP(V2623,Factors!$E$6:$F$5950,2,FALSE)</f>
        <v>Perimeter</v>
      </c>
      <c r="Y2623" s="92">
        <f t="shared" si="246"/>
        <v>354.71526299999999</v>
      </c>
      <c r="Z2623" s="92">
        <f t="shared" si="247"/>
        <v>5084.284737</v>
      </c>
      <c r="AA2623" s="92">
        <f t="shared" si="248"/>
        <v>5439</v>
      </c>
    </row>
    <row r="2624" spans="1:27" x14ac:dyDescent="0.25">
      <c r="A2624" t="s">
        <v>513</v>
      </c>
      <c r="B2624" t="s">
        <v>292</v>
      </c>
      <c r="C2624" t="s">
        <v>293</v>
      </c>
      <c r="D2624" t="s">
        <v>524</v>
      </c>
      <c r="E2624" t="s">
        <v>525</v>
      </c>
      <c r="F2624" t="str">
        <f t="shared" si="244"/>
        <v>1220</v>
      </c>
      <c r="G2624" t="s">
        <v>26</v>
      </c>
      <c r="H2624" t="s">
        <v>27</v>
      </c>
      <c r="I2624" s="91"/>
      <c r="J2624" s="91"/>
      <c r="K2624" s="91"/>
      <c r="L2624" s="91"/>
      <c r="M2624" s="91"/>
      <c r="N2624" s="91">
        <v>26.4</v>
      </c>
      <c r="O2624" s="91"/>
      <c r="P2624" s="91"/>
      <c r="Q2624" s="91"/>
      <c r="R2624" s="91"/>
      <c r="S2624" s="91"/>
      <c r="T2624" s="91"/>
      <c r="U2624" s="91">
        <f t="shared" si="245"/>
        <v>26.4</v>
      </c>
      <c r="V2624" s="82" t="str">
        <f t="shared" si="243"/>
        <v>155071220887</v>
      </c>
      <c r="W2624" s="83">
        <f>VLOOKUP(V2624,Factors!$E$6:$H$5950,4,FALSE)</f>
        <v>6.5216999999999997E-2</v>
      </c>
      <c r="X2624" t="str">
        <f>VLOOKUP(V2624,Factors!$E$6:$F$5950,2,FALSE)</f>
        <v>Perimeter</v>
      </c>
      <c r="Y2624" s="92">
        <f t="shared" si="246"/>
        <v>1.7217287999999997</v>
      </c>
      <c r="Z2624" s="92">
        <f t="shared" si="247"/>
        <v>24.678271199999998</v>
      </c>
      <c r="AA2624" s="92">
        <f t="shared" si="248"/>
        <v>26.4</v>
      </c>
    </row>
    <row r="2625" spans="1:27" x14ac:dyDescent="0.25">
      <c r="A2625" t="s">
        <v>513</v>
      </c>
      <c r="B2625" t="s">
        <v>292</v>
      </c>
      <c r="C2625" t="s">
        <v>293</v>
      </c>
      <c r="D2625" t="s">
        <v>524</v>
      </c>
      <c r="E2625" t="s">
        <v>525</v>
      </c>
      <c r="F2625" t="str">
        <f t="shared" si="244"/>
        <v>1220</v>
      </c>
      <c r="G2625" t="s">
        <v>353</v>
      </c>
      <c r="H2625" t="s">
        <v>354</v>
      </c>
      <c r="I2625" s="91">
        <v>-806.14</v>
      </c>
      <c r="J2625" s="91"/>
      <c r="K2625" s="91"/>
      <c r="L2625" s="91"/>
      <c r="M2625" s="91"/>
      <c r="N2625" s="91"/>
      <c r="O2625" s="91"/>
      <c r="P2625" s="91"/>
      <c r="Q2625" s="91"/>
      <c r="R2625" s="91"/>
      <c r="S2625" s="91"/>
      <c r="T2625" s="91"/>
      <c r="U2625" s="91">
        <f t="shared" si="245"/>
        <v>-806.14</v>
      </c>
      <c r="V2625" s="82" t="str">
        <f t="shared" si="243"/>
        <v>155071220887</v>
      </c>
      <c r="W2625" s="83">
        <f>VLOOKUP(V2625,Factors!$E$6:$H$5950,4,FALSE)</f>
        <v>6.5216999999999997E-2</v>
      </c>
      <c r="X2625" t="str">
        <f>VLOOKUP(V2625,Factors!$E$6:$F$5950,2,FALSE)</f>
        <v>Perimeter</v>
      </c>
      <c r="Y2625" s="92">
        <f t="shared" si="246"/>
        <v>-52.574032379999998</v>
      </c>
      <c r="Z2625" s="92">
        <f t="shared" si="247"/>
        <v>-753.56596762000004</v>
      </c>
      <c r="AA2625" s="92">
        <f t="shared" si="248"/>
        <v>-806.14</v>
      </c>
    </row>
    <row r="2626" spans="1:27" x14ac:dyDescent="0.25">
      <c r="A2626" t="s">
        <v>513</v>
      </c>
      <c r="B2626" t="s">
        <v>292</v>
      </c>
      <c r="C2626" t="s">
        <v>293</v>
      </c>
      <c r="D2626" t="s">
        <v>524</v>
      </c>
      <c r="E2626" t="s">
        <v>525</v>
      </c>
      <c r="F2626" t="str">
        <f t="shared" si="244"/>
        <v>1220</v>
      </c>
      <c r="G2626" t="s">
        <v>286</v>
      </c>
      <c r="H2626" t="s">
        <v>287</v>
      </c>
      <c r="I2626" s="91"/>
      <c r="J2626" s="91"/>
      <c r="K2626" s="91"/>
      <c r="L2626" s="91"/>
      <c r="M2626" s="91"/>
      <c r="N2626" s="91"/>
      <c r="O2626" s="91"/>
      <c r="P2626" s="91"/>
      <c r="Q2626" s="91"/>
      <c r="R2626" s="91"/>
      <c r="S2626" s="91"/>
      <c r="T2626" s="91">
        <v>-7132.36</v>
      </c>
      <c r="U2626" s="91">
        <f t="shared" si="245"/>
        <v>-7132.36</v>
      </c>
      <c r="V2626" s="82" t="str">
        <f t="shared" si="243"/>
        <v>155071220887</v>
      </c>
      <c r="W2626" s="83">
        <f>VLOOKUP(V2626,Factors!$E$6:$H$5950,4,FALSE)</f>
        <v>6.5216999999999997E-2</v>
      </c>
      <c r="X2626" t="str">
        <f>VLOOKUP(V2626,Factors!$E$6:$F$5950,2,FALSE)</f>
        <v>Perimeter</v>
      </c>
      <c r="Y2626" s="92">
        <f t="shared" si="246"/>
        <v>-465.15112211999997</v>
      </c>
      <c r="Z2626" s="92">
        <f t="shared" si="247"/>
        <v>-6667.2088778799998</v>
      </c>
      <c r="AA2626" s="92">
        <f t="shared" si="248"/>
        <v>-7132.36</v>
      </c>
    </row>
    <row r="2627" spans="1:27" x14ac:dyDescent="0.25">
      <c r="A2627" t="s">
        <v>513</v>
      </c>
      <c r="B2627" t="s">
        <v>292</v>
      </c>
      <c r="C2627" t="s">
        <v>293</v>
      </c>
      <c r="D2627" t="s">
        <v>524</v>
      </c>
      <c r="E2627" t="s">
        <v>525</v>
      </c>
      <c r="F2627" t="str">
        <f t="shared" si="244"/>
        <v>1220</v>
      </c>
      <c r="G2627" t="s">
        <v>56</v>
      </c>
      <c r="H2627" t="s">
        <v>57</v>
      </c>
      <c r="I2627" s="91">
        <v>2875.75</v>
      </c>
      <c r="J2627" s="91">
        <v>5661.68</v>
      </c>
      <c r="K2627" s="91">
        <v>1632.56</v>
      </c>
      <c r="L2627" s="91">
        <v>97.38</v>
      </c>
      <c r="M2627" s="91">
        <v>5359.54</v>
      </c>
      <c r="N2627" s="91">
        <v>198.88</v>
      </c>
      <c r="O2627" s="91">
        <v>9895.89</v>
      </c>
      <c r="P2627" s="91">
        <v>780.36</v>
      </c>
      <c r="Q2627" s="91">
        <v>390.18</v>
      </c>
      <c r="R2627" s="91"/>
      <c r="S2627" s="91"/>
      <c r="T2627" s="91">
        <v>-4720.91</v>
      </c>
      <c r="U2627" s="91">
        <f t="shared" si="245"/>
        <v>22171.31</v>
      </c>
      <c r="V2627" s="82" t="str">
        <f t="shared" si="243"/>
        <v>155071220887</v>
      </c>
      <c r="W2627" s="83">
        <f>VLOOKUP(V2627,Factors!$E$6:$H$5950,4,FALSE)</f>
        <v>6.5216999999999997E-2</v>
      </c>
      <c r="X2627" t="str">
        <f>VLOOKUP(V2627,Factors!$E$6:$F$5950,2,FALSE)</f>
        <v>Perimeter</v>
      </c>
      <c r="Y2627" s="92">
        <f t="shared" si="246"/>
        <v>1445.9463242700001</v>
      </c>
      <c r="Z2627" s="92">
        <f t="shared" si="247"/>
        <v>20725.363675730001</v>
      </c>
      <c r="AA2627" s="92">
        <f t="shared" si="248"/>
        <v>22171.31</v>
      </c>
    </row>
    <row r="2628" spans="1:27" x14ac:dyDescent="0.25">
      <c r="A2628" t="s">
        <v>513</v>
      </c>
      <c r="B2628" t="s">
        <v>292</v>
      </c>
      <c r="C2628" t="s">
        <v>293</v>
      </c>
      <c r="D2628" t="s">
        <v>524</v>
      </c>
      <c r="E2628" t="s">
        <v>525</v>
      </c>
      <c r="F2628" t="str">
        <f t="shared" si="244"/>
        <v>1220</v>
      </c>
      <c r="G2628" t="s">
        <v>68</v>
      </c>
      <c r="H2628" t="s">
        <v>69</v>
      </c>
      <c r="I2628" s="91">
        <v>189.46</v>
      </c>
      <c r="J2628" s="91">
        <v>456.93</v>
      </c>
      <c r="K2628" s="91"/>
      <c r="L2628" s="91"/>
      <c r="M2628" s="91">
        <v>562.32000000000005</v>
      </c>
      <c r="N2628" s="91"/>
      <c r="O2628" s="91">
        <v>47.36</v>
      </c>
      <c r="P2628" s="91"/>
      <c r="Q2628" s="91"/>
      <c r="R2628" s="91"/>
      <c r="S2628" s="91"/>
      <c r="T2628" s="91">
        <v>-562.32000000000005</v>
      </c>
      <c r="U2628" s="91">
        <f t="shared" si="245"/>
        <v>693.74999999999989</v>
      </c>
      <c r="V2628" s="82" t="str">
        <f t="shared" ref="V2628:V2691" si="249">CONCATENATE(B2628,RIGHT(D2628,4),A2628)</f>
        <v>155071220887</v>
      </c>
      <c r="W2628" s="83">
        <f>VLOOKUP(V2628,Factors!$E$6:$H$5950,4,FALSE)</f>
        <v>6.5216999999999997E-2</v>
      </c>
      <c r="X2628" t="str">
        <f>VLOOKUP(V2628,Factors!$E$6:$F$5950,2,FALSE)</f>
        <v>Perimeter</v>
      </c>
      <c r="Y2628" s="92">
        <f t="shared" si="246"/>
        <v>45.24429374999999</v>
      </c>
      <c r="Z2628" s="92">
        <f t="shared" si="247"/>
        <v>648.50570624999989</v>
      </c>
      <c r="AA2628" s="92">
        <f t="shared" si="248"/>
        <v>693.74999999999989</v>
      </c>
    </row>
    <row r="2629" spans="1:27" x14ac:dyDescent="0.25">
      <c r="A2629" t="s">
        <v>513</v>
      </c>
      <c r="B2629" t="s">
        <v>292</v>
      </c>
      <c r="C2629" t="s">
        <v>293</v>
      </c>
      <c r="D2629" t="s">
        <v>530</v>
      </c>
      <c r="E2629" t="s">
        <v>531</v>
      </c>
      <c r="F2629" t="str">
        <f t="shared" ref="F2629:F2692" si="250">RIGHT(D2629,4)</f>
        <v>1290</v>
      </c>
      <c r="G2629" t="s">
        <v>290</v>
      </c>
      <c r="H2629" t="s">
        <v>291</v>
      </c>
      <c r="I2629" s="91"/>
      <c r="J2629" s="91"/>
      <c r="K2629" s="91"/>
      <c r="L2629" s="91"/>
      <c r="M2629" s="91"/>
      <c r="N2629" s="91"/>
      <c r="O2629" s="91"/>
      <c r="P2629" s="91"/>
      <c r="Q2629" s="91"/>
      <c r="R2629" s="91"/>
      <c r="S2629" s="91">
        <v>2065</v>
      </c>
      <c r="T2629" s="91">
        <v>-2065</v>
      </c>
      <c r="U2629" s="91">
        <f t="shared" ref="U2629:U2692" si="251">SUM(I2629:T2629)</f>
        <v>0</v>
      </c>
      <c r="V2629" s="82" t="str">
        <f t="shared" si="249"/>
        <v>155071290887</v>
      </c>
      <c r="W2629" s="83">
        <f>VLOOKUP(V2629,Factors!$E$6:$H$5950,4,FALSE)</f>
        <v>6.5216999999999997E-2</v>
      </c>
      <c r="X2629" t="str">
        <f>VLOOKUP(V2629,Factors!$E$6:$F$5950,2,FALSE)</f>
        <v>Perimeter</v>
      </c>
      <c r="Y2629" s="92">
        <f t="shared" si="246"/>
        <v>0</v>
      </c>
      <c r="Z2629" s="92">
        <f t="shared" si="247"/>
        <v>0</v>
      </c>
      <c r="AA2629" s="92">
        <f t="shared" si="248"/>
        <v>0</v>
      </c>
    </row>
    <row r="2630" spans="1:27" x14ac:dyDescent="0.25">
      <c r="A2630" t="s">
        <v>513</v>
      </c>
      <c r="B2630" t="s">
        <v>292</v>
      </c>
      <c r="C2630" t="s">
        <v>293</v>
      </c>
      <c r="D2630" t="s">
        <v>530</v>
      </c>
      <c r="E2630" t="s">
        <v>531</v>
      </c>
      <c r="F2630" t="str">
        <f t="shared" si="250"/>
        <v>1290</v>
      </c>
      <c r="G2630" t="s">
        <v>256</v>
      </c>
      <c r="H2630" t="s">
        <v>257</v>
      </c>
      <c r="I2630" s="91"/>
      <c r="J2630" s="91"/>
      <c r="K2630" s="91"/>
      <c r="L2630" s="91"/>
      <c r="M2630" s="91"/>
      <c r="N2630" s="91">
        <v>316</v>
      </c>
      <c r="O2630" s="91"/>
      <c r="P2630" s="91"/>
      <c r="Q2630" s="91"/>
      <c r="R2630" s="91"/>
      <c r="S2630" s="91"/>
      <c r="T2630" s="91"/>
      <c r="U2630" s="91">
        <f t="shared" si="251"/>
        <v>316</v>
      </c>
      <c r="V2630" s="82" t="str">
        <f t="shared" si="249"/>
        <v>155071290887</v>
      </c>
      <c r="W2630" s="83">
        <f>VLOOKUP(V2630,Factors!$E$6:$H$5950,4,FALSE)</f>
        <v>6.5216999999999997E-2</v>
      </c>
      <c r="X2630" t="str">
        <f>VLOOKUP(V2630,Factors!$E$6:$F$5950,2,FALSE)</f>
        <v>Perimeter</v>
      </c>
      <c r="Y2630" s="92">
        <f t="shared" si="246"/>
        <v>20.608571999999999</v>
      </c>
      <c r="Z2630" s="92">
        <f t="shared" si="247"/>
        <v>295.39142800000002</v>
      </c>
      <c r="AA2630" s="92">
        <f t="shared" si="248"/>
        <v>316</v>
      </c>
    </row>
    <row r="2631" spans="1:27" x14ac:dyDescent="0.25">
      <c r="A2631" t="s">
        <v>513</v>
      </c>
      <c r="B2631" t="s">
        <v>292</v>
      </c>
      <c r="C2631" t="s">
        <v>293</v>
      </c>
      <c r="D2631" t="s">
        <v>530</v>
      </c>
      <c r="E2631" t="s">
        <v>531</v>
      </c>
      <c r="F2631" t="str">
        <f t="shared" si="250"/>
        <v>1290</v>
      </c>
      <c r="G2631" t="s">
        <v>50</v>
      </c>
      <c r="H2631" t="s">
        <v>51</v>
      </c>
      <c r="I2631" s="91"/>
      <c r="J2631" s="91"/>
      <c r="K2631" s="91"/>
      <c r="L2631" s="91"/>
      <c r="M2631" s="91"/>
      <c r="N2631" s="91"/>
      <c r="O2631" s="91"/>
      <c r="P2631" s="91"/>
      <c r="Q2631" s="91"/>
      <c r="R2631" s="91"/>
      <c r="S2631" s="91"/>
      <c r="T2631" s="91">
        <v>2065</v>
      </c>
      <c r="U2631" s="91">
        <f t="shared" si="251"/>
        <v>2065</v>
      </c>
      <c r="V2631" s="82" t="str">
        <f t="shared" si="249"/>
        <v>155071290887</v>
      </c>
      <c r="W2631" s="83">
        <f>VLOOKUP(V2631,Factors!$E$6:$H$5950,4,FALSE)</f>
        <v>6.5216999999999997E-2</v>
      </c>
      <c r="X2631" t="str">
        <f>VLOOKUP(V2631,Factors!$E$6:$F$5950,2,FALSE)</f>
        <v>Perimeter</v>
      </c>
      <c r="Y2631" s="92">
        <f t="shared" si="246"/>
        <v>134.67310499999999</v>
      </c>
      <c r="Z2631" s="92">
        <f t="shared" si="247"/>
        <v>1930.3268949999999</v>
      </c>
      <c r="AA2631" s="92">
        <f t="shared" si="248"/>
        <v>2065</v>
      </c>
    </row>
    <row r="2632" spans="1:27" x14ac:dyDescent="0.25">
      <c r="A2632" t="s">
        <v>513</v>
      </c>
      <c r="B2632" t="s">
        <v>292</v>
      </c>
      <c r="C2632" t="s">
        <v>293</v>
      </c>
      <c r="D2632" t="s">
        <v>530</v>
      </c>
      <c r="E2632" t="s">
        <v>531</v>
      </c>
      <c r="F2632" t="str">
        <f t="shared" si="250"/>
        <v>1290</v>
      </c>
      <c r="G2632" t="s">
        <v>56</v>
      </c>
      <c r="H2632" t="s">
        <v>57</v>
      </c>
      <c r="I2632" s="91">
        <v>639.11</v>
      </c>
      <c r="J2632" s="91"/>
      <c r="K2632" s="91">
        <v>137.63999999999999</v>
      </c>
      <c r="L2632" s="91">
        <v>130.06</v>
      </c>
      <c r="M2632" s="91">
        <v>252.54</v>
      </c>
      <c r="N2632" s="91">
        <v>382.6</v>
      </c>
      <c r="O2632" s="91"/>
      <c r="P2632" s="91"/>
      <c r="Q2632" s="91">
        <v>233.29</v>
      </c>
      <c r="R2632" s="91">
        <v>260.12</v>
      </c>
      <c r="S2632" s="91">
        <v>68.819999999999993</v>
      </c>
      <c r="T2632" s="91">
        <v>535.64</v>
      </c>
      <c r="U2632" s="91">
        <f t="shared" si="251"/>
        <v>2639.8199999999997</v>
      </c>
      <c r="V2632" s="82" t="str">
        <f t="shared" si="249"/>
        <v>155071290887</v>
      </c>
      <c r="W2632" s="83">
        <f>VLOOKUP(V2632,Factors!$E$6:$H$5950,4,FALSE)</f>
        <v>6.5216999999999997E-2</v>
      </c>
      <c r="X2632" t="str">
        <f>VLOOKUP(V2632,Factors!$E$6:$F$5950,2,FALSE)</f>
        <v>Perimeter</v>
      </c>
      <c r="Y2632" s="92">
        <f t="shared" si="246"/>
        <v>172.16114093999997</v>
      </c>
      <c r="Z2632" s="92">
        <f t="shared" si="247"/>
        <v>2467.6588590599999</v>
      </c>
      <c r="AA2632" s="92">
        <f t="shared" si="248"/>
        <v>2639.8199999999997</v>
      </c>
    </row>
    <row r="2633" spans="1:27" x14ac:dyDescent="0.25">
      <c r="A2633" t="s">
        <v>513</v>
      </c>
      <c r="B2633" t="s">
        <v>292</v>
      </c>
      <c r="C2633" t="s">
        <v>293</v>
      </c>
      <c r="D2633" t="s">
        <v>530</v>
      </c>
      <c r="E2633" t="s">
        <v>531</v>
      </c>
      <c r="F2633" t="str">
        <f t="shared" si="250"/>
        <v>1290</v>
      </c>
      <c r="G2633" t="s">
        <v>68</v>
      </c>
      <c r="H2633" t="s">
        <v>69</v>
      </c>
      <c r="I2633" s="91">
        <v>279.07</v>
      </c>
      <c r="J2633" s="91"/>
      <c r="K2633" s="91"/>
      <c r="L2633" s="91"/>
      <c r="M2633" s="91"/>
      <c r="N2633" s="91">
        <v>1030.48</v>
      </c>
      <c r="O2633" s="91"/>
      <c r="P2633" s="91"/>
      <c r="Q2633" s="91"/>
      <c r="R2633" s="91"/>
      <c r="S2633" s="91"/>
      <c r="T2633" s="91"/>
      <c r="U2633" s="91">
        <f t="shared" si="251"/>
        <v>1309.55</v>
      </c>
      <c r="V2633" s="82" t="str">
        <f t="shared" si="249"/>
        <v>155071290887</v>
      </c>
      <c r="W2633" s="83">
        <f>VLOOKUP(V2633,Factors!$E$6:$H$5950,4,FALSE)</f>
        <v>6.5216999999999997E-2</v>
      </c>
      <c r="X2633" t="str">
        <f>VLOOKUP(V2633,Factors!$E$6:$F$5950,2,FALSE)</f>
        <v>Perimeter</v>
      </c>
      <c r="Y2633" s="92">
        <f t="shared" si="246"/>
        <v>85.404922349999993</v>
      </c>
      <c r="Z2633" s="92">
        <f t="shared" si="247"/>
        <v>1224.1450776500001</v>
      </c>
      <c r="AA2633" s="92">
        <f t="shared" si="248"/>
        <v>1309.5500000000002</v>
      </c>
    </row>
    <row r="2634" spans="1:27" x14ac:dyDescent="0.25">
      <c r="A2634" t="s">
        <v>513</v>
      </c>
      <c r="B2634" t="s">
        <v>355</v>
      </c>
      <c r="C2634" t="s">
        <v>356</v>
      </c>
      <c r="D2634" t="s">
        <v>530</v>
      </c>
      <c r="E2634" t="s">
        <v>531</v>
      </c>
      <c r="F2634" t="str">
        <f t="shared" si="250"/>
        <v>1290</v>
      </c>
      <c r="G2634" t="s">
        <v>84</v>
      </c>
      <c r="H2634" t="s">
        <v>85</v>
      </c>
      <c r="I2634" s="91"/>
      <c r="J2634" s="91"/>
      <c r="K2634" s="91"/>
      <c r="L2634" s="91"/>
      <c r="M2634" s="91"/>
      <c r="N2634" s="91"/>
      <c r="O2634" s="91"/>
      <c r="P2634" s="91"/>
      <c r="Q2634" s="91"/>
      <c r="R2634" s="91"/>
      <c r="S2634" s="91"/>
      <c r="T2634" s="91">
        <v>9.92</v>
      </c>
      <c r="U2634" s="91">
        <f t="shared" si="251"/>
        <v>9.92</v>
      </c>
      <c r="V2634" s="82" t="str">
        <f t="shared" si="249"/>
        <v>155091290887</v>
      </c>
      <c r="W2634" s="83">
        <f>VLOOKUP(V2634,Factors!$E$6:$H$5950,4,FALSE)</f>
        <v>8.4599999999999995E-2</v>
      </c>
      <c r="X2634" t="str">
        <f>VLOOKUP(V2634,Factors!$E$6:$F$5950,2,FALSE)</f>
        <v>Sendout Volumes</v>
      </c>
      <c r="Y2634" s="92">
        <f t="shared" si="246"/>
        <v>0.83923199999999998</v>
      </c>
      <c r="Z2634" s="92">
        <f t="shared" si="247"/>
        <v>9.0807679999999991</v>
      </c>
      <c r="AA2634" s="92">
        <f t="shared" si="248"/>
        <v>9.9199999999999982</v>
      </c>
    </row>
    <row r="2635" spans="1:27" x14ac:dyDescent="0.25">
      <c r="A2635" t="s">
        <v>513</v>
      </c>
      <c r="B2635" t="s">
        <v>355</v>
      </c>
      <c r="C2635" t="s">
        <v>356</v>
      </c>
      <c r="D2635" t="s">
        <v>530</v>
      </c>
      <c r="E2635" t="s">
        <v>531</v>
      </c>
      <c r="F2635" t="str">
        <f t="shared" si="250"/>
        <v>1290</v>
      </c>
      <c r="G2635" t="s">
        <v>56</v>
      </c>
      <c r="H2635" t="s">
        <v>57</v>
      </c>
      <c r="I2635" s="91"/>
      <c r="J2635" s="91"/>
      <c r="K2635" s="91"/>
      <c r="L2635" s="91"/>
      <c r="M2635" s="91"/>
      <c r="N2635" s="91"/>
      <c r="O2635" s="91"/>
      <c r="P2635" s="91"/>
      <c r="Q2635" s="91"/>
      <c r="R2635" s="91"/>
      <c r="S2635" s="91"/>
      <c r="T2635" s="91">
        <v>70.86</v>
      </c>
      <c r="U2635" s="91">
        <f t="shared" si="251"/>
        <v>70.86</v>
      </c>
      <c r="V2635" s="82" t="str">
        <f t="shared" si="249"/>
        <v>155091290887</v>
      </c>
      <c r="W2635" s="83">
        <f>VLOOKUP(V2635,Factors!$E$6:$H$5950,4,FALSE)</f>
        <v>8.4599999999999995E-2</v>
      </c>
      <c r="X2635" t="str">
        <f>VLOOKUP(V2635,Factors!$E$6:$F$5950,2,FALSE)</f>
        <v>Sendout Volumes</v>
      </c>
      <c r="Y2635" s="92">
        <f t="shared" si="246"/>
        <v>5.9947559999999998</v>
      </c>
      <c r="Z2635" s="92">
        <f t="shared" si="247"/>
        <v>64.865244000000004</v>
      </c>
      <c r="AA2635" s="92">
        <f t="shared" si="248"/>
        <v>70.86</v>
      </c>
    </row>
    <row r="2636" spans="1:27" x14ac:dyDescent="0.25">
      <c r="A2636" t="s">
        <v>513</v>
      </c>
      <c r="B2636" t="s">
        <v>294</v>
      </c>
      <c r="C2636" t="s">
        <v>295</v>
      </c>
      <c r="D2636" t="s">
        <v>514</v>
      </c>
      <c r="E2636" t="s">
        <v>515</v>
      </c>
      <c r="F2636" t="str">
        <f t="shared" si="250"/>
        <v>1025</v>
      </c>
      <c r="G2636" t="s">
        <v>61</v>
      </c>
      <c r="H2636" t="s">
        <v>62</v>
      </c>
      <c r="I2636" s="91"/>
      <c r="J2636" s="91"/>
      <c r="K2636" s="91"/>
      <c r="L2636" s="91"/>
      <c r="M2636" s="91"/>
      <c r="N2636" s="91"/>
      <c r="O2636" s="91"/>
      <c r="P2636" s="91">
        <v>71.53</v>
      </c>
      <c r="Q2636" s="91"/>
      <c r="R2636" s="91"/>
      <c r="S2636" s="91"/>
      <c r="T2636" s="91"/>
      <c r="U2636" s="91">
        <f t="shared" si="251"/>
        <v>71.53</v>
      </c>
      <c r="V2636" s="82" t="str">
        <f t="shared" si="249"/>
        <v>155201025887</v>
      </c>
      <c r="W2636" s="83">
        <f>VLOOKUP(V2636,Factors!$E$6:$H$5950,4,FALSE)</f>
        <v>0.1124</v>
      </c>
      <c r="X2636" t="str">
        <f>VLOOKUP(V2636,Factors!$E$6:$F$5950,2,FALSE)</f>
        <v>3-factor</v>
      </c>
      <c r="Y2636" s="92">
        <f t="shared" si="246"/>
        <v>8.0399720000000006</v>
      </c>
      <c r="Z2636" s="92">
        <f t="shared" si="247"/>
        <v>63.490028000000002</v>
      </c>
      <c r="AA2636" s="92">
        <f t="shared" si="248"/>
        <v>71.53</v>
      </c>
    </row>
    <row r="2637" spans="1:27" x14ac:dyDescent="0.25">
      <c r="A2637" t="s">
        <v>513</v>
      </c>
      <c r="B2637" t="s">
        <v>294</v>
      </c>
      <c r="C2637" t="s">
        <v>295</v>
      </c>
      <c r="D2637" t="s">
        <v>514</v>
      </c>
      <c r="E2637" t="s">
        <v>515</v>
      </c>
      <c r="F2637" t="str">
        <f t="shared" si="250"/>
        <v>1025</v>
      </c>
      <c r="G2637" t="s">
        <v>92</v>
      </c>
      <c r="H2637" t="s">
        <v>93</v>
      </c>
      <c r="I2637" s="91">
        <v>88.4</v>
      </c>
      <c r="J2637" s="91">
        <v>152.6</v>
      </c>
      <c r="K2637" s="91">
        <v>484.49</v>
      </c>
      <c r="L2637" s="91">
        <v>27.75</v>
      </c>
      <c r="M2637" s="91">
        <v>184.71</v>
      </c>
      <c r="N2637" s="91">
        <v>994.08</v>
      </c>
      <c r="O2637" s="91">
        <v>961.16</v>
      </c>
      <c r="P2637" s="91">
        <v>304.57</v>
      </c>
      <c r="Q2637" s="91">
        <v>-117.68</v>
      </c>
      <c r="R2637" s="91">
        <v>249.33</v>
      </c>
      <c r="S2637" s="91">
        <v>610.94000000000005</v>
      </c>
      <c r="T2637" s="91">
        <v>199.76</v>
      </c>
      <c r="U2637" s="91">
        <f t="shared" si="251"/>
        <v>4140.1100000000006</v>
      </c>
      <c r="V2637" s="82" t="str">
        <f t="shared" si="249"/>
        <v>155201025887</v>
      </c>
      <c r="W2637" s="83">
        <f>VLOOKUP(V2637,Factors!$E$6:$H$5950,4,FALSE)</f>
        <v>0.1124</v>
      </c>
      <c r="X2637" t="str">
        <f>VLOOKUP(V2637,Factors!$E$6:$F$5950,2,FALSE)</f>
        <v>3-factor</v>
      </c>
      <c r="Y2637" s="92">
        <f t="shared" si="246"/>
        <v>465.34836400000006</v>
      </c>
      <c r="Z2637" s="92">
        <f t="shared" si="247"/>
        <v>3674.7616360000006</v>
      </c>
      <c r="AA2637" s="92">
        <f t="shared" si="248"/>
        <v>4140.1100000000006</v>
      </c>
    </row>
    <row r="2638" spans="1:27" x14ac:dyDescent="0.25">
      <c r="A2638" t="s">
        <v>513</v>
      </c>
      <c r="B2638" t="s">
        <v>294</v>
      </c>
      <c r="C2638" t="s">
        <v>295</v>
      </c>
      <c r="D2638" t="s">
        <v>514</v>
      </c>
      <c r="E2638" t="s">
        <v>515</v>
      </c>
      <c r="F2638" t="str">
        <f t="shared" si="250"/>
        <v>1025</v>
      </c>
      <c r="G2638" t="s">
        <v>235</v>
      </c>
      <c r="H2638" t="s">
        <v>236</v>
      </c>
      <c r="I2638" s="91"/>
      <c r="J2638" s="91"/>
      <c r="K2638" s="91"/>
      <c r="L2638" s="91"/>
      <c r="M2638" s="91">
        <v>48.55</v>
      </c>
      <c r="N2638" s="91"/>
      <c r="O2638" s="91">
        <v>1.6</v>
      </c>
      <c r="P2638" s="91"/>
      <c r="Q2638" s="91"/>
      <c r="R2638" s="91"/>
      <c r="S2638" s="91"/>
      <c r="T2638" s="91"/>
      <c r="U2638" s="91">
        <f t="shared" si="251"/>
        <v>50.15</v>
      </c>
      <c r="V2638" s="82" t="str">
        <f t="shared" si="249"/>
        <v>155201025887</v>
      </c>
      <c r="W2638" s="83">
        <f>VLOOKUP(V2638,Factors!$E$6:$H$5950,4,FALSE)</f>
        <v>0.1124</v>
      </c>
      <c r="X2638" t="str">
        <f>VLOOKUP(V2638,Factors!$E$6:$F$5950,2,FALSE)</f>
        <v>3-factor</v>
      </c>
      <c r="Y2638" s="92">
        <f t="shared" si="246"/>
        <v>5.6368599999999995</v>
      </c>
      <c r="Z2638" s="92">
        <f t="shared" si="247"/>
        <v>44.51314</v>
      </c>
      <c r="AA2638" s="92">
        <f t="shared" si="248"/>
        <v>50.15</v>
      </c>
    </row>
    <row r="2639" spans="1:27" x14ac:dyDescent="0.25">
      <c r="A2639" t="s">
        <v>513</v>
      </c>
      <c r="B2639" t="s">
        <v>294</v>
      </c>
      <c r="C2639" t="s">
        <v>295</v>
      </c>
      <c r="D2639" t="s">
        <v>514</v>
      </c>
      <c r="E2639" t="s">
        <v>515</v>
      </c>
      <c r="F2639" t="str">
        <f t="shared" si="250"/>
        <v>1025</v>
      </c>
      <c r="G2639" t="s">
        <v>96</v>
      </c>
      <c r="H2639" t="s">
        <v>97</v>
      </c>
      <c r="I2639" s="91">
        <v>77.239999999999995</v>
      </c>
      <c r="J2639" s="91">
        <v>83.85</v>
      </c>
      <c r="K2639" s="91">
        <v>81.900000000000006</v>
      </c>
      <c r="L2639" s="91">
        <v>76.92</v>
      </c>
      <c r="M2639" s="91">
        <v>79.53</v>
      </c>
      <c r="N2639" s="91">
        <v>59.38</v>
      </c>
      <c r="O2639" s="91">
        <v>51.06</v>
      </c>
      <c r="P2639" s="91">
        <v>62.22</v>
      </c>
      <c r="Q2639" s="91">
        <v>59.53</v>
      </c>
      <c r="R2639" s="91">
        <v>66.87</v>
      </c>
      <c r="S2639" s="91">
        <v>69.08</v>
      </c>
      <c r="T2639" s="91">
        <v>82.95</v>
      </c>
      <c r="U2639" s="91">
        <f t="shared" si="251"/>
        <v>850.53</v>
      </c>
      <c r="V2639" s="82" t="str">
        <f t="shared" si="249"/>
        <v>155201025887</v>
      </c>
      <c r="W2639" s="83">
        <f>VLOOKUP(V2639,Factors!$E$6:$H$5950,4,FALSE)</f>
        <v>0.1124</v>
      </c>
      <c r="X2639" t="str">
        <f>VLOOKUP(V2639,Factors!$E$6:$F$5950,2,FALSE)</f>
        <v>3-factor</v>
      </c>
      <c r="Y2639" s="92">
        <f t="shared" si="246"/>
        <v>95.599571999999995</v>
      </c>
      <c r="Z2639" s="92">
        <f t="shared" si="247"/>
        <v>754.93042800000001</v>
      </c>
      <c r="AA2639" s="92">
        <f t="shared" si="248"/>
        <v>850.53</v>
      </c>
    </row>
    <row r="2640" spans="1:27" x14ac:dyDescent="0.25">
      <c r="A2640" t="s">
        <v>513</v>
      </c>
      <c r="B2640" t="s">
        <v>294</v>
      </c>
      <c r="C2640" t="s">
        <v>295</v>
      </c>
      <c r="D2640" t="s">
        <v>514</v>
      </c>
      <c r="E2640" t="s">
        <v>515</v>
      </c>
      <c r="F2640" t="str">
        <f t="shared" si="250"/>
        <v>1025</v>
      </c>
      <c r="G2640" t="s">
        <v>132</v>
      </c>
      <c r="H2640" t="s">
        <v>133</v>
      </c>
      <c r="I2640" s="91"/>
      <c r="J2640" s="91"/>
      <c r="K2640" s="91"/>
      <c r="L2640" s="91">
        <v>33.99</v>
      </c>
      <c r="M2640" s="91"/>
      <c r="N2640" s="91"/>
      <c r="O2640" s="91"/>
      <c r="P2640" s="91"/>
      <c r="Q2640" s="91"/>
      <c r="R2640" s="91"/>
      <c r="S2640" s="91"/>
      <c r="T2640" s="91"/>
      <c r="U2640" s="91">
        <f t="shared" si="251"/>
        <v>33.99</v>
      </c>
      <c r="V2640" s="82" t="str">
        <f t="shared" si="249"/>
        <v>155201025887</v>
      </c>
      <c r="W2640" s="83">
        <f>VLOOKUP(V2640,Factors!$E$6:$H$5950,4,FALSE)</f>
        <v>0.1124</v>
      </c>
      <c r="X2640" t="str">
        <f>VLOOKUP(V2640,Factors!$E$6:$F$5950,2,FALSE)</f>
        <v>3-factor</v>
      </c>
      <c r="Y2640" s="92">
        <f t="shared" si="246"/>
        <v>3.8204760000000002</v>
      </c>
      <c r="Z2640" s="92">
        <f t="shared" si="247"/>
        <v>30.169524000000003</v>
      </c>
      <c r="AA2640" s="92">
        <f t="shared" si="248"/>
        <v>33.99</v>
      </c>
    </row>
    <row r="2641" spans="1:27" x14ac:dyDescent="0.25">
      <c r="A2641" t="s">
        <v>513</v>
      </c>
      <c r="B2641" t="s">
        <v>371</v>
      </c>
      <c r="C2641" t="s">
        <v>372</v>
      </c>
      <c r="D2641" t="s">
        <v>540</v>
      </c>
      <c r="E2641" t="s">
        <v>541</v>
      </c>
      <c r="F2641" t="str">
        <f t="shared" si="250"/>
        <v>2345</v>
      </c>
      <c r="G2641" t="s">
        <v>61</v>
      </c>
      <c r="H2641" t="s">
        <v>62</v>
      </c>
      <c r="I2641" s="91">
        <v>38.83</v>
      </c>
      <c r="J2641" s="91">
        <v>83.34</v>
      </c>
      <c r="K2641" s="91">
        <v>203.44</v>
      </c>
      <c r="L2641" s="91">
        <v>48.21</v>
      </c>
      <c r="M2641" s="91">
        <v>116.73</v>
      </c>
      <c r="N2641" s="91">
        <v>162.44999999999999</v>
      </c>
      <c r="O2641" s="91">
        <v>295.95999999999998</v>
      </c>
      <c r="P2641" s="91">
        <v>114.69</v>
      </c>
      <c r="Q2641" s="91">
        <v>64.599999999999994</v>
      </c>
      <c r="R2641" s="91">
        <v>82.33</v>
      </c>
      <c r="S2641" s="91">
        <v>11.07</v>
      </c>
      <c r="T2641" s="91">
        <v>59.19</v>
      </c>
      <c r="U2641" s="91">
        <f t="shared" si="251"/>
        <v>1280.8399999999999</v>
      </c>
      <c r="V2641" s="82" t="str">
        <f t="shared" si="249"/>
        <v>162002345887</v>
      </c>
      <c r="W2641" s="83">
        <f>VLOOKUP(V2641,Factors!$E$6:$H$5950,4,FALSE)</f>
        <v>0.1124</v>
      </c>
      <c r="X2641" t="str">
        <f>VLOOKUP(V2641,Factors!$E$6:$F$5950,2,FALSE)</f>
        <v>3-factor</v>
      </c>
      <c r="Y2641" s="92">
        <f t="shared" si="246"/>
        <v>143.96641599999998</v>
      </c>
      <c r="Z2641" s="92">
        <f t="shared" si="247"/>
        <v>1136.8735839999999</v>
      </c>
      <c r="AA2641" s="92">
        <f t="shared" si="248"/>
        <v>1280.8399999999999</v>
      </c>
    </row>
    <row r="2642" spans="1:27" x14ac:dyDescent="0.25">
      <c r="A2642" t="s">
        <v>513</v>
      </c>
      <c r="B2642" t="s">
        <v>371</v>
      </c>
      <c r="C2642" t="s">
        <v>372</v>
      </c>
      <c r="D2642" t="s">
        <v>540</v>
      </c>
      <c r="E2642" t="s">
        <v>541</v>
      </c>
      <c r="F2642" t="str">
        <f t="shared" si="250"/>
        <v>2345</v>
      </c>
      <c r="G2642" t="s">
        <v>92</v>
      </c>
      <c r="H2642" t="s">
        <v>93</v>
      </c>
      <c r="I2642" s="91">
        <v>-224.92</v>
      </c>
      <c r="J2642" s="91">
        <v>-63.47</v>
      </c>
      <c r="K2642" s="91">
        <v>2.13</v>
      </c>
      <c r="L2642" s="91">
        <v>-4.3899999999999997</v>
      </c>
      <c r="M2642" s="91">
        <v>3.89</v>
      </c>
      <c r="N2642" s="91">
        <v>-134.78</v>
      </c>
      <c r="O2642" s="91">
        <v>0.37</v>
      </c>
      <c r="P2642" s="91">
        <v>-34.44</v>
      </c>
      <c r="Q2642" s="91">
        <v>-15.88</v>
      </c>
      <c r="R2642" s="91">
        <v>4.46</v>
      </c>
      <c r="S2642" s="91">
        <v>-570.66999999999996</v>
      </c>
      <c r="T2642" s="91">
        <v>13.89</v>
      </c>
      <c r="U2642" s="91">
        <f t="shared" si="251"/>
        <v>-1023.8099999999998</v>
      </c>
      <c r="V2642" s="82" t="str">
        <f t="shared" si="249"/>
        <v>162002345887</v>
      </c>
      <c r="W2642" s="83">
        <f>VLOOKUP(V2642,Factors!$E$6:$H$5950,4,FALSE)</f>
        <v>0.1124</v>
      </c>
      <c r="X2642" t="str">
        <f>VLOOKUP(V2642,Factors!$E$6:$F$5950,2,FALSE)</f>
        <v>3-factor</v>
      </c>
      <c r="Y2642" s="92">
        <f t="shared" ref="Y2642:Y2705" si="252">U2642*W2642</f>
        <v>-115.07624399999997</v>
      </c>
      <c r="Z2642" s="92">
        <f t="shared" ref="Z2642:Z2705" si="253">U2642-Y2642</f>
        <v>-908.73375599999986</v>
      </c>
      <c r="AA2642" s="92">
        <f t="shared" ref="AA2642:AA2705" si="254">Y2642+Z2642</f>
        <v>-1023.8099999999998</v>
      </c>
    </row>
    <row r="2643" spans="1:27" x14ac:dyDescent="0.25">
      <c r="A2643" t="s">
        <v>513</v>
      </c>
      <c r="B2643" t="s">
        <v>371</v>
      </c>
      <c r="C2643" t="s">
        <v>372</v>
      </c>
      <c r="D2643" t="s">
        <v>540</v>
      </c>
      <c r="E2643" t="s">
        <v>541</v>
      </c>
      <c r="F2643" t="str">
        <f t="shared" si="250"/>
        <v>2345</v>
      </c>
      <c r="G2643" t="s">
        <v>235</v>
      </c>
      <c r="H2643" t="s">
        <v>236</v>
      </c>
      <c r="I2643" s="91"/>
      <c r="J2643" s="91"/>
      <c r="K2643" s="91">
        <v>-18.399999999999999</v>
      </c>
      <c r="L2643" s="91"/>
      <c r="M2643" s="91"/>
      <c r="N2643" s="91"/>
      <c r="O2643" s="91"/>
      <c r="P2643" s="91"/>
      <c r="Q2643" s="91"/>
      <c r="R2643" s="91"/>
      <c r="S2643" s="91"/>
      <c r="T2643" s="91"/>
      <c r="U2643" s="91">
        <f t="shared" si="251"/>
        <v>-18.399999999999999</v>
      </c>
      <c r="V2643" s="82" t="str">
        <f t="shared" si="249"/>
        <v>162002345887</v>
      </c>
      <c r="W2643" s="83">
        <f>VLOOKUP(V2643,Factors!$E$6:$H$5950,4,FALSE)</f>
        <v>0.1124</v>
      </c>
      <c r="X2643" t="str">
        <f>VLOOKUP(V2643,Factors!$E$6:$F$5950,2,FALSE)</f>
        <v>3-factor</v>
      </c>
      <c r="Y2643" s="92">
        <f t="shared" si="252"/>
        <v>-2.0681599999999998</v>
      </c>
      <c r="Z2643" s="92">
        <f t="shared" si="253"/>
        <v>-16.33184</v>
      </c>
      <c r="AA2643" s="92">
        <f t="shared" si="254"/>
        <v>-18.399999999999999</v>
      </c>
    </row>
    <row r="2644" spans="1:27" x14ac:dyDescent="0.25">
      <c r="A2644" t="s">
        <v>513</v>
      </c>
      <c r="B2644" t="s">
        <v>371</v>
      </c>
      <c r="C2644" t="s">
        <v>372</v>
      </c>
      <c r="D2644" t="s">
        <v>540</v>
      </c>
      <c r="E2644" t="s">
        <v>541</v>
      </c>
      <c r="F2644" t="str">
        <f t="shared" si="250"/>
        <v>2345</v>
      </c>
      <c r="G2644" t="s">
        <v>120</v>
      </c>
      <c r="H2644" t="s">
        <v>121</v>
      </c>
      <c r="I2644" s="91"/>
      <c r="J2644" s="91"/>
      <c r="K2644" s="91"/>
      <c r="L2644" s="91"/>
      <c r="M2644" s="91"/>
      <c r="N2644" s="91">
        <v>1.4</v>
      </c>
      <c r="O2644" s="91"/>
      <c r="P2644" s="91"/>
      <c r="Q2644" s="91"/>
      <c r="R2644" s="91"/>
      <c r="S2644" s="91"/>
      <c r="T2644" s="91"/>
      <c r="U2644" s="91">
        <f t="shared" si="251"/>
        <v>1.4</v>
      </c>
      <c r="V2644" s="82" t="str">
        <f t="shared" si="249"/>
        <v>162002345887</v>
      </c>
      <c r="W2644" s="83">
        <f>VLOOKUP(V2644,Factors!$E$6:$H$5950,4,FALSE)</f>
        <v>0.1124</v>
      </c>
      <c r="X2644" t="str">
        <f>VLOOKUP(V2644,Factors!$E$6:$F$5950,2,FALSE)</f>
        <v>3-factor</v>
      </c>
      <c r="Y2644" s="92">
        <f t="shared" si="252"/>
        <v>0.15736</v>
      </c>
      <c r="Z2644" s="92">
        <f t="shared" si="253"/>
        <v>1.24264</v>
      </c>
      <c r="AA2644" s="92">
        <f t="shared" si="254"/>
        <v>1.4</v>
      </c>
    </row>
    <row r="2645" spans="1:27" x14ac:dyDescent="0.25">
      <c r="A2645" t="s">
        <v>513</v>
      </c>
      <c r="B2645" t="s">
        <v>371</v>
      </c>
      <c r="C2645" t="s">
        <v>372</v>
      </c>
      <c r="D2645" t="s">
        <v>540</v>
      </c>
      <c r="E2645" t="s">
        <v>541</v>
      </c>
      <c r="F2645" t="str">
        <f t="shared" si="250"/>
        <v>2345</v>
      </c>
      <c r="G2645" t="s">
        <v>94</v>
      </c>
      <c r="H2645" t="s">
        <v>95</v>
      </c>
      <c r="I2645" s="91">
        <v>46.58</v>
      </c>
      <c r="J2645" s="91">
        <v>46.58</v>
      </c>
      <c r="K2645" s="91">
        <v>46.58</v>
      </c>
      <c r="L2645" s="91">
        <v>46.58</v>
      </c>
      <c r="M2645" s="91">
        <v>46.58</v>
      </c>
      <c r="N2645" s="91">
        <v>46.58</v>
      </c>
      <c r="O2645" s="91">
        <v>46.58</v>
      </c>
      <c r="P2645" s="91">
        <v>46.58</v>
      </c>
      <c r="Q2645" s="91">
        <v>46.58</v>
      </c>
      <c r="R2645" s="91">
        <v>46.58</v>
      </c>
      <c r="S2645" s="91">
        <v>46.58</v>
      </c>
      <c r="T2645" s="91">
        <v>46.58</v>
      </c>
      <c r="U2645" s="91">
        <f t="shared" si="251"/>
        <v>558.95999999999992</v>
      </c>
      <c r="V2645" s="82" t="str">
        <f t="shared" si="249"/>
        <v>162002345887</v>
      </c>
      <c r="W2645" s="83">
        <f>VLOOKUP(V2645,Factors!$E$6:$H$5950,4,FALSE)</f>
        <v>0.1124</v>
      </c>
      <c r="X2645" t="str">
        <f>VLOOKUP(V2645,Factors!$E$6:$F$5950,2,FALSE)</f>
        <v>3-factor</v>
      </c>
      <c r="Y2645" s="92">
        <f t="shared" si="252"/>
        <v>62.827103999999991</v>
      </c>
      <c r="Z2645" s="92">
        <f t="shared" si="253"/>
        <v>496.13289599999996</v>
      </c>
      <c r="AA2645" s="92">
        <f t="shared" si="254"/>
        <v>558.95999999999992</v>
      </c>
    </row>
    <row r="2646" spans="1:27" x14ac:dyDescent="0.25">
      <c r="A2646" t="s">
        <v>513</v>
      </c>
      <c r="B2646" t="s">
        <v>371</v>
      </c>
      <c r="C2646" t="s">
        <v>372</v>
      </c>
      <c r="D2646" t="s">
        <v>540</v>
      </c>
      <c r="E2646" t="s">
        <v>541</v>
      </c>
      <c r="F2646" t="str">
        <f t="shared" si="250"/>
        <v>2345</v>
      </c>
      <c r="G2646" t="s">
        <v>84</v>
      </c>
      <c r="H2646" t="s">
        <v>85</v>
      </c>
      <c r="I2646" s="91">
        <v>151.72</v>
      </c>
      <c r="J2646" s="91">
        <v>135.15</v>
      </c>
      <c r="K2646" s="91">
        <v>155.80000000000001</v>
      </c>
      <c r="L2646" s="91">
        <v>143.91</v>
      </c>
      <c r="M2646" s="91">
        <v>148.99</v>
      </c>
      <c r="N2646" s="91">
        <v>146.97</v>
      </c>
      <c r="O2646" s="91">
        <v>164.32</v>
      </c>
      <c r="P2646" s="91">
        <v>159.84</v>
      </c>
      <c r="Q2646" s="91">
        <v>132.07</v>
      </c>
      <c r="R2646" s="91">
        <v>153.25</v>
      </c>
      <c r="S2646" s="91">
        <v>143.68</v>
      </c>
      <c r="T2646" s="91">
        <v>126.37</v>
      </c>
      <c r="U2646" s="91">
        <f t="shared" si="251"/>
        <v>1762.0700000000002</v>
      </c>
      <c r="V2646" s="82" t="str">
        <f t="shared" si="249"/>
        <v>162002345887</v>
      </c>
      <c r="W2646" s="83">
        <f>VLOOKUP(V2646,Factors!$E$6:$H$5950,4,FALSE)</f>
        <v>0.1124</v>
      </c>
      <c r="X2646" t="str">
        <f>VLOOKUP(V2646,Factors!$E$6:$F$5950,2,FALSE)</f>
        <v>3-factor</v>
      </c>
      <c r="Y2646" s="92">
        <f t="shared" si="252"/>
        <v>198.05666800000003</v>
      </c>
      <c r="Z2646" s="92">
        <f t="shared" si="253"/>
        <v>1564.0133320000002</v>
      </c>
      <c r="AA2646" s="92">
        <f t="shared" si="254"/>
        <v>1762.0700000000002</v>
      </c>
    </row>
    <row r="2647" spans="1:27" x14ac:dyDescent="0.25">
      <c r="A2647" t="s">
        <v>513</v>
      </c>
      <c r="B2647" t="s">
        <v>371</v>
      </c>
      <c r="C2647" t="s">
        <v>372</v>
      </c>
      <c r="D2647" t="s">
        <v>540</v>
      </c>
      <c r="E2647" t="s">
        <v>541</v>
      </c>
      <c r="F2647" t="str">
        <f t="shared" si="250"/>
        <v>2345</v>
      </c>
      <c r="G2647" t="s">
        <v>312</v>
      </c>
      <c r="H2647" t="s">
        <v>313</v>
      </c>
      <c r="I2647" s="91">
        <v>64.290000000000006</v>
      </c>
      <c r="J2647" s="91">
        <v>55.99</v>
      </c>
      <c r="K2647" s="91">
        <v>48.75</v>
      </c>
      <c r="L2647" s="91">
        <v>57.19</v>
      </c>
      <c r="M2647" s="91">
        <v>54.74</v>
      </c>
      <c r="N2647" s="91">
        <v>5.29</v>
      </c>
      <c r="O2647" s="91">
        <v>51.22</v>
      </c>
      <c r="P2647" s="91">
        <v>34.03</v>
      </c>
      <c r="Q2647" s="91">
        <v>10.89</v>
      </c>
      <c r="R2647" s="91"/>
      <c r="S2647" s="91"/>
      <c r="T2647" s="91"/>
      <c r="U2647" s="91">
        <f t="shared" si="251"/>
        <v>382.39</v>
      </c>
      <c r="V2647" s="82" t="str">
        <f t="shared" si="249"/>
        <v>162002345887</v>
      </c>
      <c r="W2647" s="83">
        <f>VLOOKUP(V2647,Factors!$E$6:$H$5950,4,FALSE)</f>
        <v>0.1124</v>
      </c>
      <c r="X2647" t="str">
        <f>VLOOKUP(V2647,Factors!$E$6:$F$5950,2,FALSE)</f>
        <v>3-factor</v>
      </c>
      <c r="Y2647" s="92">
        <f t="shared" si="252"/>
        <v>42.980635999999997</v>
      </c>
      <c r="Z2647" s="92">
        <f t="shared" si="253"/>
        <v>339.40936399999998</v>
      </c>
      <c r="AA2647" s="92">
        <f t="shared" si="254"/>
        <v>382.39</v>
      </c>
    </row>
    <row r="2648" spans="1:27" x14ac:dyDescent="0.25">
      <c r="A2648" t="s">
        <v>513</v>
      </c>
      <c r="B2648" t="s">
        <v>371</v>
      </c>
      <c r="C2648" t="s">
        <v>372</v>
      </c>
      <c r="D2648" t="s">
        <v>540</v>
      </c>
      <c r="E2648" t="s">
        <v>541</v>
      </c>
      <c r="F2648" t="str">
        <f t="shared" si="250"/>
        <v>2345</v>
      </c>
      <c r="G2648" t="s">
        <v>44</v>
      </c>
      <c r="H2648" t="s">
        <v>45</v>
      </c>
      <c r="I2648" s="91"/>
      <c r="J2648" s="91"/>
      <c r="K2648" s="91"/>
      <c r="L2648" s="91"/>
      <c r="M2648" s="91">
        <v>7.79</v>
      </c>
      <c r="N2648" s="91"/>
      <c r="O2648" s="91"/>
      <c r="P2648" s="91"/>
      <c r="Q2648" s="91"/>
      <c r="R2648" s="91">
        <v>22.15</v>
      </c>
      <c r="S2648" s="91"/>
      <c r="T2648" s="91"/>
      <c r="U2648" s="91">
        <f t="shared" si="251"/>
        <v>29.939999999999998</v>
      </c>
      <c r="V2648" s="82" t="str">
        <f t="shared" si="249"/>
        <v>162002345887</v>
      </c>
      <c r="W2648" s="83">
        <f>VLOOKUP(V2648,Factors!$E$6:$H$5950,4,FALSE)</f>
        <v>0.1124</v>
      </c>
      <c r="X2648" t="str">
        <f>VLOOKUP(V2648,Factors!$E$6:$F$5950,2,FALSE)</f>
        <v>3-factor</v>
      </c>
      <c r="Y2648" s="92">
        <f t="shared" si="252"/>
        <v>3.3652559999999996</v>
      </c>
      <c r="Z2648" s="92">
        <f t="shared" si="253"/>
        <v>26.574743999999999</v>
      </c>
      <c r="AA2648" s="92">
        <f t="shared" si="254"/>
        <v>29.939999999999998</v>
      </c>
    </row>
    <row r="2649" spans="1:27" x14ac:dyDescent="0.25">
      <c r="A2649" t="s">
        <v>513</v>
      </c>
      <c r="B2649" t="s">
        <v>371</v>
      </c>
      <c r="C2649" t="s">
        <v>372</v>
      </c>
      <c r="D2649" t="s">
        <v>540</v>
      </c>
      <c r="E2649" t="s">
        <v>541</v>
      </c>
      <c r="F2649" t="str">
        <f t="shared" si="250"/>
        <v>2345</v>
      </c>
      <c r="G2649" t="s">
        <v>124</v>
      </c>
      <c r="H2649" t="s">
        <v>125</v>
      </c>
      <c r="I2649" s="91">
        <v>16.13</v>
      </c>
      <c r="J2649" s="91"/>
      <c r="K2649" s="91"/>
      <c r="L2649" s="91"/>
      <c r="M2649" s="91"/>
      <c r="N2649" s="91"/>
      <c r="O2649" s="91"/>
      <c r="P2649" s="91">
        <v>5.86</v>
      </c>
      <c r="Q2649" s="91"/>
      <c r="R2649" s="91">
        <v>5.92</v>
      </c>
      <c r="S2649" s="91">
        <v>23.68</v>
      </c>
      <c r="T2649" s="91"/>
      <c r="U2649" s="91">
        <f t="shared" si="251"/>
        <v>51.589999999999996</v>
      </c>
      <c r="V2649" s="82" t="str">
        <f t="shared" si="249"/>
        <v>162002345887</v>
      </c>
      <c r="W2649" s="83">
        <f>VLOOKUP(V2649,Factors!$E$6:$H$5950,4,FALSE)</f>
        <v>0.1124</v>
      </c>
      <c r="X2649" t="str">
        <f>VLOOKUP(V2649,Factors!$E$6:$F$5950,2,FALSE)</f>
        <v>3-factor</v>
      </c>
      <c r="Y2649" s="92">
        <f t="shared" si="252"/>
        <v>5.7987159999999998</v>
      </c>
      <c r="Z2649" s="92">
        <f t="shared" si="253"/>
        <v>45.791283999999997</v>
      </c>
      <c r="AA2649" s="92">
        <f t="shared" si="254"/>
        <v>51.589999999999996</v>
      </c>
    </row>
    <row r="2650" spans="1:27" x14ac:dyDescent="0.25">
      <c r="A2650" t="s">
        <v>513</v>
      </c>
      <c r="B2650" t="s">
        <v>371</v>
      </c>
      <c r="C2650" t="s">
        <v>372</v>
      </c>
      <c r="D2650" t="s">
        <v>540</v>
      </c>
      <c r="E2650" t="s">
        <v>541</v>
      </c>
      <c r="F2650" t="str">
        <f t="shared" si="250"/>
        <v>2345</v>
      </c>
      <c r="G2650" t="s">
        <v>26</v>
      </c>
      <c r="H2650" t="s">
        <v>27</v>
      </c>
      <c r="I2650" s="91"/>
      <c r="J2650" s="91">
        <v>6.46</v>
      </c>
      <c r="K2650" s="91">
        <v>2.52</v>
      </c>
      <c r="L2650" s="91"/>
      <c r="M2650" s="91">
        <v>5.04</v>
      </c>
      <c r="N2650" s="91"/>
      <c r="O2650" s="91"/>
      <c r="P2650" s="91">
        <v>12.46</v>
      </c>
      <c r="Q2650" s="91">
        <v>3.78</v>
      </c>
      <c r="R2650" s="91"/>
      <c r="S2650" s="91">
        <v>7.56</v>
      </c>
      <c r="T2650" s="91"/>
      <c r="U2650" s="91">
        <f t="shared" si="251"/>
        <v>37.82</v>
      </c>
      <c r="V2650" s="82" t="str">
        <f t="shared" si="249"/>
        <v>162002345887</v>
      </c>
      <c r="W2650" s="83">
        <f>VLOOKUP(V2650,Factors!$E$6:$H$5950,4,FALSE)</f>
        <v>0.1124</v>
      </c>
      <c r="X2650" t="str">
        <f>VLOOKUP(V2650,Factors!$E$6:$F$5950,2,FALSE)</f>
        <v>3-factor</v>
      </c>
      <c r="Y2650" s="92">
        <f t="shared" si="252"/>
        <v>4.2509680000000003</v>
      </c>
      <c r="Z2650" s="92">
        <f t="shared" si="253"/>
        <v>33.569032</v>
      </c>
      <c r="AA2650" s="92">
        <f t="shared" si="254"/>
        <v>37.82</v>
      </c>
    </row>
    <row r="2651" spans="1:27" x14ac:dyDescent="0.25">
      <c r="A2651" t="s">
        <v>513</v>
      </c>
      <c r="B2651" t="s">
        <v>371</v>
      </c>
      <c r="C2651" t="s">
        <v>372</v>
      </c>
      <c r="D2651" t="s">
        <v>540</v>
      </c>
      <c r="E2651" t="s">
        <v>541</v>
      </c>
      <c r="F2651" t="str">
        <f t="shared" si="250"/>
        <v>2345</v>
      </c>
      <c r="G2651" t="s">
        <v>260</v>
      </c>
      <c r="H2651" t="s">
        <v>261</v>
      </c>
      <c r="I2651" s="91"/>
      <c r="J2651" s="91"/>
      <c r="K2651" s="91"/>
      <c r="L2651" s="91"/>
      <c r="M2651" s="91"/>
      <c r="N2651" s="91"/>
      <c r="O2651" s="91">
        <v>28.24</v>
      </c>
      <c r="P2651" s="91">
        <v>0.33</v>
      </c>
      <c r="Q2651" s="91"/>
      <c r="R2651" s="91"/>
      <c r="S2651" s="91"/>
      <c r="T2651" s="91"/>
      <c r="U2651" s="91">
        <f t="shared" si="251"/>
        <v>28.569999999999997</v>
      </c>
      <c r="V2651" s="82" t="str">
        <f t="shared" si="249"/>
        <v>162002345887</v>
      </c>
      <c r="W2651" s="83">
        <f>VLOOKUP(V2651,Factors!$E$6:$H$5950,4,FALSE)</f>
        <v>0.1124</v>
      </c>
      <c r="X2651" t="str">
        <f>VLOOKUP(V2651,Factors!$E$6:$F$5950,2,FALSE)</f>
        <v>3-factor</v>
      </c>
      <c r="Y2651" s="92">
        <f t="shared" si="252"/>
        <v>3.2112679999999996</v>
      </c>
      <c r="Z2651" s="92">
        <f t="shared" si="253"/>
        <v>25.358731999999996</v>
      </c>
      <c r="AA2651" s="92">
        <f t="shared" si="254"/>
        <v>28.569999999999997</v>
      </c>
    </row>
    <row r="2652" spans="1:27" x14ac:dyDescent="0.25">
      <c r="A2652" t="s">
        <v>513</v>
      </c>
      <c r="B2652" t="s">
        <v>371</v>
      </c>
      <c r="C2652" t="s">
        <v>372</v>
      </c>
      <c r="D2652" t="s">
        <v>540</v>
      </c>
      <c r="E2652" t="s">
        <v>541</v>
      </c>
      <c r="F2652" t="str">
        <f t="shared" si="250"/>
        <v>2345</v>
      </c>
      <c r="G2652" t="s">
        <v>207</v>
      </c>
      <c r="H2652" t="s">
        <v>208</v>
      </c>
      <c r="I2652" s="91"/>
      <c r="J2652" s="91">
        <v>0.98</v>
      </c>
      <c r="K2652" s="91"/>
      <c r="L2652" s="91"/>
      <c r="M2652" s="91"/>
      <c r="N2652" s="91"/>
      <c r="O2652" s="91"/>
      <c r="P2652" s="91"/>
      <c r="Q2652" s="91"/>
      <c r="R2652" s="91"/>
      <c r="S2652" s="91">
        <v>0.23</v>
      </c>
      <c r="T2652" s="91"/>
      <c r="U2652" s="91">
        <f t="shared" si="251"/>
        <v>1.21</v>
      </c>
      <c r="V2652" s="82" t="str">
        <f t="shared" si="249"/>
        <v>162002345887</v>
      </c>
      <c r="W2652" s="83">
        <f>VLOOKUP(V2652,Factors!$E$6:$H$5950,4,FALSE)</f>
        <v>0.1124</v>
      </c>
      <c r="X2652" t="str">
        <f>VLOOKUP(V2652,Factors!$E$6:$F$5950,2,FALSE)</f>
        <v>3-factor</v>
      </c>
      <c r="Y2652" s="92">
        <f t="shared" si="252"/>
        <v>0.13600399999999999</v>
      </c>
      <c r="Z2652" s="92">
        <f t="shared" si="253"/>
        <v>1.073996</v>
      </c>
      <c r="AA2652" s="92">
        <f t="shared" si="254"/>
        <v>1.21</v>
      </c>
    </row>
    <row r="2653" spans="1:27" x14ac:dyDescent="0.25">
      <c r="A2653" t="s">
        <v>513</v>
      </c>
      <c r="B2653" t="s">
        <v>371</v>
      </c>
      <c r="C2653" t="s">
        <v>372</v>
      </c>
      <c r="D2653" t="s">
        <v>540</v>
      </c>
      <c r="E2653" t="s">
        <v>541</v>
      </c>
      <c r="F2653" t="str">
        <f t="shared" si="250"/>
        <v>2345</v>
      </c>
      <c r="G2653" t="s">
        <v>71</v>
      </c>
      <c r="H2653" t="s">
        <v>72</v>
      </c>
      <c r="I2653" s="91">
        <v>2.4</v>
      </c>
      <c r="J2653" s="91">
        <v>0.95</v>
      </c>
      <c r="K2653" s="91">
        <v>6.36</v>
      </c>
      <c r="L2653" s="91">
        <v>4.33</v>
      </c>
      <c r="M2653" s="91">
        <v>2.36</v>
      </c>
      <c r="N2653" s="91">
        <v>0.68</v>
      </c>
      <c r="O2653" s="91">
        <v>0.57999999999999996</v>
      </c>
      <c r="P2653" s="91">
        <v>14.45</v>
      </c>
      <c r="Q2653" s="91">
        <v>0.75</v>
      </c>
      <c r="R2653" s="91">
        <v>12.83</v>
      </c>
      <c r="S2653" s="91">
        <v>5.34</v>
      </c>
      <c r="T2653" s="91">
        <v>4.09</v>
      </c>
      <c r="U2653" s="91">
        <f t="shared" si="251"/>
        <v>55.120000000000005</v>
      </c>
      <c r="V2653" s="82" t="str">
        <f t="shared" si="249"/>
        <v>162002345887</v>
      </c>
      <c r="W2653" s="83">
        <f>VLOOKUP(V2653,Factors!$E$6:$H$5950,4,FALSE)</f>
        <v>0.1124</v>
      </c>
      <c r="X2653" t="str">
        <f>VLOOKUP(V2653,Factors!$E$6:$F$5950,2,FALSE)</f>
        <v>3-factor</v>
      </c>
      <c r="Y2653" s="92">
        <f t="shared" si="252"/>
        <v>6.1954880000000001</v>
      </c>
      <c r="Z2653" s="92">
        <f t="shared" si="253"/>
        <v>48.924512000000007</v>
      </c>
      <c r="AA2653" s="92">
        <f t="shared" si="254"/>
        <v>55.120000000000005</v>
      </c>
    </row>
    <row r="2654" spans="1:27" x14ac:dyDescent="0.25">
      <c r="A2654" t="s">
        <v>513</v>
      </c>
      <c r="B2654" t="s">
        <v>371</v>
      </c>
      <c r="C2654" t="s">
        <v>372</v>
      </c>
      <c r="D2654" t="s">
        <v>540</v>
      </c>
      <c r="E2654" t="s">
        <v>541</v>
      </c>
      <c r="F2654" t="str">
        <f t="shared" si="250"/>
        <v>2345</v>
      </c>
      <c r="G2654" t="s">
        <v>98</v>
      </c>
      <c r="H2654" t="s">
        <v>99</v>
      </c>
      <c r="I2654" s="91"/>
      <c r="J2654" s="91"/>
      <c r="K2654" s="91"/>
      <c r="L2654" s="91"/>
      <c r="M2654" s="91">
        <v>0.2</v>
      </c>
      <c r="N2654" s="91"/>
      <c r="O2654" s="91">
        <v>0.2</v>
      </c>
      <c r="P2654" s="91"/>
      <c r="Q2654" s="91">
        <v>0.4</v>
      </c>
      <c r="R2654" s="91">
        <v>0.17</v>
      </c>
      <c r="S2654" s="91"/>
      <c r="T2654" s="91">
        <v>0.93</v>
      </c>
      <c r="U2654" s="91">
        <f t="shared" si="251"/>
        <v>1.9000000000000001</v>
      </c>
      <c r="V2654" s="82" t="str">
        <f t="shared" si="249"/>
        <v>162002345887</v>
      </c>
      <c r="W2654" s="83">
        <f>VLOOKUP(V2654,Factors!$E$6:$H$5950,4,FALSE)</f>
        <v>0.1124</v>
      </c>
      <c r="X2654" t="str">
        <f>VLOOKUP(V2654,Factors!$E$6:$F$5950,2,FALSE)</f>
        <v>3-factor</v>
      </c>
      <c r="Y2654" s="92">
        <f t="shared" si="252"/>
        <v>0.21356000000000003</v>
      </c>
      <c r="Z2654" s="92">
        <f t="shared" si="253"/>
        <v>1.6864400000000002</v>
      </c>
      <c r="AA2654" s="92">
        <f t="shared" si="254"/>
        <v>1.9000000000000001</v>
      </c>
    </row>
    <row r="2655" spans="1:27" x14ac:dyDescent="0.25">
      <c r="A2655" t="s">
        <v>513</v>
      </c>
      <c r="B2655" t="s">
        <v>371</v>
      </c>
      <c r="C2655" t="s">
        <v>372</v>
      </c>
      <c r="D2655" t="s">
        <v>540</v>
      </c>
      <c r="E2655" t="s">
        <v>541</v>
      </c>
      <c r="F2655" t="str">
        <f t="shared" si="250"/>
        <v>2345</v>
      </c>
      <c r="G2655" t="s">
        <v>130</v>
      </c>
      <c r="H2655" t="s">
        <v>131</v>
      </c>
      <c r="I2655" s="91">
        <v>1.22</v>
      </c>
      <c r="J2655" s="91">
        <v>1.03</v>
      </c>
      <c r="K2655" s="91">
        <v>3.58</v>
      </c>
      <c r="L2655" s="91">
        <v>1.4</v>
      </c>
      <c r="M2655" s="91"/>
      <c r="N2655" s="91">
        <v>1.79</v>
      </c>
      <c r="O2655" s="91">
        <v>0.92</v>
      </c>
      <c r="P2655" s="91">
        <v>1.98</v>
      </c>
      <c r="Q2655" s="91"/>
      <c r="R2655" s="91">
        <v>1.97</v>
      </c>
      <c r="S2655" s="91">
        <v>1.49</v>
      </c>
      <c r="T2655" s="91"/>
      <c r="U2655" s="91">
        <f t="shared" si="251"/>
        <v>15.38</v>
      </c>
      <c r="V2655" s="82" t="str">
        <f t="shared" si="249"/>
        <v>162002345887</v>
      </c>
      <c r="W2655" s="83">
        <f>VLOOKUP(V2655,Factors!$E$6:$H$5950,4,FALSE)</f>
        <v>0.1124</v>
      </c>
      <c r="X2655" t="str">
        <f>VLOOKUP(V2655,Factors!$E$6:$F$5950,2,FALSE)</f>
        <v>3-factor</v>
      </c>
      <c r="Y2655" s="92">
        <f t="shared" si="252"/>
        <v>1.728712</v>
      </c>
      <c r="Z2655" s="92">
        <f t="shared" si="253"/>
        <v>13.651288000000001</v>
      </c>
      <c r="AA2655" s="92">
        <f t="shared" si="254"/>
        <v>15.38</v>
      </c>
    </row>
    <row r="2656" spans="1:27" x14ac:dyDescent="0.25">
      <c r="A2656" t="s">
        <v>513</v>
      </c>
      <c r="B2656" t="s">
        <v>371</v>
      </c>
      <c r="C2656" t="s">
        <v>372</v>
      </c>
      <c r="D2656" t="s">
        <v>540</v>
      </c>
      <c r="E2656" t="s">
        <v>541</v>
      </c>
      <c r="F2656" t="str">
        <f t="shared" si="250"/>
        <v>2345</v>
      </c>
      <c r="G2656" t="s">
        <v>136</v>
      </c>
      <c r="H2656" t="s">
        <v>137</v>
      </c>
      <c r="I2656" s="91"/>
      <c r="J2656" s="91"/>
      <c r="K2656" s="91"/>
      <c r="L2656" s="91"/>
      <c r="M2656" s="91"/>
      <c r="N2656" s="91"/>
      <c r="O2656" s="91">
        <v>0.05</v>
      </c>
      <c r="P2656" s="91"/>
      <c r="Q2656" s="91"/>
      <c r="R2656" s="91"/>
      <c r="S2656" s="91">
        <v>0.2</v>
      </c>
      <c r="T2656" s="91"/>
      <c r="U2656" s="91">
        <f t="shared" si="251"/>
        <v>0.25</v>
      </c>
      <c r="V2656" s="82" t="str">
        <f t="shared" si="249"/>
        <v>162002345887</v>
      </c>
      <c r="W2656" s="83">
        <f>VLOOKUP(V2656,Factors!$E$6:$H$5950,4,FALSE)</f>
        <v>0.1124</v>
      </c>
      <c r="X2656" t="str">
        <f>VLOOKUP(V2656,Factors!$E$6:$F$5950,2,FALSE)</f>
        <v>3-factor</v>
      </c>
      <c r="Y2656" s="92">
        <f t="shared" si="252"/>
        <v>2.81E-2</v>
      </c>
      <c r="Z2656" s="92">
        <f t="shared" si="253"/>
        <v>0.22189999999999999</v>
      </c>
      <c r="AA2656" s="92">
        <f t="shared" si="254"/>
        <v>0.25</v>
      </c>
    </row>
    <row r="2657" spans="1:27" x14ac:dyDescent="0.25">
      <c r="A2657" t="s">
        <v>513</v>
      </c>
      <c r="B2657" t="s">
        <v>371</v>
      </c>
      <c r="C2657" t="s">
        <v>372</v>
      </c>
      <c r="D2657" t="s">
        <v>540</v>
      </c>
      <c r="E2657" t="s">
        <v>541</v>
      </c>
      <c r="F2657" t="str">
        <f t="shared" si="250"/>
        <v>2345</v>
      </c>
      <c r="G2657" t="s">
        <v>102</v>
      </c>
      <c r="H2657" t="s">
        <v>103</v>
      </c>
      <c r="I2657" s="91">
        <v>113.5</v>
      </c>
      <c r="J2657" s="91"/>
      <c r="K2657" s="91"/>
      <c r="L2657" s="91"/>
      <c r="M2657" s="91"/>
      <c r="N2657" s="91"/>
      <c r="O2657" s="91"/>
      <c r="P2657" s="91"/>
      <c r="Q2657" s="91"/>
      <c r="R2657" s="91"/>
      <c r="S2657" s="91"/>
      <c r="T2657" s="91"/>
      <c r="U2657" s="91">
        <f t="shared" si="251"/>
        <v>113.5</v>
      </c>
      <c r="V2657" s="82" t="str">
        <f t="shared" si="249"/>
        <v>162002345887</v>
      </c>
      <c r="W2657" s="83">
        <f>VLOOKUP(V2657,Factors!$E$6:$H$5950,4,FALSE)</f>
        <v>0.1124</v>
      </c>
      <c r="X2657" t="str">
        <f>VLOOKUP(V2657,Factors!$E$6:$F$5950,2,FALSE)</f>
        <v>3-factor</v>
      </c>
      <c r="Y2657" s="92">
        <f t="shared" si="252"/>
        <v>12.757400000000001</v>
      </c>
      <c r="Z2657" s="92">
        <f t="shared" si="253"/>
        <v>100.7426</v>
      </c>
      <c r="AA2657" s="92">
        <f t="shared" si="254"/>
        <v>113.5</v>
      </c>
    </row>
    <row r="2658" spans="1:27" x14ac:dyDescent="0.25">
      <c r="A2658" t="s">
        <v>513</v>
      </c>
      <c r="B2658" t="s">
        <v>371</v>
      </c>
      <c r="C2658" t="s">
        <v>372</v>
      </c>
      <c r="D2658" t="s">
        <v>540</v>
      </c>
      <c r="E2658" t="s">
        <v>541</v>
      </c>
      <c r="F2658" t="str">
        <f t="shared" si="250"/>
        <v>2345</v>
      </c>
      <c r="G2658" t="s">
        <v>178</v>
      </c>
      <c r="H2658" t="s">
        <v>179</v>
      </c>
      <c r="I2658" s="91"/>
      <c r="J2658" s="91">
        <v>2.0499999999999998</v>
      </c>
      <c r="K2658" s="91"/>
      <c r="L2658" s="91">
        <v>1.5</v>
      </c>
      <c r="M2658" s="91"/>
      <c r="N2658" s="91">
        <v>0.19</v>
      </c>
      <c r="O2658" s="91"/>
      <c r="P2658" s="91"/>
      <c r="Q2658" s="91"/>
      <c r="R2658" s="91"/>
      <c r="S2658" s="91"/>
      <c r="T2658" s="91"/>
      <c r="U2658" s="91">
        <f t="shared" si="251"/>
        <v>3.7399999999999998</v>
      </c>
      <c r="V2658" s="82" t="str">
        <f t="shared" si="249"/>
        <v>162002345887</v>
      </c>
      <c r="W2658" s="83">
        <f>VLOOKUP(V2658,Factors!$E$6:$H$5950,4,FALSE)</f>
        <v>0.1124</v>
      </c>
      <c r="X2658" t="str">
        <f>VLOOKUP(V2658,Factors!$E$6:$F$5950,2,FALSE)</f>
        <v>3-factor</v>
      </c>
      <c r="Y2658" s="92">
        <f t="shared" si="252"/>
        <v>0.42037599999999997</v>
      </c>
      <c r="Z2658" s="92">
        <f t="shared" si="253"/>
        <v>3.3196239999999997</v>
      </c>
      <c r="AA2658" s="92">
        <f t="shared" si="254"/>
        <v>3.7399999999999998</v>
      </c>
    </row>
    <row r="2659" spans="1:27" x14ac:dyDescent="0.25">
      <c r="A2659" t="s">
        <v>513</v>
      </c>
      <c r="B2659" t="s">
        <v>371</v>
      </c>
      <c r="C2659" t="s">
        <v>372</v>
      </c>
      <c r="D2659" t="s">
        <v>540</v>
      </c>
      <c r="E2659" t="s">
        <v>541</v>
      </c>
      <c r="F2659" t="str">
        <f t="shared" si="250"/>
        <v>2345</v>
      </c>
      <c r="G2659" t="s">
        <v>144</v>
      </c>
      <c r="H2659" t="s">
        <v>145</v>
      </c>
      <c r="I2659" s="91"/>
      <c r="J2659" s="91"/>
      <c r="K2659" s="91">
        <v>0.53</v>
      </c>
      <c r="L2659" s="91">
        <v>0.53</v>
      </c>
      <c r="M2659" s="91">
        <v>0.08</v>
      </c>
      <c r="N2659" s="91">
        <v>0.62</v>
      </c>
      <c r="O2659" s="91"/>
      <c r="P2659" s="91"/>
      <c r="Q2659" s="91"/>
      <c r="R2659" s="91"/>
      <c r="S2659" s="91"/>
      <c r="T2659" s="91"/>
      <c r="U2659" s="91">
        <f t="shared" si="251"/>
        <v>1.7600000000000002</v>
      </c>
      <c r="V2659" s="82" t="str">
        <f t="shared" si="249"/>
        <v>162002345887</v>
      </c>
      <c r="W2659" s="83">
        <f>VLOOKUP(V2659,Factors!$E$6:$H$5950,4,FALSE)</f>
        <v>0.1124</v>
      </c>
      <c r="X2659" t="str">
        <f>VLOOKUP(V2659,Factors!$E$6:$F$5950,2,FALSE)</f>
        <v>3-factor</v>
      </c>
      <c r="Y2659" s="92">
        <f t="shared" si="252"/>
        <v>0.19782400000000003</v>
      </c>
      <c r="Z2659" s="92">
        <f t="shared" si="253"/>
        <v>1.5621760000000002</v>
      </c>
      <c r="AA2659" s="92">
        <f t="shared" si="254"/>
        <v>1.7600000000000002</v>
      </c>
    </row>
    <row r="2660" spans="1:27" x14ac:dyDescent="0.25">
      <c r="A2660" t="s">
        <v>513</v>
      </c>
      <c r="B2660" t="s">
        <v>371</v>
      </c>
      <c r="C2660" t="s">
        <v>372</v>
      </c>
      <c r="D2660" t="s">
        <v>540</v>
      </c>
      <c r="E2660" t="s">
        <v>541</v>
      </c>
      <c r="F2660" t="str">
        <f t="shared" si="250"/>
        <v>2345</v>
      </c>
      <c r="G2660" t="s">
        <v>217</v>
      </c>
      <c r="H2660" t="s">
        <v>218</v>
      </c>
      <c r="I2660" s="91"/>
      <c r="J2660" s="91"/>
      <c r="K2660" s="91"/>
      <c r="L2660" s="91">
        <v>0.36</v>
      </c>
      <c r="M2660" s="91">
        <v>0.41</v>
      </c>
      <c r="N2660" s="91">
        <v>0.79</v>
      </c>
      <c r="O2660" s="91"/>
      <c r="P2660" s="91"/>
      <c r="Q2660" s="91"/>
      <c r="R2660" s="91"/>
      <c r="S2660" s="91"/>
      <c r="T2660" s="91"/>
      <c r="U2660" s="91">
        <f t="shared" si="251"/>
        <v>1.56</v>
      </c>
      <c r="V2660" s="82" t="str">
        <f t="shared" si="249"/>
        <v>162002345887</v>
      </c>
      <c r="W2660" s="83">
        <f>VLOOKUP(V2660,Factors!$E$6:$H$5950,4,FALSE)</f>
        <v>0.1124</v>
      </c>
      <c r="X2660" t="str">
        <f>VLOOKUP(V2660,Factors!$E$6:$F$5950,2,FALSE)</f>
        <v>3-factor</v>
      </c>
      <c r="Y2660" s="92">
        <f t="shared" si="252"/>
        <v>0.175344</v>
      </c>
      <c r="Z2660" s="92">
        <f t="shared" si="253"/>
        <v>1.3846560000000001</v>
      </c>
      <c r="AA2660" s="92">
        <f t="shared" si="254"/>
        <v>1.56</v>
      </c>
    </row>
    <row r="2661" spans="1:27" x14ac:dyDescent="0.25">
      <c r="A2661" t="s">
        <v>513</v>
      </c>
      <c r="B2661" t="s">
        <v>371</v>
      </c>
      <c r="C2661" t="s">
        <v>372</v>
      </c>
      <c r="D2661" t="s">
        <v>540</v>
      </c>
      <c r="E2661" t="s">
        <v>541</v>
      </c>
      <c r="F2661" t="str">
        <f t="shared" si="250"/>
        <v>2345</v>
      </c>
      <c r="G2661" t="s">
        <v>152</v>
      </c>
      <c r="H2661" t="s">
        <v>153</v>
      </c>
      <c r="I2661" s="91"/>
      <c r="J2661" s="91"/>
      <c r="K2661" s="91">
        <v>0.75</v>
      </c>
      <c r="L2661" s="91"/>
      <c r="M2661" s="91"/>
      <c r="N2661" s="91"/>
      <c r="O2661" s="91"/>
      <c r="P2661" s="91"/>
      <c r="Q2661" s="91"/>
      <c r="R2661" s="91"/>
      <c r="S2661" s="91"/>
      <c r="T2661" s="91"/>
      <c r="U2661" s="91">
        <f t="shared" si="251"/>
        <v>0.75</v>
      </c>
      <c r="V2661" s="82" t="str">
        <f t="shared" si="249"/>
        <v>162002345887</v>
      </c>
      <c r="W2661" s="83">
        <f>VLOOKUP(V2661,Factors!$E$6:$H$5950,4,FALSE)</f>
        <v>0.1124</v>
      </c>
      <c r="X2661" t="str">
        <f>VLOOKUP(V2661,Factors!$E$6:$F$5950,2,FALSE)</f>
        <v>3-factor</v>
      </c>
      <c r="Y2661" s="92">
        <f t="shared" si="252"/>
        <v>8.43E-2</v>
      </c>
      <c r="Z2661" s="92">
        <f t="shared" si="253"/>
        <v>0.66569999999999996</v>
      </c>
      <c r="AA2661" s="92">
        <f t="shared" si="254"/>
        <v>0.75</v>
      </c>
    </row>
    <row r="2662" spans="1:27" x14ac:dyDescent="0.25">
      <c r="A2662" t="s">
        <v>513</v>
      </c>
      <c r="B2662" t="s">
        <v>371</v>
      </c>
      <c r="C2662" t="s">
        <v>372</v>
      </c>
      <c r="D2662" t="s">
        <v>540</v>
      </c>
      <c r="E2662" t="s">
        <v>541</v>
      </c>
      <c r="F2662" t="str">
        <f t="shared" si="250"/>
        <v>2345</v>
      </c>
      <c r="G2662" t="s">
        <v>180</v>
      </c>
      <c r="H2662" t="s">
        <v>181</v>
      </c>
      <c r="I2662" s="91">
        <v>488.58</v>
      </c>
      <c r="J2662" s="91">
        <v>308.67</v>
      </c>
      <c r="K2662" s="91">
        <v>633.53</v>
      </c>
      <c r="L2662" s="91">
        <v>431.57</v>
      </c>
      <c r="M2662" s="91">
        <v>442.92</v>
      </c>
      <c r="N2662" s="91">
        <v>409.99</v>
      </c>
      <c r="O2662" s="91">
        <v>286.13</v>
      </c>
      <c r="P2662" s="91">
        <v>320.5</v>
      </c>
      <c r="Q2662" s="91">
        <v>185.8</v>
      </c>
      <c r="R2662" s="91">
        <v>335.91</v>
      </c>
      <c r="S2662" s="91">
        <v>408.29</v>
      </c>
      <c r="T2662" s="91">
        <v>288.14</v>
      </c>
      <c r="U2662" s="91">
        <f t="shared" si="251"/>
        <v>4540.0300000000007</v>
      </c>
      <c r="V2662" s="82" t="str">
        <f t="shared" si="249"/>
        <v>162002345887</v>
      </c>
      <c r="W2662" s="83">
        <f>VLOOKUP(V2662,Factors!$E$6:$H$5950,4,FALSE)</f>
        <v>0.1124</v>
      </c>
      <c r="X2662" t="str">
        <f>VLOOKUP(V2662,Factors!$E$6:$F$5950,2,FALSE)</f>
        <v>3-factor</v>
      </c>
      <c r="Y2662" s="92">
        <f t="shared" si="252"/>
        <v>510.29937200000006</v>
      </c>
      <c r="Z2662" s="92">
        <f t="shared" si="253"/>
        <v>4029.7306280000007</v>
      </c>
      <c r="AA2662" s="92">
        <f t="shared" si="254"/>
        <v>4540.0300000000007</v>
      </c>
    </row>
    <row r="2663" spans="1:27" x14ac:dyDescent="0.25">
      <c r="A2663" t="s">
        <v>513</v>
      </c>
      <c r="B2663" t="s">
        <v>371</v>
      </c>
      <c r="C2663" t="s">
        <v>372</v>
      </c>
      <c r="D2663" t="s">
        <v>540</v>
      </c>
      <c r="E2663" t="s">
        <v>541</v>
      </c>
      <c r="F2663" t="str">
        <f t="shared" si="250"/>
        <v>2345</v>
      </c>
      <c r="G2663" t="s">
        <v>56</v>
      </c>
      <c r="H2663" t="s">
        <v>57</v>
      </c>
      <c r="I2663" s="91">
        <v>1061.1199999999999</v>
      </c>
      <c r="J2663" s="91">
        <v>946.81</v>
      </c>
      <c r="K2663" s="91">
        <v>1101.1099999999999</v>
      </c>
      <c r="L2663" s="91">
        <v>1000.17</v>
      </c>
      <c r="M2663" s="91">
        <v>1053.52</v>
      </c>
      <c r="N2663" s="91">
        <v>1039.22</v>
      </c>
      <c r="O2663" s="91">
        <v>1144.9100000000001</v>
      </c>
      <c r="P2663" s="91">
        <v>1124.0899999999999</v>
      </c>
      <c r="Q2663" s="91">
        <v>908.69</v>
      </c>
      <c r="R2663" s="91">
        <v>1086.32</v>
      </c>
      <c r="S2663" s="91">
        <v>1022.39</v>
      </c>
      <c r="T2663" s="91">
        <v>896.95</v>
      </c>
      <c r="U2663" s="91">
        <f t="shared" si="251"/>
        <v>12385.3</v>
      </c>
      <c r="V2663" s="82" t="str">
        <f t="shared" si="249"/>
        <v>162002345887</v>
      </c>
      <c r="W2663" s="83">
        <f>VLOOKUP(V2663,Factors!$E$6:$H$5950,4,FALSE)</f>
        <v>0.1124</v>
      </c>
      <c r="X2663" t="str">
        <f>VLOOKUP(V2663,Factors!$E$6:$F$5950,2,FALSE)</f>
        <v>3-factor</v>
      </c>
      <c r="Y2663" s="92">
        <f t="shared" si="252"/>
        <v>1392.10772</v>
      </c>
      <c r="Z2663" s="92">
        <f t="shared" si="253"/>
        <v>10993.192279999999</v>
      </c>
      <c r="AA2663" s="92">
        <f t="shared" si="254"/>
        <v>12385.3</v>
      </c>
    </row>
    <row r="2664" spans="1:27" x14ac:dyDescent="0.25">
      <c r="A2664" t="s">
        <v>513</v>
      </c>
      <c r="B2664" t="s">
        <v>371</v>
      </c>
      <c r="C2664" t="s">
        <v>372</v>
      </c>
      <c r="D2664" t="s">
        <v>540</v>
      </c>
      <c r="E2664" t="s">
        <v>541</v>
      </c>
      <c r="F2664" t="str">
        <f t="shared" si="250"/>
        <v>2345</v>
      </c>
      <c r="G2664" t="s">
        <v>68</v>
      </c>
      <c r="H2664" t="s">
        <v>69</v>
      </c>
      <c r="I2664" s="91">
        <v>22.1</v>
      </c>
      <c r="J2664" s="91">
        <v>18.170000000000002</v>
      </c>
      <c r="K2664" s="91">
        <v>11.26</v>
      </c>
      <c r="L2664" s="91">
        <v>27.38</v>
      </c>
      <c r="M2664" s="91">
        <v>10.27</v>
      </c>
      <c r="N2664" s="91">
        <v>10.119999999999999</v>
      </c>
      <c r="O2664" s="91">
        <v>28.36</v>
      </c>
      <c r="P2664" s="91">
        <v>17.13</v>
      </c>
      <c r="Q2664" s="91">
        <v>34.299999999999997</v>
      </c>
      <c r="R2664" s="91">
        <v>7.82</v>
      </c>
      <c r="S2664" s="91">
        <v>3.53</v>
      </c>
      <c r="T2664" s="91">
        <v>5.32</v>
      </c>
      <c r="U2664" s="91">
        <f t="shared" si="251"/>
        <v>195.75999999999996</v>
      </c>
      <c r="V2664" s="82" t="str">
        <f t="shared" si="249"/>
        <v>162002345887</v>
      </c>
      <c r="W2664" s="83">
        <f>VLOOKUP(V2664,Factors!$E$6:$H$5950,4,FALSE)</f>
        <v>0.1124</v>
      </c>
      <c r="X2664" t="str">
        <f>VLOOKUP(V2664,Factors!$E$6:$F$5950,2,FALSE)</f>
        <v>3-factor</v>
      </c>
      <c r="Y2664" s="92">
        <f t="shared" si="252"/>
        <v>22.003423999999995</v>
      </c>
      <c r="Z2664" s="92">
        <f t="shared" si="253"/>
        <v>173.75657599999997</v>
      </c>
      <c r="AA2664" s="92">
        <f t="shared" si="254"/>
        <v>195.75999999999996</v>
      </c>
    </row>
    <row r="2665" spans="1:27" x14ac:dyDescent="0.25">
      <c r="A2665" t="s">
        <v>513</v>
      </c>
      <c r="B2665" t="s">
        <v>371</v>
      </c>
      <c r="C2665" t="s">
        <v>372</v>
      </c>
      <c r="D2665" t="s">
        <v>540</v>
      </c>
      <c r="E2665" t="s">
        <v>541</v>
      </c>
      <c r="F2665" t="str">
        <f t="shared" si="250"/>
        <v>2345</v>
      </c>
      <c r="G2665" t="s">
        <v>154</v>
      </c>
      <c r="H2665" t="s">
        <v>155</v>
      </c>
      <c r="I2665" s="91"/>
      <c r="J2665" s="91"/>
      <c r="K2665" s="91"/>
      <c r="L2665" s="91"/>
      <c r="M2665" s="91">
        <v>0.24</v>
      </c>
      <c r="N2665" s="91"/>
      <c r="O2665" s="91"/>
      <c r="P2665" s="91"/>
      <c r="Q2665" s="91"/>
      <c r="R2665" s="91">
        <v>0.26</v>
      </c>
      <c r="S2665" s="91"/>
      <c r="T2665" s="91"/>
      <c r="U2665" s="91">
        <f t="shared" si="251"/>
        <v>0.5</v>
      </c>
      <c r="V2665" s="82" t="str">
        <f t="shared" si="249"/>
        <v>162002345887</v>
      </c>
      <c r="W2665" s="83">
        <f>VLOOKUP(V2665,Factors!$E$6:$H$5950,4,FALSE)</f>
        <v>0.1124</v>
      </c>
      <c r="X2665" t="str">
        <f>VLOOKUP(V2665,Factors!$E$6:$F$5950,2,FALSE)</f>
        <v>3-factor</v>
      </c>
      <c r="Y2665" s="92">
        <f t="shared" si="252"/>
        <v>5.62E-2</v>
      </c>
      <c r="Z2665" s="92">
        <f t="shared" si="253"/>
        <v>0.44379999999999997</v>
      </c>
      <c r="AA2665" s="92">
        <f t="shared" si="254"/>
        <v>0.5</v>
      </c>
    </row>
    <row r="2666" spans="1:27" x14ac:dyDescent="0.25">
      <c r="A2666" t="s">
        <v>542</v>
      </c>
      <c r="B2666" t="s">
        <v>80</v>
      </c>
      <c r="C2666" t="s">
        <v>81</v>
      </c>
      <c r="D2666" t="s">
        <v>543</v>
      </c>
      <c r="E2666" t="s">
        <v>544</v>
      </c>
      <c r="F2666" t="str">
        <f t="shared" si="250"/>
        <v>1125</v>
      </c>
      <c r="G2666" t="s">
        <v>114</v>
      </c>
      <c r="H2666" t="s">
        <v>115</v>
      </c>
      <c r="I2666" s="91">
        <v>268.83999999999997</v>
      </c>
      <c r="J2666" s="91">
        <v>-62.04</v>
      </c>
      <c r="K2666" s="91">
        <v>392.92</v>
      </c>
      <c r="L2666" s="91"/>
      <c r="M2666" s="91">
        <v>248.16</v>
      </c>
      <c r="N2666" s="91">
        <v>82.72</v>
      </c>
      <c r="O2666" s="91">
        <v>736.21</v>
      </c>
      <c r="P2666" s="91">
        <v>-115.81</v>
      </c>
      <c r="Q2666" s="91">
        <v>1323.52</v>
      </c>
      <c r="R2666" s="91">
        <v>-330.88</v>
      </c>
      <c r="S2666" s="91"/>
      <c r="T2666" s="91"/>
      <c r="U2666" s="91">
        <f t="shared" si="251"/>
        <v>2543.64</v>
      </c>
      <c r="V2666" s="82" t="str">
        <f t="shared" si="249"/>
        <v>111001125889</v>
      </c>
      <c r="W2666" s="83">
        <f>VLOOKUP(V2666,Factors!$E$6:$H$5950,4,FALSE)</f>
        <v>8.4599999999999995E-2</v>
      </c>
      <c r="X2666" t="str">
        <f>VLOOKUP(V2666,Factors!$E$6:$F$5950,2,FALSE)</f>
        <v>Sendout Volumes</v>
      </c>
      <c r="Y2666" s="92">
        <f t="shared" si="252"/>
        <v>215.19194399999998</v>
      </c>
      <c r="Z2666" s="92">
        <f t="shared" si="253"/>
        <v>2328.4480559999997</v>
      </c>
      <c r="AA2666" s="92">
        <f t="shared" si="254"/>
        <v>2543.64</v>
      </c>
    </row>
    <row r="2667" spans="1:27" x14ac:dyDescent="0.25">
      <c r="A2667" t="s">
        <v>542</v>
      </c>
      <c r="B2667" t="s">
        <v>80</v>
      </c>
      <c r="C2667" t="s">
        <v>81</v>
      </c>
      <c r="D2667" t="s">
        <v>543</v>
      </c>
      <c r="E2667" t="s">
        <v>544</v>
      </c>
      <c r="F2667" t="str">
        <f t="shared" si="250"/>
        <v>1125</v>
      </c>
      <c r="G2667" t="s">
        <v>86</v>
      </c>
      <c r="H2667" t="s">
        <v>87</v>
      </c>
      <c r="I2667" s="91">
        <v>7230.75</v>
      </c>
      <c r="J2667" s="91">
        <v>5525.72</v>
      </c>
      <c r="K2667" s="91">
        <v>33187.279999999999</v>
      </c>
      <c r="L2667" s="91">
        <v>11713.19</v>
      </c>
      <c r="M2667" s="91">
        <v>13202.04</v>
      </c>
      <c r="N2667" s="91">
        <v>4533.09</v>
      </c>
      <c r="O2667" s="91">
        <v>3639.71</v>
      </c>
      <c r="P2667" s="91">
        <v>5128.6099999999997</v>
      </c>
      <c r="Q2667" s="91">
        <v>7520.02</v>
      </c>
      <c r="R2667" s="91">
        <v>7024.97</v>
      </c>
      <c r="S2667" s="91">
        <v>6882.33</v>
      </c>
      <c r="T2667" s="91">
        <v>3865.16</v>
      </c>
      <c r="U2667" s="91">
        <f t="shared" si="251"/>
        <v>109452.87000000002</v>
      </c>
      <c r="V2667" s="82" t="str">
        <f t="shared" si="249"/>
        <v>111001125889</v>
      </c>
      <c r="W2667" s="83">
        <f>VLOOKUP(V2667,Factors!$E$6:$H$5950,4,FALSE)</f>
        <v>8.4599999999999995E-2</v>
      </c>
      <c r="X2667" t="str">
        <f>VLOOKUP(V2667,Factors!$E$6:$F$5950,2,FALSE)</f>
        <v>Sendout Volumes</v>
      </c>
      <c r="Y2667" s="92">
        <f t="shared" si="252"/>
        <v>9259.7128020000018</v>
      </c>
      <c r="Z2667" s="92">
        <f t="shared" si="253"/>
        <v>100193.15719800003</v>
      </c>
      <c r="AA2667" s="92">
        <f t="shared" si="254"/>
        <v>109452.87000000002</v>
      </c>
    </row>
    <row r="2668" spans="1:27" x14ac:dyDescent="0.25">
      <c r="A2668" t="s">
        <v>542</v>
      </c>
      <c r="B2668" t="s">
        <v>80</v>
      </c>
      <c r="C2668" t="s">
        <v>81</v>
      </c>
      <c r="D2668" t="s">
        <v>543</v>
      </c>
      <c r="E2668" t="s">
        <v>544</v>
      </c>
      <c r="F2668" t="str">
        <f t="shared" si="250"/>
        <v>1125</v>
      </c>
      <c r="G2668" t="s">
        <v>116</v>
      </c>
      <c r="H2668" t="s">
        <v>117</v>
      </c>
      <c r="I2668" s="91">
        <v>2493.37</v>
      </c>
      <c r="J2668" s="91">
        <v>956.59</v>
      </c>
      <c r="K2668" s="91">
        <v>874.11</v>
      </c>
      <c r="L2668" s="91">
        <v>626.89</v>
      </c>
      <c r="M2668" s="91">
        <v>1070.19</v>
      </c>
      <c r="N2668" s="91">
        <v>2111.56</v>
      </c>
      <c r="O2668" s="91">
        <v>86.85</v>
      </c>
      <c r="P2668" s="91">
        <v>1692.29</v>
      </c>
      <c r="Q2668" s="91">
        <v>755.48</v>
      </c>
      <c r="R2668" s="91">
        <v>980.24</v>
      </c>
      <c r="S2668" s="91">
        <v>1222.18</v>
      </c>
      <c r="T2668" s="91">
        <v>739.39</v>
      </c>
      <c r="U2668" s="91">
        <f t="shared" si="251"/>
        <v>13609.139999999998</v>
      </c>
      <c r="V2668" s="82" t="str">
        <f t="shared" si="249"/>
        <v>111001125889</v>
      </c>
      <c r="W2668" s="83">
        <f>VLOOKUP(V2668,Factors!$E$6:$H$5950,4,FALSE)</f>
        <v>8.4599999999999995E-2</v>
      </c>
      <c r="X2668" t="str">
        <f>VLOOKUP(V2668,Factors!$E$6:$F$5950,2,FALSE)</f>
        <v>Sendout Volumes</v>
      </c>
      <c r="Y2668" s="92">
        <f t="shared" si="252"/>
        <v>1151.3332439999997</v>
      </c>
      <c r="Z2668" s="92">
        <f t="shared" si="253"/>
        <v>12457.806755999998</v>
      </c>
      <c r="AA2668" s="92">
        <f t="shared" si="254"/>
        <v>13609.139999999998</v>
      </c>
    </row>
    <row r="2669" spans="1:27" x14ac:dyDescent="0.25">
      <c r="A2669" t="s">
        <v>542</v>
      </c>
      <c r="B2669" t="s">
        <v>80</v>
      </c>
      <c r="C2669" t="s">
        <v>81</v>
      </c>
      <c r="D2669" t="s">
        <v>543</v>
      </c>
      <c r="E2669" t="s">
        <v>544</v>
      </c>
      <c r="F2669" t="str">
        <f t="shared" si="250"/>
        <v>1125</v>
      </c>
      <c r="G2669" t="s">
        <v>88</v>
      </c>
      <c r="H2669" t="s">
        <v>89</v>
      </c>
      <c r="I2669" s="91">
        <v>2036.51</v>
      </c>
      <c r="J2669" s="91">
        <v>1782.78</v>
      </c>
      <c r="K2669" s="91">
        <v>1961.11</v>
      </c>
      <c r="L2669" s="91">
        <v>1871.85</v>
      </c>
      <c r="M2669" s="91">
        <v>2050.1799999999998</v>
      </c>
      <c r="N2669" s="91">
        <v>1827.33</v>
      </c>
      <c r="O2669" s="91">
        <v>1916.46</v>
      </c>
      <c r="P2669" s="91">
        <v>2050.2199999999998</v>
      </c>
      <c r="Q2669" s="91">
        <v>1797.09</v>
      </c>
      <c r="R2669" s="91">
        <v>2050.13</v>
      </c>
      <c r="S2669" s="91">
        <v>1069.6300000000001</v>
      </c>
      <c r="T2669" s="91">
        <v>964.12</v>
      </c>
      <c r="U2669" s="91">
        <f t="shared" si="251"/>
        <v>21377.41</v>
      </c>
      <c r="V2669" s="82" t="str">
        <f t="shared" si="249"/>
        <v>111001125889</v>
      </c>
      <c r="W2669" s="83">
        <f>VLOOKUP(V2669,Factors!$E$6:$H$5950,4,FALSE)</f>
        <v>8.4599999999999995E-2</v>
      </c>
      <c r="X2669" t="str">
        <f>VLOOKUP(V2669,Factors!$E$6:$F$5950,2,FALSE)</f>
        <v>Sendout Volumes</v>
      </c>
      <c r="Y2669" s="92">
        <f t="shared" si="252"/>
        <v>1808.5288859999998</v>
      </c>
      <c r="Z2669" s="92">
        <f t="shared" si="253"/>
        <v>19568.881114</v>
      </c>
      <c r="AA2669" s="92">
        <f t="shared" si="254"/>
        <v>21377.41</v>
      </c>
    </row>
    <row r="2670" spans="1:27" x14ac:dyDescent="0.25">
      <c r="A2670" t="s">
        <v>542</v>
      </c>
      <c r="B2670" t="s">
        <v>80</v>
      </c>
      <c r="C2670" t="s">
        <v>81</v>
      </c>
      <c r="D2670" t="s">
        <v>543</v>
      </c>
      <c r="E2670" t="s">
        <v>544</v>
      </c>
      <c r="F2670" t="str">
        <f t="shared" si="250"/>
        <v>1125</v>
      </c>
      <c r="G2670" t="s">
        <v>90</v>
      </c>
      <c r="H2670" t="s">
        <v>91</v>
      </c>
      <c r="I2670" s="91">
        <v>8373.41</v>
      </c>
      <c r="J2670" s="91">
        <v>7066.36</v>
      </c>
      <c r="K2670" s="91">
        <v>7825.22</v>
      </c>
      <c r="L2670" s="91">
        <v>7371.78</v>
      </c>
      <c r="M2670" s="91">
        <v>8181.9</v>
      </c>
      <c r="N2670" s="91">
        <v>7447.15</v>
      </c>
      <c r="O2670" s="91">
        <v>7580.89</v>
      </c>
      <c r="P2670" s="91">
        <v>8222.6200000000008</v>
      </c>
      <c r="Q2670" s="91">
        <v>7321.97</v>
      </c>
      <c r="R2670" s="91">
        <v>8071.7</v>
      </c>
      <c r="S2670" s="91">
        <v>4356.75</v>
      </c>
      <c r="T2670" s="91">
        <v>3866.86</v>
      </c>
      <c r="U2670" s="91">
        <f t="shared" si="251"/>
        <v>85686.61</v>
      </c>
      <c r="V2670" s="82" t="str">
        <f t="shared" si="249"/>
        <v>111001125889</v>
      </c>
      <c r="W2670" s="83">
        <f>VLOOKUP(V2670,Factors!$E$6:$H$5950,4,FALSE)</f>
        <v>8.4599999999999995E-2</v>
      </c>
      <c r="X2670" t="str">
        <f>VLOOKUP(V2670,Factors!$E$6:$F$5950,2,FALSE)</f>
        <v>Sendout Volumes</v>
      </c>
      <c r="Y2670" s="92">
        <f t="shared" si="252"/>
        <v>7249.0872059999992</v>
      </c>
      <c r="Z2670" s="92">
        <f t="shared" si="253"/>
        <v>78437.522794000004</v>
      </c>
      <c r="AA2670" s="92">
        <f t="shared" si="254"/>
        <v>85686.61</v>
      </c>
    </row>
    <row r="2671" spans="1:27" x14ac:dyDescent="0.25">
      <c r="A2671" t="s">
        <v>542</v>
      </c>
      <c r="B2671" t="s">
        <v>80</v>
      </c>
      <c r="C2671" t="s">
        <v>81</v>
      </c>
      <c r="D2671" t="s">
        <v>543</v>
      </c>
      <c r="E2671" t="s">
        <v>544</v>
      </c>
      <c r="F2671" t="str">
        <f t="shared" si="250"/>
        <v>1125</v>
      </c>
      <c r="G2671" t="s">
        <v>61</v>
      </c>
      <c r="H2671" t="s">
        <v>62</v>
      </c>
      <c r="I2671" s="91">
        <v>506.99</v>
      </c>
      <c r="J2671" s="91">
        <v>1828.87</v>
      </c>
      <c r="K2671" s="91">
        <v>1075.6600000000001</v>
      </c>
      <c r="L2671" s="91">
        <v>270.24</v>
      </c>
      <c r="M2671" s="91">
        <v>98.81</v>
      </c>
      <c r="N2671" s="91">
        <v>1806.95</v>
      </c>
      <c r="O2671" s="91">
        <v>1397.35</v>
      </c>
      <c r="P2671" s="91">
        <v>781.44</v>
      </c>
      <c r="Q2671" s="91">
        <v>173.76</v>
      </c>
      <c r="R2671" s="91">
        <v>588.45000000000005</v>
      </c>
      <c r="S2671" s="91">
        <v>499.08</v>
      </c>
      <c r="T2671" s="91">
        <v>3970.3</v>
      </c>
      <c r="U2671" s="91">
        <f t="shared" si="251"/>
        <v>12997.900000000001</v>
      </c>
      <c r="V2671" s="82" t="str">
        <f t="shared" si="249"/>
        <v>111001125889</v>
      </c>
      <c r="W2671" s="83">
        <f>VLOOKUP(V2671,Factors!$E$6:$H$5950,4,FALSE)</f>
        <v>8.4599999999999995E-2</v>
      </c>
      <c r="X2671" t="str">
        <f>VLOOKUP(V2671,Factors!$E$6:$F$5950,2,FALSE)</f>
        <v>Sendout Volumes</v>
      </c>
      <c r="Y2671" s="92">
        <f t="shared" si="252"/>
        <v>1099.6223400000001</v>
      </c>
      <c r="Z2671" s="92">
        <f t="shared" si="253"/>
        <v>11898.277660000002</v>
      </c>
      <c r="AA2671" s="92">
        <f t="shared" si="254"/>
        <v>12997.900000000001</v>
      </c>
    </row>
    <row r="2672" spans="1:27" x14ac:dyDescent="0.25">
      <c r="A2672" t="s">
        <v>542</v>
      </c>
      <c r="B2672" t="s">
        <v>80</v>
      </c>
      <c r="C2672" t="s">
        <v>81</v>
      </c>
      <c r="D2672" t="s">
        <v>543</v>
      </c>
      <c r="E2672" t="s">
        <v>544</v>
      </c>
      <c r="F2672" t="str">
        <f t="shared" si="250"/>
        <v>1125</v>
      </c>
      <c r="G2672" t="s">
        <v>92</v>
      </c>
      <c r="H2672" t="s">
        <v>93</v>
      </c>
      <c r="I2672" s="91">
        <v>12745.63</v>
      </c>
      <c r="J2672" s="91">
        <v>6684.42</v>
      </c>
      <c r="K2672" s="91">
        <v>18548.560000000001</v>
      </c>
      <c r="L2672" s="91">
        <v>9226.35</v>
      </c>
      <c r="M2672" s="91">
        <v>19822.099999999999</v>
      </c>
      <c r="N2672" s="91">
        <v>37854.129999999997</v>
      </c>
      <c r="O2672" s="91">
        <v>16807.7</v>
      </c>
      <c r="P2672" s="91">
        <v>14418.56</v>
      </c>
      <c r="Q2672" s="91">
        <v>12662.46</v>
      </c>
      <c r="R2672" s="91">
        <v>28030.14</v>
      </c>
      <c r="S2672" s="91">
        <v>15709.7</v>
      </c>
      <c r="T2672" s="91">
        <v>24801.64</v>
      </c>
      <c r="U2672" s="91">
        <f t="shared" si="251"/>
        <v>217311.39</v>
      </c>
      <c r="V2672" s="82" t="str">
        <f t="shared" si="249"/>
        <v>111001125889</v>
      </c>
      <c r="W2672" s="83">
        <f>VLOOKUP(V2672,Factors!$E$6:$H$5950,4,FALSE)</f>
        <v>8.4599999999999995E-2</v>
      </c>
      <c r="X2672" t="str">
        <f>VLOOKUP(V2672,Factors!$E$6:$F$5950,2,FALSE)</f>
        <v>Sendout Volumes</v>
      </c>
      <c r="Y2672" s="92">
        <f t="shared" si="252"/>
        <v>18384.543593999999</v>
      </c>
      <c r="Z2672" s="92">
        <f t="shared" si="253"/>
        <v>198926.84640600003</v>
      </c>
      <c r="AA2672" s="92">
        <f t="shared" si="254"/>
        <v>217311.39</v>
      </c>
    </row>
    <row r="2673" spans="1:27" x14ac:dyDescent="0.25">
      <c r="A2673" t="s">
        <v>542</v>
      </c>
      <c r="B2673" t="s">
        <v>80</v>
      </c>
      <c r="C2673" t="s">
        <v>81</v>
      </c>
      <c r="D2673" t="s">
        <v>543</v>
      </c>
      <c r="E2673" t="s">
        <v>544</v>
      </c>
      <c r="F2673" t="str">
        <f t="shared" si="250"/>
        <v>1125</v>
      </c>
      <c r="G2673" t="s">
        <v>235</v>
      </c>
      <c r="H2673" t="s">
        <v>236</v>
      </c>
      <c r="I2673" s="91"/>
      <c r="J2673" s="91"/>
      <c r="K2673" s="91"/>
      <c r="L2673" s="91">
        <v>55.12</v>
      </c>
      <c r="M2673" s="91">
        <v>39.549999999999997</v>
      </c>
      <c r="N2673" s="91">
        <v>65.87</v>
      </c>
      <c r="O2673" s="91"/>
      <c r="P2673" s="91"/>
      <c r="Q2673" s="91"/>
      <c r="R2673" s="91"/>
      <c r="S2673" s="91"/>
      <c r="T2673" s="91"/>
      <c r="U2673" s="91">
        <f t="shared" si="251"/>
        <v>160.54</v>
      </c>
      <c r="V2673" s="82" t="str">
        <f t="shared" si="249"/>
        <v>111001125889</v>
      </c>
      <c r="W2673" s="83">
        <f>VLOOKUP(V2673,Factors!$E$6:$H$5950,4,FALSE)</f>
        <v>8.4599999999999995E-2</v>
      </c>
      <c r="X2673" t="str">
        <f>VLOOKUP(V2673,Factors!$E$6:$F$5950,2,FALSE)</f>
        <v>Sendout Volumes</v>
      </c>
      <c r="Y2673" s="92">
        <f t="shared" si="252"/>
        <v>13.581683999999999</v>
      </c>
      <c r="Z2673" s="92">
        <f t="shared" si="253"/>
        <v>146.958316</v>
      </c>
      <c r="AA2673" s="92">
        <f t="shared" si="254"/>
        <v>160.54</v>
      </c>
    </row>
    <row r="2674" spans="1:27" x14ac:dyDescent="0.25">
      <c r="A2674" t="s">
        <v>542</v>
      </c>
      <c r="B2674" t="s">
        <v>80</v>
      </c>
      <c r="C2674" t="s">
        <v>81</v>
      </c>
      <c r="D2674" t="s">
        <v>543</v>
      </c>
      <c r="E2674" t="s">
        <v>544</v>
      </c>
      <c r="F2674" t="str">
        <f t="shared" si="250"/>
        <v>1125</v>
      </c>
      <c r="G2674" t="s">
        <v>120</v>
      </c>
      <c r="H2674" t="s">
        <v>121</v>
      </c>
      <c r="I2674" s="91">
        <v>40.33</v>
      </c>
      <c r="J2674" s="91"/>
      <c r="K2674" s="91"/>
      <c r="L2674" s="91">
        <v>78.48</v>
      </c>
      <c r="M2674" s="91"/>
      <c r="N2674" s="91"/>
      <c r="O2674" s="91"/>
      <c r="P2674" s="91"/>
      <c r="Q2674" s="91"/>
      <c r="R2674" s="91"/>
      <c r="S2674" s="91"/>
      <c r="T2674" s="91"/>
      <c r="U2674" s="91">
        <f t="shared" si="251"/>
        <v>118.81</v>
      </c>
      <c r="V2674" s="82" t="str">
        <f t="shared" si="249"/>
        <v>111001125889</v>
      </c>
      <c r="W2674" s="83">
        <f>VLOOKUP(V2674,Factors!$E$6:$H$5950,4,FALSE)</f>
        <v>8.4599999999999995E-2</v>
      </c>
      <c r="X2674" t="str">
        <f>VLOOKUP(V2674,Factors!$E$6:$F$5950,2,FALSE)</f>
        <v>Sendout Volumes</v>
      </c>
      <c r="Y2674" s="92">
        <f t="shared" si="252"/>
        <v>10.051326</v>
      </c>
      <c r="Z2674" s="92">
        <f t="shared" si="253"/>
        <v>108.758674</v>
      </c>
      <c r="AA2674" s="92">
        <f t="shared" si="254"/>
        <v>118.81</v>
      </c>
    </row>
    <row r="2675" spans="1:27" x14ac:dyDescent="0.25">
      <c r="A2675" t="s">
        <v>542</v>
      </c>
      <c r="B2675" t="s">
        <v>80</v>
      </c>
      <c r="C2675" t="s">
        <v>81</v>
      </c>
      <c r="D2675" t="s">
        <v>543</v>
      </c>
      <c r="E2675" t="s">
        <v>544</v>
      </c>
      <c r="F2675" t="str">
        <f t="shared" si="250"/>
        <v>1125</v>
      </c>
      <c r="G2675" t="s">
        <v>94</v>
      </c>
      <c r="H2675" t="s">
        <v>95</v>
      </c>
      <c r="I2675" s="91">
        <v>8</v>
      </c>
      <c r="J2675" s="91"/>
      <c r="K2675" s="91">
        <v>175.13</v>
      </c>
      <c r="L2675" s="91">
        <v>8</v>
      </c>
      <c r="M2675" s="91"/>
      <c r="N2675" s="91"/>
      <c r="O2675" s="91"/>
      <c r="P2675" s="91"/>
      <c r="Q2675" s="91">
        <v>8</v>
      </c>
      <c r="R2675" s="91">
        <v>20</v>
      </c>
      <c r="S2675" s="91"/>
      <c r="T2675" s="91"/>
      <c r="U2675" s="91">
        <f t="shared" si="251"/>
        <v>219.13</v>
      </c>
      <c r="V2675" s="82" t="str">
        <f t="shared" si="249"/>
        <v>111001125889</v>
      </c>
      <c r="W2675" s="83">
        <f>VLOOKUP(V2675,Factors!$E$6:$H$5950,4,FALSE)</f>
        <v>8.4599999999999995E-2</v>
      </c>
      <c r="X2675" t="str">
        <f>VLOOKUP(V2675,Factors!$E$6:$F$5950,2,FALSE)</f>
        <v>Sendout Volumes</v>
      </c>
      <c r="Y2675" s="92">
        <f t="shared" si="252"/>
        <v>18.538397999999997</v>
      </c>
      <c r="Z2675" s="92">
        <f t="shared" si="253"/>
        <v>200.59160199999999</v>
      </c>
      <c r="AA2675" s="92">
        <f t="shared" si="254"/>
        <v>219.13</v>
      </c>
    </row>
    <row r="2676" spans="1:27" x14ac:dyDescent="0.25">
      <c r="A2676" t="s">
        <v>542</v>
      </c>
      <c r="B2676" t="s">
        <v>80</v>
      </c>
      <c r="C2676" t="s">
        <v>81</v>
      </c>
      <c r="D2676" t="s">
        <v>543</v>
      </c>
      <c r="E2676" t="s">
        <v>544</v>
      </c>
      <c r="F2676" t="str">
        <f t="shared" si="250"/>
        <v>1125</v>
      </c>
      <c r="G2676" t="s">
        <v>84</v>
      </c>
      <c r="H2676" t="s">
        <v>85</v>
      </c>
      <c r="I2676" s="91">
        <v>4704.84</v>
      </c>
      <c r="J2676" s="91">
        <v>4036.54</v>
      </c>
      <c r="K2676" s="91">
        <v>8562.44</v>
      </c>
      <c r="L2676" s="91">
        <v>3098.1</v>
      </c>
      <c r="M2676" s="91">
        <v>6024.59</v>
      </c>
      <c r="N2676" s="91">
        <v>4833.3900000000003</v>
      </c>
      <c r="O2676" s="91">
        <v>4016.9</v>
      </c>
      <c r="P2676" s="91">
        <v>5199.8100000000004</v>
      </c>
      <c r="Q2676" s="91">
        <v>3754.28</v>
      </c>
      <c r="R2676" s="91">
        <v>4458.2700000000004</v>
      </c>
      <c r="S2676" s="91">
        <v>4981.25</v>
      </c>
      <c r="T2676" s="91">
        <v>4707.55</v>
      </c>
      <c r="U2676" s="91">
        <f t="shared" si="251"/>
        <v>58377.959999999992</v>
      </c>
      <c r="V2676" s="82" t="str">
        <f t="shared" si="249"/>
        <v>111001125889</v>
      </c>
      <c r="W2676" s="83">
        <f>VLOOKUP(V2676,Factors!$E$6:$H$5950,4,FALSE)</f>
        <v>8.4599999999999995E-2</v>
      </c>
      <c r="X2676" t="str">
        <f>VLOOKUP(V2676,Factors!$E$6:$F$5950,2,FALSE)</f>
        <v>Sendout Volumes</v>
      </c>
      <c r="Y2676" s="92">
        <f t="shared" si="252"/>
        <v>4938.7754159999986</v>
      </c>
      <c r="Z2676" s="92">
        <f t="shared" si="253"/>
        <v>53439.184583999995</v>
      </c>
      <c r="AA2676" s="92">
        <f t="shared" si="254"/>
        <v>58377.959999999992</v>
      </c>
    </row>
    <row r="2677" spans="1:27" x14ac:dyDescent="0.25">
      <c r="A2677" t="s">
        <v>542</v>
      </c>
      <c r="B2677" t="s">
        <v>80</v>
      </c>
      <c r="C2677" t="s">
        <v>81</v>
      </c>
      <c r="D2677" t="s">
        <v>543</v>
      </c>
      <c r="E2677" t="s">
        <v>544</v>
      </c>
      <c r="F2677" t="str">
        <f t="shared" si="250"/>
        <v>1125</v>
      </c>
      <c r="G2677" t="s">
        <v>44</v>
      </c>
      <c r="H2677" t="s">
        <v>45</v>
      </c>
      <c r="I2677" s="91"/>
      <c r="J2677" s="91"/>
      <c r="K2677" s="91"/>
      <c r="L2677" s="91">
        <v>1320</v>
      </c>
      <c r="M2677" s="91"/>
      <c r="N2677" s="91"/>
      <c r="O2677" s="91"/>
      <c r="P2677" s="91"/>
      <c r="Q2677" s="91"/>
      <c r="R2677" s="91"/>
      <c r="S2677" s="91"/>
      <c r="T2677" s="91"/>
      <c r="U2677" s="91">
        <f t="shared" si="251"/>
        <v>1320</v>
      </c>
      <c r="V2677" s="82" t="str">
        <f t="shared" si="249"/>
        <v>111001125889</v>
      </c>
      <c r="W2677" s="83">
        <f>VLOOKUP(V2677,Factors!$E$6:$H$5950,4,FALSE)</f>
        <v>8.4599999999999995E-2</v>
      </c>
      <c r="X2677" t="str">
        <f>VLOOKUP(V2677,Factors!$E$6:$F$5950,2,FALSE)</f>
        <v>Sendout Volumes</v>
      </c>
      <c r="Y2677" s="92">
        <f t="shared" si="252"/>
        <v>111.672</v>
      </c>
      <c r="Z2677" s="92">
        <f t="shared" si="253"/>
        <v>1208.328</v>
      </c>
      <c r="AA2677" s="92">
        <f t="shared" si="254"/>
        <v>1320</v>
      </c>
    </row>
    <row r="2678" spans="1:27" x14ac:dyDescent="0.25">
      <c r="A2678" t="s">
        <v>542</v>
      </c>
      <c r="B2678" t="s">
        <v>80</v>
      </c>
      <c r="C2678" t="s">
        <v>81</v>
      </c>
      <c r="D2678" t="s">
        <v>543</v>
      </c>
      <c r="E2678" t="s">
        <v>544</v>
      </c>
      <c r="F2678" t="str">
        <f t="shared" si="250"/>
        <v>1125</v>
      </c>
      <c r="G2678" t="s">
        <v>207</v>
      </c>
      <c r="H2678" t="s">
        <v>208</v>
      </c>
      <c r="I2678" s="91"/>
      <c r="J2678" s="91"/>
      <c r="K2678" s="91">
        <v>86.5</v>
      </c>
      <c r="L2678" s="91"/>
      <c r="M2678" s="91"/>
      <c r="N2678" s="91"/>
      <c r="O2678" s="91"/>
      <c r="P2678" s="91"/>
      <c r="Q2678" s="91"/>
      <c r="R2678" s="91"/>
      <c r="S2678" s="91"/>
      <c r="T2678" s="91"/>
      <c r="U2678" s="91">
        <f t="shared" si="251"/>
        <v>86.5</v>
      </c>
      <c r="V2678" s="82" t="str">
        <f t="shared" si="249"/>
        <v>111001125889</v>
      </c>
      <c r="W2678" s="83">
        <f>VLOOKUP(V2678,Factors!$E$6:$H$5950,4,FALSE)</f>
        <v>8.4599999999999995E-2</v>
      </c>
      <c r="X2678" t="str">
        <f>VLOOKUP(V2678,Factors!$E$6:$F$5950,2,FALSE)</f>
        <v>Sendout Volumes</v>
      </c>
      <c r="Y2678" s="92">
        <f t="shared" si="252"/>
        <v>7.3178999999999998</v>
      </c>
      <c r="Z2678" s="92">
        <f t="shared" si="253"/>
        <v>79.182100000000005</v>
      </c>
      <c r="AA2678" s="92">
        <f t="shared" si="254"/>
        <v>86.5</v>
      </c>
    </row>
    <row r="2679" spans="1:27" x14ac:dyDescent="0.25">
      <c r="A2679" t="s">
        <v>542</v>
      </c>
      <c r="B2679" t="s">
        <v>80</v>
      </c>
      <c r="C2679" t="s">
        <v>81</v>
      </c>
      <c r="D2679" t="s">
        <v>543</v>
      </c>
      <c r="E2679" t="s">
        <v>544</v>
      </c>
      <c r="F2679" t="str">
        <f t="shared" si="250"/>
        <v>1125</v>
      </c>
      <c r="G2679" t="s">
        <v>128</v>
      </c>
      <c r="H2679" t="s">
        <v>129</v>
      </c>
      <c r="I2679" s="91"/>
      <c r="J2679" s="91"/>
      <c r="K2679" s="91"/>
      <c r="L2679" s="91">
        <v>208.51</v>
      </c>
      <c r="M2679" s="91"/>
      <c r="N2679" s="91"/>
      <c r="O2679" s="91"/>
      <c r="P2679" s="91"/>
      <c r="Q2679" s="91">
        <v>-208.51</v>
      </c>
      <c r="R2679" s="91"/>
      <c r="S2679" s="91"/>
      <c r="T2679" s="91"/>
      <c r="U2679" s="91">
        <f t="shared" si="251"/>
        <v>0</v>
      </c>
      <c r="V2679" s="82" t="str">
        <f t="shared" si="249"/>
        <v>111001125889</v>
      </c>
      <c r="W2679" s="83">
        <f>VLOOKUP(V2679,Factors!$E$6:$H$5950,4,FALSE)</f>
        <v>8.4599999999999995E-2</v>
      </c>
      <c r="X2679" t="str">
        <f>VLOOKUP(V2679,Factors!$E$6:$F$5950,2,FALSE)</f>
        <v>Sendout Volumes</v>
      </c>
      <c r="Y2679" s="92">
        <f t="shared" si="252"/>
        <v>0</v>
      </c>
      <c r="Z2679" s="92">
        <f t="shared" si="253"/>
        <v>0</v>
      </c>
      <c r="AA2679" s="92">
        <f t="shared" si="254"/>
        <v>0</v>
      </c>
    </row>
    <row r="2680" spans="1:27" x14ac:dyDescent="0.25">
      <c r="A2680" t="s">
        <v>542</v>
      </c>
      <c r="B2680" t="s">
        <v>80</v>
      </c>
      <c r="C2680" t="s">
        <v>81</v>
      </c>
      <c r="D2680" t="s">
        <v>543</v>
      </c>
      <c r="E2680" t="s">
        <v>544</v>
      </c>
      <c r="F2680" t="str">
        <f t="shared" si="250"/>
        <v>1125</v>
      </c>
      <c r="G2680" t="s">
        <v>98</v>
      </c>
      <c r="H2680" t="s">
        <v>99</v>
      </c>
      <c r="I2680" s="91"/>
      <c r="J2680" s="91"/>
      <c r="K2680" s="91">
        <v>12.48</v>
      </c>
      <c r="L2680" s="91"/>
      <c r="M2680" s="91"/>
      <c r="N2680" s="91"/>
      <c r="O2680" s="91"/>
      <c r="P2680" s="91"/>
      <c r="Q2680" s="91"/>
      <c r="R2680" s="91"/>
      <c r="S2680" s="91"/>
      <c r="T2680" s="91"/>
      <c r="U2680" s="91">
        <f t="shared" si="251"/>
        <v>12.48</v>
      </c>
      <c r="V2680" s="82" t="str">
        <f t="shared" si="249"/>
        <v>111001125889</v>
      </c>
      <c r="W2680" s="83">
        <f>VLOOKUP(V2680,Factors!$E$6:$H$5950,4,FALSE)</f>
        <v>8.4599999999999995E-2</v>
      </c>
      <c r="X2680" t="str">
        <f>VLOOKUP(V2680,Factors!$E$6:$F$5950,2,FALSE)</f>
        <v>Sendout Volumes</v>
      </c>
      <c r="Y2680" s="92">
        <f t="shared" si="252"/>
        <v>1.0558080000000001</v>
      </c>
      <c r="Z2680" s="92">
        <f t="shared" si="253"/>
        <v>11.424192</v>
      </c>
      <c r="AA2680" s="92">
        <f t="shared" si="254"/>
        <v>12.48</v>
      </c>
    </row>
    <row r="2681" spans="1:27" x14ac:dyDescent="0.25">
      <c r="A2681" t="s">
        <v>542</v>
      </c>
      <c r="B2681" t="s">
        <v>80</v>
      </c>
      <c r="C2681" t="s">
        <v>81</v>
      </c>
      <c r="D2681" t="s">
        <v>543</v>
      </c>
      <c r="E2681" t="s">
        <v>544</v>
      </c>
      <c r="F2681" t="str">
        <f t="shared" si="250"/>
        <v>1125</v>
      </c>
      <c r="G2681" t="s">
        <v>132</v>
      </c>
      <c r="H2681" t="s">
        <v>133</v>
      </c>
      <c r="I2681" s="91">
        <v>575.97</v>
      </c>
      <c r="J2681" s="91">
        <v>119.8</v>
      </c>
      <c r="K2681" s="91">
        <v>404.67</v>
      </c>
      <c r="L2681" s="91"/>
      <c r="M2681" s="91">
        <v>536.91999999999996</v>
      </c>
      <c r="N2681" s="91">
        <v>423.96</v>
      </c>
      <c r="O2681" s="91">
        <v>1493.44</v>
      </c>
      <c r="P2681" s="91">
        <v>276.95</v>
      </c>
      <c r="Q2681" s="91">
        <v>354.91</v>
      </c>
      <c r="R2681" s="91">
        <v>20.58</v>
      </c>
      <c r="S2681" s="91">
        <v>96.33</v>
      </c>
      <c r="T2681" s="91">
        <v>149.16999999999999</v>
      </c>
      <c r="U2681" s="91">
        <f t="shared" si="251"/>
        <v>4452.7</v>
      </c>
      <c r="V2681" s="82" t="str">
        <f t="shared" si="249"/>
        <v>111001125889</v>
      </c>
      <c r="W2681" s="83">
        <f>VLOOKUP(V2681,Factors!$E$6:$H$5950,4,FALSE)</f>
        <v>8.4599999999999995E-2</v>
      </c>
      <c r="X2681" t="str">
        <f>VLOOKUP(V2681,Factors!$E$6:$F$5950,2,FALSE)</f>
        <v>Sendout Volumes</v>
      </c>
      <c r="Y2681" s="92">
        <f t="shared" si="252"/>
        <v>376.69841999999994</v>
      </c>
      <c r="Z2681" s="92">
        <f t="shared" si="253"/>
        <v>4076.0015800000001</v>
      </c>
      <c r="AA2681" s="92">
        <f t="shared" si="254"/>
        <v>4452.7</v>
      </c>
    </row>
    <row r="2682" spans="1:27" x14ac:dyDescent="0.25">
      <c r="A2682" t="s">
        <v>542</v>
      </c>
      <c r="B2682" t="s">
        <v>80</v>
      </c>
      <c r="C2682" t="s">
        <v>81</v>
      </c>
      <c r="D2682" t="s">
        <v>543</v>
      </c>
      <c r="E2682" t="s">
        <v>544</v>
      </c>
      <c r="F2682" t="str">
        <f t="shared" si="250"/>
        <v>1125</v>
      </c>
      <c r="G2682" t="s">
        <v>136</v>
      </c>
      <c r="H2682" t="s">
        <v>137</v>
      </c>
      <c r="I2682" s="91"/>
      <c r="J2682" s="91"/>
      <c r="K2682" s="91">
        <v>4</v>
      </c>
      <c r="L2682" s="91"/>
      <c r="M2682" s="91"/>
      <c r="N2682" s="91">
        <v>4</v>
      </c>
      <c r="O2682" s="91">
        <v>2</v>
      </c>
      <c r="P2682" s="91"/>
      <c r="Q2682" s="91"/>
      <c r="R2682" s="91">
        <v>15</v>
      </c>
      <c r="S2682" s="91">
        <v>19</v>
      </c>
      <c r="T2682" s="91"/>
      <c r="U2682" s="91">
        <f t="shared" si="251"/>
        <v>44</v>
      </c>
      <c r="V2682" s="82" t="str">
        <f t="shared" si="249"/>
        <v>111001125889</v>
      </c>
      <c r="W2682" s="83">
        <f>VLOOKUP(V2682,Factors!$E$6:$H$5950,4,FALSE)</f>
        <v>8.4599999999999995E-2</v>
      </c>
      <c r="X2682" t="str">
        <f>VLOOKUP(V2682,Factors!$E$6:$F$5950,2,FALSE)</f>
        <v>Sendout Volumes</v>
      </c>
      <c r="Y2682" s="92">
        <f t="shared" si="252"/>
        <v>3.7223999999999999</v>
      </c>
      <c r="Z2682" s="92">
        <f t="shared" si="253"/>
        <v>40.2776</v>
      </c>
      <c r="AA2682" s="92">
        <f t="shared" si="254"/>
        <v>44</v>
      </c>
    </row>
    <row r="2683" spans="1:27" x14ac:dyDescent="0.25">
      <c r="A2683" t="s">
        <v>542</v>
      </c>
      <c r="B2683" t="s">
        <v>80</v>
      </c>
      <c r="C2683" t="s">
        <v>81</v>
      </c>
      <c r="D2683" t="s">
        <v>543</v>
      </c>
      <c r="E2683" t="s">
        <v>544</v>
      </c>
      <c r="F2683" t="str">
        <f t="shared" si="250"/>
        <v>1125</v>
      </c>
      <c r="G2683" t="s">
        <v>102</v>
      </c>
      <c r="H2683" t="s">
        <v>103</v>
      </c>
      <c r="I2683" s="91"/>
      <c r="J2683" s="91"/>
      <c r="K2683" s="91">
        <v>85</v>
      </c>
      <c r="L2683" s="91">
        <v>9</v>
      </c>
      <c r="M2683" s="91"/>
      <c r="N2683" s="91">
        <v>85</v>
      </c>
      <c r="O2683" s="91"/>
      <c r="P2683" s="91"/>
      <c r="Q2683" s="91"/>
      <c r="R2683" s="91"/>
      <c r="S2683" s="91"/>
      <c r="T2683" s="91">
        <v>85</v>
      </c>
      <c r="U2683" s="91">
        <f t="shared" si="251"/>
        <v>264</v>
      </c>
      <c r="V2683" s="82" t="str">
        <f t="shared" si="249"/>
        <v>111001125889</v>
      </c>
      <c r="W2683" s="83">
        <f>VLOOKUP(V2683,Factors!$E$6:$H$5950,4,FALSE)</f>
        <v>8.4599999999999995E-2</v>
      </c>
      <c r="X2683" t="str">
        <f>VLOOKUP(V2683,Factors!$E$6:$F$5950,2,FALSE)</f>
        <v>Sendout Volumes</v>
      </c>
      <c r="Y2683" s="92">
        <f t="shared" si="252"/>
        <v>22.334399999999999</v>
      </c>
      <c r="Z2683" s="92">
        <f t="shared" si="253"/>
        <v>241.66560000000001</v>
      </c>
      <c r="AA2683" s="92">
        <f t="shared" si="254"/>
        <v>264</v>
      </c>
    </row>
    <row r="2684" spans="1:27" x14ac:dyDescent="0.25">
      <c r="A2684" t="s">
        <v>542</v>
      </c>
      <c r="B2684" t="s">
        <v>80</v>
      </c>
      <c r="C2684" t="s">
        <v>81</v>
      </c>
      <c r="D2684" t="s">
        <v>543</v>
      </c>
      <c r="E2684" t="s">
        <v>544</v>
      </c>
      <c r="F2684" t="str">
        <f t="shared" si="250"/>
        <v>1125</v>
      </c>
      <c r="G2684" t="s">
        <v>140</v>
      </c>
      <c r="H2684" t="s">
        <v>141</v>
      </c>
      <c r="I2684" s="91">
        <v>128.58000000000001</v>
      </c>
      <c r="J2684" s="91">
        <v>21.43</v>
      </c>
      <c r="K2684" s="91">
        <v>21.43</v>
      </c>
      <c r="L2684" s="91"/>
      <c r="M2684" s="91"/>
      <c r="N2684" s="91">
        <v>21.43</v>
      </c>
      <c r="O2684" s="91">
        <v>42.86</v>
      </c>
      <c r="P2684" s="91">
        <v>240</v>
      </c>
      <c r="Q2684" s="91">
        <v>21.43</v>
      </c>
      <c r="R2684" s="91">
        <v>21.43</v>
      </c>
      <c r="S2684" s="91"/>
      <c r="T2684" s="91"/>
      <c r="U2684" s="91">
        <f t="shared" si="251"/>
        <v>518.59</v>
      </c>
      <c r="V2684" s="82" t="str">
        <f t="shared" si="249"/>
        <v>111001125889</v>
      </c>
      <c r="W2684" s="83">
        <f>VLOOKUP(V2684,Factors!$E$6:$H$5950,4,FALSE)</f>
        <v>8.4599999999999995E-2</v>
      </c>
      <c r="X2684" t="str">
        <f>VLOOKUP(V2684,Factors!$E$6:$F$5950,2,FALSE)</f>
        <v>Sendout Volumes</v>
      </c>
      <c r="Y2684" s="92">
        <f t="shared" si="252"/>
        <v>43.872714000000002</v>
      </c>
      <c r="Z2684" s="92">
        <f t="shared" si="253"/>
        <v>474.71728600000006</v>
      </c>
      <c r="AA2684" s="92">
        <f t="shared" si="254"/>
        <v>518.59</v>
      </c>
    </row>
    <row r="2685" spans="1:27" x14ac:dyDescent="0.25">
      <c r="A2685" t="s">
        <v>542</v>
      </c>
      <c r="B2685" t="s">
        <v>80</v>
      </c>
      <c r="C2685" t="s">
        <v>81</v>
      </c>
      <c r="D2685" t="s">
        <v>543</v>
      </c>
      <c r="E2685" t="s">
        <v>544</v>
      </c>
      <c r="F2685" t="str">
        <f t="shared" si="250"/>
        <v>1125</v>
      </c>
      <c r="G2685" t="s">
        <v>545</v>
      </c>
      <c r="H2685" t="s">
        <v>546</v>
      </c>
      <c r="I2685" s="91"/>
      <c r="J2685" s="91"/>
      <c r="K2685" s="91"/>
      <c r="L2685" s="91"/>
      <c r="M2685" s="91"/>
      <c r="N2685" s="91"/>
      <c r="O2685" s="91"/>
      <c r="P2685" s="91"/>
      <c r="Q2685" s="91"/>
      <c r="R2685" s="91"/>
      <c r="S2685" s="91">
        <v>125.25</v>
      </c>
      <c r="T2685" s="91"/>
      <c r="U2685" s="91">
        <f t="shared" si="251"/>
        <v>125.25</v>
      </c>
      <c r="V2685" s="82" t="str">
        <f t="shared" si="249"/>
        <v>111001125889</v>
      </c>
      <c r="W2685" s="83">
        <f>VLOOKUP(V2685,Factors!$E$6:$H$5950,4,FALSE)</f>
        <v>8.4599999999999995E-2</v>
      </c>
      <c r="X2685" t="str">
        <f>VLOOKUP(V2685,Factors!$E$6:$F$5950,2,FALSE)</f>
        <v>Sendout Volumes</v>
      </c>
      <c r="Y2685" s="92">
        <f t="shared" si="252"/>
        <v>10.59615</v>
      </c>
      <c r="Z2685" s="92">
        <f t="shared" si="253"/>
        <v>114.65385000000001</v>
      </c>
      <c r="AA2685" s="92">
        <f t="shared" si="254"/>
        <v>125.25</v>
      </c>
    </row>
    <row r="2686" spans="1:27" x14ac:dyDescent="0.25">
      <c r="A2686" t="s">
        <v>542</v>
      </c>
      <c r="B2686" t="s">
        <v>80</v>
      </c>
      <c r="C2686" t="s">
        <v>81</v>
      </c>
      <c r="D2686" t="s">
        <v>543</v>
      </c>
      <c r="E2686" t="s">
        <v>544</v>
      </c>
      <c r="F2686" t="str">
        <f t="shared" si="250"/>
        <v>1125</v>
      </c>
      <c r="G2686" t="s">
        <v>239</v>
      </c>
      <c r="H2686" t="s">
        <v>240</v>
      </c>
      <c r="I2686" s="91"/>
      <c r="J2686" s="91"/>
      <c r="K2686" s="91"/>
      <c r="L2686" s="91"/>
      <c r="M2686" s="91"/>
      <c r="N2686" s="91"/>
      <c r="O2686" s="91"/>
      <c r="P2686" s="91"/>
      <c r="Q2686" s="91"/>
      <c r="R2686" s="91"/>
      <c r="S2686" s="91"/>
      <c r="T2686" s="91">
        <v>110.66</v>
      </c>
      <c r="U2686" s="91">
        <f t="shared" si="251"/>
        <v>110.66</v>
      </c>
      <c r="V2686" s="82" t="str">
        <f t="shared" si="249"/>
        <v>111001125889</v>
      </c>
      <c r="W2686" s="83">
        <f>VLOOKUP(V2686,Factors!$E$6:$H$5950,4,FALSE)</f>
        <v>8.4599999999999995E-2</v>
      </c>
      <c r="X2686" t="str">
        <f>VLOOKUP(V2686,Factors!$E$6:$F$5950,2,FALSE)</f>
        <v>Sendout Volumes</v>
      </c>
      <c r="Y2686" s="92">
        <f t="shared" si="252"/>
        <v>9.3618359999999985</v>
      </c>
      <c r="Z2686" s="92">
        <f t="shared" si="253"/>
        <v>101.298164</v>
      </c>
      <c r="AA2686" s="92">
        <f t="shared" si="254"/>
        <v>110.66</v>
      </c>
    </row>
    <row r="2687" spans="1:27" x14ac:dyDescent="0.25">
      <c r="A2687" t="s">
        <v>542</v>
      </c>
      <c r="B2687" t="s">
        <v>80</v>
      </c>
      <c r="C2687" t="s">
        <v>81</v>
      </c>
      <c r="D2687" t="s">
        <v>543</v>
      </c>
      <c r="E2687" t="s">
        <v>544</v>
      </c>
      <c r="F2687" t="str">
        <f t="shared" si="250"/>
        <v>1125</v>
      </c>
      <c r="G2687" t="s">
        <v>217</v>
      </c>
      <c r="H2687" t="s">
        <v>218</v>
      </c>
      <c r="I2687" s="91"/>
      <c r="J2687" s="91"/>
      <c r="K2687" s="91"/>
      <c r="L2687" s="91"/>
      <c r="M2687" s="91"/>
      <c r="N2687" s="91"/>
      <c r="O2687" s="91"/>
      <c r="P2687" s="91"/>
      <c r="Q2687" s="91"/>
      <c r="R2687" s="91"/>
      <c r="S2687" s="91">
        <v>272</v>
      </c>
      <c r="T2687" s="91"/>
      <c r="U2687" s="91">
        <f t="shared" si="251"/>
        <v>272</v>
      </c>
      <c r="V2687" s="82" t="str">
        <f t="shared" si="249"/>
        <v>111001125889</v>
      </c>
      <c r="W2687" s="83">
        <f>VLOOKUP(V2687,Factors!$E$6:$H$5950,4,FALSE)</f>
        <v>8.4599999999999995E-2</v>
      </c>
      <c r="X2687" t="str">
        <f>VLOOKUP(V2687,Factors!$E$6:$F$5950,2,FALSE)</f>
        <v>Sendout Volumes</v>
      </c>
      <c r="Y2687" s="92">
        <f t="shared" si="252"/>
        <v>23.011199999999999</v>
      </c>
      <c r="Z2687" s="92">
        <f t="shared" si="253"/>
        <v>248.9888</v>
      </c>
      <c r="AA2687" s="92">
        <f t="shared" si="254"/>
        <v>272</v>
      </c>
    </row>
    <row r="2688" spans="1:27" x14ac:dyDescent="0.25">
      <c r="A2688" t="s">
        <v>542</v>
      </c>
      <c r="B2688" t="s">
        <v>80</v>
      </c>
      <c r="C2688" t="s">
        <v>81</v>
      </c>
      <c r="D2688" t="s">
        <v>543</v>
      </c>
      <c r="E2688" t="s">
        <v>544</v>
      </c>
      <c r="F2688" t="str">
        <f t="shared" si="250"/>
        <v>1125</v>
      </c>
      <c r="G2688" t="s">
        <v>148</v>
      </c>
      <c r="H2688" t="s">
        <v>149</v>
      </c>
      <c r="I2688" s="91"/>
      <c r="J2688" s="91"/>
      <c r="K2688" s="91">
        <v>18</v>
      </c>
      <c r="L2688" s="91"/>
      <c r="M2688" s="91"/>
      <c r="N2688" s="91"/>
      <c r="O2688" s="91"/>
      <c r="P2688" s="91">
        <v>384.3</v>
      </c>
      <c r="Q2688" s="91"/>
      <c r="R2688" s="91"/>
      <c r="S2688" s="91"/>
      <c r="T2688" s="91"/>
      <c r="U2688" s="91">
        <f t="shared" si="251"/>
        <v>402.3</v>
      </c>
      <c r="V2688" s="82" t="str">
        <f t="shared" si="249"/>
        <v>111001125889</v>
      </c>
      <c r="W2688" s="83">
        <f>VLOOKUP(V2688,Factors!$E$6:$H$5950,4,FALSE)</f>
        <v>8.4599999999999995E-2</v>
      </c>
      <c r="X2688" t="str">
        <f>VLOOKUP(V2688,Factors!$E$6:$F$5950,2,FALSE)</f>
        <v>Sendout Volumes</v>
      </c>
      <c r="Y2688" s="92">
        <f t="shared" si="252"/>
        <v>34.034579999999998</v>
      </c>
      <c r="Z2688" s="92">
        <f t="shared" si="253"/>
        <v>368.26542000000001</v>
      </c>
      <c r="AA2688" s="92">
        <f t="shared" si="254"/>
        <v>402.3</v>
      </c>
    </row>
    <row r="2689" spans="1:27" x14ac:dyDescent="0.25">
      <c r="A2689" t="s">
        <v>542</v>
      </c>
      <c r="B2689" t="s">
        <v>80</v>
      </c>
      <c r="C2689" t="s">
        <v>81</v>
      </c>
      <c r="D2689" t="s">
        <v>543</v>
      </c>
      <c r="E2689" t="s">
        <v>544</v>
      </c>
      <c r="F2689" t="str">
        <f t="shared" si="250"/>
        <v>1125</v>
      </c>
      <c r="G2689" t="s">
        <v>65</v>
      </c>
      <c r="H2689" t="s">
        <v>66</v>
      </c>
      <c r="I2689" s="91"/>
      <c r="J2689" s="91">
        <v>1683.41</v>
      </c>
      <c r="K2689" s="91"/>
      <c r="L2689" s="91"/>
      <c r="M2689" s="91"/>
      <c r="N2689" s="91">
        <v>192.66</v>
      </c>
      <c r="O2689" s="91">
        <v>88.61</v>
      </c>
      <c r="P2689" s="91">
        <v>48.17</v>
      </c>
      <c r="Q2689" s="91"/>
      <c r="R2689" s="91"/>
      <c r="S2689" s="91">
        <v>88.61</v>
      </c>
      <c r="T2689" s="91">
        <v>297.66000000000003</v>
      </c>
      <c r="U2689" s="91">
        <f t="shared" si="251"/>
        <v>2399.12</v>
      </c>
      <c r="V2689" s="82" t="str">
        <f t="shared" si="249"/>
        <v>111001125889</v>
      </c>
      <c r="W2689" s="83">
        <f>VLOOKUP(V2689,Factors!$E$6:$H$5950,4,FALSE)</f>
        <v>8.4599999999999995E-2</v>
      </c>
      <c r="X2689" t="str">
        <f>VLOOKUP(V2689,Factors!$E$6:$F$5950,2,FALSE)</f>
        <v>Sendout Volumes</v>
      </c>
      <c r="Y2689" s="92">
        <f t="shared" si="252"/>
        <v>202.96555199999997</v>
      </c>
      <c r="Z2689" s="92">
        <f t="shared" si="253"/>
        <v>2196.1544479999998</v>
      </c>
      <c r="AA2689" s="92">
        <f t="shared" si="254"/>
        <v>2399.12</v>
      </c>
    </row>
    <row r="2690" spans="1:27" x14ac:dyDescent="0.25">
      <c r="A2690" t="s">
        <v>542</v>
      </c>
      <c r="B2690" t="s">
        <v>80</v>
      </c>
      <c r="C2690" t="s">
        <v>81</v>
      </c>
      <c r="D2690" t="s">
        <v>543</v>
      </c>
      <c r="E2690" t="s">
        <v>544</v>
      </c>
      <c r="F2690" t="str">
        <f t="shared" si="250"/>
        <v>1125</v>
      </c>
      <c r="G2690" t="s">
        <v>56</v>
      </c>
      <c r="H2690" t="s">
        <v>57</v>
      </c>
      <c r="I2690" s="91">
        <v>44100.58</v>
      </c>
      <c r="J2690" s="91">
        <v>34778.550000000003</v>
      </c>
      <c r="K2690" s="91">
        <v>34094.65</v>
      </c>
      <c r="L2690" s="91">
        <v>20562.34</v>
      </c>
      <c r="M2690" s="91">
        <v>44572.23</v>
      </c>
      <c r="N2690" s="91">
        <v>43825.74</v>
      </c>
      <c r="O2690" s="91">
        <v>44546.65</v>
      </c>
      <c r="P2690" s="91">
        <v>48490.15</v>
      </c>
      <c r="Q2690" s="91">
        <v>31121.89</v>
      </c>
      <c r="R2690" s="91">
        <v>43272.88</v>
      </c>
      <c r="S2690" s="91">
        <v>42078.87</v>
      </c>
      <c r="T2690" s="91">
        <v>45181.87</v>
      </c>
      <c r="U2690" s="91">
        <f t="shared" si="251"/>
        <v>476626.4</v>
      </c>
      <c r="V2690" s="82" t="str">
        <f t="shared" si="249"/>
        <v>111001125889</v>
      </c>
      <c r="W2690" s="83">
        <f>VLOOKUP(V2690,Factors!$E$6:$H$5950,4,FALSE)</f>
        <v>8.4599999999999995E-2</v>
      </c>
      <c r="X2690" t="str">
        <f>VLOOKUP(V2690,Factors!$E$6:$F$5950,2,FALSE)</f>
        <v>Sendout Volumes</v>
      </c>
      <c r="Y2690" s="92">
        <f t="shared" si="252"/>
        <v>40322.593439999997</v>
      </c>
      <c r="Z2690" s="92">
        <f t="shared" si="253"/>
        <v>436303.80656000006</v>
      </c>
      <c r="AA2690" s="92">
        <f t="shared" si="254"/>
        <v>476626.4</v>
      </c>
    </row>
    <row r="2691" spans="1:27" x14ac:dyDescent="0.25">
      <c r="A2691" t="s">
        <v>542</v>
      </c>
      <c r="B2691" t="s">
        <v>80</v>
      </c>
      <c r="C2691" t="s">
        <v>81</v>
      </c>
      <c r="D2691" t="s">
        <v>543</v>
      </c>
      <c r="E2691" t="s">
        <v>544</v>
      </c>
      <c r="F2691" t="str">
        <f t="shared" si="250"/>
        <v>1125</v>
      </c>
      <c r="G2691" t="s">
        <v>68</v>
      </c>
      <c r="H2691" t="s">
        <v>69</v>
      </c>
      <c r="I2691" s="91">
        <v>3579.97</v>
      </c>
      <c r="J2691" s="91">
        <v>4605.24</v>
      </c>
      <c r="K2691" s="91">
        <v>3828.59</v>
      </c>
      <c r="L2691" s="91">
        <v>2279.2399999999998</v>
      </c>
      <c r="M2691" s="91">
        <v>7402.76</v>
      </c>
      <c r="N2691" s="91">
        <v>3987.38</v>
      </c>
      <c r="O2691" s="91">
        <v>5379.37</v>
      </c>
      <c r="P2691" s="91">
        <v>8603.2099999999991</v>
      </c>
      <c r="Q2691" s="91">
        <v>4520.9399999999996</v>
      </c>
      <c r="R2691" s="91">
        <v>5468.23</v>
      </c>
      <c r="S2691" s="91">
        <v>7652.52</v>
      </c>
      <c r="T2691" s="91">
        <v>7508.05</v>
      </c>
      <c r="U2691" s="91">
        <f t="shared" si="251"/>
        <v>64815.5</v>
      </c>
      <c r="V2691" s="82" t="str">
        <f t="shared" si="249"/>
        <v>111001125889</v>
      </c>
      <c r="W2691" s="83">
        <f>VLOOKUP(V2691,Factors!$E$6:$H$5950,4,FALSE)</f>
        <v>8.4599999999999995E-2</v>
      </c>
      <c r="X2691" t="str">
        <f>VLOOKUP(V2691,Factors!$E$6:$F$5950,2,FALSE)</f>
        <v>Sendout Volumes</v>
      </c>
      <c r="Y2691" s="92">
        <f t="shared" si="252"/>
        <v>5483.3912999999993</v>
      </c>
      <c r="Z2691" s="92">
        <f t="shared" si="253"/>
        <v>59332.108699999997</v>
      </c>
      <c r="AA2691" s="92">
        <f t="shared" si="254"/>
        <v>64815.5</v>
      </c>
    </row>
    <row r="2692" spans="1:27" x14ac:dyDescent="0.25">
      <c r="A2692" t="s">
        <v>542</v>
      </c>
      <c r="B2692" t="s">
        <v>80</v>
      </c>
      <c r="C2692" t="s">
        <v>81</v>
      </c>
      <c r="D2692" t="s">
        <v>543</v>
      </c>
      <c r="E2692" t="s">
        <v>544</v>
      </c>
      <c r="F2692" t="str">
        <f t="shared" si="250"/>
        <v>1125</v>
      </c>
      <c r="G2692" t="s">
        <v>154</v>
      </c>
      <c r="H2692" t="s">
        <v>155</v>
      </c>
      <c r="I2692" s="91">
        <v>110.16</v>
      </c>
      <c r="J2692" s="91">
        <v>55.08</v>
      </c>
      <c r="K2692" s="91"/>
      <c r="L2692" s="91">
        <v>55.08</v>
      </c>
      <c r="M2692" s="91">
        <v>220.32</v>
      </c>
      <c r="N2692" s="91">
        <v>110.16</v>
      </c>
      <c r="O2692" s="91"/>
      <c r="P2692" s="91">
        <v>165.24</v>
      </c>
      <c r="Q2692" s="91">
        <v>110.16</v>
      </c>
      <c r="R2692" s="91">
        <v>110.16</v>
      </c>
      <c r="S2692" s="91"/>
      <c r="T2692" s="91"/>
      <c r="U2692" s="91">
        <f t="shared" si="251"/>
        <v>936.3599999999999</v>
      </c>
      <c r="V2692" s="82" t="str">
        <f t="shared" ref="V2692:V2755" si="255">CONCATENATE(B2692,RIGHT(D2692,4),A2692)</f>
        <v>111001125889</v>
      </c>
      <c r="W2692" s="83">
        <f>VLOOKUP(V2692,Factors!$E$6:$H$5950,4,FALSE)</f>
        <v>8.4599999999999995E-2</v>
      </c>
      <c r="X2692" t="str">
        <f>VLOOKUP(V2692,Factors!$E$6:$F$5950,2,FALSE)</f>
        <v>Sendout Volumes</v>
      </c>
      <c r="Y2692" s="92">
        <f t="shared" si="252"/>
        <v>79.21605599999998</v>
      </c>
      <c r="Z2692" s="92">
        <f t="shared" si="253"/>
        <v>857.14394399999992</v>
      </c>
      <c r="AA2692" s="92">
        <f t="shared" si="254"/>
        <v>936.3599999999999</v>
      </c>
    </row>
    <row r="2693" spans="1:27" x14ac:dyDescent="0.25">
      <c r="A2693" t="s">
        <v>542</v>
      </c>
      <c r="B2693" t="s">
        <v>80</v>
      </c>
      <c r="C2693" t="s">
        <v>81</v>
      </c>
      <c r="D2693" t="s">
        <v>543</v>
      </c>
      <c r="E2693" t="s">
        <v>544</v>
      </c>
      <c r="F2693" t="str">
        <f t="shared" ref="F2693:F2756" si="256">RIGHT(D2693,4)</f>
        <v>1125</v>
      </c>
      <c r="G2693" t="s">
        <v>156</v>
      </c>
      <c r="H2693" t="s">
        <v>157</v>
      </c>
      <c r="I2693" s="91"/>
      <c r="J2693" s="91">
        <v>235.73</v>
      </c>
      <c r="K2693" s="91"/>
      <c r="L2693" s="91">
        <v>42.86</v>
      </c>
      <c r="M2693" s="91">
        <v>64.290000000000006</v>
      </c>
      <c r="N2693" s="91">
        <v>21.43</v>
      </c>
      <c r="O2693" s="91">
        <v>42.86</v>
      </c>
      <c r="P2693" s="91">
        <v>107.15</v>
      </c>
      <c r="Q2693" s="91">
        <v>42.86</v>
      </c>
      <c r="R2693" s="91">
        <v>21.43</v>
      </c>
      <c r="S2693" s="91">
        <v>42.86</v>
      </c>
      <c r="T2693" s="91">
        <v>42.86</v>
      </c>
      <c r="U2693" s="91">
        <f t="shared" ref="U2693:U2756" si="257">SUM(I2693:T2693)</f>
        <v>664.33</v>
      </c>
      <c r="V2693" s="82" t="str">
        <f t="shared" si="255"/>
        <v>111001125889</v>
      </c>
      <c r="W2693" s="83">
        <f>VLOOKUP(V2693,Factors!$E$6:$H$5950,4,FALSE)</f>
        <v>8.4599999999999995E-2</v>
      </c>
      <c r="X2693" t="str">
        <f>VLOOKUP(V2693,Factors!$E$6:$F$5950,2,FALSE)</f>
        <v>Sendout Volumes</v>
      </c>
      <c r="Y2693" s="92">
        <f t="shared" si="252"/>
        <v>56.202317999999998</v>
      </c>
      <c r="Z2693" s="92">
        <f t="shared" si="253"/>
        <v>608.12768200000005</v>
      </c>
      <c r="AA2693" s="92">
        <f t="shared" si="254"/>
        <v>664.33</v>
      </c>
    </row>
    <row r="2694" spans="1:27" x14ac:dyDescent="0.25">
      <c r="A2694" t="s">
        <v>542</v>
      </c>
      <c r="B2694" t="s">
        <v>80</v>
      </c>
      <c r="C2694" t="s">
        <v>81</v>
      </c>
      <c r="D2694" t="s">
        <v>543</v>
      </c>
      <c r="E2694" t="s">
        <v>544</v>
      </c>
      <c r="F2694" t="str">
        <f t="shared" si="256"/>
        <v>1125</v>
      </c>
      <c r="G2694" t="s">
        <v>104</v>
      </c>
      <c r="H2694" t="s">
        <v>105</v>
      </c>
      <c r="I2694" s="91">
        <v>-240.83</v>
      </c>
      <c r="J2694" s="91"/>
      <c r="K2694" s="91">
        <v>-457.57</v>
      </c>
      <c r="L2694" s="91">
        <v>-288.99</v>
      </c>
      <c r="M2694" s="91">
        <v>-96.33</v>
      </c>
      <c r="N2694" s="91"/>
      <c r="O2694" s="91">
        <v>-722.48</v>
      </c>
      <c r="P2694" s="91"/>
      <c r="Q2694" s="91">
        <v>-1155.96</v>
      </c>
      <c r="R2694" s="91"/>
      <c r="S2694" s="91"/>
      <c r="T2694" s="91"/>
      <c r="U2694" s="91">
        <f t="shared" si="257"/>
        <v>-2962.16</v>
      </c>
      <c r="V2694" s="82" t="str">
        <f t="shared" si="255"/>
        <v>111001125889</v>
      </c>
      <c r="W2694" s="83">
        <f>VLOOKUP(V2694,Factors!$E$6:$H$5950,4,FALSE)</f>
        <v>8.4599999999999995E-2</v>
      </c>
      <c r="X2694" t="str">
        <f>VLOOKUP(V2694,Factors!$E$6:$F$5950,2,FALSE)</f>
        <v>Sendout Volumes</v>
      </c>
      <c r="Y2694" s="92">
        <f t="shared" si="252"/>
        <v>-250.59873599999997</v>
      </c>
      <c r="Z2694" s="92">
        <f t="shared" si="253"/>
        <v>-2711.5612639999999</v>
      </c>
      <c r="AA2694" s="92">
        <f t="shared" si="254"/>
        <v>-2962.16</v>
      </c>
    </row>
    <row r="2695" spans="1:27" x14ac:dyDescent="0.25">
      <c r="A2695" t="s">
        <v>542</v>
      </c>
      <c r="B2695" t="s">
        <v>80</v>
      </c>
      <c r="C2695" t="s">
        <v>81</v>
      </c>
      <c r="D2695" t="s">
        <v>543</v>
      </c>
      <c r="E2695" t="s">
        <v>544</v>
      </c>
      <c r="F2695" t="str">
        <f t="shared" si="256"/>
        <v>1125</v>
      </c>
      <c r="G2695" t="s">
        <v>106</v>
      </c>
      <c r="H2695" t="s">
        <v>107</v>
      </c>
      <c r="I2695" s="91">
        <v>-12275.36</v>
      </c>
      <c r="J2695" s="91">
        <v>-9917.1200000000008</v>
      </c>
      <c r="K2695" s="91">
        <v>-9921.2099999999991</v>
      </c>
      <c r="L2695" s="91">
        <v>-11672</v>
      </c>
      <c r="M2695" s="91">
        <v>-12255.6</v>
      </c>
      <c r="N2695" s="91">
        <v>-6419.6</v>
      </c>
      <c r="O2695" s="91">
        <v>-12255.6</v>
      </c>
      <c r="P2695" s="91">
        <v>-10504.8</v>
      </c>
      <c r="Q2695" s="91">
        <v>-11051.93</v>
      </c>
      <c r="R2695" s="91">
        <v>-12839.2</v>
      </c>
      <c r="S2695" s="91">
        <v>-9337.6</v>
      </c>
      <c r="T2695" s="91">
        <v>-8862.98</v>
      </c>
      <c r="U2695" s="91">
        <f t="shared" si="257"/>
        <v>-127313</v>
      </c>
      <c r="V2695" s="82" t="str">
        <f t="shared" si="255"/>
        <v>111001125889</v>
      </c>
      <c r="W2695" s="83">
        <f>VLOOKUP(V2695,Factors!$E$6:$H$5950,4,FALSE)</f>
        <v>8.4599999999999995E-2</v>
      </c>
      <c r="X2695" t="str">
        <f>VLOOKUP(V2695,Factors!$E$6:$F$5950,2,FALSE)</f>
        <v>Sendout Volumes</v>
      </c>
      <c r="Y2695" s="92">
        <f t="shared" si="252"/>
        <v>-10770.6798</v>
      </c>
      <c r="Z2695" s="92">
        <f t="shared" si="253"/>
        <v>-116542.3202</v>
      </c>
      <c r="AA2695" s="92">
        <f t="shared" si="254"/>
        <v>-127313</v>
      </c>
    </row>
    <row r="2696" spans="1:27" x14ac:dyDescent="0.25">
      <c r="A2696" t="s">
        <v>542</v>
      </c>
      <c r="B2696" t="s">
        <v>80</v>
      </c>
      <c r="C2696" t="s">
        <v>81</v>
      </c>
      <c r="D2696" t="s">
        <v>543</v>
      </c>
      <c r="E2696" t="s">
        <v>544</v>
      </c>
      <c r="F2696" t="str">
        <f t="shared" si="256"/>
        <v>1125</v>
      </c>
      <c r="G2696" t="s">
        <v>108</v>
      </c>
      <c r="H2696" t="s">
        <v>109</v>
      </c>
      <c r="I2696" s="91">
        <v>-2628.21</v>
      </c>
      <c r="J2696" s="91">
        <v>-1228.26</v>
      </c>
      <c r="K2696" s="91">
        <v>-867.01</v>
      </c>
      <c r="L2696" s="91">
        <v>-975.39</v>
      </c>
      <c r="M2696" s="91">
        <v>-1408.91</v>
      </c>
      <c r="N2696" s="91">
        <v>-1083.77</v>
      </c>
      <c r="O2696" s="91">
        <v>-1119.9000000000001</v>
      </c>
      <c r="P2696" s="91">
        <v>-2239.7800000000002</v>
      </c>
      <c r="Q2696" s="91">
        <v>-722.51</v>
      </c>
      <c r="R2696" s="91">
        <v>-1481.17</v>
      </c>
      <c r="S2696" s="91">
        <v>-1083.78</v>
      </c>
      <c r="T2696" s="91">
        <v>-781.41</v>
      </c>
      <c r="U2696" s="91">
        <f t="shared" si="257"/>
        <v>-15620.100000000002</v>
      </c>
      <c r="V2696" s="82" t="str">
        <f t="shared" si="255"/>
        <v>111001125889</v>
      </c>
      <c r="W2696" s="83">
        <f>VLOOKUP(V2696,Factors!$E$6:$H$5950,4,FALSE)</f>
        <v>8.4599999999999995E-2</v>
      </c>
      <c r="X2696" t="str">
        <f>VLOOKUP(V2696,Factors!$E$6:$F$5950,2,FALSE)</f>
        <v>Sendout Volumes</v>
      </c>
      <c r="Y2696" s="92">
        <f t="shared" si="252"/>
        <v>-1321.46046</v>
      </c>
      <c r="Z2696" s="92">
        <f t="shared" si="253"/>
        <v>-14298.639540000002</v>
      </c>
      <c r="AA2696" s="92">
        <f t="shared" si="254"/>
        <v>-15620.100000000002</v>
      </c>
    </row>
    <row r="2697" spans="1:27" x14ac:dyDescent="0.25">
      <c r="A2697" t="s">
        <v>542</v>
      </c>
      <c r="B2697" t="s">
        <v>80</v>
      </c>
      <c r="C2697" t="s">
        <v>81</v>
      </c>
      <c r="D2697" t="s">
        <v>543</v>
      </c>
      <c r="E2697" t="s">
        <v>544</v>
      </c>
      <c r="F2697" t="str">
        <f t="shared" si="256"/>
        <v>1125</v>
      </c>
      <c r="G2697" t="s">
        <v>243</v>
      </c>
      <c r="H2697" t="s">
        <v>244</v>
      </c>
      <c r="I2697" s="91">
        <v>-107.15</v>
      </c>
      <c r="J2697" s="91"/>
      <c r="K2697" s="91"/>
      <c r="L2697" s="91"/>
      <c r="M2697" s="91">
        <v>-21.43</v>
      </c>
      <c r="N2697" s="91"/>
      <c r="O2697" s="91">
        <v>-21.43</v>
      </c>
      <c r="P2697" s="91"/>
      <c r="Q2697" s="91"/>
      <c r="R2697" s="91">
        <v>-21.43</v>
      </c>
      <c r="S2697" s="91"/>
      <c r="T2697" s="91"/>
      <c r="U2697" s="91">
        <f t="shared" si="257"/>
        <v>-171.44000000000003</v>
      </c>
      <c r="V2697" s="82" t="str">
        <f t="shared" si="255"/>
        <v>111001125889</v>
      </c>
      <c r="W2697" s="83">
        <f>VLOOKUP(V2697,Factors!$E$6:$H$5950,4,FALSE)</f>
        <v>8.4599999999999995E-2</v>
      </c>
      <c r="X2697" t="str">
        <f>VLOOKUP(V2697,Factors!$E$6:$F$5950,2,FALSE)</f>
        <v>Sendout Volumes</v>
      </c>
      <c r="Y2697" s="92">
        <f t="shared" si="252"/>
        <v>-14.503824000000002</v>
      </c>
      <c r="Z2697" s="92">
        <f t="shared" si="253"/>
        <v>-156.93617600000002</v>
      </c>
      <c r="AA2697" s="92">
        <f t="shared" si="254"/>
        <v>-171.44000000000003</v>
      </c>
    </row>
    <row r="2698" spans="1:27" x14ac:dyDescent="0.25">
      <c r="A2698" t="s">
        <v>542</v>
      </c>
      <c r="B2698" t="s">
        <v>80</v>
      </c>
      <c r="C2698" t="s">
        <v>81</v>
      </c>
      <c r="D2698" t="s">
        <v>547</v>
      </c>
      <c r="E2698" t="s">
        <v>548</v>
      </c>
      <c r="F2698" t="str">
        <f t="shared" si="256"/>
        <v>1130</v>
      </c>
      <c r="G2698" t="s">
        <v>92</v>
      </c>
      <c r="H2698" t="s">
        <v>93</v>
      </c>
      <c r="I2698" s="91"/>
      <c r="J2698" s="91">
        <v>4295.07</v>
      </c>
      <c r="K2698" s="91"/>
      <c r="L2698" s="91"/>
      <c r="M2698" s="91"/>
      <c r="N2698" s="91"/>
      <c r="O2698" s="91">
        <v>1528.87</v>
      </c>
      <c r="P2698" s="91"/>
      <c r="Q2698" s="91">
        <v>-321.26</v>
      </c>
      <c r="R2698" s="91"/>
      <c r="S2698" s="91"/>
      <c r="T2698" s="91">
        <v>4224.8500000000004</v>
      </c>
      <c r="U2698" s="91">
        <f t="shared" si="257"/>
        <v>9727.5299999999988</v>
      </c>
      <c r="V2698" s="82" t="str">
        <f t="shared" si="255"/>
        <v>111001130889</v>
      </c>
      <c r="W2698" s="83">
        <f>VLOOKUP(V2698,Factors!$E$6:$H$5950,4,FALSE)</f>
        <v>8.4599999999999995E-2</v>
      </c>
      <c r="X2698" t="str">
        <f>VLOOKUP(V2698,Factors!$E$6:$F$5950,2,FALSE)</f>
        <v>Sendout Volumes</v>
      </c>
      <c r="Y2698" s="92">
        <f t="shared" si="252"/>
        <v>822.94903799999986</v>
      </c>
      <c r="Z2698" s="92">
        <f t="shared" si="253"/>
        <v>8904.5809619999982</v>
      </c>
      <c r="AA2698" s="92">
        <f t="shared" si="254"/>
        <v>9727.5299999999988</v>
      </c>
    </row>
    <row r="2699" spans="1:27" x14ac:dyDescent="0.25">
      <c r="A2699" t="s">
        <v>542</v>
      </c>
      <c r="B2699" t="s">
        <v>80</v>
      </c>
      <c r="C2699" t="s">
        <v>81</v>
      </c>
      <c r="D2699" t="s">
        <v>547</v>
      </c>
      <c r="E2699" t="s">
        <v>548</v>
      </c>
      <c r="F2699" t="str">
        <f t="shared" si="256"/>
        <v>1130</v>
      </c>
      <c r="G2699" t="s">
        <v>84</v>
      </c>
      <c r="H2699" t="s">
        <v>85</v>
      </c>
      <c r="I2699" s="91">
        <v>618.95000000000005</v>
      </c>
      <c r="J2699" s="91">
        <v>665.62</v>
      </c>
      <c r="K2699" s="91">
        <v>508.68</v>
      </c>
      <c r="L2699" s="91">
        <v>476.53</v>
      </c>
      <c r="M2699" s="91">
        <v>201.87</v>
      </c>
      <c r="N2699" s="91">
        <v>260.33</v>
      </c>
      <c r="O2699" s="91">
        <v>680.89</v>
      </c>
      <c r="P2699" s="91">
        <v>102.14</v>
      </c>
      <c r="Q2699" s="91">
        <v>361.49</v>
      </c>
      <c r="R2699" s="91">
        <v>967.37</v>
      </c>
      <c r="S2699" s="91">
        <v>1306.69</v>
      </c>
      <c r="T2699" s="91">
        <v>486.64</v>
      </c>
      <c r="U2699" s="91">
        <f t="shared" si="257"/>
        <v>6637.2</v>
      </c>
      <c r="V2699" s="82" t="str">
        <f t="shared" si="255"/>
        <v>111001130889</v>
      </c>
      <c r="W2699" s="83">
        <f>VLOOKUP(V2699,Factors!$E$6:$H$5950,4,FALSE)</f>
        <v>8.4599999999999995E-2</v>
      </c>
      <c r="X2699" t="str">
        <f>VLOOKUP(V2699,Factors!$E$6:$F$5950,2,FALSE)</f>
        <v>Sendout Volumes</v>
      </c>
      <c r="Y2699" s="92">
        <f t="shared" si="252"/>
        <v>561.50711999999999</v>
      </c>
      <c r="Z2699" s="92">
        <f t="shared" si="253"/>
        <v>6075.6928799999996</v>
      </c>
      <c r="AA2699" s="92">
        <f t="shared" si="254"/>
        <v>6637.2</v>
      </c>
    </row>
    <row r="2700" spans="1:27" x14ac:dyDescent="0.25">
      <c r="A2700" t="s">
        <v>542</v>
      </c>
      <c r="B2700" t="s">
        <v>80</v>
      </c>
      <c r="C2700" t="s">
        <v>81</v>
      </c>
      <c r="D2700" t="s">
        <v>547</v>
      </c>
      <c r="E2700" t="s">
        <v>548</v>
      </c>
      <c r="F2700" t="str">
        <f t="shared" si="256"/>
        <v>1130</v>
      </c>
      <c r="G2700" t="s">
        <v>217</v>
      </c>
      <c r="H2700" t="s">
        <v>218</v>
      </c>
      <c r="I2700" s="91"/>
      <c r="J2700" s="91">
        <v>298.27999999999997</v>
      </c>
      <c r="K2700" s="91"/>
      <c r="L2700" s="91"/>
      <c r="M2700" s="91"/>
      <c r="N2700" s="91"/>
      <c r="O2700" s="91"/>
      <c r="P2700" s="91"/>
      <c r="Q2700" s="91"/>
      <c r="R2700" s="91"/>
      <c r="S2700" s="91"/>
      <c r="T2700" s="91"/>
      <c r="U2700" s="91">
        <f t="shared" si="257"/>
        <v>298.27999999999997</v>
      </c>
      <c r="V2700" s="82" t="str">
        <f t="shared" si="255"/>
        <v>111001130889</v>
      </c>
      <c r="W2700" s="83">
        <f>VLOOKUP(V2700,Factors!$E$6:$H$5950,4,FALSE)</f>
        <v>8.4599999999999995E-2</v>
      </c>
      <c r="X2700" t="str">
        <f>VLOOKUP(V2700,Factors!$E$6:$F$5950,2,FALSE)</f>
        <v>Sendout Volumes</v>
      </c>
      <c r="Y2700" s="92">
        <f t="shared" si="252"/>
        <v>25.234487999999995</v>
      </c>
      <c r="Z2700" s="92">
        <f t="shared" si="253"/>
        <v>273.04551199999997</v>
      </c>
      <c r="AA2700" s="92">
        <f t="shared" si="254"/>
        <v>298.27999999999997</v>
      </c>
    </row>
    <row r="2701" spans="1:27" x14ac:dyDescent="0.25">
      <c r="A2701" t="s">
        <v>542</v>
      </c>
      <c r="B2701" t="s">
        <v>80</v>
      </c>
      <c r="C2701" t="s">
        <v>81</v>
      </c>
      <c r="D2701" t="s">
        <v>547</v>
      </c>
      <c r="E2701" t="s">
        <v>548</v>
      </c>
      <c r="F2701" t="str">
        <f t="shared" si="256"/>
        <v>1130</v>
      </c>
      <c r="G2701" t="s">
        <v>65</v>
      </c>
      <c r="H2701" t="s">
        <v>66</v>
      </c>
      <c r="I2701" s="91">
        <v>88.61</v>
      </c>
      <c r="J2701" s="91">
        <v>1618</v>
      </c>
      <c r="K2701" s="91">
        <v>1596.88</v>
      </c>
      <c r="L2701" s="91">
        <v>1956.95</v>
      </c>
      <c r="M2701" s="91">
        <v>144.5</v>
      </c>
      <c r="N2701" s="91">
        <v>385.32</v>
      </c>
      <c r="O2701" s="91">
        <v>3956.7</v>
      </c>
      <c r="P2701" s="91">
        <v>88.61</v>
      </c>
      <c r="Q2701" s="91"/>
      <c r="R2701" s="91">
        <v>4462.72</v>
      </c>
      <c r="S2701" s="91">
        <v>602.07000000000005</v>
      </c>
      <c r="T2701" s="91">
        <v>821.3</v>
      </c>
      <c r="U2701" s="91">
        <f t="shared" si="257"/>
        <v>15721.66</v>
      </c>
      <c r="V2701" s="82" t="str">
        <f t="shared" si="255"/>
        <v>111001130889</v>
      </c>
      <c r="W2701" s="83">
        <f>VLOOKUP(V2701,Factors!$E$6:$H$5950,4,FALSE)</f>
        <v>8.4599999999999995E-2</v>
      </c>
      <c r="X2701" t="str">
        <f>VLOOKUP(V2701,Factors!$E$6:$F$5950,2,FALSE)</f>
        <v>Sendout Volumes</v>
      </c>
      <c r="Y2701" s="92">
        <f t="shared" si="252"/>
        <v>1330.0524359999999</v>
      </c>
      <c r="Z2701" s="92">
        <f t="shared" si="253"/>
        <v>14391.607564</v>
      </c>
      <c r="AA2701" s="92">
        <f t="shared" si="254"/>
        <v>15721.66</v>
      </c>
    </row>
    <row r="2702" spans="1:27" x14ac:dyDescent="0.25">
      <c r="A2702" t="s">
        <v>542</v>
      </c>
      <c r="B2702" t="s">
        <v>80</v>
      </c>
      <c r="C2702" t="s">
        <v>81</v>
      </c>
      <c r="D2702" t="s">
        <v>547</v>
      </c>
      <c r="E2702" t="s">
        <v>548</v>
      </c>
      <c r="F2702" t="str">
        <f t="shared" si="256"/>
        <v>1130</v>
      </c>
      <c r="G2702" t="s">
        <v>56</v>
      </c>
      <c r="H2702" t="s">
        <v>57</v>
      </c>
      <c r="I2702" s="91">
        <v>5130.74</v>
      </c>
      <c r="J2702" s="91">
        <v>4292.7</v>
      </c>
      <c r="K2702" s="91">
        <v>2709.11</v>
      </c>
      <c r="L2702" s="91">
        <v>2186.6799999999998</v>
      </c>
      <c r="M2702" s="91">
        <v>1301.3900000000001</v>
      </c>
      <c r="N2702" s="91">
        <v>1779.6</v>
      </c>
      <c r="O2702" s="91">
        <v>2897.27</v>
      </c>
      <c r="P2702" s="91">
        <v>134.19</v>
      </c>
      <c r="Q2702" s="91">
        <v>1878.66</v>
      </c>
      <c r="R2702" s="91">
        <v>4104.99</v>
      </c>
      <c r="S2702" s="91">
        <v>10154.450000000001</v>
      </c>
      <c r="T2702" s="91">
        <v>3212.5</v>
      </c>
      <c r="U2702" s="91">
        <f t="shared" si="257"/>
        <v>39782.28</v>
      </c>
      <c r="V2702" s="82" t="str">
        <f t="shared" si="255"/>
        <v>111001130889</v>
      </c>
      <c r="W2702" s="83">
        <f>VLOOKUP(V2702,Factors!$E$6:$H$5950,4,FALSE)</f>
        <v>8.4599999999999995E-2</v>
      </c>
      <c r="X2702" t="str">
        <f>VLOOKUP(V2702,Factors!$E$6:$F$5950,2,FALSE)</f>
        <v>Sendout Volumes</v>
      </c>
      <c r="Y2702" s="92">
        <f t="shared" si="252"/>
        <v>3365.5808879999995</v>
      </c>
      <c r="Z2702" s="92">
        <f t="shared" si="253"/>
        <v>36416.699112000002</v>
      </c>
      <c r="AA2702" s="92">
        <f t="shared" si="254"/>
        <v>39782.28</v>
      </c>
    </row>
    <row r="2703" spans="1:27" x14ac:dyDescent="0.25">
      <c r="A2703" t="s">
        <v>542</v>
      </c>
      <c r="B2703" t="s">
        <v>80</v>
      </c>
      <c r="C2703" t="s">
        <v>81</v>
      </c>
      <c r="D2703" t="s">
        <v>547</v>
      </c>
      <c r="E2703" t="s">
        <v>548</v>
      </c>
      <c r="F2703" t="str">
        <f t="shared" si="256"/>
        <v>1130</v>
      </c>
      <c r="G2703" t="s">
        <v>68</v>
      </c>
      <c r="H2703" t="s">
        <v>69</v>
      </c>
      <c r="I2703" s="91">
        <v>1690.26</v>
      </c>
      <c r="J2703" s="91">
        <v>1519.91</v>
      </c>
      <c r="K2703" s="91">
        <v>1372.52</v>
      </c>
      <c r="L2703" s="91">
        <v>1176.06</v>
      </c>
      <c r="M2703" s="91">
        <v>807.7</v>
      </c>
      <c r="N2703" s="91">
        <v>741.23</v>
      </c>
      <c r="O2703" s="91">
        <v>747.04</v>
      </c>
      <c r="P2703" s="91">
        <v>917.38</v>
      </c>
      <c r="Q2703" s="91">
        <v>2156.7399999999998</v>
      </c>
      <c r="R2703" s="91">
        <v>2231.5</v>
      </c>
      <c r="S2703" s="91">
        <v>3830.62</v>
      </c>
      <c r="T2703" s="91">
        <v>1398.78</v>
      </c>
      <c r="U2703" s="91">
        <f t="shared" si="257"/>
        <v>18589.739999999998</v>
      </c>
      <c r="V2703" s="82" t="str">
        <f t="shared" si="255"/>
        <v>111001130889</v>
      </c>
      <c r="W2703" s="83">
        <f>VLOOKUP(V2703,Factors!$E$6:$H$5950,4,FALSE)</f>
        <v>8.4599999999999995E-2</v>
      </c>
      <c r="X2703" t="str">
        <f>VLOOKUP(V2703,Factors!$E$6:$F$5950,2,FALSE)</f>
        <v>Sendout Volumes</v>
      </c>
      <c r="Y2703" s="92">
        <f t="shared" si="252"/>
        <v>1572.6920039999998</v>
      </c>
      <c r="Z2703" s="92">
        <f t="shared" si="253"/>
        <v>17017.047995999998</v>
      </c>
      <c r="AA2703" s="92">
        <f t="shared" si="254"/>
        <v>18589.739999999998</v>
      </c>
    </row>
    <row r="2704" spans="1:27" x14ac:dyDescent="0.25">
      <c r="A2704" t="s">
        <v>542</v>
      </c>
      <c r="B2704" t="s">
        <v>80</v>
      </c>
      <c r="C2704" t="s">
        <v>81</v>
      </c>
      <c r="D2704" t="s">
        <v>547</v>
      </c>
      <c r="E2704" t="s">
        <v>548</v>
      </c>
      <c r="F2704" t="str">
        <f t="shared" si="256"/>
        <v>1130</v>
      </c>
      <c r="G2704" t="s">
        <v>156</v>
      </c>
      <c r="H2704" t="s">
        <v>157</v>
      </c>
      <c r="I2704" s="91">
        <v>42.86</v>
      </c>
      <c r="J2704" s="91">
        <v>85.72</v>
      </c>
      <c r="K2704" s="91">
        <v>42.86</v>
      </c>
      <c r="L2704" s="91">
        <v>42.86</v>
      </c>
      <c r="M2704" s="91">
        <v>21.43</v>
      </c>
      <c r="N2704" s="91"/>
      <c r="O2704" s="91">
        <v>150.01</v>
      </c>
      <c r="P2704" s="91">
        <v>42.86</v>
      </c>
      <c r="Q2704" s="91"/>
      <c r="R2704" s="91">
        <v>321.45</v>
      </c>
      <c r="S2704" s="91">
        <v>21.43</v>
      </c>
      <c r="T2704" s="91">
        <v>64.290000000000006</v>
      </c>
      <c r="U2704" s="91">
        <f t="shared" si="257"/>
        <v>835.76999999999987</v>
      </c>
      <c r="V2704" s="82" t="str">
        <f t="shared" si="255"/>
        <v>111001130889</v>
      </c>
      <c r="W2704" s="83">
        <f>VLOOKUP(V2704,Factors!$E$6:$H$5950,4,FALSE)</f>
        <v>8.4599999999999995E-2</v>
      </c>
      <c r="X2704" t="str">
        <f>VLOOKUP(V2704,Factors!$E$6:$F$5950,2,FALSE)</f>
        <v>Sendout Volumes</v>
      </c>
      <c r="Y2704" s="92">
        <f t="shared" si="252"/>
        <v>70.706141999999986</v>
      </c>
      <c r="Z2704" s="92">
        <f t="shared" si="253"/>
        <v>765.06385799999987</v>
      </c>
      <c r="AA2704" s="92">
        <f t="shared" si="254"/>
        <v>835.76999999999987</v>
      </c>
    </row>
    <row r="2705" spans="1:27" x14ac:dyDescent="0.25">
      <c r="A2705" t="s">
        <v>542</v>
      </c>
      <c r="B2705" t="s">
        <v>80</v>
      </c>
      <c r="C2705" t="s">
        <v>81</v>
      </c>
      <c r="D2705" t="s">
        <v>549</v>
      </c>
      <c r="E2705" t="s">
        <v>550</v>
      </c>
      <c r="F2705" t="str">
        <f t="shared" si="256"/>
        <v>1140</v>
      </c>
      <c r="G2705" t="s">
        <v>61</v>
      </c>
      <c r="H2705" t="s">
        <v>62</v>
      </c>
      <c r="I2705" s="91">
        <v>23.98</v>
      </c>
      <c r="J2705" s="91">
        <v>951.52</v>
      </c>
      <c r="K2705" s="91">
        <v>295.89</v>
      </c>
      <c r="L2705" s="91"/>
      <c r="M2705" s="91">
        <v>404.41</v>
      </c>
      <c r="N2705" s="91"/>
      <c r="O2705" s="91"/>
      <c r="P2705" s="91"/>
      <c r="Q2705" s="91"/>
      <c r="R2705" s="91">
        <v>-275.39999999999998</v>
      </c>
      <c r="S2705" s="91">
        <v>6.84</v>
      </c>
      <c r="T2705" s="91"/>
      <c r="U2705" s="91">
        <f t="shared" si="257"/>
        <v>1407.24</v>
      </c>
      <c r="V2705" s="82" t="str">
        <f t="shared" si="255"/>
        <v>111001140889</v>
      </c>
      <c r="W2705" s="83">
        <f>VLOOKUP(V2705,Factors!$E$6:$H$5950,4,FALSE)</f>
        <v>8.4599999999999995E-2</v>
      </c>
      <c r="X2705" t="str">
        <f>VLOOKUP(V2705,Factors!$E$6:$F$5950,2,FALSE)</f>
        <v>Sendout Volumes</v>
      </c>
      <c r="Y2705" s="92">
        <f t="shared" si="252"/>
        <v>119.052504</v>
      </c>
      <c r="Z2705" s="92">
        <f t="shared" si="253"/>
        <v>1288.187496</v>
      </c>
      <c r="AA2705" s="92">
        <f t="shared" si="254"/>
        <v>1407.24</v>
      </c>
    </row>
    <row r="2706" spans="1:27" x14ac:dyDescent="0.25">
      <c r="A2706" t="s">
        <v>542</v>
      </c>
      <c r="B2706" t="s">
        <v>80</v>
      </c>
      <c r="C2706" t="s">
        <v>81</v>
      </c>
      <c r="D2706" t="s">
        <v>549</v>
      </c>
      <c r="E2706" t="s">
        <v>550</v>
      </c>
      <c r="F2706" t="str">
        <f t="shared" si="256"/>
        <v>1140</v>
      </c>
      <c r="G2706" t="s">
        <v>92</v>
      </c>
      <c r="H2706" t="s">
        <v>93</v>
      </c>
      <c r="I2706" s="91"/>
      <c r="J2706" s="91">
        <v>882.4</v>
      </c>
      <c r="K2706" s="91">
        <v>53.89</v>
      </c>
      <c r="L2706" s="91"/>
      <c r="M2706" s="91"/>
      <c r="N2706" s="91">
        <v>111.97</v>
      </c>
      <c r="O2706" s="91"/>
      <c r="P2706" s="91">
        <v>86.59</v>
      </c>
      <c r="Q2706" s="91"/>
      <c r="R2706" s="91"/>
      <c r="S2706" s="91"/>
      <c r="T2706" s="91"/>
      <c r="U2706" s="91">
        <f t="shared" si="257"/>
        <v>1134.8499999999999</v>
      </c>
      <c r="V2706" s="82" t="str">
        <f t="shared" si="255"/>
        <v>111001140889</v>
      </c>
      <c r="W2706" s="83">
        <f>VLOOKUP(V2706,Factors!$E$6:$H$5950,4,FALSE)</f>
        <v>8.4599999999999995E-2</v>
      </c>
      <c r="X2706" t="str">
        <f>VLOOKUP(V2706,Factors!$E$6:$F$5950,2,FALSE)</f>
        <v>Sendout Volumes</v>
      </c>
      <c r="Y2706" s="92">
        <f t="shared" ref="Y2706:Y2769" si="258">U2706*W2706</f>
        <v>96.00830999999998</v>
      </c>
      <c r="Z2706" s="92">
        <f t="shared" ref="Z2706:Z2769" si="259">U2706-Y2706</f>
        <v>1038.84169</v>
      </c>
      <c r="AA2706" s="92">
        <f t="shared" ref="AA2706:AA2769" si="260">Y2706+Z2706</f>
        <v>1134.8499999999999</v>
      </c>
    </row>
    <row r="2707" spans="1:27" x14ac:dyDescent="0.25">
      <c r="A2707" t="s">
        <v>542</v>
      </c>
      <c r="B2707" t="s">
        <v>80</v>
      </c>
      <c r="C2707" t="s">
        <v>81</v>
      </c>
      <c r="D2707" t="s">
        <v>549</v>
      </c>
      <c r="E2707" t="s">
        <v>550</v>
      </c>
      <c r="F2707" t="str">
        <f t="shared" si="256"/>
        <v>1140</v>
      </c>
      <c r="G2707" t="s">
        <v>84</v>
      </c>
      <c r="H2707" t="s">
        <v>85</v>
      </c>
      <c r="I2707" s="91">
        <v>399.57</v>
      </c>
      <c r="J2707" s="91">
        <v>990.85</v>
      </c>
      <c r="K2707" s="91">
        <v>1164.1600000000001</v>
      </c>
      <c r="L2707" s="91">
        <v>505.29</v>
      </c>
      <c r="M2707" s="91">
        <v>170.98</v>
      </c>
      <c r="N2707" s="91"/>
      <c r="O2707" s="91">
        <v>183</v>
      </c>
      <c r="P2707" s="91">
        <v>19.600000000000001</v>
      </c>
      <c r="Q2707" s="91">
        <v>98.02</v>
      </c>
      <c r="R2707" s="91">
        <v>670.02</v>
      </c>
      <c r="S2707" s="91">
        <v>956.83</v>
      </c>
      <c r="T2707" s="91">
        <v>845.27</v>
      </c>
      <c r="U2707" s="91">
        <f t="shared" si="257"/>
        <v>6003.59</v>
      </c>
      <c r="V2707" s="82" t="str">
        <f t="shared" si="255"/>
        <v>111001140889</v>
      </c>
      <c r="W2707" s="83">
        <f>VLOOKUP(V2707,Factors!$E$6:$H$5950,4,FALSE)</f>
        <v>8.4599999999999995E-2</v>
      </c>
      <c r="X2707" t="str">
        <f>VLOOKUP(V2707,Factors!$E$6:$F$5950,2,FALSE)</f>
        <v>Sendout Volumes</v>
      </c>
      <c r="Y2707" s="92">
        <f t="shared" si="258"/>
        <v>507.90371399999998</v>
      </c>
      <c r="Z2707" s="92">
        <f t="shared" si="259"/>
        <v>5495.6862860000001</v>
      </c>
      <c r="AA2707" s="92">
        <f t="shared" si="260"/>
        <v>6003.59</v>
      </c>
    </row>
    <row r="2708" spans="1:27" x14ac:dyDescent="0.25">
      <c r="A2708" t="s">
        <v>542</v>
      </c>
      <c r="B2708" t="s">
        <v>80</v>
      </c>
      <c r="C2708" t="s">
        <v>81</v>
      </c>
      <c r="D2708" t="s">
        <v>549</v>
      </c>
      <c r="E2708" t="s">
        <v>550</v>
      </c>
      <c r="F2708" t="str">
        <f t="shared" si="256"/>
        <v>1140</v>
      </c>
      <c r="G2708" t="s">
        <v>44</v>
      </c>
      <c r="H2708" t="s">
        <v>45</v>
      </c>
      <c r="I2708" s="91"/>
      <c r="J2708" s="91"/>
      <c r="K2708" s="91"/>
      <c r="L2708" s="91">
        <v>7.22</v>
      </c>
      <c r="M2708" s="91"/>
      <c r="N2708" s="91">
        <v>10451.200000000001</v>
      </c>
      <c r="O2708" s="91">
        <v>17507.2</v>
      </c>
      <c r="P2708" s="91">
        <v>0</v>
      </c>
      <c r="Q2708" s="91">
        <v>10451.200000000001</v>
      </c>
      <c r="R2708" s="91">
        <v>6514.78</v>
      </c>
      <c r="S2708" s="91">
        <v>2016</v>
      </c>
      <c r="T2708" s="91">
        <v>0</v>
      </c>
      <c r="U2708" s="91">
        <f t="shared" si="257"/>
        <v>46947.600000000006</v>
      </c>
      <c r="V2708" s="82" t="str">
        <f t="shared" si="255"/>
        <v>111001140889</v>
      </c>
      <c r="W2708" s="83">
        <f>VLOOKUP(V2708,Factors!$E$6:$H$5950,4,FALSE)</f>
        <v>8.4599999999999995E-2</v>
      </c>
      <c r="X2708" t="str">
        <f>VLOOKUP(V2708,Factors!$E$6:$F$5950,2,FALSE)</f>
        <v>Sendout Volumes</v>
      </c>
      <c r="Y2708" s="92">
        <f t="shared" si="258"/>
        <v>3971.7669600000004</v>
      </c>
      <c r="Z2708" s="92">
        <f t="shared" si="259"/>
        <v>42975.833040000005</v>
      </c>
      <c r="AA2708" s="92">
        <f t="shared" si="260"/>
        <v>46947.600000000006</v>
      </c>
    </row>
    <row r="2709" spans="1:27" x14ac:dyDescent="0.25">
      <c r="A2709" t="s">
        <v>542</v>
      </c>
      <c r="B2709" t="s">
        <v>80</v>
      </c>
      <c r="C2709" t="s">
        <v>81</v>
      </c>
      <c r="D2709" t="s">
        <v>549</v>
      </c>
      <c r="E2709" t="s">
        <v>550</v>
      </c>
      <c r="F2709" t="str">
        <f t="shared" si="256"/>
        <v>1140</v>
      </c>
      <c r="G2709" t="s">
        <v>132</v>
      </c>
      <c r="H2709" t="s">
        <v>133</v>
      </c>
      <c r="I2709" s="91"/>
      <c r="J2709" s="91">
        <v>33.56</v>
      </c>
      <c r="K2709" s="91"/>
      <c r="L2709" s="91"/>
      <c r="M2709" s="91"/>
      <c r="N2709" s="91"/>
      <c r="O2709" s="91"/>
      <c r="P2709" s="91"/>
      <c r="Q2709" s="91"/>
      <c r="R2709" s="91"/>
      <c r="S2709" s="91"/>
      <c r="T2709" s="91"/>
      <c r="U2709" s="91">
        <f t="shared" si="257"/>
        <v>33.56</v>
      </c>
      <c r="V2709" s="82" t="str">
        <f t="shared" si="255"/>
        <v>111001140889</v>
      </c>
      <c r="W2709" s="83">
        <f>VLOOKUP(V2709,Factors!$E$6:$H$5950,4,FALSE)</f>
        <v>8.4599999999999995E-2</v>
      </c>
      <c r="X2709" t="str">
        <f>VLOOKUP(V2709,Factors!$E$6:$F$5950,2,FALSE)</f>
        <v>Sendout Volumes</v>
      </c>
      <c r="Y2709" s="92">
        <f t="shared" si="258"/>
        <v>2.8391760000000001</v>
      </c>
      <c r="Z2709" s="92">
        <f t="shared" si="259"/>
        <v>30.720824</v>
      </c>
      <c r="AA2709" s="92">
        <f t="shared" si="260"/>
        <v>33.56</v>
      </c>
    </row>
    <row r="2710" spans="1:27" x14ac:dyDescent="0.25">
      <c r="A2710" t="s">
        <v>542</v>
      </c>
      <c r="B2710" t="s">
        <v>80</v>
      </c>
      <c r="C2710" t="s">
        <v>81</v>
      </c>
      <c r="D2710" t="s">
        <v>549</v>
      </c>
      <c r="E2710" t="s">
        <v>550</v>
      </c>
      <c r="F2710" t="str">
        <f t="shared" si="256"/>
        <v>1140</v>
      </c>
      <c r="G2710" t="s">
        <v>138</v>
      </c>
      <c r="H2710" t="s">
        <v>139</v>
      </c>
      <c r="I2710" s="91">
        <v>28.88</v>
      </c>
      <c r="J2710" s="91">
        <v>36.1</v>
      </c>
      <c r="K2710" s="91">
        <v>28.88</v>
      </c>
      <c r="L2710" s="91"/>
      <c r="M2710" s="91"/>
      <c r="N2710" s="91"/>
      <c r="O2710" s="91"/>
      <c r="P2710" s="91"/>
      <c r="Q2710" s="91"/>
      <c r="R2710" s="91"/>
      <c r="S2710" s="91"/>
      <c r="T2710" s="91">
        <v>15.06</v>
      </c>
      <c r="U2710" s="91">
        <f t="shared" si="257"/>
        <v>108.92</v>
      </c>
      <c r="V2710" s="82" t="str">
        <f t="shared" si="255"/>
        <v>111001140889</v>
      </c>
      <c r="W2710" s="83">
        <f>VLOOKUP(V2710,Factors!$E$6:$H$5950,4,FALSE)</f>
        <v>8.4599999999999995E-2</v>
      </c>
      <c r="X2710" t="str">
        <f>VLOOKUP(V2710,Factors!$E$6:$F$5950,2,FALSE)</f>
        <v>Sendout Volumes</v>
      </c>
      <c r="Y2710" s="92">
        <f t="shared" si="258"/>
        <v>9.2146319999999999</v>
      </c>
      <c r="Z2710" s="92">
        <f t="shared" si="259"/>
        <v>99.705368000000007</v>
      </c>
      <c r="AA2710" s="92">
        <f t="shared" si="260"/>
        <v>108.92</v>
      </c>
    </row>
    <row r="2711" spans="1:27" x14ac:dyDescent="0.25">
      <c r="A2711" t="s">
        <v>542</v>
      </c>
      <c r="B2711" t="s">
        <v>80</v>
      </c>
      <c r="C2711" t="s">
        <v>81</v>
      </c>
      <c r="D2711" t="s">
        <v>549</v>
      </c>
      <c r="E2711" t="s">
        <v>550</v>
      </c>
      <c r="F2711" t="str">
        <f t="shared" si="256"/>
        <v>1140</v>
      </c>
      <c r="G2711" t="s">
        <v>65</v>
      </c>
      <c r="H2711" t="s">
        <v>66</v>
      </c>
      <c r="I2711" s="91">
        <v>132.9</v>
      </c>
      <c r="J2711" s="91"/>
      <c r="K2711" s="91"/>
      <c r="L2711" s="91"/>
      <c r="M2711" s="91"/>
      <c r="N2711" s="91"/>
      <c r="O2711" s="91"/>
      <c r="P2711" s="91"/>
      <c r="Q2711" s="91"/>
      <c r="R2711" s="91"/>
      <c r="S2711" s="91">
        <v>289</v>
      </c>
      <c r="T2711" s="91"/>
      <c r="U2711" s="91">
        <f t="shared" si="257"/>
        <v>421.9</v>
      </c>
      <c r="V2711" s="82" t="str">
        <f t="shared" si="255"/>
        <v>111001140889</v>
      </c>
      <c r="W2711" s="83">
        <f>VLOOKUP(V2711,Factors!$E$6:$H$5950,4,FALSE)</f>
        <v>8.4599999999999995E-2</v>
      </c>
      <c r="X2711" t="str">
        <f>VLOOKUP(V2711,Factors!$E$6:$F$5950,2,FALSE)</f>
        <v>Sendout Volumes</v>
      </c>
      <c r="Y2711" s="92">
        <f t="shared" si="258"/>
        <v>35.692739999999993</v>
      </c>
      <c r="Z2711" s="92">
        <f t="shared" si="259"/>
        <v>386.20725999999996</v>
      </c>
      <c r="AA2711" s="92">
        <f t="shared" si="260"/>
        <v>421.9</v>
      </c>
    </row>
    <row r="2712" spans="1:27" x14ac:dyDescent="0.25">
      <c r="A2712" t="s">
        <v>542</v>
      </c>
      <c r="B2712" t="s">
        <v>80</v>
      </c>
      <c r="C2712" t="s">
        <v>81</v>
      </c>
      <c r="D2712" t="s">
        <v>549</v>
      </c>
      <c r="E2712" t="s">
        <v>550</v>
      </c>
      <c r="F2712" t="str">
        <f t="shared" si="256"/>
        <v>1140</v>
      </c>
      <c r="G2712" t="s">
        <v>56</v>
      </c>
      <c r="H2712" t="s">
        <v>57</v>
      </c>
      <c r="I2712" s="91">
        <v>3213.8</v>
      </c>
      <c r="J2712" s="91">
        <v>8860.0400000000009</v>
      </c>
      <c r="K2712" s="91">
        <v>11117.99</v>
      </c>
      <c r="L2712" s="91">
        <v>5243.38</v>
      </c>
      <c r="M2712" s="91">
        <v>1800.33</v>
      </c>
      <c r="N2712" s="91"/>
      <c r="O2712" s="91">
        <v>1657.12</v>
      </c>
      <c r="P2712" s="91">
        <v>218.85</v>
      </c>
      <c r="Q2712" s="91">
        <v>1094.25</v>
      </c>
      <c r="R2712" s="91">
        <v>6398.87</v>
      </c>
      <c r="S2712" s="91">
        <v>7899.73</v>
      </c>
      <c r="T2712" s="91">
        <v>2883.8</v>
      </c>
      <c r="U2712" s="91">
        <f t="shared" si="257"/>
        <v>50388.160000000003</v>
      </c>
      <c r="V2712" s="82" t="str">
        <f t="shared" si="255"/>
        <v>111001140889</v>
      </c>
      <c r="W2712" s="83">
        <f>VLOOKUP(V2712,Factors!$E$6:$H$5950,4,FALSE)</f>
        <v>8.4599999999999995E-2</v>
      </c>
      <c r="X2712" t="str">
        <f>VLOOKUP(V2712,Factors!$E$6:$F$5950,2,FALSE)</f>
        <v>Sendout Volumes</v>
      </c>
      <c r="Y2712" s="92">
        <f t="shared" si="258"/>
        <v>4262.8383359999998</v>
      </c>
      <c r="Z2712" s="92">
        <f t="shared" si="259"/>
        <v>46125.321664000003</v>
      </c>
      <c r="AA2712" s="92">
        <f t="shared" si="260"/>
        <v>50388.160000000003</v>
      </c>
    </row>
    <row r="2713" spans="1:27" x14ac:dyDescent="0.25">
      <c r="A2713" t="s">
        <v>542</v>
      </c>
      <c r="B2713" t="s">
        <v>80</v>
      </c>
      <c r="C2713" t="s">
        <v>81</v>
      </c>
      <c r="D2713" t="s">
        <v>549</v>
      </c>
      <c r="E2713" t="s">
        <v>550</v>
      </c>
      <c r="F2713" t="str">
        <f t="shared" si="256"/>
        <v>1140</v>
      </c>
      <c r="G2713" t="s">
        <v>68</v>
      </c>
      <c r="H2713" t="s">
        <v>69</v>
      </c>
      <c r="I2713" s="91">
        <v>1113.8399999999999</v>
      </c>
      <c r="J2713" s="91">
        <v>2201.16</v>
      </c>
      <c r="K2713" s="91">
        <v>1878.01</v>
      </c>
      <c r="L2713" s="91">
        <v>397.38</v>
      </c>
      <c r="M2713" s="91">
        <v>108.38</v>
      </c>
      <c r="N2713" s="91"/>
      <c r="O2713" s="91">
        <v>385.79</v>
      </c>
      <c r="P2713" s="91"/>
      <c r="Q2713" s="91"/>
      <c r="R2713" s="91">
        <v>1080.8699999999999</v>
      </c>
      <c r="S2713" s="91">
        <v>2492.66</v>
      </c>
      <c r="T2713" s="91">
        <v>1866.23</v>
      </c>
      <c r="U2713" s="91">
        <f t="shared" si="257"/>
        <v>11524.32</v>
      </c>
      <c r="V2713" s="82" t="str">
        <f t="shared" si="255"/>
        <v>111001140889</v>
      </c>
      <c r="W2713" s="83">
        <f>VLOOKUP(V2713,Factors!$E$6:$H$5950,4,FALSE)</f>
        <v>8.4599999999999995E-2</v>
      </c>
      <c r="X2713" t="str">
        <f>VLOOKUP(V2713,Factors!$E$6:$F$5950,2,FALSE)</f>
        <v>Sendout Volumes</v>
      </c>
      <c r="Y2713" s="92">
        <f t="shared" si="258"/>
        <v>974.95747199999994</v>
      </c>
      <c r="Z2713" s="92">
        <f t="shared" si="259"/>
        <v>10549.362528</v>
      </c>
      <c r="AA2713" s="92">
        <f t="shared" si="260"/>
        <v>11524.32</v>
      </c>
    </row>
    <row r="2714" spans="1:27" x14ac:dyDescent="0.25">
      <c r="A2714" t="s">
        <v>542</v>
      </c>
      <c r="B2714" t="s">
        <v>80</v>
      </c>
      <c r="C2714" t="s">
        <v>81</v>
      </c>
      <c r="D2714" t="s">
        <v>549</v>
      </c>
      <c r="E2714" t="s">
        <v>550</v>
      </c>
      <c r="F2714" t="str">
        <f t="shared" si="256"/>
        <v>1140</v>
      </c>
      <c r="G2714" t="s">
        <v>156</v>
      </c>
      <c r="H2714" t="s">
        <v>157</v>
      </c>
      <c r="I2714" s="91">
        <v>42.86</v>
      </c>
      <c r="J2714" s="91">
        <v>64.290000000000006</v>
      </c>
      <c r="K2714" s="91">
        <v>85.72</v>
      </c>
      <c r="L2714" s="91"/>
      <c r="M2714" s="91"/>
      <c r="N2714" s="91"/>
      <c r="O2714" s="91"/>
      <c r="P2714" s="91"/>
      <c r="Q2714" s="91"/>
      <c r="R2714" s="91"/>
      <c r="S2714" s="91"/>
      <c r="T2714" s="91">
        <v>85.72</v>
      </c>
      <c r="U2714" s="91">
        <f t="shared" si="257"/>
        <v>278.59000000000003</v>
      </c>
      <c r="V2714" s="82" t="str">
        <f t="shared" si="255"/>
        <v>111001140889</v>
      </c>
      <c r="W2714" s="83">
        <f>VLOOKUP(V2714,Factors!$E$6:$H$5950,4,FALSE)</f>
        <v>8.4599999999999995E-2</v>
      </c>
      <c r="X2714" t="str">
        <f>VLOOKUP(V2714,Factors!$E$6:$F$5950,2,FALSE)</f>
        <v>Sendout Volumes</v>
      </c>
      <c r="Y2714" s="92">
        <f t="shared" si="258"/>
        <v>23.568714</v>
      </c>
      <c r="Z2714" s="92">
        <f t="shared" si="259"/>
        <v>255.02128600000003</v>
      </c>
      <c r="AA2714" s="92">
        <f t="shared" si="260"/>
        <v>278.59000000000003</v>
      </c>
    </row>
    <row r="2715" spans="1:27" x14ac:dyDescent="0.25">
      <c r="A2715" t="s">
        <v>542</v>
      </c>
      <c r="B2715" t="s">
        <v>80</v>
      </c>
      <c r="C2715" t="s">
        <v>81</v>
      </c>
      <c r="D2715" t="s">
        <v>551</v>
      </c>
      <c r="E2715" t="s">
        <v>550</v>
      </c>
      <c r="F2715" t="str">
        <f t="shared" si="256"/>
        <v>1145</v>
      </c>
      <c r="G2715" t="s">
        <v>92</v>
      </c>
      <c r="H2715" t="s">
        <v>93</v>
      </c>
      <c r="I2715" s="91"/>
      <c r="J2715" s="91"/>
      <c r="K2715" s="91"/>
      <c r="L2715" s="91"/>
      <c r="M2715" s="91"/>
      <c r="N2715" s="91"/>
      <c r="O2715" s="91"/>
      <c r="P2715" s="91"/>
      <c r="Q2715" s="91">
        <v>949.53</v>
      </c>
      <c r="R2715" s="91">
        <v>503.96</v>
      </c>
      <c r="S2715" s="91"/>
      <c r="T2715" s="91"/>
      <c r="U2715" s="91">
        <f t="shared" si="257"/>
        <v>1453.49</v>
      </c>
      <c r="V2715" s="82" t="str">
        <f t="shared" si="255"/>
        <v>111001145889</v>
      </c>
      <c r="W2715" s="83">
        <f>VLOOKUP(V2715,Factors!$E$6:$H$5950,4,FALSE)</f>
        <v>8.4599999999999995E-2</v>
      </c>
      <c r="X2715" t="str">
        <f>VLOOKUP(V2715,Factors!$E$6:$F$5950,2,FALSE)</f>
        <v>Sendout Volumes</v>
      </c>
      <c r="Y2715" s="92">
        <f t="shared" si="258"/>
        <v>122.96525399999999</v>
      </c>
      <c r="Z2715" s="92">
        <f t="shared" si="259"/>
        <v>1330.5247460000001</v>
      </c>
      <c r="AA2715" s="92">
        <f t="shared" si="260"/>
        <v>1453.49</v>
      </c>
    </row>
    <row r="2716" spans="1:27" x14ac:dyDescent="0.25">
      <c r="A2716" t="s">
        <v>542</v>
      </c>
      <c r="B2716" t="s">
        <v>80</v>
      </c>
      <c r="C2716" t="s">
        <v>81</v>
      </c>
      <c r="D2716" t="s">
        <v>551</v>
      </c>
      <c r="E2716" t="s">
        <v>550</v>
      </c>
      <c r="F2716" t="str">
        <f t="shared" si="256"/>
        <v>1145</v>
      </c>
      <c r="G2716" t="s">
        <v>84</v>
      </c>
      <c r="H2716" t="s">
        <v>85</v>
      </c>
      <c r="I2716" s="91">
        <v>26.13</v>
      </c>
      <c r="J2716" s="91">
        <v>32.659999999999997</v>
      </c>
      <c r="K2716" s="91">
        <v>24.04</v>
      </c>
      <c r="L2716" s="91">
        <v>52.28</v>
      </c>
      <c r="M2716" s="91">
        <v>39.21</v>
      </c>
      <c r="N2716" s="91"/>
      <c r="O2716" s="91">
        <v>32.67</v>
      </c>
      <c r="P2716" s="91">
        <v>24.04</v>
      </c>
      <c r="Q2716" s="91">
        <v>24.04</v>
      </c>
      <c r="R2716" s="91">
        <v>36.06</v>
      </c>
      <c r="S2716" s="91">
        <v>39.14</v>
      </c>
      <c r="T2716" s="91">
        <v>89.87</v>
      </c>
      <c r="U2716" s="91">
        <f t="shared" si="257"/>
        <v>420.14</v>
      </c>
      <c r="V2716" s="82" t="str">
        <f t="shared" si="255"/>
        <v>111001145889</v>
      </c>
      <c r="W2716" s="83">
        <f>VLOOKUP(V2716,Factors!$E$6:$H$5950,4,FALSE)</f>
        <v>8.4599999999999995E-2</v>
      </c>
      <c r="X2716" t="str">
        <f>VLOOKUP(V2716,Factors!$E$6:$F$5950,2,FALSE)</f>
        <v>Sendout Volumes</v>
      </c>
      <c r="Y2716" s="92">
        <f t="shared" si="258"/>
        <v>35.543844</v>
      </c>
      <c r="Z2716" s="92">
        <f t="shared" si="259"/>
        <v>384.59615600000001</v>
      </c>
      <c r="AA2716" s="92">
        <f t="shared" si="260"/>
        <v>420.14</v>
      </c>
    </row>
    <row r="2717" spans="1:27" x14ac:dyDescent="0.25">
      <c r="A2717" t="s">
        <v>542</v>
      </c>
      <c r="B2717" t="s">
        <v>80</v>
      </c>
      <c r="C2717" t="s">
        <v>81</v>
      </c>
      <c r="D2717" t="s">
        <v>551</v>
      </c>
      <c r="E2717" t="s">
        <v>550</v>
      </c>
      <c r="F2717" t="str">
        <f t="shared" si="256"/>
        <v>1145</v>
      </c>
      <c r="G2717" t="s">
        <v>56</v>
      </c>
      <c r="H2717" t="s">
        <v>57</v>
      </c>
      <c r="I2717" s="91">
        <v>291.68</v>
      </c>
      <c r="J2717" s="91">
        <v>364.6</v>
      </c>
      <c r="K2717" s="91">
        <v>268.38</v>
      </c>
      <c r="L2717" s="91">
        <v>583.6</v>
      </c>
      <c r="M2717" s="91">
        <v>437.7</v>
      </c>
      <c r="N2717" s="91"/>
      <c r="O2717" s="91">
        <v>364.75</v>
      </c>
      <c r="P2717" s="91">
        <v>268.38</v>
      </c>
      <c r="Q2717" s="91">
        <v>268.38</v>
      </c>
      <c r="R2717" s="91">
        <v>402.57</v>
      </c>
      <c r="S2717" s="91">
        <v>364.75</v>
      </c>
      <c r="T2717" s="91">
        <v>1003.3</v>
      </c>
      <c r="U2717" s="91">
        <f t="shared" si="257"/>
        <v>4618.09</v>
      </c>
      <c r="V2717" s="82" t="str">
        <f t="shared" si="255"/>
        <v>111001145889</v>
      </c>
      <c r="W2717" s="83">
        <f>VLOOKUP(V2717,Factors!$E$6:$H$5950,4,FALSE)</f>
        <v>8.4599999999999995E-2</v>
      </c>
      <c r="X2717" t="str">
        <f>VLOOKUP(V2717,Factors!$E$6:$F$5950,2,FALSE)</f>
        <v>Sendout Volumes</v>
      </c>
      <c r="Y2717" s="92">
        <f t="shared" si="258"/>
        <v>390.69041399999998</v>
      </c>
      <c r="Z2717" s="92">
        <f t="shared" si="259"/>
        <v>4227.3995860000005</v>
      </c>
      <c r="AA2717" s="92">
        <f t="shared" si="260"/>
        <v>4618.09</v>
      </c>
    </row>
    <row r="2718" spans="1:27" x14ac:dyDescent="0.25">
      <c r="A2718" t="s">
        <v>542</v>
      </c>
      <c r="B2718" t="s">
        <v>80</v>
      </c>
      <c r="C2718" t="s">
        <v>81</v>
      </c>
      <c r="D2718" t="s">
        <v>551</v>
      </c>
      <c r="E2718" t="s">
        <v>550</v>
      </c>
      <c r="F2718" t="str">
        <f t="shared" si="256"/>
        <v>1145</v>
      </c>
      <c r="G2718" t="s">
        <v>68</v>
      </c>
      <c r="H2718" t="s">
        <v>69</v>
      </c>
      <c r="I2718" s="91"/>
      <c r="J2718" s="91"/>
      <c r="K2718" s="91"/>
      <c r="L2718" s="91"/>
      <c r="M2718" s="91"/>
      <c r="N2718" s="91"/>
      <c r="O2718" s="91"/>
      <c r="P2718" s="91"/>
      <c r="Q2718" s="91"/>
      <c r="R2718" s="91"/>
      <c r="S2718" s="91">
        <v>72.25</v>
      </c>
      <c r="T2718" s="91"/>
      <c r="U2718" s="91">
        <f t="shared" si="257"/>
        <v>72.25</v>
      </c>
      <c r="V2718" s="82" t="str">
        <f t="shared" si="255"/>
        <v>111001145889</v>
      </c>
      <c r="W2718" s="83">
        <f>VLOOKUP(V2718,Factors!$E$6:$H$5950,4,FALSE)</f>
        <v>8.4599999999999995E-2</v>
      </c>
      <c r="X2718" t="str">
        <f>VLOOKUP(V2718,Factors!$E$6:$F$5950,2,FALSE)</f>
        <v>Sendout Volumes</v>
      </c>
      <c r="Y2718" s="92">
        <f t="shared" si="258"/>
        <v>6.1123499999999993</v>
      </c>
      <c r="Z2718" s="92">
        <f t="shared" si="259"/>
        <v>66.137650000000008</v>
      </c>
      <c r="AA2718" s="92">
        <f t="shared" si="260"/>
        <v>72.25</v>
      </c>
    </row>
    <row r="2719" spans="1:27" x14ac:dyDescent="0.25">
      <c r="A2719" t="s">
        <v>542</v>
      </c>
      <c r="B2719" t="s">
        <v>80</v>
      </c>
      <c r="C2719" t="s">
        <v>81</v>
      </c>
      <c r="D2719" t="s">
        <v>552</v>
      </c>
      <c r="E2719" t="s">
        <v>550</v>
      </c>
      <c r="F2719" t="str">
        <f t="shared" si="256"/>
        <v>1150</v>
      </c>
      <c r="G2719" t="s">
        <v>92</v>
      </c>
      <c r="H2719" t="s">
        <v>93</v>
      </c>
      <c r="I2719" s="91"/>
      <c r="J2719" s="91"/>
      <c r="K2719" s="91"/>
      <c r="L2719" s="91"/>
      <c r="M2719" s="91"/>
      <c r="N2719" s="91"/>
      <c r="O2719" s="91"/>
      <c r="P2719" s="91"/>
      <c r="Q2719" s="91"/>
      <c r="R2719" s="91"/>
      <c r="S2719" s="91">
        <v>28.05</v>
      </c>
      <c r="T2719" s="91"/>
      <c r="U2719" s="91">
        <f t="shared" si="257"/>
        <v>28.05</v>
      </c>
      <c r="V2719" s="82" t="str">
        <f t="shared" si="255"/>
        <v>111001150889</v>
      </c>
      <c r="W2719" s="83">
        <f>VLOOKUP(V2719,Factors!$E$6:$H$5950,4,FALSE)</f>
        <v>8.4599999999999995E-2</v>
      </c>
      <c r="X2719" t="str">
        <f>VLOOKUP(V2719,Factors!$E$6:$F$5950,2,FALSE)</f>
        <v>Sendout Volumes</v>
      </c>
      <c r="Y2719" s="92">
        <f t="shared" si="258"/>
        <v>2.37303</v>
      </c>
      <c r="Z2719" s="92">
        <f t="shared" si="259"/>
        <v>25.676970000000001</v>
      </c>
      <c r="AA2719" s="92">
        <f t="shared" si="260"/>
        <v>28.05</v>
      </c>
    </row>
    <row r="2720" spans="1:27" x14ac:dyDescent="0.25">
      <c r="A2720" t="s">
        <v>542</v>
      </c>
      <c r="B2720" t="s">
        <v>80</v>
      </c>
      <c r="C2720" t="s">
        <v>81</v>
      </c>
      <c r="D2720" t="s">
        <v>553</v>
      </c>
      <c r="E2720" t="s">
        <v>550</v>
      </c>
      <c r="F2720" t="str">
        <f t="shared" si="256"/>
        <v>1155</v>
      </c>
      <c r="G2720" t="s">
        <v>61</v>
      </c>
      <c r="H2720" t="s">
        <v>62</v>
      </c>
      <c r="I2720" s="91"/>
      <c r="J2720" s="91">
        <v>1903</v>
      </c>
      <c r="K2720" s="91"/>
      <c r="L2720" s="91"/>
      <c r="M2720" s="91"/>
      <c r="N2720" s="91">
        <v>358.76</v>
      </c>
      <c r="O2720" s="91"/>
      <c r="P2720" s="91"/>
      <c r="Q2720" s="91"/>
      <c r="R2720" s="91"/>
      <c r="S2720" s="91">
        <v>383.1</v>
      </c>
      <c r="T2720" s="91"/>
      <c r="U2720" s="91">
        <f t="shared" si="257"/>
        <v>2644.86</v>
      </c>
      <c r="V2720" s="82" t="str">
        <f t="shared" si="255"/>
        <v>111001155889</v>
      </c>
      <c r="W2720" s="83">
        <f>VLOOKUP(V2720,Factors!$E$6:$H$5950,4,FALSE)</f>
        <v>8.4599999999999995E-2</v>
      </c>
      <c r="X2720" t="str">
        <f>VLOOKUP(V2720,Factors!$E$6:$F$5950,2,FALSE)</f>
        <v>Sendout Volumes</v>
      </c>
      <c r="Y2720" s="92">
        <f t="shared" si="258"/>
        <v>223.755156</v>
      </c>
      <c r="Z2720" s="92">
        <f t="shared" si="259"/>
        <v>2421.104844</v>
      </c>
      <c r="AA2720" s="92">
        <f t="shared" si="260"/>
        <v>2644.86</v>
      </c>
    </row>
    <row r="2721" spans="1:27" x14ac:dyDescent="0.25">
      <c r="A2721" t="s">
        <v>542</v>
      </c>
      <c r="B2721" t="s">
        <v>80</v>
      </c>
      <c r="C2721" t="s">
        <v>81</v>
      </c>
      <c r="D2721" t="s">
        <v>553</v>
      </c>
      <c r="E2721" t="s">
        <v>550</v>
      </c>
      <c r="F2721" t="str">
        <f t="shared" si="256"/>
        <v>1155</v>
      </c>
      <c r="G2721" t="s">
        <v>92</v>
      </c>
      <c r="H2721" t="s">
        <v>93</v>
      </c>
      <c r="I2721" s="91">
        <v>245.85</v>
      </c>
      <c r="J2721" s="91">
        <v>73.53</v>
      </c>
      <c r="K2721" s="91">
        <v>265.08</v>
      </c>
      <c r="L2721" s="91"/>
      <c r="M2721" s="91"/>
      <c r="N2721" s="91"/>
      <c r="O2721" s="91"/>
      <c r="P2721" s="91"/>
      <c r="Q2721" s="91"/>
      <c r="R2721" s="91">
        <v>290.32</v>
      </c>
      <c r="S2721" s="91"/>
      <c r="T2721" s="91">
        <v>1159.43</v>
      </c>
      <c r="U2721" s="91">
        <f t="shared" si="257"/>
        <v>2034.21</v>
      </c>
      <c r="V2721" s="82" t="str">
        <f t="shared" si="255"/>
        <v>111001155889</v>
      </c>
      <c r="W2721" s="83">
        <f>VLOOKUP(V2721,Factors!$E$6:$H$5950,4,FALSE)</f>
        <v>8.4599999999999995E-2</v>
      </c>
      <c r="X2721" t="str">
        <f>VLOOKUP(V2721,Factors!$E$6:$F$5950,2,FALSE)</f>
        <v>Sendout Volumes</v>
      </c>
      <c r="Y2721" s="92">
        <f t="shared" si="258"/>
        <v>172.094166</v>
      </c>
      <c r="Z2721" s="92">
        <f t="shared" si="259"/>
        <v>1862.1158339999999</v>
      </c>
      <c r="AA2721" s="92">
        <f t="shared" si="260"/>
        <v>2034.21</v>
      </c>
    </row>
    <row r="2722" spans="1:27" x14ac:dyDescent="0.25">
      <c r="A2722" t="s">
        <v>542</v>
      </c>
      <c r="B2722" t="s">
        <v>80</v>
      </c>
      <c r="C2722" t="s">
        <v>81</v>
      </c>
      <c r="D2722" t="s">
        <v>553</v>
      </c>
      <c r="E2722" t="s">
        <v>550</v>
      </c>
      <c r="F2722" t="str">
        <f t="shared" si="256"/>
        <v>1155</v>
      </c>
      <c r="G2722" t="s">
        <v>84</v>
      </c>
      <c r="H2722" t="s">
        <v>85</v>
      </c>
      <c r="I2722" s="91">
        <v>703.33</v>
      </c>
      <c r="J2722" s="91">
        <v>124.58</v>
      </c>
      <c r="K2722" s="91">
        <v>194.04</v>
      </c>
      <c r="L2722" s="91"/>
      <c r="M2722" s="91">
        <v>11.63</v>
      </c>
      <c r="N2722" s="91">
        <v>93.75</v>
      </c>
      <c r="O2722" s="91">
        <v>88.5</v>
      </c>
      <c r="P2722" s="91">
        <v>289.26</v>
      </c>
      <c r="Q2722" s="91">
        <v>66.13</v>
      </c>
      <c r="R2722" s="91">
        <v>69.69</v>
      </c>
      <c r="S2722" s="91">
        <v>618.22</v>
      </c>
      <c r="T2722" s="91">
        <v>592.21</v>
      </c>
      <c r="U2722" s="91">
        <f t="shared" si="257"/>
        <v>2851.34</v>
      </c>
      <c r="V2722" s="82" t="str">
        <f t="shared" si="255"/>
        <v>111001155889</v>
      </c>
      <c r="W2722" s="83">
        <f>VLOOKUP(V2722,Factors!$E$6:$H$5950,4,FALSE)</f>
        <v>8.4599999999999995E-2</v>
      </c>
      <c r="X2722" t="str">
        <f>VLOOKUP(V2722,Factors!$E$6:$F$5950,2,FALSE)</f>
        <v>Sendout Volumes</v>
      </c>
      <c r="Y2722" s="92">
        <f t="shared" si="258"/>
        <v>241.223364</v>
      </c>
      <c r="Z2722" s="92">
        <f t="shared" si="259"/>
        <v>2610.1166360000002</v>
      </c>
      <c r="AA2722" s="92">
        <f t="shared" si="260"/>
        <v>2851.34</v>
      </c>
    </row>
    <row r="2723" spans="1:27" x14ac:dyDescent="0.25">
      <c r="A2723" t="s">
        <v>542</v>
      </c>
      <c r="B2723" t="s">
        <v>80</v>
      </c>
      <c r="C2723" t="s">
        <v>81</v>
      </c>
      <c r="D2723" t="s">
        <v>553</v>
      </c>
      <c r="E2723" t="s">
        <v>550</v>
      </c>
      <c r="F2723" t="str">
        <f t="shared" si="256"/>
        <v>1155</v>
      </c>
      <c r="G2723" t="s">
        <v>44</v>
      </c>
      <c r="H2723" t="s">
        <v>45</v>
      </c>
      <c r="I2723" s="91"/>
      <c r="J2723" s="91"/>
      <c r="K2723" s="91"/>
      <c r="L2723" s="91"/>
      <c r="M2723" s="91"/>
      <c r="N2723" s="91"/>
      <c r="O2723" s="91"/>
      <c r="P2723" s="91"/>
      <c r="Q2723" s="91"/>
      <c r="R2723" s="91"/>
      <c r="S2723" s="91"/>
      <c r="T2723" s="91">
        <v>2766.18</v>
      </c>
      <c r="U2723" s="91">
        <f t="shared" si="257"/>
        <v>2766.18</v>
      </c>
      <c r="V2723" s="82" t="str">
        <f t="shared" si="255"/>
        <v>111001155889</v>
      </c>
      <c r="W2723" s="83">
        <f>VLOOKUP(V2723,Factors!$E$6:$H$5950,4,FALSE)</f>
        <v>8.4599999999999995E-2</v>
      </c>
      <c r="X2723" t="str">
        <f>VLOOKUP(V2723,Factors!$E$6:$F$5950,2,FALSE)</f>
        <v>Sendout Volumes</v>
      </c>
      <c r="Y2723" s="92">
        <f t="shared" si="258"/>
        <v>234.01882799999998</v>
      </c>
      <c r="Z2723" s="92">
        <f t="shared" si="259"/>
        <v>2532.1611720000001</v>
      </c>
      <c r="AA2723" s="92">
        <f t="shared" si="260"/>
        <v>2766.1800000000003</v>
      </c>
    </row>
    <row r="2724" spans="1:27" x14ac:dyDescent="0.25">
      <c r="A2724" t="s">
        <v>542</v>
      </c>
      <c r="B2724" t="s">
        <v>80</v>
      </c>
      <c r="C2724" t="s">
        <v>81</v>
      </c>
      <c r="D2724" t="s">
        <v>553</v>
      </c>
      <c r="E2724" t="s">
        <v>550</v>
      </c>
      <c r="F2724" t="str">
        <f t="shared" si="256"/>
        <v>1155</v>
      </c>
      <c r="G2724" t="s">
        <v>276</v>
      </c>
      <c r="H2724" t="s">
        <v>277</v>
      </c>
      <c r="I2724" s="91">
        <v>1339.3</v>
      </c>
      <c r="J2724" s="91"/>
      <c r="K2724" s="91"/>
      <c r="L2724" s="91"/>
      <c r="M2724" s="91"/>
      <c r="N2724" s="91"/>
      <c r="O2724" s="91"/>
      <c r="P2724" s="91"/>
      <c r="Q2724" s="91"/>
      <c r="R2724" s="91"/>
      <c r="S2724" s="91"/>
      <c r="T2724" s="91"/>
      <c r="U2724" s="91">
        <f t="shared" si="257"/>
        <v>1339.3</v>
      </c>
      <c r="V2724" s="82" t="str">
        <f t="shared" si="255"/>
        <v>111001155889</v>
      </c>
      <c r="W2724" s="83">
        <f>VLOOKUP(V2724,Factors!$E$6:$H$5950,4,FALSE)</f>
        <v>8.4599999999999995E-2</v>
      </c>
      <c r="X2724" t="str">
        <f>VLOOKUP(V2724,Factors!$E$6:$F$5950,2,FALSE)</f>
        <v>Sendout Volumes</v>
      </c>
      <c r="Y2724" s="92">
        <f t="shared" si="258"/>
        <v>113.30477999999999</v>
      </c>
      <c r="Z2724" s="92">
        <f t="shared" si="259"/>
        <v>1225.99522</v>
      </c>
      <c r="AA2724" s="92">
        <f t="shared" si="260"/>
        <v>1339.3</v>
      </c>
    </row>
    <row r="2725" spans="1:27" x14ac:dyDescent="0.25">
      <c r="A2725" t="s">
        <v>542</v>
      </c>
      <c r="B2725" t="s">
        <v>80</v>
      </c>
      <c r="C2725" t="s">
        <v>81</v>
      </c>
      <c r="D2725" t="s">
        <v>553</v>
      </c>
      <c r="E2725" t="s">
        <v>550</v>
      </c>
      <c r="F2725" t="str">
        <f t="shared" si="256"/>
        <v>1155</v>
      </c>
      <c r="G2725" t="s">
        <v>124</v>
      </c>
      <c r="H2725" t="s">
        <v>125</v>
      </c>
      <c r="I2725" s="91">
        <v>640</v>
      </c>
      <c r="J2725" s="91"/>
      <c r="K2725" s="91">
        <v>1172.8</v>
      </c>
      <c r="L2725" s="91"/>
      <c r="M2725" s="91"/>
      <c r="N2725" s="91"/>
      <c r="O2725" s="91"/>
      <c r="P2725" s="91"/>
      <c r="Q2725" s="91">
        <v>-640</v>
      </c>
      <c r="R2725" s="91"/>
      <c r="S2725" s="91"/>
      <c r="T2725" s="91"/>
      <c r="U2725" s="91">
        <f t="shared" si="257"/>
        <v>1172.8</v>
      </c>
      <c r="V2725" s="82" t="str">
        <f t="shared" si="255"/>
        <v>111001155889</v>
      </c>
      <c r="W2725" s="83">
        <f>VLOOKUP(V2725,Factors!$E$6:$H$5950,4,FALSE)</f>
        <v>8.4599999999999995E-2</v>
      </c>
      <c r="X2725" t="str">
        <f>VLOOKUP(V2725,Factors!$E$6:$F$5950,2,FALSE)</f>
        <v>Sendout Volumes</v>
      </c>
      <c r="Y2725" s="92">
        <f t="shared" si="258"/>
        <v>99.218879999999984</v>
      </c>
      <c r="Z2725" s="92">
        <f t="shared" si="259"/>
        <v>1073.5811200000001</v>
      </c>
      <c r="AA2725" s="92">
        <f t="shared" si="260"/>
        <v>1172.8</v>
      </c>
    </row>
    <row r="2726" spans="1:27" x14ac:dyDescent="0.25">
      <c r="A2726" t="s">
        <v>542</v>
      </c>
      <c r="B2726" t="s">
        <v>80</v>
      </c>
      <c r="C2726" t="s">
        <v>81</v>
      </c>
      <c r="D2726" t="s">
        <v>553</v>
      </c>
      <c r="E2726" t="s">
        <v>550</v>
      </c>
      <c r="F2726" t="str">
        <f t="shared" si="256"/>
        <v>1155</v>
      </c>
      <c r="G2726" t="s">
        <v>282</v>
      </c>
      <c r="H2726" t="s">
        <v>283</v>
      </c>
      <c r="I2726" s="91"/>
      <c r="J2726" s="91"/>
      <c r="K2726" s="91"/>
      <c r="L2726" s="91"/>
      <c r="M2726" s="91"/>
      <c r="N2726" s="91"/>
      <c r="O2726" s="91"/>
      <c r="P2726" s="91"/>
      <c r="Q2726" s="91"/>
      <c r="R2726" s="91"/>
      <c r="S2726" s="91"/>
      <c r="T2726" s="91">
        <v>1600</v>
      </c>
      <c r="U2726" s="91">
        <f t="shared" si="257"/>
        <v>1600</v>
      </c>
      <c r="V2726" s="82" t="str">
        <f t="shared" si="255"/>
        <v>111001155889</v>
      </c>
      <c r="W2726" s="83">
        <f>VLOOKUP(V2726,Factors!$E$6:$H$5950,4,FALSE)</f>
        <v>8.4599999999999995E-2</v>
      </c>
      <c r="X2726" t="str">
        <f>VLOOKUP(V2726,Factors!$E$6:$F$5950,2,FALSE)</f>
        <v>Sendout Volumes</v>
      </c>
      <c r="Y2726" s="92">
        <f t="shared" si="258"/>
        <v>135.35999999999999</v>
      </c>
      <c r="Z2726" s="92">
        <f t="shared" si="259"/>
        <v>1464.64</v>
      </c>
      <c r="AA2726" s="92">
        <f t="shared" si="260"/>
        <v>1600</v>
      </c>
    </row>
    <row r="2727" spans="1:27" x14ac:dyDescent="0.25">
      <c r="A2727" t="s">
        <v>542</v>
      </c>
      <c r="B2727" t="s">
        <v>80</v>
      </c>
      <c r="C2727" t="s">
        <v>81</v>
      </c>
      <c r="D2727" t="s">
        <v>553</v>
      </c>
      <c r="E2727" t="s">
        <v>550</v>
      </c>
      <c r="F2727" t="str">
        <f t="shared" si="256"/>
        <v>1155</v>
      </c>
      <c r="G2727" t="s">
        <v>256</v>
      </c>
      <c r="H2727" t="s">
        <v>257</v>
      </c>
      <c r="I2727" s="91"/>
      <c r="J2727" s="91">
        <v>959.5</v>
      </c>
      <c r="K2727" s="91">
        <v>474.5</v>
      </c>
      <c r="L2727" s="91"/>
      <c r="M2727" s="91">
        <v>150</v>
      </c>
      <c r="N2727" s="91"/>
      <c r="O2727" s="91">
        <v>576.5</v>
      </c>
      <c r="P2727" s="91"/>
      <c r="Q2727" s="91"/>
      <c r="R2727" s="91"/>
      <c r="S2727" s="91"/>
      <c r="T2727" s="91"/>
      <c r="U2727" s="91">
        <f t="shared" si="257"/>
        <v>2160.5</v>
      </c>
      <c r="V2727" s="82" t="str">
        <f t="shared" si="255"/>
        <v>111001155889</v>
      </c>
      <c r="W2727" s="83">
        <f>VLOOKUP(V2727,Factors!$E$6:$H$5950,4,FALSE)</f>
        <v>8.4599999999999995E-2</v>
      </c>
      <c r="X2727" t="str">
        <f>VLOOKUP(V2727,Factors!$E$6:$F$5950,2,FALSE)</f>
        <v>Sendout Volumes</v>
      </c>
      <c r="Y2727" s="92">
        <f t="shared" si="258"/>
        <v>182.7783</v>
      </c>
      <c r="Z2727" s="92">
        <f t="shared" si="259"/>
        <v>1977.7217000000001</v>
      </c>
      <c r="AA2727" s="92">
        <f t="shared" si="260"/>
        <v>2160.5</v>
      </c>
    </row>
    <row r="2728" spans="1:27" x14ac:dyDescent="0.25">
      <c r="A2728" t="s">
        <v>542</v>
      </c>
      <c r="B2728" t="s">
        <v>80</v>
      </c>
      <c r="C2728" t="s">
        <v>81</v>
      </c>
      <c r="D2728" t="s">
        <v>553</v>
      </c>
      <c r="E2728" t="s">
        <v>550</v>
      </c>
      <c r="F2728" t="str">
        <f t="shared" si="256"/>
        <v>1155</v>
      </c>
      <c r="G2728" t="s">
        <v>50</v>
      </c>
      <c r="H2728" t="s">
        <v>51</v>
      </c>
      <c r="I2728" s="91"/>
      <c r="J2728" s="91">
        <v>580</v>
      </c>
      <c r="K2728" s="91"/>
      <c r="L2728" s="91"/>
      <c r="M2728" s="91"/>
      <c r="N2728" s="91"/>
      <c r="O2728" s="91"/>
      <c r="P2728" s="91"/>
      <c r="Q2728" s="91"/>
      <c r="R2728" s="91"/>
      <c r="S2728" s="91"/>
      <c r="T2728" s="91"/>
      <c r="U2728" s="91">
        <f t="shared" si="257"/>
        <v>580</v>
      </c>
      <c r="V2728" s="82" t="str">
        <f t="shared" si="255"/>
        <v>111001155889</v>
      </c>
      <c r="W2728" s="83">
        <f>VLOOKUP(V2728,Factors!$E$6:$H$5950,4,FALSE)</f>
        <v>8.4599999999999995E-2</v>
      </c>
      <c r="X2728" t="str">
        <f>VLOOKUP(V2728,Factors!$E$6:$F$5950,2,FALSE)</f>
        <v>Sendout Volumes</v>
      </c>
      <c r="Y2728" s="92">
        <f t="shared" si="258"/>
        <v>49.067999999999998</v>
      </c>
      <c r="Z2728" s="92">
        <f t="shared" si="259"/>
        <v>530.93200000000002</v>
      </c>
      <c r="AA2728" s="92">
        <f t="shared" si="260"/>
        <v>580</v>
      </c>
    </row>
    <row r="2729" spans="1:27" x14ac:dyDescent="0.25">
      <c r="A2729" t="s">
        <v>542</v>
      </c>
      <c r="B2729" t="s">
        <v>80</v>
      </c>
      <c r="C2729" t="s">
        <v>81</v>
      </c>
      <c r="D2729" t="s">
        <v>553</v>
      </c>
      <c r="E2729" t="s">
        <v>550</v>
      </c>
      <c r="F2729" t="str">
        <f t="shared" si="256"/>
        <v>1155</v>
      </c>
      <c r="G2729" t="s">
        <v>284</v>
      </c>
      <c r="H2729" t="s">
        <v>285</v>
      </c>
      <c r="I2729" s="91"/>
      <c r="J2729" s="91">
        <v>207.6</v>
      </c>
      <c r="K2729" s="91"/>
      <c r="L2729" s="91"/>
      <c r="M2729" s="91"/>
      <c r="N2729" s="91"/>
      <c r="O2729" s="91"/>
      <c r="P2729" s="91"/>
      <c r="Q2729" s="91"/>
      <c r="R2729" s="91"/>
      <c r="S2729" s="91"/>
      <c r="T2729" s="91"/>
      <c r="U2729" s="91">
        <f t="shared" si="257"/>
        <v>207.6</v>
      </c>
      <c r="V2729" s="82" t="str">
        <f t="shared" si="255"/>
        <v>111001155889</v>
      </c>
      <c r="W2729" s="83">
        <f>VLOOKUP(V2729,Factors!$E$6:$H$5950,4,FALSE)</f>
        <v>8.4599999999999995E-2</v>
      </c>
      <c r="X2729" t="str">
        <f>VLOOKUP(V2729,Factors!$E$6:$F$5950,2,FALSE)</f>
        <v>Sendout Volumes</v>
      </c>
      <c r="Y2729" s="92">
        <f t="shared" si="258"/>
        <v>17.562959999999997</v>
      </c>
      <c r="Z2729" s="92">
        <f t="shared" si="259"/>
        <v>190.03703999999999</v>
      </c>
      <c r="AA2729" s="92">
        <f t="shared" si="260"/>
        <v>207.6</v>
      </c>
    </row>
    <row r="2730" spans="1:27" x14ac:dyDescent="0.25">
      <c r="A2730" t="s">
        <v>542</v>
      </c>
      <c r="B2730" t="s">
        <v>80</v>
      </c>
      <c r="C2730" t="s">
        <v>81</v>
      </c>
      <c r="D2730" t="s">
        <v>553</v>
      </c>
      <c r="E2730" t="s">
        <v>550</v>
      </c>
      <c r="F2730" t="str">
        <f t="shared" si="256"/>
        <v>1155</v>
      </c>
      <c r="G2730" t="s">
        <v>187</v>
      </c>
      <c r="H2730" t="s">
        <v>188</v>
      </c>
      <c r="I2730" s="91"/>
      <c r="J2730" s="91"/>
      <c r="K2730" s="91"/>
      <c r="L2730" s="91"/>
      <c r="M2730" s="91"/>
      <c r="N2730" s="91"/>
      <c r="O2730" s="91"/>
      <c r="P2730" s="91"/>
      <c r="Q2730" s="91"/>
      <c r="R2730" s="91"/>
      <c r="S2730" s="91">
        <v>182.19</v>
      </c>
      <c r="T2730" s="91"/>
      <c r="U2730" s="91">
        <f t="shared" si="257"/>
        <v>182.19</v>
      </c>
      <c r="V2730" s="82" t="str">
        <f t="shared" si="255"/>
        <v>111001155889</v>
      </c>
      <c r="W2730" s="83">
        <f>VLOOKUP(V2730,Factors!$E$6:$H$5950,4,FALSE)</f>
        <v>8.4599999999999995E-2</v>
      </c>
      <c r="X2730" t="str">
        <f>VLOOKUP(V2730,Factors!$E$6:$F$5950,2,FALSE)</f>
        <v>Sendout Volumes</v>
      </c>
      <c r="Y2730" s="92">
        <f t="shared" si="258"/>
        <v>15.413273999999999</v>
      </c>
      <c r="Z2730" s="92">
        <f t="shared" si="259"/>
        <v>166.776726</v>
      </c>
      <c r="AA2730" s="92">
        <f t="shared" si="260"/>
        <v>182.19</v>
      </c>
    </row>
    <row r="2731" spans="1:27" x14ac:dyDescent="0.25">
      <c r="A2731" t="s">
        <v>542</v>
      </c>
      <c r="B2731" t="s">
        <v>80</v>
      </c>
      <c r="C2731" t="s">
        <v>81</v>
      </c>
      <c r="D2731" t="s">
        <v>553</v>
      </c>
      <c r="E2731" t="s">
        <v>550</v>
      </c>
      <c r="F2731" t="str">
        <f t="shared" si="256"/>
        <v>1155</v>
      </c>
      <c r="G2731" t="s">
        <v>65</v>
      </c>
      <c r="H2731" t="s">
        <v>66</v>
      </c>
      <c r="I2731" s="91"/>
      <c r="J2731" s="91"/>
      <c r="K2731" s="91"/>
      <c r="L2731" s="91"/>
      <c r="M2731" s="91"/>
      <c r="N2731" s="91"/>
      <c r="O2731" s="91"/>
      <c r="P2731" s="91"/>
      <c r="Q2731" s="91"/>
      <c r="R2731" s="91"/>
      <c r="S2731" s="91">
        <v>102.11</v>
      </c>
      <c r="T2731" s="91"/>
      <c r="U2731" s="91">
        <f t="shared" si="257"/>
        <v>102.11</v>
      </c>
      <c r="V2731" s="82" t="str">
        <f t="shared" si="255"/>
        <v>111001155889</v>
      </c>
      <c r="W2731" s="83">
        <f>VLOOKUP(V2731,Factors!$E$6:$H$5950,4,FALSE)</f>
        <v>8.4599999999999995E-2</v>
      </c>
      <c r="X2731" t="str">
        <f>VLOOKUP(V2731,Factors!$E$6:$F$5950,2,FALSE)</f>
        <v>Sendout Volumes</v>
      </c>
      <c r="Y2731" s="92">
        <f t="shared" si="258"/>
        <v>8.6385059999999996</v>
      </c>
      <c r="Z2731" s="92">
        <f t="shared" si="259"/>
        <v>93.471494000000007</v>
      </c>
      <c r="AA2731" s="92">
        <f t="shared" si="260"/>
        <v>102.11000000000001</v>
      </c>
    </row>
    <row r="2732" spans="1:27" x14ac:dyDescent="0.25">
      <c r="A2732" t="s">
        <v>542</v>
      </c>
      <c r="B2732" t="s">
        <v>80</v>
      </c>
      <c r="C2732" t="s">
        <v>81</v>
      </c>
      <c r="D2732" t="s">
        <v>553</v>
      </c>
      <c r="E2732" t="s">
        <v>550</v>
      </c>
      <c r="F2732" t="str">
        <f t="shared" si="256"/>
        <v>1155</v>
      </c>
      <c r="G2732" t="s">
        <v>56</v>
      </c>
      <c r="H2732" t="s">
        <v>57</v>
      </c>
      <c r="I2732" s="91">
        <v>7851.58</v>
      </c>
      <c r="J2732" s="91">
        <v>1390.77</v>
      </c>
      <c r="K2732" s="91">
        <v>1560.75</v>
      </c>
      <c r="L2732" s="91"/>
      <c r="M2732" s="91">
        <v>129.84</v>
      </c>
      <c r="N2732" s="91">
        <v>1046.52</v>
      </c>
      <c r="O2732" s="91">
        <v>987.92</v>
      </c>
      <c r="P2732" s="91">
        <v>2739.35</v>
      </c>
      <c r="Q2732" s="91">
        <v>738.22</v>
      </c>
      <c r="R2732" s="91">
        <v>649.41999999999996</v>
      </c>
      <c r="S2732" s="91">
        <v>6055.45</v>
      </c>
      <c r="T2732" s="91">
        <v>5744.73</v>
      </c>
      <c r="U2732" s="91">
        <f t="shared" si="257"/>
        <v>28894.55</v>
      </c>
      <c r="V2732" s="82" t="str">
        <f t="shared" si="255"/>
        <v>111001155889</v>
      </c>
      <c r="W2732" s="83">
        <f>VLOOKUP(V2732,Factors!$E$6:$H$5950,4,FALSE)</f>
        <v>8.4599999999999995E-2</v>
      </c>
      <c r="X2732" t="str">
        <f>VLOOKUP(V2732,Factors!$E$6:$F$5950,2,FALSE)</f>
        <v>Sendout Volumes</v>
      </c>
      <c r="Y2732" s="92">
        <f t="shared" si="258"/>
        <v>2444.4789299999998</v>
      </c>
      <c r="Z2732" s="92">
        <f t="shared" si="259"/>
        <v>26450.071069999998</v>
      </c>
      <c r="AA2732" s="92">
        <f t="shared" si="260"/>
        <v>28894.55</v>
      </c>
    </row>
    <row r="2733" spans="1:27" x14ac:dyDescent="0.25">
      <c r="A2733" t="s">
        <v>542</v>
      </c>
      <c r="B2733" t="s">
        <v>80</v>
      </c>
      <c r="C2733" t="s">
        <v>81</v>
      </c>
      <c r="D2733" t="s">
        <v>553</v>
      </c>
      <c r="E2733" t="s">
        <v>550</v>
      </c>
      <c r="F2733" t="str">
        <f t="shared" si="256"/>
        <v>1155</v>
      </c>
      <c r="G2733" t="s">
        <v>68</v>
      </c>
      <c r="H2733" t="s">
        <v>69</v>
      </c>
      <c r="I2733" s="91"/>
      <c r="J2733" s="91"/>
      <c r="K2733" s="91">
        <v>605.44000000000005</v>
      </c>
      <c r="L2733" s="91"/>
      <c r="M2733" s="91"/>
      <c r="N2733" s="91"/>
      <c r="O2733" s="91"/>
      <c r="P2733" s="91">
        <v>489.69</v>
      </c>
      <c r="Q2733" s="91"/>
      <c r="R2733" s="91">
        <v>128.6</v>
      </c>
      <c r="S2733" s="91">
        <v>743.81</v>
      </c>
      <c r="T2733" s="91">
        <v>866.37</v>
      </c>
      <c r="U2733" s="91">
        <f t="shared" si="257"/>
        <v>2833.91</v>
      </c>
      <c r="V2733" s="82" t="str">
        <f t="shared" si="255"/>
        <v>111001155889</v>
      </c>
      <c r="W2733" s="83">
        <f>VLOOKUP(V2733,Factors!$E$6:$H$5950,4,FALSE)</f>
        <v>8.4599999999999995E-2</v>
      </c>
      <c r="X2733" t="str">
        <f>VLOOKUP(V2733,Factors!$E$6:$F$5950,2,FALSE)</f>
        <v>Sendout Volumes</v>
      </c>
      <c r="Y2733" s="92">
        <f t="shared" si="258"/>
        <v>239.74878599999997</v>
      </c>
      <c r="Z2733" s="92">
        <f t="shared" si="259"/>
        <v>2594.1612139999997</v>
      </c>
      <c r="AA2733" s="92">
        <f t="shared" si="260"/>
        <v>2833.91</v>
      </c>
    </row>
    <row r="2734" spans="1:27" x14ac:dyDescent="0.25">
      <c r="A2734" t="s">
        <v>542</v>
      </c>
      <c r="B2734" t="s">
        <v>80</v>
      </c>
      <c r="C2734" t="s">
        <v>81</v>
      </c>
      <c r="D2734" t="s">
        <v>553</v>
      </c>
      <c r="E2734" t="s">
        <v>550</v>
      </c>
      <c r="F2734" t="str">
        <f t="shared" si="256"/>
        <v>1155</v>
      </c>
      <c r="G2734" t="s">
        <v>156</v>
      </c>
      <c r="H2734" t="s">
        <v>157</v>
      </c>
      <c r="I2734" s="91"/>
      <c r="J2734" s="91"/>
      <c r="K2734" s="91"/>
      <c r="L2734" s="91"/>
      <c r="M2734" s="91"/>
      <c r="N2734" s="91"/>
      <c r="O2734" s="91"/>
      <c r="P2734" s="91">
        <v>21.43</v>
      </c>
      <c r="Q2734" s="91"/>
      <c r="R2734" s="91"/>
      <c r="S2734" s="91"/>
      <c r="T2734" s="91"/>
      <c r="U2734" s="91">
        <f t="shared" si="257"/>
        <v>21.43</v>
      </c>
      <c r="V2734" s="82" t="str">
        <f t="shared" si="255"/>
        <v>111001155889</v>
      </c>
      <c r="W2734" s="83">
        <f>VLOOKUP(V2734,Factors!$E$6:$H$5950,4,FALSE)</f>
        <v>8.4599999999999995E-2</v>
      </c>
      <c r="X2734" t="str">
        <f>VLOOKUP(V2734,Factors!$E$6:$F$5950,2,FALSE)</f>
        <v>Sendout Volumes</v>
      </c>
      <c r="Y2734" s="92">
        <f t="shared" si="258"/>
        <v>1.8129779999999998</v>
      </c>
      <c r="Z2734" s="92">
        <f t="shared" si="259"/>
        <v>19.617021999999999</v>
      </c>
      <c r="AA2734" s="92">
        <f t="shared" si="260"/>
        <v>21.43</v>
      </c>
    </row>
    <row r="2735" spans="1:27" x14ac:dyDescent="0.25">
      <c r="A2735" t="s">
        <v>542</v>
      </c>
      <c r="B2735" t="s">
        <v>80</v>
      </c>
      <c r="C2735" t="s">
        <v>81</v>
      </c>
      <c r="D2735" t="s">
        <v>554</v>
      </c>
      <c r="E2735" t="s">
        <v>555</v>
      </c>
      <c r="F2735" t="str">
        <f t="shared" si="256"/>
        <v>1640</v>
      </c>
      <c r="G2735" t="s">
        <v>92</v>
      </c>
      <c r="H2735" t="s">
        <v>93</v>
      </c>
      <c r="I2735" s="91"/>
      <c r="J2735" s="91"/>
      <c r="K2735" s="91"/>
      <c r="L2735" s="91"/>
      <c r="M2735" s="91"/>
      <c r="N2735" s="91"/>
      <c r="O2735" s="91"/>
      <c r="P2735" s="91"/>
      <c r="Q2735" s="91"/>
      <c r="R2735" s="91"/>
      <c r="S2735" s="91">
        <v>96.26</v>
      </c>
      <c r="T2735" s="91"/>
      <c r="U2735" s="91">
        <f t="shared" si="257"/>
        <v>96.26</v>
      </c>
      <c r="V2735" s="82" t="str">
        <f t="shared" si="255"/>
        <v>111001640889</v>
      </c>
      <c r="W2735" s="83">
        <f>VLOOKUP(V2735,Factors!$E$6:$H$5950,4,FALSE)</f>
        <v>8.4599999999999995E-2</v>
      </c>
      <c r="X2735" t="str">
        <f>VLOOKUP(V2735,Factors!$E$6:$F$5950,2,FALSE)</f>
        <v>Sendout Volumes</v>
      </c>
      <c r="Y2735" s="92">
        <f t="shared" si="258"/>
        <v>8.1435960000000005</v>
      </c>
      <c r="Z2735" s="92">
        <f t="shared" si="259"/>
        <v>88.116404000000003</v>
      </c>
      <c r="AA2735" s="92">
        <f t="shared" si="260"/>
        <v>96.26</v>
      </c>
    </row>
    <row r="2736" spans="1:27" x14ac:dyDescent="0.25">
      <c r="A2736" t="s">
        <v>542</v>
      </c>
      <c r="B2736" t="s">
        <v>80</v>
      </c>
      <c r="C2736" t="s">
        <v>81</v>
      </c>
      <c r="D2736" t="s">
        <v>554</v>
      </c>
      <c r="E2736" t="s">
        <v>555</v>
      </c>
      <c r="F2736" t="str">
        <f t="shared" si="256"/>
        <v>1640</v>
      </c>
      <c r="G2736" t="s">
        <v>84</v>
      </c>
      <c r="H2736" t="s">
        <v>85</v>
      </c>
      <c r="I2736" s="91">
        <v>24.03</v>
      </c>
      <c r="J2736" s="91"/>
      <c r="K2736" s="91"/>
      <c r="L2736" s="91"/>
      <c r="M2736" s="91"/>
      <c r="N2736" s="91"/>
      <c r="O2736" s="91"/>
      <c r="P2736" s="91"/>
      <c r="Q2736" s="91"/>
      <c r="R2736" s="91"/>
      <c r="S2736" s="91"/>
      <c r="T2736" s="91">
        <v>49.5</v>
      </c>
      <c r="U2736" s="91">
        <f t="shared" si="257"/>
        <v>73.53</v>
      </c>
      <c r="V2736" s="82" t="str">
        <f t="shared" si="255"/>
        <v>111001640889</v>
      </c>
      <c r="W2736" s="83">
        <f>VLOOKUP(V2736,Factors!$E$6:$H$5950,4,FALSE)</f>
        <v>8.4599999999999995E-2</v>
      </c>
      <c r="X2736" t="str">
        <f>VLOOKUP(V2736,Factors!$E$6:$F$5950,2,FALSE)</f>
        <v>Sendout Volumes</v>
      </c>
      <c r="Y2736" s="92">
        <f t="shared" si="258"/>
        <v>6.2206380000000001</v>
      </c>
      <c r="Z2736" s="92">
        <f t="shared" si="259"/>
        <v>67.309362000000007</v>
      </c>
      <c r="AA2736" s="92">
        <f t="shared" si="260"/>
        <v>73.53</v>
      </c>
    </row>
    <row r="2737" spans="1:27" x14ac:dyDescent="0.25">
      <c r="A2737" t="s">
        <v>542</v>
      </c>
      <c r="B2737" t="s">
        <v>80</v>
      </c>
      <c r="C2737" t="s">
        <v>81</v>
      </c>
      <c r="D2737" t="s">
        <v>554</v>
      </c>
      <c r="E2737" t="s">
        <v>555</v>
      </c>
      <c r="F2737" t="str">
        <f t="shared" si="256"/>
        <v>1640</v>
      </c>
      <c r="G2737" t="s">
        <v>56</v>
      </c>
      <c r="H2737" t="s">
        <v>57</v>
      </c>
      <c r="I2737" s="91">
        <v>268.26</v>
      </c>
      <c r="J2737" s="91"/>
      <c r="K2737" s="91"/>
      <c r="L2737" s="91"/>
      <c r="M2737" s="91"/>
      <c r="N2737" s="91"/>
      <c r="O2737" s="91"/>
      <c r="P2737" s="91"/>
      <c r="Q2737" s="91"/>
      <c r="R2737" s="91"/>
      <c r="S2737" s="91"/>
      <c r="T2737" s="91">
        <v>552.64</v>
      </c>
      <c r="U2737" s="91">
        <f t="shared" si="257"/>
        <v>820.9</v>
      </c>
      <c r="V2737" s="82" t="str">
        <f t="shared" si="255"/>
        <v>111001640889</v>
      </c>
      <c r="W2737" s="83">
        <f>VLOOKUP(V2737,Factors!$E$6:$H$5950,4,FALSE)</f>
        <v>8.4599999999999995E-2</v>
      </c>
      <c r="X2737" t="str">
        <f>VLOOKUP(V2737,Factors!$E$6:$F$5950,2,FALSE)</f>
        <v>Sendout Volumes</v>
      </c>
      <c r="Y2737" s="92">
        <f t="shared" si="258"/>
        <v>69.448139999999995</v>
      </c>
      <c r="Z2737" s="92">
        <f t="shared" si="259"/>
        <v>751.45186000000001</v>
      </c>
      <c r="AA2737" s="92">
        <f t="shared" si="260"/>
        <v>820.9</v>
      </c>
    </row>
    <row r="2738" spans="1:27" x14ac:dyDescent="0.25">
      <c r="A2738" t="s">
        <v>542</v>
      </c>
      <c r="B2738" t="s">
        <v>556</v>
      </c>
      <c r="C2738" t="s">
        <v>557</v>
      </c>
      <c r="D2738" t="s">
        <v>543</v>
      </c>
      <c r="E2738" t="s">
        <v>544</v>
      </c>
      <c r="F2738" t="str">
        <f t="shared" si="256"/>
        <v>1125</v>
      </c>
      <c r="G2738" t="s">
        <v>61</v>
      </c>
      <c r="H2738" t="s">
        <v>62</v>
      </c>
      <c r="I2738" s="91"/>
      <c r="J2738" s="91"/>
      <c r="K2738" s="91"/>
      <c r="L2738" s="91"/>
      <c r="M2738" s="91"/>
      <c r="N2738" s="91"/>
      <c r="O2738" s="91"/>
      <c r="P2738" s="91"/>
      <c r="Q2738" s="91"/>
      <c r="R2738" s="91">
        <v>112.44</v>
      </c>
      <c r="S2738" s="91"/>
      <c r="T2738" s="91"/>
      <c r="U2738" s="91">
        <f t="shared" si="257"/>
        <v>112.44</v>
      </c>
      <c r="V2738" s="82" t="str">
        <f t="shared" si="255"/>
        <v>120111125889</v>
      </c>
      <c r="W2738" s="83">
        <f>VLOOKUP(V2738,Factors!$E$6:$H$5950,4,FALSE)</f>
        <v>0.1124</v>
      </c>
      <c r="X2738" t="str">
        <f>VLOOKUP(V2738,Factors!$E$6:$F$5950,2,FALSE)</f>
        <v>3-factor</v>
      </c>
      <c r="Y2738" s="92">
        <f t="shared" si="258"/>
        <v>12.638256</v>
      </c>
      <c r="Z2738" s="92">
        <f t="shared" si="259"/>
        <v>99.801743999999999</v>
      </c>
      <c r="AA2738" s="92">
        <f t="shared" si="260"/>
        <v>112.44</v>
      </c>
    </row>
    <row r="2739" spans="1:27" x14ac:dyDescent="0.25">
      <c r="A2739" t="s">
        <v>542</v>
      </c>
      <c r="B2739" t="s">
        <v>162</v>
      </c>
      <c r="C2739" t="s">
        <v>163</v>
      </c>
      <c r="D2739" t="s">
        <v>554</v>
      </c>
      <c r="E2739" t="s">
        <v>555</v>
      </c>
      <c r="F2739" t="str">
        <f t="shared" si="256"/>
        <v>1640</v>
      </c>
      <c r="G2739" t="s">
        <v>61</v>
      </c>
      <c r="H2739" t="s">
        <v>62</v>
      </c>
      <c r="I2739" s="91">
        <v>141.97</v>
      </c>
      <c r="J2739" s="91">
        <v>396.85</v>
      </c>
      <c r="K2739" s="91">
        <v>1309.53</v>
      </c>
      <c r="L2739" s="91">
        <v>86.07</v>
      </c>
      <c r="M2739" s="91">
        <v>621.57000000000005</v>
      </c>
      <c r="N2739" s="91">
        <v>255.31</v>
      </c>
      <c r="O2739" s="91">
        <v>168</v>
      </c>
      <c r="P2739" s="91"/>
      <c r="Q2739" s="91">
        <v>191.54</v>
      </c>
      <c r="R2739" s="91"/>
      <c r="S2739" s="91">
        <v>874.66</v>
      </c>
      <c r="T2739" s="91">
        <v>145.44</v>
      </c>
      <c r="U2739" s="91">
        <f t="shared" si="257"/>
        <v>4190.9399999999996</v>
      </c>
      <c r="V2739" s="82" t="str">
        <f t="shared" si="255"/>
        <v>131001640889</v>
      </c>
      <c r="W2739" s="83">
        <f>VLOOKUP(V2739,Factors!$E$6:$H$5950,4,FALSE)</f>
        <v>0.12766</v>
      </c>
      <c r="X2739" t="str">
        <f>VLOOKUP(V2739,Factors!$E$6:$F$5950,2,FALSE)</f>
        <v>Telemetering</v>
      </c>
      <c r="Y2739" s="92">
        <f t="shared" si="258"/>
        <v>535.01540039999998</v>
      </c>
      <c r="Z2739" s="92">
        <f t="shared" si="259"/>
        <v>3655.9245995999995</v>
      </c>
      <c r="AA2739" s="92">
        <f t="shared" si="260"/>
        <v>4190.9399999999996</v>
      </c>
    </row>
    <row r="2740" spans="1:27" x14ac:dyDescent="0.25">
      <c r="A2740" t="s">
        <v>542</v>
      </c>
      <c r="B2740" t="s">
        <v>162</v>
      </c>
      <c r="C2740" t="s">
        <v>163</v>
      </c>
      <c r="D2740" t="s">
        <v>554</v>
      </c>
      <c r="E2740" t="s">
        <v>555</v>
      </c>
      <c r="F2740" t="str">
        <f t="shared" si="256"/>
        <v>1640</v>
      </c>
      <c r="G2740" t="s">
        <v>92</v>
      </c>
      <c r="H2740" t="s">
        <v>93</v>
      </c>
      <c r="I2740" s="91">
        <v>150.83000000000001</v>
      </c>
      <c r="J2740" s="91">
        <v>85.03</v>
      </c>
      <c r="K2740" s="91">
        <v>162.94</v>
      </c>
      <c r="L2740" s="91">
        <v>46.53</v>
      </c>
      <c r="M2740" s="91">
        <v>56.1</v>
      </c>
      <c r="N2740" s="91">
        <v>80.209999999999994</v>
      </c>
      <c r="O2740" s="91">
        <v>147.91999999999999</v>
      </c>
      <c r="P2740" s="91">
        <v>229.3</v>
      </c>
      <c r="Q2740" s="91">
        <v>94.67</v>
      </c>
      <c r="R2740" s="91">
        <v>40</v>
      </c>
      <c r="S2740" s="91">
        <v>125.15</v>
      </c>
      <c r="T2740" s="91">
        <v>166.34</v>
      </c>
      <c r="U2740" s="91">
        <f t="shared" si="257"/>
        <v>1385.0200000000002</v>
      </c>
      <c r="V2740" s="82" t="str">
        <f t="shared" si="255"/>
        <v>131001640889</v>
      </c>
      <c r="W2740" s="83">
        <f>VLOOKUP(V2740,Factors!$E$6:$H$5950,4,FALSE)</f>
        <v>0.12766</v>
      </c>
      <c r="X2740" t="str">
        <f>VLOOKUP(V2740,Factors!$E$6:$F$5950,2,FALSE)</f>
        <v>Telemetering</v>
      </c>
      <c r="Y2740" s="92">
        <f t="shared" si="258"/>
        <v>176.81165320000002</v>
      </c>
      <c r="Z2740" s="92">
        <f t="shared" si="259"/>
        <v>1208.2083468000001</v>
      </c>
      <c r="AA2740" s="92">
        <f t="shared" si="260"/>
        <v>1385.02</v>
      </c>
    </row>
    <row r="2741" spans="1:27" x14ac:dyDescent="0.25">
      <c r="A2741" t="s">
        <v>542</v>
      </c>
      <c r="B2741" t="s">
        <v>162</v>
      </c>
      <c r="C2741" t="s">
        <v>163</v>
      </c>
      <c r="D2741" t="s">
        <v>554</v>
      </c>
      <c r="E2741" t="s">
        <v>555</v>
      </c>
      <c r="F2741" t="str">
        <f t="shared" si="256"/>
        <v>1640</v>
      </c>
      <c r="G2741" t="s">
        <v>84</v>
      </c>
      <c r="H2741" t="s">
        <v>85</v>
      </c>
      <c r="I2741" s="91">
        <v>1034.0899999999999</v>
      </c>
      <c r="J2741" s="91">
        <v>1470</v>
      </c>
      <c r="K2741" s="91">
        <v>1896.13</v>
      </c>
      <c r="L2741" s="91">
        <v>1532.81</v>
      </c>
      <c r="M2741" s="91">
        <v>1632.99</v>
      </c>
      <c r="N2741" s="91">
        <v>1800.27</v>
      </c>
      <c r="O2741" s="91">
        <v>1958.26</v>
      </c>
      <c r="P2741" s="91">
        <v>1525.87</v>
      </c>
      <c r="Q2741" s="91">
        <v>1400.52</v>
      </c>
      <c r="R2741" s="91">
        <v>1774.73</v>
      </c>
      <c r="S2741" s="91">
        <v>2132.34</v>
      </c>
      <c r="T2741" s="91">
        <v>2199.79</v>
      </c>
      <c r="U2741" s="91">
        <f t="shared" si="257"/>
        <v>20357.800000000003</v>
      </c>
      <c r="V2741" s="82" t="str">
        <f t="shared" si="255"/>
        <v>131001640889</v>
      </c>
      <c r="W2741" s="83">
        <f>VLOOKUP(V2741,Factors!$E$6:$H$5950,4,FALSE)</f>
        <v>0.12766</v>
      </c>
      <c r="X2741" t="str">
        <f>VLOOKUP(V2741,Factors!$E$6:$F$5950,2,FALSE)</f>
        <v>Telemetering</v>
      </c>
      <c r="Y2741" s="92">
        <f t="shared" si="258"/>
        <v>2598.8767480000001</v>
      </c>
      <c r="Z2741" s="92">
        <f t="shared" si="259"/>
        <v>17758.923252000004</v>
      </c>
      <c r="AA2741" s="92">
        <f t="shared" si="260"/>
        <v>20357.800000000003</v>
      </c>
    </row>
    <row r="2742" spans="1:27" x14ac:dyDescent="0.25">
      <c r="A2742" t="s">
        <v>542</v>
      </c>
      <c r="B2742" t="s">
        <v>162</v>
      </c>
      <c r="C2742" t="s">
        <v>163</v>
      </c>
      <c r="D2742" t="s">
        <v>554</v>
      </c>
      <c r="E2742" t="s">
        <v>555</v>
      </c>
      <c r="F2742" t="str">
        <f t="shared" si="256"/>
        <v>1640</v>
      </c>
      <c r="G2742" t="s">
        <v>44</v>
      </c>
      <c r="H2742" t="s">
        <v>45</v>
      </c>
      <c r="I2742" s="91">
        <v>383</v>
      </c>
      <c r="J2742" s="91"/>
      <c r="K2742" s="91"/>
      <c r="L2742" s="91"/>
      <c r="M2742" s="91"/>
      <c r="N2742" s="91"/>
      <c r="O2742" s="91"/>
      <c r="P2742" s="91"/>
      <c r="Q2742" s="91"/>
      <c r="R2742" s="91"/>
      <c r="S2742" s="91"/>
      <c r="T2742" s="91"/>
      <c r="U2742" s="91">
        <f t="shared" si="257"/>
        <v>383</v>
      </c>
      <c r="V2742" s="82" t="str">
        <f t="shared" si="255"/>
        <v>131001640889</v>
      </c>
      <c r="W2742" s="83">
        <f>VLOOKUP(V2742,Factors!$E$6:$H$5950,4,FALSE)</f>
        <v>0.12766</v>
      </c>
      <c r="X2742" t="str">
        <f>VLOOKUP(V2742,Factors!$E$6:$F$5950,2,FALSE)</f>
        <v>Telemetering</v>
      </c>
      <c r="Y2742" s="92">
        <f t="shared" si="258"/>
        <v>48.89378</v>
      </c>
      <c r="Z2742" s="92">
        <f t="shared" si="259"/>
        <v>334.10622000000001</v>
      </c>
      <c r="AA2742" s="92">
        <f t="shared" si="260"/>
        <v>383</v>
      </c>
    </row>
    <row r="2743" spans="1:27" x14ac:dyDescent="0.25">
      <c r="A2743" t="s">
        <v>542</v>
      </c>
      <c r="B2743" t="s">
        <v>162</v>
      </c>
      <c r="C2743" t="s">
        <v>163</v>
      </c>
      <c r="D2743" t="s">
        <v>554</v>
      </c>
      <c r="E2743" t="s">
        <v>555</v>
      </c>
      <c r="F2743" t="str">
        <f t="shared" si="256"/>
        <v>1640</v>
      </c>
      <c r="G2743" t="s">
        <v>26</v>
      </c>
      <c r="H2743" t="s">
        <v>27</v>
      </c>
      <c r="I2743" s="91">
        <v>2997.02</v>
      </c>
      <c r="J2743" s="91"/>
      <c r="K2743" s="91">
        <v>1498.51</v>
      </c>
      <c r="L2743" s="91">
        <v>1498.51</v>
      </c>
      <c r="M2743" s="91">
        <v>1498.51</v>
      </c>
      <c r="N2743" s="91">
        <v>1498.51</v>
      </c>
      <c r="O2743" s="91">
        <v>1535.41</v>
      </c>
      <c r="P2743" s="91">
        <v>1535.41</v>
      </c>
      <c r="Q2743" s="91">
        <v>1535.41</v>
      </c>
      <c r="R2743" s="91">
        <v>1535.41</v>
      </c>
      <c r="S2743" s="91">
        <v>1535.41</v>
      </c>
      <c r="T2743" s="91">
        <v>1788.61</v>
      </c>
      <c r="U2743" s="91">
        <f t="shared" si="257"/>
        <v>18456.72</v>
      </c>
      <c r="V2743" s="82" t="str">
        <f t="shared" si="255"/>
        <v>131001640889</v>
      </c>
      <c r="W2743" s="83">
        <f>VLOOKUP(V2743,Factors!$E$6:$H$5950,4,FALSE)</f>
        <v>0.12766</v>
      </c>
      <c r="X2743" t="str">
        <f>VLOOKUP(V2743,Factors!$E$6:$F$5950,2,FALSE)</f>
        <v>Telemetering</v>
      </c>
      <c r="Y2743" s="92">
        <f t="shared" si="258"/>
        <v>2356.1848752000001</v>
      </c>
      <c r="Z2743" s="92">
        <f t="shared" si="259"/>
        <v>16100.535124800001</v>
      </c>
      <c r="AA2743" s="92">
        <f t="shared" si="260"/>
        <v>18456.72</v>
      </c>
    </row>
    <row r="2744" spans="1:27" x14ac:dyDescent="0.25">
      <c r="A2744" t="s">
        <v>542</v>
      </c>
      <c r="B2744" t="s">
        <v>162</v>
      </c>
      <c r="C2744" t="s">
        <v>163</v>
      </c>
      <c r="D2744" t="s">
        <v>554</v>
      </c>
      <c r="E2744" t="s">
        <v>555</v>
      </c>
      <c r="F2744" t="str">
        <f t="shared" si="256"/>
        <v>1640</v>
      </c>
      <c r="G2744" t="s">
        <v>98</v>
      </c>
      <c r="H2744" t="s">
        <v>99</v>
      </c>
      <c r="I2744" s="91"/>
      <c r="J2744" s="91"/>
      <c r="K2744" s="91"/>
      <c r="L2744" s="91"/>
      <c r="M2744" s="91">
        <v>160.52000000000001</v>
      </c>
      <c r="N2744" s="91"/>
      <c r="O2744" s="91"/>
      <c r="P2744" s="91"/>
      <c r="Q2744" s="91"/>
      <c r="R2744" s="91">
        <v>29.49</v>
      </c>
      <c r="S2744" s="91">
        <v>-6</v>
      </c>
      <c r="T2744" s="91"/>
      <c r="U2744" s="91">
        <f t="shared" si="257"/>
        <v>184.01000000000002</v>
      </c>
      <c r="V2744" s="82" t="str">
        <f t="shared" si="255"/>
        <v>131001640889</v>
      </c>
      <c r="W2744" s="83">
        <f>VLOOKUP(V2744,Factors!$E$6:$H$5950,4,FALSE)</f>
        <v>0.12766</v>
      </c>
      <c r="X2744" t="str">
        <f>VLOOKUP(V2744,Factors!$E$6:$F$5950,2,FALSE)</f>
        <v>Telemetering</v>
      </c>
      <c r="Y2744" s="92">
        <f t="shared" si="258"/>
        <v>23.490716600000003</v>
      </c>
      <c r="Z2744" s="92">
        <f t="shared" si="259"/>
        <v>160.51928340000001</v>
      </c>
      <c r="AA2744" s="92">
        <f t="shared" si="260"/>
        <v>184.01000000000002</v>
      </c>
    </row>
    <row r="2745" spans="1:27" x14ac:dyDescent="0.25">
      <c r="A2745" t="s">
        <v>542</v>
      </c>
      <c r="B2745" t="s">
        <v>162</v>
      </c>
      <c r="C2745" t="s">
        <v>163</v>
      </c>
      <c r="D2745" t="s">
        <v>554</v>
      </c>
      <c r="E2745" t="s">
        <v>555</v>
      </c>
      <c r="F2745" t="str">
        <f t="shared" si="256"/>
        <v>1640</v>
      </c>
      <c r="G2745" t="s">
        <v>132</v>
      </c>
      <c r="H2745" t="s">
        <v>133</v>
      </c>
      <c r="I2745" s="91"/>
      <c r="J2745" s="91"/>
      <c r="K2745" s="91">
        <v>999.54</v>
      </c>
      <c r="L2745" s="91"/>
      <c r="M2745" s="91"/>
      <c r="N2745" s="91"/>
      <c r="O2745" s="91"/>
      <c r="P2745" s="91"/>
      <c r="Q2745" s="91"/>
      <c r="R2745" s="91"/>
      <c r="S2745" s="91">
        <v>332.93</v>
      </c>
      <c r="T2745" s="91"/>
      <c r="U2745" s="91">
        <f t="shared" si="257"/>
        <v>1332.47</v>
      </c>
      <c r="V2745" s="82" t="str">
        <f t="shared" si="255"/>
        <v>131001640889</v>
      </c>
      <c r="W2745" s="83">
        <f>VLOOKUP(V2745,Factors!$E$6:$H$5950,4,FALSE)</f>
        <v>0.12766</v>
      </c>
      <c r="X2745" t="str">
        <f>VLOOKUP(V2745,Factors!$E$6:$F$5950,2,FALSE)</f>
        <v>Telemetering</v>
      </c>
      <c r="Y2745" s="92">
        <f t="shared" si="258"/>
        <v>170.10312020000001</v>
      </c>
      <c r="Z2745" s="92">
        <f t="shared" si="259"/>
        <v>1162.3668798000001</v>
      </c>
      <c r="AA2745" s="92">
        <f t="shared" si="260"/>
        <v>1332.47</v>
      </c>
    </row>
    <row r="2746" spans="1:27" x14ac:dyDescent="0.25">
      <c r="A2746" t="s">
        <v>542</v>
      </c>
      <c r="B2746" t="s">
        <v>162</v>
      </c>
      <c r="C2746" t="s">
        <v>163</v>
      </c>
      <c r="D2746" t="s">
        <v>554</v>
      </c>
      <c r="E2746" t="s">
        <v>555</v>
      </c>
      <c r="F2746" t="str">
        <f t="shared" si="256"/>
        <v>1640</v>
      </c>
      <c r="G2746" t="s">
        <v>144</v>
      </c>
      <c r="H2746" t="s">
        <v>145</v>
      </c>
      <c r="I2746" s="91">
        <v>85</v>
      </c>
      <c r="J2746" s="91"/>
      <c r="K2746" s="91"/>
      <c r="L2746" s="91"/>
      <c r="M2746" s="91"/>
      <c r="N2746" s="91">
        <v>46.8</v>
      </c>
      <c r="O2746" s="91"/>
      <c r="P2746" s="91"/>
      <c r="Q2746" s="91"/>
      <c r="R2746" s="91"/>
      <c r="S2746" s="91"/>
      <c r="T2746" s="91"/>
      <c r="U2746" s="91">
        <f t="shared" si="257"/>
        <v>131.80000000000001</v>
      </c>
      <c r="V2746" s="82" t="str">
        <f t="shared" si="255"/>
        <v>131001640889</v>
      </c>
      <c r="W2746" s="83">
        <f>VLOOKUP(V2746,Factors!$E$6:$H$5950,4,FALSE)</f>
        <v>0.12766</v>
      </c>
      <c r="X2746" t="str">
        <f>VLOOKUP(V2746,Factors!$E$6:$F$5950,2,FALSE)</f>
        <v>Telemetering</v>
      </c>
      <c r="Y2746" s="92">
        <f t="shared" si="258"/>
        <v>16.825588</v>
      </c>
      <c r="Z2746" s="92">
        <f t="shared" si="259"/>
        <v>114.97441200000002</v>
      </c>
      <c r="AA2746" s="92">
        <f t="shared" si="260"/>
        <v>131.80000000000001</v>
      </c>
    </row>
    <row r="2747" spans="1:27" x14ac:dyDescent="0.25">
      <c r="A2747" t="s">
        <v>542</v>
      </c>
      <c r="B2747" t="s">
        <v>162</v>
      </c>
      <c r="C2747" t="s">
        <v>163</v>
      </c>
      <c r="D2747" t="s">
        <v>554</v>
      </c>
      <c r="E2747" t="s">
        <v>555</v>
      </c>
      <c r="F2747" t="str">
        <f t="shared" si="256"/>
        <v>1640</v>
      </c>
      <c r="G2747" t="s">
        <v>146</v>
      </c>
      <c r="H2747" t="s">
        <v>147</v>
      </c>
      <c r="I2747" s="91"/>
      <c r="J2747" s="91"/>
      <c r="K2747" s="91"/>
      <c r="L2747" s="91"/>
      <c r="M2747" s="91"/>
      <c r="N2747" s="91"/>
      <c r="O2747" s="91"/>
      <c r="P2747" s="91">
        <v>10.73</v>
      </c>
      <c r="Q2747" s="91"/>
      <c r="R2747" s="91"/>
      <c r="S2747" s="91"/>
      <c r="T2747" s="91"/>
      <c r="U2747" s="91">
        <f t="shared" si="257"/>
        <v>10.73</v>
      </c>
      <c r="V2747" s="82" t="str">
        <f t="shared" si="255"/>
        <v>131001640889</v>
      </c>
      <c r="W2747" s="83">
        <f>VLOOKUP(V2747,Factors!$E$6:$H$5950,4,FALSE)</f>
        <v>0.12766</v>
      </c>
      <c r="X2747" t="str">
        <f>VLOOKUP(V2747,Factors!$E$6:$F$5950,2,FALSE)</f>
        <v>Telemetering</v>
      </c>
      <c r="Y2747" s="92">
        <f t="shared" si="258"/>
        <v>1.3697918</v>
      </c>
      <c r="Z2747" s="92">
        <f t="shared" si="259"/>
        <v>9.3602082000000006</v>
      </c>
      <c r="AA2747" s="92">
        <f t="shared" si="260"/>
        <v>10.73</v>
      </c>
    </row>
    <row r="2748" spans="1:27" x14ac:dyDescent="0.25">
      <c r="A2748" t="s">
        <v>542</v>
      </c>
      <c r="B2748" t="s">
        <v>162</v>
      </c>
      <c r="C2748" t="s">
        <v>163</v>
      </c>
      <c r="D2748" t="s">
        <v>554</v>
      </c>
      <c r="E2748" t="s">
        <v>555</v>
      </c>
      <c r="F2748" t="str">
        <f t="shared" si="256"/>
        <v>1640</v>
      </c>
      <c r="G2748" t="s">
        <v>65</v>
      </c>
      <c r="H2748" t="s">
        <v>66</v>
      </c>
      <c r="I2748" s="91">
        <v>102.11</v>
      </c>
      <c r="J2748" s="91">
        <v>48.17</v>
      </c>
      <c r="K2748" s="91"/>
      <c r="L2748" s="91"/>
      <c r="M2748" s="91">
        <v>255.28</v>
      </c>
      <c r="N2748" s="91">
        <v>255.28</v>
      </c>
      <c r="O2748" s="91">
        <v>102.11</v>
      </c>
      <c r="P2748" s="91"/>
      <c r="Q2748" s="91"/>
      <c r="R2748" s="91">
        <v>204.22</v>
      </c>
      <c r="S2748" s="91">
        <v>1097.69</v>
      </c>
      <c r="T2748" s="91"/>
      <c r="U2748" s="91">
        <f t="shared" si="257"/>
        <v>2064.86</v>
      </c>
      <c r="V2748" s="82" t="str">
        <f t="shared" si="255"/>
        <v>131001640889</v>
      </c>
      <c r="W2748" s="83">
        <f>VLOOKUP(V2748,Factors!$E$6:$H$5950,4,FALSE)</f>
        <v>0.12766</v>
      </c>
      <c r="X2748" t="str">
        <f>VLOOKUP(V2748,Factors!$E$6:$F$5950,2,FALSE)</f>
        <v>Telemetering</v>
      </c>
      <c r="Y2748" s="92">
        <f t="shared" si="258"/>
        <v>263.60002760000003</v>
      </c>
      <c r="Z2748" s="92">
        <f t="shared" si="259"/>
        <v>1801.2599724000002</v>
      </c>
      <c r="AA2748" s="92">
        <f t="shared" si="260"/>
        <v>2064.86</v>
      </c>
    </row>
    <row r="2749" spans="1:27" x14ac:dyDescent="0.25">
      <c r="A2749" t="s">
        <v>542</v>
      </c>
      <c r="B2749" t="s">
        <v>162</v>
      </c>
      <c r="C2749" t="s">
        <v>163</v>
      </c>
      <c r="D2749" t="s">
        <v>554</v>
      </c>
      <c r="E2749" t="s">
        <v>555</v>
      </c>
      <c r="F2749" t="str">
        <f t="shared" si="256"/>
        <v>1640</v>
      </c>
      <c r="G2749" t="s">
        <v>56</v>
      </c>
      <c r="H2749" t="s">
        <v>57</v>
      </c>
      <c r="I2749" s="91">
        <v>8329.84</v>
      </c>
      <c r="J2749" s="91">
        <v>13810.32</v>
      </c>
      <c r="K2749" s="91">
        <v>18412.59</v>
      </c>
      <c r="L2749" s="91">
        <v>15244.16</v>
      </c>
      <c r="M2749" s="91">
        <v>14603.4</v>
      </c>
      <c r="N2749" s="91">
        <v>17576.52</v>
      </c>
      <c r="O2749" s="91">
        <v>18723.21</v>
      </c>
      <c r="P2749" s="91">
        <v>15464</v>
      </c>
      <c r="Q2749" s="91">
        <v>13582.1</v>
      </c>
      <c r="R2749" s="91">
        <v>15947.76</v>
      </c>
      <c r="S2749" s="91">
        <v>19737.11</v>
      </c>
      <c r="T2749" s="91">
        <v>22525.7</v>
      </c>
      <c r="U2749" s="91">
        <f t="shared" si="257"/>
        <v>193956.71000000002</v>
      </c>
      <c r="V2749" s="82" t="str">
        <f t="shared" si="255"/>
        <v>131001640889</v>
      </c>
      <c r="W2749" s="83">
        <f>VLOOKUP(V2749,Factors!$E$6:$H$5950,4,FALSE)</f>
        <v>0.12766</v>
      </c>
      <c r="X2749" t="str">
        <f>VLOOKUP(V2749,Factors!$E$6:$F$5950,2,FALSE)</f>
        <v>Telemetering</v>
      </c>
      <c r="Y2749" s="92">
        <f t="shared" si="258"/>
        <v>24760.513598600002</v>
      </c>
      <c r="Z2749" s="92">
        <f t="shared" si="259"/>
        <v>169196.19640140003</v>
      </c>
      <c r="AA2749" s="92">
        <f t="shared" si="260"/>
        <v>193956.71000000002</v>
      </c>
    </row>
    <row r="2750" spans="1:27" x14ac:dyDescent="0.25">
      <c r="A2750" t="s">
        <v>542</v>
      </c>
      <c r="B2750" t="s">
        <v>162</v>
      </c>
      <c r="C2750" t="s">
        <v>163</v>
      </c>
      <c r="D2750" t="s">
        <v>554</v>
      </c>
      <c r="E2750" t="s">
        <v>555</v>
      </c>
      <c r="F2750" t="str">
        <f t="shared" si="256"/>
        <v>1640</v>
      </c>
      <c r="G2750" t="s">
        <v>68</v>
      </c>
      <c r="H2750" t="s">
        <v>69</v>
      </c>
      <c r="I2750" s="91">
        <v>3111.98</v>
      </c>
      <c r="J2750" s="91">
        <v>2551.77</v>
      </c>
      <c r="K2750" s="91">
        <v>2754.72</v>
      </c>
      <c r="L2750" s="91">
        <v>1867.22</v>
      </c>
      <c r="M2750" s="91">
        <v>3371.01</v>
      </c>
      <c r="N2750" s="91">
        <v>2265.27</v>
      </c>
      <c r="O2750" s="91">
        <v>3035.4</v>
      </c>
      <c r="P2750" s="91">
        <v>1569.89</v>
      </c>
      <c r="Q2750" s="91">
        <v>2052.5100000000002</v>
      </c>
      <c r="R2750" s="91">
        <v>3660.02</v>
      </c>
      <c r="S2750" s="91">
        <v>2969.3</v>
      </c>
      <c r="T2750" s="91">
        <v>2031.43</v>
      </c>
      <c r="U2750" s="91">
        <f t="shared" si="257"/>
        <v>31240.519999999997</v>
      </c>
      <c r="V2750" s="82" t="str">
        <f t="shared" si="255"/>
        <v>131001640889</v>
      </c>
      <c r="W2750" s="83">
        <f>VLOOKUP(V2750,Factors!$E$6:$H$5950,4,FALSE)</f>
        <v>0.12766</v>
      </c>
      <c r="X2750" t="str">
        <f>VLOOKUP(V2750,Factors!$E$6:$F$5950,2,FALSE)</f>
        <v>Telemetering</v>
      </c>
      <c r="Y2750" s="92">
        <f t="shared" si="258"/>
        <v>3988.1647831999994</v>
      </c>
      <c r="Z2750" s="92">
        <f t="shared" si="259"/>
        <v>27252.355216799999</v>
      </c>
      <c r="AA2750" s="92">
        <f t="shared" si="260"/>
        <v>31240.519999999997</v>
      </c>
    </row>
    <row r="2751" spans="1:27" x14ac:dyDescent="0.25">
      <c r="A2751" t="s">
        <v>542</v>
      </c>
      <c r="B2751" t="s">
        <v>223</v>
      </c>
      <c r="C2751" t="s">
        <v>224</v>
      </c>
      <c r="D2751" t="s">
        <v>543</v>
      </c>
      <c r="E2751" t="s">
        <v>544</v>
      </c>
      <c r="F2751" t="str">
        <f t="shared" si="256"/>
        <v>1125</v>
      </c>
      <c r="G2751" t="s">
        <v>61</v>
      </c>
      <c r="H2751" t="s">
        <v>62</v>
      </c>
      <c r="I2751" s="91">
        <v>332.38</v>
      </c>
      <c r="J2751" s="91"/>
      <c r="K2751" s="91"/>
      <c r="L2751" s="91"/>
      <c r="M2751" s="91"/>
      <c r="N2751" s="91"/>
      <c r="O2751" s="91">
        <v>8.8000000000000007</v>
      </c>
      <c r="P2751" s="91"/>
      <c r="Q2751" s="91"/>
      <c r="R2751" s="91"/>
      <c r="S2751" s="91"/>
      <c r="T2751" s="91"/>
      <c r="U2751" s="91">
        <f t="shared" si="257"/>
        <v>341.18</v>
      </c>
      <c r="V2751" s="82" t="str">
        <f t="shared" si="255"/>
        <v>141001125889</v>
      </c>
      <c r="W2751" s="83">
        <f>VLOOKUP(V2751,Factors!$E$6:$H$5950,4,FALSE)</f>
        <v>1.17E-2</v>
      </c>
      <c r="X2751" t="str">
        <f>VLOOKUP(V2751,Factors!$E$6:$F$5950,2,FALSE)</f>
        <v>Transmission</v>
      </c>
      <c r="Y2751" s="92">
        <f t="shared" si="258"/>
        <v>3.9918060000000004</v>
      </c>
      <c r="Z2751" s="92">
        <f t="shared" si="259"/>
        <v>337.18819400000001</v>
      </c>
      <c r="AA2751" s="92">
        <f t="shared" si="260"/>
        <v>341.18</v>
      </c>
    </row>
    <row r="2752" spans="1:27" x14ac:dyDescent="0.25">
      <c r="A2752" t="s">
        <v>542</v>
      </c>
      <c r="B2752" t="s">
        <v>223</v>
      </c>
      <c r="C2752" t="s">
        <v>224</v>
      </c>
      <c r="D2752" t="s">
        <v>543</v>
      </c>
      <c r="E2752" t="s">
        <v>544</v>
      </c>
      <c r="F2752" t="str">
        <f t="shared" si="256"/>
        <v>1125</v>
      </c>
      <c r="G2752" t="s">
        <v>84</v>
      </c>
      <c r="H2752" t="s">
        <v>85</v>
      </c>
      <c r="I2752" s="91"/>
      <c r="J2752" s="91"/>
      <c r="K2752" s="91">
        <v>52.28</v>
      </c>
      <c r="L2752" s="91"/>
      <c r="M2752" s="91">
        <v>58.04</v>
      </c>
      <c r="N2752" s="91">
        <v>63.75</v>
      </c>
      <c r="O2752" s="91"/>
      <c r="P2752" s="91"/>
      <c r="Q2752" s="91"/>
      <c r="R2752" s="91"/>
      <c r="S2752" s="91"/>
      <c r="T2752" s="91">
        <v>11.97</v>
      </c>
      <c r="U2752" s="91">
        <f t="shared" si="257"/>
        <v>186.04</v>
      </c>
      <c r="V2752" s="82" t="str">
        <f t="shared" si="255"/>
        <v>141001125889</v>
      </c>
      <c r="W2752" s="83">
        <f>VLOOKUP(V2752,Factors!$E$6:$H$5950,4,FALSE)</f>
        <v>1.17E-2</v>
      </c>
      <c r="X2752" t="str">
        <f>VLOOKUP(V2752,Factors!$E$6:$F$5950,2,FALSE)</f>
        <v>Transmission</v>
      </c>
      <c r="Y2752" s="92">
        <f t="shared" si="258"/>
        <v>2.1766679999999998</v>
      </c>
      <c r="Z2752" s="92">
        <f t="shared" si="259"/>
        <v>183.86333199999999</v>
      </c>
      <c r="AA2752" s="92">
        <f t="shared" si="260"/>
        <v>186.04</v>
      </c>
    </row>
    <row r="2753" spans="1:27" x14ac:dyDescent="0.25">
      <c r="A2753" t="s">
        <v>542</v>
      </c>
      <c r="B2753" t="s">
        <v>223</v>
      </c>
      <c r="C2753" t="s">
        <v>224</v>
      </c>
      <c r="D2753" t="s">
        <v>543</v>
      </c>
      <c r="E2753" t="s">
        <v>544</v>
      </c>
      <c r="F2753" t="str">
        <f t="shared" si="256"/>
        <v>1125</v>
      </c>
      <c r="G2753" t="s">
        <v>140</v>
      </c>
      <c r="H2753" t="s">
        <v>141</v>
      </c>
      <c r="I2753" s="91"/>
      <c r="J2753" s="91"/>
      <c r="K2753" s="91"/>
      <c r="L2753" s="91"/>
      <c r="M2753" s="91"/>
      <c r="N2753" s="91"/>
      <c r="O2753" s="91"/>
      <c r="P2753" s="91"/>
      <c r="Q2753" s="91">
        <v>120</v>
      </c>
      <c r="R2753" s="91"/>
      <c r="S2753" s="91">
        <v>126</v>
      </c>
      <c r="T2753" s="91"/>
      <c r="U2753" s="91">
        <f t="shared" si="257"/>
        <v>246</v>
      </c>
      <c r="V2753" s="82" t="str">
        <f t="shared" si="255"/>
        <v>141001125889</v>
      </c>
      <c r="W2753" s="83">
        <f>VLOOKUP(V2753,Factors!$E$6:$H$5950,4,FALSE)</f>
        <v>1.17E-2</v>
      </c>
      <c r="X2753" t="str">
        <f>VLOOKUP(V2753,Factors!$E$6:$F$5950,2,FALSE)</f>
        <v>Transmission</v>
      </c>
      <c r="Y2753" s="92">
        <f t="shared" si="258"/>
        <v>2.8782000000000001</v>
      </c>
      <c r="Z2753" s="92">
        <f t="shared" si="259"/>
        <v>243.12180000000001</v>
      </c>
      <c r="AA2753" s="92">
        <f t="shared" si="260"/>
        <v>246</v>
      </c>
    </row>
    <row r="2754" spans="1:27" x14ac:dyDescent="0.25">
      <c r="A2754" t="s">
        <v>542</v>
      </c>
      <c r="B2754" t="s">
        <v>223</v>
      </c>
      <c r="C2754" t="s">
        <v>224</v>
      </c>
      <c r="D2754" t="s">
        <v>543</v>
      </c>
      <c r="E2754" t="s">
        <v>544</v>
      </c>
      <c r="F2754" t="str">
        <f t="shared" si="256"/>
        <v>1125</v>
      </c>
      <c r="G2754" t="s">
        <v>56</v>
      </c>
      <c r="H2754" t="s">
        <v>57</v>
      </c>
      <c r="I2754" s="91"/>
      <c r="J2754" s="91"/>
      <c r="K2754" s="91">
        <v>519.36</v>
      </c>
      <c r="L2754" s="91"/>
      <c r="M2754" s="91">
        <v>519.36</v>
      </c>
      <c r="N2754" s="91">
        <v>454.44</v>
      </c>
      <c r="O2754" s="91"/>
      <c r="P2754" s="91"/>
      <c r="Q2754" s="91"/>
      <c r="R2754" s="91"/>
      <c r="S2754" s="91"/>
      <c r="T2754" s="91">
        <v>133.68</v>
      </c>
      <c r="U2754" s="91">
        <f t="shared" si="257"/>
        <v>1626.8400000000001</v>
      </c>
      <c r="V2754" s="82" t="str">
        <f t="shared" si="255"/>
        <v>141001125889</v>
      </c>
      <c r="W2754" s="83">
        <f>VLOOKUP(V2754,Factors!$E$6:$H$5950,4,FALSE)</f>
        <v>1.17E-2</v>
      </c>
      <c r="X2754" t="str">
        <f>VLOOKUP(V2754,Factors!$E$6:$F$5950,2,FALSE)</f>
        <v>Transmission</v>
      </c>
      <c r="Y2754" s="92">
        <f t="shared" si="258"/>
        <v>19.034028000000003</v>
      </c>
      <c r="Z2754" s="92">
        <f t="shared" si="259"/>
        <v>1607.8059720000001</v>
      </c>
      <c r="AA2754" s="92">
        <f t="shared" si="260"/>
        <v>1626.8400000000001</v>
      </c>
    </row>
    <row r="2755" spans="1:27" x14ac:dyDescent="0.25">
      <c r="A2755" t="s">
        <v>542</v>
      </c>
      <c r="B2755" t="s">
        <v>223</v>
      </c>
      <c r="C2755" t="s">
        <v>224</v>
      </c>
      <c r="D2755" t="s">
        <v>543</v>
      </c>
      <c r="E2755" t="s">
        <v>544</v>
      </c>
      <c r="F2755" t="str">
        <f t="shared" si="256"/>
        <v>1125</v>
      </c>
      <c r="G2755" t="s">
        <v>68</v>
      </c>
      <c r="H2755" t="s">
        <v>69</v>
      </c>
      <c r="I2755" s="91"/>
      <c r="J2755" s="91"/>
      <c r="K2755" s="91">
        <v>64.3</v>
      </c>
      <c r="L2755" s="91"/>
      <c r="M2755" s="91">
        <v>128.6</v>
      </c>
      <c r="N2755" s="91">
        <v>257.2</v>
      </c>
      <c r="O2755" s="91"/>
      <c r="P2755" s="91"/>
      <c r="Q2755" s="91"/>
      <c r="R2755" s="91"/>
      <c r="S2755" s="91"/>
      <c r="T2755" s="91"/>
      <c r="U2755" s="91">
        <f t="shared" si="257"/>
        <v>450.09999999999997</v>
      </c>
      <c r="V2755" s="82" t="str">
        <f t="shared" si="255"/>
        <v>141001125889</v>
      </c>
      <c r="W2755" s="83">
        <f>VLOOKUP(V2755,Factors!$E$6:$H$5950,4,FALSE)</f>
        <v>1.17E-2</v>
      </c>
      <c r="X2755" t="str">
        <f>VLOOKUP(V2755,Factors!$E$6:$F$5950,2,FALSE)</f>
        <v>Transmission</v>
      </c>
      <c r="Y2755" s="92">
        <f t="shared" si="258"/>
        <v>5.2661699999999998</v>
      </c>
      <c r="Z2755" s="92">
        <f t="shared" si="259"/>
        <v>444.83382999999998</v>
      </c>
      <c r="AA2755" s="92">
        <f t="shared" si="260"/>
        <v>450.09999999999997</v>
      </c>
    </row>
    <row r="2756" spans="1:27" x14ac:dyDescent="0.25">
      <c r="A2756" t="s">
        <v>542</v>
      </c>
      <c r="B2756" t="s">
        <v>223</v>
      </c>
      <c r="C2756" t="s">
        <v>224</v>
      </c>
      <c r="D2756" t="s">
        <v>549</v>
      </c>
      <c r="E2756" t="s">
        <v>550</v>
      </c>
      <c r="F2756" t="str">
        <f t="shared" si="256"/>
        <v>1140</v>
      </c>
      <c r="G2756" t="s">
        <v>84</v>
      </c>
      <c r="H2756" t="s">
        <v>85</v>
      </c>
      <c r="I2756" s="91"/>
      <c r="J2756" s="91"/>
      <c r="K2756" s="91"/>
      <c r="L2756" s="91"/>
      <c r="M2756" s="91"/>
      <c r="N2756" s="91"/>
      <c r="O2756" s="91"/>
      <c r="P2756" s="91">
        <v>162.83000000000001</v>
      </c>
      <c r="Q2756" s="91"/>
      <c r="R2756" s="91"/>
      <c r="S2756" s="91"/>
      <c r="T2756" s="91"/>
      <c r="U2756" s="91">
        <f t="shared" si="257"/>
        <v>162.83000000000001</v>
      </c>
      <c r="V2756" s="82" t="str">
        <f t="shared" ref="V2756:V2819" si="261">CONCATENATE(B2756,RIGHT(D2756,4),A2756)</f>
        <v>141001140889</v>
      </c>
      <c r="W2756" s="83">
        <f>VLOOKUP(V2756,Factors!$E$6:$H$5950,4,FALSE)</f>
        <v>1.17E-2</v>
      </c>
      <c r="X2756" t="str">
        <f>VLOOKUP(V2756,Factors!$E$6:$F$5950,2,FALSE)</f>
        <v>Transmission</v>
      </c>
      <c r="Y2756" s="92">
        <f t="shared" si="258"/>
        <v>1.9051110000000002</v>
      </c>
      <c r="Z2756" s="92">
        <f t="shared" si="259"/>
        <v>160.92488900000001</v>
      </c>
      <c r="AA2756" s="92">
        <f t="shared" si="260"/>
        <v>162.83000000000001</v>
      </c>
    </row>
    <row r="2757" spans="1:27" x14ac:dyDescent="0.25">
      <c r="A2757" t="s">
        <v>542</v>
      </c>
      <c r="B2757" t="s">
        <v>223</v>
      </c>
      <c r="C2757" t="s">
        <v>224</v>
      </c>
      <c r="D2757" t="s">
        <v>549</v>
      </c>
      <c r="E2757" t="s">
        <v>550</v>
      </c>
      <c r="F2757" t="str">
        <f t="shared" ref="F2757:F2820" si="262">RIGHT(D2757,4)</f>
        <v>1140</v>
      </c>
      <c r="G2757" t="s">
        <v>56</v>
      </c>
      <c r="H2757" t="s">
        <v>57</v>
      </c>
      <c r="I2757" s="91"/>
      <c r="J2757" s="91"/>
      <c r="K2757" s="91"/>
      <c r="L2757" s="91"/>
      <c r="M2757" s="91"/>
      <c r="N2757" s="91"/>
      <c r="O2757" s="91"/>
      <c r="P2757" s="91">
        <v>1817.76</v>
      </c>
      <c r="Q2757" s="91"/>
      <c r="R2757" s="91"/>
      <c r="S2757" s="91"/>
      <c r="T2757" s="91"/>
      <c r="U2757" s="91">
        <f t="shared" ref="U2757:U2820" si="263">SUM(I2757:T2757)</f>
        <v>1817.76</v>
      </c>
      <c r="V2757" s="82" t="str">
        <f t="shared" si="261"/>
        <v>141001140889</v>
      </c>
      <c r="W2757" s="83">
        <f>VLOOKUP(V2757,Factors!$E$6:$H$5950,4,FALSE)</f>
        <v>1.17E-2</v>
      </c>
      <c r="X2757" t="str">
        <f>VLOOKUP(V2757,Factors!$E$6:$F$5950,2,FALSE)</f>
        <v>Transmission</v>
      </c>
      <c r="Y2757" s="92">
        <f t="shared" si="258"/>
        <v>21.267792</v>
      </c>
      <c r="Z2757" s="92">
        <f t="shared" si="259"/>
        <v>1796.4922079999999</v>
      </c>
      <c r="AA2757" s="92">
        <f t="shared" si="260"/>
        <v>1817.76</v>
      </c>
    </row>
    <row r="2758" spans="1:27" x14ac:dyDescent="0.25">
      <c r="A2758" t="s">
        <v>542</v>
      </c>
      <c r="B2758" t="s">
        <v>170</v>
      </c>
      <c r="C2758" t="s">
        <v>171</v>
      </c>
      <c r="D2758" t="s">
        <v>543</v>
      </c>
      <c r="E2758" t="s">
        <v>544</v>
      </c>
      <c r="F2758" t="str">
        <f t="shared" si="262"/>
        <v>1125</v>
      </c>
      <c r="G2758" t="s">
        <v>256</v>
      </c>
      <c r="H2758" t="s">
        <v>257</v>
      </c>
      <c r="I2758" s="91"/>
      <c r="J2758" s="91">
        <v>92</v>
      </c>
      <c r="K2758" s="91"/>
      <c r="L2758" s="91"/>
      <c r="M2758" s="91"/>
      <c r="N2758" s="91"/>
      <c r="O2758" s="91"/>
      <c r="P2758" s="91"/>
      <c r="Q2758" s="91"/>
      <c r="R2758" s="91">
        <v>637.70000000000005</v>
      </c>
      <c r="S2758" s="91"/>
      <c r="T2758" s="91">
        <v>60</v>
      </c>
      <c r="U2758" s="91">
        <f t="shared" si="263"/>
        <v>789.7</v>
      </c>
      <c r="V2758" s="82" t="str">
        <f t="shared" si="261"/>
        <v>155061125889</v>
      </c>
      <c r="W2758" s="83">
        <f>VLOOKUP(V2758,Factors!$E$6:$H$5950,4,FALSE)</f>
        <v>0</v>
      </c>
      <c r="X2758" t="str">
        <f>VLOOKUP(V2758,Factors!$E$6:$F$5950,2,FALSE)</f>
        <v>Direct-OR</v>
      </c>
      <c r="Y2758" s="92">
        <f t="shared" si="258"/>
        <v>0</v>
      </c>
      <c r="Z2758" s="92">
        <f t="shared" si="259"/>
        <v>789.7</v>
      </c>
      <c r="AA2758" s="92">
        <f t="shared" si="260"/>
        <v>789.7</v>
      </c>
    </row>
    <row r="2759" spans="1:27" x14ac:dyDescent="0.25">
      <c r="A2759" t="s">
        <v>542</v>
      </c>
      <c r="B2759" t="s">
        <v>170</v>
      </c>
      <c r="C2759" t="s">
        <v>171</v>
      </c>
      <c r="D2759" t="s">
        <v>549</v>
      </c>
      <c r="E2759" t="s">
        <v>550</v>
      </c>
      <c r="F2759" t="str">
        <f t="shared" si="262"/>
        <v>1140</v>
      </c>
      <c r="G2759" t="s">
        <v>280</v>
      </c>
      <c r="H2759" t="s">
        <v>281</v>
      </c>
      <c r="I2759" s="91"/>
      <c r="J2759" s="91"/>
      <c r="K2759" s="91"/>
      <c r="L2759" s="91"/>
      <c r="M2759" s="91"/>
      <c r="N2759" s="91">
        <v>880</v>
      </c>
      <c r="O2759" s="91"/>
      <c r="P2759" s="91"/>
      <c r="Q2759" s="91"/>
      <c r="R2759" s="91"/>
      <c r="S2759" s="91"/>
      <c r="T2759" s="91"/>
      <c r="U2759" s="91">
        <f t="shared" si="263"/>
        <v>880</v>
      </c>
      <c r="V2759" s="82" t="str">
        <f t="shared" si="261"/>
        <v>155061140889</v>
      </c>
      <c r="W2759" s="83">
        <f>VLOOKUP(V2759,Factors!$E$6:$H$5950,4,FALSE)</f>
        <v>0</v>
      </c>
      <c r="X2759" t="str">
        <f>VLOOKUP(V2759,Factors!$E$6:$F$5950,2,FALSE)</f>
        <v>Direct-OR</v>
      </c>
      <c r="Y2759" s="92">
        <f t="shared" si="258"/>
        <v>0</v>
      </c>
      <c r="Z2759" s="92">
        <f t="shared" si="259"/>
        <v>880</v>
      </c>
      <c r="AA2759" s="92">
        <f t="shared" si="260"/>
        <v>880</v>
      </c>
    </row>
    <row r="2760" spans="1:27" x14ac:dyDescent="0.25">
      <c r="A2760" t="s">
        <v>542</v>
      </c>
      <c r="B2760" t="s">
        <v>170</v>
      </c>
      <c r="C2760" t="s">
        <v>171</v>
      </c>
      <c r="D2760" t="s">
        <v>549</v>
      </c>
      <c r="E2760" t="s">
        <v>550</v>
      </c>
      <c r="F2760" t="str">
        <f t="shared" si="262"/>
        <v>1140</v>
      </c>
      <c r="G2760" t="s">
        <v>140</v>
      </c>
      <c r="H2760" t="s">
        <v>141</v>
      </c>
      <c r="I2760" s="91"/>
      <c r="J2760" s="91"/>
      <c r="K2760" s="91"/>
      <c r="L2760" s="91"/>
      <c r="M2760" s="91"/>
      <c r="N2760" s="91"/>
      <c r="O2760" s="91"/>
      <c r="P2760" s="91"/>
      <c r="Q2760" s="91"/>
      <c r="R2760" s="91"/>
      <c r="S2760" s="91">
        <v>252</v>
      </c>
      <c r="T2760" s="91"/>
      <c r="U2760" s="91">
        <f t="shared" si="263"/>
        <v>252</v>
      </c>
      <c r="V2760" s="82" t="str">
        <f t="shared" si="261"/>
        <v>155061140889</v>
      </c>
      <c r="W2760" s="83">
        <f>VLOOKUP(V2760,Factors!$E$6:$H$5950,4,FALSE)</f>
        <v>0</v>
      </c>
      <c r="X2760" t="str">
        <f>VLOOKUP(V2760,Factors!$E$6:$F$5950,2,FALSE)</f>
        <v>Direct-OR</v>
      </c>
      <c r="Y2760" s="92">
        <f t="shared" si="258"/>
        <v>0</v>
      </c>
      <c r="Z2760" s="92">
        <f t="shared" si="259"/>
        <v>252</v>
      </c>
      <c r="AA2760" s="92">
        <f t="shared" si="260"/>
        <v>252</v>
      </c>
    </row>
    <row r="2761" spans="1:27" x14ac:dyDescent="0.25">
      <c r="A2761" t="s">
        <v>542</v>
      </c>
      <c r="B2761" t="s">
        <v>170</v>
      </c>
      <c r="C2761" t="s">
        <v>171</v>
      </c>
      <c r="D2761" t="s">
        <v>551</v>
      </c>
      <c r="E2761" t="s">
        <v>550</v>
      </c>
      <c r="F2761" t="str">
        <f t="shared" si="262"/>
        <v>1145</v>
      </c>
      <c r="G2761" t="s">
        <v>84</v>
      </c>
      <c r="H2761" t="s">
        <v>85</v>
      </c>
      <c r="I2761" s="91"/>
      <c r="J2761" s="91"/>
      <c r="K2761" s="91"/>
      <c r="L2761" s="91"/>
      <c r="M2761" s="91"/>
      <c r="N2761" s="91"/>
      <c r="O2761" s="91"/>
      <c r="P2761" s="91">
        <v>28.98</v>
      </c>
      <c r="Q2761" s="91"/>
      <c r="R2761" s="91"/>
      <c r="S2761" s="91"/>
      <c r="T2761" s="91"/>
      <c r="U2761" s="91">
        <f t="shared" si="263"/>
        <v>28.98</v>
      </c>
      <c r="V2761" s="82" t="str">
        <f t="shared" si="261"/>
        <v>155061145889</v>
      </c>
      <c r="W2761" s="83">
        <f>VLOOKUP(V2761,Factors!$E$6:$H$5950,4,FALSE)</f>
        <v>0</v>
      </c>
      <c r="X2761" t="str">
        <f>VLOOKUP(V2761,Factors!$E$6:$F$5950,2,FALSE)</f>
        <v>Direct-OR</v>
      </c>
      <c r="Y2761" s="92">
        <f t="shared" si="258"/>
        <v>0</v>
      </c>
      <c r="Z2761" s="92">
        <f t="shared" si="259"/>
        <v>28.98</v>
      </c>
      <c r="AA2761" s="92">
        <f t="shared" si="260"/>
        <v>28.98</v>
      </c>
    </row>
    <row r="2762" spans="1:27" x14ac:dyDescent="0.25">
      <c r="A2762" t="s">
        <v>542</v>
      </c>
      <c r="B2762" t="s">
        <v>170</v>
      </c>
      <c r="C2762" t="s">
        <v>171</v>
      </c>
      <c r="D2762" t="s">
        <v>551</v>
      </c>
      <c r="E2762" t="s">
        <v>550</v>
      </c>
      <c r="F2762" t="str">
        <f t="shared" si="262"/>
        <v>1145</v>
      </c>
      <c r="G2762" t="s">
        <v>56</v>
      </c>
      <c r="H2762" t="s">
        <v>57</v>
      </c>
      <c r="I2762" s="91"/>
      <c r="J2762" s="91"/>
      <c r="K2762" s="91"/>
      <c r="L2762" s="91"/>
      <c r="M2762" s="91"/>
      <c r="N2762" s="91"/>
      <c r="O2762" s="91"/>
      <c r="P2762" s="91">
        <v>323.48</v>
      </c>
      <c r="Q2762" s="91"/>
      <c r="R2762" s="91"/>
      <c r="S2762" s="91"/>
      <c r="T2762" s="91"/>
      <c r="U2762" s="91">
        <f t="shared" si="263"/>
        <v>323.48</v>
      </c>
      <c r="V2762" s="82" t="str">
        <f t="shared" si="261"/>
        <v>155061145889</v>
      </c>
      <c r="W2762" s="83">
        <f>VLOOKUP(V2762,Factors!$E$6:$H$5950,4,FALSE)</f>
        <v>0</v>
      </c>
      <c r="X2762" t="str">
        <f>VLOOKUP(V2762,Factors!$E$6:$F$5950,2,FALSE)</f>
        <v>Direct-OR</v>
      </c>
      <c r="Y2762" s="92">
        <f t="shared" si="258"/>
        <v>0</v>
      </c>
      <c r="Z2762" s="92">
        <f t="shared" si="259"/>
        <v>323.48</v>
      </c>
      <c r="AA2762" s="92">
        <f t="shared" si="260"/>
        <v>323.48</v>
      </c>
    </row>
    <row r="2763" spans="1:27" x14ac:dyDescent="0.25">
      <c r="A2763" t="s">
        <v>542</v>
      </c>
      <c r="B2763" t="s">
        <v>170</v>
      </c>
      <c r="C2763" t="s">
        <v>171</v>
      </c>
      <c r="D2763" t="s">
        <v>553</v>
      </c>
      <c r="E2763" t="s">
        <v>550</v>
      </c>
      <c r="F2763" t="str">
        <f t="shared" si="262"/>
        <v>1155</v>
      </c>
      <c r="G2763" t="s">
        <v>61</v>
      </c>
      <c r="H2763" t="s">
        <v>62</v>
      </c>
      <c r="I2763" s="91"/>
      <c r="J2763" s="91"/>
      <c r="K2763" s="91"/>
      <c r="L2763" s="91"/>
      <c r="M2763" s="91"/>
      <c r="N2763" s="91"/>
      <c r="O2763" s="91"/>
      <c r="P2763" s="91"/>
      <c r="Q2763" s="91">
        <v>660.9</v>
      </c>
      <c r="R2763" s="91"/>
      <c r="S2763" s="91"/>
      <c r="T2763" s="91"/>
      <c r="U2763" s="91">
        <f t="shared" si="263"/>
        <v>660.9</v>
      </c>
      <c r="V2763" s="82" t="str">
        <f t="shared" si="261"/>
        <v>155061155889</v>
      </c>
      <c r="W2763" s="83">
        <f>VLOOKUP(V2763,Factors!$E$6:$H$5950,4,FALSE)</f>
        <v>0</v>
      </c>
      <c r="X2763" t="str">
        <f>VLOOKUP(V2763,Factors!$E$6:$F$5950,2,FALSE)</f>
        <v>Direct-OR</v>
      </c>
      <c r="Y2763" s="92">
        <f t="shared" si="258"/>
        <v>0</v>
      </c>
      <c r="Z2763" s="92">
        <f t="shared" si="259"/>
        <v>660.9</v>
      </c>
      <c r="AA2763" s="92">
        <f t="shared" si="260"/>
        <v>660.9</v>
      </c>
    </row>
    <row r="2764" spans="1:27" x14ac:dyDescent="0.25">
      <c r="A2764" t="s">
        <v>542</v>
      </c>
      <c r="B2764" t="s">
        <v>170</v>
      </c>
      <c r="C2764" t="s">
        <v>171</v>
      </c>
      <c r="D2764" t="s">
        <v>553</v>
      </c>
      <c r="E2764" t="s">
        <v>550</v>
      </c>
      <c r="F2764" t="str">
        <f t="shared" si="262"/>
        <v>1155</v>
      </c>
      <c r="G2764" t="s">
        <v>92</v>
      </c>
      <c r="H2764" t="s">
        <v>93</v>
      </c>
      <c r="I2764" s="91"/>
      <c r="J2764" s="91"/>
      <c r="K2764" s="91"/>
      <c r="L2764" s="91"/>
      <c r="M2764" s="91"/>
      <c r="N2764" s="91"/>
      <c r="O2764" s="91"/>
      <c r="P2764" s="91"/>
      <c r="Q2764" s="91"/>
      <c r="R2764" s="91"/>
      <c r="S2764" s="91"/>
      <c r="T2764" s="91">
        <v>3.96</v>
      </c>
      <c r="U2764" s="91">
        <f t="shared" si="263"/>
        <v>3.96</v>
      </c>
      <c r="V2764" s="82" t="str">
        <f t="shared" si="261"/>
        <v>155061155889</v>
      </c>
      <c r="W2764" s="83">
        <f>VLOOKUP(V2764,Factors!$E$6:$H$5950,4,FALSE)</f>
        <v>0</v>
      </c>
      <c r="X2764" t="str">
        <f>VLOOKUP(V2764,Factors!$E$6:$F$5950,2,FALSE)</f>
        <v>Direct-OR</v>
      </c>
      <c r="Y2764" s="92">
        <f t="shared" si="258"/>
        <v>0</v>
      </c>
      <c r="Z2764" s="92">
        <f t="shared" si="259"/>
        <v>3.96</v>
      </c>
      <c r="AA2764" s="92">
        <f t="shared" si="260"/>
        <v>3.96</v>
      </c>
    </row>
    <row r="2765" spans="1:27" x14ac:dyDescent="0.25">
      <c r="A2765" t="s">
        <v>542</v>
      </c>
      <c r="B2765" t="s">
        <v>170</v>
      </c>
      <c r="C2765" t="s">
        <v>171</v>
      </c>
      <c r="D2765" t="s">
        <v>553</v>
      </c>
      <c r="E2765" t="s">
        <v>550</v>
      </c>
      <c r="F2765" t="str">
        <f t="shared" si="262"/>
        <v>1155</v>
      </c>
      <c r="G2765" t="s">
        <v>84</v>
      </c>
      <c r="H2765" t="s">
        <v>85</v>
      </c>
      <c r="I2765" s="91"/>
      <c r="J2765" s="91"/>
      <c r="K2765" s="91"/>
      <c r="L2765" s="91"/>
      <c r="M2765" s="91">
        <v>11.63</v>
      </c>
      <c r="N2765" s="91"/>
      <c r="O2765" s="91"/>
      <c r="P2765" s="91">
        <v>96.16</v>
      </c>
      <c r="Q2765" s="91"/>
      <c r="R2765" s="91">
        <v>147.99</v>
      </c>
      <c r="S2765" s="91">
        <v>170.85</v>
      </c>
      <c r="T2765" s="91">
        <v>708.22</v>
      </c>
      <c r="U2765" s="91">
        <f t="shared" si="263"/>
        <v>1134.8499999999999</v>
      </c>
      <c r="V2765" s="82" t="str">
        <f t="shared" si="261"/>
        <v>155061155889</v>
      </c>
      <c r="W2765" s="83">
        <f>VLOOKUP(V2765,Factors!$E$6:$H$5950,4,FALSE)</f>
        <v>0</v>
      </c>
      <c r="X2765" t="str">
        <f>VLOOKUP(V2765,Factors!$E$6:$F$5950,2,FALSE)</f>
        <v>Direct-OR</v>
      </c>
      <c r="Y2765" s="92">
        <f t="shared" si="258"/>
        <v>0</v>
      </c>
      <c r="Z2765" s="92">
        <f t="shared" si="259"/>
        <v>1134.8499999999999</v>
      </c>
      <c r="AA2765" s="92">
        <f t="shared" si="260"/>
        <v>1134.8499999999999</v>
      </c>
    </row>
    <row r="2766" spans="1:27" x14ac:dyDescent="0.25">
      <c r="A2766" t="s">
        <v>542</v>
      </c>
      <c r="B2766" t="s">
        <v>170</v>
      </c>
      <c r="C2766" t="s">
        <v>171</v>
      </c>
      <c r="D2766" t="s">
        <v>553</v>
      </c>
      <c r="E2766" t="s">
        <v>550</v>
      </c>
      <c r="F2766" t="str">
        <f t="shared" si="262"/>
        <v>1155</v>
      </c>
      <c r="G2766" t="s">
        <v>56</v>
      </c>
      <c r="H2766" t="s">
        <v>57</v>
      </c>
      <c r="I2766" s="91"/>
      <c r="J2766" s="91"/>
      <c r="K2766" s="91"/>
      <c r="L2766" s="91"/>
      <c r="M2766" s="91">
        <v>129.84</v>
      </c>
      <c r="N2766" s="91"/>
      <c r="O2766" s="91"/>
      <c r="P2766" s="91">
        <v>1073.52</v>
      </c>
      <c r="Q2766" s="91"/>
      <c r="R2766" s="91">
        <v>1298.4000000000001</v>
      </c>
      <c r="S2766" s="91">
        <v>1654.44</v>
      </c>
      <c r="T2766" s="91">
        <v>7638.65</v>
      </c>
      <c r="U2766" s="91">
        <f t="shared" si="263"/>
        <v>11794.85</v>
      </c>
      <c r="V2766" s="82" t="str">
        <f t="shared" si="261"/>
        <v>155061155889</v>
      </c>
      <c r="W2766" s="83">
        <f>VLOOKUP(V2766,Factors!$E$6:$H$5950,4,FALSE)</f>
        <v>0</v>
      </c>
      <c r="X2766" t="str">
        <f>VLOOKUP(V2766,Factors!$E$6:$F$5950,2,FALSE)</f>
        <v>Direct-OR</v>
      </c>
      <c r="Y2766" s="92">
        <f t="shared" si="258"/>
        <v>0</v>
      </c>
      <c r="Z2766" s="92">
        <f t="shared" si="259"/>
        <v>11794.85</v>
      </c>
      <c r="AA2766" s="92">
        <f t="shared" si="260"/>
        <v>11794.85</v>
      </c>
    </row>
    <row r="2767" spans="1:27" x14ac:dyDescent="0.25">
      <c r="A2767" t="s">
        <v>542</v>
      </c>
      <c r="B2767" t="s">
        <v>170</v>
      </c>
      <c r="C2767" t="s">
        <v>171</v>
      </c>
      <c r="D2767" t="s">
        <v>553</v>
      </c>
      <c r="E2767" t="s">
        <v>550</v>
      </c>
      <c r="F2767" t="str">
        <f t="shared" si="262"/>
        <v>1155</v>
      </c>
      <c r="G2767" t="s">
        <v>68</v>
      </c>
      <c r="H2767" t="s">
        <v>69</v>
      </c>
      <c r="I2767" s="91"/>
      <c r="J2767" s="91"/>
      <c r="K2767" s="91"/>
      <c r="L2767" s="91"/>
      <c r="M2767" s="91"/>
      <c r="N2767" s="91"/>
      <c r="O2767" s="91"/>
      <c r="P2767" s="91"/>
      <c r="Q2767" s="91"/>
      <c r="R2767" s="91">
        <v>353.65</v>
      </c>
      <c r="S2767" s="91">
        <v>252.88</v>
      </c>
      <c r="T2767" s="91">
        <v>267.45999999999998</v>
      </c>
      <c r="U2767" s="91">
        <f t="shared" si="263"/>
        <v>873.99</v>
      </c>
      <c r="V2767" s="82" t="str">
        <f t="shared" si="261"/>
        <v>155061155889</v>
      </c>
      <c r="W2767" s="83">
        <f>VLOOKUP(V2767,Factors!$E$6:$H$5950,4,FALSE)</f>
        <v>0</v>
      </c>
      <c r="X2767" t="str">
        <f>VLOOKUP(V2767,Factors!$E$6:$F$5950,2,FALSE)</f>
        <v>Direct-OR</v>
      </c>
      <c r="Y2767" s="92">
        <f t="shared" si="258"/>
        <v>0</v>
      </c>
      <c r="Z2767" s="92">
        <f t="shared" si="259"/>
        <v>873.99</v>
      </c>
      <c r="AA2767" s="92">
        <f t="shared" si="260"/>
        <v>873.99</v>
      </c>
    </row>
    <row r="2768" spans="1:27" x14ac:dyDescent="0.25">
      <c r="A2768" t="s">
        <v>542</v>
      </c>
      <c r="B2768" t="s">
        <v>170</v>
      </c>
      <c r="C2768" t="s">
        <v>171</v>
      </c>
      <c r="D2768" t="s">
        <v>553</v>
      </c>
      <c r="E2768" t="s">
        <v>550</v>
      </c>
      <c r="F2768" t="str">
        <f t="shared" si="262"/>
        <v>1155</v>
      </c>
      <c r="G2768" t="s">
        <v>156</v>
      </c>
      <c r="H2768" t="s">
        <v>157</v>
      </c>
      <c r="I2768" s="91"/>
      <c r="J2768" s="91"/>
      <c r="K2768" s="91"/>
      <c r="L2768" s="91"/>
      <c r="M2768" s="91"/>
      <c r="N2768" s="91"/>
      <c r="O2768" s="91"/>
      <c r="P2768" s="91"/>
      <c r="Q2768" s="91"/>
      <c r="R2768" s="91">
        <v>21.43</v>
      </c>
      <c r="S2768" s="91">
        <v>21.43</v>
      </c>
      <c r="T2768" s="91"/>
      <c r="U2768" s="91">
        <f t="shared" si="263"/>
        <v>42.86</v>
      </c>
      <c r="V2768" s="82" t="str">
        <f t="shared" si="261"/>
        <v>155061155889</v>
      </c>
      <c r="W2768" s="83">
        <f>VLOOKUP(V2768,Factors!$E$6:$H$5950,4,FALSE)</f>
        <v>0</v>
      </c>
      <c r="X2768" t="str">
        <f>VLOOKUP(V2768,Factors!$E$6:$F$5950,2,FALSE)</f>
        <v>Direct-OR</v>
      </c>
      <c r="Y2768" s="92">
        <f t="shared" si="258"/>
        <v>0</v>
      </c>
      <c r="Z2768" s="92">
        <f t="shared" si="259"/>
        <v>42.86</v>
      </c>
      <c r="AA2768" s="92">
        <f t="shared" si="260"/>
        <v>42.86</v>
      </c>
    </row>
    <row r="2769" spans="1:27" x14ac:dyDescent="0.25">
      <c r="A2769" t="s">
        <v>542</v>
      </c>
      <c r="B2769" t="s">
        <v>292</v>
      </c>
      <c r="C2769" t="s">
        <v>293</v>
      </c>
      <c r="D2769" t="s">
        <v>543</v>
      </c>
      <c r="E2769" t="s">
        <v>544</v>
      </c>
      <c r="F2769" t="str">
        <f t="shared" si="262"/>
        <v>1125</v>
      </c>
      <c r="G2769" t="s">
        <v>140</v>
      </c>
      <c r="H2769" t="s">
        <v>141</v>
      </c>
      <c r="I2769" s="91"/>
      <c r="J2769" s="91"/>
      <c r="K2769" s="91"/>
      <c r="L2769" s="91"/>
      <c r="M2769" s="91"/>
      <c r="N2769" s="91"/>
      <c r="O2769" s="91"/>
      <c r="P2769" s="91">
        <v>180</v>
      </c>
      <c r="Q2769" s="91">
        <v>1320</v>
      </c>
      <c r="R2769" s="91"/>
      <c r="S2769" s="91">
        <v>126</v>
      </c>
      <c r="T2769" s="91"/>
      <c r="U2769" s="91">
        <f t="shared" si="263"/>
        <v>1626</v>
      </c>
      <c r="V2769" s="82" t="str">
        <f t="shared" si="261"/>
        <v>155071125889</v>
      </c>
      <c r="W2769" s="83">
        <f>VLOOKUP(V2769,Factors!$E$6:$H$5950,4,FALSE)</f>
        <v>6.5216999999999997E-2</v>
      </c>
      <c r="X2769" t="str">
        <f>VLOOKUP(V2769,Factors!$E$6:$F$5950,2,FALSE)</f>
        <v>Perimeter</v>
      </c>
      <c r="Y2769" s="92">
        <f t="shared" si="258"/>
        <v>106.04284199999999</v>
      </c>
      <c r="Z2769" s="92">
        <f t="shared" si="259"/>
        <v>1519.9571579999999</v>
      </c>
      <c r="AA2769" s="92">
        <f t="shared" si="260"/>
        <v>1626</v>
      </c>
    </row>
    <row r="2770" spans="1:27" x14ac:dyDescent="0.25">
      <c r="A2770" t="s">
        <v>542</v>
      </c>
      <c r="B2770" t="s">
        <v>292</v>
      </c>
      <c r="C2770" t="s">
        <v>293</v>
      </c>
      <c r="D2770" t="s">
        <v>551</v>
      </c>
      <c r="E2770" t="s">
        <v>550</v>
      </c>
      <c r="F2770" t="str">
        <f t="shared" si="262"/>
        <v>1145</v>
      </c>
      <c r="G2770" t="s">
        <v>56</v>
      </c>
      <c r="H2770" t="s">
        <v>57</v>
      </c>
      <c r="I2770" s="91">
        <v>1040</v>
      </c>
      <c r="J2770" s="91"/>
      <c r="K2770" s="91"/>
      <c r="L2770" s="91"/>
      <c r="M2770" s="91"/>
      <c r="N2770" s="91"/>
      <c r="O2770" s="91"/>
      <c r="P2770" s="91"/>
      <c r="Q2770" s="91"/>
      <c r="R2770" s="91"/>
      <c r="S2770" s="91"/>
      <c r="T2770" s="91"/>
      <c r="U2770" s="91">
        <f t="shared" si="263"/>
        <v>1040</v>
      </c>
      <c r="V2770" s="82" t="str">
        <f t="shared" si="261"/>
        <v>155071145889</v>
      </c>
      <c r="W2770" s="83">
        <f>VLOOKUP(V2770,Factors!$E$6:$H$5950,4,FALSE)</f>
        <v>6.5216999999999997E-2</v>
      </c>
      <c r="X2770" t="str">
        <f>VLOOKUP(V2770,Factors!$E$6:$F$5950,2,FALSE)</f>
        <v>Perimeter</v>
      </c>
      <c r="Y2770" s="92">
        <f t="shared" ref="Y2770:Y2833" si="264">U2770*W2770</f>
        <v>67.825679999999991</v>
      </c>
      <c r="Z2770" s="92">
        <f t="shared" ref="Z2770:Z2833" si="265">U2770-Y2770</f>
        <v>972.17431999999997</v>
      </c>
      <c r="AA2770" s="92">
        <f t="shared" ref="AA2770:AA2833" si="266">Y2770+Z2770</f>
        <v>1040</v>
      </c>
    </row>
    <row r="2771" spans="1:27" x14ac:dyDescent="0.25">
      <c r="A2771" t="s">
        <v>542</v>
      </c>
      <c r="B2771" t="s">
        <v>371</v>
      </c>
      <c r="C2771" t="s">
        <v>372</v>
      </c>
      <c r="D2771" t="s">
        <v>558</v>
      </c>
      <c r="E2771" t="s">
        <v>559</v>
      </c>
      <c r="F2771" t="str">
        <f t="shared" si="262"/>
        <v>2345</v>
      </c>
      <c r="G2771" t="s">
        <v>61</v>
      </c>
      <c r="H2771" t="s">
        <v>62</v>
      </c>
      <c r="I2771" s="91">
        <v>38.83</v>
      </c>
      <c r="J2771" s="91">
        <v>83.34</v>
      </c>
      <c r="K2771" s="91">
        <v>203.44</v>
      </c>
      <c r="L2771" s="91">
        <v>48.21</v>
      </c>
      <c r="M2771" s="91">
        <v>116.73</v>
      </c>
      <c r="N2771" s="91">
        <v>162.44999999999999</v>
      </c>
      <c r="O2771" s="91">
        <v>295.95999999999998</v>
      </c>
      <c r="P2771" s="91">
        <v>114.69</v>
      </c>
      <c r="Q2771" s="91">
        <v>64.599999999999994</v>
      </c>
      <c r="R2771" s="91">
        <v>82.33</v>
      </c>
      <c r="S2771" s="91">
        <v>11.07</v>
      </c>
      <c r="T2771" s="91">
        <v>59.19</v>
      </c>
      <c r="U2771" s="91">
        <f t="shared" si="263"/>
        <v>1280.8399999999999</v>
      </c>
      <c r="V2771" s="82" t="str">
        <f t="shared" si="261"/>
        <v>162002345889</v>
      </c>
      <c r="W2771" s="83">
        <f>VLOOKUP(V2771,Factors!$E$6:$H$5950,4,FALSE)</f>
        <v>0.1124</v>
      </c>
      <c r="X2771" t="str">
        <f>VLOOKUP(V2771,Factors!$E$6:$F$5950,2,FALSE)</f>
        <v>3-factor</v>
      </c>
      <c r="Y2771" s="92">
        <f t="shared" si="264"/>
        <v>143.96641599999998</v>
      </c>
      <c r="Z2771" s="92">
        <f t="shared" si="265"/>
        <v>1136.8735839999999</v>
      </c>
      <c r="AA2771" s="92">
        <f t="shared" si="266"/>
        <v>1280.8399999999999</v>
      </c>
    </row>
    <row r="2772" spans="1:27" x14ac:dyDescent="0.25">
      <c r="A2772" t="s">
        <v>542</v>
      </c>
      <c r="B2772" t="s">
        <v>371</v>
      </c>
      <c r="C2772" t="s">
        <v>372</v>
      </c>
      <c r="D2772" t="s">
        <v>558</v>
      </c>
      <c r="E2772" t="s">
        <v>559</v>
      </c>
      <c r="F2772" t="str">
        <f t="shared" si="262"/>
        <v>2345</v>
      </c>
      <c r="G2772" t="s">
        <v>92</v>
      </c>
      <c r="H2772" t="s">
        <v>93</v>
      </c>
      <c r="I2772" s="91">
        <v>-224.92</v>
      </c>
      <c r="J2772" s="91">
        <v>-63.47</v>
      </c>
      <c r="K2772" s="91">
        <v>2.13</v>
      </c>
      <c r="L2772" s="91">
        <v>-4.3899999999999997</v>
      </c>
      <c r="M2772" s="91">
        <v>3.89</v>
      </c>
      <c r="N2772" s="91">
        <v>-134.78</v>
      </c>
      <c r="O2772" s="91">
        <v>0.37</v>
      </c>
      <c r="P2772" s="91">
        <v>-34.44</v>
      </c>
      <c r="Q2772" s="91">
        <v>-15.88</v>
      </c>
      <c r="R2772" s="91">
        <v>4.46</v>
      </c>
      <c r="S2772" s="91">
        <v>-570.66999999999996</v>
      </c>
      <c r="T2772" s="91">
        <v>13.89</v>
      </c>
      <c r="U2772" s="91">
        <f t="shared" si="263"/>
        <v>-1023.8099999999998</v>
      </c>
      <c r="V2772" s="82" t="str">
        <f t="shared" si="261"/>
        <v>162002345889</v>
      </c>
      <c r="W2772" s="83">
        <f>VLOOKUP(V2772,Factors!$E$6:$H$5950,4,FALSE)</f>
        <v>0.1124</v>
      </c>
      <c r="X2772" t="str">
        <f>VLOOKUP(V2772,Factors!$E$6:$F$5950,2,FALSE)</f>
        <v>3-factor</v>
      </c>
      <c r="Y2772" s="92">
        <f t="shared" si="264"/>
        <v>-115.07624399999997</v>
      </c>
      <c r="Z2772" s="92">
        <f t="shared" si="265"/>
        <v>-908.73375599999986</v>
      </c>
      <c r="AA2772" s="92">
        <f t="shared" si="266"/>
        <v>-1023.8099999999998</v>
      </c>
    </row>
    <row r="2773" spans="1:27" x14ac:dyDescent="0.25">
      <c r="A2773" t="s">
        <v>542</v>
      </c>
      <c r="B2773" t="s">
        <v>371</v>
      </c>
      <c r="C2773" t="s">
        <v>372</v>
      </c>
      <c r="D2773" t="s">
        <v>558</v>
      </c>
      <c r="E2773" t="s">
        <v>559</v>
      </c>
      <c r="F2773" t="str">
        <f t="shared" si="262"/>
        <v>2345</v>
      </c>
      <c r="G2773" t="s">
        <v>235</v>
      </c>
      <c r="H2773" t="s">
        <v>236</v>
      </c>
      <c r="I2773" s="91"/>
      <c r="J2773" s="91"/>
      <c r="K2773" s="91">
        <v>-18.399999999999999</v>
      </c>
      <c r="L2773" s="91"/>
      <c r="M2773" s="91"/>
      <c r="N2773" s="91"/>
      <c r="O2773" s="91"/>
      <c r="P2773" s="91"/>
      <c r="Q2773" s="91"/>
      <c r="R2773" s="91"/>
      <c r="S2773" s="91"/>
      <c r="T2773" s="91"/>
      <c r="U2773" s="91">
        <f t="shared" si="263"/>
        <v>-18.399999999999999</v>
      </c>
      <c r="V2773" s="82" t="str">
        <f t="shared" si="261"/>
        <v>162002345889</v>
      </c>
      <c r="W2773" s="83">
        <f>VLOOKUP(V2773,Factors!$E$6:$H$5950,4,FALSE)</f>
        <v>0.1124</v>
      </c>
      <c r="X2773" t="str">
        <f>VLOOKUP(V2773,Factors!$E$6:$F$5950,2,FALSE)</f>
        <v>3-factor</v>
      </c>
      <c r="Y2773" s="92">
        <f t="shared" si="264"/>
        <v>-2.0681599999999998</v>
      </c>
      <c r="Z2773" s="92">
        <f t="shared" si="265"/>
        <v>-16.33184</v>
      </c>
      <c r="AA2773" s="92">
        <f t="shared" si="266"/>
        <v>-18.399999999999999</v>
      </c>
    </row>
    <row r="2774" spans="1:27" x14ac:dyDescent="0.25">
      <c r="A2774" t="s">
        <v>542</v>
      </c>
      <c r="B2774" t="s">
        <v>371</v>
      </c>
      <c r="C2774" t="s">
        <v>372</v>
      </c>
      <c r="D2774" t="s">
        <v>558</v>
      </c>
      <c r="E2774" t="s">
        <v>559</v>
      </c>
      <c r="F2774" t="str">
        <f t="shared" si="262"/>
        <v>2345</v>
      </c>
      <c r="G2774" t="s">
        <v>120</v>
      </c>
      <c r="H2774" t="s">
        <v>121</v>
      </c>
      <c r="I2774" s="91"/>
      <c r="J2774" s="91"/>
      <c r="K2774" s="91"/>
      <c r="L2774" s="91"/>
      <c r="M2774" s="91"/>
      <c r="N2774" s="91">
        <v>1.4</v>
      </c>
      <c r="O2774" s="91"/>
      <c r="P2774" s="91"/>
      <c r="Q2774" s="91"/>
      <c r="R2774" s="91"/>
      <c r="S2774" s="91"/>
      <c r="T2774" s="91"/>
      <c r="U2774" s="91">
        <f t="shared" si="263"/>
        <v>1.4</v>
      </c>
      <c r="V2774" s="82" t="str">
        <f t="shared" si="261"/>
        <v>162002345889</v>
      </c>
      <c r="W2774" s="83">
        <f>VLOOKUP(V2774,Factors!$E$6:$H$5950,4,FALSE)</f>
        <v>0.1124</v>
      </c>
      <c r="X2774" t="str">
        <f>VLOOKUP(V2774,Factors!$E$6:$F$5950,2,FALSE)</f>
        <v>3-factor</v>
      </c>
      <c r="Y2774" s="92">
        <f t="shared" si="264"/>
        <v>0.15736</v>
      </c>
      <c r="Z2774" s="92">
        <f t="shared" si="265"/>
        <v>1.24264</v>
      </c>
      <c r="AA2774" s="92">
        <f t="shared" si="266"/>
        <v>1.4</v>
      </c>
    </row>
    <row r="2775" spans="1:27" x14ac:dyDescent="0.25">
      <c r="A2775" t="s">
        <v>542</v>
      </c>
      <c r="B2775" t="s">
        <v>371</v>
      </c>
      <c r="C2775" t="s">
        <v>372</v>
      </c>
      <c r="D2775" t="s">
        <v>558</v>
      </c>
      <c r="E2775" t="s">
        <v>559</v>
      </c>
      <c r="F2775" t="str">
        <f t="shared" si="262"/>
        <v>2345</v>
      </c>
      <c r="G2775" t="s">
        <v>94</v>
      </c>
      <c r="H2775" t="s">
        <v>95</v>
      </c>
      <c r="I2775" s="91">
        <v>46.58</v>
      </c>
      <c r="J2775" s="91">
        <v>46.58</v>
      </c>
      <c r="K2775" s="91">
        <v>46.58</v>
      </c>
      <c r="L2775" s="91">
        <v>46.58</v>
      </c>
      <c r="M2775" s="91">
        <v>46.58</v>
      </c>
      <c r="N2775" s="91">
        <v>46.58</v>
      </c>
      <c r="O2775" s="91">
        <v>46.58</v>
      </c>
      <c r="P2775" s="91">
        <v>46.58</v>
      </c>
      <c r="Q2775" s="91">
        <v>46.58</v>
      </c>
      <c r="R2775" s="91">
        <v>46.58</v>
      </c>
      <c r="S2775" s="91">
        <v>46.58</v>
      </c>
      <c r="T2775" s="91">
        <v>46.58</v>
      </c>
      <c r="U2775" s="91">
        <f t="shared" si="263"/>
        <v>558.95999999999992</v>
      </c>
      <c r="V2775" s="82" t="str">
        <f t="shared" si="261"/>
        <v>162002345889</v>
      </c>
      <c r="W2775" s="83">
        <f>VLOOKUP(V2775,Factors!$E$6:$H$5950,4,FALSE)</f>
        <v>0.1124</v>
      </c>
      <c r="X2775" t="str">
        <f>VLOOKUP(V2775,Factors!$E$6:$F$5950,2,FALSE)</f>
        <v>3-factor</v>
      </c>
      <c r="Y2775" s="92">
        <f t="shared" si="264"/>
        <v>62.827103999999991</v>
      </c>
      <c r="Z2775" s="92">
        <f t="shared" si="265"/>
        <v>496.13289599999996</v>
      </c>
      <c r="AA2775" s="92">
        <f t="shared" si="266"/>
        <v>558.95999999999992</v>
      </c>
    </row>
    <row r="2776" spans="1:27" x14ac:dyDescent="0.25">
      <c r="A2776" t="s">
        <v>542</v>
      </c>
      <c r="B2776" t="s">
        <v>371</v>
      </c>
      <c r="C2776" t="s">
        <v>372</v>
      </c>
      <c r="D2776" t="s">
        <v>558</v>
      </c>
      <c r="E2776" t="s">
        <v>559</v>
      </c>
      <c r="F2776" t="str">
        <f t="shared" si="262"/>
        <v>2345</v>
      </c>
      <c r="G2776" t="s">
        <v>84</v>
      </c>
      <c r="H2776" t="s">
        <v>85</v>
      </c>
      <c r="I2776" s="91">
        <v>97.03</v>
      </c>
      <c r="J2776" s="91">
        <v>86.44</v>
      </c>
      <c r="K2776" s="91">
        <v>99.65</v>
      </c>
      <c r="L2776" s="91">
        <v>92.04</v>
      </c>
      <c r="M2776" s="91">
        <v>95.29</v>
      </c>
      <c r="N2776" s="91">
        <v>94</v>
      </c>
      <c r="O2776" s="91">
        <v>105.1</v>
      </c>
      <c r="P2776" s="91">
        <v>102.22</v>
      </c>
      <c r="Q2776" s="91">
        <v>84.47</v>
      </c>
      <c r="R2776" s="91">
        <v>98.01</v>
      </c>
      <c r="S2776" s="91">
        <v>91.9</v>
      </c>
      <c r="T2776" s="91">
        <v>80.83</v>
      </c>
      <c r="U2776" s="91">
        <f t="shared" si="263"/>
        <v>1126.98</v>
      </c>
      <c r="V2776" s="82" t="str">
        <f t="shared" si="261"/>
        <v>162002345889</v>
      </c>
      <c r="W2776" s="83">
        <f>VLOOKUP(V2776,Factors!$E$6:$H$5950,4,FALSE)</f>
        <v>0.1124</v>
      </c>
      <c r="X2776" t="str">
        <f>VLOOKUP(V2776,Factors!$E$6:$F$5950,2,FALSE)</f>
        <v>3-factor</v>
      </c>
      <c r="Y2776" s="92">
        <f t="shared" si="264"/>
        <v>126.672552</v>
      </c>
      <c r="Z2776" s="92">
        <f t="shared" si="265"/>
        <v>1000.307448</v>
      </c>
      <c r="AA2776" s="92">
        <f t="shared" si="266"/>
        <v>1126.98</v>
      </c>
    </row>
    <row r="2777" spans="1:27" x14ac:dyDescent="0.25">
      <c r="A2777" t="s">
        <v>542</v>
      </c>
      <c r="B2777" t="s">
        <v>371</v>
      </c>
      <c r="C2777" t="s">
        <v>372</v>
      </c>
      <c r="D2777" t="s">
        <v>558</v>
      </c>
      <c r="E2777" t="s">
        <v>559</v>
      </c>
      <c r="F2777" t="str">
        <f t="shared" si="262"/>
        <v>2345</v>
      </c>
      <c r="G2777" t="s">
        <v>312</v>
      </c>
      <c r="H2777" t="s">
        <v>313</v>
      </c>
      <c r="I2777" s="91">
        <v>64.290000000000006</v>
      </c>
      <c r="J2777" s="91">
        <v>55.99</v>
      </c>
      <c r="K2777" s="91">
        <v>48.75</v>
      </c>
      <c r="L2777" s="91">
        <v>57.19</v>
      </c>
      <c r="M2777" s="91">
        <v>54.74</v>
      </c>
      <c r="N2777" s="91">
        <v>5.29</v>
      </c>
      <c r="O2777" s="91">
        <v>51.22</v>
      </c>
      <c r="P2777" s="91">
        <v>34.03</v>
      </c>
      <c r="Q2777" s="91">
        <v>10.89</v>
      </c>
      <c r="R2777" s="91"/>
      <c r="S2777" s="91"/>
      <c r="T2777" s="91"/>
      <c r="U2777" s="91">
        <f t="shared" si="263"/>
        <v>382.39</v>
      </c>
      <c r="V2777" s="82" t="str">
        <f t="shared" si="261"/>
        <v>162002345889</v>
      </c>
      <c r="W2777" s="83">
        <f>VLOOKUP(V2777,Factors!$E$6:$H$5950,4,FALSE)</f>
        <v>0.1124</v>
      </c>
      <c r="X2777" t="str">
        <f>VLOOKUP(V2777,Factors!$E$6:$F$5950,2,FALSE)</f>
        <v>3-factor</v>
      </c>
      <c r="Y2777" s="92">
        <f t="shared" si="264"/>
        <v>42.980635999999997</v>
      </c>
      <c r="Z2777" s="92">
        <f t="shared" si="265"/>
        <v>339.40936399999998</v>
      </c>
      <c r="AA2777" s="92">
        <f t="shared" si="266"/>
        <v>382.39</v>
      </c>
    </row>
    <row r="2778" spans="1:27" x14ac:dyDescent="0.25">
      <c r="A2778" t="s">
        <v>542</v>
      </c>
      <c r="B2778" t="s">
        <v>371</v>
      </c>
      <c r="C2778" t="s">
        <v>372</v>
      </c>
      <c r="D2778" t="s">
        <v>558</v>
      </c>
      <c r="E2778" t="s">
        <v>559</v>
      </c>
      <c r="F2778" t="str">
        <f t="shared" si="262"/>
        <v>2345</v>
      </c>
      <c r="G2778" t="s">
        <v>44</v>
      </c>
      <c r="H2778" t="s">
        <v>45</v>
      </c>
      <c r="I2778" s="91"/>
      <c r="J2778" s="91"/>
      <c r="K2778" s="91"/>
      <c r="L2778" s="91"/>
      <c r="M2778" s="91">
        <v>7.79</v>
      </c>
      <c r="N2778" s="91"/>
      <c r="O2778" s="91"/>
      <c r="P2778" s="91"/>
      <c r="Q2778" s="91"/>
      <c r="R2778" s="91">
        <v>22.15</v>
      </c>
      <c r="S2778" s="91"/>
      <c r="T2778" s="91"/>
      <c r="U2778" s="91">
        <f t="shared" si="263"/>
        <v>29.939999999999998</v>
      </c>
      <c r="V2778" s="82" t="str">
        <f t="shared" si="261"/>
        <v>162002345889</v>
      </c>
      <c r="W2778" s="83">
        <f>VLOOKUP(V2778,Factors!$E$6:$H$5950,4,FALSE)</f>
        <v>0.1124</v>
      </c>
      <c r="X2778" t="str">
        <f>VLOOKUP(V2778,Factors!$E$6:$F$5950,2,FALSE)</f>
        <v>3-factor</v>
      </c>
      <c r="Y2778" s="92">
        <f t="shared" si="264"/>
        <v>3.3652559999999996</v>
      </c>
      <c r="Z2778" s="92">
        <f t="shared" si="265"/>
        <v>26.574743999999999</v>
      </c>
      <c r="AA2778" s="92">
        <f t="shared" si="266"/>
        <v>29.939999999999998</v>
      </c>
    </row>
    <row r="2779" spans="1:27" x14ac:dyDescent="0.25">
      <c r="A2779" t="s">
        <v>542</v>
      </c>
      <c r="B2779" t="s">
        <v>371</v>
      </c>
      <c r="C2779" t="s">
        <v>372</v>
      </c>
      <c r="D2779" t="s">
        <v>558</v>
      </c>
      <c r="E2779" t="s">
        <v>559</v>
      </c>
      <c r="F2779" t="str">
        <f t="shared" si="262"/>
        <v>2345</v>
      </c>
      <c r="G2779" t="s">
        <v>124</v>
      </c>
      <c r="H2779" t="s">
        <v>125</v>
      </c>
      <c r="I2779" s="91">
        <v>16.13</v>
      </c>
      <c r="J2779" s="91"/>
      <c r="K2779" s="91"/>
      <c r="L2779" s="91"/>
      <c r="M2779" s="91"/>
      <c r="N2779" s="91"/>
      <c r="O2779" s="91"/>
      <c r="P2779" s="91">
        <v>5.86</v>
      </c>
      <c r="Q2779" s="91"/>
      <c r="R2779" s="91">
        <v>5.92</v>
      </c>
      <c r="S2779" s="91">
        <v>23.68</v>
      </c>
      <c r="T2779" s="91"/>
      <c r="U2779" s="91">
        <f t="shared" si="263"/>
        <v>51.589999999999996</v>
      </c>
      <c r="V2779" s="82" t="str">
        <f t="shared" si="261"/>
        <v>162002345889</v>
      </c>
      <c r="W2779" s="83">
        <f>VLOOKUP(V2779,Factors!$E$6:$H$5950,4,FALSE)</f>
        <v>0.1124</v>
      </c>
      <c r="X2779" t="str">
        <f>VLOOKUP(V2779,Factors!$E$6:$F$5950,2,FALSE)</f>
        <v>3-factor</v>
      </c>
      <c r="Y2779" s="92">
        <f t="shared" si="264"/>
        <v>5.7987159999999998</v>
      </c>
      <c r="Z2779" s="92">
        <f t="shared" si="265"/>
        <v>45.791283999999997</v>
      </c>
      <c r="AA2779" s="92">
        <f t="shared" si="266"/>
        <v>51.589999999999996</v>
      </c>
    </row>
    <row r="2780" spans="1:27" x14ac:dyDescent="0.25">
      <c r="A2780" t="s">
        <v>542</v>
      </c>
      <c r="B2780" t="s">
        <v>371</v>
      </c>
      <c r="C2780" t="s">
        <v>372</v>
      </c>
      <c r="D2780" t="s">
        <v>558</v>
      </c>
      <c r="E2780" t="s">
        <v>559</v>
      </c>
      <c r="F2780" t="str">
        <f t="shared" si="262"/>
        <v>2345</v>
      </c>
      <c r="G2780" t="s">
        <v>26</v>
      </c>
      <c r="H2780" t="s">
        <v>27</v>
      </c>
      <c r="I2780" s="91"/>
      <c r="J2780" s="91">
        <v>6.46</v>
      </c>
      <c r="K2780" s="91">
        <v>2.52</v>
      </c>
      <c r="L2780" s="91"/>
      <c r="M2780" s="91">
        <v>5.04</v>
      </c>
      <c r="N2780" s="91"/>
      <c r="O2780" s="91"/>
      <c r="P2780" s="91">
        <v>12.46</v>
      </c>
      <c r="Q2780" s="91">
        <v>3.78</v>
      </c>
      <c r="R2780" s="91"/>
      <c r="S2780" s="91">
        <v>7.56</v>
      </c>
      <c r="T2780" s="91"/>
      <c r="U2780" s="91">
        <f t="shared" si="263"/>
        <v>37.82</v>
      </c>
      <c r="V2780" s="82" t="str">
        <f t="shared" si="261"/>
        <v>162002345889</v>
      </c>
      <c r="W2780" s="83">
        <f>VLOOKUP(V2780,Factors!$E$6:$H$5950,4,FALSE)</f>
        <v>0.1124</v>
      </c>
      <c r="X2780" t="str">
        <f>VLOOKUP(V2780,Factors!$E$6:$F$5950,2,FALSE)</f>
        <v>3-factor</v>
      </c>
      <c r="Y2780" s="92">
        <f t="shared" si="264"/>
        <v>4.2509680000000003</v>
      </c>
      <c r="Z2780" s="92">
        <f t="shared" si="265"/>
        <v>33.569032</v>
      </c>
      <c r="AA2780" s="92">
        <f t="shared" si="266"/>
        <v>37.82</v>
      </c>
    </row>
    <row r="2781" spans="1:27" x14ac:dyDescent="0.25">
      <c r="A2781" t="s">
        <v>542</v>
      </c>
      <c r="B2781" t="s">
        <v>371</v>
      </c>
      <c r="C2781" t="s">
        <v>372</v>
      </c>
      <c r="D2781" t="s">
        <v>558</v>
      </c>
      <c r="E2781" t="s">
        <v>559</v>
      </c>
      <c r="F2781" t="str">
        <f t="shared" si="262"/>
        <v>2345</v>
      </c>
      <c r="G2781" t="s">
        <v>260</v>
      </c>
      <c r="H2781" t="s">
        <v>261</v>
      </c>
      <c r="I2781" s="91"/>
      <c r="J2781" s="91"/>
      <c r="K2781" s="91"/>
      <c r="L2781" s="91"/>
      <c r="M2781" s="91"/>
      <c r="N2781" s="91"/>
      <c r="O2781" s="91">
        <v>28.24</v>
      </c>
      <c r="P2781" s="91">
        <v>0.33</v>
      </c>
      <c r="Q2781" s="91"/>
      <c r="R2781" s="91"/>
      <c r="S2781" s="91"/>
      <c r="T2781" s="91"/>
      <c r="U2781" s="91">
        <f t="shared" si="263"/>
        <v>28.569999999999997</v>
      </c>
      <c r="V2781" s="82" t="str">
        <f t="shared" si="261"/>
        <v>162002345889</v>
      </c>
      <c r="W2781" s="83">
        <f>VLOOKUP(V2781,Factors!$E$6:$H$5950,4,FALSE)</f>
        <v>0.1124</v>
      </c>
      <c r="X2781" t="str">
        <f>VLOOKUP(V2781,Factors!$E$6:$F$5950,2,FALSE)</f>
        <v>3-factor</v>
      </c>
      <c r="Y2781" s="92">
        <f t="shared" si="264"/>
        <v>3.2112679999999996</v>
      </c>
      <c r="Z2781" s="92">
        <f t="shared" si="265"/>
        <v>25.358731999999996</v>
      </c>
      <c r="AA2781" s="92">
        <f t="shared" si="266"/>
        <v>28.569999999999997</v>
      </c>
    </row>
    <row r="2782" spans="1:27" x14ac:dyDescent="0.25">
      <c r="A2782" t="s">
        <v>542</v>
      </c>
      <c r="B2782" t="s">
        <v>371</v>
      </c>
      <c r="C2782" t="s">
        <v>372</v>
      </c>
      <c r="D2782" t="s">
        <v>558</v>
      </c>
      <c r="E2782" t="s">
        <v>559</v>
      </c>
      <c r="F2782" t="str">
        <f t="shared" si="262"/>
        <v>2345</v>
      </c>
      <c r="G2782" t="s">
        <v>207</v>
      </c>
      <c r="H2782" t="s">
        <v>208</v>
      </c>
      <c r="I2782" s="91"/>
      <c r="J2782" s="91">
        <v>0.98</v>
      </c>
      <c r="K2782" s="91"/>
      <c r="L2782" s="91"/>
      <c r="M2782" s="91"/>
      <c r="N2782" s="91"/>
      <c r="O2782" s="91"/>
      <c r="P2782" s="91"/>
      <c r="Q2782" s="91"/>
      <c r="R2782" s="91"/>
      <c r="S2782" s="91">
        <v>0.23</v>
      </c>
      <c r="T2782" s="91"/>
      <c r="U2782" s="91">
        <f t="shared" si="263"/>
        <v>1.21</v>
      </c>
      <c r="V2782" s="82" t="str">
        <f t="shared" si="261"/>
        <v>162002345889</v>
      </c>
      <c r="W2782" s="83">
        <f>VLOOKUP(V2782,Factors!$E$6:$H$5950,4,FALSE)</f>
        <v>0.1124</v>
      </c>
      <c r="X2782" t="str">
        <f>VLOOKUP(V2782,Factors!$E$6:$F$5950,2,FALSE)</f>
        <v>3-factor</v>
      </c>
      <c r="Y2782" s="92">
        <f t="shared" si="264"/>
        <v>0.13600399999999999</v>
      </c>
      <c r="Z2782" s="92">
        <f t="shared" si="265"/>
        <v>1.073996</v>
      </c>
      <c r="AA2782" s="92">
        <f t="shared" si="266"/>
        <v>1.21</v>
      </c>
    </row>
    <row r="2783" spans="1:27" x14ac:dyDescent="0.25">
      <c r="A2783" t="s">
        <v>542</v>
      </c>
      <c r="B2783" t="s">
        <v>371</v>
      </c>
      <c r="C2783" t="s">
        <v>372</v>
      </c>
      <c r="D2783" t="s">
        <v>558</v>
      </c>
      <c r="E2783" t="s">
        <v>559</v>
      </c>
      <c r="F2783" t="str">
        <f t="shared" si="262"/>
        <v>2345</v>
      </c>
      <c r="G2783" t="s">
        <v>71</v>
      </c>
      <c r="H2783" t="s">
        <v>72</v>
      </c>
      <c r="I2783" s="91">
        <v>2.4</v>
      </c>
      <c r="J2783" s="91">
        <v>0.95</v>
      </c>
      <c r="K2783" s="91">
        <v>6.36</v>
      </c>
      <c r="L2783" s="91">
        <v>4.33</v>
      </c>
      <c r="M2783" s="91">
        <v>2.36</v>
      </c>
      <c r="N2783" s="91">
        <v>0.68</v>
      </c>
      <c r="O2783" s="91">
        <v>0.57999999999999996</v>
      </c>
      <c r="P2783" s="91">
        <v>14.45</v>
      </c>
      <c r="Q2783" s="91">
        <v>0.75</v>
      </c>
      <c r="R2783" s="91">
        <v>12.83</v>
      </c>
      <c r="S2783" s="91">
        <v>5.34</v>
      </c>
      <c r="T2783" s="91">
        <v>4.09</v>
      </c>
      <c r="U2783" s="91">
        <f t="shared" si="263"/>
        <v>55.120000000000005</v>
      </c>
      <c r="V2783" s="82" t="str">
        <f t="shared" si="261"/>
        <v>162002345889</v>
      </c>
      <c r="W2783" s="83">
        <f>VLOOKUP(V2783,Factors!$E$6:$H$5950,4,FALSE)</f>
        <v>0.1124</v>
      </c>
      <c r="X2783" t="str">
        <f>VLOOKUP(V2783,Factors!$E$6:$F$5950,2,FALSE)</f>
        <v>3-factor</v>
      </c>
      <c r="Y2783" s="92">
        <f t="shared" si="264"/>
        <v>6.1954880000000001</v>
      </c>
      <c r="Z2783" s="92">
        <f t="shared" si="265"/>
        <v>48.924512000000007</v>
      </c>
      <c r="AA2783" s="92">
        <f t="shared" si="266"/>
        <v>55.120000000000005</v>
      </c>
    </row>
    <row r="2784" spans="1:27" x14ac:dyDescent="0.25">
      <c r="A2784" t="s">
        <v>542</v>
      </c>
      <c r="B2784" t="s">
        <v>371</v>
      </c>
      <c r="C2784" t="s">
        <v>372</v>
      </c>
      <c r="D2784" t="s">
        <v>558</v>
      </c>
      <c r="E2784" t="s">
        <v>559</v>
      </c>
      <c r="F2784" t="str">
        <f t="shared" si="262"/>
        <v>2345</v>
      </c>
      <c r="G2784" t="s">
        <v>98</v>
      </c>
      <c r="H2784" t="s">
        <v>99</v>
      </c>
      <c r="I2784" s="91"/>
      <c r="J2784" s="91"/>
      <c r="K2784" s="91"/>
      <c r="L2784" s="91"/>
      <c r="M2784" s="91">
        <v>0.2</v>
      </c>
      <c r="N2784" s="91"/>
      <c r="O2784" s="91">
        <v>0.2</v>
      </c>
      <c r="P2784" s="91"/>
      <c r="Q2784" s="91">
        <v>0.4</v>
      </c>
      <c r="R2784" s="91">
        <v>0.17</v>
      </c>
      <c r="S2784" s="91"/>
      <c r="T2784" s="91">
        <v>0.93</v>
      </c>
      <c r="U2784" s="91">
        <f t="shared" si="263"/>
        <v>1.9000000000000001</v>
      </c>
      <c r="V2784" s="82" t="str">
        <f t="shared" si="261"/>
        <v>162002345889</v>
      </c>
      <c r="W2784" s="83">
        <f>VLOOKUP(V2784,Factors!$E$6:$H$5950,4,FALSE)</f>
        <v>0.1124</v>
      </c>
      <c r="X2784" t="str">
        <f>VLOOKUP(V2784,Factors!$E$6:$F$5950,2,FALSE)</f>
        <v>3-factor</v>
      </c>
      <c r="Y2784" s="92">
        <f t="shared" si="264"/>
        <v>0.21356000000000003</v>
      </c>
      <c r="Z2784" s="92">
        <f t="shared" si="265"/>
        <v>1.6864400000000002</v>
      </c>
      <c r="AA2784" s="92">
        <f t="shared" si="266"/>
        <v>1.9000000000000001</v>
      </c>
    </row>
    <row r="2785" spans="1:27" x14ac:dyDescent="0.25">
      <c r="A2785" t="s">
        <v>542</v>
      </c>
      <c r="B2785" t="s">
        <v>371</v>
      </c>
      <c r="C2785" t="s">
        <v>372</v>
      </c>
      <c r="D2785" t="s">
        <v>558</v>
      </c>
      <c r="E2785" t="s">
        <v>559</v>
      </c>
      <c r="F2785" t="str">
        <f t="shared" si="262"/>
        <v>2345</v>
      </c>
      <c r="G2785" t="s">
        <v>130</v>
      </c>
      <c r="H2785" t="s">
        <v>131</v>
      </c>
      <c r="I2785" s="91">
        <v>1.22</v>
      </c>
      <c r="J2785" s="91">
        <v>1.03</v>
      </c>
      <c r="K2785" s="91">
        <v>3.58</v>
      </c>
      <c r="L2785" s="91">
        <v>1.4</v>
      </c>
      <c r="M2785" s="91"/>
      <c r="N2785" s="91">
        <v>1.79</v>
      </c>
      <c r="O2785" s="91">
        <v>0.92</v>
      </c>
      <c r="P2785" s="91">
        <v>1.98</v>
      </c>
      <c r="Q2785" s="91"/>
      <c r="R2785" s="91">
        <v>1.97</v>
      </c>
      <c r="S2785" s="91">
        <v>1.49</v>
      </c>
      <c r="T2785" s="91"/>
      <c r="U2785" s="91">
        <f t="shared" si="263"/>
        <v>15.38</v>
      </c>
      <c r="V2785" s="82" t="str">
        <f t="shared" si="261"/>
        <v>162002345889</v>
      </c>
      <c r="W2785" s="83">
        <f>VLOOKUP(V2785,Factors!$E$6:$H$5950,4,FALSE)</f>
        <v>0.1124</v>
      </c>
      <c r="X2785" t="str">
        <f>VLOOKUP(V2785,Factors!$E$6:$F$5950,2,FALSE)</f>
        <v>3-factor</v>
      </c>
      <c r="Y2785" s="92">
        <f t="shared" si="264"/>
        <v>1.728712</v>
      </c>
      <c r="Z2785" s="92">
        <f t="shared" si="265"/>
        <v>13.651288000000001</v>
      </c>
      <c r="AA2785" s="92">
        <f t="shared" si="266"/>
        <v>15.38</v>
      </c>
    </row>
    <row r="2786" spans="1:27" x14ac:dyDescent="0.25">
      <c r="A2786" t="s">
        <v>542</v>
      </c>
      <c r="B2786" t="s">
        <v>371</v>
      </c>
      <c r="C2786" t="s">
        <v>372</v>
      </c>
      <c r="D2786" t="s">
        <v>558</v>
      </c>
      <c r="E2786" t="s">
        <v>559</v>
      </c>
      <c r="F2786" t="str">
        <f t="shared" si="262"/>
        <v>2345</v>
      </c>
      <c r="G2786" t="s">
        <v>136</v>
      </c>
      <c r="H2786" t="s">
        <v>137</v>
      </c>
      <c r="I2786" s="91"/>
      <c r="J2786" s="91"/>
      <c r="K2786" s="91"/>
      <c r="L2786" s="91"/>
      <c r="M2786" s="91"/>
      <c r="N2786" s="91"/>
      <c r="O2786" s="91">
        <v>0.05</v>
      </c>
      <c r="P2786" s="91"/>
      <c r="Q2786" s="91"/>
      <c r="R2786" s="91"/>
      <c r="S2786" s="91">
        <v>0.2</v>
      </c>
      <c r="T2786" s="91"/>
      <c r="U2786" s="91">
        <f t="shared" si="263"/>
        <v>0.25</v>
      </c>
      <c r="V2786" s="82" t="str">
        <f t="shared" si="261"/>
        <v>162002345889</v>
      </c>
      <c r="W2786" s="83">
        <f>VLOOKUP(V2786,Factors!$E$6:$H$5950,4,FALSE)</f>
        <v>0.1124</v>
      </c>
      <c r="X2786" t="str">
        <f>VLOOKUP(V2786,Factors!$E$6:$F$5950,2,FALSE)</f>
        <v>3-factor</v>
      </c>
      <c r="Y2786" s="92">
        <f t="shared" si="264"/>
        <v>2.81E-2</v>
      </c>
      <c r="Z2786" s="92">
        <f t="shared" si="265"/>
        <v>0.22189999999999999</v>
      </c>
      <c r="AA2786" s="92">
        <f t="shared" si="266"/>
        <v>0.25</v>
      </c>
    </row>
    <row r="2787" spans="1:27" x14ac:dyDescent="0.25">
      <c r="A2787" t="s">
        <v>542</v>
      </c>
      <c r="B2787" t="s">
        <v>371</v>
      </c>
      <c r="C2787" t="s">
        <v>372</v>
      </c>
      <c r="D2787" t="s">
        <v>558</v>
      </c>
      <c r="E2787" t="s">
        <v>559</v>
      </c>
      <c r="F2787" t="str">
        <f t="shared" si="262"/>
        <v>2345</v>
      </c>
      <c r="G2787" t="s">
        <v>102</v>
      </c>
      <c r="H2787" t="s">
        <v>103</v>
      </c>
      <c r="I2787" s="91">
        <v>113.5</v>
      </c>
      <c r="J2787" s="91"/>
      <c r="K2787" s="91"/>
      <c r="L2787" s="91"/>
      <c r="M2787" s="91"/>
      <c r="N2787" s="91"/>
      <c r="O2787" s="91"/>
      <c r="P2787" s="91"/>
      <c r="Q2787" s="91"/>
      <c r="R2787" s="91"/>
      <c r="S2787" s="91"/>
      <c r="T2787" s="91"/>
      <c r="U2787" s="91">
        <f t="shared" si="263"/>
        <v>113.5</v>
      </c>
      <c r="V2787" s="82" t="str">
        <f t="shared" si="261"/>
        <v>162002345889</v>
      </c>
      <c r="W2787" s="83">
        <f>VLOOKUP(V2787,Factors!$E$6:$H$5950,4,FALSE)</f>
        <v>0.1124</v>
      </c>
      <c r="X2787" t="str">
        <f>VLOOKUP(V2787,Factors!$E$6:$F$5950,2,FALSE)</f>
        <v>3-factor</v>
      </c>
      <c r="Y2787" s="92">
        <f t="shared" si="264"/>
        <v>12.757400000000001</v>
      </c>
      <c r="Z2787" s="92">
        <f t="shared" si="265"/>
        <v>100.7426</v>
      </c>
      <c r="AA2787" s="92">
        <f t="shared" si="266"/>
        <v>113.5</v>
      </c>
    </row>
    <row r="2788" spans="1:27" x14ac:dyDescent="0.25">
      <c r="A2788" t="s">
        <v>542</v>
      </c>
      <c r="B2788" t="s">
        <v>371</v>
      </c>
      <c r="C2788" t="s">
        <v>372</v>
      </c>
      <c r="D2788" t="s">
        <v>558</v>
      </c>
      <c r="E2788" t="s">
        <v>559</v>
      </c>
      <c r="F2788" t="str">
        <f t="shared" si="262"/>
        <v>2345</v>
      </c>
      <c r="G2788" t="s">
        <v>178</v>
      </c>
      <c r="H2788" t="s">
        <v>179</v>
      </c>
      <c r="I2788" s="91"/>
      <c r="J2788" s="91">
        <v>2.0499999999999998</v>
      </c>
      <c r="K2788" s="91"/>
      <c r="L2788" s="91">
        <v>1.5</v>
      </c>
      <c r="M2788" s="91"/>
      <c r="N2788" s="91">
        <v>0.19</v>
      </c>
      <c r="O2788" s="91"/>
      <c r="P2788" s="91"/>
      <c r="Q2788" s="91"/>
      <c r="R2788" s="91"/>
      <c r="S2788" s="91"/>
      <c r="T2788" s="91"/>
      <c r="U2788" s="91">
        <f t="shared" si="263"/>
        <v>3.7399999999999998</v>
      </c>
      <c r="V2788" s="82" t="str">
        <f t="shared" si="261"/>
        <v>162002345889</v>
      </c>
      <c r="W2788" s="83">
        <f>VLOOKUP(V2788,Factors!$E$6:$H$5950,4,FALSE)</f>
        <v>0.1124</v>
      </c>
      <c r="X2788" t="str">
        <f>VLOOKUP(V2788,Factors!$E$6:$F$5950,2,FALSE)</f>
        <v>3-factor</v>
      </c>
      <c r="Y2788" s="92">
        <f t="shared" si="264"/>
        <v>0.42037599999999997</v>
      </c>
      <c r="Z2788" s="92">
        <f t="shared" si="265"/>
        <v>3.3196239999999997</v>
      </c>
      <c r="AA2788" s="92">
        <f t="shared" si="266"/>
        <v>3.7399999999999998</v>
      </c>
    </row>
    <row r="2789" spans="1:27" x14ac:dyDescent="0.25">
      <c r="A2789" t="s">
        <v>542</v>
      </c>
      <c r="B2789" t="s">
        <v>371</v>
      </c>
      <c r="C2789" t="s">
        <v>372</v>
      </c>
      <c r="D2789" t="s">
        <v>558</v>
      </c>
      <c r="E2789" t="s">
        <v>559</v>
      </c>
      <c r="F2789" t="str">
        <f t="shared" si="262"/>
        <v>2345</v>
      </c>
      <c r="G2789" t="s">
        <v>144</v>
      </c>
      <c r="H2789" t="s">
        <v>145</v>
      </c>
      <c r="I2789" s="91"/>
      <c r="J2789" s="91"/>
      <c r="K2789" s="91">
        <v>0.53</v>
      </c>
      <c r="L2789" s="91">
        <v>0.53</v>
      </c>
      <c r="M2789" s="91">
        <v>0.08</v>
      </c>
      <c r="N2789" s="91">
        <v>0.62</v>
      </c>
      <c r="O2789" s="91"/>
      <c r="P2789" s="91"/>
      <c r="Q2789" s="91"/>
      <c r="R2789" s="91"/>
      <c r="S2789" s="91"/>
      <c r="T2789" s="91"/>
      <c r="U2789" s="91">
        <f t="shared" si="263"/>
        <v>1.7600000000000002</v>
      </c>
      <c r="V2789" s="82" t="str">
        <f t="shared" si="261"/>
        <v>162002345889</v>
      </c>
      <c r="W2789" s="83">
        <f>VLOOKUP(V2789,Factors!$E$6:$H$5950,4,FALSE)</f>
        <v>0.1124</v>
      </c>
      <c r="X2789" t="str">
        <f>VLOOKUP(V2789,Factors!$E$6:$F$5950,2,FALSE)</f>
        <v>3-factor</v>
      </c>
      <c r="Y2789" s="92">
        <f t="shared" si="264"/>
        <v>0.19782400000000003</v>
      </c>
      <c r="Z2789" s="92">
        <f t="shared" si="265"/>
        <v>1.5621760000000002</v>
      </c>
      <c r="AA2789" s="92">
        <f t="shared" si="266"/>
        <v>1.7600000000000002</v>
      </c>
    </row>
    <row r="2790" spans="1:27" x14ac:dyDescent="0.25">
      <c r="A2790" t="s">
        <v>542</v>
      </c>
      <c r="B2790" t="s">
        <v>371</v>
      </c>
      <c r="C2790" t="s">
        <v>372</v>
      </c>
      <c r="D2790" t="s">
        <v>558</v>
      </c>
      <c r="E2790" t="s">
        <v>559</v>
      </c>
      <c r="F2790" t="str">
        <f t="shared" si="262"/>
        <v>2345</v>
      </c>
      <c r="G2790" t="s">
        <v>217</v>
      </c>
      <c r="H2790" t="s">
        <v>218</v>
      </c>
      <c r="I2790" s="91"/>
      <c r="J2790" s="91"/>
      <c r="K2790" s="91"/>
      <c r="L2790" s="91">
        <v>0.36</v>
      </c>
      <c r="M2790" s="91">
        <v>0.41</v>
      </c>
      <c r="N2790" s="91">
        <v>0.79</v>
      </c>
      <c r="O2790" s="91"/>
      <c r="P2790" s="91"/>
      <c r="Q2790" s="91"/>
      <c r="R2790" s="91"/>
      <c r="S2790" s="91"/>
      <c r="T2790" s="91"/>
      <c r="U2790" s="91">
        <f t="shared" si="263"/>
        <v>1.56</v>
      </c>
      <c r="V2790" s="82" t="str">
        <f t="shared" si="261"/>
        <v>162002345889</v>
      </c>
      <c r="W2790" s="83">
        <f>VLOOKUP(V2790,Factors!$E$6:$H$5950,4,FALSE)</f>
        <v>0.1124</v>
      </c>
      <c r="X2790" t="str">
        <f>VLOOKUP(V2790,Factors!$E$6:$F$5950,2,FALSE)</f>
        <v>3-factor</v>
      </c>
      <c r="Y2790" s="92">
        <f t="shared" si="264"/>
        <v>0.175344</v>
      </c>
      <c r="Z2790" s="92">
        <f t="shared" si="265"/>
        <v>1.3846560000000001</v>
      </c>
      <c r="AA2790" s="92">
        <f t="shared" si="266"/>
        <v>1.56</v>
      </c>
    </row>
    <row r="2791" spans="1:27" x14ac:dyDescent="0.25">
      <c r="A2791" t="s">
        <v>542</v>
      </c>
      <c r="B2791" t="s">
        <v>371</v>
      </c>
      <c r="C2791" t="s">
        <v>372</v>
      </c>
      <c r="D2791" t="s">
        <v>558</v>
      </c>
      <c r="E2791" t="s">
        <v>559</v>
      </c>
      <c r="F2791" t="str">
        <f t="shared" si="262"/>
        <v>2345</v>
      </c>
      <c r="G2791" t="s">
        <v>152</v>
      </c>
      <c r="H2791" t="s">
        <v>153</v>
      </c>
      <c r="I2791" s="91"/>
      <c r="J2791" s="91"/>
      <c r="K2791" s="91">
        <v>0.75</v>
      </c>
      <c r="L2791" s="91"/>
      <c r="M2791" s="91"/>
      <c r="N2791" s="91"/>
      <c r="O2791" s="91"/>
      <c r="P2791" s="91"/>
      <c r="Q2791" s="91"/>
      <c r="R2791" s="91"/>
      <c r="S2791" s="91"/>
      <c r="T2791" s="91"/>
      <c r="U2791" s="91">
        <f t="shared" si="263"/>
        <v>0.75</v>
      </c>
      <c r="V2791" s="82" t="str">
        <f t="shared" si="261"/>
        <v>162002345889</v>
      </c>
      <c r="W2791" s="83">
        <f>VLOOKUP(V2791,Factors!$E$6:$H$5950,4,FALSE)</f>
        <v>0.1124</v>
      </c>
      <c r="X2791" t="str">
        <f>VLOOKUP(V2791,Factors!$E$6:$F$5950,2,FALSE)</f>
        <v>3-factor</v>
      </c>
      <c r="Y2791" s="92">
        <f t="shared" si="264"/>
        <v>8.43E-2</v>
      </c>
      <c r="Z2791" s="92">
        <f t="shared" si="265"/>
        <v>0.66569999999999996</v>
      </c>
      <c r="AA2791" s="92">
        <f t="shared" si="266"/>
        <v>0.75</v>
      </c>
    </row>
    <row r="2792" spans="1:27" x14ac:dyDescent="0.25">
      <c r="A2792" t="s">
        <v>542</v>
      </c>
      <c r="B2792" t="s">
        <v>371</v>
      </c>
      <c r="C2792" t="s">
        <v>372</v>
      </c>
      <c r="D2792" t="s">
        <v>558</v>
      </c>
      <c r="E2792" t="s">
        <v>559</v>
      </c>
      <c r="F2792" t="str">
        <f t="shared" si="262"/>
        <v>2345</v>
      </c>
      <c r="G2792" t="s">
        <v>180</v>
      </c>
      <c r="H2792" t="s">
        <v>181</v>
      </c>
      <c r="I2792" s="91">
        <v>488.58</v>
      </c>
      <c r="J2792" s="91">
        <v>308.67</v>
      </c>
      <c r="K2792" s="91">
        <v>633.53</v>
      </c>
      <c r="L2792" s="91">
        <v>431.57</v>
      </c>
      <c r="M2792" s="91">
        <v>442.92</v>
      </c>
      <c r="N2792" s="91">
        <v>409.99</v>
      </c>
      <c r="O2792" s="91">
        <v>286.13</v>
      </c>
      <c r="P2792" s="91">
        <v>320.5</v>
      </c>
      <c r="Q2792" s="91">
        <v>185.8</v>
      </c>
      <c r="R2792" s="91">
        <v>335.91</v>
      </c>
      <c r="S2792" s="91">
        <v>408.29</v>
      </c>
      <c r="T2792" s="91">
        <v>288.14</v>
      </c>
      <c r="U2792" s="91">
        <f t="shared" si="263"/>
        <v>4540.0300000000007</v>
      </c>
      <c r="V2792" s="82" t="str">
        <f t="shared" si="261"/>
        <v>162002345889</v>
      </c>
      <c r="W2792" s="83">
        <f>VLOOKUP(V2792,Factors!$E$6:$H$5950,4,FALSE)</f>
        <v>0.1124</v>
      </c>
      <c r="X2792" t="str">
        <f>VLOOKUP(V2792,Factors!$E$6:$F$5950,2,FALSE)</f>
        <v>3-factor</v>
      </c>
      <c r="Y2792" s="92">
        <f t="shared" si="264"/>
        <v>510.29937200000006</v>
      </c>
      <c r="Z2792" s="92">
        <f t="shared" si="265"/>
        <v>4029.7306280000007</v>
      </c>
      <c r="AA2792" s="92">
        <f t="shared" si="266"/>
        <v>4540.0300000000007</v>
      </c>
    </row>
    <row r="2793" spans="1:27" x14ac:dyDescent="0.25">
      <c r="A2793" t="s">
        <v>542</v>
      </c>
      <c r="B2793" t="s">
        <v>371</v>
      </c>
      <c r="C2793" t="s">
        <v>372</v>
      </c>
      <c r="D2793" t="s">
        <v>558</v>
      </c>
      <c r="E2793" t="s">
        <v>559</v>
      </c>
      <c r="F2793" t="str">
        <f t="shared" si="262"/>
        <v>2345</v>
      </c>
      <c r="G2793" t="s">
        <v>56</v>
      </c>
      <c r="H2793" t="s">
        <v>57</v>
      </c>
      <c r="I2793" s="91">
        <v>1061.1199999999999</v>
      </c>
      <c r="J2793" s="91">
        <v>946.81</v>
      </c>
      <c r="K2793" s="91">
        <v>1101.1099999999999</v>
      </c>
      <c r="L2793" s="91">
        <v>1000.17</v>
      </c>
      <c r="M2793" s="91">
        <v>1053.52</v>
      </c>
      <c r="N2793" s="91">
        <v>1039.22</v>
      </c>
      <c r="O2793" s="91">
        <v>1144.9100000000001</v>
      </c>
      <c r="P2793" s="91">
        <v>1124.0899999999999</v>
      </c>
      <c r="Q2793" s="91">
        <v>908.69</v>
      </c>
      <c r="R2793" s="91">
        <v>1086.32</v>
      </c>
      <c r="S2793" s="91">
        <v>1022.39</v>
      </c>
      <c r="T2793" s="91">
        <v>896.95</v>
      </c>
      <c r="U2793" s="91">
        <f t="shared" si="263"/>
        <v>12385.3</v>
      </c>
      <c r="V2793" s="82" t="str">
        <f t="shared" si="261"/>
        <v>162002345889</v>
      </c>
      <c r="W2793" s="83">
        <f>VLOOKUP(V2793,Factors!$E$6:$H$5950,4,FALSE)</f>
        <v>0.1124</v>
      </c>
      <c r="X2793" t="str">
        <f>VLOOKUP(V2793,Factors!$E$6:$F$5950,2,FALSE)</f>
        <v>3-factor</v>
      </c>
      <c r="Y2793" s="92">
        <f t="shared" si="264"/>
        <v>1392.10772</v>
      </c>
      <c r="Z2793" s="92">
        <f t="shared" si="265"/>
        <v>10993.192279999999</v>
      </c>
      <c r="AA2793" s="92">
        <f t="shared" si="266"/>
        <v>12385.3</v>
      </c>
    </row>
    <row r="2794" spans="1:27" x14ac:dyDescent="0.25">
      <c r="A2794" t="s">
        <v>542</v>
      </c>
      <c r="B2794" t="s">
        <v>371</v>
      </c>
      <c r="C2794" t="s">
        <v>372</v>
      </c>
      <c r="D2794" t="s">
        <v>558</v>
      </c>
      <c r="E2794" t="s">
        <v>559</v>
      </c>
      <c r="F2794" t="str">
        <f t="shared" si="262"/>
        <v>2345</v>
      </c>
      <c r="G2794" t="s">
        <v>68</v>
      </c>
      <c r="H2794" t="s">
        <v>69</v>
      </c>
      <c r="I2794" s="91">
        <v>22.1</v>
      </c>
      <c r="J2794" s="91">
        <v>18.170000000000002</v>
      </c>
      <c r="K2794" s="91">
        <v>11.26</v>
      </c>
      <c r="L2794" s="91">
        <v>27.38</v>
      </c>
      <c r="M2794" s="91">
        <v>10.27</v>
      </c>
      <c r="N2794" s="91">
        <v>10.119999999999999</v>
      </c>
      <c r="O2794" s="91">
        <v>28.36</v>
      </c>
      <c r="P2794" s="91">
        <v>17.13</v>
      </c>
      <c r="Q2794" s="91">
        <v>34.299999999999997</v>
      </c>
      <c r="R2794" s="91">
        <v>7.82</v>
      </c>
      <c r="S2794" s="91">
        <v>3.53</v>
      </c>
      <c r="T2794" s="91">
        <v>5.32</v>
      </c>
      <c r="U2794" s="91">
        <f t="shared" si="263"/>
        <v>195.75999999999996</v>
      </c>
      <c r="V2794" s="82" t="str">
        <f t="shared" si="261"/>
        <v>162002345889</v>
      </c>
      <c r="W2794" s="83">
        <f>VLOOKUP(V2794,Factors!$E$6:$H$5950,4,FALSE)</f>
        <v>0.1124</v>
      </c>
      <c r="X2794" t="str">
        <f>VLOOKUP(V2794,Factors!$E$6:$F$5950,2,FALSE)</f>
        <v>3-factor</v>
      </c>
      <c r="Y2794" s="92">
        <f t="shared" si="264"/>
        <v>22.003423999999995</v>
      </c>
      <c r="Z2794" s="92">
        <f t="shared" si="265"/>
        <v>173.75657599999997</v>
      </c>
      <c r="AA2794" s="92">
        <f t="shared" si="266"/>
        <v>195.75999999999996</v>
      </c>
    </row>
    <row r="2795" spans="1:27" x14ac:dyDescent="0.25">
      <c r="A2795" t="s">
        <v>542</v>
      </c>
      <c r="B2795" t="s">
        <v>371</v>
      </c>
      <c r="C2795" t="s">
        <v>372</v>
      </c>
      <c r="D2795" t="s">
        <v>558</v>
      </c>
      <c r="E2795" t="s">
        <v>559</v>
      </c>
      <c r="F2795" t="str">
        <f t="shared" si="262"/>
        <v>2345</v>
      </c>
      <c r="G2795" t="s">
        <v>154</v>
      </c>
      <c r="H2795" t="s">
        <v>155</v>
      </c>
      <c r="I2795" s="91"/>
      <c r="J2795" s="91"/>
      <c r="K2795" s="91"/>
      <c r="L2795" s="91"/>
      <c r="M2795" s="91">
        <v>0.24</v>
      </c>
      <c r="N2795" s="91"/>
      <c r="O2795" s="91"/>
      <c r="P2795" s="91"/>
      <c r="Q2795" s="91"/>
      <c r="R2795" s="91">
        <v>0.26</v>
      </c>
      <c r="S2795" s="91"/>
      <c r="T2795" s="91"/>
      <c r="U2795" s="91">
        <f t="shared" si="263"/>
        <v>0.5</v>
      </c>
      <c r="V2795" s="82" t="str">
        <f t="shared" si="261"/>
        <v>162002345889</v>
      </c>
      <c r="W2795" s="83">
        <f>VLOOKUP(V2795,Factors!$E$6:$H$5950,4,FALSE)</f>
        <v>0.1124</v>
      </c>
      <c r="X2795" t="str">
        <f>VLOOKUP(V2795,Factors!$E$6:$F$5950,2,FALSE)</f>
        <v>3-factor</v>
      </c>
      <c r="Y2795" s="92">
        <f t="shared" si="264"/>
        <v>5.62E-2</v>
      </c>
      <c r="Z2795" s="92">
        <f t="shared" si="265"/>
        <v>0.44379999999999997</v>
      </c>
      <c r="AA2795" s="92">
        <f t="shared" si="266"/>
        <v>0.5</v>
      </c>
    </row>
    <row r="2796" spans="1:27" x14ac:dyDescent="0.25">
      <c r="A2796" t="s">
        <v>542</v>
      </c>
      <c r="B2796" t="s">
        <v>560</v>
      </c>
      <c r="C2796" t="s">
        <v>561</v>
      </c>
      <c r="D2796" t="s">
        <v>554</v>
      </c>
      <c r="E2796" t="s">
        <v>555</v>
      </c>
      <c r="F2796" t="str">
        <f t="shared" si="262"/>
        <v>1640</v>
      </c>
      <c r="G2796" t="s">
        <v>44</v>
      </c>
      <c r="H2796" t="s">
        <v>45</v>
      </c>
      <c r="I2796" s="91">
        <v>161.97999999999999</v>
      </c>
      <c r="J2796" s="91"/>
      <c r="K2796" s="91"/>
      <c r="L2796" s="91"/>
      <c r="M2796" s="91">
        <v>27</v>
      </c>
      <c r="N2796" s="91"/>
      <c r="O2796" s="91"/>
      <c r="P2796" s="91"/>
      <c r="Q2796" s="91"/>
      <c r="R2796" s="91"/>
      <c r="S2796" s="91"/>
      <c r="T2796" s="91"/>
      <c r="U2796" s="91">
        <f t="shared" si="263"/>
        <v>188.98</v>
      </c>
      <c r="V2796" s="82" t="str">
        <f t="shared" si="261"/>
        <v>410501640889</v>
      </c>
      <c r="W2796" s="83">
        <f>VLOOKUP(V2796,Factors!$E$6:$H$5950,4,FALSE)</f>
        <v>0.12766</v>
      </c>
      <c r="X2796" t="str">
        <f>VLOOKUP(V2796,Factors!$E$6:$F$5950,2,FALSE)</f>
        <v>telemetering</v>
      </c>
      <c r="Y2796" s="92">
        <f t="shared" si="264"/>
        <v>24.125186799999998</v>
      </c>
      <c r="Z2796" s="92">
        <f t="shared" si="265"/>
        <v>164.8548132</v>
      </c>
      <c r="AA2796" s="92">
        <f t="shared" si="266"/>
        <v>188.98</v>
      </c>
    </row>
    <row r="2797" spans="1:27" x14ac:dyDescent="0.25">
      <c r="A2797" t="s">
        <v>562</v>
      </c>
      <c r="B2797" t="s">
        <v>80</v>
      </c>
      <c r="C2797" t="s">
        <v>81</v>
      </c>
      <c r="D2797" t="s">
        <v>563</v>
      </c>
      <c r="E2797" t="s">
        <v>564</v>
      </c>
      <c r="F2797" t="str">
        <f t="shared" si="262"/>
        <v>1490</v>
      </c>
      <c r="G2797" t="s">
        <v>61</v>
      </c>
      <c r="H2797" t="s">
        <v>62</v>
      </c>
      <c r="I2797" s="91">
        <v>3769.71</v>
      </c>
      <c r="J2797" s="91">
        <v>622.67999999999995</v>
      </c>
      <c r="K2797" s="91">
        <v>402.32</v>
      </c>
      <c r="L2797" s="91">
        <v>1752.63</v>
      </c>
      <c r="M2797" s="91">
        <v>1761.18</v>
      </c>
      <c r="N2797" s="91"/>
      <c r="O2797" s="91"/>
      <c r="P2797" s="91">
        <v>342.06</v>
      </c>
      <c r="Q2797" s="91">
        <v>264.89</v>
      </c>
      <c r="R2797" s="91">
        <v>866.38</v>
      </c>
      <c r="S2797" s="91">
        <v>1579.71</v>
      </c>
      <c r="T2797" s="91">
        <v>2007.78</v>
      </c>
      <c r="U2797" s="91">
        <f t="shared" si="263"/>
        <v>13369.339999999998</v>
      </c>
      <c r="V2797" s="82" t="str">
        <f t="shared" si="261"/>
        <v>111001490891</v>
      </c>
      <c r="W2797" s="83">
        <f>VLOOKUP(V2797,Factors!$E$6:$H$5950,4,FALSE)</f>
        <v>8.4599999999999995E-2</v>
      </c>
      <c r="X2797" t="str">
        <f>VLOOKUP(V2797,Factors!$E$6:$F$5950,2,FALSE)</f>
        <v>Sendout Volumes</v>
      </c>
      <c r="Y2797" s="92">
        <f t="shared" si="264"/>
        <v>1131.0461639999999</v>
      </c>
      <c r="Z2797" s="92">
        <f t="shared" si="265"/>
        <v>12238.293835999999</v>
      </c>
      <c r="AA2797" s="92">
        <f t="shared" si="266"/>
        <v>13369.339999999998</v>
      </c>
    </row>
    <row r="2798" spans="1:27" x14ac:dyDescent="0.25">
      <c r="A2798" t="s">
        <v>562</v>
      </c>
      <c r="B2798" t="s">
        <v>80</v>
      </c>
      <c r="C2798" t="s">
        <v>81</v>
      </c>
      <c r="D2798" t="s">
        <v>563</v>
      </c>
      <c r="E2798" t="s">
        <v>564</v>
      </c>
      <c r="F2798" t="str">
        <f t="shared" si="262"/>
        <v>1490</v>
      </c>
      <c r="G2798" t="s">
        <v>92</v>
      </c>
      <c r="H2798" t="s">
        <v>93</v>
      </c>
      <c r="I2798" s="91"/>
      <c r="J2798" s="91"/>
      <c r="K2798" s="91"/>
      <c r="L2798" s="91">
        <v>11.72</v>
      </c>
      <c r="M2798" s="91"/>
      <c r="N2798" s="91"/>
      <c r="O2798" s="91">
        <v>44.9</v>
      </c>
      <c r="P2798" s="91"/>
      <c r="Q2798" s="91"/>
      <c r="R2798" s="91">
        <v>819.14</v>
      </c>
      <c r="S2798" s="91"/>
      <c r="T2798" s="91"/>
      <c r="U2798" s="91">
        <f t="shared" si="263"/>
        <v>875.76</v>
      </c>
      <c r="V2798" s="82" t="str">
        <f t="shared" si="261"/>
        <v>111001490891</v>
      </c>
      <c r="W2798" s="83">
        <f>VLOOKUP(V2798,Factors!$E$6:$H$5950,4,FALSE)</f>
        <v>8.4599999999999995E-2</v>
      </c>
      <c r="X2798" t="str">
        <f>VLOOKUP(V2798,Factors!$E$6:$F$5950,2,FALSE)</f>
        <v>Sendout Volumes</v>
      </c>
      <c r="Y2798" s="92">
        <f t="shared" si="264"/>
        <v>74.08929599999999</v>
      </c>
      <c r="Z2798" s="92">
        <f t="shared" si="265"/>
        <v>801.670704</v>
      </c>
      <c r="AA2798" s="92">
        <f t="shared" si="266"/>
        <v>875.76</v>
      </c>
    </row>
    <row r="2799" spans="1:27" x14ac:dyDescent="0.25">
      <c r="A2799" t="s">
        <v>562</v>
      </c>
      <c r="B2799" t="s">
        <v>80</v>
      </c>
      <c r="C2799" t="s">
        <v>81</v>
      </c>
      <c r="D2799" t="s">
        <v>563</v>
      </c>
      <c r="E2799" t="s">
        <v>564</v>
      </c>
      <c r="F2799" t="str">
        <f t="shared" si="262"/>
        <v>1490</v>
      </c>
      <c r="G2799" t="s">
        <v>84</v>
      </c>
      <c r="H2799" t="s">
        <v>85</v>
      </c>
      <c r="I2799" s="91">
        <v>314.37</v>
      </c>
      <c r="J2799" s="91">
        <v>357.02</v>
      </c>
      <c r="K2799" s="91">
        <v>166.97</v>
      </c>
      <c r="L2799" s="91">
        <v>509.02</v>
      </c>
      <c r="M2799" s="91">
        <v>481.82</v>
      </c>
      <c r="N2799" s="91">
        <v>434.42</v>
      </c>
      <c r="O2799" s="91">
        <v>170.88</v>
      </c>
      <c r="P2799" s="91">
        <v>227.63</v>
      </c>
      <c r="Q2799" s="91">
        <v>144.15</v>
      </c>
      <c r="R2799" s="91">
        <v>602.01</v>
      </c>
      <c r="S2799" s="91">
        <v>542.38</v>
      </c>
      <c r="T2799" s="91">
        <v>655.38</v>
      </c>
      <c r="U2799" s="91">
        <f t="shared" si="263"/>
        <v>4606.05</v>
      </c>
      <c r="V2799" s="82" t="str">
        <f t="shared" si="261"/>
        <v>111001490891</v>
      </c>
      <c r="W2799" s="83">
        <f>VLOOKUP(V2799,Factors!$E$6:$H$5950,4,FALSE)</f>
        <v>8.4599999999999995E-2</v>
      </c>
      <c r="X2799" t="str">
        <f>VLOOKUP(V2799,Factors!$E$6:$F$5950,2,FALSE)</f>
        <v>Sendout Volumes</v>
      </c>
      <c r="Y2799" s="92">
        <f t="shared" si="264"/>
        <v>389.67183</v>
      </c>
      <c r="Z2799" s="92">
        <f t="shared" si="265"/>
        <v>4216.37817</v>
      </c>
      <c r="AA2799" s="92">
        <f t="shared" si="266"/>
        <v>4606.05</v>
      </c>
    </row>
    <row r="2800" spans="1:27" x14ac:dyDescent="0.25">
      <c r="A2800" t="s">
        <v>562</v>
      </c>
      <c r="B2800" t="s">
        <v>80</v>
      </c>
      <c r="C2800" t="s">
        <v>81</v>
      </c>
      <c r="D2800" t="s">
        <v>563</v>
      </c>
      <c r="E2800" t="s">
        <v>564</v>
      </c>
      <c r="F2800" t="str">
        <f t="shared" si="262"/>
        <v>1490</v>
      </c>
      <c r="G2800" t="s">
        <v>132</v>
      </c>
      <c r="H2800" t="s">
        <v>133</v>
      </c>
      <c r="I2800" s="91"/>
      <c r="J2800" s="91"/>
      <c r="K2800" s="91"/>
      <c r="L2800" s="91"/>
      <c r="M2800" s="91"/>
      <c r="N2800" s="91"/>
      <c r="O2800" s="91"/>
      <c r="P2800" s="91"/>
      <c r="Q2800" s="91"/>
      <c r="R2800" s="91"/>
      <c r="S2800" s="91">
        <v>10.98</v>
      </c>
      <c r="T2800" s="91"/>
      <c r="U2800" s="91">
        <f t="shared" si="263"/>
        <v>10.98</v>
      </c>
      <c r="V2800" s="82" t="str">
        <f t="shared" si="261"/>
        <v>111001490891</v>
      </c>
      <c r="W2800" s="83">
        <f>VLOOKUP(V2800,Factors!$E$6:$H$5950,4,FALSE)</f>
        <v>8.4599999999999995E-2</v>
      </c>
      <c r="X2800" t="str">
        <f>VLOOKUP(V2800,Factors!$E$6:$F$5950,2,FALSE)</f>
        <v>Sendout Volumes</v>
      </c>
      <c r="Y2800" s="92">
        <f t="shared" si="264"/>
        <v>0.92890799999999996</v>
      </c>
      <c r="Z2800" s="92">
        <f t="shared" si="265"/>
        <v>10.051092000000001</v>
      </c>
      <c r="AA2800" s="92">
        <f t="shared" si="266"/>
        <v>10.98</v>
      </c>
    </row>
    <row r="2801" spans="1:27" x14ac:dyDescent="0.25">
      <c r="A2801" t="s">
        <v>562</v>
      </c>
      <c r="B2801" t="s">
        <v>80</v>
      </c>
      <c r="C2801" t="s">
        <v>81</v>
      </c>
      <c r="D2801" t="s">
        <v>563</v>
      </c>
      <c r="E2801" t="s">
        <v>564</v>
      </c>
      <c r="F2801" t="str">
        <f t="shared" si="262"/>
        <v>1490</v>
      </c>
      <c r="G2801" t="s">
        <v>65</v>
      </c>
      <c r="H2801" t="s">
        <v>66</v>
      </c>
      <c r="I2801" s="91">
        <v>192.66</v>
      </c>
      <c r="J2801" s="91">
        <v>1252.3</v>
      </c>
      <c r="K2801" s="91"/>
      <c r="L2801" s="91">
        <v>1011.48</v>
      </c>
      <c r="M2801" s="91"/>
      <c r="N2801" s="91"/>
      <c r="O2801" s="91"/>
      <c r="P2801" s="91">
        <v>866.98</v>
      </c>
      <c r="Q2801" s="91">
        <v>385.32</v>
      </c>
      <c r="R2801" s="91">
        <v>177.2</v>
      </c>
      <c r="S2801" s="91">
        <v>3877.28</v>
      </c>
      <c r="T2801" s="91">
        <v>1190.6400000000001</v>
      </c>
      <c r="U2801" s="91">
        <f t="shared" si="263"/>
        <v>8953.86</v>
      </c>
      <c r="V2801" s="82" t="str">
        <f t="shared" si="261"/>
        <v>111001490891</v>
      </c>
      <c r="W2801" s="83">
        <f>VLOOKUP(V2801,Factors!$E$6:$H$5950,4,FALSE)</f>
        <v>8.4599999999999995E-2</v>
      </c>
      <c r="X2801" t="str">
        <f>VLOOKUP(V2801,Factors!$E$6:$F$5950,2,FALSE)</f>
        <v>Sendout Volumes</v>
      </c>
      <c r="Y2801" s="92">
        <f t="shared" si="264"/>
        <v>757.49655600000006</v>
      </c>
      <c r="Z2801" s="92">
        <f t="shared" si="265"/>
        <v>8196.3634440000005</v>
      </c>
      <c r="AA2801" s="92">
        <f t="shared" si="266"/>
        <v>8953.86</v>
      </c>
    </row>
    <row r="2802" spans="1:27" x14ac:dyDescent="0.25">
      <c r="A2802" t="s">
        <v>562</v>
      </c>
      <c r="B2802" t="s">
        <v>80</v>
      </c>
      <c r="C2802" t="s">
        <v>81</v>
      </c>
      <c r="D2802" t="s">
        <v>563</v>
      </c>
      <c r="E2802" t="s">
        <v>564</v>
      </c>
      <c r="F2802" t="str">
        <f t="shared" si="262"/>
        <v>1490</v>
      </c>
      <c r="G2802" t="s">
        <v>56</v>
      </c>
      <c r="H2802" t="s">
        <v>57</v>
      </c>
      <c r="I2802" s="91">
        <v>4039.34</v>
      </c>
      <c r="J2802" s="91">
        <v>2992.38</v>
      </c>
      <c r="K2802" s="91">
        <v>2500.58</v>
      </c>
      <c r="L2802" s="91">
        <v>5794.54</v>
      </c>
      <c r="M2802" s="91">
        <v>6730.9</v>
      </c>
      <c r="N2802" s="91">
        <v>5690.11</v>
      </c>
      <c r="O2802" s="91">
        <v>2077.2600000000002</v>
      </c>
      <c r="P2802" s="91">
        <v>2407.35</v>
      </c>
      <c r="Q2802" s="91">
        <v>1313.1</v>
      </c>
      <c r="R2802" s="91">
        <v>8403.66</v>
      </c>
      <c r="S2802" s="91">
        <v>4085.2</v>
      </c>
      <c r="T2802" s="91">
        <v>8566.98</v>
      </c>
      <c r="U2802" s="91">
        <f t="shared" si="263"/>
        <v>54601.399999999994</v>
      </c>
      <c r="V2802" s="82" t="str">
        <f t="shared" si="261"/>
        <v>111001490891</v>
      </c>
      <c r="W2802" s="83">
        <f>VLOOKUP(V2802,Factors!$E$6:$H$5950,4,FALSE)</f>
        <v>8.4599999999999995E-2</v>
      </c>
      <c r="X2802" t="str">
        <f>VLOOKUP(V2802,Factors!$E$6:$F$5950,2,FALSE)</f>
        <v>Sendout Volumes</v>
      </c>
      <c r="Y2802" s="92">
        <f t="shared" si="264"/>
        <v>4619.2784399999991</v>
      </c>
      <c r="Z2802" s="92">
        <f t="shared" si="265"/>
        <v>49982.121559999992</v>
      </c>
      <c r="AA2802" s="92">
        <f t="shared" si="266"/>
        <v>54601.399999999994</v>
      </c>
    </row>
    <row r="2803" spans="1:27" x14ac:dyDescent="0.25">
      <c r="A2803" t="s">
        <v>562</v>
      </c>
      <c r="B2803" t="s">
        <v>80</v>
      </c>
      <c r="C2803" t="s">
        <v>81</v>
      </c>
      <c r="D2803" t="s">
        <v>563</v>
      </c>
      <c r="E2803" t="s">
        <v>564</v>
      </c>
      <c r="F2803" t="str">
        <f t="shared" si="262"/>
        <v>1490</v>
      </c>
      <c r="G2803" t="s">
        <v>68</v>
      </c>
      <c r="H2803" t="s">
        <v>69</v>
      </c>
      <c r="I2803" s="91">
        <v>1362.49</v>
      </c>
      <c r="J2803" s="91">
        <v>2108.86</v>
      </c>
      <c r="K2803" s="91">
        <v>470.95</v>
      </c>
      <c r="L2803" s="91">
        <v>2252.7199999999998</v>
      </c>
      <c r="M2803" s="91">
        <v>1843.74</v>
      </c>
      <c r="N2803" s="91">
        <v>2041.08</v>
      </c>
      <c r="O2803" s="91">
        <v>963.79</v>
      </c>
      <c r="P2803" s="91">
        <v>776.69</v>
      </c>
      <c r="Q2803" s="91">
        <v>867.01</v>
      </c>
      <c r="R2803" s="91">
        <v>2132.73</v>
      </c>
      <c r="S2803" s="91">
        <v>1689.86</v>
      </c>
      <c r="T2803" s="91">
        <v>1905.74</v>
      </c>
      <c r="U2803" s="91">
        <f t="shared" si="263"/>
        <v>18415.660000000003</v>
      </c>
      <c r="V2803" s="82" t="str">
        <f t="shared" si="261"/>
        <v>111001490891</v>
      </c>
      <c r="W2803" s="83">
        <f>VLOOKUP(V2803,Factors!$E$6:$H$5950,4,FALSE)</f>
        <v>8.4599999999999995E-2</v>
      </c>
      <c r="X2803" t="str">
        <f>VLOOKUP(V2803,Factors!$E$6:$F$5950,2,FALSE)</f>
        <v>Sendout Volumes</v>
      </c>
      <c r="Y2803" s="92">
        <f t="shared" si="264"/>
        <v>1557.9648360000001</v>
      </c>
      <c r="Z2803" s="92">
        <f t="shared" si="265"/>
        <v>16857.695164000004</v>
      </c>
      <c r="AA2803" s="92">
        <f t="shared" si="266"/>
        <v>18415.660000000003</v>
      </c>
    </row>
    <row r="2804" spans="1:27" x14ac:dyDescent="0.25">
      <c r="A2804" t="s">
        <v>562</v>
      </c>
      <c r="B2804" t="s">
        <v>80</v>
      </c>
      <c r="C2804" t="s">
        <v>81</v>
      </c>
      <c r="D2804" t="s">
        <v>563</v>
      </c>
      <c r="E2804" t="s">
        <v>564</v>
      </c>
      <c r="F2804" t="str">
        <f t="shared" si="262"/>
        <v>1490</v>
      </c>
      <c r="G2804" t="s">
        <v>156</v>
      </c>
      <c r="H2804" t="s">
        <v>157</v>
      </c>
      <c r="I2804" s="91">
        <v>85.72</v>
      </c>
      <c r="J2804" s="91">
        <v>171.44</v>
      </c>
      <c r="K2804" s="91"/>
      <c r="L2804" s="91">
        <v>128.58000000000001</v>
      </c>
      <c r="M2804" s="91">
        <v>85.72</v>
      </c>
      <c r="N2804" s="91">
        <v>107.15</v>
      </c>
      <c r="O2804" s="91">
        <v>64.290000000000006</v>
      </c>
      <c r="P2804" s="91">
        <v>85.72</v>
      </c>
      <c r="Q2804" s="91">
        <v>42.86</v>
      </c>
      <c r="R2804" s="91">
        <v>128.58000000000001</v>
      </c>
      <c r="S2804" s="91">
        <v>150.01</v>
      </c>
      <c r="T2804" s="91">
        <v>171.44</v>
      </c>
      <c r="U2804" s="91">
        <f t="shared" si="263"/>
        <v>1221.5100000000002</v>
      </c>
      <c r="V2804" s="82" t="str">
        <f t="shared" si="261"/>
        <v>111001490891</v>
      </c>
      <c r="W2804" s="83">
        <f>VLOOKUP(V2804,Factors!$E$6:$H$5950,4,FALSE)</f>
        <v>8.4599999999999995E-2</v>
      </c>
      <c r="X2804" t="str">
        <f>VLOOKUP(V2804,Factors!$E$6:$F$5950,2,FALSE)</f>
        <v>Sendout Volumes</v>
      </c>
      <c r="Y2804" s="92">
        <f t="shared" si="264"/>
        <v>103.33974600000001</v>
      </c>
      <c r="Z2804" s="92">
        <f t="shared" si="265"/>
        <v>1118.1702540000001</v>
      </c>
      <c r="AA2804" s="92">
        <f t="shared" si="266"/>
        <v>1221.5100000000002</v>
      </c>
    </row>
    <row r="2805" spans="1:27" x14ac:dyDescent="0.25">
      <c r="A2805" t="s">
        <v>562</v>
      </c>
      <c r="B2805" t="s">
        <v>80</v>
      </c>
      <c r="C2805" t="s">
        <v>81</v>
      </c>
      <c r="D2805" t="s">
        <v>565</v>
      </c>
      <c r="E2805" t="s">
        <v>566</v>
      </c>
      <c r="F2805" t="str">
        <f t="shared" si="262"/>
        <v>1525</v>
      </c>
      <c r="G2805" t="s">
        <v>92</v>
      </c>
      <c r="H2805" t="s">
        <v>93</v>
      </c>
      <c r="I2805" s="91">
        <v>433.5</v>
      </c>
      <c r="J2805" s="91">
        <v>3223.77</v>
      </c>
      <c r="K2805" s="91">
        <v>201.6</v>
      </c>
      <c r="L2805" s="91">
        <v>408.51</v>
      </c>
      <c r="M2805" s="91">
        <v>-152.74</v>
      </c>
      <c r="N2805" s="91"/>
      <c r="O2805" s="91"/>
      <c r="P2805" s="91"/>
      <c r="Q2805" s="91"/>
      <c r="R2805" s="91"/>
      <c r="S2805" s="91"/>
      <c r="T2805" s="91"/>
      <c r="U2805" s="91">
        <f t="shared" si="263"/>
        <v>4114.6400000000003</v>
      </c>
      <c r="V2805" s="82" t="str">
        <f t="shared" si="261"/>
        <v>111001525891</v>
      </c>
      <c r="W2805" s="83">
        <f>VLOOKUP(V2805,Factors!$E$6:$H$5950,4,FALSE)</f>
        <v>8.4599999999999995E-2</v>
      </c>
      <c r="X2805" t="str">
        <f>VLOOKUP(V2805,Factors!$E$6:$F$5950,2,FALSE)</f>
        <v>sendout volumes</v>
      </c>
      <c r="Y2805" s="92">
        <f t="shared" si="264"/>
        <v>348.098544</v>
      </c>
      <c r="Z2805" s="92">
        <f t="shared" si="265"/>
        <v>3766.5414560000004</v>
      </c>
      <c r="AA2805" s="92">
        <f t="shared" si="266"/>
        <v>4114.6400000000003</v>
      </c>
    </row>
    <row r="2806" spans="1:27" x14ac:dyDescent="0.25">
      <c r="A2806" t="s">
        <v>562</v>
      </c>
      <c r="B2806" t="s">
        <v>80</v>
      </c>
      <c r="C2806" t="s">
        <v>81</v>
      </c>
      <c r="D2806" t="s">
        <v>565</v>
      </c>
      <c r="E2806" t="s">
        <v>566</v>
      </c>
      <c r="F2806" t="str">
        <f t="shared" si="262"/>
        <v>1525</v>
      </c>
      <c r="G2806" t="s">
        <v>84</v>
      </c>
      <c r="H2806" t="s">
        <v>85</v>
      </c>
      <c r="I2806" s="91">
        <v>217.45</v>
      </c>
      <c r="J2806" s="91">
        <v>356.05</v>
      </c>
      <c r="K2806" s="91">
        <v>408.05</v>
      </c>
      <c r="L2806" s="91">
        <v>611.02</v>
      </c>
      <c r="M2806" s="91"/>
      <c r="N2806" s="91">
        <v>77.19</v>
      </c>
      <c r="O2806" s="91">
        <v>157.63</v>
      </c>
      <c r="P2806" s="91"/>
      <c r="Q2806" s="91"/>
      <c r="R2806" s="91">
        <v>26.31</v>
      </c>
      <c r="S2806" s="91">
        <v>108.06</v>
      </c>
      <c r="T2806" s="91">
        <v>305.08999999999997</v>
      </c>
      <c r="U2806" s="91">
        <f t="shared" si="263"/>
        <v>2266.85</v>
      </c>
      <c r="V2806" s="82" t="str">
        <f t="shared" si="261"/>
        <v>111001525891</v>
      </c>
      <c r="W2806" s="83">
        <f>VLOOKUP(V2806,Factors!$E$6:$H$5950,4,FALSE)</f>
        <v>8.4599999999999995E-2</v>
      </c>
      <c r="X2806" t="str">
        <f>VLOOKUP(V2806,Factors!$E$6:$F$5950,2,FALSE)</f>
        <v>sendout volumes</v>
      </c>
      <c r="Y2806" s="92">
        <f t="shared" si="264"/>
        <v>191.77550999999997</v>
      </c>
      <c r="Z2806" s="92">
        <f t="shared" si="265"/>
        <v>2075.07449</v>
      </c>
      <c r="AA2806" s="92">
        <f t="shared" si="266"/>
        <v>2266.85</v>
      </c>
    </row>
    <row r="2807" spans="1:27" x14ac:dyDescent="0.25">
      <c r="A2807" t="s">
        <v>562</v>
      </c>
      <c r="B2807" t="s">
        <v>80</v>
      </c>
      <c r="C2807" t="s">
        <v>81</v>
      </c>
      <c r="D2807" t="s">
        <v>565</v>
      </c>
      <c r="E2807" t="s">
        <v>566</v>
      </c>
      <c r="F2807" t="str">
        <f t="shared" si="262"/>
        <v>1525</v>
      </c>
      <c r="G2807" t="s">
        <v>124</v>
      </c>
      <c r="H2807" t="s">
        <v>125</v>
      </c>
      <c r="I2807" s="91"/>
      <c r="J2807" s="91">
        <v>2994.2</v>
      </c>
      <c r="K2807" s="91">
        <v>586.4</v>
      </c>
      <c r="L2807" s="91">
        <v>1612.6</v>
      </c>
      <c r="M2807" s="91">
        <v>3225.2</v>
      </c>
      <c r="N2807" s="91"/>
      <c r="O2807" s="91"/>
      <c r="P2807" s="91"/>
      <c r="Q2807" s="91"/>
      <c r="R2807" s="91"/>
      <c r="S2807" s="91"/>
      <c r="T2807" s="91"/>
      <c r="U2807" s="91">
        <f t="shared" si="263"/>
        <v>8418.4</v>
      </c>
      <c r="V2807" s="82" t="str">
        <f t="shared" si="261"/>
        <v>111001525891</v>
      </c>
      <c r="W2807" s="83">
        <f>VLOOKUP(V2807,Factors!$E$6:$H$5950,4,FALSE)</f>
        <v>8.4599999999999995E-2</v>
      </c>
      <c r="X2807" t="str">
        <f>VLOOKUP(V2807,Factors!$E$6:$F$5950,2,FALSE)</f>
        <v>sendout volumes</v>
      </c>
      <c r="Y2807" s="92">
        <f t="shared" si="264"/>
        <v>712.19663999999989</v>
      </c>
      <c r="Z2807" s="92">
        <f t="shared" si="265"/>
        <v>7706.2033599999995</v>
      </c>
      <c r="AA2807" s="92">
        <f t="shared" si="266"/>
        <v>8418.4</v>
      </c>
    </row>
    <row r="2808" spans="1:27" x14ac:dyDescent="0.25">
      <c r="A2808" t="s">
        <v>562</v>
      </c>
      <c r="B2808" t="s">
        <v>80</v>
      </c>
      <c r="C2808" t="s">
        <v>81</v>
      </c>
      <c r="D2808" t="s">
        <v>565</v>
      </c>
      <c r="E2808" t="s">
        <v>566</v>
      </c>
      <c r="F2808" t="str">
        <f t="shared" si="262"/>
        <v>1525</v>
      </c>
      <c r="G2808" t="s">
        <v>256</v>
      </c>
      <c r="H2808" t="s">
        <v>257</v>
      </c>
      <c r="I2808" s="91">
        <v>614.25</v>
      </c>
      <c r="J2808" s="91"/>
      <c r="K2808" s="91"/>
      <c r="L2808" s="91"/>
      <c r="M2808" s="91">
        <v>500</v>
      </c>
      <c r="N2808" s="91"/>
      <c r="O2808" s="91"/>
      <c r="P2808" s="91"/>
      <c r="Q2808" s="91"/>
      <c r="R2808" s="91"/>
      <c r="S2808" s="91"/>
      <c r="T2808" s="91"/>
      <c r="U2808" s="91">
        <f t="shared" si="263"/>
        <v>1114.25</v>
      </c>
      <c r="V2808" s="82" t="str">
        <f t="shared" si="261"/>
        <v>111001525891</v>
      </c>
      <c r="W2808" s="83">
        <f>VLOOKUP(V2808,Factors!$E$6:$H$5950,4,FALSE)</f>
        <v>8.4599999999999995E-2</v>
      </c>
      <c r="X2808" t="str">
        <f>VLOOKUP(V2808,Factors!$E$6:$F$5950,2,FALSE)</f>
        <v>sendout volumes</v>
      </c>
      <c r="Y2808" s="92">
        <f t="shared" si="264"/>
        <v>94.26554999999999</v>
      </c>
      <c r="Z2808" s="92">
        <f t="shared" si="265"/>
        <v>1019.98445</v>
      </c>
      <c r="AA2808" s="92">
        <f t="shared" si="266"/>
        <v>1114.25</v>
      </c>
    </row>
    <row r="2809" spans="1:27" x14ac:dyDescent="0.25">
      <c r="A2809" t="s">
        <v>562</v>
      </c>
      <c r="B2809" t="s">
        <v>80</v>
      </c>
      <c r="C2809" t="s">
        <v>81</v>
      </c>
      <c r="D2809" t="s">
        <v>565</v>
      </c>
      <c r="E2809" t="s">
        <v>566</v>
      </c>
      <c r="F2809" t="str">
        <f t="shared" si="262"/>
        <v>1525</v>
      </c>
      <c r="G2809" t="s">
        <v>140</v>
      </c>
      <c r="H2809" t="s">
        <v>141</v>
      </c>
      <c r="I2809" s="91">
        <v>120</v>
      </c>
      <c r="J2809" s="91"/>
      <c r="K2809" s="91"/>
      <c r="L2809" s="91"/>
      <c r="M2809" s="91"/>
      <c r="N2809" s="91"/>
      <c r="O2809" s="91">
        <v>240</v>
      </c>
      <c r="P2809" s="91"/>
      <c r="Q2809" s="91"/>
      <c r="R2809" s="91"/>
      <c r="S2809" s="91"/>
      <c r="T2809" s="91">
        <v>378</v>
      </c>
      <c r="U2809" s="91">
        <f t="shared" si="263"/>
        <v>738</v>
      </c>
      <c r="V2809" s="82" t="str">
        <f t="shared" si="261"/>
        <v>111001525891</v>
      </c>
      <c r="W2809" s="83">
        <f>VLOOKUP(V2809,Factors!$E$6:$H$5950,4,FALSE)</f>
        <v>8.4599999999999995E-2</v>
      </c>
      <c r="X2809" t="str">
        <f>VLOOKUP(V2809,Factors!$E$6:$F$5950,2,FALSE)</f>
        <v>sendout volumes</v>
      </c>
      <c r="Y2809" s="92">
        <f t="shared" si="264"/>
        <v>62.434799999999996</v>
      </c>
      <c r="Z2809" s="92">
        <f t="shared" si="265"/>
        <v>675.5652</v>
      </c>
      <c r="AA2809" s="92">
        <f t="shared" si="266"/>
        <v>738</v>
      </c>
    </row>
    <row r="2810" spans="1:27" x14ac:dyDescent="0.25">
      <c r="A2810" t="s">
        <v>562</v>
      </c>
      <c r="B2810" t="s">
        <v>80</v>
      </c>
      <c r="C2810" t="s">
        <v>81</v>
      </c>
      <c r="D2810" t="s">
        <v>565</v>
      </c>
      <c r="E2810" t="s">
        <v>566</v>
      </c>
      <c r="F2810" t="str">
        <f t="shared" si="262"/>
        <v>1525</v>
      </c>
      <c r="G2810" t="s">
        <v>144</v>
      </c>
      <c r="H2810" t="s">
        <v>145</v>
      </c>
      <c r="I2810" s="91"/>
      <c r="J2810" s="91">
        <v>43.25</v>
      </c>
      <c r="K2810" s="91"/>
      <c r="L2810" s="91"/>
      <c r="M2810" s="91"/>
      <c r="N2810" s="91"/>
      <c r="O2810" s="91"/>
      <c r="P2810" s="91"/>
      <c r="Q2810" s="91"/>
      <c r="R2810" s="91"/>
      <c r="S2810" s="91"/>
      <c r="T2810" s="91"/>
      <c r="U2810" s="91">
        <f t="shared" si="263"/>
        <v>43.25</v>
      </c>
      <c r="V2810" s="82" t="str">
        <f t="shared" si="261"/>
        <v>111001525891</v>
      </c>
      <c r="W2810" s="83">
        <f>VLOOKUP(V2810,Factors!$E$6:$H$5950,4,FALSE)</f>
        <v>8.4599999999999995E-2</v>
      </c>
      <c r="X2810" t="str">
        <f>VLOOKUP(V2810,Factors!$E$6:$F$5950,2,FALSE)</f>
        <v>sendout volumes</v>
      </c>
      <c r="Y2810" s="92">
        <f t="shared" si="264"/>
        <v>3.6589499999999999</v>
      </c>
      <c r="Z2810" s="92">
        <f t="shared" si="265"/>
        <v>39.591050000000003</v>
      </c>
      <c r="AA2810" s="92">
        <f t="shared" si="266"/>
        <v>43.25</v>
      </c>
    </row>
    <row r="2811" spans="1:27" x14ac:dyDescent="0.25">
      <c r="A2811" t="s">
        <v>562</v>
      </c>
      <c r="B2811" t="s">
        <v>80</v>
      </c>
      <c r="C2811" t="s">
        <v>81</v>
      </c>
      <c r="D2811" t="s">
        <v>565</v>
      </c>
      <c r="E2811" t="s">
        <v>566</v>
      </c>
      <c r="F2811" t="str">
        <f t="shared" si="262"/>
        <v>1525</v>
      </c>
      <c r="G2811" t="s">
        <v>180</v>
      </c>
      <c r="H2811" t="s">
        <v>181</v>
      </c>
      <c r="I2811" s="91">
        <v>667.52</v>
      </c>
      <c r="J2811" s="91"/>
      <c r="K2811" s="91"/>
      <c r="L2811" s="91"/>
      <c r="M2811" s="91"/>
      <c r="N2811" s="91">
        <v>345.04</v>
      </c>
      <c r="O2811" s="91"/>
      <c r="P2811" s="91"/>
      <c r="Q2811" s="91"/>
      <c r="R2811" s="91"/>
      <c r="S2811" s="91"/>
      <c r="T2811" s="91"/>
      <c r="U2811" s="91">
        <f t="shared" si="263"/>
        <v>1012.56</v>
      </c>
      <c r="V2811" s="82" t="str">
        <f t="shared" si="261"/>
        <v>111001525891</v>
      </c>
      <c r="W2811" s="83">
        <f>VLOOKUP(V2811,Factors!$E$6:$H$5950,4,FALSE)</f>
        <v>8.4599999999999995E-2</v>
      </c>
      <c r="X2811" t="str">
        <f>VLOOKUP(V2811,Factors!$E$6:$F$5950,2,FALSE)</f>
        <v>sendout volumes</v>
      </c>
      <c r="Y2811" s="92">
        <f t="shared" si="264"/>
        <v>85.662575999999987</v>
      </c>
      <c r="Z2811" s="92">
        <f t="shared" si="265"/>
        <v>926.897424</v>
      </c>
      <c r="AA2811" s="92">
        <f t="shared" si="266"/>
        <v>1012.56</v>
      </c>
    </row>
    <row r="2812" spans="1:27" x14ac:dyDescent="0.25">
      <c r="A2812" t="s">
        <v>562</v>
      </c>
      <c r="B2812" t="s">
        <v>80</v>
      </c>
      <c r="C2812" t="s">
        <v>81</v>
      </c>
      <c r="D2812" t="s">
        <v>565</v>
      </c>
      <c r="E2812" t="s">
        <v>566</v>
      </c>
      <c r="F2812" t="str">
        <f t="shared" si="262"/>
        <v>1525</v>
      </c>
      <c r="G2812" t="s">
        <v>65</v>
      </c>
      <c r="H2812" t="s">
        <v>66</v>
      </c>
      <c r="I2812" s="91"/>
      <c r="J2812" s="91"/>
      <c r="K2812" s="91"/>
      <c r="L2812" s="91">
        <v>2071.11</v>
      </c>
      <c r="M2812" s="91"/>
      <c r="N2812" s="91"/>
      <c r="O2812" s="91"/>
      <c r="P2812" s="91"/>
      <c r="Q2812" s="91"/>
      <c r="R2812" s="91"/>
      <c r="S2812" s="91"/>
      <c r="T2812" s="91"/>
      <c r="U2812" s="91">
        <f t="shared" si="263"/>
        <v>2071.11</v>
      </c>
      <c r="V2812" s="82" t="str">
        <f t="shared" si="261"/>
        <v>111001525891</v>
      </c>
      <c r="W2812" s="83">
        <f>VLOOKUP(V2812,Factors!$E$6:$H$5950,4,FALSE)</f>
        <v>8.4599999999999995E-2</v>
      </c>
      <c r="X2812" t="str">
        <f>VLOOKUP(V2812,Factors!$E$6:$F$5950,2,FALSE)</f>
        <v>sendout volumes</v>
      </c>
      <c r="Y2812" s="92">
        <f t="shared" si="264"/>
        <v>175.21590599999999</v>
      </c>
      <c r="Z2812" s="92">
        <f t="shared" si="265"/>
        <v>1895.8940940000002</v>
      </c>
      <c r="AA2812" s="92">
        <f t="shared" si="266"/>
        <v>2071.11</v>
      </c>
    </row>
    <row r="2813" spans="1:27" x14ac:dyDescent="0.25">
      <c r="A2813" t="s">
        <v>562</v>
      </c>
      <c r="B2813" t="s">
        <v>80</v>
      </c>
      <c r="C2813" t="s">
        <v>81</v>
      </c>
      <c r="D2813" t="s">
        <v>565</v>
      </c>
      <c r="E2813" t="s">
        <v>566</v>
      </c>
      <c r="F2813" t="str">
        <f t="shared" si="262"/>
        <v>1525</v>
      </c>
      <c r="G2813" t="s">
        <v>56</v>
      </c>
      <c r="H2813" t="s">
        <v>57</v>
      </c>
      <c r="I2813" s="91">
        <v>3689.11</v>
      </c>
      <c r="J2813" s="91">
        <v>5301.87</v>
      </c>
      <c r="K2813" s="91">
        <v>6730.26</v>
      </c>
      <c r="L2813" s="91">
        <v>7738.08</v>
      </c>
      <c r="M2813" s="91"/>
      <c r="N2813" s="91">
        <v>1301.3900000000001</v>
      </c>
      <c r="O2813" s="91">
        <v>2683.8</v>
      </c>
      <c r="P2813" s="91"/>
      <c r="Q2813" s="91"/>
      <c r="R2813" s="91">
        <v>468.22</v>
      </c>
      <c r="S2813" s="91">
        <v>1657.12</v>
      </c>
      <c r="T2813" s="91">
        <v>5280.76</v>
      </c>
      <c r="U2813" s="91">
        <f t="shared" si="263"/>
        <v>34850.61</v>
      </c>
      <c r="V2813" s="82" t="str">
        <f t="shared" si="261"/>
        <v>111001525891</v>
      </c>
      <c r="W2813" s="83">
        <f>VLOOKUP(V2813,Factors!$E$6:$H$5950,4,FALSE)</f>
        <v>8.4599999999999995E-2</v>
      </c>
      <c r="X2813" t="str">
        <f>VLOOKUP(V2813,Factors!$E$6:$F$5950,2,FALSE)</f>
        <v>sendout volumes</v>
      </c>
      <c r="Y2813" s="92">
        <f t="shared" si="264"/>
        <v>2948.3616059999999</v>
      </c>
      <c r="Z2813" s="92">
        <f t="shared" si="265"/>
        <v>31902.248394000002</v>
      </c>
      <c r="AA2813" s="92">
        <f t="shared" si="266"/>
        <v>34850.61</v>
      </c>
    </row>
    <row r="2814" spans="1:27" x14ac:dyDescent="0.25">
      <c r="A2814" t="s">
        <v>562</v>
      </c>
      <c r="B2814" t="s">
        <v>80</v>
      </c>
      <c r="C2814" t="s">
        <v>81</v>
      </c>
      <c r="D2814" t="s">
        <v>565</v>
      </c>
      <c r="E2814" t="s">
        <v>566</v>
      </c>
      <c r="F2814" t="str">
        <f t="shared" si="262"/>
        <v>1525</v>
      </c>
      <c r="G2814" t="s">
        <v>68</v>
      </c>
      <c r="H2814" t="s">
        <v>69</v>
      </c>
      <c r="I2814" s="91">
        <v>180.63</v>
      </c>
      <c r="J2814" s="91">
        <v>1034.45</v>
      </c>
      <c r="K2814" s="91">
        <v>531.6</v>
      </c>
      <c r="L2814" s="91">
        <v>1064.67</v>
      </c>
      <c r="M2814" s="91"/>
      <c r="N2814" s="91">
        <v>72.260000000000005</v>
      </c>
      <c r="O2814" s="91">
        <v>121.3</v>
      </c>
      <c r="P2814" s="91"/>
      <c r="Q2814" s="91"/>
      <c r="R2814" s="91"/>
      <c r="S2814" s="91">
        <v>265.8</v>
      </c>
      <c r="T2814" s="91">
        <v>148.84</v>
      </c>
      <c r="U2814" s="91">
        <f t="shared" si="263"/>
        <v>3419.5500000000006</v>
      </c>
      <c r="V2814" s="82" t="str">
        <f t="shared" si="261"/>
        <v>111001525891</v>
      </c>
      <c r="W2814" s="83">
        <f>VLOOKUP(V2814,Factors!$E$6:$H$5950,4,FALSE)</f>
        <v>8.4599999999999995E-2</v>
      </c>
      <c r="X2814" t="str">
        <f>VLOOKUP(V2814,Factors!$E$6:$F$5950,2,FALSE)</f>
        <v>sendout volumes</v>
      </c>
      <c r="Y2814" s="92">
        <f t="shared" si="264"/>
        <v>289.29393000000005</v>
      </c>
      <c r="Z2814" s="92">
        <f t="shared" si="265"/>
        <v>3130.2560700000004</v>
      </c>
      <c r="AA2814" s="92">
        <f t="shared" si="266"/>
        <v>3419.55</v>
      </c>
    </row>
    <row r="2815" spans="1:27" x14ac:dyDescent="0.25">
      <c r="A2815" t="s">
        <v>562</v>
      </c>
      <c r="B2815" t="s">
        <v>80</v>
      </c>
      <c r="C2815" t="s">
        <v>81</v>
      </c>
      <c r="D2815" t="s">
        <v>565</v>
      </c>
      <c r="E2815" t="s">
        <v>566</v>
      </c>
      <c r="F2815" t="str">
        <f t="shared" si="262"/>
        <v>1525</v>
      </c>
      <c r="G2815" t="s">
        <v>154</v>
      </c>
      <c r="H2815" t="s">
        <v>155</v>
      </c>
      <c r="I2815" s="91"/>
      <c r="J2815" s="91"/>
      <c r="K2815" s="91">
        <v>55.08</v>
      </c>
      <c r="L2815" s="91">
        <v>55.08</v>
      </c>
      <c r="M2815" s="91"/>
      <c r="N2815" s="91"/>
      <c r="O2815" s="91">
        <v>110.16</v>
      </c>
      <c r="P2815" s="91"/>
      <c r="Q2815" s="91"/>
      <c r="R2815" s="91"/>
      <c r="S2815" s="91"/>
      <c r="T2815" s="91">
        <v>59.16</v>
      </c>
      <c r="U2815" s="91">
        <f t="shared" si="263"/>
        <v>279.48</v>
      </c>
      <c r="V2815" s="82" t="str">
        <f t="shared" si="261"/>
        <v>111001525891</v>
      </c>
      <c r="W2815" s="83">
        <f>VLOOKUP(V2815,Factors!$E$6:$H$5950,4,FALSE)</f>
        <v>8.4599999999999995E-2</v>
      </c>
      <c r="X2815" t="str">
        <f>VLOOKUP(V2815,Factors!$E$6:$F$5950,2,FALSE)</f>
        <v>sendout volumes</v>
      </c>
      <c r="Y2815" s="92">
        <f t="shared" si="264"/>
        <v>23.644007999999999</v>
      </c>
      <c r="Z2815" s="92">
        <f t="shared" si="265"/>
        <v>255.83599200000003</v>
      </c>
      <c r="AA2815" s="92">
        <f t="shared" si="266"/>
        <v>279.48</v>
      </c>
    </row>
    <row r="2816" spans="1:27" x14ac:dyDescent="0.25">
      <c r="A2816" t="s">
        <v>562</v>
      </c>
      <c r="B2816" t="s">
        <v>80</v>
      </c>
      <c r="C2816" t="s">
        <v>81</v>
      </c>
      <c r="D2816" t="s">
        <v>565</v>
      </c>
      <c r="E2816" t="s">
        <v>566</v>
      </c>
      <c r="F2816" t="str">
        <f t="shared" si="262"/>
        <v>1525</v>
      </c>
      <c r="G2816" t="s">
        <v>156</v>
      </c>
      <c r="H2816" t="s">
        <v>157</v>
      </c>
      <c r="I2816" s="91"/>
      <c r="J2816" s="91"/>
      <c r="K2816" s="91">
        <v>21.43</v>
      </c>
      <c r="L2816" s="91"/>
      <c r="M2816" s="91"/>
      <c r="N2816" s="91"/>
      <c r="O2816" s="91"/>
      <c r="P2816" s="91"/>
      <c r="Q2816" s="91"/>
      <c r="R2816" s="91"/>
      <c r="S2816" s="91"/>
      <c r="T2816" s="91"/>
      <c r="U2816" s="91">
        <f t="shared" si="263"/>
        <v>21.43</v>
      </c>
      <c r="V2816" s="82" t="str">
        <f t="shared" si="261"/>
        <v>111001525891</v>
      </c>
      <c r="W2816" s="83">
        <f>VLOOKUP(V2816,Factors!$E$6:$H$5950,4,FALSE)</f>
        <v>8.4599999999999995E-2</v>
      </c>
      <c r="X2816" t="str">
        <f>VLOOKUP(V2816,Factors!$E$6:$F$5950,2,FALSE)</f>
        <v>sendout volumes</v>
      </c>
      <c r="Y2816" s="92">
        <f t="shared" si="264"/>
        <v>1.8129779999999998</v>
      </c>
      <c r="Z2816" s="92">
        <f t="shared" si="265"/>
        <v>19.617021999999999</v>
      </c>
      <c r="AA2816" s="92">
        <f t="shared" si="266"/>
        <v>21.43</v>
      </c>
    </row>
    <row r="2817" spans="1:27" x14ac:dyDescent="0.25">
      <c r="A2817" t="s">
        <v>562</v>
      </c>
      <c r="B2817" t="s">
        <v>162</v>
      </c>
      <c r="C2817" t="s">
        <v>163</v>
      </c>
      <c r="D2817" t="s">
        <v>563</v>
      </c>
      <c r="E2817" t="s">
        <v>564</v>
      </c>
      <c r="F2817" t="str">
        <f t="shared" si="262"/>
        <v>1490</v>
      </c>
      <c r="G2817" t="s">
        <v>84</v>
      </c>
      <c r="H2817" t="s">
        <v>85</v>
      </c>
      <c r="I2817" s="91">
        <v>13.03</v>
      </c>
      <c r="J2817" s="91">
        <v>60.68</v>
      </c>
      <c r="K2817" s="91"/>
      <c r="L2817" s="91"/>
      <c r="M2817" s="91"/>
      <c r="N2817" s="91"/>
      <c r="O2817" s="91"/>
      <c r="P2817" s="91">
        <v>8.69</v>
      </c>
      <c r="Q2817" s="91"/>
      <c r="R2817" s="91"/>
      <c r="S2817" s="91">
        <v>17.3</v>
      </c>
      <c r="T2817" s="91">
        <v>13.42</v>
      </c>
      <c r="U2817" s="91">
        <f t="shared" si="263"/>
        <v>113.11999999999999</v>
      </c>
      <c r="V2817" s="82" t="str">
        <f t="shared" si="261"/>
        <v>131001490891</v>
      </c>
      <c r="W2817" s="83">
        <f>VLOOKUP(V2817,Factors!$E$6:$H$5950,4,FALSE)</f>
        <v>0.1124</v>
      </c>
      <c r="X2817" t="str">
        <f>VLOOKUP(V2817,Factors!$E$6:$F$5950,2,FALSE)</f>
        <v>3-factor</v>
      </c>
      <c r="Y2817" s="92">
        <f t="shared" si="264"/>
        <v>12.714687999999999</v>
      </c>
      <c r="Z2817" s="92">
        <f t="shared" si="265"/>
        <v>100.405312</v>
      </c>
      <c r="AA2817" s="92">
        <f t="shared" si="266"/>
        <v>113.11999999999999</v>
      </c>
    </row>
    <row r="2818" spans="1:27" x14ac:dyDescent="0.25">
      <c r="A2818" t="s">
        <v>562</v>
      </c>
      <c r="B2818" t="s">
        <v>162</v>
      </c>
      <c r="C2818" t="s">
        <v>163</v>
      </c>
      <c r="D2818" t="s">
        <v>563</v>
      </c>
      <c r="E2818" t="s">
        <v>564</v>
      </c>
      <c r="F2818" t="str">
        <f t="shared" si="262"/>
        <v>1490</v>
      </c>
      <c r="G2818" t="s">
        <v>56</v>
      </c>
      <c r="H2818" t="s">
        <v>57</v>
      </c>
      <c r="I2818" s="91">
        <v>231.87</v>
      </c>
      <c r="J2818" s="91">
        <v>850.19</v>
      </c>
      <c r="K2818" s="91"/>
      <c r="L2818" s="91"/>
      <c r="M2818" s="91"/>
      <c r="N2818" s="91"/>
      <c r="O2818" s="91"/>
      <c r="P2818" s="91">
        <v>154.63999999999999</v>
      </c>
      <c r="Q2818" s="91"/>
      <c r="R2818" s="91"/>
      <c r="S2818" s="91">
        <v>154.63999999999999</v>
      </c>
      <c r="T2818" s="91">
        <v>238.86</v>
      </c>
      <c r="U2818" s="91">
        <f t="shared" si="263"/>
        <v>1630.1999999999998</v>
      </c>
      <c r="V2818" s="82" t="str">
        <f t="shared" si="261"/>
        <v>131001490891</v>
      </c>
      <c r="W2818" s="83">
        <f>VLOOKUP(V2818,Factors!$E$6:$H$5950,4,FALSE)</f>
        <v>0.1124</v>
      </c>
      <c r="X2818" t="str">
        <f>VLOOKUP(V2818,Factors!$E$6:$F$5950,2,FALSE)</f>
        <v>3-factor</v>
      </c>
      <c r="Y2818" s="92">
        <f t="shared" si="264"/>
        <v>183.23447999999999</v>
      </c>
      <c r="Z2818" s="92">
        <f t="shared" si="265"/>
        <v>1446.9655199999997</v>
      </c>
      <c r="AA2818" s="92">
        <f t="shared" si="266"/>
        <v>1630.1999999999998</v>
      </c>
    </row>
    <row r="2819" spans="1:27" x14ac:dyDescent="0.25">
      <c r="A2819" t="s">
        <v>562</v>
      </c>
      <c r="B2819" t="s">
        <v>162</v>
      </c>
      <c r="C2819" t="s">
        <v>163</v>
      </c>
      <c r="D2819" t="s">
        <v>563</v>
      </c>
      <c r="E2819" t="s">
        <v>564</v>
      </c>
      <c r="F2819" t="str">
        <f t="shared" si="262"/>
        <v>1490</v>
      </c>
      <c r="G2819" t="s">
        <v>68</v>
      </c>
      <c r="H2819" t="s">
        <v>69</v>
      </c>
      <c r="I2819" s="91"/>
      <c r="J2819" s="91">
        <v>229.74</v>
      </c>
      <c r="K2819" s="91"/>
      <c r="L2819" s="91"/>
      <c r="M2819" s="91"/>
      <c r="N2819" s="91"/>
      <c r="O2819" s="91"/>
      <c r="P2819" s="91"/>
      <c r="Q2819" s="91"/>
      <c r="R2819" s="91"/>
      <c r="S2819" s="91">
        <v>153.16</v>
      </c>
      <c r="T2819" s="91"/>
      <c r="U2819" s="91">
        <f t="shared" si="263"/>
        <v>382.9</v>
      </c>
      <c r="V2819" s="82" t="str">
        <f t="shared" si="261"/>
        <v>131001490891</v>
      </c>
      <c r="W2819" s="83">
        <f>VLOOKUP(V2819,Factors!$E$6:$H$5950,4,FALSE)</f>
        <v>0.1124</v>
      </c>
      <c r="X2819" t="str">
        <f>VLOOKUP(V2819,Factors!$E$6:$F$5950,2,FALSE)</f>
        <v>3-factor</v>
      </c>
      <c r="Y2819" s="92">
        <f t="shared" si="264"/>
        <v>43.037959999999998</v>
      </c>
      <c r="Z2819" s="92">
        <f t="shared" si="265"/>
        <v>339.86203999999998</v>
      </c>
      <c r="AA2819" s="92">
        <f t="shared" si="266"/>
        <v>382.9</v>
      </c>
    </row>
    <row r="2820" spans="1:27" x14ac:dyDescent="0.25">
      <c r="A2820" t="s">
        <v>562</v>
      </c>
      <c r="B2820" t="s">
        <v>162</v>
      </c>
      <c r="C2820" t="s">
        <v>163</v>
      </c>
      <c r="D2820" t="s">
        <v>565</v>
      </c>
      <c r="E2820" t="s">
        <v>566</v>
      </c>
      <c r="F2820" t="str">
        <f t="shared" si="262"/>
        <v>1525</v>
      </c>
      <c r="G2820" t="s">
        <v>84</v>
      </c>
      <c r="H2820" t="s">
        <v>85</v>
      </c>
      <c r="I2820" s="91"/>
      <c r="J2820" s="91"/>
      <c r="K2820" s="91"/>
      <c r="L2820" s="91"/>
      <c r="M2820" s="91"/>
      <c r="N2820" s="91">
        <v>34.76</v>
      </c>
      <c r="O2820" s="91"/>
      <c r="P2820" s="91"/>
      <c r="Q2820" s="91"/>
      <c r="R2820" s="91"/>
      <c r="S2820" s="91"/>
      <c r="T2820" s="91"/>
      <c r="U2820" s="91">
        <f t="shared" si="263"/>
        <v>34.76</v>
      </c>
      <c r="V2820" s="82" t="str">
        <f t="shared" ref="V2820:V2883" si="267">CONCATENATE(B2820,RIGHT(D2820,4),A2820)</f>
        <v>131001525891</v>
      </c>
      <c r="W2820" s="83">
        <f>VLOOKUP(V2820,Factors!$E$6:$H$5950,4,FALSE)</f>
        <v>0.1124</v>
      </c>
      <c r="X2820" t="str">
        <f>VLOOKUP(V2820,Factors!$E$6:$F$5950,2,FALSE)</f>
        <v>3-Factor</v>
      </c>
      <c r="Y2820" s="92">
        <f t="shared" si="264"/>
        <v>3.9070239999999998</v>
      </c>
      <c r="Z2820" s="92">
        <f t="shared" si="265"/>
        <v>30.852975999999998</v>
      </c>
      <c r="AA2820" s="92">
        <f t="shared" si="266"/>
        <v>34.76</v>
      </c>
    </row>
    <row r="2821" spans="1:27" x14ac:dyDescent="0.25">
      <c r="A2821" t="s">
        <v>562</v>
      </c>
      <c r="B2821" t="s">
        <v>162</v>
      </c>
      <c r="C2821" t="s">
        <v>163</v>
      </c>
      <c r="D2821" t="s">
        <v>565</v>
      </c>
      <c r="E2821" t="s">
        <v>566</v>
      </c>
      <c r="F2821" t="str">
        <f t="shared" ref="F2821:F2884" si="268">RIGHT(D2821,4)</f>
        <v>1525</v>
      </c>
      <c r="G2821" t="s">
        <v>56</v>
      </c>
      <c r="H2821" t="s">
        <v>57</v>
      </c>
      <c r="I2821" s="91"/>
      <c r="J2821" s="91"/>
      <c r="K2821" s="91"/>
      <c r="L2821" s="91"/>
      <c r="M2821" s="91"/>
      <c r="N2821" s="91">
        <v>618.55999999999995</v>
      </c>
      <c r="O2821" s="91"/>
      <c r="P2821" s="91"/>
      <c r="Q2821" s="91"/>
      <c r="R2821" s="91"/>
      <c r="S2821" s="91"/>
      <c r="T2821" s="91"/>
      <c r="U2821" s="91">
        <f t="shared" ref="U2821:U2884" si="269">SUM(I2821:T2821)</f>
        <v>618.55999999999995</v>
      </c>
      <c r="V2821" s="82" t="str">
        <f t="shared" si="267"/>
        <v>131001525891</v>
      </c>
      <c r="W2821" s="83">
        <f>VLOOKUP(V2821,Factors!$E$6:$H$5950,4,FALSE)</f>
        <v>0.1124</v>
      </c>
      <c r="X2821" t="str">
        <f>VLOOKUP(V2821,Factors!$E$6:$F$5950,2,FALSE)</f>
        <v>3-Factor</v>
      </c>
      <c r="Y2821" s="92">
        <f t="shared" si="264"/>
        <v>69.526143999999988</v>
      </c>
      <c r="Z2821" s="92">
        <f t="shared" si="265"/>
        <v>549.03385600000001</v>
      </c>
      <c r="AA2821" s="92">
        <f t="shared" si="266"/>
        <v>618.55999999999995</v>
      </c>
    </row>
    <row r="2822" spans="1:27" x14ac:dyDescent="0.25">
      <c r="A2822" t="s">
        <v>562</v>
      </c>
      <c r="B2822" t="s">
        <v>223</v>
      </c>
      <c r="C2822" t="s">
        <v>224</v>
      </c>
      <c r="D2822" t="s">
        <v>563</v>
      </c>
      <c r="E2822" t="s">
        <v>564</v>
      </c>
      <c r="F2822" t="str">
        <f t="shared" si="268"/>
        <v>1490</v>
      </c>
      <c r="G2822" t="s">
        <v>84</v>
      </c>
      <c r="H2822" t="s">
        <v>85</v>
      </c>
      <c r="I2822" s="91"/>
      <c r="J2822" s="91"/>
      <c r="K2822" s="91"/>
      <c r="L2822" s="91"/>
      <c r="M2822" s="91"/>
      <c r="N2822" s="91"/>
      <c r="O2822" s="91">
        <v>30.94</v>
      </c>
      <c r="P2822" s="91">
        <v>-1.75</v>
      </c>
      <c r="Q2822" s="91"/>
      <c r="R2822" s="91"/>
      <c r="S2822" s="91"/>
      <c r="T2822" s="91"/>
      <c r="U2822" s="91">
        <f t="shared" si="269"/>
        <v>29.19</v>
      </c>
      <c r="V2822" s="82" t="str">
        <f t="shared" si="267"/>
        <v>141001490891</v>
      </c>
      <c r="W2822" s="83">
        <f>VLOOKUP(V2822,Factors!$E$6:$H$5950,4,FALSE)</f>
        <v>1.17E-2</v>
      </c>
      <c r="X2822" t="str">
        <f>VLOOKUP(V2822,Factors!$E$6:$F$5950,2,FALSE)</f>
        <v>Transmission</v>
      </c>
      <c r="Y2822" s="92">
        <f t="shared" si="264"/>
        <v>0.34152300000000002</v>
      </c>
      <c r="Z2822" s="92">
        <f t="shared" si="265"/>
        <v>28.848477000000003</v>
      </c>
      <c r="AA2822" s="92">
        <f t="shared" si="266"/>
        <v>29.19</v>
      </c>
    </row>
    <row r="2823" spans="1:27" x14ac:dyDescent="0.25">
      <c r="A2823" t="s">
        <v>562</v>
      </c>
      <c r="B2823" t="s">
        <v>223</v>
      </c>
      <c r="C2823" t="s">
        <v>224</v>
      </c>
      <c r="D2823" t="s">
        <v>563</v>
      </c>
      <c r="E2823" t="s">
        <v>564</v>
      </c>
      <c r="F2823" t="str">
        <f t="shared" si="268"/>
        <v>1490</v>
      </c>
      <c r="G2823" t="s">
        <v>56</v>
      </c>
      <c r="H2823" t="s">
        <v>57</v>
      </c>
      <c r="I2823" s="91"/>
      <c r="J2823" s="91"/>
      <c r="K2823" s="91"/>
      <c r="L2823" s="91"/>
      <c r="M2823" s="91"/>
      <c r="N2823" s="91"/>
      <c r="O2823" s="91">
        <v>550.55999999999995</v>
      </c>
      <c r="P2823" s="91">
        <v>-31.2</v>
      </c>
      <c r="Q2823" s="91"/>
      <c r="R2823" s="91"/>
      <c r="S2823" s="91"/>
      <c r="T2823" s="91"/>
      <c r="U2823" s="91">
        <f t="shared" si="269"/>
        <v>519.3599999999999</v>
      </c>
      <c r="V2823" s="82" t="str">
        <f t="shared" si="267"/>
        <v>141001490891</v>
      </c>
      <c r="W2823" s="83">
        <f>VLOOKUP(V2823,Factors!$E$6:$H$5950,4,FALSE)</f>
        <v>1.17E-2</v>
      </c>
      <c r="X2823" t="str">
        <f>VLOOKUP(V2823,Factors!$E$6:$F$5950,2,FALSE)</f>
        <v>Transmission</v>
      </c>
      <c r="Y2823" s="92">
        <f t="shared" si="264"/>
        <v>6.0765119999999992</v>
      </c>
      <c r="Z2823" s="92">
        <f t="shared" si="265"/>
        <v>513.28348799999992</v>
      </c>
      <c r="AA2823" s="92">
        <f t="shared" si="266"/>
        <v>519.3599999999999</v>
      </c>
    </row>
    <row r="2824" spans="1:27" x14ac:dyDescent="0.25">
      <c r="A2824" t="s">
        <v>562</v>
      </c>
      <c r="B2824" t="s">
        <v>170</v>
      </c>
      <c r="C2824" t="s">
        <v>171</v>
      </c>
      <c r="D2824" t="s">
        <v>565</v>
      </c>
      <c r="E2824" t="s">
        <v>566</v>
      </c>
      <c r="F2824" t="str">
        <f t="shared" si="268"/>
        <v>1525</v>
      </c>
      <c r="G2824" t="s">
        <v>92</v>
      </c>
      <c r="H2824" t="s">
        <v>93</v>
      </c>
      <c r="I2824" s="91"/>
      <c r="J2824" s="91"/>
      <c r="K2824" s="91"/>
      <c r="L2824" s="91"/>
      <c r="M2824" s="91"/>
      <c r="N2824" s="91"/>
      <c r="O2824" s="91"/>
      <c r="P2824" s="91">
        <v>294.81</v>
      </c>
      <c r="Q2824" s="91"/>
      <c r="R2824" s="91"/>
      <c r="S2824" s="91">
        <v>73.400000000000006</v>
      </c>
      <c r="T2824" s="91"/>
      <c r="U2824" s="91">
        <f t="shared" si="269"/>
        <v>368.21000000000004</v>
      </c>
      <c r="V2824" s="82" t="str">
        <f t="shared" si="267"/>
        <v>155061525891</v>
      </c>
      <c r="W2824" s="83">
        <f>VLOOKUP(V2824,Factors!$E$6:$H$5950,4,FALSE)</f>
        <v>0</v>
      </c>
      <c r="X2824" t="str">
        <f>VLOOKUP(V2824,Factors!$E$6:$F$5950,2,FALSE)</f>
        <v>direct-or</v>
      </c>
      <c r="Y2824" s="92">
        <f t="shared" si="264"/>
        <v>0</v>
      </c>
      <c r="Z2824" s="92">
        <f t="shared" si="265"/>
        <v>368.21000000000004</v>
      </c>
      <c r="AA2824" s="92">
        <f t="shared" si="266"/>
        <v>368.21000000000004</v>
      </c>
    </row>
    <row r="2825" spans="1:27" x14ac:dyDescent="0.25">
      <c r="A2825" t="s">
        <v>562</v>
      </c>
      <c r="B2825" t="s">
        <v>170</v>
      </c>
      <c r="C2825" t="s">
        <v>171</v>
      </c>
      <c r="D2825" t="s">
        <v>565</v>
      </c>
      <c r="E2825" t="s">
        <v>566</v>
      </c>
      <c r="F2825" t="str">
        <f t="shared" si="268"/>
        <v>1525</v>
      </c>
      <c r="G2825" t="s">
        <v>84</v>
      </c>
      <c r="H2825" t="s">
        <v>85</v>
      </c>
      <c r="I2825" s="91">
        <v>0.97</v>
      </c>
      <c r="J2825" s="91">
        <v>157.88999999999999</v>
      </c>
      <c r="K2825" s="91">
        <v>163.81</v>
      </c>
      <c r="L2825" s="91">
        <v>141.57</v>
      </c>
      <c r="M2825" s="91">
        <v>241.74</v>
      </c>
      <c r="N2825" s="91">
        <v>600.63</v>
      </c>
      <c r="O2825" s="91">
        <v>163.06</v>
      </c>
      <c r="P2825" s="91"/>
      <c r="Q2825" s="91"/>
      <c r="R2825" s="91">
        <v>243.33</v>
      </c>
      <c r="S2825" s="91">
        <v>597.41999999999996</v>
      </c>
      <c r="T2825" s="91"/>
      <c r="U2825" s="91">
        <f t="shared" si="269"/>
        <v>2310.42</v>
      </c>
      <c r="V2825" s="82" t="str">
        <f t="shared" si="267"/>
        <v>155061525891</v>
      </c>
      <c r="W2825" s="83">
        <f>VLOOKUP(V2825,Factors!$E$6:$H$5950,4,FALSE)</f>
        <v>0</v>
      </c>
      <c r="X2825" t="str">
        <f>VLOOKUP(V2825,Factors!$E$6:$F$5950,2,FALSE)</f>
        <v>direct-or</v>
      </c>
      <c r="Y2825" s="92">
        <f t="shared" si="264"/>
        <v>0</v>
      </c>
      <c r="Z2825" s="92">
        <f t="shared" si="265"/>
        <v>2310.42</v>
      </c>
      <c r="AA2825" s="92">
        <f t="shared" si="266"/>
        <v>2310.42</v>
      </c>
    </row>
    <row r="2826" spans="1:27" x14ac:dyDescent="0.25">
      <c r="A2826" t="s">
        <v>562</v>
      </c>
      <c r="B2826" t="s">
        <v>170</v>
      </c>
      <c r="C2826" t="s">
        <v>171</v>
      </c>
      <c r="D2826" t="s">
        <v>565</v>
      </c>
      <c r="E2826" t="s">
        <v>566</v>
      </c>
      <c r="F2826" t="str">
        <f t="shared" si="268"/>
        <v>1525</v>
      </c>
      <c r="G2826" t="s">
        <v>44</v>
      </c>
      <c r="H2826" t="s">
        <v>45</v>
      </c>
      <c r="I2826" s="91"/>
      <c r="J2826" s="91"/>
      <c r="K2826" s="91"/>
      <c r="L2826" s="91"/>
      <c r="M2826" s="91"/>
      <c r="N2826" s="91"/>
      <c r="O2826" s="91"/>
      <c r="P2826" s="91"/>
      <c r="Q2826" s="91"/>
      <c r="R2826" s="91">
        <v>2444.3000000000002</v>
      </c>
      <c r="S2826" s="91"/>
      <c r="T2826" s="91"/>
      <c r="U2826" s="91">
        <f t="shared" si="269"/>
        <v>2444.3000000000002</v>
      </c>
      <c r="V2826" s="82" t="str">
        <f t="shared" si="267"/>
        <v>155061525891</v>
      </c>
      <c r="W2826" s="83">
        <f>VLOOKUP(V2826,Factors!$E$6:$H$5950,4,FALSE)</f>
        <v>0</v>
      </c>
      <c r="X2826" t="str">
        <f>VLOOKUP(V2826,Factors!$E$6:$F$5950,2,FALSE)</f>
        <v>direct-or</v>
      </c>
      <c r="Y2826" s="92">
        <f t="shared" si="264"/>
        <v>0</v>
      </c>
      <c r="Z2826" s="92">
        <f t="shared" si="265"/>
        <v>2444.3000000000002</v>
      </c>
      <c r="AA2826" s="92">
        <f t="shared" si="266"/>
        <v>2444.3000000000002</v>
      </c>
    </row>
    <row r="2827" spans="1:27" x14ac:dyDescent="0.25">
      <c r="A2827" t="s">
        <v>562</v>
      </c>
      <c r="B2827" t="s">
        <v>170</v>
      </c>
      <c r="C2827" t="s">
        <v>171</v>
      </c>
      <c r="D2827" t="s">
        <v>565</v>
      </c>
      <c r="E2827" t="s">
        <v>566</v>
      </c>
      <c r="F2827" t="str">
        <f t="shared" si="268"/>
        <v>1525</v>
      </c>
      <c r="G2827" t="s">
        <v>124</v>
      </c>
      <c r="H2827" t="s">
        <v>125</v>
      </c>
      <c r="I2827" s="91"/>
      <c r="J2827" s="91">
        <v>2847.6</v>
      </c>
      <c r="K2827" s="91">
        <v>2345.6</v>
      </c>
      <c r="L2827" s="91">
        <v>439.8</v>
      </c>
      <c r="M2827" s="91"/>
      <c r="N2827" s="91"/>
      <c r="O2827" s="91"/>
      <c r="P2827" s="91"/>
      <c r="Q2827" s="91"/>
      <c r="R2827" s="91"/>
      <c r="S2827" s="91"/>
      <c r="T2827" s="91"/>
      <c r="U2827" s="91">
        <f t="shared" si="269"/>
        <v>5633</v>
      </c>
      <c r="V2827" s="82" t="str">
        <f t="shared" si="267"/>
        <v>155061525891</v>
      </c>
      <c r="W2827" s="83">
        <f>VLOOKUP(V2827,Factors!$E$6:$H$5950,4,FALSE)</f>
        <v>0</v>
      </c>
      <c r="X2827" t="str">
        <f>VLOOKUP(V2827,Factors!$E$6:$F$5950,2,FALSE)</f>
        <v>direct-or</v>
      </c>
      <c r="Y2827" s="92">
        <f t="shared" si="264"/>
        <v>0</v>
      </c>
      <c r="Z2827" s="92">
        <f t="shared" si="265"/>
        <v>5633</v>
      </c>
      <c r="AA2827" s="92">
        <f t="shared" si="266"/>
        <v>5633</v>
      </c>
    </row>
    <row r="2828" spans="1:27" x14ac:dyDescent="0.25">
      <c r="A2828" t="s">
        <v>562</v>
      </c>
      <c r="B2828" t="s">
        <v>170</v>
      </c>
      <c r="C2828" t="s">
        <v>171</v>
      </c>
      <c r="D2828" t="s">
        <v>565</v>
      </c>
      <c r="E2828" t="s">
        <v>566</v>
      </c>
      <c r="F2828" t="str">
        <f t="shared" si="268"/>
        <v>1525</v>
      </c>
      <c r="G2828" t="s">
        <v>256</v>
      </c>
      <c r="H2828" t="s">
        <v>257</v>
      </c>
      <c r="I2828" s="91"/>
      <c r="J2828" s="91"/>
      <c r="K2828" s="91"/>
      <c r="L2828" s="91">
        <v>500</v>
      </c>
      <c r="M2828" s="91"/>
      <c r="N2828" s="91"/>
      <c r="O2828" s="91"/>
      <c r="P2828" s="91"/>
      <c r="Q2828" s="91"/>
      <c r="R2828" s="91"/>
      <c r="S2828" s="91"/>
      <c r="T2828" s="91"/>
      <c r="U2828" s="91">
        <f t="shared" si="269"/>
        <v>500</v>
      </c>
      <c r="V2828" s="82" t="str">
        <f t="shared" si="267"/>
        <v>155061525891</v>
      </c>
      <c r="W2828" s="83">
        <f>VLOOKUP(V2828,Factors!$E$6:$H$5950,4,FALSE)</f>
        <v>0</v>
      </c>
      <c r="X2828" t="str">
        <f>VLOOKUP(V2828,Factors!$E$6:$F$5950,2,FALSE)</f>
        <v>direct-or</v>
      </c>
      <c r="Y2828" s="92">
        <f t="shared" si="264"/>
        <v>0</v>
      </c>
      <c r="Z2828" s="92">
        <f t="shared" si="265"/>
        <v>500</v>
      </c>
      <c r="AA2828" s="92">
        <f t="shared" si="266"/>
        <v>500</v>
      </c>
    </row>
    <row r="2829" spans="1:27" x14ac:dyDescent="0.25">
      <c r="A2829" t="s">
        <v>562</v>
      </c>
      <c r="B2829" t="s">
        <v>170</v>
      </c>
      <c r="C2829" t="s">
        <v>171</v>
      </c>
      <c r="D2829" t="s">
        <v>565</v>
      </c>
      <c r="E2829" t="s">
        <v>566</v>
      </c>
      <c r="F2829" t="str">
        <f t="shared" si="268"/>
        <v>1525</v>
      </c>
      <c r="G2829" t="s">
        <v>50</v>
      </c>
      <c r="H2829" t="s">
        <v>51</v>
      </c>
      <c r="I2829" s="91"/>
      <c r="J2829" s="91"/>
      <c r="K2829" s="91"/>
      <c r="L2829" s="91">
        <v>463.5</v>
      </c>
      <c r="M2829" s="91"/>
      <c r="N2829" s="91"/>
      <c r="O2829" s="91"/>
      <c r="P2829" s="91"/>
      <c r="Q2829" s="91"/>
      <c r="R2829" s="91"/>
      <c r="S2829" s="91"/>
      <c r="T2829" s="91"/>
      <c r="U2829" s="91">
        <f t="shared" si="269"/>
        <v>463.5</v>
      </c>
      <c r="V2829" s="82" t="str">
        <f t="shared" si="267"/>
        <v>155061525891</v>
      </c>
      <c r="W2829" s="83">
        <f>VLOOKUP(V2829,Factors!$E$6:$H$5950,4,FALSE)</f>
        <v>0</v>
      </c>
      <c r="X2829" t="str">
        <f>VLOOKUP(V2829,Factors!$E$6:$F$5950,2,FALSE)</f>
        <v>direct-or</v>
      </c>
      <c r="Y2829" s="92">
        <f t="shared" si="264"/>
        <v>0</v>
      </c>
      <c r="Z2829" s="92">
        <f t="shared" si="265"/>
        <v>463.5</v>
      </c>
      <c r="AA2829" s="92">
        <f t="shared" si="266"/>
        <v>463.5</v>
      </c>
    </row>
    <row r="2830" spans="1:27" x14ac:dyDescent="0.25">
      <c r="A2830" t="s">
        <v>562</v>
      </c>
      <c r="B2830" t="s">
        <v>170</v>
      </c>
      <c r="C2830" t="s">
        <v>171</v>
      </c>
      <c r="D2830" t="s">
        <v>565</v>
      </c>
      <c r="E2830" t="s">
        <v>566</v>
      </c>
      <c r="F2830" t="str">
        <f t="shared" si="268"/>
        <v>1525</v>
      </c>
      <c r="G2830" t="s">
        <v>56</v>
      </c>
      <c r="H2830" t="s">
        <v>57</v>
      </c>
      <c r="I2830" s="91">
        <v>17.2</v>
      </c>
      <c r="J2830" s="91">
        <v>2079.02</v>
      </c>
      <c r="K2830" s="91">
        <v>2549.61</v>
      </c>
      <c r="L2830" s="91">
        <v>2374.9299999999998</v>
      </c>
      <c r="M2830" s="91">
        <v>4302.04</v>
      </c>
      <c r="N2830" s="91">
        <v>10489.65</v>
      </c>
      <c r="O2830" s="91">
        <v>2612.91</v>
      </c>
      <c r="P2830" s="91"/>
      <c r="Q2830" s="91"/>
      <c r="R2830" s="91">
        <v>4130.99</v>
      </c>
      <c r="S2830" s="91">
        <v>9363.49</v>
      </c>
      <c r="T2830" s="91"/>
      <c r="U2830" s="91">
        <f t="shared" si="269"/>
        <v>37919.839999999997</v>
      </c>
      <c r="V2830" s="82" t="str">
        <f t="shared" si="267"/>
        <v>155061525891</v>
      </c>
      <c r="W2830" s="83">
        <f>VLOOKUP(V2830,Factors!$E$6:$H$5950,4,FALSE)</f>
        <v>0</v>
      </c>
      <c r="X2830" t="str">
        <f>VLOOKUP(V2830,Factors!$E$6:$F$5950,2,FALSE)</f>
        <v>direct-or</v>
      </c>
      <c r="Y2830" s="92">
        <f t="shared" si="264"/>
        <v>0</v>
      </c>
      <c r="Z2830" s="92">
        <f t="shared" si="265"/>
        <v>37919.839999999997</v>
      </c>
      <c r="AA2830" s="92">
        <f t="shared" si="266"/>
        <v>37919.839999999997</v>
      </c>
    </row>
    <row r="2831" spans="1:27" x14ac:dyDescent="0.25">
      <c r="A2831" t="s">
        <v>562</v>
      </c>
      <c r="B2831" t="s">
        <v>170</v>
      </c>
      <c r="C2831" t="s">
        <v>171</v>
      </c>
      <c r="D2831" t="s">
        <v>565</v>
      </c>
      <c r="E2831" t="s">
        <v>566</v>
      </c>
      <c r="F2831" t="str">
        <f t="shared" si="268"/>
        <v>1525</v>
      </c>
      <c r="G2831" t="s">
        <v>68</v>
      </c>
      <c r="H2831" t="s">
        <v>69</v>
      </c>
      <c r="I2831" s="91"/>
      <c r="J2831" s="91">
        <v>730.96</v>
      </c>
      <c r="K2831" s="91">
        <v>365.48</v>
      </c>
      <c r="L2831" s="91">
        <v>144.5</v>
      </c>
      <c r="M2831" s="91"/>
      <c r="N2831" s="91">
        <v>199.36</v>
      </c>
      <c r="O2831" s="91">
        <v>289</v>
      </c>
      <c r="P2831" s="91"/>
      <c r="Q2831" s="91"/>
      <c r="R2831" s="91">
        <v>199.36</v>
      </c>
      <c r="S2831" s="91">
        <v>1268.3699999999999</v>
      </c>
      <c r="T2831" s="91"/>
      <c r="U2831" s="91">
        <f t="shared" si="269"/>
        <v>3197.03</v>
      </c>
      <c r="V2831" s="82" t="str">
        <f t="shared" si="267"/>
        <v>155061525891</v>
      </c>
      <c r="W2831" s="83">
        <f>VLOOKUP(V2831,Factors!$E$6:$H$5950,4,FALSE)</f>
        <v>0</v>
      </c>
      <c r="X2831" t="str">
        <f>VLOOKUP(V2831,Factors!$E$6:$F$5950,2,FALSE)</f>
        <v>direct-or</v>
      </c>
      <c r="Y2831" s="92">
        <f t="shared" si="264"/>
        <v>0</v>
      </c>
      <c r="Z2831" s="92">
        <f t="shared" si="265"/>
        <v>3197.03</v>
      </c>
      <c r="AA2831" s="92">
        <f t="shared" si="266"/>
        <v>3197.03</v>
      </c>
    </row>
    <row r="2832" spans="1:27" x14ac:dyDescent="0.25">
      <c r="A2832" t="s">
        <v>562</v>
      </c>
      <c r="B2832" t="s">
        <v>170</v>
      </c>
      <c r="C2832" t="s">
        <v>171</v>
      </c>
      <c r="D2832" t="s">
        <v>565</v>
      </c>
      <c r="E2832" t="s">
        <v>566</v>
      </c>
      <c r="F2832" t="str">
        <f t="shared" si="268"/>
        <v>1525</v>
      </c>
      <c r="G2832" t="s">
        <v>156</v>
      </c>
      <c r="H2832" t="s">
        <v>157</v>
      </c>
      <c r="I2832" s="91"/>
      <c r="J2832" s="91">
        <v>42.86</v>
      </c>
      <c r="K2832" s="91"/>
      <c r="L2832" s="91"/>
      <c r="M2832" s="91"/>
      <c r="N2832" s="91"/>
      <c r="O2832" s="91"/>
      <c r="P2832" s="91"/>
      <c r="Q2832" s="91"/>
      <c r="R2832" s="91"/>
      <c r="S2832" s="91">
        <v>42.86</v>
      </c>
      <c r="T2832" s="91"/>
      <c r="U2832" s="91">
        <f t="shared" si="269"/>
        <v>85.72</v>
      </c>
      <c r="V2832" s="82" t="str">
        <f t="shared" si="267"/>
        <v>155061525891</v>
      </c>
      <c r="W2832" s="83">
        <f>VLOOKUP(V2832,Factors!$E$6:$H$5950,4,FALSE)</f>
        <v>0</v>
      </c>
      <c r="X2832" t="str">
        <f>VLOOKUP(V2832,Factors!$E$6:$F$5950,2,FALSE)</f>
        <v>direct-or</v>
      </c>
      <c r="Y2832" s="92">
        <f t="shared" si="264"/>
        <v>0</v>
      </c>
      <c r="Z2832" s="92">
        <f t="shared" si="265"/>
        <v>85.72</v>
      </c>
      <c r="AA2832" s="92">
        <f t="shared" si="266"/>
        <v>85.72</v>
      </c>
    </row>
    <row r="2833" spans="1:27" x14ac:dyDescent="0.25">
      <c r="A2833" t="s">
        <v>562</v>
      </c>
      <c r="B2833" t="s">
        <v>52</v>
      </c>
      <c r="C2833" t="s">
        <v>53</v>
      </c>
      <c r="D2833" t="s">
        <v>565</v>
      </c>
      <c r="E2833" t="s">
        <v>566</v>
      </c>
      <c r="F2833" t="str">
        <f t="shared" si="268"/>
        <v>1525</v>
      </c>
      <c r="G2833" t="s">
        <v>44</v>
      </c>
      <c r="H2833" t="s">
        <v>45</v>
      </c>
      <c r="I2833" s="91"/>
      <c r="J2833" s="91"/>
      <c r="K2833" s="91"/>
      <c r="L2833" s="91"/>
      <c r="M2833" s="91">
        <v>795</v>
      </c>
      <c r="N2833" s="91">
        <v>1340</v>
      </c>
      <c r="O2833" s="91"/>
      <c r="P2833" s="91"/>
      <c r="Q2833" s="91"/>
      <c r="R2833" s="91"/>
      <c r="S2833" s="91"/>
      <c r="T2833" s="91"/>
      <c r="U2833" s="91">
        <f t="shared" si="269"/>
        <v>2135</v>
      </c>
      <c r="V2833" s="82" t="str">
        <f t="shared" si="267"/>
        <v>161001525891</v>
      </c>
      <c r="W2833" s="83">
        <f>VLOOKUP(V2833,Factors!$E$6:$H$5950,4,FALSE)</f>
        <v>0.1124</v>
      </c>
      <c r="X2833" t="str">
        <f>VLOOKUP(V2833,Factors!$E$6:$F$5950,2,FALSE)</f>
        <v>3-factor</v>
      </c>
      <c r="Y2833" s="92">
        <f t="shared" si="264"/>
        <v>239.97399999999999</v>
      </c>
      <c r="Z2833" s="92">
        <f t="shared" si="265"/>
        <v>1895.0260000000001</v>
      </c>
      <c r="AA2833" s="92">
        <f t="shared" si="266"/>
        <v>2135</v>
      </c>
    </row>
    <row r="2834" spans="1:27" x14ac:dyDescent="0.25">
      <c r="A2834" t="s">
        <v>562</v>
      </c>
      <c r="B2834" t="s">
        <v>52</v>
      </c>
      <c r="C2834" t="s">
        <v>53</v>
      </c>
      <c r="D2834" t="s">
        <v>565</v>
      </c>
      <c r="E2834" t="s">
        <v>566</v>
      </c>
      <c r="F2834" t="str">
        <f t="shared" si="268"/>
        <v>1525</v>
      </c>
      <c r="G2834" t="s">
        <v>96</v>
      </c>
      <c r="H2834" t="s">
        <v>97</v>
      </c>
      <c r="I2834" s="91">
        <v>55.17</v>
      </c>
      <c r="J2834" s="91">
        <v>55.08</v>
      </c>
      <c r="K2834" s="91">
        <v>54.99</v>
      </c>
      <c r="L2834" s="91">
        <v>36.56</v>
      </c>
      <c r="M2834" s="91">
        <v>73.88</v>
      </c>
      <c r="N2834" s="91">
        <v>36.56</v>
      </c>
      <c r="O2834" s="91">
        <v>36.549999999999997</v>
      </c>
      <c r="P2834" s="91">
        <v>73.510000000000005</v>
      </c>
      <c r="Q2834" s="91">
        <v>36.65</v>
      </c>
      <c r="R2834" s="91">
        <v>55.08</v>
      </c>
      <c r="S2834" s="91">
        <v>54.99</v>
      </c>
      <c r="T2834" s="91">
        <v>57.68</v>
      </c>
      <c r="U2834" s="91">
        <f t="shared" si="269"/>
        <v>626.69999999999993</v>
      </c>
      <c r="V2834" s="82" t="str">
        <f t="shared" si="267"/>
        <v>161001525891</v>
      </c>
      <c r="W2834" s="83">
        <f>VLOOKUP(V2834,Factors!$E$6:$H$5950,4,FALSE)</f>
        <v>0.1124</v>
      </c>
      <c r="X2834" t="str">
        <f>VLOOKUP(V2834,Factors!$E$6:$F$5950,2,FALSE)</f>
        <v>3-factor</v>
      </c>
      <c r="Y2834" s="92">
        <f t="shared" ref="Y2834:Y2897" si="270">U2834*W2834</f>
        <v>70.441079999999985</v>
      </c>
      <c r="Z2834" s="92">
        <f t="shared" ref="Z2834:Z2897" si="271">U2834-Y2834</f>
        <v>556.25891999999999</v>
      </c>
      <c r="AA2834" s="92">
        <f t="shared" ref="AA2834:AA2897" si="272">Y2834+Z2834</f>
        <v>626.69999999999993</v>
      </c>
    </row>
    <row r="2835" spans="1:27" x14ac:dyDescent="0.25">
      <c r="A2835" t="s">
        <v>562</v>
      </c>
      <c r="B2835" t="s">
        <v>52</v>
      </c>
      <c r="C2835" t="s">
        <v>53</v>
      </c>
      <c r="D2835" t="s">
        <v>565</v>
      </c>
      <c r="E2835" t="s">
        <v>566</v>
      </c>
      <c r="F2835" t="str">
        <f t="shared" si="268"/>
        <v>1525</v>
      </c>
      <c r="G2835" t="s">
        <v>187</v>
      </c>
      <c r="H2835" t="s">
        <v>188</v>
      </c>
      <c r="I2835" s="91"/>
      <c r="J2835" s="91"/>
      <c r="K2835" s="91"/>
      <c r="L2835" s="91"/>
      <c r="M2835" s="91"/>
      <c r="N2835" s="91">
        <v>195</v>
      </c>
      <c r="O2835" s="91">
        <v>1425</v>
      </c>
      <c r="P2835" s="91"/>
      <c r="Q2835" s="91"/>
      <c r="R2835" s="91">
        <v>1836</v>
      </c>
      <c r="S2835" s="91"/>
      <c r="T2835" s="91"/>
      <c r="U2835" s="91">
        <f t="shared" si="269"/>
        <v>3456</v>
      </c>
      <c r="V2835" s="82" t="str">
        <f t="shared" si="267"/>
        <v>161001525891</v>
      </c>
      <c r="W2835" s="83">
        <f>VLOOKUP(V2835,Factors!$E$6:$H$5950,4,FALSE)</f>
        <v>0.1124</v>
      </c>
      <c r="X2835" t="str">
        <f>VLOOKUP(V2835,Factors!$E$6:$F$5950,2,FALSE)</f>
        <v>3-factor</v>
      </c>
      <c r="Y2835" s="92">
        <f t="shared" si="270"/>
        <v>388.45440000000002</v>
      </c>
      <c r="Z2835" s="92">
        <f t="shared" si="271"/>
        <v>3067.5455999999999</v>
      </c>
      <c r="AA2835" s="92">
        <f t="shared" si="272"/>
        <v>3456</v>
      </c>
    </row>
    <row r="2836" spans="1:27" x14ac:dyDescent="0.25">
      <c r="A2836" t="s">
        <v>567</v>
      </c>
      <c r="B2836" t="s">
        <v>80</v>
      </c>
      <c r="C2836" t="s">
        <v>81</v>
      </c>
      <c r="D2836" t="s">
        <v>568</v>
      </c>
      <c r="E2836" t="s">
        <v>569</v>
      </c>
      <c r="F2836" t="str">
        <f t="shared" si="268"/>
        <v>1635</v>
      </c>
      <c r="G2836" t="s">
        <v>92</v>
      </c>
      <c r="H2836" t="s">
        <v>93</v>
      </c>
      <c r="I2836" s="91"/>
      <c r="J2836" s="91"/>
      <c r="K2836" s="91">
        <v>199.89</v>
      </c>
      <c r="L2836" s="91"/>
      <c r="M2836" s="91">
        <v>3151.61</v>
      </c>
      <c r="N2836" s="91"/>
      <c r="O2836" s="91">
        <v>1240.8699999999999</v>
      </c>
      <c r="P2836" s="91"/>
      <c r="Q2836" s="91"/>
      <c r="R2836" s="91"/>
      <c r="S2836" s="91">
        <v>400.12</v>
      </c>
      <c r="T2836" s="91"/>
      <c r="U2836" s="91">
        <f t="shared" si="269"/>
        <v>4992.49</v>
      </c>
      <c r="V2836" s="82" t="str">
        <f t="shared" si="267"/>
        <v>111001635892</v>
      </c>
      <c r="W2836" s="83">
        <f>VLOOKUP(V2836,Factors!$E$6:$H$5950,4,FALSE)</f>
        <v>8.4599999999999995E-2</v>
      </c>
      <c r="X2836" t="str">
        <f>VLOOKUP(V2836,Factors!$E$6:$F$5950,2,FALSE)</f>
        <v>Sendout Volumes</v>
      </c>
      <c r="Y2836" s="92">
        <f t="shared" si="270"/>
        <v>422.36465399999997</v>
      </c>
      <c r="Z2836" s="92">
        <f t="shared" si="271"/>
        <v>4570.1253459999998</v>
      </c>
      <c r="AA2836" s="92">
        <f t="shared" si="272"/>
        <v>4992.49</v>
      </c>
    </row>
    <row r="2837" spans="1:27" x14ac:dyDescent="0.25">
      <c r="A2837" t="s">
        <v>567</v>
      </c>
      <c r="B2837" t="s">
        <v>80</v>
      </c>
      <c r="C2837" t="s">
        <v>81</v>
      </c>
      <c r="D2837" t="s">
        <v>568</v>
      </c>
      <c r="E2837" t="s">
        <v>569</v>
      </c>
      <c r="F2837" t="str">
        <f t="shared" si="268"/>
        <v>1635</v>
      </c>
      <c r="G2837" t="s">
        <v>84</v>
      </c>
      <c r="H2837" t="s">
        <v>85</v>
      </c>
      <c r="I2837" s="91">
        <v>1459.34</v>
      </c>
      <c r="J2837" s="91">
        <v>501.78</v>
      </c>
      <c r="K2837" s="91">
        <v>1380.97</v>
      </c>
      <c r="L2837" s="91">
        <v>1690.36</v>
      </c>
      <c r="M2837" s="91">
        <v>2384.61</v>
      </c>
      <c r="N2837" s="91">
        <v>890.51</v>
      </c>
      <c r="O2837" s="91">
        <v>540.98</v>
      </c>
      <c r="P2837" s="91">
        <v>1940.57</v>
      </c>
      <c r="Q2837" s="91">
        <v>951.96</v>
      </c>
      <c r="R2837" s="91">
        <v>1059.0899999999999</v>
      </c>
      <c r="S2837" s="91">
        <v>1025.0999999999999</v>
      </c>
      <c r="T2837" s="91">
        <v>1060.24</v>
      </c>
      <c r="U2837" s="91">
        <f t="shared" si="269"/>
        <v>14885.509999999998</v>
      </c>
      <c r="V2837" s="82" t="str">
        <f t="shared" si="267"/>
        <v>111001635892</v>
      </c>
      <c r="W2837" s="83">
        <f>VLOOKUP(V2837,Factors!$E$6:$H$5950,4,FALSE)</f>
        <v>8.4599999999999995E-2</v>
      </c>
      <c r="X2837" t="str">
        <f>VLOOKUP(V2837,Factors!$E$6:$F$5950,2,FALSE)</f>
        <v>Sendout Volumes</v>
      </c>
      <c r="Y2837" s="92">
        <f t="shared" si="270"/>
        <v>1259.3141459999997</v>
      </c>
      <c r="Z2837" s="92">
        <f t="shared" si="271"/>
        <v>13626.195853999998</v>
      </c>
      <c r="AA2837" s="92">
        <f t="shared" si="272"/>
        <v>14885.509999999998</v>
      </c>
    </row>
    <row r="2838" spans="1:27" x14ac:dyDescent="0.25">
      <c r="A2838" t="s">
        <v>567</v>
      </c>
      <c r="B2838" t="s">
        <v>80</v>
      </c>
      <c r="C2838" t="s">
        <v>81</v>
      </c>
      <c r="D2838" t="s">
        <v>568</v>
      </c>
      <c r="E2838" t="s">
        <v>569</v>
      </c>
      <c r="F2838" t="str">
        <f t="shared" si="268"/>
        <v>1635</v>
      </c>
      <c r="G2838" t="s">
        <v>65</v>
      </c>
      <c r="H2838" t="s">
        <v>66</v>
      </c>
      <c r="I2838" s="91"/>
      <c r="J2838" s="91"/>
      <c r="K2838" s="91"/>
      <c r="L2838" s="91"/>
      <c r="M2838" s="91">
        <v>40.44</v>
      </c>
      <c r="N2838" s="91"/>
      <c r="O2838" s="91"/>
      <c r="P2838" s="91"/>
      <c r="Q2838" s="91"/>
      <c r="R2838" s="91"/>
      <c r="S2838" s="91"/>
      <c r="T2838" s="91"/>
      <c r="U2838" s="91">
        <f t="shared" si="269"/>
        <v>40.44</v>
      </c>
      <c r="V2838" s="82" t="str">
        <f t="shared" si="267"/>
        <v>111001635892</v>
      </c>
      <c r="W2838" s="83">
        <f>VLOOKUP(V2838,Factors!$E$6:$H$5950,4,FALSE)</f>
        <v>8.4599999999999995E-2</v>
      </c>
      <c r="X2838" t="str">
        <f>VLOOKUP(V2838,Factors!$E$6:$F$5950,2,FALSE)</f>
        <v>Sendout Volumes</v>
      </c>
      <c r="Y2838" s="92">
        <f t="shared" si="270"/>
        <v>3.4212239999999996</v>
      </c>
      <c r="Z2838" s="92">
        <f t="shared" si="271"/>
        <v>37.018775999999995</v>
      </c>
      <c r="AA2838" s="92">
        <f t="shared" si="272"/>
        <v>40.44</v>
      </c>
    </row>
    <row r="2839" spans="1:27" x14ac:dyDescent="0.25">
      <c r="A2839" t="s">
        <v>567</v>
      </c>
      <c r="B2839" t="s">
        <v>80</v>
      </c>
      <c r="C2839" t="s">
        <v>81</v>
      </c>
      <c r="D2839" t="s">
        <v>568</v>
      </c>
      <c r="E2839" t="s">
        <v>569</v>
      </c>
      <c r="F2839" t="str">
        <f t="shared" si="268"/>
        <v>1635</v>
      </c>
      <c r="G2839" t="s">
        <v>56</v>
      </c>
      <c r="H2839" t="s">
        <v>57</v>
      </c>
      <c r="I2839" s="91">
        <v>8101.03</v>
      </c>
      <c r="J2839" s="91">
        <v>3033.37</v>
      </c>
      <c r="K2839" s="91">
        <v>7213.43</v>
      </c>
      <c r="L2839" s="91">
        <v>9397.89</v>
      </c>
      <c r="M2839" s="91">
        <v>13652.42</v>
      </c>
      <c r="N2839" s="91">
        <v>4624.66</v>
      </c>
      <c r="O2839" s="91">
        <v>2920.69</v>
      </c>
      <c r="P2839" s="91">
        <v>10686.62</v>
      </c>
      <c r="Q2839" s="91">
        <v>5272.18</v>
      </c>
      <c r="R2839" s="91">
        <v>5415.39</v>
      </c>
      <c r="S2839" s="91">
        <v>5799.53</v>
      </c>
      <c r="T2839" s="91">
        <v>5912.32</v>
      </c>
      <c r="U2839" s="91">
        <f t="shared" si="269"/>
        <v>82029.53</v>
      </c>
      <c r="V2839" s="82" t="str">
        <f t="shared" si="267"/>
        <v>111001635892</v>
      </c>
      <c r="W2839" s="83">
        <f>VLOOKUP(V2839,Factors!$E$6:$H$5950,4,FALSE)</f>
        <v>8.4599999999999995E-2</v>
      </c>
      <c r="X2839" t="str">
        <f>VLOOKUP(V2839,Factors!$E$6:$F$5950,2,FALSE)</f>
        <v>Sendout Volumes</v>
      </c>
      <c r="Y2839" s="92">
        <f t="shared" si="270"/>
        <v>6939.698237999999</v>
      </c>
      <c r="Z2839" s="92">
        <f t="shared" si="271"/>
        <v>75089.831762000002</v>
      </c>
      <c r="AA2839" s="92">
        <f t="shared" si="272"/>
        <v>82029.53</v>
      </c>
    </row>
    <row r="2840" spans="1:27" x14ac:dyDescent="0.25">
      <c r="A2840" t="s">
        <v>567</v>
      </c>
      <c r="B2840" t="s">
        <v>80</v>
      </c>
      <c r="C2840" t="s">
        <v>81</v>
      </c>
      <c r="D2840" t="s">
        <v>568</v>
      </c>
      <c r="E2840" t="s">
        <v>569</v>
      </c>
      <c r="F2840" t="str">
        <f t="shared" si="268"/>
        <v>1635</v>
      </c>
      <c r="G2840" t="s">
        <v>68</v>
      </c>
      <c r="H2840" t="s">
        <v>69</v>
      </c>
      <c r="I2840" s="91">
        <v>720.93</v>
      </c>
      <c r="J2840" s="91"/>
      <c r="K2840" s="91">
        <v>1134.8</v>
      </c>
      <c r="L2840" s="91">
        <v>820.63</v>
      </c>
      <c r="M2840" s="91">
        <v>722.52</v>
      </c>
      <c r="N2840" s="91">
        <v>758.64</v>
      </c>
      <c r="O2840" s="91">
        <v>349.65</v>
      </c>
      <c r="P2840" s="91">
        <v>1044.5</v>
      </c>
      <c r="Q2840" s="91">
        <v>482.58</v>
      </c>
      <c r="R2840" s="91">
        <v>986.99</v>
      </c>
      <c r="S2840" s="91">
        <v>397.39</v>
      </c>
      <c r="T2840" s="91">
        <v>497.05</v>
      </c>
      <c r="U2840" s="91">
        <f t="shared" si="269"/>
        <v>7915.68</v>
      </c>
      <c r="V2840" s="82" t="str">
        <f t="shared" si="267"/>
        <v>111001635892</v>
      </c>
      <c r="W2840" s="83">
        <f>VLOOKUP(V2840,Factors!$E$6:$H$5950,4,FALSE)</f>
        <v>8.4599999999999995E-2</v>
      </c>
      <c r="X2840" t="str">
        <f>VLOOKUP(V2840,Factors!$E$6:$F$5950,2,FALSE)</f>
        <v>Sendout Volumes</v>
      </c>
      <c r="Y2840" s="92">
        <f t="shared" si="270"/>
        <v>669.66652799999997</v>
      </c>
      <c r="Z2840" s="92">
        <f t="shared" si="271"/>
        <v>7246.0134720000005</v>
      </c>
      <c r="AA2840" s="92">
        <f t="shared" si="272"/>
        <v>7915.68</v>
      </c>
    </row>
    <row r="2841" spans="1:27" x14ac:dyDescent="0.25">
      <c r="A2841" t="s">
        <v>567</v>
      </c>
      <c r="B2841" t="s">
        <v>80</v>
      </c>
      <c r="C2841" t="s">
        <v>81</v>
      </c>
      <c r="D2841" t="s">
        <v>568</v>
      </c>
      <c r="E2841" t="s">
        <v>569</v>
      </c>
      <c r="F2841" t="str">
        <f t="shared" si="268"/>
        <v>1635</v>
      </c>
      <c r="G2841" t="s">
        <v>154</v>
      </c>
      <c r="H2841" t="s">
        <v>155</v>
      </c>
      <c r="I2841" s="91"/>
      <c r="J2841" s="91"/>
      <c r="K2841" s="91">
        <v>55.08</v>
      </c>
      <c r="L2841" s="91"/>
      <c r="M2841" s="91"/>
      <c r="N2841" s="91"/>
      <c r="O2841" s="91"/>
      <c r="P2841" s="91"/>
      <c r="Q2841" s="91"/>
      <c r="R2841" s="91"/>
      <c r="S2841" s="91"/>
      <c r="T2841" s="91"/>
      <c r="U2841" s="91">
        <f t="shared" si="269"/>
        <v>55.08</v>
      </c>
      <c r="V2841" s="82" t="str">
        <f t="shared" si="267"/>
        <v>111001635892</v>
      </c>
      <c r="W2841" s="83">
        <f>VLOOKUP(V2841,Factors!$E$6:$H$5950,4,FALSE)</f>
        <v>8.4599999999999995E-2</v>
      </c>
      <c r="X2841" t="str">
        <f>VLOOKUP(V2841,Factors!$E$6:$F$5950,2,FALSE)</f>
        <v>Sendout Volumes</v>
      </c>
      <c r="Y2841" s="92">
        <f t="shared" si="270"/>
        <v>4.6597679999999997</v>
      </c>
      <c r="Z2841" s="92">
        <f t="shared" si="271"/>
        <v>50.420231999999999</v>
      </c>
      <c r="AA2841" s="92">
        <f t="shared" si="272"/>
        <v>55.08</v>
      </c>
    </row>
    <row r="2842" spans="1:27" x14ac:dyDescent="0.25">
      <c r="A2842" t="s">
        <v>567</v>
      </c>
      <c r="B2842" t="s">
        <v>80</v>
      </c>
      <c r="C2842" t="s">
        <v>81</v>
      </c>
      <c r="D2842" t="s">
        <v>568</v>
      </c>
      <c r="E2842" t="s">
        <v>569</v>
      </c>
      <c r="F2842" t="str">
        <f t="shared" si="268"/>
        <v>1635</v>
      </c>
      <c r="G2842" t="s">
        <v>156</v>
      </c>
      <c r="H2842" t="s">
        <v>157</v>
      </c>
      <c r="I2842" s="91"/>
      <c r="J2842" s="91"/>
      <c r="K2842" s="91"/>
      <c r="L2842" s="91">
        <v>42.86</v>
      </c>
      <c r="M2842" s="91"/>
      <c r="N2842" s="91"/>
      <c r="O2842" s="91"/>
      <c r="P2842" s="91"/>
      <c r="Q2842" s="91"/>
      <c r="R2842" s="91">
        <v>85.72</v>
      </c>
      <c r="S2842" s="91"/>
      <c r="T2842" s="91"/>
      <c r="U2842" s="91">
        <f t="shared" si="269"/>
        <v>128.57999999999998</v>
      </c>
      <c r="V2842" s="82" t="str">
        <f t="shared" si="267"/>
        <v>111001635892</v>
      </c>
      <c r="W2842" s="83">
        <f>VLOOKUP(V2842,Factors!$E$6:$H$5950,4,FALSE)</f>
        <v>8.4599999999999995E-2</v>
      </c>
      <c r="X2842" t="str">
        <f>VLOOKUP(V2842,Factors!$E$6:$F$5950,2,FALSE)</f>
        <v>Sendout Volumes</v>
      </c>
      <c r="Y2842" s="92">
        <f t="shared" si="270"/>
        <v>10.877867999999998</v>
      </c>
      <c r="Z2842" s="92">
        <f t="shared" si="271"/>
        <v>117.70213199999999</v>
      </c>
      <c r="AA2842" s="92">
        <f t="shared" si="272"/>
        <v>128.57999999999998</v>
      </c>
    </row>
    <row r="2843" spans="1:27" x14ac:dyDescent="0.25">
      <c r="A2843" t="s">
        <v>567</v>
      </c>
      <c r="B2843" t="s">
        <v>338</v>
      </c>
      <c r="C2843" t="s">
        <v>339</v>
      </c>
      <c r="D2843" t="s">
        <v>570</v>
      </c>
      <c r="E2843" t="s">
        <v>571</v>
      </c>
      <c r="F2843" t="str">
        <f t="shared" si="268"/>
        <v>1478</v>
      </c>
      <c r="G2843" t="s">
        <v>84</v>
      </c>
      <c r="H2843" t="s">
        <v>85</v>
      </c>
      <c r="I2843" s="91"/>
      <c r="J2843" s="91">
        <v>72.900000000000006</v>
      </c>
      <c r="K2843" s="91"/>
      <c r="L2843" s="91"/>
      <c r="M2843" s="91"/>
      <c r="N2843" s="91"/>
      <c r="O2843" s="91"/>
      <c r="P2843" s="91"/>
      <c r="Q2843" s="91"/>
      <c r="R2843" s="91"/>
      <c r="S2843" s="91"/>
      <c r="T2843" s="91"/>
      <c r="U2843" s="91">
        <f t="shared" si="269"/>
        <v>72.900000000000006</v>
      </c>
      <c r="V2843" s="82" t="str">
        <f t="shared" si="267"/>
        <v>135101478892</v>
      </c>
      <c r="W2843" s="83">
        <f>VLOOKUP(V2843,Factors!$E$6:$H$5950,4,FALSE)</f>
        <v>0.1119</v>
      </c>
      <c r="X2843" t="str">
        <f>VLOOKUP(V2843,Factors!$E$6:$F$5950,2,FALSE)</f>
        <v>Customers-All</v>
      </c>
      <c r="Y2843" s="92">
        <f t="shared" si="270"/>
        <v>8.1575100000000003</v>
      </c>
      <c r="Z2843" s="92">
        <f t="shared" si="271"/>
        <v>64.742490000000004</v>
      </c>
      <c r="AA2843" s="92">
        <f t="shared" si="272"/>
        <v>72.900000000000006</v>
      </c>
    </row>
    <row r="2844" spans="1:27" x14ac:dyDescent="0.25">
      <c r="A2844" t="s">
        <v>567</v>
      </c>
      <c r="B2844" t="s">
        <v>338</v>
      </c>
      <c r="C2844" t="s">
        <v>339</v>
      </c>
      <c r="D2844" t="s">
        <v>570</v>
      </c>
      <c r="E2844" t="s">
        <v>571</v>
      </c>
      <c r="F2844" t="str">
        <f t="shared" si="268"/>
        <v>1478</v>
      </c>
      <c r="G2844" t="s">
        <v>56</v>
      </c>
      <c r="H2844" t="s">
        <v>57</v>
      </c>
      <c r="I2844" s="91"/>
      <c r="J2844" s="91">
        <v>440.72</v>
      </c>
      <c r="K2844" s="91"/>
      <c r="L2844" s="91"/>
      <c r="M2844" s="91"/>
      <c r="N2844" s="91"/>
      <c r="O2844" s="91"/>
      <c r="P2844" s="91"/>
      <c r="Q2844" s="91"/>
      <c r="R2844" s="91"/>
      <c r="S2844" s="91"/>
      <c r="T2844" s="91"/>
      <c r="U2844" s="91">
        <f t="shared" si="269"/>
        <v>440.72</v>
      </c>
      <c r="V2844" s="82" t="str">
        <f t="shared" si="267"/>
        <v>135101478892</v>
      </c>
      <c r="W2844" s="83">
        <f>VLOOKUP(V2844,Factors!$E$6:$H$5950,4,FALSE)</f>
        <v>0.1119</v>
      </c>
      <c r="X2844" t="str">
        <f>VLOOKUP(V2844,Factors!$E$6:$F$5950,2,FALSE)</f>
        <v>Customers-All</v>
      </c>
      <c r="Y2844" s="92">
        <f t="shared" si="270"/>
        <v>49.316568000000004</v>
      </c>
      <c r="Z2844" s="92">
        <f t="shared" si="271"/>
        <v>391.40343200000001</v>
      </c>
      <c r="AA2844" s="92">
        <f t="shared" si="272"/>
        <v>440.72</v>
      </c>
    </row>
    <row r="2845" spans="1:27" x14ac:dyDescent="0.25">
      <c r="A2845" t="s">
        <v>567</v>
      </c>
      <c r="B2845" t="s">
        <v>338</v>
      </c>
      <c r="C2845" t="s">
        <v>339</v>
      </c>
      <c r="D2845" t="s">
        <v>568</v>
      </c>
      <c r="E2845" t="s">
        <v>569</v>
      </c>
      <c r="F2845" t="str">
        <f t="shared" si="268"/>
        <v>1635</v>
      </c>
      <c r="G2845" t="s">
        <v>84</v>
      </c>
      <c r="H2845" t="s">
        <v>85</v>
      </c>
      <c r="I2845" s="91">
        <v>72.900000000000006</v>
      </c>
      <c r="J2845" s="91"/>
      <c r="K2845" s="91"/>
      <c r="L2845" s="91"/>
      <c r="M2845" s="91"/>
      <c r="N2845" s="91"/>
      <c r="O2845" s="91"/>
      <c r="P2845" s="91"/>
      <c r="Q2845" s="91"/>
      <c r="R2845" s="91"/>
      <c r="S2845" s="91"/>
      <c r="T2845" s="91"/>
      <c r="U2845" s="91">
        <f t="shared" si="269"/>
        <v>72.900000000000006</v>
      </c>
      <c r="V2845" s="82" t="str">
        <f t="shared" si="267"/>
        <v>135101635892</v>
      </c>
      <c r="W2845" s="83">
        <f>VLOOKUP(V2845,Factors!$E$6:$H$5950,4,FALSE)</f>
        <v>0.1119</v>
      </c>
      <c r="X2845" t="str">
        <f>VLOOKUP(V2845,Factors!$E$6:$F$5950,2,FALSE)</f>
        <v>customers-all</v>
      </c>
      <c r="Y2845" s="92">
        <f t="shared" si="270"/>
        <v>8.1575100000000003</v>
      </c>
      <c r="Z2845" s="92">
        <f t="shared" si="271"/>
        <v>64.742490000000004</v>
      </c>
      <c r="AA2845" s="92">
        <f t="shared" si="272"/>
        <v>72.900000000000006</v>
      </c>
    </row>
    <row r="2846" spans="1:27" x14ac:dyDescent="0.25">
      <c r="A2846" t="s">
        <v>567</v>
      </c>
      <c r="B2846" t="s">
        <v>338</v>
      </c>
      <c r="C2846" t="s">
        <v>339</v>
      </c>
      <c r="D2846" t="s">
        <v>568</v>
      </c>
      <c r="E2846" t="s">
        <v>569</v>
      </c>
      <c r="F2846" t="str">
        <f t="shared" si="268"/>
        <v>1635</v>
      </c>
      <c r="G2846" t="s">
        <v>56</v>
      </c>
      <c r="H2846" t="s">
        <v>57</v>
      </c>
      <c r="I2846" s="91">
        <v>440.72</v>
      </c>
      <c r="J2846" s="91"/>
      <c r="K2846" s="91"/>
      <c r="L2846" s="91"/>
      <c r="M2846" s="91"/>
      <c r="N2846" s="91"/>
      <c r="O2846" s="91"/>
      <c r="P2846" s="91"/>
      <c r="Q2846" s="91"/>
      <c r="R2846" s="91"/>
      <c r="S2846" s="91"/>
      <c r="T2846" s="91"/>
      <c r="U2846" s="91">
        <f t="shared" si="269"/>
        <v>440.72</v>
      </c>
      <c r="V2846" s="82" t="str">
        <f t="shared" si="267"/>
        <v>135101635892</v>
      </c>
      <c r="W2846" s="83">
        <f>VLOOKUP(V2846,Factors!$E$6:$H$5950,4,FALSE)</f>
        <v>0.1119</v>
      </c>
      <c r="X2846" t="str">
        <f>VLOOKUP(V2846,Factors!$E$6:$F$5950,2,FALSE)</f>
        <v>customers-all</v>
      </c>
      <c r="Y2846" s="92">
        <f t="shared" si="270"/>
        <v>49.316568000000004</v>
      </c>
      <c r="Z2846" s="92">
        <f t="shared" si="271"/>
        <v>391.40343200000001</v>
      </c>
      <c r="AA2846" s="92">
        <f t="shared" si="272"/>
        <v>440.72</v>
      </c>
    </row>
    <row r="2847" spans="1:27" x14ac:dyDescent="0.25">
      <c r="A2847" t="s">
        <v>567</v>
      </c>
      <c r="B2847" t="s">
        <v>223</v>
      </c>
      <c r="C2847" t="s">
        <v>224</v>
      </c>
      <c r="D2847" t="s">
        <v>572</v>
      </c>
      <c r="E2847" t="s">
        <v>573</v>
      </c>
      <c r="F2847" t="str">
        <f t="shared" si="268"/>
        <v>1603</v>
      </c>
      <c r="G2847" t="s">
        <v>61</v>
      </c>
      <c r="H2847" t="s">
        <v>62</v>
      </c>
      <c r="I2847" s="91"/>
      <c r="J2847" s="91"/>
      <c r="K2847" s="91"/>
      <c r="L2847" s="91">
        <v>960</v>
      </c>
      <c r="M2847" s="91"/>
      <c r="N2847" s="91"/>
      <c r="O2847" s="91"/>
      <c r="P2847" s="91"/>
      <c r="Q2847" s="91"/>
      <c r="R2847" s="91"/>
      <c r="S2847" s="91"/>
      <c r="T2847" s="91">
        <v>1204.8</v>
      </c>
      <c r="U2847" s="91">
        <f t="shared" si="269"/>
        <v>2164.8000000000002</v>
      </c>
      <c r="V2847" s="82" t="str">
        <f t="shared" si="267"/>
        <v>141001603892</v>
      </c>
      <c r="W2847" s="83">
        <f>VLOOKUP(V2847,Factors!$E$6:$H$5950,4,FALSE)</f>
        <v>1.17E-2</v>
      </c>
      <c r="X2847" t="str">
        <f>VLOOKUP(V2847,Factors!$E$6:$F$5950,2,FALSE)</f>
        <v>Transmission</v>
      </c>
      <c r="Y2847" s="92">
        <f t="shared" si="270"/>
        <v>25.328160000000004</v>
      </c>
      <c r="Z2847" s="92">
        <f t="shared" si="271"/>
        <v>2139.4718400000002</v>
      </c>
      <c r="AA2847" s="92">
        <f t="shared" si="272"/>
        <v>2164.8000000000002</v>
      </c>
    </row>
    <row r="2848" spans="1:27" x14ac:dyDescent="0.25">
      <c r="A2848" t="s">
        <v>567</v>
      </c>
      <c r="B2848" t="s">
        <v>223</v>
      </c>
      <c r="C2848" t="s">
        <v>224</v>
      </c>
      <c r="D2848" t="s">
        <v>572</v>
      </c>
      <c r="E2848" t="s">
        <v>573</v>
      </c>
      <c r="F2848" t="str">
        <f t="shared" si="268"/>
        <v>1603</v>
      </c>
      <c r="G2848" t="s">
        <v>84</v>
      </c>
      <c r="H2848" t="s">
        <v>85</v>
      </c>
      <c r="I2848" s="91"/>
      <c r="J2848" s="91"/>
      <c r="K2848" s="91"/>
      <c r="L2848" s="91"/>
      <c r="M2848" s="91"/>
      <c r="N2848" s="91"/>
      <c r="O2848" s="91"/>
      <c r="P2848" s="91"/>
      <c r="Q2848" s="91"/>
      <c r="R2848" s="91"/>
      <c r="S2848" s="91"/>
      <c r="T2848" s="91">
        <v>234.43</v>
      </c>
      <c r="U2848" s="91">
        <f t="shared" si="269"/>
        <v>234.43</v>
      </c>
      <c r="V2848" s="82" t="str">
        <f t="shared" si="267"/>
        <v>141001603892</v>
      </c>
      <c r="W2848" s="83">
        <f>VLOOKUP(V2848,Factors!$E$6:$H$5950,4,FALSE)</f>
        <v>1.17E-2</v>
      </c>
      <c r="X2848" t="str">
        <f>VLOOKUP(V2848,Factors!$E$6:$F$5950,2,FALSE)</f>
        <v>Transmission</v>
      </c>
      <c r="Y2848" s="92">
        <f t="shared" si="270"/>
        <v>2.7428310000000002</v>
      </c>
      <c r="Z2848" s="92">
        <f t="shared" si="271"/>
        <v>231.68716900000001</v>
      </c>
      <c r="AA2848" s="92">
        <f t="shared" si="272"/>
        <v>234.43</v>
      </c>
    </row>
    <row r="2849" spans="1:27" x14ac:dyDescent="0.25">
      <c r="A2849" t="s">
        <v>567</v>
      </c>
      <c r="B2849" t="s">
        <v>223</v>
      </c>
      <c r="C2849" t="s">
        <v>224</v>
      </c>
      <c r="D2849" t="s">
        <v>572</v>
      </c>
      <c r="E2849" t="s">
        <v>573</v>
      </c>
      <c r="F2849" t="str">
        <f t="shared" si="268"/>
        <v>1603</v>
      </c>
      <c r="G2849" t="s">
        <v>56</v>
      </c>
      <c r="H2849" t="s">
        <v>57</v>
      </c>
      <c r="I2849" s="91"/>
      <c r="J2849" s="91"/>
      <c r="K2849" s="91"/>
      <c r="L2849" s="91"/>
      <c r="M2849" s="91"/>
      <c r="N2849" s="91"/>
      <c r="O2849" s="91"/>
      <c r="P2849" s="91"/>
      <c r="Q2849" s="91"/>
      <c r="R2849" s="91"/>
      <c r="S2849" s="91"/>
      <c r="T2849" s="91">
        <v>1417.2</v>
      </c>
      <c r="U2849" s="91">
        <f t="shared" si="269"/>
        <v>1417.2</v>
      </c>
      <c r="V2849" s="82" t="str">
        <f t="shared" si="267"/>
        <v>141001603892</v>
      </c>
      <c r="W2849" s="83">
        <f>VLOOKUP(V2849,Factors!$E$6:$H$5950,4,FALSE)</f>
        <v>1.17E-2</v>
      </c>
      <c r="X2849" t="str">
        <f>VLOOKUP(V2849,Factors!$E$6:$F$5950,2,FALSE)</f>
        <v>Transmission</v>
      </c>
      <c r="Y2849" s="92">
        <f t="shared" si="270"/>
        <v>16.581240000000001</v>
      </c>
      <c r="Z2849" s="92">
        <f t="shared" si="271"/>
        <v>1400.6187600000001</v>
      </c>
      <c r="AA2849" s="92">
        <f t="shared" si="272"/>
        <v>1417.2</v>
      </c>
    </row>
    <row r="2850" spans="1:27" x14ac:dyDescent="0.25">
      <c r="A2850" t="s">
        <v>567</v>
      </c>
      <c r="B2850" t="s">
        <v>223</v>
      </c>
      <c r="C2850" t="s">
        <v>224</v>
      </c>
      <c r="D2850" t="s">
        <v>574</v>
      </c>
      <c r="E2850" t="s">
        <v>575</v>
      </c>
      <c r="F2850" t="str">
        <f t="shared" si="268"/>
        <v>1605</v>
      </c>
      <c r="G2850" t="s">
        <v>92</v>
      </c>
      <c r="H2850" t="s">
        <v>93</v>
      </c>
      <c r="I2850" s="91"/>
      <c r="J2850" s="91"/>
      <c r="K2850" s="91"/>
      <c r="L2850" s="91"/>
      <c r="M2850" s="91"/>
      <c r="N2850" s="91"/>
      <c r="O2850" s="91"/>
      <c r="P2850" s="91"/>
      <c r="Q2850" s="91"/>
      <c r="R2850" s="91"/>
      <c r="S2850" s="91">
        <v>60.96</v>
      </c>
      <c r="T2850" s="91"/>
      <c r="U2850" s="91">
        <f t="shared" si="269"/>
        <v>60.96</v>
      </c>
      <c r="V2850" s="82" t="str">
        <f t="shared" si="267"/>
        <v>141001605892</v>
      </c>
      <c r="W2850" s="83">
        <f>VLOOKUP(V2850,Factors!$E$6:$H$5950,4,FALSE)</f>
        <v>1.17E-2</v>
      </c>
      <c r="X2850" t="str">
        <f>VLOOKUP(V2850,Factors!$E$6:$F$5950,2,FALSE)</f>
        <v>Transmission</v>
      </c>
      <c r="Y2850" s="92">
        <f t="shared" si="270"/>
        <v>0.71323199999999998</v>
      </c>
      <c r="Z2850" s="92">
        <f t="shared" si="271"/>
        <v>60.246768000000003</v>
      </c>
      <c r="AA2850" s="92">
        <f t="shared" si="272"/>
        <v>60.96</v>
      </c>
    </row>
    <row r="2851" spans="1:27" x14ac:dyDescent="0.25">
      <c r="A2851" t="s">
        <v>567</v>
      </c>
      <c r="B2851" t="s">
        <v>223</v>
      </c>
      <c r="C2851" t="s">
        <v>224</v>
      </c>
      <c r="D2851" t="s">
        <v>574</v>
      </c>
      <c r="E2851" t="s">
        <v>575</v>
      </c>
      <c r="F2851" t="str">
        <f t="shared" si="268"/>
        <v>1605</v>
      </c>
      <c r="G2851" t="s">
        <v>84</v>
      </c>
      <c r="H2851" t="s">
        <v>85</v>
      </c>
      <c r="I2851" s="91"/>
      <c r="J2851" s="91"/>
      <c r="K2851" s="91">
        <v>40.520000000000003</v>
      </c>
      <c r="L2851" s="91"/>
      <c r="M2851" s="91"/>
      <c r="N2851" s="91"/>
      <c r="O2851" s="91"/>
      <c r="P2851" s="91"/>
      <c r="Q2851" s="91"/>
      <c r="R2851" s="91"/>
      <c r="S2851" s="91"/>
      <c r="T2851" s="91"/>
      <c r="U2851" s="91">
        <f t="shared" si="269"/>
        <v>40.520000000000003</v>
      </c>
      <c r="V2851" s="82" t="str">
        <f t="shared" si="267"/>
        <v>141001605892</v>
      </c>
      <c r="W2851" s="83">
        <f>VLOOKUP(V2851,Factors!$E$6:$H$5950,4,FALSE)</f>
        <v>1.17E-2</v>
      </c>
      <c r="X2851" t="str">
        <f>VLOOKUP(V2851,Factors!$E$6:$F$5950,2,FALSE)</f>
        <v>Transmission</v>
      </c>
      <c r="Y2851" s="92">
        <f t="shared" si="270"/>
        <v>0.47408400000000006</v>
      </c>
      <c r="Z2851" s="92">
        <f t="shared" si="271"/>
        <v>40.045916000000005</v>
      </c>
      <c r="AA2851" s="92">
        <f t="shared" si="272"/>
        <v>40.520000000000003</v>
      </c>
    </row>
    <row r="2852" spans="1:27" x14ac:dyDescent="0.25">
      <c r="A2852" t="s">
        <v>567</v>
      </c>
      <c r="B2852" t="s">
        <v>223</v>
      </c>
      <c r="C2852" t="s">
        <v>224</v>
      </c>
      <c r="D2852" t="s">
        <v>574</v>
      </c>
      <c r="E2852" t="s">
        <v>575</v>
      </c>
      <c r="F2852" t="str">
        <f t="shared" si="268"/>
        <v>1605</v>
      </c>
      <c r="G2852" t="s">
        <v>50</v>
      </c>
      <c r="H2852" t="s">
        <v>51</v>
      </c>
      <c r="I2852" s="91"/>
      <c r="J2852" s="91"/>
      <c r="K2852" s="91"/>
      <c r="L2852" s="91">
        <v>702.4</v>
      </c>
      <c r="M2852" s="91">
        <v>710</v>
      </c>
      <c r="N2852" s="91"/>
      <c r="O2852" s="91"/>
      <c r="P2852" s="91"/>
      <c r="Q2852" s="91"/>
      <c r="R2852" s="91"/>
      <c r="S2852" s="91"/>
      <c r="T2852" s="91"/>
      <c r="U2852" s="91">
        <f t="shared" si="269"/>
        <v>1412.4</v>
      </c>
      <c r="V2852" s="82" t="str">
        <f t="shared" si="267"/>
        <v>141001605892</v>
      </c>
      <c r="W2852" s="83">
        <f>VLOOKUP(V2852,Factors!$E$6:$H$5950,4,FALSE)</f>
        <v>1.17E-2</v>
      </c>
      <c r="X2852" t="str">
        <f>VLOOKUP(V2852,Factors!$E$6:$F$5950,2,FALSE)</f>
        <v>Transmission</v>
      </c>
      <c r="Y2852" s="92">
        <f t="shared" si="270"/>
        <v>16.525080000000003</v>
      </c>
      <c r="Z2852" s="92">
        <f t="shared" si="271"/>
        <v>1395.8749200000002</v>
      </c>
      <c r="AA2852" s="92">
        <f t="shared" si="272"/>
        <v>1412.4</v>
      </c>
    </row>
    <row r="2853" spans="1:27" x14ac:dyDescent="0.25">
      <c r="A2853" t="s">
        <v>567</v>
      </c>
      <c r="B2853" t="s">
        <v>223</v>
      </c>
      <c r="C2853" t="s">
        <v>224</v>
      </c>
      <c r="D2853" t="s">
        <v>574</v>
      </c>
      <c r="E2853" t="s">
        <v>575</v>
      </c>
      <c r="F2853" t="str">
        <f t="shared" si="268"/>
        <v>1605</v>
      </c>
      <c r="G2853" t="s">
        <v>284</v>
      </c>
      <c r="H2853" t="s">
        <v>285</v>
      </c>
      <c r="I2853" s="91"/>
      <c r="J2853" s="91"/>
      <c r="K2853" s="91"/>
      <c r="L2853" s="91"/>
      <c r="M2853" s="91">
        <v>85</v>
      </c>
      <c r="N2853" s="91"/>
      <c r="O2853" s="91"/>
      <c r="P2853" s="91"/>
      <c r="Q2853" s="91"/>
      <c r="R2853" s="91"/>
      <c r="S2853" s="91"/>
      <c r="T2853" s="91"/>
      <c r="U2853" s="91">
        <f t="shared" si="269"/>
        <v>85</v>
      </c>
      <c r="V2853" s="82" t="str">
        <f t="shared" si="267"/>
        <v>141001605892</v>
      </c>
      <c r="W2853" s="83">
        <f>VLOOKUP(V2853,Factors!$E$6:$H$5950,4,FALSE)</f>
        <v>1.17E-2</v>
      </c>
      <c r="X2853" t="str">
        <f>VLOOKUP(V2853,Factors!$E$6:$F$5950,2,FALSE)</f>
        <v>Transmission</v>
      </c>
      <c r="Y2853" s="92">
        <f t="shared" si="270"/>
        <v>0.99450000000000005</v>
      </c>
      <c r="Z2853" s="92">
        <f t="shared" si="271"/>
        <v>84.005499999999998</v>
      </c>
      <c r="AA2853" s="92">
        <f t="shared" si="272"/>
        <v>85</v>
      </c>
    </row>
    <row r="2854" spans="1:27" x14ac:dyDescent="0.25">
      <c r="A2854" t="s">
        <v>567</v>
      </c>
      <c r="B2854" t="s">
        <v>223</v>
      </c>
      <c r="C2854" t="s">
        <v>224</v>
      </c>
      <c r="D2854" t="s">
        <v>574</v>
      </c>
      <c r="E2854" t="s">
        <v>575</v>
      </c>
      <c r="F2854" t="str">
        <f t="shared" si="268"/>
        <v>1605</v>
      </c>
      <c r="G2854" t="s">
        <v>56</v>
      </c>
      <c r="H2854" t="s">
        <v>57</v>
      </c>
      <c r="I2854" s="91"/>
      <c r="J2854" s="91"/>
      <c r="K2854" s="91">
        <v>244.96</v>
      </c>
      <c r="L2854" s="91"/>
      <c r="M2854" s="91"/>
      <c r="N2854" s="91"/>
      <c r="O2854" s="91"/>
      <c r="P2854" s="91"/>
      <c r="Q2854" s="91"/>
      <c r="R2854" s="91"/>
      <c r="S2854" s="91"/>
      <c r="T2854" s="91"/>
      <c r="U2854" s="91">
        <f t="shared" si="269"/>
        <v>244.96</v>
      </c>
      <c r="V2854" s="82" t="str">
        <f t="shared" si="267"/>
        <v>141001605892</v>
      </c>
      <c r="W2854" s="83">
        <f>VLOOKUP(V2854,Factors!$E$6:$H$5950,4,FALSE)</f>
        <v>1.17E-2</v>
      </c>
      <c r="X2854" t="str">
        <f>VLOOKUP(V2854,Factors!$E$6:$F$5950,2,FALSE)</f>
        <v>Transmission</v>
      </c>
      <c r="Y2854" s="92">
        <f t="shared" si="270"/>
        <v>2.8660320000000001</v>
      </c>
      <c r="Z2854" s="92">
        <f t="shared" si="271"/>
        <v>242.09396800000002</v>
      </c>
      <c r="AA2854" s="92">
        <f t="shared" si="272"/>
        <v>244.96</v>
      </c>
    </row>
    <row r="2855" spans="1:27" x14ac:dyDescent="0.25">
      <c r="A2855" t="s">
        <v>567</v>
      </c>
      <c r="B2855" t="s">
        <v>223</v>
      </c>
      <c r="C2855" t="s">
        <v>224</v>
      </c>
      <c r="D2855" t="s">
        <v>576</v>
      </c>
      <c r="E2855" t="s">
        <v>577</v>
      </c>
      <c r="F2855" t="str">
        <f t="shared" si="268"/>
        <v>1610</v>
      </c>
      <c r="G2855" t="s">
        <v>92</v>
      </c>
      <c r="H2855" t="s">
        <v>93</v>
      </c>
      <c r="I2855" s="91"/>
      <c r="J2855" s="91"/>
      <c r="K2855" s="91"/>
      <c r="L2855" s="91"/>
      <c r="M2855" s="91"/>
      <c r="N2855" s="91"/>
      <c r="O2855" s="91"/>
      <c r="P2855" s="91"/>
      <c r="Q2855" s="91"/>
      <c r="R2855" s="91"/>
      <c r="S2855" s="91"/>
      <c r="T2855" s="91">
        <v>244.63</v>
      </c>
      <c r="U2855" s="91">
        <f t="shared" si="269"/>
        <v>244.63</v>
      </c>
      <c r="V2855" s="82" t="str">
        <f t="shared" si="267"/>
        <v>141001610892</v>
      </c>
      <c r="W2855" s="83">
        <f>VLOOKUP(V2855,Factors!$E$6:$H$5950,4,FALSE)</f>
        <v>1.17E-2</v>
      </c>
      <c r="X2855" t="str">
        <f>VLOOKUP(V2855,Factors!$E$6:$F$5950,2,FALSE)</f>
        <v>Transmission</v>
      </c>
      <c r="Y2855" s="92">
        <f t="shared" si="270"/>
        <v>2.862171</v>
      </c>
      <c r="Z2855" s="92">
        <f t="shared" si="271"/>
        <v>241.76782900000001</v>
      </c>
      <c r="AA2855" s="92">
        <f t="shared" si="272"/>
        <v>244.63</v>
      </c>
    </row>
    <row r="2856" spans="1:27" x14ac:dyDescent="0.25">
      <c r="A2856" t="s">
        <v>567</v>
      </c>
      <c r="B2856" t="s">
        <v>223</v>
      </c>
      <c r="C2856" t="s">
        <v>224</v>
      </c>
      <c r="D2856" t="s">
        <v>576</v>
      </c>
      <c r="E2856" t="s">
        <v>577</v>
      </c>
      <c r="F2856" t="str">
        <f t="shared" si="268"/>
        <v>1610</v>
      </c>
      <c r="G2856" t="s">
        <v>235</v>
      </c>
      <c r="H2856" t="s">
        <v>236</v>
      </c>
      <c r="I2856" s="91"/>
      <c r="J2856" s="91"/>
      <c r="K2856" s="91"/>
      <c r="L2856" s="91"/>
      <c r="M2856" s="91"/>
      <c r="N2856" s="91"/>
      <c r="O2856" s="91"/>
      <c r="P2856" s="91"/>
      <c r="Q2856" s="91"/>
      <c r="R2856" s="91"/>
      <c r="S2856" s="91"/>
      <c r="T2856" s="91">
        <v>0.39</v>
      </c>
      <c r="U2856" s="91">
        <f t="shared" si="269"/>
        <v>0.39</v>
      </c>
      <c r="V2856" s="82" t="str">
        <f t="shared" si="267"/>
        <v>141001610892</v>
      </c>
      <c r="W2856" s="83">
        <f>VLOOKUP(V2856,Factors!$E$6:$H$5950,4,FALSE)</f>
        <v>1.17E-2</v>
      </c>
      <c r="X2856" t="str">
        <f>VLOOKUP(V2856,Factors!$E$6:$F$5950,2,FALSE)</f>
        <v>Transmission</v>
      </c>
      <c r="Y2856" s="92">
        <f t="shared" si="270"/>
        <v>4.5630000000000002E-3</v>
      </c>
      <c r="Z2856" s="92">
        <f t="shared" si="271"/>
        <v>0.38543700000000003</v>
      </c>
      <c r="AA2856" s="92">
        <f t="shared" si="272"/>
        <v>0.39</v>
      </c>
    </row>
    <row r="2857" spans="1:27" x14ac:dyDescent="0.25">
      <c r="A2857" t="s">
        <v>567</v>
      </c>
      <c r="B2857" t="s">
        <v>223</v>
      </c>
      <c r="C2857" t="s">
        <v>224</v>
      </c>
      <c r="D2857" t="s">
        <v>576</v>
      </c>
      <c r="E2857" t="s">
        <v>577</v>
      </c>
      <c r="F2857" t="str">
        <f t="shared" si="268"/>
        <v>1610</v>
      </c>
      <c r="G2857" t="s">
        <v>351</v>
      </c>
      <c r="H2857" t="s">
        <v>352</v>
      </c>
      <c r="I2857" s="91"/>
      <c r="J2857" s="91"/>
      <c r="K2857" s="91"/>
      <c r="L2857" s="91"/>
      <c r="M2857" s="91"/>
      <c r="N2857" s="91"/>
      <c r="O2857" s="91"/>
      <c r="P2857" s="91"/>
      <c r="Q2857" s="91"/>
      <c r="R2857" s="91"/>
      <c r="S2857" s="91"/>
      <c r="T2857" s="91">
        <v>0.02</v>
      </c>
      <c r="U2857" s="91">
        <f t="shared" si="269"/>
        <v>0.02</v>
      </c>
      <c r="V2857" s="82" t="str">
        <f t="shared" si="267"/>
        <v>141001610892</v>
      </c>
      <c r="W2857" s="83">
        <f>VLOOKUP(V2857,Factors!$E$6:$H$5950,4,FALSE)</f>
        <v>1.17E-2</v>
      </c>
      <c r="X2857" t="str">
        <f>VLOOKUP(V2857,Factors!$E$6:$F$5950,2,FALSE)</f>
        <v>Transmission</v>
      </c>
      <c r="Y2857" s="92">
        <f t="shared" si="270"/>
        <v>2.3400000000000002E-4</v>
      </c>
      <c r="Z2857" s="92">
        <f t="shared" si="271"/>
        <v>1.9765999999999999E-2</v>
      </c>
      <c r="AA2857" s="92">
        <f t="shared" si="272"/>
        <v>0.02</v>
      </c>
    </row>
    <row r="2858" spans="1:27" x14ac:dyDescent="0.25">
      <c r="A2858" t="s">
        <v>567</v>
      </c>
      <c r="B2858" t="s">
        <v>223</v>
      </c>
      <c r="C2858" t="s">
        <v>224</v>
      </c>
      <c r="D2858" t="s">
        <v>576</v>
      </c>
      <c r="E2858" t="s">
        <v>577</v>
      </c>
      <c r="F2858" t="str">
        <f t="shared" si="268"/>
        <v>1610</v>
      </c>
      <c r="G2858" t="s">
        <v>84</v>
      </c>
      <c r="H2858" t="s">
        <v>85</v>
      </c>
      <c r="I2858" s="91">
        <v>330.28</v>
      </c>
      <c r="J2858" s="91">
        <v>160.91</v>
      </c>
      <c r="K2858" s="91">
        <v>39.840000000000003</v>
      </c>
      <c r="L2858" s="91"/>
      <c r="M2858" s="91"/>
      <c r="N2858" s="91"/>
      <c r="O2858" s="91"/>
      <c r="P2858" s="91">
        <v>78.08</v>
      </c>
      <c r="Q2858" s="91">
        <v>314.73</v>
      </c>
      <c r="R2858" s="91">
        <v>623.55999999999995</v>
      </c>
      <c r="S2858" s="91">
        <v>183.84</v>
      </c>
      <c r="T2858" s="91">
        <v>594.04</v>
      </c>
      <c r="U2858" s="91">
        <f t="shared" si="269"/>
        <v>2325.2799999999997</v>
      </c>
      <c r="V2858" s="82" t="str">
        <f t="shared" si="267"/>
        <v>141001610892</v>
      </c>
      <c r="W2858" s="83">
        <f>VLOOKUP(V2858,Factors!$E$6:$H$5950,4,FALSE)</f>
        <v>1.17E-2</v>
      </c>
      <c r="X2858" t="str">
        <f>VLOOKUP(V2858,Factors!$E$6:$F$5950,2,FALSE)</f>
        <v>Transmission</v>
      </c>
      <c r="Y2858" s="92">
        <f t="shared" si="270"/>
        <v>27.205775999999997</v>
      </c>
      <c r="Z2858" s="92">
        <f t="shared" si="271"/>
        <v>2298.074224</v>
      </c>
      <c r="AA2858" s="92">
        <f t="shared" si="272"/>
        <v>2325.2799999999997</v>
      </c>
    </row>
    <row r="2859" spans="1:27" x14ac:dyDescent="0.25">
      <c r="A2859" t="s">
        <v>567</v>
      </c>
      <c r="B2859" t="s">
        <v>223</v>
      </c>
      <c r="C2859" t="s">
        <v>224</v>
      </c>
      <c r="D2859" t="s">
        <v>576</v>
      </c>
      <c r="E2859" t="s">
        <v>577</v>
      </c>
      <c r="F2859" t="str">
        <f t="shared" si="268"/>
        <v>1610</v>
      </c>
      <c r="G2859" t="s">
        <v>280</v>
      </c>
      <c r="H2859" t="s">
        <v>281</v>
      </c>
      <c r="I2859" s="91"/>
      <c r="J2859" s="91">
        <v>1596.33</v>
      </c>
      <c r="K2859" s="91"/>
      <c r="L2859" s="91"/>
      <c r="M2859" s="91"/>
      <c r="N2859" s="91"/>
      <c r="O2859" s="91"/>
      <c r="P2859" s="91"/>
      <c r="Q2859" s="91"/>
      <c r="R2859" s="91"/>
      <c r="S2859" s="91"/>
      <c r="T2859" s="91"/>
      <c r="U2859" s="91">
        <f t="shared" si="269"/>
        <v>1596.33</v>
      </c>
      <c r="V2859" s="82" t="str">
        <f t="shared" si="267"/>
        <v>141001610892</v>
      </c>
      <c r="W2859" s="83">
        <f>VLOOKUP(V2859,Factors!$E$6:$H$5950,4,FALSE)</f>
        <v>1.17E-2</v>
      </c>
      <c r="X2859" t="str">
        <f>VLOOKUP(V2859,Factors!$E$6:$F$5950,2,FALSE)</f>
        <v>Transmission</v>
      </c>
      <c r="Y2859" s="92">
        <f t="shared" si="270"/>
        <v>18.677060999999998</v>
      </c>
      <c r="Z2859" s="92">
        <f t="shared" si="271"/>
        <v>1577.6529389999998</v>
      </c>
      <c r="AA2859" s="92">
        <f t="shared" si="272"/>
        <v>1596.33</v>
      </c>
    </row>
    <row r="2860" spans="1:27" x14ac:dyDescent="0.25">
      <c r="A2860" t="s">
        <v>567</v>
      </c>
      <c r="B2860" t="s">
        <v>223</v>
      </c>
      <c r="C2860" t="s">
        <v>224</v>
      </c>
      <c r="D2860" t="s">
        <v>576</v>
      </c>
      <c r="E2860" t="s">
        <v>577</v>
      </c>
      <c r="F2860" t="str">
        <f t="shared" si="268"/>
        <v>1610</v>
      </c>
      <c r="G2860" t="s">
        <v>256</v>
      </c>
      <c r="H2860" t="s">
        <v>257</v>
      </c>
      <c r="I2860" s="91"/>
      <c r="J2860" s="91"/>
      <c r="K2860" s="91"/>
      <c r="L2860" s="91"/>
      <c r="M2860" s="91"/>
      <c r="N2860" s="91"/>
      <c r="O2860" s="91"/>
      <c r="P2860" s="91"/>
      <c r="Q2860" s="91"/>
      <c r="R2860" s="91"/>
      <c r="S2860" s="91">
        <v>172.4</v>
      </c>
      <c r="T2860" s="91">
        <v>172.4</v>
      </c>
      <c r="U2860" s="91">
        <f t="shared" si="269"/>
        <v>344.8</v>
      </c>
      <c r="V2860" s="82" t="str">
        <f t="shared" si="267"/>
        <v>141001610892</v>
      </c>
      <c r="W2860" s="83">
        <f>VLOOKUP(V2860,Factors!$E$6:$H$5950,4,FALSE)</f>
        <v>1.17E-2</v>
      </c>
      <c r="X2860" t="str">
        <f>VLOOKUP(V2860,Factors!$E$6:$F$5950,2,FALSE)</f>
        <v>Transmission</v>
      </c>
      <c r="Y2860" s="92">
        <f t="shared" si="270"/>
        <v>4.03416</v>
      </c>
      <c r="Z2860" s="92">
        <f t="shared" si="271"/>
        <v>340.76584000000003</v>
      </c>
      <c r="AA2860" s="92">
        <f t="shared" si="272"/>
        <v>344.8</v>
      </c>
    </row>
    <row r="2861" spans="1:27" x14ac:dyDescent="0.25">
      <c r="A2861" t="s">
        <v>567</v>
      </c>
      <c r="B2861" t="s">
        <v>223</v>
      </c>
      <c r="C2861" t="s">
        <v>224</v>
      </c>
      <c r="D2861" t="s">
        <v>576</v>
      </c>
      <c r="E2861" t="s">
        <v>577</v>
      </c>
      <c r="F2861" t="str">
        <f t="shared" si="268"/>
        <v>1610</v>
      </c>
      <c r="G2861" t="s">
        <v>50</v>
      </c>
      <c r="H2861" t="s">
        <v>51</v>
      </c>
      <c r="I2861" s="91"/>
      <c r="J2861" s="91"/>
      <c r="K2861" s="91">
        <v>810</v>
      </c>
      <c r="L2861" s="91"/>
      <c r="M2861" s="91"/>
      <c r="N2861" s="91"/>
      <c r="O2861" s="91"/>
      <c r="P2861" s="91"/>
      <c r="Q2861" s="91"/>
      <c r="R2861" s="91"/>
      <c r="S2861" s="91">
        <v>1542.8</v>
      </c>
      <c r="T2861" s="91"/>
      <c r="U2861" s="91">
        <f t="shared" si="269"/>
        <v>2352.8000000000002</v>
      </c>
      <c r="V2861" s="82" t="str">
        <f t="shared" si="267"/>
        <v>141001610892</v>
      </c>
      <c r="W2861" s="83">
        <f>VLOOKUP(V2861,Factors!$E$6:$H$5950,4,FALSE)</f>
        <v>1.17E-2</v>
      </c>
      <c r="X2861" t="str">
        <f>VLOOKUP(V2861,Factors!$E$6:$F$5950,2,FALSE)</f>
        <v>Transmission</v>
      </c>
      <c r="Y2861" s="92">
        <f t="shared" si="270"/>
        <v>27.527760000000004</v>
      </c>
      <c r="Z2861" s="92">
        <f t="shared" si="271"/>
        <v>2325.2722400000002</v>
      </c>
      <c r="AA2861" s="92">
        <f t="shared" si="272"/>
        <v>2352.8000000000002</v>
      </c>
    </row>
    <row r="2862" spans="1:27" x14ac:dyDescent="0.25">
      <c r="A2862" t="s">
        <v>567</v>
      </c>
      <c r="B2862" t="s">
        <v>223</v>
      </c>
      <c r="C2862" t="s">
        <v>224</v>
      </c>
      <c r="D2862" t="s">
        <v>576</v>
      </c>
      <c r="E2862" t="s">
        <v>577</v>
      </c>
      <c r="F2862" t="str">
        <f t="shared" si="268"/>
        <v>1610</v>
      </c>
      <c r="G2862" t="s">
        <v>56</v>
      </c>
      <c r="H2862" t="s">
        <v>57</v>
      </c>
      <c r="I2862" s="91">
        <v>1624.5</v>
      </c>
      <c r="J2862" s="91">
        <v>972.72</v>
      </c>
      <c r="K2862" s="91">
        <v>240.87</v>
      </c>
      <c r="L2862" s="91"/>
      <c r="M2862" s="91"/>
      <c r="N2862" s="91"/>
      <c r="O2862" s="91"/>
      <c r="P2862" s="91">
        <v>471.99</v>
      </c>
      <c r="Q2862" s="91">
        <v>1902.62</v>
      </c>
      <c r="R2862" s="91">
        <v>3589.19</v>
      </c>
      <c r="S2862" s="91">
        <v>1111.3699999999999</v>
      </c>
      <c r="T2862" s="91">
        <v>3060.35</v>
      </c>
      <c r="U2862" s="91">
        <f t="shared" si="269"/>
        <v>12973.609999999999</v>
      </c>
      <c r="V2862" s="82" t="str">
        <f t="shared" si="267"/>
        <v>141001610892</v>
      </c>
      <c r="W2862" s="83">
        <f>VLOOKUP(V2862,Factors!$E$6:$H$5950,4,FALSE)</f>
        <v>1.17E-2</v>
      </c>
      <c r="X2862" t="str">
        <f>VLOOKUP(V2862,Factors!$E$6:$F$5950,2,FALSE)</f>
        <v>Transmission</v>
      </c>
      <c r="Y2862" s="92">
        <f t="shared" si="270"/>
        <v>151.791237</v>
      </c>
      <c r="Z2862" s="92">
        <f t="shared" si="271"/>
        <v>12821.818762999999</v>
      </c>
      <c r="AA2862" s="92">
        <f t="shared" si="272"/>
        <v>12973.609999999999</v>
      </c>
    </row>
    <row r="2863" spans="1:27" x14ac:dyDescent="0.25">
      <c r="A2863" t="s">
        <v>567</v>
      </c>
      <c r="B2863" t="s">
        <v>223</v>
      </c>
      <c r="C2863" t="s">
        <v>224</v>
      </c>
      <c r="D2863" t="s">
        <v>576</v>
      </c>
      <c r="E2863" t="s">
        <v>577</v>
      </c>
      <c r="F2863" t="str">
        <f t="shared" si="268"/>
        <v>1610</v>
      </c>
      <c r="G2863" t="s">
        <v>68</v>
      </c>
      <c r="H2863" t="s">
        <v>69</v>
      </c>
      <c r="I2863" s="91">
        <v>372.08</v>
      </c>
      <c r="J2863" s="91"/>
      <c r="K2863" s="91"/>
      <c r="L2863" s="91"/>
      <c r="M2863" s="91"/>
      <c r="N2863" s="91"/>
      <c r="O2863" s="91"/>
      <c r="P2863" s="91"/>
      <c r="Q2863" s="91"/>
      <c r="R2863" s="91">
        <v>180.31</v>
      </c>
      <c r="S2863" s="91"/>
      <c r="T2863" s="91">
        <v>530.72</v>
      </c>
      <c r="U2863" s="91">
        <f t="shared" si="269"/>
        <v>1083.1100000000001</v>
      </c>
      <c r="V2863" s="82" t="str">
        <f t="shared" si="267"/>
        <v>141001610892</v>
      </c>
      <c r="W2863" s="83">
        <f>VLOOKUP(V2863,Factors!$E$6:$H$5950,4,FALSE)</f>
        <v>1.17E-2</v>
      </c>
      <c r="X2863" t="str">
        <f>VLOOKUP(V2863,Factors!$E$6:$F$5950,2,FALSE)</f>
        <v>Transmission</v>
      </c>
      <c r="Y2863" s="92">
        <f t="shared" si="270"/>
        <v>12.672387000000002</v>
      </c>
      <c r="Z2863" s="92">
        <f t="shared" si="271"/>
        <v>1070.4376130000001</v>
      </c>
      <c r="AA2863" s="92">
        <f t="shared" si="272"/>
        <v>1083.1100000000001</v>
      </c>
    </row>
    <row r="2864" spans="1:27" x14ac:dyDescent="0.25">
      <c r="A2864" t="s">
        <v>567</v>
      </c>
      <c r="B2864" t="s">
        <v>223</v>
      </c>
      <c r="C2864" t="s">
        <v>224</v>
      </c>
      <c r="D2864" t="s">
        <v>578</v>
      </c>
      <c r="E2864" t="s">
        <v>579</v>
      </c>
      <c r="F2864" t="str">
        <f t="shared" si="268"/>
        <v>0600</v>
      </c>
      <c r="G2864" t="s">
        <v>92</v>
      </c>
      <c r="H2864" t="s">
        <v>93</v>
      </c>
      <c r="I2864" s="91"/>
      <c r="J2864" s="91"/>
      <c r="K2864" s="91"/>
      <c r="L2864" s="91"/>
      <c r="M2864" s="91">
        <v>74.97</v>
      </c>
      <c r="N2864" s="91">
        <v>222.92</v>
      </c>
      <c r="O2864" s="91"/>
      <c r="P2864" s="91"/>
      <c r="Q2864" s="91"/>
      <c r="R2864" s="91"/>
      <c r="S2864" s="91"/>
      <c r="T2864" s="91">
        <v>210.18</v>
      </c>
      <c r="U2864" s="91">
        <f t="shared" si="269"/>
        <v>508.07</v>
      </c>
      <c r="V2864" s="82" t="str">
        <f t="shared" si="267"/>
        <v>141000600892</v>
      </c>
      <c r="W2864" s="83">
        <f>VLOOKUP(V2864,Factors!$E$6:$H$5950,4,FALSE)</f>
        <v>1.17E-2</v>
      </c>
      <c r="X2864" t="str">
        <f>VLOOKUP(V2864,Factors!$E$6:$F$5950,2,FALSE)</f>
        <v>Transmission</v>
      </c>
      <c r="Y2864" s="92">
        <f t="shared" si="270"/>
        <v>5.9444189999999999</v>
      </c>
      <c r="Z2864" s="92">
        <f t="shared" si="271"/>
        <v>502.12558100000001</v>
      </c>
      <c r="AA2864" s="92">
        <f t="shared" si="272"/>
        <v>508.07</v>
      </c>
    </row>
    <row r="2865" spans="1:27" x14ac:dyDescent="0.25">
      <c r="A2865" t="s">
        <v>567</v>
      </c>
      <c r="B2865" t="s">
        <v>223</v>
      </c>
      <c r="C2865" t="s">
        <v>224</v>
      </c>
      <c r="D2865" t="s">
        <v>578</v>
      </c>
      <c r="E2865" t="s">
        <v>579</v>
      </c>
      <c r="F2865" t="str">
        <f t="shared" si="268"/>
        <v>0600</v>
      </c>
      <c r="G2865" t="s">
        <v>84</v>
      </c>
      <c r="H2865" t="s">
        <v>85</v>
      </c>
      <c r="I2865" s="91"/>
      <c r="J2865" s="91"/>
      <c r="K2865" s="91"/>
      <c r="L2865" s="91">
        <v>74.97</v>
      </c>
      <c r="M2865" s="91">
        <v>858.52</v>
      </c>
      <c r="N2865" s="91">
        <v>252.32</v>
      </c>
      <c r="O2865" s="91">
        <v>360.56</v>
      </c>
      <c r="P2865" s="91">
        <v>299.74</v>
      </c>
      <c r="Q2865" s="91">
        <v>21.48</v>
      </c>
      <c r="R2865" s="91">
        <v>42.96</v>
      </c>
      <c r="S2865" s="91">
        <v>220.1</v>
      </c>
      <c r="T2865" s="91">
        <v>160.27000000000001</v>
      </c>
      <c r="U2865" s="91">
        <f t="shared" si="269"/>
        <v>2290.92</v>
      </c>
      <c r="V2865" s="82" t="str">
        <f t="shared" si="267"/>
        <v>141000600892</v>
      </c>
      <c r="W2865" s="83">
        <f>VLOOKUP(V2865,Factors!$E$6:$H$5950,4,FALSE)</f>
        <v>1.17E-2</v>
      </c>
      <c r="X2865" t="str">
        <f>VLOOKUP(V2865,Factors!$E$6:$F$5950,2,FALSE)</f>
        <v>Transmission</v>
      </c>
      <c r="Y2865" s="92">
        <f t="shared" si="270"/>
        <v>26.803764000000001</v>
      </c>
      <c r="Z2865" s="92">
        <f t="shared" si="271"/>
        <v>2264.1162359999998</v>
      </c>
      <c r="AA2865" s="92">
        <f t="shared" si="272"/>
        <v>2290.92</v>
      </c>
    </row>
    <row r="2866" spans="1:27" x14ac:dyDescent="0.25">
      <c r="A2866" t="s">
        <v>567</v>
      </c>
      <c r="B2866" t="s">
        <v>223</v>
      </c>
      <c r="C2866" t="s">
        <v>224</v>
      </c>
      <c r="D2866" t="s">
        <v>578</v>
      </c>
      <c r="E2866" t="s">
        <v>579</v>
      </c>
      <c r="F2866" t="str">
        <f t="shared" si="268"/>
        <v>0600</v>
      </c>
      <c r="G2866" t="s">
        <v>56</v>
      </c>
      <c r="H2866" t="s">
        <v>57</v>
      </c>
      <c r="I2866" s="91"/>
      <c r="J2866" s="91"/>
      <c r="K2866" s="91"/>
      <c r="L2866" s="91">
        <v>324.60000000000002</v>
      </c>
      <c r="M2866" s="91">
        <v>4804.08</v>
      </c>
      <c r="N2866" s="91">
        <v>1493.16</v>
      </c>
      <c r="O2866" s="91">
        <v>2077.44</v>
      </c>
      <c r="P2866" s="91">
        <v>1817.76</v>
      </c>
      <c r="Q2866" s="91">
        <v>129.84</v>
      </c>
      <c r="R2866" s="91">
        <v>259.68</v>
      </c>
      <c r="S2866" s="91">
        <v>1298.4000000000001</v>
      </c>
      <c r="T2866" s="91">
        <v>935.76</v>
      </c>
      <c r="U2866" s="91">
        <f t="shared" si="269"/>
        <v>13140.720000000001</v>
      </c>
      <c r="V2866" s="82" t="str">
        <f t="shared" si="267"/>
        <v>141000600892</v>
      </c>
      <c r="W2866" s="83">
        <f>VLOOKUP(V2866,Factors!$E$6:$H$5950,4,FALSE)</f>
        <v>1.17E-2</v>
      </c>
      <c r="X2866" t="str">
        <f>VLOOKUP(V2866,Factors!$E$6:$F$5950,2,FALSE)</f>
        <v>Transmission</v>
      </c>
      <c r="Y2866" s="92">
        <f t="shared" si="270"/>
        <v>153.74642400000002</v>
      </c>
      <c r="Z2866" s="92">
        <f t="shared" si="271"/>
        <v>12986.973576</v>
      </c>
      <c r="AA2866" s="92">
        <f t="shared" si="272"/>
        <v>13140.720000000001</v>
      </c>
    </row>
    <row r="2867" spans="1:27" x14ac:dyDescent="0.25">
      <c r="A2867" t="s">
        <v>567</v>
      </c>
      <c r="B2867" t="s">
        <v>223</v>
      </c>
      <c r="C2867" t="s">
        <v>224</v>
      </c>
      <c r="D2867" t="s">
        <v>578</v>
      </c>
      <c r="E2867" t="s">
        <v>579</v>
      </c>
      <c r="F2867" t="str">
        <f t="shared" si="268"/>
        <v>0600</v>
      </c>
      <c r="G2867" t="s">
        <v>68</v>
      </c>
      <c r="H2867" t="s">
        <v>69</v>
      </c>
      <c r="I2867" s="91"/>
      <c r="J2867" s="91"/>
      <c r="K2867" s="91"/>
      <c r="L2867" s="91">
        <v>128.6</v>
      </c>
      <c r="M2867" s="91">
        <v>385.8</v>
      </c>
      <c r="N2867" s="91">
        <v>32.15</v>
      </c>
      <c r="O2867" s="91">
        <v>102.24</v>
      </c>
      <c r="P2867" s="91">
        <v>-5.79</v>
      </c>
      <c r="Q2867" s="91"/>
      <c r="R2867" s="91"/>
      <c r="S2867" s="91">
        <v>32.15</v>
      </c>
      <c r="T2867" s="91">
        <v>33.11</v>
      </c>
      <c r="U2867" s="91">
        <f t="shared" si="269"/>
        <v>708.26</v>
      </c>
      <c r="V2867" s="82" t="str">
        <f t="shared" si="267"/>
        <v>141000600892</v>
      </c>
      <c r="W2867" s="83">
        <f>VLOOKUP(V2867,Factors!$E$6:$H$5950,4,FALSE)</f>
        <v>1.17E-2</v>
      </c>
      <c r="X2867" t="str">
        <f>VLOOKUP(V2867,Factors!$E$6:$F$5950,2,FALSE)</f>
        <v>Transmission</v>
      </c>
      <c r="Y2867" s="92">
        <f t="shared" si="270"/>
        <v>8.2866420000000005</v>
      </c>
      <c r="Z2867" s="92">
        <f t="shared" si="271"/>
        <v>699.97335799999996</v>
      </c>
      <c r="AA2867" s="92">
        <f t="shared" si="272"/>
        <v>708.26</v>
      </c>
    </row>
    <row r="2868" spans="1:27" x14ac:dyDescent="0.25">
      <c r="A2868" t="s">
        <v>567</v>
      </c>
      <c r="B2868" t="s">
        <v>264</v>
      </c>
      <c r="C2868" t="s">
        <v>265</v>
      </c>
      <c r="D2868" t="s">
        <v>574</v>
      </c>
      <c r="E2868" t="s">
        <v>575</v>
      </c>
      <c r="F2868" t="str">
        <f t="shared" si="268"/>
        <v>1605</v>
      </c>
      <c r="G2868" t="s">
        <v>92</v>
      </c>
      <c r="H2868" t="s">
        <v>93</v>
      </c>
      <c r="I2868" s="91"/>
      <c r="J2868" s="91"/>
      <c r="K2868" s="91">
        <v>80.33</v>
      </c>
      <c r="L2868" s="91"/>
      <c r="M2868" s="91"/>
      <c r="N2868" s="91"/>
      <c r="O2868" s="91"/>
      <c r="P2868" s="91">
        <v>198.92</v>
      </c>
      <c r="Q2868" s="91"/>
      <c r="R2868" s="91"/>
      <c r="S2868" s="91"/>
      <c r="T2868" s="91"/>
      <c r="U2868" s="91">
        <f t="shared" si="269"/>
        <v>279.25</v>
      </c>
      <c r="V2868" s="82" t="str">
        <f t="shared" si="267"/>
        <v>141091605892</v>
      </c>
      <c r="W2868" s="83">
        <f>VLOOKUP(V2868,Factors!$E$6:$H$5950,4,FALSE)</f>
        <v>1</v>
      </c>
      <c r="X2868" t="str">
        <f>VLOOKUP(V2868,Factors!$E$6:$F$5950,2,FALSE)</f>
        <v>Direct-WA</v>
      </c>
      <c r="Y2868" s="92">
        <f t="shared" si="270"/>
        <v>279.25</v>
      </c>
      <c r="Z2868" s="92">
        <f t="shared" si="271"/>
        <v>0</v>
      </c>
      <c r="AA2868" s="92">
        <f t="shared" si="272"/>
        <v>279.25</v>
      </c>
    </row>
    <row r="2869" spans="1:27" x14ac:dyDescent="0.25">
      <c r="A2869" t="s">
        <v>567</v>
      </c>
      <c r="B2869" t="s">
        <v>264</v>
      </c>
      <c r="C2869" t="s">
        <v>265</v>
      </c>
      <c r="D2869" t="s">
        <v>574</v>
      </c>
      <c r="E2869" t="s">
        <v>575</v>
      </c>
      <c r="F2869" t="str">
        <f t="shared" si="268"/>
        <v>1605</v>
      </c>
      <c r="G2869" t="s">
        <v>235</v>
      </c>
      <c r="H2869" t="s">
        <v>236</v>
      </c>
      <c r="I2869" s="91"/>
      <c r="J2869" s="91"/>
      <c r="K2869" s="91"/>
      <c r="L2869" s="91">
        <v>1.3</v>
      </c>
      <c r="M2869" s="91"/>
      <c r="N2869" s="91"/>
      <c r="O2869" s="91"/>
      <c r="P2869" s="91"/>
      <c r="Q2869" s="91"/>
      <c r="R2869" s="91">
        <v>0.33</v>
      </c>
      <c r="S2869" s="91"/>
      <c r="T2869" s="91"/>
      <c r="U2869" s="91">
        <f t="shared" si="269"/>
        <v>1.6300000000000001</v>
      </c>
      <c r="V2869" s="82" t="str">
        <f t="shared" si="267"/>
        <v>141091605892</v>
      </c>
      <c r="W2869" s="83">
        <f>VLOOKUP(V2869,Factors!$E$6:$H$5950,4,FALSE)</f>
        <v>1</v>
      </c>
      <c r="X2869" t="str">
        <f>VLOOKUP(V2869,Factors!$E$6:$F$5950,2,FALSE)</f>
        <v>Direct-WA</v>
      </c>
      <c r="Y2869" s="92">
        <f t="shared" si="270"/>
        <v>1.6300000000000001</v>
      </c>
      <c r="Z2869" s="92">
        <f t="shared" si="271"/>
        <v>0</v>
      </c>
      <c r="AA2869" s="92">
        <f t="shared" si="272"/>
        <v>1.6300000000000001</v>
      </c>
    </row>
    <row r="2870" spans="1:27" x14ac:dyDescent="0.25">
      <c r="A2870" t="s">
        <v>567</v>
      </c>
      <c r="B2870" t="s">
        <v>264</v>
      </c>
      <c r="C2870" t="s">
        <v>265</v>
      </c>
      <c r="D2870" t="s">
        <v>574</v>
      </c>
      <c r="E2870" t="s">
        <v>575</v>
      </c>
      <c r="F2870" t="str">
        <f t="shared" si="268"/>
        <v>1605</v>
      </c>
      <c r="G2870" t="s">
        <v>351</v>
      </c>
      <c r="H2870" t="s">
        <v>352</v>
      </c>
      <c r="I2870" s="91"/>
      <c r="J2870" s="91"/>
      <c r="K2870" s="91"/>
      <c r="L2870" s="91">
        <v>0.06</v>
      </c>
      <c r="M2870" s="91"/>
      <c r="N2870" s="91"/>
      <c r="O2870" s="91"/>
      <c r="P2870" s="91"/>
      <c r="Q2870" s="91"/>
      <c r="R2870" s="91">
        <v>0.02</v>
      </c>
      <c r="S2870" s="91"/>
      <c r="T2870" s="91"/>
      <c r="U2870" s="91">
        <f t="shared" si="269"/>
        <v>0.08</v>
      </c>
      <c r="V2870" s="82" t="str">
        <f t="shared" si="267"/>
        <v>141091605892</v>
      </c>
      <c r="W2870" s="83">
        <f>VLOOKUP(V2870,Factors!$E$6:$H$5950,4,FALSE)</f>
        <v>1</v>
      </c>
      <c r="X2870" t="str">
        <f>VLOOKUP(V2870,Factors!$E$6:$F$5950,2,FALSE)</f>
        <v>Direct-WA</v>
      </c>
      <c r="Y2870" s="92">
        <f t="shared" si="270"/>
        <v>0.08</v>
      </c>
      <c r="Z2870" s="92">
        <f t="shared" si="271"/>
        <v>0</v>
      </c>
      <c r="AA2870" s="92">
        <f t="shared" si="272"/>
        <v>0.08</v>
      </c>
    </row>
    <row r="2871" spans="1:27" x14ac:dyDescent="0.25">
      <c r="A2871" t="s">
        <v>567</v>
      </c>
      <c r="B2871" t="s">
        <v>264</v>
      </c>
      <c r="C2871" t="s">
        <v>265</v>
      </c>
      <c r="D2871" t="s">
        <v>574</v>
      </c>
      <c r="E2871" t="s">
        <v>575</v>
      </c>
      <c r="F2871" t="str">
        <f t="shared" si="268"/>
        <v>1605</v>
      </c>
      <c r="G2871" t="s">
        <v>84</v>
      </c>
      <c r="H2871" t="s">
        <v>85</v>
      </c>
      <c r="I2871" s="91"/>
      <c r="J2871" s="91"/>
      <c r="K2871" s="91">
        <v>365</v>
      </c>
      <c r="L2871" s="91">
        <v>415.75</v>
      </c>
      <c r="M2871" s="91"/>
      <c r="N2871" s="91">
        <v>131.52000000000001</v>
      </c>
      <c r="O2871" s="91">
        <v>61.84</v>
      </c>
      <c r="P2871" s="91">
        <v>706.34</v>
      </c>
      <c r="Q2871" s="91">
        <v>231.52</v>
      </c>
      <c r="R2871" s="91">
        <v>156.26</v>
      </c>
      <c r="S2871" s="91"/>
      <c r="T2871" s="91"/>
      <c r="U2871" s="91">
        <f t="shared" si="269"/>
        <v>2068.23</v>
      </c>
      <c r="V2871" s="82" t="str">
        <f t="shared" si="267"/>
        <v>141091605892</v>
      </c>
      <c r="W2871" s="83">
        <f>VLOOKUP(V2871,Factors!$E$6:$H$5950,4,FALSE)</f>
        <v>1</v>
      </c>
      <c r="X2871" t="str">
        <f>VLOOKUP(V2871,Factors!$E$6:$F$5950,2,FALSE)</f>
        <v>Direct-WA</v>
      </c>
      <c r="Y2871" s="92">
        <f t="shared" si="270"/>
        <v>2068.23</v>
      </c>
      <c r="Z2871" s="92">
        <f t="shared" si="271"/>
        <v>0</v>
      </c>
      <c r="AA2871" s="92">
        <f t="shared" si="272"/>
        <v>2068.23</v>
      </c>
    </row>
    <row r="2872" spans="1:27" x14ac:dyDescent="0.25">
      <c r="A2872" t="s">
        <v>567</v>
      </c>
      <c r="B2872" t="s">
        <v>264</v>
      </c>
      <c r="C2872" t="s">
        <v>265</v>
      </c>
      <c r="D2872" t="s">
        <v>574</v>
      </c>
      <c r="E2872" t="s">
        <v>575</v>
      </c>
      <c r="F2872" t="str">
        <f t="shared" si="268"/>
        <v>1605</v>
      </c>
      <c r="G2872" t="s">
        <v>256</v>
      </c>
      <c r="H2872" t="s">
        <v>257</v>
      </c>
      <c r="I2872" s="91"/>
      <c r="J2872" s="91"/>
      <c r="K2872" s="91"/>
      <c r="L2872" s="91"/>
      <c r="M2872" s="91"/>
      <c r="N2872" s="91"/>
      <c r="O2872" s="91"/>
      <c r="P2872" s="91">
        <v>144.44999999999999</v>
      </c>
      <c r="Q2872" s="91">
        <v>212.8</v>
      </c>
      <c r="R2872" s="91"/>
      <c r="S2872" s="91"/>
      <c r="T2872" s="91"/>
      <c r="U2872" s="91">
        <f t="shared" si="269"/>
        <v>357.25</v>
      </c>
      <c r="V2872" s="82" t="str">
        <f t="shared" si="267"/>
        <v>141091605892</v>
      </c>
      <c r="W2872" s="83">
        <f>VLOOKUP(V2872,Factors!$E$6:$H$5950,4,FALSE)</f>
        <v>1</v>
      </c>
      <c r="X2872" t="str">
        <f>VLOOKUP(V2872,Factors!$E$6:$F$5950,2,FALSE)</f>
        <v>Direct-WA</v>
      </c>
      <c r="Y2872" s="92">
        <f t="shared" si="270"/>
        <v>357.25</v>
      </c>
      <c r="Z2872" s="92">
        <f t="shared" si="271"/>
        <v>0</v>
      </c>
      <c r="AA2872" s="92">
        <f t="shared" si="272"/>
        <v>357.25</v>
      </c>
    </row>
    <row r="2873" spans="1:27" x14ac:dyDescent="0.25">
      <c r="A2873" t="s">
        <v>567</v>
      </c>
      <c r="B2873" t="s">
        <v>264</v>
      </c>
      <c r="C2873" t="s">
        <v>265</v>
      </c>
      <c r="D2873" t="s">
        <v>574</v>
      </c>
      <c r="E2873" t="s">
        <v>575</v>
      </c>
      <c r="F2873" t="str">
        <f t="shared" si="268"/>
        <v>1605</v>
      </c>
      <c r="G2873" t="s">
        <v>50</v>
      </c>
      <c r="H2873" t="s">
        <v>51</v>
      </c>
      <c r="I2873" s="91">
        <v>510.2</v>
      </c>
      <c r="J2873" s="91"/>
      <c r="K2873" s="91"/>
      <c r="L2873" s="91"/>
      <c r="M2873" s="91"/>
      <c r="N2873" s="91"/>
      <c r="O2873" s="91"/>
      <c r="P2873" s="91"/>
      <c r="Q2873" s="91"/>
      <c r="R2873" s="91">
        <v>4372.6000000000004</v>
      </c>
      <c r="S2873" s="91"/>
      <c r="T2873" s="91"/>
      <c r="U2873" s="91">
        <f t="shared" si="269"/>
        <v>4882.8</v>
      </c>
      <c r="V2873" s="82" t="str">
        <f t="shared" si="267"/>
        <v>141091605892</v>
      </c>
      <c r="W2873" s="83">
        <f>VLOOKUP(V2873,Factors!$E$6:$H$5950,4,FALSE)</f>
        <v>1</v>
      </c>
      <c r="X2873" t="str">
        <f>VLOOKUP(V2873,Factors!$E$6:$F$5950,2,FALSE)</f>
        <v>Direct-WA</v>
      </c>
      <c r="Y2873" s="92">
        <f t="shared" si="270"/>
        <v>4882.8</v>
      </c>
      <c r="Z2873" s="92">
        <f t="shared" si="271"/>
        <v>0</v>
      </c>
      <c r="AA2873" s="92">
        <f t="shared" si="272"/>
        <v>4882.8</v>
      </c>
    </row>
    <row r="2874" spans="1:27" x14ac:dyDescent="0.25">
      <c r="A2874" t="s">
        <v>567</v>
      </c>
      <c r="B2874" t="s">
        <v>264</v>
      </c>
      <c r="C2874" t="s">
        <v>265</v>
      </c>
      <c r="D2874" t="s">
        <v>574</v>
      </c>
      <c r="E2874" t="s">
        <v>575</v>
      </c>
      <c r="F2874" t="str">
        <f t="shared" si="268"/>
        <v>1605</v>
      </c>
      <c r="G2874" t="s">
        <v>284</v>
      </c>
      <c r="H2874" t="s">
        <v>285</v>
      </c>
      <c r="I2874" s="91"/>
      <c r="J2874" s="91"/>
      <c r="K2874" s="91"/>
      <c r="L2874" s="91"/>
      <c r="M2874" s="91">
        <v>542</v>
      </c>
      <c r="N2874" s="91"/>
      <c r="O2874" s="91"/>
      <c r="P2874" s="91"/>
      <c r="Q2874" s="91"/>
      <c r="R2874" s="91"/>
      <c r="S2874" s="91"/>
      <c r="T2874" s="91"/>
      <c r="U2874" s="91">
        <f t="shared" si="269"/>
        <v>542</v>
      </c>
      <c r="V2874" s="82" t="str">
        <f t="shared" si="267"/>
        <v>141091605892</v>
      </c>
      <c r="W2874" s="83">
        <f>VLOOKUP(V2874,Factors!$E$6:$H$5950,4,FALSE)</f>
        <v>1</v>
      </c>
      <c r="X2874" t="str">
        <f>VLOOKUP(V2874,Factors!$E$6:$F$5950,2,FALSE)</f>
        <v>Direct-WA</v>
      </c>
      <c r="Y2874" s="92">
        <f t="shared" si="270"/>
        <v>542</v>
      </c>
      <c r="Z2874" s="92">
        <f t="shared" si="271"/>
        <v>0</v>
      </c>
      <c r="AA2874" s="92">
        <f t="shared" si="272"/>
        <v>542</v>
      </c>
    </row>
    <row r="2875" spans="1:27" x14ac:dyDescent="0.25">
      <c r="A2875" t="s">
        <v>567</v>
      </c>
      <c r="B2875" t="s">
        <v>264</v>
      </c>
      <c r="C2875" t="s">
        <v>265</v>
      </c>
      <c r="D2875" t="s">
        <v>574</v>
      </c>
      <c r="E2875" t="s">
        <v>575</v>
      </c>
      <c r="F2875" t="str">
        <f t="shared" si="268"/>
        <v>1605</v>
      </c>
      <c r="G2875" t="s">
        <v>353</v>
      </c>
      <c r="H2875" t="s">
        <v>354</v>
      </c>
      <c r="I2875" s="91"/>
      <c r="J2875" s="91"/>
      <c r="K2875" s="91"/>
      <c r="L2875" s="91"/>
      <c r="M2875" s="91">
        <v>-52.3</v>
      </c>
      <c r="N2875" s="91"/>
      <c r="O2875" s="91"/>
      <c r="P2875" s="91"/>
      <c r="Q2875" s="91"/>
      <c r="R2875" s="91"/>
      <c r="S2875" s="91">
        <v>-197.57</v>
      </c>
      <c r="T2875" s="91"/>
      <c r="U2875" s="91">
        <f t="shared" si="269"/>
        <v>-249.87</v>
      </c>
      <c r="V2875" s="82" t="str">
        <f t="shared" si="267"/>
        <v>141091605892</v>
      </c>
      <c r="W2875" s="83">
        <f>VLOOKUP(V2875,Factors!$E$6:$H$5950,4,FALSE)</f>
        <v>1</v>
      </c>
      <c r="X2875" t="str">
        <f>VLOOKUP(V2875,Factors!$E$6:$F$5950,2,FALSE)</f>
        <v>Direct-WA</v>
      </c>
      <c r="Y2875" s="92">
        <f t="shared" si="270"/>
        <v>-249.87</v>
      </c>
      <c r="Z2875" s="92">
        <f t="shared" si="271"/>
        <v>0</v>
      </c>
      <c r="AA2875" s="92">
        <f t="shared" si="272"/>
        <v>-249.87</v>
      </c>
    </row>
    <row r="2876" spans="1:27" x14ac:dyDescent="0.25">
      <c r="A2876" t="s">
        <v>567</v>
      </c>
      <c r="B2876" t="s">
        <v>264</v>
      </c>
      <c r="C2876" t="s">
        <v>265</v>
      </c>
      <c r="D2876" t="s">
        <v>574</v>
      </c>
      <c r="E2876" t="s">
        <v>575</v>
      </c>
      <c r="F2876" t="str">
        <f t="shared" si="268"/>
        <v>1605</v>
      </c>
      <c r="G2876" t="s">
        <v>65</v>
      </c>
      <c r="H2876" t="s">
        <v>66</v>
      </c>
      <c r="I2876" s="91"/>
      <c r="J2876" s="91"/>
      <c r="K2876" s="91">
        <v>985.06</v>
      </c>
      <c r="L2876" s="91"/>
      <c r="M2876" s="91"/>
      <c r="N2876" s="91"/>
      <c r="O2876" s="91"/>
      <c r="P2876" s="91"/>
      <c r="Q2876" s="91"/>
      <c r="R2876" s="91">
        <v>944.63</v>
      </c>
      <c r="S2876" s="91"/>
      <c r="T2876" s="91"/>
      <c r="U2876" s="91">
        <f t="shared" si="269"/>
        <v>1929.69</v>
      </c>
      <c r="V2876" s="82" t="str">
        <f t="shared" si="267"/>
        <v>141091605892</v>
      </c>
      <c r="W2876" s="83">
        <f>VLOOKUP(V2876,Factors!$E$6:$H$5950,4,FALSE)</f>
        <v>1</v>
      </c>
      <c r="X2876" t="str">
        <f>VLOOKUP(V2876,Factors!$E$6:$F$5950,2,FALSE)</f>
        <v>Direct-WA</v>
      </c>
      <c r="Y2876" s="92">
        <f t="shared" si="270"/>
        <v>1929.69</v>
      </c>
      <c r="Z2876" s="92">
        <f t="shared" si="271"/>
        <v>0</v>
      </c>
      <c r="AA2876" s="92">
        <f t="shared" si="272"/>
        <v>1929.69</v>
      </c>
    </row>
    <row r="2877" spans="1:27" x14ac:dyDescent="0.25">
      <c r="A2877" t="s">
        <v>567</v>
      </c>
      <c r="B2877" t="s">
        <v>264</v>
      </c>
      <c r="C2877" t="s">
        <v>265</v>
      </c>
      <c r="D2877" t="s">
        <v>574</v>
      </c>
      <c r="E2877" t="s">
        <v>575</v>
      </c>
      <c r="F2877" t="str">
        <f t="shared" si="268"/>
        <v>1605</v>
      </c>
      <c r="G2877" t="s">
        <v>56</v>
      </c>
      <c r="H2877" t="s">
        <v>57</v>
      </c>
      <c r="I2877" s="91"/>
      <c r="J2877" s="91"/>
      <c r="K2877" s="91">
        <v>1221.4000000000001</v>
      </c>
      <c r="L2877" s="91">
        <v>2360.41</v>
      </c>
      <c r="M2877" s="91"/>
      <c r="N2877" s="91">
        <v>795.08</v>
      </c>
      <c r="O2877" s="91">
        <v>187.84</v>
      </c>
      <c r="P2877" s="91">
        <v>4209.3</v>
      </c>
      <c r="Q2877" s="91">
        <v>1213.5999999999999</v>
      </c>
      <c r="R2877" s="91"/>
      <c r="S2877" s="91"/>
      <c r="T2877" s="91"/>
      <c r="U2877" s="91">
        <f t="shared" si="269"/>
        <v>9987.630000000001</v>
      </c>
      <c r="V2877" s="82" t="str">
        <f t="shared" si="267"/>
        <v>141091605892</v>
      </c>
      <c r="W2877" s="83">
        <f>VLOOKUP(V2877,Factors!$E$6:$H$5950,4,FALSE)</f>
        <v>1</v>
      </c>
      <c r="X2877" t="str">
        <f>VLOOKUP(V2877,Factors!$E$6:$F$5950,2,FALSE)</f>
        <v>Direct-WA</v>
      </c>
      <c r="Y2877" s="92">
        <f t="shared" si="270"/>
        <v>9987.630000000001</v>
      </c>
      <c r="Z2877" s="92">
        <f t="shared" si="271"/>
        <v>0</v>
      </c>
      <c r="AA2877" s="92">
        <f t="shared" si="272"/>
        <v>9987.630000000001</v>
      </c>
    </row>
    <row r="2878" spans="1:27" x14ac:dyDescent="0.25">
      <c r="A2878" t="s">
        <v>567</v>
      </c>
      <c r="B2878" t="s">
        <v>264</v>
      </c>
      <c r="C2878" t="s">
        <v>265</v>
      </c>
      <c r="D2878" t="s">
        <v>574</v>
      </c>
      <c r="E2878" t="s">
        <v>575</v>
      </c>
      <c r="F2878" t="str">
        <f t="shared" si="268"/>
        <v>1605</v>
      </c>
      <c r="G2878" t="s">
        <v>68</v>
      </c>
      <c r="H2878" t="s">
        <v>69</v>
      </c>
      <c r="I2878" s="91"/>
      <c r="J2878" s="91"/>
      <c r="K2878" s="91"/>
      <c r="L2878" s="91">
        <v>152.86000000000001</v>
      </c>
      <c r="M2878" s="91"/>
      <c r="N2878" s="91"/>
      <c r="O2878" s="91">
        <v>186.04</v>
      </c>
      <c r="P2878" s="91">
        <v>60.65</v>
      </c>
      <c r="Q2878" s="91">
        <v>186.04</v>
      </c>
      <c r="R2878" s="91"/>
      <c r="S2878" s="91"/>
      <c r="T2878" s="91"/>
      <c r="U2878" s="91">
        <f t="shared" si="269"/>
        <v>585.58999999999992</v>
      </c>
      <c r="V2878" s="82" t="str">
        <f t="shared" si="267"/>
        <v>141091605892</v>
      </c>
      <c r="W2878" s="83">
        <f>VLOOKUP(V2878,Factors!$E$6:$H$5950,4,FALSE)</f>
        <v>1</v>
      </c>
      <c r="X2878" t="str">
        <f>VLOOKUP(V2878,Factors!$E$6:$F$5950,2,FALSE)</f>
        <v>Direct-WA</v>
      </c>
      <c r="Y2878" s="92">
        <f t="shared" si="270"/>
        <v>585.58999999999992</v>
      </c>
      <c r="Z2878" s="92">
        <f t="shared" si="271"/>
        <v>0</v>
      </c>
      <c r="AA2878" s="92">
        <f t="shared" si="272"/>
        <v>585.58999999999992</v>
      </c>
    </row>
    <row r="2879" spans="1:27" x14ac:dyDescent="0.25">
      <c r="A2879" t="s">
        <v>567</v>
      </c>
      <c r="B2879" t="s">
        <v>264</v>
      </c>
      <c r="C2879" t="s">
        <v>265</v>
      </c>
      <c r="D2879" t="s">
        <v>574</v>
      </c>
      <c r="E2879" t="s">
        <v>575</v>
      </c>
      <c r="F2879" t="str">
        <f t="shared" si="268"/>
        <v>1605</v>
      </c>
      <c r="G2879" t="s">
        <v>156</v>
      </c>
      <c r="H2879" t="s">
        <v>157</v>
      </c>
      <c r="I2879" s="91"/>
      <c r="J2879" s="91"/>
      <c r="K2879" s="91"/>
      <c r="L2879" s="91"/>
      <c r="M2879" s="91"/>
      <c r="N2879" s="91"/>
      <c r="O2879" s="91"/>
      <c r="P2879" s="91"/>
      <c r="Q2879" s="91"/>
      <c r="R2879" s="91">
        <v>42.86</v>
      </c>
      <c r="S2879" s="91"/>
      <c r="T2879" s="91"/>
      <c r="U2879" s="91">
        <f t="shared" si="269"/>
        <v>42.86</v>
      </c>
      <c r="V2879" s="82" t="str">
        <f t="shared" si="267"/>
        <v>141091605892</v>
      </c>
      <c r="W2879" s="83">
        <f>VLOOKUP(V2879,Factors!$E$6:$H$5950,4,FALSE)</f>
        <v>1</v>
      </c>
      <c r="X2879" t="str">
        <f>VLOOKUP(V2879,Factors!$E$6:$F$5950,2,FALSE)</f>
        <v>Direct-WA</v>
      </c>
      <c r="Y2879" s="92">
        <f t="shared" si="270"/>
        <v>42.86</v>
      </c>
      <c r="Z2879" s="92">
        <f t="shared" si="271"/>
        <v>0</v>
      </c>
      <c r="AA2879" s="92">
        <f t="shared" si="272"/>
        <v>42.86</v>
      </c>
    </row>
    <row r="2880" spans="1:27" x14ac:dyDescent="0.25">
      <c r="A2880" t="s">
        <v>567</v>
      </c>
      <c r="B2880" t="s">
        <v>264</v>
      </c>
      <c r="C2880" t="s">
        <v>265</v>
      </c>
      <c r="D2880" t="s">
        <v>576</v>
      </c>
      <c r="E2880" t="s">
        <v>577</v>
      </c>
      <c r="F2880" t="str">
        <f t="shared" si="268"/>
        <v>1610</v>
      </c>
      <c r="G2880" t="s">
        <v>92</v>
      </c>
      <c r="H2880" t="s">
        <v>93</v>
      </c>
      <c r="I2880" s="91"/>
      <c r="J2880" s="91"/>
      <c r="K2880" s="91">
        <v>76.900000000000006</v>
      </c>
      <c r="L2880" s="91">
        <v>237</v>
      </c>
      <c r="M2880" s="91">
        <v>132.85</v>
      </c>
      <c r="N2880" s="91">
        <v>115.72</v>
      </c>
      <c r="O2880" s="91"/>
      <c r="P2880" s="91">
        <v>147.15</v>
      </c>
      <c r="Q2880" s="91"/>
      <c r="R2880" s="91"/>
      <c r="S2880" s="91">
        <v>131.87</v>
      </c>
      <c r="T2880" s="91"/>
      <c r="U2880" s="91">
        <f t="shared" si="269"/>
        <v>841.49</v>
      </c>
      <c r="V2880" s="82" t="str">
        <f t="shared" si="267"/>
        <v>141091610892</v>
      </c>
      <c r="W2880" s="83">
        <f>VLOOKUP(V2880,Factors!$E$6:$H$5950,4,FALSE)</f>
        <v>1</v>
      </c>
      <c r="X2880" t="str">
        <f>VLOOKUP(V2880,Factors!$E$6:$F$5950,2,FALSE)</f>
        <v>Direct-WA</v>
      </c>
      <c r="Y2880" s="92">
        <f t="shared" si="270"/>
        <v>841.49</v>
      </c>
      <c r="Z2880" s="92">
        <f t="shared" si="271"/>
        <v>0</v>
      </c>
      <c r="AA2880" s="92">
        <f t="shared" si="272"/>
        <v>841.49</v>
      </c>
    </row>
    <row r="2881" spans="1:27" x14ac:dyDescent="0.25">
      <c r="A2881" t="s">
        <v>567</v>
      </c>
      <c r="B2881" t="s">
        <v>264</v>
      </c>
      <c r="C2881" t="s">
        <v>265</v>
      </c>
      <c r="D2881" t="s">
        <v>576</v>
      </c>
      <c r="E2881" t="s">
        <v>577</v>
      </c>
      <c r="F2881" t="str">
        <f t="shared" si="268"/>
        <v>1610</v>
      </c>
      <c r="G2881" t="s">
        <v>235</v>
      </c>
      <c r="H2881" t="s">
        <v>236</v>
      </c>
      <c r="I2881" s="91"/>
      <c r="J2881" s="91"/>
      <c r="K2881" s="91"/>
      <c r="L2881" s="91">
        <v>2.62</v>
      </c>
      <c r="M2881" s="91"/>
      <c r="N2881" s="91"/>
      <c r="O2881" s="91"/>
      <c r="P2881" s="91"/>
      <c r="Q2881" s="91"/>
      <c r="R2881" s="91"/>
      <c r="S2881" s="91"/>
      <c r="T2881" s="91"/>
      <c r="U2881" s="91">
        <f t="shared" si="269"/>
        <v>2.62</v>
      </c>
      <c r="V2881" s="82" t="str">
        <f t="shared" si="267"/>
        <v>141091610892</v>
      </c>
      <c r="W2881" s="83">
        <f>VLOOKUP(V2881,Factors!$E$6:$H$5950,4,FALSE)</f>
        <v>1</v>
      </c>
      <c r="X2881" t="str">
        <f>VLOOKUP(V2881,Factors!$E$6:$F$5950,2,FALSE)</f>
        <v>Direct-WA</v>
      </c>
      <c r="Y2881" s="92">
        <f t="shared" si="270"/>
        <v>2.62</v>
      </c>
      <c r="Z2881" s="92">
        <f t="shared" si="271"/>
        <v>0</v>
      </c>
      <c r="AA2881" s="92">
        <f t="shared" si="272"/>
        <v>2.62</v>
      </c>
    </row>
    <row r="2882" spans="1:27" x14ac:dyDescent="0.25">
      <c r="A2882" t="s">
        <v>567</v>
      </c>
      <c r="B2882" t="s">
        <v>264</v>
      </c>
      <c r="C2882" t="s">
        <v>265</v>
      </c>
      <c r="D2882" t="s">
        <v>576</v>
      </c>
      <c r="E2882" t="s">
        <v>577</v>
      </c>
      <c r="F2882" t="str">
        <f t="shared" si="268"/>
        <v>1610</v>
      </c>
      <c r="G2882" t="s">
        <v>351</v>
      </c>
      <c r="H2882" t="s">
        <v>352</v>
      </c>
      <c r="I2882" s="91"/>
      <c r="J2882" s="91"/>
      <c r="K2882" s="91"/>
      <c r="L2882" s="91">
        <v>0.13</v>
      </c>
      <c r="M2882" s="91"/>
      <c r="N2882" s="91"/>
      <c r="O2882" s="91"/>
      <c r="P2882" s="91"/>
      <c r="Q2882" s="91"/>
      <c r="R2882" s="91"/>
      <c r="S2882" s="91"/>
      <c r="T2882" s="91"/>
      <c r="U2882" s="91">
        <f t="shared" si="269"/>
        <v>0.13</v>
      </c>
      <c r="V2882" s="82" t="str">
        <f t="shared" si="267"/>
        <v>141091610892</v>
      </c>
      <c r="W2882" s="83">
        <f>VLOOKUP(V2882,Factors!$E$6:$H$5950,4,FALSE)</f>
        <v>1</v>
      </c>
      <c r="X2882" t="str">
        <f>VLOOKUP(V2882,Factors!$E$6:$F$5950,2,FALSE)</f>
        <v>Direct-WA</v>
      </c>
      <c r="Y2882" s="92">
        <f t="shared" si="270"/>
        <v>0.13</v>
      </c>
      <c r="Z2882" s="92">
        <f t="shared" si="271"/>
        <v>0</v>
      </c>
      <c r="AA2882" s="92">
        <f t="shared" si="272"/>
        <v>0.13</v>
      </c>
    </row>
    <row r="2883" spans="1:27" x14ac:dyDescent="0.25">
      <c r="A2883" t="s">
        <v>567</v>
      </c>
      <c r="B2883" t="s">
        <v>264</v>
      </c>
      <c r="C2883" t="s">
        <v>265</v>
      </c>
      <c r="D2883" t="s">
        <v>576</v>
      </c>
      <c r="E2883" t="s">
        <v>577</v>
      </c>
      <c r="F2883" t="str">
        <f t="shared" si="268"/>
        <v>1610</v>
      </c>
      <c r="G2883" t="s">
        <v>84</v>
      </c>
      <c r="H2883" t="s">
        <v>85</v>
      </c>
      <c r="I2883" s="91">
        <v>199.81</v>
      </c>
      <c r="J2883" s="91">
        <v>2.82</v>
      </c>
      <c r="K2883" s="91">
        <v>470.94</v>
      </c>
      <c r="L2883" s="91">
        <v>612.22</v>
      </c>
      <c r="M2883" s="91">
        <v>482.31</v>
      </c>
      <c r="N2883" s="91">
        <v>316.81</v>
      </c>
      <c r="O2883" s="91">
        <v>159.74</v>
      </c>
      <c r="P2883" s="91">
        <v>45.54</v>
      </c>
      <c r="Q2883" s="91">
        <v>198.47</v>
      </c>
      <c r="R2883" s="91">
        <v>64.540000000000006</v>
      </c>
      <c r="S2883" s="91">
        <v>150.35</v>
      </c>
      <c r="T2883" s="91">
        <v>93.77</v>
      </c>
      <c r="U2883" s="91">
        <f t="shared" si="269"/>
        <v>2797.3199999999993</v>
      </c>
      <c r="V2883" s="82" t="str">
        <f t="shared" si="267"/>
        <v>141091610892</v>
      </c>
      <c r="W2883" s="83">
        <f>VLOOKUP(V2883,Factors!$E$6:$H$5950,4,FALSE)</f>
        <v>1</v>
      </c>
      <c r="X2883" t="str">
        <f>VLOOKUP(V2883,Factors!$E$6:$F$5950,2,FALSE)</f>
        <v>Direct-WA</v>
      </c>
      <c r="Y2883" s="92">
        <f t="shared" si="270"/>
        <v>2797.3199999999993</v>
      </c>
      <c r="Z2883" s="92">
        <f t="shared" si="271"/>
        <v>0</v>
      </c>
      <c r="AA2883" s="92">
        <f t="shared" si="272"/>
        <v>2797.3199999999993</v>
      </c>
    </row>
    <row r="2884" spans="1:27" x14ac:dyDescent="0.25">
      <c r="A2884" t="s">
        <v>567</v>
      </c>
      <c r="B2884" t="s">
        <v>264</v>
      </c>
      <c r="C2884" t="s">
        <v>265</v>
      </c>
      <c r="D2884" t="s">
        <v>576</v>
      </c>
      <c r="E2884" t="s">
        <v>577</v>
      </c>
      <c r="F2884" t="str">
        <f t="shared" si="268"/>
        <v>1610</v>
      </c>
      <c r="G2884" t="s">
        <v>256</v>
      </c>
      <c r="H2884" t="s">
        <v>257</v>
      </c>
      <c r="I2884" s="91"/>
      <c r="J2884" s="91"/>
      <c r="K2884" s="91"/>
      <c r="L2884" s="91"/>
      <c r="M2884" s="91"/>
      <c r="N2884" s="91"/>
      <c r="O2884" s="91"/>
      <c r="P2884" s="91"/>
      <c r="Q2884" s="91"/>
      <c r="R2884" s="91">
        <v>433.35</v>
      </c>
      <c r="S2884" s="91">
        <v>75</v>
      </c>
      <c r="T2884" s="91"/>
      <c r="U2884" s="91">
        <f t="shared" si="269"/>
        <v>508.35</v>
      </c>
      <c r="V2884" s="82" t="str">
        <f t="shared" ref="V2884:V2947" si="273">CONCATENATE(B2884,RIGHT(D2884,4),A2884)</f>
        <v>141091610892</v>
      </c>
      <c r="W2884" s="83">
        <f>VLOOKUP(V2884,Factors!$E$6:$H$5950,4,FALSE)</f>
        <v>1</v>
      </c>
      <c r="X2884" t="str">
        <f>VLOOKUP(V2884,Factors!$E$6:$F$5950,2,FALSE)</f>
        <v>Direct-WA</v>
      </c>
      <c r="Y2884" s="92">
        <f t="shared" si="270"/>
        <v>508.35</v>
      </c>
      <c r="Z2884" s="92">
        <f t="shared" si="271"/>
        <v>0</v>
      </c>
      <c r="AA2884" s="92">
        <f t="shared" si="272"/>
        <v>508.35</v>
      </c>
    </row>
    <row r="2885" spans="1:27" x14ac:dyDescent="0.25">
      <c r="A2885" t="s">
        <v>567</v>
      </c>
      <c r="B2885" t="s">
        <v>264</v>
      </c>
      <c r="C2885" t="s">
        <v>265</v>
      </c>
      <c r="D2885" t="s">
        <v>576</v>
      </c>
      <c r="E2885" t="s">
        <v>577</v>
      </c>
      <c r="F2885" t="str">
        <f t="shared" ref="F2885:F2948" si="274">RIGHT(D2885,4)</f>
        <v>1610</v>
      </c>
      <c r="G2885" t="s">
        <v>353</v>
      </c>
      <c r="H2885" t="s">
        <v>354</v>
      </c>
      <c r="I2885" s="91"/>
      <c r="J2885" s="91"/>
      <c r="K2885" s="91"/>
      <c r="L2885" s="91"/>
      <c r="M2885" s="91">
        <v>-276.22000000000003</v>
      </c>
      <c r="N2885" s="91"/>
      <c r="O2885" s="91"/>
      <c r="P2885" s="91"/>
      <c r="Q2885" s="91"/>
      <c r="R2885" s="91"/>
      <c r="S2885" s="91"/>
      <c r="T2885" s="91"/>
      <c r="U2885" s="91">
        <f t="shared" ref="U2885:U2948" si="275">SUM(I2885:T2885)</f>
        <v>-276.22000000000003</v>
      </c>
      <c r="V2885" s="82" t="str">
        <f t="shared" si="273"/>
        <v>141091610892</v>
      </c>
      <c r="W2885" s="83">
        <f>VLOOKUP(V2885,Factors!$E$6:$H$5950,4,FALSE)</f>
        <v>1</v>
      </c>
      <c r="X2885" t="str">
        <f>VLOOKUP(V2885,Factors!$E$6:$F$5950,2,FALSE)</f>
        <v>Direct-WA</v>
      </c>
      <c r="Y2885" s="92">
        <f t="shared" si="270"/>
        <v>-276.22000000000003</v>
      </c>
      <c r="Z2885" s="92">
        <f t="shared" si="271"/>
        <v>0</v>
      </c>
      <c r="AA2885" s="92">
        <f t="shared" si="272"/>
        <v>-276.22000000000003</v>
      </c>
    </row>
    <row r="2886" spans="1:27" x14ac:dyDescent="0.25">
      <c r="A2886" t="s">
        <v>567</v>
      </c>
      <c r="B2886" t="s">
        <v>264</v>
      </c>
      <c r="C2886" t="s">
        <v>265</v>
      </c>
      <c r="D2886" t="s">
        <v>576</v>
      </c>
      <c r="E2886" t="s">
        <v>577</v>
      </c>
      <c r="F2886" t="str">
        <f t="shared" si="274"/>
        <v>1610</v>
      </c>
      <c r="G2886" t="s">
        <v>56</v>
      </c>
      <c r="H2886" t="s">
        <v>57</v>
      </c>
      <c r="I2886" s="91">
        <v>1207.9000000000001</v>
      </c>
      <c r="J2886" s="91"/>
      <c r="K2886" s="91">
        <v>2846.89</v>
      </c>
      <c r="L2886" s="91">
        <v>3357.83</v>
      </c>
      <c r="M2886" s="91">
        <v>2659.42</v>
      </c>
      <c r="N2886" s="91">
        <v>1915.16</v>
      </c>
      <c r="O2886" s="91">
        <v>749.3</v>
      </c>
      <c r="P2886" s="91">
        <v>275.27999999999997</v>
      </c>
      <c r="Q2886" s="91">
        <v>1199.76</v>
      </c>
      <c r="R2886" s="91">
        <v>390.18</v>
      </c>
      <c r="S2886" s="91">
        <v>908.88</v>
      </c>
      <c r="T2886" s="91">
        <v>566.88</v>
      </c>
      <c r="U2886" s="91">
        <f t="shared" si="275"/>
        <v>16077.48</v>
      </c>
      <c r="V2886" s="82" t="str">
        <f t="shared" si="273"/>
        <v>141091610892</v>
      </c>
      <c r="W2886" s="83">
        <f>VLOOKUP(V2886,Factors!$E$6:$H$5950,4,FALSE)</f>
        <v>1</v>
      </c>
      <c r="X2886" t="str">
        <f>VLOOKUP(V2886,Factors!$E$6:$F$5950,2,FALSE)</f>
        <v>Direct-WA</v>
      </c>
      <c r="Y2886" s="92">
        <f t="shared" si="270"/>
        <v>16077.48</v>
      </c>
      <c r="Z2886" s="92">
        <f t="shared" si="271"/>
        <v>0</v>
      </c>
      <c r="AA2886" s="92">
        <f t="shared" si="272"/>
        <v>16077.48</v>
      </c>
    </row>
    <row r="2887" spans="1:27" x14ac:dyDescent="0.25">
      <c r="A2887" t="s">
        <v>567</v>
      </c>
      <c r="B2887" t="s">
        <v>264</v>
      </c>
      <c r="C2887" t="s">
        <v>265</v>
      </c>
      <c r="D2887" t="s">
        <v>576</v>
      </c>
      <c r="E2887" t="s">
        <v>577</v>
      </c>
      <c r="F2887" t="str">
        <f t="shared" si="274"/>
        <v>1610</v>
      </c>
      <c r="G2887" t="s">
        <v>68</v>
      </c>
      <c r="H2887" t="s">
        <v>69</v>
      </c>
      <c r="I2887" s="91"/>
      <c r="J2887" s="91">
        <v>17.04</v>
      </c>
      <c r="K2887" s="91"/>
      <c r="L2887" s="91">
        <v>343.15</v>
      </c>
      <c r="M2887" s="91">
        <v>256.25</v>
      </c>
      <c r="N2887" s="91"/>
      <c r="O2887" s="91">
        <v>216.37</v>
      </c>
      <c r="P2887" s="91"/>
      <c r="Q2887" s="91"/>
      <c r="R2887" s="91"/>
      <c r="S2887" s="91"/>
      <c r="T2887" s="91"/>
      <c r="U2887" s="91">
        <f t="shared" si="275"/>
        <v>832.81000000000006</v>
      </c>
      <c r="V2887" s="82" t="str">
        <f t="shared" si="273"/>
        <v>141091610892</v>
      </c>
      <c r="W2887" s="83">
        <f>VLOOKUP(V2887,Factors!$E$6:$H$5950,4,FALSE)</f>
        <v>1</v>
      </c>
      <c r="X2887" t="str">
        <f>VLOOKUP(V2887,Factors!$E$6:$F$5950,2,FALSE)</f>
        <v>Direct-WA</v>
      </c>
      <c r="Y2887" s="92">
        <f t="shared" si="270"/>
        <v>832.81000000000006</v>
      </c>
      <c r="Z2887" s="92">
        <f t="shared" si="271"/>
        <v>0</v>
      </c>
      <c r="AA2887" s="92">
        <f t="shared" si="272"/>
        <v>832.81000000000006</v>
      </c>
    </row>
    <row r="2888" spans="1:27" x14ac:dyDescent="0.25">
      <c r="A2888" t="s">
        <v>567</v>
      </c>
      <c r="B2888" t="s">
        <v>266</v>
      </c>
      <c r="C2888" t="s">
        <v>267</v>
      </c>
      <c r="D2888" t="s">
        <v>578</v>
      </c>
      <c r="E2888" t="s">
        <v>579</v>
      </c>
      <c r="F2888" t="str">
        <f t="shared" si="274"/>
        <v>0600</v>
      </c>
      <c r="G2888" t="s">
        <v>44</v>
      </c>
      <c r="H2888" t="s">
        <v>45</v>
      </c>
      <c r="I2888" s="91">
        <v>0</v>
      </c>
      <c r="J2888" s="91"/>
      <c r="K2888" s="91"/>
      <c r="L2888" s="91"/>
      <c r="M2888" s="91"/>
      <c r="N2888" s="91"/>
      <c r="O2888" s="91"/>
      <c r="P2888" s="91"/>
      <c r="Q2888" s="91"/>
      <c r="R2888" s="91"/>
      <c r="S2888" s="91"/>
      <c r="T2888" s="91"/>
      <c r="U2888" s="91">
        <f t="shared" si="275"/>
        <v>0</v>
      </c>
      <c r="V2888" s="82" t="str">
        <f t="shared" si="273"/>
        <v>155050600892</v>
      </c>
      <c r="W2888" s="83">
        <f>VLOOKUP(V2888,Factors!$E$6:$H$5950,4,FALSE)</f>
        <v>0</v>
      </c>
      <c r="X2888" t="str">
        <f>VLOOKUP(V2888,Factors!$E$6:$F$5950,2,FALSE)</f>
        <v>Direct-OR</v>
      </c>
      <c r="Y2888" s="92">
        <f t="shared" si="270"/>
        <v>0</v>
      </c>
      <c r="Z2888" s="92">
        <f t="shared" si="271"/>
        <v>0</v>
      </c>
      <c r="AA2888" s="92">
        <f t="shared" si="272"/>
        <v>0</v>
      </c>
    </row>
    <row r="2889" spans="1:27" x14ac:dyDescent="0.25">
      <c r="A2889" t="s">
        <v>567</v>
      </c>
      <c r="B2889" t="s">
        <v>266</v>
      </c>
      <c r="C2889" t="s">
        <v>267</v>
      </c>
      <c r="D2889" t="s">
        <v>578</v>
      </c>
      <c r="E2889" t="s">
        <v>579</v>
      </c>
      <c r="F2889" t="str">
        <f t="shared" si="274"/>
        <v>0600</v>
      </c>
      <c r="G2889" t="s">
        <v>180</v>
      </c>
      <c r="H2889" t="s">
        <v>181</v>
      </c>
      <c r="I2889" s="91">
        <v>609.91999999999996</v>
      </c>
      <c r="J2889" s="91">
        <v>304.95999999999998</v>
      </c>
      <c r="K2889" s="91">
        <v>233.13</v>
      </c>
      <c r="L2889" s="91"/>
      <c r="M2889" s="91"/>
      <c r="N2889" s="91"/>
      <c r="O2889" s="91">
        <v>155.41999999999999</v>
      </c>
      <c r="P2889" s="91"/>
      <c r="Q2889" s="91"/>
      <c r="R2889" s="91"/>
      <c r="S2889" s="91">
        <v>155.41999999999999</v>
      </c>
      <c r="T2889" s="91">
        <v>155.41999999999999</v>
      </c>
      <c r="U2889" s="91">
        <f t="shared" si="275"/>
        <v>1614.27</v>
      </c>
      <c r="V2889" s="82" t="str">
        <f t="shared" si="273"/>
        <v>155050600892</v>
      </c>
      <c r="W2889" s="83">
        <f>VLOOKUP(V2889,Factors!$E$6:$H$5950,4,FALSE)</f>
        <v>0</v>
      </c>
      <c r="X2889" t="str">
        <f>VLOOKUP(V2889,Factors!$E$6:$F$5950,2,FALSE)</f>
        <v>Direct-OR</v>
      </c>
      <c r="Y2889" s="92">
        <f t="shared" si="270"/>
        <v>0</v>
      </c>
      <c r="Z2889" s="92">
        <f t="shared" si="271"/>
        <v>1614.27</v>
      </c>
      <c r="AA2889" s="92">
        <f t="shared" si="272"/>
        <v>1614.27</v>
      </c>
    </row>
    <row r="2890" spans="1:27" x14ac:dyDescent="0.25">
      <c r="A2890" t="s">
        <v>567</v>
      </c>
      <c r="B2890" t="s">
        <v>170</v>
      </c>
      <c r="C2890" t="s">
        <v>171</v>
      </c>
      <c r="D2890" t="s">
        <v>580</v>
      </c>
      <c r="E2890" t="s">
        <v>581</v>
      </c>
      <c r="F2890" t="str">
        <f t="shared" si="274"/>
        <v>1073</v>
      </c>
      <c r="G2890" t="s">
        <v>582</v>
      </c>
      <c r="H2890" t="s">
        <v>583</v>
      </c>
      <c r="I2890" s="91"/>
      <c r="J2890" s="91"/>
      <c r="K2890" s="91"/>
      <c r="L2890" s="91"/>
      <c r="M2890" s="91">
        <v>943.2</v>
      </c>
      <c r="N2890" s="91">
        <v>-943.2</v>
      </c>
      <c r="O2890" s="91"/>
      <c r="P2890" s="91"/>
      <c r="Q2890" s="91"/>
      <c r="R2890" s="91"/>
      <c r="S2890" s="91"/>
      <c r="T2890" s="91"/>
      <c r="U2890" s="91">
        <f t="shared" si="275"/>
        <v>0</v>
      </c>
      <c r="V2890" s="82" t="str">
        <f t="shared" si="273"/>
        <v>155061073892</v>
      </c>
      <c r="W2890" s="83">
        <f>VLOOKUP(V2890,Factors!$E$6:$H$5950,4,FALSE)</f>
        <v>0</v>
      </c>
      <c r="X2890" t="str">
        <f>VLOOKUP(V2890,Factors!$E$6:$F$5950,2,FALSE)</f>
        <v>Direct-OR</v>
      </c>
      <c r="Y2890" s="92">
        <f t="shared" si="270"/>
        <v>0</v>
      </c>
      <c r="Z2890" s="92">
        <f t="shared" si="271"/>
        <v>0</v>
      </c>
      <c r="AA2890" s="92">
        <f t="shared" si="272"/>
        <v>0</v>
      </c>
    </row>
    <row r="2891" spans="1:27" x14ac:dyDescent="0.25">
      <c r="A2891" t="s">
        <v>567</v>
      </c>
      <c r="B2891" t="s">
        <v>170</v>
      </c>
      <c r="C2891" t="s">
        <v>171</v>
      </c>
      <c r="D2891" t="s">
        <v>580</v>
      </c>
      <c r="E2891" t="s">
        <v>581</v>
      </c>
      <c r="F2891" t="str">
        <f t="shared" si="274"/>
        <v>1073</v>
      </c>
      <c r="G2891" t="s">
        <v>50</v>
      </c>
      <c r="H2891" t="s">
        <v>51</v>
      </c>
      <c r="I2891" s="91"/>
      <c r="J2891" s="91"/>
      <c r="K2891" s="91"/>
      <c r="L2891" s="91"/>
      <c r="M2891" s="91"/>
      <c r="N2891" s="91">
        <v>943.2</v>
      </c>
      <c r="O2891" s="91"/>
      <c r="P2891" s="91"/>
      <c r="Q2891" s="91"/>
      <c r="R2891" s="91">
        <v>1125.5999999999999</v>
      </c>
      <c r="S2891" s="91"/>
      <c r="T2891" s="91"/>
      <c r="U2891" s="91">
        <f t="shared" si="275"/>
        <v>2068.8000000000002</v>
      </c>
      <c r="V2891" s="82" t="str">
        <f t="shared" si="273"/>
        <v>155061073892</v>
      </c>
      <c r="W2891" s="83">
        <f>VLOOKUP(V2891,Factors!$E$6:$H$5950,4,FALSE)</f>
        <v>0</v>
      </c>
      <c r="X2891" t="str">
        <f>VLOOKUP(V2891,Factors!$E$6:$F$5950,2,FALSE)</f>
        <v>Direct-OR</v>
      </c>
      <c r="Y2891" s="92">
        <f t="shared" si="270"/>
        <v>0</v>
      </c>
      <c r="Z2891" s="92">
        <f t="shared" si="271"/>
        <v>2068.8000000000002</v>
      </c>
      <c r="AA2891" s="92">
        <f t="shared" si="272"/>
        <v>2068.8000000000002</v>
      </c>
    </row>
    <row r="2892" spans="1:27" x14ac:dyDescent="0.25">
      <c r="A2892" t="s">
        <v>567</v>
      </c>
      <c r="B2892" t="s">
        <v>170</v>
      </c>
      <c r="C2892" t="s">
        <v>171</v>
      </c>
      <c r="D2892" t="s">
        <v>584</v>
      </c>
      <c r="E2892" t="s">
        <v>585</v>
      </c>
      <c r="F2892" t="str">
        <f t="shared" si="274"/>
        <v>1195</v>
      </c>
      <c r="G2892" t="s">
        <v>272</v>
      </c>
      <c r="H2892" t="s">
        <v>273</v>
      </c>
      <c r="I2892" s="91"/>
      <c r="J2892" s="91"/>
      <c r="K2892" s="91"/>
      <c r="L2892" s="91"/>
      <c r="M2892" s="91"/>
      <c r="N2892" s="91"/>
      <c r="O2892" s="91"/>
      <c r="P2892" s="91"/>
      <c r="Q2892" s="91"/>
      <c r="R2892" s="91">
        <v>553.24</v>
      </c>
      <c r="S2892" s="91"/>
      <c r="T2892" s="91"/>
      <c r="U2892" s="91">
        <f t="shared" si="275"/>
        <v>553.24</v>
      </c>
      <c r="V2892" s="82" t="str">
        <f t="shared" si="273"/>
        <v>155061195892</v>
      </c>
      <c r="W2892" s="83">
        <f>VLOOKUP(V2892,Factors!$E$6:$H$5950,4,FALSE)</f>
        <v>0.1124</v>
      </c>
      <c r="X2892" t="str">
        <f>VLOOKUP(V2892,Factors!$E$6:$F$5950,2,FALSE)</f>
        <v>3-factor</v>
      </c>
      <c r="Y2892" s="92">
        <f t="shared" si="270"/>
        <v>62.184176000000001</v>
      </c>
      <c r="Z2892" s="92">
        <f t="shared" si="271"/>
        <v>491.05582400000003</v>
      </c>
      <c r="AA2892" s="92">
        <f t="shared" si="272"/>
        <v>553.24</v>
      </c>
    </row>
    <row r="2893" spans="1:27" x14ac:dyDescent="0.25">
      <c r="A2893" t="s">
        <v>567</v>
      </c>
      <c r="B2893" t="s">
        <v>170</v>
      </c>
      <c r="C2893" t="s">
        <v>171</v>
      </c>
      <c r="D2893" t="s">
        <v>584</v>
      </c>
      <c r="E2893" t="s">
        <v>585</v>
      </c>
      <c r="F2893" t="str">
        <f t="shared" si="274"/>
        <v>1195</v>
      </c>
      <c r="G2893" t="s">
        <v>84</v>
      </c>
      <c r="H2893" t="s">
        <v>85</v>
      </c>
      <c r="I2893" s="91"/>
      <c r="J2893" s="91"/>
      <c r="K2893" s="91"/>
      <c r="L2893" s="91"/>
      <c r="M2893" s="91"/>
      <c r="N2893" s="91"/>
      <c r="O2893" s="91"/>
      <c r="P2893" s="91"/>
      <c r="Q2893" s="91"/>
      <c r="R2893" s="91">
        <v>297.48</v>
      </c>
      <c r="S2893" s="91"/>
      <c r="T2893" s="91"/>
      <c r="U2893" s="91">
        <f t="shared" si="275"/>
        <v>297.48</v>
      </c>
      <c r="V2893" s="82" t="str">
        <f t="shared" si="273"/>
        <v>155061195892</v>
      </c>
      <c r="W2893" s="83">
        <f>VLOOKUP(V2893,Factors!$E$6:$H$5950,4,FALSE)</f>
        <v>0.1124</v>
      </c>
      <c r="X2893" t="str">
        <f>VLOOKUP(V2893,Factors!$E$6:$F$5950,2,FALSE)</f>
        <v>3-factor</v>
      </c>
      <c r="Y2893" s="92">
        <f t="shared" si="270"/>
        <v>33.436751999999998</v>
      </c>
      <c r="Z2893" s="92">
        <f t="shared" si="271"/>
        <v>264.04324800000001</v>
      </c>
      <c r="AA2893" s="92">
        <f t="shared" si="272"/>
        <v>297.48</v>
      </c>
    </row>
    <row r="2894" spans="1:27" x14ac:dyDescent="0.25">
      <c r="A2894" t="s">
        <v>567</v>
      </c>
      <c r="B2894" t="s">
        <v>170</v>
      </c>
      <c r="C2894" t="s">
        <v>171</v>
      </c>
      <c r="D2894" t="s">
        <v>584</v>
      </c>
      <c r="E2894" t="s">
        <v>585</v>
      </c>
      <c r="F2894" t="str">
        <f t="shared" si="274"/>
        <v>1195</v>
      </c>
      <c r="G2894" t="s">
        <v>56</v>
      </c>
      <c r="H2894" t="s">
        <v>57</v>
      </c>
      <c r="I2894" s="91"/>
      <c r="J2894" s="91"/>
      <c r="K2894" s="91"/>
      <c r="L2894" s="91"/>
      <c r="M2894" s="91"/>
      <c r="N2894" s="91"/>
      <c r="O2894" s="91"/>
      <c r="P2894" s="91"/>
      <c r="Q2894" s="91"/>
      <c r="R2894" s="91">
        <v>1798.32</v>
      </c>
      <c r="S2894" s="91"/>
      <c r="T2894" s="91"/>
      <c r="U2894" s="91">
        <f t="shared" si="275"/>
        <v>1798.32</v>
      </c>
      <c r="V2894" s="82" t="str">
        <f t="shared" si="273"/>
        <v>155061195892</v>
      </c>
      <c r="W2894" s="83">
        <f>VLOOKUP(V2894,Factors!$E$6:$H$5950,4,FALSE)</f>
        <v>0.1124</v>
      </c>
      <c r="X2894" t="str">
        <f>VLOOKUP(V2894,Factors!$E$6:$F$5950,2,FALSE)</f>
        <v>3-factor</v>
      </c>
      <c r="Y2894" s="92">
        <f t="shared" si="270"/>
        <v>202.131168</v>
      </c>
      <c r="Z2894" s="92">
        <f t="shared" si="271"/>
        <v>1596.1888319999998</v>
      </c>
      <c r="AA2894" s="92">
        <f t="shared" si="272"/>
        <v>1798.3199999999997</v>
      </c>
    </row>
    <row r="2895" spans="1:27" x14ac:dyDescent="0.25">
      <c r="A2895" t="s">
        <v>567</v>
      </c>
      <c r="B2895" t="s">
        <v>170</v>
      </c>
      <c r="C2895" t="s">
        <v>171</v>
      </c>
      <c r="D2895" t="s">
        <v>572</v>
      </c>
      <c r="E2895" t="s">
        <v>573</v>
      </c>
      <c r="F2895" t="str">
        <f t="shared" si="274"/>
        <v>1603</v>
      </c>
      <c r="G2895" t="s">
        <v>84</v>
      </c>
      <c r="H2895" t="s">
        <v>85</v>
      </c>
      <c r="I2895" s="91"/>
      <c r="J2895" s="91">
        <v>31.06</v>
      </c>
      <c r="K2895" s="91">
        <v>578.03</v>
      </c>
      <c r="L2895" s="91"/>
      <c r="M2895" s="91"/>
      <c r="N2895" s="91">
        <v>307.38</v>
      </c>
      <c r="O2895" s="91"/>
      <c r="P2895" s="91"/>
      <c r="Q2895" s="91">
        <v>329.98</v>
      </c>
      <c r="R2895" s="91"/>
      <c r="S2895" s="91"/>
      <c r="T2895" s="91">
        <v>35.17</v>
      </c>
      <c r="U2895" s="91">
        <f t="shared" si="275"/>
        <v>1281.6199999999999</v>
      </c>
      <c r="V2895" s="82" t="str">
        <f t="shared" si="273"/>
        <v>155061603892</v>
      </c>
      <c r="W2895" s="83">
        <f>VLOOKUP(V2895,Factors!$E$6:$H$5950,4,FALSE)</f>
        <v>0</v>
      </c>
      <c r="X2895" t="str">
        <f>VLOOKUP(V2895,Factors!$E$6:$F$5950,2,FALSE)</f>
        <v>Direct-OR</v>
      </c>
      <c r="Y2895" s="92">
        <f t="shared" si="270"/>
        <v>0</v>
      </c>
      <c r="Z2895" s="92">
        <f t="shared" si="271"/>
        <v>1281.6199999999999</v>
      </c>
      <c r="AA2895" s="92">
        <f t="shared" si="272"/>
        <v>1281.6199999999999</v>
      </c>
    </row>
    <row r="2896" spans="1:27" x14ac:dyDescent="0.25">
      <c r="A2896" t="s">
        <v>567</v>
      </c>
      <c r="B2896" t="s">
        <v>170</v>
      </c>
      <c r="C2896" t="s">
        <v>171</v>
      </c>
      <c r="D2896" t="s">
        <v>572</v>
      </c>
      <c r="E2896" t="s">
        <v>573</v>
      </c>
      <c r="F2896" t="str">
        <f t="shared" si="274"/>
        <v>1603</v>
      </c>
      <c r="G2896" t="s">
        <v>56</v>
      </c>
      <c r="H2896" t="s">
        <v>57</v>
      </c>
      <c r="I2896" s="91"/>
      <c r="J2896" s="91">
        <v>187.76</v>
      </c>
      <c r="K2896" s="91">
        <v>3361.71</v>
      </c>
      <c r="L2896" s="91"/>
      <c r="M2896" s="91"/>
      <c r="N2896" s="91">
        <v>1858.14</v>
      </c>
      <c r="O2896" s="91"/>
      <c r="P2896" s="91"/>
      <c r="Q2896" s="91">
        <v>1892.55</v>
      </c>
      <c r="R2896" s="91"/>
      <c r="S2896" s="91"/>
      <c r="T2896" s="91">
        <v>212.58</v>
      </c>
      <c r="U2896" s="91">
        <f t="shared" si="275"/>
        <v>7512.7400000000007</v>
      </c>
      <c r="V2896" s="82" t="str">
        <f t="shared" si="273"/>
        <v>155061603892</v>
      </c>
      <c r="W2896" s="83">
        <f>VLOOKUP(V2896,Factors!$E$6:$H$5950,4,FALSE)</f>
        <v>0</v>
      </c>
      <c r="X2896" t="str">
        <f>VLOOKUP(V2896,Factors!$E$6:$F$5950,2,FALSE)</f>
        <v>Direct-OR</v>
      </c>
      <c r="Y2896" s="92">
        <f t="shared" si="270"/>
        <v>0</v>
      </c>
      <c r="Z2896" s="92">
        <f t="shared" si="271"/>
        <v>7512.7400000000007</v>
      </c>
      <c r="AA2896" s="92">
        <f t="shared" si="272"/>
        <v>7512.7400000000007</v>
      </c>
    </row>
    <row r="2897" spans="1:27" x14ac:dyDescent="0.25">
      <c r="A2897" t="s">
        <v>567</v>
      </c>
      <c r="B2897" t="s">
        <v>170</v>
      </c>
      <c r="C2897" t="s">
        <v>171</v>
      </c>
      <c r="D2897" t="s">
        <v>572</v>
      </c>
      <c r="E2897" t="s">
        <v>573</v>
      </c>
      <c r="F2897" t="str">
        <f t="shared" si="274"/>
        <v>1603</v>
      </c>
      <c r="G2897" t="s">
        <v>68</v>
      </c>
      <c r="H2897" t="s">
        <v>69</v>
      </c>
      <c r="I2897" s="91"/>
      <c r="J2897" s="91"/>
      <c r="K2897" s="91">
        <v>132.57</v>
      </c>
      <c r="L2897" s="91"/>
      <c r="M2897" s="91"/>
      <c r="N2897" s="91"/>
      <c r="O2897" s="91"/>
      <c r="P2897" s="91"/>
      <c r="Q2897" s="91">
        <v>102.24</v>
      </c>
      <c r="R2897" s="91"/>
      <c r="S2897" s="91"/>
      <c r="T2897" s="91"/>
      <c r="U2897" s="91">
        <f t="shared" si="275"/>
        <v>234.81</v>
      </c>
      <c r="V2897" s="82" t="str">
        <f t="shared" si="273"/>
        <v>155061603892</v>
      </c>
      <c r="W2897" s="83">
        <f>VLOOKUP(V2897,Factors!$E$6:$H$5950,4,FALSE)</f>
        <v>0</v>
      </c>
      <c r="X2897" t="str">
        <f>VLOOKUP(V2897,Factors!$E$6:$F$5950,2,FALSE)</f>
        <v>Direct-OR</v>
      </c>
      <c r="Y2897" s="92">
        <f t="shared" si="270"/>
        <v>0</v>
      </c>
      <c r="Z2897" s="92">
        <f t="shared" si="271"/>
        <v>234.81</v>
      </c>
      <c r="AA2897" s="92">
        <f t="shared" si="272"/>
        <v>234.81</v>
      </c>
    </row>
    <row r="2898" spans="1:27" x14ac:dyDescent="0.25">
      <c r="A2898" t="s">
        <v>567</v>
      </c>
      <c r="B2898" t="s">
        <v>170</v>
      </c>
      <c r="C2898" t="s">
        <v>171</v>
      </c>
      <c r="D2898" t="s">
        <v>574</v>
      </c>
      <c r="E2898" t="s">
        <v>575</v>
      </c>
      <c r="F2898" t="str">
        <f t="shared" si="274"/>
        <v>1605</v>
      </c>
      <c r="G2898" t="s">
        <v>61</v>
      </c>
      <c r="H2898" t="s">
        <v>62</v>
      </c>
      <c r="I2898" s="91"/>
      <c r="J2898" s="91"/>
      <c r="K2898" s="91"/>
      <c r="L2898" s="91"/>
      <c r="M2898" s="91">
        <v>268.85000000000002</v>
      </c>
      <c r="N2898" s="91"/>
      <c r="O2898" s="91">
        <v>53.67</v>
      </c>
      <c r="P2898" s="91"/>
      <c r="Q2898" s="91"/>
      <c r="R2898" s="91">
        <v>32</v>
      </c>
      <c r="S2898" s="91"/>
      <c r="T2898" s="91"/>
      <c r="U2898" s="91">
        <f t="shared" si="275"/>
        <v>354.52000000000004</v>
      </c>
      <c r="V2898" s="82" t="str">
        <f t="shared" si="273"/>
        <v>155061605892</v>
      </c>
      <c r="W2898" s="83">
        <f>VLOOKUP(V2898,Factors!$E$6:$H$5950,4,FALSE)</f>
        <v>0</v>
      </c>
      <c r="X2898" t="str">
        <f>VLOOKUP(V2898,Factors!$E$6:$F$5950,2,FALSE)</f>
        <v>Direct-OR</v>
      </c>
      <c r="Y2898" s="92">
        <f t="shared" ref="Y2898:Y2961" si="276">U2898*W2898</f>
        <v>0</v>
      </c>
      <c r="Z2898" s="92">
        <f t="shared" ref="Z2898:Z2961" si="277">U2898-Y2898</f>
        <v>354.52000000000004</v>
      </c>
      <c r="AA2898" s="92">
        <f t="shared" ref="AA2898:AA2961" si="278">Y2898+Z2898</f>
        <v>354.52000000000004</v>
      </c>
    </row>
    <row r="2899" spans="1:27" x14ac:dyDescent="0.25">
      <c r="A2899" t="s">
        <v>567</v>
      </c>
      <c r="B2899" t="s">
        <v>170</v>
      </c>
      <c r="C2899" t="s">
        <v>171</v>
      </c>
      <c r="D2899" t="s">
        <v>574</v>
      </c>
      <c r="E2899" t="s">
        <v>575</v>
      </c>
      <c r="F2899" t="str">
        <f t="shared" si="274"/>
        <v>1605</v>
      </c>
      <c r="G2899" t="s">
        <v>92</v>
      </c>
      <c r="H2899" t="s">
        <v>93</v>
      </c>
      <c r="I2899" s="91">
        <v>40.619999999999997</v>
      </c>
      <c r="J2899" s="91"/>
      <c r="K2899" s="91">
        <v>572.57000000000005</v>
      </c>
      <c r="L2899" s="91"/>
      <c r="M2899" s="91">
        <v>646.97</v>
      </c>
      <c r="N2899" s="91">
        <v>596.92999999999995</v>
      </c>
      <c r="O2899" s="91">
        <v>211.32</v>
      </c>
      <c r="P2899" s="91">
        <v>349.63</v>
      </c>
      <c r="Q2899" s="91">
        <v>782.75</v>
      </c>
      <c r="R2899" s="91">
        <v>1016.46</v>
      </c>
      <c r="S2899" s="91">
        <v>62.78</v>
      </c>
      <c r="T2899" s="91"/>
      <c r="U2899" s="91">
        <f t="shared" si="275"/>
        <v>4280.03</v>
      </c>
      <c r="V2899" s="82" t="str">
        <f t="shared" si="273"/>
        <v>155061605892</v>
      </c>
      <c r="W2899" s="83">
        <f>VLOOKUP(V2899,Factors!$E$6:$H$5950,4,FALSE)</f>
        <v>0</v>
      </c>
      <c r="X2899" t="str">
        <f>VLOOKUP(V2899,Factors!$E$6:$F$5950,2,FALSE)</f>
        <v>Direct-OR</v>
      </c>
      <c r="Y2899" s="92">
        <f t="shared" si="276"/>
        <v>0</v>
      </c>
      <c r="Z2899" s="92">
        <f t="shared" si="277"/>
        <v>4280.03</v>
      </c>
      <c r="AA2899" s="92">
        <f t="shared" si="278"/>
        <v>4280.03</v>
      </c>
    </row>
    <row r="2900" spans="1:27" x14ac:dyDescent="0.25">
      <c r="A2900" t="s">
        <v>567</v>
      </c>
      <c r="B2900" t="s">
        <v>170</v>
      </c>
      <c r="C2900" t="s">
        <v>171</v>
      </c>
      <c r="D2900" t="s">
        <v>574</v>
      </c>
      <c r="E2900" t="s">
        <v>575</v>
      </c>
      <c r="F2900" t="str">
        <f t="shared" si="274"/>
        <v>1605</v>
      </c>
      <c r="G2900" t="s">
        <v>235</v>
      </c>
      <c r="H2900" t="s">
        <v>236</v>
      </c>
      <c r="I2900" s="91">
        <v>-75.77</v>
      </c>
      <c r="J2900" s="91">
        <v>12.62</v>
      </c>
      <c r="K2900" s="91">
        <v>69.739999999999995</v>
      </c>
      <c r="L2900" s="91">
        <v>38.81</v>
      </c>
      <c r="M2900" s="91">
        <v>47.26</v>
      </c>
      <c r="N2900" s="91">
        <v>17.21</v>
      </c>
      <c r="O2900" s="91">
        <v>15.36</v>
      </c>
      <c r="P2900" s="91">
        <v>58.22</v>
      </c>
      <c r="Q2900" s="91">
        <v>95.66</v>
      </c>
      <c r="R2900" s="91">
        <v>34.29</v>
      </c>
      <c r="S2900" s="91">
        <v>109.92</v>
      </c>
      <c r="T2900" s="91">
        <v>26.45</v>
      </c>
      <c r="U2900" s="91">
        <f t="shared" si="275"/>
        <v>449.77000000000004</v>
      </c>
      <c r="V2900" s="82" t="str">
        <f t="shared" si="273"/>
        <v>155061605892</v>
      </c>
      <c r="W2900" s="83">
        <f>VLOOKUP(V2900,Factors!$E$6:$H$5950,4,FALSE)</f>
        <v>0</v>
      </c>
      <c r="X2900" t="str">
        <f>VLOOKUP(V2900,Factors!$E$6:$F$5950,2,FALSE)</f>
        <v>Direct-OR</v>
      </c>
      <c r="Y2900" s="92">
        <f t="shared" si="276"/>
        <v>0</v>
      </c>
      <c r="Z2900" s="92">
        <f t="shared" si="277"/>
        <v>449.77000000000004</v>
      </c>
      <c r="AA2900" s="92">
        <f t="shared" si="278"/>
        <v>449.77000000000004</v>
      </c>
    </row>
    <row r="2901" spans="1:27" x14ac:dyDescent="0.25">
      <c r="A2901" t="s">
        <v>567</v>
      </c>
      <c r="B2901" t="s">
        <v>170</v>
      </c>
      <c r="C2901" t="s">
        <v>171</v>
      </c>
      <c r="D2901" t="s">
        <v>574</v>
      </c>
      <c r="E2901" t="s">
        <v>575</v>
      </c>
      <c r="F2901" t="str">
        <f t="shared" si="274"/>
        <v>1605</v>
      </c>
      <c r="G2901" t="s">
        <v>351</v>
      </c>
      <c r="H2901" t="s">
        <v>352</v>
      </c>
      <c r="I2901" s="91">
        <v>-3.09</v>
      </c>
      <c r="J2901" s="91">
        <v>0.63</v>
      </c>
      <c r="K2901" s="91">
        <v>1.91</v>
      </c>
      <c r="L2901" s="91">
        <v>1.2</v>
      </c>
      <c r="M2901" s="91">
        <v>2.37</v>
      </c>
      <c r="N2901" s="91">
        <v>0.36</v>
      </c>
      <c r="O2901" s="91">
        <v>0.76</v>
      </c>
      <c r="P2901" s="91">
        <v>2.92</v>
      </c>
      <c r="Q2901" s="91">
        <v>4.75</v>
      </c>
      <c r="R2901" s="91">
        <v>1.72</v>
      </c>
      <c r="S2901" s="91">
        <v>5.51</v>
      </c>
      <c r="T2901" s="91">
        <v>1.33</v>
      </c>
      <c r="U2901" s="91">
        <f t="shared" si="275"/>
        <v>20.369999999999997</v>
      </c>
      <c r="V2901" s="82" t="str">
        <f t="shared" si="273"/>
        <v>155061605892</v>
      </c>
      <c r="W2901" s="83">
        <f>VLOOKUP(V2901,Factors!$E$6:$H$5950,4,FALSE)</f>
        <v>0</v>
      </c>
      <c r="X2901" t="str">
        <f>VLOOKUP(V2901,Factors!$E$6:$F$5950,2,FALSE)</f>
        <v>Direct-OR</v>
      </c>
      <c r="Y2901" s="92">
        <f t="shared" si="276"/>
        <v>0</v>
      </c>
      <c r="Z2901" s="92">
        <f t="shared" si="277"/>
        <v>20.369999999999997</v>
      </c>
      <c r="AA2901" s="92">
        <f t="shared" si="278"/>
        <v>20.369999999999997</v>
      </c>
    </row>
    <row r="2902" spans="1:27" x14ac:dyDescent="0.25">
      <c r="A2902" t="s">
        <v>567</v>
      </c>
      <c r="B2902" t="s">
        <v>170</v>
      </c>
      <c r="C2902" t="s">
        <v>171</v>
      </c>
      <c r="D2902" t="s">
        <v>574</v>
      </c>
      <c r="E2902" t="s">
        <v>575</v>
      </c>
      <c r="F2902" t="str">
        <f t="shared" si="274"/>
        <v>1605</v>
      </c>
      <c r="G2902" t="s">
        <v>270</v>
      </c>
      <c r="H2902" t="s">
        <v>271</v>
      </c>
      <c r="I2902" s="91"/>
      <c r="J2902" s="91"/>
      <c r="K2902" s="91"/>
      <c r="L2902" s="91"/>
      <c r="M2902" s="91">
        <v>46.02</v>
      </c>
      <c r="N2902" s="91"/>
      <c r="O2902" s="91"/>
      <c r="P2902" s="91"/>
      <c r="Q2902" s="91"/>
      <c r="R2902" s="91"/>
      <c r="S2902" s="91"/>
      <c r="T2902" s="91"/>
      <c r="U2902" s="91">
        <f t="shared" si="275"/>
        <v>46.02</v>
      </c>
      <c r="V2902" s="82" t="str">
        <f t="shared" si="273"/>
        <v>155061605892</v>
      </c>
      <c r="W2902" s="83">
        <f>VLOOKUP(V2902,Factors!$E$6:$H$5950,4,FALSE)</f>
        <v>0</v>
      </c>
      <c r="X2902" t="str">
        <f>VLOOKUP(V2902,Factors!$E$6:$F$5950,2,FALSE)</f>
        <v>Direct-OR</v>
      </c>
      <c r="Y2902" s="92">
        <f t="shared" si="276"/>
        <v>0</v>
      </c>
      <c r="Z2902" s="92">
        <f t="shared" si="277"/>
        <v>46.02</v>
      </c>
      <c r="AA2902" s="92">
        <f t="shared" si="278"/>
        <v>46.02</v>
      </c>
    </row>
    <row r="2903" spans="1:27" x14ac:dyDescent="0.25">
      <c r="A2903" t="s">
        <v>567</v>
      </c>
      <c r="B2903" t="s">
        <v>170</v>
      </c>
      <c r="C2903" t="s">
        <v>171</v>
      </c>
      <c r="D2903" t="s">
        <v>574</v>
      </c>
      <c r="E2903" t="s">
        <v>575</v>
      </c>
      <c r="F2903" t="str">
        <f t="shared" si="274"/>
        <v>1605</v>
      </c>
      <c r="G2903" t="s">
        <v>272</v>
      </c>
      <c r="H2903" t="s">
        <v>273</v>
      </c>
      <c r="I2903" s="91"/>
      <c r="J2903" s="91">
        <v>80.11</v>
      </c>
      <c r="K2903" s="91">
        <v>10</v>
      </c>
      <c r="L2903" s="91">
        <v>410.89</v>
      </c>
      <c r="M2903" s="91">
        <v>320.37</v>
      </c>
      <c r="N2903" s="91">
        <v>151.21</v>
      </c>
      <c r="O2903" s="91"/>
      <c r="P2903" s="91">
        <v>52.52</v>
      </c>
      <c r="Q2903" s="91">
        <v>245.42</v>
      </c>
      <c r="R2903" s="91">
        <v>273.02999999999997</v>
      </c>
      <c r="S2903" s="91">
        <v>383.63</v>
      </c>
      <c r="T2903" s="91">
        <v>50</v>
      </c>
      <c r="U2903" s="91">
        <f t="shared" si="275"/>
        <v>1977.1800000000003</v>
      </c>
      <c r="V2903" s="82" t="str">
        <f t="shared" si="273"/>
        <v>155061605892</v>
      </c>
      <c r="W2903" s="83">
        <f>VLOOKUP(V2903,Factors!$E$6:$H$5950,4,FALSE)</f>
        <v>0</v>
      </c>
      <c r="X2903" t="str">
        <f>VLOOKUP(V2903,Factors!$E$6:$F$5950,2,FALSE)</f>
        <v>Direct-OR</v>
      </c>
      <c r="Y2903" s="92">
        <f t="shared" si="276"/>
        <v>0</v>
      </c>
      <c r="Z2903" s="92">
        <f t="shared" si="277"/>
        <v>1977.1800000000003</v>
      </c>
      <c r="AA2903" s="92">
        <f t="shared" si="278"/>
        <v>1977.1800000000003</v>
      </c>
    </row>
    <row r="2904" spans="1:27" x14ac:dyDescent="0.25">
      <c r="A2904" t="s">
        <v>567</v>
      </c>
      <c r="B2904" t="s">
        <v>170</v>
      </c>
      <c r="C2904" t="s">
        <v>171</v>
      </c>
      <c r="D2904" t="s">
        <v>574</v>
      </c>
      <c r="E2904" t="s">
        <v>575</v>
      </c>
      <c r="F2904" t="str">
        <f t="shared" si="274"/>
        <v>1605</v>
      </c>
      <c r="G2904" t="s">
        <v>424</v>
      </c>
      <c r="H2904" t="s">
        <v>425</v>
      </c>
      <c r="I2904" s="91"/>
      <c r="J2904" s="91"/>
      <c r="K2904" s="91"/>
      <c r="L2904" s="91"/>
      <c r="M2904" s="91">
        <v>35.36</v>
      </c>
      <c r="N2904" s="91"/>
      <c r="O2904" s="91"/>
      <c r="P2904" s="91"/>
      <c r="Q2904" s="91"/>
      <c r="R2904" s="91"/>
      <c r="S2904" s="91"/>
      <c r="T2904" s="91"/>
      <c r="U2904" s="91">
        <f t="shared" si="275"/>
        <v>35.36</v>
      </c>
      <c r="V2904" s="82" t="str">
        <f t="shared" si="273"/>
        <v>155061605892</v>
      </c>
      <c r="W2904" s="83">
        <f>VLOOKUP(V2904,Factors!$E$6:$H$5950,4,FALSE)</f>
        <v>0</v>
      </c>
      <c r="X2904" t="str">
        <f>VLOOKUP(V2904,Factors!$E$6:$F$5950,2,FALSE)</f>
        <v>Direct-OR</v>
      </c>
      <c r="Y2904" s="92">
        <f t="shared" si="276"/>
        <v>0</v>
      </c>
      <c r="Z2904" s="92">
        <f t="shared" si="277"/>
        <v>35.36</v>
      </c>
      <c r="AA2904" s="92">
        <f t="shared" si="278"/>
        <v>35.36</v>
      </c>
    </row>
    <row r="2905" spans="1:27" x14ac:dyDescent="0.25">
      <c r="A2905" t="s">
        <v>567</v>
      </c>
      <c r="B2905" t="s">
        <v>170</v>
      </c>
      <c r="C2905" t="s">
        <v>171</v>
      </c>
      <c r="D2905" t="s">
        <v>574</v>
      </c>
      <c r="E2905" t="s">
        <v>575</v>
      </c>
      <c r="F2905" t="str">
        <f t="shared" si="274"/>
        <v>1605</v>
      </c>
      <c r="G2905" t="s">
        <v>84</v>
      </c>
      <c r="H2905" t="s">
        <v>85</v>
      </c>
      <c r="I2905" s="91">
        <v>153.65</v>
      </c>
      <c r="J2905" s="91">
        <v>1200.1300000000001</v>
      </c>
      <c r="K2905" s="91">
        <v>3095.65</v>
      </c>
      <c r="L2905" s="91">
        <v>2290.42</v>
      </c>
      <c r="M2905" s="91">
        <v>3300.79</v>
      </c>
      <c r="N2905" s="91">
        <v>1957.08</v>
      </c>
      <c r="O2905" s="91">
        <v>2147.2600000000002</v>
      </c>
      <c r="P2905" s="91">
        <v>2316.69</v>
      </c>
      <c r="Q2905" s="91">
        <v>2439.4899999999998</v>
      </c>
      <c r="R2905" s="91">
        <v>1914.08</v>
      </c>
      <c r="S2905" s="91">
        <v>3152.14</v>
      </c>
      <c r="T2905" s="91">
        <v>-5769.51</v>
      </c>
      <c r="U2905" s="91">
        <f t="shared" si="275"/>
        <v>18197.869999999995</v>
      </c>
      <c r="V2905" s="82" t="str">
        <f t="shared" si="273"/>
        <v>155061605892</v>
      </c>
      <c r="W2905" s="83">
        <f>VLOOKUP(V2905,Factors!$E$6:$H$5950,4,FALSE)</f>
        <v>0</v>
      </c>
      <c r="X2905" t="str">
        <f>VLOOKUP(V2905,Factors!$E$6:$F$5950,2,FALSE)</f>
        <v>Direct-OR</v>
      </c>
      <c r="Y2905" s="92">
        <f t="shared" si="276"/>
        <v>0</v>
      </c>
      <c r="Z2905" s="92">
        <f t="shared" si="277"/>
        <v>18197.869999999995</v>
      </c>
      <c r="AA2905" s="92">
        <f t="shared" si="278"/>
        <v>18197.869999999995</v>
      </c>
    </row>
    <row r="2906" spans="1:27" x14ac:dyDescent="0.25">
      <c r="A2906" t="s">
        <v>567</v>
      </c>
      <c r="B2906" t="s">
        <v>170</v>
      </c>
      <c r="C2906" t="s">
        <v>171</v>
      </c>
      <c r="D2906" t="s">
        <v>574</v>
      </c>
      <c r="E2906" t="s">
        <v>575</v>
      </c>
      <c r="F2906" t="str">
        <f t="shared" si="274"/>
        <v>1605</v>
      </c>
      <c r="G2906" t="s">
        <v>44</v>
      </c>
      <c r="H2906" t="s">
        <v>45</v>
      </c>
      <c r="I2906" s="91"/>
      <c r="J2906" s="91">
        <v>255</v>
      </c>
      <c r="K2906" s="91"/>
      <c r="L2906" s="91"/>
      <c r="M2906" s="91">
        <v>5650.88</v>
      </c>
      <c r="N2906" s="91">
        <v>-1474.13</v>
      </c>
      <c r="O2906" s="91"/>
      <c r="P2906" s="91"/>
      <c r="Q2906" s="91">
        <v>662.4</v>
      </c>
      <c r="R2906" s="91">
        <v>-662.4</v>
      </c>
      <c r="S2906" s="91"/>
      <c r="T2906" s="91"/>
      <c r="U2906" s="91">
        <f t="shared" si="275"/>
        <v>4431.75</v>
      </c>
      <c r="V2906" s="82" t="str">
        <f t="shared" si="273"/>
        <v>155061605892</v>
      </c>
      <c r="W2906" s="83">
        <f>VLOOKUP(V2906,Factors!$E$6:$H$5950,4,FALSE)</f>
        <v>0</v>
      </c>
      <c r="X2906" t="str">
        <f>VLOOKUP(V2906,Factors!$E$6:$F$5950,2,FALSE)</f>
        <v>Direct-OR</v>
      </c>
      <c r="Y2906" s="92">
        <f t="shared" si="276"/>
        <v>0</v>
      </c>
      <c r="Z2906" s="92">
        <f t="shared" si="277"/>
        <v>4431.75</v>
      </c>
      <c r="AA2906" s="92">
        <f t="shared" si="278"/>
        <v>4431.75</v>
      </c>
    </row>
    <row r="2907" spans="1:27" x14ac:dyDescent="0.25">
      <c r="A2907" t="s">
        <v>567</v>
      </c>
      <c r="B2907" t="s">
        <v>170</v>
      </c>
      <c r="C2907" t="s">
        <v>171</v>
      </c>
      <c r="D2907" t="s">
        <v>574</v>
      </c>
      <c r="E2907" t="s">
        <v>575</v>
      </c>
      <c r="F2907" t="str">
        <f t="shared" si="274"/>
        <v>1605</v>
      </c>
      <c r="G2907" t="s">
        <v>290</v>
      </c>
      <c r="H2907" t="s">
        <v>291</v>
      </c>
      <c r="I2907" s="91"/>
      <c r="J2907" s="91"/>
      <c r="K2907" s="91"/>
      <c r="L2907" s="91"/>
      <c r="M2907" s="91"/>
      <c r="N2907" s="91">
        <v>588</v>
      </c>
      <c r="O2907" s="91"/>
      <c r="P2907" s="91"/>
      <c r="Q2907" s="91">
        <v>720</v>
      </c>
      <c r="R2907" s="91">
        <v>-80</v>
      </c>
      <c r="S2907" s="91"/>
      <c r="T2907" s="91"/>
      <c r="U2907" s="91">
        <f t="shared" si="275"/>
        <v>1228</v>
      </c>
      <c r="V2907" s="82" t="str">
        <f t="shared" si="273"/>
        <v>155061605892</v>
      </c>
      <c r="W2907" s="83">
        <f>VLOOKUP(V2907,Factors!$E$6:$H$5950,4,FALSE)</f>
        <v>0</v>
      </c>
      <c r="X2907" t="str">
        <f>VLOOKUP(V2907,Factors!$E$6:$F$5950,2,FALSE)</f>
        <v>Direct-OR</v>
      </c>
      <c r="Y2907" s="92">
        <f t="shared" si="276"/>
        <v>0</v>
      </c>
      <c r="Z2907" s="92">
        <f t="shared" si="277"/>
        <v>1228</v>
      </c>
      <c r="AA2907" s="92">
        <f t="shared" si="278"/>
        <v>1228</v>
      </c>
    </row>
    <row r="2908" spans="1:27" x14ac:dyDescent="0.25">
      <c r="A2908" t="s">
        <v>567</v>
      </c>
      <c r="B2908" t="s">
        <v>170</v>
      </c>
      <c r="C2908" t="s">
        <v>171</v>
      </c>
      <c r="D2908" t="s">
        <v>574</v>
      </c>
      <c r="E2908" t="s">
        <v>575</v>
      </c>
      <c r="F2908" t="str">
        <f t="shared" si="274"/>
        <v>1605</v>
      </c>
      <c r="G2908" t="s">
        <v>124</v>
      </c>
      <c r="H2908" t="s">
        <v>125</v>
      </c>
      <c r="I2908" s="91">
        <v>1026.2</v>
      </c>
      <c r="J2908" s="91"/>
      <c r="K2908" s="91"/>
      <c r="L2908" s="91"/>
      <c r="M2908" s="91"/>
      <c r="N2908" s="91"/>
      <c r="O2908" s="91"/>
      <c r="P2908" s="91"/>
      <c r="Q2908" s="91"/>
      <c r="R2908" s="91"/>
      <c r="S2908" s="91"/>
      <c r="T2908" s="91"/>
      <c r="U2908" s="91">
        <f t="shared" si="275"/>
        <v>1026.2</v>
      </c>
      <c r="V2908" s="82" t="str">
        <f t="shared" si="273"/>
        <v>155061605892</v>
      </c>
      <c r="W2908" s="83">
        <f>VLOOKUP(V2908,Factors!$E$6:$H$5950,4,FALSE)</f>
        <v>0</v>
      </c>
      <c r="X2908" t="str">
        <f>VLOOKUP(V2908,Factors!$E$6:$F$5950,2,FALSE)</f>
        <v>Direct-OR</v>
      </c>
      <c r="Y2908" s="92">
        <f t="shared" si="276"/>
        <v>0</v>
      </c>
      <c r="Z2908" s="92">
        <f t="shared" si="277"/>
        <v>1026.2</v>
      </c>
      <c r="AA2908" s="92">
        <f t="shared" si="278"/>
        <v>1026.2</v>
      </c>
    </row>
    <row r="2909" spans="1:27" x14ac:dyDescent="0.25">
      <c r="A2909" t="s">
        <v>567</v>
      </c>
      <c r="B2909" t="s">
        <v>170</v>
      </c>
      <c r="C2909" t="s">
        <v>171</v>
      </c>
      <c r="D2909" t="s">
        <v>574</v>
      </c>
      <c r="E2909" t="s">
        <v>575</v>
      </c>
      <c r="F2909" t="str">
        <f t="shared" si="274"/>
        <v>1605</v>
      </c>
      <c r="G2909" t="s">
        <v>280</v>
      </c>
      <c r="H2909" t="s">
        <v>281</v>
      </c>
      <c r="I2909" s="91"/>
      <c r="J2909" s="91"/>
      <c r="K2909" s="91"/>
      <c r="L2909" s="91"/>
      <c r="M2909" s="91">
        <v>2716.67</v>
      </c>
      <c r="N2909" s="91"/>
      <c r="O2909" s="91"/>
      <c r="P2909" s="91"/>
      <c r="Q2909" s="91"/>
      <c r="R2909" s="91"/>
      <c r="S2909" s="91"/>
      <c r="T2909" s="91"/>
      <c r="U2909" s="91">
        <f t="shared" si="275"/>
        <v>2716.67</v>
      </c>
      <c r="V2909" s="82" t="str">
        <f t="shared" si="273"/>
        <v>155061605892</v>
      </c>
      <c r="W2909" s="83">
        <f>VLOOKUP(V2909,Factors!$E$6:$H$5950,4,FALSE)</f>
        <v>0</v>
      </c>
      <c r="X2909" t="str">
        <f>VLOOKUP(V2909,Factors!$E$6:$F$5950,2,FALSE)</f>
        <v>Direct-OR</v>
      </c>
      <c r="Y2909" s="92">
        <f t="shared" si="276"/>
        <v>0</v>
      </c>
      <c r="Z2909" s="92">
        <f t="shared" si="277"/>
        <v>2716.67</v>
      </c>
      <c r="AA2909" s="92">
        <f t="shared" si="278"/>
        <v>2716.67</v>
      </c>
    </row>
    <row r="2910" spans="1:27" x14ac:dyDescent="0.25">
      <c r="A2910" t="s">
        <v>567</v>
      </c>
      <c r="B2910" t="s">
        <v>170</v>
      </c>
      <c r="C2910" t="s">
        <v>171</v>
      </c>
      <c r="D2910" t="s">
        <v>574</v>
      </c>
      <c r="E2910" t="s">
        <v>575</v>
      </c>
      <c r="F2910" t="str">
        <f t="shared" si="274"/>
        <v>1605</v>
      </c>
      <c r="G2910" t="s">
        <v>256</v>
      </c>
      <c r="H2910" t="s">
        <v>257</v>
      </c>
      <c r="I2910" s="91">
        <v>138</v>
      </c>
      <c r="J2910" s="91">
        <v>2918.5</v>
      </c>
      <c r="K2910" s="91">
        <v>1996.25</v>
      </c>
      <c r="L2910" s="91">
        <v>2380.4499999999998</v>
      </c>
      <c r="M2910" s="91">
        <v>4462.6499999999996</v>
      </c>
      <c r="N2910" s="91">
        <v>5246.63</v>
      </c>
      <c r="O2910" s="91">
        <v>1603.45</v>
      </c>
      <c r="P2910" s="91">
        <v>2317.75</v>
      </c>
      <c r="Q2910" s="91">
        <v>1949.4</v>
      </c>
      <c r="R2910" s="91">
        <v>1715.3</v>
      </c>
      <c r="S2910" s="91">
        <v>803.95</v>
      </c>
      <c r="T2910" s="91">
        <v>938.3</v>
      </c>
      <c r="U2910" s="91">
        <f t="shared" si="275"/>
        <v>26470.63</v>
      </c>
      <c r="V2910" s="82" t="str">
        <f t="shared" si="273"/>
        <v>155061605892</v>
      </c>
      <c r="W2910" s="83">
        <f>VLOOKUP(V2910,Factors!$E$6:$H$5950,4,FALSE)</f>
        <v>0</v>
      </c>
      <c r="X2910" t="str">
        <f>VLOOKUP(V2910,Factors!$E$6:$F$5950,2,FALSE)</f>
        <v>Direct-OR</v>
      </c>
      <c r="Y2910" s="92">
        <f t="shared" si="276"/>
        <v>0</v>
      </c>
      <c r="Z2910" s="92">
        <f t="shared" si="277"/>
        <v>26470.63</v>
      </c>
      <c r="AA2910" s="92">
        <f t="shared" si="278"/>
        <v>26470.63</v>
      </c>
    </row>
    <row r="2911" spans="1:27" x14ac:dyDescent="0.25">
      <c r="A2911" t="s">
        <v>567</v>
      </c>
      <c r="B2911" t="s">
        <v>170</v>
      </c>
      <c r="C2911" t="s">
        <v>171</v>
      </c>
      <c r="D2911" t="s">
        <v>574</v>
      </c>
      <c r="E2911" t="s">
        <v>575</v>
      </c>
      <c r="F2911" t="str">
        <f t="shared" si="274"/>
        <v>1605</v>
      </c>
      <c r="G2911" t="s">
        <v>50</v>
      </c>
      <c r="H2911" t="s">
        <v>51</v>
      </c>
      <c r="I2911" s="91"/>
      <c r="J2911" s="91">
        <v>2217.04</v>
      </c>
      <c r="K2911" s="91">
        <v>6915.7</v>
      </c>
      <c r="L2911" s="91">
        <v>513.32000000000005</v>
      </c>
      <c r="M2911" s="91">
        <v>6502.36</v>
      </c>
      <c r="N2911" s="91">
        <v>2570.6</v>
      </c>
      <c r="O2911" s="91">
        <v>1306.45</v>
      </c>
      <c r="P2911" s="91">
        <v>2913.32</v>
      </c>
      <c r="Q2911" s="91">
        <v>3966.24</v>
      </c>
      <c r="R2911" s="91">
        <v>3738.6</v>
      </c>
      <c r="S2911" s="91">
        <v>7351.18</v>
      </c>
      <c r="T2911" s="91"/>
      <c r="U2911" s="91">
        <f t="shared" si="275"/>
        <v>37994.81</v>
      </c>
      <c r="V2911" s="82" t="str">
        <f t="shared" si="273"/>
        <v>155061605892</v>
      </c>
      <c r="W2911" s="83">
        <f>VLOOKUP(V2911,Factors!$E$6:$H$5950,4,FALSE)</f>
        <v>0</v>
      </c>
      <c r="X2911" t="str">
        <f>VLOOKUP(V2911,Factors!$E$6:$F$5950,2,FALSE)</f>
        <v>Direct-OR</v>
      </c>
      <c r="Y2911" s="92">
        <f t="shared" si="276"/>
        <v>0</v>
      </c>
      <c r="Z2911" s="92">
        <f t="shared" si="277"/>
        <v>37994.81</v>
      </c>
      <c r="AA2911" s="92">
        <f t="shared" si="278"/>
        <v>37994.81</v>
      </c>
    </row>
    <row r="2912" spans="1:27" x14ac:dyDescent="0.25">
      <c r="A2912" t="s">
        <v>567</v>
      </c>
      <c r="B2912" t="s">
        <v>170</v>
      </c>
      <c r="C2912" t="s">
        <v>171</v>
      </c>
      <c r="D2912" t="s">
        <v>574</v>
      </c>
      <c r="E2912" t="s">
        <v>575</v>
      </c>
      <c r="F2912" t="str">
        <f t="shared" si="274"/>
        <v>1605</v>
      </c>
      <c r="G2912" t="s">
        <v>284</v>
      </c>
      <c r="H2912" t="s">
        <v>285</v>
      </c>
      <c r="I2912" s="91">
        <v>800</v>
      </c>
      <c r="J2912" s="91">
        <v>1942.6</v>
      </c>
      <c r="K2912" s="91">
        <v>451.52</v>
      </c>
      <c r="L2912" s="91">
        <v>570</v>
      </c>
      <c r="M2912" s="91">
        <v>527.6</v>
      </c>
      <c r="N2912" s="91">
        <v>906</v>
      </c>
      <c r="O2912" s="91">
        <v>1221</v>
      </c>
      <c r="P2912" s="91">
        <v>805.1</v>
      </c>
      <c r="Q2912" s="91">
        <v>570</v>
      </c>
      <c r="R2912" s="91">
        <v>440</v>
      </c>
      <c r="S2912" s="91">
        <v>737.5</v>
      </c>
      <c r="T2912" s="91">
        <v>975</v>
      </c>
      <c r="U2912" s="91">
        <f t="shared" si="275"/>
        <v>9946.32</v>
      </c>
      <c r="V2912" s="82" t="str">
        <f t="shared" si="273"/>
        <v>155061605892</v>
      </c>
      <c r="W2912" s="83">
        <f>VLOOKUP(V2912,Factors!$E$6:$H$5950,4,FALSE)</f>
        <v>0</v>
      </c>
      <c r="X2912" t="str">
        <f>VLOOKUP(V2912,Factors!$E$6:$F$5950,2,FALSE)</f>
        <v>Direct-OR</v>
      </c>
      <c r="Y2912" s="92">
        <f t="shared" si="276"/>
        <v>0</v>
      </c>
      <c r="Z2912" s="92">
        <f t="shared" si="277"/>
        <v>9946.32</v>
      </c>
      <c r="AA2912" s="92">
        <f t="shared" si="278"/>
        <v>9946.32</v>
      </c>
    </row>
    <row r="2913" spans="1:27" x14ac:dyDescent="0.25">
      <c r="A2913" t="s">
        <v>567</v>
      </c>
      <c r="B2913" t="s">
        <v>170</v>
      </c>
      <c r="C2913" t="s">
        <v>171</v>
      </c>
      <c r="D2913" t="s">
        <v>574</v>
      </c>
      <c r="E2913" t="s">
        <v>575</v>
      </c>
      <c r="F2913" t="str">
        <f t="shared" si="274"/>
        <v>1605</v>
      </c>
      <c r="G2913" t="s">
        <v>26</v>
      </c>
      <c r="H2913" t="s">
        <v>27</v>
      </c>
      <c r="I2913" s="91">
        <v>101.63</v>
      </c>
      <c r="J2913" s="91">
        <v>-552.44000000000005</v>
      </c>
      <c r="K2913" s="91"/>
      <c r="L2913" s="91"/>
      <c r="M2913" s="91"/>
      <c r="N2913" s="91"/>
      <c r="O2913" s="91"/>
      <c r="P2913" s="91"/>
      <c r="Q2913" s="91"/>
      <c r="R2913" s="91"/>
      <c r="S2913" s="91"/>
      <c r="T2913" s="91"/>
      <c r="U2913" s="91">
        <f t="shared" si="275"/>
        <v>-450.81000000000006</v>
      </c>
      <c r="V2913" s="82" t="str">
        <f t="shared" si="273"/>
        <v>155061605892</v>
      </c>
      <c r="W2913" s="83">
        <f>VLOOKUP(V2913,Factors!$E$6:$H$5950,4,FALSE)</f>
        <v>0</v>
      </c>
      <c r="X2913" t="str">
        <f>VLOOKUP(V2913,Factors!$E$6:$F$5950,2,FALSE)</f>
        <v>Direct-OR</v>
      </c>
      <c r="Y2913" s="92">
        <f t="shared" si="276"/>
        <v>0</v>
      </c>
      <c r="Z2913" s="92">
        <f t="shared" si="277"/>
        <v>-450.81000000000006</v>
      </c>
      <c r="AA2913" s="92">
        <f t="shared" si="278"/>
        <v>-450.81000000000006</v>
      </c>
    </row>
    <row r="2914" spans="1:27" x14ac:dyDescent="0.25">
      <c r="A2914" t="s">
        <v>567</v>
      </c>
      <c r="B2914" t="s">
        <v>170</v>
      </c>
      <c r="C2914" t="s">
        <v>171</v>
      </c>
      <c r="D2914" t="s">
        <v>574</v>
      </c>
      <c r="E2914" t="s">
        <v>575</v>
      </c>
      <c r="F2914" t="str">
        <f t="shared" si="274"/>
        <v>1605</v>
      </c>
      <c r="G2914" t="s">
        <v>260</v>
      </c>
      <c r="H2914" t="s">
        <v>261</v>
      </c>
      <c r="I2914" s="91">
        <v>905.59</v>
      </c>
      <c r="J2914" s="91">
        <v>552.44000000000005</v>
      </c>
      <c r="K2914" s="91"/>
      <c r="L2914" s="91">
        <v>501.63</v>
      </c>
      <c r="M2914" s="91">
        <v>75</v>
      </c>
      <c r="N2914" s="91">
        <v>478.55</v>
      </c>
      <c r="O2914" s="91">
        <v>434.63</v>
      </c>
      <c r="P2914" s="91"/>
      <c r="Q2914" s="91">
        <v>450.81</v>
      </c>
      <c r="R2914" s="91"/>
      <c r="S2914" s="91"/>
      <c r="T2914" s="91"/>
      <c r="U2914" s="91">
        <f t="shared" si="275"/>
        <v>3398.6500000000005</v>
      </c>
      <c r="V2914" s="82" t="str">
        <f t="shared" si="273"/>
        <v>155061605892</v>
      </c>
      <c r="W2914" s="83">
        <f>VLOOKUP(V2914,Factors!$E$6:$H$5950,4,FALSE)</f>
        <v>0</v>
      </c>
      <c r="X2914" t="str">
        <f>VLOOKUP(V2914,Factors!$E$6:$F$5950,2,FALSE)</f>
        <v>Direct-OR</v>
      </c>
      <c r="Y2914" s="92">
        <f t="shared" si="276"/>
        <v>0</v>
      </c>
      <c r="Z2914" s="92">
        <f t="shared" si="277"/>
        <v>3398.6500000000005</v>
      </c>
      <c r="AA2914" s="92">
        <f t="shared" si="278"/>
        <v>3398.6500000000005</v>
      </c>
    </row>
    <row r="2915" spans="1:27" x14ac:dyDescent="0.25">
      <c r="A2915" t="s">
        <v>567</v>
      </c>
      <c r="B2915" t="s">
        <v>170</v>
      </c>
      <c r="C2915" t="s">
        <v>171</v>
      </c>
      <c r="D2915" t="s">
        <v>574</v>
      </c>
      <c r="E2915" t="s">
        <v>575</v>
      </c>
      <c r="F2915" t="str">
        <f t="shared" si="274"/>
        <v>1605</v>
      </c>
      <c r="G2915" t="s">
        <v>353</v>
      </c>
      <c r="H2915" t="s">
        <v>354</v>
      </c>
      <c r="I2915" s="91">
        <v>-2116.09</v>
      </c>
      <c r="J2915" s="91">
        <v>-2352.7800000000002</v>
      </c>
      <c r="K2915" s="91">
        <v>-122.99</v>
      </c>
      <c r="L2915" s="91">
        <v>-1027.6300000000001</v>
      </c>
      <c r="M2915" s="91">
        <v>-3156.18</v>
      </c>
      <c r="N2915" s="91">
        <v>-5492.54</v>
      </c>
      <c r="O2915" s="91">
        <v>-340.24</v>
      </c>
      <c r="P2915" s="91">
        <v>-127.38</v>
      </c>
      <c r="Q2915" s="91"/>
      <c r="R2915" s="91">
        <v>-4880.7700000000004</v>
      </c>
      <c r="S2915" s="91">
        <v>-1844.76</v>
      </c>
      <c r="T2915" s="91">
        <v>-2517.81</v>
      </c>
      <c r="U2915" s="91">
        <f t="shared" si="275"/>
        <v>-23979.17</v>
      </c>
      <c r="V2915" s="82" t="str">
        <f t="shared" si="273"/>
        <v>155061605892</v>
      </c>
      <c r="W2915" s="83">
        <f>VLOOKUP(V2915,Factors!$E$6:$H$5950,4,FALSE)</f>
        <v>0</v>
      </c>
      <c r="X2915" t="str">
        <f>VLOOKUP(V2915,Factors!$E$6:$F$5950,2,FALSE)</f>
        <v>Direct-OR</v>
      </c>
      <c r="Y2915" s="92">
        <f t="shared" si="276"/>
        <v>0</v>
      </c>
      <c r="Z2915" s="92">
        <f t="shared" si="277"/>
        <v>-23979.17</v>
      </c>
      <c r="AA2915" s="92">
        <f t="shared" si="278"/>
        <v>-23979.17</v>
      </c>
    </row>
    <row r="2916" spans="1:27" x14ac:dyDescent="0.25">
      <c r="A2916" t="s">
        <v>567</v>
      </c>
      <c r="B2916" t="s">
        <v>170</v>
      </c>
      <c r="C2916" t="s">
        <v>171</v>
      </c>
      <c r="D2916" t="s">
        <v>574</v>
      </c>
      <c r="E2916" t="s">
        <v>575</v>
      </c>
      <c r="F2916" t="str">
        <f t="shared" si="274"/>
        <v>1605</v>
      </c>
      <c r="G2916" t="s">
        <v>286</v>
      </c>
      <c r="H2916" t="s">
        <v>287</v>
      </c>
      <c r="I2916" s="91">
        <v>25377.03</v>
      </c>
      <c r="J2916" s="91"/>
      <c r="K2916" s="91"/>
      <c r="L2916" s="91"/>
      <c r="M2916" s="91"/>
      <c r="N2916" s="91">
        <v>-16803.509999999998</v>
      </c>
      <c r="O2916" s="91"/>
      <c r="P2916" s="91"/>
      <c r="Q2916" s="91"/>
      <c r="R2916" s="91"/>
      <c r="S2916" s="91"/>
      <c r="T2916" s="91">
        <v>-26302.17</v>
      </c>
      <c r="U2916" s="91">
        <f t="shared" si="275"/>
        <v>-17728.649999999998</v>
      </c>
      <c r="V2916" s="82" t="str">
        <f t="shared" si="273"/>
        <v>155061605892</v>
      </c>
      <c r="W2916" s="83">
        <f>VLOOKUP(V2916,Factors!$E$6:$H$5950,4,FALSE)</f>
        <v>0</v>
      </c>
      <c r="X2916" t="str">
        <f>VLOOKUP(V2916,Factors!$E$6:$F$5950,2,FALSE)</f>
        <v>Direct-OR</v>
      </c>
      <c r="Y2916" s="92">
        <f t="shared" si="276"/>
        <v>0</v>
      </c>
      <c r="Z2916" s="92">
        <f t="shared" si="277"/>
        <v>-17728.649999999998</v>
      </c>
      <c r="AA2916" s="92">
        <f t="shared" si="278"/>
        <v>-17728.649999999998</v>
      </c>
    </row>
    <row r="2917" spans="1:27" x14ac:dyDescent="0.25">
      <c r="A2917" t="s">
        <v>567</v>
      </c>
      <c r="B2917" t="s">
        <v>170</v>
      </c>
      <c r="C2917" t="s">
        <v>171</v>
      </c>
      <c r="D2917" t="s">
        <v>574</v>
      </c>
      <c r="E2917" t="s">
        <v>575</v>
      </c>
      <c r="F2917" t="str">
        <f t="shared" si="274"/>
        <v>1605</v>
      </c>
      <c r="G2917" t="s">
        <v>180</v>
      </c>
      <c r="H2917" t="s">
        <v>181</v>
      </c>
      <c r="I2917" s="91"/>
      <c r="J2917" s="91"/>
      <c r="K2917" s="91"/>
      <c r="L2917" s="91"/>
      <c r="M2917" s="91"/>
      <c r="N2917" s="91"/>
      <c r="O2917" s="91"/>
      <c r="P2917" s="91"/>
      <c r="Q2917" s="91"/>
      <c r="R2917" s="91">
        <v>18.04</v>
      </c>
      <c r="S2917" s="91"/>
      <c r="T2917" s="91">
        <v>180.43</v>
      </c>
      <c r="U2917" s="91">
        <f t="shared" si="275"/>
        <v>198.47</v>
      </c>
      <c r="V2917" s="82" t="str">
        <f t="shared" si="273"/>
        <v>155061605892</v>
      </c>
      <c r="W2917" s="83">
        <f>VLOOKUP(V2917,Factors!$E$6:$H$5950,4,FALSE)</f>
        <v>0</v>
      </c>
      <c r="X2917" t="str">
        <f>VLOOKUP(V2917,Factors!$E$6:$F$5950,2,FALSE)</f>
        <v>Direct-OR</v>
      </c>
      <c r="Y2917" s="92">
        <f t="shared" si="276"/>
        <v>0</v>
      </c>
      <c r="Z2917" s="92">
        <f t="shared" si="277"/>
        <v>198.47</v>
      </c>
      <c r="AA2917" s="92">
        <f t="shared" si="278"/>
        <v>198.47</v>
      </c>
    </row>
    <row r="2918" spans="1:27" x14ac:dyDescent="0.25">
      <c r="A2918" t="s">
        <v>567</v>
      </c>
      <c r="B2918" t="s">
        <v>170</v>
      </c>
      <c r="C2918" t="s">
        <v>171</v>
      </c>
      <c r="D2918" t="s">
        <v>574</v>
      </c>
      <c r="E2918" t="s">
        <v>575</v>
      </c>
      <c r="F2918" t="str">
        <f t="shared" si="274"/>
        <v>1605</v>
      </c>
      <c r="G2918" t="s">
        <v>65</v>
      </c>
      <c r="H2918" t="s">
        <v>66</v>
      </c>
      <c r="I2918" s="91"/>
      <c r="J2918" s="91"/>
      <c r="K2918" s="91"/>
      <c r="L2918" s="91">
        <v>202.18</v>
      </c>
      <c r="M2918" s="91">
        <v>2212.08</v>
      </c>
      <c r="N2918" s="91"/>
      <c r="O2918" s="91">
        <v>167.18</v>
      </c>
      <c r="P2918" s="91"/>
      <c r="Q2918" s="91">
        <v>2363.67</v>
      </c>
      <c r="R2918" s="91">
        <v>384.91</v>
      </c>
      <c r="S2918" s="91">
        <v>1860.53</v>
      </c>
      <c r="T2918" s="91">
        <v>-991.08</v>
      </c>
      <c r="U2918" s="91">
        <f t="shared" si="275"/>
        <v>6199.4699999999993</v>
      </c>
      <c r="V2918" s="82" t="str">
        <f t="shared" si="273"/>
        <v>155061605892</v>
      </c>
      <c r="W2918" s="83">
        <f>VLOOKUP(V2918,Factors!$E$6:$H$5950,4,FALSE)</f>
        <v>0</v>
      </c>
      <c r="X2918" t="str">
        <f>VLOOKUP(V2918,Factors!$E$6:$F$5950,2,FALSE)</f>
        <v>Direct-OR</v>
      </c>
      <c r="Y2918" s="92">
        <f t="shared" si="276"/>
        <v>0</v>
      </c>
      <c r="Z2918" s="92">
        <f t="shared" si="277"/>
        <v>6199.4699999999993</v>
      </c>
      <c r="AA2918" s="92">
        <f t="shared" si="278"/>
        <v>6199.4699999999993</v>
      </c>
    </row>
    <row r="2919" spans="1:27" x14ac:dyDescent="0.25">
      <c r="A2919" t="s">
        <v>567</v>
      </c>
      <c r="B2919" t="s">
        <v>170</v>
      </c>
      <c r="C2919" t="s">
        <v>171</v>
      </c>
      <c r="D2919" t="s">
        <v>574</v>
      </c>
      <c r="E2919" t="s">
        <v>575</v>
      </c>
      <c r="F2919" t="str">
        <f t="shared" si="274"/>
        <v>1605</v>
      </c>
      <c r="G2919" t="s">
        <v>56</v>
      </c>
      <c r="H2919" t="s">
        <v>57</v>
      </c>
      <c r="I2919" s="91">
        <v>-63.68</v>
      </c>
      <c r="J2919" s="91">
        <v>7017.52</v>
      </c>
      <c r="K2919" s="91">
        <v>18107.25</v>
      </c>
      <c r="L2919" s="91">
        <v>11912.79</v>
      </c>
      <c r="M2919" s="91">
        <v>16326.71</v>
      </c>
      <c r="N2919" s="91">
        <v>10604.4</v>
      </c>
      <c r="O2919" s="91">
        <v>10203.209999999999</v>
      </c>
      <c r="P2919" s="91">
        <v>13602.32</v>
      </c>
      <c r="Q2919" s="91">
        <v>11277.46</v>
      </c>
      <c r="R2919" s="91">
        <v>9344.17</v>
      </c>
      <c r="S2919" s="91">
        <v>16513.830000000002</v>
      </c>
      <c r="T2919" s="91">
        <v>-30033.8</v>
      </c>
      <c r="U2919" s="91">
        <f t="shared" si="275"/>
        <v>94812.180000000008</v>
      </c>
      <c r="V2919" s="82" t="str">
        <f t="shared" si="273"/>
        <v>155061605892</v>
      </c>
      <c r="W2919" s="83">
        <f>VLOOKUP(V2919,Factors!$E$6:$H$5950,4,FALSE)</f>
        <v>0</v>
      </c>
      <c r="X2919" t="str">
        <f>VLOOKUP(V2919,Factors!$E$6:$F$5950,2,FALSE)</f>
        <v>Direct-OR</v>
      </c>
      <c r="Y2919" s="92">
        <f t="shared" si="276"/>
        <v>0</v>
      </c>
      <c r="Z2919" s="92">
        <f t="shared" si="277"/>
        <v>94812.180000000008</v>
      </c>
      <c r="AA2919" s="92">
        <f t="shared" si="278"/>
        <v>94812.180000000008</v>
      </c>
    </row>
    <row r="2920" spans="1:27" x14ac:dyDescent="0.25">
      <c r="A2920" t="s">
        <v>567</v>
      </c>
      <c r="B2920" t="s">
        <v>170</v>
      </c>
      <c r="C2920" t="s">
        <v>171</v>
      </c>
      <c r="D2920" t="s">
        <v>574</v>
      </c>
      <c r="E2920" t="s">
        <v>575</v>
      </c>
      <c r="F2920" t="str">
        <f t="shared" si="274"/>
        <v>1605</v>
      </c>
      <c r="G2920" t="s">
        <v>68</v>
      </c>
      <c r="H2920" t="s">
        <v>69</v>
      </c>
      <c r="I2920" s="91">
        <v>992.48</v>
      </c>
      <c r="J2920" s="91">
        <v>237.53</v>
      </c>
      <c r="K2920" s="91">
        <v>606.51</v>
      </c>
      <c r="L2920" s="91">
        <v>1731.08</v>
      </c>
      <c r="M2920" s="91">
        <v>1415.09</v>
      </c>
      <c r="N2920" s="91">
        <v>1226.5</v>
      </c>
      <c r="O2920" s="91">
        <v>2610.21</v>
      </c>
      <c r="P2920" s="91">
        <v>402.47</v>
      </c>
      <c r="Q2920" s="91">
        <v>1106.02</v>
      </c>
      <c r="R2920" s="91">
        <v>1841.92</v>
      </c>
      <c r="S2920" s="91">
        <v>680.95</v>
      </c>
      <c r="T2920" s="91">
        <v>-3852.82</v>
      </c>
      <c r="U2920" s="91">
        <f t="shared" si="275"/>
        <v>8997.94</v>
      </c>
      <c r="V2920" s="82" t="str">
        <f t="shared" si="273"/>
        <v>155061605892</v>
      </c>
      <c r="W2920" s="83">
        <f>VLOOKUP(V2920,Factors!$E$6:$H$5950,4,FALSE)</f>
        <v>0</v>
      </c>
      <c r="X2920" t="str">
        <f>VLOOKUP(V2920,Factors!$E$6:$F$5950,2,FALSE)</f>
        <v>Direct-OR</v>
      </c>
      <c r="Y2920" s="92">
        <f t="shared" si="276"/>
        <v>0</v>
      </c>
      <c r="Z2920" s="92">
        <f t="shared" si="277"/>
        <v>8997.94</v>
      </c>
      <c r="AA2920" s="92">
        <f t="shared" si="278"/>
        <v>8997.94</v>
      </c>
    </row>
    <row r="2921" spans="1:27" x14ac:dyDescent="0.25">
      <c r="A2921" t="s">
        <v>567</v>
      </c>
      <c r="B2921" t="s">
        <v>170</v>
      </c>
      <c r="C2921" t="s">
        <v>171</v>
      </c>
      <c r="D2921" t="s">
        <v>574</v>
      </c>
      <c r="E2921" t="s">
        <v>575</v>
      </c>
      <c r="F2921" t="str">
        <f t="shared" si="274"/>
        <v>1605</v>
      </c>
      <c r="G2921" t="s">
        <v>154</v>
      </c>
      <c r="H2921" t="s">
        <v>155</v>
      </c>
      <c r="I2921" s="91"/>
      <c r="J2921" s="91"/>
      <c r="K2921" s="91"/>
      <c r="L2921" s="91"/>
      <c r="M2921" s="91"/>
      <c r="N2921" s="91"/>
      <c r="O2921" s="91"/>
      <c r="P2921" s="91"/>
      <c r="Q2921" s="91"/>
      <c r="R2921" s="91">
        <v>75.599999999999994</v>
      </c>
      <c r="S2921" s="91"/>
      <c r="T2921" s="91"/>
      <c r="U2921" s="91">
        <f t="shared" si="275"/>
        <v>75.599999999999994</v>
      </c>
      <c r="V2921" s="82" t="str">
        <f t="shared" si="273"/>
        <v>155061605892</v>
      </c>
      <c r="W2921" s="83">
        <f>VLOOKUP(V2921,Factors!$E$6:$H$5950,4,FALSE)</f>
        <v>0</v>
      </c>
      <c r="X2921" t="str">
        <f>VLOOKUP(V2921,Factors!$E$6:$F$5950,2,FALSE)</f>
        <v>Direct-OR</v>
      </c>
      <c r="Y2921" s="92">
        <f t="shared" si="276"/>
        <v>0</v>
      </c>
      <c r="Z2921" s="92">
        <f t="shared" si="277"/>
        <v>75.599999999999994</v>
      </c>
      <c r="AA2921" s="92">
        <f t="shared" si="278"/>
        <v>75.599999999999994</v>
      </c>
    </row>
    <row r="2922" spans="1:27" x14ac:dyDescent="0.25">
      <c r="A2922" t="s">
        <v>567</v>
      </c>
      <c r="B2922" t="s">
        <v>170</v>
      </c>
      <c r="C2922" t="s">
        <v>171</v>
      </c>
      <c r="D2922" t="s">
        <v>574</v>
      </c>
      <c r="E2922" t="s">
        <v>575</v>
      </c>
      <c r="F2922" t="str">
        <f t="shared" si="274"/>
        <v>1605</v>
      </c>
      <c r="G2922" t="s">
        <v>156</v>
      </c>
      <c r="H2922" t="s">
        <v>157</v>
      </c>
      <c r="I2922" s="91"/>
      <c r="J2922" s="91"/>
      <c r="K2922" s="91"/>
      <c r="L2922" s="91">
        <v>64.290000000000006</v>
      </c>
      <c r="M2922" s="91">
        <v>85.72</v>
      </c>
      <c r="N2922" s="91"/>
      <c r="O2922" s="91">
        <v>85.72</v>
      </c>
      <c r="P2922" s="91"/>
      <c r="Q2922" s="91">
        <v>128.58000000000001</v>
      </c>
      <c r="R2922" s="91">
        <v>107.15</v>
      </c>
      <c r="S2922" s="91">
        <v>85.72</v>
      </c>
      <c r="T2922" s="91">
        <v>-171.44</v>
      </c>
      <c r="U2922" s="91">
        <f t="shared" si="275"/>
        <v>385.74000000000007</v>
      </c>
      <c r="V2922" s="82" t="str">
        <f t="shared" si="273"/>
        <v>155061605892</v>
      </c>
      <c r="W2922" s="83">
        <f>VLOOKUP(V2922,Factors!$E$6:$H$5950,4,FALSE)</f>
        <v>0</v>
      </c>
      <c r="X2922" t="str">
        <f>VLOOKUP(V2922,Factors!$E$6:$F$5950,2,FALSE)</f>
        <v>Direct-OR</v>
      </c>
      <c r="Y2922" s="92">
        <f t="shared" si="276"/>
        <v>0</v>
      </c>
      <c r="Z2922" s="92">
        <f t="shared" si="277"/>
        <v>385.74000000000007</v>
      </c>
      <c r="AA2922" s="92">
        <f t="shared" si="278"/>
        <v>385.74000000000007</v>
      </c>
    </row>
    <row r="2923" spans="1:27" x14ac:dyDescent="0.25">
      <c r="A2923" t="s">
        <v>567</v>
      </c>
      <c r="B2923" t="s">
        <v>170</v>
      </c>
      <c r="C2923" t="s">
        <v>171</v>
      </c>
      <c r="D2923" t="s">
        <v>576</v>
      </c>
      <c r="E2923" t="s">
        <v>577</v>
      </c>
      <c r="F2923" t="str">
        <f t="shared" si="274"/>
        <v>1610</v>
      </c>
      <c r="G2923" t="s">
        <v>61</v>
      </c>
      <c r="H2923" t="s">
        <v>62</v>
      </c>
      <c r="I2923" s="91"/>
      <c r="J2923" s="91"/>
      <c r="K2923" s="91"/>
      <c r="L2923" s="91">
        <v>13.45</v>
      </c>
      <c r="M2923" s="91"/>
      <c r="N2923" s="91"/>
      <c r="O2923" s="91"/>
      <c r="P2923" s="91"/>
      <c r="Q2923" s="91"/>
      <c r="R2923" s="91">
        <v>565.34</v>
      </c>
      <c r="S2923" s="91"/>
      <c r="T2923" s="91"/>
      <c r="U2923" s="91">
        <f t="shared" si="275"/>
        <v>578.79000000000008</v>
      </c>
      <c r="V2923" s="82" t="str">
        <f t="shared" si="273"/>
        <v>155061610892</v>
      </c>
      <c r="W2923" s="83">
        <f>VLOOKUP(V2923,Factors!$E$6:$H$5950,4,FALSE)</f>
        <v>0</v>
      </c>
      <c r="X2923" t="str">
        <f>VLOOKUP(V2923,Factors!$E$6:$F$5950,2,FALSE)</f>
        <v>Direct-OR</v>
      </c>
      <c r="Y2923" s="92">
        <f t="shared" si="276"/>
        <v>0</v>
      </c>
      <c r="Z2923" s="92">
        <f t="shared" si="277"/>
        <v>578.79000000000008</v>
      </c>
      <c r="AA2923" s="92">
        <f t="shared" si="278"/>
        <v>578.79000000000008</v>
      </c>
    </row>
    <row r="2924" spans="1:27" x14ac:dyDescent="0.25">
      <c r="A2924" t="s">
        <v>567</v>
      </c>
      <c r="B2924" t="s">
        <v>170</v>
      </c>
      <c r="C2924" t="s">
        <v>171</v>
      </c>
      <c r="D2924" t="s">
        <v>576</v>
      </c>
      <c r="E2924" t="s">
        <v>577</v>
      </c>
      <c r="F2924" t="str">
        <f t="shared" si="274"/>
        <v>1610</v>
      </c>
      <c r="G2924" t="s">
        <v>92</v>
      </c>
      <c r="H2924" t="s">
        <v>93</v>
      </c>
      <c r="I2924" s="91">
        <v>-319.10000000000002</v>
      </c>
      <c r="J2924" s="91"/>
      <c r="K2924" s="91"/>
      <c r="L2924" s="91">
        <v>69.48</v>
      </c>
      <c r="M2924" s="91"/>
      <c r="N2924" s="91">
        <v>359.78</v>
      </c>
      <c r="O2924" s="91">
        <v>21.88</v>
      </c>
      <c r="P2924" s="91">
        <v>250.29</v>
      </c>
      <c r="Q2924" s="91"/>
      <c r="R2924" s="91"/>
      <c r="S2924" s="91">
        <v>328.82</v>
      </c>
      <c r="T2924" s="91"/>
      <c r="U2924" s="91">
        <f t="shared" si="275"/>
        <v>711.14999999999986</v>
      </c>
      <c r="V2924" s="82" t="str">
        <f t="shared" si="273"/>
        <v>155061610892</v>
      </c>
      <c r="W2924" s="83">
        <f>VLOOKUP(V2924,Factors!$E$6:$H$5950,4,FALSE)</f>
        <v>0</v>
      </c>
      <c r="X2924" t="str">
        <f>VLOOKUP(V2924,Factors!$E$6:$F$5950,2,FALSE)</f>
        <v>Direct-OR</v>
      </c>
      <c r="Y2924" s="92">
        <f t="shared" si="276"/>
        <v>0</v>
      </c>
      <c r="Z2924" s="92">
        <f t="shared" si="277"/>
        <v>711.14999999999986</v>
      </c>
      <c r="AA2924" s="92">
        <f t="shared" si="278"/>
        <v>711.14999999999986</v>
      </c>
    </row>
    <row r="2925" spans="1:27" x14ac:dyDescent="0.25">
      <c r="A2925" t="s">
        <v>567</v>
      </c>
      <c r="B2925" t="s">
        <v>170</v>
      </c>
      <c r="C2925" t="s">
        <v>171</v>
      </c>
      <c r="D2925" t="s">
        <v>576</v>
      </c>
      <c r="E2925" t="s">
        <v>577</v>
      </c>
      <c r="F2925" t="str">
        <f t="shared" si="274"/>
        <v>1610</v>
      </c>
      <c r="G2925" t="s">
        <v>235</v>
      </c>
      <c r="H2925" t="s">
        <v>236</v>
      </c>
      <c r="I2925" s="91">
        <v>5.54</v>
      </c>
      <c r="J2925" s="91"/>
      <c r="K2925" s="91"/>
      <c r="L2925" s="91">
        <v>2.73</v>
      </c>
      <c r="M2925" s="91">
        <v>5.13</v>
      </c>
      <c r="N2925" s="91">
        <v>371.48</v>
      </c>
      <c r="O2925" s="91"/>
      <c r="P2925" s="91">
        <v>3.29</v>
      </c>
      <c r="Q2925" s="91">
        <v>0.17</v>
      </c>
      <c r="R2925" s="91">
        <v>1.5</v>
      </c>
      <c r="S2925" s="91">
        <v>13.32</v>
      </c>
      <c r="T2925" s="91"/>
      <c r="U2925" s="91">
        <f t="shared" si="275"/>
        <v>403.16</v>
      </c>
      <c r="V2925" s="82" t="str">
        <f t="shared" si="273"/>
        <v>155061610892</v>
      </c>
      <c r="W2925" s="83">
        <f>VLOOKUP(V2925,Factors!$E$6:$H$5950,4,FALSE)</f>
        <v>0</v>
      </c>
      <c r="X2925" t="str">
        <f>VLOOKUP(V2925,Factors!$E$6:$F$5950,2,FALSE)</f>
        <v>Direct-OR</v>
      </c>
      <c r="Y2925" s="92">
        <f t="shared" si="276"/>
        <v>0</v>
      </c>
      <c r="Z2925" s="92">
        <f t="shared" si="277"/>
        <v>403.16</v>
      </c>
      <c r="AA2925" s="92">
        <f t="shared" si="278"/>
        <v>403.16</v>
      </c>
    </row>
    <row r="2926" spans="1:27" x14ac:dyDescent="0.25">
      <c r="A2926" t="s">
        <v>567</v>
      </c>
      <c r="B2926" t="s">
        <v>170</v>
      </c>
      <c r="C2926" t="s">
        <v>171</v>
      </c>
      <c r="D2926" t="s">
        <v>576</v>
      </c>
      <c r="E2926" t="s">
        <v>577</v>
      </c>
      <c r="F2926" t="str">
        <f t="shared" si="274"/>
        <v>1610</v>
      </c>
      <c r="G2926" t="s">
        <v>351</v>
      </c>
      <c r="H2926" t="s">
        <v>352</v>
      </c>
      <c r="I2926" s="91">
        <v>0.24</v>
      </c>
      <c r="J2926" s="91"/>
      <c r="K2926" s="91"/>
      <c r="L2926" s="91">
        <v>0.13</v>
      </c>
      <c r="M2926" s="91">
        <v>0.25</v>
      </c>
      <c r="N2926" s="91">
        <v>7.61</v>
      </c>
      <c r="O2926" s="91"/>
      <c r="P2926" s="91">
        <v>0.17</v>
      </c>
      <c r="Q2926" s="91">
        <v>0.01</v>
      </c>
      <c r="R2926" s="91">
        <v>0.08</v>
      </c>
      <c r="S2926" s="91">
        <v>0.67</v>
      </c>
      <c r="T2926" s="91"/>
      <c r="U2926" s="91">
        <f t="shared" si="275"/>
        <v>9.16</v>
      </c>
      <c r="V2926" s="82" t="str">
        <f t="shared" si="273"/>
        <v>155061610892</v>
      </c>
      <c r="W2926" s="83">
        <f>VLOOKUP(V2926,Factors!$E$6:$H$5950,4,FALSE)</f>
        <v>0</v>
      </c>
      <c r="X2926" t="str">
        <f>VLOOKUP(V2926,Factors!$E$6:$F$5950,2,FALSE)</f>
        <v>Direct-OR</v>
      </c>
      <c r="Y2926" s="92">
        <f t="shared" si="276"/>
        <v>0</v>
      </c>
      <c r="Z2926" s="92">
        <f t="shared" si="277"/>
        <v>9.16</v>
      </c>
      <c r="AA2926" s="92">
        <f t="shared" si="278"/>
        <v>9.16</v>
      </c>
    </row>
    <row r="2927" spans="1:27" x14ac:dyDescent="0.25">
      <c r="A2927" t="s">
        <v>567</v>
      </c>
      <c r="B2927" t="s">
        <v>170</v>
      </c>
      <c r="C2927" t="s">
        <v>171</v>
      </c>
      <c r="D2927" t="s">
        <v>576</v>
      </c>
      <c r="E2927" t="s">
        <v>577</v>
      </c>
      <c r="F2927" t="str">
        <f t="shared" si="274"/>
        <v>1610</v>
      </c>
      <c r="G2927" t="s">
        <v>272</v>
      </c>
      <c r="H2927" t="s">
        <v>273</v>
      </c>
      <c r="I2927" s="91"/>
      <c r="J2927" s="91"/>
      <c r="K2927" s="91"/>
      <c r="L2927" s="91"/>
      <c r="M2927" s="91"/>
      <c r="N2927" s="91"/>
      <c r="O2927" s="91">
        <v>256.52999999999997</v>
      </c>
      <c r="P2927" s="91">
        <v>286.25</v>
      </c>
      <c r="Q2927" s="91">
        <v>451.66</v>
      </c>
      <c r="R2927" s="91">
        <v>69.08</v>
      </c>
      <c r="S2927" s="91">
        <v>1458.31</v>
      </c>
      <c r="T2927" s="91">
        <v>2397.75</v>
      </c>
      <c r="U2927" s="91">
        <f t="shared" si="275"/>
        <v>4919.58</v>
      </c>
      <c r="V2927" s="82" t="str">
        <f t="shared" si="273"/>
        <v>155061610892</v>
      </c>
      <c r="W2927" s="83">
        <f>VLOOKUP(V2927,Factors!$E$6:$H$5950,4,FALSE)</f>
        <v>0</v>
      </c>
      <c r="X2927" t="str">
        <f>VLOOKUP(V2927,Factors!$E$6:$F$5950,2,FALSE)</f>
        <v>Direct-OR</v>
      </c>
      <c r="Y2927" s="92">
        <f t="shared" si="276"/>
        <v>0</v>
      </c>
      <c r="Z2927" s="92">
        <f t="shared" si="277"/>
        <v>4919.58</v>
      </c>
      <c r="AA2927" s="92">
        <f t="shared" si="278"/>
        <v>4919.58</v>
      </c>
    </row>
    <row r="2928" spans="1:27" x14ac:dyDescent="0.25">
      <c r="A2928" t="s">
        <v>567</v>
      </c>
      <c r="B2928" t="s">
        <v>170</v>
      </c>
      <c r="C2928" t="s">
        <v>171</v>
      </c>
      <c r="D2928" t="s">
        <v>576</v>
      </c>
      <c r="E2928" t="s">
        <v>577</v>
      </c>
      <c r="F2928" t="str">
        <f t="shared" si="274"/>
        <v>1610</v>
      </c>
      <c r="G2928" t="s">
        <v>84</v>
      </c>
      <c r="H2928" t="s">
        <v>85</v>
      </c>
      <c r="I2928" s="91">
        <v>2393.62</v>
      </c>
      <c r="J2928" s="91">
        <v>1527.1</v>
      </c>
      <c r="K2928" s="91">
        <v>829.17</v>
      </c>
      <c r="L2928" s="91">
        <v>1901.97</v>
      </c>
      <c r="M2928" s="91">
        <v>2529.0100000000002</v>
      </c>
      <c r="N2928" s="91">
        <v>3545.21</v>
      </c>
      <c r="O2928" s="91">
        <v>1502.44</v>
      </c>
      <c r="P2928" s="91">
        <v>4047.4</v>
      </c>
      <c r="Q2928" s="91">
        <v>2547.85</v>
      </c>
      <c r="R2928" s="91">
        <v>5956.63</v>
      </c>
      <c r="S2928" s="91">
        <v>3299.2</v>
      </c>
      <c r="T2928" s="91">
        <v>200.74</v>
      </c>
      <c r="U2928" s="91">
        <f t="shared" si="275"/>
        <v>30280.34</v>
      </c>
      <c r="V2928" s="82" t="str">
        <f t="shared" si="273"/>
        <v>155061610892</v>
      </c>
      <c r="W2928" s="83">
        <f>VLOOKUP(V2928,Factors!$E$6:$H$5950,4,FALSE)</f>
        <v>0</v>
      </c>
      <c r="X2928" t="str">
        <f>VLOOKUP(V2928,Factors!$E$6:$F$5950,2,FALSE)</f>
        <v>Direct-OR</v>
      </c>
      <c r="Y2928" s="92">
        <f t="shared" si="276"/>
        <v>0</v>
      </c>
      <c r="Z2928" s="92">
        <f t="shared" si="277"/>
        <v>30280.34</v>
      </c>
      <c r="AA2928" s="92">
        <f t="shared" si="278"/>
        <v>30280.34</v>
      </c>
    </row>
    <row r="2929" spans="1:27" x14ac:dyDescent="0.25">
      <c r="A2929" t="s">
        <v>567</v>
      </c>
      <c r="B2929" t="s">
        <v>170</v>
      </c>
      <c r="C2929" t="s">
        <v>171</v>
      </c>
      <c r="D2929" t="s">
        <v>576</v>
      </c>
      <c r="E2929" t="s">
        <v>577</v>
      </c>
      <c r="F2929" t="str">
        <f t="shared" si="274"/>
        <v>1610</v>
      </c>
      <c r="G2929" t="s">
        <v>44</v>
      </c>
      <c r="H2929" t="s">
        <v>45</v>
      </c>
      <c r="I2929" s="91"/>
      <c r="J2929" s="91"/>
      <c r="K2929" s="91"/>
      <c r="L2929" s="91"/>
      <c r="M2929" s="91">
        <v>686.25</v>
      </c>
      <c r="N2929" s="91">
        <v>-686.25</v>
      </c>
      <c r="O2929" s="91">
        <v>51.3</v>
      </c>
      <c r="P2929" s="91"/>
      <c r="Q2929" s="91">
        <v>398.35</v>
      </c>
      <c r="R2929" s="91">
        <v>3463.45</v>
      </c>
      <c r="S2929" s="91"/>
      <c r="T2929" s="91"/>
      <c r="U2929" s="91">
        <f t="shared" si="275"/>
        <v>3913.1</v>
      </c>
      <c r="V2929" s="82" t="str">
        <f t="shared" si="273"/>
        <v>155061610892</v>
      </c>
      <c r="W2929" s="83">
        <f>VLOOKUP(V2929,Factors!$E$6:$H$5950,4,FALSE)</f>
        <v>0</v>
      </c>
      <c r="X2929" t="str">
        <f>VLOOKUP(V2929,Factors!$E$6:$F$5950,2,FALSE)</f>
        <v>Direct-OR</v>
      </c>
      <c r="Y2929" s="92">
        <f t="shared" si="276"/>
        <v>0</v>
      </c>
      <c r="Z2929" s="92">
        <f t="shared" si="277"/>
        <v>3913.1</v>
      </c>
      <c r="AA2929" s="92">
        <f t="shared" si="278"/>
        <v>3913.1</v>
      </c>
    </row>
    <row r="2930" spans="1:27" x14ac:dyDescent="0.25">
      <c r="A2930" t="s">
        <v>567</v>
      </c>
      <c r="B2930" t="s">
        <v>170</v>
      </c>
      <c r="C2930" t="s">
        <v>171</v>
      </c>
      <c r="D2930" t="s">
        <v>576</v>
      </c>
      <c r="E2930" t="s">
        <v>577</v>
      </c>
      <c r="F2930" t="str">
        <f t="shared" si="274"/>
        <v>1610</v>
      </c>
      <c r="G2930" t="s">
        <v>274</v>
      </c>
      <c r="H2930" t="s">
        <v>275</v>
      </c>
      <c r="I2930" s="91"/>
      <c r="J2930" s="91"/>
      <c r="K2930" s="91"/>
      <c r="L2930" s="91"/>
      <c r="M2930" s="91"/>
      <c r="N2930" s="91"/>
      <c r="O2930" s="91"/>
      <c r="P2930" s="91"/>
      <c r="Q2930" s="91"/>
      <c r="R2930" s="91"/>
      <c r="S2930" s="91">
        <v>120</v>
      </c>
      <c r="T2930" s="91">
        <v>-120</v>
      </c>
      <c r="U2930" s="91">
        <f t="shared" si="275"/>
        <v>0</v>
      </c>
      <c r="V2930" s="82" t="str">
        <f t="shared" si="273"/>
        <v>155061610892</v>
      </c>
      <c r="W2930" s="83">
        <f>VLOOKUP(V2930,Factors!$E$6:$H$5950,4,FALSE)</f>
        <v>0</v>
      </c>
      <c r="X2930" t="str">
        <f>VLOOKUP(V2930,Factors!$E$6:$F$5950,2,FALSE)</f>
        <v>Direct-OR</v>
      </c>
      <c r="Y2930" s="92">
        <f t="shared" si="276"/>
        <v>0</v>
      </c>
      <c r="Z2930" s="92">
        <f t="shared" si="277"/>
        <v>0</v>
      </c>
      <c r="AA2930" s="92">
        <f t="shared" si="278"/>
        <v>0</v>
      </c>
    </row>
    <row r="2931" spans="1:27" x14ac:dyDescent="0.25">
      <c r="A2931" t="s">
        <v>567</v>
      </c>
      <c r="B2931" t="s">
        <v>170</v>
      </c>
      <c r="C2931" t="s">
        <v>171</v>
      </c>
      <c r="D2931" t="s">
        <v>576</v>
      </c>
      <c r="E2931" t="s">
        <v>577</v>
      </c>
      <c r="F2931" t="str">
        <f t="shared" si="274"/>
        <v>1610</v>
      </c>
      <c r="G2931" t="s">
        <v>124</v>
      </c>
      <c r="H2931" t="s">
        <v>125</v>
      </c>
      <c r="I2931" s="91"/>
      <c r="J2931" s="91"/>
      <c r="K2931" s="91"/>
      <c r="L2931" s="91"/>
      <c r="M2931" s="91"/>
      <c r="N2931" s="91"/>
      <c r="O2931" s="91">
        <v>366.5</v>
      </c>
      <c r="P2931" s="91"/>
      <c r="Q2931" s="91"/>
      <c r="R2931" s="91"/>
      <c r="S2931" s="91"/>
      <c r="T2931" s="91"/>
      <c r="U2931" s="91">
        <f t="shared" si="275"/>
        <v>366.5</v>
      </c>
      <c r="V2931" s="82" t="str">
        <f t="shared" si="273"/>
        <v>155061610892</v>
      </c>
      <c r="W2931" s="83">
        <f>VLOOKUP(V2931,Factors!$E$6:$H$5950,4,FALSE)</f>
        <v>0</v>
      </c>
      <c r="X2931" t="str">
        <f>VLOOKUP(V2931,Factors!$E$6:$F$5950,2,FALSE)</f>
        <v>Direct-OR</v>
      </c>
      <c r="Y2931" s="92">
        <f t="shared" si="276"/>
        <v>0</v>
      </c>
      <c r="Z2931" s="92">
        <f t="shared" si="277"/>
        <v>366.5</v>
      </c>
      <c r="AA2931" s="92">
        <f t="shared" si="278"/>
        <v>366.5</v>
      </c>
    </row>
    <row r="2932" spans="1:27" x14ac:dyDescent="0.25">
      <c r="A2932" t="s">
        <v>567</v>
      </c>
      <c r="B2932" t="s">
        <v>170</v>
      </c>
      <c r="C2932" t="s">
        <v>171</v>
      </c>
      <c r="D2932" t="s">
        <v>576</v>
      </c>
      <c r="E2932" t="s">
        <v>577</v>
      </c>
      <c r="F2932" t="str">
        <f t="shared" si="274"/>
        <v>1610</v>
      </c>
      <c r="G2932" t="s">
        <v>280</v>
      </c>
      <c r="H2932" t="s">
        <v>281</v>
      </c>
      <c r="I2932" s="91">
        <v>787.5</v>
      </c>
      <c r="J2932" s="91"/>
      <c r="K2932" s="91">
        <v>998.06</v>
      </c>
      <c r="L2932" s="91">
        <v>1050</v>
      </c>
      <c r="M2932" s="91"/>
      <c r="N2932" s="91"/>
      <c r="O2932" s="91"/>
      <c r="P2932" s="91">
        <v>1375</v>
      </c>
      <c r="Q2932" s="91">
        <v>4955.5</v>
      </c>
      <c r="R2932" s="91">
        <v>-4020.5</v>
      </c>
      <c r="S2932" s="91"/>
      <c r="T2932" s="91"/>
      <c r="U2932" s="91">
        <f t="shared" si="275"/>
        <v>5145.5599999999995</v>
      </c>
      <c r="V2932" s="82" t="str">
        <f t="shared" si="273"/>
        <v>155061610892</v>
      </c>
      <c r="W2932" s="83">
        <f>VLOOKUP(V2932,Factors!$E$6:$H$5950,4,FALSE)</f>
        <v>0</v>
      </c>
      <c r="X2932" t="str">
        <f>VLOOKUP(V2932,Factors!$E$6:$F$5950,2,FALSE)</f>
        <v>Direct-OR</v>
      </c>
      <c r="Y2932" s="92">
        <f t="shared" si="276"/>
        <v>0</v>
      </c>
      <c r="Z2932" s="92">
        <f t="shared" si="277"/>
        <v>5145.5599999999995</v>
      </c>
      <c r="AA2932" s="92">
        <f t="shared" si="278"/>
        <v>5145.5599999999995</v>
      </c>
    </row>
    <row r="2933" spans="1:27" x14ac:dyDescent="0.25">
      <c r="A2933" t="s">
        <v>567</v>
      </c>
      <c r="B2933" t="s">
        <v>170</v>
      </c>
      <c r="C2933" t="s">
        <v>171</v>
      </c>
      <c r="D2933" t="s">
        <v>576</v>
      </c>
      <c r="E2933" t="s">
        <v>577</v>
      </c>
      <c r="F2933" t="str">
        <f t="shared" si="274"/>
        <v>1610</v>
      </c>
      <c r="G2933" t="s">
        <v>282</v>
      </c>
      <c r="H2933" t="s">
        <v>283</v>
      </c>
      <c r="I2933" s="91"/>
      <c r="J2933" s="91"/>
      <c r="K2933" s="91"/>
      <c r="L2933" s="91"/>
      <c r="M2933" s="91"/>
      <c r="N2933" s="91"/>
      <c r="O2933" s="91"/>
      <c r="P2933" s="91">
        <v>270</v>
      </c>
      <c r="Q2933" s="91"/>
      <c r="R2933" s="91"/>
      <c r="S2933" s="91"/>
      <c r="T2933" s="91"/>
      <c r="U2933" s="91">
        <f t="shared" si="275"/>
        <v>270</v>
      </c>
      <c r="V2933" s="82" t="str">
        <f t="shared" si="273"/>
        <v>155061610892</v>
      </c>
      <c r="W2933" s="83">
        <f>VLOOKUP(V2933,Factors!$E$6:$H$5950,4,FALSE)</f>
        <v>0</v>
      </c>
      <c r="X2933" t="str">
        <f>VLOOKUP(V2933,Factors!$E$6:$F$5950,2,FALSE)</f>
        <v>Direct-OR</v>
      </c>
      <c r="Y2933" s="92">
        <f t="shared" si="276"/>
        <v>0</v>
      </c>
      <c r="Z2933" s="92">
        <f t="shared" si="277"/>
        <v>270</v>
      </c>
      <c r="AA2933" s="92">
        <f t="shared" si="278"/>
        <v>270</v>
      </c>
    </row>
    <row r="2934" spans="1:27" x14ac:dyDescent="0.25">
      <c r="A2934" t="s">
        <v>567</v>
      </c>
      <c r="B2934" t="s">
        <v>170</v>
      </c>
      <c r="C2934" t="s">
        <v>171</v>
      </c>
      <c r="D2934" t="s">
        <v>576</v>
      </c>
      <c r="E2934" t="s">
        <v>577</v>
      </c>
      <c r="F2934" t="str">
        <f t="shared" si="274"/>
        <v>1610</v>
      </c>
      <c r="G2934" t="s">
        <v>256</v>
      </c>
      <c r="H2934" t="s">
        <v>257</v>
      </c>
      <c r="I2934" s="91">
        <v>2347</v>
      </c>
      <c r="J2934" s="91"/>
      <c r="K2934" s="91">
        <v>490.85</v>
      </c>
      <c r="L2934" s="91"/>
      <c r="M2934" s="91">
        <v>1010.25</v>
      </c>
      <c r="N2934" s="91">
        <v>1169.25</v>
      </c>
      <c r="O2934" s="91">
        <v>205</v>
      </c>
      <c r="P2934" s="91">
        <v>491.6</v>
      </c>
      <c r="Q2934" s="91">
        <v>2579.1</v>
      </c>
      <c r="R2934" s="91">
        <v>699.65</v>
      </c>
      <c r="S2934" s="91">
        <v>5186.45</v>
      </c>
      <c r="T2934" s="91">
        <v>292.89999999999998</v>
      </c>
      <c r="U2934" s="91">
        <f t="shared" si="275"/>
        <v>14472.050000000001</v>
      </c>
      <c r="V2934" s="82" t="str">
        <f t="shared" si="273"/>
        <v>155061610892</v>
      </c>
      <c r="W2934" s="83">
        <f>VLOOKUP(V2934,Factors!$E$6:$H$5950,4,FALSE)</f>
        <v>0</v>
      </c>
      <c r="X2934" t="str">
        <f>VLOOKUP(V2934,Factors!$E$6:$F$5950,2,FALSE)</f>
        <v>Direct-OR</v>
      </c>
      <c r="Y2934" s="92">
        <f t="shared" si="276"/>
        <v>0</v>
      </c>
      <c r="Z2934" s="92">
        <f t="shared" si="277"/>
        <v>14472.050000000001</v>
      </c>
      <c r="AA2934" s="92">
        <f t="shared" si="278"/>
        <v>14472.050000000001</v>
      </c>
    </row>
    <row r="2935" spans="1:27" x14ac:dyDescent="0.25">
      <c r="A2935" t="s">
        <v>567</v>
      </c>
      <c r="B2935" t="s">
        <v>170</v>
      </c>
      <c r="C2935" t="s">
        <v>171</v>
      </c>
      <c r="D2935" t="s">
        <v>576</v>
      </c>
      <c r="E2935" t="s">
        <v>577</v>
      </c>
      <c r="F2935" t="str">
        <f t="shared" si="274"/>
        <v>1610</v>
      </c>
      <c r="G2935" t="s">
        <v>50</v>
      </c>
      <c r="H2935" t="s">
        <v>51</v>
      </c>
      <c r="I2935" s="91">
        <v>938</v>
      </c>
      <c r="J2935" s="91">
        <v>750</v>
      </c>
      <c r="K2935" s="91">
        <v>1875</v>
      </c>
      <c r="L2935" s="91">
        <v>710</v>
      </c>
      <c r="M2935" s="91"/>
      <c r="N2935" s="91"/>
      <c r="O2935" s="91"/>
      <c r="P2935" s="91">
        <v>750</v>
      </c>
      <c r="Q2935" s="91"/>
      <c r="R2935" s="91">
        <v>650</v>
      </c>
      <c r="S2935" s="91">
        <v>3625.38</v>
      </c>
      <c r="T2935" s="91">
        <v>5750.48</v>
      </c>
      <c r="U2935" s="91">
        <f t="shared" si="275"/>
        <v>15048.86</v>
      </c>
      <c r="V2935" s="82" t="str">
        <f t="shared" si="273"/>
        <v>155061610892</v>
      </c>
      <c r="W2935" s="83">
        <f>VLOOKUP(V2935,Factors!$E$6:$H$5950,4,FALSE)</f>
        <v>0</v>
      </c>
      <c r="X2935" t="str">
        <f>VLOOKUP(V2935,Factors!$E$6:$F$5950,2,FALSE)</f>
        <v>Direct-OR</v>
      </c>
      <c r="Y2935" s="92">
        <f t="shared" si="276"/>
        <v>0</v>
      </c>
      <c r="Z2935" s="92">
        <f t="shared" si="277"/>
        <v>15048.86</v>
      </c>
      <c r="AA2935" s="92">
        <f t="shared" si="278"/>
        <v>15048.86</v>
      </c>
    </row>
    <row r="2936" spans="1:27" x14ac:dyDescent="0.25">
      <c r="A2936" t="s">
        <v>567</v>
      </c>
      <c r="B2936" t="s">
        <v>170</v>
      </c>
      <c r="C2936" t="s">
        <v>171</v>
      </c>
      <c r="D2936" t="s">
        <v>576</v>
      </c>
      <c r="E2936" t="s">
        <v>577</v>
      </c>
      <c r="F2936" t="str">
        <f t="shared" si="274"/>
        <v>1610</v>
      </c>
      <c r="G2936" t="s">
        <v>284</v>
      </c>
      <c r="H2936" t="s">
        <v>285</v>
      </c>
      <c r="I2936" s="91">
        <v>225</v>
      </c>
      <c r="J2936" s="91"/>
      <c r="K2936" s="91"/>
      <c r="L2936" s="91">
        <v>568.70000000000005</v>
      </c>
      <c r="M2936" s="91">
        <v>275</v>
      </c>
      <c r="N2936" s="91"/>
      <c r="O2936" s="91">
        <v>400</v>
      </c>
      <c r="P2936" s="91">
        <v>410</v>
      </c>
      <c r="Q2936" s="91">
        <v>220</v>
      </c>
      <c r="R2936" s="91">
        <v>1325</v>
      </c>
      <c r="S2936" s="91">
        <v>675</v>
      </c>
      <c r="T2936" s="91"/>
      <c r="U2936" s="91">
        <f t="shared" si="275"/>
        <v>4098.7</v>
      </c>
      <c r="V2936" s="82" t="str">
        <f t="shared" si="273"/>
        <v>155061610892</v>
      </c>
      <c r="W2936" s="83">
        <f>VLOOKUP(V2936,Factors!$E$6:$H$5950,4,FALSE)</f>
        <v>0</v>
      </c>
      <c r="X2936" t="str">
        <f>VLOOKUP(V2936,Factors!$E$6:$F$5950,2,FALSE)</f>
        <v>Direct-OR</v>
      </c>
      <c r="Y2936" s="92">
        <f t="shared" si="276"/>
        <v>0</v>
      </c>
      <c r="Z2936" s="92">
        <f t="shared" si="277"/>
        <v>4098.7</v>
      </c>
      <c r="AA2936" s="92">
        <f t="shared" si="278"/>
        <v>4098.7</v>
      </c>
    </row>
    <row r="2937" spans="1:27" x14ac:dyDescent="0.25">
      <c r="A2937" t="s">
        <v>567</v>
      </c>
      <c r="B2937" t="s">
        <v>170</v>
      </c>
      <c r="C2937" t="s">
        <v>171</v>
      </c>
      <c r="D2937" t="s">
        <v>576</v>
      </c>
      <c r="E2937" t="s">
        <v>577</v>
      </c>
      <c r="F2937" t="str">
        <f t="shared" si="274"/>
        <v>1610</v>
      </c>
      <c r="G2937" t="s">
        <v>26</v>
      </c>
      <c r="H2937" t="s">
        <v>27</v>
      </c>
      <c r="I2937" s="91">
        <v>-511.06</v>
      </c>
      <c r="J2937" s="91"/>
      <c r="K2937" s="91"/>
      <c r="L2937" s="91"/>
      <c r="M2937" s="91"/>
      <c r="N2937" s="91"/>
      <c r="O2937" s="91"/>
      <c r="P2937" s="91"/>
      <c r="Q2937" s="91"/>
      <c r="R2937" s="91"/>
      <c r="S2937" s="91"/>
      <c r="T2937" s="91"/>
      <c r="U2937" s="91">
        <f t="shared" si="275"/>
        <v>-511.06</v>
      </c>
      <c r="V2937" s="82" t="str">
        <f t="shared" si="273"/>
        <v>155061610892</v>
      </c>
      <c r="W2937" s="83">
        <f>VLOOKUP(V2937,Factors!$E$6:$H$5950,4,FALSE)</f>
        <v>0</v>
      </c>
      <c r="X2937" t="str">
        <f>VLOOKUP(V2937,Factors!$E$6:$F$5950,2,FALSE)</f>
        <v>Direct-OR</v>
      </c>
      <c r="Y2937" s="92">
        <f t="shared" si="276"/>
        <v>0</v>
      </c>
      <c r="Z2937" s="92">
        <f t="shared" si="277"/>
        <v>-511.06</v>
      </c>
      <c r="AA2937" s="92">
        <f t="shared" si="278"/>
        <v>-511.06</v>
      </c>
    </row>
    <row r="2938" spans="1:27" x14ac:dyDescent="0.25">
      <c r="A2938" t="s">
        <v>567</v>
      </c>
      <c r="B2938" t="s">
        <v>170</v>
      </c>
      <c r="C2938" t="s">
        <v>171</v>
      </c>
      <c r="D2938" t="s">
        <v>576</v>
      </c>
      <c r="E2938" t="s">
        <v>577</v>
      </c>
      <c r="F2938" t="str">
        <f t="shared" si="274"/>
        <v>1610</v>
      </c>
      <c r="G2938" t="s">
        <v>260</v>
      </c>
      <c r="H2938" t="s">
        <v>261</v>
      </c>
      <c r="I2938" s="91">
        <v>511.06</v>
      </c>
      <c r="J2938" s="91"/>
      <c r="K2938" s="91"/>
      <c r="L2938" s="91"/>
      <c r="M2938" s="91"/>
      <c r="N2938" s="91"/>
      <c r="O2938" s="91"/>
      <c r="P2938" s="91">
        <v>427.75</v>
      </c>
      <c r="Q2938" s="91"/>
      <c r="R2938" s="91"/>
      <c r="S2938" s="91"/>
      <c r="T2938" s="91"/>
      <c r="U2938" s="91">
        <f t="shared" si="275"/>
        <v>938.81</v>
      </c>
      <c r="V2938" s="82" t="str">
        <f t="shared" si="273"/>
        <v>155061610892</v>
      </c>
      <c r="W2938" s="83">
        <f>VLOOKUP(V2938,Factors!$E$6:$H$5950,4,FALSE)</f>
        <v>0</v>
      </c>
      <c r="X2938" t="str">
        <f>VLOOKUP(V2938,Factors!$E$6:$F$5950,2,FALSE)</f>
        <v>Direct-OR</v>
      </c>
      <c r="Y2938" s="92">
        <f t="shared" si="276"/>
        <v>0</v>
      </c>
      <c r="Z2938" s="92">
        <f t="shared" si="277"/>
        <v>938.81</v>
      </c>
      <c r="AA2938" s="92">
        <f t="shared" si="278"/>
        <v>938.81</v>
      </c>
    </row>
    <row r="2939" spans="1:27" x14ac:dyDescent="0.25">
      <c r="A2939" t="s">
        <v>567</v>
      </c>
      <c r="B2939" t="s">
        <v>170</v>
      </c>
      <c r="C2939" t="s">
        <v>171</v>
      </c>
      <c r="D2939" t="s">
        <v>576</v>
      </c>
      <c r="E2939" t="s">
        <v>577</v>
      </c>
      <c r="F2939" t="str">
        <f t="shared" si="274"/>
        <v>1610</v>
      </c>
      <c r="G2939" t="s">
        <v>207</v>
      </c>
      <c r="H2939" t="s">
        <v>208</v>
      </c>
      <c r="I2939" s="91"/>
      <c r="J2939" s="91"/>
      <c r="K2939" s="91"/>
      <c r="L2939" s="91"/>
      <c r="M2939" s="91"/>
      <c r="N2939" s="91">
        <v>151.34</v>
      </c>
      <c r="O2939" s="91"/>
      <c r="P2939" s="91"/>
      <c r="Q2939" s="91"/>
      <c r="R2939" s="91"/>
      <c r="S2939" s="91"/>
      <c r="T2939" s="91"/>
      <c r="U2939" s="91">
        <f t="shared" si="275"/>
        <v>151.34</v>
      </c>
      <c r="V2939" s="82" t="str">
        <f t="shared" si="273"/>
        <v>155061610892</v>
      </c>
      <c r="W2939" s="83">
        <f>VLOOKUP(V2939,Factors!$E$6:$H$5950,4,FALSE)</f>
        <v>0</v>
      </c>
      <c r="X2939" t="str">
        <f>VLOOKUP(V2939,Factors!$E$6:$F$5950,2,FALSE)</f>
        <v>Direct-OR</v>
      </c>
      <c r="Y2939" s="92">
        <f t="shared" si="276"/>
        <v>0</v>
      </c>
      <c r="Z2939" s="92">
        <f t="shared" si="277"/>
        <v>151.34</v>
      </c>
      <c r="AA2939" s="92">
        <f t="shared" si="278"/>
        <v>151.34</v>
      </c>
    </row>
    <row r="2940" spans="1:27" x14ac:dyDescent="0.25">
      <c r="A2940" t="s">
        <v>567</v>
      </c>
      <c r="B2940" t="s">
        <v>170</v>
      </c>
      <c r="C2940" t="s">
        <v>171</v>
      </c>
      <c r="D2940" t="s">
        <v>576</v>
      </c>
      <c r="E2940" t="s">
        <v>577</v>
      </c>
      <c r="F2940" t="str">
        <f t="shared" si="274"/>
        <v>1610</v>
      </c>
      <c r="G2940" t="s">
        <v>586</v>
      </c>
      <c r="H2940" t="s">
        <v>587</v>
      </c>
      <c r="I2940" s="91">
        <v>-525</v>
      </c>
      <c r="J2940" s="91"/>
      <c r="K2940" s="91"/>
      <c r="L2940" s="91"/>
      <c r="M2940" s="91"/>
      <c r="N2940" s="91"/>
      <c r="O2940" s="91"/>
      <c r="P2940" s="91"/>
      <c r="Q2940" s="91"/>
      <c r="R2940" s="91"/>
      <c r="S2940" s="91"/>
      <c r="T2940" s="91"/>
      <c r="U2940" s="91">
        <f t="shared" si="275"/>
        <v>-525</v>
      </c>
      <c r="V2940" s="82" t="str">
        <f t="shared" si="273"/>
        <v>155061610892</v>
      </c>
      <c r="W2940" s="83">
        <f>VLOOKUP(V2940,Factors!$E$6:$H$5950,4,FALSE)</f>
        <v>0</v>
      </c>
      <c r="X2940" t="str">
        <f>VLOOKUP(V2940,Factors!$E$6:$F$5950,2,FALSE)</f>
        <v>Direct-OR</v>
      </c>
      <c r="Y2940" s="92">
        <f t="shared" si="276"/>
        <v>0</v>
      </c>
      <c r="Z2940" s="92">
        <f t="shared" si="277"/>
        <v>-525</v>
      </c>
      <c r="AA2940" s="92">
        <f t="shared" si="278"/>
        <v>-525</v>
      </c>
    </row>
    <row r="2941" spans="1:27" x14ac:dyDescent="0.25">
      <c r="A2941" t="s">
        <v>567</v>
      </c>
      <c r="B2941" t="s">
        <v>170</v>
      </c>
      <c r="C2941" t="s">
        <v>171</v>
      </c>
      <c r="D2941" t="s">
        <v>576</v>
      </c>
      <c r="E2941" t="s">
        <v>577</v>
      </c>
      <c r="F2941" t="str">
        <f t="shared" si="274"/>
        <v>1610</v>
      </c>
      <c r="G2941" t="s">
        <v>102</v>
      </c>
      <c r="H2941" t="s">
        <v>103</v>
      </c>
      <c r="I2941" s="91"/>
      <c r="J2941" s="91"/>
      <c r="K2941" s="91"/>
      <c r="L2941" s="91"/>
      <c r="M2941" s="91"/>
      <c r="N2941" s="91"/>
      <c r="O2941" s="91"/>
      <c r="P2941" s="91"/>
      <c r="Q2941" s="91"/>
      <c r="R2941" s="91"/>
      <c r="S2941" s="91"/>
      <c r="T2941" s="91">
        <v>146.5</v>
      </c>
      <c r="U2941" s="91">
        <f t="shared" si="275"/>
        <v>146.5</v>
      </c>
      <c r="V2941" s="82" t="str">
        <f t="shared" si="273"/>
        <v>155061610892</v>
      </c>
      <c r="W2941" s="83">
        <f>VLOOKUP(V2941,Factors!$E$6:$H$5950,4,FALSE)</f>
        <v>0</v>
      </c>
      <c r="X2941" t="str">
        <f>VLOOKUP(V2941,Factors!$E$6:$F$5950,2,FALSE)</f>
        <v>Direct-OR</v>
      </c>
      <c r="Y2941" s="92">
        <f t="shared" si="276"/>
        <v>0</v>
      </c>
      <c r="Z2941" s="92">
        <f t="shared" si="277"/>
        <v>146.5</v>
      </c>
      <c r="AA2941" s="92">
        <f t="shared" si="278"/>
        <v>146.5</v>
      </c>
    </row>
    <row r="2942" spans="1:27" x14ac:dyDescent="0.25">
      <c r="A2942" t="s">
        <v>567</v>
      </c>
      <c r="B2942" t="s">
        <v>170</v>
      </c>
      <c r="C2942" t="s">
        <v>171</v>
      </c>
      <c r="D2942" t="s">
        <v>576</v>
      </c>
      <c r="E2942" t="s">
        <v>577</v>
      </c>
      <c r="F2942" t="str">
        <f t="shared" si="274"/>
        <v>1610</v>
      </c>
      <c r="G2942" t="s">
        <v>353</v>
      </c>
      <c r="H2942" t="s">
        <v>354</v>
      </c>
      <c r="I2942" s="91"/>
      <c r="J2942" s="91"/>
      <c r="K2942" s="91"/>
      <c r="L2942" s="91"/>
      <c r="M2942" s="91">
        <v>-358.89</v>
      </c>
      <c r="N2942" s="91">
        <v>-509.38</v>
      </c>
      <c r="O2942" s="91">
        <v>-1781.21</v>
      </c>
      <c r="P2942" s="91"/>
      <c r="Q2942" s="91"/>
      <c r="R2942" s="91">
        <v>-392.22</v>
      </c>
      <c r="S2942" s="91">
        <v>-421.39</v>
      </c>
      <c r="T2942" s="91">
        <v>-841.18</v>
      </c>
      <c r="U2942" s="91">
        <f t="shared" si="275"/>
        <v>-4304.2699999999995</v>
      </c>
      <c r="V2942" s="82" t="str">
        <f t="shared" si="273"/>
        <v>155061610892</v>
      </c>
      <c r="W2942" s="83">
        <f>VLOOKUP(V2942,Factors!$E$6:$H$5950,4,FALSE)</f>
        <v>0</v>
      </c>
      <c r="X2942" t="str">
        <f>VLOOKUP(V2942,Factors!$E$6:$F$5950,2,FALSE)</f>
        <v>Direct-OR</v>
      </c>
      <c r="Y2942" s="92">
        <f t="shared" si="276"/>
        <v>0</v>
      </c>
      <c r="Z2942" s="92">
        <f t="shared" si="277"/>
        <v>-4304.2699999999995</v>
      </c>
      <c r="AA2942" s="92">
        <f t="shared" si="278"/>
        <v>-4304.2699999999995</v>
      </c>
    </row>
    <row r="2943" spans="1:27" x14ac:dyDescent="0.25">
      <c r="A2943" t="s">
        <v>567</v>
      </c>
      <c r="B2943" t="s">
        <v>170</v>
      </c>
      <c r="C2943" t="s">
        <v>171</v>
      </c>
      <c r="D2943" t="s">
        <v>576</v>
      </c>
      <c r="E2943" t="s">
        <v>577</v>
      </c>
      <c r="F2943" t="str">
        <f t="shared" si="274"/>
        <v>1610</v>
      </c>
      <c r="G2943" t="s">
        <v>286</v>
      </c>
      <c r="H2943" t="s">
        <v>287</v>
      </c>
      <c r="I2943" s="91">
        <v>1957.84</v>
      </c>
      <c r="J2943" s="91"/>
      <c r="K2943" s="91"/>
      <c r="L2943" s="91"/>
      <c r="M2943" s="91"/>
      <c r="N2943" s="91"/>
      <c r="O2943" s="91"/>
      <c r="P2943" s="91"/>
      <c r="Q2943" s="91"/>
      <c r="R2943" s="91"/>
      <c r="S2943" s="91"/>
      <c r="T2943" s="91">
        <v>-7720.18</v>
      </c>
      <c r="U2943" s="91">
        <f t="shared" si="275"/>
        <v>-5762.34</v>
      </c>
      <c r="V2943" s="82" t="str">
        <f t="shared" si="273"/>
        <v>155061610892</v>
      </c>
      <c r="W2943" s="83">
        <f>VLOOKUP(V2943,Factors!$E$6:$H$5950,4,FALSE)</f>
        <v>0</v>
      </c>
      <c r="X2943" t="str">
        <f>VLOOKUP(V2943,Factors!$E$6:$F$5950,2,FALSE)</f>
        <v>Direct-OR</v>
      </c>
      <c r="Y2943" s="92">
        <f t="shared" si="276"/>
        <v>0</v>
      </c>
      <c r="Z2943" s="92">
        <f t="shared" si="277"/>
        <v>-5762.34</v>
      </c>
      <c r="AA2943" s="92">
        <f t="shared" si="278"/>
        <v>-5762.34</v>
      </c>
    </row>
    <row r="2944" spans="1:27" x14ac:dyDescent="0.25">
      <c r="A2944" t="s">
        <v>567</v>
      </c>
      <c r="B2944" t="s">
        <v>170</v>
      </c>
      <c r="C2944" t="s">
        <v>171</v>
      </c>
      <c r="D2944" t="s">
        <v>576</v>
      </c>
      <c r="E2944" t="s">
        <v>577</v>
      </c>
      <c r="F2944" t="str">
        <f t="shared" si="274"/>
        <v>1610</v>
      </c>
      <c r="G2944" t="s">
        <v>180</v>
      </c>
      <c r="H2944" t="s">
        <v>181</v>
      </c>
      <c r="I2944" s="91"/>
      <c r="J2944" s="91"/>
      <c r="K2944" s="91"/>
      <c r="L2944" s="91"/>
      <c r="M2944" s="91">
        <v>586.57000000000005</v>
      </c>
      <c r="N2944" s="91"/>
      <c r="O2944" s="91"/>
      <c r="P2944" s="91"/>
      <c r="Q2944" s="91"/>
      <c r="R2944" s="91">
        <v>348.78</v>
      </c>
      <c r="S2944" s="91"/>
      <c r="T2944" s="91"/>
      <c r="U2944" s="91">
        <f t="shared" si="275"/>
        <v>935.35</v>
      </c>
      <c r="V2944" s="82" t="str">
        <f t="shared" si="273"/>
        <v>155061610892</v>
      </c>
      <c r="W2944" s="83">
        <f>VLOOKUP(V2944,Factors!$E$6:$H$5950,4,FALSE)</f>
        <v>0</v>
      </c>
      <c r="X2944" t="str">
        <f>VLOOKUP(V2944,Factors!$E$6:$F$5950,2,FALSE)</f>
        <v>Direct-OR</v>
      </c>
      <c r="Y2944" s="92">
        <f t="shared" si="276"/>
        <v>0</v>
      </c>
      <c r="Z2944" s="92">
        <f t="shared" si="277"/>
        <v>935.35</v>
      </c>
      <c r="AA2944" s="92">
        <f t="shared" si="278"/>
        <v>935.35</v>
      </c>
    </row>
    <row r="2945" spans="1:27" x14ac:dyDescent="0.25">
      <c r="A2945" t="s">
        <v>567</v>
      </c>
      <c r="B2945" t="s">
        <v>170</v>
      </c>
      <c r="C2945" t="s">
        <v>171</v>
      </c>
      <c r="D2945" t="s">
        <v>576</v>
      </c>
      <c r="E2945" t="s">
        <v>577</v>
      </c>
      <c r="F2945" t="str">
        <f t="shared" si="274"/>
        <v>1610</v>
      </c>
      <c r="G2945" t="s">
        <v>65</v>
      </c>
      <c r="H2945" t="s">
        <v>66</v>
      </c>
      <c r="I2945" s="91"/>
      <c r="J2945" s="91"/>
      <c r="K2945" s="91"/>
      <c r="L2945" s="91"/>
      <c r="M2945" s="91">
        <v>258.07</v>
      </c>
      <c r="N2945" s="91"/>
      <c r="O2945" s="91"/>
      <c r="P2945" s="91">
        <v>343.5</v>
      </c>
      <c r="Q2945" s="91">
        <v>153.36000000000001</v>
      </c>
      <c r="R2945" s="91"/>
      <c r="S2945" s="91"/>
      <c r="T2945" s="91"/>
      <c r="U2945" s="91">
        <f t="shared" si="275"/>
        <v>754.93</v>
      </c>
      <c r="V2945" s="82" t="str">
        <f t="shared" si="273"/>
        <v>155061610892</v>
      </c>
      <c r="W2945" s="83">
        <f>VLOOKUP(V2945,Factors!$E$6:$H$5950,4,FALSE)</f>
        <v>0</v>
      </c>
      <c r="X2945" t="str">
        <f>VLOOKUP(V2945,Factors!$E$6:$F$5950,2,FALSE)</f>
        <v>Direct-OR</v>
      </c>
      <c r="Y2945" s="92">
        <f t="shared" si="276"/>
        <v>0</v>
      </c>
      <c r="Z2945" s="92">
        <f t="shared" si="277"/>
        <v>754.93</v>
      </c>
      <c r="AA2945" s="92">
        <f t="shared" si="278"/>
        <v>754.93</v>
      </c>
    </row>
    <row r="2946" spans="1:27" x14ac:dyDescent="0.25">
      <c r="A2946" t="s">
        <v>567</v>
      </c>
      <c r="B2946" t="s">
        <v>170</v>
      </c>
      <c r="C2946" t="s">
        <v>171</v>
      </c>
      <c r="D2946" t="s">
        <v>576</v>
      </c>
      <c r="E2946" t="s">
        <v>577</v>
      </c>
      <c r="F2946" t="str">
        <f t="shared" si="274"/>
        <v>1610</v>
      </c>
      <c r="G2946" t="s">
        <v>56</v>
      </c>
      <c r="H2946" t="s">
        <v>57</v>
      </c>
      <c r="I2946" s="91">
        <v>14044.5</v>
      </c>
      <c r="J2946" s="91">
        <v>9140.6</v>
      </c>
      <c r="K2946" s="91">
        <v>5012.47</v>
      </c>
      <c r="L2946" s="91">
        <v>11125.58</v>
      </c>
      <c r="M2946" s="91">
        <v>12451.11</v>
      </c>
      <c r="N2946" s="91">
        <v>20612.990000000002</v>
      </c>
      <c r="O2946" s="91">
        <v>9022.67</v>
      </c>
      <c r="P2946" s="91">
        <v>23933.99</v>
      </c>
      <c r="Q2946" s="91">
        <v>14078.63</v>
      </c>
      <c r="R2946" s="91">
        <v>32757.9</v>
      </c>
      <c r="S2946" s="91">
        <v>19607.57</v>
      </c>
      <c r="T2946" s="91">
        <v>1395.76</v>
      </c>
      <c r="U2946" s="91">
        <f t="shared" si="275"/>
        <v>173183.77000000002</v>
      </c>
      <c r="V2946" s="82" t="str">
        <f t="shared" si="273"/>
        <v>155061610892</v>
      </c>
      <c r="W2946" s="83">
        <f>VLOOKUP(V2946,Factors!$E$6:$H$5950,4,FALSE)</f>
        <v>0</v>
      </c>
      <c r="X2946" t="str">
        <f>VLOOKUP(V2946,Factors!$E$6:$F$5950,2,FALSE)</f>
        <v>Direct-OR</v>
      </c>
      <c r="Y2946" s="92">
        <f t="shared" si="276"/>
        <v>0</v>
      </c>
      <c r="Z2946" s="92">
        <f t="shared" si="277"/>
        <v>173183.77000000002</v>
      </c>
      <c r="AA2946" s="92">
        <f t="shared" si="278"/>
        <v>173183.77000000002</v>
      </c>
    </row>
    <row r="2947" spans="1:27" x14ac:dyDescent="0.25">
      <c r="A2947" t="s">
        <v>567</v>
      </c>
      <c r="B2947" t="s">
        <v>170</v>
      </c>
      <c r="C2947" t="s">
        <v>171</v>
      </c>
      <c r="D2947" t="s">
        <v>576</v>
      </c>
      <c r="E2947" t="s">
        <v>577</v>
      </c>
      <c r="F2947" t="str">
        <f t="shared" si="274"/>
        <v>1610</v>
      </c>
      <c r="G2947" t="s">
        <v>68</v>
      </c>
      <c r="H2947" t="s">
        <v>69</v>
      </c>
      <c r="I2947" s="91">
        <v>425.41</v>
      </c>
      <c r="J2947" s="91">
        <v>90.98</v>
      </c>
      <c r="K2947" s="91"/>
      <c r="L2947" s="91">
        <v>372.22</v>
      </c>
      <c r="M2947" s="91">
        <v>2579.1799999999998</v>
      </c>
      <c r="N2947" s="91">
        <v>818.48</v>
      </c>
      <c r="O2947" s="91">
        <v>59.83</v>
      </c>
      <c r="P2947" s="91">
        <v>189.81</v>
      </c>
      <c r="Q2947" s="91">
        <v>1170.23</v>
      </c>
      <c r="R2947" s="91">
        <v>3251.02</v>
      </c>
      <c r="S2947" s="91">
        <v>336.7</v>
      </c>
      <c r="T2947" s="91">
        <v>-182.27</v>
      </c>
      <c r="U2947" s="91">
        <f t="shared" si="275"/>
        <v>9111.590000000002</v>
      </c>
      <c r="V2947" s="82" t="str">
        <f t="shared" si="273"/>
        <v>155061610892</v>
      </c>
      <c r="W2947" s="83">
        <f>VLOOKUP(V2947,Factors!$E$6:$H$5950,4,FALSE)</f>
        <v>0</v>
      </c>
      <c r="X2947" t="str">
        <f>VLOOKUP(V2947,Factors!$E$6:$F$5950,2,FALSE)</f>
        <v>Direct-OR</v>
      </c>
      <c r="Y2947" s="92">
        <f t="shared" si="276"/>
        <v>0</v>
      </c>
      <c r="Z2947" s="92">
        <f t="shared" si="277"/>
        <v>9111.590000000002</v>
      </c>
      <c r="AA2947" s="92">
        <f t="shared" si="278"/>
        <v>9111.590000000002</v>
      </c>
    </row>
    <row r="2948" spans="1:27" x14ac:dyDescent="0.25">
      <c r="A2948" t="s">
        <v>567</v>
      </c>
      <c r="B2948" t="s">
        <v>170</v>
      </c>
      <c r="C2948" t="s">
        <v>171</v>
      </c>
      <c r="D2948" t="s">
        <v>576</v>
      </c>
      <c r="E2948" t="s">
        <v>577</v>
      </c>
      <c r="F2948" t="str">
        <f t="shared" si="274"/>
        <v>1610</v>
      </c>
      <c r="G2948" t="s">
        <v>156</v>
      </c>
      <c r="H2948" t="s">
        <v>157</v>
      </c>
      <c r="I2948" s="91"/>
      <c r="J2948" s="91"/>
      <c r="K2948" s="91"/>
      <c r="L2948" s="91"/>
      <c r="M2948" s="91">
        <v>42.86</v>
      </c>
      <c r="N2948" s="91"/>
      <c r="O2948" s="91"/>
      <c r="P2948" s="91"/>
      <c r="Q2948" s="91"/>
      <c r="R2948" s="91"/>
      <c r="S2948" s="91"/>
      <c r="T2948" s="91"/>
      <c r="U2948" s="91">
        <f t="shared" si="275"/>
        <v>42.86</v>
      </c>
      <c r="V2948" s="82" t="str">
        <f t="shared" ref="V2948:V3011" si="279">CONCATENATE(B2948,RIGHT(D2948,4),A2948)</f>
        <v>155061610892</v>
      </c>
      <c r="W2948" s="83">
        <f>VLOOKUP(V2948,Factors!$E$6:$H$5950,4,FALSE)</f>
        <v>0</v>
      </c>
      <c r="X2948" t="str">
        <f>VLOOKUP(V2948,Factors!$E$6:$F$5950,2,FALSE)</f>
        <v>Direct-OR</v>
      </c>
      <c r="Y2948" s="92">
        <f t="shared" si="276"/>
        <v>0</v>
      </c>
      <c r="Z2948" s="92">
        <f t="shared" si="277"/>
        <v>42.86</v>
      </c>
      <c r="AA2948" s="92">
        <f t="shared" si="278"/>
        <v>42.86</v>
      </c>
    </row>
    <row r="2949" spans="1:27" x14ac:dyDescent="0.25">
      <c r="A2949" t="s">
        <v>567</v>
      </c>
      <c r="B2949" t="s">
        <v>170</v>
      </c>
      <c r="C2949" t="s">
        <v>171</v>
      </c>
      <c r="D2949" t="s">
        <v>588</v>
      </c>
      <c r="E2949" t="s">
        <v>589</v>
      </c>
      <c r="F2949" t="str">
        <f t="shared" ref="F2949:F3012" si="280">RIGHT(D2949,4)</f>
        <v>1615</v>
      </c>
      <c r="G2949" t="s">
        <v>84</v>
      </c>
      <c r="H2949" t="s">
        <v>85</v>
      </c>
      <c r="I2949" s="91"/>
      <c r="J2949" s="91"/>
      <c r="K2949" s="91"/>
      <c r="L2949" s="91"/>
      <c r="M2949" s="91">
        <v>275.58999999999997</v>
      </c>
      <c r="N2949" s="91"/>
      <c r="O2949" s="91"/>
      <c r="P2949" s="91"/>
      <c r="Q2949" s="91"/>
      <c r="R2949" s="91"/>
      <c r="S2949" s="91"/>
      <c r="T2949" s="91"/>
      <c r="U2949" s="91">
        <f t="shared" ref="U2949:U3012" si="281">SUM(I2949:T2949)</f>
        <v>275.58999999999997</v>
      </c>
      <c r="V2949" s="82" t="str">
        <f t="shared" si="279"/>
        <v>155061615892</v>
      </c>
      <c r="W2949" s="83">
        <f>VLOOKUP(V2949,Factors!$E$6:$H$5950,4,FALSE)</f>
        <v>0</v>
      </c>
      <c r="X2949" t="str">
        <f>VLOOKUP(V2949,Factors!$E$6:$F$5950,2,FALSE)</f>
        <v>Direct-OR</v>
      </c>
      <c r="Y2949" s="92">
        <f t="shared" si="276"/>
        <v>0</v>
      </c>
      <c r="Z2949" s="92">
        <f t="shared" si="277"/>
        <v>275.58999999999997</v>
      </c>
      <c r="AA2949" s="92">
        <f t="shared" si="278"/>
        <v>275.58999999999997</v>
      </c>
    </row>
    <row r="2950" spans="1:27" x14ac:dyDescent="0.25">
      <c r="A2950" t="s">
        <v>567</v>
      </c>
      <c r="B2950" t="s">
        <v>170</v>
      </c>
      <c r="C2950" t="s">
        <v>171</v>
      </c>
      <c r="D2950" t="s">
        <v>588</v>
      </c>
      <c r="E2950" t="s">
        <v>589</v>
      </c>
      <c r="F2950" t="str">
        <f t="shared" si="280"/>
        <v>1615</v>
      </c>
      <c r="G2950" t="s">
        <v>56</v>
      </c>
      <c r="H2950" t="s">
        <v>57</v>
      </c>
      <c r="I2950" s="91"/>
      <c r="J2950" s="91"/>
      <c r="K2950" s="91"/>
      <c r="L2950" s="91"/>
      <c r="M2950" s="91">
        <v>1489.09</v>
      </c>
      <c r="N2950" s="91"/>
      <c r="O2950" s="91"/>
      <c r="P2950" s="91"/>
      <c r="Q2950" s="91"/>
      <c r="R2950" s="91"/>
      <c r="S2950" s="91"/>
      <c r="T2950" s="91"/>
      <c r="U2950" s="91">
        <f t="shared" si="281"/>
        <v>1489.09</v>
      </c>
      <c r="V2950" s="82" t="str">
        <f t="shared" si="279"/>
        <v>155061615892</v>
      </c>
      <c r="W2950" s="83">
        <f>VLOOKUP(V2950,Factors!$E$6:$H$5950,4,FALSE)</f>
        <v>0</v>
      </c>
      <c r="X2950" t="str">
        <f>VLOOKUP(V2950,Factors!$E$6:$F$5950,2,FALSE)</f>
        <v>Direct-OR</v>
      </c>
      <c r="Y2950" s="92">
        <f t="shared" si="276"/>
        <v>0</v>
      </c>
      <c r="Z2950" s="92">
        <f t="shared" si="277"/>
        <v>1489.09</v>
      </c>
      <c r="AA2950" s="92">
        <f t="shared" si="278"/>
        <v>1489.09</v>
      </c>
    </row>
    <row r="2951" spans="1:27" x14ac:dyDescent="0.25">
      <c r="A2951" t="s">
        <v>567</v>
      </c>
      <c r="B2951" t="s">
        <v>170</v>
      </c>
      <c r="C2951" t="s">
        <v>171</v>
      </c>
      <c r="D2951" t="s">
        <v>588</v>
      </c>
      <c r="E2951" t="s">
        <v>589</v>
      </c>
      <c r="F2951" t="str">
        <f t="shared" si="280"/>
        <v>1615</v>
      </c>
      <c r="G2951" t="s">
        <v>68</v>
      </c>
      <c r="H2951" t="s">
        <v>69</v>
      </c>
      <c r="I2951" s="91"/>
      <c r="J2951" s="91"/>
      <c r="K2951" s="91"/>
      <c r="L2951" s="91"/>
      <c r="M2951" s="91">
        <v>176.89</v>
      </c>
      <c r="N2951" s="91"/>
      <c r="O2951" s="91"/>
      <c r="P2951" s="91"/>
      <c r="Q2951" s="91"/>
      <c r="R2951" s="91"/>
      <c r="S2951" s="91"/>
      <c r="T2951" s="91"/>
      <c r="U2951" s="91">
        <f t="shared" si="281"/>
        <v>176.89</v>
      </c>
      <c r="V2951" s="82" t="str">
        <f t="shared" si="279"/>
        <v>155061615892</v>
      </c>
      <c r="W2951" s="83">
        <f>VLOOKUP(V2951,Factors!$E$6:$H$5950,4,FALSE)</f>
        <v>0</v>
      </c>
      <c r="X2951" t="str">
        <f>VLOOKUP(V2951,Factors!$E$6:$F$5950,2,FALSE)</f>
        <v>Direct-OR</v>
      </c>
      <c r="Y2951" s="92">
        <f t="shared" si="276"/>
        <v>0</v>
      </c>
      <c r="Z2951" s="92">
        <f t="shared" si="277"/>
        <v>176.89</v>
      </c>
      <c r="AA2951" s="92">
        <f t="shared" si="278"/>
        <v>176.89</v>
      </c>
    </row>
    <row r="2952" spans="1:27" x14ac:dyDescent="0.25">
      <c r="A2952" t="s">
        <v>567</v>
      </c>
      <c r="B2952" t="s">
        <v>170</v>
      </c>
      <c r="C2952" t="s">
        <v>171</v>
      </c>
      <c r="D2952" t="s">
        <v>590</v>
      </c>
      <c r="E2952" t="s">
        <v>591</v>
      </c>
      <c r="F2952" t="str">
        <f t="shared" si="280"/>
        <v>1627</v>
      </c>
      <c r="G2952" t="s">
        <v>84</v>
      </c>
      <c r="H2952" t="s">
        <v>85</v>
      </c>
      <c r="I2952" s="91"/>
      <c r="J2952" s="91"/>
      <c r="K2952" s="91"/>
      <c r="L2952" s="91"/>
      <c r="M2952" s="91"/>
      <c r="N2952" s="91"/>
      <c r="O2952" s="91"/>
      <c r="P2952" s="91"/>
      <c r="Q2952" s="91">
        <v>60.23</v>
      </c>
      <c r="R2952" s="91"/>
      <c r="S2952" s="91"/>
      <c r="T2952" s="91"/>
      <c r="U2952" s="91">
        <f t="shared" si="281"/>
        <v>60.23</v>
      </c>
      <c r="V2952" s="82" t="str">
        <f t="shared" si="279"/>
        <v>155061627892</v>
      </c>
      <c r="W2952" s="83">
        <f>VLOOKUP(V2952,Factors!$E$6:$H$5950,4,FALSE)</f>
        <v>0</v>
      </c>
      <c r="X2952" t="str">
        <f>VLOOKUP(V2952,Factors!$E$6:$F$5950,2,FALSE)</f>
        <v>Direct-OR</v>
      </c>
      <c r="Y2952" s="92">
        <f t="shared" si="276"/>
        <v>0</v>
      </c>
      <c r="Z2952" s="92">
        <f t="shared" si="277"/>
        <v>60.23</v>
      </c>
      <c r="AA2952" s="92">
        <f t="shared" si="278"/>
        <v>60.23</v>
      </c>
    </row>
    <row r="2953" spans="1:27" x14ac:dyDescent="0.25">
      <c r="A2953" t="s">
        <v>567</v>
      </c>
      <c r="B2953" t="s">
        <v>170</v>
      </c>
      <c r="C2953" t="s">
        <v>171</v>
      </c>
      <c r="D2953" t="s">
        <v>590</v>
      </c>
      <c r="E2953" t="s">
        <v>591</v>
      </c>
      <c r="F2953" t="str">
        <f t="shared" si="280"/>
        <v>1627</v>
      </c>
      <c r="G2953" t="s">
        <v>56</v>
      </c>
      <c r="H2953" t="s">
        <v>57</v>
      </c>
      <c r="I2953" s="91"/>
      <c r="J2953" s="91"/>
      <c r="K2953" s="91"/>
      <c r="L2953" s="91"/>
      <c r="M2953" s="91"/>
      <c r="N2953" s="91"/>
      <c r="O2953" s="91"/>
      <c r="P2953" s="91"/>
      <c r="Q2953" s="91">
        <v>364.1</v>
      </c>
      <c r="R2953" s="91"/>
      <c r="S2953" s="91"/>
      <c r="T2953" s="91"/>
      <c r="U2953" s="91">
        <f t="shared" si="281"/>
        <v>364.1</v>
      </c>
      <c r="V2953" s="82" t="str">
        <f t="shared" si="279"/>
        <v>155061627892</v>
      </c>
      <c r="W2953" s="83">
        <f>VLOOKUP(V2953,Factors!$E$6:$H$5950,4,FALSE)</f>
        <v>0</v>
      </c>
      <c r="X2953" t="str">
        <f>VLOOKUP(V2953,Factors!$E$6:$F$5950,2,FALSE)</f>
        <v>Direct-OR</v>
      </c>
      <c r="Y2953" s="92">
        <f t="shared" si="276"/>
        <v>0</v>
      </c>
      <c r="Z2953" s="92">
        <f t="shared" si="277"/>
        <v>364.1</v>
      </c>
      <c r="AA2953" s="92">
        <f t="shared" si="278"/>
        <v>364.1</v>
      </c>
    </row>
    <row r="2954" spans="1:27" x14ac:dyDescent="0.25">
      <c r="A2954" t="s">
        <v>567</v>
      </c>
      <c r="B2954" t="s">
        <v>170</v>
      </c>
      <c r="C2954" t="s">
        <v>171</v>
      </c>
      <c r="D2954" t="s">
        <v>578</v>
      </c>
      <c r="E2954" t="s">
        <v>579</v>
      </c>
      <c r="F2954" t="str">
        <f t="shared" si="280"/>
        <v>0600</v>
      </c>
      <c r="G2954" t="s">
        <v>92</v>
      </c>
      <c r="H2954" t="s">
        <v>93</v>
      </c>
      <c r="I2954" s="91"/>
      <c r="J2954" s="91"/>
      <c r="K2954" s="91"/>
      <c r="L2954" s="91"/>
      <c r="M2954" s="91">
        <v>406.23</v>
      </c>
      <c r="N2954" s="91">
        <v>720.02</v>
      </c>
      <c r="O2954" s="91"/>
      <c r="P2954" s="91"/>
      <c r="Q2954" s="91"/>
      <c r="R2954" s="91"/>
      <c r="S2954" s="91"/>
      <c r="T2954" s="91"/>
      <c r="U2954" s="91">
        <f t="shared" si="281"/>
        <v>1126.25</v>
      </c>
      <c r="V2954" s="82" t="str">
        <f t="shared" si="279"/>
        <v>155060600892</v>
      </c>
      <c r="W2954" s="83">
        <f>VLOOKUP(V2954,Factors!$E$6:$H$5950,4,FALSE)</f>
        <v>0</v>
      </c>
      <c r="X2954" t="str">
        <f>VLOOKUP(V2954,Factors!$E$6:$F$5950,2,FALSE)</f>
        <v>Direct-OR</v>
      </c>
      <c r="Y2954" s="92">
        <f t="shared" si="276"/>
        <v>0</v>
      </c>
      <c r="Z2954" s="92">
        <f t="shared" si="277"/>
        <v>1126.25</v>
      </c>
      <c r="AA2954" s="92">
        <f t="shared" si="278"/>
        <v>1126.25</v>
      </c>
    </row>
    <row r="2955" spans="1:27" x14ac:dyDescent="0.25">
      <c r="A2955" t="s">
        <v>567</v>
      </c>
      <c r="B2955" t="s">
        <v>170</v>
      </c>
      <c r="C2955" t="s">
        <v>171</v>
      </c>
      <c r="D2955" t="s">
        <v>578</v>
      </c>
      <c r="E2955" t="s">
        <v>579</v>
      </c>
      <c r="F2955" t="str">
        <f t="shared" si="280"/>
        <v>0600</v>
      </c>
      <c r="G2955" t="s">
        <v>84</v>
      </c>
      <c r="H2955" t="s">
        <v>85</v>
      </c>
      <c r="I2955" s="91">
        <v>53.66</v>
      </c>
      <c r="J2955" s="91">
        <v>62.12</v>
      </c>
      <c r="K2955" s="91"/>
      <c r="L2955" s="91"/>
      <c r="M2955" s="91"/>
      <c r="N2955" s="91"/>
      <c r="O2955" s="91"/>
      <c r="P2955" s="91"/>
      <c r="Q2955" s="91"/>
      <c r="R2955" s="91"/>
      <c r="S2955" s="91"/>
      <c r="T2955" s="91"/>
      <c r="U2955" s="91">
        <f t="shared" si="281"/>
        <v>115.78</v>
      </c>
      <c r="V2955" s="82" t="str">
        <f t="shared" si="279"/>
        <v>155060600892</v>
      </c>
      <c r="W2955" s="83">
        <f>VLOOKUP(V2955,Factors!$E$6:$H$5950,4,FALSE)</f>
        <v>0</v>
      </c>
      <c r="X2955" t="str">
        <f>VLOOKUP(V2955,Factors!$E$6:$F$5950,2,FALSE)</f>
        <v>Direct-OR</v>
      </c>
      <c r="Y2955" s="92">
        <f t="shared" si="276"/>
        <v>0</v>
      </c>
      <c r="Z2955" s="92">
        <f t="shared" si="277"/>
        <v>115.78</v>
      </c>
      <c r="AA2955" s="92">
        <f t="shared" si="278"/>
        <v>115.78</v>
      </c>
    </row>
    <row r="2956" spans="1:27" x14ac:dyDescent="0.25">
      <c r="A2956" t="s">
        <v>567</v>
      </c>
      <c r="B2956" t="s">
        <v>170</v>
      </c>
      <c r="C2956" t="s">
        <v>171</v>
      </c>
      <c r="D2956" t="s">
        <v>578</v>
      </c>
      <c r="E2956" t="s">
        <v>579</v>
      </c>
      <c r="F2956" t="str">
        <f t="shared" si="280"/>
        <v>0600</v>
      </c>
      <c r="G2956" t="s">
        <v>260</v>
      </c>
      <c r="H2956" t="s">
        <v>261</v>
      </c>
      <c r="I2956" s="91"/>
      <c r="J2956" s="91"/>
      <c r="K2956" s="91"/>
      <c r="L2956" s="91"/>
      <c r="M2956" s="91"/>
      <c r="N2956" s="91"/>
      <c r="O2956" s="91">
        <v>3062.63</v>
      </c>
      <c r="P2956" s="91"/>
      <c r="Q2956" s="91"/>
      <c r="R2956" s="91"/>
      <c r="S2956" s="91"/>
      <c r="T2956" s="91"/>
      <c r="U2956" s="91">
        <f t="shared" si="281"/>
        <v>3062.63</v>
      </c>
      <c r="V2956" s="82" t="str">
        <f t="shared" si="279"/>
        <v>155060600892</v>
      </c>
      <c r="W2956" s="83">
        <f>VLOOKUP(V2956,Factors!$E$6:$H$5950,4,FALSE)</f>
        <v>0</v>
      </c>
      <c r="X2956" t="str">
        <f>VLOOKUP(V2956,Factors!$E$6:$F$5950,2,FALSE)</f>
        <v>Direct-OR</v>
      </c>
      <c r="Y2956" s="92">
        <f t="shared" si="276"/>
        <v>0</v>
      </c>
      <c r="Z2956" s="92">
        <f t="shared" si="277"/>
        <v>3062.63</v>
      </c>
      <c r="AA2956" s="92">
        <f t="shared" si="278"/>
        <v>3062.63</v>
      </c>
    </row>
    <row r="2957" spans="1:27" x14ac:dyDescent="0.25">
      <c r="A2957" t="s">
        <v>567</v>
      </c>
      <c r="B2957" t="s">
        <v>170</v>
      </c>
      <c r="C2957" t="s">
        <v>171</v>
      </c>
      <c r="D2957" t="s">
        <v>578</v>
      </c>
      <c r="E2957" t="s">
        <v>579</v>
      </c>
      <c r="F2957" t="str">
        <f t="shared" si="280"/>
        <v>0600</v>
      </c>
      <c r="G2957" t="s">
        <v>56</v>
      </c>
      <c r="H2957" t="s">
        <v>57</v>
      </c>
      <c r="I2957" s="91">
        <v>260</v>
      </c>
      <c r="J2957" s="91">
        <v>375.52</v>
      </c>
      <c r="K2957" s="91"/>
      <c r="L2957" s="91"/>
      <c r="M2957" s="91"/>
      <c r="N2957" s="91"/>
      <c r="O2957" s="91"/>
      <c r="P2957" s="91"/>
      <c r="Q2957" s="91"/>
      <c r="R2957" s="91"/>
      <c r="S2957" s="91"/>
      <c r="T2957" s="91"/>
      <c r="U2957" s="91">
        <f t="shared" si="281"/>
        <v>635.52</v>
      </c>
      <c r="V2957" s="82" t="str">
        <f t="shared" si="279"/>
        <v>155060600892</v>
      </c>
      <c r="W2957" s="83">
        <f>VLOOKUP(V2957,Factors!$E$6:$H$5950,4,FALSE)</f>
        <v>0</v>
      </c>
      <c r="X2957" t="str">
        <f>VLOOKUP(V2957,Factors!$E$6:$F$5950,2,FALSE)</f>
        <v>Direct-OR</v>
      </c>
      <c r="Y2957" s="92">
        <f t="shared" si="276"/>
        <v>0</v>
      </c>
      <c r="Z2957" s="92">
        <f t="shared" si="277"/>
        <v>635.52</v>
      </c>
      <c r="AA2957" s="92">
        <f t="shared" si="278"/>
        <v>635.52</v>
      </c>
    </row>
    <row r="2958" spans="1:27" x14ac:dyDescent="0.25">
      <c r="A2958" t="s">
        <v>567</v>
      </c>
      <c r="B2958" t="s">
        <v>170</v>
      </c>
      <c r="C2958" t="s">
        <v>171</v>
      </c>
      <c r="D2958" t="s">
        <v>578</v>
      </c>
      <c r="E2958" t="s">
        <v>579</v>
      </c>
      <c r="F2958" t="str">
        <f t="shared" si="280"/>
        <v>0600</v>
      </c>
      <c r="G2958" t="s">
        <v>68</v>
      </c>
      <c r="H2958" t="s">
        <v>69</v>
      </c>
      <c r="I2958" s="91">
        <v>64.41</v>
      </c>
      <c r="J2958" s="91"/>
      <c r="K2958" s="91"/>
      <c r="L2958" s="91"/>
      <c r="M2958" s="91"/>
      <c r="N2958" s="91"/>
      <c r="O2958" s="91"/>
      <c r="P2958" s="91"/>
      <c r="Q2958" s="91"/>
      <c r="R2958" s="91"/>
      <c r="S2958" s="91"/>
      <c r="T2958" s="91"/>
      <c r="U2958" s="91">
        <f t="shared" si="281"/>
        <v>64.41</v>
      </c>
      <c r="V2958" s="82" t="str">
        <f t="shared" si="279"/>
        <v>155060600892</v>
      </c>
      <c r="W2958" s="83">
        <f>VLOOKUP(V2958,Factors!$E$6:$H$5950,4,FALSE)</f>
        <v>0</v>
      </c>
      <c r="X2958" t="str">
        <f>VLOOKUP(V2958,Factors!$E$6:$F$5950,2,FALSE)</f>
        <v>Direct-OR</v>
      </c>
      <c r="Y2958" s="92">
        <f t="shared" si="276"/>
        <v>0</v>
      </c>
      <c r="Z2958" s="92">
        <f t="shared" si="277"/>
        <v>64.41</v>
      </c>
      <c r="AA2958" s="92">
        <f t="shared" si="278"/>
        <v>64.41</v>
      </c>
    </row>
    <row r="2959" spans="1:27" x14ac:dyDescent="0.25">
      <c r="A2959" t="s">
        <v>567</v>
      </c>
      <c r="B2959" t="s">
        <v>292</v>
      </c>
      <c r="C2959" t="s">
        <v>293</v>
      </c>
      <c r="D2959" t="s">
        <v>574</v>
      </c>
      <c r="E2959" t="s">
        <v>575</v>
      </c>
      <c r="F2959" t="str">
        <f t="shared" si="280"/>
        <v>1605</v>
      </c>
      <c r="G2959" t="s">
        <v>92</v>
      </c>
      <c r="H2959" t="s">
        <v>93</v>
      </c>
      <c r="I2959" s="91">
        <v>738.64</v>
      </c>
      <c r="J2959" s="91"/>
      <c r="K2959" s="91"/>
      <c r="L2959" s="91"/>
      <c r="M2959" s="91"/>
      <c r="N2959" s="91"/>
      <c r="O2959" s="91"/>
      <c r="P2959" s="91">
        <v>384.04</v>
      </c>
      <c r="Q2959" s="91"/>
      <c r="R2959" s="91"/>
      <c r="S2959" s="91"/>
      <c r="T2959" s="91"/>
      <c r="U2959" s="91">
        <f t="shared" si="281"/>
        <v>1122.68</v>
      </c>
      <c r="V2959" s="82" t="str">
        <f t="shared" si="279"/>
        <v>155071605892</v>
      </c>
      <c r="W2959" s="83">
        <f>VLOOKUP(V2959,Factors!$E$6:$H$5950,4,FALSE)</f>
        <v>6.5216999999999997E-2</v>
      </c>
      <c r="X2959" t="str">
        <f>VLOOKUP(V2959,Factors!$E$6:$F$5950,2,FALSE)</f>
        <v>Perimeter</v>
      </c>
      <c r="Y2959" s="92">
        <f t="shared" si="276"/>
        <v>73.217821560000004</v>
      </c>
      <c r="Z2959" s="92">
        <f t="shared" si="277"/>
        <v>1049.4621784400001</v>
      </c>
      <c r="AA2959" s="92">
        <f t="shared" si="278"/>
        <v>1122.68</v>
      </c>
    </row>
    <row r="2960" spans="1:27" x14ac:dyDescent="0.25">
      <c r="A2960" t="s">
        <v>567</v>
      </c>
      <c r="B2960" t="s">
        <v>292</v>
      </c>
      <c r="C2960" t="s">
        <v>293</v>
      </c>
      <c r="D2960" t="s">
        <v>574</v>
      </c>
      <c r="E2960" t="s">
        <v>575</v>
      </c>
      <c r="F2960" t="str">
        <f t="shared" si="280"/>
        <v>1605</v>
      </c>
      <c r="G2960" t="s">
        <v>235</v>
      </c>
      <c r="H2960" t="s">
        <v>236</v>
      </c>
      <c r="I2960" s="91"/>
      <c r="J2960" s="91"/>
      <c r="K2960" s="91">
        <v>56.49</v>
      </c>
      <c r="L2960" s="91"/>
      <c r="M2960" s="91"/>
      <c r="N2960" s="91"/>
      <c r="O2960" s="91"/>
      <c r="P2960" s="91">
        <v>77.75</v>
      </c>
      <c r="Q2960" s="91"/>
      <c r="R2960" s="91"/>
      <c r="S2960" s="91"/>
      <c r="T2960" s="91"/>
      <c r="U2960" s="91">
        <f t="shared" si="281"/>
        <v>134.24</v>
      </c>
      <c r="V2960" s="82" t="str">
        <f t="shared" si="279"/>
        <v>155071605892</v>
      </c>
      <c r="W2960" s="83">
        <f>VLOOKUP(V2960,Factors!$E$6:$H$5950,4,FALSE)</f>
        <v>6.5216999999999997E-2</v>
      </c>
      <c r="X2960" t="str">
        <f>VLOOKUP(V2960,Factors!$E$6:$F$5950,2,FALSE)</f>
        <v>Perimeter</v>
      </c>
      <c r="Y2960" s="92">
        <f t="shared" si="276"/>
        <v>8.7547300799999999</v>
      </c>
      <c r="Z2960" s="92">
        <f t="shared" si="277"/>
        <v>125.48526992000001</v>
      </c>
      <c r="AA2960" s="92">
        <f t="shared" si="278"/>
        <v>134.24</v>
      </c>
    </row>
    <row r="2961" spans="1:27" x14ac:dyDescent="0.25">
      <c r="A2961" t="s">
        <v>567</v>
      </c>
      <c r="B2961" t="s">
        <v>292</v>
      </c>
      <c r="C2961" t="s">
        <v>293</v>
      </c>
      <c r="D2961" t="s">
        <v>574</v>
      </c>
      <c r="E2961" t="s">
        <v>575</v>
      </c>
      <c r="F2961" t="str">
        <f t="shared" si="280"/>
        <v>1605</v>
      </c>
      <c r="G2961" t="s">
        <v>351</v>
      </c>
      <c r="H2961" t="s">
        <v>352</v>
      </c>
      <c r="I2961" s="91"/>
      <c r="J2961" s="91"/>
      <c r="K2961" s="91">
        <v>2.82</v>
      </c>
      <c r="L2961" s="91"/>
      <c r="M2961" s="91"/>
      <c r="N2961" s="91"/>
      <c r="O2961" s="91"/>
      <c r="P2961" s="91">
        <v>2.37</v>
      </c>
      <c r="Q2961" s="91"/>
      <c r="R2961" s="91"/>
      <c r="S2961" s="91"/>
      <c r="T2961" s="91"/>
      <c r="U2961" s="91">
        <f t="shared" si="281"/>
        <v>5.1899999999999995</v>
      </c>
      <c r="V2961" s="82" t="str">
        <f t="shared" si="279"/>
        <v>155071605892</v>
      </c>
      <c r="W2961" s="83">
        <f>VLOOKUP(V2961,Factors!$E$6:$H$5950,4,FALSE)</f>
        <v>6.5216999999999997E-2</v>
      </c>
      <c r="X2961" t="str">
        <f>VLOOKUP(V2961,Factors!$E$6:$F$5950,2,FALSE)</f>
        <v>Perimeter</v>
      </c>
      <c r="Y2961" s="92">
        <f t="shared" si="276"/>
        <v>0.33847622999999993</v>
      </c>
      <c r="Z2961" s="92">
        <f t="shared" si="277"/>
        <v>4.85152377</v>
      </c>
      <c r="AA2961" s="92">
        <f t="shared" si="278"/>
        <v>5.1899999999999995</v>
      </c>
    </row>
    <row r="2962" spans="1:27" x14ac:dyDescent="0.25">
      <c r="A2962" t="s">
        <v>567</v>
      </c>
      <c r="B2962" t="s">
        <v>292</v>
      </c>
      <c r="C2962" t="s">
        <v>293</v>
      </c>
      <c r="D2962" t="s">
        <v>574</v>
      </c>
      <c r="E2962" t="s">
        <v>575</v>
      </c>
      <c r="F2962" t="str">
        <f t="shared" si="280"/>
        <v>1605</v>
      </c>
      <c r="G2962" t="s">
        <v>592</v>
      </c>
      <c r="H2962" t="s">
        <v>593</v>
      </c>
      <c r="I2962" s="91"/>
      <c r="J2962" s="91"/>
      <c r="K2962" s="91">
        <v>2753.42</v>
      </c>
      <c r="L2962" s="91"/>
      <c r="M2962" s="91"/>
      <c r="N2962" s="91"/>
      <c r="O2962" s="91"/>
      <c r="P2962" s="91"/>
      <c r="Q2962" s="91"/>
      <c r="R2962" s="91"/>
      <c r="S2962" s="91"/>
      <c r="T2962" s="91"/>
      <c r="U2962" s="91">
        <f t="shared" si="281"/>
        <v>2753.42</v>
      </c>
      <c r="V2962" s="82" t="str">
        <f t="shared" si="279"/>
        <v>155071605892</v>
      </c>
      <c r="W2962" s="83">
        <f>VLOOKUP(V2962,Factors!$E$6:$H$5950,4,FALSE)</f>
        <v>6.5216999999999997E-2</v>
      </c>
      <c r="X2962" t="str">
        <f>VLOOKUP(V2962,Factors!$E$6:$F$5950,2,FALSE)</f>
        <v>Perimeter</v>
      </c>
      <c r="Y2962" s="92">
        <f t="shared" ref="Y2962:Y3025" si="282">U2962*W2962</f>
        <v>179.56979214</v>
      </c>
      <c r="Z2962" s="92">
        <f t="shared" ref="Z2962:Z3025" si="283">U2962-Y2962</f>
        <v>2573.85020786</v>
      </c>
      <c r="AA2962" s="92">
        <f t="shared" ref="AA2962:AA3025" si="284">Y2962+Z2962</f>
        <v>2753.42</v>
      </c>
    </row>
    <row r="2963" spans="1:27" x14ac:dyDescent="0.25">
      <c r="A2963" t="s">
        <v>567</v>
      </c>
      <c r="B2963" t="s">
        <v>292</v>
      </c>
      <c r="C2963" t="s">
        <v>293</v>
      </c>
      <c r="D2963" t="s">
        <v>574</v>
      </c>
      <c r="E2963" t="s">
        <v>575</v>
      </c>
      <c r="F2963" t="str">
        <f t="shared" si="280"/>
        <v>1605</v>
      </c>
      <c r="G2963" t="s">
        <v>272</v>
      </c>
      <c r="H2963" t="s">
        <v>273</v>
      </c>
      <c r="I2963" s="91"/>
      <c r="J2963" s="91"/>
      <c r="K2963" s="91"/>
      <c r="L2963" s="91"/>
      <c r="M2963" s="91"/>
      <c r="N2963" s="91"/>
      <c r="O2963" s="91"/>
      <c r="P2963" s="91"/>
      <c r="Q2963" s="91">
        <v>82.36</v>
      </c>
      <c r="R2963" s="91"/>
      <c r="S2963" s="91"/>
      <c r="T2963" s="91"/>
      <c r="U2963" s="91">
        <f t="shared" si="281"/>
        <v>82.36</v>
      </c>
      <c r="V2963" s="82" t="str">
        <f t="shared" si="279"/>
        <v>155071605892</v>
      </c>
      <c r="W2963" s="83">
        <f>VLOOKUP(V2963,Factors!$E$6:$H$5950,4,FALSE)</f>
        <v>6.5216999999999997E-2</v>
      </c>
      <c r="X2963" t="str">
        <f>VLOOKUP(V2963,Factors!$E$6:$F$5950,2,FALSE)</f>
        <v>Perimeter</v>
      </c>
      <c r="Y2963" s="92">
        <f t="shared" si="282"/>
        <v>5.3712721199999995</v>
      </c>
      <c r="Z2963" s="92">
        <f t="shared" si="283"/>
        <v>76.988727879999999</v>
      </c>
      <c r="AA2963" s="92">
        <f t="shared" si="284"/>
        <v>82.36</v>
      </c>
    </row>
    <row r="2964" spans="1:27" x14ac:dyDescent="0.25">
      <c r="A2964" t="s">
        <v>567</v>
      </c>
      <c r="B2964" t="s">
        <v>292</v>
      </c>
      <c r="C2964" t="s">
        <v>293</v>
      </c>
      <c r="D2964" t="s">
        <v>574</v>
      </c>
      <c r="E2964" t="s">
        <v>575</v>
      </c>
      <c r="F2964" t="str">
        <f t="shared" si="280"/>
        <v>1605</v>
      </c>
      <c r="G2964" t="s">
        <v>290</v>
      </c>
      <c r="H2964" t="s">
        <v>291</v>
      </c>
      <c r="I2964" s="91"/>
      <c r="J2964" s="91"/>
      <c r="K2964" s="91"/>
      <c r="L2964" s="91"/>
      <c r="M2964" s="91"/>
      <c r="N2964" s="91"/>
      <c r="O2964" s="91"/>
      <c r="P2964" s="91"/>
      <c r="Q2964" s="91">
        <v>1180</v>
      </c>
      <c r="R2964" s="91"/>
      <c r="S2964" s="91"/>
      <c r="T2964" s="91"/>
      <c r="U2964" s="91">
        <f t="shared" si="281"/>
        <v>1180</v>
      </c>
      <c r="V2964" s="82" t="str">
        <f t="shared" si="279"/>
        <v>155071605892</v>
      </c>
      <c r="W2964" s="83">
        <f>VLOOKUP(V2964,Factors!$E$6:$H$5950,4,FALSE)</f>
        <v>6.5216999999999997E-2</v>
      </c>
      <c r="X2964" t="str">
        <f>VLOOKUP(V2964,Factors!$E$6:$F$5950,2,FALSE)</f>
        <v>Perimeter</v>
      </c>
      <c r="Y2964" s="92">
        <f t="shared" si="282"/>
        <v>76.956059999999994</v>
      </c>
      <c r="Z2964" s="92">
        <f t="shared" si="283"/>
        <v>1103.04394</v>
      </c>
      <c r="AA2964" s="92">
        <f t="shared" si="284"/>
        <v>1180</v>
      </c>
    </row>
    <row r="2965" spans="1:27" x14ac:dyDescent="0.25">
      <c r="A2965" t="s">
        <v>567</v>
      </c>
      <c r="B2965" t="s">
        <v>292</v>
      </c>
      <c r="C2965" t="s">
        <v>293</v>
      </c>
      <c r="D2965" t="s">
        <v>574</v>
      </c>
      <c r="E2965" t="s">
        <v>575</v>
      </c>
      <c r="F2965" t="str">
        <f t="shared" si="280"/>
        <v>1605</v>
      </c>
      <c r="G2965" t="s">
        <v>50</v>
      </c>
      <c r="H2965" t="s">
        <v>51</v>
      </c>
      <c r="I2965" s="91"/>
      <c r="J2965" s="91"/>
      <c r="K2965" s="91"/>
      <c r="L2965" s="91"/>
      <c r="M2965" s="91"/>
      <c r="N2965" s="91"/>
      <c r="O2965" s="91"/>
      <c r="P2965" s="91"/>
      <c r="Q2965" s="91"/>
      <c r="R2965" s="91"/>
      <c r="S2965" s="91"/>
      <c r="T2965" s="91">
        <v>624</v>
      </c>
      <c r="U2965" s="91">
        <f t="shared" si="281"/>
        <v>624</v>
      </c>
      <c r="V2965" s="82" t="str">
        <f t="shared" si="279"/>
        <v>155071605892</v>
      </c>
      <c r="W2965" s="83">
        <f>VLOOKUP(V2965,Factors!$E$6:$H$5950,4,FALSE)</f>
        <v>6.5216999999999997E-2</v>
      </c>
      <c r="X2965" t="str">
        <f>VLOOKUP(V2965,Factors!$E$6:$F$5950,2,FALSE)</f>
        <v>Perimeter</v>
      </c>
      <c r="Y2965" s="92">
        <f t="shared" si="282"/>
        <v>40.695408</v>
      </c>
      <c r="Z2965" s="92">
        <f t="shared" si="283"/>
        <v>583.30459199999996</v>
      </c>
      <c r="AA2965" s="92">
        <f t="shared" si="284"/>
        <v>624</v>
      </c>
    </row>
    <row r="2966" spans="1:27" x14ac:dyDescent="0.25">
      <c r="A2966" t="s">
        <v>567</v>
      </c>
      <c r="B2966" t="s">
        <v>292</v>
      </c>
      <c r="C2966" t="s">
        <v>293</v>
      </c>
      <c r="D2966" t="s">
        <v>574</v>
      </c>
      <c r="E2966" t="s">
        <v>575</v>
      </c>
      <c r="F2966" t="str">
        <f t="shared" si="280"/>
        <v>1605</v>
      </c>
      <c r="G2966" t="s">
        <v>284</v>
      </c>
      <c r="H2966" t="s">
        <v>285</v>
      </c>
      <c r="I2966" s="91"/>
      <c r="J2966" s="91"/>
      <c r="K2966" s="91"/>
      <c r="L2966" s="91"/>
      <c r="M2966" s="91">
        <v>2892</v>
      </c>
      <c r="N2966" s="91"/>
      <c r="O2966" s="91"/>
      <c r="P2966" s="91"/>
      <c r="Q2966" s="91"/>
      <c r="R2966" s="91"/>
      <c r="S2966" s="91"/>
      <c r="T2966" s="91"/>
      <c r="U2966" s="91">
        <f t="shared" si="281"/>
        <v>2892</v>
      </c>
      <c r="V2966" s="82" t="str">
        <f t="shared" si="279"/>
        <v>155071605892</v>
      </c>
      <c r="W2966" s="83">
        <f>VLOOKUP(V2966,Factors!$E$6:$H$5950,4,FALSE)</f>
        <v>6.5216999999999997E-2</v>
      </c>
      <c r="X2966" t="str">
        <f>VLOOKUP(V2966,Factors!$E$6:$F$5950,2,FALSE)</f>
        <v>Perimeter</v>
      </c>
      <c r="Y2966" s="92">
        <f t="shared" si="282"/>
        <v>188.607564</v>
      </c>
      <c r="Z2966" s="92">
        <f t="shared" si="283"/>
        <v>2703.3924360000001</v>
      </c>
      <c r="AA2966" s="92">
        <f t="shared" si="284"/>
        <v>2892</v>
      </c>
    </row>
    <row r="2967" spans="1:27" x14ac:dyDescent="0.25">
      <c r="A2967" t="s">
        <v>567</v>
      </c>
      <c r="B2967" t="s">
        <v>292</v>
      </c>
      <c r="C2967" t="s">
        <v>293</v>
      </c>
      <c r="D2967" t="s">
        <v>574</v>
      </c>
      <c r="E2967" t="s">
        <v>575</v>
      </c>
      <c r="F2967" t="str">
        <f t="shared" si="280"/>
        <v>1605</v>
      </c>
      <c r="G2967" t="s">
        <v>353</v>
      </c>
      <c r="H2967" t="s">
        <v>354</v>
      </c>
      <c r="I2967" s="91"/>
      <c r="J2967" s="91"/>
      <c r="K2967" s="91"/>
      <c r="L2967" s="91">
        <v>-107.27</v>
      </c>
      <c r="M2967" s="91"/>
      <c r="N2967" s="91"/>
      <c r="O2967" s="91"/>
      <c r="P2967" s="91">
        <v>-19.13</v>
      </c>
      <c r="Q2967" s="91"/>
      <c r="R2967" s="91"/>
      <c r="S2967" s="91"/>
      <c r="T2967" s="91"/>
      <c r="U2967" s="91">
        <f t="shared" si="281"/>
        <v>-126.39999999999999</v>
      </c>
      <c r="V2967" s="82" t="str">
        <f t="shared" si="279"/>
        <v>155071605892</v>
      </c>
      <c r="W2967" s="83">
        <f>VLOOKUP(V2967,Factors!$E$6:$H$5950,4,FALSE)</f>
        <v>6.5216999999999997E-2</v>
      </c>
      <c r="X2967" t="str">
        <f>VLOOKUP(V2967,Factors!$E$6:$F$5950,2,FALSE)</f>
        <v>Perimeter</v>
      </c>
      <c r="Y2967" s="92">
        <f t="shared" si="282"/>
        <v>-8.2434287999999984</v>
      </c>
      <c r="Z2967" s="92">
        <f t="shared" si="283"/>
        <v>-118.15657119999999</v>
      </c>
      <c r="AA2967" s="92">
        <f t="shared" si="284"/>
        <v>-126.39999999999999</v>
      </c>
    </row>
    <row r="2968" spans="1:27" x14ac:dyDescent="0.25">
      <c r="A2968" t="s">
        <v>567</v>
      </c>
      <c r="B2968" t="s">
        <v>292</v>
      </c>
      <c r="C2968" t="s">
        <v>293</v>
      </c>
      <c r="D2968" t="s">
        <v>574</v>
      </c>
      <c r="E2968" t="s">
        <v>575</v>
      </c>
      <c r="F2968" t="str">
        <f t="shared" si="280"/>
        <v>1605</v>
      </c>
      <c r="G2968" t="s">
        <v>286</v>
      </c>
      <c r="H2968" t="s">
        <v>287</v>
      </c>
      <c r="I2968" s="91"/>
      <c r="J2968" s="91"/>
      <c r="K2968" s="91"/>
      <c r="L2968" s="91"/>
      <c r="M2968" s="91"/>
      <c r="N2968" s="91"/>
      <c r="O2968" s="91"/>
      <c r="P2968" s="91"/>
      <c r="Q2968" s="91"/>
      <c r="R2968" s="91"/>
      <c r="S2968" s="91"/>
      <c r="T2968" s="91">
        <v>-1197.93</v>
      </c>
      <c r="U2968" s="91">
        <f t="shared" si="281"/>
        <v>-1197.93</v>
      </c>
      <c r="V2968" s="82" t="str">
        <f t="shared" si="279"/>
        <v>155071605892</v>
      </c>
      <c r="W2968" s="83">
        <f>VLOOKUP(V2968,Factors!$E$6:$H$5950,4,FALSE)</f>
        <v>6.5216999999999997E-2</v>
      </c>
      <c r="X2968" t="str">
        <f>VLOOKUP(V2968,Factors!$E$6:$F$5950,2,FALSE)</f>
        <v>Perimeter</v>
      </c>
      <c r="Y2968" s="92">
        <f t="shared" si="282"/>
        <v>-78.125400810000002</v>
      </c>
      <c r="Z2968" s="92">
        <f t="shared" si="283"/>
        <v>-1119.8045991900001</v>
      </c>
      <c r="AA2968" s="92">
        <f t="shared" si="284"/>
        <v>-1197.93</v>
      </c>
    </row>
    <row r="2969" spans="1:27" x14ac:dyDescent="0.25">
      <c r="A2969" t="s">
        <v>567</v>
      </c>
      <c r="B2969" t="s">
        <v>292</v>
      </c>
      <c r="C2969" t="s">
        <v>293</v>
      </c>
      <c r="D2969" t="s">
        <v>574</v>
      </c>
      <c r="E2969" t="s">
        <v>575</v>
      </c>
      <c r="F2969" t="str">
        <f t="shared" si="280"/>
        <v>1605</v>
      </c>
      <c r="G2969" t="s">
        <v>56</v>
      </c>
      <c r="H2969" t="s">
        <v>57</v>
      </c>
      <c r="I2969" s="91">
        <v>1040</v>
      </c>
      <c r="J2969" s="91"/>
      <c r="K2969" s="91">
        <v>719.12</v>
      </c>
      <c r="L2969" s="91">
        <v>76.55</v>
      </c>
      <c r="M2969" s="91"/>
      <c r="N2969" s="91"/>
      <c r="O2969" s="91">
        <v>95.65</v>
      </c>
      <c r="P2969" s="91">
        <v>1530.4</v>
      </c>
      <c r="Q2969" s="91"/>
      <c r="R2969" s="91">
        <v>390.18</v>
      </c>
      <c r="S2969" s="91">
        <v>527.82000000000005</v>
      </c>
      <c r="T2969" s="91">
        <v>-1128.67</v>
      </c>
      <c r="U2969" s="91">
        <f t="shared" si="281"/>
        <v>3251.05</v>
      </c>
      <c r="V2969" s="82" t="str">
        <f t="shared" si="279"/>
        <v>155071605892</v>
      </c>
      <c r="W2969" s="83">
        <f>VLOOKUP(V2969,Factors!$E$6:$H$5950,4,FALSE)</f>
        <v>6.5216999999999997E-2</v>
      </c>
      <c r="X2969" t="str">
        <f>VLOOKUP(V2969,Factors!$E$6:$F$5950,2,FALSE)</f>
        <v>Perimeter</v>
      </c>
      <c r="Y2969" s="92">
        <f t="shared" si="282"/>
        <v>212.02372785</v>
      </c>
      <c r="Z2969" s="92">
        <f t="shared" si="283"/>
        <v>3039.0262721500003</v>
      </c>
      <c r="AA2969" s="92">
        <f t="shared" si="284"/>
        <v>3251.05</v>
      </c>
    </row>
    <row r="2970" spans="1:27" x14ac:dyDescent="0.25">
      <c r="A2970" t="s">
        <v>567</v>
      </c>
      <c r="B2970" t="s">
        <v>292</v>
      </c>
      <c r="C2970" t="s">
        <v>293</v>
      </c>
      <c r="D2970" t="s">
        <v>574</v>
      </c>
      <c r="E2970" t="s">
        <v>575</v>
      </c>
      <c r="F2970" t="str">
        <f t="shared" si="280"/>
        <v>1605</v>
      </c>
      <c r="G2970" t="s">
        <v>68</v>
      </c>
      <c r="H2970" t="s">
        <v>69</v>
      </c>
      <c r="I2970" s="91">
        <v>32.200000000000003</v>
      </c>
      <c r="J2970" s="91"/>
      <c r="K2970" s="91">
        <v>508.5</v>
      </c>
      <c r="L2970" s="91"/>
      <c r="M2970" s="91"/>
      <c r="N2970" s="91"/>
      <c r="O2970" s="91"/>
      <c r="P2970" s="91">
        <v>189.46</v>
      </c>
      <c r="Q2970" s="91"/>
      <c r="R2970" s="91"/>
      <c r="S2970" s="91"/>
      <c r="T2970" s="91">
        <v>-189.46</v>
      </c>
      <c r="U2970" s="91">
        <f t="shared" si="281"/>
        <v>540.70000000000005</v>
      </c>
      <c r="V2970" s="82" t="str">
        <f t="shared" si="279"/>
        <v>155071605892</v>
      </c>
      <c r="W2970" s="83">
        <f>VLOOKUP(V2970,Factors!$E$6:$H$5950,4,FALSE)</f>
        <v>6.5216999999999997E-2</v>
      </c>
      <c r="X2970" t="str">
        <f>VLOOKUP(V2970,Factors!$E$6:$F$5950,2,FALSE)</f>
        <v>Perimeter</v>
      </c>
      <c r="Y2970" s="92">
        <f t="shared" si="282"/>
        <v>35.262831900000002</v>
      </c>
      <c r="Z2970" s="92">
        <f t="shared" si="283"/>
        <v>505.43716810000006</v>
      </c>
      <c r="AA2970" s="92">
        <f t="shared" si="284"/>
        <v>540.70000000000005</v>
      </c>
    </row>
    <row r="2971" spans="1:27" x14ac:dyDescent="0.25">
      <c r="A2971" t="s">
        <v>567</v>
      </c>
      <c r="B2971" t="s">
        <v>292</v>
      </c>
      <c r="C2971" t="s">
        <v>293</v>
      </c>
      <c r="D2971" t="s">
        <v>576</v>
      </c>
      <c r="E2971" t="s">
        <v>577</v>
      </c>
      <c r="F2971" t="str">
        <f t="shared" si="280"/>
        <v>1610</v>
      </c>
      <c r="G2971" t="s">
        <v>92</v>
      </c>
      <c r="H2971" t="s">
        <v>93</v>
      </c>
      <c r="I2971" s="91">
        <v>56.05</v>
      </c>
      <c r="J2971" s="91"/>
      <c r="K2971" s="91"/>
      <c r="L2971" s="91"/>
      <c r="M2971" s="91"/>
      <c r="N2971" s="91"/>
      <c r="O2971" s="91"/>
      <c r="P2971" s="91"/>
      <c r="Q2971" s="91">
        <v>271.67</v>
      </c>
      <c r="R2971" s="91"/>
      <c r="S2971" s="91"/>
      <c r="T2971" s="91"/>
      <c r="U2971" s="91">
        <f t="shared" si="281"/>
        <v>327.72</v>
      </c>
      <c r="V2971" s="82" t="str">
        <f t="shared" si="279"/>
        <v>155071610892</v>
      </c>
      <c r="W2971" s="83">
        <f>VLOOKUP(V2971,Factors!$E$6:$H$5950,4,FALSE)</f>
        <v>6.5216999999999997E-2</v>
      </c>
      <c r="X2971" t="str">
        <f>VLOOKUP(V2971,Factors!$E$6:$F$5950,2,FALSE)</f>
        <v>Perimeter</v>
      </c>
      <c r="Y2971" s="92">
        <f t="shared" si="282"/>
        <v>21.372915240000001</v>
      </c>
      <c r="Z2971" s="92">
        <f t="shared" si="283"/>
        <v>306.34708476000003</v>
      </c>
      <c r="AA2971" s="92">
        <f t="shared" si="284"/>
        <v>327.72</v>
      </c>
    </row>
    <row r="2972" spans="1:27" x14ac:dyDescent="0.25">
      <c r="A2972" t="s">
        <v>567</v>
      </c>
      <c r="B2972" t="s">
        <v>292</v>
      </c>
      <c r="C2972" t="s">
        <v>293</v>
      </c>
      <c r="D2972" t="s">
        <v>576</v>
      </c>
      <c r="E2972" t="s">
        <v>577</v>
      </c>
      <c r="F2972" t="str">
        <f t="shared" si="280"/>
        <v>1610</v>
      </c>
      <c r="G2972" t="s">
        <v>235</v>
      </c>
      <c r="H2972" t="s">
        <v>236</v>
      </c>
      <c r="I2972" s="91"/>
      <c r="J2972" s="91">
        <v>1.32</v>
      </c>
      <c r="K2972" s="91"/>
      <c r="L2972" s="91"/>
      <c r="M2972" s="91"/>
      <c r="N2972" s="91"/>
      <c r="O2972" s="91"/>
      <c r="P2972" s="91"/>
      <c r="Q2972" s="91"/>
      <c r="R2972" s="91"/>
      <c r="S2972" s="91"/>
      <c r="T2972" s="91"/>
      <c r="U2972" s="91">
        <f t="shared" si="281"/>
        <v>1.32</v>
      </c>
      <c r="V2972" s="82" t="str">
        <f t="shared" si="279"/>
        <v>155071610892</v>
      </c>
      <c r="W2972" s="83">
        <f>VLOOKUP(V2972,Factors!$E$6:$H$5950,4,FALSE)</f>
        <v>6.5216999999999997E-2</v>
      </c>
      <c r="X2972" t="str">
        <f>VLOOKUP(V2972,Factors!$E$6:$F$5950,2,FALSE)</f>
        <v>Perimeter</v>
      </c>
      <c r="Y2972" s="92">
        <f t="shared" si="282"/>
        <v>8.608644E-2</v>
      </c>
      <c r="Z2972" s="92">
        <f t="shared" si="283"/>
        <v>1.23391356</v>
      </c>
      <c r="AA2972" s="92">
        <f t="shared" si="284"/>
        <v>1.32</v>
      </c>
    </row>
    <row r="2973" spans="1:27" x14ac:dyDescent="0.25">
      <c r="A2973" t="s">
        <v>567</v>
      </c>
      <c r="B2973" t="s">
        <v>292</v>
      </c>
      <c r="C2973" t="s">
        <v>293</v>
      </c>
      <c r="D2973" t="s">
        <v>576</v>
      </c>
      <c r="E2973" t="s">
        <v>577</v>
      </c>
      <c r="F2973" t="str">
        <f t="shared" si="280"/>
        <v>1610</v>
      </c>
      <c r="G2973" t="s">
        <v>351</v>
      </c>
      <c r="H2973" t="s">
        <v>352</v>
      </c>
      <c r="I2973" s="91"/>
      <c r="J2973" s="91">
        <v>7.0000000000000007E-2</v>
      </c>
      <c r="K2973" s="91"/>
      <c r="L2973" s="91"/>
      <c r="M2973" s="91"/>
      <c r="N2973" s="91"/>
      <c r="O2973" s="91"/>
      <c r="P2973" s="91"/>
      <c r="Q2973" s="91"/>
      <c r="R2973" s="91"/>
      <c r="S2973" s="91"/>
      <c r="T2973" s="91"/>
      <c r="U2973" s="91">
        <f t="shared" si="281"/>
        <v>7.0000000000000007E-2</v>
      </c>
      <c r="V2973" s="82" t="str">
        <f t="shared" si="279"/>
        <v>155071610892</v>
      </c>
      <c r="W2973" s="83">
        <f>VLOOKUP(V2973,Factors!$E$6:$H$5950,4,FALSE)</f>
        <v>6.5216999999999997E-2</v>
      </c>
      <c r="X2973" t="str">
        <f>VLOOKUP(V2973,Factors!$E$6:$F$5950,2,FALSE)</f>
        <v>Perimeter</v>
      </c>
      <c r="Y2973" s="92">
        <f t="shared" si="282"/>
        <v>4.5651900000000002E-3</v>
      </c>
      <c r="Z2973" s="92">
        <f t="shared" si="283"/>
        <v>6.543481000000001E-2</v>
      </c>
      <c r="AA2973" s="92">
        <f t="shared" si="284"/>
        <v>7.0000000000000007E-2</v>
      </c>
    </row>
    <row r="2974" spans="1:27" x14ac:dyDescent="0.25">
      <c r="A2974" t="s">
        <v>567</v>
      </c>
      <c r="B2974" t="s">
        <v>292</v>
      </c>
      <c r="C2974" t="s">
        <v>293</v>
      </c>
      <c r="D2974" t="s">
        <v>576</v>
      </c>
      <c r="E2974" t="s">
        <v>577</v>
      </c>
      <c r="F2974" t="str">
        <f t="shared" si="280"/>
        <v>1610</v>
      </c>
      <c r="G2974" t="s">
        <v>353</v>
      </c>
      <c r="H2974" t="s">
        <v>354</v>
      </c>
      <c r="I2974" s="91"/>
      <c r="J2974" s="91">
        <v>-208.28</v>
      </c>
      <c r="K2974" s="91"/>
      <c r="L2974" s="91"/>
      <c r="M2974" s="91"/>
      <c r="N2974" s="91"/>
      <c r="O2974" s="91"/>
      <c r="P2974" s="91"/>
      <c r="Q2974" s="91"/>
      <c r="R2974" s="91"/>
      <c r="S2974" s="91"/>
      <c r="T2974" s="91"/>
      <c r="U2974" s="91">
        <f t="shared" si="281"/>
        <v>-208.28</v>
      </c>
      <c r="V2974" s="82" t="str">
        <f t="shared" si="279"/>
        <v>155071610892</v>
      </c>
      <c r="W2974" s="83">
        <f>VLOOKUP(V2974,Factors!$E$6:$H$5950,4,FALSE)</f>
        <v>6.5216999999999997E-2</v>
      </c>
      <c r="X2974" t="str">
        <f>VLOOKUP(V2974,Factors!$E$6:$F$5950,2,FALSE)</f>
        <v>Perimeter</v>
      </c>
      <c r="Y2974" s="92">
        <f t="shared" si="282"/>
        <v>-13.583396759999999</v>
      </c>
      <c r="Z2974" s="92">
        <f t="shared" si="283"/>
        <v>-194.69660324</v>
      </c>
      <c r="AA2974" s="92">
        <f t="shared" si="284"/>
        <v>-208.28</v>
      </c>
    </row>
    <row r="2975" spans="1:27" x14ac:dyDescent="0.25">
      <c r="A2975" t="s">
        <v>567</v>
      </c>
      <c r="B2975" t="s">
        <v>292</v>
      </c>
      <c r="C2975" t="s">
        <v>293</v>
      </c>
      <c r="D2975" t="s">
        <v>576</v>
      </c>
      <c r="E2975" t="s">
        <v>577</v>
      </c>
      <c r="F2975" t="str">
        <f t="shared" si="280"/>
        <v>1610</v>
      </c>
      <c r="G2975" t="s">
        <v>56</v>
      </c>
      <c r="H2975" t="s">
        <v>57</v>
      </c>
      <c r="I2975" s="91">
        <v>2657.06</v>
      </c>
      <c r="J2975" s="91"/>
      <c r="K2975" s="91"/>
      <c r="L2975" s="91">
        <v>191.3</v>
      </c>
      <c r="M2975" s="91">
        <v>780.36</v>
      </c>
      <c r="N2975" s="91"/>
      <c r="O2975" s="91">
        <v>810.68</v>
      </c>
      <c r="P2975" s="91">
        <v>1044.27</v>
      </c>
      <c r="Q2975" s="91">
        <v>1629.84</v>
      </c>
      <c r="R2975" s="91">
        <v>435.7</v>
      </c>
      <c r="S2975" s="91">
        <v>1315.76</v>
      </c>
      <c r="T2975" s="91">
        <v>204.77</v>
      </c>
      <c r="U2975" s="91">
        <f t="shared" si="281"/>
        <v>9069.74</v>
      </c>
      <c r="V2975" s="82" t="str">
        <f t="shared" si="279"/>
        <v>155071610892</v>
      </c>
      <c r="W2975" s="83">
        <f>VLOOKUP(V2975,Factors!$E$6:$H$5950,4,FALSE)</f>
        <v>6.5216999999999997E-2</v>
      </c>
      <c r="X2975" t="str">
        <f>VLOOKUP(V2975,Factors!$E$6:$F$5950,2,FALSE)</f>
        <v>Perimeter</v>
      </c>
      <c r="Y2975" s="92">
        <f t="shared" si="282"/>
        <v>591.50123357999996</v>
      </c>
      <c r="Z2975" s="92">
        <f t="shared" si="283"/>
        <v>8478.2387664199996</v>
      </c>
      <c r="AA2975" s="92">
        <f t="shared" si="284"/>
        <v>9069.74</v>
      </c>
    </row>
    <row r="2976" spans="1:27" x14ac:dyDescent="0.25">
      <c r="A2976" t="s">
        <v>567</v>
      </c>
      <c r="B2976" t="s">
        <v>292</v>
      </c>
      <c r="C2976" t="s">
        <v>293</v>
      </c>
      <c r="D2976" t="s">
        <v>576</v>
      </c>
      <c r="E2976" t="s">
        <v>577</v>
      </c>
      <c r="F2976" t="str">
        <f t="shared" si="280"/>
        <v>1610</v>
      </c>
      <c r="G2976" t="s">
        <v>68</v>
      </c>
      <c r="H2976" t="s">
        <v>69</v>
      </c>
      <c r="I2976" s="91"/>
      <c r="J2976" s="91"/>
      <c r="K2976" s="91"/>
      <c r="L2976" s="91"/>
      <c r="M2976" s="91"/>
      <c r="N2976" s="91">
        <v>257.62</v>
      </c>
      <c r="O2976" s="91">
        <v>136.32</v>
      </c>
      <c r="P2976" s="91"/>
      <c r="Q2976" s="91"/>
      <c r="R2976" s="91"/>
      <c r="S2976" s="91"/>
      <c r="T2976" s="91"/>
      <c r="U2976" s="91">
        <f t="shared" si="281"/>
        <v>393.94</v>
      </c>
      <c r="V2976" s="82" t="str">
        <f t="shared" si="279"/>
        <v>155071610892</v>
      </c>
      <c r="W2976" s="83">
        <f>VLOOKUP(V2976,Factors!$E$6:$H$5950,4,FALSE)</f>
        <v>6.5216999999999997E-2</v>
      </c>
      <c r="X2976" t="str">
        <f>VLOOKUP(V2976,Factors!$E$6:$F$5950,2,FALSE)</f>
        <v>Perimeter</v>
      </c>
      <c r="Y2976" s="92">
        <f t="shared" si="282"/>
        <v>25.691584979999998</v>
      </c>
      <c r="Z2976" s="92">
        <f t="shared" si="283"/>
        <v>368.24841501999998</v>
      </c>
      <c r="AA2976" s="92">
        <f t="shared" si="284"/>
        <v>393.94</v>
      </c>
    </row>
    <row r="2977" spans="1:27" x14ac:dyDescent="0.25">
      <c r="A2977" t="s">
        <v>567</v>
      </c>
      <c r="B2977" t="s">
        <v>292</v>
      </c>
      <c r="C2977" t="s">
        <v>293</v>
      </c>
      <c r="D2977" t="s">
        <v>568</v>
      </c>
      <c r="E2977" t="s">
        <v>569</v>
      </c>
      <c r="F2977" t="str">
        <f t="shared" si="280"/>
        <v>1635</v>
      </c>
      <c r="G2977" t="s">
        <v>56</v>
      </c>
      <c r="H2977" t="s">
        <v>57</v>
      </c>
      <c r="I2977" s="91"/>
      <c r="J2977" s="91"/>
      <c r="K2977" s="91">
        <v>550.55999999999995</v>
      </c>
      <c r="L2977" s="91"/>
      <c r="M2977" s="91"/>
      <c r="N2977" s="91"/>
      <c r="O2977" s="91"/>
      <c r="P2977" s="91"/>
      <c r="Q2977" s="91"/>
      <c r="R2977" s="91"/>
      <c r="S2977" s="91"/>
      <c r="T2977" s="91"/>
      <c r="U2977" s="91">
        <f t="shared" si="281"/>
        <v>550.55999999999995</v>
      </c>
      <c r="V2977" s="82" t="str">
        <f t="shared" si="279"/>
        <v>155071635892</v>
      </c>
      <c r="W2977" s="83">
        <f>VLOOKUP(V2977,Factors!$E$6:$H$5950,4,FALSE)</f>
        <v>6.5216999999999997E-2</v>
      </c>
      <c r="X2977" t="str">
        <f>VLOOKUP(V2977,Factors!$E$6:$F$5950,2,FALSE)</f>
        <v>Perimeter</v>
      </c>
      <c r="Y2977" s="92">
        <f t="shared" si="282"/>
        <v>35.905871519999998</v>
      </c>
      <c r="Z2977" s="92">
        <f t="shared" si="283"/>
        <v>514.65412847999994</v>
      </c>
      <c r="AA2977" s="92">
        <f t="shared" si="284"/>
        <v>550.55999999999995</v>
      </c>
    </row>
    <row r="2978" spans="1:27" x14ac:dyDescent="0.25">
      <c r="A2978" t="s">
        <v>567</v>
      </c>
      <c r="B2978" t="s">
        <v>292</v>
      </c>
      <c r="C2978" t="s">
        <v>293</v>
      </c>
      <c r="D2978" t="s">
        <v>568</v>
      </c>
      <c r="E2978" t="s">
        <v>569</v>
      </c>
      <c r="F2978" t="str">
        <f t="shared" si="280"/>
        <v>1635</v>
      </c>
      <c r="G2978" t="s">
        <v>68</v>
      </c>
      <c r="H2978" t="s">
        <v>69</v>
      </c>
      <c r="I2978" s="91"/>
      <c r="J2978" s="91"/>
      <c r="K2978" s="91">
        <v>68.16</v>
      </c>
      <c r="L2978" s="91"/>
      <c r="M2978" s="91"/>
      <c r="N2978" s="91"/>
      <c r="O2978" s="91"/>
      <c r="P2978" s="91"/>
      <c r="Q2978" s="91"/>
      <c r="R2978" s="91"/>
      <c r="S2978" s="91"/>
      <c r="T2978" s="91"/>
      <c r="U2978" s="91">
        <f t="shared" si="281"/>
        <v>68.16</v>
      </c>
      <c r="V2978" s="82" t="str">
        <f t="shared" si="279"/>
        <v>155071635892</v>
      </c>
      <c r="W2978" s="83">
        <f>VLOOKUP(V2978,Factors!$E$6:$H$5950,4,FALSE)</f>
        <v>6.5216999999999997E-2</v>
      </c>
      <c r="X2978" t="str">
        <f>VLOOKUP(V2978,Factors!$E$6:$F$5950,2,FALSE)</f>
        <v>Perimeter</v>
      </c>
      <c r="Y2978" s="92">
        <f t="shared" si="282"/>
        <v>4.4451907199999994</v>
      </c>
      <c r="Z2978" s="92">
        <f t="shared" si="283"/>
        <v>63.714809279999997</v>
      </c>
      <c r="AA2978" s="92">
        <f t="shared" si="284"/>
        <v>68.16</v>
      </c>
    </row>
    <row r="2979" spans="1:27" x14ac:dyDescent="0.25">
      <c r="A2979" t="s">
        <v>567</v>
      </c>
      <c r="B2979" t="s">
        <v>292</v>
      </c>
      <c r="C2979" t="s">
        <v>293</v>
      </c>
      <c r="D2979" t="s">
        <v>578</v>
      </c>
      <c r="E2979" t="s">
        <v>579</v>
      </c>
      <c r="F2979" t="str">
        <f t="shared" si="280"/>
        <v>0600</v>
      </c>
      <c r="G2979" t="s">
        <v>140</v>
      </c>
      <c r="H2979" t="s">
        <v>141</v>
      </c>
      <c r="I2979" s="91"/>
      <c r="J2979" s="91"/>
      <c r="K2979" s="91"/>
      <c r="L2979" s="91"/>
      <c r="M2979" s="91"/>
      <c r="N2979" s="91"/>
      <c r="O2979" s="91">
        <v>120</v>
      </c>
      <c r="P2979" s="91"/>
      <c r="Q2979" s="91"/>
      <c r="R2979" s="91"/>
      <c r="S2979" s="91"/>
      <c r="T2979" s="91"/>
      <c r="U2979" s="91">
        <f t="shared" si="281"/>
        <v>120</v>
      </c>
      <c r="V2979" s="82" t="str">
        <f t="shared" si="279"/>
        <v>155070600892</v>
      </c>
      <c r="W2979" s="83">
        <f>VLOOKUP(V2979,Factors!$E$6:$H$5950,4,FALSE)</f>
        <v>6.5216999999999997E-2</v>
      </c>
      <c r="X2979" t="str">
        <f>VLOOKUP(V2979,Factors!$E$6:$F$5950,2,FALSE)</f>
        <v>Perimeter</v>
      </c>
      <c r="Y2979" s="92">
        <f t="shared" si="282"/>
        <v>7.8260399999999999</v>
      </c>
      <c r="Z2979" s="92">
        <f t="shared" si="283"/>
        <v>112.17395999999999</v>
      </c>
      <c r="AA2979" s="92">
        <f t="shared" si="284"/>
        <v>120</v>
      </c>
    </row>
    <row r="2980" spans="1:27" x14ac:dyDescent="0.25">
      <c r="A2980" t="s">
        <v>567</v>
      </c>
      <c r="B2980" t="s">
        <v>294</v>
      </c>
      <c r="C2980" t="s">
        <v>295</v>
      </c>
      <c r="D2980" t="s">
        <v>570</v>
      </c>
      <c r="E2980" t="s">
        <v>571</v>
      </c>
      <c r="F2980" t="str">
        <f t="shared" si="280"/>
        <v>1478</v>
      </c>
      <c r="G2980" t="s">
        <v>84</v>
      </c>
      <c r="H2980" t="s">
        <v>85</v>
      </c>
      <c r="I2980" s="91"/>
      <c r="J2980" s="91"/>
      <c r="K2980" s="91"/>
      <c r="L2980" s="91"/>
      <c r="M2980" s="91"/>
      <c r="N2980" s="91"/>
      <c r="O2980" s="91"/>
      <c r="P2980" s="91"/>
      <c r="Q2980" s="91"/>
      <c r="R2980" s="91">
        <v>16.11</v>
      </c>
      <c r="S2980" s="91"/>
      <c r="T2980" s="91"/>
      <c r="U2980" s="91">
        <f t="shared" si="281"/>
        <v>16.11</v>
      </c>
      <c r="V2980" s="82" t="str">
        <f t="shared" si="279"/>
        <v>155201478892</v>
      </c>
      <c r="W2980" s="83">
        <f>VLOOKUP(V2980,Factors!$E$6:$H$5950,4,FALSE)</f>
        <v>0.1124</v>
      </c>
      <c r="X2980" t="str">
        <f>VLOOKUP(V2980,Factors!$E$6:$F$5950,2,FALSE)</f>
        <v>3-factor</v>
      </c>
      <c r="Y2980" s="92">
        <f t="shared" si="282"/>
        <v>1.810764</v>
      </c>
      <c r="Z2980" s="92">
        <f t="shared" si="283"/>
        <v>14.299235999999999</v>
      </c>
      <c r="AA2980" s="92">
        <f t="shared" si="284"/>
        <v>16.11</v>
      </c>
    </row>
    <row r="2981" spans="1:27" x14ac:dyDescent="0.25">
      <c r="A2981" t="s">
        <v>567</v>
      </c>
      <c r="B2981" t="s">
        <v>294</v>
      </c>
      <c r="C2981" t="s">
        <v>295</v>
      </c>
      <c r="D2981" t="s">
        <v>570</v>
      </c>
      <c r="E2981" t="s">
        <v>571</v>
      </c>
      <c r="F2981" t="str">
        <f t="shared" si="280"/>
        <v>1478</v>
      </c>
      <c r="G2981" t="s">
        <v>56</v>
      </c>
      <c r="H2981" t="s">
        <v>57</v>
      </c>
      <c r="I2981" s="91"/>
      <c r="J2981" s="91"/>
      <c r="K2981" s="91"/>
      <c r="L2981" s="91"/>
      <c r="M2981" s="91"/>
      <c r="N2981" s="91"/>
      <c r="O2981" s="91"/>
      <c r="P2981" s="91"/>
      <c r="Q2981" s="91"/>
      <c r="R2981" s="91">
        <v>97.38</v>
      </c>
      <c r="S2981" s="91"/>
      <c r="T2981" s="91"/>
      <c r="U2981" s="91">
        <f t="shared" si="281"/>
        <v>97.38</v>
      </c>
      <c r="V2981" s="82" t="str">
        <f t="shared" si="279"/>
        <v>155201478892</v>
      </c>
      <c r="W2981" s="83">
        <f>VLOOKUP(V2981,Factors!$E$6:$H$5950,4,FALSE)</f>
        <v>0.1124</v>
      </c>
      <c r="X2981" t="str">
        <f>VLOOKUP(V2981,Factors!$E$6:$F$5950,2,FALSE)</f>
        <v>3-factor</v>
      </c>
      <c r="Y2981" s="92">
        <f t="shared" si="282"/>
        <v>10.945511999999999</v>
      </c>
      <c r="Z2981" s="92">
        <f t="shared" si="283"/>
        <v>86.434488000000002</v>
      </c>
      <c r="AA2981" s="92">
        <f t="shared" si="284"/>
        <v>97.38</v>
      </c>
    </row>
    <row r="2982" spans="1:27" x14ac:dyDescent="0.25">
      <c r="A2982" t="s">
        <v>594</v>
      </c>
      <c r="B2982" t="s">
        <v>80</v>
      </c>
      <c r="C2982" t="s">
        <v>81</v>
      </c>
      <c r="D2982" t="s">
        <v>595</v>
      </c>
      <c r="E2982" t="s">
        <v>596</v>
      </c>
      <c r="F2982" t="str">
        <f t="shared" si="280"/>
        <v>1165</v>
      </c>
      <c r="G2982" t="s">
        <v>114</v>
      </c>
      <c r="H2982" t="s">
        <v>115</v>
      </c>
      <c r="I2982" s="91">
        <v>156.24</v>
      </c>
      <c r="J2982" s="91">
        <v>123.21</v>
      </c>
      <c r="K2982" s="91">
        <v>949.21</v>
      </c>
      <c r="L2982" s="91">
        <v>2525.27</v>
      </c>
      <c r="M2982" s="91">
        <v>-923.89</v>
      </c>
      <c r="N2982" s="91">
        <v>573.16</v>
      </c>
      <c r="O2982" s="91">
        <v>857.03</v>
      </c>
      <c r="P2982" s="91">
        <v>-51.28</v>
      </c>
      <c r="Q2982" s="91">
        <v>178.7</v>
      </c>
      <c r="R2982" s="91">
        <v>4109.2299999999996</v>
      </c>
      <c r="S2982" s="91">
        <v>-1424.85</v>
      </c>
      <c r="T2982" s="91">
        <v>617.17999999999995</v>
      </c>
      <c r="U2982" s="91">
        <f t="shared" si="281"/>
        <v>7689.2100000000009</v>
      </c>
      <c r="V2982" s="82" t="str">
        <f t="shared" si="279"/>
        <v>111001165893</v>
      </c>
      <c r="W2982" s="83">
        <f>VLOOKUP(V2982,Factors!$E$6:$H$5950,4,FALSE)</f>
        <v>8.4599999999999995E-2</v>
      </c>
      <c r="X2982" t="str">
        <f>VLOOKUP(V2982,Factors!$E$6:$F$5950,2,FALSE)</f>
        <v>Sendout Volumes</v>
      </c>
      <c r="Y2982" s="92">
        <f t="shared" si="282"/>
        <v>650.50716599999998</v>
      </c>
      <c r="Z2982" s="92">
        <f t="shared" si="283"/>
        <v>7038.7028340000006</v>
      </c>
      <c r="AA2982" s="92">
        <f t="shared" si="284"/>
        <v>7689.2100000000009</v>
      </c>
    </row>
    <row r="2983" spans="1:27" x14ac:dyDescent="0.25">
      <c r="A2983" t="s">
        <v>594</v>
      </c>
      <c r="B2983" t="s">
        <v>80</v>
      </c>
      <c r="C2983" t="s">
        <v>81</v>
      </c>
      <c r="D2983" t="s">
        <v>595</v>
      </c>
      <c r="E2983" t="s">
        <v>596</v>
      </c>
      <c r="F2983" t="str">
        <f t="shared" si="280"/>
        <v>1165</v>
      </c>
      <c r="G2983" t="s">
        <v>86</v>
      </c>
      <c r="H2983" t="s">
        <v>87</v>
      </c>
      <c r="I2983" s="91">
        <v>26317.94</v>
      </c>
      <c r="J2983" s="91">
        <v>22721.33</v>
      </c>
      <c r="K2983" s="91">
        <v>24941.97</v>
      </c>
      <c r="L2983" s="91">
        <v>15620.06</v>
      </c>
      <c r="M2983" s="91">
        <v>15523.19</v>
      </c>
      <c r="N2983" s="91">
        <v>20182.23</v>
      </c>
      <c r="O2983" s="91">
        <v>15288.17</v>
      </c>
      <c r="P2983" s="91">
        <v>19575.560000000001</v>
      </c>
      <c r="Q2983" s="91">
        <v>14870.23</v>
      </c>
      <c r="R2983" s="91">
        <v>21779.27</v>
      </c>
      <c r="S2983" s="91">
        <v>21481.49</v>
      </c>
      <c r="T2983" s="91">
        <v>13144.72</v>
      </c>
      <c r="U2983" s="91">
        <f t="shared" si="281"/>
        <v>231446.16</v>
      </c>
      <c r="V2983" s="82" t="str">
        <f t="shared" si="279"/>
        <v>111001165893</v>
      </c>
      <c r="W2983" s="83">
        <f>VLOOKUP(V2983,Factors!$E$6:$H$5950,4,FALSE)</f>
        <v>8.4599999999999995E-2</v>
      </c>
      <c r="X2983" t="str">
        <f>VLOOKUP(V2983,Factors!$E$6:$F$5950,2,FALSE)</f>
        <v>Sendout Volumes</v>
      </c>
      <c r="Y2983" s="92">
        <f t="shared" si="282"/>
        <v>19580.345136</v>
      </c>
      <c r="Z2983" s="92">
        <f t="shared" si="283"/>
        <v>211865.81486400001</v>
      </c>
      <c r="AA2983" s="92">
        <f t="shared" si="284"/>
        <v>231446.16</v>
      </c>
    </row>
    <row r="2984" spans="1:27" x14ac:dyDescent="0.25">
      <c r="A2984" t="s">
        <v>594</v>
      </c>
      <c r="B2984" t="s">
        <v>80</v>
      </c>
      <c r="C2984" t="s">
        <v>81</v>
      </c>
      <c r="D2984" t="s">
        <v>595</v>
      </c>
      <c r="E2984" t="s">
        <v>596</v>
      </c>
      <c r="F2984" t="str">
        <f t="shared" si="280"/>
        <v>1165</v>
      </c>
      <c r="G2984" t="s">
        <v>116</v>
      </c>
      <c r="H2984" t="s">
        <v>117</v>
      </c>
      <c r="I2984" s="91">
        <v>5136.28</v>
      </c>
      <c r="J2984" s="91">
        <v>5567.03</v>
      </c>
      <c r="K2984" s="91">
        <v>3772.03</v>
      </c>
      <c r="L2984" s="91">
        <v>1631.49</v>
      </c>
      <c r="M2984" s="91">
        <v>3725.21</v>
      </c>
      <c r="N2984" s="91">
        <v>3895.55</v>
      </c>
      <c r="O2984" s="91">
        <v>2351.27</v>
      </c>
      <c r="P2984" s="91">
        <v>3413.05</v>
      </c>
      <c r="Q2984" s="91">
        <v>1817.19</v>
      </c>
      <c r="R2984" s="91">
        <v>1435.25</v>
      </c>
      <c r="S2984" s="91">
        <v>4098.6499999999996</v>
      </c>
      <c r="T2984" s="91">
        <v>4316.97</v>
      </c>
      <c r="U2984" s="91">
        <f t="shared" si="281"/>
        <v>41159.97</v>
      </c>
      <c r="V2984" s="82" t="str">
        <f t="shared" si="279"/>
        <v>111001165893</v>
      </c>
      <c r="W2984" s="83">
        <f>VLOOKUP(V2984,Factors!$E$6:$H$5950,4,FALSE)</f>
        <v>8.4599999999999995E-2</v>
      </c>
      <c r="X2984" t="str">
        <f>VLOOKUP(V2984,Factors!$E$6:$F$5950,2,FALSE)</f>
        <v>Sendout Volumes</v>
      </c>
      <c r="Y2984" s="92">
        <f t="shared" si="282"/>
        <v>3482.1334619999998</v>
      </c>
      <c r="Z2984" s="92">
        <f t="shared" si="283"/>
        <v>37677.836538000003</v>
      </c>
      <c r="AA2984" s="92">
        <f t="shared" si="284"/>
        <v>41159.97</v>
      </c>
    </row>
    <row r="2985" spans="1:27" x14ac:dyDescent="0.25">
      <c r="A2985" t="s">
        <v>594</v>
      </c>
      <c r="B2985" t="s">
        <v>80</v>
      </c>
      <c r="C2985" t="s">
        <v>81</v>
      </c>
      <c r="D2985" t="s">
        <v>595</v>
      </c>
      <c r="E2985" t="s">
        <v>596</v>
      </c>
      <c r="F2985" t="str">
        <f t="shared" si="280"/>
        <v>1165</v>
      </c>
      <c r="G2985" t="s">
        <v>88</v>
      </c>
      <c r="H2985" t="s">
        <v>89</v>
      </c>
      <c r="I2985" s="91">
        <v>3894.68</v>
      </c>
      <c r="J2985" s="91">
        <v>3443.77</v>
      </c>
      <c r="K2985" s="91">
        <v>3764.81</v>
      </c>
      <c r="L2985" s="91">
        <v>3593.34</v>
      </c>
      <c r="M2985" s="91">
        <v>3935.7</v>
      </c>
      <c r="N2985" s="91">
        <v>3602.71</v>
      </c>
      <c r="O2985" s="91">
        <v>3330.45</v>
      </c>
      <c r="P2985" s="91">
        <v>3034.53</v>
      </c>
      <c r="Q2985" s="91">
        <v>2638.64</v>
      </c>
      <c r="R2985" s="91">
        <v>3034.23</v>
      </c>
      <c r="S2985" s="91">
        <v>2902.26</v>
      </c>
      <c r="T2985" s="91">
        <v>2755.54</v>
      </c>
      <c r="U2985" s="91">
        <f t="shared" si="281"/>
        <v>39930.660000000003</v>
      </c>
      <c r="V2985" s="82" t="str">
        <f t="shared" si="279"/>
        <v>111001165893</v>
      </c>
      <c r="W2985" s="83">
        <f>VLOOKUP(V2985,Factors!$E$6:$H$5950,4,FALSE)</f>
        <v>8.4599999999999995E-2</v>
      </c>
      <c r="X2985" t="str">
        <f>VLOOKUP(V2985,Factors!$E$6:$F$5950,2,FALSE)</f>
        <v>Sendout Volumes</v>
      </c>
      <c r="Y2985" s="92">
        <f t="shared" si="282"/>
        <v>3378.133836</v>
      </c>
      <c r="Z2985" s="92">
        <f t="shared" si="283"/>
        <v>36552.526164000003</v>
      </c>
      <c r="AA2985" s="92">
        <f t="shared" si="284"/>
        <v>39930.660000000003</v>
      </c>
    </row>
    <row r="2986" spans="1:27" x14ac:dyDescent="0.25">
      <c r="A2986" t="s">
        <v>594</v>
      </c>
      <c r="B2986" t="s">
        <v>80</v>
      </c>
      <c r="C2986" t="s">
        <v>81</v>
      </c>
      <c r="D2986" t="s">
        <v>595</v>
      </c>
      <c r="E2986" t="s">
        <v>596</v>
      </c>
      <c r="F2986" t="str">
        <f t="shared" si="280"/>
        <v>1165</v>
      </c>
      <c r="G2986" t="s">
        <v>90</v>
      </c>
      <c r="H2986" t="s">
        <v>91</v>
      </c>
      <c r="I2986" s="91">
        <v>15994.88</v>
      </c>
      <c r="J2986" s="91">
        <v>14267.99</v>
      </c>
      <c r="K2986" s="91">
        <v>15385.42</v>
      </c>
      <c r="L2986" s="91">
        <v>14644.64</v>
      </c>
      <c r="M2986" s="91">
        <v>15725.24</v>
      </c>
      <c r="N2986" s="91">
        <v>14705.4</v>
      </c>
      <c r="O2986" s="91">
        <v>13466.02</v>
      </c>
      <c r="P2986" s="91">
        <v>12327.03</v>
      </c>
      <c r="Q2986" s="91">
        <v>10572.09</v>
      </c>
      <c r="R2986" s="91">
        <v>12700.83</v>
      </c>
      <c r="S2986" s="91">
        <v>11712.01</v>
      </c>
      <c r="T2986" s="91">
        <v>11468.04</v>
      </c>
      <c r="U2986" s="91">
        <f t="shared" si="281"/>
        <v>162969.59</v>
      </c>
      <c r="V2986" s="82" t="str">
        <f t="shared" si="279"/>
        <v>111001165893</v>
      </c>
      <c r="W2986" s="83">
        <f>VLOOKUP(V2986,Factors!$E$6:$H$5950,4,FALSE)</f>
        <v>8.4599999999999995E-2</v>
      </c>
      <c r="X2986" t="str">
        <f>VLOOKUP(V2986,Factors!$E$6:$F$5950,2,FALSE)</f>
        <v>Sendout Volumes</v>
      </c>
      <c r="Y2986" s="92">
        <f t="shared" si="282"/>
        <v>13787.227313999998</v>
      </c>
      <c r="Z2986" s="92">
        <f t="shared" si="283"/>
        <v>149182.36268600001</v>
      </c>
      <c r="AA2986" s="92">
        <f t="shared" si="284"/>
        <v>162969.59</v>
      </c>
    </row>
    <row r="2987" spans="1:27" x14ac:dyDescent="0.25">
      <c r="A2987" t="s">
        <v>594</v>
      </c>
      <c r="B2987" t="s">
        <v>80</v>
      </c>
      <c r="C2987" t="s">
        <v>81</v>
      </c>
      <c r="D2987" t="s">
        <v>595</v>
      </c>
      <c r="E2987" t="s">
        <v>596</v>
      </c>
      <c r="F2987" t="str">
        <f t="shared" si="280"/>
        <v>1165</v>
      </c>
      <c r="G2987" t="s">
        <v>61</v>
      </c>
      <c r="H2987" t="s">
        <v>62</v>
      </c>
      <c r="I2987" s="91">
        <v>31.43</v>
      </c>
      <c r="J2987" s="91">
        <v>12355.24</v>
      </c>
      <c r="K2987" s="91">
        <v>19051.07</v>
      </c>
      <c r="L2987" s="91">
        <v>488.03</v>
      </c>
      <c r="M2987" s="91">
        <v>1585.13</v>
      </c>
      <c r="N2987" s="91">
        <v>1830</v>
      </c>
      <c r="O2987" s="91">
        <v>2643.74</v>
      </c>
      <c r="P2987" s="91">
        <v>1151.6300000000001</v>
      </c>
      <c r="Q2987" s="91">
        <v>29882.93</v>
      </c>
      <c r="R2987" s="91">
        <v>0</v>
      </c>
      <c r="S2987" s="91">
        <v>863.75</v>
      </c>
      <c r="T2987" s="91">
        <v>11557.06</v>
      </c>
      <c r="U2987" s="91">
        <f t="shared" si="281"/>
        <v>81440.00999999998</v>
      </c>
      <c r="V2987" s="82" t="str">
        <f t="shared" si="279"/>
        <v>111001165893</v>
      </c>
      <c r="W2987" s="83">
        <f>VLOOKUP(V2987,Factors!$E$6:$H$5950,4,FALSE)</f>
        <v>8.4599999999999995E-2</v>
      </c>
      <c r="X2987" t="str">
        <f>VLOOKUP(V2987,Factors!$E$6:$F$5950,2,FALSE)</f>
        <v>Sendout Volumes</v>
      </c>
      <c r="Y2987" s="92">
        <f t="shared" si="282"/>
        <v>6889.8248459999977</v>
      </c>
      <c r="Z2987" s="92">
        <f t="shared" si="283"/>
        <v>74550.185153999977</v>
      </c>
      <c r="AA2987" s="92">
        <f t="shared" si="284"/>
        <v>81440.00999999998</v>
      </c>
    </row>
    <row r="2988" spans="1:27" x14ac:dyDescent="0.25">
      <c r="A2988" t="s">
        <v>594</v>
      </c>
      <c r="B2988" t="s">
        <v>80</v>
      </c>
      <c r="C2988" t="s">
        <v>81</v>
      </c>
      <c r="D2988" t="s">
        <v>595</v>
      </c>
      <c r="E2988" t="s">
        <v>596</v>
      </c>
      <c r="F2988" t="str">
        <f t="shared" si="280"/>
        <v>1165</v>
      </c>
      <c r="G2988" t="s">
        <v>92</v>
      </c>
      <c r="H2988" t="s">
        <v>93</v>
      </c>
      <c r="I2988" s="91"/>
      <c r="J2988" s="91">
        <v>384.96</v>
      </c>
      <c r="K2988" s="91">
        <v>794.87</v>
      </c>
      <c r="L2988" s="91">
        <v>71059.679999999993</v>
      </c>
      <c r="M2988" s="91"/>
      <c r="N2988" s="91">
        <v>34.729999999999997</v>
      </c>
      <c r="O2988" s="91">
        <v>64.03</v>
      </c>
      <c r="P2988" s="91">
        <v>72.44</v>
      </c>
      <c r="Q2988" s="91">
        <v>4741.42</v>
      </c>
      <c r="R2988" s="91">
        <v>9813.23</v>
      </c>
      <c r="S2988" s="91"/>
      <c r="T2988" s="91">
        <v>4359.1499999999996</v>
      </c>
      <c r="U2988" s="91">
        <f t="shared" si="281"/>
        <v>91324.50999999998</v>
      </c>
      <c r="V2988" s="82" t="str">
        <f t="shared" si="279"/>
        <v>111001165893</v>
      </c>
      <c r="W2988" s="83">
        <f>VLOOKUP(V2988,Factors!$E$6:$H$5950,4,FALSE)</f>
        <v>8.4599999999999995E-2</v>
      </c>
      <c r="X2988" t="str">
        <f>VLOOKUP(V2988,Factors!$E$6:$F$5950,2,FALSE)</f>
        <v>Sendout Volumes</v>
      </c>
      <c r="Y2988" s="92">
        <f t="shared" si="282"/>
        <v>7726.0535459999983</v>
      </c>
      <c r="Z2988" s="92">
        <f t="shared" si="283"/>
        <v>83598.456453999985</v>
      </c>
      <c r="AA2988" s="92">
        <f t="shared" si="284"/>
        <v>91324.50999999998</v>
      </c>
    </row>
    <row r="2989" spans="1:27" x14ac:dyDescent="0.25">
      <c r="A2989" t="s">
        <v>594</v>
      </c>
      <c r="B2989" t="s">
        <v>80</v>
      </c>
      <c r="C2989" t="s">
        <v>81</v>
      </c>
      <c r="D2989" t="s">
        <v>595</v>
      </c>
      <c r="E2989" t="s">
        <v>596</v>
      </c>
      <c r="F2989" t="str">
        <f t="shared" si="280"/>
        <v>1165</v>
      </c>
      <c r="G2989" t="s">
        <v>120</v>
      </c>
      <c r="H2989" t="s">
        <v>121</v>
      </c>
      <c r="I2989" s="91">
        <v>113.91</v>
      </c>
      <c r="J2989" s="91">
        <v>196.2</v>
      </c>
      <c r="K2989" s="91">
        <v>111.18</v>
      </c>
      <c r="L2989" s="91">
        <v>39.24</v>
      </c>
      <c r="M2989" s="91">
        <v>614.76</v>
      </c>
      <c r="N2989" s="91">
        <v>510.12</v>
      </c>
      <c r="O2989" s="91"/>
      <c r="P2989" s="91">
        <v>346.62</v>
      </c>
      <c r="Q2989" s="91">
        <v>156.96</v>
      </c>
      <c r="R2989" s="91"/>
      <c r="S2989" s="91">
        <v>79.569999999999993</v>
      </c>
      <c r="T2989" s="91">
        <v>902.52</v>
      </c>
      <c r="U2989" s="91">
        <f t="shared" si="281"/>
        <v>3071.08</v>
      </c>
      <c r="V2989" s="82" t="str">
        <f t="shared" si="279"/>
        <v>111001165893</v>
      </c>
      <c r="W2989" s="83">
        <f>VLOOKUP(V2989,Factors!$E$6:$H$5950,4,FALSE)</f>
        <v>8.4599999999999995E-2</v>
      </c>
      <c r="X2989" t="str">
        <f>VLOOKUP(V2989,Factors!$E$6:$F$5950,2,FALSE)</f>
        <v>Sendout Volumes</v>
      </c>
      <c r="Y2989" s="92">
        <f t="shared" si="282"/>
        <v>259.81336799999997</v>
      </c>
      <c r="Z2989" s="92">
        <f t="shared" si="283"/>
        <v>2811.2666319999998</v>
      </c>
      <c r="AA2989" s="92">
        <f t="shared" si="284"/>
        <v>3071.08</v>
      </c>
    </row>
    <row r="2990" spans="1:27" x14ac:dyDescent="0.25">
      <c r="A2990" t="s">
        <v>594</v>
      </c>
      <c r="B2990" t="s">
        <v>80</v>
      </c>
      <c r="C2990" t="s">
        <v>81</v>
      </c>
      <c r="D2990" t="s">
        <v>595</v>
      </c>
      <c r="E2990" t="s">
        <v>596</v>
      </c>
      <c r="F2990" t="str">
        <f t="shared" si="280"/>
        <v>1165</v>
      </c>
      <c r="G2990" t="s">
        <v>84</v>
      </c>
      <c r="H2990" t="s">
        <v>85</v>
      </c>
      <c r="I2990" s="91">
        <v>1913.05</v>
      </c>
      <c r="J2990" s="91">
        <v>1486.18</v>
      </c>
      <c r="K2990" s="91">
        <v>1741.42</v>
      </c>
      <c r="L2990" s="91">
        <v>785.58</v>
      </c>
      <c r="M2990" s="91">
        <v>679.98</v>
      </c>
      <c r="N2990" s="91">
        <v>1224.92</v>
      </c>
      <c r="O2990" s="91">
        <v>489.13</v>
      </c>
      <c r="P2990" s="91">
        <v>1397.87</v>
      </c>
      <c r="Q2990" s="91">
        <v>693.08</v>
      </c>
      <c r="R2990" s="91">
        <v>1246.17</v>
      </c>
      <c r="S2990" s="91">
        <v>1113.73</v>
      </c>
      <c r="T2990" s="91">
        <v>2059.7199999999998</v>
      </c>
      <c r="U2990" s="91">
        <f t="shared" si="281"/>
        <v>14830.829999999996</v>
      </c>
      <c r="V2990" s="82" t="str">
        <f t="shared" si="279"/>
        <v>111001165893</v>
      </c>
      <c r="W2990" s="83">
        <f>VLOOKUP(V2990,Factors!$E$6:$H$5950,4,FALSE)</f>
        <v>8.4599999999999995E-2</v>
      </c>
      <c r="X2990" t="str">
        <f>VLOOKUP(V2990,Factors!$E$6:$F$5950,2,FALSE)</f>
        <v>Sendout Volumes</v>
      </c>
      <c r="Y2990" s="92">
        <f t="shared" si="282"/>
        <v>1254.6882179999996</v>
      </c>
      <c r="Z2990" s="92">
        <f t="shared" si="283"/>
        <v>13576.141781999997</v>
      </c>
      <c r="AA2990" s="92">
        <f t="shared" si="284"/>
        <v>14830.829999999996</v>
      </c>
    </row>
    <row r="2991" spans="1:27" x14ac:dyDescent="0.25">
      <c r="A2991" t="s">
        <v>594</v>
      </c>
      <c r="B2991" t="s">
        <v>80</v>
      </c>
      <c r="C2991" t="s">
        <v>81</v>
      </c>
      <c r="D2991" t="s">
        <v>595</v>
      </c>
      <c r="E2991" t="s">
        <v>596</v>
      </c>
      <c r="F2991" t="str">
        <f t="shared" si="280"/>
        <v>1165</v>
      </c>
      <c r="G2991" t="s">
        <v>44</v>
      </c>
      <c r="H2991" t="s">
        <v>45</v>
      </c>
      <c r="I2991" s="91"/>
      <c r="J2991" s="91"/>
      <c r="K2991" s="91"/>
      <c r="L2991" s="91"/>
      <c r="M2991" s="91"/>
      <c r="N2991" s="91">
        <v>75</v>
      </c>
      <c r="O2991" s="91"/>
      <c r="P2991" s="91">
        <v>280.5</v>
      </c>
      <c r="Q2991" s="91">
        <v>600</v>
      </c>
      <c r="R2991" s="91"/>
      <c r="S2991" s="91"/>
      <c r="T2991" s="91"/>
      <c r="U2991" s="91">
        <f t="shared" si="281"/>
        <v>955.5</v>
      </c>
      <c r="V2991" s="82" t="str">
        <f t="shared" si="279"/>
        <v>111001165893</v>
      </c>
      <c r="W2991" s="83">
        <f>VLOOKUP(V2991,Factors!$E$6:$H$5950,4,FALSE)</f>
        <v>8.4599999999999995E-2</v>
      </c>
      <c r="X2991" t="str">
        <f>VLOOKUP(V2991,Factors!$E$6:$F$5950,2,FALSE)</f>
        <v>Sendout Volumes</v>
      </c>
      <c r="Y2991" s="92">
        <f t="shared" si="282"/>
        <v>80.835299999999989</v>
      </c>
      <c r="Z2991" s="92">
        <f t="shared" si="283"/>
        <v>874.66470000000004</v>
      </c>
      <c r="AA2991" s="92">
        <f t="shared" si="284"/>
        <v>955.5</v>
      </c>
    </row>
    <row r="2992" spans="1:27" x14ac:dyDescent="0.25">
      <c r="A2992" t="s">
        <v>594</v>
      </c>
      <c r="B2992" t="s">
        <v>80</v>
      </c>
      <c r="C2992" t="s">
        <v>81</v>
      </c>
      <c r="D2992" t="s">
        <v>595</v>
      </c>
      <c r="E2992" t="s">
        <v>596</v>
      </c>
      <c r="F2992" t="str">
        <f t="shared" si="280"/>
        <v>1165</v>
      </c>
      <c r="G2992" t="s">
        <v>71</v>
      </c>
      <c r="H2992" t="s">
        <v>72</v>
      </c>
      <c r="I2992" s="91">
        <v>40.549999999999997</v>
      </c>
      <c r="J2992" s="91">
        <v>55.03</v>
      </c>
      <c r="K2992" s="91">
        <v>257.3</v>
      </c>
      <c r="L2992" s="91">
        <v>586.41999999999996</v>
      </c>
      <c r="M2992" s="91">
        <v>448.76</v>
      </c>
      <c r="N2992" s="91">
        <v>273.82</v>
      </c>
      <c r="O2992" s="91">
        <v>57.62</v>
      </c>
      <c r="P2992" s="91"/>
      <c r="Q2992" s="91">
        <v>40.93</v>
      </c>
      <c r="R2992" s="91"/>
      <c r="S2992" s="91"/>
      <c r="T2992" s="91"/>
      <c r="U2992" s="91">
        <f t="shared" si="281"/>
        <v>1760.4299999999998</v>
      </c>
      <c r="V2992" s="82" t="str">
        <f t="shared" si="279"/>
        <v>111001165893</v>
      </c>
      <c r="W2992" s="83">
        <f>VLOOKUP(V2992,Factors!$E$6:$H$5950,4,FALSE)</f>
        <v>8.4599999999999995E-2</v>
      </c>
      <c r="X2992" t="str">
        <f>VLOOKUP(V2992,Factors!$E$6:$F$5950,2,FALSE)</f>
        <v>Sendout Volumes</v>
      </c>
      <c r="Y2992" s="92">
        <f t="shared" si="282"/>
        <v>148.93237799999997</v>
      </c>
      <c r="Z2992" s="92">
        <f t="shared" si="283"/>
        <v>1611.4976219999999</v>
      </c>
      <c r="AA2992" s="92">
        <f t="shared" si="284"/>
        <v>1760.4299999999998</v>
      </c>
    </row>
    <row r="2993" spans="1:27" x14ac:dyDescent="0.25">
      <c r="A2993" t="s">
        <v>594</v>
      </c>
      <c r="B2993" t="s">
        <v>80</v>
      </c>
      <c r="C2993" t="s">
        <v>81</v>
      </c>
      <c r="D2993" t="s">
        <v>595</v>
      </c>
      <c r="E2993" t="s">
        <v>596</v>
      </c>
      <c r="F2993" t="str">
        <f t="shared" si="280"/>
        <v>1165</v>
      </c>
      <c r="G2993" t="s">
        <v>98</v>
      </c>
      <c r="H2993" t="s">
        <v>99</v>
      </c>
      <c r="I2993" s="91"/>
      <c r="J2993" s="91"/>
      <c r="K2993" s="91"/>
      <c r="L2993" s="91"/>
      <c r="M2993" s="91"/>
      <c r="N2993" s="91"/>
      <c r="O2993" s="91"/>
      <c r="P2993" s="91">
        <v>58.48</v>
      </c>
      <c r="Q2993" s="91"/>
      <c r="R2993" s="91"/>
      <c r="S2993" s="91"/>
      <c r="T2993" s="91"/>
      <c r="U2993" s="91">
        <f t="shared" si="281"/>
        <v>58.48</v>
      </c>
      <c r="V2993" s="82" t="str">
        <f t="shared" si="279"/>
        <v>111001165893</v>
      </c>
      <c r="W2993" s="83">
        <f>VLOOKUP(V2993,Factors!$E$6:$H$5950,4,FALSE)</f>
        <v>8.4599999999999995E-2</v>
      </c>
      <c r="X2993" t="str">
        <f>VLOOKUP(V2993,Factors!$E$6:$F$5950,2,FALSE)</f>
        <v>Sendout Volumes</v>
      </c>
      <c r="Y2993" s="92">
        <f t="shared" si="282"/>
        <v>4.9474079999999994</v>
      </c>
      <c r="Z2993" s="92">
        <f t="shared" si="283"/>
        <v>53.532591999999994</v>
      </c>
      <c r="AA2993" s="92">
        <f t="shared" si="284"/>
        <v>58.47999999999999</v>
      </c>
    </row>
    <row r="2994" spans="1:27" x14ac:dyDescent="0.25">
      <c r="A2994" t="s">
        <v>594</v>
      </c>
      <c r="B2994" t="s">
        <v>80</v>
      </c>
      <c r="C2994" t="s">
        <v>81</v>
      </c>
      <c r="D2994" t="s">
        <v>595</v>
      </c>
      <c r="E2994" t="s">
        <v>596</v>
      </c>
      <c r="F2994" t="str">
        <f t="shared" si="280"/>
        <v>1165</v>
      </c>
      <c r="G2994" t="s">
        <v>136</v>
      </c>
      <c r="H2994" t="s">
        <v>137</v>
      </c>
      <c r="I2994" s="91"/>
      <c r="J2994" s="91"/>
      <c r="K2994" s="91"/>
      <c r="L2994" s="91"/>
      <c r="M2994" s="91"/>
      <c r="N2994" s="91"/>
      <c r="O2994" s="91"/>
      <c r="P2994" s="91"/>
      <c r="Q2994" s="91"/>
      <c r="R2994" s="91"/>
      <c r="S2994" s="91"/>
      <c r="T2994" s="91">
        <v>4</v>
      </c>
      <c r="U2994" s="91">
        <f t="shared" si="281"/>
        <v>4</v>
      </c>
      <c r="V2994" s="82" t="str">
        <f t="shared" si="279"/>
        <v>111001165893</v>
      </c>
      <c r="W2994" s="83">
        <f>VLOOKUP(V2994,Factors!$E$6:$H$5950,4,FALSE)</f>
        <v>8.4599999999999995E-2</v>
      </c>
      <c r="X2994" t="str">
        <f>VLOOKUP(V2994,Factors!$E$6:$F$5950,2,FALSE)</f>
        <v>Sendout Volumes</v>
      </c>
      <c r="Y2994" s="92">
        <f t="shared" si="282"/>
        <v>0.33839999999999998</v>
      </c>
      <c r="Z2994" s="92">
        <f t="shared" si="283"/>
        <v>3.6616</v>
      </c>
      <c r="AA2994" s="92">
        <f t="shared" si="284"/>
        <v>4</v>
      </c>
    </row>
    <row r="2995" spans="1:27" x14ac:dyDescent="0.25">
      <c r="A2995" t="s">
        <v>594</v>
      </c>
      <c r="B2995" t="s">
        <v>80</v>
      </c>
      <c r="C2995" t="s">
        <v>81</v>
      </c>
      <c r="D2995" t="s">
        <v>595</v>
      </c>
      <c r="E2995" t="s">
        <v>596</v>
      </c>
      <c r="F2995" t="str">
        <f t="shared" si="280"/>
        <v>1165</v>
      </c>
      <c r="G2995" t="s">
        <v>187</v>
      </c>
      <c r="H2995" t="s">
        <v>188</v>
      </c>
      <c r="I2995" s="91"/>
      <c r="J2995" s="91">
        <v>234.02</v>
      </c>
      <c r="K2995" s="91"/>
      <c r="L2995" s="91"/>
      <c r="M2995" s="91"/>
      <c r="N2995" s="91"/>
      <c r="O2995" s="91"/>
      <c r="P2995" s="91"/>
      <c r="Q2995" s="91"/>
      <c r="R2995" s="91"/>
      <c r="S2995" s="91"/>
      <c r="T2995" s="91"/>
      <c r="U2995" s="91">
        <f t="shared" si="281"/>
        <v>234.02</v>
      </c>
      <c r="V2995" s="82" t="str">
        <f t="shared" si="279"/>
        <v>111001165893</v>
      </c>
      <c r="W2995" s="83">
        <f>VLOOKUP(V2995,Factors!$E$6:$H$5950,4,FALSE)</f>
        <v>8.4599999999999995E-2</v>
      </c>
      <c r="X2995" t="str">
        <f>VLOOKUP(V2995,Factors!$E$6:$F$5950,2,FALSE)</f>
        <v>Sendout Volumes</v>
      </c>
      <c r="Y2995" s="92">
        <f t="shared" si="282"/>
        <v>19.798092</v>
      </c>
      <c r="Z2995" s="92">
        <f t="shared" si="283"/>
        <v>214.22190800000001</v>
      </c>
      <c r="AA2995" s="92">
        <f t="shared" si="284"/>
        <v>234.02</v>
      </c>
    </row>
    <row r="2996" spans="1:27" x14ac:dyDescent="0.25">
      <c r="A2996" t="s">
        <v>594</v>
      </c>
      <c r="B2996" t="s">
        <v>80</v>
      </c>
      <c r="C2996" t="s">
        <v>81</v>
      </c>
      <c r="D2996" t="s">
        <v>595</v>
      </c>
      <c r="E2996" t="s">
        <v>596</v>
      </c>
      <c r="F2996" t="str">
        <f t="shared" si="280"/>
        <v>1165</v>
      </c>
      <c r="G2996" t="s">
        <v>140</v>
      </c>
      <c r="H2996" t="s">
        <v>141</v>
      </c>
      <c r="I2996" s="91">
        <v>107.15</v>
      </c>
      <c r="J2996" s="91">
        <v>192.87</v>
      </c>
      <c r="K2996" s="91">
        <v>128.58000000000001</v>
      </c>
      <c r="L2996" s="91">
        <v>107.15</v>
      </c>
      <c r="M2996" s="91">
        <v>107.15</v>
      </c>
      <c r="N2996" s="91">
        <v>171.44</v>
      </c>
      <c r="O2996" s="91">
        <v>85.72</v>
      </c>
      <c r="P2996" s="91">
        <v>107.15</v>
      </c>
      <c r="Q2996" s="91">
        <v>42.86</v>
      </c>
      <c r="R2996" s="91">
        <v>42.86</v>
      </c>
      <c r="S2996" s="91">
        <v>90</v>
      </c>
      <c r="T2996" s="91">
        <v>337.5</v>
      </c>
      <c r="U2996" s="91">
        <f t="shared" si="281"/>
        <v>1520.4299999999998</v>
      </c>
      <c r="V2996" s="82" t="str">
        <f t="shared" si="279"/>
        <v>111001165893</v>
      </c>
      <c r="W2996" s="83">
        <f>VLOOKUP(V2996,Factors!$E$6:$H$5950,4,FALSE)</f>
        <v>8.4599999999999995E-2</v>
      </c>
      <c r="X2996" t="str">
        <f>VLOOKUP(V2996,Factors!$E$6:$F$5950,2,FALSE)</f>
        <v>Sendout Volumes</v>
      </c>
      <c r="Y2996" s="92">
        <f t="shared" si="282"/>
        <v>128.62837799999997</v>
      </c>
      <c r="Z2996" s="92">
        <f t="shared" si="283"/>
        <v>1391.801622</v>
      </c>
      <c r="AA2996" s="92">
        <f t="shared" si="284"/>
        <v>1520.4299999999998</v>
      </c>
    </row>
    <row r="2997" spans="1:27" x14ac:dyDescent="0.25">
      <c r="A2997" t="s">
        <v>594</v>
      </c>
      <c r="B2997" t="s">
        <v>80</v>
      </c>
      <c r="C2997" t="s">
        <v>81</v>
      </c>
      <c r="D2997" t="s">
        <v>595</v>
      </c>
      <c r="E2997" t="s">
        <v>596</v>
      </c>
      <c r="F2997" t="str">
        <f t="shared" si="280"/>
        <v>1165</v>
      </c>
      <c r="G2997" t="s">
        <v>65</v>
      </c>
      <c r="H2997" t="s">
        <v>66</v>
      </c>
      <c r="I2997" s="91"/>
      <c r="J2997" s="91"/>
      <c r="K2997" s="91">
        <v>96.33</v>
      </c>
      <c r="L2997" s="91"/>
      <c r="M2997" s="91"/>
      <c r="N2997" s="91"/>
      <c r="O2997" s="91"/>
      <c r="P2997" s="91"/>
      <c r="Q2997" s="91"/>
      <c r="R2997" s="91"/>
      <c r="S2997" s="91">
        <v>96.33</v>
      </c>
      <c r="T2997" s="91"/>
      <c r="U2997" s="91">
        <f t="shared" si="281"/>
        <v>192.66</v>
      </c>
      <c r="V2997" s="82" t="str">
        <f t="shared" si="279"/>
        <v>111001165893</v>
      </c>
      <c r="W2997" s="83">
        <f>VLOOKUP(V2997,Factors!$E$6:$H$5950,4,FALSE)</f>
        <v>8.4599999999999995E-2</v>
      </c>
      <c r="X2997" t="str">
        <f>VLOOKUP(V2997,Factors!$E$6:$F$5950,2,FALSE)</f>
        <v>Sendout Volumes</v>
      </c>
      <c r="Y2997" s="92">
        <f t="shared" si="282"/>
        <v>16.299035999999997</v>
      </c>
      <c r="Z2997" s="92">
        <f t="shared" si="283"/>
        <v>176.360964</v>
      </c>
      <c r="AA2997" s="92">
        <f t="shared" si="284"/>
        <v>192.66</v>
      </c>
    </row>
    <row r="2998" spans="1:27" x14ac:dyDescent="0.25">
      <c r="A2998" t="s">
        <v>594</v>
      </c>
      <c r="B2998" t="s">
        <v>80</v>
      </c>
      <c r="C2998" t="s">
        <v>81</v>
      </c>
      <c r="D2998" t="s">
        <v>595</v>
      </c>
      <c r="E2998" t="s">
        <v>596</v>
      </c>
      <c r="F2998" t="str">
        <f t="shared" si="280"/>
        <v>1165</v>
      </c>
      <c r="G2998" t="s">
        <v>56</v>
      </c>
      <c r="H2998" t="s">
        <v>57</v>
      </c>
      <c r="I2998" s="91">
        <v>22942.91</v>
      </c>
      <c r="J2998" s="91">
        <v>13222.46</v>
      </c>
      <c r="K2998" s="91">
        <v>16115.8</v>
      </c>
      <c r="L2998" s="91">
        <v>12007.41</v>
      </c>
      <c r="M2998" s="91">
        <v>6894.19</v>
      </c>
      <c r="N2998" s="91">
        <v>7151.8</v>
      </c>
      <c r="O2998" s="91">
        <v>5726.59</v>
      </c>
      <c r="P2998" s="91">
        <v>13641.68</v>
      </c>
      <c r="Q2998" s="91">
        <v>10796.62</v>
      </c>
      <c r="R2998" s="91">
        <v>11922.34</v>
      </c>
      <c r="S2998" s="91">
        <v>8730.59</v>
      </c>
      <c r="T2998" s="91">
        <v>20157.48</v>
      </c>
      <c r="U2998" s="91">
        <f t="shared" si="281"/>
        <v>149309.87</v>
      </c>
      <c r="V2998" s="82" t="str">
        <f t="shared" si="279"/>
        <v>111001165893</v>
      </c>
      <c r="W2998" s="83">
        <f>VLOOKUP(V2998,Factors!$E$6:$H$5950,4,FALSE)</f>
        <v>8.4599999999999995E-2</v>
      </c>
      <c r="X2998" t="str">
        <f>VLOOKUP(V2998,Factors!$E$6:$F$5950,2,FALSE)</f>
        <v>Sendout Volumes</v>
      </c>
      <c r="Y2998" s="92">
        <f t="shared" si="282"/>
        <v>12631.615001999999</v>
      </c>
      <c r="Z2998" s="92">
        <f t="shared" si="283"/>
        <v>136678.25499799999</v>
      </c>
      <c r="AA2998" s="92">
        <f t="shared" si="284"/>
        <v>149309.87</v>
      </c>
    </row>
    <row r="2999" spans="1:27" x14ac:dyDescent="0.25">
      <c r="A2999" t="s">
        <v>594</v>
      </c>
      <c r="B2999" t="s">
        <v>80</v>
      </c>
      <c r="C2999" t="s">
        <v>81</v>
      </c>
      <c r="D2999" t="s">
        <v>595</v>
      </c>
      <c r="E2999" t="s">
        <v>596</v>
      </c>
      <c r="F2999" t="str">
        <f t="shared" si="280"/>
        <v>1165</v>
      </c>
      <c r="G2999" t="s">
        <v>68</v>
      </c>
      <c r="H2999" t="s">
        <v>69</v>
      </c>
      <c r="I2999" s="91">
        <v>1957.93</v>
      </c>
      <c r="J2999" s="91">
        <v>1778.62</v>
      </c>
      <c r="K2999" s="91">
        <v>722.52</v>
      </c>
      <c r="L2999" s="91">
        <v>539.65</v>
      </c>
      <c r="M2999" s="91">
        <v>674.78</v>
      </c>
      <c r="N2999" s="91">
        <v>469.64</v>
      </c>
      <c r="O2999" s="91">
        <v>650.26</v>
      </c>
      <c r="P2999" s="91">
        <v>1408.92</v>
      </c>
      <c r="Q2999" s="91">
        <v>686.38</v>
      </c>
      <c r="R2999" s="91">
        <v>391.59</v>
      </c>
      <c r="S2999" s="91">
        <v>1286.69</v>
      </c>
      <c r="T2999" s="91">
        <v>446.52</v>
      </c>
      <c r="U2999" s="91">
        <f t="shared" si="281"/>
        <v>11013.5</v>
      </c>
      <c r="V2999" s="82" t="str">
        <f t="shared" si="279"/>
        <v>111001165893</v>
      </c>
      <c r="W2999" s="83">
        <f>VLOOKUP(V2999,Factors!$E$6:$H$5950,4,FALSE)</f>
        <v>8.4599999999999995E-2</v>
      </c>
      <c r="X2999" t="str">
        <f>VLOOKUP(V2999,Factors!$E$6:$F$5950,2,FALSE)</f>
        <v>Sendout Volumes</v>
      </c>
      <c r="Y2999" s="92">
        <f t="shared" si="282"/>
        <v>931.74209999999994</v>
      </c>
      <c r="Z2999" s="92">
        <f t="shared" si="283"/>
        <v>10081.757900000001</v>
      </c>
      <c r="AA2999" s="92">
        <f t="shared" si="284"/>
        <v>11013.5</v>
      </c>
    </row>
    <row r="3000" spans="1:27" x14ac:dyDescent="0.25">
      <c r="A3000" t="s">
        <v>594</v>
      </c>
      <c r="B3000" t="s">
        <v>80</v>
      </c>
      <c r="C3000" t="s">
        <v>81</v>
      </c>
      <c r="D3000" t="s">
        <v>595</v>
      </c>
      <c r="E3000" t="s">
        <v>596</v>
      </c>
      <c r="F3000" t="str">
        <f t="shared" si="280"/>
        <v>1165</v>
      </c>
      <c r="G3000" t="s">
        <v>156</v>
      </c>
      <c r="H3000" t="s">
        <v>157</v>
      </c>
      <c r="I3000" s="91">
        <v>21.43</v>
      </c>
      <c r="J3000" s="91">
        <v>64.290000000000006</v>
      </c>
      <c r="K3000" s="91">
        <v>21.43</v>
      </c>
      <c r="L3000" s="91"/>
      <c r="M3000" s="91"/>
      <c r="N3000" s="91">
        <v>21.43</v>
      </c>
      <c r="O3000" s="91">
        <v>21.43</v>
      </c>
      <c r="P3000" s="91">
        <v>64.290000000000006</v>
      </c>
      <c r="Q3000" s="91">
        <v>21.43</v>
      </c>
      <c r="R3000" s="91"/>
      <c r="S3000" s="91"/>
      <c r="T3000" s="91"/>
      <c r="U3000" s="91">
        <f t="shared" si="281"/>
        <v>235.73000000000002</v>
      </c>
      <c r="V3000" s="82" t="str">
        <f t="shared" si="279"/>
        <v>111001165893</v>
      </c>
      <c r="W3000" s="83">
        <f>VLOOKUP(V3000,Factors!$E$6:$H$5950,4,FALSE)</f>
        <v>8.4599999999999995E-2</v>
      </c>
      <c r="X3000" t="str">
        <f>VLOOKUP(V3000,Factors!$E$6:$F$5950,2,FALSE)</f>
        <v>Sendout Volumes</v>
      </c>
      <c r="Y3000" s="92">
        <f t="shared" si="282"/>
        <v>19.942758000000001</v>
      </c>
      <c r="Z3000" s="92">
        <f t="shared" si="283"/>
        <v>215.78724200000002</v>
      </c>
      <c r="AA3000" s="92">
        <f t="shared" si="284"/>
        <v>235.73000000000002</v>
      </c>
    </row>
    <row r="3001" spans="1:27" x14ac:dyDescent="0.25">
      <c r="A3001" t="s">
        <v>594</v>
      </c>
      <c r="B3001" t="s">
        <v>80</v>
      </c>
      <c r="C3001" t="s">
        <v>81</v>
      </c>
      <c r="D3001" t="s">
        <v>595</v>
      </c>
      <c r="E3001" t="s">
        <v>596</v>
      </c>
      <c r="F3001" t="str">
        <f t="shared" si="280"/>
        <v>1165</v>
      </c>
      <c r="G3001" t="s">
        <v>104</v>
      </c>
      <c r="H3001" t="s">
        <v>105</v>
      </c>
      <c r="I3001" s="91">
        <v>-262.83</v>
      </c>
      <c r="J3001" s="91">
        <v>-48.17</v>
      </c>
      <c r="K3001" s="91">
        <v>-1083.72</v>
      </c>
      <c r="L3001" s="91">
        <v>-1860.61</v>
      </c>
      <c r="M3001" s="91">
        <v>-250.35</v>
      </c>
      <c r="N3001" s="91">
        <v>-264.91000000000003</v>
      </c>
      <c r="O3001" s="91">
        <v>-1107.8</v>
      </c>
      <c r="P3001" s="91">
        <v>-48.17</v>
      </c>
      <c r="Q3001" s="91">
        <v>-192.67</v>
      </c>
      <c r="R3001" s="91">
        <v>-3106.66</v>
      </c>
      <c r="S3001" s="91">
        <v>-481.66</v>
      </c>
      <c r="T3001" s="91"/>
      <c r="U3001" s="91">
        <f t="shared" si="281"/>
        <v>-8707.5499999999993</v>
      </c>
      <c r="V3001" s="82" t="str">
        <f t="shared" si="279"/>
        <v>111001165893</v>
      </c>
      <c r="W3001" s="83">
        <f>VLOOKUP(V3001,Factors!$E$6:$H$5950,4,FALSE)</f>
        <v>8.4599999999999995E-2</v>
      </c>
      <c r="X3001" t="str">
        <f>VLOOKUP(V3001,Factors!$E$6:$F$5950,2,FALSE)</f>
        <v>Sendout Volumes</v>
      </c>
      <c r="Y3001" s="92">
        <f t="shared" si="282"/>
        <v>-736.65872999999988</v>
      </c>
      <c r="Z3001" s="92">
        <f t="shared" si="283"/>
        <v>-7970.8912699999992</v>
      </c>
      <c r="AA3001" s="92">
        <f t="shared" si="284"/>
        <v>-8707.5499999999993</v>
      </c>
    </row>
    <row r="3002" spans="1:27" x14ac:dyDescent="0.25">
      <c r="A3002" t="s">
        <v>594</v>
      </c>
      <c r="B3002" t="s">
        <v>80</v>
      </c>
      <c r="C3002" t="s">
        <v>81</v>
      </c>
      <c r="D3002" t="s">
        <v>595</v>
      </c>
      <c r="E3002" t="s">
        <v>596</v>
      </c>
      <c r="F3002" t="str">
        <f t="shared" si="280"/>
        <v>1165</v>
      </c>
      <c r="G3002" t="s">
        <v>106</v>
      </c>
      <c r="H3002" t="s">
        <v>107</v>
      </c>
      <c r="I3002" s="91">
        <v>-47034.96</v>
      </c>
      <c r="J3002" s="91">
        <v>-39399.14</v>
      </c>
      <c r="K3002" s="91">
        <v>-39770.230000000003</v>
      </c>
      <c r="L3002" s="91">
        <v>-32360.71</v>
      </c>
      <c r="M3002" s="91">
        <v>-27702.69</v>
      </c>
      <c r="N3002" s="91">
        <v>-31535.96</v>
      </c>
      <c r="O3002" s="91">
        <v>-30347.22</v>
      </c>
      <c r="P3002" s="91">
        <v>-32098.05</v>
      </c>
      <c r="Q3002" s="91">
        <v>-29763.63</v>
      </c>
      <c r="R3002" s="91">
        <v>-39101.25</v>
      </c>
      <c r="S3002" s="91">
        <v>-33127.040000000001</v>
      </c>
      <c r="T3002" s="91">
        <v>-18627.310000000001</v>
      </c>
      <c r="U3002" s="91">
        <f t="shared" si="281"/>
        <v>-400868.19</v>
      </c>
      <c r="V3002" s="82" t="str">
        <f t="shared" si="279"/>
        <v>111001165893</v>
      </c>
      <c r="W3002" s="83">
        <f>VLOOKUP(V3002,Factors!$E$6:$H$5950,4,FALSE)</f>
        <v>8.4599999999999995E-2</v>
      </c>
      <c r="X3002" t="str">
        <f>VLOOKUP(V3002,Factors!$E$6:$F$5950,2,FALSE)</f>
        <v>Sendout Volumes</v>
      </c>
      <c r="Y3002" s="92">
        <f t="shared" si="282"/>
        <v>-33913.448874000002</v>
      </c>
      <c r="Z3002" s="92">
        <f t="shared" si="283"/>
        <v>-366954.74112600001</v>
      </c>
      <c r="AA3002" s="92">
        <f t="shared" si="284"/>
        <v>-400868.19</v>
      </c>
    </row>
    <row r="3003" spans="1:27" x14ac:dyDescent="0.25">
      <c r="A3003" t="s">
        <v>594</v>
      </c>
      <c r="B3003" t="s">
        <v>80</v>
      </c>
      <c r="C3003" t="s">
        <v>81</v>
      </c>
      <c r="D3003" t="s">
        <v>595</v>
      </c>
      <c r="E3003" t="s">
        <v>596</v>
      </c>
      <c r="F3003" t="str">
        <f t="shared" si="280"/>
        <v>1165</v>
      </c>
      <c r="G3003" t="s">
        <v>108</v>
      </c>
      <c r="H3003" t="s">
        <v>109</v>
      </c>
      <c r="I3003" s="91">
        <v>-6233.9</v>
      </c>
      <c r="J3003" s="91">
        <v>-5505.42</v>
      </c>
      <c r="K3003" s="91">
        <v>-3920.44</v>
      </c>
      <c r="L3003" s="91">
        <v>-3675.53</v>
      </c>
      <c r="M3003" s="91">
        <v>-3970.48</v>
      </c>
      <c r="N3003" s="91">
        <v>-2974.72</v>
      </c>
      <c r="O3003" s="91">
        <v>-3070.67</v>
      </c>
      <c r="P3003" s="91">
        <v>-3504.19</v>
      </c>
      <c r="Q3003" s="91">
        <v>-2727.49</v>
      </c>
      <c r="R3003" s="91">
        <v>-2221.73</v>
      </c>
      <c r="S3003" s="91">
        <v>-4678.28</v>
      </c>
      <c r="T3003" s="91">
        <v>-893.04</v>
      </c>
      <c r="U3003" s="91">
        <f t="shared" si="281"/>
        <v>-43375.890000000007</v>
      </c>
      <c r="V3003" s="82" t="str">
        <f t="shared" si="279"/>
        <v>111001165893</v>
      </c>
      <c r="W3003" s="83">
        <f>VLOOKUP(V3003,Factors!$E$6:$H$5950,4,FALSE)</f>
        <v>8.4599999999999995E-2</v>
      </c>
      <c r="X3003" t="str">
        <f>VLOOKUP(V3003,Factors!$E$6:$F$5950,2,FALSE)</f>
        <v>Sendout Volumes</v>
      </c>
      <c r="Y3003" s="92">
        <f t="shared" si="282"/>
        <v>-3669.6002940000003</v>
      </c>
      <c r="Z3003" s="92">
        <f t="shared" si="283"/>
        <v>-39706.289706000003</v>
      </c>
      <c r="AA3003" s="92">
        <f t="shared" si="284"/>
        <v>-43375.890000000007</v>
      </c>
    </row>
    <row r="3004" spans="1:27" x14ac:dyDescent="0.25">
      <c r="A3004" t="s">
        <v>594</v>
      </c>
      <c r="B3004" t="s">
        <v>80</v>
      </c>
      <c r="C3004" t="s">
        <v>81</v>
      </c>
      <c r="D3004" t="s">
        <v>595</v>
      </c>
      <c r="E3004" t="s">
        <v>596</v>
      </c>
      <c r="F3004" t="str">
        <f t="shared" si="280"/>
        <v>1165</v>
      </c>
      <c r="G3004" t="s">
        <v>158</v>
      </c>
      <c r="H3004" t="s">
        <v>159</v>
      </c>
      <c r="I3004" s="91">
        <v>-112.86</v>
      </c>
      <c r="J3004" s="91">
        <v>-77.760000000000005</v>
      </c>
      <c r="K3004" s="91">
        <v>-110.16</v>
      </c>
      <c r="L3004" s="91">
        <v>-38.880000000000003</v>
      </c>
      <c r="M3004" s="91">
        <v>-220.32</v>
      </c>
      <c r="N3004" s="91"/>
      <c r="O3004" s="91"/>
      <c r="P3004" s="91">
        <v>-110.16</v>
      </c>
      <c r="Q3004" s="91"/>
      <c r="R3004" s="91"/>
      <c r="S3004" s="91"/>
      <c r="T3004" s="91"/>
      <c r="U3004" s="91">
        <f t="shared" si="281"/>
        <v>-670.14</v>
      </c>
      <c r="V3004" s="82" t="str">
        <f t="shared" si="279"/>
        <v>111001165893</v>
      </c>
      <c r="W3004" s="83">
        <f>VLOOKUP(V3004,Factors!$E$6:$H$5950,4,FALSE)</f>
        <v>8.4599999999999995E-2</v>
      </c>
      <c r="X3004" t="str">
        <f>VLOOKUP(V3004,Factors!$E$6:$F$5950,2,FALSE)</f>
        <v>Sendout Volumes</v>
      </c>
      <c r="Y3004" s="92">
        <f t="shared" si="282"/>
        <v>-56.693843999999999</v>
      </c>
      <c r="Z3004" s="92">
        <f t="shared" si="283"/>
        <v>-613.44615599999997</v>
      </c>
      <c r="AA3004" s="92">
        <f t="shared" si="284"/>
        <v>-670.14</v>
      </c>
    </row>
    <row r="3005" spans="1:27" x14ac:dyDescent="0.25">
      <c r="A3005" t="s">
        <v>594</v>
      </c>
      <c r="B3005" t="s">
        <v>80</v>
      </c>
      <c r="C3005" t="s">
        <v>81</v>
      </c>
      <c r="D3005" t="s">
        <v>595</v>
      </c>
      <c r="E3005" t="s">
        <v>596</v>
      </c>
      <c r="F3005" t="str">
        <f t="shared" si="280"/>
        <v>1165</v>
      </c>
      <c r="G3005" t="s">
        <v>243</v>
      </c>
      <c r="H3005" t="s">
        <v>244</v>
      </c>
      <c r="I3005" s="91">
        <v>-150.01</v>
      </c>
      <c r="J3005" s="91">
        <v>-107.15</v>
      </c>
      <c r="K3005" s="91">
        <v>-128.58000000000001</v>
      </c>
      <c r="L3005" s="91">
        <v>-150.01</v>
      </c>
      <c r="M3005" s="91">
        <v>-42.86</v>
      </c>
      <c r="N3005" s="91">
        <v>-42.86</v>
      </c>
      <c r="O3005" s="91">
        <v>-85.72</v>
      </c>
      <c r="P3005" s="91">
        <v>-21.43</v>
      </c>
      <c r="Q3005" s="91">
        <v>-64.290000000000006</v>
      </c>
      <c r="R3005" s="91">
        <v>-42.86</v>
      </c>
      <c r="S3005" s="91">
        <v>-42.86</v>
      </c>
      <c r="T3005" s="91"/>
      <c r="U3005" s="91">
        <f t="shared" si="281"/>
        <v>-878.63</v>
      </c>
      <c r="V3005" s="82" t="str">
        <f t="shared" si="279"/>
        <v>111001165893</v>
      </c>
      <c r="W3005" s="83">
        <f>VLOOKUP(V3005,Factors!$E$6:$H$5950,4,FALSE)</f>
        <v>8.4599999999999995E-2</v>
      </c>
      <c r="X3005" t="str">
        <f>VLOOKUP(V3005,Factors!$E$6:$F$5950,2,FALSE)</f>
        <v>Sendout Volumes</v>
      </c>
      <c r="Y3005" s="92">
        <f t="shared" si="282"/>
        <v>-74.332098000000002</v>
      </c>
      <c r="Z3005" s="92">
        <f t="shared" si="283"/>
        <v>-804.29790200000002</v>
      </c>
      <c r="AA3005" s="92">
        <f t="shared" si="284"/>
        <v>-878.63</v>
      </c>
    </row>
    <row r="3006" spans="1:27" x14ac:dyDescent="0.25">
      <c r="A3006" t="s">
        <v>594</v>
      </c>
      <c r="B3006" t="s">
        <v>80</v>
      </c>
      <c r="C3006" t="s">
        <v>81</v>
      </c>
      <c r="D3006" t="s">
        <v>597</v>
      </c>
      <c r="E3006" t="s">
        <v>598</v>
      </c>
      <c r="F3006" t="str">
        <f t="shared" si="280"/>
        <v>1185</v>
      </c>
      <c r="G3006" t="s">
        <v>84</v>
      </c>
      <c r="H3006" t="s">
        <v>85</v>
      </c>
      <c r="I3006" s="91">
        <v>324.12</v>
      </c>
      <c r="J3006" s="91">
        <v>276</v>
      </c>
      <c r="K3006" s="91">
        <v>364.33</v>
      </c>
      <c r="L3006" s="91"/>
      <c r="M3006" s="91"/>
      <c r="N3006" s="91"/>
      <c r="O3006" s="91"/>
      <c r="P3006" s="91">
        <v>30.45</v>
      </c>
      <c r="Q3006" s="91"/>
      <c r="R3006" s="91"/>
      <c r="S3006" s="91"/>
      <c r="T3006" s="91"/>
      <c r="U3006" s="91">
        <f t="shared" si="281"/>
        <v>994.90000000000009</v>
      </c>
      <c r="V3006" s="82" t="str">
        <f t="shared" si="279"/>
        <v>111001185893</v>
      </c>
      <c r="W3006" s="83">
        <f>VLOOKUP(V3006,Factors!$E$6:$H$5950,4,FALSE)</f>
        <v>0.1119</v>
      </c>
      <c r="X3006" t="str">
        <f>VLOOKUP(V3006,Factors!$E$6:$F$5950,2,FALSE)</f>
        <v>Customers-All</v>
      </c>
      <c r="Y3006" s="92">
        <f t="shared" si="282"/>
        <v>111.32931000000001</v>
      </c>
      <c r="Z3006" s="92">
        <f t="shared" si="283"/>
        <v>883.57069000000013</v>
      </c>
      <c r="AA3006" s="92">
        <f t="shared" si="284"/>
        <v>994.90000000000009</v>
      </c>
    </row>
    <row r="3007" spans="1:27" x14ac:dyDescent="0.25">
      <c r="A3007" t="s">
        <v>594</v>
      </c>
      <c r="B3007" t="s">
        <v>80</v>
      </c>
      <c r="C3007" t="s">
        <v>81</v>
      </c>
      <c r="D3007" t="s">
        <v>597</v>
      </c>
      <c r="E3007" t="s">
        <v>598</v>
      </c>
      <c r="F3007" t="str">
        <f t="shared" si="280"/>
        <v>1185</v>
      </c>
      <c r="G3007" t="s">
        <v>144</v>
      </c>
      <c r="H3007" t="s">
        <v>145</v>
      </c>
      <c r="I3007" s="91"/>
      <c r="J3007" s="91"/>
      <c r="K3007" s="91"/>
      <c r="L3007" s="91"/>
      <c r="M3007" s="91"/>
      <c r="N3007" s="91"/>
      <c r="O3007" s="91"/>
      <c r="P3007" s="91"/>
      <c r="Q3007" s="91"/>
      <c r="R3007" s="91">
        <v>96.68</v>
      </c>
      <c r="S3007" s="91"/>
      <c r="T3007" s="91"/>
      <c r="U3007" s="91">
        <f t="shared" si="281"/>
        <v>96.68</v>
      </c>
      <c r="V3007" s="82" t="str">
        <f t="shared" si="279"/>
        <v>111001185893</v>
      </c>
      <c r="W3007" s="83">
        <f>VLOOKUP(V3007,Factors!$E$6:$H$5950,4,FALSE)</f>
        <v>0.1119</v>
      </c>
      <c r="X3007" t="str">
        <f>VLOOKUP(V3007,Factors!$E$6:$F$5950,2,FALSE)</f>
        <v>Customers-All</v>
      </c>
      <c r="Y3007" s="92">
        <f t="shared" si="282"/>
        <v>10.818492000000001</v>
      </c>
      <c r="Z3007" s="92">
        <f t="shared" si="283"/>
        <v>85.861508000000001</v>
      </c>
      <c r="AA3007" s="92">
        <f t="shared" si="284"/>
        <v>96.68</v>
      </c>
    </row>
    <row r="3008" spans="1:27" x14ac:dyDescent="0.25">
      <c r="A3008" t="s">
        <v>594</v>
      </c>
      <c r="B3008" t="s">
        <v>80</v>
      </c>
      <c r="C3008" t="s">
        <v>81</v>
      </c>
      <c r="D3008" t="s">
        <v>597</v>
      </c>
      <c r="E3008" t="s">
        <v>598</v>
      </c>
      <c r="F3008" t="str">
        <f t="shared" si="280"/>
        <v>1185</v>
      </c>
      <c r="G3008" t="s">
        <v>152</v>
      </c>
      <c r="H3008" t="s">
        <v>153</v>
      </c>
      <c r="I3008" s="91">
        <v>84.75</v>
      </c>
      <c r="J3008" s="91"/>
      <c r="K3008" s="91">
        <v>140</v>
      </c>
      <c r="L3008" s="91"/>
      <c r="M3008" s="91"/>
      <c r="N3008" s="91"/>
      <c r="O3008" s="91">
        <v>160</v>
      </c>
      <c r="P3008" s="91"/>
      <c r="Q3008" s="91"/>
      <c r="R3008" s="91"/>
      <c r="S3008" s="91"/>
      <c r="T3008" s="91"/>
      <c r="U3008" s="91">
        <f t="shared" si="281"/>
        <v>384.75</v>
      </c>
      <c r="V3008" s="82" t="str">
        <f t="shared" si="279"/>
        <v>111001185893</v>
      </c>
      <c r="W3008" s="83">
        <f>VLOOKUP(V3008,Factors!$E$6:$H$5950,4,FALSE)</f>
        <v>0.1119</v>
      </c>
      <c r="X3008" t="str">
        <f>VLOOKUP(V3008,Factors!$E$6:$F$5950,2,FALSE)</f>
        <v>Customers-All</v>
      </c>
      <c r="Y3008" s="92">
        <f t="shared" si="282"/>
        <v>43.053525</v>
      </c>
      <c r="Z3008" s="92">
        <f t="shared" si="283"/>
        <v>341.69647500000002</v>
      </c>
      <c r="AA3008" s="92">
        <f t="shared" si="284"/>
        <v>384.75</v>
      </c>
    </row>
    <row r="3009" spans="1:27" x14ac:dyDescent="0.25">
      <c r="A3009" t="s">
        <v>594</v>
      </c>
      <c r="B3009" t="s">
        <v>80</v>
      </c>
      <c r="C3009" t="s">
        <v>81</v>
      </c>
      <c r="D3009" t="s">
        <v>597</v>
      </c>
      <c r="E3009" t="s">
        <v>598</v>
      </c>
      <c r="F3009" t="str">
        <f t="shared" si="280"/>
        <v>1185</v>
      </c>
      <c r="G3009" t="s">
        <v>65</v>
      </c>
      <c r="H3009" t="s">
        <v>66</v>
      </c>
      <c r="I3009" s="91"/>
      <c r="J3009" s="91"/>
      <c r="K3009" s="91">
        <v>72.25</v>
      </c>
      <c r="L3009" s="91"/>
      <c r="M3009" s="91"/>
      <c r="N3009" s="91"/>
      <c r="O3009" s="91"/>
      <c r="P3009" s="91"/>
      <c r="Q3009" s="91"/>
      <c r="R3009" s="91"/>
      <c r="S3009" s="91"/>
      <c r="T3009" s="91"/>
      <c r="U3009" s="91">
        <f t="shared" si="281"/>
        <v>72.25</v>
      </c>
      <c r="V3009" s="82" t="str">
        <f t="shared" si="279"/>
        <v>111001185893</v>
      </c>
      <c r="W3009" s="83">
        <f>VLOOKUP(V3009,Factors!$E$6:$H$5950,4,FALSE)</f>
        <v>0.1119</v>
      </c>
      <c r="X3009" t="str">
        <f>VLOOKUP(V3009,Factors!$E$6:$F$5950,2,FALSE)</f>
        <v>Customers-All</v>
      </c>
      <c r="Y3009" s="92">
        <f t="shared" si="282"/>
        <v>8.0847750000000005</v>
      </c>
      <c r="Z3009" s="92">
        <f t="shared" si="283"/>
        <v>64.165224999999992</v>
      </c>
      <c r="AA3009" s="92">
        <f t="shared" si="284"/>
        <v>72.25</v>
      </c>
    </row>
    <row r="3010" spans="1:27" x14ac:dyDescent="0.25">
      <c r="A3010" t="s">
        <v>594</v>
      </c>
      <c r="B3010" t="s">
        <v>80</v>
      </c>
      <c r="C3010" t="s">
        <v>81</v>
      </c>
      <c r="D3010" t="s">
        <v>597</v>
      </c>
      <c r="E3010" t="s">
        <v>598</v>
      </c>
      <c r="F3010" t="str">
        <f t="shared" si="280"/>
        <v>1185</v>
      </c>
      <c r="G3010" t="s">
        <v>56</v>
      </c>
      <c r="H3010" t="s">
        <v>57</v>
      </c>
      <c r="I3010" s="91">
        <v>4812.72</v>
      </c>
      <c r="J3010" s="91">
        <v>4484.58</v>
      </c>
      <c r="K3010" s="91">
        <v>5070.03</v>
      </c>
      <c r="L3010" s="91"/>
      <c r="M3010" s="91"/>
      <c r="N3010" s="91"/>
      <c r="O3010" s="91"/>
      <c r="P3010" s="91">
        <v>489.92</v>
      </c>
      <c r="Q3010" s="91"/>
      <c r="R3010" s="91"/>
      <c r="S3010" s="91"/>
      <c r="T3010" s="91"/>
      <c r="U3010" s="91">
        <f t="shared" si="281"/>
        <v>14857.249999999998</v>
      </c>
      <c r="V3010" s="82" t="str">
        <f t="shared" si="279"/>
        <v>111001185893</v>
      </c>
      <c r="W3010" s="83">
        <f>VLOOKUP(V3010,Factors!$E$6:$H$5950,4,FALSE)</f>
        <v>0.1119</v>
      </c>
      <c r="X3010" t="str">
        <f>VLOOKUP(V3010,Factors!$E$6:$F$5950,2,FALSE)</f>
        <v>Customers-All</v>
      </c>
      <c r="Y3010" s="92">
        <f t="shared" si="282"/>
        <v>1662.5262749999997</v>
      </c>
      <c r="Z3010" s="92">
        <f t="shared" si="283"/>
        <v>13194.723724999998</v>
      </c>
      <c r="AA3010" s="92">
        <f t="shared" si="284"/>
        <v>14857.249999999998</v>
      </c>
    </row>
    <row r="3011" spans="1:27" x14ac:dyDescent="0.25">
      <c r="A3011" t="s">
        <v>594</v>
      </c>
      <c r="B3011" t="s">
        <v>80</v>
      </c>
      <c r="C3011" t="s">
        <v>81</v>
      </c>
      <c r="D3011" t="s">
        <v>597</v>
      </c>
      <c r="E3011" t="s">
        <v>598</v>
      </c>
      <c r="F3011" t="str">
        <f t="shared" si="280"/>
        <v>1185</v>
      </c>
      <c r="G3011" t="s">
        <v>68</v>
      </c>
      <c r="H3011" t="s">
        <v>69</v>
      </c>
      <c r="I3011" s="91">
        <v>1047.6600000000001</v>
      </c>
      <c r="J3011" s="91">
        <v>505.77</v>
      </c>
      <c r="K3011" s="91">
        <v>1445.02</v>
      </c>
      <c r="L3011" s="91"/>
      <c r="M3011" s="91"/>
      <c r="N3011" s="91"/>
      <c r="O3011" s="91"/>
      <c r="P3011" s="91">
        <v>60.65</v>
      </c>
      <c r="Q3011" s="91"/>
      <c r="R3011" s="91"/>
      <c r="S3011" s="91"/>
      <c r="T3011" s="91"/>
      <c r="U3011" s="91">
        <f t="shared" si="281"/>
        <v>3059.1</v>
      </c>
      <c r="V3011" s="82" t="str">
        <f t="shared" si="279"/>
        <v>111001185893</v>
      </c>
      <c r="W3011" s="83">
        <f>VLOOKUP(V3011,Factors!$E$6:$H$5950,4,FALSE)</f>
        <v>0.1119</v>
      </c>
      <c r="X3011" t="str">
        <f>VLOOKUP(V3011,Factors!$E$6:$F$5950,2,FALSE)</f>
        <v>Customers-All</v>
      </c>
      <c r="Y3011" s="92">
        <f t="shared" si="282"/>
        <v>342.31328999999999</v>
      </c>
      <c r="Z3011" s="92">
        <f t="shared" si="283"/>
        <v>2716.7867099999999</v>
      </c>
      <c r="AA3011" s="92">
        <f t="shared" si="284"/>
        <v>3059.1</v>
      </c>
    </row>
    <row r="3012" spans="1:27" x14ac:dyDescent="0.25">
      <c r="A3012" t="s">
        <v>594</v>
      </c>
      <c r="B3012" t="s">
        <v>80</v>
      </c>
      <c r="C3012" t="s">
        <v>81</v>
      </c>
      <c r="D3012" t="s">
        <v>597</v>
      </c>
      <c r="E3012" t="s">
        <v>598</v>
      </c>
      <c r="F3012" t="str">
        <f t="shared" si="280"/>
        <v>1185</v>
      </c>
      <c r="G3012" t="s">
        <v>156</v>
      </c>
      <c r="H3012" t="s">
        <v>157</v>
      </c>
      <c r="I3012" s="91"/>
      <c r="J3012" s="91"/>
      <c r="K3012" s="91">
        <v>107.15</v>
      </c>
      <c r="L3012" s="91"/>
      <c r="M3012" s="91"/>
      <c r="N3012" s="91"/>
      <c r="O3012" s="91"/>
      <c r="P3012" s="91"/>
      <c r="Q3012" s="91"/>
      <c r="R3012" s="91"/>
      <c r="S3012" s="91"/>
      <c r="T3012" s="91"/>
      <c r="U3012" s="91">
        <f t="shared" si="281"/>
        <v>107.15</v>
      </c>
      <c r="V3012" s="82" t="str">
        <f t="shared" ref="V3012:V3075" si="285">CONCATENATE(B3012,RIGHT(D3012,4),A3012)</f>
        <v>111001185893</v>
      </c>
      <c r="W3012" s="83">
        <f>VLOOKUP(V3012,Factors!$E$6:$H$5950,4,FALSE)</f>
        <v>0.1119</v>
      </c>
      <c r="X3012" t="str">
        <f>VLOOKUP(V3012,Factors!$E$6:$F$5950,2,FALSE)</f>
        <v>Customers-All</v>
      </c>
      <c r="Y3012" s="92">
        <f t="shared" si="282"/>
        <v>11.990085000000001</v>
      </c>
      <c r="Z3012" s="92">
        <f t="shared" si="283"/>
        <v>95.159915000000012</v>
      </c>
      <c r="AA3012" s="92">
        <f t="shared" si="284"/>
        <v>107.15</v>
      </c>
    </row>
    <row r="3013" spans="1:27" x14ac:dyDescent="0.25">
      <c r="A3013" t="s">
        <v>594</v>
      </c>
      <c r="B3013" t="s">
        <v>80</v>
      </c>
      <c r="C3013" t="s">
        <v>81</v>
      </c>
      <c r="D3013" t="s">
        <v>599</v>
      </c>
      <c r="E3013" t="s">
        <v>598</v>
      </c>
      <c r="F3013" t="str">
        <f t="shared" ref="F3013:F3076" si="286">RIGHT(D3013,4)</f>
        <v>1190</v>
      </c>
      <c r="G3013" t="s">
        <v>61</v>
      </c>
      <c r="H3013" t="s">
        <v>62</v>
      </c>
      <c r="I3013" s="91"/>
      <c r="J3013" s="91"/>
      <c r="K3013" s="91"/>
      <c r="L3013" s="91"/>
      <c r="M3013" s="91"/>
      <c r="N3013" s="91"/>
      <c r="O3013" s="91">
        <v>119.59</v>
      </c>
      <c r="P3013" s="91"/>
      <c r="Q3013" s="91"/>
      <c r="R3013" s="91"/>
      <c r="S3013" s="91"/>
      <c r="T3013" s="91"/>
      <c r="U3013" s="91">
        <f t="shared" ref="U3013:U3076" si="287">SUM(I3013:T3013)</f>
        <v>119.59</v>
      </c>
      <c r="V3013" s="82" t="str">
        <f t="shared" si="285"/>
        <v>111001190893</v>
      </c>
      <c r="W3013" s="83">
        <f>VLOOKUP(V3013,Factors!$E$6:$H$5950,4,FALSE)</f>
        <v>8.4599999999999995E-2</v>
      </c>
      <c r="X3013" t="str">
        <f>VLOOKUP(V3013,Factors!$E$6:$F$5950,2,FALSE)</f>
        <v>Sendout Volumes</v>
      </c>
      <c r="Y3013" s="92">
        <f t="shared" si="282"/>
        <v>10.117314</v>
      </c>
      <c r="Z3013" s="92">
        <f t="shared" si="283"/>
        <v>109.47268600000001</v>
      </c>
      <c r="AA3013" s="92">
        <f t="shared" si="284"/>
        <v>119.59</v>
      </c>
    </row>
    <row r="3014" spans="1:27" x14ac:dyDescent="0.25">
      <c r="A3014" t="s">
        <v>594</v>
      </c>
      <c r="B3014" t="s">
        <v>80</v>
      </c>
      <c r="C3014" t="s">
        <v>81</v>
      </c>
      <c r="D3014" t="s">
        <v>599</v>
      </c>
      <c r="E3014" t="s">
        <v>598</v>
      </c>
      <c r="F3014" t="str">
        <f t="shared" si="286"/>
        <v>1190</v>
      </c>
      <c r="G3014" t="s">
        <v>92</v>
      </c>
      <c r="H3014" t="s">
        <v>93</v>
      </c>
      <c r="I3014" s="91">
        <v>755.28</v>
      </c>
      <c r="J3014" s="91">
        <v>6561.82</v>
      </c>
      <c r="K3014" s="91">
        <v>618.80999999999995</v>
      </c>
      <c r="L3014" s="91">
        <v>218.62</v>
      </c>
      <c r="M3014" s="91">
        <v>986.37</v>
      </c>
      <c r="N3014" s="91">
        <v>120.31</v>
      </c>
      <c r="O3014" s="91">
        <v>766.92</v>
      </c>
      <c r="P3014" s="91"/>
      <c r="Q3014" s="91">
        <v>1446.32</v>
      </c>
      <c r="R3014" s="91">
        <v>562.96</v>
      </c>
      <c r="S3014" s="91">
        <v>334.41</v>
      </c>
      <c r="T3014" s="91">
        <v>1203.94</v>
      </c>
      <c r="U3014" s="91">
        <f t="shared" si="287"/>
        <v>13575.76</v>
      </c>
      <c r="V3014" s="82" t="str">
        <f t="shared" si="285"/>
        <v>111001190893</v>
      </c>
      <c r="W3014" s="83">
        <f>VLOOKUP(V3014,Factors!$E$6:$H$5950,4,FALSE)</f>
        <v>8.4599999999999995E-2</v>
      </c>
      <c r="X3014" t="str">
        <f>VLOOKUP(V3014,Factors!$E$6:$F$5950,2,FALSE)</f>
        <v>Sendout Volumes</v>
      </c>
      <c r="Y3014" s="92">
        <f t="shared" si="282"/>
        <v>1148.5092959999999</v>
      </c>
      <c r="Z3014" s="92">
        <f t="shared" si="283"/>
        <v>12427.250704</v>
      </c>
      <c r="AA3014" s="92">
        <f t="shared" si="284"/>
        <v>13575.76</v>
      </c>
    </row>
    <row r="3015" spans="1:27" x14ac:dyDescent="0.25">
      <c r="A3015" t="s">
        <v>594</v>
      </c>
      <c r="B3015" t="s">
        <v>80</v>
      </c>
      <c r="C3015" t="s">
        <v>81</v>
      </c>
      <c r="D3015" t="s">
        <v>599</v>
      </c>
      <c r="E3015" t="s">
        <v>598</v>
      </c>
      <c r="F3015" t="str">
        <f t="shared" si="286"/>
        <v>1190</v>
      </c>
      <c r="G3015" t="s">
        <v>84</v>
      </c>
      <c r="H3015" t="s">
        <v>85</v>
      </c>
      <c r="I3015" s="91">
        <v>703.16</v>
      </c>
      <c r="J3015" s="91">
        <v>235.5</v>
      </c>
      <c r="K3015" s="91">
        <v>126.65</v>
      </c>
      <c r="L3015" s="91">
        <v>545.21</v>
      </c>
      <c r="M3015" s="91">
        <v>804.34</v>
      </c>
      <c r="N3015" s="91">
        <v>593.15</v>
      </c>
      <c r="O3015" s="91">
        <v>576.37</v>
      </c>
      <c r="P3015" s="91">
        <v>625.04</v>
      </c>
      <c r="Q3015" s="91">
        <v>527.39</v>
      </c>
      <c r="R3015" s="91">
        <v>1076.3499999999999</v>
      </c>
      <c r="S3015" s="91">
        <v>661.3</v>
      </c>
      <c r="T3015" s="91">
        <v>686.1</v>
      </c>
      <c r="U3015" s="91">
        <f t="shared" si="287"/>
        <v>7160.56</v>
      </c>
      <c r="V3015" s="82" t="str">
        <f t="shared" si="285"/>
        <v>111001190893</v>
      </c>
      <c r="W3015" s="83">
        <f>VLOOKUP(V3015,Factors!$E$6:$H$5950,4,FALSE)</f>
        <v>8.4599999999999995E-2</v>
      </c>
      <c r="X3015" t="str">
        <f>VLOOKUP(V3015,Factors!$E$6:$F$5950,2,FALSE)</f>
        <v>Sendout Volumes</v>
      </c>
      <c r="Y3015" s="92">
        <f t="shared" si="282"/>
        <v>605.78337599999998</v>
      </c>
      <c r="Z3015" s="92">
        <f t="shared" si="283"/>
        <v>6554.7766240000001</v>
      </c>
      <c r="AA3015" s="92">
        <f t="shared" si="284"/>
        <v>7160.56</v>
      </c>
    </row>
    <row r="3016" spans="1:27" x14ac:dyDescent="0.25">
      <c r="A3016" t="s">
        <v>594</v>
      </c>
      <c r="B3016" t="s">
        <v>80</v>
      </c>
      <c r="C3016" t="s">
        <v>81</v>
      </c>
      <c r="D3016" t="s">
        <v>599</v>
      </c>
      <c r="E3016" t="s">
        <v>598</v>
      </c>
      <c r="F3016" t="str">
        <f t="shared" si="286"/>
        <v>1190</v>
      </c>
      <c r="G3016" t="s">
        <v>132</v>
      </c>
      <c r="H3016" t="s">
        <v>133</v>
      </c>
      <c r="I3016" s="91"/>
      <c r="J3016" s="91">
        <v>28.47</v>
      </c>
      <c r="K3016" s="91"/>
      <c r="L3016" s="91"/>
      <c r="M3016" s="91"/>
      <c r="N3016" s="91"/>
      <c r="O3016" s="91">
        <v>17.97</v>
      </c>
      <c r="P3016" s="91">
        <v>91.77</v>
      </c>
      <c r="Q3016" s="91"/>
      <c r="R3016" s="91"/>
      <c r="S3016" s="91"/>
      <c r="T3016" s="91"/>
      <c r="U3016" s="91">
        <f t="shared" si="287"/>
        <v>138.20999999999998</v>
      </c>
      <c r="V3016" s="82" t="str">
        <f t="shared" si="285"/>
        <v>111001190893</v>
      </c>
      <c r="W3016" s="83">
        <f>VLOOKUP(V3016,Factors!$E$6:$H$5950,4,FALSE)</f>
        <v>8.4599999999999995E-2</v>
      </c>
      <c r="X3016" t="str">
        <f>VLOOKUP(V3016,Factors!$E$6:$F$5950,2,FALSE)</f>
        <v>Sendout Volumes</v>
      </c>
      <c r="Y3016" s="92">
        <f t="shared" si="282"/>
        <v>11.692565999999998</v>
      </c>
      <c r="Z3016" s="92">
        <f t="shared" si="283"/>
        <v>126.51743399999998</v>
      </c>
      <c r="AA3016" s="92">
        <f t="shared" si="284"/>
        <v>138.20999999999998</v>
      </c>
    </row>
    <row r="3017" spans="1:27" x14ac:dyDescent="0.25">
      <c r="A3017" t="s">
        <v>594</v>
      </c>
      <c r="B3017" t="s">
        <v>80</v>
      </c>
      <c r="C3017" t="s">
        <v>81</v>
      </c>
      <c r="D3017" t="s">
        <v>599</v>
      </c>
      <c r="E3017" t="s">
        <v>598</v>
      </c>
      <c r="F3017" t="str">
        <f t="shared" si="286"/>
        <v>1190</v>
      </c>
      <c r="G3017" t="s">
        <v>136</v>
      </c>
      <c r="H3017" t="s">
        <v>137</v>
      </c>
      <c r="I3017" s="91"/>
      <c r="J3017" s="91"/>
      <c r="K3017" s="91"/>
      <c r="L3017" s="91"/>
      <c r="M3017" s="91"/>
      <c r="N3017" s="91">
        <v>4</v>
      </c>
      <c r="O3017" s="91"/>
      <c r="P3017" s="91"/>
      <c r="Q3017" s="91"/>
      <c r="R3017" s="91"/>
      <c r="S3017" s="91"/>
      <c r="T3017" s="91"/>
      <c r="U3017" s="91">
        <f t="shared" si="287"/>
        <v>4</v>
      </c>
      <c r="V3017" s="82" t="str">
        <f t="shared" si="285"/>
        <v>111001190893</v>
      </c>
      <c r="W3017" s="83">
        <f>VLOOKUP(V3017,Factors!$E$6:$H$5950,4,FALSE)</f>
        <v>8.4599999999999995E-2</v>
      </c>
      <c r="X3017" t="str">
        <f>VLOOKUP(V3017,Factors!$E$6:$F$5950,2,FALSE)</f>
        <v>Sendout Volumes</v>
      </c>
      <c r="Y3017" s="92">
        <f t="shared" si="282"/>
        <v>0.33839999999999998</v>
      </c>
      <c r="Z3017" s="92">
        <f t="shared" si="283"/>
        <v>3.6616</v>
      </c>
      <c r="AA3017" s="92">
        <f t="shared" si="284"/>
        <v>4</v>
      </c>
    </row>
    <row r="3018" spans="1:27" x14ac:dyDescent="0.25">
      <c r="A3018" t="s">
        <v>594</v>
      </c>
      <c r="B3018" t="s">
        <v>80</v>
      </c>
      <c r="C3018" t="s">
        <v>81</v>
      </c>
      <c r="D3018" t="s">
        <v>599</v>
      </c>
      <c r="E3018" t="s">
        <v>598</v>
      </c>
      <c r="F3018" t="str">
        <f t="shared" si="286"/>
        <v>1190</v>
      </c>
      <c r="G3018" t="s">
        <v>239</v>
      </c>
      <c r="H3018" t="s">
        <v>240</v>
      </c>
      <c r="I3018" s="91"/>
      <c r="J3018" s="91"/>
      <c r="K3018" s="91"/>
      <c r="L3018" s="91"/>
      <c r="M3018" s="91"/>
      <c r="N3018" s="91"/>
      <c r="O3018" s="91"/>
      <c r="P3018" s="91">
        <v>101.4</v>
      </c>
      <c r="Q3018" s="91"/>
      <c r="R3018" s="91"/>
      <c r="S3018" s="91"/>
      <c r="T3018" s="91"/>
      <c r="U3018" s="91">
        <f t="shared" si="287"/>
        <v>101.4</v>
      </c>
      <c r="V3018" s="82" t="str">
        <f t="shared" si="285"/>
        <v>111001190893</v>
      </c>
      <c r="W3018" s="83">
        <f>VLOOKUP(V3018,Factors!$E$6:$H$5950,4,FALSE)</f>
        <v>8.4599999999999995E-2</v>
      </c>
      <c r="X3018" t="str">
        <f>VLOOKUP(V3018,Factors!$E$6:$F$5950,2,FALSE)</f>
        <v>Sendout Volumes</v>
      </c>
      <c r="Y3018" s="92">
        <f t="shared" si="282"/>
        <v>8.5784400000000005</v>
      </c>
      <c r="Z3018" s="92">
        <f t="shared" si="283"/>
        <v>92.821560000000005</v>
      </c>
      <c r="AA3018" s="92">
        <f t="shared" si="284"/>
        <v>101.4</v>
      </c>
    </row>
    <row r="3019" spans="1:27" x14ac:dyDescent="0.25">
      <c r="A3019" t="s">
        <v>594</v>
      </c>
      <c r="B3019" t="s">
        <v>80</v>
      </c>
      <c r="C3019" t="s">
        <v>81</v>
      </c>
      <c r="D3019" t="s">
        <v>599</v>
      </c>
      <c r="E3019" t="s">
        <v>598</v>
      </c>
      <c r="F3019" t="str">
        <f t="shared" si="286"/>
        <v>1190</v>
      </c>
      <c r="G3019" t="s">
        <v>217</v>
      </c>
      <c r="H3019" t="s">
        <v>218</v>
      </c>
      <c r="I3019" s="91"/>
      <c r="J3019" s="91">
        <v>136</v>
      </c>
      <c r="K3019" s="91"/>
      <c r="L3019" s="91"/>
      <c r="M3019" s="91"/>
      <c r="N3019" s="91"/>
      <c r="O3019" s="91">
        <v>349.16</v>
      </c>
      <c r="P3019" s="91"/>
      <c r="Q3019" s="91"/>
      <c r="R3019" s="91"/>
      <c r="S3019" s="91"/>
      <c r="T3019" s="91"/>
      <c r="U3019" s="91">
        <f t="shared" si="287"/>
        <v>485.16</v>
      </c>
      <c r="V3019" s="82" t="str">
        <f t="shared" si="285"/>
        <v>111001190893</v>
      </c>
      <c r="W3019" s="83">
        <f>VLOOKUP(V3019,Factors!$E$6:$H$5950,4,FALSE)</f>
        <v>8.4599999999999995E-2</v>
      </c>
      <c r="X3019" t="str">
        <f>VLOOKUP(V3019,Factors!$E$6:$F$5950,2,FALSE)</f>
        <v>Sendout Volumes</v>
      </c>
      <c r="Y3019" s="92">
        <f t="shared" si="282"/>
        <v>41.044536000000001</v>
      </c>
      <c r="Z3019" s="92">
        <f t="shared" si="283"/>
        <v>444.11546400000003</v>
      </c>
      <c r="AA3019" s="92">
        <f t="shared" si="284"/>
        <v>485.16</v>
      </c>
    </row>
    <row r="3020" spans="1:27" x14ac:dyDescent="0.25">
      <c r="A3020" t="s">
        <v>594</v>
      </c>
      <c r="B3020" t="s">
        <v>80</v>
      </c>
      <c r="C3020" t="s">
        <v>81</v>
      </c>
      <c r="D3020" t="s">
        <v>599</v>
      </c>
      <c r="E3020" t="s">
        <v>598</v>
      </c>
      <c r="F3020" t="str">
        <f t="shared" si="286"/>
        <v>1190</v>
      </c>
      <c r="G3020" t="s">
        <v>65</v>
      </c>
      <c r="H3020" t="s">
        <v>66</v>
      </c>
      <c r="I3020" s="91">
        <v>144.5</v>
      </c>
      <c r="J3020" s="91">
        <v>48.17</v>
      </c>
      <c r="K3020" s="91"/>
      <c r="L3020" s="91"/>
      <c r="M3020" s="91"/>
      <c r="N3020" s="91">
        <v>161.75</v>
      </c>
      <c r="O3020" s="91"/>
      <c r="P3020" s="91">
        <v>192.67</v>
      </c>
      <c r="Q3020" s="91"/>
      <c r="R3020" s="91"/>
      <c r="S3020" s="91"/>
      <c r="T3020" s="91"/>
      <c r="U3020" s="91">
        <f t="shared" si="287"/>
        <v>547.09</v>
      </c>
      <c r="V3020" s="82" t="str">
        <f t="shared" si="285"/>
        <v>111001190893</v>
      </c>
      <c r="W3020" s="83">
        <f>VLOOKUP(V3020,Factors!$E$6:$H$5950,4,FALSE)</f>
        <v>8.4599999999999995E-2</v>
      </c>
      <c r="X3020" t="str">
        <f>VLOOKUP(V3020,Factors!$E$6:$F$5950,2,FALSE)</f>
        <v>Sendout Volumes</v>
      </c>
      <c r="Y3020" s="92">
        <f t="shared" si="282"/>
        <v>46.283814</v>
      </c>
      <c r="Z3020" s="92">
        <f t="shared" si="283"/>
        <v>500.80618600000003</v>
      </c>
      <c r="AA3020" s="92">
        <f t="shared" si="284"/>
        <v>547.09</v>
      </c>
    </row>
    <row r="3021" spans="1:27" x14ac:dyDescent="0.25">
      <c r="A3021" t="s">
        <v>594</v>
      </c>
      <c r="B3021" t="s">
        <v>80</v>
      </c>
      <c r="C3021" t="s">
        <v>81</v>
      </c>
      <c r="D3021" t="s">
        <v>599</v>
      </c>
      <c r="E3021" t="s">
        <v>598</v>
      </c>
      <c r="F3021" t="str">
        <f t="shared" si="286"/>
        <v>1190</v>
      </c>
      <c r="G3021" t="s">
        <v>56</v>
      </c>
      <c r="H3021" t="s">
        <v>57</v>
      </c>
      <c r="I3021" s="91">
        <v>11557.82</v>
      </c>
      <c r="J3021" s="91">
        <v>3379.07</v>
      </c>
      <c r="K3021" s="91">
        <v>2073.2199999999998</v>
      </c>
      <c r="L3021" s="91">
        <v>8319.7800000000007</v>
      </c>
      <c r="M3021" s="91">
        <v>11651.59</v>
      </c>
      <c r="N3021" s="91">
        <v>8387.35</v>
      </c>
      <c r="O3021" s="91">
        <v>9337.6</v>
      </c>
      <c r="P3021" s="91">
        <v>9410.5499999999993</v>
      </c>
      <c r="Q3021" s="91">
        <v>8505.42</v>
      </c>
      <c r="R3021" s="91">
        <v>18697.919999999998</v>
      </c>
      <c r="S3021" s="91">
        <v>11390.42</v>
      </c>
      <c r="T3021" s="91">
        <v>11254.94</v>
      </c>
      <c r="U3021" s="91">
        <f t="shared" si="287"/>
        <v>113965.68</v>
      </c>
      <c r="V3021" s="82" t="str">
        <f t="shared" si="285"/>
        <v>111001190893</v>
      </c>
      <c r="W3021" s="83">
        <f>VLOOKUP(V3021,Factors!$E$6:$H$5950,4,FALSE)</f>
        <v>8.4599999999999995E-2</v>
      </c>
      <c r="X3021" t="str">
        <f>VLOOKUP(V3021,Factors!$E$6:$F$5950,2,FALSE)</f>
        <v>Sendout Volumes</v>
      </c>
      <c r="Y3021" s="92">
        <f t="shared" si="282"/>
        <v>9641.4965279999997</v>
      </c>
      <c r="Z3021" s="92">
        <f t="shared" si="283"/>
        <v>104324.18347199999</v>
      </c>
      <c r="AA3021" s="92">
        <f t="shared" si="284"/>
        <v>113965.68</v>
      </c>
    </row>
    <row r="3022" spans="1:27" x14ac:dyDescent="0.25">
      <c r="A3022" t="s">
        <v>594</v>
      </c>
      <c r="B3022" t="s">
        <v>80</v>
      </c>
      <c r="C3022" t="s">
        <v>81</v>
      </c>
      <c r="D3022" t="s">
        <v>599</v>
      </c>
      <c r="E3022" t="s">
        <v>598</v>
      </c>
      <c r="F3022" t="str">
        <f t="shared" si="286"/>
        <v>1190</v>
      </c>
      <c r="G3022" t="s">
        <v>68</v>
      </c>
      <c r="H3022" t="s">
        <v>69</v>
      </c>
      <c r="I3022" s="91">
        <v>1011.52</v>
      </c>
      <c r="J3022" s="91">
        <v>830.88</v>
      </c>
      <c r="K3022" s="91">
        <v>216.75</v>
      </c>
      <c r="L3022" s="91">
        <v>1538.17</v>
      </c>
      <c r="M3022" s="91">
        <v>2891.71</v>
      </c>
      <c r="N3022" s="91">
        <v>2175.48</v>
      </c>
      <c r="O3022" s="91">
        <v>1083.79</v>
      </c>
      <c r="P3022" s="91">
        <v>1697.9</v>
      </c>
      <c r="Q3022" s="91">
        <v>1030.24</v>
      </c>
      <c r="R3022" s="91">
        <v>763.57</v>
      </c>
      <c r="S3022" s="91">
        <v>566.41</v>
      </c>
      <c r="T3022" s="91">
        <v>1150.26</v>
      </c>
      <c r="U3022" s="91">
        <f t="shared" si="287"/>
        <v>14956.679999999998</v>
      </c>
      <c r="V3022" s="82" t="str">
        <f t="shared" si="285"/>
        <v>111001190893</v>
      </c>
      <c r="W3022" s="83">
        <f>VLOOKUP(V3022,Factors!$E$6:$H$5950,4,FALSE)</f>
        <v>8.4599999999999995E-2</v>
      </c>
      <c r="X3022" t="str">
        <f>VLOOKUP(V3022,Factors!$E$6:$F$5950,2,FALSE)</f>
        <v>Sendout Volumes</v>
      </c>
      <c r="Y3022" s="92">
        <f t="shared" si="282"/>
        <v>1265.3351279999997</v>
      </c>
      <c r="Z3022" s="92">
        <f t="shared" si="283"/>
        <v>13691.344871999998</v>
      </c>
      <c r="AA3022" s="92">
        <f t="shared" si="284"/>
        <v>14956.679999999997</v>
      </c>
    </row>
    <row r="3023" spans="1:27" x14ac:dyDescent="0.25">
      <c r="A3023" t="s">
        <v>594</v>
      </c>
      <c r="B3023" t="s">
        <v>80</v>
      </c>
      <c r="C3023" t="s">
        <v>81</v>
      </c>
      <c r="D3023" t="s">
        <v>599</v>
      </c>
      <c r="E3023" t="s">
        <v>598</v>
      </c>
      <c r="F3023" t="str">
        <f t="shared" si="286"/>
        <v>1190</v>
      </c>
      <c r="G3023" t="s">
        <v>154</v>
      </c>
      <c r="H3023" t="s">
        <v>155</v>
      </c>
      <c r="I3023" s="91"/>
      <c r="J3023" s="91"/>
      <c r="K3023" s="91"/>
      <c r="L3023" s="91">
        <v>311.04000000000002</v>
      </c>
      <c r="M3023" s="91">
        <v>427.68</v>
      </c>
      <c r="N3023" s="91">
        <v>233.28</v>
      </c>
      <c r="O3023" s="91"/>
      <c r="P3023" s="91"/>
      <c r="Q3023" s="91"/>
      <c r="R3023" s="91"/>
      <c r="S3023" s="91"/>
      <c r="T3023" s="91"/>
      <c r="U3023" s="91">
        <f t="shared" si="287"/>
        <v>972</v>
      </c>
      <c r="V3023" s="82" t="str">
        <f t="shared" si="285"/>
        <v>111001190893</v>
      </c>
      <c r="W3023" s="83">
        <f>VLOOKUP(V3023,Factors!$E$6:$H$5950,4,FALSE)</f>
        <v>8.4599999999999995E-2</v>
      </c>
      <c r="X3023" t="str">
        <f>VLOOKUP(V3023,Factors!$E$6:$F$5950,2,FALSE)</f>
        <v>Sendout Volumes</v>
      </c>
      <c r="Y3023" s="92">
        <f t="shared" si="282"/>
        <v>82.231200000000001</v>
      </c>
      <c r="Z3023" s="92">
        <f t="shared" si="283"/>
        <v>889.76880000000006</v>
      </c>
      <c r="AA3023" s="92">
        <f t="shared" si="284"/>
        <v>972</v>
      </c>
    </row>
    <row r="3024" spans="1:27" x14ac:dyDescent="0.25">
      <c r="A3024" t="s">
        <v>594</v>
      </c>
      <c r="B3024" t="s">
        <v>80</v>
      </c>
      <c r="C3024" t="s">
        <v>81</v>
      </c>
      <c r="D3024" t="s">
        <v>599</v>
      </c>
      <c r="E3024" t="s">
        <v>598</v>
      </c>
      <c r="F3024" t="str">
        <f t="shared" si="286"/>
        <v>1190</v>
      </c>
      <c r="G3024" t="s">
        <v>156</v>
      </c>
      <c r="H3024" t="s">
        <v>157</v>
      </c>
      <c r="I3024" s="91">
        <v>21.43</v>
      </c>
      <c r="J3024" s="91">
        <v>21.43</v>
      </c>
      <c r="K3024" s="91"/>
      <c r="L3024" s="91">
        <v>85.72</v>
      </c>
      <c r="M3024" s="91">
        <v>85.72</v>
      </c>
      <c r="N3024" s="91">
        <v>128.58000000000001</v>
      </c>
      <c r="O3024" s="91"/>
      <c r="P3024" s="91">
        <v>42.86</v>
      </c>
      <c r="Q3024" s="91">
        <v>21.43</v>
      </c>
      <c r="R3024" s="91"/>
      <c r="S3024" s="91"/>
      <c r="T3024" s="91"/>
      <c r="U3024" s="91">
        <f t="shared" si="287"/>
        <v>407.17</v>
      </c>
      <c r="V3024" s="82" t="str">
        <f t="shared" si="285"/>
        <v>111001190893</v>
      </c>
      <c r="W3024" s="83">
        <f>VLOOKUP(V3024,Factors!$E$6:$H$5950,4,FALSE)</f>
        <v>8.4599999999999995E-2</v>
      </c>
      <c r="X3024" t="str">
        <f>VLOOKUP(V3024,Factors!$E$6:$F$5950,2,FALSE)</f>
        <v>Sendout Volumes</v>
      </c>
      <c r="Y3024" s="92">
        <f t="shared" si="282"/>
        <v>34.446581999999999</v>
      </c>
      <c r="Z3024" s="92">
        <f t="shared" si="283"/>
        <v>372.72341800000004</v>
      </c>
      <c r="AA3024" s="92">
        <f t="shared" si="284"/>
        <v>407.17</v>
      </c>
    </row>
    <row r="3025" spans="1:27" x14ac:dyDescent="0.25">
      <c r="A3025" t="s">
        <v>594</v>
      </c>
      <c r="B3025" t="s">
        <v>80</v>
      </c>
      <c r="C3025" t="s">
        <v>81</v>
      </c>
      <c r="D3025" t="s">
        <v>600</v>
      </c>
      <c r="E3025" t="s">
        <v>601</v>
      </c>
      <c r="F3025" t="str">
        <f t="shared" si="286"/>
        <v>1295</v>
      </c>
      <c r="G3025" t="s">
        <v>92</v>
      </c>
      <c r="H3025" t="s">
        <v>93</v>
      </c>
      <c r="I3025" s="91"/>
      <c r="J3025" s="91"/>
      <c r="K3025" s="91"/>
      <c r="L3025" s="91"/>
      <c r="M3025" s="91"/>
      <c r="N3025" s="91">
        <v>3251.03</v>
      </c>
      <c r="O3025" s="91"/>
      <c r="P3025" s="91"/>
      <c r="Q3025" s="91"/>
      <c r="R3025" s="91"/>
      <c r="S3025" s="91"/>
      <c r="T3025" s="91"/>
      <c r="U3025" s="91">
        <f t="shared" si="287"/>
        <v>3251.03</v>
      </c>
      <c r="V3025" s="82" t="str">
        <f t="shared" si="285"/>
        <v>111001295893</v>
      </c>
      <c r="W3025" s="83">
        <f>VLOOKUP(V3025,Factors!$E$6:$H$5950,4,FALSE)</f>
        <v>8.4599999999999995E-2</v>
      </c>
      <c r="X3025" t="str">
        <f>VLOOKUP(V3025,Factors!$E$6:$F$5950,2,FALSE)</f>
        <v>Sendout Volumes</v>
      </c>
      <c r="Y3025" s="92">
        <f t="shared" si="282"/>
        <v>275.03713800000003</v>
      </c>
      <c r="Z3025" s="92">
        <f t="shared" si="283"/>
        <v>2975.9928620000001</v>
      </c>
      <c r="AA3025" s="92">
        <f t="shared" si="284"/>
        <v>3251.03</v>
      </c>
    </row>
    <row r="3026" spans="1:27" x14ac:dyDescent="0.25">
      <c r="A3026" t="s">
        <v>594</v>
      </c>
      <c r="B3026" t="s">
        <v>80</v>
      </c>
      <c r="C3026" t="s">
        <v>81</v>
      </c>
      <c r="D3026" t="s">
        <v>600</v>
      </c>
      <c r="E3026" t="s">
        <v>601</v>
      </c>
      <c r="F3026" t="str">
        <f t="shared" si="286"/>
        <v>1295</v>
      </c>
      <c r="G3026" t="s">
        <v>272</v>
      </c>
      <c r="H3026" t="s">
        <v>273</v>
      </c>
      <c r="I3026" s="91"/>
      <c r="J3026" s="91"/>
      <c r="K3026" s="91"/>
      <c r="L3026" s="91"/>
      <c r="M3026" s="91"/>
      <c r="N3026" s="91"/>
      <c r="O3026" s="91"/>
      <c r="P3026" s="91"/>
      <c r="Q3026" s="91">
        <v>90</v>
      </c>
      <c r="R3026" s="91"/>
      <c r="S3026" s="91"/>
      <c r="T3026" s="91"/>
      <c r="U3026" s="91">
        <f t="shared" si="287"/>
        <v>90</v>
      </c>
      <c r="V3026" s="82" t="str">
        <f t="shared" si="285"/>
        <v>111001295893</v>
      </c>
      <c r="W3026" s="83">
        <f>VLOOKUP(V3026,Factors!$E$6:$H$5950,4,FALSE)</f>
        <v>8.4599999999999995E-2</v>
      </c>
      <c r="X3026" t="str">
        <f>VLOOKUP(V3026,Factors!$E$6:$F$5950,2,FALSE)</f>
        <v>Sendout Volumes</v>
      </c>
      <c r="Y3026" s="92">
        <f t="shared" ref="Y3026:Y3089" si="288">U3026*W3026</f>
        <v>7.6139999999999999</v>
      </c>
      <c r="Z3026" s="92">
        <f t="shared" ref="Z3026:Z3089" si="289">U3026-Y3026</f>
        <v>82.385999999999996</v>
      </c>
      <c r="AA3026" s="92">
        <f t="shared" ref="AA3026:AA3089" si="290">Y3026+Z3026</f>
        <v>90</v>
      </c>
    </row>
    <row r="3027" spans="1:27" x14ac:dyDescent="0.25">
      <c r="A3027" t="s">
        <v>594</v>
      </c>
      <c r="B3027" t="s">
        <v>80</v>
      </c>
      <c r="C3027" t="s">
        <v>81</v>
      </c>
      <c r="D3027" t="s">
        <v>600</v>
      </c>
      <c r="E3027" t="s">
        <v>601</v>
      </c>
      <c r="F3027" t="str">
        <f t="shared" si="286"/>
        <v>1295</v>
      </c>
      <c r="G3027" t="s">
        <v>84</v>
      </c>
      <c r="H3027" t="s">
        <v>85</v>
      </c>
      <c r="I3027" s="91">
        <v>123</v>
      </c>
      <c r="J3027" s="91"/>
      <c r="K3027" s="91">
        <v>51.95</v>
      </c>
      <c r="L3027" s="91"/>
      <c r="M3027" s="91"/>
      <c r="N3027" s="91"/>
      <c r="O3027" s="91">
        <v>27.02</v>
      </c>
      <c r="P3027" s="91">
        <v>101.41</v>
      </c>
      <c r="Q3027" s="91">
        <v>166.45</v>
      </c>
      <c r="R3027" s="91"/>
      <c r="S3027" s="91"/>
      <c r="T3027" s="91">
        <v>68.040000000000006</v>
      </c>
      <c r="U3027" s="91">
        <f t="shared" si="287"/>
        <v>537.87</v>
      </c>
      <c r="V3027" s="82" t="str">
        <f t="shared" si="285"/>
        <v>111001295893</v>
      </c>
      <c r="W3027" s="83">
        <f>VLOOKUP(V3027,Factors!$E$6:$H$5950,4,FALSE)</f>
        <v>8.4599999999999995E-2</v>
      </c>
      <c r="X3027" t="str">
        <f>VLOOKUP(V3027,Factors!$E$6:$F$5950,2,FALSE)</f>
        <v>Sendout Volumes</v>
      </c>
      <c r="Y3027" s="92">
        <f t="shared" si="288"/>
        <v>45.503802</v>
      </c>
      <c r="Z3027" s="92">
        <f t="shared" si="289"/>
        <v>492.366198</v>
      </c>
      <c r="AA3027" s="92">
        <f t="shared" si="290"/>
        <v>537.87</v>
      </c>
    </row>
    <row r="3028" spans="1:27" x14ac:dyDescent="0.25">
      <c r="A3028" t="s">
        <v>594</v>
      </c>
      <c r="B3028" t="s">
        <v>80</v>
      </c>
      <c r="C3028" t="s">
        <v>81</v>
      </c>
      <c r="D3028" t="s">
        <v>600</v>
      </c>
      <c r="E3028" t="s">
        <v>601</v>
      </c>
      <c r="F3028" t="str">
        <f t="shared" si="286"/>
        <v>1295</v>
      </c>
      <c r="G3028" t="s">
        <v>124</v>
      </c>
      <c r="H3028" t="s">
        <v>125</v>
      </c>
      <c r="I3028" s="91"/>
      <c r="J3028" s="91"/>
      <c r="K3028" s="91">
        <v>733</v>
      </c>
      <c r="L3028" s="91"/>
      <c r="M3028" s="91"/>
      <c r="N3028" s="91"/>
      <c r="O3028" s="91"/>
      <c r="P3028" s="91"/>
      <c r="Q3028" s="91"/>
      <c r="R3028" s="91"/>
      <c r="S3028" s="91"/>
      <c r="T3028" s="91"/>
      <c r="U3028" s="91">
        <f t="shared" si="287"/>
        <v>733</v>
      </c>
      <c r="V3028" s="82" t="str">
        <f t="shared" si="285"/>
        <v>111001295893</v>
      </c>
      <c r="W3028" s="83">
        <f>VLOOKUP(V3028,Factors!$E$6:$H$5950,4,FALSE)</f>
        <v>8.4599999999999995E-2</v>
      </c>
      <c r="X3028" t="str">
        <f>VLOOKUP(V3028,Factors!$E$6:$F$5950,2,FALSE)</f>
        <v>Sendout Volumes</v>
      </c>
      <c r="Y3028" s="92">
        <f t="shared" si="288"/>
        <v>62.011799999999994</v>
      </c>
      <c r="Z3028" s="92">
        <f t="shared" si="289"/>
        <v>670.98820000000001</v>
      </c>
      <c r="AA3028" s="92">
        <f t="shared" si="290"/>
        <v>733</v>
      </c>
    </row>
    <row r="3029" spans="1:27" x14ac:dyDescent="0.25">
      <c r="A3029" t="s">
        <v>594</v>
      </c>
      <c r="B3029" t="s">
        <v>80</v>
      </c>
      <c r="C3029" t="s">
        <v>81</v>
      </c>
      <c r="D3029" t="s">
        <v>600</v>
      </c>
      <c r="E3029" t="s">
        <v>601</v>
      </c>
      <c r="F3029" t="str">
        <f t="shared" si="286"/>
        <v>1295</v>
      </c>
      <c r="G3029" t="s">
        <v>256</v>
      </c>
      <c r="H3029" t="s">
        <v>257</v>
      </c>
      <c r="I3029" s="91"/>
      <c r="J3029" s="91"/>
      <c r="K3029" s="91"/>
      <c r="L3029" s="91"/>
      <c r="M3029" s="91"/>
      <c r="N3029" s="91"/>
      <c r="O3029" s="91"/>
      <c r="P3029" s="91">
        <v>174.25</v>
      </c>
      <c r="Q3029" s="91"/>
      <c r="R3029" s="91"/>
      <c r="S3029" s="91"/>
      <c r="T3029" s="91"/>
      <c r="U3029" s="91">
        <f t="shared" si="287"/>
        <v>174.25</v>
      </c>
      <c r="V3029" s="82" t="str">
        <f t="shared" si="285"/>
        <v>111001295893</v>
      </c>
      <c r="W3029" s="83">
        <f>VLOOKUP(V3029,Factors!$E$6:$H$5950,4,FALSE)</f>
        <v>8.4599999999999995E-2</v>
      </c>
      <c r="X3029" t="str">
        <f>VLOOKUP(V3029,Factors!$E$6:$F$5950,2,FALSE)</f>
        <v>Sendout Volumes</v>
      </c>
      <c r="Y3029" s="92">
        <f t="shared" si="288"/>
        <v>14.741549999999998</v>
      </c>
      <c r="Z3029" s="92">
        <f t="shared" si="289"/>
        <v>159.50845000000001</v>
      </c>
      <c r="AA3029" s="92">
        <f t="shared" si="290"/>
        <v>174.25</v>
      </c>
    </row>
    <row r="3030" spans="1:27" x14ac:dyDescent="0.25">
      <c r="A3030" t="s">
        <v>594</v>
      </c>
      <c r="B3030" t="s">
        <v>80</v>
      </c>
      <c r="C3030" t="s">
        <v>81</v>
      </c>
      <c r="D3030" t="s">
        <v>600</v>
      </c>
      <c r="E3030" t="s">
        <v>601</v>
      </c>
      <c r="F3030" t="str">
        <f t="shared" si="286"/>
        <v>1295</v>
      </c>
      <c r="G3030" t="s">
        <v>56</v>
      </c>
      <c r="H3030" t="s">
        <v>57</v>
      </c>
      <c r="I3030" s="91">
        <v>1830.98</v>
      </c>
      <c r="J3030" s="91"/>
      <c r="K3030" s="91">
        <v>939.33</v>
      </c>
      <c r="L3030" s="91"/>
      <c r="M3030" s="91"/>
      <c r="N3030" s="91"/>
      <c r="O3030" s="91">
        <v>488.6</v>
      </c>
      <c r="P3030" s="91">
        <v>1681.91</v>
      </c>
      <c r="Q3030" s="91">
        <v>2012.85</v>
      </c>
      <c r="R3030" s="91"/>
      <c r="S3030" s="91"/>
      <c r="T3030" s="91">
        <v>1105.28</v>
      </c>
      <c r="U3030" s="91">
        <f t="shared" si="287"/>
        <v>8058.95</v>
      </c>
      <c r="V3030" s="82" t="str">
        <f t="shared" si="285"/>
        <v>111001295893</v>
      </c>
      <c r="W3030" s="83">
        <f>VLOOKUP(V3030,Factors!$E$6:$H$5950,4,FALSE)</f>
        <v>8.4599999999999995E-2</v>
      </c>
      <c r="X3030" t="str">
        <f>VLOOKUP(V3030,Factors!$E$6:$F$5950,2,FALSE)</f>
        <v>Sendout Volumes</v>
      </c>
      <c r="Y3030" s="92">
        <f t="shared" si="288"/>
        <v>681.78716999999995</v>
      </c>
      <c r="Z3030" s="92">
        <f t="shared" si="289"/>
        <v>7377.1628300000002</v>
      </c>
      <c r="AA3030" s="92">
        <f t="shared" si="290"/>
        <v>8058.95</v>
      </c>
    </row>
    <row r="3031" spans="1:27" x14ac:dyDescent="0.25">
      <c r="A3031" t="s">
        <v>594</v>
      </c>
      <c r="B3031" t="s">
        <v>80</v>
      </c>
      <c r="C3031" t="s">
        <v>81</v>
      </c>
      <c r="D3031" t="s">
        <v>600</v>
      </c>
      <c r="E3031" t="s">
        <v>601</v>
      </c>
      <c r="F3031" t="str">
        <f t="shared" si="286"/>
        <v>1295</v>
      </c>
      <c r="G3031" t="s">
        <v>68</v>
      </c>
      <c r="H3031" t="s">
        <v>69</v>
      </c>
      <c r="I3031" s="91">
        <v>392.91</v>
      </c>
      <c r="J3031" s="91"/>
      <c r="K3031" s="91"/>
      <c r="L3031" s="91"/>
      <c r="M3031" s="91"/>
      <c r="N3031" s="91"/>
      <c r="O3031" s="91"/>
      <c r="P3031" s="91">
        <v>151.63</v>
      </c>
      <c r="Q3031" s="91">
        <v>996.76</v>
      </c>
      <c r="R3031" s="91"/>
      <c r="S3031" s="91"/>
      <c r="T3031" s="91">
        <v>124.94</v>
      </c>
      <c r="U3031" s="91">
        <f t="shared" si="287"/>
        <v>1666.24</v>
      </c>
      <c r="V3031" s="82" t="str">
        <f t="shared" si="285"/>
        <v>111001295893</v>
      </c>
      <c r="W3031" s="83">
        <f>VLOOKUP(V3031,Factors!$E$6:$H$5950,4,FALSE)</f>
        <v>8.4599999999999995E-2</v>
      </c>
      <c r="X3031" t="str">
        <f>VLOOKUP(V3031,Factors!$E$6:$F$5950,2,FALSE)</f>
        <v>Sendout Volumes</v>
      </c>
      <c r="Y3031" s="92">
        <f t="shared" si="288"/>
        <v>140.96390399999999</v>
      </c>
      <c r="Z3031" s="92">
        <f t="shared" si="289"/>
        <v>1525.2760960000001</v>
      </c>
      <c r="AA3031" s="92">
        <f t="shared" si="290"/>
        <v>1666.24</v>
      </c>
    </row>
    <row r="3032" spans="1:27" x14ac:dyDescent="0.25">
      <c r="A3032" t="s">
        <v>594</v>
      </c>
      <c r="B3032" t="s">
        <v>80</v>
      </c>
      <c r="C3032" t="s">
        <v>81</v>
      </c>
      <c r="D3032" t="s">
        <v>600</v>
      </c>
      <c r="E3032" t="s">
        <v>601</v>
      </c>
      <c r="F3032" t="str">
        <f t="shared" si="286"/>
        <v>1295</v>
      </c>
      <c r="G3032" t="s">
        <v>154</v>
      </c>
      <c r="H3032" t="s">
        <v>155</v>
      </c>
      <c r="I3032" s="91"/>
      <c r="J3032" s="91"/>
      <c r="K3032" s="91"/>
      <c r="L3032" s="91"/>
      <c r="M3032" s="91"/>
      <c r="N3032" s="91"/>
      <c r="O3032" s="91"/>
      <c r="P3032" s="91"/>
      <c r="Q3032" s="91"/>
      <c r="R3032" s="91"/>
      <c r="S3032" s="91"/>
      <c r="T3032" s="91">
        <v>59.16</v>
      </c>
      <c r="U3032" s="91">
        <f t="shared" si="287"/>
        <v>59.16</v>
      </c>
      <c r="V3032" s="82" t="str">
        <f t="shared" si="285"/>
        <v>111001295893</v>
      </c>
      <c r="W3032" s="83">
        <f>VLOOKUP(V3032,Factors!$E$6:$H$5950,4,FALSE)</f>
        <v>8.4599999999999995E-2</v>
      </c>
      <c r="X3032" t="str">
        <f>VLOOKUP(V3032,Factors!$E$6:$F$5950,2,FALSE)</f>
        <v>Sendout Volumes</v>
      </c>
      <c r="Y3032" s="92">
        <f t="shared" si="288"/>
        <v>5.0049359999999998</v>
      </c>
      <c r="Z3032" s="92">
        <f t="shared" si="289"/>
        <v>54.155063999999996</v>
      </c>
      <c r="AA3032" s="92">
        <f t="shared" si="290"/>
        <v>59.16</v>
      </c>
    </row>
    <row r="3033" spans="1:27" x14ac:dyDescent="0.25">
      <c r="A3033" t="s">
        <v>594</v>
      </c>
      <c r="B3033" t="s">
        <v>80</v>
      </c>
      <c r="C3033" t="s">
        <v>81</v>
      </c>
      <c r="D3033" t="s">
        <v>600</v>
      </c>
      <c r="E3033" t="s">
        <v>601</v>
      </c>
      <c r="F3033" t="str">
        <f t="shared" si="286"/>
        <v>1295</v>
      </c>
      <c r="G3033" t="s">
        <v>156</v>
      </c>
      <c r="H3033" t="s">
        <v>157</v>
      </c>
      <c r="I3033" s="91"/>
      <c r="J3033" s="91"/>
      <c r="K3033" s="91"/>
      <c r="L3033" s="91"/>
      <c r="M3033" s="91"/>
      <c r="N3033" s="91"/>
      <c r="O3033" s="91"/>
      <c r="P3033" s="91"/>
      <c r="Q3033" s="91">
        <v>42.86</v>
      </c>
      <c r="R3033" s="91"/>
      <c r="S3033" s="91"/>
      <c r="T3033" s="91"/>
      <c r="U3033" s="91">
        <f t="shared" si="287"/>
        <v>42.86</v>
      </c>
      <c r="V3033" s="82" t="str">
        <f t="shared" si="285"/>
        <v>111001295893</v>
      </c>
      <c r="W3033" s="83">
        <f>VLOOKUP(V3033,Factors!$E$6:$H$5950,4,FALSE)</f>
        <v>8.4599999999999995E-2</v>
      </c>
      <c r="X3033" t="str">
        <f>VLOOKUP(V3033,Factors!$E$6:$F$5950,2,FALSE)</f>
        <v>Sendout Volumes</v>
      </c>
      <c r="Y3033" s="92">
        <f t="shared" si="288"/>
        <v>3.6259559999999995</v>
      </c>
      <c r="Z3033" s="92">
        <f t="shared" si="289"/>
        <v>39.234043999999997</v>
      </c>
      <c r="AA3033" s="92">
        <f t="shared" si="290"/>
        <v>42.86</v>
      </c>
    </row>
    <row r="3034" spans="1:27" x14ac:dyDescent="0.25">
      <c r="A3034" t="s">
        <v>594</v>
      </c>
      <c r="B3034" t="s">
        <v>80</v>
      </c>
      <c r="C3034" t="s">
        <v>81</v>
      </c>
      <c r="D3034" t="s">
        <v>602</v>
      </c>
      <c r="E3034" t="s">
        <v>603</v>
      </c>
      <c r="F3034" t="str">
        <f t="shared" si="286"/>
        <v>1335</v>
      </c>
      <c r="G3034" t="s">
        <v>92</v>
      </c>
      <c r="H3034" t="s">
        <v>93</v>
      </c>
      <c r="I3034" s="91"/>
      <c r="J3034" s="91"/>
      <c r="K3034" s="91"/>
      <c r="L3034" s="91"/>
      <c r="M3034" s="91"/>
      <c r="N3034" s="91"/>
      <c r="O3034" s="91"/>
      <c r="P3034" s="91"/>
      <c r="Q3034" s="91"/>
      <c r="R3034" s="91">
        <v>228.57</v>
      </c>
      <c r="S3034" s="91"/>
      <c r="T3034" s="91"/>
      <c r="U3034" s="91">
        <f t="shared" si="287"/>
        <v>228.57</v>
      </c>
      <c r="V3034" s="82" t="str">
        <f t="shared" si="285"/>
        <v>111001335893</v>
      </c>
      <c r="W3034" s="83">
        <f>VLOOKUP(V3034,Factors!$E$6:$H$5950,4,FALSE)</f>
        <v>8.4599999999999995E-2</v>
      </c>
      <c r="X3034" t="str">
        <f>VLOOKUP(V3034,Factors!$E$6:$F$5950,2,FALSE)</f>
        <v>sendout volumes</v>
      </c>
      <c r="Y3034" s="92">
        <f t="shared" si="288"/>
        <v>19.337021999999997</v>
      </c>
      <c r="Z3034" s="92">
        <f t="shared" si="289"/>
        <v>209.232978</v>
      </c>
      <c r="AA3034" s="92">
        <f t="shared" si="290"/>
        <v>228.57</v>
      </c>
    </row>
    <row r="3035" spans="1:27" x14ac:dyDescent="0.25">
      <c r="A3035" t="s">
        <v>594</v>
      </c>
      <c r="B3035" t="s">
        <v>80</v>
      </c>
      <c r="C3035" t="s">
        <v>81</v>
      </c>
      <c r="D3035" t="s">
        <v>604</v>
      </c>
      <c r="E3035" t="s">
        <v>605</v>
      </c>
      <c r="F3035" t="str">
        <f t="shared" si="286"/>
        <v>1345</v>
      </c>
      <c r="G3035" t="s">
        <v>114</v>
      </c>
      <c r="H3035" t="s">
        <v>115</v>
      </c>
      <c r="I3035" s="91">
        <v>581.11</v>
      </c>
      <c r="J3035" s="91">
        <v>597.65</v>
      </c>
      <c r="K3035" s="91">
        <v>620.4</v>
      </c>
      <c r="L3035" s="91">
        <v>2001.83</v>
      </c>
      <c r="M3035" s="91">
        <v>-202.67</v>
      </c>
      <c r="N3035" s="91">
        <v>41.36</v>
      </c>
      <c r="O3035" s="91"/>
      <c r="P3035" s="91">
        <v>372.24</v>
      </c>
      <c r="Q3035" s="91">
        <v>1499.3</v>
      </c>
      <c r="R3035" s="91">
        <v>2802.14</v>
      </c>
      <c r="S3035" s="91">
        <v>2336.84</v>
      </c>
      <c r="T3035" s="91">
        <v>-0.22</v>
      </c>
      <c r="U3035" s="91">
        <f t="shared" si="287"/>
        <v>10649.980000000001</v>
      </c>
      <c r="V3035" s="82" t="str">
        <f t="shared" si="285"/>
        <v>111001345893</v>
      </c>
      <c r="W3035" s="83">
        <f>VLOOKUP(V3035,Factors!$E$6:$H$5950,4,FALSE)</f>
        <v>8.4599999999999995E-2</v>
      </c>
      <c r="X3035" t="str">
        <f>VLOOKUP(V3035,Factors!$E$6:$F$5950,2,FALSE)</f>
        <v>Sendout Volumes</v>
      </c>
      <c r="Y3035" s="92">
        <f t="shared" si="288"/>
        <v>900.98830800000007</v>
      </c>
      <c r="Z3035" s="92">
        <f t="shared" si="289"/>
        <v>9748.9916920000014</v>
      </c>
      <c r="AA3035" s="92">
        <f t="shared" si="290"/>
        <v>10649.980000000001</v>
      </c>
    </row>
    <row r="3036" spans="1:27" x14ac:dyDescent="0.25">
      <c r="A3036" t="s">
        <v>594</v>
      </c>
      <c r="B3036" t="s">
        <v>80</v>
      </c>
      <c r="C3036" t="s">
        <v>81</v>
      </c>
      <c r="D3036" t="s">
        <v>604</v>
      </c>
      <c r="E3036" t="s">
        <v>605</v>
      </c>
      <c r="F3036" t="str">
        <f t="shared" si="286"/>
        <v>1345</v>
      </c>
      <c r="G3036" t="s">
        <v>86</v>
      </c>
      <c r="H3036" t="s">
        <v>87</v>
      </c>
      <c r="I3036" s="91">
        <v>21671.01</v>
      </c>
      <c r="J3036" s="91">
        <v>12714.17</v>
      </c>
      <c r="K3036" s="91">
        <v>25213.05</v>
      </c>
      <c r="L3036" s="91">
        <v>15286.67</v>
      </c>
      <c r="M3036" s="91">
        <v>16461.240000000002</v>
      </c>
      <c r="N3036" s="91">
        <v>20034.810000000001</v>
      </c>
      <c r="O3036" s="91">
        <v>13235.23</v>
      </c>
      <c r="P3036" s="91">
        <v>20514.53</v>
      </c>
      <c r="Q3036" s="91">
        <v>12904.32</v>
      </c>
      <c r="R3036" s="91">
        <v>21362.38</v>
      </c>
      <c r="S3036" s="91">
        <v>18529.34</v>
      </c>
      <c r="T3036" s="91">
        <v>16888.990000000002</v>
      </c>
      <c r="U3036" s="91">
        <f t="shared" si="287"/>
        <v>214815.74</v>
      </c>
      <c r="V3036" s="82" t="str">
        <f t="shared" si="285"/>
        <v>111001345893</v>
      </c>
      <c r="W3036" s="83">
        <f>VLOOKUP(V3036,Factors!$E$6:$H$5950,4,FALSE)</f>
        <v>8.4599999999999995E-2</v>
      </c>
      <c r="X3036" t="str">
        <f>VLOOKUP(V3036,Factors!$E$6:$F$5950,2,FALSE)</f>
        <v>Sendout Volumes</v>
      </c>
      <c r="Y3036" s="92">
        <f t="shared" si="288"/>
        <v>18173.411603999997</v>
      </c>
      <c r="Z3036" s="92">
        <f t="shared" si="289"/>
        <v>196642.328396</v>
      </c>
      <c r="AA3036" s="92">
        <f t="shared" si="290"/>
        <v>214815.74</v>
      </c>
    </row>
    <row r="3037" spans="1:27" x14ac:dyDescent="0.25">
      <c r="A3037" t="s">
        <v>594</v>
      </c>
      <c r="B3037" t="s">
        <v>80</v>
      </c>
      <c r="C3037" t="s">
        <v>81</v>
      </c>
      <c r="D3037" t="s">
        <v>604</v>
      </c>
      <c r="E3037" t="s">
        <v>605</v>
      </c>
      <c r="F3037" t="str">
        <f t="shared" si="286"/>
        <v>1345</v>
      </c>
      <c r="G3037" t="s">
        <v>116</v>
      </c>
      <c r="H3037" t="s">
        <v>117</v>
      </c>
      <c r="I3037" s="91">
        <v>6928.31</v>
      </c>
      <c r="J3037" s="91">
        <v>3754.96</v>
      </c>
      <c r="K3037" s="91">
        <v>6897.6</v>
      </c>
      <c r="L3037" s="91">
        <v>3964.32</v>
      </c>
      <c r="M3037" s="91">
        <v>3086.5</v>
      </c>
      <c r="N3037" s="91">
        <v>4690.21</v>
      </c>
      <c r="O3037" s="91">
        <v>3406</v>
      </c>
      <c r="P3037" s="91">
        <v>6767.06</v>
      </c>
      <c r="Q3037" s="91">
        <v>5366.46</v>
      </c>
      <c r="R3037" s="91">
        <v>9073.34</v>
      </c>
      <c r="S3037" s="91">
        <v>5800.74</v>
      </c>
      <c r="T3037" s="91">
        <v>4901.37</v>
      </c>
      <c r="U3037" s="91">
        <f t="shared" si="287"/>
        <v>64636.869999999995</v>
      </c>
      <c r="V3037" s="82" t="str">
        <f t="shared" si="285"/>
        <v>111001345893</v>
      </c>
      <c r="W3037" s="83">
        <f>VLOOKUP(V3037,Factors!$E$6:$H$5950,4,FALSE)</f>
        <v>8.4599999999999995E-2</v>
      </c>
      <c r="X3037" t="str">
        <f>VLOOKUP(V3037,Factors!$E$6:$F$5950,2,FALSE)</f>
        <v>Sendout Volumes</v>
      </c>
      <c r="Y3037" s="92">
        <f t="shared" si="288"/>
        <v>5468.2792019999997</v>
      </c>
      <c r="Z3037" s="92">
        <f t="shared" si="289"/>
        <v>59168.590797999997</v>
      </c>
      <c r="AA3037" s="92">
        <f t="shared" si="290"/>
        <v>64636.869999999995</v>
      </c>
    </row>
    <row r="3038" spans="1:27" x14ac:dyDescent="0.25">
      <c r="A3038" t="s">
        <v>594</v>
      </c>
      <c r="B3038" t="s">
        <v>80</v>
      </c>
      <c r="C3038" t="s">
        <v>81</v>
      </c>
      <c r="D3038" t="s">
        <v>604</v>
      </c>
      <c r="E3038" t="s">
        <v>605</v>
      </c>
      <c r="F3038" t="str">
        <f t="shared" si="286"/>
        <v>1345</v>
      </c>
      <c r="G3038" t="s">
        <v>88</v>
      </c>
      <c r="H3038" t="s">
        <v>89</v>
      </c>
      <c r="I3038" s="91">
        <v>3097.31</v>
      </c>
      <c r="J3038" s="91">
        <v>2674.15</v>
      </c>
      <c r="K3038" s="91">
        <v>2941.71</v>
      </c>
      <c r="L3038" s="91">
        <v>2807.68</v>
      </c>
      <c r="M3038" s="91">
        <v>3075.21</v>
      </c>
      <c r="N3038" s="91">
        <v>2807.89</v>
      </c>
      <c r="O3038" s="91">
        <v>2941.51</v>
      </c>
      <c r="P3038" s="91">
        <v>3075.43</v>
      </c>
      <c r="Q3038" s="91">
        <v>2607.2399999999998</v>
      </c>
      <c r="R3038" s="91">
        <v>3097.35</v>
      </c>
      <c r="S3038" s="91">
        <v>2852.46</v>
      </c>
      <c r="T3038" s="91">
        <v>3093.8</v>
      </c>
      <c r="U3038" s="91">
        <f t="shared" si="287"/>
        <v>35071.74</v>
      </c>
      <c r="V3038" s="82" t="str">
        <f t="shared" si="285"/>
        <v>111001345893</v>
      </c>
      <c r="W3038" s="83">
        <f>VLOOKUP(V3038,Factors!$E$6:$H$5950,4,FALSE)</f>
        <v>8.4599999999999995E-2</v>
      </c>
      <c r="X3038" t="str">
        <f>VLOOKUP(V3038,Factors!$E$6:$F$5950,2,FALSE)</f>
        <v>Sendout Volumes</v>
      </c>
      <c r="Y3038" s="92">
        <f t="shared" si="288"/>
        <v>2967.0692039999994</v>
      </c>
      <c r="Z3038" s="92">
        <f t="shared" si="289"/>
        <v>32104.670795999999</v>
      </c>
      <c r="AA3038" s="92">
        <f t="shared" si="290"/>
        <v>35071.74</v>
      </c>
    </row>
    <row r="3039" spans="1:27" x14ac:dyDescent="0.25">
      <c r="A3039" t="s">
        <v>594</v>
      </c>
      <c r="B3039" t="s">
        <v>80</v>
      </c>
      <c r="C3039" t="s">
        <v>81</v>
      </c>
      <c r="D3039" t="s">
        <v>604</v>
      </c>
      <c r="E3039" t="s">
        <v>605</v>
      </c>
      <c r="F3039" t="str">
        <f t="shared" si="286"/>
        <v>1345</v>
      </c>
      <c r="G3039" t="s">
        <v>90</v>
      </c>
      <c r="H3039" t="s">
        <v>91</v>
      </c>
      <c r="I3039" s="91">
        <v>13278.52</v>
      </c>
      <c r="J3039" s="91">
        <v>11105.33</v>
      </c>
      <c r="K3039" s="91">
        <v>12664.14</v>
      </c>
      <c r="L3039" s="91">
        <v>11890.12</v>
      </c>
      <c r="M3039" s="91">
        <v>12422.01</v>
      </c>
      <c r="N3039" s="91">
        <v>11687.23</v>
      </c>
      <c r="O3039" s="91">
        <v>11988.35</v>
      </c>
      <c r="P3039" s="91">
        <v>13120.34</v>
      </c>
      <c r="Q3039" s="91">
        <v>11259.35</v>
      </c>
      <c r="R3039" s="91">
        <v>13988.4</v>
      </c>
      <c r="S3039" s="91">
        <v>12420.88</v>
      </c>
      <c r="T3039" s="91">
        <v>12825.28</v>
      </c>
      <c r="U3039" s="91">
        <f t="shared" si="287"/>
        <v>148649.95000000001</v>
      </c>
      <c r="V3039" s="82" t="str">
        <f t="shared" si="285"/>
        <v>111001345893</v>
      </c>
      <c r="W3039" s="83">
        <f>VLOOKUP(V3039,Factors!$E$6:$H$5950,4,FALSE)</f>
        <v>8.4599999999999995E-2</v>
      </c>
      <c r="X3039" t="str">
        <f>VLOOKUP(V3039,Factors!$E$6:$F$5950,2,FALSE)</f>
        <v>Sendout Volumes</v>
      </c>
      <c r="Y3039" s="92">
        <f t="shared" si="288"/>
        <v>12575.78577</v>
      </c>
      <c r="Z3039" s="92">
        <f t="shared" si="289"/>
        <v>136074.16423000002</v>
      </c>
      <c r="AA3039" s="92">
        <f t="shared" si="290"/>
        <v>148649.95000000001</v>
      </c>
    </row>
    <row r="3040" spans="1:27" x14ac:dyDescent="0.25">
      <c r="A3040" t="s">
        <v>594</v>
      </c>
      <c r="B3040" t="s">
        <v>80</v>
      </c>
      <c r="C3040" t="s">
        <v>81</v>
      </c>
      <c r="D3040" t="s">
        <v>604</v>
      </c>
      <c r="E3040" t="s">
        <v>605</v>
      </c>
      <c r="F3040" t="str">
        <f t="shared" si="286"/>
        <v>1345</v>
      </c>
      <c r="G3040" t="s">
        <v>61</v>
      </c>
      <c r="H3040" t="s">
        <v>62</v>
      </c>
      <c r="I3040" s="91"/>
      <c r="J3040" s="91"/>
      <c r="K3040" s="91"/>
      <c r="L3040" s="91"/>
      <c r="M3040" s="91">
        <v>1005.8</v>
      </c>
      <c r="N3040" s="91"/>
      <c r="O3040" s="91"/>
      <c r="P3040" s="91"/>
      <c r="Q3040" s="91"/>
      <c r="R3040" s="91"/>
      <c r="S3040" s="91"/>
      <c r="T3040" s="91"/>
      <c r="U3040" s="91">
        <f t="shared" si="287"/>
        <v>1005.8</v>
      </c>
      <c r="V3040" s="82" t="str">
        <f t="shared" si="285"/>
        <v>111001345893</v>
      </c>
      <c r="W3040" s="83">
        <f>VLOOKUP(V3040,Factors!$E$6:$H$5950,4,FALSE)</f>
        <v>8.4599999999999995E-2</v>
      </c>
      <c r="X3040" t="str">
        <f>VLOOKUP(V3040,Factors!$E$6:$F$5950,2,FALSE)</f>
        <v>Sendout Volumes</v>
      </c>
      <c r="Y3040" s="92">
        <f t="shared" si="288"/>
        <v>85.090679999999992</v>
      </c>
      <c r="Z3040" s="92">
        <f t="shared" si="289"/>
        <v>920.70931999999993</v>
      </c>
      <c r="AA3040" s="92">
        <f t="shared" si="290"/>
        <v>1005.8</v>
      </c>
    </row>
    <row r="3041" spans="1:27" x14ac:dyDescent="0.25">
      <c r="A3041" t="s">
        <v>594</v>
      </c>
      <c r="B3041" t="s">
        <v>80</v>
      </c>
      <c r="C3041" t="s">
        <v>81</v>
      </c>
      <c r="D3041" t="s">
        <v>604</v>
      </c>
      <c r="E3041" t="s">
        <v>605</v>
      </c>
      <c r="F3041" t="str">
        <f t="shared" si="286"/>
        <v>1345</v>
      </c>
      <c r="G3041" t="s">
        <v>84</v>
      </c>
      <c r="H3041" t="s">
        <v>85</v>
      </c>
      <c r="I3041" s="91">
        <v>600.16999999999996</v>
      </c>
      <c r="J3041" s="91">
        <v>354.03</v>
      </c>
      <c r="K3041" s="91">
        <v>1137.52</v>
      </c>
      <c r="L3041" s="91">
        <v>371.3</v>
      </c>
      <c r="M3041" s="91">
        <v>241.48</v>
      </c>
      <c r="N3041" s="91">
        <v>791.66</v>
      </c>
      <c r="O3041" s="91">
        <v>337.88</v>
      </c>
      <c r="P3041" s="91">
        <v>692.72</v>
      </c>
      <c r="Q3041" s="91">
        <v>390.01</v>
      </c>
      <c r="R3041" s="91">
        <v>1212.54</v>
      </c>
      <c r="S3041" s="91">
        <v>642.08000000000004</v>
      </c>
      <c r="T3041" s="91">
        <v>222.53</v>
      </c>
      <c r="U3041" s="91">
        <f t="shared" si="287"/>
        <v>6993.92</v>
      </c>
      <c r="V3041" s="82" t="str">
        <f t="shared" si="285"/>
        <v>111001345893</v>
      </c>
      <c r="W3041" s="83">
        <f>VLOOKUP(V3041,Factors!$E$6:$H$5950,4,FALSE)</f>
        <v>8.4599999999999995E-2</v>
      </c>
      <c r="X3041" t="str">
        <f>VLOOKUP(V3041,Factors!$E$6:$F$5950,2,FALSE)</f>
        <v>Sendout Volumes</v>
      </c>
      <c r="Y3041" s="92">
        <f t="shared" si="288"/>
        <v>591.68563199999994</v>
      </c>
      <c r="Z3041" s="92">
        <f t="shared" si="289"/>
        <v>6402.2343680000004</v>
      </c>
      <c r="AA3041" s="92">
        <f t="shared" si="290"/>
        <v>6993.92</v>
      </c>
    </row>
    <row r="3042" spans="1:27" x14ac:dyDescent="0.25">
      <c r="A3042" t="s">
        <v>594</v>
      </c>
      <c r="B3042" t="s">
        <v>80</v>
      </c>
      <c r="C3042" t="s">
        <v>81</v>
      </c>
      <c r="D3042" t="s">
        <v>604</v>
      </c>
      <c r="E3042" t="s">
        <v>605</v>
      </c>
      <c r="F3042" t="str">
        <f t="shared" si="286"/>
        <v>1345</v>
      </c>
      <c r="G3042" t="s">
        <v>207</v>
      </c>
      <c r="H3042" t="s">
        <v>208</v>
      </c>
      <c r="I3042" s="91"/>
      <c r="J3042" s="91"/>
      <c r="K3042" s="91"/>
      <c r="L3042" s="91"/>
      <c r="M3042" s="91">
        <v>341</v>
      </c>
      <c r="N3042" s="91"/>
      <c r="O3042" s="91"/>
      <c r="P3042" s="91"/>
      <c r="Q3042" s="91"/>
      <c r="R3042" s="91"/>
      <c r="S3042" s="91"/>
      <c r="T3042" s="91"/>
      <c r="U3042" s="91">
        <f t="shared" si="287"/>
        <v>341</v>
      </c>
      <c r="V3042" s="82" t="str">
        <f t="shared" si="285"/>
        <v>111001345893</v>
      </c>
      <c r="W3042" s="83">
        <f>VLOOKUP(V3042,Factors!$E$6:$H$5950,4,FALSE)</f>
        <v>8.4599999999999995E-2</v>
      </c>
      <c r="X3042" t="str">
        <f>VLOOKUP(V3042,Factors!$E$6:$F$5950,2,FALSE)</f>
        <v>Sendout Volumes</v>
      </c>
      <c r="Y3042" s="92">
        <f t="shared" si="288"/>
        <v>28.848599999999998</v>
      </c>
      <c r="Z3042" s="92">
        <f t="shared" si="289"/>
        <v>312.15140000000002</v>
      </c>
      <c r="AA3042" s="92">
        <f t="shared" si="290"/>
        <v>341</v>
      </c>
    </row>
    <row r="3043" spans="1:27" x14ac:dyDescent="0.25">
      <c r="A3043" t="s">
        <v>594</v>
      </c>
      <c r="B3043" t="s">
        <v>80</v>
      </c>
      <c r="C3043" t="s">
        <v>81</v>
      </c>
      <c r="D3043" t="s">
        <v>604</v>
      </c>
      <c r="E3043" t="s">
        <v>605</v>
      </c>
      <c r="F3043" t="str">
        <f t="shared" si="286"/>
        <v>1345</v>
      </c>
      <c r="G3043" t="s">
        <v>128</v>
      </c>
      <c r="H3043" t="s">
        <v>129</v>
      </c>
      <c r="I3043" s="91"/>
      <c r="J3043" s="91"/>
      <c r="K3043" s="91"/>
      <c r="L3043" s="91"/>
      <c r="M3043" s="91"/>
      <c r="N3043" s="91">
        <v>798</v>
      </c>
      <c r="O3043" s="91"/>
      <c r="P3043" s="91"/>
      <c r="Q3043" s="91"/>
      <c r="R3043" s="91">
        <v>-798</v>
      </c>
      <c r="S3043" s="91"/>
      <c r="T3043" s="91"/>
      <c r="U3043" s="91">
        <f t="shared" si="287"/>
        <v>0</v>
      </c>
      <c r="V3043" s="82" t="str">
        <f t="shared" si="285"/>
        <v>111001345893</v>
      </c>
      <c r="W3043" s="83">
        <f>VLOOKUP(V3043,Factors!$E$6:$H$5950,4,FALSE)</f>
        <v>8.4599999999999995E-2</v>
      </c>
      <c r="X3043" t="str">
        <f>VLOOKUP(V3043,Factors!$E$6:$F$5950,2,FALSE)</f>
        <v>Sendout Volumes</v>
      </c>
      <c r="Y3043" s="92">
        <f t="shared" si="288"/>
        <v>0</v>
      </c>
      <c r="Z3043" s="92">
        <f t="shared" si="289"/>
        <v>0</v>
      </c>
      <c r="AA3043" s="92">
        <f t="shared" si="290"/>
        <v>0</v>
      </c>
    </row>
    <row r="3044" spans="1:27" x14ac:dyDescent="0.25">
      <c r="A3044" t="s">
        <v>594</v>
      </c>
      <c r="B3044" t="s">
        <v>80</v>
      </c>
      <c r="C3044" t="s">
        <v>81</v>
      </c>
      <c r="D3044" t="s">
        <v>604</v>
      </c>
      <c r="E3044" t="s">
        <v>605</v>
      </c>
      <c r="F3044" t="str">
        <f t="shared" si="286"/>
        <v>1345</v>
      </c>
      <c r="G3044" t="s">
        <v>140</v>
      </c>
      <c r="H3044" t="s">
        <v>141</v>
      </c>
      <c r="I3044" s="91">
        <v>214.3</v>
      </c>
      <c r="J3044" s="91">
        <v>128.58000000000001</v>
      </c>
      <c r="K3044" s="91">
        <v>257.16000000000003</v>
      </c>
      <c r="L3044" s="91">
        <v>150.01</v>
      </c>
      <c r="M3044" s="91">
        <v>85.72</v>
      </c>
      <c r="N3044" s="91">
        <v>21.43</v>
      </c>
      <c r="O3044" s="91">
        <v>192.87</v>
      </c>
      <c r="P3044" s="91">
        <v>150.01</v>
      </c>
      <c r="Q3044" s="91">
        <v>192.87</v>
      </c>
      <c r="R3044" s="91">
        <v>471.46</v>
      </c>
      <c r="S3044" s="91">
        <v>315</v>
      </c>
      <c r="T3044" s="91">
        <v>225</v>
      </c>
      <c r="U3044" s="91">
        <f t="shared" si="287"/>
        <v>2404.41</v>
      </c>
      <c r="V3044" s="82" t="str">
        <f t="shared" si="285"/>
        <v>111001345893</v>
      </c>
      <c r="W3044" s="83">
        <f>VLOOKUP(V3044,Factors!$E$6:$H$5950,4,FALSE)</f>
        <v>8.4599999999999995E-2</v>
      </c>
      <c r="X3044" t="str">
        <f>VLOOKUP(V3044,Factors!$E$6:$F$5950,2,FALSE)</f>
        <v>Sendout Volumes</v>
      </c>
      <c r="Y3044" s="92">
        <f t="shared" si="288"/>
        <v>203.41308599999996</v>
      </c>
      <c r="Z3044" s="92">
        <f t="shared" si="289"/>
        <v>2200.9969139999998</v>
      </c>
      <c r="AA3044" s="92">
        <f t="shared" si="290"/>
        <v>2404.41</v>
      </c>
    </row>
    <row r="3045" spans="1:27" x14ac:dyDescent="0.25">
      <c r="A3045" t="s">
        <v>594</v>
      </c>
      <c r="B3045" t="s">
        <v>80</v>
      </c>
      <c r="C3045" t="s">
        <v>81</v>
      </c>
      <c r="D3045" t="s">
        <v>604</v>
      </c>
      <c r="E3045" t="s">
        <v>605</v>
      </c>
      <c r="F3045" t="str">
        <f t="shared" si="286"/>
        <v>1345</v>
      </c>
      <c r="G3045" t="s">
        <v>104</v>
      </c>
      <c r="H3045" t="s">
        <v>105</v>
      </c>
      <c r="I3045" s="91">
        <v>-818.81</v>
      </c>
      <c r="J3045" s="91">
        <v>-553.9</v>
      </c>
      <c r="K3045" s="91">
        <v>-626.15</v>
      </c>
      <c r="L3045" s="91">
        <v>-2143.36</v>
      </c>
      <c r="M3045" s="91">
        <v>-96.34</v>
      </c>
      <c r="N3045" s="91"/>
      <c r="O3045" s="91"/>
      <c r="P3045" s="91">
        <v>-481.66</v>
      </c>
      <c r="Q3045" s="91">
        <v>-1517.22</v>
      </c>
      <c r="R3045" s="91">
        <v>-2047.02</v>
      </c>
      <c r="S3045" s="91">
        <v>-3299.31</v>
      </c>
      <c r="T3045" s="91">
        <v>-744.15</v>
      </c>
      <c r="U3045" s="91">
        <f t="shared" si="287"/>
        <v>-12327.92</v>
      </c>
      <c r="V3045" s="82" t="str">
        <f t="shared" si="285"/>
        <v>111001345893</v>
      </c>
      <c r="W3045" s="83">
        <f>VLOOKUP(V3045,Factors!$E$6:$H$5950,4,FALSE)</f>
        <v>8.4599999999999995E-2</v>
      </c>
      <c r="X3045" t="str">
        <f>VLOOKUP(V3045,Factors!$E$6:$F$5950,2,FALSE)</f>
        <v>Sendout Volumes</v>
      </c>
      <c r="Y3045" s="92">
        <f t="shared" si="288"/>
        <v>-1042.9420319999999</v>
      </c>
      <c r="Z3045" s="92">
        <f t="shared" si="289"/>
        <v>-11284.977967999999</v>
      </c>
      <c r="AA3045" s="92">
        <f t="shared" si="290"/>
        <v>-12327.919999999998</v>
      </c>
    </row>
    <row r="3046" spans="1:27" x14ac:dyDescent="0.25">
      <c r="A3046" t="s">
        <v>594</v>
      </c>
      <c r="B3046" t="s">
        <v>80</v>
      </c>
      <c r="C3046" t="s">
        <v>81</v>
      </c>
      <c r="D3046" t="s">
        <v>604</v>
      </c>
      <c r="E3046" t="s">
        <v>605</v>
      </c>
      <c r="F3046" t="str">
        <f t="shared" si="286"/>
        <v>1345</v>
      </c>
      <c r="G3046" t="s">
        <v>106</v>
      </c>
      <c r="H3046" t="s">
        <v>107</v>
      </c>
      <c r="I3046" s="91">
        <v>-38255.120000000003</v>
      </c>
      <c r="J3046" s="91">
        <v>-22969.8</v>
      </c>
      <c r="K3046" s="91">
        <v>-37350.49</v>
      </c>
      <c r="L3046" s="91">
        <v>-28049.29</v>
      </c>
      <c r="M3046" s="91">
        <v>-30018.959999999999</v>
      </c>
      <c r="N3046" s="91">
        <v>-29763.62</v>
      </c>
      <c r="O3046" s="91">
        <v>-23344.02</v>
      </c>
      <c r="P3046" s="91">
        <v>-35599.599999999999</v>
      </c>
      <c r="Q3046" s="91">
        <v>-23818.21</v>
      </c>
      <c r="R3046" s="91">
        <v>-34286.53</v>
      </c>
      <c r="S3046" s="91">
        <v>-30983.5</v>
      </c>
      <c r="T3046" s="91">
        <v>-31891.599999999999</v>
      </c>
      <c r="U3046" s="91">
        <f t="shared" si="287"/>
        <v>-366330.74</v>
      </c>
      <c r="V3046" s="82" t="str">
        <f t="shared" si="285"/>
        <v>111001345893</v>
      </c>
      <c r="W3046" s="83">
        <f>VLOOKUP(V3046,Factors!$E$6:$H$5950,4,FALSE)</f>
        <v>8.4599999999999995E-2</v>
      </c>
      <c r="X3046" t="str">
        <f>VLOOKUP(V3046,Factors!$E$6:$F$5950,2,FALSE)</f>
        <v>Sendout Volumes</v>
      </c>
      <c r="Y3046" s="92">
        <f t="shared" si="288"/>
        <v>-30991.580603999999</v>
      </c>
      <c r="Z3046" s="92">
        <f t="shared" si="289"/>
        <v>-335339.15939599997</v>
      </c>
      <c r="AA3046" s="92">
        <f t="shared" si="290"/>
        <v>-366330.74</v>
      </c>
    </row>
    <row r="3047" spans="1:27" x14ac:dyDescent="0.25">
      <c r="A3047" t="s">
        <v>594</v>
      </c>
      <c r="B3047" t="s">
        <v>80</v>
      </c>
      <c r="C3047" t="s">
        <v>81</v>
      </c>
      <c r="D3047" t="s">
        <v>604</v>
      </c>
      <c r="E3047" t="s">
        <v>605</v>
      </c>
      <c r="F3047" t="str">
        <f t="shared" si="286"/>
        <v>1345</v>
      </c>
      <c r="G3047" t="s">
        <v>108</v>
      </c>
      <c r="H3047" t="s">
        <v>109</v>
      </c>
      <c r="I3047" s="91">
        <v>-8435.31</v>
      </c>
      <c r="J3047" s="91">
        <v>-4208.62</v>
      </c>
      <c r="K3047" s="91">
        <v>-6918.03</v>
      </c>
      <c r="L3047" s="91">
        <v>-5599.44</v>
      </c>
      <c r="M3047" s="91">
        <v>-4208.6499999999996</v>
      </c>
      <c r="N3047" s="91">
        <v>-5454.94</v>
      </c>
      <c r="O3047" s="91">
        <v>-3829.33</v>
      </c>
      <c r="P3047" s="91">
        <v>-6701.28</v>
      </c>
      <c r="Q3047" s="91">
        <v>-7152.81</v>
      </c>
      <c r="R3047" s="91">
        <v>-8218.51</v>
      </c>
      <c r="S3047" s="91">
        <v>-7441.83</v>
      </c>
      <c r="T3047" s="91">
        <v>-6921.1</v>
      </c>
      <c r="U3047" s="91">
        <f t="shared" si="287"/>
        <v>-75089.850000000006</v>
      </c>
      <c r="V3047" s="82" t="str">
        <f t="shared" si="285"/>
        <v>111001345893</v>
      </c>
      <c r="W3047" s="83">
        <f>VLOOKUP(V3047,Factors!$E$6:$H$5950,4,FALSE)</f>
        <v>8.4599999999999995E-2</v>
      </c>
      <c r="X3047" t="str">
        <f>VLOOKUP(V3047,Factors!$E$6:$F$5950,2,FALSE)</f>
        <v>Sendout Volumes</v>
      </c>
      <c r="Y3047" s="92">
        <f t="shared" si="288"/>
        <v>-6352.60131</v>
      </c>
      <c r="Z3047" s="92">
        <f t="shared" si="289"/>
        <v>-68737.248690000008</v>
      </c>
      <c r="AA3047" s="92">
        <f t="shared" si="290"/>
        <v>-75089.850000000006</v>
      </c>
    </row>
    <row r="3048" spans="1:27" x14ac:dyDescent="0.25">
      <c r="A3048" t="s">
        <v>594</v>
      </c>
      <c r="B3048" t="s">
        <v>80</v>
      </c>
      <c r="C3048" t="s">
        <v>81</v>
      </c>
      <c r="D3048" t="s">
        <v>604</v>
      </c>
      <c r="E3048" t="s">
        <v>605</v>
      </c>
      <c r="F3048" t="str">
        <f t="shared" si="286"/>
        <v>1345</v>
      </c>
      <c r="G3048" t="s">
        <v>243</v>
      </c>
      <c r="H3048" t="s">
        <v>244</v>
      </c>
      <c r="I3048" s="91">
        <v>-257.16000000000003</v>
      </c>
      <c r="J3048" s="91">
        <v>-107.15</v>
      </c>
      <c r="K3048" s="91">
        <v>-192.87</v>
      </c>
      <c r="L3048" s="91">
        <v>-128.58000000000001</v>
      </c>
      <c r="M3048" s="91">
        <v>-64.290000000000006</v>
      </c>
      <c r="N3048" s="91">
        <v>-128.58000000000001</v>
      </c>
      <c r="O3048" s="91">
        <v>-64.290000000000006</v>
      </c>
      <c r="P3048" s="91">
        <v>-171.44</v>
      </c>
      <c r="Q3048" s="91">
        <v>-150.01</v>
      </c>
      <c r="R3048" s="91">
        <v>-364.31</v>
      </c>
      <c r="S3048" s="91">
        <v>-214.3</v>
      </c>
      <c r="T3048" s="91">
        <v>-128.58000000000001</v>
      </c>
      <c r="U3048" s="91">
        <f t="shared" si="287"/>
        <v>-1971.56</v>
      </c>
      <c r="V3048" s="82" t="str">
        <f t="shared" si="285"/>
        <v>111001345893</v>
      </c>
      <c r="W3048" s="83">
        <f>VLOOKUP(V3048,Factors!$E$6:$H$5950,4,FALSE)</f>
        <v>8.4599999999999995E-2</v>
      </c>
      <c r="X3048" t="str">
        <f>VLOOKUP(V3048,Factors!$E$6:$F$5950,2,FALSE)</f>
        <v>Sendout Volumes</v>
      </c>
      <c r="Y3048" s="92">
        <f t="shared" si="288"/>
        <v>-166.79397599999999</v>
      </c>
      <c r="Z3048" s="92">
        <f t="shared" si="289"/>
        <v>-1804.766024</v>
      </c>
      <c r="AA3048" s="92">
        <f t="shared" si="290"/>
        <v>-1971.56</v>
      </c>
    </row>
    <row r="3049" spans="1:27" x14ac:dyDescent="0.25">
      <c r="A3049" t="s">
        <v>594</v>
      </c>
      <c r="B3049" t="s">
        <v>80</v>
      </c>
      <c r="C3049" t="s">
        <v>81</v>
      </c>
      <c r="D3049" t="s">
        <v>606</v>
      </c>
      <c r="E3049" t="s">
        <v>607</v>
      </c>
      <c r="F3049" t="str">
        <f t="shared" si="286"/>
        <v>1350</v>
      </c>
      <c r="G3049" t="s">
        <v>92</v>
      </c>
      <c r="H3049" t="s">
        <v>93</v>
      </c>
      <c r="I3049" s="91"/>
      <c r="J3049" s="91">
        <v>496.82</v>
      </c>
      <c r="K3049" s="91"/>
      <c r="L3049" s="91"/>
      <c r="M3049" s="91">
        <v>591.01</v>
      </c>
      <c r="N3049" s="91"/>
      <c r="O3049" s="91"/>
      <c r="P3049" s="91"/>
      <c r="Q3049" s="91"/>
      <c r="R3049" s="91"/>
      <c r="S3049" s="91">
        <v>6.91</v>
      </c>
      <c r="T3049" s="91"/>
      <c r="U3049" s="91">
        <f t="shared" si="287"/>
        <v>1094.74</v>
      </c>
      <c r="V3049" s="82" t="str">
        <f t="shared" si="285"/>
        <v>111001350893</v>
      </c>
      <c r="W3049" s="83">
        <f>VLOOKUP(V3049,Factors!$E$6:$H$5950,4,FALSE)</f>
        <v>8.4599999999999995E-2</v>
      </c>
      <c r="X3049" t="str">
        <f>VLOOKUP(V3049,Factors!$E$6:$F$5950,2,FALSE)</f>
        <v>Sendout Volumes</v>
      </c>
      <c r="Y3049" s="92">
        <f t="shared" si="288"/>
        <v>92.615003999999999</v>
      </c>
      <c r="Z3049" s="92">
        <f t="shared" si="289"/>
        <v>1002.124996</v>
      </c>
      <c r="AA3049" s="92">
        <f t="shared" si="290"/>
        <v>1094.74</v>
      </c>
    </row>
    <row r="3050" spans="1:27" x14ac:dyDescent="0.25">
      <c r="A3050" t="s">
        <v>594</v>
      </c>
      <c r="B3050" t="s">
        <v>80</v>
      </c>
      <c r="C3050" t="s">
        <v>81</v>
      </c>
      <c r="D3050" t="s">
        <v>606</v>
      </c>
      <c r="E3050" t="s">
        <v>607</v>
      </c>
      <c r="F3050" t="str">
        <f t="shared" si="286"/>
        <v>1350</v>
      </c>
      <c r="G3050" t="s">
        <v>84</v>
      </c>
      <c r="H3050" t="s">
        <v>85</v>
      </c>
      <c r="I3050" s="91">
        <v>242.39</v>
      </c>
      <c r="J3050" s="91">
        <v>356.98</v>
      </c>
      <c r="K3050" s="91">
        <v>213.07</v>
      </c>
      <c r="L3050" s="91">
        <v>272.91000000000003</v>
      </c>
      <c r="M3050" s="91">
        <v>116.06</v>
      </c>
      <c r="N3050" s="91">
        <v>48.81</v>
      </c>
      <c r="O3050" s="91">
        <v>122.52</v>
      </c>
      <c r="P3050" s="91">
        <v>67.06</v>
      </c>
      <c r="Q3050" s="91">
        <v>78.400000000000006</v>
      </c>
      <c r="R3050" s="91">
        <v>115.94</v>
      </c>
      <c r="S3050" s="91">
        <v>194.85</v>
      </c>
      <c r="T3050" s="91">
        <v>208.61</v>
      </c>
      <c r="U3050" s="91">
        <f t="shared" si="287"/>
        <v>2037.6</v>
      </c>
      <c r="V3050" s="82" t="str">
        <f t="shared" si="285"/>
        <v>111001350893</v>
      </c>
      <c r="W3050" s="83">
        <f>VLOOKUP(V3050,Factors!$E$6:$H$5950,4,FALSE)</f>
        <v>8.4599999999999995E-2</v>
      </c>
      <c r="X3050" t="str">
        <f>VLOOKUP(V3050,Factors!$E$6:$F$5950,2,FALSE)</f>
        <v>Sendout Volumes</v>
      </c>
      <c r="Y3050" s="92">
        <f t="shared" si="288"/>
        <v>172.38095999999999</v>
      </c>
      <c r="Z3050" s="92">
        <f t="shared" si="289"/>
        <v>1865.2190399999999</v>
      </c>
      <c r="AA3050" s="92">
        <f t="shared" si="290"/>
        <v>2037.6</v>
      </c>
    </row>
    <row r="3051" spans="1:27" x14ac:dyDescent="0.25">
      <c r="A3051" t="s">
        <v>594</v>
      </c>
      <c r="B3051" t="s">
        <v>80</v>
      </c>
      <c r="C3051" t="s">
        <v>81</v>
      </c>
      <c r="D3051" t="s">
        <v>606</v>
      </c>
      <c r="E3051" t="s">
        <v>607</v>
      </c>
      <c r="F3051" t="str">
        <f t="shared" si="286"/>
        <v>1350</v>
      </c>
      <c r="G3051" t="s">
        <v>65</v>
      </c>
      <c r="H3051" t="s">
        <v>66</v>
      </c>
      <c r="I3051" s="91">
        <v>265.81</v>
      </c>
      <c r="J3051" s="91"/>
      <c r="K3051" s="91">
        <v>891.06</v>
      </c>
      <c r="L3051" s="91">
        <v>1860.61</v>
      </c>
      <c r="M3051" s="91">
        <v>144.5</v>
      </c>
      <c r="N3051" s="91"/>
      <c r="O3051" s="91">
        <v>1155.96</v>
      </c>
      <c r="P3051" s="91">
        <v>48.17</v>
      </c>
      <c r="Q3051" s="91"/>
      <c r="R3051" s="91">
        <v>674.32</v>
      </c>
      <c r="S3051" s="91">
        <v>866.98</v>
      </c>
      <c r="T3051" s="91"/>
      <c r="U3051" s="91">
        <f t="shared" si="287"/>
        <v>5907.41</v>
      </c>
      <c r="V3051" s="82" t="str">
        <f t="shared" si="285"/>
        <v>111001350893</v>
      </c>
      <c r="W3051" s="83">
        <f>VLOOKUP(V3051,Factors!$E$6:$H$5950,4,FALSE)</f>
        <v>8.4599999999999995E-2</v>
      </c>
      <c r="X3051" t="str">
        <f>VLOOKUP(V3051,Factors!$E$6:$F$5950,2,FALSE)</f>
        <v>Sendout Volumes</v>
      </c>
      <c r="Y3051" s="92">
        <f t="shared" si="288"/>
        <v>499.76688599999994</v>
      </c>
      <c r="Z3051" s="92">
        <f t="shared" si="289"/>
        <v>5407.6431139999995</v>
      </c>
      <c r="AA3051" s="92">
        <f t="shared" si="290"/>
        <v>5907.41</v>
      </c>
    </row>
    <row r="3052" spans="1:27" x14ac:dyDescent="0.25">
      <c r="A3052" t="s">
        <v>594</v>
      </c>
      <c r="B3052" t="s">
        <v>80</v>
      </c>
      <c r="C3052" t="s">
        <v>81</v>
      </c>
      <c r="D3052" t="s">
        <v>606</v>
      </c>
      <c r="E3052" t="s">
        <v>607</v>
      </c>
      <c r="F3052" t="str">
        <f t="shared" si="286"/>
        <v>1350</v>
      </c>
      <c r="G3052" t="s">
        <v>56</v>
      </c>
      <c r="H3052" t="s">
        <v>57</v>
      </c>
      <c r="I3052" s="91">
        <v>3193.58</v>
      </c>
      <c r="J3052" s="91">
        <v>5128.08</v>
      </c>
      <c r="K3052" s="91">
        <v>1349.97</v>
      </c>
      <c r="L3052" s="91">
        <v>2217.31</v>
      </c>
      <c r="M3052" s="91">
        <v>1412.16</v>
      </c>
      <c r="N3052" s="91">
        <v>882.61</v>
      </c>
      <c r="O3052" s="91">
        <v>951.04</v>
      </c>
      <c r="P3052" s="91">
        <v>875.4</v>
      </c>
      <c r="Q3052" s="91">
        <v>773.18</v>
      </c>
      <c r="R3052" s="91">
        <v>1241.5</v>
      </c>
      <c r="S3052" s="91">
        <v>1083.8900000000001</v>
      </c>
      <c r="T3052" s="91">
        <v>3355.33</v>
      </c>
      <c r="U3052" s="91">
        <f t="shared" si="287"/>
        <v>22464.049999999996</v>
      </c>
      <c r="V3052" s="82" t="str">
        <f t="shared" si="285"/>
        <v>111001350893</v>
      </c>
      <c r="W3052" s="83">
        <f>VLOOKUP(V3052,Factors!$E$6:$H$5950,4,FALSE)</f>
        <v>8.4599999999999995E-2</v>
      </c>
      <c r="X3052" t="str">
        <f>VLOOKUP(V3052,Factors!$E$6:$F$5950,2,FALSE)</f>
        <v>Sendout Volumes</v>
      </c>
      <c r="Y3052" s="92">
        <f t="shared" si="288"/>
        <v>1900.4586299999994</v>
      </c>
      <c r="Z3052" s="92">
        <f t="shared" si="289"/>
        <v>20563.591369999995</v>
      </c>
      <c r="AA3052" s="92">
        <f t="shared" si="290"/>
        <v>22464.049999999996</v>
      </c>
    </row>
    <row r="3053" spans="1:27" x14ac:dyDescent="0.25">
      <c r="A3053" t="s">
        <v>594</v>
      </c>
      <c r="B3053" t="s">
        <v>80</v>
      </c>
      <c r="C3053" t="s">
        <v>81</v>
      </c>
      <c r="D3053" t="s">
        <v>606</v>
      </c>
      <c r="E3053" t="s">
        <v>607</v>
      </c>
      <c r="F3053" t="str">
        <f t="shared" si="286"/>
        <v>1350</v>
      </c>
      <c r="G3053" t="s">
        <v>68</v>
      </c>
      <c r="H3053" t="s">
        <v>69</v>
      </c>
      <c r="I3053" s="91">
        <v>923.2</v>
      </c>
      <c r="J3053" s="91">
        <v>1326.36</v>
      </c>
      <c r="K3053" s="91">
        <v>1611.54</v>
      </c>
      <c r="L3053" s="91">
        <v>856.73</v>
      </c>
      <c r="M3053" s="91">
        <v>541.88</v>
      </c>
      <c r="N3053" s="91"/>
      <c r="O3053" s="91">
        <v>108.38</v>
      </c>
      <c r="P3053" s="91">
        <v>289</v>
      </c>
      <c r="Q3053" s="91">
        <v>644.47</v>
      </c>
      <c r="R3053" s="91">
        <v>180.63</v>
      </c>
      <c r="S3053" s="91">
        <v>1572.14</v>
      </c>
      <c r="T3053" s="91">
        <v>416.65</v>
      </c>
      <c r="U3053" s="91">
        <f t="shared" si="287"/>
        <v>8470.9800000000014</v>
      </c>
      <c r="V3053" s="82" t="str">
        <f t="shared" si="285"/>
        <v>111001350893</v>
      </c>
      <c r="W3053" s="83">
        <f>VLOOKUP(V3053,Factors!$E$6:$H$5950,4,FALSE)</f>
        <v>8.4599999999999995E-2</v>
      </c>
      <c r="X3053" t="str">
        <f>VLOOKUP(V3053,Factors!$E$6:$F$5950,2,FALSE)</f>
        <v>Sendout Volumes</v>
      </c>
      <c r="Y3053" s="92">
        <f t="shared" si="288"/>
        <v>716.6449080000001</v>
      </c>
      <c r="Z3053" s="92">
        <f t="shared" si="289"/>
        <v>7754.3350920000012</v>
      </c>
      <c r="AA3053" s="92">
        <f t="shared" si="290"/>
        <v>8470.9800000000014</v>
      </c>
    </row>
    <row r="3054" spans="1:27" x14ac:dyDescent="0.25">
      <c r="A3054" t="s">
        <v>594</v>
      </c>
      <c r="B3054" t="s">
        <v>80</v>
      </c>
      <c r="C3054" t="s">
        <v>81</v>
      </c>
      <c r="D3054" t="s">
        <v>606</v>
      </c>
      <c r="E3054" t="s">
        <v>607</v>
      </c>
      <c r="F3054" t="str">
        <f t="shared" si="286"/>
        <v>1350</v>
      </c>
      <c r="G3054" t="s">
        <v>156</v>
      </c>
      <c r="H3054" t="s">
        <v>157</v>
      </c>
      <c r="I3054" s="91">
        <v>21.43</v>
      </c>
      <c r="J3054" s="91"/>
      <c r="K3054" s="91"/>
      <c r="L3054" s="91">
        <v>128.58000000000001</v>
      </c>
      <c r="M3054" s="91">
        <v>21.43</v>
      </c>
      <c r="N3054" s="91"/>
      <c r="O3054" s="91">
        <v>42.86</v>
      </c>
      <c r="P3054" s="91"/>
      <c r="Q3054" s="91">
        <v>42.86</v>
      </c>
      <c r="R3054" s="91"/>
      <c r="S3054" s="91">
        <v>21.43</v>
      </c>
      <c r="T3054" s="91"/>
      <c r="U3054" s="91">
        <f t="shared" si="287"/>
        <v>278.59000000000003</v>
      </c>
      <c r="V3054" s="82" t="str">
        <f t="shared" si="285"/>
        <v>111001350893</v>
      </c>
      <c r="W3054" s="83">
        <f>VLOOKUP(V3054,Factors!$E$6:$H$5950,4,FALSE)</f>
        <v>8.4599999999999995E-2</v>
      </c>
      <c r="X3054" t="str">
        <f>VLOOKUP(V3054,Factors!$E$6:$F$5950,2,FALSE)</f>
        <v>Sendout Volumes</v>
      </c>
      <c r="Y3054" s="92">
        <f t="shared" si="288"/>
        <v>23.568714</v>
      </c>
      <c r="Z3054" s="92">
        <f t="shared" si="289"/>
        <v>255.02128600000003</v>
      </c>
      <c r="AA3054" s="92">
        <f t="shared" si="290"/>
        <v>278.59000000000003</v>
      </c>
    </row>
    <row r="3055" spans="1:27" x14ac:dyDescent="0.25">
      <c r="A3055" t="s">
        <v>594</v>
      </c>
      <c r="B3055" t="s">
        <v>80</v>
      </c>
      <c r="C3055" t="s">
        <v>81</v>
      </c>
      <c r="D3055" t="s">
        <v>608</v>
      </c>
      <c r="E3055" t="s">
        <v>609</v>
      </c>
      <c r="F3055" t="str">
        <f t="shared" si="286"/>
        <v>1400</v>
      </c>
      <c r="G3055" t="s">
        <v>92</v>
      </c>
      <c r="H3055" t="s">
        <v>93</v>
      </c>
      <c r="I3055" s="91"/>
      <c r="J3055" s="91">
        <v>1919.12</v>
      </c>
      <c r="K3055" s="91">
        <v>290.75</v>
      </c>
      <c r="L3055" s="91"/>
      <c r="M3055" s="91"/>
      <c r="N3055" s="91">
        <v>46.26</v>
      </c>
      <c r="O3055" s="91">
        <v>411.59</v>
      </c>
      <c r="P3055" s="91">
        <v>1606.49</v>
      </c>
      <c r="Q3055" s="91"/>
      <c r="R3055" s="91">
        <v>147.13999999999999</v>
      </c>
      <c r="S3055" s="91">
        <v>43.43</v>
      </c>
      <c r="T3055" s="91"/>
      <c r="U3055" s="91">
        <f t="shared" si="287"/>
        <v>4464.7800000000007</v>
      </c>
      <c r="V3055" s="82" t="str">
        <f t="shared" si="285"/>
        <v>111001400893</v>
      </c>
      <c r="W3055" s="83">
        <f>VLOOKUP(V3055,Factors!$E$6:$H$5950,4,FALSE)</f>
        <v>8.4599999999999995E-2</v>
      </c>
      <c r="X3055" t="str">
        <f>VLOOKUP(V3055,Factors!$E$6:$F$5950,2,FALSE)</f>
        <v>Sendout Volumes</v>
      </c>
      <c r="Y3055" s="92">
        <f t="shared" si="288"/>
        <v>377.72038800000001</v>
      </c>
      <c r="Z3055" s="92">
        <f t="shared" si="289"/>
        <v>4087.0596120000005</v>
      </c>
      <c r="AA3055" s="92">
        <f t="shared" si="290"/>
        <v>4464.7800000000007</v>
      </c>
    </row>
    <row r="3056" spans="1:27" x14ac:dyDescent="0.25">
      <c r="A3056" t="s">
        <v>594</v>
      </c>
      <c r="B3056" t="s">
        <v>80</v>
      </c>
      <c r="C3056" t="s">
        <v>81</v>
      </c>
      <c r="D3056" t="s">
        <v>608</v>
      </c>
      <c r="E3056" t="s">
        <v>609</v>
      </c>
      <c r="F3056" t="str">
        <f t="shared" si="286"/>
        <v>1400</v>
      </c>
      <c r="G3056" t="s">
        <v>84</v>
      </c>
      <c r="H3056" t="s">
        <v>85</v>
      </c>
      <c r="I3056" s="91"/>
      <c r="J3056" s="91">
        <v>142.54</v>
      </c>
      <c r="K3056" s="91"/>
      <c r="L3056" s="91"/>
      <c r="M3056" s="91">
        <v>67.41</v>
      </c>
      <c r="N3056" s="91"/>
      <c r="O3056" s="91"/>
      <c r="P3056" s="91"/>
      <c r="Q3056" s="91"/>
      <c r="R3056" s="91">
        <v>170.82</v>
      </c>
      <c r="S3056" s="91">
        <v>76.66</v>
      </c>
      <c r="T3056" s="91">
        <v>238.84</v>
      </c>
      <c r="U3056" s="91">
        <f t="shared" si="287"/>
        <v>696.27</v>
      </c>
      <c r="V3056" s="82" t="str">
        <f t="shared" si="285"/>
        <v>111001400893</v>
      </c>
      <c r="W3056" s="83">
        <f>VLOOKUP(V3056,Factors!$E$6:$H$5950,4,FALSE)</f>
        <v>8.4599999999999995E-2</v>
      </c>
      <c r="X3056" t="str">
        <f>VLOOKUP(V3056,Factors!$E$6:$F$5950,2,FALSE)</f>
        <v>Sendout Volumes</v>
      </c>
      <c r="Y3056" s="92">
        <f t="shared" si="288"/>
        <v>58.904441999999996</v>
      </c>
      <c r="Z3056" s="92">
        <f t="shared" si="289"/>
        <v>637.36555799999996</v>
      </c>
      <c r="AA3056" s="92">
        <f t="shared" si="290"/>
        <v>696.27</v>
      </c>
    </row>
    <row r="3057" spans="1:27" x14ac:dyDescent="0.25">
      <c r="A3057" t="s">
        <v>594</v>
      </c>
      <c r="B3057" t="s">
        <v>80</v>
      </c>
      <c r="C3057" t="s">
        <v>81</v>
      </c>
      <c r="D3057" t="s">
        <v>608</v>
      </c>
      <c r="E3057" t="s">
        <v>609</v>
      </c>
      <c r="F3057" t="str">
        <f t="shared" si="286"/>
        <v>1400</v>
      </c>
      <c r="G3057" t="s">
        <v>56</v>
      </c>
      <c r="H3057" t="s">
        <v>57</v>
      </c>
      <c r="I3057" s="91"/>
      <c r="J3057" s="91">
        <v>2510.6799999999998</v>
      </c>
      <c r="K3057" s="91"/>
      <c r="L3057" s="91"/>
      <c r="M3057" s="91">
        <v>1146.47</v>
      </c>
      <c r="N3057" s="91"/>
      <c r="O3057" s="91"/>
      <c r="P3057" s="91"/>
      <c r="Q3057" s="91"/>
      <c r="R3057" s="91">
        <v>2944.11</v>
      </c>
      <c r="S3057" s="91">
        <v>1386.05</v>
      </c>
      <c r="T3057" s="91">
        <v>4281.2700000000004</v>
      </c>
      <c r="U3057" s="91">
        <f t="shared" si="287"/>
        <v>12268.580000000002</v>
      </c>
      <c r="V3057" s="82" t="str">
        <f t="shared" si="285"/>
        <v>111001400893</v>
      </c>
      <c r="W3057" s="83">
        <f>VLOOKUP(V3057,Factors!$E$6:$H$5950,4,FALSE)</f>
        <v>8.4599999999999995E-2</v>
      </c>
      <c r="X3057" t="str">
        <f>VLOOKUP(V3057,Factors!$E$6:$F$5950,2,FALSE)</f>
        <v>Sendout Volumes</v>
      </c>
      <c r="Y3057" s="92">
        <f t="shared" si="288"/>
        <v>1037.9218680000001</v>
      </c>
      <c r="Z3057" s="92">
        <f t="shared" si="289"/>
        <v>11230.658132000002</v>
      </c>
      <c r="AA3057" s="92">
        <f t="shared" si="290"/>
        <v>12268.580000000002</v>
      </c>
    </row>
    <row r="3058" spans="1:27" x14ac:dyDescent="0.25">
      <c r="A3058" t="s">
        <v>594</v>
      </c>
      <c r="B3058" t="s">
        <v>80</v>
      </c>
      <c r="C3058" t="s">
        <v>81</v>
      </c>
      <c r="D3058" t="s">
        <v>608</v>
      </c>
      <c r="E3058" t="s">
        <v>609</v>
      </c>
      <c r="F3058" t="str">
        <f t="shared" si="286"/>
        <v>1400</v>
      </c>
      <c r="G3058" t="s">
        <v>68</v>
      </c>
      <c r="H3058" t="s">
        <v>69</v>
      </c>
      <c r="I3058" s="91"/>
      <c r="J3058" s="91">
        <v>66.459999999999994</v>
      </c>
      <c r="K3058" s="91"/>
      <c r="L3058" s="91"/>
      <c r="M3058" s="91">
        <v>72.25</v>
      </c>
      <c r="N3058" s="91"/>
      <c r="O3058" s="91"/>
      <c r="P3058" s="91"/>
      <c r="Q3058" s="91"/>
      <c r="R3058" s="91">
        <v>144.5</v>
      </c>
      <c r="S3058" s="91"/>
      <c r="T3058" s="91">
        <v>37.21</v>
      </c>
      <c r="U3058" s="91">
        <f t="shared" si="287"/>
        <v>320.41999999999996</v>
      </c>
      <c r="V3058" s="82" t="str">
        <f t="shared" si="285"/>
        <v>111001400893</v>
      </c>
      <c r="W3058" s="83">
        <f>VLOOKUP(V3058,Factors!$E$6:$H$5950,4,FALSE)</f>
        <v>8.4599999999999995E-2</v>
      </c>
      <c r="X3058" t="str">
        <f>VLOOKUP(V3058,Factors!$E$6:$F$5950,2,FALSE)</f>
        <v>Sendout Volumes</v>
      </c>
      <c r="Y3058" s="92">
        <f t="shared" si="288"/>
        <v>27.107531999999996</v>
      </c>
      <c r="Z3058" s="92">
        <f t="shared" si="289"/>
        <v>293.31246799999997</v>
      </c>
      <c r="AA3058" s="92">
        <f t="shared" si="290"/>
        <v>320.41999999999996</v>
      </c>
    </row>
    <row r="3059" spans="1:27" x14ac:dyDescent="0.25">
      <c r="A3059" t="s">
        <v>594</v>
      </c>
      <c r="B3059" t="s">
        <v>80</v>
      </c>
      <c r="C3059" t="s">
        <v>81</v>
      </c>
      <c r="D3059" t="s">
        <v>610</v>
      </c>
      <c r="E3059" t="s">
        <v>611</v>
      </c>
      <c r="F3059" t="str">
        <f t="shared" si="286"/>
        <v>1420</v>
      </c>
      <c r="G3059" t="s">
        <v>61</v>
      </c>
      <c r="H3059" t="s">
        <v>62</v>
      </c>
      <c r="I3059" s="91"/>
      <c r="J3059" s="91"/>
      <c r="K3059" s="91"/>
      <c r="L3059" s="91">
        <v>4547.76</v>
      </c>
      <c r="M3059" s="91">
        <v>658.4</v>
      </c>
      <c r="N3059" s="91"/>
      <c r="O3059" s="91"/>
      <c r="P3059" s="91"/>
      <c r="Q3059" s="91">
        <v>136.91</v>
      </c>
      <c r="R3059" s="91"/>
      <c r="S3059" s="91">
        <v>618</v>
      </c>
      <c r="T3059" s="91"/>
      <c r="U3059" s="91">
        <f t="shared" si="287"/>
        <v>5961.07</v>
      </c>
      <c r="V3059" s="82" t="str">
        <f t="shared" si="285"/>
        <v>111001420893</v>
      </c>
      <c r="W3059" s="83">
        <f>VLOOKUP(V3059,Factors!$E$6:$H$5950,4,FALSE)</f>
        <v>8.4599999999999995E-2</v>
      </c>
      <c r="X3059" t="str">
        <f>VLOOKUP(V3059,Factors!$E$6:$F$5950,2,FALSE)</f>
        <v>Sendout Volumes</v>
      </c>
      <c r="Y3059" s="92">
        <f t="shared" si="288"/>
        <v>504.30652199999992</v>
      </c>
      <c r="Z3059" s="92">
        <f t="shared" si="289"/>
        <v>5456.7634779999998</v>
      </c>
      <c r="AA3059" s="92">
        <f t="shared" si="290"/>
        <v>5961.07</v>
      </c>
    </row>
    <row r="3060" spans="1:27" x14ac:dyDescent="0.25">
      <c r="A3060" t="s">
        <v>594</v>
      </c>
      <c r="B3060" t="s">
        <v>80</v>
      </c>
      <c r="C3060" t="s">
        <v>81</v>
      </c>
      <c r="D3060" t="s">
        <v>610</v>
      </c>
      <c r="E3060" t="s">
        <v>611</v>
      </c>
      <c r="F3060" t="str">
        <f t="shared" si="286"/>
        <v>1420</v>
      </c>
      <c r="G3060" t="s">
        <v>92</v>
      </c>
      <c r="H3060" t="s">
        <v>93</v>
      </c>
      <c r="I3060" s="91"/>
      <c r="J3060" s="91">
        <v>-5065.7299999999996</v>
      </c>
      <c r="K3060" s="91"/>
      <c r="L3060" s="91"/>
      <c r="M3060" s="91"/>
      <c r="N3060" s="91"/>
      <c r="O3060" s="91"/>
      <c r="P3060" s="91"/>
      <c r="Q3060" s="91"/>
      <c r="R3060" s="91">
        <v>297.79000000000002</v>
      </c>
      <c r="S3060" s="91">
        <v>2711.79</v>
      </c>
      <c r="T3060" s="91">
        <v>1988.55</v>
      </c>
      <c r="U3060" s="91">
        <f t="shared" si="287"/>
        <v>-67.599999999999682</v>
      </c>
      <c r="V3060" s="82" t="str">
        <f t="shared" si="285"/>
        <v>111001420893</v>
      </c>
      <c r="W3060" s="83">
        <f>VLOOKUP(V3060,Factors!$E$6:$H$5950,4,FALSE)</f>
        <v>8.4599999999999995E-2</v>
      </c>
      <c r="X3060" t="str">
        <f>VLOOKUP(V3060,Factors!$E$6:$F$5950,2,FALSE)</f>
        <v>Sendout Volumes</v>
      </c>
      <c r="Y3060" s="92">
        <f t="shared" si="288"/>
        <v>-5.7189599999999725</v>
      </c>
      <c r="Z3060" s="92">
        <f t="shared" si="289"/>
        <v>-61.881039999999707</v>
      </c>
      <c r="AA3060" s="92">
        <f t="shared" si="290"/>
        <v>-67.599999999999682</v>
      </c>
    </row>
    <row r="3061" spans="1:27" x14ac:dyDescent="0.25">
      <c r="A3061" t="s">
        <v>594</v>
      </c>
      <c r="B3061" t="s">
        <v>80</v>
      </c>
      <c r="C3061" t="s">
        <v>81</v>
      </c>
      <c r="D3061" t="s">
        <v>610</v>
      </c>
      <c r="E3061" t="s">
        <v>611</v>
      </c>
      <c r="F3061" t="str">
        <f t="shared" si="286"/>
        <v>1420</v>
      </c>
      <c r="G3061" t="s">
        <v>84</v>
      </c>
      <c r="H3061" t="s">
        <v>85</v>
      </c>
      <c r="I3061" s="91">
        <v>45.24</v>
      </c>
      <c r="J3061" s="91">
        <v>78.25</v>
      </c>
      <c r="K3061" s="91">
        <v>36.31</v>
      </c>
      <c r="L3061" s="91">
        <v>19.98</v>
      </c>
      <c r="M3061" s="91"/>
      <c r="N3061" s="91">
        <v>76.66</v>
      </c>
      <c r="O3061" s="91">
        <v>85.25</v>
      </c>
      <c r="P3061" s="91">
        <v>175.25</v>
      </c>
      <c r="Q3061" s="91">
        <v>235.17</v>
      </c>
      <c r="R3061" s="91">
        <v>156.08000000000001</v>
      </c>
      <c r="S3061" s="91"/>
      <c r="T3061" s="91">
        <v>27.9</v>
      </c>
      <c r="U3061" s="91">
        <f t="shared" si="287"/>
        <v>936.09</v>
      </c>
      <c r="V3061" s="82" t="str">
        <f t="shared" si="285"/>
        <v>111001420893</v>
      </c>
      <c r="W3061" s="83">
        <f>VLOOKUP(V3061,Factors!$E$6:$H$5950,4,FALSE)</f>
        <v>8.4599999999999995E-2</v>
      </c>
      <c r="X3061" t="str">
        <f>VLOOKUP(V3061,Factors!$E$6:$F$5950,2,FALSE)</f>
        <v>Sendout Volumes</v>
      </c>
      <c r="Y3061" s="92">
        <f t="shared" si="288"/>
        <v>79.193213999999998</v>
      </c>
      <c r="Z3061" s="92">
        <f t="shared" si="289"/>
        <v>856.89678600000002</v>
      </c>
      <c r="AA3061" s="92">
        <f t="shared" si="290"/>
        <v>936.09</v>
      </c>
    </row>
    <row r="3062" spans="1:27" x14ac:dyDescent="0.25">
      <c r="A3062" t="s">
        <v>594</v>
      </c>
      <c r="B3062" t="s">
        <v>80</v>
      </c>
      <c r="C3062" t="s">
        <v>81</v>
      </c>
      <c r="D3062" t="s">
        <v>610</v>
      </c>
      <c r="E3062" t="s">
        <v>611</v>
      </c>
      <c r="F3062" t="str">
        <f t="shared" si="286"/>
        <v>1420</v>
      </c>
      <c r="G3062" t="s">
        <v>44</v>
      </c>
      <c r="H3062" t="s">
        <v>45</v>
      </c>
      <c r="I3062" s="91">
        <v>7880.2</v>
      </c>
      <c r="J3062" s="91">
        <v>0.87</v>
      </c>
      <c r="K3062" s="91"/>
      <c r="L3062" s="91"/>
      <c r="M3062" s="91"/>
      <c r="N3062" s="91"/>
      <c r="O3062" s="91"/>
      <c r="P3062" s="91"/>
      <c r="Q3062" s="91"/>
      <c r="R3062" s="91"/>
      <c r="S3062" s="91"/>
      <c r="T3062" s="91"/>
      <c r="U3062" s="91">
        <f t="shared" si="287"/>
        <v>7881.07</v>
      </c>
      <c r="V3062" s="82" t="str">
        <f t="shared" si="285"/>
        <v>111001420893</v>
      </c>
      <c r="W3062" s="83">
        <f>VLOOKUP(V3062,Factors!$E$6:$H$5950,4,FALSE)</f>
        <v>8.4599999999999995E-2</v>
      </c>
      <c r="X3062" t="str">
        <f>VLOOKUP(V3062,Factors!$E$6:$F$5950,2,FALSE)</f>
        <v>Sendout Volumes</v>
      </c>
      <c r="Y3062" s="92">
        <f t="shared" si="288"/>
        <v>666.73852199999999</v>
      </c>
      <c r="Z3062" s="92">
        <f t="shared" si="289"/>
        <v>7214.3314780000001</v>
      </c>
      <c r="AA3062" s="92">
        <f t="shared" si="290"/>
        <v>7881.07</v>
      </c>
    </row>
    <row r="3063" spans="1:27" x14ac:dyDescent="0.25">
      <c r="A3063" t="s">
        <v>594</v>
      </c>
      <c r="B3063" t="s">
        <v>80</v>
      </c>
      <c r="C3063" t="s">
        <v>81</v>
      </c>
      <c r="D3063" t="s">
        <v>610</v>
      </c>
      <c r="E3063" t="s">
        <v>611</v>
      </c>
      <c r="F3063" t="str">
        <f t="shared" si="286"/>
        <v>1420</v>
      </c>
      <c r="G3063" t="s">
        <v>56</v>
      </c>
      <c r="H3063" t="s">
        <v>57</v>
      </c>
      <c r="I3063" s="91">
        <v>685.02</v>
      </c>
      <c r="J3063" s="91">
        <v>1143.3</v>
      </c>
      <c r="K3063" s="91">
        <v>656.55</v>
      </c>
      <c r="L3063" s="91"/>
      <c r="M3063" s="91"/>
      <c r="N3063" s="91">
        <v>1386.05</v>
      </c>
      <c r="O3063" s="91">
        <v>1341.9</v>
      </c>
      <c r="P3063" s="91">
        <v>2808.97</v>
      </c>
      <c r="Q3063" s="91">
        <v>3950.06</v>
      </c>
      <c r="R3063" s="91">
        <v>2543.2800000000002</v>
      </c>
      <c r="S3063" s="91"/>
      <c r="T3063" s="91">
        <v>504.4</v>
      </c>
      <c r="U3063" s="91">
        <f t="shared" si="287"/>
        <v>15019.529999999999</v>
      </c>
      <c r="V3063" s="82" t="str">
        <f t="shared" si="285"/>
        <v>111001420893</v>
      </c>
      <c r="W3063" s="83">
        <f>VLOOKUP(V3063,Factors!$E$6:$H$5950,4,FALSE)</f>
        <v>8.4599999999999995E-2</v>
      </c>
      <c r="X3063" t="str">
        <f>VLOOKUP(V3063,Factors!$E$6:$F$5950,2,FALSE)</f>
        <v>Sendout Volumes</v>
      </c>
      <c r="Y3063" s="92">
        <f t="shared" si="288"/>
        <v>1270.6522379999999</v>
      </c>
      <c r="Z3063" s="92">
        <f t="shared" si="289"/>
        <v>13748.877761999998</v>
      </c>
      <c r="AA3063" s="92">
        <f t="shared" si="290"/>
        <v>15019.529999999999</v>
      </c>
    </row>
    <row r="3064" spans="1:27" x14ac:dyDescent="0.25">
      <c r="A3064" t="s">
        <v>594</v>
      </c>
      <c r="B3064" t="s">
        <v>80</v>
      </c>
      <c r="C3064" t="s">
        <v>81</v>
      </c>
      <c r="D3064" t="s">
        <v>610</v>
      </c>
      <c r="E3064" t="s">
        <v>611</v>
      </c>
      <c r="F3064" t="str">
        <f t="shared" si="286"/>
        <v>1420</v>
      </c>
      <c r="G3064" t="s">
        <v>68</v>
      </c>
      <c r="H3064" t="s">
        <v>69</v>
      </c>
      <c r="I3064" s="91">
        <v>132.9</v>
      </c>
      <c r="J3064" s="91">
        <v>271.61</v>
      </c>
      <c r="K3064" s="91"/>
      <c r="L3064" s="91">
        <v>361.26</v>
      </c>
      <c r="M3064" s="91"/>
      <c r="N3064" s="91"/>
      <c r="O3064" s="91">
        <v>199.36</v>
      </c>
      <c r="P3064" s="91">
        <v>359.67</v>
      </c>
      <c r="Q3064" s="91">
        <v>301.95</v>
      </c>
      <c r="R3064" s="91">
        <v>278.74</v>
      </c>
      <c r="S3064" s="91"/>
      <c r="T3064" s="91"/>
      <c r="U3064" s="91">
        <f t="shared" si="287"/>
        <v>1905.49</v>
      </c>
      <c r="V3064" s="82" t="str">
        <f t="shared" si="285"/>
        <v>111001420893</v>
      </c>
      <c r="W3064" s="83">
        <f>VLOOKUP(V3064,Factors!$E$6:$H$5950,4,FALSE)</f>
        <v>8.4599999999999995E-2</v>
      </c>
      <c r="X3064" t="str">
        <f>VLOOKUP(V3064,Factors!$E$6:$F$5950,2,FALSE)</f>
        <v>Sendout Volumes</v>
      </c>
      <c r="Y3064" s="92">
        <f t="shared" si="288"/>
        <v>161.204454</v>
      </c>
      <c r="Z3064" s="92">
        <f t="shared" si="289"/>
        <v>1744.2855460000001</v>
      </c>
      <c r="AA3064" s="92">
        <f t="shared" si="290"/>
        <v>1905.49</v>
      </c>
    </row>
    <row r="3065" spans="1:27" x14ac:dyDescent="0.25">
      <c r="A3065" t="s">
        <v>594</v>
      </c>
      <c r="B3065" t="s">
        <v>80</v>
      </c>
      <c r="C3065" t="s">
        <v>81</v>
      </c>
      <c r="D3065" t="s">
        <v>612</v>
      </c>
      <c r="E3065" t="s">
        <v>613</v>
      </c>
      <c r="F3065" t="str">
        <f t="shared" si="286"/>
        <v>1460</v>
      </c>
      <c r="G3065" t="s">
        <v>61</v>
      </c>
      <c r="H3065" t="s">
        <v>62</v>
      </c>
      <c r="I3065" s="91"/>
      <c r="J3065" s="91"/>
      <c r="K3065" s="91">
        <v>387.27</v>
      </c>
      <c r="L3065" s="91"/>
      <c r="M3065" s="91"/>
      <c r="N3065" s="91"/>
      <c r="O3065" s="91"/>
      <c r="P3065" s="91"/>
      <c r="Q3065" s="91">
        <v>589</v>
      </c>
      <c r="R3065" s="91"/>
      <c r="S3065" s="91"/>
      <c r="T3065" s="91"/>
      <c r="U3065" s="91">
        <f t="shared" si="287"/>
        <v>976.27</v>
      </c>
      <c r="V3065" s="82" t="str">
        <f t="shared" si="285"/>
        <v>111001460893</v>
      </c>
      <c r="W3065" s="83">
        <f>VLOOKUP(V3065,Factors!$E$6:$H$5950,4,FALSE)</f>
        <v>8.4599999999999995E-2</v>
      </c>
      <c r="X3065" t="str">
        <f>VLOOKUP(V3065,Factors!$E$6:$F$5950,2,FALSE)</f>
        <v>Sendout Volumes</v>
      </c>
      <c r="Y3065" s="92">
        <f t="shared" si="288"/>
        <v>82.592441999999991</v>
      </c>
      <c r="Z3065" s="92">
        <f t="shared" si="289"/>
        <v>893.67755799999998</v>
      </c>
      <c r="AA3065" s="92">
        <f t="shared" si="290"/>
        <v>976.27</v>
      </c>
    </row>
    <row r="3066" spans="1:27" x14ac:dyDescent="0.25">
      <c r="A3066" t="s">
        <v>594</v>
      </c>
      <c r="B3066" t="s">
        <v>80</v>
      </c>
      <c r="C3066" t="s">
        <v>81</v>
      </c>
      <c r="D3066" t="s">
        <v>612</v>
      </c>
      <c r="E3066" t="s">
        <v>613</v>
      </c>
      <c r="F3066" t="str">
        <f t="shared" si="286"/>
        <v>1460</v>
      </c>
      <c r="G3066" t="s">
        <v>92</v>
      </c>
      <c r="H3066" t="s">
        <v>93</v>
      </c>
      <c r="I3066" s="91">
        <v>682.34</v>
      </c>
      <c r="J3066" s="91">
        <v>2019.16</v>
      </c>
      <c r="K3066" s="91">
        <v>857.74</v>
      </c>
      <c r="L3066" s="91">
        <v>459.63</v>
      </c>
      <c r="M3066" s="91">
        <v>240.61</v>
      </c>
      <c r="N3066" s="91"/>
      <c r="O3066" s="91">
        <v>25.16</v>
      </c>
      <c r="P3066" s="91"/>
      <c r="Q3066" s="91"/>
      <c r="R3066" s="91">
        <v>1340.1</v>
      </c>
      <c r="S3066" s="91">
        <v>13.66</v>
      </c>
      <c r="T3066" s="91">
        <v>-1892.18</v>
      </c>
      <c r="U3066" s="91">
        <f t="shared" si="287"/>
        <v>3746.2199999999993</v>
      </c>
      <c r="V3066" s="82" t="str">
        <f t="shared" si="285"/>
        <v>111001460893</v>
      </c>
      <c r="W3066" s="83">
        <f>VLOOKUP(V3066,Factors!$E$6:$H$5950,4,FALSE)</f>
        <v>8.4599999999999995E-2</v>
      </c>
      <c r="X3066" t="str">
        <f>VLOOKUP(V3066,Factors!$E$6:$F$5950,2,FALSE)</f>
        <v>Sendout Volumes</v>
      </c>
      <c r="Y3066" s="92">
        <f t="shared" si="288"/>
        <v>316.93021199999993</v>
      </c>
      <c r="Z3066" s="92">
        <f t="shared" si="289"/>
        <v>3429.2897879999996</v>
      </c>
      <c r="AA3066" s="92">
        <f t="shared" si="290"/>
        <v>3746.2199999999993</v>
      </c>
    </row>
    <row r="3067" spans="1:27" x14ac:dyDescent="0.25">
      <c r="A3067" t="s">
        <v>594</v>
      </c>
      <c r="B3067" t="s">
        <v>80</v>
      </c>
      <c r="C3067" t="s">
        <v>81</v>
      </c>
      <c r="D3067" t="s">
        <v>612</v>
      </c>
      <c r="E3067" t="s">
        <v>613</v>
      </c>
      <c r="F3067" t="str">
        <f t="shared" si="286"/>
        <v>1460</v>
      </c>
      <c r="G3067" t="s">
        <v>235</v>
      </c>
      <c r="H3067" t="s">
        <v>236</v>
      </c>
      <c r="I3067" s="91"/>
      <c r="J3067" s="91">
        <v>46.46</v>
      </c>
      <c r="K3067" s="91"/>
      <c r="L3067" s="91"/>
      <c r="M3067" s="91"/>
      <c r="N3067" s="91"/>
      <c r="O3067" s="91"/>
      <c r="P3067" s="91"/>
      <c r="Q3067" s="91"/>
      <c r="R3067" s="91"/>
      <c r="S3067" s="91"/>
      <c r="T3067" s="91"/>
      <c r="U3067" s="91">
        <f t="shared" si="287"/>
        <v>46.46</v>
      </c>
      <c r="V3067" s="82" t="str">
        <f t="shared" si="285"/>
        <v>111001460893</v>
      </c>
      <c r="W3067" s="83">
        <f>VLOOKUP(V3067,Factors!$E$6:$H$5950,4,FALSE)</f>
        <v>8.4599999999999995E-2</v>
      </c>
      <c r="X3067" t="str">
        <f>VLOOKUP(V3067,Factors!$E$6:$F$5950,2,FALSE)</f>
        <v>Sendout Volumes</v>
      </c>
      <c r="Y3067" s="92">
        <f t="shared" si="288"/>
        <v>3.9305159999999999</v>
      </c>
      <c r="Z3067" s="92">
        <f t="shared" si="289"/>
        <v>42.529484000000004</v>
      </c>
      <c r="AA3067" s="92">
        <f t="shared" si="290"/>
        <v>46.46</v>
      </c>
    </row>
    <row r="3068" spans="1:27" x14ac:dyDescent="0.25">
      <c r="A3068" t="s">
        <v>594</v>
      </c>
      <c r="B3068" t="s">
        <v>80</v>
      </c>
      <c r="C3068" t="s">
        <v>81</v>
      </c>
      <c r="D3068" t="s">
        <v>612</v>
      </c>
      <c r="E3068" t="s">
        <v>613</v>
      </c>
      <c r="F3068" t="str">
        <f t="shared" si="286"/>
        <v>1460</v>
      </c>
      <c r="G3068" t="s">
        <v>84</v>
      </c>
      <c r="H3068" t="s">
        <v>85</v>
      </c>
      <c r="I3068" s="91">
        <v>1365.14</v>
      </c>
      <c r="J3068" s="91">
        <v>855.68</v>
      </c>
      <c r="K3068" s="91">
        <v>1197.03</v>
      </c>
      <c r="L3068" s="91">
        <v>570.99</v>
      </c>
      <c r="M3068" s="91">
        <v>981.3</v>
      </c>
      <c r="N3068" s="91">
        <v>762.34</v>
      </c>
      <c r="O3068" s="91">
        <v>1293.45</v>
      </c>
      <c r="P3068" s="91">
        <v>1165.8399999999999</v>
      </c>
      <c r="Q3068" s="91">
        <v>1188.5899999999999</v>
      </c>
      <c r="R3068" s="91">
        <v>1184.8900000000001</v>
      </c>
      <c r="S3068" s="91">
        <v>956.4</v>
      </c>
      <c r="T3068" s="91">
        <v>1595.58</v>
      </c>
      <c r="U3068" s="91">
        <f t="shared" si="287"/>
        <v>13117.23</v>
      </c>
      <c r="V3068" s="82" t="str">
        <f t="shared" si="285"/>
        <v>111001460893</v>
      </c>
      <c r="W3068" s="83">
        <f>VLOOKUP(V3068,Factors!$E$6:$H$5950,4,FALSE)</f>
        <v>8.4599999999999995E-2</v>
      </c>
      <c r="X3068" t="str">
        <f>VLOOKUP(V3068,Factors!$E$6:$F$5950,2,FALSE)</f>
        <v>Sendout Volumes</v>
      </c>
      <c r="Y3068" s="92">
        <f t="shared" si="288"/>
        <v>1109.7176579999998</v>
      </c>
      <c r="Z3068" s="92">
        <f t="shared" si="289"/>
        <v>12007.512342</v>
      </c>
      <c r="AA3068" s="92">
        <f t="shared" si="290"/>
        <v>13117.23</v>
      </c>
    </row>
    <row r="3069" spans="1:27" x14ac:dyDescent="0.25">
      <c r="A3069" t="s">
        <v>594</v>
      </c>
      <c r="B3069" t="s">
        <v>80</v>
      </c>
      <c r="C3069" t="s">
        <v>81</v>
      </c>
      <c r="D3069" t="s">
        <v>612</v>
      </c>
      <c r="E3069" t="s">
        <v>613</v>
      </c>
      <c r="F3069" t="str">
        <f t="shared" si="286"/>
        <v>1460</v>
      </c>
      <c r="G3069" t="s">
        <v>256</v>
      </c>
      <c r="H3069" t="s">
        <v>257</v>
      </c>
      <c r="I3069" s="91"/>
      <c r="J3069" s="91"/>
      <c r="K3069" s="91">
        <v>250</v>
      </c>
      <c r="L3069" s="91"/>
      <c r="M3069" s="91"/>
      <c r="N3069" s="91"/>
      <c r="O3069" s="91"/>
      <c r="P3069" s="91"/>
      <c r="Q3069" s="91"/>
      <c r="R3069" s="91"/>
      <c r="S3069" s="91"/>
      <c r="T3069" s="91"/>
      <c r="U3069" s="91">
        <f t="shared" si="287"/>
        <v>250</v>
      </c>
      <c r="V3069" s="82" t="str">
        <f t="shared" si="285"/>
        <v>111001460893</v>
      </c>
      <c r="W3069" s="83">
        <f>VLOOKUP(V3069,Factors!$E$6:$H$5950,4,FALSE)</f>
        <v>8.4599999999999995E-2</v>
      </c>
      <c r="X3069" t="str">
        <f>VLOOKUP(V3069,Factors!$E$6:$F$5950,2,FALSE)</f>
        <v>Sendout Volumes</v>
      </c>
      <c r="Y3069" s="92">
        <f t="shared" si="288"/>
        <v>21.15</v>
      </c>
      <c r="Z3069" s="92">
        <f t="shared" si="289"/>
        <v>228.85</v>
      </c>
      <c r="AA3069" s="92">
        <f t="shared" si="290"/>
        <v>250</v>
      </c>
    </row>
    <row r="3070" spans="1:27" x14ac:dyDescent="0.25">
      <c r="A3070" t="s">
        <v>594</v>
      </c>
      <c r="B3070" t="s">
        <v>80</v>
      </c>
      <c r="C3070" t="s">
        <v>81</v>
      </c>
      <c r="D3070" t="s">
        <v>612</v>
      </c>
      <c r="E3070" t="s">
        <v>613</v>
      </c>
      <c r="F3070" t="str">
        <f t="shared" si="286"/>
        <v>1460</v>
      </c>
      <c r="G3070" t="s">
        <v>98</v>
      </c>
      <c r="H3070" t="s">
        <v>99</v>
      </c>
      <c r="I3070" s="91"/>
      <c r="J3070" s="91"/>
      <c r="K3070" s="91"/>
      <c r="L3070" s="91"/>
      <c r="M3070" s="91"/>
      <c r="N3070" s="91"/>
      <c r="O3070" s="91"/>
      <c r="P3070" s="91"/>
      <c r="Q3070" s="91"/>
      <c r="R3070" s="91"/>
      <c r="S3070" s="91">
        <v>124.95</v>
      </c>
      <c r="T3070" s="91"/>
      <c r="U3070" s="91">
        <f t="shared" si="287"/>
        <v>124.95</v>
      </c>
      <c r="V3070" s="82" t="str">
        <f t="shared" si="285"/>
        <v>111001460893</v>
      </c>
      <c r="W3070" s="83">
        <f>VLOOKUP(V3070,Factors!$E$6:$H$5950,4,FALSE)</f>
        <v>8.4599999999999995E-2</v>
      </c>
      <c r="X3070" t="str">
        <f>VLOOKUP(V3070,Factors!$E$6:$F$5950,2,FALSE)</f>
        <v>Sendout Volumes</v>
      </c>
      <c r="Y3070" s="92">
        <f t="shared" si="288"/>
        <v>10.57077</v>
      </c>
      <c r="Z3070" s="92">
        <f t="shared" si="289"/>
        <v>114.37923000000001</v>
      </c>
      <c r="AA3070" s="92">
        <f t="shared" si="290"/>
        <v>124.95</v>
      </c>
    </row>
    <row r="3071" spans="1:27" x14ac:dyDescent="0.25">
      <c r="A3071" t="s">
        <v>594</v>
      </c>
      <c r="B3071" t="s">
        <v>80</v>
      </c>
      <c r="C3071" t="s">
        <v>81</v>
      </c>
      <c r="D3071" t="s">
        <v>612</v>
      </c>
      <c r="E3071" t="s">
        <v>613</v>
      </c>
      <c r="F3071" t="str">
        <f t="shared" si="286"/>
        <v>1460</v>
      </c>
      <c r="G3071" t="s">
        <v>412</v>
      </c>
      <c r="H3071" t="s">
        <v>413</v>
      </c>
      <c r="I3071" s="91"/>
      <c r="J3071" s="91">
        <v>1293.6400000000001</v>
      </c>
      <c r="K3071" s="91"/>
      <c r="L3071" s="91"/>
      <c r="M3071" s="91"/>
      <c r="N3071" s="91"/>
      <c r="O3071" s="91"/>
      <c r="P3071" s="91"/>
      <c r="Q3071" s="91"/>
      <c r="R3071" s="91">
        <v>2388.7399999999998</v>
      </c>
      <c r="S3071" s="91"/>
      <c r="T3071" s="91"/>
      <c r="U3071" s="91">
        <f t="shared" si="287"/>
        <v>3682.38</v>
      </c>
      <c r="V3071" s="82" t="str">
        <f t="shared" si="285"/>
        <v>111001460893</v>
      </c>
      <c r="W3071" s="83">
        <f>VLOOKUP(V3071,Factors!$E$6:$H$5950,4,FALSE)</f>
        <v>8.4599999999999995E-2</v>
      </c>
      <c r="X3071" t="str">
        <f>VLOOKUP(V3071,Factors!$E$6:$F$5950,2,FALSE)</f>
        <v>Sendout Volumes</v>
      </c>
      <c r="Y3071" s="92">
        <f t="shared" si="288"/>
        <v>311.52934799999997</v>
      </c>
      <c r="Z3071" s="92">
        <f t="shared" si="289"/>
        <v>3370.8506520000001</v>
      </c>
      <c r="AA3071" s="92">
        <f t="shared" si="290"/>
        <v>3682.38</v>
      </c>
    </row>
    <row r="3072" spans="1:27" x14ac:dyDescent="0.25">
      <c r="A3072" t="s">
        <v>594</v>
      </c>
      <c r="B3072" t="s">
        <v>80</v>
      </c>
      <c r="C3072" t="s">
        <v>81</v>
      </c>
      <c r="D3072" t="s">
        <v>612</v>
      </c>
      <c r="E3072" t="s">
        <v>613</v>
      </c>
      <c r="F3072" t="str">
        <f t="shared" si="286"/>
        <v>1460</v>
      </c>
      <c r="G3072" t="s">
        <v>65</v>
      </c>
      <c r="H3072" t="s">
        <v>66</v>
      </c>
      <c r="I3072" s="91"/>
      <c r="J3072" s="91"/>
      <c r="K3072" s="91"/>
      <c r="L3072" s="91"/>
      <c r="M3072" s="91">
        <v>40.44</v>
      </c>
      <c r="N3072" s="91"/>
      <c r="O3072" s="91">
        <v>192.66</v>
      </c>
      <c r="P3072" s="91"/>
      <c r="Q3072" s="91"/>
      <c r="R3072" s="91"/>
      <c r="S3072" s="91"/>
      <c r="T3072" s="91">
        <v>49.61</v>
      </c>
      <c r="U3072" s="91">
        <f t="shared" si="287"/>
        <v>282.70999999999998</v>
      </c>
      <c r="V3072" s="82" t="str">
        <f t="shared" si="285"/>
        <v>111001460893</v>
      </c>
      <c r="W3072" s="83">
        <f>VLOOKUP(V3072,Factors!$E$6:$H$5950,4,FALSE)</f>
        <v>8.4599999999999995E-2</v>
      </c>
      <c r="X3072" t="str">
        <f>VLOOKUP(V3072,Factors!$E$6:$F$5950,2,FALSE)</f>
        <v>Sendout Volumes</v>
      </c>
      <c r="Y3072" s="92">
        <f t="shared" si="288"/>
        <v>23.917265999999998</v>
      </c>
      <c r="Z3072" s="92">
        <f t="shared" si="289"/>
        <v>258.792734</v>
      </c>
      <c r="AA3072" s="92">
        <f t="shared" si="290"/>
        <v>282.70999999999998</v>
      </c>
    </row>
    <row r="3073" spans="1:27" x14ac:dyDescent="0.25">
      <c r="A3073" t="s">
        <v>594</v>
      </c>
      <c r="B3073" t="s">
        <v>80</v>
      </c>
      <c r="C3073" t="s">
        <v>81</v>
      </c>
      <c r="D3073" t="s">
        <v>612</v>
      </c>
      <c r="E3073" t="s">
        <v>613</v>
      </c>
      <c r="F3073" t="str">
        <f t="shared" si="286"/>
        <v>1460</v>
      </c>
      <c r="G3073" t="s">
        <v>56</v>
      </c>
      <c r="H3073" t="s">
        <v>57</v>
      </c>
      <c r="I3073" s="91">
        <v>22183.06</v>
      </c>
      <c r="J3073" s="91">
        <v>13771.48</v>
      </c>
      <c r="K3073" s="91">
        <v>19655.599999999999</v>
      </c>
      <c r="L3073" s="91">
        <v>9004.35</v>
      </c>
      <c r="M3073" s="91">
        <v>16115.82</v>
      </c>
      <c r="N3073" s="91">
        <v>12134.41</v>
      </c>
      <c r="O3073" s="91">
        <v>22091.51</v>
      </c>
      <c r="P3073" s="91">
        <v>19717.87</v>
      </c>
      <c r="Q3073" s="91">
        <v>20080.8</v>
      </c>
      <c r="R3073" s="91">
        <v>19636.849999999999</v>
      </c>
      <c r="S3073" s="91">
        <v>14774.13</v>
      </c>
      <c r="T3073" s="91">
        <v>23553.439999999999</v>
      </c>
      <c r="U3073" s="91">
        <f t="shared" si="287"/>
        <v>212719.32</v>
      </c>
      <c r="V3073" s="82" t="str">
        <f t="shared" si="285"/>
        <v>111001460893</v>
      </c>
      <c r="W3073" s="83">
        <f>VLOOKUP(V3073,Factors!$E$6:$H$5950,4,FALSE)</f>
        <v>8.4599999999999995E-2</v>
      </c>
      <c r="X3073" t="str">
        <f>VLOOKUP(V3073,Factors!$E$6:$F$5950,2,FALSE)</f>
        <v>Sendout Volumes</v>
      </c>
      <c r="Y3073" s="92">
        <f t="shared" si="288"/>
        <v>17996.054472</v>
      </c>
      <c r="Z3073" s="92">
        <f t="shared" si="289"/>
        <v>194723.26552800002</v>
      </c>
      <c r="AA3073" s="92">
        <f t="shared" si="290"/>
        <v>212719.32</v>
      </c>
    </row>
    <row r="3074" spans="1:27" x14ac:dyDescent="0.25">
      <c r="A3074" t="s">
        <v>594</v>
      </c>
      <c r="B3074" t="s">
        <v>80</v>
      </c>
      <c r="C3074" t="s">
        <v>81</v>
      </c>
      <c r="D3074" t="s">
        <v>612</v>
      </c>
      <c r="E3074" t="s">
        <v>613</v>
      </c>
      <c r="F3074" t="str">
        <f t="shared" si="286"/>
        <v>1460</v>
      </c>
      <c r="G3074" t="s">
        <v>68</v>
      </c>
      <c r="H3074" t="s">
        <v>69</v>
      </c>
      <c r="I3074" s="91">
        <v>2500.14</v>
      </c>
      <c r="J3074" s="91">
        <v>1700.06</v>
      </c>
      <c r="K3074" s="91">
        <v>1987.74</v>
      </c>
      <c r="L3074" s="91">
        <v>1319.67</v>
      </c>
      <c r="M3074" s="91">
        <v>1586.39</v>
      </c>
      <c r="N3074" s="91">
        <v>1649.27</v>
      </c>
      <c r="O3074" s="91">
        <v>1102.51</v>
      </c>
      <c r="P3074" s="91">
        <v>1361.6</v>
      </c>
      <c r="Q3074" s="91">
        <v>1409.98</v>
      </c>
      <c r="R3074" s="91">
        <v>1787.07</v>
      </c>
      <c r="S3074" s="91">
        <v>2518.5100000000002</v>
      </c>
      <c r="T3074" s="91">
        <v>5246.51</v>
      </c>
      <c r="U3074" s="91">
        <f t="shared" si="287"/>
        <v>24169.450000000004</v>
      </c>
      <c r="V3074" s="82" t="str">
        <f t="shared" si="285"/>
        <v>111001460893</v>
      </c>
      <c r="W3074" s="83">
        <f>VLOOKUP(V3074,Factors!$E$6:$H$5950,4,FALSE)</f>
        <v>8.4599999999999995E-2</v>
      </c>
      <c r="X3074" t="str">
        <f>VLOOKUP(V3074,Factors!$E$6:$F$5950,2,FALSE)</f>
        <v>Sendout Volumes</v>
      </c>
      <c r="Y3074" s="92">
        <f t="shared" si="288"/>
        <v>2044.7354700000003</v>
      </c>
      <c r="Z3074" s="92">
        <f t="shared" si="289"/>
        <v>22124.714530000005</v>
      </c>
      <c r="AA3074" s="92">
        <f t="shared" si="290"/>
        <v>24169.450000000004</v>
      </c>
    </row>
    <row r="3075" spans="1:27" x14ac:dyDescent="0.25">
      <c r="A3075" t="s">
        <v>594</v>
      </c>
      <c r="B3075" t="s">
        <v>80</v>
      </c>
      <c r="C3075" t="s">
        <v>81</v>
      </c>
      <c r="D3075" t="s">
        <v>612</v>
      </c>
      <c r="E3075" t="s">
        <v>613</v>
      </c>
      <c r="F3075" t="str">
        <f t="shared" si="286"/>
        <v>1460</v>
      </c>
      <c r="G3075" t="s">
        <v>154</v>
      </c>
      <c r="H3075" t="s">
        <v>155</v>
      </c>
      <c r="I3075" s="91"/>
      <c r="J3075" s="91"/>
      <c r="K3075" s="91"/>
      <c r="L3075" s="91"/>
      <c r="M3075" s="91"/>
      <c r="N3075" s="91"/>
      <c r="O3075" s="91">
        <v>55.08</v>
      </c>
      <c r="P3075" s="91">
        <v>55.08</v>
      </c>
      <c r="Q3075" s="91"/>
      <c r="R3075" s="91"/>
      <c r="S3075" s="91"/>
      <c r="T3075" s="91"/>
      <c r="U3075" s="91">
        <f t="shared" si="287"/>
        <v>110.16</v>
      </c>
      <c r="V3075" s="82" t="str">
        <f t="shared" si="285"/>
        <v>111001460893</v>
      </c>
      <c r="W3075" s="83">
        <f>VLOOKUP(V3075,Factors!$E$6:$H$5950,4,FALSE)</f>
        <v>8.4599999999999995E-2</v>
      </c>
      <c r="X3075" t="str">
        <f>VLOOKUP(V3075,Factors!$E$6:$F$5950,2,FALSE)</f>
        <v>Sendout Volumes</v>
      </c>
      <c r="Y3075" s="92">
        <f t="shared" si="288"/>
        <v>9.3195359999999994</v>
      </c>
      <c r="Z3075" s="92">
        <f t="shared" si="289"/>
        <v>100.840464</v>
      </c>
      <c r="AA3075" s="92">
        <f t="shared" si="290"/>
        <v>110.16</v>
      </c>
    </row>
    <row r="3076" spans="1:27" x14ac:dyDescent="0.25">
      <c r="A3076" t="s">
        <v>594</v>
      </c>
      <c r="B3076" t="s">
        <v>80</v>
      </c>
      <c r="C3076" t="s">
        <v>81</v>
      </c>
      <c r="D3076" t="s">
        <v>612</v>
      </c>
      <c r="E3076" t="s">
        <v>613</v>
      </c>
      <c r="F3076" t="str">
        <f t="shared" si="286"/>
        <v>1460</v>
      </c>
      <c r="G3076" t="s">
        <v>156</v>
      </c>
      <c r="H3076" t="s">
        <v>157</v>
      </c>
      <c r="I3076" s="91">
        <v>21.43</v>
      </c>
      <c r="J3076" s="91"/>
      <c r="K3076" s="91"/>
      <c r="L3076" s="91">
        <v>21.43</v>
      </c>
      <c r="M3076" s="91"/>
      <c r="N3076" s="91"/>
      <c r="O3076" s="91"/>
      <c r="P3076" s="91"/>
      <c r="Q3076" s="91"/>
      <c r="R3076" s="91"/>
      <c r="S3076" s="91"/>
      <c r="T3076" s="91"/>
      <c r="U3076" s="91">
        <f t="shared" si="287"/>
        <v>42.86</v>
      </c>
      <c r="V3076" s="82" t="str">
        <f t="shared" ref="V3076:V3139" si="291">CONCATENATE(B3076,RIGHT(D3076,4),A3076)</f>
        <v>111001460893</v>
      </c>
      <c r="W3076" s="83">
        <f>VLOOKUP(V3076,Factors!$E$6:$H$5950,4,FALSE)</f>
        <v>8.4599999999999995E-2</v>
      </c>
      <c r="X3076" t="str">
        <f>VLOOKUP(V3076,Factors!$E$6:$F$5950,2,FALSE)</f>
        <v>Sendout Volumes</v>
      </c>
      <c r="Y3076" s="92">
        <f t="shared" si="288"/>
        <v>3.6259559999999995</v>
      </c>
      <c r="Z3076" s="92">
        <f t="shared" si="289"/>
        <v>39.234043999999997</v>
      </c>
      <c r="AA3076" s="92">
        <f t="shared" si="290"/>
        <v>42.86</v>
      </c>
    </row>
    <row r="3077" spans="1:27" x14ac:dyDescent="0.25">
      <c r="A3077" t="s">
        <v>594</v>
      </c>
      <c r="B3077" t="s">
        <v>80</v>
      </c>
      <c r="C3077" t="s">
        <v>81</v>
      </c>
      <c r="D3077" t="s">
        <v>614</v>
      </c>
      <c r="E3077" t="s">
        <v>615</v>
      </c>
      <c r="F3077" t="str">
        <f t="shared" ref="F3077:F3140" si="292">RIGHT(D3077,4)</f>
        <v>1465</v>
      </c>
      <c r="G3077" t="s">
        <v>84</v>
      </c>
      <c r="H3077" t="s">
        <v>85</v>
      </c>
      <c r="I3077" s="91">
        <v>281.63</v>
      </c>
      <c r="J3077" s="91">
        <v>139.9</v>
      </c>
      <c r="K3077" s="91">
        <v>245.33</v>
      </c>
      <c r="L3077" s="91">
        <v>16.14</v>
      </c>
      <c r="M3077" s="91">
        <v>31.63</v>
      </c>
      <c r="N3077" s="91">
        <v>68.55</v>
      </c>
      <c r="O3077" s="91">
        <v>41.47</v>
      </c>
      <c r="P3077" s="91">
        <v>49.21</v>
      </c>
      <c r="Q3077" s="91">
        <v>52.6</v>
      </c>
      <c r="R3077" s="91">
        <v>59.37</v>
      </c>
      <c r="S3077" s="91">
        <v>52.52</v>
      </c>
      <c r="T3077" s="91">
        <v>4.1500000000000004</v>
      </c>
      <c r="U3077" s="91">
        <f t="shared" ref="U3077:U3140" si="293">SUM(I3077:T3077)</f>
        <v>1042.5000000000002</v>
      </c>
      <c r="V3077" s="82" t="str">
        <f t="shared" si="291"/>
        <v>111001465893</v>
      </c>
      <c r="W3077" s="83">
        <f>VLOOKUP(V3077,Factors!$E$6:$H$5950,4,FALSE)</f>
        <v>8.4599999999999995E-2</v>
      </c>
      <c r="X3077" t="str">
        <f>VLOOKUP(V3077,Factors!$E$6:$F$5950,2,FALSE)</f>
        <v>Sendout Volumes</v>
      </c>
      <c r="Y3077" s="92">
        <f t="shared" si="288"/>
        <v>88.19550000000001</v>
      </c>
      <c r="Z3077" s="92">
        <f t="shared" si="289"/>
        <v>954.30450000000019</v>
      </c>
      <c r="AA3077" s="92">
        <f t="shared" si="290"/>
        <v>1042.5000000000002</v>
      </c>
    </row>
    <row r="3078" spans="1:27" x14ac:dyDescent="0.25">
      <c r="A3078" t="s">
        <v>594</v>
      </c>
      <c r="B3078" t="s">
        <v>80</v>
      </c>
      <c r="C3078" t="s">
        <v>81</v>
      </c>
      <c r="D3078" t="s">
        <v>614</v>
      </c>
      <c r="E3078" t="s">
        <v>615</v>
      </c>
      <c r="F3078" t="str">
        <f t="shared" si="292"/>
        <v>1465</v>
      </c>
      <c r="G3078" t="s">
        <v>56</v>
      </c>
      <c r="H3078" t="s">
        <v>57</v>
      </c>
      <c r="I3078" s="91">
        <v>4875.26</v>
      </c>
      <c r="J3078" s="91">
        <v>2468.9</v>
      </c>
      <c r="K3078" s="91">
        <v>4038.39</v>
      </c>
      <c r="L3078" s="91">
        <v>291.8</v>
      </c>
      <c r="M3078" s="91">
        <v>571.89</v>
      </c>
      <c r="N3078" s="91">
        <v>1167.21</v>
      </c>
      <c r="O3078" s="91">
        <v>749.76</v>
      </c>
      <c r="P3078" s="91">
        <v>889.8</v>
      </c>
      <c r="Q3078" s="91">
        <v>951.04</v>
      </c>
      <c r="R3078" s="91">
        <v>1073.52</v>
      </c>
      <c r="S3078" s="91">
        <v>949.7</v>
      </c>
      <c r="T3078" s="91">
        <v>75.11</v>
      </c>
      <c r="U3078" s="91">
        <f t="shared" si="293"/>
        <v>18102.379999999997</v>
      </c>
      <c r="V3078" s="82" t="str">
        <f t="shared" si="291"/>
        <v>111001465893</v>
      </c>
      <c r="W3078" s="83">
        <f>VLOOKUP(V3078,Factors!$E$6:$H$5950,4,FALSE)</f>
        <v>8.4599999999999995E-2</v>
      </c>
      <c r="X3078" t="str">
        <f>VLOOKUP(V3078,Factors!$E$6:$F$5950,2,FALSE)</f>
        <v>Sendout Volumes</v>
      </c>
      <c r="Y3078" s="92">
        <f t="shared" si="288"/>
        <v>1531.4613479999996</v>
      </c>
      <c r="Z3078" s="92">
        <f t="shared" si="289"/>
        <v>16570.918651999997</v>
      </c>
      <c r="AA3078" s="92">
        <f t="shared" si="290"/>
        <v>18102.379999999997</v>
      </c>
    </row>
    <row r="3079" spans="1:27" x14ac:dyDescent="0.25">
      <c r="A3079" t="s">
        <v>594</v>
      </c>
      <c r="B3079" t="s">
        <v>80</v>
      </c>
      <c r="C3079" t="s">
        <v>81</v>
      </c>
      <c r="D3079" t="s">
        <v>614</v>
      </c>
      <c r="E3079" t="s">
        <v>615</v>
      </c>
      <c r="F3079" t="str">
        <f t="shared" si="292"/>
        <v>1465</v>
      </c>
      <c r="G3079" t="s">
        <v>68</v>
      </c>
      <c r="H3079" t="s">
        <v>69</v>
      </c>
      <c r="I3079" s="91">
        <v>216.75</v>
      </c>
      <c r="J3079" s="91">
        <v>60.65</v>
      </c>
      <c r="K3079" s="91">
        <v>397.38</v>
      </c>
      <c r="L3079" s="91"/>
      <c r="M3079" s="91"/>
      <c r="N3079" s="91">
        <v>72.260000000000005</v>
      </c>
      <c r="O3079" s="91"/>
      <c r="P3079" s="91"/>
      <c r="Q3079" s="91"/>
      <c r="R3079" s="91"/>
      <c r="S3079" s="91"/>
      <c r="T3079" s="91"/>
      <c r="U3079" s="91">
        <f t="shared" si="293"/>
        <v>747.04</v>
      </c>
      <c r="V3079" s="82" t="str">
        <f t="shared" si="291"/>
        <v>111001465893</v>
      </c>
      <c r="W3079" s="83">
        <f>VLOOKUP(V3079,Factors!$E$6:$H$5950,4,FALSE)</f>
        <v>8.4599999999999995E-2</v>
      </c>
      <c r="X3079" t="str">
        <f>VLOOKUP(V3079,Factors!$E$6:$F$5950,2,FALSE)</f>
        <v>Sendout Volumes</v>
      </c>
      <c r="Y3079" s="92">
        <f t="shared" si="288"/>
        <v>63.199583999999994</v>
      </c>
      <c r="Z3079" s="92">
        <f t="shared" si="289"/>
        <v>683.840416</v>
      </c>
      <c r="AA3079" s="92">
        <f t="shared" si="290"/>
        <v>747.04</v>
      </c>
    </row>
    <row r="3080" spans="1:27" x14ac:dyDescent="0.25">
      <c r="A3080" t="s">
        <v>594</v>
      </c>
      <c r="B3080" t="s">
        <v>80</v>
      </c>
      <c r="C3080" t="s">
        <v>81</v>
      </c>
      <c r="D3080" t="s">
        <v>616</v>
      </c>
      <c r="E3080" t="s">
        <v>617</v>
      </c>
      <c r="F3080" t="str">
        <f t="shared" si="292"/>
        <v>1530</v>
      </c>
      <c r="G3080" t="s">
        <v>84</v>
      </c>
      <c r="H3080" t="s">
        <v>85</v>
      </c>
      <c r="I3080" s="91"/>
      <c r="J3080" s="91"/>
      <c r="K3080" s="91"/>
      <c r="L3080" s="91"/>
      <c r="M3080" s="91"/>
      <c r="N3080" s="91"/>
      <c r="O3080" s="91"/>
      <c r="P3080" s="91"/>
      <c r="Q3080" s="91">
        <v>32.28</v>
      </c>
      <c r="R3080" s="91"/>
      <c r="S3080" s="91"/>
      <c r="T3080" s="91"/>
      <c r="U3080" s="91">
        <f t="shared" si="293"/>
        <v>32.28</v>
      </c>
      <c r="V3080" s="82" t="str">
        <f t="shared" si="291"/>
        <v>111001530893</v>
      </c>
      <c r="W3080" s="83">
        <f>VLOOKUP(V3080,Factors!$E$6:$H$5950,4,FALSE)</f>
        <v>8.4599999999999995E-2</v>
      </c>
      <c r="X3080" t="str">
        <f>VLOOKUP(V3080,Factors!$E$6:$F$5950,2,FALSE)</f>
        <v>Sendout Volumes</v>
      </c>
      <c r="Y3080" s="92">
        <f t="shared" si="288"/>
        <v>2.7308879999999998</v>
      </c>
      <c r="Z3080" s="92">
        <f t="shared" si="289"/>
        <v>29.549112000000001</v>
      </c>
      <c r="AA3080" s="92">
        <f t="shared" si="290"/>
        <v>32.28</v>
      </c>
    </row>
    <row r="3081" spans="1:27" x14ac:dyDescent="0.25">
      <c r="A3081" t="s">
        <v>594</v>
      </c>
      <c r="B3081" t="s">
        <v>80</v>
      </c>
      <c r="C3081" t="s">
        <v>81</v>
      </c>
      <c r="D3081" t="s">
        <v>616</v>
      </c>
      <c r="E3081" t="s">
        <v>617</v>
      </c>
      <c r="F3081" t="str">
        <f t="shared" si="292"/>
        <v>1530</v>
      </c>
      <c r="G3081" t="s">
        <v>56</v>
      </c>
      <c r="H3081" t="s">
        <v>57</v>
      </c>
      <c r="I3081" s="91"/>
      <c r="J3081" s="91"/>
      <c r="K3081" s="91"/>
      <c r="L3081" s="91"/>
      <c r="M3081" s="91"/>
      <c r="N3081" s="91"/>
      <c r="O3081" s="91"/>
      <c r="P3081" s="91"/>
      <c r="Q3081" s="91">
        <v>583.6</v>
      </c>
      <c r="R3081" s="91"/>
      <c r="S3081" s="91"/>
      <c r="T3081" s="91"/>
      <c r="U3081" s="91">
        <f t="shared" si="293"/>
        <v>583.6</v>
      </c>
      <c r="V3081" s="82" t="str">
        <f t="shared" si="291"/>
        <v>111001530893</v>
      </c>
      <c r="W3081" s="83">
        <f>VLOOKUP(V3081,Factors!$E$6:$H$5950,4,FALSE)</f>
        <v>8.4599999999999995E-2</v>
      </c>
      <c r="X3081" t="str">
        <f>VLOOKUP(V3081,Factors!$E$6:$F$5950,2,FALSE)</f>
        <v>Sendout Volumes</v>
      </c>
      <c r="Y3081" s="92">
        <f t="shared" si="288"/>
        <v>49.37256</v>
      </c>
      <c r="Z3081" s="92">
        <f t="shared" si="289"/>
        <v>534.22744</v>
      </c>
      <c r="AA3081" s="92">
        <f t="shared" si="290"/>
        <v>583.6</v>
      </c>
    </row>
    <row r="3082" spans="1:27" x14ac:dyDescent="0.25">
      <c r="A3082" t="s">
        <v>594</v>
      </c>
      <c r="B3082" t="s">
        <v>80</v>
      </c>
      <c r="C3082" t="s">
        <v>81</v>
      </c>
      <c r="D3082" t="s">
        <v>618</v>
      </c>
      <c r="E3082" t="s">
        <v>619</v>
      </c>
      <c r="F3082" t="str">
        <f t="shared" si="292"/>
        <v>1620</v>
      </c>
      <c r="G3082" t="s">
        <v>56</v>
      </c>
      <c r="H3082" t="s">
        <v>57</v>
      </c>
      <c r="I3082" s="91"/>
      <c r="J3082" s="91"/>
      <c r="K3082" s="91"/>
      <c r="L3082" s="91"/>
      <c r="M3082" s="91"/>
      <c r="N3082" s="91"/>
      <c r="O3082" s="91"/>
      <c r="P3082" s="91"/>
      <c r="Q3082" s="91"/>
      <c r="R3082" s="91">
        <v>0</v>
      </c>
      <c r="S3082" s="91"/>
      <c r="T3082" s="91"/>
      <c r="U3082" s="91">
        <f t="shared" si="293"/>
        <v>0</v>
      </c>
      <c r="V3082" s="82" t="str">
        <f t="shared" si="291"/>
        <v>111001620893</v>
      </c>
      <c r="W3082" s="83">
        <f>VLOOKUP(V3082,Factors!$E$6:$H$5950,4,FALSE)</f>
        <v>8.4599999999999995E-2</v>
      </c>
      <c r="X3082" t="str">
        <f>VLOOKUP(V3082,Factors!$E$6:$F$5950,2,FALSE)</f>
        <v>sendout volumes</v>
      </c>
      <c r="Y3082" s="92">
        <f t="shared" si="288"/>
        <v>0</v>
      </c>
      <c r="Z3082" s="92">
        <f t="shared" si="289"/>
        <v>0</v>
      </c>
      <c r="AA3082" s="92">
        <f t="shared" si="290"/>
        <v>0</v>
      </c>
    </row>
    <row r="3083" spans="1:27" x14ac:dyDescent="0.25">
      <c r="A3083" t="s">
        <v>594</v>
      </c>
      <c r="B3083" t="s">
        <v>329</v>
      </c>
      <c r="C3083" t="s">
        <v>330</v>
      </c>
      <c r="D3083" t="s">
        <v>618</v>
      </c>
      <c r="E3083" t="s">
        <v>619</v>
      </c>
      <c r="F3083" t="str">
        <f t="shared" si="292"/>
        <v>1620</v>
      </c>
      <c r="G3083" t="s">
        <v>56</v>
      </c>
      <c r="H3083" t="s">
        <v>57</v>
      </c>
      <c r="I3083" s="91">
        <v>1083.49</v>
      </c>
      <c r="J3083" s="91">
        <v>1513.4</v>
      </c>
      <c r="K3083" s="91">
        <v>997.95</v>
      </c>
      <c r="L3083" s="91">
        <v>911.91</v>
      </c>
      <c r="M3083" s="91">
        <v>1049.54</v>
      </c>
      <c r="N3083" s="91">
        <v>516.16</v>
      </c>
      <c r="O3083" s="91">
        <v>980.71</v>
      </c>
      <c r="P3083" s="91">
        <v>757.03</v>
      </c>
      <c r="Q3083" s="91">
        <v>963.52</v>
      </c>
      <c r="R3083" s="91">
        <v>1359.22</v>
      </c>
      <c r="S3083" s="91">
        <v>1600.09</v>
      </c>
      <c r="T3083" s="91">
        <v>620.04999999999995</v>
      </c>
      <c r="U3083" s="91">
        <f t="shared" si="293"/>
        <v>12353.069999999998</v>
      </c>
      <c r="V3083" s="82" t="str">
        <f t="shared" si="291"/>
        <v>113201620893</v>
      </c>
      <c r="W3083" s="83">
        <f>VLOOKUP(V3083,Factors!$E$6:$H$5950,4,FALSE)</f>
        <v>0.1119</v>
      </c>
      <c r="X3083" t="str">
        <f>VLOOKUP(V3083,Factors!$E$6:$F$5950,2,FALSE)</f>
        <v>Customers-All</v>
      </c>
      <c r="Y3083" s="92">
        <f t="shared" si="288"/>
        <v>1382.3085329999997</v>
      </c>
      <c r="Z3083" s="92">
        <f t="shared" si="289"/>
        <v>10970.761466999998</v>
      </c>
      <c r="AA3083" s="92">
        <f t="shared" si="290"/>
        <v>12353.069999999998</v>
      </c>
    </row>
    <row r="3084" spans="1:27" x14ac:dyDescent="0.25">
      <c r="A3084" t="s">
        <v>594</v>
      </c>
      <c r="B3084" t="s">
        <v>329</v>
      </c>
      <c r="C3084" t="s">
        <v>330</v>
      </c>
      <c r="D3084" t="s">
        <v>618</v>
      </c>
      <c r="E3084" t="s">
        <v>619</v>
      </c>
      <c r="F3084" t="str">
        <f t="shared" si="292"/>
        <v>1620</v>
      </c>
      <c r="G3084" t="s">
        <v>68</v>
      </c>
      <c r="H3084" t="s">
        <v>69</v>
      </c>
      <c r="I3084" s="91"/>
      <c r="J3084" s="91"/>
      <c r="K3084" s="91"/>
      <c r="L3084" s="91"/>
      <c r="M3084" s="91"/>
      <c r="N3084" s="91">
        <v>68.16</v>
      </c>
      <c r="O3084" s="91"/>
      <c r="P3084" s="91"/>
      <c r="Q3084" s="91"/>
      <c r="R3084" s="91">
        <v>0</v>
      </c>
      <c r="S3084" s="91">
        <v>102.24</v>
      </c>
      <c r="T3084" s="91"/>
      <c r="U3084" s="91">
        <f t="shared" si="293"/>
        <v>170.39999999999998</v>
      </c>
      <c r="V3084" s="82" t="str">
        <f t="shared" si="291"/>
        <v>113201620893</v>
      </c>
      <c r="W3084" s="83">
        <f>VLOOKUP(V3084,Factors!$E$6:$H$5950,4,FALSE)</f>
        <v>0.1119</v>
      </c>
      <c r="X3084" t="str">
        <f>VLOOKUP(V3084,Factors!$E$6:$F$5950,2,FALSE)</f>
        <v>Customers-All</v>
      </c>
      <c r="Y3084" s="92">
        <f t="shared" si="288"/>
        <v>19.067759999999996</v>
      </c>
      <c r="Z3084" s="92">
        <f t="shared" si="289"/>
        <v>151.33223999999998</v>
      </c>
      <c r="AA3084" s="92">
        <f t="shared" si="290"/>
        <v>170.39999999999998</v>
      </c>
    </row>
    <row r="3085" spans="1:27" x14ac:dyDescent="0.25">
      <c r="A3085" t="s">
        <v>594</v>
      </c>
      <c r="B3085" t="s">
        <v>556</v>
      </c>
      <c r="C3085" t="s">
        <v>557</v>
      </c>
      <c r="D3085" t="s">
        <v>597</v>
      </c>
      <c r="E3085" t="s">
        <v>598</v>
      </c>
      <c r="F3085" t="str">
        <f t="shared" si="292"/>
        <v>1185</v>
      </c>
      <c r="G3085" t="s">
        <v>92</v>
      </c>
      <c r="H3085" t="s">
        <v>93</v>
      </c>
      <c r="I3085" s="91"/>
      <c r="J3085" s="91"/>
      <c r="K3085" s="91"/>
      <c r="L3085" s="91"/>
      <c r="M3085" s="91"/>
      <c r="N3085" s="91"/>
      <c r="O3085" s="91"/>
      <c r="P3085" s="91"/>
      <c r="Q3085" s="91"/>
      <c r="R3085" s="91"/>
      <c r="S3085" s="91">
        <v>4359.1499999999996</v>
      </c>
      <c r="T3085" s="91"/>
      <c r="U3085" s="91">
        <f t="shared" si="293"/>
        <v>4359.1499999999996</v>
      </c>
      <c r="V3085" s="82" t="str">
        <f t="shared" si="291"/>
        <v>120111185893</v>
      </c>
      <c r="W3085" s="83">
        <f>VLOOKUP(V3085,Factors!$E$6:$H$5950,4,FALSE)</f>
        <v>0.1119</v>
      </c>
      <c r="X3085" t="str">
        <f>VLOOKUP(V3085,Factors!$E$6:$F$5950,2,FALSE)</f>
        <v>Customers-All</v>
      </c>
      <c r="Y3085" s="92">
        <f t="shared" si="288"/>
        <v>487.78888499999994</v>
      </c>
      <c r="Z3085" s="92">
        <f t="shared" si="289"/>
        <v>3871.3611149999997</v>
      </c>
      <c r="AA3085" s="92">
        <f t="shared" si="290"/>
        <v>4359.1499999999996</v>
      </c>
    </row>
    <row r="3086" spans="1:27" x14ac:dyDescent="0.25">
      <c r="A3086" t="s">
        <v>594</v>
      </c>
      <c r="B3086" t="s">
        <v>556</v>
      </c>
      <c r="C3086" t="s">
        <v>557</v>
      </c>
      <c r="D3086" t="s">
        <v>620</v>
      </c>
      <c r="E3086" t="s">
        <v>621</v>
      </c>
      <c r="F3086" t="str">
        <f t="shared" si="292"/>
        <v>1340</v>
      </c>
      <c r="G3086" t="s">
        <v>110</v>
      </c>
      <c r="H3086" t="s">
        <v>111</v>
      </c>
      <c r="I3086" s="91">
        <v>15995.63</v>
      </c>
      <c r="J3086" s="91">
        <v>19058.36</v>
      </c>
      <c r="K3086" s="91">
        <v>17325.240000000002</v>
      </c>
      <c r="L3086" s="91">
        <v>18778.97</v>
      </c>
      <c r="M3086" s="91">
        <v>16765.900000000001</v>
      </c>
      <c r="N3086" s="91">
        <v>15469.34</v>
      </c>
      <c r="O3086" s="91">
        <v>16578.439999999999</v>
      </c>
      <c r="P3086" s="91">
        <v>15214.93</v>
      </c>
      <c r="Q3086" s="91">
        <v>16672.77</v>
      </c>
      <c r="R3086" s="91">
        <v>18682.37</v>
      </c>
      <c r="S3086" s="91">
        <v>14610.01</v>
      </c>
      <c r="T3086" s="91">
        <v>15202.49</v>
      </c>
      <c r="U3086" s="91">
        <f t="shared" si="293"/>
        <v>200354.44999999998</v>
      </c>
      <c r="V3086" s="82" t="str">
        <f t="shared" si="291"/>
        <v>120111340893</v>
      </c>
      <c r="W3086" s="83">
        <f>VLOOKUP(V3086,Factors!$E$6:$H$5950,4,FALSE)</f>
        <v>0.1128</v>
      </c>
      <c r="X3086" t="str">
        <f>VLOOKUP(V3086,Factors!$E$6:$F$5950,2,FALSE)</f>
        <v>Customers-Res</v>
      </c>
      <c r="Y3086" s="92">
        <f t="shared" si="288"/>
        <v>22599.981959999997</v>
      </c>
      <c r="Z3086" s="92">
        <f t="shared" si="289"/>
        <v>177754.46803999998</v>
      </c>
      <c r="AA3086" s="92">
        <f t="shared" si="290"/>
        <v>200354.44999999998</v>
      </c>
    </row>
    <row r="3087" spans="1:27" x14ac:dyDescent="0.25">
      <c r="A3087" t="s">
        <v>594</v>
      </c>
      <c r="B3087" t="s">
        <v>556</v>
      </c>
      <c r="C3087" t="s">
        <v>557</v>
      </c>
      <c r="D3087" t="s">
        <v>620</v>
      </c>
      <c r="E3087" t="s">
        <v>621</v>
      </c>
      <c r="F3087" t="str">
        <f t="shared" si="292"/>
        <v>1340</v>
      </c>
      <c r="G3087" t="s">
        <v>112</v>
      </c>
      <c r="H3087" t="s">
        <v>113</v>
      </c>
      <c r="I3087" s="91"/>
      <c r="J3087" s="91"/>
      <c r="K3087" s="91"/>
      <c r="L3087" s="91"/>
      <c r="M3087" s="91">
        <v>126.01</v>
      </c>
      <c r="N3087" s="91"/>
      <c r="O3087" s="91"/>
      <c r="P3087" s="91"/>
      <c r="Q3087" s="91"/>
      <c r="R3087" s="91"/>
      <c r="S3087" s="91"/>
      <c r="T3087" s="91"/>
      <c r="U3087" s="91">
        <f t="shared" si="293"/>
        <v>126.01</v>
      </c>
      <c r="V3087" s="82" t="str">
        <f t="shared" si="291"/>
        <v>120111340893</v>
      </c>
      <c r="W3087" s="83">
        <f>VLOOKUP(V3087,Factors!$E$6:$H$5950,4,FALSE)</f>
        <v>0.1128</v>
      </c>
      <c r="X3087" t="str">
        <f>VLOOKUP(V3087,Factors!$E$6:$F$5950,2,FALSE)</f>
        <v>Customers-Res</v>
      </c>
      <c r="Y3087" s="92">
        <f t="shared" si="288"/>
        <v>14.213928000000001</v>
      </c>
      <c r="Z3087" s="92">
        <f t="shared" si="289"/>
        <v>111.79607200000001</v>
      </c>
      <c r="AA3087" s="92">
        <f t="shared" si="290"/>
        <v>126.01</v>
      </c>
    </row>
    <row r="3088" spans="1:27" x14ac:dyDescent="0.25">
      <c r="A3088" t="s">
        <v>594</v>
      </c>
      <c r="B3088" t="s">
        <v>556</v>
      </c>
      <c r="C3088" t="s">
        <v>557</v>
      </c>
      <c r="D3088" t="s">
        <v>620</v>
      </c>
      <c r="E3088" t="s">
        <v>621</v>
      </c>
      <c r="F3088" t="str">
        <f t="shared" si="292"/>
        <v>1340</v>
      </c>
      <c r="G3088" t="s">
        <v>88</v>
      </c>
      <c r="H3088" t="s">
        <v>89</v>
      </c>
      <c r="I3088" s="91">
        <v>2567.16</v>
      </c>
      <c r="J3088" s="91">
        <v>2567.1799999999998</v>
      </c>
      <c r="K3088" s="91">
        <v>2649.96</v>
      </c>
      <c r="L3088" s="91">
        <v>2649.98</v>
      </c>
      <c r="M3088" s="91">
        <v>2649.97</v>
      </c>
      <c r="N3088" s="91">
        <v>2649.97</v>
      </c>
      <c r="O3088" s="91">
        <v>2649.97</v>
      </c>
      <c r="P3088" s="91">
        <v>2649.96</v>
      </c>
      <c r="Q3088" s="91">
        <v>2649.98</v>
      </c>
      <c r="R3088" s="91">
        <v>2649.97</v>
      </c>
      <c r="S3088" s="91">
        <v>2649.97</v>
      </c>
      <c r="T3088" s="91">
        <v>2649.99</v>
      </c>
      <c r="U3088" s="91">
        <f t="shared" si="293"/>
        <v>31634.059999999998</v>
      </c>
      <c r="V3088" s="82" t="str">
        <f t="shared" si="291"/>
        <v>120111340893</v>
      </c>
      <c r="W3088" s="83">
        <f>VLOOKUP(V3088,Factors!$E$6:$H$5950,4,FALSE)</f>
        <v>0.1128</v>
      </c>
      <c r="X3088" t="str">
        <f>VLOOKUP(V3088,Factors!$E$6:$F$5950,2,FALSE)</f>
        <v>Customers-Res</v>
      </c>
      <c r="Y3088" s="92">
        <f t="shared" si="288"/>
        <v>3568.3219679999997</v>
      </c>
      <c r="Z3088" s="92">
        <f t="shared" si="289"/>
        <v>28065.738031999997</v>
      </c>
      <c r="AA3088" s="92">
        <f t="shared" si="290"/>
        <v>31634.059999999998</v>
      </c>
    </row>
    <row r="3089" spans="1:27" x14ac:dyDescent="0.25">
      <c r="A3089" t="s">
        <v>594</v>
      </c>
      <c r="B3089" t="s">
        <v>556</v>
      </c>
      <c r="C3089" t="s">
        <v>557</v>
      </c>
      <c r="D3089" t="s">
        <v>620</v>
      </c>
      <c r="E3089" t="s">
        <v>621</v>
      </c>
      <c r="F3089" t="str">
        <f t="shared" si="292"/>
        <v>1340</v>
      </c>
      <c r="G3089" t="s">
        <v>90</v>
      </c>
      <c r="H3089" t="s">
        <v>91</v>
      </c>
      <c r="I3089" s="91">
        <v>9973.24</v>
      </c>
      <c r="J3089" s="91">
        <v>9973.26</v>
      </c>
      <c r="K3089" s="91">
        <v>10295.01</v>
      </c>
      <c r="L3089" s="91">
        <v>10295</v>
      </c>
      <c r="M3089" s="91">
        <v>10295</v>
      </c>
      <c r="N3089" s="91">
        <v>10295</v>
      </c>
      <c r="O3089" s="91">
        <v>10295</v>
      </c>
      <c r="P3089" s="91">
        <v>10295.01</v>
      </c>
      <c r="Q3089" s="91">
        <v>10294.99</v>
      </c>
      <c r="R3089" s="91">
        <v>10295</v>
      </c>
      <c r="S3089" s="91">
        <v>10295.02</v>
      </c>
      <c r="T3089" s="91">
        <v>10295.01</v>
      </c>
      <c r="U3089" s="91">
        <f t="shared" si="293"/>
        <v>122896.54000000001</v>
      </c>
      <c r="V3089" s="82" t="str">
        <f t="shared" si="291"/>
        <v>120111340893</v>
      </c>
      <c r="W3089" s="83">
        <f>VLOOKUP(V3089,Factors!$E$6:$H$5950,4,FALSE)</f>
        <v>0.1128</v>
      </c>
      <c r="X3089" t="str">
        <f>VLOOKUP(V3089,Factors!$E$6:$F$5950,2,FALSE)</f>
        <v>Customers-Res</v>
      </c>
      <c r="Y3089" s="92">
        <f t="shared" si="288"/>
        <v>13862.729712</v>
      </c>
      <c r="Z3089" s="92">
        <f t="shared" si="289"/>
        <v>109033.81028800001</v>
      </c>
      <c r="AA3089" s="92">
        <f t="shared" si="290"/>
        <v>122896.54000000001</v>
      </c>
    </row>
    <row r="3090" spans="1:27" x14ac:dyDescent="0.25">
      <c r="A3090" t="s">
        <v>594</v>
      </c>
      <c r="B3090" t="s">
        <v>556</v>
      </c>
      <c r="C3090" t="s">
        <v>557</v>
      </c>
      <c r="D3090" t="s">
        <v>620</v>
      </c>
      <c r="E3090" t="s">
        <v>621</v>
      </c>
      <c r="F3090" t="str">
        <f t="shared" si="292"/>
        <v>1340</v>
      </c>
      <c r="G3090" t="s">
        <v>118</v>
      </c>
      <c r="H3090" t="s">
        <v>119</v>
      </c>
      <c r="I3090" s="91">
        <v>164</v>
      </c>
      <c r="J3090" s="91"/>
      <c r="K3090" s="91"/>
      <c r="L3090" s="91"/>
      <c r="M3090" s="91"/>
      <c r="N3090" s="91"/>
      <c r="O3090" s="91"/>
      <c r="P3090" s="91"/>
      <c r="Q3090" s="91"/>
      <c r="R3090" s="91"/>
      <c r="S3090" s="91"/>
      <c r="T3090" s="91"/>
      <c r="U3090" s="91">
        <f t="shared" si="293"/>
        <v>164</v>
      </c>
      <c r="V3090" s="82" t="str">
        <f t="shared" si="291"/>
        <v>120111340893</v>
      </c>
      <c r="W3090" s="83">
        <f>VLOOKUP(V3090,Factors!$E$6:$H$5950,4,FALSE)</f>
        <v>0.1128</v>
      </c>
      <c r="X3090" t="str">
        <f>VLOOKUP(V3090,Factors!$E$6:$F$5950,2,FALSE)</f>
        <v>Customers-Res</v>
      </c>
      <c r="Y3090" s="92">
        <f t="shared" ref="Y3090:Y3153" si="294">U3090*W3090</f>
        <v>18.499199999999998</v>
      </c>
      <c r="Z3090" s="92">
        <f t="shared" ref="Z3090:Z3153" si="295">U3090-Y3090</f>
        <v>145.5008</v>
      </c>
      <c r="AA3090" s="92">
        <f t="shared" ref="AA3090:AA3153" si="296">Y3090+Z3090</f>
        <v>164</v>
      </c>
    </row>
    <row r="3091" spans="1:27" x14ac:dyDescent="0.25">
      <c r="A3091" t="s">
        <v>594</v>
      </c>
      <c r="B3091" t="s">
        <v>556</v>
      </c>
      <c r="C3091" t="s">
        <v>557</v>
      </c>
      <c r="D3091" t="s">
        <v>620</v>
      </c>
      <c r="E3091" t="s">
        <v>621</v>
      </c>
      <c r="F3091" t="str">
        <f t="shared" si="292"/>
        <v>1340</v>
      </c>
      <c r="G3091" t="s">
        <v>92</v>
      </c>
      <c r="H3091" t="s">
        <v>93</v>
      </c>
      <c r="I3091" s="91"/>
      <c r="J3091" s="91">
        <v>17.87</v>
      </c>
      <c r="K3091" s="91">
        <v>24.73</v>
      </c>
      <c r="L3091" s="91"/>
      <c r="M3091" s="91"/>
      <c r="N3091" s="91">
        <v>2.86</v>
      </c>
      <c r="O3091" s="91"/>
      <c r="P3091" s="91">
        <v>42.37</v>
      </c>
      <c r="Q3091" s="91"/>
      <c r="R3091" s="91"/>
      <c r="S3091" s="91"/>
      <c r="T3091" s="91"/>
      <c r="U3091" s="91">
        <f t="shared" si="293"/>
        <v>87.83</v>
      </c>
      <c r="V3091" s="82" t="str">
        <f t="shared" si="291"/>
        <v>120111340893</v>
      </c>
      <c r="W3091" s="83">
        <f>VLOOKUP(V3091,Factors!$E$6:$H$5950,4,FALSE)</f>
        <v>0.1128</v>
      </c>
      <c r="X3091" t="str">
        <f>VLOOKUP(V3091,Factors!$E$6:$F$5950,2,FALSE)</f>
        <v>Customers-Res</v>
      </c>
      <c r="Y3091" s="92">
        <f t="shared" si="294"/>
        <v>9.9072239999999994</v>
      </c>
      <c r="Z3091" s="92">
        <f t="shared" si="295"/>
        <v>77.922775999999999</v>
      </c>
      <c r="AA3091" s="92">
        <f t="shared" si="296"/>
        <v>87.83</v>
      </c>
    </row>
    <row r="3092" spans="1:27" x14ac:dyDescent="0.25">
      <c r="A3092" t="s">
        <v>594</v>
      </c>
      <c r="B3092" t="s">
        <v>556</v>
      </c>
      <c r="C3092" t="s">
        <v>557</v>
      </c>
      <c r="D3092" t="s">
        <v>620</v>
      </c>
      <c r="E3092" t="s">
        <v>621</v>
      </c>
      <c r="F3092" t="str">
        <f t="shared" si="292"/>
        <v>1340</v>
      </c>
      <c r="G3092" t="s">
        <v>122</v>
      </c>
      <c r="H3092" t="s">
        <v>123</v>
      </c>
      <c r="I3092" s="91">
        <v>205</v>
      </c>
      <c r="J3092" s="91"/>
      <c r="K3092" s="91"/>
      <c r="L3092" s="91"/>
      <c r="M3092" s="91"/>
      <c r="N3092" s="91">
        <v>255</v>
      </c>
      <c r="O3092" s="91"/>
      <c r="P3092" s="91"/>
      <c r="Q3092" s="91"/>
      <c r="R3092" s="91"/>
      <c r="S3092" s="91">
        <v>210</v>
      </c>
      <c r="T3092" s="91"/>
      <c r="U3092" s="91">
        <f t="shared" si="293"/>
        <v>670</v>
      </c>
      <c r="V3092" s="82" t="str">
        <f t="shared" si="291"/>
        <v>120111340893</v>
      </c>
      <c r="W3092" s="83">
        <f>VLOOKUP(V3092,Factors!$E$6:$H$5950,4,FALSE)</f>
        <v>0.1128</v>
      </c>
      <c r="X3092" t="str">
        <f>VLOOKUP(V3092,Factors!$E$6:$F$5950,2,FALSE)</f>
        <v>Customers-Res</v>
      </c>
      <c r="Y3092" s="92">
        <f t="shared" si="294"/>
        <v>75.575999999999993</v>
      </c>
      <c r="Z3092" s="92">
        <f t="shared" si="295"/>
        <v>594.42399999999998</v>
      </c>
      <c r="AA3092" s="92">
        <f t="shared" si="296"/>
        <v>670</v>
      </c>
    </row>
    <row r="3093" spans="1:27" x14ac:dyDescent="0.25">
      <c r="A3093" t="s">
        <v>594</v>
      </c>
      <c r="B3093" t="s">
        <v>556</v>
      </c>
      <c r="C3093" t="s">
        <v>557</v>
      </c>
      <c r="D3093" t="s">
        <v>620</v>
      </c>
      <c r="E3093" t="s">
        <v>621</v>
      </c>
      <c r="F3093" t="str">
        <f t="shared" si="292"/>
        <v>1340</v>
      </c>
      <c r="G3093" t="s">
        <v>130</v>
      </c>
      <c r="H3093" t="s">
        <v>131</v>
      </c>
      <c r="I3093" s="91">
        <v>6</v>
      </c>
      <c r="J3093" s="91"/>
      <c r="K3093" s="91"/>
      <c r="L3093" s="91"/>
      <c r="M3093" s="91"/>
      <c r="N3093" s="91"/>
      <c r="O3093" s="91">
        <v>14.58</v>
      </c>
      <c r="P3093" s="91"/>
      <c r="Q3093" s="91">
        <v>30.94</v>
      </c>
      <c r="R3093" s="91"/>
      <c r="S3093" s="91"/>
      <c r="T3093" s="91"/>
      <c r="U3093" s="91">
        <f t="shared" si="293"/>
        <v>51.519999999999996</v>
      </c>
      <c r="V3093" s="82" t="str">
        <f t="shared" si="291"/>
        <v>120111340893</v>
      </c>
      <c r="W3093" s="83">
        <f>VLOOKUP(V3093,Factors!$E$6:$H$5950,4,FALSE)</f>
        <v>0.1128</v>
      </c>
      <c r="X3093" t="str">
        <f>VLOOKUP(V3093,Factors!$E$6:$F$5950,2,FALSE)</f>
        <v>Customers-Res</v>
      </c>
      <c r="Y3093" s="92">
        <f t="shared" si="294"/>
        <v>5.8114559999999997</v>
      </c>
      <c r="Z3093" s="92">
        <f t="shared" si="295"/>
        <v>45.708543999999996</v>
      </c>
      <c r="AA3093" s="92">
        <f t="shared" si="296"/>
        <v>51.519999999999996</v>
      </c>
    </row>
    <row r="3094" spans="1:27" x14ac:dyDescent="0.25">
      <c r="A3094" t="s">
        <v>594</v>
      </c>
      <c r="B3094" t="s">
        <v>556</v>
      </c>
      <c r="C3094" t="s">
        <v>557</v>
      </c>
      <c r="D3094" t="s">
        <v>620</v>
      </c>
      <c r="E3094" t="s">
        <v>621</v>
      </c>
      <c r="F3094" t="str">
        <f t="shared" si="292"/>
        <v>1340</v>
      </c>
      <c r="G3094" t="s">
        <v>136</v>
      </c>
      <c r="H3094" t="s">
        <v>137</v>
      </c>
      <c r="I3094" s="91">
        <v>22</v>
      </c>
      <c r="J3094" s="91">
        <v>29.5</v>
      </c>
      <c r="K3094" s="91"/>
      <c r="L3094" s="91">
        <v>15</v>
      </c>
      <c r="M3094" s="91">
        <v>19</v>
      </c>
      <c r="N3094" s="91">
        <v>15</v>
      </c>
      <c r="O3094" s="91">
        <v>15</v>
      </c>
      <c r="P3094" s="91"/>
      <c r="Q3094" s="91"/>
      <c r="R3094" s="91">
        <v>15</v>
      </c>
      <c r="S3094" s="91">
        <v>20.399999999999999</v>
      </c>
      <c r="T3094" s="91">
        <v>7.4</v>
      </c>
      <c r="U3094" s="91">
        <f t="shared" si="293"/>
        <v>158.30000000000001</v>
      </c>
      <c r="V3094" s="82" t="str">
        <f t="shared" si="291"/>
        <v>120111340893</v>
      </c>
      <c r="W3094" s="83">
        <f>VLOOKUP(V3094,Factors!$E$6:$H$5950,4,FALSE)</f>
        <v>0.1128</v>
      </c>
      <c r="X3094" t="str">
        <f>VLOOKUP(V3094,Factors!$E$6:$F$5950,2,FALSE)</f>
        <v>Customers-Res</v>
      </c>
      <c r="Y3094" s="92">
        <f t="shared" si="294"/>
        <v>17.85624</v>
      </c>
      <c r="Z3094" s="92">
        <f t="shared" si="295"/>
        <v>140.44376</v>
      </c>
      <c r="AA3094" s="92">
        <f t="shared" si="296"/>
        <v>158.30000000000001</v>
      </c>
    </row>
    <row r="3095" spans="1:27" x14ac:dyDescent="0.25">
      <c r="A3095" t="s">
        <v>594</v>
      </c>
      <c r="B3095" t="s">
        <v>556</v>
      </c>
      <c r="C3095" t="s">
        <v>557</v>
      </c>
      <c r="D3095" t="s">
        <v>620</v>
      </c>
      <c r="E3095" t="s">
        <v>621</v>
      </c>
      <c r="F3095" t="str">
        <f t="shared" si="292"/>
        <v>1340</v>
      </c>
      <c r="G3095" t="s">
        <v>199</v>
      </c>
      <c r="H3095" t="s">
        <v>200</v>
      </c>
      <c r="I3095" s="91">
        <v>48</v>
      </c>
      <c r="J3095" s="91">
        <v>60</v>
      </c>
      <c r="K3095" s="91">
        <v>48</v>
      </c>
      <c r="L3095" s="91"/>
      <c r="M3095" s="91">
        <v>60</v>
      </c>
      <c r="N3095" s="91">
        <v>50.08</v>
      </c>
      <c r="O3095" s="91"/>
      <c r="P3095" s="91">
        <v>111.78</v>
      </c>
      <c r="Q3095" s="91">
        <v>112.66</v>
      </c>
      <c r="R3095" s="91">
        <v>49.68</v>
      </c>
      <c r="S3095" s="91"/>
      <c r="T3095" s="91">
        <v>111.78</v>
      </c>
      <c r="U3095" s="91">
        <f t="shared" si="293"/>
        <v>651.9799999999999</v>
      </c>
      <c r="V3095" s="82" t="str">
        <f t="shared" si="291"/>
        <v>120111340893</v>
      </c>
      <c r="W3095" s="83">
        <f>VLOOKUP(V3095,Factors!$E$6:$H$5950,4,FALSE)</f>
        <v>0.1128</v>
      </c>
      <c r="X3095" t="str">
        <f>VLOOKUP(V3095,Factors!$E$6:$F$5950,2,FALSE)</f>
        <v>Customers-Res</v>
      </c>
      <c r="Y3095" s="92">
        <f t="shared" si="294"/>
        <v>73.543343999999991</v>
      </c>
      <c r="Z3095" s="92">
        <f t="shared" si="295"/>
        <v>578.43665599999986</v>
      </c>
      <c r="AA3095" s="92">
        <f t="shared" si="296"/>
        <v>651.97999999999979</v>
      </c>
    </row>
    <row r="3096" spans="1:27" x14ac:dyDescent="0.25">
      <c r="A3096" t="s">
        <v>594</v>
      </c>
      <c r="B3096" t="s">
        <v>556</v>
      </c>
      <c r="C3096" t="s">
        <v>557</v>
      </c>
      <c r="D3096" t="s">
        <v>620</v>
      </c>
      <c r="E3096" t="s">
        <v>621</v>
      </c>
      <c r="F3096" t="str">
        <f t="shared" si="292"/>
        <v>1340</v>
      </c>
      <c r="G3096" t="s">
        <v>138</v>
      </c>
      <c r="H3096" t="s">
        <v>139</v>
      </c>
      <c r="I3096" s="91"/>
      <c r="J3096" s="91"/>
      <c r="K3096" s="91"/>
      <c r="L3096" s="91">
        <v>48</v>
      </c>
      <c r="M3096" s="91"/>
      <c r="N3096" s="91"/>
      <c r="O3096" s="91"/>
      <c r="P3096" s="91"/>
      <c r="Q3096" s="91"/>
      <c r="R3096" s="91"/>
      <c r="S3096" s="91">
        <v>62.1</v>
      </c>
      <c r="T3096" s="91"/>
      <c r="U3096" s="91">
        <f t="shared" si="293"/>
        <v>110.1</v>
      </c>
      <c r="V3096" s="82" t="str">
        <f t="shared" si="291"/>
        <v>120111340893</v>
      </c>
      <c r="W3096" s="83">
        <f>VLOOKUP(V3096,Factors!$E$6:$H$5950,4,FALSE)</f>
        <v>0.1128</v>
      </c>
      <c r="X3096" t="str">
        <f>VLOOKUP(V3096,Factors!$E$6:$F$5950,2,FALSE)</f>
        <v>Customers-Res</v>
      </c>
      <c r="Y3096" s="92">
        <f t="shared" si="294"/>
        <v>12.419279999999999</v>
      </c>
      <c r="Z3096" s="92">
        <f t="shared" si="295"/>
        <v>97.680719999999994</v>
      </c>
      <c r="AA3096" s="92">
        <f t="shared" si="296"/>
        <v>110.1</v>
      </c>
    </row>
    <row r="3097" spans="1:27" x14ac:dyDescent="0.25">
      <c r="A3097" t="s">
        <v>594</v>
      </c>
      <c r="B3097" t="s">
        <v>556</v>
      </c>
      <c r="C3097" t="s">
        <v>557</v>
      </c>
      <c r="D3097" t="s">
        <v>620</v>
      </c>
      <c r="E3097" t="s">
        <v>621</v>
      </c>
      <c r="F3097" t="str">
        <f t="shared" si="292"/>
        <v>1340</v>
      </c>
      <c r="G3097" t="s">
        <v>56</v>
      </c>
      <c r="H3097" t="s">
        <v>57</v>
      </c>
      <c r="I3097" s="91">
        <v>3436.72</v>
      </c>
      <c r="J3097" s="91">
        <v>2599.1999999999998</v>
      </c>
      <c r="K3097" s="91">
        <v>3264.72</v>
      </c>
      <c r="L3097" s="91">
        <v>2484.54</v>
      </c>
      <c r="M3097" s="91">
        <v>4647.12</v>
      </c>
      <c r="N3097" s="91">
        <v>3149.01</v>
      </c>
      <c r="O3097" s="91">
        <v>2715.66</v>
      </c>
      <c r="P3097" s="91">
        <v>3495.69</v>
      </c>
      <c r="Q3097" s="91">
        <v>1848.96</v>
      </c>
      <c r="R3097" s="91">
        <v>6036.46</v>
      </c>
      <c r="S3097" s="91">
        <v>5810.88</v>
      </c>
      <c r="T3097" s="91">
        <v>4886.3</v>
      </c>
      <c r="U3097" s="91">
        <f t="shared" si="293"/>
        <v>44375.259999999995</v>
      </c>
      <c r="V3097" s="82" t="str">
        <f t="shared" si="291"/>
        <v>120111340893</v>
      </c>
      <c r="W3097" s="83">
        <f>VLOOKUP(V3097,Factors!$E$6:$H$5950,4,FALSE)</f>
        <v>0.1128</v>
      </c>
      <c r="X3097" t="str">
        <f>VLOOKUP(V3097,Factors!$E$6:$F$5950,2,FALSE)</f>
        <v>Customers-Res</v>
      </c>
      <c r="Y3097" s="92">
        <f t="shared" si="294"/>
        <v>5005.5293279999996</v>
      </c>
      <c r="Z3097" s="92">
        <f t="shared" si="295"/>
        <v>39369.730671999998</v>
      </c>
      <c r="AA3097" s="92">
        <f t="shared" si="296"/>
        <v>44375.259999999995</v>
      </c>
    </row>
    <row r="3098" spans="1:27" x14ac:dyDescent="0.25">
      <c r="A3098" t="s">
        <v>594</v>
      </c>
      <c r="B3098" t="s">
        <v>556</v>
      </c>
      <c r="C3098" t="s">
        <v>557</v>
      </c>
      <c r="D3098" t="s">
        <v>620</v>
      </c>
      <c r="E3098" t="s">
        <v>621</v>
      </c>
      <c r="F3098" t="str">
        <f t="shared" si="292"/>
        <v>1340</v>
      </c>
      <c r="G3098" t="s">
        <v>166</v>
      </c>
      <c r="H3098" t="s">
        <v>167</v>
      </c>
      <c r="I3098" s="91">
        <v>-17504.22</v>
      </c>
      <c r="J3098" s="91">
        <v>-18336.599999999999</v>
      </c>
      <c r="K3098" s="91">
        <v>-15399.46</v>
      </c>
      <c r="L3098" s="91">
        <v>-18914</v>
      </c>
      <c r="M3098" s="91">
        <v>-19432.46</v>
      </c>
      <c r="N3098" s="91">
        <v>-15054.42</v>
      </c>
      <c r="O3098" s="91">
        <v>-15386.82</v>
      </c>
      <c r="P3098" s="91">
        <v>-16766.98</v>
      </c>
      <c r="Q3098" s="91">
        <v>-15821.28</v>
      </c>
      <c r="R3098" s="91">
        <v>-20715.98</v>
      </c>
      <c r="S3098" s="91">
        <v>-15987.48</v>
      </c>
      <c r="T3098" s="91">
        <v>-15297.4</v>
      </c>
      <c r="U3098" s="91">
        <f t="shared" si="293"/>
        <v>-204617.1</v>
      </c>
      <c r="V3098" s="82" t="str">
        <f t="shared" si="291"/>
        <v>120111340893</v>
      </c>
      <c r="W3098" s="83">
        <f>VLOOKUP(V3098,Factors!$E$6:$H$5950,4,FALSE)</f>
        <v>0.1128</v>
      </c>
      <c r="X3098" t="str">
        <f>VLOOKUP(V3098,Factors!$E$6:$F$5950,2,FALSE)</f>
        <v>Customers-Res</v>
      </c>
      <c r="Y3098" s="92">
        <f t="shared" si="294"/>
        <v>-23080.80888</v>
      </c>
      <c r="Z3098" s="92">
        <f t="shared" si="295"/>
        <v>-181536.29112000001</v>
      </c>
      <c r="AA3098" s="92">
        <f t="shared" si="296"/>
        <v>-204617.1</v>
      </c>
    </row>
    <row r="3099" spans="1:27" x14ac:dyDescent="0.25">
      <c r="A3099" t="s">
        <v>594</v>
      </c>
      <c r="B3099" t="s">
        <v>556</v>
      </c>
      <c r="C3099" t="s">
        <v>557</v>
      </c>
      <c r="D3099" t="s">
        <v>604</v>
      </c>
      <c r="E3099" t="s">
        <v>605</v>
      </c>
      <c r="F3099" t="str">
        <f t="shared" si="292"/>
        <v>1345</v>
      </c>
      <c r="G3099" t="s">
        <v>61</v>
      </c>
      <c r="H3099" t="s">
        <v>62</v>
      </c>
      <c r="I3099" s="91"/>
      <c r="J3099" s="91"/>
      <c r="K3099" s="91"/>
      <c r="L3099" s="91"/>
      <c r="M3099" s="91"/>
      <c r="N3099" s="91"/>
      <c r="O3099" s="91"/>
      <c r="P3099" s="91"/>
      <c r="Q3099" s="91">
        <v>405.75</v>
      </c>
      <c r="R3099" s="91"/>
      <c r="S3099" s="91"/>
      <c r="T3099" s="91"/>
      <c r="U3099" s="91">
        <f t="shared" si="293"/>
        <v>405.75</v>
      </c>
      <c r="V3099" s="82" t="str">
        <f t="shared" si="291"/>
        <v>120111345893</v>
      </c>
      <c r="W3099" s="83">
        <f>VLOOKUP(V3099,Factors!$E$6:$H$5950,4,FALSE)</f>
        <v>0.1128</v>
      </c>
      <c r="X3099" t="str">
        <f>VLOOKUP(V3099,Factors!$E$6:$F$5950,2,FALSE)</f>
        <v>Customers-Res</v>
      </c>
      <c r="Y3099" s="92">
        <f t="shared" si="294"/>
        <v>45.768599999999999</v>
      </c>
      <c r="Z3099" s="92">
        <f t="shared" si="295"/>
        <v>359.98140000000001</v>
      </c>
      <c r="AA3099" s="92">
        <f t="shared" si="296"/>
        <v>405.75</v>
      </c>
    </row>
    <row r="3100" spans="1:27" x14ac:dyDescent="0.25">
      <c r="A3100" t="s">
        <v>594</v>
      </c>
      <c r="B3100" t="s">
        <v>556</v>
      </c>
      <c r="C3100" t="s">
        <v>557</v>
      </c>
      <c r="D3100" t="s">
        <v>604</v>
      </c>
      <c r="E3100" t="s">
        <v>605</v>
      </c>
      <c r="F3100" t="str">
        <f t="shared" si="292"/>
        <v>1345</v>
      </c>
      <c r="G3100" t="s">
        <v>44</v>
      </c>
      <c r="H3100" t="s">
        <v>45</v>
      </c>
      <c r="I3100" s="91"/>
      <c r="J3100" s="91"/>
      <c r="K3100" s="91"/>
      <c r="L3100" s="91"/>
      <c r="M3100" s="91"/>
      <c r="N3100" s="91"/>
      <c r="O3100" s="91"/>
      <c r="P3100" s="91">
        <v>1145.76</v>
      </c>
      <c r="Q3100" s="91">
        <v>1666.56</v>
      </c>
      <c r="R3100" s="91"/>
      <c r="S3100" s="91"/>
      <c r="T3100" s="91"/>
      <c r="U3100" s="91">
        <f t="shared" si="293"/>
        <v>2812.3199999999997</v>
      </c>
      <c r="V3100" s="82" t="str">
        <f t="shared" si="291"/>
        <v>120111345893</v>
      </c>
      <c r="W3100" s="83">
        <f>VLOOKUP(V3100,Factors!$E$6:$H$5950,4,FALSE)</f>
        <v>0.1128</v>
      </c>
      <c r="X3100" t="str">
        <f>VLOOKUP(V3100,Factors!$E$6:$F$5950,2,FALSE)</f>
        <v>Customers-Res</v>
      </c>
      <c r="Y3100" s="92">
        <f t="shared" si="294"/>
        <v>317.22969599999993</v>
      </c>
      <c r="Z3100" s="92">
        <f t="shared" si="295"/>
        <v>2495.0903039999998</v>
      </c>
      <c r="AA3100" s="92">
        <f t="shared" si="296"/>
        <v>2812.3199999999997</v>
      </c>
    </row>
    <row r="3101" spans="1:27" x14ac:dyDescent="0.25">
      <c r="A3101" t="s">
        <v>594</v>
      </c>
      <c r="B3101" t="s">
        <v>556</v>
      </c>
      <c r="C3101" t="s">
        <v>557</v>
      </c>
      <c r="D3101" t="s">
        <v>604</v>
      </c>
      <c r="E3101" t="s">
        <v>605</v>
      </c>
      <c r="F3101" t="str">
        <f t="shared" si="292"/>
        <v>1345</v>
      </c>
      <c r="G3101" t="s">
        <v>102</v>
      </c>
      <c r="H3101" t="s">
        <v>103</v>
      </c>
      <c r="I3101" s="91"/>
      <c r="J3101" s="91"/>
      <c r="K3101" s="91"/>
      <c r="L3101" s="91"/>
      <c r="M3101" s="91"/>
      <c r="N3101" s="91"/>
      <c r="O3101" s="91"/>
      <c r="P3101" s="91">
        <v>104.16</v>
      </c>
      <c r="Q3101" s="91"/>
      <c r="R3101" s="91"/>
      <c r="S3101" s="91"/>
      <c r="T3101" s="91"/>
      <c r="U3101" s="91">
        <f t="shared" si="293"/>
        <v>104.16</v>
      </c>
      <c r="V3101" s="82" t="str">
        <f t="shared" si="291"/>
        <v>120111345893</v>
      </c>
      <c r="W3101" s="83">
        <f>VLOOKUP(V3101,Factors!$E$6:$H$5950,4,FALSE)</f>
        <v>0.1128</v>
      </c>
      <c r="X3101" t="str">
        <f>VLOOKUP(V3101,Factors!$E$6:$F$5950,2,FALSE)</f>
        <v>Customers-Res</v>
      </c>
      <c r="Y3101" s="92">
        <f t="shared" si="294"/>
        <v>11.749248</v>
      </c>
      <c r="Z3101" s="92">
        <f t="shared" si="295"/>
        <v>92.410752000000002</v>
      </c>
      <c r="AA3101" s="92">
        <f t="shared" si="296"/>
        <v>104.16</v>
      </c>
    </row>
    <row r="3102" spans="1:27" x14ac:dyDescent="0.25">
      <c r="A3102" t="s">
        <v>594</v>
      </c>
      <c r="B3102" t="s">
        <v>556</v>
      </c>
      <c r="C3102" t="s">
        <v>557</v>
      </c>
      <c r="D3102" t="s">
        <v>622</v>
      </c>
      <c r="E3102" t="s">
        <v>623</v>
      </c>
      <c r="F3102" t="str">
        <f t="shared" si="292"/>
        <v>1375</v>
      </c>
      <c r="G3102" t="s">
        <v>56</v>
      </c>
      <c r="H3102" t="s">
        <v>57</v>
      </c>
      <c r="I3102" s="91">
        <v>2021.6</v>
      </c>
      <c r="J3102" s="91">
        <v>1906.08</v>
      </c>
      <c r="K3102" s="91">
        <v>2397.98</v>
      </c>
      <c r="L3102" s="91">
        <v>2137.86</v>
      </c>
      <c r="M3102" s="91">
        <v>4102.38</v>
      </c>
      <c r="N3102" s="91">
        <v>2571.21</v>
      </c>
      <c r="O3102" s="91">
        <v>3120.12</v>
      </c>
      <c r="P3102" s="91">
        <v>3495.69</v>
      </c>
      <c r="Q3102" s="91">
        <v>1617.84</v>
      </c>
      <c r="R3102" s="91">
        <v>3686.16</v>
      </c>
      <c r="S3102" s="91">
        <v>3674.4</v>
      </c>
      <c r="T3102" s="91">
        <v>2549.3200000000002</v>
      </c>
      <c r="U3102" s="91">
        <f t="shared" si="293"/>
        <v>33280.639999999999</v>
      </c>
      <c r="V3102" s="82" t="str">
        <f t="shared" si="291"/>
        <v>120111375893</v>
      </c>
      <c r="W3102" s="83">
        <f>VLOOKUP(V3102,Factors!$E$6:$H$5950,4,FALSE)</f>
        <v>0.1119</v>
      </c>
      <c r="X3102" t="str">
        <f>VLOOKUP(V3102,Factors!$E$6:$F$5950,2,FALSE)</f>
        <v>Customers-All</v>
      </c>
      <c r="Y3102" s="92">
        <f t="shared" si="294"/>
        <v>3724.1036159999999</v>
      </c>
      <c r="Z3102" s="92">
        <f t="shared" si="295"/>
        <v>29556.536383999999</v>
      </c>
      <c r="AA3102" s="92">
        <f t="shared" si="296"/>
        <v>33280.639999999999</v>
      </c>
    </row>
    <row r="3103" spans="1:27" x14ac:dyDescent="0.25">
      <c r="A3103" t="s">
        <v>594</v>
      </c>
      <c r="B3103" t="s">
        <v>556</v>
      </c>
      <c r="C3103" t="s">
        <v>557</v>
      </c>
      <c r="D3103" t="s">
        <v>624</v>
      </c>
      <c r="E3103" t="s">
        <v>623</v>
      </c>
      <c r="F3103" t="str">
        <f t="shared" si="292"/>
        <v>1385</v>
      </c>
      <c r="G3103" t="s">
        <v>92</v>
      </c>
      <c r="H3103" t="s">
        <v>93</v>
      </c>
      <c r="I3103" s="91"/>
      <c r="J3103" s="91"/>
      <c r="K3103" s="91">
        <v>100.89</v>
      </c>
      <c r="L3103" s="91"/>
      <c r="M3103" s="91"/>
      <c r="N3103" s="91"/>
      <c r="O3103" s="91"/>
      <c r="P3103" s="91">
        <v>7016.93</v>
      </c>
      <c r="Q3103" s="91">
        <v>6499.3</v>
      </c>
      <c r="R3103" s="91">
        <v>13553.16</v>
      </c>
      <c r="S3103" s="91">
        <v>7627.01</v>
      </c>
      <c r="T3103" s="91">
        <v>45098.99</v>
      </c>
      <c r="U3103" s="91">
        <f t="shared" si="293"/>
        <v>79896.28</v>
      </c>
      <c r="V3103" s="82" t="str">
        <f t="shared" si="291"/>
        <v>120111385893</v>
      </c>
      <c r="W3103" s="83">
        <f>VLOOKUP(V3103,Factors!$E$6:$H$5950,4,FALSE)</f>
        <v>0.1119</v>
      </c>
      <c r="X3103" t="str">
        <f>VLOOKUP(V3103,Factors!$E$6:$F$5950,2,FALSE)</f>
        <v>Customers-All</v>
      </c>
      <c r="Y3103" s="92">
        <f t="shared" si="294"/>
        <v>8940.3937320000005</v>
      </c>
      <c r="Z3103" s="92">
        <f t="shared" si="295"/>
        <v>70955.886268000002</v>
      </c>
      <c r="AA3103" s="92">
        <f t="shared" si="296"/>
        <v>79896.28</v>
      </c>
    </row>
    <row r="3104" spans="1:27" x14ac:dyDescent="0.25">
      <c r="A3104" t="s">
        <v>594</v>
      </c>
      <c r="B3104" t="s">
        <v>556</v>
      </c>
      <c r="C3104" t="s">
        <v>557</v>
      </c>
      <c r="D3104" t="s">
        <v>624</v>
      </c>
      <c r="E3104" t="s">
        <v>623</v>
      </c>
      <c r="F3104" t="str">
        <f t="shared" si="292"/>
        <v>1385</v>
      </c>
      <c r="G3104" t="s">
        <v>71</v>
      </c>
      <c r="H3104" t="s">
        <v>72</v>
      </c>
      <c r="I3104" s="91"/>
      <c r="J3104" s="91"/>
      <c r="K3104" s="91">
        <v>40.369999999999997</v>
      </c>
      <c r="L3104" s="91"/>
      <c r="M3104" s="91"/>
      <c r="N3104" s="91"/>
      <c r="O3104" s="91"/>
      <c r="P3104" s="91"/>
      <c r="Q3104" s="91"/>
      <c r="R3104" s="91"/>
      <c r="S3104" s="91"/>
      <c r="T3104" s="91"/>
      <c r="U3104" s="91">
        <f t="shared" si="293"/>
        <v>40.369999999999997</v>
      </c>
      <c r="V3104" s="82" t="str">
        <f t="shared" si="291"/>
        <v>120111385893</v>
      </c>
      <c r="W3104" s="83">
        <f>VLOOKUP(V3104,Factors!$E$6:$H$5950,4,FALSE)</f>
        <v>0.1119</v>
      </c>
      <c r="X3104" t="str">
        <f>VLOOKUP(V3104,Factors!$E$6:$F$5950,2,FALSE)</f>
        <v>Customers-All</v>
      </c>
      <c r="Y3104" s="92">
        <f t="shared" si="294"/>
        <v>4.5174029999999998</v>
      </c>
      <c r="Z3104" s="92">
        <f t="shared" si="295"/>
        <v>35.852596999999996</v>
      </c>
      <c r="AA3104" s="92">
        <f t="shared" si="296"/>
        <v>40.369999999999997</v>
      </c>
    </row>
    <row r="3105" spans="1:27" x14ac:dyDescent="0.25">
      <c r="A3105" t="s">
        <v>594</v>
      </c>
      <c r="B3105" t="s">
        <v>556</v>
      </c>
      <c r="C3105" t="s">
        <v>557</v>
      </c>
      <c r="D3105" t="s">
        <v>624</v>
      </c>
      <c r="E3105" t="s">
        <v>623</v>
      </c>
      <c r="F3105" t="str">
        <f t="shared" si="292"/>
        <v>1385</v>
      </c>
      <c r="G3105" t="s">
        <v>56</v>
      </c>
      <c r="H3105" t="s">
        <v>57</v>
      </c>
      <c r="I3105" s="91">
        <v>3003.52</v>
      </c>
      <c r="J3105" s="91">
        <v>3754.4</v>
      </c>
      <c r="K3105" s="91">
        <v>3062.42</v>
      </c>
      <c r="L3105" s="91">
        <v>2368.98</v>
      </c>
      <c r="M3105" s="91">
        <v>1328.94</v>
      </c>
      <c r="N3105" s="91">
        <v>2571.21</v>
      </c>
      <c r="O3105" s="91">
        <v>1213.3800000000001</v>
      </c>
      <c r="P3105" s="91">
        <v>2773.44</v>
      </c>
      <c r="Q3105" s="91">
        <v>1560.06</v>
      </c>
      <c r="R3105" s="91">
        <v>3127.04</v>
      </c>
      <c r="S3105" s="91">
        <v>12012.36</v>
      </c>
      <c r="T3105" s="91">
        <v>6315.59</v>
      </c>
      <c r="U3105" s="91">
        <f t="shared" si="293"/>
        <v>43091.34</v>
      </c>
      <c r="V3105" s="82" t="str">
        <f t="shared" si="291"/>
        <v>120111385893</v>
      </c>
      <c r="W3105" s="83">
        <f>VLOOKUP(V3105,Factors!$E$6:$H$5950,4,FALSE)</f>
        <v>0.1119</v>
      </c>
      <c r="X3105" t="str">
        <f>VLOOKUP(V3105,Factors!$E$6:$F$5950,2,FALSE)</f>
        <v>Customers-All</v>
      </c>
      <c r="Y3105" s="92">
        <f t="shared" si="294"/>
        <v>4821.9209459999993</v>
      </c>
      <c r="Z3105" s="92">
        <f t="shared" si="295"/>
        <v>38269.419053999998</v>
      </c>
      <c r="AA3105" s="92">
        <f t="shared" si="296"/>
        <v>43091.34</v>
      </c>
    </row>
    <row r="3106" spans="1:27" x14ac:dyDescent="0.25">
      <c r="A3106" t="s">
        <v>594</v>
      </c>
      <c r="B3106" t="s">
        <v>556</v>
      </c>
      <c r="C3106" t="s">
        <v>557</v>
      </c>
      <c r="D3106" t="s">
        <v>616</v>
      </c>
      <c r="E3106" t="s">
        <v>617</v>
      </c>
      <c r="F3106" t="str">
        <f t="shared" si="292"/>
        <v>1530</v>
      </c>
      <c r="G3106" t="s">
        <v>110</v>
      </c>
      <c r="H3106" t="s">
        <v>111</v>
      </c>
      <c r="I3106" s="91">
        <v>6034.61</v>
      </c>
      <c r="J3106" s="91">
        <v>5634.03</v>
      </c>
      <c r="K3106" s="91">
        <v>4850.84</v>
      </c>
      <c r="L3106" s="91">
        <v>5614.61</v>
      </c>
      <c r="M3106" s="91">
        <v>6233.64</v>
      </c>
      <c r="N3106" s="91">
        <v>5672.54</v>
      </c>
      <c r="O3106" s="91">
        <v>4890.76</v>
      </c>
      <c r="P3106" s="91">
        <v>4883.42</v>
      </c>
      <c r="Q3106" s="91">
        <v>5629.1</v>
      </c>
      <c r="R3106" s="91">
        <v>6805.64</v>
      </c>
      <c r="S3106" s="91">
        <v>6027.32</v>
      </c>
      <c r="T3106" s="91">
        <v>4184.8100000000004</v>
      </c>
      <c r="U3106" s="91">
        <f t="shared" si="293"/>
        <v>66461.319999999992</v>
      </c>
      <c r="V3106" s="82" t="str">
        <f t="shared" si="291"/>
        <v>120111530893</v>
      </c>
      <c r="W3106" s="83">
        <f>VLOOKUP(V3106,Factors!$E$6:$H$5950,4,FALSE)</f>
        <v>0.1032</v>
      </c>
      <c r="X3106" t="str">
        <f>VLOOKUP(V3106,Factors!$E$6:$F$5950,2,FALSE)</f>
        <v>Customers-Comm</v>
      </c>
      <c r="Y3106" s="92">
        <f t="shared" si="294"/>
        <v>6858.8082239999994</v>
      </c>
      <c r="Z3106" s="92">
        <f t="shared" si="295"/>
        <v>59602.511775999992</v>
      </c>
      <c r="AA3106" s="92">
        <f t="shared" si="296"/>
        <v>66461.319999999992</v>
      </c>
    </row>
    <row r="3107" spans="1:27" x14ac:dyDescent="0.25">
      <c r="A3107" t="s">
        <v>594</v>
      </c>
      <c r="B3107" t="s">
        <v>556</v>
      </c>
      <c r="C3107" t="s">
        <v>557</v>
      </c>
      <c r="D3107" t="s">
        <v>616</v>
      </c>
      <c r="E3107" t="s">
        <v>617</v>
      </c>
      <c r="F3107" t="str">
        <f t="shared" si="292"/>
        <v>1530</v>
      </c>
      <c r="G3107" t="s">
        <v>493</v>
      </c>
      <c r="H3107" t="s">
        <v>494</v>
      </c>
      <c r="I3107" s="91">
        <v>137.07</v>
      </c>
      <c r="J3107" s="91">
        <v>355.86</v>
      </c>
      <c r="K3107" s="91">
        <v>212.74</v>
      </c>
      <c r="L3107" s="91">
        <v>-81.459999999999994</v>
      </c>
      <c r="M3107" s="91"/>
      <c r="N3107" s="91"/>
      <c r="O3107" s="91">
        <v>944.85</v>
      </c>
      <c r="P3107" s="91">
        <v>-21.72</v>
      </c>
      <c r="Q3107" s="91"/>
      <c r="R3107" s="91">
        <v>385.54</v>
      </c>
      <c r="S3107" s="91">
        <v>646.21</v>
      </c>
      <c r="T3107" s="91">
        <v>841.68</v>
      </c>
      <c r="U3107" s="91">
        <f t="shared" si="293"/>
        <v>3420.77</v>
      </c>
      <c r="V3107" s="82" t="str">
        <f t="shared" si="291"/>
        <v>120111530893</v>
      </c>
      <c r="W3107" s="83">
        <f>VLOOKUP(V3107,Factors!$E$6:$H$5950,4,FALSE)</f>
        <v>0.1032</v>
      </c>
      <c r="X3107" t="str">
        <f>VLOOKUP(V3107,Factors!$E$6:$F$5950,2,FALSE)</f>
        <v>Customers-Comm</v>
      </c>
      <c r="Y3107" s="92">
        <f t="shared" si="294"/>
        <v>353.02346399999999</v>
      </c>
      <c r="Z3107" s="92">
        <f t="shared" si="295"/>
        <v>3067.7465360000001</v>
      </c>
      <c r="AA3107" s="92">
        <f t="shared" si="296"/>
        <v>3420.77</v>
      </c>
    </row>
    <row r="3108" spans="1:27" x14ac:dyDescent="0.25">
      <c r="A3108" t="s">
        <v>594</v>
      </c>
      <c r="B3108" t="s">
        <v>556</v>
      </c>
      <c r="C3108" t="s">
        <v>557</v>
      </c>
      <c r="D3108" t="s">
        <v>616</v>
      </c>
      <c r="E3108" t="s">
        <v>617</v>
      </c>
      <c r="F3108" t="str">
        <f t="shared" si="292"/>
        <v>1530</v>
      </c>
      <c r="G3108" t="s">
        <v>114</v>
      </c>
      <c r="H3108" t="s">
        <v>115</v>
      </c>
      <c r="I3108" s="91"/>
      <c r="J3108" s="91"/>
      <c r="K3108" s="91"/>
      <c r="L3108" s="91"/>
      <c r="M3108" s="91"/>
      <c r="N3108" s="91"/>
      <c r="O3108" s="91">
        <v>404.86</v>
      </c>
      <c r="P3108" s="91"/>
      <c r="Q3108" s="91"/>
      <c r="R3108" s="91"/>
      <c r="S3108" s="91"/>
      <c r="T3108" s="91"/>
      <c r="U3108" s="91">
        <f t="shared" si="293"/>
        <v>404.86</v>
      </c>
      <c r="V3108" s="82" t="str">
        <f t="shared" si="291"/>
        <v>120111530893</v>
      </c>
      <c r="W3108" s="83">
        <f>VLOOKUP(V3108,Factors!$E$6:$H$5950,4,FALSE)</f>
        <v>0.1032</v>
      </c>
      <c r="X3108" t="str">
        <f>VLOOKUP(V3108,Factors!$E$6:$F$5950,2,FALSE)</f>
        <v>Customers-Comm</v>
      </c>
      <c r="Y3108" s="92">
        <f t="shared" si="294"/>
        <v>41.781552000000005</v>
      </c>
      <c r="Z3108" s="92">
        <f t="shared" si="295"/>
        <v>363.07844799999998</v>
      </c>
      <c r="AA3108" s="92">
        <f t="shared" si="296"/>
        <v>404.86</v>
      </c>
    </row>
    <row r="3109" spans="1:27" x14ac:dyDescent="0.25">
      <c r="A3109" t="s">
        <v>594</v>
      </c>
      <c r="B3109" t="s">
        <v>556</v>
      </c>
      <c r="C3109" t="s">
        <v>557</v>
      </c>
      <c r="D3109" t="s">
        <v>616</v>
      </c>
      <c r="E3109" t="s">
        <v>617</v>
      </c>
      <c r="F3109" t="str">
        <f t="shared" si="292"/>
        <v>1530</v>
      </c>
      <c r="G3109" t="s">
        <v>86</v>
      </c>
      <c r="H3109" t="s">
        <v>87</v>
      </c>
      <c r="I3109" s="91">
        <v>24748.99</v>
      </c>
      <c r="J3109" s="91">
        <v>23615.39</v>
      </c>
      <c r="K3109" s="91">
        <v>24639.25</v>
      </c>
      <c r="L3109" s="91">
        <v>23748</v>
      </c>
      <c r="M3109" s="91">
        <v>25634.67</v>
      </c>
      <c r="N3109" s="91">
        <v>17609.169999999998</v>
      </c>
      <c r="O3109" s="91">
        <v>25209.38</v>
      </c>
      <c r="P3109" s="91">
        <v>25900.5</v>
      </c>
      <c r="Q3109" s="91">
        <v>12819.88</v>
      </c>
      <c r="R3109" s="91">
        <v>21809.86</v>
      </c>
      <c r="S3109" s="91">
        <v>24852.51</v>
      </c>
      <c r="T3109" s="91">
        <v>19396.82</v>
      </c>
      <c r="U3109" s="91">
        <f t="shared" si="293"/>
        <v>269984.42000000004</v>
      </c>
      <c r="V3109" s="82" t="str">
        <f t="shared" si="291"/>
        <v>120111530893</v>
      </c>
      <c r="W3109" s="83">
        <f>VLOOKUP(V3109,Factors!$E$6:$H$5950,4,FALSE)</f>
        <v>0.1032</v>
      </c>
      <c r="X3109" t="str">
        <f>VLOOKUP(V3109,Factors!$E$6:$F$5950,2,FALSE)</f>
        <v>Customers-Comm</v>
      </c>
      <c r="Y3109" s="92">
        <f t="shared" si="294"/>
        <v>27862.392144000005</v>
      </c>
      <c r="Z3109" s="92">
        <f t="shared" si="295"/>
        <v>242122.02785600003</v>
      </c>
      <c r="AA3109" s="92">
        <f t="shared" si="296"/>
        <v>269984.42000000004</v>
      </c>
    </row>
    <row r="3110" spans="1:27" x14ac:dyDescent="0.25">
      <c r="A3110" t="s">
        <v>594</v>
      </c>
      <c r="B3110" t="s">
        <v>556</v>
      </c>
      <c r="C3110" t="s">
        <v>557</v>
      </c>
      <c r="D3110" t="s">
        <v>616</v>
      </c>
      <c r="E3110" t="s">
        <v>617</v>
      </c>
      <c r="F3110" t="str">
        <f t="shared" si="292"/>
        <v>1530</v>
      </c>
      <c r="G3110" t="s">
        <v>116</v>
      </c>
      <c r="H3110" t="s">
        <v>117</v>
      </c>
      <c r="I3110" s="91">
        <v>2023.3</v>
      </c>
      <c r="J3110" s="91">
        <v>1974.24</v>
      </c>
      <c r="K3110" s="91">
        <v>2218.75</v>
      </c>
      <c r="L3110" s="91">
        <v>2129.41</v>
      </c>
      <c r="M3110" s="91">
        <v>1668.61</v>
      </c>
      <c r="N3110" s="91">
        <v>2295.5700000000002</v>
      </c>
      <c r="O3110" s="91">
        <v>1726.76</v>
      </c>
      <c r="P3110" s="91">
        <v>1963.59</v>
      </c>
      <c r="Q3110" s="91">
        <v>2044.58</v>
      </c>
      <c r="R3110" s="91">
        <v>2477.66</v>
      </c>
      <c r="S3110" s="91">
        <v>2157.94</v>
      </c>
      <c r="T3110" s="91">
        <v>2541.17</v>
      </c>
      <c r="U3110" s="91">
        <f t="shared" si="293"/>
        <v>25221.58</v>
      </c>
      <c r="V3110" s="82" t="str">
        <f t="shared" si="291"/>
        <v>120111530893</v>
      </c>
      <c r="W3110" s="83">
        <f>VLOOKUP(V3110,Factors!$E$6:$H$5950,4,FALSE)</f>
        <v>0.1032</v>
      </c>
      <c r="X3110" t="str">
        <f>VLOOKUP(V3110,Factors!$E$6:$F$5950,2,FALSE)</f>
        <v>Customers-Comm</v>
      </c>
      <c r="Y3110" s="92">
        <f t="shared" si="294"/>
        <v>2602.867056</v>
      </c>
      <c r="Z3110" s="92">
        <f t="shared" si="295"/>
        <v>22618.712944000003</v>
      </c>
      <c r="AA3110" s="92">
        <f t="shared" si="296"/>
        <v>25221.58</v>
      </c>
    </row>
    <row r="3111" spans="1:27" x14ac:dyDescent="0.25">
      <c r="A3111" t="s">
        <v>594</v>
      </c>
      <c r="B3111" t="s">
        <v>556</v>
      </c>
      <c r="C3111" t="s">
        <v>557</v>
      </c>
      <c r="D3111" t="s">
        <v>616</v>
      </c>
      <c r="E3111" t="s">
        <v>617</v>
      </c>
      <c r="F3111" t="str">
        <f t="shared" si="292"/>
        <v>1530</v>
      </c>
      <c r="G3111" t="s">
        <v>88</v>
      </c>
      <c r="H3111" t="s">
        <v>89</v>
      </c>
      <c r="I3111" s="91">
        <v>4617.49</v>
      </c>
      <c r="J3111" s="91">
        <v>4041.15</v>
      </c>
      <c r="K3111" s="91">
        <v>4411.3900000000003</v>
      </c>
      <c r="L3111" s="91">
        <v>4149.5200000000004</v>
      </c>
      <c r="M3111" s="91">
        <v>4535.5200000000004</v>
      </c>
      <c r="N3111" s="91">
        <v>4272.33</v>
      </c>
      <c r="O3111" s="91">
        <v>4265.5600000000004</v>
      </c>
      <c r="P3111" s="91">
        <v>4540.1899999999996</v>
      </c>
      <c r="Q3111" s="91">
        <v>4020.57</v>
      </c>
      <c r="R3111" s="91">
        <v>5140.13</v>
      </c>
      <c r="S3111" s="91">
        <v>5292.22</v>
      </c>
      <c r="T3111" s="91">
        <v>5022.75</v>
      </c>
      <c r="U3111" s="91">
        <f t="shared" si="293"/>
        <v>54308.82</v>
      </c>
      <c r="V3111" s="82" t="str">
        <f t="shared" si="291"/>
        <v>120111530893</v>
      </c>
      <c r="W3111" s="83">
        <f>VLOOKUP(V3111,Factors!$E$6:$H$5950,4,FALSE)</f>
        <v>0.1032</v>
      </c>
      <c r="X3111" t="str">
        <f>VLOOKUP(V3111,Factors!$E$6:$F$5950,2,FALSE)</f>
        <v>Customers-Comm</v>
      </c>
      <c r="Y3111" s="92">
        <f t="shared" si="294"/>
        <v>5604.6702240000004</v>
      </c>
      <c r="Z3111" s="92">
        <f t="shared" si="295"/>
        <v>48704.149775999998</v>
      </c>
      <c r="AA3111" s="92">
        <f t="shared" si="296"/>
        <v>54308.82</v>
      </c>
    </row>
    <row r="3112" spans="1:27" x14ac:dyDescent="0.25">
      <c r="A3112" t="s">
        <v>594</v>
      </c>
      <c r="B3112" t="s">
        <v>556</v>
      </c>
      <c r="C3112" t="s">
        <v>557</v>
      </c>
      <c r="D3112" t="s">
        <v>616</v>
      </c>
      <c r="E3112" t="s">
        <v>617</v>
      </c>
      <c r="F3112" t="str">
        <f t="shared" si="292"/>
        <v>1530</v>
      </c>
      <c r="G3112" t="s">
        <v>90</v>
      </c>
      <c r="H3112" t="s">
        <v>91</v>
      </c>
      <c r="I3112" s="91">
        <v>18285.55</v>
      </c>
      <c r="J3112" s="91">
        <v>16082.81</v>
      </c>
      <c r="K3112" s="91">
        <v>17537.89</v>
      </c>
      <c r="L3112" s="91">
        <v>16458.02</v>
      </c>
      <c r="M3112" s="91">
        <v>17892.259999999998</v>
      </c>
      <c r="N3112" s="91">
        <v>16976.439999999999</v>
      </c>
      <c r="O3112" s="91">
        <v>17078.400000000001</v>
      </c>
      <c r="P3112" s="91">
        <v>17957.16</v>
      </c>
      <c r="Q3112" s="91">
        <v>15956.92</v>
      </c>
      <c r="R3112" s="91">
        <v>20440.900000000001</v>
      </c>
      <c r="S3112" s="91">
        <v>21021.78</v>
      </c>
      <c r="T3112" s="91">
        <v>20070.45</v>
      </c>
      <c r="U3112" s="91">
        <f t="shared" si="293"/>
        <v>215758.58000000002</v>
      </c>
      <c r="V3112" s="82" t="str">
        <f t="shared" si="291"/>
        <v>120111530893</v>
      </c>
      <c r="W3112" s="83">
        <f>VLOOKUP(V3112,Factors!$E$6:$H$5950,4,FALSE)</f>
        <v>0.1032</v>
      </c>
      <c r="X3112" t="str">
        <f>VLOOKUP(V3112,Factors!$E$6:$F$5950,2,FALSE)</f>
        <v>Customers-Comm</v>
      </c>
      <c r="Y3112" s="92">
        <f t="shared" si="294"/>
        <v>22266.285456000001</v>
      </c>
      <c r="Z3112" s="92">
        <f t="shared" si="295"/>
        <v>193492.294544</v>
      </c>
      <c r="AA3112" s="92">
        <f t="shared" si="296"/>
        <v>215758.58000000002</v>
      </c>
    </row>
    <row r="3113" spans="1:27" x14ac:dyDescent="0.25">
      <c r="A3113" t="s">
        <v>594</v>
      </c>
      <c r="B3113" t="s">
        <v>556</v>
      </c>
      <c r="C3113" t="s">
        <v>557</v>
      </c>
      <c r="D3113" t="s">
        <v>616</v>
      </c>
      <c r="E3113" t="s">
        <v>617</v>
      </c>
      <c r="F3113" t="str">
        <f t="shared" si="292"/>
        <v>1530</v>
      </c>
      <c r="G3113" t="s">
        <v>61</v>
      </c>
      <c r="H3113" t="s">
        <v>62</v>
      </c>
      <c r="I3113" s="91">
        <v>858.28</v>
      </c>
      <c r="J3113" s="91"/>
      <c r="K3113" s="91"/>
      <c r="L3113" s="91"/>
      <c r="M3113" s="91"/>
      <c r="N3113" s="91"/>
      <c r="O3113" s="91"/>
      <c r="P3113" s="91"/>
      <c r="Q3113" s="91"/>
      <c r="R3113" s="91"/>
      <c r="S3113" s="91"/>
      <c r="T3113" s="91"/>
      <c r="U3113" s="91">
        <f t="shared" si="293"/>
        <v>858.28</v>
      </c>
      <c r="V3113" s="82" t="str">
        <f t="shared" si="291"/>
        <v>120111530893</v>
      </c>
      <c r="W3113" s="83">
        <f>VLOOKUP(V3113,Factors!$E$6:$H$5950,4,FALSE)</f>
        <v>0.1032</v>
      </c>
      <c r="X3113" t="str">
        <f>VLOOKUP(V3113,Factors!$E$6:$F$5950,2,FALSE)</f>
        <v>Customers-Comm</v>
      </c>
      <c r="Y3113" s="92">
        <f t="shared" si="294"/>
        <v>88.574495999999996</v>
      </c>
      <c r="Z3113" s="92">
        <f t="shared" si="295"/>
        <v>769.70550400000002</v>
      </c>
      <c r="AA3113" s="92">
        <f t="shared" si="296"/>
        <v>858.28</v>
      </c>
    </row>
    <row r="3114" spans="1:27" x14ac:dyDescent="0.25">
      <c r="A3114" t="s">
        <v>594</v>
      </c>
      <c r="B3114" t="s">
        <v>556</v>
      </c>
      <c r="C3114" t="s">
        <v>557</v>
      </c>
      <c r="D3114" t="s">
        <v>616</v>
      </c>
      <c r="E3114" t="s">
        <v>617</v>
      </c>
      <c r="F3114" t="str">
        <f t="shared" si="292"/>
        <v>1530</v>
      </c>
      <c r="G3114" t="s">
        <v>92</v>
      </c>
      <c r="H3114" t="s">
        <v>93</v>
      </c>
      <c r="I3114" s="91">
        <v>197.78</v>
      </c>
      <c r="J3114" s="91">
        <v>997.19</v>
      </c>
      <c r="K3114" s="91"/>
      <c r="L3114" s="91"/>
      <c r="M3114" s="91"/>
      <c r="N3114" s="91">
        <v>337.5</v>
      </c>
      <c r="O3114" s="91"/>
      <c r="P3114" s="91">
        <v>407.08</v>
      </c>
      <c r="Q3114" s="91">
        <v>793.4</v>
      </c>
      <c r="R3114" s="91"/>
      <c r="S3114" s="91">
        <v>96</v>
      </c>
      <c r="T3114" s="91"/>
      <c r="U3114" s="91">
        <f t="shared" si="293"/>
        <v>2828.95</v>
      </c>
      <c r="V3114" s="82" t="str">
        <f t="shared" si="291"/>
        <v>120111530893</v>
      </c>
      <c r="W3114" s="83">
        <f>VLOOKUP(V3114,Factors!$E$6:$H$5950,4,FALSE)</f>
        <v>0.1032</v>
      </c>
      <c r="X3114" t="str">
        <f>VLOOKUP(V3114,Factors!$E$6:$F$5950,2,FALSE)</f>
        <v>Customers-Comm</v>
      </c>
      <c r="Y3114" s="92">
        <f t="shared" si="294"/>
        <v>291.94763999999998</v>
      </c>
      <c r="Z3114" s="92">
        <f t="shared" si="295"/>
        <v>2537.00236</v>
      </c>
      <c r="AA3114" s="92">
        <f t="shared" si="296"/>
        <v>2828.95</v>
      </c>
    </row>
    <row r="3115" spans="1:27" x14ac:dyDescent="0.25">
      <c r="A3115" t="s">
        <v>594</v>
      </c>
      <c r="B3115" t="s">
        <v>556</v>
      </c>
      <c r="C3115" t="s">
        <v>557</v>
      </c>
      <c r="D3115" t="s">
        <v>616</v>
      </c>
      <c r="E3115" t="s">
        <v>617</v>
      </c>
      <c r="F3115" t="str">
        <f t="shared" si="292"/>
        <v>1530</v>
      </c>
      <c r="G3115" t="s">
        <v>120</v>
      </c>
      <c r="H3115" t="s">
        <v>121</v>
      </c>
      <c r="I3115" s="91">
        <v>80.239999999999995</v>
      </c>
      <c r="J3115" s="91">
        <v>56.57</v>
      </c>
      <c r="K3115" s="91">
        <v>139.97</v>
      </c>
      <c r="L3115" s="91">
        <v>59.73</v>
      </c>
      <c r="M3115" s="91">
        <v>87.54</v>
      </c>
      <c r="N3115" s="91">
        <v>46</v>
      </c>
      <c r="O3115" s="91">
        <v>93.89</v>
      </c>
      <c r="P3115" s="91">
        <v>142.30000000000001</v>
      </c>
      <c r="Q3115" s="91">
        <v>39.79</v>
      </c>
      <c r="R3115" s="91">
        <v>36.520000000000003</v>
      </c>
      <c r="S3115" s="91">
        <v>151.77000000000001</v>
      </c>
      <c r="T3115" s="91">
        <v>120.71</v>
      </c>
      <c r="U3115" s="91">
        <f t="shared" si="293"/>
        <v>1055.03</v>
      </c>
      <c r="V3115" s="82" t="str">
        <f t="shared" si="291"/>
        <v>120111530893</v>
      </c>
      <c r="W3115" s="83">
        <f>VLOOKUP(V3115,Factors!$E$6:$H$5950,4,FALSE)</f>
        <v>0.1032</v>
      </c>
      <c r="X3115" t="str">
        <f>VLOOKUP(V3115,Factors!$E$6:$F$5950,2,FALSE)</f>
        <v>Customers-Comm</v>
      </c>
      <c r="Y3115" s="92">
        <f t="shared" si="294"/>
        <v>108.879096</v>
      </c>
      <c r="Z3115" s="92">
        <f t="shared" si="295"/>
        <v>946.15090399999997</v>
      </c>
      <c r="AA3115" s="92">
        <f t="shared" si="296"/>
        <v>1055.03</v>
      </c>
    </row>
    <row r="3116" spans="1:27" x14ac:dyDescent="0.25">
      <c r="A3116" t="s">
        <v>594</v>
      </c>
      <c r="B3116" t="s">
        <v>556</v>
      </c>
      <c r="C3116" t="s">
        <v>557</v>
      </c>
      <c r="D3116" t="s">
        <v>616</v>
      </c>
      <c r="E3116" t="s">
        <v>617</v>
      </c>
      <c r="F3116" t="str">
        <f t="shared" si="292"/>
        <v>1530</v>
      </c>
      <c r="G3116" t="s">
        <v>140</v>
      </c>
      <c r="H3116" t="s">
        <v>141</v>
      </c>
      <c r="I3116" s="91"/>
      <c r="J3116" s="91"/>
      <c r="K3116" s="91"/>
      <c r="L3116" s="91"/>
      <c r="M3116" s="91"/>
      <c r="N3116" s="91"/>
      <c r="O3116" s="91"/>
      <c r="P3116" s="91"/>
      <c r="Q3116" s="91">
        <v>42.86</v>
      </c>
      <c r="R3116" s="91"/>
      <c r="S3116" s="91"/>
      <c r="T3116" s="91">
        <v>45</v>
      </c>
      <c r="U3116" s="91">
        <f t="shared" si="293"/>
        <v>87.86</v>
      </c>
      <c r="V3116" s="82" t="str">
        <f t="shared" si="291"/>
        <v>120111530893</v>
      </c>
      <c r="W3116" s="83">
        <f>VLOOKUP(V3116,Factors!$E$6:$H$5950,4,FALSE)</f>
        <v>0.1032</v>
      </c>
      <c r="X3116" t="str">
        <f>VLOOKUP(V3116,Factors!$E$6:$F$5950,2,FALSE)</f>
        <v>Customers-Comm</v>
      </c>
      <c r="Y3116" s="92">
        <f t="shared" si="294"/>
        <v>9.0671520000000001</v>
      </c>
      <c r="Z3116" s="92">
        <f t="shared" si="295"/>
        <v>78.792847999999992</v>
      </c>
      <c r="AA3116" s="92">
        <f t="shared" si="296"/>
        <v>87.859999999999985</v>
      </c>
    </row>
    <row r="3117" spans="1:27" x14ac:dyDescent="0.25">
      <c r="A3117" t="s">
        <v>594</v>
      </c>
      <c r="B3117" t="s">
        <v>556</v>
      </c>
      <c r="C3117" t="s">
        <v>557</v>
      </c>
      <c r="D3117" t="s">
        <v>616</v>
      </c>
      <c r="E3117" t="s">
        <v>617</v>
      </c>
      <c r="F3117" t="str">
        <f t="shared" si="292"/>
        <v>1530</v>
      </c>
      <c r="G3117" t="s">
        <v>56</v>
      </c>
      <c r="H3117" t="s">
        <v>57</v>
      </c>
      <c r="I3117" s="91">
        <v>1122.1099999999999</v>
      </c>
      <c r="J3117" s="91">
        <v>3417.1</v>
      </c>
      <c r="K3117" s="91">
        <v>1288.8</v>
      </c>
      <c r="L3117" s="91">
        <v>904.4</v>
      </c>
      <c r="M3117" s="91">
        <v>833</v>
      </c>
      <c r="N3117" s="91">
        <v>761.6</v>
      </c>
      <c r="O3117" s="91">
        <v>904.4</v>
      </c>
      <c r="P3117" s="91">
        <v>1023.4</v>
      </c>
      <c r="Q3117" s="91">
        <v>833</v>
      </c>
      <c r="R3117" s="91">
        <v>714</v>
      </c>
      <c r="S3117" s="91">
        <v>1285.2</v>
      </c>
      <c r="T3117" s="91">
        <v>686.14</v>
      </c>
      <c r="U3117" s="91">
        <f t="shared" si="293"/>
        <v>13773.15</v>
      </c>
      <c r="V3117" s="82" t="str">
        <f t="shared" si="291"/>
        <v>120111530893</v>
      </c>
      <c r="W3117" s="83">
        <f>VLOOKUP(V3117,Factors!$E$6:$H$5950,4,FALSE)</f>
        <v>0.1032</v>
      </c>
      <c r="X3117" t="str">
        <f>VLOOKUP(V3117,Factors!$E$6:$F$5950,2,FALSE)</f>
        <v>Customers-Comm</v>
      </c>
      <c r="Y3117" s="92">
        <f t="shared" si="294"/>
        <v>1421.3890799999999</v>
      </c>
      <c r="Z3117" s="92">
        <f t="shared" si="295"/>
        <v>12351.760920000001</v>
      </c>
      <c r="AA3117" s="92">
        <f t="shared" si="296"/>
        <v>13773.150000000001</v>
      </c>
    </row>
    <row r="3118" spans="1:27" x14ac:dyDescent="0.25">
      <c r="A3118" t="s">
        <v>594</v>
      </c>
      <c r="B3118" t="s">
        <v>556</v>
      </c>
      <c r="C3118" t="s">
        <v>557</v>
      </c>
      <c r="D3118" t="s">
        <v>616</v>
      </c>
      <c r="E3118" t="s">
        <v>617</v>
      </c>
      <c r="F3118" t="str">
        <f t="shared" si="292"/>
        <v>1530</v>
      </c>
      <c r="G3118" t="s">
        <v>166</v>
      </c>
      <c r="H3118" t="s">
        <v>167</v>
      </c>
      <c r="I3118" s="91">
        <v>-9070.93</v>
      </c>
      <c r="J3118" s="91">
        <v>-10266.18</v>
      </c>
      <c r="K3118" s="91">
        <v>-7557.51</v>
      </c>
      <c r="L3118" s="91">
        <v>-8991.84</v>
      </c>
      <c r="M3118" s="91">
        <v>-9432</v>
      </c>
      <c r="N3118" s="91">
        <v>-13770.72</v>
      </c>
      <c r="O3118" s="91">
        <v>-7765.68</v>
      </c>
      <c r="P3118" s="91">
        <v>-7828.56</v>
      </c>
      <c r="Q3118" s="91">
        <v>-9054.7199999999993</v>
      </c>
      <c r="R3118" s="91">
        <v>-10060.799999999999</v>
      </c>
      <c r="S3118" s="91">
        <v>-14069.4</v>
      </c>
      <c r="T3118" s="91">
        <v>-7451.28</v>
      </c>
      <c r="U3118" s="91">
        <f t="shared" si="293"/>
        <v>-115319.62000000001</v>
      </c>
      <c r="V3118" s="82" t="str">
        <f t="shared" si="291"/>
        <v>120111530893</v>
      </c>
      <c r="W3118" s="83">
        <f>VLOOKUP(V3118,Factors!$E$6:$H$5950,4,FALSE)</f>
        <v>0.1032</v>
      </c>
      <c r="X3118" t="str">
        <f>VLOOKUP(V3118,Factors!$E$6:$F$5950,2,FALSE)</f>
        <v>Customers-Comm</v>
      </c>
      <c r="Y3118" s="92">
        <f t="shared" si="294"/>
        <v>-11900.984784</v>
      </c>
      <c r="Z3118" s="92">
        <f t="shared" si="295"/>
        <v>-103418.63521600001</v>
      </c>
      <c r="AA3118" s="92">
        <f t="shared" si="296"/>
        <v>-115319.62000000001</v>
      </c>
    </row>
    <row r="3119" spans="1:27" x14ac:dyDescent="0.25">
      <c r="A3119" t="s">
        <v>594</v>
      </c>
      <c r="B3119" t="s">
        <v>556</v>
      </c>
      <c r="C3119" t="s">
        <v>557</v>
      </c>
      <c r="D3119" t="s">
        <v>616</v>
      </c>
      <c r="E3119" t="s">
        <v>617</v>
      </c>
      <c r="F3119" t="str">
        <f t="shared" si="292"/>
        <v>1530</v>
      </c>
      <c r="G3119" t="s">
        <v>625</v>
      </c>
      <c r="H3119" t="s">
        <v>626</v>
      </c>
      <c r="I3119" s="91">
        <v>-121.46</v>
      </c>
      <c r="J3119" s="91">
        <v>-409.93</v>
      </c>
      <c r="K3119" s="91">
        <v>-186.84</v>
      </c>
      <c r="L3119" s="91"/>
      <c r="M3119" s="91"/>
      <c r="N3119" s="91">
        <v>-404.82</v>
      </c>
      <c r="O3119" s="91">
        <v>-653.94000000000005</v>
      </c>
      <c r="P3119" s="91"/>
      <c r="Q3119" s="91"/>
      <c r="R3119" s="91">
        <v>-342.54</v>
      </c>
      <c r="S3119" s="91">
        <v>-871.92</v>
      </c>
      <c r="T3119" s="91">
        <v>-934.2</v>
      </c>
      <c r="U3119" s="91">
        <f t="shared" si="293"/>
        <v>-3925.6500000000005</v>
      </c>
      <c r="V3119" s="82" t="str">
        <f t="shared" si="291"/>
        <v>120111530893</v>
      </c>
      <c r="W3119" s="83">
        <f>VLOOKUP(V3119,Factors!$E$6:$H$5950,4,FALSE)</f>
        <v>0.1032</v>
      </c>
      <c r="X3119" t="str">
        <f>VLOOKUP(V3119,Factors!$E$6:$F$5950,2,FALSE)</f>
        <v>Customers-Comm</v>
      </c>
      <c r="Y3119" s="92">
        <f t="shared" si="294"/>
        <v>-405.12708000000003</v>
      </c>
      <c r="Z3119" s="92">
        <f t="shared" si="295"/>
        <v>-3520.5229200000003</v>
      </c>
      <c r="AA3119" s="92">
        <f t="shared" si="296"/>
        <v>-3925.6500000000005</v>
      </c>
    </row>
    <row r="3120" spans="1:27" x14ac:dyDescent="0.25">
      <c r="A3120" t="s">
        <v>594</v>
      </c>
      <c r="B3120" t="s">
        <v>556</v>
      </c>
      <c r="C3120" t="s">
        <v>557</v>
      </c>
      <c r="D3120" t="s">
        <v>616</v>
      </c>
      <c r="E3120" t="s">
        <v>617</v>
      </c>
      <c r="F3120" t="str">
        <f t="shared" si="292"/>
        <v>1530</v>
      </c>
      <c r="G3120" t="s">
        <v>104</v>
      </c>
      <c r="H3120" t="s">
        <v>105</v>
      </c>
      <c r="I3120" s="91"/>
      <c r="J3120" s="91"/>
      <c r="K3120" s="91"/>
      <c r="L3120" s="91"/>
      <c r="M3120" s="91"/>
      <c r="N3120" s="91"/>
      <c r="O3120" s="91">
        <v>-282.88</v>
      </c>
      <c r="P3120" s="91"/>
      <c r="Q3120" s="91"/>
      <c r="R3120" s="91"/>
      <c r="S3120" s="91"/>
      <c r="T3120" s="91"/>
      <c r="U3120" s="91">
        <f t="shared" si="293"/>
        <v>-282.88</v>
      </c>
      <c r="V3120" s="82" t="str">
        <f t="shared" si="291"/>
        <v>120111530893</v>
      </c>
      <c r="W3120" s="83">
        <f>VLOOKUP(V3120,Factors!$E$6:$H$5950,4,FALSE)</f>
        <v>0.1032</v>
      </c>
      <c r="X3120" t="str">
        <f>VLOOKUP(V3120,Factors!$E$6:$F$5950,2,FALSE)</f>
        <v>Customers-Comm</v>
      </c>
      <c r="Y3120" s="92">
        <f t="shared" si="294"/>
        <v>-29.193216</v>
      </c>
      <c r="Z3120" s="92">
        <f t="shared" si="295"/>
        <v>-253.68678399999999</v>
      </c>
      <c r="AA3120" s="92">
        <f t="shared" si="296"/>
        <v>-282.88</v>
      </c>
    </row>
    <row r="3121" spans="1:27" x14ac:dyDescent="0.25">
      <c r="A3121" t="s">
        <v>594</v>
      </c>
      <c r="B3121" t="s">
        <v>556</v>
      </c>
      <c r="C3121" t="s">
        <v>557</v>
      </c>
      <c r="D3121" t="s">
        <v>616</v>
      </c>
      <c r="E3121" t="s">
        <v>617</v>
      </c>
      <c r="F3121" t="str">
        <f t="shared" si="292"/>
        <v>1530</v>
      </c>
      <c r="G3121" t="s">
        <v>106</v>
      </c>
      <c r="H3121" t="s">
        <v>107</v>
      </c>
      <c r="I3121" s="91">
        <v>-39821.64</v>
      </c>
      <c r="J3121" s="91">
        <v>-39641.29</v>
      </c>
      <c r="K3121" s="91">
        <v>-38890.32</v>
      </c>
      <c r="L3121" s="91">
        <v>-30947.4</v>
      </c>
      <c r="M3121" s="91">
        <v>-36564.22</v>
      </c>
      <c r="N3121" s="91">
        <v>-31865</v>
      </c>
      <c r="O3121" s="91">
        <v>-28366.959999999999</v>
      </c>
      <c r="P3121" s="91">
        <v>-36882.870000000003</v>
      </c>
      <c r="Q3121" s="91">
        <v>-22152.49</v>
      </c>
      <c r="R3121" s="91">
        <v>-28517.11</v>
      </c>
      <c r="S3121" s="91">
        <v>-52152.32</v>
      </c>
      <c r="T3121" s="91">
        <v>-34731.47</v>
      </c>
      <c r="U3121" s="91">
        <f t="shared" si="293"/>
        <v>-420533.08999999997</v>
      </c>
      <c r="V3121" s="82" t="str">
        <f t="shared" si="291"/>
        <v>120111530893</v>
      </c>
      <c r="W3121" s="83">
        <f>VLOOKUP(V3121,Factors!$E$6:$H$5950,4,FALSE)</f>
        <v>0.1032</v>
      </c>
      <c r="X3121" t="str">
        <f>VLOOKUP(V3121,Factors!$E$6:$F$5950,2,FALSE)</f>
        <v>Customers-Comm</v>
      </c>
      <c r="Y3121" s="92">
        <f t="shared" si="294"/>
        <v>-43399.014887999998</v>
      </c>
      <c r="Z3121" s="92">
        <f t="shared" si="295"/>
        <v>-377134.07511199999</v>
      </c>
      <c r="AA3121" s="92">
        <f t="shared" si="296"/>
        <v>-420533.08999999997</v>
      </c>
    </row>
    <row r="3122" spans="1:27" x14ac:dyDescent="0.25">
      <c r="A3122" t="s">
        <v>594</v>
      </c>
      <c r="B3122" t="s">
        <v>556</v>
      </c>
      <c r="C3122" t="s">
        <v>557</v>
      </c>
      <c r="D3122" t="s">
        <v>616</v>
      </c>
      <c r="E3122" t="s">
        <v>617</v>
      </c>
      <c r="F3122" t="str">
        <f t="shared" si="292"/>
        <v>1530</v>
      </c>
      <c r="G3122" t="s">
        <v>108</v>
      </c>
      <c r="H3122" t="s">
        <v>109</v>
      </c>
      <c r="I3122" s="91">
        <v>-2288.7600000000002</v>
      </c>
      <c r="J3122" s="91">
        <v>-1992.17</v>
      </c>
      <c r="K3122" s="91">
        <v>-2558.0100000000002</v>
      </c>
      <c r="L3122" s="91">
        <v>-2534.4299999999998</v>
      </c>
      <c r="M3122" s="91">
        <v>-2392.94</v>
      </c>
      <c r="N3122" s="91">
        <v>-2263.33</v>
      </c>
      <c r="O3122" s="91">
        <v>-2074.7399999999998</v>
      </c>
      <c r="P3122" s="91">
        <v>-2659.4</v>
      </c>
      <c r="Q3122" s="91">
        <v>-1850.71</v>
      </c>
      <c r="R3122" s="91">
        <v>-2227.9</v>
      </c>
      <c r="S3122" s="91">
        <v>-3442.07</v>
      </c>
      <c r="T3122" s="91">
        <v>-2852.9</v>
      </c>
      <c r="U3122" s="91">
        <f t="shared" si="293"/>
        <v>-29137.360000000004</v>
      </c>
      <c r="V3122" s="82" t="str">
        <f t="shared" si="291"/>
        <v>120111530893</v>
      </c>
      <c r="W3122" s="83">
        <f>VLOOKUP(V3122,Factors!$E$6:$H$5950,4,FALSE)</f>
        <v>0.1032</v>
      </c>
      <c r="X3122" t="str">
        <f>VLOOKUP(V3122,Factors!$E$6:$F$5950,2,FALSE)</f>
        <v>Customers-Comm</v>
      </c>
      <c r="Y3122" s="92">
        <f t="shared" si="294"/>
        <v>-3006.9755520000003</v>
      </c>
      <c r="Z3122" s="92">
        <f t="shared" si="295"/>
        <v>-26130.384448000004</v>
      </c>
      <c r="AA3122" s="92">
        <f t="shared" si="296"/>
        <v>-29137.360000000004</v>
      </c>
    </row>
    <row r="3123" spans="1:27" x14ac:dyDescent="0.25">
      <c r="A3123" t="s">
        <v>594</v>
      </c>
      <c r="B3123" t="s">
        <v>556</v>
      </c>
      <c r="C3123" t="s">
        <v>557</v>
      </c>
      <c r="D3123" t="s">
        <v>627</v>
      </c>
      <c r="E3123" t="s">
        <v>617</v>
      </c>
      <c r="F3123" t="str">
        <f t="shared" si="292"/>
        <v>1535</v>
      </c>
      <c r="G3123" t="s">
        <v>61</v>
      </c>
      <c r="H3123" t="s">
        <v>62</v>
      </c>
      <c r="I3123" s="91">
        <v>-119.89</v>
      </c>
      <c r="J3123" s="91"/>
      <c r="K3123" s="91"/>
      <c r="L3123" s="91"/>
      <c r="M3123" s="91"/>
      <c r="N3123" s="91">
        <v>1698.2</v>
      </c>
      <c r="O3123" s="91"/>
      <c r="P3123" s="91">
        <v>846.99</v>
      </c>
      <c r="Q3123" s="91">
        <v>94.04</v>
      </c>
      <c r="R3123" s="91">
        <v>964.3</v>
      </c>
      <c r="S3123" s="91"/>
      <c r="T3123" s="91"/>
      <c r="U3123" s="91">
        <f t="shared" si="293"/>
        <v>3483.6400000000003</v>
      </c>
      <c r="V3123" s="82" t="str">
        <f t="shared" si="291"/>
        <v>120111535893</v>
      </c>
      <c r="W3123" s="83">
        <f>VLOOKUP(V3123,Factors!$E$6:$H$5950,4,FALSE)</f>
        <v>8.4099999999999994E-2</v>
      </c>
      <c r="X3123" t="str">
        <f>VLOOKUP(V3123,Factors!$E$6:$F$5950,2,FALSE)</f>
        <v>Customers-Ind</v>
      </c>
      <c r="Y3123" s="92">
        <f t="shared" si="294"/>
        <v>292.97412400000002</v>
      </c>
      <c r="Z3123" s="92">
        <f t="shared" si="295"/>
        <v>3190.6658760000005</v>
      </c>
      <c r="AA3123" s="92">
        <f t="shared" si="296"/>
        <v>3483.6400000000003</v>
      </c>
    </row>
    <row r="3124" spans="1:27" x14ac:dyDescent="0.25">
      <c r="A3124" t="s">
        <v>594</v>
      </c>
      <c r="B3124" t="s">
        <v>556</v>
      </c>
      <c r="C3124" t="s">
        <v>557</v>
      </c>
      <c r="D3124" t="s">
        <v>627</v>
      </c>
      <c r="E3124" t="s">
        <v>617</v>
      </c>
      <c r="F3124" t="str">
        <f t="shared" si="292"/>
        <v>1535</v>
      </c>
      <c r="G3124" t="s">
        <v>92</v>
      </c>
      <c r="H3124" t="s">
        <v>93</v>
      </c>
      <c r="I3124" s="91">
        <v>3383.95</v>
      </c>
      <c r="J3124" s="91">
        <v>2399.73</v>
      </c>
      <c r="K3124" s="91">
        <v>233.64</v>
      </c>
      <c r="L3124" s="91">
        <v>1971.88</v>
      </c>
      <c r="M3124" s="91">
        <v>2063.56</v>
      </c>
      <c r="N3124" s="91">
        <v>1667.19</v>
      </c>
      <c r="O3124" s="91">
        <v>999.36</v>
      </c>
      <c r="P3124" s="91">
        <v>1492.1</v>
      </c>
      <c r="Q3124" s="91"/>
      <c r="R3124" s="91">
        <v>1104.42</v>
      </c>
      <c r="S3124" s="91">
        <v>2530.73</v>
      </c>
      <c r="T3124" s="91">
        <v>33806.339999999997</v>
      </c>
      <c r="U3124" s="91">
        <f t="shared" si="293"/>
        <v>51652.899999999994</v>
      </c>
      <c r="V3124" s="82" t="str">
        <f t="shared" si="291"/>
        <v>120111535893</v>
      </c>
      <c r="W3124" s="83">
        <f>VLOOKUP(V3124,Factors!$E$6:$H$5950,4,FALSE)</f>
        <v>8.4099999999999994E-2</v>
      </c>
      <c r="X3124" t="str">
        <f>VLOOKUP(V3124,Factors!$E$6:$F$5950,2,FALSE)</f>
        <v>Customers-Ind</v>
      </c>
      <c r="Y3124" s="92">
        <f t="shared" si="294"/>
        <v>4344.0088899999992</v>
      </c>
      <c r="Z3124" s="92">
        <f t="shared" si="295"/>
        <v>47308.891109999997</v>
      </c>
      <c r="AA3124" s="92">
        <f t="shared" si="296"/>
        <v>51652.899999999994</v>
      </c>
    </row>
    <row r="3125" spans="1:27" x14ac:dyDescent="0.25">
      <c r="A3125" t="s">
        <v>594</v>
      </c>
      <c r="B3125" t="s">
        <v>556</v>
      </c>
      <c r="C3125" t="s">
        <v>557</v>
      </c>
      <c r="D3125" t="s">
        <v>627</v>
      </c>
      <c r="E3125" t="s">
        <v>617</v>
      </c>
      <c r="F3125" t="str">
        <f t="shared" si="292"/>
        <v>1535</v>
      </c>
      <c r="G3125" t="s">
        <v>44</v>
      </c>
      <c r="H3125" t="s">
        <v>45</v>
      </c>
      <c r="I3125" s="91">
        <v>11029.8</v>
      </c>
      <c r="J3125" s="91"/>
      <c r="K3125" s="91"/>
      <c r="L3125" s="91">
        <v>416.64</v>
      </c>
      <c r="M3125" s="91"/>
      <c r="N3125" s="91"/>
      <c r="O3125" s="91"/>
      <c r="P3125" s="91">
        <v>15807.45</v>
      </c>
      <c r="Q3125" s="91">
        <v>0</v>
      </c>
      <c r="R3125" s="91"/>
      <c r="S3125" s="91">
        <v>19704.22</v>
      </c>
      <c r="T3125" s="91">
        <v>19635</v>
      </c>
      <c r="U3125" s="91">
        <f t="shared" si="293"/>
        <v>66593.11</v>
      </c>
      <c r="V3125" s="82" t="str">
        <f t="shared" si="291"/>
        <v>120111535893</v>
      </c>
      <c r="W3125" s="83">
        <f>VLOOKUP(V3125,Factors!$E$6:$H$5950,4,FALSE)</f>
        <v>8.4099999999999994E-2</v>
      </c>
      <c r="X3125" t="str">
        <f>VLOOKUP(V3125,Factors!$E$6:$F$5950,2,FALSE)</f>
        <v>Customers-Ind</v>
      </c>
      <c r="Y3125" s="92">
        <f t="shared" si="294"/>
        <v>5600.4805509999997</v>
      </c>
      <c r="Z3125" s="92">
        <f t="shared" si="295"/>
        <v>60992.629449</v>
      </c>
      <c r="AA3125" s="92">
        <f t="shared" si="296"/>
        <v>66593.11</v>
      </c>
    </row>
    <row r="3126" spans="1:27" x14ac:dyDescent="0.25">
      <c r="A3126" t="s">
        <v>594</v>
      </c>
      <c r="B3126" t="s">
        <v>556</v>
      </c>
      <c r="C3126" t="s">
        <v>557</v>
      </c>
      <c r="D3126" t="s">
        <v>627</v>
      </c>
      <c r="E3126" t="s">
        <v>617</v>
      </c>
      <c r="F3126" t="str">
        <f t="shared" si="292"/>
        <v>1535</v>
      </c>
      <c r="G3126" t="s">
        <v>71</v>
      </c>
      <c r="H3126" t="s">
        <v>72</v>
      </c>
      <c r="I3126" s="91"/>
      <c r="J3126" s="91">
        <v>158.24</v>
      </c>
      <c r="K3126" s="91">
        <v>167.95</v>
      </c>
      <c r="L3126" s="91"/>
      <c r="M3126" s="91"/>
      <c r="N3126" s="91"/>
      <c r="O3126" s="91">
        <v>1449.01</v>
      </c>
      <c r="P3126" s="91">
        <v>30.59</v>
      </c>
      <c r="Q3126" s="91">
        <v>50.85</v>
      </c>
      <c r="R3126" s="91"/>
      <c r="S3126" s="91"/>
      <c r="T3126" s="91"/>
      <c r="U3126" s="91">
        <f t="shared" si="293"/>
        <v>1856.6399999999999</v>
      </c>
      <c r="V3126" s="82" t="str">
        <f t="shared" si="291"/>
        <v>120111535893</v>
      </c>
      <c r="W3126" s="83">
        <f>VLOOKUP(V3126,Factors!$E$6:$H$5950,4,FALSE)</f>
        <v>8.4099999999999994E-2</v>
      </c>
      <c r="X3126" t="str">
        <f>VLOOKUP(V3126,Factors!$E$6:$F$5950,2,FALSE)</f>
        <v>Customers-Ind</v>
      </c>
      <c r="Y3126" s="92">
        <f t="shared" si="294"/>
        <v>156.14342399999998</v>
      </c>
      <c r="Z3126" s="92">
        <f t="shared" si="295"/>
        <v>1700.496576</v>
      </c>
      <c r="AA3126" s="92">
        <f t="shared" si="296"/>
        <v>1856.6399999999999</v>
      </c>
    </row>
    <row r="3127" spans="1:27" x14ac:dyDescent="0.25">
      <c r="A3127" t="s">
        <v>594</v>
      </c>
      <c r="B3127" t="s">
        <v>556</v>
      </c>
      <c r="C3127" t="s">
        <v>557</v>
      </c>
      <c r="D3127" t="s">
        <v>627</v>
      </c>
      <c r="E3127" t="s">
        <v>617</v>
      </c>
      <c r="F3127" t="str">
        <f t="shared" si="292"/>
        <v>1535</v>
      </c>
      <c r="G3127" t="s">
        <v>98</v>
      </c>
      <c r="H3127" t="s">
        <v>99</v>
      </c>
      <c r="I3127" s="91"/>
      <c r="J3127" s="91"/>
      <c r="K3127" s="91"/>
      <c r="L3127" s="91"/>
      <c r="M3127" s="91"/>
      <c r="N3127" s="91"/>
      <c r="O3127" s="91"/>
      <c r="P3127" s="91"/>
      <c r="Q3127" s="91">
        <v>15.96</v>
      </c>
      <c r="R3127" s="91"/>
      <c r="S3127" s="91"/>
      <c r="T3127" s="91">
        <v>37.369999999999997</v>
      </c>
      <c r="U3127" s="91">
        <f t="shared" si="293"/>
        <v>53.33</v>
      </c>
      <c r="V3127" s="82" t="str">
        <f t="shared" si="291"/>
        <v>120111535893</v>
      </c>
      <c r="W3127" s="83">
        <f>VLOOKUP(V3127,Factors!$E$6:$H$5950,4,FALSE)</f>
        <v>8.4099999999999994E-2</v>
      </c>
      <c r="X3127" t="str">
        <f>VLOOKUP(V3127,Factors!$E$6:$F$5950,2,FALSE)</f>
        <v>Customers-Ind</v>
      </c>
      <c r="Y3127" s="92">
        <f t="shared" si="294"/>
        <v>4.4850529999999997</v>
      </c>
      <c r="Z3127" s="92">
        <f t="shared" si="295"/>
        <v>48.844946999999998</v>
      </c>
      <c r="AA3127" s="92">
        <f t="shared" si="296"/>
        <v>53.33</v>
      </c>
    </row>
    <row r="3128" spans="1:27" x14ac:dyDescent="0.25">
      <c r="A3128" t="s">
        <v>594</v>
      </c>
      <c r="B3128" t="s">
        <v>556</v>
      </c>
      <c r="C3128" t="s">
        <v>557</v>
      </c>
      <c r="D3128" t="s">
        <v>627</v>
      </c>
      <c r="E3128" t="s">
        <v>617</v>
      </c>
      <c r="F3128" t="str">
        <f t="shared" si="292"/>
        <v>1535</v>
      </c>
      <c r="G3128" t="s">
        <v>130</v>
      </c>
      <c r="H3128" t="s">
        <v>131</v>
      </c>
      <c r="I3128" s="91">
        <v>48.82</v>
      </c>
      <c r="J3128" s="91">
        <v>41.19</v>
      </c>
      <c r="K3128" s="91">
        <v>143.32</v>
      </c>
      <c r="L3128" s="91">
        <v>55.84</v>
      </c>
      <c r="M3128" s="91"/>
      <c r="N3128" s="91">
        <v>71.7</v>
      </c>
      <c r="O3128" s="91">
        <v>36.69</v>
      </c>
      <c r="P3128" s="91">
        <v>79.03</v>
      </c>
      <c r="Q3128" s="91"/>
      <c r="R3128" s="91">
        <v>78.819999999999993</v>
      </c>
      <c r="S3128" s="91">
        <v>59.52</v>
      </c>
      <c r="T3128" s="91"/>
      <c r="U3128" s="91">
        <f t="shared" si="293"/>
        <v>614.92999999999984</v>
      </c>
      <c r="V3128" s="82" t="str">
        <f t="shared" si="291"/>
        <v>120111535893</v>
      </c>
      <c r="W3128" s="83">
        <f>VLOOKUP(V3128,Factors!$E$6:$H$5950,4,FALSE)</f>
        <v>8.4099999999999994E-2</v>
      </c>
      <c r="X3128" t="str">
        <f>VLOOKUP(V3128,Factors!$E$6:$F$5950,2,FALSE)</f>
        <v>Customers-Ind</v>
      </c>
      <c r="Y3128" s="92">
        <f t="shared" si="294"/>
        <v>51.715612999999983</v>
      </c>
      <c r="Z3128" s="92">
        <f t="shared" si="295"/>
        <v>563.21438699999987</v>
      </c>
      <c r="AA3128" s="92">
        <f t="shared" si="296"/>
        <v>614.92999999999984</v>
      </c>
    </row>
    <row r="3129" spans="1:27" x14ac:dyDescent="0.25">
      <c r="A3129" t="s">
        <v>594</v>
      </c>
      <c r="B3129" t="s">
        <v>556</v>
      </c>
      <c r="C3129" t="s">
        <v>557</v>
      </c>
      <c r="D3129" t="s">
        <v>627</v>
      </c>
      <c r="E3129" t="s">
        <v>617</v>
      </c>
      <c r="F3129" t="str">
        <f t="shared" si="292"/>
        <v>1535</v>
      </c>
      <c r="G3129" t="s">
        <v>136</v>
      </c>
      <c r="H3129" t="s">
        <v>137</v>
      </c>
      <c r="I3129" s="91"/>
      <c r="J3129" s="91"/>
      <c r="K3129" s="91"/>
      <c r="L3129" s="91"/>
      <c r="M3129" s="91">
        <v>3.2</v>
      </c>
      <c r="N3129" s="91"/>
      <c r="O3129" s="91"/>
      <c r="P3129" s="91"/>
      <c r="Q3129" s="91"/>
      <c r="R3129" s="91"/>
      <c r="S3129" s="91"/>
      <c r="T3129" s="91"/>
      <c r="U3129" s="91">
        <f t="shared" si="293"/>
        <v>3.2</v>
      </c>
      <c r="V3129" s="82" t="str">
        <f t="shared" si="291"/>
        <v>120111535893</v>
      </c>
      <c r="W3129" s="83">
        <f>VLOOKUP(V3129,Factors!$E$6:$H$5950,4,FALSE)</f>
        <v>8.4099999999999994E-2</v>
      </c>
      <c r="X3129" t="str">
        <f>VLOOKUP(V3129,Factors!$E$6:$F$5950,2,FALSE)</f>
        <v>Customers-Ind</v>
      </c>
      <c r="Y3129" s="92">
        <f t="shared" si="294"/>
        <v>0.26911999999999997</v>
      </c>
      <c r="Z3129" s="92">
        <f t="shared" si="295"/>
        <v>2.9308800000000002</v>
      </c>
      <c r="AA3129" s="92">
        <f t="shared" si="296"/>
        <v>3.2</v>
      </c>
    </row>
    <row r="3130" spans="1:27" x14ac:dyDescent="0.25">
      <c r="A3130" t="s">
        <v>594</v>
      </c>
      <c r="B3130" t="s">
        <v>556</v>
      </c>
      <c r="C3130" t="s">
        <v>557</v>
      </c>
      <c r="D3130" t="s">
        <v>627</v>
      </c>
      <c r="E3130" t="s">
        <v>617</v>
      </c>
      <c r="F3130" t="str">
        <f t="shared" si="292"/>
        <v>1535</v>
      </c>
      <c r="G3130" t="s">
        <v>102</v>
      </c>
      <c r="H3130" t="s">
        <v>103</v>
      </c>
      <c r="I3130" s="91"/>
      <c r="J3130" s="91"/>
      <c r="K3130" s="91"/>
      <c r="L3130" s="91"/>
      <c r="M3130" s="91">
        <v>1666.56</v>
      </c>
      <c r="N3130" s="91">
        <v>468.72</v>
      </c>
      <c r="O3130" s="91"/>
      <c r="P3130" s="91"/>
      <c r="Q3130" s="91">
        <v>9708</v>
      </c>
      <c r="R3130" s="91">
        <v>3023.5</v>
      </c>
      <c r="S3130" s="91"/>
      <c r="T3130" s="91"/>
      <c r="U3130" s="91">
        <f t="shared" si="293"/>
        <v>14866.779999999999</v>
      </c>
      <c r="V3130" s="82" t="str">
        <f t="shared" si="291"/>
        <v>120111535893</v>
      </c>
      <c r="W3130" s="83">
        <f>VLOOKUP(V3130,Factors!$E$6:$H$5950,4,FALSE)</f>
        <v>8.4099999999999994E-2</v>
      </c>
      <c r="X3130" t="str">
        <f>VLOOKUP(V3130,Factors!$E$6:$F$5950,2,FALSE)</f>
        <v>Customers-Ind</v>
      </c>
      <c r="Y3130" s="92">
        <f t="shared" si="294"/>
        <v>1250.2961979999998</v>
      </c>
      <c r="Z3130" s="92">
        <f t="shared" si="295"/>
        <v>13616.483801999999</v>
      </c>
      <c r="AA3130" s="92">
        <f t="shared" si="296"/>
        <v>14866.779999999999</v>
      </c>
    </row>
    <row r="3131" spans="1:27" x14ac:dyDescent="0.25">
      <c r="A3131" t="s">
        <v>594</v>
      </c>
      <c r="B3131" t="s">
        <v>556</v>
      </c>
      <c r="C3131" t="s">
        <v>557</v>
      </c>
      <c r="D3131" t="s">
        <v>627</v>
      </c>
      <c r="E3131" t="s">
        <v>617</v>
      </c>
      <c r="F3131" t="str">
        <f t="shared" si="292"/>
        <v>1535</v>
      </c>
      <c r="G3131" t="s">
        <v>56</v>
      </c>
      <c r="H3131" t="s">
        <v>57</v>
      </c>
      <c r="I3131" s="91"/>
      <c r="J3131" s="91">
        <v>439.54</v>
      </c>
      <c r="K3131" s="91"/>
      <c r="L3131" s="91"/>
      <c r="M3131" s="91"/>
      <c r="N3131" s="91"/>
      <c r="O3131" s="91"/>
      <c r="P3131" s="91"/>
      <c r="Q3131" s="91"/>
      <c r="R3131" s="91"/>
      <c r="S3131" s="91"/>
      <c r="T3131" s="91"/>
      <c r="U3131" s="91">
        <f t="shared" si="293"/>
        <v>439.54</v>
      </c>
      <c r="V3131" s="82" t="str">
        <f t="shared" si="291"/>
        <v>120111535893</v>
      </c>
      <c r="W3131" s="83">
        <f>VLOOKUP(V3131,Factors!$E$6:$H$5950,4,FALSE)</f>
        <v>8.4099999999999994E-2</v>
      </c>
      <c r="X3131" t="str">
        <f>VLOOKUP(V3131,Factors!$E$6:$F$5950,2,FALSE)</f>
        <v>Customers-Ind</v>
      </c>
      <c r="Y3131" s="92">
        <f t="shared" si="294"/>
        <v>36.965313999999999</v>
      </c>
      <c r="Z3131" s="92">
        <f t="shared" si="295"/>
        <v>402.57468600000004</v>
      </c>
      <c r="AA3131" s="92">
        <f t="shared" si="296"/>
        <v>439.54</v>
      </c>
    </row>
    <row r="3132" spans="1:27" x14ac:dyDescent="0.25">
      <c r="A3132" t="s">
        <v>594</v>
      </c>
      <c r="B3132" t="s">
        <v>628</v>
      </c>
      <c r="C3132" t="s">
        <v>629</v>
      </c>
      <c r="D3132" t="s">
        <v>620</v>
      </c>
      <c r="E3132" t="s">
        <v>621</v>
      </c>
      <c r="F3132" t="str">
        <f t="shared" si="292"/>
        <v>1340</v>
      </c>
      <c r="G3132" t="s">
        <v>207</v>
      </c>
      <c r="H3132" t="s">
        <v>208</v>
      </c>
      <c r="I3132" s="91"/>
      <c r="J3132" s="91"/>
      <c r="K3132" s="91"/>
      <c r="L3132" s="91"/>
      <c r="M3132" s="91"/>
      <c r="N3132" s="91"/>
      <c r="O3132" s="91"/>
      <c r="P3132" s="91"/>
      <c r="Q3132" s="91">
        <v>37</v>
      </c>
      <c r="R3132" s="91"/>
      <c r="S3132" s="91"/>
      <c r="T3132" s="91"/>
      <c r="U3132" s="91">
        <f t="shared" si="293"/>
        <v>37</v>
      </c>
      <c r="V3132" s="82" t="str">
        <f t="shared" si="291"/>
        <v>120121340893</v>
      </c>
      <c r="W3132" s="83">
        <f>VLOOKUP(V3132,Factors!$E$6:$H$5950,4,FALSE)</f>
        <v>0.1124</v>
      </c>
      <c r="X3132" t="str">
        <f>VLOOKUP(V3132,Factors!$E$6:$F$5950,2,FALSE)</f>
        <v>3-Factor</v>
      </c>
      <c r="Y3132" s="92">
        <f t="shared" si="294"/>
        <v>4.1588000000000003</v>
      </c>
      <c r="Z3132" s="92">
        <f t="shared" si="295"/>
        <v>32.841200000000001</v>
      </c>
      <c r="AA3132" s="92">
        <f t="shared" si="296"/>
        <v>37</v>
      </c>
    </row>
    <row r="3133" spans="1:27" x14ac:dyDescent="0.25">
      <c r="A3133" t="s">
        <v>594</v>
      </c>
      <c r="B3133" t="s">
        <v>628</v>
      </c>
      <c r="C3133" t="s">
        <v>629</v>
      </c>
      <c r="D3133" t="s">
        <v>620</v>
      </c>
      <c r="E3133" t="s">
        <v>621</v>
      </c>
      <c r="F3133" t="str">
        <f t="shared" si="292"/>
        <v>1340</v>
      </c>
      <c r="G3133" t="s">
        <v>144</v>
      </c>
      <c r="H3133" t="s">
        <v>145</v>
      </c>
      <c r="I3133" s="91"/>
      <c r="J3133" s="91"/>
      <c r="K3133" s="91"/>
      <c r="L3133" s="91"/>
      <c r="M3133" s="91">
        <v>31.4</v>
      </c>
      <c r="N3133" s="91"/>
      <c r="O3133" s="91"/>
      <c r="P3133" s="91"/>
      <c r="Q3133" s="91"/>
      <c r="R3133" s="91"/>
      <c r="S3133" s="91"/>
      <c r="T3133" s="91"/>
      <c r="U3133" s="91">
        <f t="shared" si="293"/>
        <v>31.4</v>
      </c>
      <c r="V3133" s="82" t="str">
        <f t="shared" si="291"/>
        <v>120121340893</v>
      </c>
      <c r="W3133" s="83">
        <f>VLOOKUP(V3133,Factors!$E$6:$H$5950,4,FALSE)</f>
        <v>0.1124</v>
      </c>
      <c r="X3133" t="str">
        <f>VLOOKUP(V3133,Factors!$E$6:$F$5950,2,FALSE)</f>
        <v>3-Factor</v>
      </c>
      <c r="Y3133" s="92">
        <f t="shared" si="294"/>
        <v>3.5293600000000001</v>
      </c>
      <c r="Z3133" s="92">
        <f t="shared" si="295"/>
        <v>27.870639999999998</v>
      </c>
      <c r="AA3133" s="92">
        <f t="shared" si="296"/>
        <v>31.4</v>
      </c>
    </row>
    <row r="3134" spans="1:27" x14ac:dyDescent="0.25">
      <c r="A3134" t="s">
        <v>594</v>
      </c>
      <c r="B3134" t="s">
        <v>162</v>
      </c>
      <c r="C3134" t="s">
        <v>163</v>
      </c>
      <c r="D3134" t="s">
        <v>599</v>
      </c>
      <c r="E3134" t="s">
        <v>598</v>
      </c>
      <c r="F3134" t="str">
        <f t="shared" si="292"/>
        <v>1190</v>
      </c>
      <c r="G3134" t="s">
        <v>61</v>
      </c>
      <c r="H3134" t="s">
        <v>62</v>
      </c>
      <c r="I3134" s="91"/>
      <c r="J3134" s="91">
        <v>139.96</v>
      </c>
      <c r="K3134" s="91"/>
      <c r="L3134" s="91"/>
      <c r="M3134" s="91"/>
      <c r="N3134" s="91"/>
      <c r="O3134" s="91"/>
      <c r="P3134" s="91"/>
      <c r="Q3134" s="91"/>
      <c r="R3134" s="91"/>
      <c r="S3134" s="91"/>
      <c r="T3134" s="91"/>
      <c r="U3134" s="91">
        <f t="shared" si="293"/>
        <v>139.96</v>
      </c>
      <c r="V3134" s="82" t="str">
        <f t="shared" si="291"/>
        <v>131001190893</v>
      </c>
      <c r="W3134" s="83">
        <f>VLOOKUP(V3134,Factors!$E$6:$H$5950,4,FALSE)</f>
        <v>0.1124</v>
      </c>
      <c r="X3134" t="str">
        <f>VLOOKUP(V3134,Factors!$E$6:$F$5950,2,FALSE)</f>
        <v>3-factor</v>
      </c>
      <c r="Y3134" s="92">
        <f t="shared" si="294"/>
        <v>15.731504000000001</v>
      </c>
      <c r="Z3134" s="92">
        <f t="shared" si="295"/>
        <v>124.22849600000001</v>
      </c>
      <c r="AA3134" s="92">
        <f t="shared" si="296"/>
        <v>139.96</v>
      </c>
    </row>
    <row r="3135" spans="1:27" x14ac:dyDescent="0.25">
      <c r="A3135" t="s">
        <v>594</v>
      </c>
      <c r="B3135" t="s">
        <v>162</v>
      </c>
      <c r="C3135" t="s">
        <v>163</v>
      </c>
      <c r="D3135" t="s">
        <v>599</v>
      </c>
      <c r="E3135" t="s">
        <v>598</v>
      </c>
      <c r="F3135" t="str">
        <f t="shared" si="292"/>
        <v>1190</v>
      </c>
      <c r="G3135" t="s">
        <v>84</v>
      </c>
      <c r="H3135" t="s">
        <v>85</v>
      </c>
      <c r="I3135" s="91"/>
      <c r="J3135" s="91"/>
      <c r="K3135" s="91"/>
      <c r="L3135" s="91"/>
      <c r="M3135" s="91"/>
      <c r="N3135" s="91">
        <v>12.83</v>
      </c>
      <c r="O3135" s="91"/>
      <c r="P3135" s="91"/>
      <c r="Q3135" s="91"/>
      <c r="R3135" s="91"/>
      <c r="S3135" s="91"/>
      <c r="T3135" s="91"/>
      <c r="U3135" s="91">
        <f t="shared" si="293"/>
        <v>12.83</v>
      </c>
      <c r="V3135" s="82" t="str">
        <f t="shared" si="291"/>
        <v>131001190893</v>
      </c>
      <c r="W3135" s="83">
        <f>VLOOKUP(V3135,Factors!$E$6:$H$5950,4,FALSE)</f>
        <v>0.1124</v>
      </c>
      <c r="X3135" t="str">
        <f>VLOOKUP(V3135,Factors!$E$6:$F$5950,2,FALSE)</f>
        <v>3-factor</v>
      </c>
      <c r="Y3135" s="92">
        <f t="shared" si="294"/>
        <v>1.4420919999999999</v>
      </c>
      <c r="Z3135" s="92">
        <f t="shared" si="295"/>
        <v>11.387907999999999</v>
      </c>
      <c r="AA3135" s="92">
        <f t="shared" si="296"/>
        <v>12.83</v>
      </c>
    </row>
    <row r="3136" spans="1:27" x14ac:dyDescent="0.25">
      <c r="A3136" t="s">
        <v>594</v>
      </c>
      <c r="B3136" t="s">
        <v>162</v>
      </c>
      <c r="C3136" t="s">
        <v>163</v>
      </c>
      <c r="D3136" t="s">
        <v>599</v>
      </c>
      <c r="E3136" t="s">
        <v>598</v>
      </c>
      <c r="F3136" t="str">
        <f t="shared" si="292"/>
        <v>1190</v>
      </c>
      <c r="G3136" t="s">
        <v>56</v>
      </c>
      <c r="H3136" t="s">
        <v>57</v>
      </c>
      <c r="I3136" s="91"/>
      <c r="J3136" s="91"/>
      <c r="K3136" s="91"/>
      <c r="L3136" s="91"/>
      <c r="M3136" s="91"/>
      <c r="N3136" s="91">
        <v>231.96</v>
      </c>
      <c r="O3136" s="91"/>
      <c r="P3136" s="91"/>
      <c r="Q3136" s="91"/>
      <c r="R3136" s="91"/>
      <c r="S3136" s="91"/>
      <c r="T3136" s="91"/>
      <c r="U3136" s="91">
        <f t="shared" si="293"/>
        <v>231.96</v>
      </c>
      <c r="V3136" s="82" t="str">
        <f t="shared" si="291"/>
        <v>131001190893</v>
      </c>
      <c r="W3136" s="83">
        <f>VLOOKUP(V3136,Factors!$E$6:$H$5950,4,FALSE)</f>
        <v>0.1124</v>
      </c>
      <c r="X3136" t="str">
        <f>VLOOKUP(V3136,Factors!$E$6:$F$5950,2,FALSE)</f>
        <v>3-factor</v>
      </c>
      <c r="Y3136" s="92">
        <f t="shared" si="294"/>
        <v>26.072304000000003</v>
      </c>
      <c r="Z3136" s="92">
        <f t="shared" si="295"/>
        <v>205.88769600000001</v>
      </c>
      <c r="AA3136" s="92">
        <f t="shared" si="296"/>
        <v>231.96</v>
      </c>
    </row>
    <row r="3137" spans="1:27" x14ac:dyDescent="0.25">
      <c r="A3137" t="s">
        <v>594</v>
      </c>
      <c r="B3137" t="s">
        <v>338</v>
      </c>
      <c r="C3137" t="s">
        <v>339</v>
      </c>
      <c r="D3137" t="s">
        <v>595</v>
      </c>
      <c r="E3137" t="s">
        <v>596</v>
      </c>
      <c r="F3137" t="str">
        <f t="shared" si="292"/>
        <v>1165</v>
      </c>
      <c r="G3137" t="s">
        <v>84</v>
      </c>
      <c r="H3137" t="s">
        <v>85</v>
      </c>
      <c r="I3137" s="91"/>
      <c r="J3137" s="91">
        <v>3.28</v>
      </c>
      <c r="K3137" s="91"/>
      <c r="L3137" s="91">
        <v>4.21</v>
      </c>
      <c r="M3137" s="91">
        <v>7.22</v>
      </c>
      <c r="N3137" s="91">
        <v>1.69</v>
      </c>
      <c r="O3137" s="91">
        <v>2.5299999999999998</v>
      </c>
      <c r="P3137" s="91"/>
      <c r="Q3137" s="91"/>
      <c r="R3137" s="91"/>
      <c r="S3137" s="91"/>
      <c r="T3137" s="91"/>
      <c r="U3137" s="91">
        <f t="shared" si="293"/>
        <v>18.930000000000003</v>
      </c>
      <c r="V3137" s="82" t="str">
        <f t="shared" si="291"/>
        <v>135101165893</v>
      </c>
      <c r="W3137" s="83">
        <f>VLOOKUP(V3137,Factors!$E$6:$H$5950,4,FALSE)</f>
        <v>0.1119</v>
      </c>
      <c r="X3137" t="str">
        <f>VLOOKUP(V3137,Factors!$E$6:$F$5950,2,FALSE)</f>
        <v>customers-all</v>
      </c>
      <c r="Y3137" s="92">
        <f t="shared" si="294"/>
        <v>2.1182670000000003</v>
      </c>
      <c r="Z3137" s="92">
        <f t="shared" si="295"/>
        <v>16.811733000000004</v>
      </c>
      <c r="AA3137" s="92">
        <f t="shared" si="296"/>
        <v>18.930000000000003</v>
      </c>
    </row>
    <row r="3138" spans="1:27" x14ac:dyDescent="0.25">
      <c r="A3138" t="s">
        <v>594</v>
      </c>
      <c r="B3138" t="s">
        <v>338</v>
      </c>
      <c r="C3138" t="s">
        <v>339</v>
      </c>
      <c r="D3138" t="s">
        <v>595</v>
      </c>
      <c r="E3138" t="s">
        <v>596</v>
      </c>
      <c r="F3138" t="str">
        <f t="shared" si="292"/>
        <v>1165</v>
      </c>
      <c r="G3138" t="s">
        <v>56</v>
      </c>
      <c r="H3138" t="s">
        <v>57</v>
      </c>
      <c r="I3138" s="91"/>
      <c r="J3138" s="91">
        <v>30.6</v>
      </c>
      <c r="K3138" s="91"/>
      <c r="L3138" s="91">
        <v>30.62</v>
      </c>
      <c r="M3138" s="91">
        <v>15.31</v>
      </c>
      <c r="N3138" s="91">
        <v>30.62</v>
      </c>
      <c r="O3138" s="91">
        <v>30.62</v>
      </c>
      <c r="P3138" s="91"/>
      <c r="Q3138" s="91"/>
      <c r="R3138" s="91"/>
      <c r="S3138" s="91"/>
      <c r="T3138" s="91"/>
      <c r="U3138" s="91">
        <f t="shared" si="293"/>
        <v>137.77000000000001</v>
      </c>
      <c r="V3138" s="82" t="str">
        <f t="shared" si="291"/>
        <v>135101165893</v>
      </c>
      <c r="W3138" s="83">
        <f>VLOOKUP(V3138,Factors!$E$6:$H$5950,4,FALSE)</f>
        <v>0.1119</v>
      </c>
      <c r="X3138" t="str">
        <f>VLOOKUP(V3138,Factors!$E$6:$F$5950,2,FALSE)</f>
        <v>customers-all</v>
      </c>
      <c r="Y3138" s="92">
        <f t="shared" si="294"/>
        <v>15.416463</v>
      </c>
      <c r="Z3138" s="92">
        <f t="shared" si="295"/>
        <v>122.35353700000002</v>
      </c>
      <c r="AA3138" s="92">
        <f t="shared" si="296"/>
        <v>137.77000000000001</v>
      </c>
    </row>
    <row r="3139" spans="1:27" x14ac:dyDescent="0.25">
      <c r="A3139" t="s">
        <v>594</v>
      </c>
      <c r="B3139" t="s">
        <v>338</v>
      </c>
      <c r="C3139" t="s">
        <v>339</v>
      </c>
      <c r="D3139" t="s">
        <v>595</v>
      </c>
      <c r="E3139" t="s">
        <v>596</v>
      </c>
      <c r="F3139" t="str">
        <f t="shared" si="292"/>
        <v>1165</v>
      </c>
      <c r="G3139" t="s">
        <v>68</v>
      </c>
      <c r="H3139" t="s">
        <v>69</v>
      </c>
      <c r="I3139" s="91"/>
      <c r="J3139" s="91">
        <v>28.81</v>
      </c>
      <c r="K3139" s="91"/>
      <c r="L3139" s="91">
        <v>45.49</v>
      </c>
      <c r="M3139" s="91">
        <v>115.24</v>
      </c>
      <c r="N3139" s="91"/>
      <c r="O3139" s="91">
        <v>15.16</v>
      </c>
      <c r="P3139" s="91"/>
      <c r="Q3139" s="91"/>
      <c r="R3139" s="91"/>
      <c r="S3139" s="91"/>
      <c r="T3139" s="91"/>
      <c r="U3139" s="91">
        <f t="shared" si="293"/>
        <v>204.7</v>
      </c>
      <c r="V3139" s="82" t="str">
        <f t="shared" si="291"/>
        <v>135101165893</v>
      </c>
      <c r="W3139" s="83">
        <f>VLOOKUP(V3139,Factors!$E$6:$H$5950,4,FALSE)</f>
        <v>0.1119</v>
      </c>
      <c r="X3139" t="str">
        <f>VLOOKUP(V3139,Factors!$E$6:$F$5950,2,FALSE)</f>
        <v>customers-all</v>
      </c>
      <c r="Y3139" s="92">
        <f t="shared" si="294"/>
        <v>22.905929999999998</v>
      </c>
      <c r="Z3139" s="92">
        <f t="shared" si="295"/>
        <v>181.79406999999998</v>
      </c>
      <c r="AA3139" s="92">
        <f t="shared" si="296"/>
        <v>204.7</v>
      </c>
    </row>
    <row r="3140" spans="1:27" x14ac:dyDescent="0.25">
      <c r="A3140" t="s">
        <v>594</v>
      </c>
      <c r="B3140" t="s">
        <v>338</v>
      </c>
      <c r="C3140" t="s">
        <v>339</v>
      </c>
      <c r="D3140" t="s">
        <v>597</v>
      </c>
      <c r="E3140" t="s">
        <v>598</v>
      </c>
      <c r="F3140" t="str">
        <f t="shared" si="292"/>
        <v>1185</v>
      </c>
      <c r="G3140" t="s">
        <v>92</v>
      </c>
      <c r="H3140" t="s">
        <v>93</v>
      </c>
      <c r="I3140" s="91">
        <v>214.89</v>
      </c>
      <c r="J3140" s="91">
        <v>73.040000000000006</v>
      </c>
      <c r="K3140" s="91"/>
      <c r="L3140" s="91"/>
      <c r="M3140" s="91"/>
      <c r="N3140" s="91"/>
      <c r="O3140" s="91"/>
      <c r="P3140" s="91"/>
      <c r="Q3140" s="91"/>
      <c r="R3140" s="91"/>
      <c r="S3140" s="91"/>
      <c r="T3140" s="91"/>
      <c r="U3140" s="91">
        <f t="shared" si="293"/>
        <v>287.93</v>
      </c>
      <c r="V3140" s="82" t="str">
        <f t="shared" ref="V3140:V3203" si="297">CONCATENATE(B3140,RIGHT(D3140,4),A3140)</f>
        <v>135101185893</v>
      </c>
      <c r="W3140" s="83">
        <f>VLOOKUP(V3140,Factors!$E$6:$H$5950,4,FALSE)</f>
        <v>0.1119</v>
      </c>
      <c r="X3140" t="str">
        <f>VLOOKUP(V3140,Factors!$E$6:$F$5950,2,FALSE)</f>
        <v>Customers-All</v>
      </c>
      <c r="Y3140" s="92">
        <f t="shared" si="294"/>
        <v>32.219366999999998</v>
      </c>
      <c r="Z3140" s="92">
        <f t="shared" si="295"/>
        <v>255.710633</v>
      </c>
      <c r="AA3140" s="92">
        <f t="shared" si="296"/>
        <v>287.93</v>
      </c>
    </row>
    <row r="3141" spans="1:27" x14ac:dyDescent="0.25">
      <c r="A3141" t="s">
        <v>594</v>
      </c>
      <c r="B3141" t="s">
        <v>338</v>
      </c>
      <c r="C3141" t="s">
        <v>339</v>
      </c>
      <c r="D3141" t="s">
        <v>600</v>
      </c>
      <c r="E3141" t="s">
        <v>601</v>
      </c>
      <c r="F3141" t="str">
        <f t="shared" ref="F3141:F3204" si="298">RIGHT(D3141,4)</f>
        <v>1295</v>
      </c>
      <c r="G3141" t="s">
        <v>84</v>
      </c>
      <c r="H3141" t="s">
        <v>85</v>
      </c>
      <c r="I3141" s="91"/>
      <c r="J3141" s="91"/>
      <c r="K3141" s="91"/>
      <c r="L3141" s="91"/>
      <c r="M3141" s="91"/>
      <c r="N3141" s="91"/>
      <c r="O3141" s="91"/>
      <c r="P3141" s="91"/>
      <c r="Q3141" s="91"/>
      <c r="R3141" s="91">
        <v>6.79</v>
      </c>
      <c r="S3141" s="91"/>
      <c r="T3141" s="91"/>
      <c r="U3141" s="91">
        <f t="shared" ref="U3141:U3204" si="299">SUM(I3141:T3141)</f>
        <v>6.79</v>
      </c>
      <c r="V3141" s="82" t="str">
        <f t="shared" si="297"/>
        <v>135101295893</v>
      </c>
      <c r="W3141" s="83">
        <f>VLOOKUP(V3141,Factors!$E$6:$H$5950,4,FALSE)</f>
        <v>0.1119</v>
      </c>
      <c r="X3141" t="str">
        <f>VLOOKUP(V3141,Factors!$E$6:$F$5950,2,FALSE)</f>
        <v>Customers-All</v>
      </c>
      <c r="Y3141" s="92">
        <f t="shared" si="294"/>
        <v>0.75980099999999995</v>
      </c>
      <c r="Z3141" s="92">
        <f t="shared" si="295"/>
        <v>6.0301989999999996</v>
      </c>
      <c r="AA3141" s="92">
        <f t="shared" si="296"/>
        <v>6.7899999999999991</v>
      </c>
    </row>
    <row r="3142" spans="1:27" x14ac:dyDescent="0.25">
      <c r="A3142" t="s">
        <v>594</v>
      </c>
      <c r="B3142" t="s">
        <v>338</v>
      </c>
      <c r="C3142" t="s">
        <v>339</v>
      </c>
      <c r="D3142" t="s">
        <v>600</v>
      </c>
      <c r="E3142" t="s">
        <v>601</v>
      </c>
      <c r="F3142" t="str">
        <f t="shared" si="298"/>
        <v>1295</v>
      </c>
      <c r="G3142" t="s">
        <v>68</v>
      </c>
      <c r="H3142" t="s">
        <v>69</v>
      </c>
      <c r="I3142" s="91"/>
      <c r="J3142" s="91"/>
      <c r="K3142" s="91"/>
      <c r="L3142" s="91"/>
      <c r="M3142" s="91"/>
      <c r="N3142" s="91"/>
      <c r="O3142" s="91"/>
      <c r="P3142" s="91"/>
      <c r="Q3142" s="91"/>
      <c r="R3142" s="91">
        <v>122.83</v>
      </c>
      <c r="S3142" s="91"/>
      <c r="T3142" s="91"/>
      <c r="U3142" s="91">
        <f t="shared" si="299"/>
        <v>122.83</v>
      </c>
      <c r="V3142" s="82" t="str">
        <f t="shared" si="297"/>
        <v>135101295893</v>
      </c>
      <c r="W3142" s="83">
        <f>VLOOKUP(V3142,Factors!$E$6:$H$5950,4,FALSE)</f>
        <v>0.1119</v>
      </c>
      <c r="X3142" t="str">
        <f>VLOOKUP(V3142,Factors!$E$6:$F$5950,2,FALSE)</f>
        <v>Customers-All</v>
      </c>
      <c r="Y3142" s="92">
        <f t="shared" si="294"/>
        <v>13.744676999999999</v>
      </c>
      <c r="Z3142" s="92">
        <f t="shared" si="295"/>
        <v>109.085323</v>
      </c>
      <c r="AA3142" s="92">
        <f t="shared" si="296"/>
        <v>122.83</v>
      </c>
    </row>
    <row r="3143" spans="1:27" x14ac:dyDescent="0.25">
      <c r="A3143" t="s">
        <v>594</v>
      </c>
      <c r="B3143" t="s">
        <v>338</v>
      </c>
      <c r="C3143" t="s">
        <v>339</v>
      </c>
      <c r="D3143" t="s">
        <v>604</v>
      </c>
      <c r="E3143" t="s">
        <v>605</v>
      </c>
      <c r="F3143" t="str">
        <f t="shared" si="298"/>
        <v>1345</v>
      </c>
      <c r="G3143" t="s">
        <v>84</v>
      </c>
      <c r="H3143" t="s">
        <v>85</v>
      </c>
      <c r="I3143" s="91"/>
      <c r="J3143" s="91"/>
      <c r="K3143" s="91">
        <v>45.81</v>
      </c>
      <c r="L3143" s="91"/>
      <c r="M3143" s="91">
        <v>1.52</v>
      </c>
      <c r="N3143" s="91">
        <v>17.510000000000002</v>
      </c>
      <c r="O3143" s="91">
        <v>56.3</v>
      </c>
      <c r="P3143" s="91">
        <v>28.19</v>
      </c>
      <c r="Q3143" s="91"/>
      <c r="R3143" s="91"/>
      <c r="S3143" s="91">
        <v>28.72</v>
      </c>
      <c r="T3143" s="91"/>
      <c r="U3143" s="91">
        <f t="shared" si="299"/>
        <v>178.05</v>
      </c>
      <c r="V3143" s="82" t="str">
        <f t="shared" si="297"/>
        <v>135101345893</v>
      </c>
      <c r="W3143" s="83">
        <f>VLOOKUP(V3143,Factors!$E$6:$H$5950,4,FALSE)</f>
        <v>0.1119</v>
      </c>
      <c r="X3143" t="str">
        <f>VLOOKUP(V3143,Factors!$E$6:$F$5950,2,FALSE)</f>
        <v>Customers-All</v>
      </c>
      <c r="Y3143" s="92">
        <f t="shared" si="294"/>
        <v>19.923795000000002</v>
      </c>
      <c r="Z3143" s="92">
        <f t="shared" si="295"/>
        <v>158.126205</v>
      </c>
      <c r="AA3143" s="92">
        <f t="shared" si="296"/>
        <v>178.05</v>
      </c>
    </row>
    <row r="3144" spans="1:27" x14ac:dyDescent="0.25">
      <c r="A3144" t="s">
        <v>594</v>
      </c>
      <c r="B3144" t="s">
        <v>338</v>
      </c>
      <c r="C3144" t="s">
        <v>339</v>
      </c>
      <c r="D3144" t="s">
        <v>604</v>
      </c>
      <c r="E3144" t="s">
        <v>605</v>
      </c>
      <c r="F3144" t="str">
        <f t="shared" si="298"/>
        <v>1345</v>
      </c>
      <c r="G3144" t="s">
        <v>56</v>
      </c>
      <c r="H3144" t="s">
        <v>57</v>
      </c>
      <c r="I3144" s="91"/>
      <c r="J3144" s="91"/>
      <c r="K3144" s="91">
        <v>828.32</v>
      </c>
      <c r="L3144" s="91"/>
      <c r="M3144" s="91">
        <v>27.56</v>
      </c>
      <c r="N3144" s="91">
        <v>289.38</v>
      </c>
      <c r="O3144" s="91">
        <v>840.58</v>
      </c>
      <c r="P3144" s="91">
        <v>496.08</v>
      </c>
      <c r="Q3144" s="91"/>
      <c r="R3144" s="91"/>
      <c r="S3144" s="91">
        <v>519.36</v>
      </c>
      <c r="T3144" s="91"/>
      <c r="U3144" s="91">
        <f t="shared" si="299"/>
        <v>3001.28</v>
      </c>
      <c r="V3144" s="82" t="str">
        <f t="shared" si="297"/>
        <v>135101345893</v>
      </c>
      <c r="W3144" s="83">
        <f>VLOOKUP(V3144,Factors!$E$6:$H$5950,4,FALSE)</f>
        <v>0.1119</v>
      </c>
      <c r="X3144" t="str">
        <f>VLOOKUP(V3144,Factors!$E$6:$F$5950,2,FALSE)</f>
        <v>Customers-All</v>
      </c>
      <c r="Y3144" s="92">
        <f t="shared" si="294"/>
        <v>335.843232</v>
      </c>
      <c r="Z3144" s="92">
        <f t="shared" si="295"/>
        <v>2665.436768</v>
      </c>
      <c r="AA3144" s="92">
        <f t="shared" si="296"/>
        <v>3001.28</v>
      </c>
    </row>
    <row r="3145" spans="1:27" x14ac:dyDescent="0.25">
      <c r="A3145" t="s">
        <v>594</v>
      </c>
      <c r="B3145" t="s">
        <v>338</v>
      </c>
      <c r="C3145" t="s">
        <v>339</v>
      </c>
      <c r="D3145" t="s">
        <v>604</v>
      </c>
      <c r="E3145" t="s">
        <v>605</v>
      </c>
      <c r="F3145" t="str">
        <f t="shared" si="298"/>
        <v>1345</v>
      </c>
      <c r="G3145" t="s">
        <v>68</v>
      </c>
      <c r="H3145" t="s">
        <v>69</v>
      </c>
      <c r="I3145" s="91"/>
      <c r="J3145" s="91"/>
      <c r="K3145" s="91"/>
      <c r="L3145" s="91"/>
      <c r="M3145" s="91"/>
      <c r="N3145" s="91">
        <v>27.3</v>
      </c>
      <c r="O3145" s="91">
        <v>177.43</v>
      </c>
      <c r="P3145" s="91">
        <v>13.65</v>
      </c>
      <c r="Q3145" s="91"/>
      <c r="R3145" s="91"/>
      <c r="S3145" s="91"/>
      <c r="T3145" s="91"/>
      <c r="U3145" s="91">
        <f t="shared" si="299"/>
        <v>218.38000000000002</v>
      </c>
      <c r="V3145" s="82" t="str">
        <f t="shared" si="297"/>
        <v>135101345893</v>
      </c>
      <c r="W3145" s="83">
        <f>VLOOKUP(V3145,Factors!$E$6:$H$5950,4,FALSE)</f>
        <v>0.1119</v>
      </c>
      <c r="X3145" t="str">
        <f>VLOOKUP(V3145,Factors!$E$6:$F$5950,2,FALSE)</f>
        <v>Customers-All</v>
      </c>
      <c r="Y3145" s="92">
        <f t="shared" si="294"/>
        <v>24.436722000000003</v>
      </c>
      <c r="Z3145" s="92">
        <f t="shared" si="295"/>
        <v>193.94327800000002</v>
      </c>
      <c r="AA3145" s="92">
        <f t="shared" si="296"/>
        <v>218.38000000000002</v>
      </c>
    </row>
    <row r="3146" spans="1:27" x14ac:dyDescent="0.25">
      <c r="A3146" t="s">
        <v>594</v>
      </c>
      <c r="B3146" t="s">
        <v>338</v>
      </c>
      <c r="C3146" t="s">
        <v>339</v>
      </c>
      <c r="D3146" t="s">
        <v>606</v>
      </c>
      <c r="E3146" t="s">
        <v>607</v>
      </c>
      <c r="F3146" t="str">
        <f t="shared" si="298"/>
        <v>1350</v>
      </c>
      <c r="G3146" t="s">
        <v>84</v>
      </c>
      <c r="H3146" t="s">
        <v>85</v>
      </c>
      <c r="I3146" s="91"/>
      <c r="J3146" s="91">
        <v>27.14</v>
      </c>
      <c r="K3146" s="91"/>
      <c r="L3146" s="91"/>
      <c r="M3146" s="91"/>
      <c r="N3146" s="91"/>
      <c r="O3146" s="91"/>
      <c r="P3146" s="91"/>
      <c r="Q3146" s="91"/>
      <c r="R3146" s="91"/>
      <c r="S3146" s="91"/>
      <c r="T3146" s="91"/>
      <c r="U3146" s="91">
        <f t="shared" si="299"/>
        <v>27.14</v>
      </c>
      <c r="V3146" s="82" t="str">
        <f t="shared" si="297"/>
        <v>135101350893</v>
      </c>
      <c r="W3146" s="83">
        <f>VLOOKUP(V3146,Factors!$E$6:$H$5950,4,FALSE)</f>
        <v>0.1119</v>
      </c>
      <c r="X3146" t="str">
        <f>VLOOKUP(V3146,Factors!$E$6:$F$5950,2,FALSE)</f>
        <v>CUSTOMERS-ALL</v>
      </c>
      <c r="Y3146" s="92">
        <f t="shared" si="294"/>
        <v>3.0369660000000001</v>
      </c>
      <c r="Z3146" s="92">
        <f t="shared" si="295"/>
        <v>24.103034000000001</v>
      </c>
      <c r="AA3146" s="92">
        <f t="shared" si="296"/>
        <v>27.14</v>
      </c>
    </row>
    <row r="3147" spans="1:27" x14ac:dyDescent="0.25">
      <c r="A3147" t="s">
        <v>594</v>
      </c>
      <c r="B3147" t="s">
        <v>338</v>
      </c>
      <c r="C3147" t="s">
        <v>339</v>
      </c>
      <c r="D3147" t="s">
        <v>606</v>
      </c>
      <c r="E3147" t="s">
        <v>607</v>
      </c>
      <c r="F3147" t="str">
        <f t="shared" si="298"/>
        <v>1350</v>
      </c>
      <c r="G3147" t="s">
        <v>56</v>
      </c>
      <c r="H3147" t="s">
        <v>57</v>
      </c>
      <c r="I3147" s="91"/>
      <c r="J3147" s="91">
        <v>462.08</v>
      </c>
      <c r="K3147" s="91"/>
      <c r="L3147" s="91"/>
      <c r="M3147" s="91"/>
      <c r="N3147" s="91"/>
      <c r="O3147" s="91"/>
      <c r="P3147" s="91"/>
      <c r="Q3147" s="91"/>
      <c r="R3147" s="91"/>
      <c r="S3147" s="91"/>
      <c r="T3147" s="91"/>
      <c r="U3147" s="91">
        <f t="shared" si="299"/>
        <v>462.08</v>
      </c>
      <c r="V3147" s="82" t="str">
        <f t="shared" si="297"/>
        <v>135101350893</v>
      </c>
      <c r="W3147" s="83">
        <f>VLOOKUP(V3147,Factors!$E$6:$H$5950,4,FALSE)</f>
        <v>0.1119</v>
      </c>
      <c r="X3147" t="str">
        <f>VLOOKUP(V3147,Factors!$E$6:$F$5950,2,FALSE)</f>
        <v>CUSTOMERS-ALL</v>
      </c>
      <c r="Y3147" s="92">
        <f t="shared" si="294"/>
        <v>51.706751999999994</v>
      </c>
      <c r="Z3147" s="92">
        <f t="shared" si="295"/>
        <v>410.37324799999999</v>
      </c>
      <c r="AA3147" s="92">
        <f t="shared" si="296"/>
        <v>462.08</v>
      </c>
    </row>
    <row r="3148" spans="1:27" x14ac:dyDescent="0.25">
      <c r="A3148" t="s">
        <v>594</v>
      </c>
      <c r="B3148" t="s">
        <v>338</v>
      </c>
      <c r="C3148" t="s">
        <v>339</v>
      </c>
      <c r="D3148" t="s">
        <v>606</v>
      </c>
      <c r="E3148" t="s">
        <v>607</v>
      </c>
      <c r="F3148" t="str">
        <f t="shared" si="298"/>
        <v>1350</v>
      </c>
      <c r="G3148" t="s">
        <v>68</v>
      </c>
      <c r="H3148" t="s">
        <v>69</v>
      </c>
      <c r="I3148" s="91"/>
      <c r="J3148" s="91">
        <v>28.62</v>
      </c>
      <c r="K3148" s="91"/>
      <c r="L3148" s="91"/>
      <c r="M3148" s="91"/>
      <c r="N3148" s="91"/>
      <c r="O3148" s="91"/>
      <c r="P3148" s="91"/>
      <c r="Q3148" s="91"/>
      <c r="R3148" s="91"/>
      <c r="S3148" s="91"/>
      <c r="T3148" s="91"/>
      <c r="U3148" s="91">
        <f t="shared" si="299"/>
        <v>28.62</v>
      </c>
      <c r="V3148" s="82" t="str">
        <f t="shared" si="297"/>
        <v>135101350893</v>
      </c>
      <c r="W3148" s="83">
        <f>VLOOKUP(V3148,Factors!$E$6:$H$5950,4,FALSE)</f>
        <v>0.1119</v>
      </c>
      <c r="X3148" t="str">
        <f>VLOOKUP(V3148,Factors!$E$6:$F$5950,2,FALSE)</f>
        <v>CUSTOMERS-ALL</v>
      </c>
      <c r="Y3148" s="92">
        <f t="shared" si="294"/>
        <v>3.2025779999999999</v>
      </c>
      <c r="Z3148" s="92">
        <f t="shared" si="295"/>
        <v>25.417422000000002</v>
      </c>
      <c r="AA3148" s="92">
        <f t="shared" si="296"/>
        <v>28.62</v>
      </c>
    </row>
    <row r="3149" spans="1:27" x14ac:dyDescent="0.25">
      <c r="A3149" t="s">
        <v>594</v>
      </c>
      <c r="B3149" t="s">
        <v>338</v>
      </c>
      <c r="C3149" t="s">
        <v>339</v>
      </c>
      <c r="D3149" t="s">
        <v>610</v>
      </c>
      <c r="E3149" t="s">
        <v>611</v>
      </c>
      <c r="F3149" t="str">
        <f t="shared" si="298"/>
        <v>1420</v>
      </c>
      <c r="G3149" t="s">
        <v>84</v>
      </c>
      <c r="H3149" t="s">
        <v>85</v>
      </c>
      <c r="I3149" s="91"/>
      <c r="J3149" s="91"/>
      <c r="K3149" s="91">
        <v>15.24</v>
      </c>
      <c r="L3149" s="91"/>
      <c r="M3149" s="91"/>
      <c r="N3149" s="91">
        <v>9.15</v>
      </c>
      <c r="O3149" s="91"/>
      <c r="P3149" s="91"/>
      <c r="Q3149" s="91"/>
      <c r="R3149" s="91"/>
      <c r="S3149" s="91"/>
      <c r="T3149" s="91"/>
      <c r="U3149" s="91">
        <f t="shared" si="299"/>
        <v>24.39</v>
      </c>
      <c r="V3149" s="82" t="str">
        <f t="shared" si="297"/>
        <v>135101420893</v>
      </c>
      <c r="W3149" s="83">
        <f>VLOOKUP(V3149,Factors!$E$6:$H$5950,4,FALSE)</f>
        <v>0.1119</v>
      </c>
      <c r="X3149" t="str">
        <f>VLOOKUP(V3149,Factors!$E$6:$F$5950,2,FALSE)</f>
        <v>Customers-All</v>
      </c>
      <c r="Y3149" s="92">
        <f t="shared" si="294"/>
        <v>2.729241</v>
      </c>
      <c r="Z3149" s="92">
        <f t="shared" si="295"/>
        <v>21.660758999999999</v>
      </c>
      <c r="AA3149" s="92">
        <f t="shared" si="296"/>
        <v>24.39</v>
      </c>
    </row>
    <row r="3150" spans="1:27" x14ac:dyDescent="0.25">
      <c r="A3150" t="s">
        <v>594</v>
      </c>
      <c r="B3150" t="s">
        <v>338</v>
      </c>
      <c r="C3150" t="s">
        <v>339</v>
      </c>
      <c r="D3150" t="s">
        <v>610</v>
      </c>
      <c r="E3150" t="s">
        <v>611</v>
      </c>
      <c r="F3150" t="str">
        <f t="shared" si="298"/>
        <v>1420</v>
      </c>
      <c r="G3150" t="s">
        <v>56</v>
      </c>
      <c r="H3150" t="s">
        <v>57</v>
      </c>
      <c r="I3150" s="91"/>
      <c r="J3150" s="91"/>
      <c r="K3150" s="91">
        <v>275.60000000000002</v>
      </c>
      <c r="L3150" s="91"/>
      <c r="M3150" s="91"/>
      <c r="N3150" s="91">
        <v>165.36</v>
      </c>
      <c r="O3150" s="91"/>
      <c r="P3150" s="91"/>
      <c r="Q3150" s="91"/>
      <c r="R3150" s="91"/>
      <c r="S3150" s="91"/>
      <c r="T3150" s="91"/>
      <c r="U3150" s="91">
        <f t="shared" si="299"/>
        <v>440.96000000000004</v>
      </c>
      <c r="V3150" s="82" t="str">
        <f t="shared" si="297"/>
        <v>135101420893</v>
      </c>
      <c r="W3150" s="83">
        <f>VLOOKUP(V3150,Factors!$E$6:$H$5950,4,FALSE)</f>
        <v>0.1119</v>
      </c>
      <c r="X3150" t="str">
        <f>VLOOKUP(V3150,Factors!$E$6:$F$5950,2,FALSE)</f>
        <v>Customers-All</v>
      </c>
      <c r="Y3150" s="92">
        <f t="shared" si="294"/>
        <v>49.343424000000006</v>
      </c>
      <c r="Z3150" s="92">
        <f t="shared" si="295"/>
        <v>391.61657600000001</v>
      </c>
      <c r="AA3150" s="92">
        <f t="shared" si="296"/>
        <v>440.96000000000004</v>
      </c>
    </row>
    <row r="3151" spans="1:27" x14ac:dyDescent="0.25">
      <c r="A3151" t="s">
        <v>594</v>
      </c>
      <c r="B3151" t="s">
        <v>338</v>
      </c>
      <c r="C3151" t="s">
        <v>339</v>
      </c>
      <c r="D3151" t="s">
        <v>612</v>
      </c>
      <c r="E3151" t="s">
        <v>613</v>
      </c>
      <c r="F3151" t="str">
        <f t="shared" si="298"/>
        <v>1460</v>
      </c>
      <c r="G3151" t="s">
        <v>84</v>
      </c>
      <c r="H3151" t="s">
        <v>85</v>
      </c>
      <c r="I3151" s="91"/>
      <c r="J3151" s="91"/>
      <c r="K3151" s="91"/>
      <c r="L3151" s="91"/>
      <c r="M3151" s="91"/>
      <c r="N3151" s="91"/>
      <c r="O3151" s="91"/>
      <c r="P3151" s="91"/>
      <c r="Q3151" s="91"/>
      <c r="R3151" s="91"/>
      <c r="S3151" s="91">
        <v>9.15</v>
      </c>
      <c r="T3151" s="91"/>
      <c r="U3151" s="91">
        <f t="shared" si="299"/>
        <v>9.15</v>
      </c>
      <c r="V3151" s="82" t="str">
        <f t="shared" si="297"/>
        <v>135101460893</v>
      </c>
      <c r="W3151" s="83">
        <f>VLOOKUP(V3151,Factors!$E$6:$H$5950,4,FALSE)</f>
        <v>0.1119</v>
      </c>
      <c r="X3151" t="str">
        <f>VLOOKUP(V3151,Factors!$E$6:$F$5950,2,FALSE)</f>
        <v>customers-all</v>
      </c>
      <c r="Y3151" s="92">
        <f t="shared" si="294"/>
        <v>1.0238849999999999</v>
      </c>
      <c r="Z3151" s="92">
        <f t="shared" si="295"/>
        <v>8.1261150000000004</v>
      </c>
      <c r="AA3151" s="92">
        <f t="shared" si="296"/>
        <v>9.15</v>
      </c>
    </row>
    <row r="3152" spans="1:27" x14ac:dyDescent="0.25">
      <c r="A3152" t="s">
        <v>594</v>
      </c>
      <c r="B3152" t="s">
        <v>338</v>
      </c>
      <c r="C3152" t="s">
        <v>339</v>
      </c>
      <c r="D3152" t="s">
        <v>612</v>
      </c>
      <c r="E3152" t="s">
        <v>613</v>
      </c>
      <c r="F3152" t="str">
        <f t="shared" si="298"/>
        <v>1460</v>
      </c>
      <c r="G3152" t="s">
        <v>56</v>
      </c>
      <c r="H3152" t="s">
        <v>57</v>
      </c>
      <c r="I3152" s="91"/>
      <c r="J3152" s="91"/>
      <c r="K3152" s="91"/>
      <c r="L3152" s="91"/>
      <c r="M3152" s="91"/>
      <c r="N3152" s="91"/>
      <c r="O3152" s="91"/>
      <c r="P3152" s="91"/>
      <c r="Q3152" s="91"/>
      <c r="R3152" s="91"/>
      <c r="S3152" s="91">
        <v>165.36</v>
      </c>
      <c r="T3152" s="91"/>
      <c r="U3152" s="91">
        <f t="shared" si="299"/>
        <v>165.36</v>
      </c>
      <c r="V3152" s="82" t="str">
        <f t="shared" si="297"/>
        <v>135101460893</v>
      </c>
      <c r="W3152" s="83">
        <f>VLOOKUP(V3152,Factors!$E$6:$H$5950,4,FALSE)</f>
        <v>0.1119</v>
      </c>
      <c r="X3152" t="str">
        <f>VLOOKUP(V3152,Factors!$E$6:$F$5950,2,FALSE)</f>
        <v>customers-all</v>
      </c>
      <c r="Y3152" s="92">
        <f t="shared" si="294"/>
        <v>18.503784000000003</v>
      </c>
      <c r="Z3152" s="92">
        <f t="shared" si="295"/>
        <v>146.85621600000002</v>
      </c>
      <c r="AA3152" s="92">
        <f t="shared" si="296"/>
        <v>165.36</v>
      </c>
    </row>
    <row r="3153" spans="1:27" x14ac:dyDescent="0.25">
      <c r="A3153" t="s">
        <v>594</v>
      </c>
      <c r="B3153" t="s">
        <v>338</v>
      </c>
      <c r="C3153" t="s">
        <v>339</v>
      </c>
      <c r="D3153" t="s">
        <v>614</v>
      </c>
      <c r="E3153" t="s">
        <v>615</v>
      </c>
      <c r="F3153" t="str">
        <f t="shared" si="298"/>
        <v>1465</v>
      </c>
      <c r="G3153" t="s">
        <v>84</v>
      </c>
      <c r="H3153" t="s">
        <v>85</v>
      </c>
      <c r="I3153" s="91"/>
      <c r="J3153" s="91"/>
      <c r="K3153" s="91"/>
      <c r="L3153" s="91"/>
      <c r="M3153" s="91"/>
      <c r="N3153" s="91"/>
      <c r="O3153" s="91"/>
      <c r="P3153" s="91"/>
      <c r="Q3153" s="91"/>
      <c r="R3153" s="91"/>
      <c r="S3153" s="91"/>
      <c r="T3153" s="91">
        <v>29.76</v>
      </c>
      <c r="U3153" s="91">
        <f t="shared" si="299"/>
        <v>29.76</v>
      </c>
      <c r="V3153" s="82" t="str">
        <f t="shared" si="297"/>
        <v>135101465893</v>
      </c>
      <c r="W3153" s="83">
        <f>VLOOKUP(V3153,Factors!$E$6:$H$5950,4,FALSE)</f>
        <v>0.1119</v>
      </c>
      <c r="X3153" t="str">
        <f>VLOOKUP(V3153,Factors!$E$6:$F$5950,2,FALSE)</f>
        <v>Customers-All</v>
      </c>
      <c r="Y3153" s="92">
        <f t="shared" si="294"/>
        <v>3.3301440000000002</v>
      </c>
      <c r="Z3153" s="92">
        <f t="shared" si="295"/>
        <v>26.429856000000001</v>
      </c>
      <c r="AA3153" s="92">
        <f t="shared" si="296"/>
        <v>29.76</v>
      </c>
    </row>
    <row r="3154" spans="1:27" x14ac:dyDescent="0.25">
      <c r="A3154" t="s">
        <v>594</v>
      </c>
      <c r="B3154" t="s">
        <v>338</v>
      </c>
      <c r="C3154" t="s">
        <v>339</v>
      </c>
      <c r="D3154" t="s">
        <v>614</v>
      </c>
      <c r="E3154" t="s">
        <v>615</v>
      </c>
      <c r="F3154" t="str">
        <f t="shared" si="298"/>
        <v>1465</v>
      </c>
      <c r="G3154" t="s">
        <v>56</v>
      </c>
      <c r="H3154" t="s">
        <v>57</v>
      </c>
      <c r="I3154" s="91"/>
      <c r="J3154" s="91"/>
      <c r="K3154" s="91"/>
      <c r="L3154" s="91"/>
      <c r="M3154" s="91"/>
      <c r="N3154" s="91"/>
      <c r="O3154" s="91"/>
      <c r="P3154" s="91"/>
      <c r="Q3154" s="91"/>
      <c r="R3154" s="91"/>
      <c r="S3154" s="91"/>
      <c r="T3154" s="91">
        <v>453.84</v>
      </c>
      <c r="U3154" s="91">
        <f t="shared" si="299"/>
        <v>453.84</v>
      </c>
      <c r="V3154" s="82" t="str">
        <f t="shared" si="297"/>
        <v>135101465893</v>
      </c>
      <c r="W3154" s="83">
        <f>VLOOKUP(V3154,Factors!$E$6:$H$5950,4,FALSE)</f>
        <v>0.1119</v>
      </c>
      <c r="X3154" t="str">
        <f>VLOOKUP(V3154,Factors!$E$6:$F$5950,2,FALSE)</f>
        <v>Customers-All</v>
      </c>
      <c r="Y3154" s="92">
        <f t="shared" ref="Y3154:Y3217" si="300">U3154*W3154</f>
        <v>50.784695999999997</v>
      </c>
      <c r="Z3154" s="92">
        <f t="shared" ref="Z3154:Z3217" si="301">U3154-Y3154</f>
        <v>403.05530399999998</v>
      </c>
      <c r="AA3154" s="92">
        <f t="shared" ref="AA3154:AA3217" si="302">Y3154+Z3154</f>
        <v>453.84</v>
      </c>
    </row>
    <row r="3155" spans="1:27" x14ac:dyDescent="0.25">
      <c r="A3155" t="s">
        <v>594</v>
      </c>
      <c r="B3155" t="s">
        <v>338</v>
      </c>
      <c r="C3155" t="s">
        <v>339</v>
      </c>
      <c r="D3155" t="s">
        <v>614</v>
      </c>
      <c r="E3155" t="s">
        <v>615</v>
      </c>
      <c r="F3155" t="str">
        <f t="shared" si="298"/>
        <v>1465</v>
      </c>
      <c r="G3155" t="s">
        <v>68</v>
      </c>
      <c r="H3155" t="s">
        <v>69</v>
      </c>
      <c r="I3155" s="91"/>
      <c r="J3155" s="91"/>
      <c r="K3155" s="91"/>
      <c r="L3155" s="91"/>
      <c r="M3155" s="91"/>
      <c r="N3155" s="91"/>
      <c r="O3155" s="91"/>
      <c r="P3155" s="91"/>
      <c r="Q3155" s="91"/>
      <c r="R3155" s="91"/>
      <c r="S3155" s="91"/>
      <c r="T3155" s="91">
        <v>84.32</v>
      </c>
      <c r="U3155" s="91">
        <f t="shared" si="299"/>
        <v>84.32</v>
      </c>
      <c r="V3155" s="82" t="str">
        <f t="shared" si="297"/>
        <v>135101465893</v>
      </c>
      <c r="W3155" s="83">
        <f>VLOOKUP(V3155,Factors!$E$6:$H$5950,4,FALSE)</f>
        <v>0.1119</v>
      </c>
      <c r="X3155" t="str">
        <f>VLOOKUP(V3155,Factors!$E$6:$F$5950,2,FALSE)</f>
        <v>Customers-All</v>
      </c>
      <c r="Y3155" s="92">
        <f t="shared" si="300"/>
        <v>9.4354079999999989</v>
      </c>
      <c r="Z3155" s="92">
        <f t="shared" si="301"/>
        <v>74.884591999999998</v>
      </c>
      <c r="AA3155" s="92">
        <f t="shared" si="302"/>
        <v>84.32</v>
      </c>
    </row>
    <row r="3156" spans="1:27" x14ac:dyDescent="0.25">
      <c r="A3156" t="s">
        <v>594</v>
      </c>
      <c r="B3156" t="s">
        <v>338</v>
      </c>
      <c r="C3156" t="s">
        <v>339</v>
      </c>
      <c r="D3156" t="s">
        <v>616</v>
      </c>
      <c r="E3156" t="s">
        <v>617</v>
      </c>
      <c r="F3156" t="str">
        <f t="shared" si="298"/>
        <v>1530</v>
      </c>
      <c r="G3156" t="s">
        <v>84</v>
      </c>
      <c r="H3156" t="s">
        <v>85</v>
      </c>
      <c r="I3156" s="91"/>
      <c r="J3156" s="91"/>
      <c r="K3156" s="91"/>
      <c r="L3156" s="91"/>
      <c r="M3156" s="91"/>
      <c r="N3156" s="91"/>
      <c r="O3156" s="91"/>
      <c r="P3156" s="91"/>
      <c r="Q3156" s="91"/>
      <c r="R3156" s="91">
        <v>-54.19</v>
      </c>
      <c r="S3156" s="91"/>
      <c r="T3156" s="91"/>
      <c r="U3156" s="91">
        <f t="shared" si="299"/>
        <v>-54.19</v>
      </c>
      <c r="V3156" s="82" t="str">
        <f t="shared" si="297"/>
        <v>135101530893</v>
      </c>
      <c r="W3156" s="83">
        <f>VLOOKUP(V3156,Factors!$E$6:$H$5950,4,FALSE)</f>
        <v>0.1119</v>
      </c>
      <c r="X3156" t="str">
        <f>VLOOKUP(V3156,Factors!$E$6:$F$5950,2,FALSE)</f>
        <v>Customers-All</v>
      </c>
      <c r="Y3156" s="92">
        <f t="shared" si="300"/>
        <v>-6.0638609999999993</v>
      </c>
      <c r="Z3156" s="92">
        <f t="shared" si="301"/>
        <v>-48.126138999999995</v>
      </c>
      <c r="AA3156" s="92">
        <f t="shared" si="302"/>
        <v>-54.19</v>
      </c>
    </row>
    <row r="3157" spans="1:27" x14ac:dyDescent="0.25">
      <c r="A3157" t="s">
        <v>594</v>
      </c>
      <c r="B3157" t="s">
        <v>338</v>
      </c>
      <c r="C3157" t="s">
        <v>339</v>
      </c>
      <c r="D3157" t="s">
        <v>616</v>
      </c>
      <c r="E3157" t="s">
        <v>617</v>
      </c>
      <c r="F3157" t="str">
        <f t="shared" si="298"/>
        <v>1530</v>
      </c>
      <c r="G3157" t="s">
        <v>106</v>
      </c>
      <c r="H3157" t="s">
        <v>107</v>
      </c>
      <c r="I3157" s="91"/>
      <c r="J3157" s="91"/>
      <c r="K3157" s="91"/>
      <c r="L3157" s="91"/>
      <c r="M3157" s="91"/>
      <c r="N3157" s="91"/>
      <c r="O3157" s="91"/>
      <c r="P3157" s="91"/>
      <c r="Q3157" s="91"/>
      <c r="R3157" s="91">
        <v>-979.84</v>
      </c>
      <c r="S3157" s="91"/>
      <c r="T3157" s="91"/>
      <c r="U3157" s="91">
        <f t="shared" si="299"/>
        <v>-979.84</v>
      </c>
      <c r="V3157" s="82" t="str">
        <f t="shared" si="297"/>
        <v>135101530893</v>
      </c>
      <c r="W3157" s="83">
        <f>VLOOKUP(V3157,Factors!$E$6:$H$5950,4,FALSE)</f>
        <v>0.1119</v>
      </c>
      <c r="X3157" t="str">
        <f>VLOOKUP(V3157,Factors!$E$6:$F$5950,2,FALSE)</f>
        <v>Customers-All</v>
      </c>
      <c r="Y3157" s="92">
        <f t="shared" si="300"/>
        <v>-109.644096</v>
      </c>
      <c r="Z3157" s="92">
        <f t="shared" si="301"/>
        <v>-870.19590400000004</v>
      </c>
      <c r="AA3157" s="92">
        <f t="shared" si="302"/>
        <v>-979.84</v>
      </c>
    </row>
    <row r="3158" spans="1:27" x14ac:dyDescent="0.25">
      <c r="A3158" t="s">
        <v>594</v>
      </c>
      <c r="B3158" t="s">
        <v>338</v>
      </c>
      <c r="C3158" t="s">
        <v>339</v>
      </c>
      <c r="D3158" t="s">
        <v>618</v>
      </c>
      <c r="E3158" t="s">
        <v>619</v>
      </c>
      <c r="F3158" t="str">
        <f t="shared" si="298"/>
        <v>1620</v>
      </c>
      <c r="G3158" t="s">
        <v>84</v>
      </c>
      <c r="H3158" t="s">
        <v>85</v>
      </c>
      <c r="I3158" s="91">
        <v>4452.26</v>
      </c>
      <c r="J3158" s="91">
        <v>5310.52</v>
      </c>
      <c r="K3158" s="91">
        <v>6695.13</v>
      </c>
      <c r="L3158" s="91">
        <v>6125.34</v>
      </c>
      <c r="M3158" s="91">
        <v>6850.78</v>
      </c>
      <c r="N3158" s="91">
        <v>6673.84</v>
      </c>
      <c r="O3158" s="91">
        <v>6912.24</v>
      </c>
      <c r="P3158" s="91">
        <v>8129.02</v>
      </c>
      <c r="Q3158" s="91">
        <v>4771.13</v>
      </c>
      <c r="R3158" s="91">
        <v>5391.77</v>
      </c>
      <c r="S3158" s="91">
        <v>5535.43</v>
      </c>
      <c r="T3158" s="91">
        <v>5899.59</v>
      </c>
      <c r="U3158" s="91">
        <f t="shared" si="299"/>
        <v>72747.049999999988</v>
      </c>
      <c r="V3158" s="82" t="str">
        <f t="shared" si="297"/>
        <v>135101620893</v>
      </c>
      <c r="W3158" s="83">
        <f>VLOOKUP(V3158,Factors!$E$6:$H$5950,4,FALSE)</f>
        <v>0.1119</v>
      </c>
      <c r="X3158" t="str">
        <f>VLOOKUP(V3158,Factors!$E$6:$F$5950,2,FALSE)</f>
        <v>Customers-All</v>
      </c>
      <c r="Y3158" s="92">
        <f t="shared" si="300"/>
        <v>8140.3948949999985</v>
      </c>
      <c r="Z3158" s="92">
        <f t="shared" si="301"/>
        <v>64606.655104999991</v>
      </c>
      <c r="AA3158" s="92">
        <f t="shared" si="302"/>
        <v>72747.049999999988</v>
      </c>
    </row>
    <row r="3159" spans="1:27" x14ac:dyDescent="0.25">
      <c r="A3159" t="s">
        <v>594</v>
      </c>
      <c r="B3159" t="s">
        <v>338</v>
      </c>
      <c r="C3159" t="s">
        <v>339</v>
      </c>
      <c r="D3159" t="s">
        <v>618</v>
      </c>
      <c r="E3159" t="s">
        <v>619</v>
      </c>
      <c r="F3159" t="str">
        <f t="shared" si="298"/>
        <v>1620</v>
      </c>
      <c r="G3159" t="s">
        <v>65</v>
      </c>
      <c r="H3159" t="s">
        <v>66</v>
      </c>
      <c r="I3159" s="91">
        <v>602.5</v>
      </c>
      <c r="J3159" s="91">
        <v>513.54</v>
      </c>
      <c r="K3159" s="91">
        <v>36.4</v>
      </c>
      <c r="L3159" s="91">
        <v>979.45</v>
      </c>
      <c r="M3159" s="91">
        <v>671.24</v>
      </c>
      <c r="N3159" s="91">
        <v>371.22</v>
      </c>
      <c r="O3159" s="91">
        <v>181.96</v>
      </c>
      <c r="P3159" s="91"/>
      <c r="Q3159" s="91">
        <v>161.74</v>
      </c>
      <c r="R3159" s="91">
        <v>1273.8</v>
      </c>
      <c r="S3159" s="91">
        <v>988.67</v>
      </c>
      <c r="T3159" s="91">
        <v>329</v>
      </c>
      <c r="U3159" s="91">
        <f t="shared" si="299"/>
        <v>6109.52</v>
      </c>
      <c r="V3159" s="82" t="str">
        <f t="shared" si="297"/>
        <v>135101620893</v>
      </c>
      <c r="W3159" s="83">
        <f>VLOOKUP(V3159,Factors!$E$6:$H$5950,4,FALSE)</f>
        <v>0.1119</v>
      </c>
      <c r="X3159" t="str">
        <f>VLOOKUP(V3159,Factors!$E$6:$F$5950,2,FALSE)</f>
        <v>Customers-All</v>
      </c>
      <c r="Y3159" s="92">
        <f t="shared" si="300"/>
        <v>683.65528800000004</v>
      </c>
      <c r="Z3159" s="92">
        <f t="shared" si="301"/>
        <v>5425.8647120000005</v>
      </c>
      <c r="AA3159" s="92">
        <f t="shared" si="302"/>
        <v>6109.52</v>
      </c>
    </row>
    <row r="3160" spans="1:27" x14ac:dyDescent="0.25">
      <c r="A3160" t="s">
        <v>594</v>
      </c>
      <c r="B3160" t="s">
        <v>338</v>
      </c>
      <c r="C3160" t="s">
        <v>339</v>
      </c>
      <c r="D3160" t="s">
        <v>618</v>
      </c>
      <c r="E3160" t="s">
        <v>619</v>
      </c>
      <c r="F3160" t="str">
        <f t="shared" si="298"/>
        <v>1620</v>
      </c>
      <c r="G3160" t="s">
        <v>56</v>
      </c>
      <c r="H3160" t="s">
        <v>57</v>
      </c>
      <c r="I3160" s="91">
        <v>77336.89</v>
      </c>
      <c r="J3160" s="91">
        <v>93342.6</v>
      </c>
      <c r="K3160" s="91">
        <v>116548.77</v>
      </c>
      <c r="L3160" s="91">
        <v>105960.39</v>
      </c>
      <c r="M3160" s="91">
        <v>120194.52</v>
      </c>
      <c r="N3160" s="91">
        <v>117178.61</v>
      </c>
      <c r="O3160" s="91">
        <v>121428.76</v>
      </c>
      <c r="P3160" s="91">
        <v>143262.21</v>
      </c>
      <c r="Q3160" s="91">
        <v>80384.31</v>
      </c>
      <c r="R3160" s="91">
        <v>86728.36</v>
      </c>
      <c r="S3160" s="91">
        <v>90754.41</v>
      </c>
      <c r="T3160" s="91">
        <v>102098.7</v>
      </c>
      <c r="U3160" s="91">
        <f t="shared" si="299"/>
        <v>1255218.53</v>
      </c>
      <c r="V3160" s="82" t="str">
        <f t="shared" si="297"/>
        <v>135101620893</v>
      </c>
      <c r="W3160" s="83">
        <f>VLOOKUP(V3160,Factors!$E$6:$H$5950,4,FALSE)</f>
        <v>0.1119</v>
      </c>
      <c r="X3160" t="str">
        <f>VLOOKUP(V3160,Factors!$E$6:$F$5950,2,FALSE)</f>
        <v>Customers-All</v>
      </c>
      <c r="Y3160" s="92">
        <f t="shared" si="300"/>
        <v>140458.953507</v>
      </c>
      <c r="Z3160" s="92">
        <f t="shared" si="301"/>
        <v>1114759.5764930001</v>
      </c>
      <c r="AA3160" s="92">
        <f t="shared" si="302"/>
        <v>1255218.5300000003</v>
      </c>
    </row>
    <row r="3161" spans="1:27" x14ac:dyDescent="0.25">
      <c r="A3161" t="s">
        <v>594</v>
      </c>
      <c r="B3161" t="s">
        <v>338</v>
      </c>
      <c r="C3161" t="s">
        <v>339</v>
      </c>
      <c r="D3161" t="s">
        <v>618</v>
      </c>
      <c r="E3161" t="s">
        <v>619</v>
      </c>
      <c r="F3161" t="str">
        <f t="shared" si="298"/>
        <v>1620</v>
      </c>
      <c r="G3161" t="s">
        <v>68</v>
      </c>
      <c r="H3161" t="s">
        <v>69</v>
      </c>
      <c r="I3161" s="91">
        <v>2561.75</v>
      </c>
      <c r="J3161" s="91">
        <v>2163.12</v>
      </c>
      <c r="K3161" s="91">
        <v>4469.25</v>
      </c>
      <c r="L3161" s="91">
        <v>3812.18</v>
      </c>
      <c r="M3161" s="91">
        <v>3002.89</v>
      </c>
      <c r="N3161" s="91">
        <v>3119.48</v>
      </c>
      <c r="O3161" s="91">
        <v>3369.13</v>
      </c>
      <c r="P3161" s="91">
        <v>3718.24</v>
      </c>
      <c r="Q3161" s="91">
        <v>5720.37</v>
      </c>
      <c r="R3161" s="91">
        <v>9486.14</v>
      </c>
      <c r="S3161" s="91">
        <v>8342.7800000000007</v>
      </c>
      <c r="T3161" s="91">
        <v>4242.33</v>
      </c>
      <c r="U3161" s="91">
        <f t="shared" si="299"/>
        <v>54007.66</v>
      </c>
      <c r="V3161" s="82" t="str">
        <f t="shared" si="297"/>
        <v>135101620893</v>
      </c>
      <c r="W3161" s="83">
        <f>VLOOKUP(V3161,Factors!$E$6:$H$5950,4,FALSE)</f>
        <v>0.1119</v>
      </c>
      <c r="X3161" t="str">
        <f>VLOOKUP(V3161,Factors!$E$6:$F$5950,2,FALSE)</f>
        <v>Customers-All</v>
      </c>
      <c r="Y3161" s="92">
        <f t="shared" si="300"/>
        <v>6043.4571540000006</v>
      </c>
      <c r="Z3161" s="92">
        <f t="shared" si="301"/>
        <v>47964.202846</v>
      </c>
      <c r="AA3161" s="92">
        <f t="shared" si="302"/>
        <v>54007.66</v>
      </c>
    </row>
    <row r="3162" spans="1:27" x14ac:dyDescent="0.25">
      <c r="A3162" t="s">
        <v>594</v>
      </c>
      <c r="B3162" t="s">
        <v>338</v>
      </c>
      <c r="C3162" t="s">
        <v>339</v>
      </c>
      <c r="D3162" t="s">
        <v>618</v>
      </c>
      <c r="E3162" t="s">
        <v>619</v>
      </c>
      <c r="F3162" t="str">
        <f t="shared" si="298"/>
        <v>1620</v>
      </c>
      <c r="G3162" t="s">
        <v>154</v>
      </c>
      <c r="H3162" t="s">
        <v>155</v>
      </c>
      <c r="I3162" s="91"/>
      <c r="J3162" s="91">
        <v>75.599999999999994</v>
      </c>
      <c r="K3162" s="91"/>
      <c r="L3162" s="91"/>
      <c r="M3162" s="91"/>
      <c r="N3162" s="91"/>
      <c r="O3162" s="91"/>
      <c r="P3162" s="91"/>
      <c r="Q3162" s="91"/>
      <c r="R3162" s="91"/>
      <c r="S3162" s="91"/>
      <c r="T3162" s="91"/>
      <c r="U3162" s="91">
        <f t="shared" si="299"/>
        <v>75.599999999999994</v>
      </c>
      <c r="V3162" s="82" t="str">
        <f t="shared" si="297"/>
        <v>135101620893</v>
      </c>
      <c r="W3162" s="83">
        <f>VLOOKUP(V3162,Factors!$E$6:$H$5950,4,FALSE)</f>
        <v>0.1119</v>
      </c>
      <c r="X3162" t="str">
        <f>VLOOKUP(V3162,Factors!$E$6:$F$5950,2,FALSE)</f>
        <v>Customers-All</v>
      </c>
      <c r="Y3162" s="92">
        <f t="shared" si="300"/>
        <v>8.4596399999999985</v>
      </c>
      <c r="Z3162" s="92">
        <f t="shared" si="301"/>
        <v>67.140360000000001</v>
      </c>
      <c r="AA3162" s="92">
        <f t="shared" si="302"/>
        <v>75.599999999999994</v>
      </c>
    </row>
    <row r="3163" spans="1:27" x14ac:dyDescent="0.25">
      <c r="A3163" t="s">
        <v>594</v>
      </c>
      <c r="B3163" t="s">
        <v>338</v>
      </c>
      <c r="C3163" t="s">
        <v>339</v>
      </c>
      <c r="D3163" t="s">
        <v>618</v>
      </c>
      <c r="E3163" t="s">
        <v>619</v>
      </c>
      <c r="F3163" t="str">
        <f t="shared" si="298"/>
        <v>1620</v>
      </c>
      <c r="G3163" t="s">
        <v>156</v>
      </c>
      <c r="H3163" t="s">
        <v>157</v>
      </c>
      <c r="I3163" s="91">
        <v>21.43</v>
      </c>
      <c r="J3163" s="91">
        <v>21.43</v>
      </c>
      <c r="K3163" s="91">
        <v>21.43</v>
      </c>
      <c r="L3163" s="91"/>
      <c r="M3163" s="91">
        <v>107.15</v>
      </c>
      <c r="N3163" s="91"/>
      <c r="O3163" s="91">
        <v>64.290000000000006</v>
      </c>
      <c r="P3163" s="91">
        <v>42.86</v>
      </c>
      <c r="Q3163" s="91">
        <v>21.43</v>
      </c>
      <c r="R3163" s="91">
        <v>85.72</v>
      </c>
      <c r="S3163" s="91">
        <v>85.72</v>
      </c>
      <c r="T3163" s="91">
        <v>85.72</v>
      </c>
      <c r="U3163" s="91">
        <f t="shared" si="299"/>
        <v>557.18000000000006</v>
      </c>
      <c r="V3163" s="82" t="str">
        <f t="shared" si="297"/>
        <v>135101620893</v>
      </c>
      <c r="W3163" s="83">
        <f>VLOOKUP(V3163,Factors!$E$6:$H$5950,4,FALSE)</f>
        <v>0.1119</v>
      </c>
      <c r="X3163" t="str">
        <f>VLOOKUP(V3163,Factors!$E$6:$F$5950,2,FALSE)</f>
        <v>Customers-All</v>
      </c>
      <c r="Y3163" s="92">
        <f t="shared" si="300"/>
        <v>62.348442000000006</v>
      </c>
      <c r="Z3163" s="92">
        <f t="shared" si="301"/>
        <v>494.83155800000009</v>
      </c>
      <c r="AA3163" s="92">
        <f t="shared" si="302"/>
        <v>557.18000000000006</v>
      </c>
    </row>
    <row r="3164" spans="1:27" x14ac:dyDescent="0.25">
      <c r="A3164" t="s">
        <v>594</v>
      </c>
      <c r="B3164" t="s">
        <v>223</v>
      </c>
      <c r="C3164" t="s">
        <v>224</v>
      </c>
      <c r="D3164" t="s">
        <v>600</v>
      </c>
      <c r="E3164" t="s">
        <v>601</v>
      </c>
      <c r="F3164" t="str">
        <f t="shared" si="298"/>
        <v>1295</v>
      </c>
      <c r="G3164" t="s">
        <v>84</v>
      </c>
      <c r="H3164" t="s">
        <v>85</v>
      </c>
      <c r="I3164" s="91"/>
      <c r="J3164" s="91"/>
      <c r="K3164" s="91"/>
      <c r="L3164" s="91"/>
      <c r="M3164" s="91"/>
      <c r="N3164" s="91"/>
      <c r="O3164" s="91">
        <v>28.72</v>
      </c>
      <c r="P3164" s="91"/>
      <c r="Q3164" s="91"/>
      <c r="R3164" s="91"/>
      <c r="S3164" s="91"/>
      <c r="T3164" s="91"/>
      <c r="U3164" s="91">
        <f t="shared" si="299"/>
        <v>28.72</v>
      </c>
      <c r="V3164" s="82" t="str">
        <f t="shared" si="297"/>
        <v>141001295893</v>
      </c>
      <c r="W3164" s="83">
        <f>VLOOKUP(V3164,Factors!$E$6:$H$5950,4,FALSE)</f>
        <v>1.17E-2</v>
      </c>
      <c r="X3164" t="str">
        <f>VLOOKUP(V3164,Factors!$E$6:$F$5950,2,FALSE)</f>
        <v>Transmission</v>
      </c>
      <c r="Y3164" s="92">
        <f t="shared" si="300"/>
        <v>0.33602399999999999</v>
      </c>
      <c r="Z3164" s="92">
        <f t="shared" si="301"/>
        <v>28.383976000000001</v>
      </c>
      <c r="AA3164" s="92">
        <f t="shared" si="302"/>
        <v>28.72</v>
      </c>
    </row>
    <row r="3165" spans="1:27" x14ac:dyDescent="0.25">
      <c r="A3165" t="s">
        <v>594</v>
      </c>
      <c r="B3165" t="s">
        <v>223</v>
      </c>
      <c r="C3165" t="s">
        <v>224</v>
      </c>
      <c r="D3165" t="s">
        <v>600</v>
      </c>
      <c r="E3165" t="s">
        <v>601</v>
      </c>
      <c r="F3165" t="str">
        <f t="shared" si="298"/>
        <v>1295</v>
      </c>
      <c r="G3165" t="s">
        <v>56</v>
      </c>
      <c r="H3165" t="s">
        <v>57</v>
      </c>
      <c r="I3165" s="91"/>
      <c r="J3165" s="91"/>
      <c r="K3165" s="91"/>
      <c r="L3165" s="91"/>
      <c r="M3165" s="91"/>
      <c r="N3165" s="91"/>
      <c r="O3165" s="91">
        <v>519.36</v>
      </c>
      <c r="P3165" s="91"/>
      <c r="Q3165" s="91"/>
      <c r="R3165" s="91"/>
      <c r="S3165" s="91"/>
      <c r="T3165" s="91"/>
      <c r="U3165" s="91">
        <f t="shared" si="299"/>
        <v>519.36</v>
      </c>
      <c r="V3165" s="82" t="str">
        <f t="shared" si="297"/>
        <v>141001295893</v>
      </c>
      <c r="W3165" s="83">
        <f>VLOOKUP(V3165,Factors!$E$6:$H$5950,4,FALSE)</f>
        <v>1.17E-2</v>
      </c>
      <c r="X3165" t="str">
        <f>VLOOKUP(V3165,Factors!$E$6:$F$5950,2,FALSE)</f>
        <v>Transmission</v>
      </c>
      <c r="Y3165" s="92">
        <f t="shared" si="300"/>
        <v>6.0765120000000001</v>
      </c>
      <c r="Z3165" s="92">
        <f t="shared" si="301"/>
        <v>513.28348800000003</v>
      </c>
      <c r="AA3165" s="92">
        <f t="shared" si="302"/>
        <v>519.36</v>
      </c>
    </row>
    <row r="3166" spans="1:27" x14ac:dyDescent="0.25">
      <c r="A3166" t="s">
        <v>594</v>
      </c>
      <c r="B3166" t="s">
        <v>223</v>
      </c>
      <c r="C3166" t="s">
        <v>224</v>
      </c>
      <c r="D3166" t="s">
        <v>602</v>
      </c>
      <c r="E3166" t="s">
        <v>603</v>
      </c>
      <c r="F3166" t="str">
        <f t="shared" si="298"/>
        <v>1335</v>
      </c>
      <c r="G3166" t="s">
        <v>114</v>
      </c>
      <c r="H3166" t="s">
        <v>115</v>
      </c>
      <c r="I3166" s="91"/>
      <c r="J3166" s="91"/>
      <c r="K3166" s="91"/>
      <c r="L3166" s="91"/>
      <c r="M3166" s="91"/>
      <c r="N3166" s="91"/>
      <c r="O3166" s="91"/>
      <c r="P3166" s="91"/>
      <c r="Q3166" s="91"/>
      <c r="R3166" s="91"/>
      <c r="S3166" s="91"/>
      <c r="T3166" s="91">
        <v>184.05</v>
      </c>
      <c r="U3166" s="91">
        <f t="shared" si="299"/>
        <v>184.05</v>
      </c>
      <c r="V3166" s="82" t="str">
        <f t="shared" si="297"/>
        <v>141001335893</v>
      </c>
      <c r="W3166" s="83">
        <f>VLOOKUP(V3166,Factors!$E$6:$H$5950,4,FALSE)</f>
        <v>1.17E-2</v>
      </c>
      <c r="X3166" t="str">
        <f>VLOOKUP(V3166,Factors!$E$6:$F$5950,2,FALSE)</f>
        <v>Transmission</v>
      </c>
      <c r="Y3166" s="92">
        <f t="shared" si="300"/>
        <v>2.1533850000000001</v>
      </c>
      <c r="Z3166" s="92">
        <f t="shared" si="301"/>
        <v>181.896615</v>
      </c>
      <c r="AA3166" s="92">
        <f t="shared" si="302"/>
        <v>184.05</v>
      </c>
    </row>
    <row r="3167" spans="1:27" x14ac:dyDescent="0.25">
      <c r="A3167" t="s">
        <v>594</v>
      </c>
      <c r="B3167" t="s">
        <v>223</v>
      </c>
      <c r="C3167" t="s">
        <v>224</v>
      </c>
      <c r="D3167" t="s">
        <v>602</v>
      </c>
      <c r="E3167" t="s">
        <v>603</v>
      </c>
      <c r="F3167" t="str">
        <f t="shared" si="298"/>
        <v>1335</v>
      </c>
      <c r="G3167" t="s">
        <v>86</v>
      </c>
      <c r="H3167" t="s">
        <v>87</v>
      </c>
      <c r="I3167" s="91">
        <v>7640.84</v>
      </c>
      <c r="J3167" s="91">
        <v>5595.1</v>
      </c>
      <c r="K3167" s="91">
        <v>6478.6</v>
      </c>
      <c r="L3167" s="91">
        <v>6184.09</v>
      </c>
      <c r="M3167" s="91">
        <v>6773.03</v>
      </c>
      <c r="N3167" s="91">
        <v>5300.63</v>
      </c>
      <c r="O3167" s="91">
        <v>5889.62</v>
      </c>
      <c r="P3167" s="91">
        <v>5447.89</v>
      </c>
      <c r="Q3167" s="91">
        <v>441.69</v>
      </c>
      <c r="R3167" s="91">
        <v>6242.98</v>
      </c>
      <c r="S3167" s="91">
        <v>5241.75</v>
      </c>
      <c r="T3167" s="91">
        <v>5103.92</v>
      </c>
      <c r="U3167" s="91">
        <f t="shared" si="299"/>
        <v>66340.14</v>
      </c>
      <c r="V3167" s="82" t="str">
        <f t="shared" si="297"/>
        <v>141001335893</v>
      </c>
      <c r="W3167" s="83">
        <f>VLOOKUP(V3167,Factors!$E$6:$H$5950,4,FALSE)</f>
        <v>1.17E-2</v>
      </c>
      <c r="X3167" t="str">
        <f>VLOOKUP(V3167,Factors!$E$6:$F$5950,2,FALSE)</f>
        <v>Transmission</v>
      </c>
      <c r="Y3167" s="92">
        <f t="shared" si="300"/>
        <v>776.17963800000007</v>
      </c>
      <c r="Z3167" s="92">
        <f t="shared" si="301"/>
        <v>65563.960361999998</v>
      </c>
      <c r="AA3167" s="92">
        <f t="shared" si="302"/>
        <v>66340.14</v>
      </c>
    </row>
    <row r="3168" spans="1:27" x14ac:dyDescent="0.25">
      <c r="A3168" t="s">
        <v>594</v>
      </c>
      <c r="B3168" t="s">
        <v>223</v>
      </c>
      <c r="C3168" t="s">
        <v>224</v>
      </c>
      <c r="D3168" t="s">
        <v>602</v>
      </c>
      <c r="E3168" t="s">
        <v>603</v>
      </c>
      <c r="F3168" t="str">
        <f t="shared" si="298"/>
        <v>1335</v>
      </c>
      <c r="G3168" t="s">
        <v>116</v>
      </c>
      <c r="H3168" t="s">
        <v>117</v>
      </c>
      <c r="I3168" s="91">
        <v>568.75</v>
      </c>
      <c r="J3168" s="91">
        <v>1824.34</v>
      </c>
      <c r="K3168" s="91">
        <v>1358.27</v>
      </c>
      <c r="L3168" s="91">
        <v>1874.04</v>
      </c>
      <c r="M3168" s="91">
        <v>3069.1</v>
      </c>
      <c r="N3168" s="91">
        <v>2169.63</v>
      </c>
      <c r="O3168" s="91">
        <v>2873.96</v>
      </c>
      <c r="P3168" s="91">
        <v>2553.73</v>
      </c>
      <c r="Q3168" s="91">
        <v>165.64</v>
      </c>
      <c r="R3168" s="91">
        <v>3213.54</v>
      </c>
      <c r="S3168" s="91">
        <v>4654.6899999999996</v>
      </c>
      <c r="T3168" s="91">
        <v>2007.24</v>
      </c>
      <c r="U3168" s="91">
        <f t="shared" si="299"/>
        <v>26332.93</v>
      </c>
      <c r="V3168" s="82" t="str">
        <f t="shared" si="297"/>
        <v>141001335893</v>
      </c>
      <c r="W3168" s="83">
        <f>VLOOKUP(V3168,Factors!$E$6:$H$5950,4,FALSE)</f>
        <v>1.17E-2</v>
      </c>
      <c r="X3168" t="str">
        <f>VLOOKUP(V3168,Factors!$E$6:$F$5950,2,FALSE)</f>
        <v>Transmission</v>
      </c>
      <c r="Y3168" s="92">
        <f t="shared" si="300"/>
        <v>308.095281</v>
      </c>
      <c r="Z3168" s="92">
        <f t="shared" si="301"/>
        <v>26024.834718999999</v>
      </c>
      <c r="AA3168" s="92">
        <f t="shared" si="302"/>
        <v>26332.93</v>
      </c>
    </row>
    <row r="3169" spans="1:27" x14ac:dyDescent="0.25">
      <c r="A3169" t="s">
        <v>594</v>
      </c>
      <c r="B3169" t="s">
        <v>223</v>
      </c>
      <c r="C3169" t="s">
        <v>224</v>
      </c>
      <c r="D3169" t="s">
        <v>602</v>
      </c>
      <c r="E3169" t="s">
        <v>603</v>
      </c>
      <c r="F3169" t="str">
        <f t="shared" si="298"/>
        <v>1335</v>
      </c>
      <c r="G3169" t="s">
        <v>88</v>
      </c>
      <c r="H3169" t="s">
        <v>89</v>
      </c>
      <c r="I3169" s="91">
        <v>912.37</v>
      </c>
      <c r="J3169" s="91">
        <v>793.36</v>
      </c>
      <c r="K3169" s="91">
        <v>872.79</v>
      </c>
      <c r="L3169" s="91">
        <v>832.98</v>
      </c>
      <c r="M3169" s="91">
        <v>912.34</v>
      </c>
      <c r="N3169" s="91">
        <v>833.08</v>
      </c>
      <c r="O3169" s="91">
        <v>872.68</v>
      </c>
      <c r="P3169" s="91">
        <v>912.42</v>
      </c>
      <c r="Q3169" s="91">
        <v>793.37</v>
      </c>
      <c r="R3169" s="91">
        <v>912.35</v>
      </c>
      <c r="S3169" s="91">
        <v>872.73</v>
      </c>
      <c r="T3169" s="91">
        <v>857.91</v>
      </c>
      <c r="U3169" s="91">
        <f t="shared" si="299"/>
        <v>10378.379999999999</v>
      </c>
      <c r="V3169" s="82" t="str">
        <f t="shared" si="297"/>
        <v>141001335893</v>
      </c>
      <c r="W3169" s="83">
        <f>VLOOKUP(V3169,Factors!$E$6:$H$5950,4,FALSE)</f>
        <v>1.17E-2</v>
      </c>
      <c r="X3169" t="str">
        <f>VLOOKUP(V3169,Factors!$E$6:$F$5950,2,FALSE)</f>
        <v>Transmission</v>
      </c>
      <c r="Y3169" s="92">
        <f t="shared" si="300"/>
        <v>121.42704599999999</v>
      </c>
      <c r="Z3169" s="92">
        <f t="shared" si="301"/>
        <v>10256.952953999998</v>
      </c>
      <c r="AA3169" s="92">
        <f t="shared" si="302"/>
        <v>10378.379999999999</v>
      </c>
    </row>
    <row r="3170" spans="1:27" x14ac:dyDescent="0.25">
      <c r="A3170" t="s">
        <v>594</v>
      </c>
      <c r="B3170" t="s">
        <v>223</v>
      </c>
      <c r="C3170" t="s">
        <v>224</v>
      </c>
      <c r="D3170" t="s">
        <v>602</v>
      </c>
      <c r="E3170" t="s">
        <v>603</v>
      </c>
      <c r="F3170" t="str">
        <f t="shared" si="298"/>
        <v>1335</v>
      </c>
      <c r="G3170" t="s">
        <v>90</v>
      </c>
      <c r="H3170" t="s">
        <v>91</v>
      </c>
      <c r="I3170" s="91">
        <v>3637.95</v>
      </c>
      <c r="J3170" s="91">
        <v>3370.59</v>
      </c>
      <c r="K3170" s="91">
        <v>3610.23</v>
      </c>
      <c r="L3170" s="91">
        <v>3522.88</v>
      </c>
      <c r="M3170" s="91">
        <v>4033.4</v>
      </c>
      <c r="N3170" s="91">
        <v>3580.61</v>
      </c>
      <c r="O3170" s="91">
        <v>3820.12</v>
      </c>
      <c r="P3170" s="91">
        <v>3955.18</v>
      </c>
      <c r="Q3170" s="91">
        <v>3109.21</v>
      </c>
      <c r="R3170" s="91">
        <v>4073.27</v>
      </c>
      <c r="S3170" s="91">
        <v>4156.3999999999996</v>
      </c>
      <c r="T3170" s="91">
        <v>3671.41</v>
      </c>
      <c r="U3170" s="91">
        <f t="shared" si="299"/>
        <v>44541.25</v>
      </c>
      <c r="V3170" s="82" t="str">
        <f t="shared" si="297"/>
        <v>141001335893</v>
      </c>
      <c r="W3170" s="83">
        <f>VLOOKUP(V3170,Factors!$E$6:$H$5950,4,FALSE)</f>
        <v>1.17E-2</v>
      </c>
      <c r="X3170" t="str">
        <f>VLOOKUP(V3170,Factors!$E$6:$F$5950,2,FALSE)</f>
        <v>Transmission</v>
      </c>
      <c r="Y3170" s="92">
        <f t="shared" si="300"/>
        <v>521.13262499999996</v>
      </c>
      <c r="Z3170" s="92">
        <f t="shared" si="301"/>
        <v>44020.117375000002</v>
      </c>
      <c r="AA3170" s="92">
        <f t="shared" si="302"/>
        <v>44541.25</v>
      </c>
    </row>
    <row r="3171" spans="1:27" x14ac:dyDescent="0.25">
      <c r="A3171" t="s">
        <v>594</v>
      </c>
      <c r="B3171" t="s">
        <v>223</v>
      </c>
      <c r="C3171" t="s">
        <v>224</v>
      </c>
      <c r="D3171" t="s">
        <v>602</v>
      </c>
      <c r="E3171" t="s">
        <v>603</v>
      </c>
      <c r="F3171" t="str">
        <f t="shared" si="298"/>
        <v>1335</v>
      </c>
      <c r="G3171" t="s">
        <v>84</v>
      </c>
      <c r="H3171" t="s">
        <v>85</v>
      </c>
      <c r="I3171" s="91">
        <v>255.28</v>
      </c>
      <c r="J3171" s="91">
        <v>177.3</v>
      </c>
      <c r="K3171" s="91">
        <v>176.52</v>
      </c>
      <c r="L3171" s="91">
        <v>126.04</v>
      </c>
      <c r="M3171" s="91">
        <v>368.38</v>
      </c>
      <c r="N3171" s="91">
        <v>68.400000000000006</v>
      </c>
      <c r="O3171" s="91">
        <v>238.55</v>
      </c>
      <c r="P3171" s="91">
        <v>98.73</v>
      </c>
      <c r="Q3171" s="91">
        <v>104.79</v>
      </c>
      <c r="R3171" s="91">
        <v>241.88</v>
      </c>
      <c r="S3171" s="91">
        <v>384.69</v>
      </c>
      <c r="T3171" s="91">
        <v>99.1</v>
      </c>
      <c r="U3171" s="91">
        <f t="shared" si="299"/>
        <v>2339.66</v>
      </c>
      <c r="V3171" s="82" t="str">
        <f t="shared" si="297"/>
        <v>141001335893</v>
      </c>
      <c r="W3171" s="83">
        <f>VLOOKUP(V3171,Factors!$E$6:$H$5950,4,FALSE)</f>
        <v>1.17E-2</v>
      </c>
      <c r="X3171" t="str">
        <f>VLOOKUP(V3171,Factors!$E$6:$F$5950,2,FALSE)</f>
        <v>Transmission</v>
      </c>
      <c r="Y3171" s="92">
        <f t="shared" si="300"/>
        <v>27.374022</v>
      </c>
      <c r="Z3171" s="92">
        <f t="shared" si="301"/>
        <v>2312.2859779999999</v>
      </c>
      <c r="AA3171" s="92">
        <f t="shared" si="302"/>
        <v>2339.66</v>
      </c>
    </row>
    <row r="3172" spans="1:27" x14ac:dyDescent="0.25">
      <c r="A3172" t="s">
        <v>594</v>
      </c>
      <c r="B3172" t="s">
        <v>223</v>
      </c>
      <c r="C3172" t="s">
        <v>224</v>
      </c>
      <c r="D3172" t="s">
        <v>602</v>
      </c>
      <c r="E3172" t="s">
        <v>603</v>
      </c>
      <c r="F3172" t="str">
        <f t="shared" si="298"/>
        <v>1335</v>
      </c>
      <c r="G3172" t="s">
        <v>140</v>
      </c>
      <c r="H3172" t="s">
        <v>141</v>
      </c>
      <c r="I3172" s="91"/>
      <c r="J3172" s="91">
        <v>42.86</v>
      </c>
      <c r="K3172" s="91"/>
      <c r="L3172" s="91">
        <v>21.43</v>
      </c>
      <c r="M3172" s="91">
        <v>64.290000000000006</v>
      </c>
      <c r="N3172" s="91"/>
      <c r="O3172" s="91">
        <v>42.86</v>
      </c>
      <c r="P3172" s="91">
        <v>42.86</v>
      </c>
      <c r="Q3172" s="91"/>
      <c r="R3172" s="91">
        <v>64.290000000000006</v>
      </c>
      <c r="S3172" s="91"/>
      <c r="T3172" s="91">
        <v>45</v>
      </c>
      <c r="U3172" s="91">
        <f t="shared" si="299"/>
        <v>323.59000000000003</v>
      </c>
      <c r="V3172" s="82" t="str">
        <f t="shared" si="297"/>
        <v>141001335893</v>
      </c>
      <c r="W3172" s="83">
        <f>VLOOKUP(V3172,Factors!$E$6:$H$5950,4,FALSE)</f>
        <v>1.17E-2</v>
      </c>
      <c r="X3172" t="str">
        <f>VLOOKUP(V3172,Factors!$E$6:$F$5950,2,FALSE)</f>
        <v>Transmission</v>
      </c>
      <c r="Y3172" s="92">
        <f t="shared" si="300"/>
        <v>3.7860030000000005</v>
      </c>
      <c r="Z3172" s="92">
        <f t="shared" si="301"/>
        <v>319.80399700000004</v>
      </c>
      <c r="AA3172" s="92">
        <f t="shared" si="302"/>
        <v>323.59000000000003</v>
      </c>
    </row>
    <row r="3173" spans="1:27" x14ac:dyDescent="0.25">
      <c r="A3173" t="s">
        <v>594</v>
      </c>
      <c r="B3173" t="s">
        <v>223</v>
      </c>
      <c r="C3173" t="s">
        <v>224</v>
      </c>
      <c r="D3173" t="s">
        <v>602</v>
      </c>
      <c r="E3173" t="s">
        <v>603</v>
      </c>
      <c r="F3173" t="str">
        <f t="shared" si="298"/>
        <v>1335</v>
      </c>
      <c r="G3173" t="s">
        <v>56</v>
      </c>
      <c r="H3173" t="s">
        <v>57</v>
      </c>
      <c r="I3173" s="91"/>
      <c r="J3173" s="91"/>
      <c r="K3173" s="91"/>
      <c r="L3173" s="91"/>
      <c r="M3173" s="91"/>
      <c r="N3173" s="91"/>
      <c r="O3173" s="91">
        <v>259.68</v>
      </c>
      <c r="P3173" s="91"/>
      <c r="Q3173" s="91"/>
      <c r="R3173" s="91"/>
      <c r="S3173" s="91"/>
      <c r="T3173" s="91"/>
      <c r="U3173" s="91">
        <f t="shared" si="299"/>
        <v>259.68</v>
      </c>
      <c r="V3173" s="82" t="str">
        <f t="shared" si="297"/>
        <v>141001335893</v>
      </c>
      <c r="W3173" s="83">
        <f>VLOOKUP(V3173,Factors!$E$6:$H$5950,4,FALSE)</f>
        <v>1.17E-2</v>
      </c>
      <c r="X3173" t="str">
        <f>VLOOKUP(V3173,Factors!$E$6:$F$5950,2,FALSE)</f>
        <v>Transmission</v>
      </c>
      <c r="Y3173" s="92">
        <f t="shared" si="300"/>
        <v>3.0382560000000001</v>
      </c>
      <c r="Z3173" s="92">
        <f t="shared" si="301"/>
        <v>256.64174400000002</v>
      </c>
      <c r="AA3173" s="92">
        <f t="shared" si="302"/>
        <v>259.68</v>
      </c>
    </row>
    <row r="3174" spans="1:27" x14ac:dyDescent="0.25">
      <c r="A3174" t="s">
        <v>594</v>
      </c>
      <c r="B3174" t="s">
        <v>223</v>
      </c>
      <c r="C3174" t="s">
        <v>224</v>
      </c>
      <c r="D3174" t="s">
        <v>602</v>
      </c>
      <c r="E3174" t="s">
        <v>603</v>
      </c>
      <c r="F3174" t="str">
        <f t="shared" si="298"/>
        <v>1335</v>
      </c>
      <c r="G3174" t="s">
        <v>104</v>
      </c>
      <c r="H3174" t="s">
        <v>105</v>
      </c>
      <c r="I3174" s="91"/>
      <c r="J3174" s="91"/>
      <c r="K3174" s="91"/>
      <c r="L3174" s="91"/>
      <c r="M3174" s="91"/>
      <c r="N3174" s="91"/>
      <c r="O3174" s="91"/>
      <c r="P3174" s="91"/>
      <c r="Q3174" s="91"/>
      <c r="R3174" s="91"/>
      <c r="S3174" s="91">
        <v>-214.35</v>
      </c>
      <c r="T3174" s="91"/>
      <c r="U3174" s="91">
        <f t="shared" si="299"/>
        <v>-214.35</v>
      </c>
      <c r="V3174" s="82" t="str">
        <f t="shared" si="297"/>
        <v>141001335893</v>
      </c>
      <c r="W3174" s="83">
        <f>VLOOKUP(V3174,Factors!$E$6:$H$5950,4,FALSE)</f>
        <v>1.17E-2</v>
      </c>
      <c r="X3174" t="str">
        <f>VLOOKUP(V3174,Factors!$E$6:$F$5950,2,FALSE)</f>
        <v>Transmission</v>
      </c>
      <c r="Y3174" s="92">
        <f t="shared" si="300"/>
        <v>-2.507895</v>
      </c>
      <c r="Z3174" s="92">
        <f t="shared" si="301"/>
        <v>-211.842105</v>
      </c>
      <c r="AA3174" s="92">
        <f t="shared" si="302"/>
        <v>-214.35</v>
      </c>
    </row>
    <row r="3175" spans="1:27" x14ac:dyDescent="0.25">
      <c r="A3175" t="s">
        <v>594</v>
      </c>
      <c r="B3175" t="s">
        <v>223</v>
      </c>
      <c r="C3175" t="s">
        <v>224</v>
      </c>
      <c r="D3175" t="s">
        <v>602</v>
      </c>
      <c r="E3175" t="s">
        <v>603</v>
      </c>
      <c r="F3175" t="str">
        <f t="shared" si="298"/>
        <v>1335</v>
      </c>
      <c r="G3175" t="s">
        <v>106</v>
      </c>
      <c r="H3175" t="s">
        <v>107</v>
      </c>
      <c r="I3175" s="91">
        <v>-10903.2</v>
      </c>
      <c r="J3175" s="91">
        <v>-9864.7999999999993</v>
      </c>
      <c r="K3175" s="91">
        <v>-10906.56</v>
      </c>
      <c r="L3175" s="91">
        <v>-11425.92</v>
      </c>
      <c r="M3175" s="91">
        <v>-10387.200000000001</v>
      </c>
      <c r="N3175" s="91">
        <v>-10906.56</v>
      </c>
      <c r="O3175" s="91">
        <v>-10387.200000000001</v>
      </c>
      <c r="P3175" s="91">
        <v>-10906.56</v>
      </c>
      <c r="Q3175" s="91">
        <v>519.36</v>
      </c>
      <c r="R3175" s="91">
        <v>-10906.56</v>
      </c>
      <c r="S3175" s="91">
        <v>-8829.1200000000008</v>
      </c>
      <c r="T3175" s="91">
        <v>-9090.24</v>
      </c>
      <c r="U3175" s="91">
        <f t="shared" si="299"/>
        <v>-113994.55999999998</v>
      </c>
      <c r="V3175" s="82" t="str">
        <f t="shared" si="297"/>
        <v>141001335893</v>
      </c>
      <c r="W3175" s="83">
        <f>VLOOKUP(V3175,Factors!$E$6:$H$5950,4,FALSE)</f>
        <v>1.17E-2</v>
      </c>
      <c r="X3175" t="str">
        <f>VLOOKUP(V3175,Factors!$E$6:$F$5950,2,FALSE)</f>
        <v>Transmission</v>
      </c>
      <c r="Y3175" s="92">
        <f t="shared" si="300"/>
        <v>-1333.7363519999999</v>
      </c>
      <c r="Z3175" s="92">
        <f t="shared" si="301"/>
        <v>-112660.82364799999</v>
      </c>
      <c r="AA3175" s="92">
        <f t="shared" si="302"/>
        <v>-113994.56</v>
      </c>
    </row>
    <row r="3176" spans="1:27" x14ac:dyDescent="0.25">
      <c r="A3176" t="s">
        <v>594</v>
      </c>
      <c r="B3176" t="s">
        <v>223</v>
      </c>
      <c r="C3176" t="s">
        <v>224</v>
      </c>
      <c r="D3176" t="s">
        <v>602</v>
      </c>
      <c r="E3176" t="s">
        <v>603</v>
      </c>
      <c r="F3176" t="str">
        <f t="shared" si="298"/>
        <v>1335</v>
      </c>
      <c r="G3176" t="s">
        <v>108</v>
      </c>
      <c r="H3176" t="s">
        <v>109</v>
      </c>
      <c r="I3176" s="91">
        <v>-900.2</v>
      </c>
      <c r="J3176" s="91">
        <v>-1768.25</v>
      </c>
      <c r="K3176" s="91">
        <v>-1575.35</v>
      </c>
      <c r="L3176" s="91">
        <v>-2411.25</v>
      </c>
      <c r="M3176" s="91">
        <v>-2636.3</v>
      </c>
      <c r="N3176" s="91">
        <v>-2797.05</v>
      </c>
      <c r="O3176" s="91">
        <v>-3086.4</v>
      </c>
      <c r="P3176" s="91">
        <v>-3311.45</v>
      </c>
      <c r="Q3176" s="91">
        <v>160.75</v>
      </c>
      <c r="R3176" s="91">
        <v>-3632.95</v>
      </c>
      <c r="S3176" s="91">
        <v>-3793.7</v>
      </c>
      <c r="T3176" s="91">
        <v>-3708.32</v>
      </c>
      <c r="U3176" s="91">
        <f t="shared" si="299"/>
        <v>-29460.469999999998</v>
      </c>
      <c r="V3176" s="82" t="str">
        <f t="shared" si="297"/>
        <v>141001335893</v>
      </c>
      <c r="W3176" s="83">
        <f>VLOOKUP(V3176,Factors!$E$6:$H$5950,4,FALSE)</f>
        <v>1.17E-2</v>
      </c>
      <c r="X3176" t="str">
        <f>VLOOKUP(V3176,Factors!$E$6:$F$5950,2,FALSE)</f>
        <v>Transmission</v>
      </c>
      <c r="Y3176" s="92">
        <f t="shared" si="300"/>
        <v>-344.687499</v>
      </c>
      <c r="Z3176" s="92">
        <f t="shared" si="301"/>
        <v>-29115.782500999998</v>
      </c>
      <c r="AA3176" s="92">
        <f t="shared" si="302"/>
        <v>-29460.469999999998</v>
      </c>
    </row>
    <row r="3177" spans="1:27" x14ac:dyDescent="0.25">
      <c r="A3177" t="s">
        <v>594</v>
      </c>
      <c r="B3177" t="s">
        <v>223</v>
      </c>
      <c r="C3177" t="s">
        <v>224</v>
      </c>
      <c r="D3177" t="s">
        <v>602</v>
      </c>
      <c r="E3177" t="s">
        <v>603</v>
      </c>
      <c r="F3177" t="str">
        <f t="shared" si="298"/>
        <v>1335</v>
      </c>
      <c r="G3177" t="s">
        <v>243</v>
      </c>
      <c r="H3177" t="s">
        <v>244</v>
      </c>
      <c r="I3177" s="91">
        <v>-21.43</v>
      </c>
      <c r="J3177" s="91">
        <v>-21.43</v>
      </c>
      <c r="K3177" s="91"/>
      <c r="L3177" s="91">
        <v>-42.86</v>
      </c>
      <c r="M3177" s="91">
        <v>-42.86</v>
      </c>
      <c r="N3177" s="91"/>
      <c r="O3177" s="91">
        <v>-42.86</v>
      </c>
      <c r="P3177" s="91">
        <v>-42.86</v>
      </c>
      <c r="Q3177" s="91"/>
      <c r="R3177" s="91">
        <v>-64.290000000000006</v>
      </c>
      <c r="S3177" s="91"/>
      <c r="T3177" s="91">
        <v>-42.86</v>
      </c>
      <c r="U3177" s="91">
        <f t="shared" si="299"/>
        <v>-321.45000000000005</v>
      </c>
      <c r="V3177" s="82" t="str">
        <f t="shared" si="297"/>
        <v>141001335893</v>
      </c>
      <c r="W3177" s="83">
        <f>VLOOKUP(V3177,Factors!$E$6:$H$5950,4,FALSE)</f>
        <v>1.17E-2</v>
      </c>
      <c r="X3177" t="str">
        <f>VLOOKUP(V3177,Factors!$E$6:$F$5950,2,FALSE)</f>
        <v>Transmission</v>
      </c>
      <c r="Y3177" s="92">
        <f t="shared" si="300"/>
        <v>-3.7609650000000006</v>
      </c>
      <c r="Z3177" s="92">
        <f t="shared" si="301"/>
        <v>-317.68903500000005</v>
      </c>
      <c r="AA3177" s="92">
        <f t="shared" si="302"/>
        <v>-321.45000000000005</v>
      </c>
    </row>
    <row r="3178" spans="1:27" x14ac:dyDescent="0.25">
      <c r="A3178" t="s">
        <v>594</v>
      </c>
      <c r="B3178" t="s">
        <v>223</v>
      </c>
      <c r="C3178" t="s">
        <v>224</v>
      </c>
      <c r="D3178" t="s">
        <v>604</v>
      </c>
      <c r="E3178" t="s">
        <v>605</v>
      </c>
      <c r="F3178" t="str">
        <f t="shared" si="298"/>
        <v>1345</v>
      </c>
      <c r="G3178" t="s">
        <v>114</v>
      </c>
      <c r="H3178" t="s">
        <v>115</v>
      </c>
      <c r="I3178" s="91"/>
      <c r="J3178" s="91">
        <v>600.78</v>
      </c>
      <c r="K3178" s="91">
        <v>52.08</v>
      </c>
      <c r="L3178" s="91">
        <v>-17.36</v>
      </c>
      <c r="M3178" s="91">
        <v>69.44</v>
      </c>
      <c r="N3178" s="91">
        <v>208.32</v>
      </c>
      <c r="O3178" s="91">
        <v>202.55</v>
      </c>
      <c r="P3178" s="91">
        <v>-20.83</v>
      </c>
      <c r="Q3178" s="91">
        <v>34.72</v>
      </c>
      <c r="R3178" s="91">
        <v>124.99</v>
      </c>
      <c r="S3178" s="91">
        <v>13.89</v>
      </c>
      <c r="T3178" s="91">
        <v>73.62</v>
      </c>
      <c r="U3178" s="91">
        <f t="shared" si="299"/>
        <v>1342.2000000000003</v>
      </c>
      <c r="V3178" s="82" t="str">
        <f t="shared" si="297"/>
        <v>141001345893</v>
      </c>
      <c r="W3178" s="83">
        <f>VLOOKUP(V3178,Factors!$E$6:$H$5950,4,FALSE)</f>
        <v>1.17E-2</v>
      </c>
      <c r="X3178" t="str">
        <f>VLOOKUP(V3178,Factors!$E$6:$F$5950,2,FALSE)</f>
        <v>Transmission</v>
      </c>
      <c r="Y3178" s="92">
        <f t="shared" si="300"/>
        <v>15.703740000000003</v>
      </c>
      <c r="Z3178" s="92">
        <f t="shared" si="301"/>
        <v>1326.4962600000003</v>
      </c>
      <c r="AA3178" s="92">
        <f t="shared" si="302"/>
        <v>1342.2000000000003</v>
      </c>
    </row>
    <row r="3179" spans="1:27" x14ac:dyDescent="0.25">
      <c r="A3179" t="s">
        <v>594</v>
      </c>
      <c r="B3179" t="s">
        <v>223</v>
      </c>
      <c r="C3179" t="s">
        <v>224</v>
      </c>
      <c r="D3179" t="s">
        <v>604</v>
      </c>
      <c r="E3179" t="s">
        <v>605</v>
      </c>
      <c r="F3179" t="str">
        <f t="shared" si="298"/>
        <v>1345</v>
      </c>
      <c r="G3179" t="s">
        <v>86</v>
      </c>
      <c r="H3179" t="s">
        <v>87</v>
      </c>
      <c r="I3179" s="91">
        <v>24738.67</v>
      </c>
      <c r="J3179" s="91">
        <v>20577.419999999998</v>
      </c>
      <c r="K3179" s="91">
        <v>24126.49</v>
      </c>
      <c r="L3179" s="91">
        <v>21009.95</v>
      </c>
      <c r="M3179" s="91">
        <v>21559.57</v>
      </c>
      <c r="N3179" s="91">
        <v>19936.89</v>
      </c>
      <c r="O3179" s="91">
        <v>24149.16</v>
      </c>
      <c r="P3179" s="91">
        <v>24834.19</v>
      </c>
      <c r="Q3179" s="91">
        <v>14540.37</v>
      </c>
      <c r="R3179" s="91">
        <v>22954.2</v>
      </c>
      <c r="S3179" s="91">
        <v>23677.75</v>
      </c>
      <c r="T3179" s="91">
        <v>14989.84</v>
      </c>
      <c r="U3179" s="91">
        <f t="shared" si="299"/>
        <v>257094.5</v>
      </c>
      <c r="V3179" s="82" t="str">
        <f t="shared" si="297"/>
        <v>141001345893</v>
      </c>
      <c r="W3179" s="83">
        <f>VLOOKUP(V3179,Factors!$E$6:$H$5950,4,FALSE)</f>
        <v>1.17E-2</v>
      </c>
      <c r="X3179" t="str">
        <f>VLOOKUP(V3179,Factors!$E$6:$F$5950,2,FALSE)</f>
        <v>Transmission</v>
      </c>
      <c r="Y3179" s="92">
        <f t="shared" si="300"/>
        <v>3008.0056500000001</v>
      </c>
      <c r="Z3179" s="92">
        <f t="shared" si="301"/>
        <v>254086.49434999999</v>
      </c>
      <c r="AA3179" s="92">
        <f t="shared" si="302"/>
        <v>257094.5</v>
      </c>
    </row>
    <row r="3180" spans="1:27" x14ac:dyDescent="0.25">
      <c r="A3180" t="s">
        <v>594</v>
      </c>
      <c r="B3180" t="s">
        <v>223</v>
      </c>
      <c r="C3180" t="s">
        <v>224</v>
      </c>
      <c r="D3180" t="s">
        <v>604</v>
      </c>
      <c r="E3180" t="s">
        <v>605</v>
      </c>
      <c r="F3180" t="str">
        <f t="shared" si="298"/>
        <v>1345</v>
      </c>
      <c r="G3180" t="s">
        <v>116</v>
      </c>
      <c r="H3180" t="s">
        <v>117</v>
      </c>
      <c r="I3180" s="91">
        <v>783.06</v>
      </c>
      <c r="J3180" s="91">
        <v>1127.7</v>
      </c>
      <c r="K3180" s="91">
        <v>2909.09</v>
      </c>
      <c r="L3180" s="91">
        <v>2471.14</v>
      </c>
      <c r="M3180" s="91">
        <v>1374.14</v>
      </c>
      <c r="N3180" s="91">
        <v>4599.8900000000003</v>
      </c>
      <c r="O3180" s="91">
        <v>4454.88</v>
      </c>
      <c r="P3180" s="91">
        <v>1966.91</v>
      </c>
      <c r="Q3180" s="91">
        <v>2725.61</v>
      </c>
      <c r="R3180" s="91">
        <v>5491.94</v>
      </c>
      <c r="S3180" s="91">
        <v>4004.24</v>
      </c>
      <c r="T3180" s="91">
        <v>1791.16</v>
      </c>
      <c r="U3180" s="91">
        <f t="shared" si="299"/>
        <v>33699.760000000002</v>
      </c>
      <c r="V3180" s="82" t="str">
        <f t="shared" si="297"/>
        <v>141001345893</v>
      </c>
      <c r="W3180" s="83">
        <f>VLOOKUP(V3180,Factors!$E$6:$H$5950,4,FALSE)</f>
        <v>1.17E-2</v>
      </c>
      <c r="X3180" t="str">
        <f>VLOOKUP(V3180,Factors!$E$6:$F$5950,2,FALSE)</f>
        <v>Transmission</v>
      </c>
      <c r="Y3180" s="92">
        <f t="shared" si="300"/>
        <v>394.28719200000006</v>
      </c>
      <c r="Z3180" s="92">
        <f t="shared" si="301"/>
        <v>33305.472807999999</v>
      </c>
      <c r="AA3180" s="92">
        <f t="shared" si="302"/>
        <v>33699.760000000002</v>
      </c>
    </row>
    <row r="3181" spans="1:27" x14ac:dyDescent="0.25">
      <c r="A3181" t="s">
        <v>594</v>
      </c>
      <c r="B3181" t="s">
        <v>223</v>
      </c>
      <c r="C3181" t="s">
        <v>224</v>
      </c>
      <c r="D3181" t="s">
        <v>604</v>
      </c>
      <c r="E3181" t="s">
        <v>605</v>
      </c>
      <c r="F3181" t="str">
        <f t="shared" si="298"/>
        <v>1345</v>
      </c>
      <c r="G3181" t="s">
        <v>88</v>
      </c>
      <c r="H3181" t="s">
        <v>89</v>
      </c>
      <c r="I3181" s="91">
        <v>3478.45</v>
      </c>
      <c r="J3181" s="91">
        <v>3038.82</v>
      </c>
      <c r="K3181" s="91">
        <v>3365.93</v>
      </c>
      <c r="L3181" s="91">
        <v>3204.63</v>
      </c>
      <c r="M3181" s="91">
        <v>3500.43</v>
      </c>
      <c r="N3181" s="91">
        <v>3197.84</v>
      </c>
      <c r="O3181" s="91">
        <v>3437.21</v>
      </c>
      <c r="P3181" s="91">
        <v>3576.44</v>
      </c>
      <c r="Q3181" s="91">
        <v>3175.91</v>
      </c>
      <c r="R3181" s="91">
        <v>3597.48</v>
      </c>
      <c r="S3181" s="91">
        <v>3441.07</v>
      </c>
      <c r="T3181" s="91">
        <v>3382.81</v>
      </c>
      <c r="U3181" s="91">
        <f t="shared" si="299"/>
        <v>40397.019999999997</v>
      </c>
      <c r="V3181" s="82" t="str">
        <f t="shared" si="297"/>
        <v>141001345893</v>
      </c>
      <c r="W3181" s="83">
        <f>VLOOKUP(V3181,Factors!$E$6:$H$5950,4,FALSE)</f>
        <v>1.17E-2</v>
      </c>
      <c r="X3181" t="str">
        <f>VLOOKUP(V3181,Factors!$E$6:$F$5950,2,FALSE)</f>
        <v>Transmission</v>
      </c>
      <c r="Y3181" s="92">
        <f t="shared" si="300"/>
        <v>472.64513399999998</v>
      </c>
      <c r="Z3181" s="92">
        <f t="shared" si="301"/>
        <v>39924.374865999998</v>
      </c>
      <c r="AA3181" s="92">
        <f t="shared" si="302"/>
        <v>40397.019999999997</v>
      </c>
    </row>
    <row r="3182" spans="1:27" x14ac:dyDescent="0.25">
      <c r="A3182" t="s">
        <v>594</v>
      </c>
      <c r="B3182" t="s">
        <v>223</v>
      </c>
      <c r="C3182" t="s">
        <v>224</v>
      </c>
      <c r="D3182" t="s">
        <v>604</v>
      </c>
      <c r="E3182" t="s">
        <v>605</v>
      </c>
      <c r="F3182" t="str">
        <f t="shared" si="298"/>
        <v>1345</v>
      </c>
      <c r="G3182" t="s">
        <v>90</v>
      </c>
      <c r="H3182" t="s">
        <v>91</v>
      </c>
      <c r="I3182" s="91">
        <v>13642.62</v>
      </c>
      <c r="J3182" s="91">
        <v>12087.75</v>
      </c>
      <c r="K3182" s="91">
        <v>13563.57</v>
      </c>
      <c r="L3182" s="91">
        <v>12843.24</v>
      </c>
      <c r="M3182" s="91">
        <v>13837.55</v>
      </c>
      <c r="N3182" s="91">
        <v>13214.87</v>
      </c>
      <c r="O3182" s="91">
        <v>14116.4</v>
      </c>
      <c r="P3182" s="91">
        <v>14213.79</v>
      </c>
      <c r="Q3182" s="91">
        <v>12791.84</v>
      </c>
      <c r="R3182" s="91">
        <v>14900.37</v>
      </c>
      <c r="S3182" s="91">
        <v>14029.94</v>
      </c>
      <c r="T3182" s="91">
        <v>13437</v>
      </c>
      <c r="U3182" s="91">
        <f t="shared" si="299"/>
        <v>162678.93999999997</v>
      </c>
      <c r="V3182" s="82" t="str">
        <f t="shared" si="297"/>
        <v>141001345893</v>
      </c>
      <c r="W3182" s="83">
        <f>VLOOKUP(V3182,Factors!$E$6:$H$5950,4,FALSE)</f>
        <v>1.17E-2</v>
      </c>
      <c r="X3182" t="str">
        <f>VLOOKUP(V3182,Factors!$E$6:$F$5950,2,FALSE)</f>
        <v>Transmission</v>
      </c>
      <c r="Y3182" s="92">
        <f t="shared" si="300"/>
        <v>1903.3435979999997</v>
      </c>
      <c r="Z3182" s="92">
        <f t="shared" si="301"/>
        <v>160775.59640199997</v>
      </c>
      <c r="AA3182" s="92">
        <f t="shared" si="302"/>
        <v>162678.93999999997</v>
      </c>
    </row>
    <row r="3183" spans="1:27" x14ac:dyDescent="0.25">
      <c r="A3183" t="s">
        <v>594</v>
      </c>
      <c r="B3183" t="s">
        <v>223</v>
      </c>
      <c r="C3183" t="s">
        <v>224</v>
      </c>
      <c r="D3183" t="s">
        <v>604</v>
      </c>
      <c r="E3183" t="s">
        <v>605</v>
      </c>
      <c r="F3183" t="str">
        <f t="shared" si="298"/>
        <v>1345</v>
      </c>
      <c r="G3183" t="s">
        <v>84</v>
      </c>
      <c r="H3183" t="s">
        <v>85</v>
      </c>
      <c r="I3183" s="91">
        <v>285.55</v>
      </c>
      <c r="J3183" s="91">
        <v>307.99</v>
      </c>
      <c r="K3183" s="91">
        <v>513.52</v>
      </c>
      <c r="L3183" s="91">
        <v>193.72</v>
      </c>
      <c r="M3183" s="91">
        <v>149.82</v>
      </c>
      <c r="N3183" s="91">
        <v>585.83000000000004</v>
      </c>
      <c r="O3183" s="91">
        <v>972.88</v>
      </c>
      <c r="P3183" s="91">
        <v>572.4</v>
      </c>
      <c r="Q3183" s="91">
        <v>176.2</v>
      </c>
      <c r="R3183" s="91">
        <v>668.32</v>
      </c>
      <c r="S3183" s="91">
        <v>800.14</v>
      </c>
      <c r="T3183" s="91">
        <v>-100.1</v>
      </c>
      <c r="U3183" s="91">
        <f t="shared" si="299"/>
        <v>5126.2699999999995</v>
      </c>
      <c r="V3183" s="82" t="str">
        <f t="shared" si="297"/>
        <v>141001345893</v>
      </c>
      <c r="W3183" s="83">
        <f>VLOOKUP(V3183,Factors!$E$6:$H$5950,4,FALSE)</f>
        <v>1.17E-2</v>
      </c>
      <c r="X3183" t="str">
        <f>VLOOKUP(V3183,Factors!$E$6:$F$5950,2,FALSE)</f>
        <v>Transmission</v>
      </c>
      <c r="Y3183" s="92">
        <f t="shared" si="300"/>
        <v>59.977358999999993</v>
      </c>
      <c r="Z3183" s="92">
        <f t="shared" si="301"/>
        <v>5066.2926409999991</v>
      </c>
      <c r="AA3183" s="92">
        <f t="shared" si="302"/>
        <v>5126.2699999999995</v>
      </c>
    </row>
    <row r="3184" spans="1:27" x14ac:dyDescent="0.25">
      <c r="A3184" t="s">
        <v>594</v>
      </c>
      <c r="B3184" t="s">
        <v>223</v>
      </c>
      <c r="C3184" t="s">
        <v>224</v>
      </c>
      <c r="D3184" t="s">
        <v>604</v>
      </c>
      <c r="E3184" t="s">
        <v>605</v>
      </c>
      <c r="F3184" t="str">
        <f t="shared" si="298"/>
        <v>1345</v>
      </c>
      <c r="G3184" t="s">
        <v>140</v>
      </c>
      <c r="H3184" t="s">
        <v>141</v>
      </c>
      <c r="I3184" s="91"/>
      <c r="J3184" s="91"/>
      <c r="K3184" s="91">
        <v>21.43</v>
      </c>
      <c r="L3184" s="91">
        <v>21.43</v>
      </c>
      <c r="M3184" s="91">
        <v>42.86</v>
      </c>
      <c r="N3184" s="91">
        <v>64.290000000000006</v>
      </c>
      <c r="O3184" s="91">
        <v>85.72</v>
      </c>
      <c r="P3184" s="91">
        <v>21.43</v>
      </c>
      <c r="Q3184" s="91">
        <v>64.290000000000006</v>
      </c>
      <c r="R3184" s="91">
        <v>42.86</v>
      </c>
      <c r="S3184" s="91">
        <v>112.5</v>
      </c>
      <c r="T3184" s="91">
        <v>45</v>
      </c>
      <c r="U3184" s="91">
        <f t="shared" si="299"/>
        <v>521.80999999999995</v>
      </c>
      <c r="V3184" s="82" t="str">
        <f t="shared" si="297"/>
        <v>141001345893</v>
      </c>
      <c r="W3184" s="83">
        <f>VLOOKUP(V3184,Factors!$E$6:$H$5950,4,FALSE)</f>
        <v>1.17E-2</v>
      </c>
      <c r="X3184" t="str">
        <f>VLOOKUP(V3184,Factors!$E$6:$F$5950,2,FALSE)</f>
        <v>Transmission</v>
      </c>
      <c r="Y3184" s="92">
        <f t="shared" si="300"/>
        <v>6.1051769999999994</v>
      </c>
      <c r="Z3184" s="92">
        <f t="shared" si="301"/>
        <v>515.70482299999992</v>
      </c>
      <c r="AA3184" s="92">
        <f t="shared" si="302"/>
        <v>521.80999999999995</v>
      </c>
    </row>
    <row r="3185" spans="1:27" x14ac:dyDescent="0.25">
      <c r="A3185" t="s">
        <v>594</v>
      </c>
      <c r="B3185" t="s">
        <v>223</v>
      </c>
      <c r="C3185" t="s">
        <v>224</v>
      </c>
      <c r="D3185" t="s">
        <v>604</v>
      </c>
      <c r="E3185" t="s">
        <v>605</v>
      </c>
      <c r="F3185" t="str">
        <f t="shared" si="298"/>
        <v>1345</v>
      </c>
      <c r="G3185" t="s">
        <v>56</v>
      </c>
      <c r="H3185" t="s">
        <v>57</v>
      </c>
      <c r="I3185" s="91"/>
      <c r="J3185" s="91"/>
      <c r="K3185" s="91"/>
      <c r="L3185" s="91"/>
      <c r="M3185" s="91"/>
      <c r="N3185" s="91">
        <v>2856.48</v>
      </c>
      <c r="O3185" s="91">
        <v>3181.08</v>
      </c>
      <c r="P3185" s="91"/>
      <c r="Q3185" s="91"/>
      <c r="R3185" s="91"/>
      <c r="S3185" s="91"/>
      <c r="T3185" s="91"/>
      <c r="U3185" s="91">
        <f t="shared" si="299"/>
        <v>6037.5599999999995</v>
      </c>
      <c r="V3185" s="82" t="str">
        <f t="shared" si="297"/>
        <v>141001345893</v>
      </c>
      <c r="W3185" s="83">
        <f>VLOOKUP(V3185,Factors!$E$6:$H$5950,4,FALSE)</f>
        <v>1.17E-2</v>
      </c>
      <c r="X3185" t="str">
        <f>VLOOKUP(V3185,Factors!$E$6:$F$5950,2,FALSE)</f>
        <v>Transmission</v>
      </c>
      <c r="Y3185" s="92">
        <f t="shared" si="300"/>
        <v>70.639451999999991</v>
      </c>
      <c r="Z3185" s="92">
        <f t="shared" si="301"/>
        <v>5966.9205479999991</v>
      </c>
      <c r="AA3185" s="92">
        <f t="shared" si="302"/>
        <v>6037.5599999999995</v>
      </c>
    </row>
    <row r="3186" spans="1:27" x14ac:dyDescent="0.25">
      <c r="A3186" t="s">
        <v>594</v>
      </c>
      <c r="B3186" t="s">
        <v>223</v>
      </c>
      <c r="C3186" t="s">
        <v>224</v>
      </c>
      <c r="D3186" t="s">
        <v>604</v>
      </c>
      <c r="E3186" t="s">
        <v>605</v>
      </c>
      <c r="F3186" t="str">
        <f t="shared" si="298"/>
        <v>1345</v>
      </c>
      <c r="G3186" t="s">
        <v>104</v>
      </c>
      <c r="H3186" t="s">
        <v>105</v>
      </c>
      <c r="I3186" s="91"/>
      <c r="J3186" s="91">
        <v>-728.79</v>
      </c>
      <c r="K3186" s="91">
        <v>-40.44</v>
      </c>
      <c r="L3186" s="91">
        <v>-80.87</v>
      </c>
      <c r="M3186" s="91">
        <v>-161.75</v>
      </c>
      <c r="N3186" s="91">
        <v>-121.31</v>
      </c>
      <c r="O3186" s="91">
        <v>-164.18</v>
      </c>
      <c r="P3186" s="91">
        <v>-40.44</v>
      </c>
      <c r="Q3186" s="91"/>
      <c r="R3186" s="91">
        <v>-161.75</v>
      </c>
      <c r="S3186" s="91">
        <v>-85.74</v>
      </c>
      <c r="T3186" s="91"/>
      <c r="U3186" s="91">
        <f t="shared" si="299"/>
        <v>-1585.2700000000002</v>
      </c>
      <c r="V3186" s="82" t="str">
        <f t="shared" si="297"/>
        <v>141001345893</v>
      </c>
      <c r="W3186" s="83">
        <f>VLOOKUP(V3186,Factors!$E$6:$H$5950,4,FALSE)</f>
        <v>1.17E-2</v>
      </c>
      <c r="X3186" t="str">
        <f>VLOOKUP(V3186,Factors!$E$6:$F$5950,2,FALSE)</f>
        <v>Transmission</v>
      </c>
      <c r="Y3186" s="92">
        <f t="shared" si="300"/>
        <v>-18.547659000000003</v>
      </c>
      <c r="Z3186" s="92">
        <f t="shared" si="301"/>
        <v>-1566.7223410000001</v>
      </c>
      <c r="AA3186" s="92">
        <f t="shared" si="302"/>
        <v>-1585.2700000000002</v>
      </c>
    </row>
    <row r="3187" spans="1:27" x14ac:dyDescent="0.25">
      <c r="A3187" t="s">
        <v>594</v>
      </c>
      <c r="B3187" t="s">
        <v>223</v>
      </c>
      <c r="C3187" t="s">
        <v>224</v>
      </c>
      <c r="D3187" t="s">
        <v>604</v>
      </c>
      <c r="E3187" t="s">
        <v>605</v>
      </c>
      <c r="F3187" t="str">
        <f t="shared" si="298"/>
        <v>1345</v>
      </c>
      <c r="G3187" t="s">
        <v>106</v>
      </c>
      <c r="H3187" t="s">
        <v>107</v>
      </c>
      <c r="I3187" s="91">
        <v>-44925.93</v>
      </c>
      <c r="J3187" s="91">
        <v>-37097.81</v>
      </c>
      <c r="K3187" s="91">
        <v>-42085.8</v>
      </c>
      <c r="L3187" s="91">
        <v>-39748.160000000003</v>
      </c>
      <c r="M3187" s="91">
        <v>-39856.480000000003</v>
      </c>
      <c r="N3187" s="91">
        <v>-37333.360000000001</v>
      </c>
      <c r="O3187" s="91">
        <v>-38782.92</v>
      </c>
      <c r="P3187" s="91">
        <v>-41137.699999999997</v>
      </c>
      <c r="Q3187" s="91">
        <v>-28093.759999999998</v>
      </c>
      <c r="R3187" s="91">
        <v>-39490.239999999998</v>
      </c>
      <c r="S3187" s="91">
        <v>-36491.839999999997</v>
      </c>
      <c r="T3187" s="91">
        <v>-32095.21</v>
      </c>
      <c r="U3187" s="91">
        <f t="shared" si="299"/>
        <v>-457139.21</v>
      </c>
      <c r="V3187" s="82" t="str">
        <f t="shared" si="297"/>
        <v>141001345893</v>
      </c>
      <c r="W3187" s="83">
        <f>VLOOKUP(V3187,Factors!$E$6:$H$5950,4,FALSE)</f>
        <v>1.17E-2</v>
      </c>
      <c r="X3187" t="str">
        <f>VLOOKUP(V3187,Factors!$E$6:$F$5950,2,FALSE)</f>
        <v>Transmission</v>
      </c>
      <c r="Y3187" s="92">
        <f t="shared" si="300"/>
        <v>-5348.528757</v>
      </c>
      <c r="Z3187" s="92">
        <f t="shared" si="301"/>
        <v>-451790.68124300003</v>
      </c>
      <c r="AA3187" s="92">
        <f t="shared" si="302"/>
        <v>-457139.21</v>
      </c>
    </row>
    <row r="3188" spans="1:27" x14ac:dyDescent="0.25">
      <c r="A3188" t="s">
        <v>594</v>
      </c>
      <c r="B3188" t="s">
        <v>223</v>
      </c>
      <c r="C3188" t="s">
        <v>224</v>
      </c>
      <c r="D3188" t="s">
        <v>604</v>
      </c>
      <c r="E3188" t="s">
        <v>605</v>
      </c>
      <c r="F3188" t="str">
        <f t="shared" si="298"/>
        <v>1345</v>
      </c>
      <c r="G3188" t="s">
        <v>108</v>
      </c>
      <c r="H3188" t="s">
        <v>109</v>
      </c>
      <c r="I3188" s="91">
        <v>-954.68</v>
      </c>
      <c r="J3188" s="91">
        <v>-1216.23</v>
      </c>
      <c r="K3188" s="91">
        <v>-2764.21</v>
      </c>
      <c r="L3188" s="91">
        <v>-3595.78</v>
      </c>
      <c r="M3188" s="91">
        <v>-3279.03</v>
      </c>
      <c r="N3188" s="91">
        <v>-4299.54</v>
      </c>
      <c r="O3188" s="91">
        <v>-4256.63</v>
      </c>
      <c r="P3188" s="91">
        <v>-2032.88</v>
      </c>
      <c r="Q3188" s="91">
        <v>-3321.71</v>
      </c>
      <c r="R3188" s="91">
        <v>-5406.41</v>
      </c>
      <c r="S3188" s="91">
        <v>-4346.87</v>
      </c>
      <c r="T3188" s="91">
        <v>-3424.06</v>
      </c>
      <c r="U3188" s="91">
        <f t="shared" si="299"/>
        <v>-38898.03</v>
      </c>
      <c r="V3188" s="82" t="str">
        <f t="shared" si="297"/>
        <v>141001345893</v>
      </c>
      <c r="W3188" s="83">
        <f>VLOOKUP(V3188,Factors!$E$6:$H$5950,4,FALSE)</f>
        <v>1.17E-2</v>
      </c>
      <c r="X3188" t="str">
        <f>VLOOKUP(V3188,Factors!$E$6:$F$5950,2,FALSE)</f>
        <v>Transmission</v>
      </c>
      <c r="Y3188" s="92">
        <f t="shared" si="300"/>
        <v>-455.10695099999998</v>
      </c>
      <c r="Z3188" s="92">
        <f t="shared" si="301"/>
        <v>-38442.923048999997</v>
      </c>
      <c r="AA3188" s="92">
        <f t="shared" si="302"/>
        <v>-38898.03</v>
      </c>
    </row>
    <row r="3189" spans="1:27" x14ac:dyDescent="0.25">
      <c r="A3189" t="s">
        <v>594</v>
      </c>
      <c r="B3189" t="s">
        <v>223</v>
      </c>
      <c r="C3189" t="s">
        <v>224</v>
      </c>
      <c r="D3189" t="s">
        <v>604</v>
      </c>
      <c r="E3189" t="s">
        <v>605</v>
      </c>
      <c r="F3189" t="str">
        <f t="shared" si="298"/>
        <v>1345</v>
      </c>
      <c r="G3189" t="s">
        <v>243</v>
      </c>
      <c r="H3189" t="s">
        <v>244</v>
      </c>
      <c r="I3189" s="91"/>
      <c r="J3189" s="91"/>
      <c r="K3189" s="91">
        <v>-21.43</v>
      </c>
      <c r="L3189" s="91">
        <v>-64.290000000000006</v>
      </c>
      <c r="M3189" s="91">
        <v>-42.86</v>
      </c>
      <c r="N3189" s="91">
        <v>-64.290000000000006</v>
      </c>
      <c r="O3189" s="91">
        <v>-42.86</v>
      </c>
      <c r="P3189" s="91">
        <v>-42.86</v>
      </c>
      <c r="Q3189" s="91">
        <v>-85.72</v>
      </c>
      <c r="R3189" s="91">
        <v>-42.86</v>
      </c>
      <c r="S3189" s="91">
        <v>-107.15</v>
      </c>
      <c r="T3189" s="91"/>
      <c r="U3189" s="91">
        <f t="shared" si="299"/>
        <v>-514.32000000000005</v>
      </c>
      <c r="V3189" s="82" t="str">
        <f t="shared" si="297"/>
        <v>141001345893</v>
      </c>
      <c r="W3189" s="83">
        <f>VLOOKUP(V3189,Factors!$E$6:$H$5950,4,FALSE)</f>
        <v>1.17E-2</v>
      </c>
      <c r="X3189" t="str">
        <f>VLOOKUP(V3189,Factors!$E$6:$F$5950,2,FALSE)</f>
        <v>Transmission</v>
      </c>
      <c r="Y3189" s="92">
        <f t="shared" si="300"/>
        <v>-6.0175440000000009</v>
      </c>
      <c r="Z3189" s="92">
        <f t="shared" si="301"/>
        <v>-508.30245600000006</v>
      </c>
      <c r="AA3189" s="92">
        <f t="shared" si="302"/>
        <v>-514.32000000000005</v>
      </c>
    </row>
    <row r="3190" spans="1:27" x14ac:dyDescent="0.25">
      <c r="A3190" t="s">
        <v>594</v>
      </c>
      <c r="B3190" t="s">
        <v>223</v>
      </c>
      <c r="C3190" t="s">
        <v>224</v>
      </c>
      <c r="D3190" t="s">
        <v>606</v>
      </c>
      <c r="E3190" t="s">
        <v>607</v>
      </c>
      <c r="F3190" t="str">
        <f t="shared" si="298"/>
        <v>1350</v>
      </c>
      <c r="G3190" t="s">
        <v>92</v>
      </c>
      <c r="H3190" t="s">
        <v>93</v>
      </c>
      <c r="I3190" s="91"/>
      <c r="J3190" s="91"/>
      <c r="K3190" s="91"/>
      <c r="L3190" s="91"/>
      <c r="M3190" s="91"/>
      <c r="N3190" s="91"/>
      <c r="O3190" s="91"/>
      <c r="P3190" s="91"/>
      <c r="Q3190" s="91"/>
      <c r="R3190" s="91"/>
      <c r="S3190" s="91"/>
      <c r="T3190" s="91">
        <v>28</v>
      </c>
      <c r="U3190" s="91">
        <f t="shared" si="299"/>
        <v>28</v>
      </c>
      <c r="V3190" s="82" t="str">
        <f t="shared" si="297"/>
        <v>141001350893</v>
      </c>
      <c r="W3190" s="83">
        <f>VLOOKUP(V3190,Factors!$E$6:$H$5950,4,FALSE)</f>
        <v>1.17E-2</v>
      </c>
      <c r="X3190" t="str">
        <f>VLOOKUP(V3190,Factors!$E$6:$F$5950,2,FALSE)</f>
        <v>Transmission</v>
      </c>
      <c r="Y3190" s="92">
        <f t="shared" si="300"/>
        <v>0.3276</v>
      </c>
      <c r="Z3190" s="92">
        <f t="shared" si="301"/>
        <v>27.6724</v>
      </c>
      <c r="AA3190" s="92">
        <f t="shared" si="302"/>
        <v>28</v>
      </c>
    </row>
    <row r="3191" spans="1:27" x14ac:dyDescent="0.25">
      <c r="A3191" t="s">
        <v>594</v>
      </c>
      <c r="B3191" t="s">
        <v>223</v>
      </c>
      <c r="C3191" t="s">
        <v>224</v>
      </c>
      <c r="D3191" t="s">
        <v>606</v>
      </c>
      <c r="E3191" t="s">
        <v>607</v>
      </c>
      <c r="F3191" t="str">
        <f t="shared" si="298"/>
        <v>1350</v>
      </c>
      <c r="G3191" t="s">
        <v>84</v>
      </c>
      <c r="H3191" t="s">
        <v>85</v>
      </c>
      <c r="I3191" s="91">
        <v>43.07</v>
      </c>
      <c r="J3191" s="91"/>
      <c r="K3191" s="91"/>
      <c r="L3191" s="91"/>
      <c r="M3191" s="91"/>
      <c r="N3191" s="91"/>
      <c r="O3191" s="91"/>
      <c r="P3191" s="91"/>
      <c r="Q3191" s="91"/>
      <c r="R3191" s="91"/>
      <c r="S3191" s="91">
        <v>14.36</v>
      </c>
      <c r="T3191" s="91">
        <v>76.41</v>
      </c>
      <c r="U3191" s="91">
        <f t="shared" si="299"/>
        <v>133.84</v>
      </c>
      <c r="V3191" s="82" t="str">
        <f t="shared" si="297"/>
        <v>141001350893</v>
      </c>
      <c r="W3191" s="83">
        <f>VLOOKUP(V3191,Factors!$E$6:$H$5950,4,FALSE)</f>
        <v>1.17E-2</v>
      </c>
      <c r="X3191" t="str">
        <f>VLOOKUP(V3191,Factors!$E$6:$F$5950,2,FALSE)</f>
        <v>Transmission</v>
      </c>
      <c r="Y3191" s="92">
        <f t="shared" si="300"/>
        <v>1.565928</v>
      </c>
      <c r="Z3191" s="92">
        <f t="shared" si="301"/>
        <v>132.27407199999999</v>
      </c>
      <c r="AA3191" s="92">
        <f t="shared" si="302"/>
        <v>133.84</v>
      </c>
    </row>
    <row r="3192" spans="1:27" x14ac:dyDescent="0.25">
      <c r="A3192" t="s">
        <v>594</v>
      </c>
      <c r="B3192" t="s">
        <v>223</v>
      </c>
      <c r="C3192" t="s">
        <v>224</v>
      </c>
      <c r="D3192" t="s">
        <v>606</v>
      </c>
      <c r="E3192" t="s">
        <v>607</v>
      </c>
      <c r="F3192" t="str">
        <f t="shared" si="298"/>
        <v>1350</v>
      </c>
      <c r="G3192" t="s">
        <v>44</v>
      </c>
      <c r="H3192" t="s">
        <v>45</v>
      </c>
      <c r="I3192" s="91"/>
      <c r="J3192" s="91">
        <v>0</v>
      </c>
      <c r="K3192" s="91"/>
      <c r="L3192" s="91"/>
      <c r="M3192" s="91"/>
      <c r="N3192" s="91"/>
      <c r="O3192" s="91"/>
      <c r="P3192" s="91"/>
      <c r="Q3192" s="91"/>
      <c r="R3192" s="91"/>
      <c r="S3192" s="91"/>
      <c r="T3192" s="91"/>
      <c r="U3192" s="91">
        <f t="shared" si="299"/>
        <v>0</v>
      </c>
      <c r="V3192" s="82" t="str">
        <f t="shared" si="297"/>
        <v>141001350893</v>
      </c>
      <c r="W3192" s="83">
        <f>VLOOKUP(V3192,Factors!$E$6:$H$5950,4,FALSE)</f>
        <v>1.17E-2</v>
      </c>
      <c r="X3192" t="str">
        <f>VLOOKUP(V3192,Factors!$E$6:$F$5950,2,FALSE)</f>
        <v>Transmission</v>
      </c>
      <c r="Y3192" s="92">
        <f t="shared" si="300"/>
        <v>0</v>
      </c>
      <c r="Z3192" s="92">
        <f t="shared" si="301"/>
        <v>0</v>
      </c>
      <c r="AA3192" s="92">
        <f t="shared" si="302"/>
        <v>0</v>
      </c>
    </row>
    <row r="3193" spans="1:27" x14ac:dyDescent="0.25">
      <c r="A3193" t="s">
        <v>594</v>
      </c>
      <c r="B3193" t="s">
        <v>223</v>
      </c>
      <c r="C3193" t="s">
        <v>224</v>
      </c>
      <c r="D3193" t="s">
        <v>606</v>
      </c>
      <c r="E3193" t="s">
        <v>607</v>
      </c>
      <c r="F3193" t="str">
        <f t="shared" si="298"/>
        <v>1350</v>
      </c>
      <c r="G3193" t="s">
        <v>56</v>
      </c>
      <c r="H3193" t="s">
        <v>57</v>
      </c>
      <c r="I3193" s="91">
        <v>778.8</v>
      </c>
      <c r="J3193" s="91"/>
      <c r="K3193" s="91"/>
      <c r="L3193" s="91"/>
      <c r="M3193" s="91"/>
      <c r="N3193" s="91"/>
      <c r="O3193" s="91"/>
      <c r="P3193" s="91"/>
      <c r="Q3193" s="91"/>
      <c r="R3193" s="91">
        <v>0</v>
      </c>
      <c r="S3193" s="91">
        <v>259.68</v>
      </c>
      <c r="T3193" s="91">
        <v>1381.6</v>
      </c>
      <c r="U3193" s="91">
        <f t="shared" si="299"/>
        <v>2420.08</v>
      </c>
      <c r="V3193" s="82" t="str">
        <f t="shared" si="297"/>
        <v>141001350893</v>
      </c>
      <c r="W3193" s="83">
        <f>VLOOKUP(V3193,Factors!$E$6:$H$5950,4,FALSE)</f>
        <v>1.17E-2</v>
      </c>
      <c r="X3193" t="str">
        <f>VLOOKUP(V3193,Factors!$E$6:$F$5950,2,FALSE)</f>
        <v>Transmission</v>
      </c>
      <c r="Y3193" s="92">
        <f t="shared" si="300"/>
        <v>28.314935999999999</v>
      </c>
      <c r="Z3193" s="92">
        <f t="shared" si="301"/>
        <v>2391.7650639999997</v>
      </c>
      <c r="AA3193" s="92">
        <f t="shared" si="302"/>
        <v>2420.08</v>
      </c>
    </row>
    <row r="3194" spans="1:27" x14ac:dyDescent="0.25">
      <c r="A3194" t="s">
        <v>594</v>
      </c>
      <c r="B3194" t="s">
        <v>223</v>
      </c>
      <c r="C3194" t="s">
        <v>224</v>
      </c>
      <c r="D3194" t="s">
        <v>610</v>
      </c>
      <c r="E3194" t="s">
        <v>611</v>
      </c>
      <c r="F3194" t="str">
        <f t="shared" si="298"/>
        <v>1420</v>
      </c>
      <c r="G3194" t="s">
        <v>84</v>
      </c>
      <c r="H3194" t="s">
        <v>85</v>
      </c>
      <c r="I3194" s="91"/>
      <c r="J3194" s="91"/>
      <c r="K3194" s="91">
        <v>10.77</v>
      </c>
      <c r="L3194" s="91"/>
      <c r="M3194" s="91"/>
      <c r="N3194" s="91"/>
      <c r="O3194" s="91"/>
      <c r="P3194" s="91"/>
      <c r="Q3194" s="91"/>
      <c r="R3194" s="91"/>
      <c r="S3194" s="91">
        <v>25.13</v>
      </c>
      <c r="T3194" s="91"/>
      <c r="U3194" s="91">
        <f t="shared" si="299"/>
        <v>35.9</v>
      </c>
      <c r="V3194" s="82" t="str">
        <f t="shared" si="297"/>
        <v>141001420893</v>
      </c>
      <c r="W3194" s="83">
        <f>VLOOKUP(V3194,Factors!$E$6:$H$5950,4,FALSE)</f>
        <v>1.17E-2</v>
      </c>
      <c r="X3194" t="str">
        <f>VLOOKUP(V3194,Factors!$E$6:$F$5950,2,FALSE)</f>
        <v>Transmission</v>
      </c>
      <c r="Y3194" s="92">
        <f t="shared" si="300"/>
        <v>0.42003000000000001</v>
      </c>
      <c r="Z3194" s="92">
        <f t="shared" si="301"/>
        <v>35.479970000000002</v>
      </c>
      <c r="AA3194" s="92">
        <f t="shared" si="302"/>
        <v>35.9</v>
      </c>
    </row>
    <row r="3195" spans="1:27" x14ac:dyDescent="0.25">
      <c r="A3195" t="s">
        <v>594</v>
      </c>
      <c r="B3195" t="s">
        <v>223</v>
      </c>
      <c r="C3195" t="s">
        <v>224</v>
      </c>
      <c r="D3195" t="s">
        <v>610</v>
      </c>
      <c r="E3195" t="s">
        <v>611</v>
      </c>
      <c r="F3195" t="str">
        <f t="shared" si="298"/>
        <v>1420</v>
      </c>
      <c r="G3195" t="s">
        <v>56</v>
      </c>
      <c r="H3195" t="s">
        <v>57</v>
      </c>
      <c r="I3195" s="91"/>
      <c r="J3195" s="91"/>
      <c r="K3195" s="91">
        <v>194.76</v>
      </c>
      <c r="L3195" s="91"/>
      <c r="M3195" s="91"/>
      <c r="N3195" s="91"/>
      <c r="O3195" s="91"/>
      <c r="P3195" s="91"/>
      <c r="Q3195" s="91"/>
      <c r="R3195" s="91"/>
      <c r="S3195" s="91">
        <v>454.44</v>
      </c>
      <c r="T3195" s="91"/>
      <c r="U3195" s="91">
        <f t="shared" si="299"/>
        <v>649.20000000000005</v>
      </c>
      <c r="V3195" s="82" t="str">
        <f t="shared" si="297"/>
        <v>141001420893</v>
      </c>
      <c r="W3195" s="83">
        <f>VLOOKUP(V3195,Factors!$E$6:$H$5950,4,FALSE)</f>
        <v>1.17E-2</v>
      </c>
      <c r="X3195" t="str">
        <f>VLOOKUP(V3195,Factors!$E$6:$F$5950,2,FALSE)</f>
        <v>Transmission</v>
      </c>
      <c r="Y3195" s="92">
        <f t="shared" si="300"/>
        <v>7.5956400000000004</v>
      </c>
      <c r="Z3195" s="92">
        <f t="shared" si="301"/>
        <v>641.60436000000004</v>
      </c>
      <c r="AA3195" s="92">
        <f t="shared" si="302"/>
        <v>649.20000000000005</v>
      </c>
    </row>
    <row r="3196" spans="1:27" x14ac:dyDescent="0.25">
      <c r="A3196" t="s">
        <v>594</v>
      </c>
      <c r="B3196" t="s">
        <v>223</v>
      </c>
      <c r="C3196" t="s">
        <v>224</v>
      </c>
      <c r="D3196" t="s">
        <v>618</v>
      </c>
      <c r="E3196" t="s">
        <v>619</v>
      </c>
      <c r="F3196" t="str">
        <f t="shared" si="298"/>
        <v>1620</v>
      </c>
      <c r="G3196" t="s">
        <v>84</v>
      </c>
      <c r="H3196" t="s">
        <v>85</v>
      </c>
      <c r="I3196" s="91"/>
      <c r="J3196" s="91"/>
      <c r="K3196" s="91"/>
      <c r="L3196" s="91"/>
      <c r="M3196" s="91"/>
      <c r="N3196" s="91"/>
      <c r="O3196" s="91"/>
      <c r="P3196" s="91">
        <v>6.77</v>
      </c>
      <c r="Q3196" s="91"/>
      <c r="R3196" s="91"/>
      <c r="S3196" s="91"/>
      <c r="T3196" s="91"/>
      <c r="U3196" s="91">
        <f t="shared" si="299"/>
        <v>6.77</v>
      </c>
      <c r="V3196" s="82" t="str">
        <f t="shared" si="297"/>
        <v>141001620893</v>
      </c>
      <c r="W3196" s="83">
        <f>VLOOKUP(V3196,Factors!$E$6:$H$5950,4,FALSE)</f>
        <v>1.17E-2</v>
      </c>
      <c r="X3196" t="str">
        <f>VLOOKUP(V3196,Factors!$E$6:$F$5950,2,FALSE)</f>
        <v>Transmission</v>
      </c>
      <c r="Y3196" s="92">
        <f t="shared" si="300"/>
        <v>7.9209000000000002E-2</v>
      </c>
      <c r="Z3196" s="92">
        <f t="shared" si="301"/>
        <v>6.6907909999999999</v>
      </c>
      <c r="AA3196" s="92">
        <f t="shared" si="302"/>
        <v>6.77</v>
      </c>
    </row>
    <row r="3197" spans="1:27" x14ac:dyDescent="0.25">
      <c r="A3197" t="s">
        <v>594</v>
      </c>
      <c r="B3197" t="s">
        <v>223</v>
      </c>
      <c r="C3197" t="s">
        <v>224</v>
      </c>
      <c r="D3197" t="s">
        <v>618</v>
      </c>
      <c r="E3197" t="s">
        <v>619</v>
      </c>
      <c r="F3197" t="str">
        <f t="shared" si="298"/>
        <v>1620</v>
      </c>
      <c r="G3197" t="s">
        <v>56</v>
      </c>
      <c r="H3197" t="s">
        <v>57</v>
      </c>
      <c r="I3197" s="91"/>
      <c r="J3197" s="91"/>
      <c r="K3197" s="91"/>
      <c r="L3197" s="91"/>
      <c r="M3197" s="91"/>
      <c r="N3197" s="91"/>
      <c r="O3197" s="91"/>
      <c r="P3197" s="91">
        <v>122.48</v>
      </c>
      <c r="Q3197" s="91"/>
      <c r="R3197" s="91"/>
      <c r="S3197" s="91"/>
      <c r="T3197" s="91"/>
      <c r="U3197" s="91">
        <f t="shared" si="299"/>
        <v>122.48</v>
      </c>
      <c r="V3197" s="82" t="str">
        <f t="shared" si="297"/>
        <v>141001620893</v>
      </c>
      <c r="W3197" s="83">
        <f>VLOOKUP(V3197,Factors!$E$6:$H$5950,4,FALSE)</f>
        <v>1.17E-2</v>
      </c>
      <c r="X3197" t="str">
        <f>VLOOKUP(V3197,Factors!$E$6:$F$5950,2,FALSE)</f>
        <v>Transmission</v>
      </c>
      <c r="Y3197" s="92">
        <f t="shared" si="300"/>
        <v>1.4330160000000001</v>
      </c>
      <c r="Z3197" s="92">
        <f t="shared" si="301"/>
        <v>121.04698400000001</v>
      </c>
      <c r="AA3197" s="92">
        <f t="shared" si="302"/>
        <v>122.48</v>
      </c>
    </row>
    <row r="3198" spans="1:27" x14ac:dyDescent="0.25">
      <c r="A3198" t="s">
        <v>594</v>
      </c>
      <c r="B3198" t="s">
        <v>264</v>
      </c>
      <c r="C3198" t="s">
        <v>265</v>
      </c>
      <c r="D3198" t="s">
        <v>618</v>
      </c>
      <c r="E3198" t="s">
        <v>619</v>
      </c>
      <c r="F3198" t="str">
        <f t="shared" si="298"/>
        <v>1620</v>
      </c>
      <c r="G3198" t="s">
        <v>84</v>
      </c>
      <c r="H3198" t="s">
        <v>85</v>
      </c>
      <c r="I3198" s="91"/>
      <c r="J3198" s="91"/>
      <c r="K3198" s="91"/>
      <c r="L3198" s="91"/>
      <c r="M3198" s="91"/>
      <c r="N3198" s="91"/>
      <c r="O3198" s="91"/>
      <c r="P3198" s="91"/>
      <c r="Q3198" s="91"/>
      <c r="R3198" s="91"/>
      <c r="S3198" s="91">
        <v>28.77</v>
      </c>
      <c r="T3198" s="91"/>
      <c r="U3198" s="91">
        <f t="shared" si="299"/>
        <v>28.77</v>
      </c>
      <c r="V3198" s="82" t="str">
        <f t="shared" si="297"/>
        <v>141091620893</v>
      </c>
      <c r="W3198" s="83">
        <f>VLOOKUP(V3198,Factors!$E$6:$H$5950,4,FALSE)</f>
        <v>1</v>
      </c>
      <c r="X3198" t="str">
        <f>VLOOKUP(V3198,Factors!$E$6:$F$5950,2,FALSE)</f>
        <v>direct-wa</v>
      </c>
      <c r="Y3198" s="92">
        <f t="shared" si="300"/>
        <v>28.77</v>
      </c>
      <c r="Z3198" s="92">
        <f t="shared" si="301"/>
        <v>0</v>
      </c>
      <c r="AA3198" s="92">
        <f t="shared" si="302"/>
        <v>28.77</v>
      </c>
    </row>
    <row r="3199" spans="1:27" x14ac:dyDescent="0.25">
      <c r="A3199" t="s">
        <v>594</v>
      </c>
      <c r="B3199" t="s">
        <v>264</v>
      </c>
      <c r="C3199" t="s">
        <v>265</v>
      </c>
      <c r="D3199" t="s">
        <v>618</v>
      </c>
      <c r="E3199" t="s">
        <v>619</v>
      </c>
      <c r="F3199" t="str">
        <f t="shared" si="298"/>
        <v>1620</v>
      </c>
      <c r="G3199" t="s">
        <v>56</v>
      </c>
      <c r="H3199" t="s">
        <v>57</v>
      </c>
      <c r="I3199" s="91"/>
      <c r="J3199" s="91"/>
      <c r="K3199" s="91"/>
      <c r="L3199" s="91"/>
      <c r="M3199" s="91"/>
      <c r="N3199" s="91"/>
      <c r="O3199" s="91"/>
      <c r="P3199" s="91"/>
      <c r="Q3199" s="91"/>
      <c r="R3199" s="91"/>
      <c r="S3199" s="91">
        <v>520.24</v>
      </c>
      <c r="T3199" s="91"/>
      <c r="U3199" s="91">
        <f t="shared" si="299"/>
        <v>520.24</v>
      </c>
      <c r="V3199" s="82" t="str">
        <f t="shared" si="297"/>
        <v>141091620893</v>
      </c>
      <c r="W3199" s="83">
        <f>VLOOKUP(V3199,Factors!$E$6:$H$5950,4,FALSE)</f>
        <v>1</v>
      </c>
      <c r="X3199" t="str">
        <f>VLOOKUP(V3199,Factors!$E$6:$F$5950,2,FALSE)</f>
        <v>direct-wa</v>
      </c>
      <c r="Y3199" s="92">
        <f t="shared" si="300"/>
        <v>520.24</v>
      </c>
      <c r="Z3199" s="92">
        <f t="shared" si="301"/>
        <v>0</v>
      </c>
      <c r="AA3199" s="92">
        <f t="shared" si="302"/>
        <v>520.24</v>
      </c>
    </row>
    <row r="3200" spans="1:27" x14ac:dyDescent="0.25">
      <c r="A3200" t="s">
        <v>594</v>
      </c>
      <c r="B3200" t="s">
        <v>164</v>
      </c>
      <c r="C3200" t="s">
        <v>165</v>
      </c>
      <c r="D3200" t="s">
        <v>618</v>
      </c>
      <c r="E3200" t="s">
        <v>619</v>
      </c>
      <c r="F3200" t="str">
        <f t="shared" si="298"/>
        <v>1620</v>
      </c>
      <c r="G3200" t="s">
        <v>84</v>
      </c>
      <c r="H3200" t="s">
        <v>85</v>
      </c>
      <c r="I3200" s="91"/>
      <c r="J3200" s="91"/>
      <c r="K3200" s="91"/>
      <c r="L3200" s="91"/>
      <c r="M3200" s="91">
        <v>5.08</v>
      </c>
      <c r="N3200" s="91"/>
      <c r="O3200" s="91"/>
      <c r="P3200" s="91"/>
      <c r="Q3200" s="91"/>
      <c r="R3200" s="91"/>
      <c r="S3200" s="91"/>
      <c r="T3200" s="91"/>
      <c r="U3200" s="91">
        <f t="shared" si="299"/>
        <v>5.08</v>
      </c>
      <c r="V3200" s="82" t="str">
        <f t="shared" si="297"/>
        <v>151001620893</v>
      </c>
      <c r="W3200" s="83">
        <f>VLOOKUP(V3200,Factors!$E$6:$H$5950,4,FALSE)</f>
        <v>0</v>
      </c>
      <c r="X3200" t="str">
        <f>VLOOKUP(V3200,Factors!$E$6:$F$5950,2,FALSE)</f>
        <v>Direct-OR</v>
      </c>
      <c r="Y3200" s="92">
        <f t="shared" si="300"/>
        <v>0</v>
      </c>
      <c r="Z3200" s="92">
        <f t="shared" si="301"/>
        <v>5.08</v>
      </c>
      <c r="AA3200" s="92">
        <f t="shared" si="302"/>
        <v>5.08</v>
      </c>
    </row>
    <row r="3201" spans="1:27" x14ac:dyDescent="0.25">
      <c r="A3201" t="s">
        <v>594</v>
      </c>
      <c r="B3201" t="s">
        <v>164</v>
      </c>
      <c r="C3201" t="s">
        <v>165</v>
      </c>
      <c r="D3201" t="s">
        <v>618</v>
      </c>
      <c r="E3201" t="s">
        <v>619</v>
      </c>
      <c r="F3201" t="str">
        <f t="shared" si="298"/>
        <v>1620</v>
      </c>
      <c r="G3201" t="s">
        <v>56</v>
      </c>
      <c r="H3201" t="s">
        <v>57</v>
      </c>
      <c r="I3201" s="91"/>
      <c r="J3201" s="91"/>
      <c r="K3201" s="91"/>
      <c r="L3201" s="91"/>
      <c r="M3201" s="91">
        <v>91.86</v>
      </c>
      <c r="N3201" s="91"/>
      <c r="O3201" s="91"/>
      <c r="P3201" s="91"/>
      <c r="Q3201" s="91"/>
      <c r="R3201" s="91"/>
      <c r="S3201" s="91"/>
      <c r="T3201" s="91"/>
      <c r="U3201" s="91">
        <f t="shared" si="299"/>
        <v>91.86</v>
      </c>
      <c r="V3201" s="82" t="str">
        <f t="shared" si="297"/>
        <v>151001620893</v>
      </c>
      <c r="W3201" s="83">
        <f>VLOOKUP(V3201,Factors!$E$6:$H$5950,4,FALSE)</f>
        <v>0</v>
      </c>
      <c r="X3201" t="str">
        <f>VLOOKUP(V3201,Factors!$E$6:$F$5950,2,FALSE)</f>
        <v>Direct-OR</v>
      </c>
      <c r="Y3201" s="92">
        <f t="shared" si="300"/>
        <v>0</v>
      </c>
      <c r="Z3201" s="92">
        <f t="shared" si="301"/>
        <v>91.86</v>
      </c>
      <c r="AA3201" s="92">
        <f t="shared" si="302"/>
        <v>91.86</v>
      </c>
    </row>
    <row r="3202" spans="1:27" x14ac:dyDescent="0.25">
      <c r="A3202" t="s">
        <v>594</v>
      </c>
      <c r="B3202" t="s">
        <v>170</v>
      </c>
      <c r="C3202" t="s">
        <v>171</v>
      </c>
      <c r="D3202" t="s">
        <v>600</v>
      </c>
      <c r="E3202" t="s">
        <v>601</v>
      </c>
      <c r="F3202" t="str">
        <f t="shared" si="298"/>
        <v>1295</v>
      </c>
      <c r="G3202" t="s">
        <v>92</v>
      </c>
      <c r="H3202" t="s">
        <v>93</v>
      </c>
      <c r="I3202" s="91"/>
      <c r="J3202" s="91"/>
      <c r="K3202" s="91"/>
      <c r="L3202" s="91"/>
      <c r="M3202" s="91">
        <v>1504.71</v>
      </c>
      <c r="N3202" s="91">
        <v>-258.22000000000003</v>
      </c>
      <c r="O3202" s="91"/>
      <c r="P3202" s="91"/>
      <c r="Q3202" s="91"/>
      <c r="R3202" s="91"/>
      <c r="S3202" s="91"/>
      <c r="T3202" s="91"/>
      <c r="U3202" s="91">
        <f t="shared" si="299"/>
        <v>1246.49</v>
      </c>
      <c r="V3202" s="82" t="str">
        <f t="shared" si="297"/>
        <v>155061295893</v>
      </c>
      <c r="W3202" s="83">
        <f>VLOOKUP(V3202,Factors!$E$6:$H$5950,4,FALSE)</f>
        <v>0</v>
      </c>
      <c r="X3202" t="str">
        <f>VLOOKUP(V3202,Factors!$E$6:$F$5950,2,FALSE)</f>
        <v>Direct-OR</v>
      </c>
      <c r="Y3202" s="92">
        <f t="shared" si="300"/>
        <v>0</v>
      </c>
      <c r="Z3202" s="92">
        <f t="shared" si="301"/>
        <v>1246.49</v>
      </c>
      <c r="AA3202" s="92">
        <f t="shared" si="302"/>
        <v>1246.49</v>
      </c>
    </row>
    <row r="3203" spans="1:27" x14ac:dyDescent="0.25">
      <c r="A3203" t="s">
        <v>594</v>
      </c>
      <c r="B3203" t="s">
        <v>170</v>
      </c>
      <c r="C3203" t="s">
        <v>171</v>
      </c>
      <c r="D3203" t="s">
        <v>600</v>
      </c>
      <c r="E3203" t="s">
        <v>601</v>
      </c>
      <c r="F3203" t="str">
        <f t="shared" si="298"/>
        <v>1295</v>
      </c>
      <c r="G3203" t="s">
        <v>84</v>
      </c>
      <c r="H3203" t="s">
        <v>85</v>
      </c>
      <c r="I3203" s="91"/>
      <c r="J3203" s="91"/>
      <c r="K3203" s="91"/>
      <c r="L3203" s="91"/>
      <c r="M3203" s="91"/>
      <c r="N3203" s="91">
        <v>76.81</v>
      </c>
      <c r="O3203" s="91"/>
      <c r="P3203" s="91"/>
      <c r="Q3203" s="91"/>
      <c r="R3203" s="91">
        <v>20.14</v>
      </c>
      <c r="S3203" s="91"/>
      <c r="T3203" s="91"/>
      <c r="U3203" s="91">
        <f t="shared" si="299"/>
        <v>96.95</v>
      </c>
      <c r="V3203" s="82" t="str">
        <f t="shared" si="297"/>
        <v>155061295893</v>
      </c>
      <c r="W3203" s="83">
        <f>VLOOKUP(V3203,Factors!$E$6:$H$5950,4,FALSE)</f>
        <v>0</v>
      </c>
      <c r="X3203" t="str">
        <f>VLOOKUP(V3203,Factors!$E$6:$F$5950,2,FALSE)</f>
        <v>Direct-OR</v>
      </c>
      <c r="Y3203" s="92">
        <f t="shared" si="300"/>
        <v>0</v>
      </c>
      <c r="Z3203" s="92">
        <f t="shared" si="301"/>
        <v>96.95</v>
      </c>
      <c r="AA3203" s="92">
        <f t="shared" si="302"/>
        <v>96.95</v>
      </c>
    </row>
    <row r="3204" spans="1:27" x14ac:dyDescent="0.25">
      <c r="A3204" t="s">
        <v>594</v>
      </c>
      <c r="B3204" t="s">
        <v>170</v>
      </c>
      <c r="C3204" t="s">
        <v>171</v>
      </c>
      <c r="D3204" t="s">
        <v>600</v>
      </c>
      <c r="E3204" t="s">
        <v>601</v>
      </c>
      <c r="F3204" t="str">
        <f t="shared" si="298"/>
        <v>1295</v>
      </c>
      <c r="G3204" t="s">
        <v>102</v>
      </c>
      <c r="H3204" t="s">
        <v>103</v>
      </c>
      <c r="I3204" s="91"/>
      <c r="J3204" s="91"/>
      <c r="K3204" s="91"/>
      <c r="L3204" s="91"/>
      <c r="M3204" s="91">
        <v>52.08</v>
      </c>
      <c r="N3204" s="91"/>
      <c r="O3204" s="91"/>
      <c r="P3204" s="91"/>
      <c r="Q3204" s="91"/>
      <c r="R3204" s="91"/>
      <c r="S3204" s="91"/>
      <c r="T3204" s="91"/>
      <c r="U3204" s="91">
        <f t="shared" si="299"/>
        <v>52.08</v>
      </c>
      <c r="V3204" s="82" t="str">
        <f t="shared" ref="V3204:V3267" si="303">CONCATENATE(B3204,RIGHT(D3204,4),A3204)</f>
        <v>155061295893</v>
      </c>
      <c r="W3204" s="83">
        <f>VLOOKUP(V3204,Factors!$E$6:$H$5950,4,FALSE)</f>
        <v>0</v>
      </c>
      <c r="X3204" t="str">
        <f>VLOOKUP(V3204,Factors!$E$6:$F$5950,2,FALSE)</f>
        <v>Direct-OR</v>
      </c>
      <c r="Y3204" s="92">
        <f t="shared" si="300"/>
        <v>0</v>
      </c>
      <c r="Z3204" s="92">
        <f t="shared" si="301"/>
        <v>52.08</v>
      </c>
      <c r="AA3204" s="92">
        <f t="shared" si="302"/>
        <v>52.08</v>
      </c>
    </row>
    <row r="3205" spans="1:27" x14ac:dyDescent="0.25">
      <c r="A3205" t="s">
        <v>594</v>
      </c>
      <c r="B3205" t="s">
        <v>170</v>
      </c>
      <c r="C3205" t="s">
        <v>171</v>
      </c>
      <c r="D3205" t="s">
        <v>600</v>
      </c>
      <c r="E3205" t="s">
        <v>601</v>
      </c>
      <c r="F3205" t="str">
        <f t="shared" ref="F3205:F3268" si="304">RIGHT(D3205,4)</f>
        <v>1295</v>
      </c>
      <c r="G3205" t="s">
        <v>56</v>
      </c>
      <c r="H3205" t="s">
        <v>57</v>
      </c>
      <c r="I3205" s="91"/>
      <c r="J3205" s="91"/>
      <c r="K3205" s="91"/>
      <c r="L3205" s="91"/>
      <c r="M3205" s="91"/>
      <c r="N3205" s="91">
        <v>1388.74</v>
      </c>
      <c r="O3205" s="91"/>
      <c r="P3205" s="91"/>
      <c r="Q3205" s="91"/>
      <c r="R3205" s="91">
        <v>291.8</v>
      </c>
      <c r="S3205" s="91"/>
      <c r="T3205" s="91"/>
      <c r="U3205" s="91">
        <f t="shared" ref="U3205:U3268" si="305">SUM(I3205:T3205)</f>
        <v>1680.54</v>
      </c>
      <c r="V3205" s="82" t="str">
        <f t="shared" si="303"/>
        <v>155061295893</v>
      </c>
      <c r="W3205" s="83">
        <f>VLOOKUP(V3205,Factors!$E$6:$H$5950,4,FALSE)</f>
        <v>0</v>
      </c>
      <c r="X3205" t="str">
        <f>VLOOKUP(V3205,Factors!$E$6:$F$5950,2,FALSE)</f>
        <v>Direct-OR</v>
      </c>
      <c r="Y3205" s="92">
        <f t="shared" si="300"/>
        <v>0</v>
      </c>
      <c r="Z3205" s="92">
        <f t="shared" si="301"/>
        <v>1680.54</v>
      </c>
      <c r="AA3205" s="92">
        <f t="shared" si="302"/>
        <v>1680.54</v>
      </c>
    </row>
    <row r="3206" spans="1:27" x14ac:dyDescent="0.25">
      <c r="A3206" t="s">
        <v>594</v>
      </c>
      <c r="B3206" t="s">
        <v>170</v>
      </c>
      <c r="C3206" t="s">
        <v>171</v>
      </c>
      <c r="D3206" t="s">
        <v>600</v>
      </c>
      <c r="E3206" t="s">
        <v>601</v>
      </c>
      <c r="F3206" t="str">
        <f t="shared" si="304"/>
        <v>1295</v>
      </c>
      <c r="G3206" t="s">
        <v>68</v>
      </c>
      <c r="H3206" t="s">
        <v>69</v>
      </c>
      <c r="I3206" s="91"/>
      <c r="J3206" s="91"/>
      <c r="K3206" s="91"/>
      <c r="L3206" s="91"/>
      <c r="M3206" s="91"/>
      <c r="N3206" s="91"/>
      <c r="O3206" s="91"/>
      <c r="P3206" s="91"/>
      <c r="Q3206" s="91"/>
      <c r="R3206" s="91">
        <v>72.25</v>
      </c>
      <c r="S3206" s="91"/>
      <c r="T3206" s="91"/>
      <c r="U3206" s="91">
        <f t="shared" si="305"/>
        <v>72.25</v>
      </c>
      <c r="V3206" s="82" t="str">
        <f t="shared" si="303"/>
        <v>155061295893</v>
      </c>
      <c r="W3206" s="83">
        <f>VLOOKUP(V3206,Factors!$E$6:$H$5950,4,FALSE)</f>
        <v>0</v>
      </c>
      <c r="X3206" t="str">
        <f>VLOOKUP(V3206,Factors!$E$6:$F$5950,2,FALSE)</f>
        <v>Direct-OR</v>
      </c>
      <c r="Y3206" s="92">
        <f t="shared" si="300"/>
        <v>0</v>
      </c>
      <c r="Z3206" s="92">
        <f t="shared" si="301"/>
        <v>72.25</v>
      </c>
      <c r="AA3206" s="92">
        <f t="shared" si="302"/>
        <v>72.25</v>
      </c>
    </row>
    <row r="3207" spans="1:27" x14ac:dyDescent="0.25">
      <c r="A3207" t="s">
        <v>594</v>
      </c>
      <c r="B3207" t="s">
        <v>170</v>
      </c>
      <c r="C3207" t="s">
        <v>171</v>
      </c>
      <c r="D3207" t="s">
        <v>604</v>
      </c>
      <c r="E3207" t="s">
        <v>605</v>
      </c>
      <c r="F3207" t="str">
        <f t="shared" si="304"/>
        <v>1345</v>
      </c>
      <c r="G3207" t="s">
        <v>84</v>
      </c>
      <c r="H3207" t="s">
        <v>85</v>
      </c>
      <c r="I3207" s="91"/>
      <c r="J3207" s="91"/>
      <c r="K3207" s="91"/>
      <c r="L3207" s="91"/>
      <c r="M3207" s="91"/>
      <c r="N3207" s="91"/>
      <c r="O3207" s="91"/>
      <c r="P3207" s="91"/>
      <c r="Q3207" s="91"/>
      <c r="R3207" s="91"/>
      <c r="S3207" s="91"/>
      <c r="T3207" s="91">
        <v>-715.75</v>
      </c>
      <c r="U3207" s="91">
        <f t="shared" si="305"/>
        <v>-715.75</v>
      </c>
      <c r="V3207" s="82" t="str">
        <f t="shared" si="303"/>
        <v>155061345893</v>
      </c>
      <c r="W3207" s="83">
        <f>VLOOKUP(V3207,Factors!$E$6:$H$5950,4,FALSE)</f>
        <v>0</v>
      </c>
      <c r="X3207" t="str">
        <f>VLOOKUP(V3207,Factors!$E$6:$F$5950,2,FALSE)</f>
        <v>Direct-OR</v>
      </c>
      <c r="Y3207" s="92">
        <f t="shared" si="300"/>
        <v>0</v>
      </c>
      <c r="Z3207" s="92">
        <f t="shared" si="301"/>
        <v>-715.75</v>
      </c>
      <c r="AA3207" s="92">
        <f t="shared" si="302"/>
        <v>-715.75</v>
      </c>
    </row>
    <row r="3208" spans="1:27" x14ac:dyDescent="0.25">
      <c r="A3208" t="s">
        <v>594</v>
      </c>
      <c r="B3208" t="s">
        <v>170</v>
      </c>
      <c r="C3208" t="s">
        <v>171</v>
      </c>
      <c r="D3208" t="s">
        <v>604</v>
      </c>
      <c r="E3208" t="s">
        <v>605</v>
      </c>
      <c r="F3208" t="str">
        <f t="shared" si="304"/>
        <v>1345</v>
      </c>
      <c r="G3208" t="s">
        <v>44</v>
      </c>
      <c r="H3208" t="s">
        <v>45</v>
      </c>
      <c r="I3208" s="91">
        <v>51.2</v>
      </c>
      <c r="J3208" s="91">
        <v>64</v>
      </c>
      <c r="K3208" s="91"/>
      <c r="L3208" s="91">
        <v>51.2</v>
      </c>
      <c r="M3208" s="91">
        <v>64</v>
      </c>
      <c r="N3208" s="91">
        <v>53.68</v>
      </c>
      <c r="O3208" s="91"/>
      <c r="P3208" s="91">
        <v>120.6</v>
      </c>
      <c r="Q3208" s="91">
        <v>53.6</v>
      </c>
      <c r="R3208" s="91">
        <v>53.6</v>
      </c>
      <c r="S3208" s="91"/>
      <c r="T3208" s="91">
        <v>67</v>
      </c>
      <c r="U3208" s="91">
        <f t="shared" si="305"/>
        <v>578.88</v>
      </c>
      <c r="V3208" s="82" t="str">
        <f t="shared" si="303"/>
        <v>155061345893</v>
      </c>
      <c r="W3208" s="83">
        <f>VLOOKUP(V3208,Factors!$E$6:$H$5950,4,FALSE)</f>
        <v>0</v>
      </c>
      <c r="X3208" t="str">
        <f>VLOOKUP(V3208,Factors!$E$6:$F$5950,2,FALSE)</f>
        <v>Direct-OR</v>
      </c>
      <c r="Y3208" s="92">
        <f t="shared" si="300"/>
        <v>0</v>
      </c>
      <c r="Z3208" s="92">
        <f t="shared" si="301"/>
        <v>578.88</v>
      </c>
      <c r="AA3208" s="92">
        <f t="shared" si="302"/>
        <v>578.88</v>
      </c>
    </row>
    <row r="3209" spans="1:27" x14ac:dyDescent="0.25">
      <c r="A3209" t="s">
        <v>594</v>
      </c>
      <c r="B3209" t="s">
        <v>170</v>
      </c>
      <c r="C3209" t="s">
        <v>171</v>
      </c>
      <c r="D3209" t="s">
        <v>604</v>
      </c>
      <c r="E3209" t="s">
        <v>605</v>
      </c>
      <c r="F3209" t="str">
        <f t="shared" si="304"/>
        <v>1345</v>
      </c>
      <c r="G3209" t="s">
        <v>138</v>
      </c>
      <c r="H3209" t="s">
        <v>139</v>
      </c>
      <c r="I3209" s="91"/>
      <c r="J3209" s="91"/>
      <c r="K3209" s="91"/>
      <c r="L3209" s="91"/>
      <c r="M3209" s="91"/>
      <c r="N3209" s="91"/>
      <c r="O3209" s="91"/>
      <c r="P3209" s="91"/>
      <c r="Q3209" s="91"/>
      <c r="R3209" s="91"/>
      <c r="S3209" s="91"/>
      <c r="T3209" s="91">
        <v>120.6</v>
      </c>
      <c r="U3209" s="91">
        <f t="shared" si="305"/>
        <v>120.6</v>
      </c>
      <c r="V3209" s="82" t="str">
        <f t="shared" si="303"/>
        <v>155061345893</v>
      </c>
      <c r="W3209" s="83">
        <f>VLOOKUP(V3209,Factors!$E$6:$H$5950,4,FALSE)</f>
        <v>0</v>
      </c>
      <c r="X3209" t="str">
        <f>VLOOKUP(V3209,Factors!$E$6:$F$5950,2,FALSE)</f>
        <v>Direct-OR</v>
      </c>
      <c r="Y3209" s="92">
        <f t="shared" si="300"/>
        <v>0</v>
      </c>
      <c r="Z3209" s="92">
        <f t="shared" si="301"/>
        <v>120.6</v>
      </c>
      <c r="AA3209" s="92">
        <f t="shared" si="302"/>
        <v>120.6</v>
      </c>
    </row>
    <row r="3210" spans="1:27" x14ac:dyDescent="0.25">
      <c r="A3210" t="s">
        <v>594</v>
      </c>
      <c r="B3210" t="s">
        <v>170</v>
      </c>
      <c r="C3210" t="s">
        <v>171</v>
      </c>
      <c r="D3210" t="s">
        <v>604</v>
      </c>
      <c r="E3210" t="s">
        <v>605</v>
      </c>
      <c r="F3210" t="str">
        <f t="shared" si="304"/>
        <v>1345</v>
      </c>
      <c r="G3210" t="s">
        <v>104</v>
      </c>
      <c r="H3210" t="s">
        <v>105</v>
      </c>
      <c r="I3210" s="91"/>
      <c r="J3210" s="91"/>
      <c r="K3210" s="91"/>
      <c r="L3210" s="91"/>
      <c r="M3210" s="91"/>
      <c r="N3210" s="91"/>
      <c r="O3210" s="91"/>
      <c r="P3210" s="91"/>
      <c r="Q3210" s="91"/>
      <c r="R3210" s="91"/>
      <c r="S3210" s="91"/>
      <c r="T3210" s="91">
        <v>-400.01</v>
      </c>
      <c r="U3210" s="91">
        <f t="shared" si="305"/>
        <v>-400.01</v>
      </c>
      <c r="V3210" s="82" t="str">
        <f t="shared" si="303"/>
        <v>155061345893</v>
      </c>
      <c r="W3210" s="83">
        <f>VLOOKUP(V3210,Factors!$E$6:$H$5950,4,FALSE)</f>
        <v>0</v>
      </c>
      <c r="X3210" t="str">
        <f>VLOOKUP(V3210,Factors!$E$6:$F$5950,2,FALSE)</f>
        <v>Direct-OR</v>
      </c>
      <c r="Y3210" s="92">
        <f t="shared" si="300"/>
        <v>0</v>
      </c>
      <c r="Z3210" s="92">
        <f t="shared" si="301"/>
        <v>-400.01</v>
      </c>
      <c r="AA3210" s="92">
        <f t="shared" si="302"/>
        <v>-400.01</v>
      </c>
    </row>
    <row r="3211" spans="1:27" x14ac:dyDescent="0.25">
      <c r="A3211" t="s">
        <v>594</v>
      </c>
      <c r="B3211" t="s">
        <v>170</v>
      </c>
      <c r="C3211" t="s">
        <v>171</v>
      </c>
      <c r="D3211" t="s">
        <v>604</v>
      </c>
      <c r="E3211" t="s">
        <v>605</v>
      </c>
      <c r="F3211" t="str">
        <f t="shared" si="304"/>
        <v>1345</v>
      </c>
      <c r="G3211" t="s">
        <v>106</v>
      </c>
      <c r="H3211" t="s">
        <v>107</v>
      </c>
      <c r="I3211" s="91"/>
      <c r="J3211" s="91"/>
      <c r="K3211" s="91"/>
      <c r="L3211" s="91"/>
      <c r="M3211" s="91"/>
      <c r="N3211" s="91"/>
      <c r="O3211" s="91"/>
      <c r="P3211" s="91"/>
      <c r="Q3211" s="91"/>
      <c r="R3211" s="91"/>
      <c r="S3211" s="91"/>
      <c r="T3211" s="91">
        <v>-9007.1299999999992</v>
      </c>
      <c r="U3211" s="91">
        <f t="shared" si="305"/>
        <v>-9007.1299999999992</v>
      </c>
      <c r="V3211" s="82" t="str">
        <f t="shared" si="303"/>
        <v>155061345893</v>
      </c>
      <c r="W3211" s="83">
        <f>VLOOKUP(V3211,Factors!$E$6:$H$5950,4,FALSE)</f>
        <v>0</v>
      </c>
      <c r="X3211" t="str">
        <f>VLOOKUP(V3211,Factors!$E$6:$F$5950,2,FALSE)</f>
        <v>Direct-OR</v>
      </c>
      <c r="Y3211" s="92">
        <f t="shared" si="300"/>
        <v>0</v>
      </c>
      <c r="Z3211" s="92">
        <f t="shared" si="301"/>
        <v>-9007.1299999999992</v>
      </c>
      <c r="AA3211" s="92">
        <f t="shared" si="302"/>
        <v>-9007.1299999999992</v>
      </c>
    </row>
    <row r="3212" spans="1:27" x14ac:dyDescent="0.25">
      <c r="A3212" t="s">
        <v>594</v>
      </c>
      <c r="B3212" t="s">
        <v>170</v>
      </c>
      <c r="C3212" t="s">
        <v>171</v>
      </c>
      <c r="D3212" t="s">
        <v>604</v>
      </c>
      <c r="E3212" t="s">
        <v>605</v>
      </c>
      <c r="F3212" t="str">
        <f t="shared" si="304"/>
        <v>1345</v>
      </c>
      <c r="G3212" t="s">
        <v>108</v>
      </c>
      <c r="H3212" t="s">
        <v>109</v>
      </c>
      <c r="I3212" s="91"/>
      <c r="J3212" s="91"/>
      <c r="K3212" s="91"/>
      <c r="L3212" s="91"/>
      <c r="M3212" s="91"/>
      <c r="N3212" s="91"/>
      <c r="O3212" s="91"/>
      <c r="P3212" s="91"/>
      <c r="Q3212" s="91"/>
      <c r="R3212" s="91"/>
      <c r="S3212" s="91"/>
      <c r="T3212" s="91">
        <v>-3534.36</v>
      </c>
      <c r="U3212" s="91">
        <f t="shared" si="305"/>
        <v>-3534.36</v>
      </c>
      <c r="V3212" s="82" t="str">
        <f t="shared" si="303"/>
        <v>155061345893</v>
      </c>
      <c r="W3212" s="83">
        <f>VLOOKUP(V3212,Factors!$E$6:$H$5950,4,FALSE)</f>
        <v>0</v>
      </c>
      <c r="X3212" t="str">
        <f>VLOOKUP(V3212,Factors!$E$6:$F$5950,2,FALSE)</f>
        <v>Direct-OR</v>
      </c>
      <c r="Y3212" s="92">
        <f t="shared" si="300"/>
        <v>0</v>
      </c>
      <c r="Z3212" s="92">
        <f t="shared" si="301"/>
        <v>-3534.36</v>
      </c>
      <c r="AA3212" s="92">
        <f t="shared" si="302"/>
        <v>-3534.36</v>
      </c>
    </row>
    <row r="3213" spans="1:27" x14ac:dyDescent="0.25">
      <c r="A3213" t="s">
        <v>594</v>
      </c>
      <c r="B3213" t="s">
        <v>170</v>
      </c>
      <c r="C3213" t="s">
        <v>171</v>
      </c>
      <c r="D3213" t="s">
        <v>604</v>
      </c>
      <c r="E3213" t="s">
        <v>605</v>
      </c>
      <c r="F3213" t="str">
        <f t="shared" si="304"/>
        <v>1345</v>
      </c>
      <c r="G3213" t="s">
        <v>158</v>
      </c>
      <c r="H3213" t="s">
        <v>159</v>
      </c>
      <c r="I3213" s="91"/>
      <c r="J3213" s="91"/>
      <c r="K3213" s="91"/>
      <c r="L3213" s="91"/>
      <c r="M3213" s="91"/>
      <c r="N3213" s="91"/>
      <c r="O3213" s="91"/>
      <c r="P3213" s="91"/>
      <c r="Q3213" s="91"/>
      <c r="R3213" s="91"/>
      <c r="S3213" s="91"/>
      <c r="T3213" s="91">
        <v>-1461.6</v>
      </c>
      <c r="U3213" s="91">
        <f t="shared" si="305"/>
        <v>-1461.6</v>
      </c>
      <c r="V3213" s="82" t="str">
        <f t="shared" si="303"/>
        <v>155061345893</v>
      </c>
      <c r="W3213" s="83">
        <f>VLOOKUP(V3213,Factors!$E$6:$H$5950,4,FALSE)</f>
        <v>0</v>
      </c>
      <c r="X3213" t="str">
        <f>VLOOKUP(V3213,Factors!$E$6:$F$5950,2,FALSE)</f>
        <v>Direct-OR</v>
      </c>
      <c r="Y3213" s="92">
        <f t="shared" si="300"/>
        <v>0</v>
      </c>
      <c r="Z3213" s="92">
        <f t="shared" si="301"/>
        <v>-1461.6</v>
      </c>
      <c r="AA3213" s="92">
        <f t="shared" si="302"/>
        <v>-1461.6</v>
      </c>
    </row>
    <row r="3214" spans="1:27" x14ac:dyDescent="0.25">
      <c r="A3214" t="s">
        <v>594</v>
      </c>
      <c r="B3214" t="s">
        <v>170</v>
      </c>
      <c r="C3214" t="s">
        <v>171</v>
      </c>
      <c r="D3214" t="s">
        <v>604</v>
      </c>
      <c r="E3214" t="s">
        <v>605</v>
      </c>
      <c r="F3214" t="str">
        <f t="shared" si="304"/>
        <v>1345</v>
      </c>
      <c r="G3214" t="s">
        <v>243</v>
      </c>
      <c r="H3214" t="s">
        <v>244</v>
      </c>
      <c r="I3214" s="91"/>
      <c r="J3214" s="91"/>
      <c r="K3214" s="91"/>
      <c r="L3214" s="91"/>
      <c r="M3214" s="91"/>
      <c r="N3214" s="91"/>
      <c r="O3214" s="91"/>
      <c r="P3214" s="91"/>
      <c r="Q3214" s="91"/>
      <c r="R3214" s="91"/>
      <c r="S3214" s="91"/>
      <c r="T3214" s="91">
        <v>-64.290000000000006</v>
      </c>
      <c r="U3214" s="91">
        <f t="shared" si="305"/>
        <v>-64.290000000000006</v>
      </c>
      <c r="V3214" s="82" t="str">
        <f t="shared" si="303"/>
        <v>155061345893</v>
      </c>
      <c r="W3214" s="83">
        <f>VLOOKUP(V3214,Factors!$E$6:$H$5950,4,FALSE)</f>
        <v>0</v>
      </c>
      <c r="X3214" t="str">
        <f>VLOOKUP(V3214,Factors!$E$6:$F$5950,2,FALSE)</f>
        <v>Direct-OR</v>
      </c>
      <c r="Y3214" s="92">
        <f t="shared" si="300"/>
        <v>0</v>
      </c>
      <c r="Z3214" s="92">
        <f t="shared" si="301"/>
        <v>-64.290000000000006</v>
      </c>
      <c r="AA3214" s="92">
        <f t="shared" si="302"/>
        <v>-64.290000000000006</v>
      </c>
    </row>
    <row r="3215" spans="1:27" x14ac:dyDescent="0.25">
      <c r="A3215" t="s">
        <v>594</v>
      </c>
      <c r="B3215" t="s">
        <v>170</v>
      </c>
      <c r="C3215" t="s">
        <v>171</v>
      </c>
      <c r="D3215" t="s">
        <v>606</v>
      </c>
      <c r="E3215" t="s">
        <v>607</v>
      </c>
      <c r="F3215" t="str">
        <f t="shared" si="304"/>
        <v>1350</v>
      </c>
      <c r="G3215" t="s">
        <v>44</v>
      </c>
      <c r="H3215" t="s">
        <v>45</v>
      </c>
      <c r="I3215" s="91"/>
      <c r="J3215" s="91"/>
      <c r="K3215" s="91">
        <v>51.2</v>
      </c>
      <c r="L3215" s="91"/>
      <c r="M3215" s="91"/>
      <c r="N3215" s="91"/>
      <c r="O3215" s="91"/>
      <c r="P3215" s="91"/>
      <c r="Q3215" s="91"/>
      <c r="R3215" s="91"/>
      <c r="S3215" s="91"/>
      <c r="T3215" s="91"/>
      <c r="U3215" s="91">
        <f t="shared" si="305"/>
        <v>51.2</v>
      </c>
      <c r="V3215" s="82" t="str">
        <f t="shared" si="303"/>
        <v>155061350893</v>
      </c>
      <c r="W3215" s="83">
        <f>VLOOKUP(V3215,Factors!$E$6:$H$5950,4,FALSE)</f>
        <v>0</v>
      </c>
      <c r="X3215" t="str">
        <f>VLOOKUP(V3215,Factors!$E$6:$F$5950,2,FALSE)</f>
        <v>Direct-OR</v>
      </c>
      <c r="Y3215" s="92">
        <f t="shared" si="300"/>
        <v>0</v>
      </c>
      <c r="Z3215" s="92">
        <f t="shared" si="301"/>
        <v>51.2</v>
      </c>
      <c r="AA3215" s="92">
        <f t="shared" si="302"/>
        <v>51.2</v>
      </c>
    </row>
    <row r="3216" spans="1:27" x14ac:dyDescent="0.25">
      <c r="A3216" t="s">
        <v>594</v>
      </c>
      <c r="B3216" t="s">
        <v>170</v>
      </c>
      <c r="C3216" t="s">
        <v>171</v>
      </c>
      <c r="D3216" t="s">
        <v>606</v>
      </c>
      <c r="E3216" t="s">
        <v>607</v>
      </c>
      <c r="F3216" t="str">
        <f t="shared" si="304"/>
        <v>1350</v>
      </c>
      <c r="G3216" t="s">
        <v>124</v>
      </c>
      <c r="H3216" t="s">
        <v>125</v>
      </c>
      <c r="I3216" s="91">
        <v>586.4</v>
      </c>
      <c r="J3216" s="91"/>
      <c r="K3216" s="91"/>
      <c r="L3216" s="91"/>
      <c r="M3216" s="91"/>
      <c r="N3216" s="91"/>
      <c r="O3216" s="91"/>
      <c r="P3216" s="91"/>
      <c r="Q3216" s="91"/>
      <c r="R3216" s="91"/>
      <c r="S3216" s="91"/>
      <c r="T3216" s="91"/>
      <c r="U3216" s="91">
        <f t="shared" si="305"/>
        <v>586.4</v>
      </c>
      <c r="V3216" s="82" t="str">
        <f t="shared" si="303"/>
        <v>155061350893</v>
      </c>
      <c r="W3216" s="83">
        <f>VLOOKUP(V3216,Factors!$E$6:$H$5950,4,FALSE)</f>
        <v>0</v>
      </c>
      <c r="X3216" t="str">
        <f>VLOOKUP(V3216,Factors!$E$6:$F$5950,2,FALSE)</f>
        <v>Direct-OR</v>
      </c>
      <c r="Y3216" s="92">
        <f t="shared" si="300"/>
        <v>0</v>
      </c>
      <c r="Z3216" s="92">
        <f t="shared" si="301"/>
        <v>586.4</v>
      </c>
      <c r="AA3216" s="92">
        <f t="shared" si="302"/>
        <v>586.4</v>
      </c>
    </row>
    <row r="3217" spans="1:27" x14ac:dyDescent="0.25">
      <c r="A3217" t="s">
        <v>594</v>
      </c>
      <c r="B3217" t="s">
        <v>170</v>
      </c>
      <c r="C3217" t="s">
        <v>171</v>
      </c>
      <c r="D3217" t="s">
        <v>610</v>
      </c>
      <c r="E3217" t="s">
        <v>611</v>
      </c>
      <c r="F3217" t="str">
        <f t="shared" si="304"/>
        <v>1420</v>
      </c>
      <c r="G3217" t="s">
        <v>256</v>
      </c>
      <c r="H3217" t="s">
        <v>257</v>
      </c>
      <c r="I3217" s="91"/>
      <c r="J3217" s="91"/>
      <c r="K3217" s="91"/>
      <c r="L3217" s="91"/>
      <c r="M3217" s="91"/>
      <c r="N3217" s="91"/>
      <c r="O3217" s="91"/>
      <c r="P3217" s="91"/>
      <c r="Q3217" s="91"/>
      <c r="R3217" s="91"/>
      <c r="S3217" s="91">
        <v>351.4</v>
      </c>
      <c r="T3217" s="91"/>
      <c r="U3217" s="91">
        <f t="shared" si="305"/>
        <v>351.4</v>
      </c>
      <c r="V3217" s="82" t="str">
        <f t="shared" si="303"/>
        <v>155061420893</v>
      </c>
      <c r="W3217" s="83">
        <f>VLOOKUP(V3217,Factors!$E$6:$H$5950,4,FALSE)</f>
        <v>0.1124</v>
      </c>
      <c r="X3217" t="str">
        <f>VLOOKUP(V3217,Factors!$E$6:$F$5950,2,FALSE)</f>
        <v>3-factor</v>
      </c>
      <c r="Y3217" s="92">
        <f t="shared" si="300"/>
        <v>39.49736</v>
      </c>
      <c r="Z3217" s="92">
        <f t="shared" si="301"/>
        <v>311.90263999999996</v>
      </c>
      <c r="AA3217" s="92">
        <f t="shared" si="302"/>
        <v>351.4</v>
      </c>
    </row>
    <row r="3218" spans="1:27" x14ac:dyDescent="0.25">
      <c r="A3218" t="s">
        <v>594</v>
      </c>
      <c r="B3218" t="s">
        <v>170</v>
      </c>
      <c r="C3218" t="s">
        <v>171</v>
      </c>
      <c r="D3218" t="s">
        <v>618</v>
      </c>
      <c r="E3218" t="s">
        <v>619</v>
      </c>
      <c r="F3218" t="str">
        <f t="shared" si="304"/>
        <v>1620</v>
      </c>
      <c r="G3218" t="s">
        <v>84</v>
      </c>
      <c r="H3218" t="s">
        <v>85</v>
      </c>
      <c r="I3218" s="91">
        <v>7.61</v>
      </c>
      <c r="J3218" s="91"/>
      <c r="K3218" s="91"/>
      <c r="L3218" s="91"/>
      <c r="M3218" s="91"/>
      <c r="N3218" s="91"/>
      <c r="O3218" s="91"/>
      <c r="P3218" s="91">
        <v>3.39</v>
      </c>
      <c r="Q3218" s="91"/>
      <c r="R3218" s="91"/>
      <c r="S3218" s="91"/>
      <c r="T3218" s="91"/>
      <c r="U3218" s="91">
        <f t="shared" si="305"/>
        <v>11</v>
      </c>
      <c r="V3218" s="82" t="str">
        <f t="shared" si="303"/>
        <v>155061620893</v>
      </c>
      <c r="W3218" s="83">
        <f>VLOOKUP(V3218,Factors!$E$6:$H$5950,4,FALSE)</f>
        <v>0</v>
      </c>
      <c r="X3218" t="str">
        <f>VLOOKUP(V3218,Factors!$E$6:$F$5950,2,FALSE)</f>
        <v>direct-or</v>
      </c>
      <c r="Y3218" s="92">
        <f t="shared" ref="Y3218:Y3281" si="306">U3218*W3218</f>
        <v>0</v>
      </c>
      <c r="Z3218" s="92">
        <f t="shared" ref="Z3218:Z3281" si="307">U3218-Y3218</f>
        <v>11</v>
      </c>
      <c r="AA3218" s="92">
        <f t="shared" ref="AA3218:AA3281" si="308">Y3218+Z3218</f>
        <v>11</v>
      </c>
    </row>
    <row r="3219" spans="1:27" x14ac:dyDescent="0.25">
      <c r="A3219" t="s">
        <v>594</v>
      </c>
      <c r="B3219" t="s">
        <v>170</v>
      </c>
      <c r="C3219" t="s">
        <v>171</v>
      </c>
      <c r="D3219" t="s">
        <v>618</v>
      </c>
      <c r="E3219" t="s">
        <v>619</v>
      </c>
      <c r="F3219" t="str">
        <f t="shared" si="304"/>
        <v>1620</v>
      </c>
      <c r="G3219" t="s">
        <v>56</v>
      </c>
      <c r="H3219" t="s">
        <v>57</v>
      </c>
      <c r="I3219" s="91">
        <v>137.58000000000001</v>
      </c>
      <c r="J3219" s="91"/>
      <c r="K3219" s="91"/>
      <c r="L3219" s="91"/>
      <c r="M3219" s="91"/>
      <c r="N3219" s="91"/>
      <c r="O3219" s="91"/>
      <c r="P3219" s="91">
        <v>61.24</v>
      </c>
      <c r="Q3219" s="91"/>
      <c r="R3219" s="91"/>
      <c r="S3219" s="91"/>
      <c r="T3219" s="91"/>
      <c r="U3219" s="91">
        <f t="shared" si="305"/>
        <v>198.82000000000002</v>
      </c>
      <c r="V3219" s="82" t="str">
        <f t="shared" si="303"/>
        <v>155061620893</v>
      </c>
      <c r="W3219" s="83">
        <f>VLOOKUP(V3219,Factors!$E$6:$H$5950,4,FALSE)</f>
        <v>0</v>
      </c>
      <c r="X3219" t="str">
        <f>VLOOKUP(V3219,Factors!$E$6:$F$5950,2,FALSE)</f>
        <v>direct-or</v>
      </c>
      <c r="Y3219" s="92">
        <f t="shared" si="306"/>
        <v>0</v>
      </c>
      <c r="Z3219" s="92">
        <f t="shared" si="307"/>
        <v>198.82000000000002</v>
      </c>
      <c r="AA3219" s="92">
        <f t="shared" si="308"/>
        <v>198.82000000000002</v>
      </c>
    </row>
    <row r="3220" spans="1:27" x14ac:dyDescent="0.25">
      <c r="A3220" t="s">
        <v>594</v>
      </c>
      <c r="B3220" t="s">
        <v>292</v>
      </c>
      <c r="C3220" t="s">
        <v>293</v>
      </c>
      <c r="D3220" t="s">
        <v>599</v>
      </c>
      <c r="E3220" t="s">
        <v>598</v>
      </c>
      <c r="F3220" t="str">
        <f t="shared" si="304"/>
        <v>1190</v>
      </c>
      <c r="G3220" t="s">
        <v>140</v>
      </c>
      <c r="H3220" t="s">
        <v>141</v>
      </c>
      <c r="I3220" s="91"/>
      <c r="J3220" s="91"/>
      <c r="K3220" s="91"/>
      <c r="L3220" s="91"/>
      <c r="M3220" s="91"/>
      <c r="N3220" s="91">
        <v>240</v>
      </c>
      <c r="O3220" s="91">
        <v>480</v>
      </c>
      <c r="P3220" s="91"/>
      <c r="Q3220" s="91"/>
      <c r="R3220" s="91"/>
      <c r="S3220" s="91"/>
      <c r="T3220" s="91"/>
      <c r="U3220" s="91">
        <f t="shared" si="305"/>
        <v>720</v>
      </c>
      <c r="V3220" s="82" t="str">
        <f t="shared" si="303"/>
        <v>155071190893</v>
      </c>
      <c r="W3220" s="83">
        <f>VLOOKUP(V3220,Factors!$E$6:$H$5950,4,FALSE)</f>
        <v>6.5216999999999997E-2</v>
      </c>
      <c r="X3220" t="str">
        <f>VLOOKUP(V3220,Factors!$E$6:$F$5950,2,FALSE)</f>
        <v>Perimeter</v>
      </c>
      <c r="Y3220" s="92">
        <f t="shared" si="306"/>
        <v>46.956240000000001</v>
      </c>
      <c r="Z3220" s="92">
        <f t="shared" si="307"/>
        <v>673.04376000000002</v>
      </c>
      <c r="AA3220" s="92">
        <f t="shared" si="308"/>
        <v>720</v>
      </c>
    </row>
    <row r="3221" spans="1:27" x14ac:dyDescent="0.25">
      <c r="A3221" t="s">
        <v>594</v>
      </c>
      <c r="B3221" t="s">
        <v>292</v>
      </c>
      <c r="C3221" t="s">
        <v>293</v>
      </c>
      <c r="D3221" t="s">
        <v>614</v>
      </c>
      <c r="E3221" t="s">
        <v>615</v>
      </c>
      <c r="F3221" t="str">
        <f t="shared" si="304"/>
        <v>1465</v>
      </c>
      <c r="G3221" t="s">
        <v>140</v>
      </c>
      <c r="H3221" t="s">
        <v>141</v>
      </c>
      <c r="I3221" s="91"/>
      <c r="J3221" s="91"/>
      <c r="K3221" s="91"/>
      <c r="L3221" s="91"/>
      <c r="M3221" s="91"/>
      <c r="N3221" s="91"/>
      <c r="O3221" s="91"/>
      <c r="P3221" s="91">
        <v>120</v>
      </c>
      <c r="Q3221" s="91"/>
      <c r="R3221" s="91"/>
      <c r="S3221" s="91"/>
      <c r="T3221" s="91"/>
      <c r="U3221" s="91">
        <f t="shared" si="305"/>
        <v>120</v>
      </c>
      <c r="V3221" s="82" t="str">
        <f t="shared" si="303"/>
        <v>155071465893</v>
      </c>
      <c r="W3221" s="83">
        <f>VLOOKUP(V3221,Factors!$E$6:$H$5950,4,FALSE)</f>
        <v>6.5216999999999997E-2</v>
      </c>
      <c r="X3221" t="str">
        <f>VLOOKUP(V3221,Factors!$E$6:$F$5950,2,FALSE)</f>
        <v>Perimeter</v>
      </c>
      <c r="Y3221" s="92">
        <f t="shared" si="306"/>
        <v>7.8260399999999999</v>
      </c>
      <c r="Z3221" s="92">
        <f t="shared" si="307"/>
        <v>112.17395999999999</v>
      </c>
      <c r="AA3221" s="92">
        <f t="shared" si="308"/>
        <v>120</v>
      </c>
    </row>
    <row r="3222" spans="1:27" x14ac:dyDescent="0.25">
      <c r="A3222" t="s">
        <v>594</v>
      </c>
      <c r="B3222" t="s">
        <v>292</v>
      </c>
      <c r="C3222" t="s">
        <v>293</v>
      </c>
      <c r="D3222" t="s">
        <v>618</v>
      </c>
      <c r="E3222" t="s">
        <v>619</v>
      </c>
      <c r="F3222" t="str">
        <f t="shared" si="304"/>
        <v>1620</v>
      </c>
      <c r="G3222" t="s">
        <v>65</v>
      </c>
      <c r="H3222" t="s">
        <v>66</v>
      </c>
      <c r="I3222" s="91"/>
      <c r="J3222" s="91"/>
      <c r="K3222" s="91"/>
      <c r="L3222" s="91"/>
      <c r="M3222" s="91">
        <v>161.74</v>
      </c>
      <c r="N3222" s="91"/>
      <c r="O3222" s="91"/>
      <c r="P3222" s="91"/>
      <c r="Q3222" s="91"/>
      <c r="R3222" s="91"/>
      <c r="S3222" s="91"/>
      <c r="T3222" s="91"/>
      <c r="U3222" s="91">
        <f t="shared" si="305"/>
        <v>161.74</v>
      </c>
      <c r="V3222" s="82" t="str">
        <f t="shared" si="303"/>
        <v>155071620893</v>
      </c>
      <c r="W3222" s="83">
        <f>VLOOKUP(V3222,Factors!$E$6:$H$5950,4,FALSE)</f>
        <v>6.5216999999999997E-2</v>
      </c>
      <c r="X3222" t="str">
        <f>VLOOKUP(V3222,Factors!$E$6:$F$5950,2,FALSE)</f>
        <v>Perimeter</v>
      </c>
      <c r="Y3222" s="92">
        <f t="shared" si="306"/>
        <v>10.54819758</v>
      </c>
      <c r="Z3222" s="92">
        <f t="shared" si="307"/>
        <v>151.19180242000002</v>
      </c>
      <c r="AA3222" s="92">
        <f t="shared" si="308"/>
        <v>161.74</v>
      </c>
    </row>
    <row r="3223" spans="1:27" x14ac:dyDescent="0.25">
      <c r="A3223" t="s">
        <v>594</v>
      </c>
      <c r="B3223" t="s">
        <v>292</v>
      </c>
      <c r="C3223" t="s">
        <v>293</v>
      </c>
      <c r="D3223" t="s">
        <v>618</v>
      </c>
      <c r="E3223" t="s">
        <v>619</v>
      </c>
      <c r="F3223" t="str">
        <f t="shared" si="304"/>
        <v>1620</v>
      </c>
      <c r="G3223" t="s">
        <v>56</v>
      </c>
      <c r="H3223" t="s">
        <v>57</v>
      </c>
      <c r="I3223" s="91">
        <v>122.42</v>
      </c>
      <c r="J3223" s="91">
        <v>68.790000000000006</v>
      </c>
      <c r="K3223" s="91"/>
      <c r="L3223" s="91"/>
      <c r="M3223" s="91"/>
      <c r="N3223" s="91"/>
      <c r="O3223" s="91"/>
      <c r="P3223" s="91">
        <v>206.46</v>
      </c>
      <c r="Q3223" s="91"/>
      <c r="R3223" s="91"/>
      <c r="S3223" s="91"/>
      <c r="T3223" s="91"/>
      <c r="U3223" s="91">
        <f t="shared" si="305"/>
        <v>397.67</v>
      </c>
      <c r="V3223" s="82" t="str">
        <f t="shared" si="303"/>
        <v>155071620893</v>
      </c>
      <c r="W3223" s="83">
        <f>VLOOKUP(V3223,Factors!$E$6:$H$5950,4,FALSE)</f>
        <v>6.5216999999999997E-2</v>
      </c>
      <c r="X3223" t="str">
        <f>VLOOKUP(V3223,Factors!$E$6:$F$5950,2,FALSE)</f>
        <v>Perimeter</v>
      </c>
      <c r="Y3223" s="92">
        <f t="shared" si="306"/>
        <v>25.934844389999999</v>
      </c>
      <c r="Z3223" s="92">
        <f t="shared" si="307"/>
        <v>371.73515560999999</v>
      </c>
      <c r="AA3223" s="92">
        <f t="shared" si="308"/>
        <v>397.67</v>
      </c>
    </row>
    <row r="3224" spans="1:27" x14ac:dyDescent="0.25">
      <c r="A3224" t="s">
        <v>594</v>
      </c>
      <c r="B3224" t="s">
        <v>292</v>
      </c>
      <c r="C3224" t="s">
        <v>293</v>
      </c>
      <c r="D3224" t="s">
        <v>618</v>
      </c>
      <c r="E3224" t="s">
        <v>619</v>
      </c>
      <c r="F3224" t="str">
        <f t="shared" si="304"/>
        <v>1620</v>
      </c>
      <c r="G3224" t="s">
        <v>68</v>
      </c>
      <c r="H3224" t="s">
        <v>69</v>
      </c>
      <c r="I3224" s="91"/>
      <c r="J3224" s="91">
        <v>34.08</v>
      </c>
      <c r="K3224" s="91"/>
      <c r="L3224" s="91"/>
      <c r="M3224" s="91"/>
      <c r="N3224" s="91"/>
      <c r="O3224" s="91"/>
      <c r="P3224" s="91"/>
      <c r="Q3224" s="91"/>
      <c r="R3224" s="91"/>
      <c r="S3224" s="91">
        <v>295.45999999999998</v>
      </c>
      <c r="T3224" s="91"/>
      <c r="U3224" s="91">
        <f t="shared" si="305"/>
        <v>329.53999999999996</v>
      </c>
      <c r="V3224" s="82" t="str">
        <f t="shared" si="303"/>
        <v>155071620893</v>
      </c>
      <c r="W3224" s="83">
        <f>VLOOKUP(V3224,Factors!$E$6:$H$5950,4,FALSE)</f>
        <v>6.5216999999999997E-2</v>
      </c>
      <c r="X3224" t="str">
        <f>VLOOKUP(V3224,Factors!$E$6:$F$5950,2,FALSE)</f>
        <v>Perimeter</v>
      </c>
      <c r="Y3224" s="92">
        <f t="shared" si="306"/>
        <v>21.491610179999995</v>
      </c>
      <c r="Z3224" s="92">
        <f t="shared" si="307"/>
        <v>308.04838981999995</v>
      </c>
      <c r="AA3224" s="92">
        <f t="shared" si="308"/>
        <v>329.53999999999996</v>
      </c>
    </row>
    <row r="3225" spans="1:27" x14ac:dyDescent="0.25">
      <c r="A3225" t="s">
        <v>594</v>
      </c>
      <c r="B3225" t="s">
        <v>294</v>
      </c>
      <c r="C3225" t="s">
        <v>295</v>
      </c>
      <c r="D3225" t="s">
        <v>618</v>
      </c>
      <c r="E3225" t="s">
        <v>619</v>
      </c>
      <c r="F3225" t="str">
        <f t="shared" si="304"/>
        <v>1620</v>
      </c>
      <c r="G3225" t="s">
        <v>84</v>
      </c>
      <c r="H3225" t="s">
        <v>85</v>
      </c>
      <c r="I3225" s="91"/>
      <c r="J3225" s="91"/>
      <c r="K3225" s="91"/>
      <c r="L3225" s="91"/>
      <c r="M3225" s="91"/>
      <c r="N3225" s="91">
        <v>1.8</v>
      </c>
      <c r="O3225" s="91"/>
      <c r="P3225" s="91"/>
      <c r="Q3225" s="91"/>
      <c r="R3225" s="91">
        <v>3.59</v>
      </c>
      <c r="S3225" s="91">
        <v>0.9</v>
      </c>
      <c r="T3225" s="91"/>
      <c r="U3225" s="91">
        <f t="shared" si="305"/>
        <v>6.29</v>
      </c>
      <c r="V3225" s="82" t="str">
        <f t="shared" si="303"/>
        <v>155201620893</v>
      </c>
      <c r="W3225" s="83">
        <f>VLOOKUP(V3225,Factors!$E$6:$H$5950,4,FALSE)</f>
        <v>0.1124</v>
      </c>
      <c r="X3225" t="str">
        <f>VLOOKUP(V3225,Factors!$E$6:$F$5950,2,FALSE)</f>
        <v>3-Factor</v>
      </c>
      <c r="Y3225" s="92">
        <f t="shared" si="306"/>
        <v>0.70699599999999996</v>
      </c>
      <c r="Z3225" s="92">
        <f t="shared" si="307"/>
        <v>5.5830039999999999</v>
      </c>
      <c r="AA3225" s="92">
        <f t="shared" si="308"/>
        <v>6.29</v>
      </c>
    </row>
    <row r="3226" spans="1:27" x14ac:dyDescent="0.25">
      <c r="A3226" t="s">
        <v>594</v>
      </c>
      <c r="B3226" t="s">
        <v>294</v>
      </c>
      <c r="C3226" t="s">
        <v>295</v>
      </c>
      <c r="D3226" t="s">
        <v>618</v>
      </c>
      <c r="E3226" t="s">
        <v>619</v>
      </c>
      <c r="F3226" t="str">
        <f t="shared" si="304"/>
        <v>1620</v>
      </c>
      <c r="G3226" t="s">
        <v>56</v>
      </c>
      <c r="H3226" t="s">
        <v>57</v>
      </c>
      <c r="I3226" s="91"/>
      <c r="J3226" s="91"/>
      <c r="K3226" s="91"/>
      <c r="L3226" s="91"/>
      <c r="M3226" s="91"/>
      <c r="N3226" s="91">
        <v>32.46</v>
      </c>
      <c r="O3226" s="91"/>
      <c r="P3226" s="91"/>
      <c r="Q3226" s="91"/>
      <c r="R3226" s="91">
        <v>64.92</v>
      </c>
      <c r="S3226" s="91">
        <v>16.23</v>
      </c>
      <c r="T3226" s="91"/>
      <c r="U3226" s="91">
        <f t="shared" si="305"/>
        <v>113.61</v>
      </c>
      <c r="V3226" s="82" t="str">
        <f t="shared" si="303"/>
        <v>155201620893</v>
      </c>
      <c r="W3226" s="83">
        <f>VLOOKUP(V3226,Factors!$E$6:$H$5950,4,FALSE)</f>
        <v>0.1124</v>
      </c>
      <c r="X3226" t="str">
        <f>VLOOKUP(V3226,Factors!$E$6:$F$5950,2,FALSE)</f>
        <v>3-Factor</v>
      </c>
      <c r="Y3226" s="92">
        <f t="shared" si="306"/>
        <v>12.769764</v>
      </c>
      <c r="Z3226" s="92">
        <f t="shared" si="307"/>
        <v>100.840236</v>
      </c>
      <c r="AA3226" s="92">
        <f t="shared" si="308"/>
        <v>113.61</v>
      </c>
    </row>
    <row r="3227" spans="1:27" x14ac:dyDescent="0.25">
      <c r="A3227" t="s">
        <v>630</v>
      </c>
      <c r="B3227" t="s">
        <v>631</v>
      </c>
      <c r="C3227" t="s">
        <v>632</v>
      </c>
      <c r="D3227" t="s">
        <v>633</v>
      </c>
      <c r="E3227" t="s">
        <v>634</v>
      </c>
      <c r="F3227" t="str">
        <f t="shared" si="304"/>
        <v>2005</v>
      </c>
      <c r="G3227" t="s">
        <v>61</v>
      </c>
      <c r="H3227" t="s">
        <v>62</v>
      </c>
      <c r="I3227" s="91"/>
      <c r="J3227" s="91"/>
      <c r="K3227" s="91"/>
      <c r="L3227" s="91"/>
      <c r="M3227" s="91"/>
      <c r="N3227" s="91"/>
      <c r="O3227" s="91">
        <v>13115.99</v>
      </c>
      <c r="P3227" s="91"/>
      <c r="Q3227" s="91"/>
      <c r="R3227" s="91"/>
      <c r="S3227" s="91"/>
      <c r="T3227" s="91"/>
      <c r="U3227" s="91">
        <f t="shared" si="305"/>
        <v>13115.99</v>
      </c>
      <c r="V3227" s="82" t="str">
        <f t="shared" si="303"/>
        <v>118002005894</v>
      </c>
      <c r="W3227" s="83">
        <f>VLOOKUP(V3227,Factors!$E$6:$H$5950,4,FALSE)</f>
        <v>0</v>
      </c>
      <c r="X3227" t="str">
        <f>VLOOKUP(V3227,Factors!$E$6:$F$5950,2,FALSE)</f>
        <v>Direct-OR</v>
      </c>
      <c r="Y3227" s="92">
        <f t="shared" si="306"/>
        <v>0</v>
      </c>
      <c r="Z3227" s="92">
        <f t="shared" si="307"/>
        <v>13115.99</v>
      </c>
      <c r="AA3227" s="92">
        <f t="shared" si="308"/>
        <v>13115.99</v>
      </c>
    </row>
    <row r="3228" spans="1:27" x14ac:dyDescent="0.25">
      <c r="A3228" t="s">
        <v>630</v>
      </c>
      <c r="B3228" t="s">
        <v>631</v>
      </c>
      <c r="C3228" t="s">
        <v>632</v>
      </c>
      <c r="D3228" t="s">
        <v>633</v>
      </c>
      <c r="E3228" t="s">
        <v>634</v>
      </c>
      <c r="F3228" t="str">
        <f t="shared" si="304"/>
        <v>2005</v>
      </c>
      <c r="G3228" t="s">
        <v>44</v>
      </c>
      <c r="H3228" t="s">
        <v>45</v>
      </c>
      <c r="I3228" s="91"/>
      <c r="J3228" s="91"/>
      <c r="K3228" s="91"/>
      <c r="L3228" s="91"/>
      <c r="M3228" s="91"/>
      <c r="N3228" s="91"/>
      <c r="O3228" s="91">
        <v>1312.5</v>
      </c>
      <c r="P3228" s="91"/>
      <c r="Q3228" s="91"/>
      <c r="R3228" s="91"/>
      <c r="S3228" s="91">
        <v>7800</v>
      </c>
      <c r="T3228" s="91"/>
      <c r="U3228" s="91">
        <f t="shared" si="305"/>
        <v>9112.5</v>
      </c>
      <c r="V3228" s="82" t="str">
        <f t="shared" si="303"/>
        <v>118002005894</v>
      </c>
      <c r="W3228" s="83">
        <f>VLOOKUP(V3228,Factors!$E$6:$H$5950,4,FALSE)</f>
        <v>0</v>
      </c>
      <c r="X3228" t="str">
        <f>VLOOKUP(V3228,Factors!$E$6:$F$5950,2,FALSE)</f>
        <v>Direct-OR</v>
      </c>
      <c r="Y3228" s="92">
        <f t="shared" si="306"/>
        <v>0</v>
      </c>
      <c r="Z3228" s="92">
        <f t="shared" si="307"/>
        <v>9112.5</v>
      </c>
      <c r="AA3228" s="92">
        <f t="shared" si="308"/>
        <v>9112.5</v>
      </c>
    </row>
    <row r="3229" spans="1:27" x14ac:dyDescent="0.25">
      <c r="A3229" t="s">
        <v>630</v>
      </c>
      <c r="B3229" t="s">
        <v>631</v>
      </c>
      <c r="C3229" t="s">
        <v>632</v>
      </c>
      <c r="D3229" t="s">
        <v>635</v>
      </c>
      <c r="E3229" t="s">
        <v>636</v>
      </c>
      <c r="F3229" t="str">
        <f t="shared" si="304"/>
        <v>2010</v>
      </c>
      <c r="G3229" t="s">
        <v>61</v>
      </c>
      <c r="H3229" t="s">
        <v>62</v>
      </c>
      <c r="I3229" s="91"/>
      <c r="J3229" s="91"/>
      <c r="K3229" s="91"/>
      <c r="L3229" s="91"/>
      <c r="M3229" s="91"/>
      <c r="N3229" s="91"/>
      <c r="O3229" s="91">
        <v>12267.61</v>
      </c>
      <c r="P3229" s="91"/>
      <c r="Q3229" s="91"/>
      <c r="R3229" s="91"/>
      <c r="S3229" s="91"/>
      <c r="T3229" s="91"/>
      <c r="U3229" s="91">
        <f t="shared" si="305"/>
        <v>12267.61</v>
      </c>
      <c r="V3229" s="82" t="str">
        <f t="shared" si="303"/>
        <v>118002010894</v>
      </c>
      <c r="W3229" s="83">
        <f>VLOOKUP(V3229,Factors!$E$6:$H$5950,4,FALSE)</f>
        <v>0</v>
      </c>
      <c r="X3229" t="str">
        <f>VLOOKUP(V3229,Factors!$E$6:$F$5950,2,FALSE)</f>
        <v>DIRECT-OR</v>
      </c>
      <c r="Y3229" s="92">
        <f t="shared" si="306"/>
        <v>0</v>
      </c>
      <c r="Z3229" s="92">
        <f t="shared" si="307"/>
        <v>12267.61</v>
      </c>
      <c r="AA3229" s="92">
        <f t="shared" si="308"/>
        <v>12267.61</v>
      </c>
    </row>
    <row r="3230" spans="1:27" x14ac:dyDescent="0.25">
      <c r="A3230" t="s">
        <v>630</v>
      </c>
      <c r="B3230" t="s">
        <v>631</v>
      </c>
      <c r="C3230" t="s">
        <v>632</v>
      </c>
      <c r="D3230" t="s">
        <v>635</v>
      </c>
      <c r="E3230" t="s">
        <v>636</v>
      </c>
      <c r="F3230" t="str">
        <f t="shared" si="304"/>
        <v>2010</v>
      </c>
      <c r="G3230" t="s">
        <v>44</v>
      </c>
      <c r="H3230" t="s">
        <v>45</v>
      </c>
      <c r="I3230" s="91"/>
      <c r="J3230" s="91"/>
      <c r="K3230" s="91"/>
      <c r="L3230" s="91"/>
      <c r="M3230" s="91"/>
      <c r="N3230" s="91">
        <v>2671.88</v>
      </c>
      <c r="O3230" s="91">
        <v>984.38</v>
      </c>
      <c r="P3230" s="91">
        <v>3843.75</v>
      </c>
      <c r="Q3230" s="91"/>
      <c r="R3230" s="91">
        <v>562.5</v>
      </c>
      <c r="S3230" s="91">
        <v>6172.27</v>
      </c>
      <c r="T3230" s="91">
        <v>-4672.2700000000004</v>
      </c>
      <c r="U3230" s="91">
        <f t="shared" si="305"/>
        <v>9562.51</v>
      </c>
      <c r="V3230" s="82" t="str">
        <f t="shared" si="303"/>
        <v>118002010894</v>
      </c>
      <c r="W3230" s="83">
        <f>VLOOKUP(V3230,Factors!$E$6:$H$5950,4,FALSE)</f>
        <v>0</v>
      </c>
      <c r="X3230" t="str">
        <f>VLOOKUP(V3230,Factors!$E$6:$F$5950,2,FALSE)</f>
        <v>DIRECT-OR</v>
      </c>
      <c r="Y3230" s="92">
        <f t="shared" si="306"/>
        <v>0</v>
      </c>
      <c r="Z3230" s="92">
        <f t="shared" si="307"/>
        <v>9562.51</v>
      </c>
      <c r="AA3230" s="92">
        <f t="shared" si="308"/>
        <v>9562.51</v>
      </c>
    </row>
    <row r="3231" spans="1:27" x14ac:dyDescent="0.25">
      <c r="A3231" t="s">
        <v>630</v>
      </c>
      <c r="B3231" t="s">
        <v>631</v>
      </c>
      <c r="C3231" t="s">
        <v>632</v>
      </c>
      <c r="D3231" t="s">
        <v>637</v>
      </c>
      <c r="E3231" t="s">
        <v>638</v>
      </c>
      <c r="F3231" t="str">
        <f t="shared" si="304"/>
        <v>2015</v>
      </c>
      <c r="G3231" t="s">
        <v>102</v>
      </c>
      <c r="H3231" t="s">
        <v>103</v>
      </c>
      <c r="I3231" s="91">
        <v>10609.36</v>
      </c>
      <c r="J3231" s="91"/>
      <c r="K3231" s="91"/>
      <c r="L3231" s="91"/>
      <c r="M3231" s="91"/>
      <c r="N3231" s="91"/>
      <c r="O3231" s="91"/>
      <c r="P3231" s="91"/>
      <c r="Q3231" s="91"/>
      <c r="R3231" s="91"/>
      <c r="S3231" s="91"/>
      <c r="T3231" s="91"/>
      <c r="U3231" s="91">
        <f t="shared" si="305"/>
        <v>10609.36</v>
      </c>
      <c r="V3231" s="82" t="str">
        <f t="shared" si="303"/>
        <v>118002015894</v>
      </c>
      <c r="W3231" s="83">
        <f>VLOOKUP(V3231,Factors!$E$6:$H$5950,4,FALSE)</f>
        <v>0</v>
      </c>
      <c r="X3231" t="str">
        <f>VLOOKUP(V3231,Factors!$E$6:$F$5950,2,FALSE)</f>
        <v>DIRECT-OR</v>
      </c>
      <c r="Y3231" s="92">
        <f t="shared" si="306"/>
        <v>0</v>
      </c>
      <c r="Z3231" s="92">
        <f t="shared" si="307"/>
        <v>10609.36</v>
      </c>
      <c r="AA3231" s="92">
        <f t="shared" si="308"/>
        <v>10609.36</v>
      </c>
    </row>
    <row r="3232" spans="1:27" x14ac:dyDescent="0.25">
      <c r="A3232" t="s">
        <v>630</v>
      </c>
      <c r="B3232" t="s">
        <v>223</v>
      </c>
      <c r="C3232" t="s">
        <v>224</v>
      </c>
      <c r="D3232" t="s">
        <v>639</v>
      </c>
      <c r="E3232" t="s">
        <v>640</v>
      </c>
      <c r="F3232" t="str">
        <f t="shared" si="304"/>
        <v>1655</v>
      </c>
      <c r="G3232" t="s">
        <v>92</v>
      </c>
      <c r="H3232" t="s">
        <v>93</v>
      </c>
      <c r="I3232" s="91">
        <v>201.04</v>
      </c>
      <c r="J3232" s="91">
        <v>257.3</v>
      </c>
      <c r="K3232" s="91">
        <v>1156.52</v>
      </c>
      <c r="L3232" s="91">
        <v>341.32</v>
      </c>
      <c r="M3232" s="91">
        <v>459.53</v>
      </c>
      <c r="N3232" s="91"/>
      <c r="O3232" s="91">
        <v>796.27</v>
      </c>
      <c r="P3232" s="91">
        <v>395.39</v>
      </c>
      <c r="Q3232" s="91">
        <v>589.22</v>
      </c>
      <c r="R3232" s="91">
        <v>1151.0899999999999</v>
      </c>
      <c r="S3232" s="91">
        <v>807.69</v>
      </c>
      <c r="T3232" s="91">
        <v>-101.78</v>
      </c>
      <c r="U3232" s="91">
        <f t="shared" si="305"/>
        <v>6053.5900000000011</v>
      </c>
      <c r="V3232" s="82" t="str">
        <f t="shared" si="303"/>
        <v>141001655894</v>
      </c>
      <c r="W3232" s="83">
        <f>VLOOKUP(V3232,Factors!$E$6:$H$5950,4,FALSE)</f>
        <v>1.17E-2</v>
      </c>
      <c r="X3232" t="str">
        <f>VLOOKUP(V3232,Factors!$E$6:$F$5950,2,FALSE)</f>
        <v>Transmission</v>
      </c>
      <c r="Y3232" s="92">
        <f t="shared" si="306"/>
        <v>70.827003000000019</v>
      </c>
      <c r="Z3232" s="92">
        <f t="shared" si="307"/>
        <v>5982.7629970000007</v>
      </c>
      <c r="AA3232" s="92">
        <f t="shared" si="308"/>
        <v>6053.5900000000011</v>
      </c>
    </row>
    <row r="3233" spans="1:27" x14ac:dyDescent="0.25">
      <c r="A3233" t="s">
        <v>630</v>
      </c>
      <c r="B3233" t="s">
        <v>371</v>
      </c>
      <c r="C3233" t="s">
        <v>372</v>
      </c>
      <c r="D3233" t="s">
        <v>641</v>
      </c>
      <c r="E3233" t="s">
        <v>642</v>
      </c>
      <c r="F3233" t="str">
        <f t="shared" si="304"/>
        <v>2345</v>
      </c>
      <c r="G3233" t="s">
        <v>61</v>
      </c>
      <c r="H3233" t="s">
        <v>62</v>
      </c>
      <c r="I3233" s="91">
        <v>38.83</v>
      </c>
      <c r="J3233" s="91">
        <v>83.34</v>
      </c>
      <c r="K3233" s="91">
        <v>203.44</v>
      </c>
      <c r="L3233" s="91">
        <v>48.21</v>
      </c>
      <c r="M3233" s="91">
        <v>116.73</v>
      </c>
      <c r="N3233" s="91">
        <v>162.44999999999999</v>
      </c>
      <c r="O3233" s="91">
        <v>295.95999999999998</v>
      </c>
      <c r="P3233" s="91">
        <v>114.69</v>
      </c>
      <c r="Q3233" s="91">
        <v>64.599999999999994</v>
      </c>
      <c r="R3233" s="91">
        <v>82.33</v>
      </c>
      <c r="S3233" s="91">
        <v>11.07</v>
      </c>
      <c r="T3233" s="91">
        <v>59.19</v>
      </c>
      <c r="U3233" s="91">
        <f t="shared" si="305"/>
        <v>1280.8399999999999</v>
      </c>
      <c r="V3233" s="82" t="str">
        <f t="shared" si="303"/>
        <v>162002345894</v>
      </c>
      <c r="W3233" s="83">
        <f>VLOOKUP(V3233,Factors!$E$6:$H$5950,4,FALSE)</f>
        <v>0.1124</v>
      </c>
      <c r="X3233" t="str">
        <f>VLOOKUP(V3233,Factors!$E$6:$F$5950,2,FALSE)</f>
        <v>3-factor</v>
      </c>
      <c r="Y3233" s="92">
        <f t="shared" si="306"/>
        <v>143.96641599999998</v>
      </c>
      <c r="Z3233" s="92">
        <f t="shared" si="307"/>
        <v>1136.8735839999999</v>
      </c>
      <c r="AA3233" s="92">
        <f t="shared" si="308"/>
        <v>1280.8399999999999</v>
      </c>
    </row>
    <row r="3234" spans="1:27" x14ac:dyDescent="0.25">
      <c r="A3234" t="s">
        <v>630</v>
      </c>
      <c r="B3234" t="s">
        <v>371</v>
      </c>
      <c r="C3234" t="s">
        <v>372</v>
      </c>
      <c r="D3234" t="s">
        <v>641</v>
      </c>
      <c r="E3234" t="s">
        <v>642</v>
      </c>
      <c r="F3234" t="str">
        <f t="shared" si="304"/>
        <v>2345</v>
      </c>
      <c r="G3234" t="s">
        <v>92</v>
      </c>
      <c r="H3234" t="s">
        <v>93</v>
      </c>
      <c r="I3234" s="91">
        <v>-224.92</v>
      </c>
      <c r="J3234" s="91">
        <v>-63.47</v>
      </c>
      <c r="K3234" s="91">
        <v>2.13</v>
      </c>
      <c r="L3234" s="91">
        <v>-4.3899999999999997</v>
      </c>
      <c r="M3234" s="91">
        <v>3.89</v>
      </c>
      <c r="N3234" s="91">
        <v>-134.78</v>
      </c>
      <c r="O3234" s="91">
        <v>0.37</v>
      </c>
      <c r="P3234" s="91">
        <v>-34.44</v>
      </c>
      <c r="Q3234" s="91">
        <v>-15.88</v>
      </c>
      <c r="R3234" s="91">
        <v>4.46</v>
      </c>
      <c r="S3234" s="91">
        <v>-570.66999999999996</v>
      </c>
      <c r="T3234" s="91">
        <v>13.89</v>
      </c>
      <c r="U3234" s="91">
        <f t="shared" si="305"/>
        <v>-1023.8099999999998</v>
      </c>
      <c r="V3234" s="82" t="str">
        <f t="shared" si="303"/>
        <v>162002345894</v>
      </c>
      <c r="W3234" s="83">
        <f>VLOOKUP(V3234,Factors!$E$6:$H$5950,4,FALSE)</f>
        <v>0.1124</v>
      </c>
      <c r="X3234" t="str">
        <f>VLOOKUP(V3234,Factors!$E$6:$F$5950,2,FALSE)</f>
        <v>3-factor</v>
      </c>
      <c r="Y3234" s="92">
        <f t="shared" si="306"/>
        <v>-115.07624399999997</v>
      </c>
      <c r="Z3234" s="92">
        <f t="shared" si="307"/>
        <v>-908.73375599999986</v>
      </c>
      <c r="AA3234" s="92">
        <f t="shared" si="308"/>
        <v>-1023.8099999999998</v>
      </c>
    </row>
    <row r="3235" spans="1:27" x14ac:dyDescent="0.25">
      <c r="A3235" t="s">
        <v>630</v>
      </c>
      <c r="B3235" t="s">
        <v>371</v>
      </c>
      <c r="C3235" t="s">
        <v>372</v>
      </c>
      <c r="D3235" t="s">
        <v>641</v>
      </c>
      <c r="E3235" t="s">
        <v>642</v>
      </c>
      <c r="F3235" t="str">
        <f t="shared" si="304"/>
        <v>2345</v>
      </c>
      <c r="G3235" t="s">
        <v>235</v>
      </c>
      <c r="H3235" t="s">
        <v>236</v>
      </c>
      <c r="I3235" s="91"/>
      <c r="J3235" s="91"/>
      <c r="K3235" s="91">
        <v>-18.399999999999999</v>
      </c>
      <c r="L3235" s="91"/>
      <c r="M3235" s="91"/>
      <c r="N3235" s="91"/>
      <c r="O3235" s="91"/>
      <c r="P3235" s="91"/>
      <c r="Q3235" s="91"/>
      <c r="R3235" s="91"/>
      <c r="S3235" s="91"/>
      <c r="T3235" s="91"/>
      <c r="U3235" s="91">
        <f t="shared" si="305"/>
        <v>-18.399999999999999</v>
      </c>
      <c r="V3235" s="82" t="str">
        <f t="shared" si="303"/>
        <v>162002345894</v>
      </c>
      <c r="W3235" s="83">
        <f>VLOOKUP(V3235,Factors!$E$6:$H$5950,4,FALSE)</f>
        <v>0.1124</v>
      </c>
      <c r="X3235" t="str">
        <f>VLOOKUP(V3235,Factors!$E$6:$F$5950,2,FALSE)</f>
        <v>3-factor</v>
      </c>
      <c r="Y3235" s="92">
        <f t="shared" si="306"/>
        <v>-2.0681599999999998</v>
      </c>
      <c r="Z3235" s="92">
        <f t="shared" si="307"/>
        <v>-16.33184</v>
      </c>
      <c r="AA3235" s="92">
        <f t="shared" si="308"/>
        <v>-18.399999999999999</v>
      </c>
    </row>
    <row r="3236" spans="1:27" x14ac:dyDescent="0.25">
      <c r="A3236" t="s">
        <v>630</v>
      </c>
      <c r="B3236" t="s">
        <v>371</v>
      </c>
      <c r="C3236" t="s">
        <v>372</v>
      </c>
      <c r="D3236" t="s">
        <v>641</v>
      </c>
      <c r="E3236" t="s">
        <v>642</v>
      </c>
      <c r="F3236" t="str">
        <f t="shared" si="304"/>
        <v>2345</v>
      </c>
      <c r="G3236" t="s">
        <v>120</v>
      </c>
      <c r="H3236" t="s">
        <v>121</v>
      </c>
      <c r="I3236" s="91"/>
      <c r="J3236" s="91"/>
      <c r="K3236" s="91"/>
      <c r="L3236" s="91"/>
      <c r="M3236" s="91"/>
      <c r="N3236" s="91">
        <v>1.4</v>
      </c>
      <c r="O3236" s="91"/>
      <c r="P3236" s="91"/>
      <c r="Q3236" s="91"/>
      <c r="R3236" s="91"/>
      <c r="S3236" s="91"/>
      <c r="T3236" s="91"/>
      <c r="U3236" s="91">
        <f t="shared" si="305"/>
        <v>1.4</v>
      </c>
      <c r="V3236" s="82" t="str">
        <f t="shared" si="303"/>
        <v>162002345894</v>
      </c>
      <c r="W3236" s="83">
        <f>VLOOKUP(V3236,Factors!$E$6:$H$5950,4,FALSE)</f>
        <v>0.1124</v>
      </c>
      <c r="X3236" t="str">
        <f>VLOOKUP(V3236,Factors!$E$6:$F$5950,2,FALSE)</f>
        <v>3-factor</v>
      </c>
      <c r="Y3236" s="92">
        <f t="shared" si="306"/>
        <v>0.15736</v>
      </c>
      <c r="Z3236" s="92">
        <f t="shared" si="307"/>
        <v>1.24264</v>
      </c>
      <c r="AA3236" s="92">
        <f t="shared" si="308"/>
        <v>1.4</v>
      </c>
    </row>
    <row r="3237" spans="1:27" x14ac:dyDescent="0.25">
      <c r="A3237" t="s">
        <v>630</v>
      </c>
      <c r="B3237" t="s">
        <v>371</v>
      </c>
      <c r="C3237" t="s">
        <v>372</v>
      </c>
      <c r="D3237" t="s">
        <v>641</v>
      </c>
      <c r="E3237" t="s">
        <v>642</v>
      </c>
      <c r="F3237" t="str">
        <f t="shared" si="304"/>
        <v>2345</v>
      </c>
      <c r="G3237" t="s">
        <v>94</v>
      </c>
      <c r="H3237" t="s">
        <v>95</v>
      </c>
      <c r="I3237" s="91">
        <v>46.58</v>
      </c>
      <c r="J3237" s="91">
        <v>46.58</v>
      </c>
      <c r="K3237" s="91">
        <v>46.58</v>
      </c>
      <c r="L3237" s="91">
        <v>46.58</v>
      </c>
      <c r="M3237" s="91">
        <v>46.58</v>
      </c>
      <c r="N3237" s="91">
        <v>46.58</v>
      </c>
      <c r="O3237" s="91">
        <v>46.58</v>
      </c>
      <c r="P3237" s="91">
        <v>46.58</v>
      </c>
      <c r="Q3237" s="91">
        <v>46.58</v>
      </c>
      <c r="R3237" s="91">
        <v>46.58</v>
      </c>
      <c r="S3237" s="91">
        <v>46.58</v>
      </c>
      <c r="T3237" s="91">
        <v>46.58</v>
      </c>
      <c r="U3237" s="91">
        <f t="shared" si="305"/>
        <v>558.95999999999992</v>
      </c>
      <c r="V3237" s="82" t="str">
        <f t="shared" si="303"/>
        <v>162002345894</v>
      </c>
      <c r="W3237" s="83">
        <f>VLOOKUP(V3237,Factors!$E$6:$H$5950,4,FALSE)</f>
        <v>0.1124</v>
      </c>
      <c r="X3237" t="str">
        <f>VLOOKUP(V3237,Factors!$E$6:$F$5950,2,FALSE)</f>
        <v>3-factor</v>
      </c>
      <c r="Y3237" s="92">
        <f t="shared" si="306"/>
        <v>62.827103999999991</v>
      </c>
      <c r="Z3237" s="92">
        <f t="shared" si="307"/>
        <v>496.13289599999996</v>
      </c>
      <c r="AA3237" s="92">
        <f t="shared" si="308"/>
        <v>558.95999999999992</v>
      </c>
    </row>
    <row r="3238" spans="1:27" x14ac:dyDescent="0.25">
      <c r="A3238" t="s">
        <v>630</v>
      </c>
      <c r="B3238" t="s">
        <v>371</v>
      </c>
      <c r="C3238" t="s">
        <v>372</v>
      </c>
      <c r="D3238" t="s">
        <v>641</v>
      </c>
      <c r="E3238" t="s">
        <v>642</v>
      </c>
      <c r="F3238" t="str">
        <f t="shared" si="304"/>
        <v>2345</v>
      </c>
      <c r="G3238" t="s">
        <v>84</v>
      </c>
      <c r="H3238" t="s">
        <v>85</v>
      </c>
      <c r="I3238" s="91">
        <v>4.55</v>
      </c>
      <c r="J3238" s="91">
        <v>4.0599999999999996</v>
      </c>
      <c r="K3238" s="91">
        <v>4.68</v>
      </c>
      <c r="L3238" s="91">
        <v>4.32</v>
      </c>
      <c r="M3238" s="91">
        <v>4.47</v>
      </c>
      <c r="N3238" s="91">
        <v>4.41</v>
      </c>
      <c r="O3238" s="91">
        <v>4.93</v>
      </c>
      <c r="P3238" s="91">
        <v>4.79</v>
      </c>
      <c r="Q3238" s="91">
        <v>3.96</v>
      </c>
      <c r="R3238" s="91">
        <v>4.5999999999999996</v>
      </c>
      <c r="S3238" s="91">
        <v>4.3099999999999996</v>
      </c>
      <c r="T3238" s="91">
        <v>3.79</v>
      </c>
      <c r="U3238" s="91">
        <f t="shared" si="305"/>
        <v>52.870000000000005</v>
      </c>
      <c r="V3238" s="82" t="str">
        <f t="shared" si="303"/>
        <v>162002345894</v>
      </c>
      <c r="W3238" s="83">
        <f>VLOOKUP(V3238,Factors!$E$6:$H$5950,4,FALSE)</f>
        <v>0.1124</v>
      </c>
      <c r="X3238" t="str">
        <f>VLOOKUP(V3238,Factors!$E$6:$F$5950,2,FALSE)</f>
        <v>3-factor</v>
      </c>
      <c r="Y3238" s="92">
        <f t="shared" si="306"/>
        <v>5.9425880000000006</v>
      </c>
      <c r="Z3238" s="92">
        <f t="shared" si="307"/>
        <v>46.927412000000004</v>
      </c>
      <c r="AA3238" s="92">
        <f t="shared" si="308"/>
        <v>52.870000000000005</v>
      </c>
    </row>
    <row r="3239" spans="1:27" x14ac:dyDescent="0.25">
      <c r="A3239" t="s">
        <v>630</v>
      </c>
      <c r="B3239" t="s">
        <v>371</v>
      </c>
      <c r="C3239" t="s">
        <v>372</v>
      </c>
      <c r="D3239" t="s">
        <v>641</v>
      </c>
      <c r="E3239" t="s">
        <v>642</v>
      </c>
      <c r="F3239" t="str">
        <f t="shared" si="304"/>
        <v>2345</v>
      </c>
      <c r="G3239" t="s">
        <v>312</v>
      </c>
      <c r="H3239" t="s">
        <v>313</v>
      </c>
      <c r="I3239" s="91">
        <v>64.290000000000006</v>
      </c>
      <c r="J3239" s="91">
        <v>55.99</v>
      </c>
      <c r="K3239" s="91">
        <v>48.75</v>
      </c>
      <c r="L3239" s="91">
        <v>57.19</v>
      </c>
      <c r="M3239" s="91">
        <v>54.74</v>
      </c>
      <c r="N3239" s="91">
        <v>5.29</v>
      </c>
      <c r="O3239" s="91">
        <v>51.22</v>
      </c>
      <c r="P3239" s="91">
        <v>34.03</v>
      </c>
      <c r="Q3239" s="91">
        <v>10.89</v>
      </c>
      <c r="R3239" s="91"/>
      <c r="S3239" s="91"/>
      <c r="T3239" s="91"/>
      <c r="U3239" s="91">
        <f t="shared" si="305"/>
        <v>382.39</v>
      </c>
      <c r="V3239" s="82" t="str">
        <f t="shared" si="303"/>
        <v>162002345894</v>
      </c>
      <c r="W3239" s="83">
        <f>VLOOKUP(V3239,Factors!$E$6:$H$5950,4,FALSE)</f>
        <v>0.1124</v>
      </c>
      <c r="X3239" t="str">
        <f>VLOOKUP(V3239,Factors!$E$6:$F$5950,2,FALSE)</f>
        <v>3-factor</v>
      </c>
      <c r="Y3239" s="92">
        <f t="shared" si="306"/>
        <v>42.980635999999997</v>
      </c>
      <c r="Z3239" s="92">
        <f t="shared" si="307"/>
        <v>339.40936399999998</v>
      </c>
      <c r="AA3239" s="92">
        <f t="shared" si="308"/>
        <v>382.39</v>
      </c>
    </row>
    <row r="3240" spans="1:27" x14ac:dyDescent="0.25">
      <c r="A3240" t="s">
        <v>630</v>
      </c>
      <c r="B3240" t="s">
        <v>371</v>
      </c>
      <c r="C3240" t="s">
        <v>372</v>
      </c>
      <c r="D3240" t="s">
        <v>641</v>
      </c>
      <c r="E3240" t="s">
        <v>642</v>
      </c>
      <c r="F3240" t="str">
        <f t="shared" si="304"/>
        <v>2345</v>
      </c>
      <c r="G3240" t="s">
        <v>44</v>
      </c>
      <c r="H3240" t="s">
        <v>45</v>
      </c>
      <c r="I3240" s="91"/>
      <c r="J3240" s="91"/>
      <c r="K3240" s="91"/>
      <c r="L3240" s="91"/>
      <c r="M3240" s="91">
        <v>7.79</v>
      </c>
      <c r="N3240" s="91"/>
      <c r="O3240" s="91"/>
      <c r="P3240" s="91"/>
      <c r="Q3240" s="91"/>
      <c r="R3240" s="91">
        <v>22.15</v>
      </c>
      <c r="S3240" s="91"/>
      <c r="T3240" s="91"/>
      <c r="U3240" s="91">
        <f t="shared" si="305"/>
        <v>29.939999999999998</v>
      </c>
      <c r="V3240" s="82" t="str">
        <f t="shared" si="303"/>
        <v>162002345894</v>
      </c>
      <c r="W3240" s="83">
        <f>VLOOKUP(V3240,Factors!$E$6:$H$5950,4,FALSE)</f>
        <v>0.1124</v>
      </c>
      <c r="X3240" t="str">
        <f>VLOOKUP(V3240,Factors!$E$6:$F$5950,2,FALSE)</f>
        <v>3-factor</v>
      </c>
      <c r="Y3240" s="92">
        <f t="shared" si="306"/>
        <v>3.3652559999999996</v>
      </c>
      <c r="Z3240" s="92">
        <f t="shared" si="307"/>
        <v>26.574743999999999</v>
      </c>
      <c r="AA3240" s="92">
        <f t="shared" si="308"/>
        <v>29.939999999999998</v>
      </c>
    </row>
    <row r="3241" spans="1:27" x14ac:dyDescent="0.25">
      <c r="A3241" t="s">
        <v>630</v>
      </c>
      <c r="B3241" t="s">
        <v>371</v>
      </c>
      <c r="C3241" t="s">
        <v>372</v>
      </c>
      <c r="D3241" t="s">
        <v>641</v>
      </c>
      <c r="E3241" t="s">
        <v>642</v>
      </c>
      <c r="F3241" t="str">
        <f t="shared" si="304"/>
        <v>2345</v>
      </c>
      <c r="G3241" t="s">
        <v>124</v>
      </c>
      <c r="H3241" t="s">
        <v>125</v>
      </c>
      <c r="I3241" s="91">
        <v>16.13</v>
      </c>
      <c r="J3241" s="91"/>
      <c r="K3241" s="91"/>
      <c r="L3241" s="91"/>
      <c r="M3241" s="91"/>
      <c r="N3241" s="91"/>
      <c r="O3241" s="91"/>
      <c r="P3241" s="91">
        <v>5.86</v>
      </c>
      <c r="Q3241" s="91"/>
      <c r="R3241" s="91">
        <v>5.92</v>
      </c>
      <c r="S3241" s="91">
        <v>23.68</v>
      </c>
      <c r="T3241" s="91"/>
      <c r="U3241" s="91">
        <f t="shared" si="305"/>
        <v>51.589999999999996</v>
      </c>
      <c r="V3241" s="82" t="str">
        <f t="shared" si="303"/>
        <v>162002345894</v>
      </c>
      <c r="W3241" s="83">
        <f>VLOOKUP(V3241,Factors!$E$6:$H$5950,4,FALSE)</f>
        <v>0.1124</v>
      </c>
      <c r="X3241" t="str">
        <f>VLOOKUP(V3241,Factors!$E$6:$F$5950,2,FALSE)</f>
        <v>3-factor</v>
      </c>
      <c r="Y3241" s="92">
        <f t="shared" si="306"/>
        <v>5.7987159999999998</v>
      </c>
      <c r="Z3241" s="92">
        <f t="shared" si="307"/>
        <v>45.791283999999997</v>
      </c>
      <c r="AA3241" s="92">
        <f t="shared" si="308"/>
        <v>51.589999999999996</v>
      </c>
    </row>
    <row r="3242" spans="1:27" x14ac:dyDescent="0.25">
      <c r="A3242" t="s">
        <v>630</v>
      </c>
      <c r="B3242" t="s">
        <v>371</v>
      </c>
      <c r="C3242" t="s">
        <v>372</v>
      </c>
      <c r="D3242" t="s">
        <v>641</v>
      </c>
      <c r="E3242" t="s">
        <v>642</v>
      </c>
      <c r="F3242" t="str">
        <f t="shared" si="304"/>
        <v>2345</v>
      </c>
      <c r="G3242" t="s">
        <v>26</v>
      </c>
      <c r="H3242" t="s">
        <v>27</v>
      </c>
      <c r="I3242" s="91"/>
      <c r="J3242" s="91">
        <v>6.46</v>
      </c>
      <c r="K3242" s="91">
        <v>2.52</v>
      </c>
      <c r="L3242" s="91"/>
      <c r="M3242" s="91">
        <v>5.04</v>
      </c>
      <c r="N3242" s="91"/>
      <c r="O3242" s="91"/>
      <c r="P3242" s="91">
        <v>12.46</v>
      </c>
      <c r="Q3242" s="91">
        <v>3.78</v>
      </c>
      <c r="R3242" s="91"/>
      <c r="S3242" s="91">
        <v>7.56</v>
      </c>
      <c r="T3242" s="91"/>
      <c r="U3242" s="91">
        <f t="shared" si="305"/>
        <v>37.82</v>
      </c>
      <c r="V3242" s="82" t="str">
        <f t="shared" si="303"/>
        <v>162002345894</v>
      </c>
      <c r="W3242" s="83">
        <f>VLOOKUP(V3242,Factors!$E$6:$H$5950,4,FALSE)</f>
        <v>0.1124</v>
      </c>
      <c r="X3242" t="str">
        <f>VLOOKUP(V3242,Factors!$E$6:$F$5950,2,FALSE)</f>
        <v>3-factor</v>
      </c>
      <c r="Y3242" s="92">
        <f t="shared" si="306"/>
        <v>4.2509680000000003</v>
      </c>
      <c r="Z3242" s="92">
        <f t="shared" si="307"/>
        <v>33.569032</v>
      </c>
      <c r="AA3242" s="92">
        <f t="shared" si="308"/>
        <v>37.82</v>
      </c>
    </row>
    <row r="3243" spans="1:27" x14ac:dyDescent="0.25">
      <c r="A3243" t="s">
        <v>630</v>
      </c>
      <c r="B3243" t="s">
        <v>371</v>
      </c>
      <c r="C3243" t="s">
        <v>372</v>
      </c>
      <c r="D3243" t="s">
        <v>641</v>
      </c>
      <c r="E3243" t="s">
        <v>642</v>
      </c>
      <c r="F3243" t="str">
        <f t="shared" si="304"/>
        <v>2345</v>
      </c>
      <c r="G3243" t="s">
        <v>260</v>
      </c>
      <c r="H3243" t="s">
        <v>261</v>
      </c>
      <c r="I3243" s="91"/>
      <c r="J3243" s="91"/>
      <c r="K3243" s="91"/>
      <c r="L3243" s="91"/>
      <c r="M3243" s="91"/>
      <c r="N3243" s="91"/>
      <c r="O3243" s="91">
        <v>28.24</v>
      </c>
      <c r="P3243" s="91">
        <v>0.33</v>
      </c>
      <c r="Q3243" s="91"/>
      <c r="R3243" s="91"/>
      <c r="S3243" s="91"/>
      <c r="T3243" s="91"/>
      <c r="U3243" s="91">
        <f t="shared" si="305"/>
        <v>28.569999999999997</v>
      </c>
      <c r="V3243" s="82" t="str">
        <f t="shared" si="303"/>
        <v>162002345894</v>
      </c>
      <c r="W3243" s="83">
        <f>VLOOKUP(V3243,Factors!$E$6:$H$5950,4,FALSE)</f>
        <v>0.1124</v>
      </c>
      <c r="X3243" t="str">
        <f>VLOOKUP(V3243,Factors!$E$6:$F$5950,2,FALSE)</f>
        <v>3-factor</v>
      </c>
      <c r="Y3243" s="92">
        <f t="shared" si="306"/>
        <v>3.2112679999999996</v>
      </c>
      <c r="Z3243" s="92">
        <f t="shared" si="307"/>
        <v>25.358731999999996</v>
      </c>
      <c r="AA3243" s="92">
        <f t="shared" si="308"/>
        <v>28.569999999999997</v>
      </c>
    </row>
    <row r="3244" spans="1:27" x14ac:dyDescent="0.25">
      <c r="A3244" t="s">
        <v>630</v>
      </c>
      <c r="B3244" t="s">
        <v>371</v>
      </c>
      <c r="C3244" t="s">
        <v>372</v>
      </c>
      <c r="D3244" t="s">
        <v>641</v>
      </c>
      <c r="E3244" t="s">
        <v>642</v>
      </c>
      <c r="F3244" t="str">
        <f t="shared" si="304"/>
        <v>2345</v>
      </c>
      <c r="G3244" t="s">
        <v>207</v>
      </c>
      <c r="H3244" t="s">
        <v>208</v>
      </c>
      <c r="I3244" s="91"/>
      <c r="J3244" s="91">
        <v>0.98</v>
      </c>
      <c r="K3244" s="91"/>
      <c r="L3244" s="91"/>
      <c r="M3244" s="91"/>
      <c r="N3244" s="91"/>
      <c r="O3244" s="91"/>
      <c r="P3244" s="91"/>
      <c r="Q3244" s="91"/>
      <c r="R3244" s="91"/>
      <c r="S3244" s="91">
        <v>0.23</v>
      </c>
      <c r="T3244" s="91"/>
      <c r="U3244" s="91">
        <f t="shared" si="305"/>
        <v>1.21</v>
      </c>
      <c r="V3244" s="82" t="str">
        <f t="shared" si="303"/>
        <v>162002345894</v>
      </c>
      <c r="W3244" s="83">
        <f>VLOOKUP(V3244,Factors!$E$6:$H$5950,4,FALSE)</f>
        <v>0.1124</v>
      </c>
      <c r="X3244" t="str">
        <f>VLOOKUP(V3244,Factors!$E$6:$F$5950,2,FALSE)</f>
        <v>3-factor</v>
      </c>
      <c r="Y3244" s="92">
        <f t="shared" si="306"/>
        <v>0.13600399999999999</v>
      </c>
      <c r="Z3244" s="92">
        <f t="shared" si="307"/>
        <v>1.073996</v>
      </c>
      <c r="AA3244" s="92">
        <f t="shared" si="308"/>
        <v>1.21</v>
      </c>
    </row>
    <row r="3245" spans="1:27" x14ac:dyDescent="0.25">
      <c r="A3245" t="s">
        <v>630</v>
      </c>
      <c r="B3245" t="s">
        <v>371</v>
      </c>
      <c r="C3245" t="s">
        <v>372</v>
      </c>
      <c r="D3245" t="s">
        <v>641</v>
      </c>
      <c r="E3245" t="s">
        <v>642</v>
      </c>
      <c r="F3245" t="str">
        <f t="shared" si="304"/>
        <v>2345</v>
      </c>
      <c r="G3245" t="s">
        <v>71</v>
      </c>
      <c r="H3245" t="s">
        <v>72</v>
      </c>
      <c r="I3245" s="91">
        <v>2.4</v>
      </c>
      <c r="J3245" s="91">
        <v>0.95</v>
      </c>
      <c r="K3245" s="91">
        <v>6.36</v>
      </c>
      <c r="L3245" s="91">
        <v>4.33</v>
      </c>
      <c r="M3245" s="91">
        <v>2.36</v>
      </c>
      <c r="N3245" s="91">
        <v>0.68</v>
      </c>
      <c r="O3245" s="91">
        <v>0.57999999999999996</v>
      </c>
      <c r="P3245" s="91">
        <v>14.45</v>
      </c>
      <c r="Q3245" s="91">
        <v>0.75</v>
      </c>
      <c r="R3245" s="91">
        <v>12.83</v>
      </c>
      <c r="S3245" s="91">
        <v>5.34</v>
      </c>
      <c r="T3245" s="91">
        <v>4.09</v>
      </c>
      <c r="U3245" s="91">
        <f t="shared" si="305"/>
        <v>55.120000000000005</v>
      </c>
      <c r="V3245" s="82" t="str">
        <f t="shared" si="303"/>
        <v>162002345894</v>
      </c>
      <c r="W3245" s="83">
        <f>VLOOKUP(V3245,Factors!$E$6:$H$5950,4,FALSE)</f>
        <v>0.1124</v>
      </c>
      <c r="X3245" t="str">
        <f>VLOOKUP(V3245,Factors!$E$6:$F$5950,2,FALSE)</f>
        <v>3-factor</v>
      </c>
      <c r="Y3245" s="92">
        <f t="shared" si="306"/>
        <v>6.1954880000000001</v>
      </c>
      <c r="Z3245" s="92">
        <f t="shared" si="307"/>
        <v>48.924512000000007</v>
      </c>
      <c r="AA3245" s="92">
        <f t="shared" si="308"/>
        <v>55.120000000000005</v>
      </c>
    </row>
    <row r="3246" spans="1:27" x14ac:dyDescent="0.25">
      <c r="A3246" t="s">
        <v>630</v>
      </c>
      <c r="B3246" t="s">
        <v>371</v>
      </c>
      <c r="C3246" t="s">
        <v>372</v>
      </c>
      <c r="D3246" t="s">
        <v>641</v>
      </c>
      <c r="E3246" t="s">
        <v>642</v>
      </c>
      <c r="F3246" t="str">
        <f t="shared" si="304"/>
        <v>2345</v>
      </c>
      <c r="G3246" t="s">
        <v>98</v>
      </c>
      <c r="H3246" t="s">
        <v>99</v>
      </c>
      <c r="I3246" s="91"/>
      <c r="J3246" s="91"/>
      <c r="K3246" s="91"/>
      <c r="L3246" s="91"/>
      <c r="M3246" s="91">
        <v>0.2</v>
      </c>
      <c r="N3246" s="91"/>
      <c r="O3246" s="91">
        <v>0.2</v>
      </c>
      <c r="P3246" s="91"/>
      <c r="Q3246" s="91">
        <v>0.4</v>
      </c>
      <c r="R3246" s="91">
        <v>0.17</v>
      </c>
      <c r="S3246" s="91"/>
      <c r="T3246" s="91">
        <v>0.93</v>
      </c>
      <c r="U3246" s="91">
        <f t="shared" si="305"/>
        <v>1.9000000000000001</v>
      </c>
      <c r="V3246" s="82" t="str">
        <f t="shared" si="303"/>
        <v>162002345894</v>
      </c>
      <c r="W3246" s="83">
        <f>VLOOKUP(V3246,Factors!$E$6:$H$5950,4,FALSE)</f>
        <v>0.1124</v>
      </c>
      <c r="X3246" t="str">
        <f>VLOOKUP(V3246,Factors!$E$6:$F$5950,2,FALSE)</f>
        <v>3-factor</v>
      </c>
      <c r="Y3246" s="92">
        <f t="shared" si="306"/>
        <v>0.21356000000000003</v>
      </c>
      <c r="Z3246" s="92">
        <f t="shared" si="307"/>
        <v>1.6864400000000002</v>
      </c>
      <c r="AA3246" s="92">
        <f t="shared" si="308"/>
        <v>1.9000000000000001</v>
      </c>
    </row>
    <row r="3247" spans="1:27" x14ac:dyDescent="0.25">
      <c r="A3247" t="s">
        <v>630</v>
      </c>
      <c r="B3247" t="s">
        <v>371</v>
      </c>
      <c r="C3247" t="s">
        <v>372</v>
      </c>
      <c r="D3247" t="s">
        <v>641</v>
      </c>
      <c r="E3247" t="s">
        <v>642</v>
      </c>
      <c r="F3247" t="str">
        <f t="shared" si="304"/>
        <v>2345</v>
      </c>
      <c r="G3247" t="s">
        <v>130</v>
      </c>
      <c r="H3247" t="s">
        <v>131</v>
      </c>
      <c r="I3247" s="91">
        <v>1.22</v>
      </c>
      <c r="J3247" s="91">
        <v>1.03</v>
      </c>
      <c r="K3247" s="91">
        <v>3.58</v>
      </c>
      <c r="L3247" s="91">
        <v>1.4</v>
      </c>
      <c r="M3247" s="91"/>
      <c r="N3247" s="91">
        <v>1.79</v>
      </c>
      <c r="O3247" s="91">
        <v>0.92</v>
      </c>
      <c r="P3247" s="91">
        <v>1.98</v>
      </c>
      <c r="Q3247" s="91"/>
      <c r="R3247" s="91">
        <v>1.97</v>
      </c>
      <c r="S3247" s="91">
        <v>1.49</v>
      </c>
      <c r="T3247" s="91"/>
      <c r="U3247" s="91">
        <f t="shared" si="305"/>
        <v>15.38</v>
      </c>
      <c r="V3247" s="82" t="str">
        <f t="shared" si="303"/>
        <v>162002345894</v>
      </c>
      <c r="W3247" s="83">
        <f>VLOOKUP(V3247,Factors!$E$6:$H$5950,4,FALSE)</f>
        <v>0.1124</v>
      </c>
      <c r="X3247" t="str">
        <f>VLOOKUP(V3247,Factors!$E$6:$F$5950,2,FALSE)</f>
        <v>3-factor</v>
      </c>
      <c r="Y3247" s="92">
        <f t="shared" si="306"/>
        <v>1.728712</v>
      </c>
      <c r="Z3247" s="92">
        <f t="shared" si="307"/>
        <v>13.651288000000001</v>
      </c>
      <c r="AA3247" s="92">
        <f t="shared" si="308"/>
        <v>15.38</v>
      </c>
    </row>
    <row r="3248" spans="1:27" x14ac:dyDescent="0.25">
      <c r="A3248" t="s">
        <v>630</v>
      </c>
      <c r="B3248" t="s">
        <v>371</v>
      </c>
      <c r="C3248" t="s">
        <v>372</v>
      </c>
      <c r="D3248" t="s">
        <v>641</v>
      </c>
      <c r="E3248" t="s">
        <v>642</v>
      </c>
      <c r="F3248" t="str">
        <f t="shared" si="304"/>
        <v>2345</v>
      </c>
      <c r="G3248" t="s">
        <v>136</v>
      </c>
      <c r="H3248" t="s">
        <v>137</v>
      </c>
      <c r="I3248" s="91"/>
      <c r="J3248" s="91"/>
      <c r="K3248" s="91"/>
      <c r="L3248" s="91"/>
      <c r="M3248" s="91"/>
      <c r="N3248" s="91"/>
      <c r="O3248" s="91">
        <v>0.05</v>
      </c>
      <c r="P3248" s="91"/>
      <c r="Q3248" s="91"/>
      <c r="R3248" s="91"/>
      <c r="S3248" s="91">
        <v>0.2</v>
      </c>
      <c r="T3248" s="91"/>
      <c r="U3248" s="91">
        <f t="shared" si="305"/>
        <v>0.25</v>
      </c>
      <c r="V3248" s="82" t="str">
        <f t="shared" si="303"/>
        <v>162002345894</v>
      </c>
      <c r="W3248" s="83">
        <f>VLOOKUP(V3248,Factors!$E$6:$H$5950,4,FALSE)</f>
        <v>0.1124</v>
      </c>
      <c r="X3248" t="str">
        <f>VLOOKUP(V3248,Factors!$E$6:$F$5950,2,FALSE)</f>
        <v>3-factor</v>
      </c>
      <c r="Y3248" s="92">
        <f t="shared" si="306"/>
        <v>2.81E-2</v>
      </c>
      <c r="Z3248" s="92">
        <f t="shared" si="307"/>
        <v>0.22189999999999999</v>
      </c>
      <c r="AA3248" s="92">
        <f t="shared" si="308"/>
        <v>0.25</v>
      </c>
    </row>
    <row r="3249" spans="1:27" x14ac:dyDescent="0.25">
      <c r="A3249" t="s">
        <v>630</v>
      </c>
      <c r="B3249" t="s">
        <v>371</v>
      </c>
      <c r="C3249" t="s">
        <v>372</v>
      </c>
      <c r="D3249" t="s">
        <v>641</v>
      </c>
      <c r="E3249" t="s">
        <v>642</v>
      </c>
      <c r="F3249" t="str">
        <f t="shared" si="304"/>
        <v>2345</v>
      </c>
      <c r="G3249" t="s">
        <v>102</v>
      </c>
      <c r="H3249" t="s">
        <v>103</v>
      </c>
      <c r="I3249" s="91">
        <v>113.5</v>
      </c>
      <c r="J3249" s="91"/>
      <c r="K3249" s="91"/>
      <c r="L3249" s="91"/>
      <c r="M3249" s="91"/>
      <c r="N3249" s="91"/>
      <c r="O3249" s="91"/>
      <c r="P3249" s="91"/>
      <c r="Q3249" s="91"/>
      <c r="R3249" s="91"/>
      <c r="S3249" s="91"/>
      <c r="T3249" s="91"/>
      <c r="U3249" s="91">
        <f t="shared" si="305"/>
        <v>113.5</v>
      </c>
      <c r="V3249" s="82" t="str">
        <f t="shared" si="303"/>
        <v>162002345894</v>
      </c>
      <c r="W3249" s="83">
        <f>VLOOKUP(V3249,Factors!$E$6:$H$5950,4,FALSE)</f>
        <v>0.1124</v>
      </c>
      <c r="X3249" t="str">
        <f>VLOOKUP(V3249,Factors!$E$6:$F$5950,2,FALSE)</f>
        <v>3-factor</v>
      </c>
      <c r="Y3249" s="92">
        <f t="shared" si="306"/>
        <v>12.757400000000001</v>
      </c>
      <c r="Z3249" s="92">
        <f t="shared" si="307"/>
        <v>100.7426</v>
      </c>
      <c r="AA3249" s="92">
        <f t="shared" si="308"/>
        <v>113.5</v>
      </c>
    </row>
    <row r="3250" spans="1:27" x14ac:dyDescent="0.25">
      <c r="A3250" t="s">
        <v>630</v>
      </c>
      <c r="B3250" t="s">
        <v>371</v>
      </c>
      <c r="C3250" t="s">
        <v>372</v>
      </c>
      <c r="D3250" t="s">
        <v>641</v>
      </c>
      <c r="E3250" t="s">
        <v>642</v>
      </c>
      <c r="F3250" t="str">
        <f t="shared" si="304"/>
        <v>2345</v>
      </c>
      <c r="G3250" t="s">
        <v>178</v>
      </c>
      <c r="H3250" t="s">
        <v>179</v>
      </c>
      <c r="I3250" s="91"/>
      <c r="J3250" s="91">
        <v>2.0499999999999998</v>
      </c>
      <c r="K3250" s="91"/>
      <c r="L3250" s="91">
        <v>1.5</v>
      </c>
      <c r="M3250" s="91"/>
      <c r="N3250" s="91">
        <v>0.19</v>
      </c>
      <c r="O3250" s="91"/>
      <c r="P3250" s="91"/>
      <c r="Q3250" s="91"/>
      <c r="R3250" s="91"/>
      <c r="S3250" s="91"/>
      <c r="T3250" s="91"/>
      <c r="U3250" s="91">
        <f t="shared" si="305"/>
        <v>3.7399999999999998</v>
      </c>
      <c r="V3250" s="82" t="str">
        <f t="shared" si="303"/>
        <v>162002345894</v>
      </c>
      <c r="W3250" s="83">
        <f>VLOOKUP(V3250,Factors!$E$6:$H$5950,4,FALSE)</f>
        <v>0.1124</v>
      </c>
      <c r="X3250" t="str">
        <f>VLOOKUP(V3250,Factors!$E$6:$F$5950,2,FALSE)</f>
        <v>3-factor</v>
      </c>
      <c r="Y3250" s="92">
        <f t="shared" si="306"/>
        <v>0.42037599999999997</v>
      </c>
      <c r="Z3250" s="92">
        <f t="shared" si="307"/>
        <v>3.3196239999999997</v>
      </c>
      <c r="AA3250" s="92">
        <f t="shared" si="308"/>
        <v>3.7399999999999998</v>
      </c>
    </row>
    <row r="3251" spans="1:27" x14ac:dyDescent="0.25">
      <c r="A3251" t="s">
        <v>630</v>
      </c>
      <c r="B3251" t="s">
        <v>371</v>
      </c>
      <c r="C3251" t="s">
        <v>372</v>
      </c>
      <c r="D3251" t="s">
        <v>641</v>
      </c>
      <c r="E3251" t="s">
        <v>642</v>
      </c>
      <c r="F3251" t="str">
        <f t="shared" si="304"/>
        <v>2345</v>
      </c>
      <c r="G3251" t="s">
        <v>144</v>
      </c>
      <c r="H3251" t="s">
        <v>145</v>
      </c>
      <c r="I3251" s="91"/>
      <c r="J3251" s="91"/>
      <c r="K3251" s="91">
        <v>0.53</v>
      </c>
      <c r="L3251" s="91">
        <v>0.53</v>
      </c>
      <c r="M3251" s="91">
        <v>0.08</v>
      </c>
      <c r="N3251" s="91">
        <v>0.62</v>
      </c>
      <c r="O3251" s="91"/>
      <c r="P3251" s="91"/>
      <c r="Q3251" s="91"/>
      <c r="R3251" s="91"/>
      <c r="S3251" s="91"/>
      <c r="T3251" s="91"/>
      <c r="U3251" s="91">
        <f t="shared" si="305"/>
        <v>1.7600000000000002</v>
      </c>
      <c r="V3251" s="82" t="str">
        <f t="shared" si="303"/>
        <v>162002345894</v>
      </c>
      <c r="W3251" s="83">
        <f>VLOOKUP(V3251,Factors!$E$6:$H$5950,4,FALSE)</f>
        <v>0.1124</v>
      </c>
      <c r="X3251" t="str">
        <f>VLOOKUP(V3251,Factors!$E$6:$F$5950,2,FALSE)</f>
        <v>3-factor</v>
      </c>
      <c r="Y3251" s="92">
        <f t="shared" si="306"/>
        <v>0.19782400000000003</v>
      </c>
      <c r="Z3251" s="92">
        <f t="shared" si="307"/>
        <v>1.5621760000000002</v>
      </c>
      <c r="AA3251" s="92">
        <f t="shared" si="308"/>
        <v>1.7600000000000002</v>
      </c>
    </row>
    <row r="3252" spans="1:27" x14ac:dyDescent="0.25">
      <c r="A3252" t="s">
        <v>630</v>
      </c>
      <c r="B3252" t="s">
        <v>371</v>
      </c>
      <c r="C3252" t="s">
        <v>372</v>
      </c>
      <c r="D3252" t="s">
        <v>641</v>
      </c>
      <c r="E3252" t="s">
        <v>642</v>
      </c>
      <c r="F3252" t="str">
        <f t="shared" si="304"/>
        <v>2345</v>
      </c>
      <c r="G3252" t="s">
        <v>217</v>
      </c>
      <c r="H3252" t="s">
        <v>218</v>
      </c>
      <c r="I3252" s="91"/>
      <c r="J3252" s="91"/>
      <c r="K3252" s="91"/>
      <c r="L3252" s="91">
        <v>0.36</v>
      </c>
      <c r="M3252" s="91">
        <v>0.41</v>
      </c>
      <c r="N3252" s="91">
        <v>0.79</v>
      </c>
      <c r="O3252" s="91"/>
      <c r="P3252" s="91"/>
      <c r="Q3252" s="91"/>
      <c r="R3252" s="91"/>
      <c r="S3252" s="91"/>
      <c r="T3252" s="91"/>
      <c r="U3252" s="91">
        <f t="shared" si="305"/>
        <v>1.56</v>
      </c>
      <c r="V3252" s="82" t="str">
        <f t="shared" si="303"/>
        <v>162002345894</v>
      </c>
      <c r="W3252" s="83">
        <f>VLOOKUP(V3252,Factors!$E$6:$H$5950,4,FALSE)</f>
        <v>0.1124</v>
      </c>
      <c r="X3252" t="str">
        <f>VLOOKUP(V3252,Factors!$E$6:$F$5950,2,FALSE)</f>
        <v>3-factor</v>
      </c>
      <c r="Y3252" s="92">
        <f t="shared" si="306"/>
        <v>0.175344</v>
      </c>
      <c r="Z3252" s="92">
        <f t="shared" si="307"/>
        <v>1.3846560000000001</v>
      </c>
      <c r="AA3252" s="92">
        <f t="shared" si="308"/>
        <v>1.56</v>
      </c>
    </row>
    <row r="3253" spans="1:27" x14ac:dyDescent="0.25">
      <c r="A3253" t="s">
        <v>630</v>
      </c>
      <c r="B3253" t="s">
        <v>371</v>
      </c>
      <c r="C3253" t="s">
        <v>372</v>
      </c>
      <c r="D3253" t="s">
        <v>641</v>
      </c>
      <c r="E3253" t="s">
        <v>642</v>
      </c>
      <c r="F3253" t="str">
        <f t="shared" si="304"/>
        <v>2345</v>
      </c>
      <c r="G3253" t="s">
        <v>152</v>
      </c>
      <c r="H3253" t="s">
        <v>153</v>
      </c>
      <c r="I3253" s="91"/>
      <c r="J3253" s="91"/>
      <c r="K3253" s="91">
        <v>0.75</v>
      </c>
      <c r="L3253" s="91"/>
      <c r="M3253" s="91"/>
      <c r="N3253" s="91"/>
      <c r="O3253" s="91"/>
      <c r="P3253" s="91"/>
      <c r="Q3253" s="91"/>
      <c r="R3253" s="91"/>
      <c r="S3253" s="91"/>
      <c r="T3253" s="91"/>
      <c r="U3253" s="91">
        <f t="shared" si="305"/>
        <v>0.75</v>
      </c>
      <c r="V3253" s="82" t="str">
        <f t="shared" si="303"/>
        <v>162002345894</v>
      </c>
      <c r="W3253" s="83">
        <f>VLOOKUP(V3253,Factors!$E$6:$H$5950,4,FALSE)</f>
        <v>0.1124</v>
      </c>
      <c r="X3253" t="str">
        <f>VLOOKUP(V3253,Factors!$E$6:$F$5950,2,FALSE)</f>
        <v>3-factor</v>
      </c>
      <c r="Y3253" s="92">
        <f t="shared" si="306"/>
        <v>8.43E-2</v>
      </c>
      <c r="Z3253" s="92">
        <f t="shared" si="307"/>
        <v>0.66569999999999996</v>
      </c>
      <c r="AA3253" s="92">
        <f t="shared" si="308"/>
        <v>0.75</v>
      </c>
    </row>
    <row r="3254" spans="1:27" x14ac:dyDescent="0.25">
      <c r="A3254" t="s">
        <v>630</v>
      </c>
      <c r="B3254" t="s">
        <v>371</v>
      </c>
      <c r="C3254" t="s">
        <v>372</v>
      </c>
      <c r="D3254" t="s">
        <v>641</v>
      </c>
      <c r="E3254" t="s">
        <v>642</v>
      </c>
      <c r="F3254" t="str">
        <f t="shared" si="304"/>
        <v>2345</v>
      </c>
      <c r="G3254" t="s">
        <v>180</v>
      </c>
      <c r="H3254" t="s">
        <v>181</v>
      </c>
      <c r="I3254" s="91">
        <v>488.58</v>
      </c>
      <c r="J3254" s="91">
        <v>308.67</v>
      </c>
      <c r="K3254" s="91">
        <v>633.53</v>
      </c>
      <c r="L3254" s="91">
        <v>431.57</v>
      </c>
      <c r="M3254" s="91">
        <v>442.92</v>
      </c>
      <c r="N3254" s="91">
        <v>409.99</v>
      </c>
      <c r="O3254" s="91">
        <v>286.13</v>
      </c>
      <c r="P3254" s="91">
        <v>320.5</v>
      </c>
      <c r="Q3254" s="91">
        <v>185.8</v>
      </c>
      <c r="R3254" s="91">
        <v>335.91</v>
      </c>
      <c r="S3254" s="91">
        <v>408.29</v>
      </c>
      <c r="T3254" s="91">
        <v>288.14</v>
      </c>
      <c r="U3254" s="91">
        <f t="shared" si="305"/>
        <v>4540.0300000000007</v>
      </c>
      <c r="V3254" s="82" t="str">
        <f t="shared" si="303"/>
        <v>162002345894</v>
      </c>
      <c r="W3254" s="83">
        <f>VLOOKUP(V3254,Factors!$E$6:$H$5950,4,FALSE)</f>
        <v>0.1124</v>
      </c>
      <c r="X3254" t="str">
        <f>VLOOKUP(V3254,Factors!$E$6:$F$5950,2,FALSE)</f>
        <v>3-factor</v>
      </c>
      <c r="Y3254" s="92">
        <f t="shared" si="306"/>
        <v>510.29937200000006</v>
      </c>
      <c r="Z3254" s="92">
        <f t="shared" si="307"/>
        <v>4029.7306280000007</v>
      </c>
      <c r="AA3254" s="92">
        <f t="shared" si="308"/>
        <v>4540.0300000000007</v>
      </c>
    </row>
    <row r="3255" spans="1:27" x14ac:dyDescent="0.25">
      <c r="A3255" t="s">
        <v>630</v>
      </c>
      <c r="B3255" t="s">
        <v>371</v>
      </c>
      <c r="C3255" t="s">
        <v>372</v>
      </c>
      <c r="D3255" t="s">
        <v>641</v>
      </c>
      <c r="E3255" t="s">
        <v>642</v>
      </c>
      <c r="F3255" t="str">
        <f t="shared" si="304"/>
        <v>2345</v>
      </c>
      <c r="G3255" t="s">
        <v>56</v>
      </c>
      <c r="H3255" t="s">
        <v>57</v>
      </c>
      <c r="I3255" s="91">
        <v>1061.1199999999999</v>
      </c>
      <c r="J3255" s="91">
        <v>946.81</v>
      </c>
      <c r="K3255" s="91">
        <v>1101.1099999999999</v>
      </c>
      <c r="L3255" s="91">
        <v>1000.17</v>
      </c>
      <c r="M3255" s="91">
        <v>1053.52</v>
      </c>
      <c r="N3255" s="91">
        <v>1039.22</v>
      </c>
      <c r="O3255" s="91">
        <v>1144.9100000000001</v>
      </c>
      <c r="P3255" s="91">
        <v>1124.0899999999999</v>
      </c>
      <c r="Q3255" s="91">
        <v>908.69</v>
      </c>
      <c r="R3255" s="91">
        <v>1086.32</v>
      </c>
      <c r="S3255" s="91">
        <v>1022.39</v>
      </c>
      <c r="T3255" s="91">
        <v>896.95</v>
      </c>
      <c r="U3255" s="91">
        <f t="shared" si="305"/>
        <v>12385.3</v>
      </c>
      <c r="V3255" s="82" t="str">
        <f t="shared" si="303"/>
        <v>162002345894</v>
      </c>
      <c r="W3255" s="83">
        <f>VLOOKUP(V3255,Factors!$E$6:$H$5950,4,FALSE)</f>
        <v>0.1124</v>
      </c>
      <c r="X3255" t="str">
        <f>VLOOKUP(V3255,Factors!$E$6:$F$5950,2,FALSE)</f>
        <v>3-factor</v>
      </c>
      <c r="Y3255" s="92">
        <f t="shared" si="306"/>
        <v>1392.10772</v>
      </c>
      <c r="Z3255" s="92">
        <f t="shared" si="307"/>
        <v>10993.192279999999</v>
      </c>
      <c r="AA3255" s="92">
        <f t="shared" si="308"/>
        <v>12385.3</v>
      </c>
    </row>
    <row r="3256" spans="1:27" x14ac:dyDescent="0.25">
      <c r="A3256" t="s">
        <v>630</v>
      </c>
      <c r="B3256" t="s">
        <v>371</v>
      </c>
      <c r="C3256" t="s">
        <v>372</v>
      </c>
      <c r="D3256" t="s">
        <v>641</v>
      </c>
      <c r="E3256" t="s">
        <v>642</v>
      </c>
      <c r="F3256" t="str">
        <f t="shared" si="304"/>
        <v>2345</v>
      </c>
      <c r="G3256" t="s">
        <v>68</v>
      </c>
      <c r="H3256" t="s">
        <v>69</v>
      </c>
      <c r="I3256" s="91">
        <v>22.1</v>
      </c>
      <c r="J3256" s="91">
        <v>18.170000000000002</v>
      </c>
      <c r="K3256" s="91">
        <v>11.26</v>
      </c>
      <c r="L3256" s="91">
        <v>27.38</v>
      </c>
      <c r="M3256" s="91">
        <v>10.27</v>
      </c>
      <c r="N3256" s="91">
        <v>10.119999999999999</v>
      </c>
      <c r="O3256" s="91">
        <v>28.36</v>
      </c>
      <c r="P3256" s="91">
        <v>17.13</v>
      </c>
      <c r="Q3256" s="91">
        <v>34.299999999999997</v>
      </c>
      <c r="R3256" s="91">
        <v>7.82</v>
      </c>
      <c r="S3256" s="91">
        <v>3.53</v>
      </c>
      <c r="T3256" s="91">
        <v>5.32</v>
      </c>
      <c r="U3256" s="91">
        <f t="shared" si="305"/>
        <v>195.75999999999996</v>
      </c>
      <c r="V3256" s="82" t="str">
        <f t="shared" si="303"/>
        <v>162002345894</v>
      </c>
      <c r="W3256" s="83">
        <f>VLOOKUP(V3256,Factors!$E$6:$H$5950,4,FALSE)</f>
        <v>0.1124</v>
      </c>
      <c r="X3256" t="str">
        <f>VLOOKUP(V3256,Factors!$E$6:$F$5950,2,FALSE)</f>
        <v>3-factor</v>
      </c>
      <c r="Y3256" s="92">
        <f t="shared" si="306"/>
        <v>22.003423999999995</v>
      </c>
      <c r="Z3256" s="92">
        <f t="shared" si="307"/>
        <v>173.75657599999997</v>
      </c>
      <c r="AA3256" s="92">
        <f t="shared" si="308"/>
        <v>195.75999999999996</v>
      </c>
    </row>
    <row r="3257" spans="1:27" x14ac:dyDescent="0.25">
      <c r="A3257" t="s">
        <v>630</v>
      </c>
      <c r="B3257" t="s">
        <v>371</v>
      </c>
      <c r="C3257" t="s">
        <v>372</v>
      </c>
      <c r="D3257" t="s">
        <v>641</v>
      </c>
      <c r="E3257" t="s">
        <v>642</v>
      </c>
      <c r="F3257" t="str">
        <f t="shared" si="304"/>
        <v>2345</v>
      </c>
      <c r="G3257" t="s">
        <v>154</v>
      </c>
      <c r="H3257" t="s">
        <v>155</v>
      </c>
      <c r="I3257" s="91"/>
      <c r="J3257" s="91"/>
      <c r="K3257" s="91"/>
      <c r="L3257" s="91"/>
      <c r="M3257" s="91">
        <v>0.24</v>
      </c>
      <c r="N3257" s="91"/>
      <c r="O3257" s="91"/>
      <c r="P3257" s="91"/>
      <c r="Q3257" s="91"/>
      <c r="R3257" s="91">
        <v>0.26</v>
      </c>
      <c r="S3257" s="91"/>
      <c r="T3257" s="91"/>
      <c r="U3257" s="91">
        <f t="shared" si="305"/>
        <v>0.5</v>
      </c>
      <c r="V3257" s="82" t="str">
        <f t="shared" si="303"/>
        <v>162002345894</v>
      </c>
      <c r="W3257" s="83">
        <f>VLOOKUP(V3257,Factors!$E$6:$H$5950,4,FALSE)</f>
        <v>0.1124</v>
      </c>
      <c r="X3257" t="str">
        <f>VLOOKUP(V3257,Factors!$E$6:$F$5950,2,FALSE)</f>
        <v>3-factor</v>
      </c>
      <c r="Y3257" s="92">
        <f t="shared" si="306"/>
        <v>5.62E-2</v>
      </c>
      <c r="Z3257" s="92">
        <f t="shared" si="307"/>
        <v>0.44379999999999997</v>
      </c>
      <c r="AA3257" s="92">
        <f t="shared" si="308"/>
        <v>0.5</v>
      </c>
    </row>
    <row r="3258" spans="1:27" x14ac:dyDescent="0.25">
      <c r="A3258" t="s">
        <v>643</v>
      </c>
      <c r="B3258" t="s">
        <v>644</v>
      </c>
      <c r="C3258" t="s">
        <v>645</v>
      </c>
      <c r="D3258" t="s">
        <v>646</v>
      </c>
      <c r="E3258" t="s">
        <v>647</v>
      </c>
      <c r="F3258" t="str">
        <f t="shared" si="304"/>
        <v>1630</v>
      </c>
      <c r="G3258" t="s">
        <v>110</v>
      </c>
      <c r="H3258" t="s">
        <v>111</v>
      </c>
      <c r="I3258" s="91">
        <v>77000.160000000003</v>
      </c>
      <c r="J3258" s="91">
        <v>83246.52</v>
      </c>
      <c r="K3258" s="91">
        <v>85203.57</v>
      </c>
      <c r="L3258" s="91">
        <v>79261.759999999995</v>
      </c>
      <c r="M3258" s="91">
        <v>81924.850000000006</v>
      </c>
      <c r="N3258" s="91">
        <v>77904.11</v>
      </c>
      <c r="O3258" s="91">
        <v>71826.289999999994</v>
      </c>
      <c r="P3258" s="91">
        <v>78477.81</v>
      </c>
      <c r="Q3258" s="91">
        <v>78269.850000000006</v>
      </c>
      <c r="R3258" s="91">
        <v>99961.88</v>
      </c>
      <c r="S3258" s="91">
        <v>87986.25</v>
      </c>
      <c r="T3258" s="91">
        <v>82609.81</v>
      </c>
      <c r="U3258" s="91">
        <f t="shared" si="305"/>
        <v>983672.8600000001</v>
      </c>
      <c r="V3258" s="82" t="str">
        <f t="shared" si="303"/>
        <v>134001630901</v>
      </c>
      <c r="W3258" s="83">
        <f>VLOOKUP(V3258,Factors!$E$6:$H$5950,4,FALSE)</f>
        <v>0.1119</v>
      </c>
      <c r="X3258" t="str">
        <f>VLOOKUP(V3258,Factors!$E$6:$F$5950,2,FALSE)</f>
        <v>Customers-All</v>
      </c>
      <c r="Y3258" s="92">
        <f t="shared" si="306"/>
        <v>110072.99303400001</v>
      </c>
      <c r="Z3258" s="92">
        <f t="shared" si="307"/>
        <v>873599.86696600006</v>
      </c>
      <c r="AA3258" s="92">
        <f t="shared" si="308"/>
        <v>983672.8600000001</v>
      </c>
    </row>
    <row r="3259" spans="1:27" x14ac:dyDescent="0.25">
      <c r="A3259" t="s">
        <v>643</v>
      </c>
      <c r="B3259" t="s">
        <v>644</v>
      </c>
      <c r="C3259" t="s">
        <v>645</v>
      </c>
      <c r="D3259" t="s">
        <v>646</v>
      </c>
      <c r="E3259" t="s">
        <v>647</v>
      </c>
      <c r="F3259" t="str">
        <f t="shared" si="304"/>
        <v>1630</v>
      </c>
      <c r="G3259" t="s">
        <v>112</v>
      </c>
      <c r="H3259" t="s">
        <v>113</v>
      </c>
      <c r="I3259" s="91"/>
      <c r="J3259" s="91"/>
      <c r="K3259" s="91"/>
      <c r="L3259" s="91"/>
      <c r="M3259" s="91">
        <v>252</v>
      </c>
      <c r="N3259" s="91"/>
      <c r="O3259" s="91"/>
      <c r="P3259" s="91"/>
      <c r="Q3259" s="91"/>
      <c r="R3259" s="91"/>
      <c r="S3259" s="91"/>
      <c r="T3259" s="91"/>
      <c r="U3259" s="91">
        <f t="shared" si="305"/>
        <v>252</v>
      </c>
      <c r="V3259" s="82" t="str">
        <f t="shared" si="303"/>
        <v>134001630901</v>
      </c>
      <c r="W3259" s="83">
        <f>VLOOKUP(V3259,Factors!$E$6:$H$5950,4,FALSE)</f>
        <v>0.1119</v>
      </c>
      <c r="X3259" t="str">
        <f>VLOOKUP(V3259,Factors!$E$6:$F$5950,2,FALSE)</f>
        <v>Customers-All</v>
      </c>
      <c r="Y3259" s="92">
        <f t="shared" si="306"/>
        <v>28.198799999999999</v>
      </c>
      <c r="Z3259" s="92">
        <f t="shared" si="307"/>
        <v>223.80119999999999</v>
      </c>
      <c r="AA3259" s="92">
        <f t="shared" si="308"/>
        <v>252</v>
      </c>
    </row>
    <row r="3260" spans="1:27" x14ac:dyDescent="0.25">
      <c r="A3260" t="s">
        <v>643</v>
      </c>
      <c r="B3260" t="s">
        <v>644</v>
      </c>
      <c r="C3260" t="s">
        <v>645</v>
      </c>
      <c r="D3260" t="s">
        <v>646</v>
      </c>
      <c r="E3260" t="s">
        <v>647</v>
      </c>
      <c r="F3260" t="str">
        <f t="shared" si="304"/>
        <v>1630</v>
      </c>
      <c r="G3260" t="s">
        <v>88</v>
      </c>
      <c r="H3260" t="s">
        <v>89</v>
      </c>
      <c r="I3260" s="91">
        <v>12225.12</v>
      </c>
      <c r="J3260" s="91">
        <v>12225.12</v>
      </c>
      <c r="K3260" s="91">
        <v>12656.84</v>
      </c>
      <c r="L3260" s="91">
        <v>12656.87</v>
      </c>
      <c r="M3260" s="91">
        <v>12656.85</v>
      </c>
      <c r="N3260" s="91">
        <v>12398.04</v>
      </c>
      <c r="O3260" s="91">
        <v>12478.49</v>
      </c>
      <c r="P3260" s="91">
        <v>12656.78</v>
      </c>
      <c r="Q3260" s="91">
        <v>13448.23</v>
      </c>
      <c r="R3260" s="91">
        <v>14239.52</v>
      </c>
      <c r="S3260" s="91">
        <v>14239.54</v>
      </c>
      <c r="T3260" s="91">
        <v>14239.56</v>
      </c>
      <c r="U3260" s="91">
        <f t="shared" si="305"/>
        <v>156120.95999999999</v>
      </c>
      <c r="V3260" s="82" t="str">
        <f t="shared" si="303"/>
        <v>134001630901</v>
      </c>
      <c r="W3260" s="83">
        <f>VLOOKUP(V3260,Factors!$E$6:$H$5950,4,FALSE)</f>
        <v>0.1119</v>
      </c>
      <c r="X3260" t="str">
        <f>VLOOKUP(V3260,Factors!$E$6:$F$5950,2,FALSE)</f>
        <v>Customers-All</v>
      </c>
      <c r="Y3260" s="92">
        <f t="shared" si="306"/>
        <v>17469.935423999999</v>
      </c>
      <c r="Z3260" s="92">
        <f t="shared" si="307"/>
        <v>138651.024576</v>
      </c>
      <c r="AA3260" s="92">
        <f t="shared" si="308"/>
        <v>156120.95999999999</v>
      </c>
    </row>
    <row r="3261" spans="1:27" x14ac:dyDescent="0.25">
      <c r="A3261" t="s">
        <v>643</v>
      </c>
      <c r="B3261" t="s">
        <v>644</v>
      </c>
      <c r="C3261" t="s">
        <v>645</v>
      </c>
      <c r="D3261" t="s">
        <v>646</v>
      </c>
      <c r="E3261" t="s">
        <v>647</v>
      </c>
      <c r="F3261" t="str">
        <f t="shared" si="304"/>
        <v>1630</v>
      </c>
      <c r="G3261" t="s">
        <v>90</v>
      </c>
      <c r="H3261" t="s">
        <v>91</v>
      </c>
      <c r="I3261" s="91">
        <v>47493.54</v>
      </c>
      <c r="J3261" s="91">
        <v>47493.57</v>
      </c>
      <c r="K3261" s="91">
        <v>49170.77</v>
      </c>
      <c r="L3261" s="91">
        <v>49170.78</v>
      </c>
      <c r="M3261" s="91">
        <v>49170.79</v>
      </c>
      <c r="N3261" s="91">
        <v>48165.59</v>
      </c>
      <c r="O3261" s="91">
        <v>48477.47</v>
      </c>
      <c r="P3261" s="91">
        <v>49170.81</v>
      </c>
      <c r="Q3261" s="91">
        <v>52245.1</v>
      </c>
      <c r="R3261" s="91">
        <v>55319.55</v>
      </c>
      <c r="S3261" s="91">
        <v>55319.58</v>
      </c>
      <c r="T3261" s="91">
        <v>55319.54</v>
      </c>
      <c r="U3261" s="91">
        <f t="shared" si="305"/>
        <v>606517.09</v>
      </c>
      <c r="V3261" s="82" t="str">
        <f t="shared" si="303"/>
        <v>134001630901</v>
      </c>
      <c r="W3261" s="83">
        <f>VLOOKUP(V3261,Factors!$E$6:$H$5950,4,FALSE)</f>
        <v>0.1119</v>
      </c>
      <c r="X3261" t="str">
        <f>VLOOKUP(V3261,Factors!$E$6:$F$5950,2,FALSE)</f>
        <v>Customers-All</v>
      </c>
      <c r="Y3261" s="92">
        <f t="shared" si="306"/>
        <v>67869.26237099999</v>
      </c>
      <c r="Z3261" s="92">
        <f t="shared" si="307"/>
        <v>538647.82762899995</v>
      </c>
      <c r="AA3261" s="92">
        <f t="shared" si="308"/>
        <v>606517.09</v>
      </c>
    </row>
    <row r="3262" spans="1:27" x14ac:dyDescent="0.25">
      <c r="A3262" t="s">
        <v>643</v>
      </c>
      <c r="B3262" t="s">
        <v>644</v>
      </c>
      <c r="C3262" t="s">
        <v>645</v>
      </c>
      <c r="D3262" t="s">
        <v>646</v>
      </c>
      <c r="E3262" t="s">
        <v>647</v>
      </c>
      <c r="F3262" t="str">
        <f t="shared" si="304"/>
        <v>1630</v>
      </c>
      <c r="G3262" t="s">
        <v>120</v>
      </c>
      <c r="H3262" t="s">
        <v>121</v>
      </c>
      <c r="I3262" s="91">
        <v>151.81</v>
      </c>
      <c r="J3262" s="91">
        <v>102.46</v>
      </c>
      <c r="K3262" s="91">
        <v>102.46</v>
      </c>
      <c r="L3262" s="91">
        <v>153.69</v>
      </c>
      <c r="M3262" s="91">
        <v>51.23</v>
      </c>
      <c r="N3262" s="91">
        <v>153.69</v>
      </c>
      <c r="O3262" s="91"/>
      <c r="P3262" s="91">
        <v>102.46</v>
      </c>
      <c r="Q3262" s="91">
        <v>51.23</v>
      </c>
      <c r="R3262" s="91"/>
      <c r="S3262" s="91">
        <v>122.62</v>
      </c>
      <c r="T3262" s="91">
        <v>149.63</v>
      </c>
      <c r="U3262" s="91">
        <f t="shared" si="305"/>
        <v>1141.28</v>
      </c>
      <c r="V3262" s="82" t="str">
        <f t="shared" si="303"/>
        <v>134001630901</v>
      </c>
      <c r="W3262" s="83">
        <f>VLOOKUP(V3262,Factors!$E$6:$H$5950,4,FALSE)</f>
        <v>0.1119</v>
      </c>
      <c r="X3262" t="str">
        <f>VLOOKUP(V3262,Factors!$E$6:$F$5950,2,FALSE)</f>
        <v>Customers-All</v>
      </c>
      <c r="Y3262" s="92">
        <f t="shared" si="306"/>
        <v>127.709232</v>
      </c>
      <c r="Z3262" s="92">
        <f t="shared" si="307"/>
        <v>1013.5707679999999</v>
      </c>
      <c r="AA3262" s="92">
        <f t="shared" si="308"/>
        <v>1141.28</v>
      </c>
    </row>
    <row r="3263" spans="1:27" x14ac:dyDescent="0.25">
      <c r="A3263" t="s">
        <v>643</v>
      </c>
      <c r="B3263" t="s">
        <v>644</v>
      </c>
      <c r="C3263" t="s">
        <v>645</v>
      </c>
      <c r="D3263" t="s">
        <v>646</v>
      </c>
      <c r="E3263" t="s">
        <v>647</v>
      </c>
      <c r="F3263" t="str">
        <f t="shared" si="304"/>
        <v>1630</v>
      </c>
      <c r="G3263" t="s">
        <v>130</v>
      </c>
      <c r="H3263" t="s">
        <v>131</v>
      </c>
      <c r="I3263" s="91">
        <v>16.989999999999998</v>
      </c>
      <c r="J3263" s="91">
        <v>-101.01</v>
      </c>
      <c r="K3263" s="91"/>
      <c r="L3263" s="91"/>
      <c r="M3263" s="91">
        <v>80.709999999999994</v>
      </c>
      <c r="N3263" s="91"/>
      <c r="O3263" s="91"/>
      <c r="P3263" s="91"/>
      <c r="Q3263" s="91"/>
      <c r="R3263" s="91"/>
      <c r="S3263" s="91"/>
      <c r="T3263" s="91"/>
      <c r="U3263" s="91">
        <f t="shared" si="305"/>
        <v>-3.3100000000000165</v>
      </c>
      <c r="V3263" s="82" t="str">
        <f t="shared" si="303"/>
        <v>134001630901</v>
      </c>
      <c r="W3263" s="83">
        <f>VLOOKUP(V3263,Factors!$E$6:$H$5950,4,FALSE)</f>
        <v>0.1119</v>
      </c>
      <c r="X3263" t="str">
        <f>VLOOKUP(V3263,Factors!$E$6:$F$5950,2,FALSE)</f>
        <v>Customers-All</v>
      </c>
      <c r="Y3263" s="92">
        <f t="shared" si="306"/>
        <v>-0.37038900000000186</v>
      </c>
      <c r="Z3263" s="92">
        <f t="shared" si="307"/>
        <v>-2.9396110000000144</v>
      </c>
      <c r="AA3263" s="92">
        <f t="shared" si="308"/>
        <v>-3.3100000000000165</v>
      </c>
    </row>
    <row r="3264" spans="1:27" x14ac:dyDescent="0.25">
      <c r="A3264" t="s">
        <v>643</v>
      </c>
      <c r="B3264" t="s">
        <v>644</v>
      </c>
      <c r="C3264" t="s">
        <v>645</v>
      </c>
      <c r="D3264" t="s">
        <v>646</v>
      </c>
      <c r="E3264" t="s">
        <v>647</v>
      </c>
      <c r="F3264" t="str">
        <f t="shared" si="304"/>
        <v>1630</v>
      </c>
      <c r="G3264" t="s">
        <v>146</v>
      </c>
      <c r="H3264" t="s">
        <v>147</v>
      </c>
      <c r="I3264" s="91"/>
      <c r="J3264" s="91">
        <v>431</v>
      </c>
      <c r="K3264" s="91"/>
      <c r="L3264" s="91">
        <v>479.09</v>
      </c>
      <c r="M3264" s="91">
        <v>427.1</v>
      </c>
      <c r="N3264" s="91"/>
      <c r="O3264" s="91"/>
      <c r="P3264" s="91"/>
      <c r="Q3264" s="91">
        <v>306.45999999999998</v>
      </c>
      <c r="R3264" s="91">
        <v>15</v>
      </c>
      <c r="S3264" s="91"/>
      <c r="T3264" s="91"/>
      <c r="U3264" s="91">
        <f t="shared" si="305"/>
        <v>1658.65</v>
      </c>
      <c r="V3264" s="82" t="str">
        <f t="shared" si="303"/>
        <v>134001630901</v>
      </c>
      <c r="W3264" s="83">
        <f>VLOOKUP(V3264,Factors!$E$6:$H$5950,4,FALSE)</f>
        <v>0.1119</v>
      </c>
      <c r="X3264" t="str">
        <f>VLOOKUP(V3264,Factors!$E$6:$F$5950,2,FALSE)</f>
        <v>Customers-All</v>
      </c>
      <c r="Y3264" s="92">
        <f t="shared" si="306"/>
        <v>185.602935</v>
      </c>
      <c r="Z3264" s="92">
        <f t="shared" si="307"/>
        <v>1473.0470650000002</v>
      </c>
      <c r="AA3264" s="92">
        <f t="shared" si="308"/>
        <v>1658.65</v>
      </c>
    </row>
    <row r="3265" spans="1:27" x14ac:dyDescent="0.25">
      <c r="A3265" t="s">
        <v>643</v>
      </c>
      <c r="B3265" t="s">
        <v>644</v>
      </c>
      <c r="C3265" t="s">
        <v>645</v>
      </c>
      <c r="D3265" t="s">
        <v>646</v>
      </c>
      <c r="E3265" t="s">
        <v>647</v>
      </c>
      <c r="F3265" t="str">
        <f t="shared" si="304"/>
        <v>1630</v>
      </c>
      <c r="G3265" t="s">
        <v>148</v>
      </c>
      <c r="H3265" t="s">
        <v>149</v>
      </c>
      <c r="I3265" s="91"/>
      <c r="J3265" s="91">
        <v>9.5</v>
      </c>
      <c r="K3265" s="91"/>
      <c r="L3265" s="91"/>
      <c r="M3265" s="91"/>
      <c r="N3265" s="91"/>
      <c r="O3265" s="91"/>
      <c r="P3265" s="91"/>
      <c r="Q3265" s="91"/>
      <c r="R3265" s="91"/>
      <c r="S3265" s="91"/>
      <c r="T3265" s="91"/>
      <c r="U3265" s="91">
        <f t="shared" si="305"/>
        <v>9.5</v>
      </c>
      <c r="V3265" s="82" t="str">
        <f t="shared" si="303"/>
        <v>134001630901</v>
      </c>
      <c r="W3265" s="83">
        <f>VLOOKUP(V3265,Factors!$E$6:$H$5950,4,FALSE)</f>
        <v>0.1119</v>
      </c>
      <c r="X3265" t="str">
        <f>VLOOKUP(V3265,Factors!$E$6:$F$5950,2,FALSE)</f>
        <v>Customers-All</v>
      </c>
      <c r="Y3265" s="92">
        <f t="shared" si="306"/>
        <v>1.0630500000000001</v>
      </c>
      <c r="Z3265" s="92">
        <f t="shared" si="307"/>
        <v>8.4369499999999995</v>
      </c>
      <c r="AA3265" s="92">
        <f t="shared" si="308"/>
        <v>9.5</v>
      </c>
    </row>
    <row r="3266" spans="1:27" x14ac:dyDescent="0.25">
      <c r="A3266" t="s">
        <v>643</v>
      </c>
      <c r="B3266" t="s">
        <v>644</v>
      </c>
      <c r="C3266" t="s">
        <v>645</v>
      </c>
      <c r="D3266" t="s">
        <v>646</v>
      </c>
      <c r="E3266" t="s">
        <v>647</v>
      </c>
      <c r="F3266" t="str">
        <f t="shared" si="304"/>
        <v>1630</v>
      </c>
      <c r="G3266" t="s">
        <v>150</v>
      </c>
      <c r="H3266" t="s">
        <v>151</v>
      </c>
      <c r="I3266" s="91"/>
      <c r="J3266" s="91"/>
      <c r="K3266" s="91"/>
      <c r="L3266" s="91"/>
      <c r="M3266" s="91"/>
      <c r="N3266" s="91"/>
      <c r="O3266" s="91"/>
      <c r="P3266" s="91">
        <v>12</v>
      </c>
      <c r="Q3266" s="91"/>
      <c r="R3266" s="91"/>
      <c r="S3266" s="91">
        <v>16.989999999999998</v>
      </c>
      <c r="T3266" s="91"/>
      <c r="U3266" s="91">
        <f t="shared" si="305"/>
        <v>28.99</v>
      </c>
      <c r="V3266" s="82" t="str">
        <f t="shared" si="303"/>
        <v>134001630901</v>
      </c>
      <c r="W3266" s="83">
        <f>VLOOKUP(V3266,Factors!$E$6:$H$5950,4,FALSE)</f>
        <v>0.1119</v>
      </c>
      <c r="X3266" t="str">
        <f>VLOOKUP(V3266,Factors!$E$6:$F$5950,2,FALSE)</f>
        <v>Customers-All</v>
      </c>
      <c r="Y3266" s="92">
        <f t="shared" si="306"/>
        <v>3.2439809999999998</v>
      </c>
      <c r="Z3266" s="92">
        <f t="shared" si="307"/>
        <v>25.746018999999997</v>
      </c>
      <c r="AA3266" s="92">
        <f t="shared" si="308"/>
        <v>28.989999999999995</v>
      </c>
    </row>
    <row r="3267" spans="1:27" x14ac:dyDescent="0.25">
      <c r="A3267" t="s">
        <v>648</v>
      </c>
      <c r="B3267" t="s">
        <v>80</v>
      </c>
      <c r="C3267" t="s">
        <v>81</v>
      </c>
      <c r="D3267" t="s">
        <v>649</v>
      </c>
      <c r="E3267" t="s">
        <v>650</v>
      </c>
      <c r="F3267" t="str">
        <f t="shared" si="304"/>
        <v>1355</v>
      </c>
      <c r="G3267" t="s">
        <v>84</v>
      </c>
      <c r="H3267" t="s">
        <v>85</v>
      </c>
      <c r="I3267" s="91"/>
      <c r="J3267" s="91"/>
      <c r="K3267" s="91"/>
      <c r="L3267" s="91">
        <v>26.92</v>
      </c>
      <c r="M3267" s="91"/>
      <c r="N3267" s="91"/>
      <c r="O3267" s="91"/>
      <c r="P3267" s="91">
        <v>16.03</v>
      </c>
      <c r="Q3267" s="91"/>
      <c r="R3267" s="91"/>
      <c r="S3267" s="91"/>
      <c r="T3267" s="91"/>
      <c r="U3267" s="91">
        <f t="shared" si="305"/>
        <v>42.95</v>
      </c>
      <c r="V3267" s="82" t="str">
        <f t="shared" si="303"/>
        <v>111001355902</v>
      </c>
      <c r="W3267" s="83">
        <f>VLOOKUP(V3267,Factors!$E$6:$H$5950,4,FALSE)</f>
        <v>0.1119</v>
      </c>
      <c r="X3267" t="str">
        <f>VLOOKUP(V3267,Factors!$E$6:$F$5950,2,FALSE)</f>
        <v>customers-all</v>
      </c>
      <c r="Y3267" s="92">
        <f t="shared" si="306"/>
        <v>4.8061050000000005</v>
      </c>
      <c r="Z3267" s="92">
        <f t="shared" si="307"/>
        <v>38.143895000000001</v>
      </c>
      <c r="AA3267" s="92">
        <f t="shared" si="308"/>
        <v>42.95</v>
      </c>
    </row>
    <row r="3268" spans="1:27" x14ac:dyDescent="0.25">
      <c r="A3268" t="s">
        <v>648</v>
      </c>
      <c r="B3268" t="s">
        <v>80</v>
      </c>
      <c r="C3268" t="s">
        <v>81</v>
      </c>
      <c r="D3268" t="s">
        <v>649</v>
      </c>
      <c r="E3268" t="s">
        <v>650</v>
      </c>
      <c r="F3268" t="str">
        <f t="shared" si="304"/>
        <v>1355</v>
      </c>
      <c r="G3268" t="s">
        <v>56</v>
      </c>
      <c r="H3268" t="s">
        <v>57</v>
      </c>
      <c r="I3268" s="91"/>
      <c r="J3268" s="91"/>
      <c r="K3268" s="91"/>
      <c r="L3268" s="91">
        <v>291.8</v>
      </c>
      <c r="M3268" s="91"/>
      <c r="N3268" s="91"/>
      <c r="O3268" s="91"/>
      <c r="P3268" s="91"/>
      <c r="Q3268" s="91"/>
      <c r="R3268" s="91"/>
      <c r="S3268" s="91"/>
      <c r="T3268" s="91"/>
      <c r="U3268" s="91">
        <f t="shared" si="305"/>
        <v>291.8</v>
      </c>
      <c r="V3268" s="82" t="str">
        <f t="shared" ref="V3268:V3331" si="309">CONCATENATE(B3268,RIGHT(D3268,4),A3268)</f>
        <v>111001355902</v>
      </c>
      <c r="W3268" s="83">
        <f>VLOOKUP(V3268,Factors!$E$6:$H$5950,4,FALSE)</f>
        <v>0.1119</v>
      </c>
      <c r="X3268" t="str">
        <f>VLOOKUP(V3268,Factors!$E$6:$F$5950,2,FALSE)</f>
        <v>customers-all</v>
      </c>
      <c r="Y3268" s="92">
        <f t="shared" si="306"/>
        <v>32.652419999999999</v>
      </c>
      <c r="Z3268" s="92">
        <f t="shared" si="307"/>
        <v>259.14758</v>
      </c>
      <c r="AA3268" s="92">
        <f t="shared" si="308"/>
        <v>291.8</v>
      </c>
    </row>
    <row r="3269" spans="1:27" x14ac:dyDescent="0.25">
      <c r="A3269" t="s">
        <v>648</v>
      </c>
      <c r="B3269" t="s">
        <v>80</v>
      </c>
      <c r="C3269" t="s">
        <v>81</v>
      </c>
      <c r="D3269" t="s">
        <v>649</v>
      </c>
      <c r="E3269" t="s">
        <v>650</v>
      </c>
      <c r="F3269" t="str">
        <f t="shared" ref="F3269:F3332" si="310">RIGHT(D3269,4)</f>
        <v>1355</v>
      </c>
      <c r="G3269" t="s">
        <v>68</v>
      </c>
      <c r="H3269" t="s">
        <v>69</v>
      </c>
      <c r="I3269" s="91"/>
      <c r="J3269" s="91"/>
      <c r="K3269" s="91"/>
      <c r="L3269" s="91">
        <v>72.25</v>
      </c>
      <c r="M3269" s="91"/>
      <c r="N3269" s="91"/>
      <c r="O3269" s="91"/>
      <c r="P3269" s="91">
        <v>216.76</v>
      </c>
      <c r="Q3269" s="91"/>
      <c r="R3269" s="91"/>
      <c r="S3269" s="91"/>
      <c r="T3269" s="91"/>
      <c r="U3269" s="91">
        <f t="shared" ref="U3269:U3332" si="311">SUM(I3269:T3269)</f>
        <v>289.01</v>
      </c>
      <c r="V3269" s="82" t="str">
        <f t="shared" si="309"/>
        <v>111001355902</v>
      </c>
      <c r="W3269" s="83">
        <f>VLOOKUP(V3269,Factors!$E$6:$H$5950,4,FALSE)</f>
        <v>0.1119</v>
      </c>
      <c r="X3269" t="str">
        <f>VLOOKUP(V3269,Factors!$E$6:$F$5950,2,FALSE)</f>
        <v>customers-all</v>
      </c>
      <c r="Y3269" s="92">
        <f t="shared" si="306"/>
        <v>32.340218999999998</v>
      </c>
      <c r="Z3269" s="92">
        <f t="shared" si="307"/>
        <v>256.669781</v>
      </c>
      <c r="AA3269" s="92">
        <f t="shared" si="308"/>
        <v>289.01</v>
      </c>
    </row>
    <row r="3270" spans="1:27" x14ac:dyDescent="0.25">
      <c r="A3270" t="s">
        <v>648</v>
      </c>
      <c r="B3270" t="s">
        <v>80</v>
      </c>
      <c r="C3270" t="s">
        <v>81</v>
      </c>
      <c r="D3270" t="s">
        <v>651</v>
      </c>
      <c r="E3270" t="s">
        <v>650</v>
      </c>
      <c r="F3270" t="str">
        <f t="shared" si="310"/>
        <v>1360</v>
      </c>
      <c r="G3270" t="s">
        <v>84</v>
      </c>
      <c r="H3270" t="s">
        <v>85</v>
      </c>
      <c r="I3270" s="91">
        <v>536.04</v>
      </c>
      <c r="J3270" s="91">
        <v>146.71</v>
      </c>
      <c r="K3270" s="91">
        <v>611.67999999999995</v>
      </c>
      <c r="L3270" s="91">
        <v>398.95</v>
      </c>
      <c r="M3270" s="91">
        <v>408.26</v>
      </c>
      <c r="N3270" s="91">
        <v>466.79</v>
      </c>
      <c r="O3270" s="91">
        <v>611.48</v>
      </c>
      <c r="P3270" s="91">
        <v>656.16</v>
      </c>
      <c r="Q3270" s="91">
        <v>207.56</v>
      </c>
      <c r="R3270" s="91">
        <v>433.02</v>
      </c>
      <c r="S3270" s="91">
        <v>525.63</v>
      </c>
      <c r="T3270" s="91">
        <v>338.64</v>
      </c>
      <c r="U3270" s="91">
        <f t="shared" si="311"/>
        <v>5340.92</v>
      </c>
      <c r="V3270" s="82" t="str">
        <f t="shared" si="309"/>
        <v>111001360902</v>
      </c>
      <c r="W3270" s="83">
        <f>VLOOKUP(V3270,Factors!$E$6:$H$5950,4,FALSE)</f>
        <v>0.1119</v>
      </c>
      <c r="X3270" t="str">
        <f>VLOOKUP(V3270,Factors!$E$6:$F$5950,2,FALSE)</f>
        <v>Customers-All</v>
      </c>
      <c r="Y3270" s="92">
        <f t="shared" si="306"/>
        <v>597.64894800000002</v>
      </c>
      <c r="Z3270" s="92">
        <f t="shared" si="307"/>
        <v>4743.2710520000001</v>
      </c>
      <c r="AA3270" s="92">
        <f t="shared" si="308"/>
        <v>5340.92</v>
      </c>
    </row>
    <row r="3271" spans="1:27" x14ac:dyDescent="0.25">
      <c r="A3271" t="s">
        <v>648</v>
      </c>
      <c r="B3271" t="s">
        <v>80</v>
      </c>
      <c r="C3271" t="s">
        <v>81</v>
      </c>
      <c r="D3271" t="s">
        <v>651</v>
      </c>
      <c r="E3271" t="s">
        <v>650</v>
      </c>
      <c r="F3271" t="str">
        <f t="shared" si="310"/>
        <v>1360</v>
      </c>
      <c r="G3271" t="s">
        <v>65</v>
      </c>
      <c r="H3271" t="s">
        <v>66</v>
      </c>
      <c r="I3271" s="91"/>
      <c r="J3271" s="91"/>
      <c r="K3271" s="91"/>
      <c r="L3271" s="91"/>
      <c r="M3271" s="91"/>
      <c r="N3271" s="91"/>
      <c r="O3271" s="91"/>
      <c r="P3271" s="91"/>
      <c r="Q3271" s="91"/>
      <c r="R3271" s="91">
        <v>354.4</v>
      </c>
      <c r="S3271" s="91"/>
      <c r="T3271" s="91"/>
      <c r="U3271" s="91">
        <f t="shared" si="311"/>
        <v>354.4</v>
      </c>
      <c r="V3271" s="82" t="str">
        <f t="shared" si="309"/>
        <v>111001360902</v>
      </c>
      <c r="W3271" s="83">
        <f>VLOOKUP(V3271,Factors!$E$6:$H$5950,4,FALSE)</f>
        <v>0.1119</v>
      </c>
      <c r="X3271" t="str">
        <f>VLOOKUP(V3271,Factors!$E$6:$F$5950,2,FALSE)</f>
        <v>Customers-All</v>
      </c>
      <c r="Y3271" s="92">
        <f t="shared" si="306"/>
        <v>39.657359999999997</v>
      </c>
      <c r="Z3271" s="92">
        <f t="shared" si="307"/>
        <v>314.74263999999999</v>
      </c>
      <c r="AA3271" s="92">
        <f t="shared" si="308"/>
        <v>354.4</v>
      </c>
    </row>
    <row r="3272" spans="1:27" x14ac:dyDescent="0.25">
      <c r="A3272" t="s">
        <v>648</v>
      </c>
      <c r="B3272" t="s">
        <v>80</v>
      </c>
      <c r="C3272" t="s">
        <v>81</v>
      </c>
      <c r="D3272" t="s">
        <v>651</v>
      </c>
      <c r="E3272" t="s">
        <v>650</v>
      </c>
      <c r="F3272" t="str">
        <f t="shared" si="310"/>
        <v>1360</v>
      </c>
      <c r="G3272" t="s">
        <v>56</v>
      </c>
      <c r="H3272" t="s">
        <v>57</v>
      </c>
      <c r="I3272" s="91">
        <v>6619.21</v>
      </c>
      <c r="J3272" s="91">
        <v>1875.16</v>
      </c>
      <c r="K3272" s="91">
        <v>8198.25</v>
      </c>
      <c r="L3272" s="91">
        <v>4960.6000000000004</v>
      </c>
      <c r="M3272" s="91">
        <v>5158.72</v>
      </c>
      <c r="N3272" s="91">
        <v>5903.97</v>
      </c>
      <c r="O3272" s="91">
        <v>7447.63</v>
      </c>
      <c r="P3272" s="91">
        <v>8406.74</v>
      </c>
      <c r="Q3272" s="91">
        <v>2618.5300000000002</v>
      </c>
      <c r="R3272" s="91">
        <v>5126.28</v>
      </c>
      <c r="S3272" s="91">
        <v>7034.69</v>
      </c>
      <c r="T3272" s="91">
        <v>4013.2</v>
      </c>
      <c r="U3272" s="91">
        <f t="shared" si="311"/>
        <v>67362.98</v>
      </c>
      <c r="V3272" s="82" t="str">
        <f t="shared" si="309"/>
        <v>111001360902</v>
      </c>
      <c r="W3272" s="83">
        <f>VLOOKUP(V3272,Factors!$E$6:$H$5950,4,FALSE)</f>
        <v>0.1119</v>
      </c>
      <c r="X3272" t="str">
        <f>VLOOKUP(V3272,Factors!$E$6:$F$5950,2,FALSE)</f>
        <v>Customers-All</v>
      </c>
      <c r="Y3272" s="92">
        <f t="shared" si="306"/>
        <v>7537.9174619999994</v>
      </c>
      <c r="Z3272" s="92">
        <f t="shared" si="307"/>
        <v>59825.062537999998</v>
      </c>
      <c r="AA3272" s="92">
        <f t="shared" si="308"/>
        <v>67362.98</v>
      </c>
    </row>
    <row r="3273" spans="1:27" x14ac:dyDescent="0.25">
      <c r="A3273" t="s">
        <v>648</v>
      </c>
      <c r="B3273" t="s">
        <v>80</v>
      </c>
      <c r="C3273" t="s">
        <v>81</v>
      </c>
      <c r="D3273" t="s">
        <v>651</v>
      </c>
      <c r="E3273" t="s">
        <v>650</v>
      </c>
      <c r="F3273" t="str">
        <f t="shared" si="310"/>
        <v>1360</v>
      </c>
      <c r="G3273" t="s">
        <v>68</v>
      </c>
      <c r="H3273" t="s">
        <v>69</v>
      </c>
      <c r="I3273" s="91">
        <v>628.4</v>
      </c>
      <c r="J3273" s="91">
        <v>108.38</v>
      </c>
      <c r="K3273" s="91">
        <v>72.25</v>
      </c>
      <c r="L3273" s="91">
        <v>433.51</v>
      </c>
      <c r="M3273" s="91">
        <v>361.25</v>
      </c>
      <c r="N3273" s="91">
        <v>407.4</v>
      </c>
      <c r="O3273" s="91">
        <v>819.97</v>
      </c>
      <c r="P3273" s="91">
        <v>465.16</v>
      </c>
      <c r="Q3273" s="91">
        <v>187.76</v>
      </c>
      <c r="R3273" s="91">
        <v>374.18</v>
      </c>
      <c r="S3273" s="91">
        <v>72.25</v>
      </c>
      <c r="T3273" s="91">
        <v>565.49</v>
      </c>
      <c r="U3273" s="91">
        <f t="shared" si="311"/>
        <v>4496</v>
      </c>
      <c r="V3273" s="82" t="str">
        <f t="shared" si="309"/>
        <v>111001360902</v>
      </c>
      <c r="W3273" s="83">
        <f>VLOOKUP(V3273,Factors!$E$6:$H$5950,4,FALSE)</f>
        <v>0.1119</v>
      </c>
      <c r="X3273" t="str">
        <f>VLOOKUP(V3273,Factors!$E$6:$F$5950,2,FALSE)</f>
        <v>Customers-All</v>
      </c>
      <c r="Y3273" s="92">
        <f t="shared" si="306"/>
        <v>503.10239999999999</v>
      </c>
      <c r="Z3273" s="92">
        <f t="shared" si="307"/>
        <v>3992.8976000000002</v>
      </c>
      <c r="AA3273" s="92">
        <f t="shared" si="308"/>
        <v>4496</v>
      </c>
    </row>
    <row r="3274" spans="1:27" x14ac:dyDescent="0.25">
      <c r="A3274" t="s">
        <v>648</v>
      </c>
      <c r="B3274" t="s">
        <v>80</v>
      </c>
      <c r="C3274" t="s">
        <v>81</v>
      </c>
      <c r="D3274" t="s">
        <v>651</v>
      </c>
      <c r="E3274" t="s">
        <v>650</v>
      </c>
      <c r="F3274" t="str">
        <f t="shared" si="310"/>
        <v>1360</v>
      </c>
      <c r="G3274" t="s">
        <v>154</v>
      </c>
      <c r="H3274" t="s">
        <v>155</v>
      </c>
      <c r="I3274" s="91"/>
      <c r="J3274" s="91"/>
      <c r="K3274" s="91"/>
      <c r="L3274" s="91">
        <v>75.599999999999994</v>
      </c>
      <c r="M3274" s="91">
        <v>-75.599999999999994</v>
      </c>
      <c r="N3274" s="91"/>
      <c r="O3274" s="91"/>
      <c r="P3274" s="91"/>
      <c r="Q3274" s="91"/>
      <c r="R3274" s="91"/>
      <c r="S3274" s="91"/>
      <c r="T3274" s="91"/>
      <c r="U3274" s="91">
        <f t="shared" si="311"/>
        <v>0</v>
      </c>
      <c r="V3274" s="82" t="str">
        <f t="shared" si="309"/>
        <v>111001360902</v>
      </c>
      <c r="W3274" s="83">
        <f>VLOOKUP(V3274,Factors!$E$6:$H$5950,4,FALSE)</f>
        <v>0.1119</v>
      </c>
      <c r="X3274" t="str">
        <f>VLOOKUP(V3274,Factors!$E$6:$F$5950,2,FALSE)</f>
        <v>Customers-All</v>
      </c>
      <c r="Y3274" s="92">
        <f t="shared" si="306"/>
        <v>0</v>
      </c>
      <c r="Z3274" s="92">
        <f t="shared" si="307"/>
        <v>0</v>
      </c>
      <c r="AA3274" s="92">
        <f t="shared" si="308"/>
        <v>0</v>
      </c>
    </row>
    <row r="3275" spans="1:27" x14ac:dyDescent="0.25">
      <c r="A3275" t="s">
        <v>648</v>
      </c>
      <c r="B3275" t="s">
        <v>338</v>
      </c>
      <c r="C3275" t="s">
        <v>339</v>
      </c>
      <c r="D3275" t="s">
        <v>649</v>
      </c>
      <c r="E3275" t="s">
        <v>650</v>
      </c>
      <c r="F3275" t="str">
        <f t="shared" si="310"/>
        <v>1355</v>
      </c>
      <c r="G3275" t="s">
        <v>86</v>
      </c>
      <c r="H3275" t="s">
        <v>87</v>
      </c>
      <c r="I3275" s="91">
        <v>9500.56</v>
      </c>
      <c r="J3275" s="91">
        <v>7514</v>
      </c>
      <c r="K3275" s="91">
        <v>8113.21</v>
      </c>
      <c r="L3275" s="91">
        <v>8528.77</v>
      </c>
      <c r="M3275" s="91">
        <v>9522.1299999999992</v>
      </c>
      <c r="N3275" s="91">
        <v>6455.98</v>
      </c>
      <c r="O3275" s="91">
        <v>8334.58</v>
      </c>
      <c r="P3275" s="91">
        <v>5916.24</v>
      </c>
      <c r="Q3275" s="91">
        <v>9500.56</v>
      </c>
      <c r="R3275" s="91">
        <v>9449.15</v>
      </c>
      <c r="S3275" s="91">
        <v>9025.4599999999991</v>
      </c>
      <c r="T3275" s="91">
        <v>2618.73</v>
      </c>
      <c r="U3275" s="91">
        <f t="shared" si="311"/>
        <v>94479.369999999981</v>
      </c>
      <c r="V3275" s="82" t="str">
        <f t="shared" si="309"/>
        <v>135101355902</v>
      </c>
      <c r="W3275" s="83">
        <f>VLOOKUP(V3275,Factors!$E$6:$H$5950,4,FALSE)</f>
        <v>0.1119</v>
      </c>
      <c r="X3275" t="str">
        <f>VLOOKUP(V3275,Factors!$E$6:$F$5950,2,FALSE)</f>
        <v>Customers-All</v>
      </c>
      <c r="Y3275" s="92">
        <f t="shared" si="306"/>
        <v>10572.241502999997</v>
      </c>
      <c r="Z3275" s="92">
        <f t="shared" si="307"/>
        <v>83907.128496999983</v>
      </c>
      <c r="AA3275" s="92">
        <f t="shared" si="308"/>
        <v>94479.369999999981</v>
      </c>
    </row>
    <row r="3276" spans="1:27" x14ac:dyDescent="0.25">
      <c r="A3276" t="s">
        <v>648</v>
      </c>
      <c r="B3276" t="s">
        <v>338</v>
      </c>
      <c r="C3276" t="s">
        <v>339</v>
      </c>
      <c r="D3276" t="s">
        <v>649</v>
      </c>
      <c r="E3276" t="s">
        <v>650</v>
      </c>
      <c r="F3276" t="str">
        <f t="shared" si="310"/>
        <v>1355</v>
      </c>
      <c r="G3276" t="s">
        <v>116</v>
      </c>
      <c r="H3276" t="s">
        <v>117</v>
      </c>
      <c r="I3276" s="91">
        <v>163.98</v>
      </c>
      <c r="J3276" s="91">
        <v>27.32</v>
      </c>
      <c r="K3276" s="91">
        <v>81.99</v>
      </c>
      <c r="L3276" s="91">
        <v>20.239999999999998</v>
      </c>
      <c r="M3276" s="91"/>
      <c r="N3276" s="91">
        <v>50.61</v>
      </c>
      <c r="O3276" s="91">
        <v>64.77</v>
      </c>
      <c r="P3276" s="91">
        <v>-4.05</v>
      </c>
      <c r="Q3276" s="91"/>
      <c r="R3276" s="91"/>
      <c r="S3276" s="91"/>
      <c r="T3276" s="91">
        <v>104.51</v>
      </c>
      <c r="U3276" s="91">
        <f t="shared" si="311"/>
        <v>509.36999999999995</v>
      </c>
      <c r="V3276" s="82" t="str">
        <f t="shared" si="309"/>
        <v>135101355902</v>
      </c>
      <c r="W3276" s="83">
        <f>VLOOKUP(V3276,Factors!$E$6:$H$5950,4,FALSE)</f>
        <v>0.1119</v>
      </c>
      <c r="X3276" t="str">
        <f>VLOOKUP(V3276,Factors!$E$6:$F$5950,2,FALSE)</f>
        <v>Customers-All</v>
      </c>
      <c r="Y3276" s="92">
        <f t="shared" si="306"/>
        <v>56.998502999999992</v>
      </c>
      <c r="Z3276" s="92">
        <f t="shared" si="307"/>
        <v>452.37149699999998</v>
      </c>
      <c r="AA3276" s="92">
        <f t="shared" si="308"/>
        <v>509.36999999999995</v>
      </c>
    </row>
    <row r="3277" spans="1:27" x14ac:dyDescent="0.25">
      <c r="A3277" t="s">
        <v>648</v>
      </c>
      <c r="B3277" t="s">
        <v>338</v>
      </c>
      <c r="C3277" t="s">
        <v>339</v>
      </c>
      <c r="D3277" t="s">
        <v>649</v>
      </c>
      <c r="E3277" t="s">
        <v>650</v>
      </c>
      <c r="F3277" t="str">
        <f t="shared" si="310"/>
        <v>1355</v>
      </c>
      <c r="G3277" t="s">
        <v>88</v>
      </c>
      <c r="H3277" t="s">
        <v>89</v>
      </c>
      <c r="I3277" s="91">
        <v>1337.7</v>
      </c>
      <c r="J3277" s="91">
        <v>1163.3</v>
      </c>
      <c r="K3277" s="91">
        <v>1279.8</v>
      </c>
      <c r="L3277" s="91">
        <v>1221.48</v>
      </c>
      <c r="M3277" s="91">
        <v>1337.7</v>
      </c>
      <c r="N3277" s="91">
        <v>1221.4100000000001</v>
      </c>
      <c r="O3277" s="91">
        <v>1279.68</v>
      </c>
      <c r="P3277" s="91">
        <v>1337.82</v>
      </c>
      <c r="Q3277" s="91">
        <v>1163.42</v>
      </c>
      <c r="R3277" s="91">
        <v>1337.75</v>
      </c>
      <c r="S3277" s="91">
        <v>1279.69</v>
      </c>
      <c r="T3277" s="91">
        <v>1258.28</v>
      </c>
      <c r="U3277" s="91">
        <f t="shared" si="311"/>
        <v>15218.03</v>
      </c>
      <c r="V3277" s="82" t="str">
        <f t="shared" si="309"/>
        <v>135101355902</v>
      </c>
      <c r="W3277" s="83">
        <f>VLOOKUP(V3277,Factors!$E$6:$H$5950,4,FALSE)</f>
        <v>0.1119</v>
      </c>
      <c r="X3277" t="str">
        <f>VLOOKUP(V3277,Factors!$E$6:$F$5950,2,FALSE)</f>
        <v>Customers-All</v>
      </c>
      <c r="Y3277" s="92">
        <f t="shared" si="306"/>
        <v>1702.897557</v>
      </c>
      <c r="Z3277" s="92">
        <f t="shared" si="307"/>
        <v>13515.132443</v>
      </c>
      <c r="AA3277" s="92">
        <f t="shared" si="308"/>
        <v>15218.03</v>
      </c>
    </row>
    <row r="3278" spans="1:27" x14ac:dyDescent="0.25">
      <c r="A3278" t="s">
        <v>648</v>
      </c>
      <c r="B3278" t="s">
        <v>338</v>
      </c>
      <c r="C3278" t="s">
        <v>339</v>
      </c>
      <c r="D3278" t="s">
        <v>649</v>
      </c>
      <c r="E3278" t="s">
        <v>650</v>
      </c>
      <c r="F3278" t="str">
        <f t="shared" si="310"/>
        <v>1355</v>
      </c>
      <c r="G3278" t="s">
        <v>90</v>
      </c>
      <c r="H3278" t="s">
        <v>91</v>
      </c>
      <c r="I3278" s="91">
        <v>5224.58</v>
      </c>
      <c r="J3278" s="91">
        <v>4524.1000000000004</v>
      </c>
      <c r="K3278" s="91">
        <v>4985.07</v>
      </c>
      <c r="L3278" s="91">
        <v>4748.76</v>
      </c>
      <c r="M3278" s="91">
        <v>5197.62</v>
      </c>
      <c r="N3278" s="91">
        <v>4753.91</v>
      </c>
      <c r="O3278" s="91">
        <v>4982.2</v>
      </c>
      <c r="P3278" s="91">
        <v>5196.95</v>
      </c>
      <c r="Q3278" s="91">
        <v>4519.57</v>
      </c>
      <c r="R3278" s="91">
        <v>5197.46</v>
      </c>
      <c r="S3278" s="91">
        <v>4971.51</v>
      </c>
      <c r="T3278" s="91">
        <v>4905.2299999999996</v>
      </c>
      <c r="U3278" s="91">
        <f t="shared" si="311"/>
        <v>59206.959999999992</v>
      </c>
      <c r="V3278" s="82" t="str">
        <f t="shared" si="309"/>
        <v>135101355902</v>
      </c>
      <c r="W3278" s="83">
        <f>VLOOKUP(V3278,Factors!$E$6:$H$5950,4,FALSE)</f>
        <v>0.1119</v>
      </c>
      <c r="X3278" t="str">
        <f>VLOOKUP(V3278,Factors!$E$6:$F$5950,2,FALSE)</f>
        <v>Customers-All</v>
      </c>
      <c r="Y3278" s="92">
        <f t="shared" si="306"/>
        <v>6625.2588239999986</v>
      </c>
      <c r="Z3278" s="92">
        <f t="shared" si="307"/>
        <v>52581.701175999995</v>
      </c>
      <c r="AA3278" s="92">
        <f t="shared" si="308"/>
        <v>59206.959999999992</v>
      </c>
    </row>
    <row r="3279" spans="1:27" x14ac:dyDescent="0.25">
      <c r="A3279" t="s">
        <v>648</v>
      </c>
      <c r="B3279" t="s">
        <v>338</v>
      </c>
      <c r="C3279" t="s">
        <v>339</v>
      </c>
      <c r="D3279" t="s">
        <v>649</v>
      </c>
      <c r="E3279" t="s">
        <v>650</v>
      </c>
      <c r="F3279" t="str">
        <f t="shared" si="310"/>
        <v>1355</v>
      </c>
      <c r="G3279" t="s">
        <v>84</v>
      </c>
      <c r="H3279" t="s">
        <v>85</v>
      </c>
      <c r="I3279" s="91">
        <v>4346.3500000000004</v>
      </c>
      <c r="J3279" s="91">
        <v>4382.51</v>
      </c>
      <c r="K3279" s="91">
        <v>5080.2299999999996</v>
      </c>
      <c r="L3279" s="91">
        <v>4878.24</v>
      </c>
      <c r="M3279" s="91">
        <v>4964.6099999999997</v>
      </c>
      <c r="N3279" s="91">
        <v>4611.6099999999997</v>
      </c>
      <c r="O3279" s="91">
        <v>4651.79</v>
      </c>
      <c r="P3279" s="91">
        <v>5313.35</v>
      </c>
      <c r="Q3279" s="91">
        <v>4677.41</v>
      </c>
      <c r="R3279" s="91">
        <v>6128.2</v>
      </c>
      <c r="S3279" s="91">
        <v>4927.87</v>
      </c>
      <c r="T3279" s="91">
        <v>4240.1000000000004</v>
      </c>
      <c r="U3279" s="91">
        <f t="shared" si="311"/>
        <v>58202.270000000004</v>
      </c>
      <c r="V3279" s="82" t="str">
        <f t="shared" si="309"/>
        <v>135101355902</v>
      </c>
      <c r="W3279" s="83">
        <f>VLOOKUP(V3279,Factors!$E$6:$H$5950,4,FALSE)</f>
        <v>0.1119</v>
      </c>
      <c r="X3279" t="str">
        <f>VLOOKUP(V3279,Factors!$E$6:$F$5950,2,FALSE)</f>
        <v>Customers-All</v>
      </c>
      <c r="Y3279" s="92">
        <f t="shared" si="306"/>
        <v>6512.8340130000006</v>
      </c>
      <c r="Z3279" s="92">
        <f t="shared" si="307"/>
        <v>51689.435987000004</v>
      </c>
      <c r="AA3279" s="92">
        <f t="shared" si="308"/>
        <v>58202.270000000004</v>
      </c>
    </row>
    <row r="3280" spans="1:27" x14ac:dyDescent="0.25">
      <c r="A3280" t="s">
        <v>648</v>
      </c>
      <c r="B3280" t="s">
        <v>338</v>
      </c>
      <c r="C3280" t="s">
        <v>339</v>
      </c>
      <c r="D3280" t="s">
        <v>649</v>
      </c>
      <c r="E3280" t="s">
        <v>650</v>
      </c>
      <c r="F3280" t="str">
        <f t="shared" si="310"/>
        <v>1355</v>
      </c>
      <c r="G3280" t="s">
        <v>65</v>
      </c>
      <c r="H3280" t="s">
        <v>66</v>
      </c>
      <c r="I3280" s="91"/>
      <c r="J3280" s="91">
        <v>60.65</v>
      </c>
      <c r="K3280" s="91"/>
      <c r="L3280" s="91"/>
      <c r="M3280" s="91"/>
      <c r="N3280" s="91">
        <v>121.31</v>
      </c>
      <c r="O3280" s="91"/>
      <c r="P3280" s="91">
        <v>80.87</v>
      </c>
      <c r="Q3280" s="91">
        <v>40.44</v>
      </c>
      <c r="R3280" s="91"/>
      <c r="S3280" s="91">
        <v>141.52000000000001</v>
      </c>
      <c r="T3280" s="91">
        <v>187.4</v>
      </c>
      <c r="U3280" s="91">
        <f t="shared" si="311"/>
        <v>632.19000000000005</v>
      </c>
      <c r="V3280" s="82" t="str">
        <f t="shared" si="309"/>
        <v>135101355902</v>
      </c>
      <c r="W3280" s="83">
        <f>VLOOKUP(V3280,Factors!$E$6:$H$5950,4,FALSE)</f>
        <v>0.1119</v>
      </c>
      <c r="X3280" t="str">
        <f>VLOOKUP(V3280,Factors!$E$6:$F$5950,2,FALSE)</f>
        <v>Customers-All</v>
      </c>
      <c r="Y3280" s="92">
        <f t="shared" si="306"/>
        <v>70.742061000000007</v>
      </c>
      <c r="Z3280" s="92">
        <f t="shared" si="307"/>
        <v>561.44793900000002</v>
      </c>
      <c r="AA3280" s="92">
        <f t="shared" si="308"/>
        <v>632.19000000000005</v>
      </c>
    </row>
    <row r="3281" spans="1:27" x14ac:dyDescent="0.25">
      <c r="A3281" t="s">
        <v>648</v>
      </c>
      <c r="B3281" t="s">
        <v>338</v>
      </c>
      <c r="C3281" t="s">
        <v>339</v>
      </c>
      <c r="D3281" t="s">
        <v>649</v>
      </c>
      <c r="E3281" t="s">
        <v>650</v>
      </c>
      <c r="F3281" t="str">
        <f t="shared" si="310"/>
        <v>1355</v>
      </c>
      <c r="G3281" t="s">
        <v>56</v>
      </c>
      <c r="H3281" t="s">
        <v>57</v>
      </c>
      <c r="I3281" s="91">
        <v>54851.22</v>
      </c>
      <c r="J3281" s="91">
        <v>56763.22</v>
      </c>
      <c r="K3281" s="91">
        <v>64072.76</v>
      </c>
      <c r="L3281" s="91">
        <v>64535.98</v>
      </c>
      <c r="M3281" s="91">
        <v>63668.14</v>
      </c>
      <c r="N3281" s="91">
        <v>60545.02</v>
      </c>
      <c r="O3281" s="91">
        <v>59981.77</v>
      </c>
      <c r="P3281" s="91">
        <v>71561.460000000006</v>
      </c>
      <c r="Q3281" s="91">
        <v>57050.71</v>
      </c>
      <c r="R3281" s="91">
        <v>79739.22</v>
      </c>
      <c r="S3281" s="91">
        <v>59859.48</v>
      </c>
      <c r="T3281" s="91">
        <v>57569.21</v>
      </c>
      <c r="U3281" s="91">
        <f t="shared" si="311"/>
        <v>750198.19</v>
      </c>
      <c r="V3281" s="82" t="str">
        <f t="shared" si="309"/>
        <v>135101355902</v>
      </c>
      <c r="W3281" s="83">
        <f>VLOOKUP(V3281,Factors!$E$6:$H$5950,4,FALSE)</f>
        <v>0.1119</v>
      </c>
      <c r="X3281" t="str">
        <f>VLOOKUP(V3281,Factors!$E$6:$F$5950,2,FALSE)</f>
        <v>Customers-All</v>
      </c>
      <c r="Y3281" s="92">
        <f t="shared" si="306"/>
        <v>83947.177460999999</v>
      </c>
      <c r="Z3281" s="92">
        <f t="shared" si="307"/>
        <v>666251.0125389999</v>
      </c>
      <c r="AA3281" s="92">
        <f t="shared" si="308"/>
        <v>750198.19</v>
      </c>
    </row>
    <row r="3282" spans="1:27" x14ac:dyDescent="0.25">
      <c r="A3282" t="s">
        <v>648</v>
      </c>
      <c r="B3282" t="s">
        <v>338</v>
      </c>
      <c r="C3282" t="s">
        <v>339</v>
      </c>
      <c r="D3282" t="s">
        <v>649</v>
      </c>
      <c r="E3282" t="s">
        <v>650</v>
      </c>
      <c r="F3282" t="str">
        <f t="shared" si="310"/>
        <v>1355</v>
      </c>
      <c r="G3282" t="s">
        <v>68</v>
      </c>
      <c r="H3282" t="s">
        <v>69</v>
      </c>
      <c r="I3282" s="91">
        <v>1510.87</v>
      </c>
      <c r="J3282" s="91">
        <v>1086.5</v>
      </c>
      <c r="K3282" s="91">
        <v>850.96</v>
      </c>
      <c r="L3282" s="91">
        <v>721.76</v>
      </c>
      <c r="M3282" s="91">
        <v>656.1</v>
      </c>
      <c r="N3282" s="91">
        <v>1167.9000000000001</v>
      </c>
      <c r="O3282" s="91">
        <v>538.04999999999995</v>
      </c>
      <c r="P3282" s="91">
        <v>940.55</v>
      </c>
      <c r="Q3282" s="91">
        <v>1454.08</v>
      </c>
      <c r="R3282" s="91">
        <v>1356.72</v>
      </c>
      <c r="S3282" s="91">
        <v>1975.51</v>
      </c>
      <c r="T3282" s="91">
        <v>1600.42</v>
      </c>
      <c r="U3282" s="91">
        <f t="shared" si="311"/>
        <v>13859.42</v>
      </c>
      <c r="V3282" s="82" t="str">
        <f t="shared" si="309"/>
        <v>135101355902</v>
      </c>
      <c r="W3282" s="83">
        <f>VLOOKUP(V3282,Factors!$E$6:$H$5950,4,FALSE)</f>
        <v>0.1119</v>
      </c>
      <c r="X3282" t="str">
        <f>VLOOKUP(V3282,Factors!$E$6:$F$5950,2,FALSE)</f>
        <v>Customers-All</v>
      </c>
      <c r="Y3282" s="92">
        <f t="shared" ref="Y3282:Y3345" si="312">U3282*W3282</f>
        <v>1550.8690979999999</v>
      </c>
      <c r="Z3282" s="92">
        <f t="shared" ref="Z3282:Z3345" si="313">U3282-Y3282</f>
        <v>12308.550902000001</v>
      </c>
      <c r="AA3282" s="92">
        <f t="shared" ref="AA3282:AA3345" si="314">Y3282+Z3282</f>
        <v>13859.42</v>
      </c>
    </row>
    <row r="3283" spans="1:27" x14ac:dyDescent="0.25">
      <c r="A3283" t="s">
        <v>648</v>
      </c>
      <c r="B3283" t="s">
        <v>338</v>
      </c>
      <c r="C3283" t="s">
        <v>339</v>
      </c>
      <c r="D3283" t="s">
        <v>649</v>
      </c>
      <c r="E3283" t="s">
        <v>650</v>
      </c>
      <c r="F3283" t="str">
        <f t="shared" si="310"/>
        <v>1355</v>
      </c>
      <c r="G3283" t="s">
        <v>154</v>
      </c>
      <c r="H3283" t="s">
        <v>155</v>
      </c>
      <c r="I3283" s="91"/>
      <c r="J3283" s="91"/>
      <c r="K3283" s="91">
        <v>33.479999999999997</v>
      </c>
      <c r="L3283" s="91"/>
      <c r="M3283" s="91"/>
      <c r="N3283" s="91"/>
      <c r="O3283" s="91"/>
      <c r="P3283" s="91">
        <v>33.479999999999997</v>
      </c>
      <c r="Q3283" s="91"/>
      <c r="R3283" s="91"/>
      <c r="S3283" s="91"/>
      <c r="T3283" s="91"/>
      <c r="U3283" s="91">
        <f t="shared" si="311"/>
        <v>66.959999999999994</v>
      </c>
      <c r="V3283" s="82" t="str">
        <f t="shared" si="309"/>
        <v>135101355902</v>
      </c>
      <c r="W3283" s="83">
        <f>VLOOKUP(V3283,Factors!$E$6:$H$5950,4,FALSE)</f>
        <v>0.1119</v>
      </c>
      <c r="X3283" t="str">
        <f>VLOOKUP(V3283,Factors!$E$6:$F$5950,2,FALSE)</f>
        <v>Customers-All</v>
      </c>
      <c r="Y3283" s="92">
        <f t="shared" si="312"/>
        <v>7.4928239999999997</v>
      </c>
      <c r="Z3283" s="92">
        <f t="shared" si="313"/>
        <v>59.467175999999995</v>
      </c>
      <c r="AA3283" s="92">
        <f t="shared" si="314"/>
        <v>66.959999999999994</v>
      </c>
    </row>
    <row r="3284" spans="1:27" x14ac:dyDescent="0.25">
      <c r="A3284" t="s">
        <v>648</v>
      </c>
      <c r="B3284" t="s">
        <v>338</v>
      </c>
      <c r="C3284" t="s">
        <v>339</v>
      </c>
      <c r="D3284" t="s">
        <v>649</v>
      </c>
      <c r="E3284" t="s">
        <v>650</v>
      </c>
      <c r="F3284" t="str">
        <f t="shared" si="310"/>
        <v>1355</v>
      </c>
      <c r="G3284" t="s">
        <v>156</v>
      </c>
      <c r="H3284" t="s">
        <v>157</v>
      </c>
      <c r="I3284" s="91">
        <v>21.43</v>
      </c>
      <c r="J3284" s="91">
        <v>21.43</v>
      </c>
      <c r="K3284" s="91">
        <v>21.43</v>
      </c>
      <c r="L3284" s="91">
        <v>21.43</v>
      </c>
      <c r="M3284" s="91"/>
      <c r="N3284" s="91">
        <v>21.43</v>
      </c>
      <c r="O3284" s="91"/>
      <c r="P3284" s="91">
        <v>42.86</v>
      </c>
      <c r="Q3284" s="91">
        <v>42.86</v>
      </c>
      <c r="R3284" s="91"/>
      <c r="S3284" s="91">
        <v>21.43</v>
      </c>
      <c r="T3284" s="91">
        <v>64.290000000000006</v>
      </c>
      <c r="U3284" s="91">
        <f t="shared" si="311"/>
        <v>278.59000000000003</v>
      </c>
      <c r="V3284" s="82" t="str">
        <f t="shared" si="309"/>
        <v>135101355902</v>
      </c>
      <c r="W3284" s="83">
        <f>VLOOKUP(V3284,Factors!$E$6:$H$5950,4,FALSE)</f>
        <v>0.1119</v>
      </c>
      <c r="X3284" t="str">
        <f>VLOOKUP(V3284,Factors!$E$6:$F$5950,2,FALSE)</f>
        <v>Customers-All</v>
      </c>
      <c r="Y3284" s="92">
        <f t="shared" si="312"/>
        <v>31.174221000000003</v>
      </c>
      <c r="Z3284" s="92">
        <f t="shared" si="313"/>
        <v>247.41577900000004</v>
      </c>
      <c r="AA3284" s="92">
        <f t="shared" si="314"/>
        <v>278.59000000000003</v>
      </c>
    </row>
    <row r="3285" spans="1:27" x14ac:dyDescent="0.25">
      <c r="A3285" t="s">
        <v>648</v>
      </c>
      <c r="B3285" t="s">
        <v>338</v>
      </c>
      <c r="C3285" t="s">
        <v>339</v>
      </c>
      <c r="D3285" t="s">
        <v>649</v>
      </c>
      <c r="E3285" t="s">
        <v>650</v>
      </c>
      <c r="F3285" t="str">
        <f t="shared" si="310"/>
        <v>1355</v>
      </c>
      <c r="G3285" t="s">
        <v>106</v>
      </c>
      <c r="H3285" t="s">
        <v>107</v>
      </c>
      <c r="I3285" s="91">
        <v>-16748.16</v>
      </c>
      <c r="J3285" s="91">
        <v>-13655.48</v>
      </c>
      <c r="K3285" s="91">
        <v>-12566.4</v>
      </c>
      <c r="L3285" s="91">
        <v>-16374.4</v>
      </c>
      <c r="M3285" s="91">
        <v>-16184</v>
      </c>
      <c r="N3285" s="91">
        <v>-12471.2</v>
      </c>
      <c r="O3285" s="91">
        <v>-14375.2</v>
      </c>
      <c r="P3285" s="91">
        <v>-12566.4</v>
      </c>
      <c r="Q3285" s="91">
        <v>-14303.8</v>
      </c>
      <c r="R3285" s="91">
        <v>-17136</v>
      </c>
      <c r="S3285" s="91">
        <v>-13328</v>
      </c>
      <c r="T3285" s="91">
        <v>-7449.53</v>
      </c>
      <c r="U3285" s="91">
        <f t="shared" si="311"/>
        <v>-167158.56999999998</v>
      </c>
      <c r="V3285" s="82" t="str">
        <f t="shared" si="309"/>
        <v>135101355902</v>
      </c>
      <c r="W3285" s="83">
        <f>VLOOKUP(V3285,Factors!$E$6:$H$5950,4,FALSE)</f>
        <v>0.1119</v>
      </c>
      <c r="X3285" t="str">
        <f>VLOOKUP(V3285,Factors!$E$6:$F$5950,2,FALSE)</f>
        <v>Customers-All</v>
      </c>
      <c r="Y3285" s="92">
        <f t="shared" si="312"/>
        <v>-18705.043982999996</v>
      </c>
      <c r="Z3285" s="92">
        <f t="shared" si="313"/>
        <v>-148453.52601699997</v>
      </c>
      <c r="AA3285" s="92">
        <f t="shared" si="314"/>
        <v>-167158.56999999995</v>
      </c>
    </row>
    <row r="3286" spans="1:27" x14ac:dyDescent="0.25">
      <c r="A3286" t="s">
        <v>648</v>
      </c>
      <c r="B3286" t="s">
        <v>338</v>
      </c>
      <c r="C3286" t="s">
        <v>339</v>
      </c>
      <c r="D3286" t="s">
        <v>649</v>
      </c>
      <c r="E3286" t="s">
        <v>650</v>
      </c>
      <c r="F3286" t="str">
        <f t="shared" si="310"/>
        <v>1355</v>
      </c>
      <c r="G3286" t="s">
        <v>108</v>
      </c>
      <c r="H3286" t="s">
        <v>109</v>
      </c>
      <c r="I3286" s="91">
        <v>-176.82</v>
      </c>
      <c r="J3286" s="91">
        <v>-82.51</v>
      </c>
      <c r="K3286" s="91">
        <v>-58.94</v>
      </c>
      <c r="L3286" s="91">
        <v>-23.58</v>
      </c>
      <c r="M3286" s="91">
        <v>-58.94</v>
      </c>
      <c r="N3286" s="91">
        <v>-23.58</v>
      </c>
      <c r="O3286" s="91">
        <v>-47.16</v>
      </c>
      <c r="P3286" s="91"/>
      <c r="Q3286" s="91"/>
      <c r="R3286" s="91"/>
      <c r="S3286" s="91">
        <v>-70.72</v>
      </c>
      <c r="T3286" s="91">
        <v>-24.28</v>
      </c>
      <c r="U3286" s="91">
        <f t="shared" si="311"/>
        <v>-566.53</v>
      </c>
      <c r="V3286" s="82" t="str">
        <f t="shared" si="309"/>
        <v>135101355902</v>
      </c>
      <c r="W3286" s="83">
        <f>VLOOKUP(V3286,Factors!$E$6:$H$5950,4,FALSE)</f>
        <v>0.1119</v>
      </c>
      <c r="X3286" t="str">
        <f>VLOOKUP(V3286,Factors!$E$6:$F$5950,2,FALSE)</f>
        <v>Customers-All</v>
      </c>
      <c r="Y3286" s="92">
        <f t="shared" si="312"/>
        <v>-63.394706999999997</v>
      </c>
      <c r="Z3286" s="92">
        <f t="shared" si="313"/>
        <v>-503.13529299999999</v>
      </c>
      <c r="AA3286" s="92">
        <f t="shared" si="314"/>
        <v>-566.53</v>
      </c>
    </row>
    <row r="3287" spans="1:27" x14ac:dyDescent="0.25">
      <c r="A3287" t="s">
        <v>648</v>
      </c>
      <c r="B3287" t="s">
        <v>338</v>
      </c>
      <c r="C3287" t="s">
        <v>339</v>
      </c>
      <c r="D3287" t="s">
        <v>651</v>
      </c>
      <c r="E3287" t="s">
        <v>650</v>
      </c>
      <c r="F3287" t="str">
        <f t="shared" si="310"/>
        <v>1360</v>
      </c>
      <c r="G3287" t="s">
        <v>84</v>
      </c>
      <c r="H3287" t="s">
        <v>85</v>
      </c>
      <c r="I3287" s="91"/>
      <c r="J3287" s="91"/>
      <c r="K3287" s="91"/>
      <c r="L3287" s="91"/>
      <c r="M3287" s="91">
        <v>19.21</v>
      </c>
      <c r="N3287" s="91">
        <v>2.2400000000000002</v>
      </c>
      <c r="O3287" s="91"/>
      <c r="P3287" s="91"/>
      <c r="Q3287" s="91"/>
      <c r="R3287" s="91"/>
      <c r="S3287" s="91"/>
      <c r="T3287" s="91"/>
      <c r="U3287" s="91">
        <f t="shared" si="311"/>
        <v>21.450000000000003</v>
      </c>
      <c r="V3287" s="82" t="str">
        <f t="shared" si="309"/>
        <v>135101360902</v>
      </c>
      <c r="W3287" s="83">
        <f>VLOOKUP(V3287,Factors!$E$6:$H$5950,4,FALSE)</f>
        <v>0.1119</v>
      </c>
      <c r="X3287" t="str">
        <f>VLOOKUP(V3287,Factors!$E$6:$F$5950,2,FALSE)</f>
        <v>Customers-All</v>
      </c>
      <c r="Y3287" s="92">
        <f t="shared" si="312"/>
        <v>2.4002550000000005</v>
      </c>
      <c r="Z3287" s="92">
        <f t="shared" si="313"/>
        <v>19.049745000000001</v>
      </c>
      <c r="AA3287" s="92">
        <f t="shared" si="314"/>
        <v>21.450000000000003</v>
      </c>
    </row>
    <row r="3288" spans="1:27" x14ac:dyDescent="0.25">
      <c r="A3288" t="s">
        <v>648</v>
      </c>
      <c r="B3288" t="s">
        <v>338</v>
      </c>
      <c r="C3288" t="s">
        <v>339</v>
      </c>
      <c r="D3288" t="s">
        <v>651</v>
      </c>
      <c r="E3288" t="s">
        <v>650</v>
      </c>
      <c r="F3288" t="str">
        <f t="shared" si="310"/>
        <v>1360</v>
      </c>
      <c r="G3288" t="s">
        <v>56</v>
      </c>
      <c r="H3288" t="s">
        <v>57</v>
      </c>
      <c r="I3288" s="91"/>
      <c r="J3288" s="91"/>
      <c r="K3288" s="91"/>
      <c r="L3288" s="91"/>
      <c r="M3288" s="91">
        <v>259.68</v>
      </c>
      <c r="N3288" s="91"/>
      <c r="O3288" s="91"/>
      <c r="P3288" s="91"/>
      <c r="Q3288" s="91"/>
      <c r="R3288" s="91"/>
      <c r="S3288" s="91"/>
      <c r="T3288" s="91"/>
      <c r="U3288" s="91">
        <f t="shared" si="311"/>
        <v>259.68</v>
      </c>
      <c r="V3288" s="82" t="str">
        <f t="shared" si="309"/>
        <v>135101360902</v>
      </c>
      <c r="W3288" s="83">
        <f>VLOOKUP(V3288,Factors!$E$6:$H$5950,4,FALSE)</f>
        <v>0.1119</v>
      </c>
      <c r="X3288" t="str">
        <f>VLOOKUP(V3288,Factors!$E$6:$F$5950,2,FALSE)</f>
        <v>Customers-All</v>
      </c>
      <c r="Y3288" s="92">
        <f t="shared" si="312"/>
        <v>29.058192000000002</v>
      </c>
      <c r="Z3288" s="92">
        <f t="shared" si="313"/>
        <v>230.62180800000002</v>
      </c>
      <c r="AA3288" s="92">
        <f t="shared" si="314"/>
        <v>259.68</v>
      </c>
    </row>
    <row r="3289" spans="1:27" x14ac:dyDescent="0.25">
      <c r="A3289" t="s">
        <v>648</v>
      </c>
      <c r="B3289" t="s">
        <v>338</v>
      </c>
      <c r="C3289" t="s">
        <v>339</v>
      </c>
      <c r="D3289" t="s">
        <v>651</v>
      </c>
      <c r="E3289" t="s">
        <v>650</v>
      </c>
      <c r="F3289" t="str">
        <f t="shared" si="310"/>
        <v>1360</v>
      </c>
      <c r="G3289" t="s">
        <v>68</v>
      </c>
      <c r="H3289" t="s">
        <v>69</v>
      </c>
      <c r="I3289" s="91"/>
      <c r="J3289" s="91"/>
      <c r="K3289" s="91"/>
      <c r="L3289" s="91"/>
      <c r="M3289" s="91"/>
      <c r="N3289" s="91">
        <v>30.33</v>
      </c>
      <c r="O3289" s="91"/>
      <c r="P3289" s="91"/>
      <c r="Q3289" s="91"/>
      <c r="R3289" s="91"/>
      <c r="S3289" s="91"/>
      <c r="T3289" s="91"/>
      <c r="U3289" s="91">
        <f t="shared" si="311"/>
        <v>30.33</v>
      </c>
      <c r="V3289" s="82" t="str">
        <f t="shared" si="309"/>
        <v>135101360902</v>
      </c>
      <c r="W3289" s="83">
        <f>VLOOKUP(V3289,Factors!$E$6:$H$5950,4,FALSE)</f>
        <v>0.1119</v>
      </c>
      <c r="X3289" t="str">
        <f>VLOOKUP(V3289,Factors!$E$6:$F$5950,2,FALSE)</f>
        <v>Customers-All</v>
      </c>
      <c r="Y3289" s="92">
        <f t="shared" si="312"/>
        <v>3.3939269999999997</v>
      </c>
      <c r="Z3289" s="92">
        <f t="shared" si="313"/>
        <v>26.936073</v>
      </c>
      <c r="AA3289" s="92">
        <f t="shared" si="314"/>
        <v>30.33</v>
      </c>
    </row>
    <row r="3290" spans="1:27" x14ac:dyDescent="0.25">
      <c r="A3290" t="s">
        <v>648</v>
      </c>
      <c r="B3290" t="s">
        <v>223</v>
      </c>
      <c r="C3290" t="s">
        <v>224</v>
      </c>
      <c r="D3290" t="s">
        <v>651</v>
      </c>
      <c r="E3290" t="s">
        <v>650</v>
      </c>
      <c r="F3290" t="str">
        <f t="shared" si="310"/>
        <v>1360</v>
      </c>
      <c r="G3290" t="s">
        <v>84</v>
      </c>
      <c r="H3290" t="s">
        <v>85</v>
      </c>
      <c r="I3290" s="91"/>
      <c r="J3290" s="91"/>
      <c r="K3290" s="91">
        <v>43.17</v>
      </c>
      <c r="L3290" s="91"/>
      <c r="M3290" s="91"/>
      <c r="N3290" s="91"/>
      <c r="O3290" s="91"/>
      <c r="P3290" s="91"/>
      <c r="Q3290" s="91"/>
      <c r="R3290" s="91"/>
      <c r="S3290" s="91"/>
      <c r="T3290" s="91"/>
      <c r="U3290" s="91">
        <f t="shared" si="311"/>
        <v>43.17</v>
      </c>
      <c r="V3290" s="82" t="str">
        <f t="shared" si="309"/>
        <v>141001360902</v>
      </c>
      <c r="W3290" s="83">
        <f>VLOOKUP(V3290,Factors!$E$6:$H$5950,4,FALSE)</f>
        <v>0.1119</v>
      </c>
      <c r="X3290" t="str">
        <f>VLOOKUP(V3290,Factors!$E$6:$F$5950,2,FALSE)</f>
        <v>CUSTOMERS-ALL</v>
      </c>
      <c r="Y3290" s="92">
        <f t="shared" si="312"/>
        <v>4.8307229999999999</v>
      </c>
      <c r="Z3290" s="92">
        <f t="shared" si="313"/>
        <v>38.339277000000003</v>
      </c>
      <c r="AA3290" s="92">
        <f t="shared" si="314"/>
        <v>43.17</v>
      </c>
    </row>
    <row r="3291" spans="1:27" x14ac:dyDescent="0.25">
      <c r="A3291" t="s">
        <v>648</v>
      </c>
      <c r="B3291" t="s">
        <v>223</v>
      </c>
      <c r="C3291" t="s">
        <v>224</v>
      </c>
      <c r="D3291" t="s">
        <v>651</v>
      </c>
      <c r="E3291" t="s">
        <v>650</v>
      </c>
      <c r="F3291" t="str">
        <f t="shared" si="310"/>
        <v>1360</v>
      </c>
      <c r="G3291" t="s">
        <v>56</v>
      </c>
      <c r="H3291" t="s">
        <v>57</v>
      </c>
      <c r="I3291" s="91"/>
      <c r="J3291" s="91"/>
      <c r="K3291" s="91">
        <v>519.36</v>
      </c>
      <c r="L3291" s="91"/>
      <c r="M3291" s="91"/>
      <c r="N3291" s="91"/>
      <c r="O3291" s="91"/>
      <c r="P3291" s="91"/>
      <c r="Q3291" s="91"/>
      <c r="R3291" s="91"/>
      <c r="S3291" s="91"/>
      <c r="T3291" s="91"/>
      <c r="U3291" s="91">
        <f t="shared" si="311"/>
        <v>519.36</v>
      </c>
      <c r="V3291" s="82" t="str">
        <f t="shared" si="309"/>
        <v>141001360902</v>
      </c>
      <c r="W3291" s="83">
        <f>VLOOKUP(V3291,Factors!$E$6:$H$5950,4,FALSE)</f>
        <v>0.1119</v>
      </c>
      <c r="X3291" t="str">
        <f>VLOOKUP(V3291,Factors!$E$6:$F$5950,2,FALSE)</f>
        <v>CUSTOMERS-ALL</v>
      </c>
      <c r="Y3291" s="92">
        <f t="shared" si="312"/>
        <v>58.116384000000004</v>
      </c>
      <c r="Z3291" s="92">
        <f t="shared" si="313"/>
        <v>461.24361600000003</v>
      </c>
      <c r="AA3291" s="92">
        <f t="shared" si="314"/>
        <v>519.36</v>
      </c>
    </row>
    <row r="3292" spans="1:27" x14ac:dyDescent="0.25">
      <c r="A3292" t="s">
        <v>648</v>
      </c>
      <c r="B3292" t="s">
        <v>223</v>
      </c>
      <c r="C3292" t="s">
        <v>224</v>
      </c>
      <c r="D3292" t="s">
        <v>651</v>
      </c>
      <c r="E3292" t="s">
        <v>650</v>
      </c>
      <c r="F3292" t="str">
        <f t="shared" si="310"/>
        <v>1360</v>
      </c>
      <c r="G3292" t="s">
        <v>68</v>
      </c>
      <c r="H3292" t="s">
        <v>69</v>
      </c>
      <c r="I3292" s="91"/>
      <c r="J3292" s="91"/>
      <c r="K3292" s="91">
        <v>64.3</v>
      </c>
      <c r="L3292" s="91"/>
      <c r="M3292" s="91"/>
      <c r="N3292" s="91"/>
      <c r="O3292" s="91"/>
      <c r="P3292" s="91"/>
      <c r="Q3292" s="91"/>
      <c r="R3292" s="91"/>
      <c r="S3292" s="91"/>
      <c r="T3292" s="91"/>
      <c r="U3292" s="91">
        <f t="shared" si="311"/>
        <v>64.3</v>
      </c>
      <c r="V3292" s="82" t="str">
        <f t="shared" si="309"/>
        <v>141001360902</v>
      </c>
      <c r="W3292" s="83">
        <f>VLOOKUP(V3292,Factors!$E$6:$H$5950,4,FALSE)</f>
        <v>0.1119</v>
      </c>
      <c r="X3292" t="str">
        <f>VLOOKUP(V3292,Factors!$E$6:$F$5950,2,FALSE)</f>
        <v>CUSTOMERS-ALL</v>
      </c>
      <c r="Y3292" s="92">
        <f t="shared" si="312"/>
        <v>7.1951700000000001</v>
      </c>
      <c r="Z3292" s="92">
        <f t="shared" si="313"/>
        <v>57.10483</v>
      </c>
      <c r="AA3292" s="92">
        <f t="shared" si="314"/>
        <v>64.3</v>
      </c>
    </row>
    <row r="3293" spans="1:27" x14ac:dyDescent="0.25">
      <c r="A3293" t="s">
        <v>648</v>
      </c>
      <c r="B3293" t="s">
        <v>292</v>
      </c>
      <c r="C3293" t="s">
        <v>293</v>
      </c>
      <c r="D3293" t="s">
        <v>649</v>
      </c>
      <c r="E3293" t="s">
        <v>650</v>
      </c>
      <c r="F3293" t="str">
        <f t="shared" si="310"/>
        <v>1355</v>
      </c>
      <c r="G3293" t="s">
        <v>56</v>
      </c>
      <c r="H3293" t="s">
        <v>57</v>
      </c>
      <c r="I3293" s="91"/>
      <c r="J3293" s="91"/>
      <c r="K3293" s="91"/>
      <c r="L3293" s="91"/>
      <c r="M3293" s="91">
        <v>577.79999999999995</v>
      </c>
      <c r="N3293" s="91"/>
      <c r="O3293" s="91"/>
      <c r="P3293" s="91">
        <v>344.1</v>
      </c>
      <c r="Q3293" s="91">
        <v>924.48</v>
      </c>
      <c r="R3293" s="91"/>
      <c r="S3293" s="91"/>
      <c r="T3293" s="91"/>
      <c r="U3293" s="91">
        <f t="shared" si="311"/>
        <v>1846.38</v>
      </c>
      <c r="V3293" s="82" t="str">
        <f t="shared" si="309"/>
        <v>155071355902</v>
      </c>
      <c r="W3293" s="83">
        <f>VLOOKUP(V3293,Factors!$E$6:$H$5950,4,FALSE)</f>
        <v>6.5216999999999997E-2</v>
      </c>
      <c r="X3293" t="str">
        <f>VLOOKUP(V3293,Factors!$E$6:$F$5950,2,FALSE)</f>
        <v>Perimeter</v>
      </c>
      <c r="Y3293" s="92">
        <f t="shared" si="312"/>
        <v>120.41536446000001</v>
      </c>
      <c r="Z3293" s="92">
        <f t="shared" si="313"/>
        <v>1725.96463554</v>
      </c>
      <c r="AA3293" s="92">
        <f t="shared" si="314"/>
        <v>1846.38</v>
      </c>
    </row>
    <row r="3294" spans="1:27" x14ac:dyDescent="0.25">
      <c r="A3294" t="s">
        <v>648</v>
      </c>
      <c r="B3294" t="s">
        <v>652</v>
      </c>
      <c r="C3294" t="s">
        <v>7379</v>
      </c>
      <c r="D3294" t="s">
        <v>653</v>
      </c>
      <c r="E3294" t="s">
        <v>654</v>
      </c>
      <c r="F3294" t="str">
        <f t="shared" si="310"/>
        <v>1505</v>
      </c>
      <c r="G3294" t="s">
        <v>71</v>
      </c>
      <c r="H3294" t="s">
        <v>72</v>
      </c>
      <c r="I3294" s="91"/>
      <c r="J3294" s="91"/>
      <c r="K3294" s="91"/>
      <c r="L3294" s="91"/>
      <c r="M3294" s="91"/>
      <c r="N3294" s="91"/>
      <c r="O3294" s="91"/>
      <c r="P3294" s="91"/>
      <c r="Q3294" s="91">
        <v>118.65</v>
      </c>
      <c r="R3294" s="91"/>
      <c r="S3294" s="91"/>
      <c r="T3294" s="91"/>
      <c r="U3294" s="91">
        <f t="shared" si="311"/>
        <v>118.65</v>
      </c>
      <c r="V3294" s="82" t="str">
        <f t="shared" si="309"/>
        <v>540301505902</v>
      </c>
      <c r="W3294" s="83">
        <f>VLOOKUP(V3294,Factors!$E$6:$H$5950,4,FALSE)</f>
        <v>0.1119</v>
      </c>
      <c r="X3294" t="str">
        <f>VLOOKUP(V3294,Factors!$E$6:$F$5950,2,FALSE)</f>
        <v>customers-all</v>
      </c>
      <c r="Y3294" s="92">
        <f t="shared" si="312"/>
        <v>13.276935</v>
      </c>
      <c r="Z3294" s="92">
        <f t="shared" si="313"/>
        <v>105.37306500000001</v>
      </c>
      <c r="AA3294" s="92">
        <f t="shared" si="314"/>
        <v>118.65</v>
      </c>
    </row>
    <row r="3295" spans="1:27" x14ac:dyDescent="0.25">
      <c r="A3295" t="s">
        <v>655</v>
      </c>
      <c r="B3295" t="s">
        <v>80</v>
      </c>
      <c r="C3295" t="s">
        <v>81</v>
      </c>
      <c r="D3295" t="s">
        <v>656</v>
      </c>
      <c r="E3295" t="s">
        <v>657</v>
      </c>
      <c r="F3295" t="str">
        <f t="shared" si="310"/>
        <v>4280</v>
      </c>
      <c r="G3295" t="s">
        <v>98</v>
      </c>
      <c r="H3295" t="s">
        <v>99</v>
      </c>
      <c r="I3295" s="91"/>
      <c r="J3295" s="91"/>
      <c r="K3295" s="91"/>
      <c r="L3295" s="91"/>
      <c r="M3295" s="91"/>
      <c r="N3295" s="91"/>
      <c r="O3295" s="91"/>
      <c r="P3295" s="91"/>
      <c r="Q3295" s="91">
        <v>3.06</v>
      </c>
      <c r="R3295" s="91">
        <v>10.01</v>
      </c>
      <c r="S3295" s="91"/>
      <c r="T3295" s="91"/>
      <c r="U3295" s="91">
        <f t="shared" si="311"/>
        <v>13.07</v>
      </c>
      <c r="V3295" s="82" t="str">
        <f t="shared" si="309"/>
        <v>111004280903</v>
      </c>
      <c r="W3295" s="83">
        <f>VLOOKUP(V3295,Factors!$E$6:$H$5950,4,FALSE)</f>
        <v>0.1119</v>
      </c>
      <c r="X3295" t="str">
        <f>VLOOKUP(V3295,Factors!$E$6:$F$5950,2,FALSE)</f>
        <v>Customers-All</v>
      </c>
      <c r="Y3295" s="92">
        <f t="shared" si="312"/>
        <v>1.4625330000000001</v>
      </c>
      <c r="Z3295" s="92">
        <f t="shared" si="313"/>
        <v>11.607467</v>
      </c>
      <c r="AA3295" s="92">
        <f t="shared" si="314"/>
        <v>13.07</v>
      </c>
    </row>
    <row r="3296" spans="1:27" x14ac:dyDescent="0.25">
      <c r="A3296" t="s">
        <v>655</v>
      </c>
      <c r="B3296" t="s">
        <v>80</v>
      </c>
      <c r="C3296" t="s">
        <v>81</v>
      </c>
      <c r="D3296" t="s">
        <v>656</v>
      </c>
      <c r="E3296" t="s">
        <v>657</v>
      </c>
      <c r="F3296" t="str">
        <f t="shared" si="310"/>
        <v>4280</v>
      </c>
      <c r="G3296" t="s">
        <v>215</v>
      </c>
      <c r="H3296" t="s">
        <v>216</v>
      </c>
      <c r="I3296" s="91"/>
      <c r="J3296" s="91">
        <v>5.25</v>
      </c>
      <c r="K3296" s="91"/>
      <c r="L3296" s="91"/>
      <c r="M3296" s="91"/>
      <c r="N3296" s="91"/>
      <c r="O3296" s="91"/>
      <c r="P3296" s="91">
        <v>1.17</v>
      </c>
      <c r="Q3296" s="91"/>
      <c r="R3296" s="91">
        <v>1.58</v>
      </c>
      <c r="S3296" s="91"/>
      <c r="T3296" s="91"/>
      <c r="U3296" s="91">
        <f t="shared" si="311"/>
        <v>8</v>
      </c>
      <c r="V3296" s="82" t="str">
        <f t="shared" si="309"/>
        <v>111004280903</v>
      </c>
      <c r="W3296" s="83">
        <f>VLOOKUP(V3296,Factors!$E$6:$H$5950,4,FALSE)</f>
        <v>0.1119</v>
      </c>
      <c r="X3296" t="str">
        <f>VLOOKUP(V3296,Factors!$E$6:$F$5950,2,FALSE)</f>
        <v>Customers-All</v>
      </c>
      <c r="Y3296" s="92">
        <f t="shared" si="312"/>
        <v>0.8952</v>
      </c>
      <c r="Z3296" s="92">
        <f t="shared" si="313"/>
        <v>7.1048</v>
      </c>
      <c r="AA3296" s="92">
        <f t="shared" si="314"/>
        <v>8</v>
      </c>
    </row>
    <row r="3297" spans="1:27" x14ac:dyDescent="0.25">
      <c r="A3297" t="s">
        <v>655</v>
      </c>
      <c r="B3297" t="s">
        <v>80</v>
      </c>
      <c r="C3297" t="s">
        <v>81</v>
      </c>
      <c r="D3297" t="s">
        <v>656</v>
      </c>
      <c r="E3297" t="s">
        <v>657</v>
      </c>
      <c r="F3297" t="str">
        <f t="shared" si="310"/>
        <v>4280</v>
      </c>
      <c r="G3297" t="s">
        <v>130</v>
      </c>
      <c r="H3297" t="s">
        <v>131</v>
      </c>
      <c r="I3297" s="91"/>
      <c r="J3297" s="91"/>
      <c r="K3297" s="91"/>
      <c r="L3297" s="91"/>
      <c r="M3297" s="91"/>
      <c r="N3297" s="91"/>
      <c r="O3297" s="91"/>
      <c r="P3297" s="91"/>
      <c r="Q3297" s="91">
        <v>55.65</v>
      </c>
      <c r="R3297" s="91"/>
      <c r="S3297" s="91"/>
      <c r="T3297" s="91"/>
      <c r="U3297" s="91">
        <f t="shared" si="311"/>
        <v>55.65</v>
      </c>
      <c r="V3297" s="82" t="str">
        <f t="shared" si="309"/>
        <v>111004280903</v>
      </c>
      <c r="W3297" s="83">
        <f>VLOOKUP(V3297,Factors!$E$6:$H$5950,4,FALSE)</f>
        <v>0.1119</v>
      </c>
      <c r="X3297" t="str">
        <f>VLOOKUP(V3297,Factors!$E$6:$F$5950,2,FALSE)</f>
        <v>Customers-All</v>
      </c>
      <c r="Y3297" s="92">
        <f t="shared" si="312"/>
        <v>6.2272349999999994</v>
      </c>
      <c r="Z3297" s="92">
        <f t="shared" si="313"/>
        <v>49.422764999999998</v>
      </c>
      <c r="AA3297" s="92">
        <f t="shared" si="314"/>
        <v>55.65</v>
      </c>
    </row>
    <row r="3298" spans="1:27" x14ac:dyDescent="0.25">
      <c r="A3298" t="s">
        <v>655</v>
      </c>
      <c r="B3298" t="s">
        <v>80</v>
      </c>
      <c r="C3298" t="s">
        <v>81</v>
      </c>
      <c r="D3298" t="s">
        <v>656</v>
      </c>
      <c r="E3298" t="s">
        <v>657</v>
      </c>
      <c r="F3298" t="str">
        <f t="shared" si="310"/>
        <v>4280</v>
      </c>
      <c r="G3298" t="s">
        <v>144</v>
      </c>
      <c r="H3298" t="s">
        <v>145</v>
      </c>
      <c r="I3298" s="91"/>
      <c r="J3298" s="91">
        <v>3.38</v>
      </c>
      <c r="K3298" s="91"/>
      <c r="L3298" s="91"/>
      <c r="M3298" s="91"/>
      <c r="N3298" s="91"/>
      <c r="O3298" s="91"/>
      <c r="P3298" s="91"/>
      <c r="Q3298" s="91"/>
      <c r="R3298" s="91"/>
      <c r="S3298" s="91"/>
      <c r="T3298" s="91"/>
      <c r="U3298" s="91">
        <f t="shared" si="311"/>
        <v>3.38</v>
      </c>
      <c r="V3298" s="82" t="str">
        <f t="shared" si="309"/>
        <v>111004280903</v>
      </c>
      <c r="W3298" s="83">
        <f>VLOOKUP(V3298,Factors!$E$6:$H$5950,4,FALSE)</f>
        <v>0.1119</v>
      </c>
      <c r="X3298" t="str">
        <f>VLOOKUP(V3298,Factors!$E$6:$F$5950,2,FALSE)</f>
        <v>Customers-All</v>
      </c>
      <c r="Y3298" s="92">
        <f t="shared" si="312"/>
        <v>0.378222</v>
      </c>
      <c r="Z3298" s="92">
        <f t="shared" si="313"/>
        <v>3.0017779999999998</v>
      </c>
      <c r="AA3298" s="92">
        <f t="shared" si="314"/>
        <v>3.38</v>
      </c>
    </row>
    <row r="3299" spans="1:27" x14ac:dyDescent="0.25">
      <c r="A3299" t="s">
        <v>655</v>
      </c>
      <c r="B3299" t="s">
        <v>329</v>
      </c>
      <c r="C3299" t="s">
        <v>330</v>
      </c>
      <c r="D3299" t="s">
        <v>658</v>
      </c>
      <c r="E3299" t="s">
        <v>659</v>
      </c>
      <c r="F3299" t="str">
        <f t="shared" si="310"/>
        <v>1620</v>
      </c>
      <c r="G3299" t="s">
        <v>56</v>
      </c>
      <c r="H3299" t="s">
        <v>57</v>
      </c>
      <c r="I3299" s="91"/>
      <c r="J3299" s="91">
        <v>206.37</v>
      </c>
      <c r="K3299" s="91">
        <v>17.21</v>
      </c>
      <c r="L3299" s="91">
        <v>120.44</v>
      </c>
      <c r="M3299" s="91"/>
      <c r="N3299" s="91"/>
      <c r="O3299" s="91">
        <v>34.409999999999997</v>
      </c>
      <c r="P3299" s="91">
        <v>275.27999999999997</v>
      </c>
      <c r="Q3299" s="91">
        <v>34.409999999999997</v>
      </c>
      <c r="R3299" s="91">
        <v>51.62</v>
      </c>
      <c r="S3299" s="91"/>
      <c r="T3299" s="91">
        <v>106.29</v>
      </c>
      <c r="U3299" s="91">
        <f t="shared" si="311"/>
        <v>846.02999999999986</v>
      </c>
      <c r="V3299" s="82" t="str">
        <f t="shared" si="309"/>
        <v>113201620903</v>
      </c>
      <c r="W3299" s="83">
        <f>VLOOKUP(V3299,Factors!$E$6:$H$5950,4,FALSE)</f>
        <v>0.1119</v>
      </c>
      <c r="X3299" t="str">
        <f>VLOOKUP(V3299,Factors!$E$6:$F$5950,2,FALSE)</f>
        <v>customers-all</v>
      </c>
      <c r="Y3299" s="92">
        <f t="shared" si="312"/>
        <v>94.670756999999981</v>
      </c>
      <c r="Z3299" s="92">
        <f t="shared" si="313"/>
        <v>751.35924299999988</v>
      </c>
      <c r="AA3299" s="92">
        <f t="shared" si="314"/>
        <v>846.02999999999986</v>
      </c>
    </row>
    <row r="3300" spans="1:27" x14ac:dyDescent="0.25">
      <c r="A3300" t="s">
        <v>655</v>
      </c>
      <c r="B3300" t="s">
        <v>660</v>
      </c>
      <c r="C3300" t="s">
        <v>661</v>
      </c>
      <c r="D3300" t="s">
        <v>662</v>
      </c>
      <c r="E3300" t="s">
        <v>663</v>
      </c>
      <c r="F3300" t="str">
        <f t="shared" si="310"/>
        <v>1010</v>
      </c>
      <c r="G3300" t="s">
        <v>86</v>
      </c>
      <c r="H3300" t="s">
        <v>87</v>
      </c>
      <c r="I3300" s="91">
        <v>13813.86</v>
      </c>
      <c r="J3300" s="91">
        <v>13297.82</v>
      </c>
      <c r="K3300" s="91">
        <v>12015.48</v>
      </c>
      <c r="L3300" s="91">
        <v>13738.14</v>
      </c>
      <c r="M3300" s="91">
        <v>15366.62</v>
      </c>
      <c r="N3300" s="91">
        <v>13830.82</v>
      </c>
      <c r="O3300" s="91">
        <v>11185.83</v>
      </c>
      <c r="P3300" s="91">
        <v>15635.42</v>
      </c>
      <c r="Q3300" s="91">
        <v>12669.01</v>
      </c>
      <c r="R3300" s="91">
        <v>14387.06</v>
      </c>
      <c r="S3300" s="91">
        <v>17494.080000000002</v>
      </c>
      <c r="T3300" s="91">
        <v>11808.95</v>
      </c>
      <c r="U3300" s="91">
        <f t="shared" si="311"/>
        <v>165243.09000000003</v>
      </c>
      <c r="V3300" s="82" t="str">
        <f t="shared" si="309"/>
        <v>113481010903</v>
      </c>
      <c r="W3300" s="83">
        <f>VLOOKUP(V3300,Factors!$E$6:$H$5950,4,FALSE)</f>
        <v>8.4099999999999994E-2</v>
      </c>
      <c r="X3300" t="str">
        <f>VLOOKUP(V3300,Factors!$E$6:$F$5950,2,FALSE)</f>
        <v>Customers-Ind</v>
      </c>
      <c r="Y3300" s="92">
        <f t="shared" si="312"/>
        <v>13896.943869000001</v>
      </c>
      <c r="Z3300" s="92">
        <f t="shared" si="313"/>
        <v>151346.14613100002</v>
      </c>
      <c r="AA3300" s="92">
        <f t="shared" si="314"/>
        <v>165243.09000000003</v>
      </c>
    </row>
    <row r="3301" spans="1:27" x14ac:dyDescent="0.25">
      <c r="A3301" t="s">
        <v>655</v>
      </c>
      <c r="B3301" t="s">
        <v>660</v>
      </c>
      <c r="C3301" t="s">
        <v>661</v>
      </c>
      <c r="D3301" t="s">
        <v>662</v>
      </c>
      <c r="E3301" t="s">
        <v>663</v>
      </c>
      <c r="F3301" t="str">
        <f t="shared" si="310"/>
        <v>1010</v>
      </c>
      <c r="G3301" t="s">
        <v>116</v>
      </c>
      <c r="H3301" t="s">
        <v>117</v>
      </c>
      <c r="I3301" s="91">
        <v>261.88</v>
      </c>
      <c r="J3301" s="91">
        <v>224.82</v>
      </c>
      <c r="K3301" s="91">
        <v>23.19</v>
      </c>
      <c r="L3301" s="91">
        <v>76.489999999999995</v>
      </c>
      <c r="M3301" s="91">
        <v>38.25</v>
      </c>
      <c r="N3301" s="91">
        <v>82.27</v>
      </c>
      <c r="O3301" s="91">
        <v>69.55</v>
      </c>
      <c r="P3301" s="91">
        <v>57.94</v>
      </c>
      <c r="Q3301" s="91">
        <v>-11.59</v>
      </c>
      <c r="R3301" s="91">
        <v>546.95000000000005</v>
      </c>
      <c r="S3301" s="91">
        <v>2257.34</v>
      </c>
      <c r="T3301" s="91">
        <v>-709.83</v>
      </c>
      <c r="U3301" s="91">
        <f t="shared" si="311"/>
        <v>2917.26</v>
      </c>
      <c r="V3301" s="82" t="str">
        <f t="shared" si="309"/>
        <v>113481010903</v>
      </c>
      <c r="W3301" s="83">
        <f>VLOOKUP(V3301,Factors!$E$6:$H$5950,4,FALSE)</f>
        <v>8.4099999999999994E-2</v>
      </c>
      <c r="X3301" t="str">
        <f>VLOOKUP(V3301,Factors!$E$6:$F$5950,2,FALSE)</f>
        <v>Customers-Ind</v>
      </c>
      <c r="Y3301" s="92">
        <f t="shared" si="312"/>
        <v>245.341566</v>
      </c>
      <c r="Z3301" s="92">
        <f t="shared" si="313"/>
        <v>2671.9184340000002</v>
      </c>
      <c r="AA3301" s="92">
        <f t="shared" si="314"/>
        <v>2917.26</v>
      </c>
    </row>
    <row r="3302" spans="1:27" x14ac:dyDescent="0.25">
      <c r="A3302" t="s">
        <v>655</v>
      </c>
      <c r="B3302" t="s">
        <v>660</v>
      </c>
      <c r="C3302" t="s">
        <v>661</v>
      </c>
      <c r="D3302" t="s">
        <v>662</v>
      </c>
      <c r="E3302" t="s">
        <v>663</v>
      </c>
      <c r="F3302" t="str">
        <f t="shared" si="310"/>
        <v>1010</v>
      </c>
      <c r="G3302" t="s">
        <v>88</v>
      </c>
      <c r="H3302" t="s">
        <v>89</v>
      </c>
      <c r="I3302" s="91">
        <v>2297.6799999999998</v>
      </c>
      <c r="J3302" s="91">
        <v>1998.01</v>
      </c>
      <c r="K3302" s="91">
        <v>2197.81</v>
      </c>
      <c r="L3302" s="91">
        <v>2097.86</v>
      </c>
      <c r="M3302" s="91">
        <v>2297.69</v>
      </c>
      <c r="N3302" s="91">
        <v>2097.88</v>
      </c>
      <c r="O3302" s="91">
        <v>2197.81</v>
      </c>
      <c r="P3302" s="91">
        <v>2297.71</v>
      </c>
      <c r="Q3302" s="91">
        <v>1997.99</v>
      </c>
      <c r="R3302" s="91">
        <v>2297.71</v>
      </c>
      <c r="S3302" s="91">
        <v>2197.79</v>
      </c>
      <c r="T3302" s="91">
        <v>2160.91</v>
      </c>
      <c r="U3302" s="91">
        <f t="shared" si="311"/>
        <v>26136.850000000002</v>
      </c>
      <c r="V3302" s="82" t="str">
        <f t="shared" si="309"/>
        <v>113481010903</v>
      </c>
      <c r="W3302" s="83">
        <f>VLOOKUP(V3302,Factors!$E$6:$H$5950,4,FALSE)</f>
        <v>8.4099999999999994E-2</v>
      </c>
      <c r="X3302" t="str">
        <f>VLOOKUP(V3302,Factors!$E$6:$F$5950,2,FALSE)</f>
        <v>Customers-Ind</v>
      </c>
      <c r="Y3302" s="92">
        <f t="shared" si="312"/>
        <v>2198.1090850000001</v>
      </c>
      <c r="Z3302" s="92">
        <f t="shared" si="313"/>
        <v>23938.740915000002</v>
      </c>
      <c r="AA3302" s="92">
        <f t="shared" si="314"/>
        <v>26136.850000000002</v>
      </c>
    </row>
    <row r="3303" spans="1:27" x14ac:dyDescent="0.25">
      <c r="A3303" t="s">
        <v>655</v>
      </c>
      <c r="B3303" t="s">
        <v>660</v>
      </c>
      <c r="C3303" t="s">
        <v>661</v>
      </c>
      <c r="D3303" t="s">
        <v>662</v>
      </c>
      <c r="E3303" t="s">
        <v>663</v>
      </c>
      <c r="F3303" t="str">
        <f t="shared" si="310"/>
        <v>1010</v>
      </c>
      <c r="G3303" t="s">
        <v>90</v>
      </c>
      <c r="H3303" t="s">
        <v>91</v>
      </c>
      <c r="I3303" s="91">
        <v>8968.9699999999993</v>
      </c>
      <c r="J3303" s="91">
        <v>7798.57</v>
      </c>
      <c r="K3303" s="91">
        <v>8541.51</v>
      </c>
      <c r="L3303" s="91">
        <v>8162.3</v>
      </c>
      <c r="M3303" s="91">
        <v>8931.92</v>
      </c>
      <c r="N3303" s="91">
        <v>8163.29</v>
      </c>
      <c r="O3303" s="91">
        <v>8549.1299999999992</v>
      </c>
      <c r="P3303" s="91">
        <v>8935.39</v>
      </c>
      <c r="Q3303" s="91">
        <v>7759.69</v>
      </c>
      <c r="R3303" s="91">
        <v>9015.91</v>
      </c>
      <c r="S3303" s="91">
        <v>8909.18</v>
      </c>
      <c r="T3303" s="91">
        <v>8278.0499999999993</v>
      </c>
      <c r="U3303" s="91">
        <f t="shared" si="311"/>
        <v>102013.91000000002</v>
      </c>
      <c r="V3303" s="82" t="str">
        <f t="shared" si="309"/>
        <v>113481010903</v>
      </c>
      <c r="W3303" s="83">
        <f>VLOOKUP(V3303,Factors!$E$6:$H$5950,4,FALSE)</f>
        <v>8.4099999999999994E-2</v>
      </c>
      <c r="X3303" t="str">
        <f>VLOOKUP(V3303,Factors!$E$6:$F$5950,2,FALSE)</f>
        <v>Customers-Ind</v>
      </c>
      <c r="Y3303" s="92">
        <f t="shared" si="312"/>
        <v>8579.3698310000018</v>
      </c>
      <c r="Z3303" s="92">
        <f t="shared" si="313"/>
        <v>93434.540169000014</v>
      </c>
      <c r="AA3303" s="92">
        <f t="shared" si="314"/>
        <v>102013.91000000002</v>
      </c>
    </row>
    <row r="3304" spans="1:27" x14ac:dyDescent="0.25">
      <c r="A3304" t="s">
        <v>655</v>
      </c>
      <c r="B3304" t="s">
        <v>660</v>
      </c>
      <c r="C3304" t="s">
        <v>661</v>
      </c>
      <c r="D3304" t="s">
        <v>662</v>
      </c>
      <c r="E3304" t="s">
        <v>663</v>
      </c>
      <c r="F3304" t="str">
        <f t="shared" si="310"/>
        <v>1010</v>
      </c>
      <c r="G3304" t="s">
        <v>120</v>
      </c>
      <c r="H3304" t="s">
        <v>121</v>
      </c>
      <c r="I3304" s="91">
        <v>16.350000000000001</v>
      </c>
      <c r="J3304" s="91"/>
      <c r="K3304" s="91"/>
      <c r="L3304" s="91"/>
      <c r="M3304" s="91"/>
      <c r="N3304" s="91"/>
      <c r="O3304" s="91">
        <v>17.440000000000001</v>
      </c>
      <c r="P3304" s="91"/>
      <c r="Q3304" s="91"/>
      <c r="R3304" s="91"/>
      <c r="S3304" s="91"/>
      <c r="T3304" s="91">
        <v>71.39</v>
      </c>
      <c r="U3304" s="91">
        <f t="shared" si="311"/>
        <v>105.18</v>
      </c>
      <c r="V3304" s="82" t="str">
        <f t="shared" si="309"/>
        <v>113481010903</v>
      </c>
      <c r="W3304" s="83">
        <f>VLOOKUP(V3304,Factors!$E$6:$H$5950,4,FALSE)</f>
        <v>8.4099999999999994E-2</v>
      </c>
      <c r="X3304" t="str">
        <f>VLOOKUP(V3304,Factors!$E$6:$F$5950,2,FALSE)</f>
        <v>Customers-Ind</v>
      </c>
      <c r="Y3304" s="92">
        <f t="shared" si="312"/>
        <v>8.8456379999999992</v>
      </c>
      <c r="Z3304" s="92">
        <f t="shared" si="313"/>
        <v>96.334362000000013</v>
      </c>
      <c r="AA3304" s="92">
        <f t="shared" si="314"/>
        <v>105.18</v>
      </c>
    </row>
    <row r="3305" spans="1:27" x14ac:dyDescent="0.25">
      <c r="A3305" t="s">
        <v>655</v>
      </c>
      <c r="B3305" t="s">
        <v>660</v>
      </c>
      <c r="C3305" t="s">
        <v>661</v>
      </c>
      <c r="D3305" t="s">
        <v>662</v>
      </c>
      <c r="E3305" t="s">
        <v>663</v>
      </c>
      <c r="F3305" t="str">
        <f t="shared" si="310"/>
        <v>1010</v>
      </c>
      <c r="G3305" t="s">
        <v>44</v>
      </c>
      <c r="H3305" t="s">
        <v>45</v>
      </c>
      <c r="I3305" s="91">
        <v>12.05</v>
      </c>
      <c r="J3305" s="91">
        <v>12.05</v>
      </c>
      <c r="K3305" s="91">
        <v>12.1</v>
      </c>
      <c r="L3305" s="91">
        <v>12.1</v>
      </c>
      <c r="M3305" s="91">
        <v>12.48</v>
      </c>
      <c r="N3305" s="91">
        <v>12.48</v>
      </c>
      <c r="O3305" s="91">
        <v>12.62</v>
      </c>
      <c r="P3305" s="91">
        <v>37.130000000000003</v>
      </c>
      <c r="Q3305" s="91"/>
      <c r="R3305" s="91">
        <v>25.24</v>
      </c>
      <c r="S3305" s="91">
        <v>91.37</v>
      </c>
      <c r="T3305" s="91">
        <v>25.34</v>
      </c>
      <c r="U3305" s="91">
        <f t="shared" si="311"/>
        <v>264.96000000000004</v>
      </c>
      <c r="V3305" s="82" t="str">
        <f t="shared" si="309"/>
        <v>113481010903</v>
      </c>
      <c r="W3305" s="83">
        <f>VLOOKUP(V3305,Factors!$E$6:$H$5950,4,FALSE)</f>
        <v>8.4099999999999994E-2</v>
      </c>
      <c r="X3305" t="str">
        <f>VLOOKUP(V3305,Factors!$E$6:$F$5950,2,FALSE)</f>
        <v>Customers-Ind</v>
      </c>
      <c r="Y3305" s="92">
        <f t="shared" si="312"/>
        <v>22.283136000000002</v>
      </c>
      <c r="Z3305" s="92">
        <f t="shared" si="313"/>
        <v>242.67686400000002</v>
      </c>
      <c r="AA3305" s="92">
        <f t="shared" si="314"/>
        <v>264.96000000000004</v>
      </c>
    </row>
    <row r="3306" spans="1:27" x14ac:dyDescent="0.25">
      <c r="A3306" t="s">
        <v>655</v>
      </c>
      <c r="B3306" t="s">
        <v>660</v>
      </c>
      <c r="C3306" t="s">
        <v>661</v>
      </c>
      <c r="D3306" t="s">
        <v>662</v>
      </c>
      <c r="E3306" t="s">
        <v>663</v>
      </c>
      <c r="F3306" t="str">
        <f t="shared" si="310"/>
        <v>1010</v>
      </c>
      <c r="G3306" t="s">
        <v>207</v>
      </c>
      <c r="H3306" t="s">
        <v>208</v>
      </c>
      <c r="I3306" s="91"/>
      <c r="J3306" s="91"/>
      <c r="K3306" s="91"/>
      <c r="L3306" s="91"/>
      <c r="M3306" s="91"/>
      <c r="N3306" s="91"/>
      <c r="O3306" s="91"/>
      <c r="P3306" s="91"/>
      <c r="Q3306" s="91"/>
      <c r="R3306" s="91">
        <v>2.5</v>
      </c>
      <c r="S3306" s="91"/>
      <c r="T3306" s="91"/>
      <c r="U3306" s="91">
        <f t="shared" si="311"/>
        <v>2.5</v>
      </c>
      <c r="V3306" s="82" t="str">
        <f t="shared" si="309"/>
        <v>113481010903</v>
      </c>
      <c r="W3306" s="83">
        <f>VLOOKUP(V3306,Factors!$E$6:$H$5950,4,FALSE)</f>
        <v>8.4099999999999994E-2</v>
      </c>
      <c r="X3306" t="str">
        <f>VLOOKUP(V3306,Factors!$E$6:$F$5950,2,FALSE)</f>
        <v>Customers-Ind</v>
      </c>
      <c r="Y3306" s="92">
        <f t="shared" si="312"/>
        <v>0.21024999999999999</v>
      </c>
      <c r="Z3306" s="92">
        <f t="shared" si="313"/>
        <v>2.2897500000000002</v>
      </c>
      <c r="AA3306" s="92">
        <f t="shared" si="314"/>
        <v>2.5</v>
      </c>
    </row>
    <row r="3307" spans="1:27" x14ac:dyDescent="0.25">
      <c r="A3307" t="s">
        <v>655</v>
      </c>
      <c r="B3307" t="s">
        <v>660</v>
      </c>
      <c r="C3307" t="s">
        <v>661</v>
      </c>
      <c r="D3307" t="s">
        <v>662</v>
      </c>
      <c r="E3307" t="s">
        <v>663</v>
      </c>
      <c r="F3307" t="str">
        <f t="shared" si="310"/>
        <v>1010</v>
      </c>
      <c r="G3307" t="s">
        <v>98</v>
      </c>
      <c r="H3307" t="s">
        <v>99</v>
      </c>
      <c r="I3307" s="91">
        <v>104.3</v>
      </c>
      <c r="J3307" s="91">
        <v>108.82</v>
      </c>
      <c r="K3307" s="91">
        <v>107.16</v>
      </c>
      <c r="L3307" s="91">
        <v>67.319999999999993</v>
      </c>
      <c r="M3307" s="91">
        <v>55.74</v>
      </c>
      <c r="N3307" s="91">
        <v>91.34</v>
      </c>
      <c r="O3307" s="91">
        <v>123.91</v>
      </c>
      <c r="P3307" s="91">
        <v>74.67</v>
      </c>
      <c r="Q3307" s="91">
        <v>49.14</v>
      </c>
      <c r="R3307" s="91">
        <v>177.02</v>
      </c>
      <c r="S3307" s="91">
        <v>79.760000000000005</v>
      </c>
      <c r="T3307" s="91">
        <v>286.45999999999998</v>
      </c>
      <c r="U3307" s="91">
        <f t="shared" si="311"/>
        <v>1325.6399999999999</v>
      </c>
      <c r="V3307" s="82" t="str">
        <f t="shared" si="309"/>
        <v>113481010903</v>
      </c>
      <c r="W3307" s="83">
        <f>VLOOKUP(V3307,Factors!$E$6:$H$5950,4,FALSE)</f>
        <v>8.4099999999999994E-2</v>
      </c>
      <c r="X3307" t="str">
        <f>VLOOKUP(V3307,Factors!$E$6:$F$5950,2,FALSE)</f>
        <v>Customers-Ind</v>
      </c>
      <c r="Y3307" s="92">
        <f t="shared" si="312"/>
        <v>111.48632399999998</v>
      </c>
      <c r="Z3307" s="92">
        <f t="shared" si="313"/>
        <v>1214.1536759999999</v>
      </c>
      <c r="AA3307" s="92">
        <f t="shared" si="314"/>
        <v>1325.6399999999999</v>
      </c>
    </row>
    <row r="3308" spans="1:27" x14ac:dyDescent="0.25">
      <c r="A3308" t="s">
        <v>655</v>
      </c>
      <c r="B3308" t="s">
        <v>660</v>
      </c>
      <c r="C3308" t="s">
        <v>661</v>
      </c>
      <c r="D3308" t="s">
        <v>662</v>
      </c>
      <c r="E3308" t="s">
        <v>663</v>
      </c>
      <c r="F3308" t="str">
        <f t="shared" si="310"/>
        <v>1010</v>
      </c>
      <c r="G3308" t="s">
        <v>130</v>
      </c>
      <c r="H3308" t="s">
        <v>131</v>
      </c>
      <c r="I3308" s="91"/>
      <c r="J3308" s="91">
        <v>27.02</v>
      </c>
      <c r="K3308" s="91"/>
      <c r="L3308" s="91">
        <v>32.1</v>
      </c>
      <c r="M3308" s="91">
        <v>31.05</v>
      </c>
      <c r="N3308" s="91">
        <v>42.2</v>
      </c>
      <c r="O3308" s="91">
        <v>30.05</v>
      </c>
      <c r="P3308" s="91">
        <v>26.65</v>
      </c>
      <c r="Q3308" s="91">
        <v>39.75</v>
      </c>
      <c r="R3308" s="91"/>
      <c r="S3308" s="91">
        <v>43.13</v>
      </c>
      <c r="T3308" s="91">
        <v>31.95</v>
      </c>
      <c r="U3308" s="91">
        <f t="shared" si="311"/>
        <v>303.90000000000003</v>
      </c>
      <c r="V3308" s="82" t="str">
        <f t="shared" si="309"/>
        <v>113481010903</v>
      </c>
      <c r="W3308" s="83">
        <f>VLOOKUP(V3308,Factors!$E$6:$H$5950,4,FALSE)</f>
        <v>8.4099999999999994E-2</v>
      </c>
      <c r="X3308" t="str">
        <f>VLOOKUP(V3308,Factors!$E$6:$F$5950,2,FALSE)</f>
        <v>Customers-Ind</v>
      </c>
      <c r="Y3308" s="92">
        <f t="shared" si="312"/>
        <v>25.55799</v>
      </c>
      <c r="Z3308" s="92">
        <f t="shared" si="313"/>
        <v>278.34201000000002</v>
      </c>
      <c r="AA3308" s="92">
        <f t="shared" si="314"/>
        <v>303.90000000000003</v>
      </c>
    </row>
    <row r="3309" spans="1:27" x14ac:dyDescent="0.25">
      <c r="A3309" t="s">
        <v>655</v>
      </c>
      <c r="B3309" t="s">
        <v>660</v>
      </c>
      <c r="C3309" t="s">
        <v>661</v>
      </c>
      <c r="D3309" t="s">
        <v>662</v>
      </c>
      <c r="E3309" t="s">
        <v>663</v>
      </c>
      <c r="F3309" t="str">
        <f t="shared" si="310"/>
        <v>1010</v>
      </c>
      <c r="G3309" t="s">
        <v>144</v>
      </c>
      <c r="H3309" t="s">
        <v>145</v>
      </c>
      <c r="I3309" s="91"/>
      <c r="J3309" s="91"/>
      <c r="K3309" s="91"/>
      <c r="L3309" s="91"/>
      <c r="M3309" s="91"/>
      <c r="N3309" s="91"/>
      <c r="O3309" s="91"/>
      <c r="P3309" s="91"/>
      <c r="Q3309" s="91"/>
      <c r="R3309" s="91">
        <v>189.81</v>
      </c>
      <c r="S3309" s="91">
        <v>75.5</v>
      </c>
      <c r="T3309" s="91"/>
      <c r="U3309" s="91">
        <f t="shared" si="311"/>
        <v>265.31</v>
      </c>
      <c r="V3309" s="82" t="str">
        <f t="shared" si="309"/>
        <v>113481010903</v>
      </c>
      <c r="W3309" s="83">
        <f>VLOOKUP(V3309,Factors!$E$6:$H$5950,4,FALSE)</f>
        <v>8.4099999999999994E-2</v>
      </c>
      <c r="X3309" t="str">
        <f>VLOOKUP(V3309,Factors!$E$6:$F$5950,2,FALSE)</f>
        <v>Customers-Ind</v>
      </c>
      <c r="Y3309" s="92">
        <f t="shared" si="312"/>
        <v>22.312570999999998</v>
      </c>
      <c r="Z3309" s="92">
        <f t="shared" si="313"/>
        <v>242.99742900000001</v>
      </c>
      <c r="AA3309" s="92">
        <f t="shared" si="314"/>
        <v>265.31</v>
      </c>
    </row>
    <row r="3310" spans="1:27" x14ac:dyDescent="0.25">
      <c r="A3310" t="s">
        <v>655</v>
      </c>
      <c r="B3310" t="s">
        <v>660</v>
      </c>
      <c r="C3310" t="s">
        <v>661</v>
      </c>
      <c r="D3310" t="s">
        <v>662</v>
      </c>
      <c r="E3310" t="s">
        <v>663</v>
      </c>
      <c r="F3310" t="str">
        <f t="shared" si="310"/>
        <v>1010</v>
      </c>
      <c r="G3310" t="s">
        <v>150</v>
      </c>
      <c r="H3310" t="s">
        <v>151</v>
      </c>
      <c r="I3310" s="91"/>
      <c r="J3310" s="91"/>
      <c r="K3310" s="91"/>
      <c r="L3310" s="91"/>
      <c r="M3310" s="91"/>
      <c r="N3310" s="91"/>
      <c r="O3310" s="91"/>
      <c r="P3310" s="91"/>
      <c r="Q3310" s="91"/>
      <c r="R3310" s="91"/>
      <c r="S3310" s="91">
        <v>210</v>
      </c>
      <c r="T3310" s="91">
        <v>372</v>
      </c>
      <c r="U3310" s="91">
        <f t="shared" si="311"/>
        <v>582</v>
      </c>
      <c r="V3310" s="82" t="str">
        <f t="shared" si="309"/>
        <v>113481010903</v>
      </c>
      <c r="W3310" s="83">
        <f>VLOOKUP(V3310,Factors!$E$6:$H$5950,4,FALSE)</f>
        <v>8.4099999999999994E-2</v>
      </c>
      <c r="X3310" t="str">
        <f>VLOOKUP(V3310,Factors!$E$6:$F$5950,2,FALSE)</f>
        <v>Customers-Ind</v>
      </c>
      <c r="Y3310" s="92">
        <f t="shared" si="312"/>
        <v>48.946199999999997</v>
      </c>
      <c r="Z3310" s="92">
        <f t="shared" si="313"/>
        <v>533.05380000000002</v>
      </c>
      <c r="AA3310" s="92">
        <f t="shared" si="314"/>
        <v>582</v>
      </c>
    </row>
    <row r="3311" spans="1:27" x14ac:dyDescent="0.25">
      <c r="A3311" t="s">
        <v>655</v>
      </c>
      <c r="B3311" t="s">
        <v>660</v>
      </c>
      <c r="C3311" t="s">
        <v>661</v>
      </c>
      <c r="D3311" t="s">
        <v>662</v>
      </c>
      <c r="E3311" t="s">
        <v>663</v>
      </c>
      <c r="F3311" t="str">
        <f t="shared" si="310"/>
        <v>1010</v>
      </c>
      <c r="G3311" t="s">
        <v>152</v>
      </c>
      <c r="H3311" t="s">
        <v>153</v>
      </c>
      <c r="I3311" s="91"/>
      <c r="J3311" s="91"/>
      <c r="K3311" s="91">
        <v>102.26</v>
      </c>
      <c r="L3311" s="91">
        <v>125.65</v>
      </c>
      <c r="M3311" s="91">
        <v>85</v>
      </c>
      <c r="N3311" s="91"/>
      <c r="O3311" s="91"/>
      <c r="P3311" s="91"/>
      <c r="Q3311" s="91"/>
      <c r="R3311" s="91">
        <v>80.41</v>
      </c>
      <c r="S3311" s="91"/>
      <c r="T3311" s="91">
        <v>99.13</v>
      </c>
      <c r="U3311" s="91">
        <f t="shared" si="311"/>
        <v>492.45000000000005</v>
      </c>
      <c r="V3311" s="82" t="str">
        <f t="shared" si="309"/>
        <v>113481010903</v>
      </c>
      <c r="W3311" s="83">
        <f>VLOOKUP(V3311,Factors!$E$6:$H$5950,4,FALSE)</f>
        <v>8.4099999999999994E-2</v>
      </c>
      <c r="X3311" t="str">
        <f>VLOOKUP(V3311,Factors!$E$6:$F$5950,2,FALSE)</f>
        <v>Customers-Ind</v>
      </c>
      <c r="Y3311" s="92">
        <f t="shared" si="312"/>
        <v>41.415044999999999</v>
      </c>
      <c r="Z3311" s="92">
        <f t="shared" si="313"/>
        <v>451.03495500000002</v>
      </c>
      <c r="AA3311" s="92">
        <f t="shared" si="314"/>
        <v>492.45000000000005</v>
      </c>
    </row>
    <row r="3312" spans="1:27" x14ac:dyDescent="0.25">
      <c r="A3312" t="s">
        <v>655</v>
      </c>
      <c r="B3312" t="s">
        <v>660</v>
      </c>
      <c r="C3312" t="s">
        <v>661</v>
      </c>
      <c r="D3312" t="s">
        <v>662</v>
      </c>
      <c r="E3312" t="s">
        <v>663</v>
      </c>
      <c r="F3312" t="str">
        <f t="shared" si="310"/>
        <v>1010</v>
      </c>
      <c r="G3312" t="s">
        <v>180</v>
      </c>
      <c r="H3312" t="s">
        <v>181</v>
      </c>
      <c r="I3312" s="91">
        <v>6289.8</v>
      </c>
      <c r="J3312" s="91">
        <v>5489.28</v>
      </c>
      <c r="K3312" s="91">
        <v>6372.22</v>
      </c>
      <c r="L3312" s="91">
        <v>5439.7</v>
      </c>
      <c r="M3312" s="91">
        <v>6216.8</v>
      </c>
      <c r="N3312" s="91">
        <v>5595.12</v>
      </c>
      <c r="O3312" s="91">
        <v>5595.12</v>
      </c>
      <c r="P3312" s="91">
        <v>5595.12</v>
      </c>
      <c r="Q3312" s="91">
        <v>4973.4399999999996</v>
      </c>
      <c r="R3312" s="91">
        <v>5905.96</v>
      </c>
      <c r="S3312" s="91">
        <v>5595.12</v>
      </c>
      <c r="T3312" s="91">
        <v>4662.6000000000004</v>
      </c>
      <c r="U3312" s="91">
        <f t="shared" si="311"/>
        <v>67730.280000000013</v>
      </c>
      <c r="V3312" s="82" t="str">
        <f t="shared" si="309"/>
        <v>113481010903</v>
      </c>
      <c r="W3312" s="83">
        <f>VLOOKUP(V3312,Factors!$E$6:$H$5950,4,FALSE)</f>
        <v>8.4099999999999994E-2</v>
      </c>
      <c r="X3312" t="str">
        <f>VLOOKUP(V3312,Factors!$E$6:$F$5950,2,FALSE)</f>
        <v>Customers-Ind</v>
      </c>
      <c r="Y3312" s="92">
        <f t="shared" si="312"/>
        <v>5696.1165480000009</v>
      </c>
      <c r="Z3312" s="92">
        <f t="shared" si="313"/>
        <v>62034.163452000015</v>
      </c>
      <c r="AA3312" s="92">
        <f t="shared" si="314"/>
        <v>67730.280000000013</v>
      </c>
    </row>
    <row r="3313" spans="1:27" x14ac:dyDescent="0.25">
      <c r="A3313" t="s">
        <v>655</v>
      </c>
      <c r="B3313" t="s">
        <v>644</v>
      </c>
      <c r="C3313" t="s">
        <v>645</v>
      </c>
      <c r="D3313" t="s">
        <v>664</v>
      </c>
      <c r="E3313" t="s">
        <v>665</v>
      </c>
      <c r="F3313" t="str">
        <f t="shared" si="310"/>
        <v>1170</v>
      </c>
      <c r="G3313" t="s">
        <v>130</v>
      </c>
      <c r="H3313" t="s">
        <v>131</v>
      </c>
      <c r="I3313" s="91">
        <v>-743.4</v>
      </c>
      <c r="J3313" s="91"/>
      <c r="K3313" s="91"/>
      <c r="L3313" s="91"/>
      <c r="M3313" s="91"/>
      <c r="N3313" s="91"/>
      <c r="O3313" s="91"/>
      <c r="P3313" s="91"/>
      <c r="Q3313" s="91"/>
      <c r="R3313" s="91"/>
      <c r="S3313" s="91"/>
      <c r="T3313" s="91"/>
      <c r="U3313" s="91">
        <f t="shared" si="311"/>
        <v>-743.4</v>
      </c>
      <c r="V3313" s="82" t="str">
        <f t="shared" si="309"/>
        <v>134001170903</v>
      </c>
      <c r="W3313" s="83">
        <f>VLOOKUP(V3313,Factors!$E$6:$H$5950,4,FALSE)</f>
        <v>0.1119</v>
      </c>
      <c r="X3313" t="str">
        <f>VLOOKUP(V3313,Factors!$E$6:$F$5950,2,FALSE)</f>
        <v>Customers-All</v>
      </c>
      <c r="Y3313" s="92">
        <f t="shared" si="312"/>
        <v>-83.186459999999997</v>
      </c>
      <c r="Z3313" s="92">
        <f t="shared" si="313"/>
        <v>-660.21353999999997</v>
      </c>
      <c r="AA3313" s="92">
        <f t="shared" si="314"/>
        <v>-743.4</v>
      </c>
    </row>
    <row r="3314" spans="1:27" x14ac:dyDescent="0.25">
      <c r="A3314" t="s">
        <v>655</v>
      </c>
      <c r="B3314" t="s">
        <v>644</v>
      </c>
      <c r="C3314" t="s">
        <v>645</v>
      </c>
      <c r="D3314" t="s">
        <v>664</v>
      </c>
      <c r="E3314" t="s">
        <v>665</v>
      </c>
      <c r="F3314" t="str">
        <f t="shared" si="310"/>
        <v>1170</v>
      </c>
      <c r="G3314" t="s">
        <v>144</v>
      </c>
      <c r="H3314" t="s">
        <v>145</v>
      </c>
      <c r="I3314" s="91"/>
      <c r="J3314" s="91">
        <v>26</v>
      </c>
      <c r="K3314" s="91">
        <v>1794.85</v>
      </c>
      <c r="L3314" s="91"/>
      <c r="M3314" s="91"/>
      <c r="N3314" s="91"/>
      <c r="O3314" s="91"/>
      <c r="P3314" s="91"/>
      <c r="Q3314" s="91"/>
      <c r="R3314" s="91"/>
      <c r="S3314" s="91"/>
      <c r="T3314" s="91"/>
      <c r="U3314" s="91">
        <f t="shared" si="311"/>
        <v>1820.85</v>
      </c>
      <c r="V3314" s="82" t="str">
        <f t="shared" si="309"/>
        <v>134001170903</v>
      </c>
      <c r="W3314" s="83">
        <f>VLOOKUP(V3314,Factors!$E$6:$H$5950,4,FALSE)</f>
        <v>0.1119</v>
      </c>
      <c r="X3314" t="str">
        <f>VLOOKUP(V3314,Factors!$E$6:$F$5950,2,FALSE)</f>
        <v>Customers-All</v>
      </c>
      <c r="Y3314" s="92">
        <f t="shared" si="312"/>
        <v>203.75311499999998</v>
      </c>
      <c r="Z3314" s="92">
        <f t="shared" si="313"/>
        <v>1617.0968849999999</v>
      </c>
      <c r="AA3314" s="92">
        <f t="shared" si="314"/>
        <v>1820.85</v>
      </c>
    </row>
    <row r="3315" spans="1:27" x14ac:dyDescent="0.25">
      <c r="A3315" t="s">
        <v>655</v>
      </c>
      <c r="B3315" t="s">
        <v>644</v>
      </c>
      <c r="C3315" t="s">
        <v>645</v>
      </c>
      <c r="D3315" t="s">
        <v>664</v>
      </c>
      <c r="E3315" t="s">
        <v>665</v>
      </c>
      <c r="F3315" t="str">
        <f t="shared" si="310"/>
        <v>1170</v>
      </c>
      <c r="G3315" t="s">
        <v>217</v>
      </c>
      <c r="H3315" t="s">
        <v>218</v>
      </c>
      <c r="I3315" s="91">
        <v>0</v>
      </c>
      <c r="J3315" s="91"/>
      <c r="K3315" s="91">
        <v>14612.86</v>
      </c>
      <c r="L3315" s="91"/>
      <c r="M3315" s="91"/>
      <c r="N3315" s="91"/>
      <c r="O3315" s="91"/>
      <c r="P3315" s="91"/>
      <c r="Q3315" s="91"/>
      <c r="R3315" s="91"/>
      <c r="S3315" s="91"/>
      <c r="T3315" s="91"/>
      <c r="U3315" s="91">
        <f t="shared" si="311"/>
        <v>14612.86</v>
      </c>
      <c r="V3315" s="82" t="str">
        <f t="shared" si="309"/>
        <v>134001170903</v>
      </c>
      <c r="W3315" s="83">
        <f>VLOOKUP(V3315,Factors!$E$6:$H$5950,4,FALSE)</f>
        <v>0.1119</v>
      </c>
      <c r="X3315" t="str">
        <f>VLOOKUP(V3315,Factors!$E$6:$F$5950,2,FALSE)</f>
        <v>Customers-All</v>
      </c>
      <c r="Y3315" s="92">
        <f t="shared" si="312"/>
        <v>1635.179034</v>
      </c>
      <c r="Z3315" s="92">
        <f t="shared" si="313"/>
        <v>12977.680966</v>
      </c>
      <c r="AA3315" s="92">
        <f t="shared" si="314"/>
        <v>14612.86</v>
      </c>
    </row>
    <row r="3316" spans="1:27" x14ac:dyDescent="0.25">
      <c r="A3316" t="s">
        <v>655</v>
      </c>
      <c r="B3316" t="s">
        <v>644</v>
      </c>
      <c r="C3316" t="s">
        <v>645</v>
      </c>
      <c r="D3316" t="s">
        <v>666</v>
      </c>
      <c r="E3316" t="s">
        <v>667</v>
      </c>
      <c r="F3316" t="str">
        <f t="shared" si="310"/>
        <v>4250</v>
      </c>
      <c r="G3316" t="s">
        <v>98</v>
      </c>
      <c r="H3316" t="s">
        <v>99</v>
      </c>
      <c r="I3316" s="91"/>
      <c r="J3316" s="91"/>
      <c r="K3316" s="91"/>
      <c r="L3316" s="91"/>
      <c r="M3316" s="91"/>
      <c r="N3316" s="91"/>
      <c r="O3316" s="91">
        <v>94.47</v>
      </c>
      <c r="P3316" s="91"/>
      <c r="Q3316" s="91"/>
      <c r="R3316" s="91"/>
      <c r="S3316" s="91"/>
      <c r="T3316" s="91"/>
      <c r="U3316" s="91">
        <f t="shared" si="311"/>
        <v>94.47</v>
      </c>
      <c r="V3316" s="82" t="str">
        <f t="shared" si="309"/>
        <v>134004250903</v>
      </c>
      <c r="W3316" s="83">
        <f>VLOOKUP(V3316,Factors!$E$6:$H$5950,4,FALSE)</f>
        <v>0.1119</v>
      </c>
      <c r="X3316" t="str">
        <f>VLOOKUP(V3316,Factors!$E$6:$F$5950,2,FALSE)</f>
        <v>Customers-All</v>
      </c>
      <c r="Y3316" s="92">
        <f t="shared" si="312"/>
        <v>10.571192999999999</v>
      </c>
      <c r="Z3316" s="92">
        <f t="shared" si="313"/>
        <v>83.898807000000005</v>
      </c>
      <c r="AA3316" s="92">
        <f t="shared" si="314"/>
        <v>94.47</v>
      </c>
    </row>
    <row r="3317" spans="1:27" x14ac:dyDescent="0.25">
      <c r="A3317" t="s">
        <v>655</v>
      </c>
      <c r="B3317" t="s">
        <v>644</v>
      </c>
      <c r="C3317" t="s">
        <v>645</v>
      </c>
      <c r="D3317" t="s">
        <v>656</v>
      </c>
      <c r="E3317" t="s">
        <v>657</v>
      </c>
      <c r="F3317" t="str">
        <f t="shared" si="310"/>
        <v>4280</v>
      </c>
      <c r="G3317" t="s">
        <v>114</v>
      </c>
      <c r="H3317" t="s">
        <v>115</v>
      </c>
      <c r="I3317" s="91">
        <v>5911.23</v>
      </c>
      <c r="J3317" s="91">
        <v>2293.42</v>
      </c>
      <c r="K3317" s="91">
        <v>-277.94</v>
      </c>
      <c r="L3317" s="91">
        <v>56.6</v>
      </c>
      <c r="M3317" s="91">
        <v>108.01</v>
      </c>
      <c r="N3317" s="91">
        <v>4777.08</v>
      </c>
      <c r="O3317" s="91">
        <v>6710.13</v>
      </c>
      <c r="P3317" s="91">
        <v>1490.45</v>
      </c>
      <c r="Q3317" s="91">
        <v>3990.18</v>
      </c>
      <c r="R3317" s="91">
        <v>2748.72</v>
      </c>
      <c r="S3317" s="91">
        <v>5661.79</v>
      </c>
      <c r="T3317" s="91">
        <v>15258.08</v>
      </c>
      <c r="U3317" s="91">
        <f t="shared" si="311"/>
        <v>48727.750000000007</v>
      </c>
      <c r="V3317" s="82" t="str">
        <f t="shared" si="309"/>
        <v>134004280903</v>
      </c>
      <c r="W3317" s="83">
        <f>VLOOKUP(V3317,Factors!$E$6:$H$5950,4,FALSE)</f>
        <v>0.1119</v>
      </c>
      <c r="X3317" t="str">
        <f>VLOOKUP(V3317,Factors!$E$6:$F$5950,2,FALSE)</f>
        <v>Customers-All</v>
      </c>
      <c r="Y3317" s="92">
        <f t="shared" si="312"/>
        <v>5452.6352250000009</v>
      </c>
      <c r="Z3317" s="92">
        <f t="shared" si="313"/>
        <v>43275.114775000009</v>
      </c>
      <c r="AA3317" s="92">
        <f t="shared" si="314"/>
        <v>48727.750000000007</v>
      </c>
    </row>
    <row r="3318" spans="1:27" x14ac:dyDescent="0.25">
      <c r="A3318" t="s">
        <v>655</v>
      </c>
      <c r="B3318" t="s">
        <v>644</v>
      </c>
      <c r="C3318" t="s">
        <v>645</v>
      </c>
      <c r="D3318" t="s">
        <v>656</v>
      </c>
      <c r="E3318" t="s">
        <v>657</v>
      </c>
      <c r="F3318" t="str">
        <f t="shared" si="310"/>
        <v>4280</v>
      </c>
      <c r="G3318" t="s">
        <v>86</v>
      </c>
      <c r="H3318" t="s">
        <v>87</v>
      </c>
      <c r="I3318" s="91">
        <v>384689.51</v>
      </c>
      <c r="J3318" s="91">
        <v>333718.62</v>
      </c>
      <c r="K3318" s="91">
        <v>388416.53</v>
      </c>
      <c r="L3318" s="91">
        <v>397400.86</v>
      </c>
      <c r="M3318" s="91">
        <v>450312.91</v>
      </c>
      <c r="N3318" s="91">
        <v>362242.91</v>
      </c>
      <c r="O3318" s="91">
        <v>372706.92</v>
      </c>
      <c r="P3318" s="91">
        <v>439841.18</v>
      </c>
      <c r="Q3318" s="91">
        <v>347216.6</v>
      </c>
      <c r="R3318" s="91">
        <v>441890.04</v>
      </c>
      <c r="S3318" s="91">
        <v>388995.88</v>
      </c>
      <c r="T3318" s="91">
        <v>311127.86</v>
      </c>
      <c r="U3318" s="91">
        <f t="shared" si="311"/>
        <v>4618559.82</v>
      </c>
      <c r="V3318" s="82" t="str">
        <f t="shared" si="309"/>
        <v>134004280903</v>
      </c>
      <c r="W3318" s="83">
        <f>VLOOKUP(V3318,Factors!$E$6:$H$5950,4,FALSE)</f>
        <v>0.1119</v>
      </c>
      <c r="X3318" t="str">
        <f>VLOOKUP(V3318,Factors!$E$6:$F$5950,2,FALSE)</f>
        <v>Customers-All</v>
      </c>
      <c r="Y3318" s="92">
        <f t="shared" si="312"/>
        <v>516816.84385800001</v>
      </c>
      <c r="Z3318" s="92">
        <f t="shared" si="313"/>
        <v>4101742.9761420004</v>
      </c>
      <c r="AA3318" s="92">
        <f t="shared" si="314"/>
        <v>4618559.82</v>
      </c>
    </row>
    <row r="3319" spans="1:27" x14ac:dyDescent="0.25">
      <c r="A3319" t="s">
        <v>655</v>
      </c>
      <c r="B3319" t="s">
        <v>644</v>
      </c>
      <c r="C3319" t="s">
        <v>645</v>
      </c>
      <c r="D3319" t="s">
        <v>656</v>
      </c>
      <c r="E3319" t="s">
        <v>657</v>
      </c>
      <c r="F3319" t="str">
        <f t="shared" si="310"/>
        <v>4280</v>
      </c>
      <c r="G3319" t="s">
        <v>116</v>
      </c>
      <c r="H3319" t="s">
        <v>117</v>
      </c>
      <c r="I3319" s="91">
        <v>20144.810000000001</v>
      </c>
      <c r="J3319" s="91">
        <v>17064.599999999999</v>
      </c>
      <c r="K3319" s="91">
        <v>14975.75</v>
      </c>
      <c r="L3319" s="91">
        <v>15791.73</v>
      </c>
      <c r="M3319" s="91">
        <v>22663.58</v>
      </c>
      <c r="N3319" s="91">
        <v>16607.009999999998</v>
      </c>
      <c r="O3319" s="91">
        <v>30076.58</v>
      </c>
      <c r="P3319" s="91">
        <v>34115.82</v>
      </c>
      <c r="Q3319" s="91">
        <v>17286.02</v>
      </c>
      <c r="R3319" s="91">
        <v>24404.21</v>
      </c>
      <c r="S3319" s="91">
        <v>41220.57</v>
      </c>
      <c r="T3319" s="91">
        <v>13353.08</v>
      </c>
      <c r="U3319" s="91">
        <f t="shared" si="311"/>
        <v>267703.76</v>
      </c>
      <c r="V3319" s="82" t="str">
        <f t="shared" si="309"/>
        <v>134004280903</v>
      </c>
      <c r="W3319" s="83">
        <f>VLOOKUP(V3319,Factors!$E$6:$H$5950,4,FALSE)</f>
        <v>0.1119</v>
      </c>
      <c r="X3319" t="str">
        <f>VLOOKUP(V3319,Factors!$E$6:$F$5950,2,FALSE)</f>
        <v>Customers-All</v>
      </c>
      <c r="Y3319" s="92">
        <f t="shared" si="312"/>
        <v>29956.050744</v>
      </c>
      <c r="Z3319" s="92">
        <f t="shared" si="313"/>
        <v>237747.709256</v>
      </c>
      <c r="AA3319" s="92">
        <f t="shared" si="314"/>
        <v>267703.76</v>
      </c>
    </row>
    <row r="3320" spans="1:27" x14ac:dyDescent="0.25">
      <c r="A3320" t="s">
        <v>655</v>
      </c>
      <c r="B3320" t="s">
        <v>644</v>
      </c>
      <c r="C3320" t="s">
        <v>645</v>
      </c>
      <c r="D3320" t="s">
        <v>656</v>
      </c>
      <c r="E3320" t="s">
        <v>657</v>
      </c>
      <c r="F3320" t="str">
        <f t="shared" si="310"/>
        <v>4280</v>
      </c>
      <c r="G3320" t="s">
        <v>211</v>
      </c>
      <c r="H3320" t="s">
        <v>212</v>
      </c>
      <c r="I3320" s="91">
        <v>2498.44</v>
      </c>
      <c r="J3320" s="91">
        <v>3113.02</v>
      </c>
      <c r="K3320" s="91">
        <v>2462.36</v>
      </c>
      <c r="L3320" s="91">
        <v>2566.1999999999998</v>
      </c>
      <c r="M3320" s="91">
        <v>4729.8500000000004</v>
      </c>
      <c r="N3320" s="91">
        <v>1656.62</v>
      </c>
      <c r="O3320" s="91">
        <v>1433.32</v>
      </c>
      <c r="P3320" s="91">
        <v>2329.27</v>
      </c>
      <c r="Q3320" s="91">
        <v>2441.3200000000002</v>
      </c>
      <c r="R3320" s="91">
        <v>2672.6</v>
      </c>
      <c r="S3320" s="91">
        <v>3040.92</v>
      </c>
      <c r="T3320" s="91">
        <v>2188.13</v>
      </c>
      <c r="U3320" s="91">
        <f t="shared" si="311"/>
        <v>31132.05</v>
      </c>
      <c r="V3320" s="82" t="str">
        <f t="shared" si="309"/>
        <v>134004280903</v>
      </c>
      <c r="W3320" s="83">
        <f>VLOOKUP(V3320,Factors!$E$6:$H$5950,4,FALSE)</f>
        <v>0.1119</v>
      </c>
      <c r="X3320" t="str">
        <f>VLOOKUP(V3320,Factors!$E$6:$F$5950,2,FALSE)</f>
        <v>Customers-All</v>
      </c>
      <c r="Y3320" s="92">
        <f t="shared" si="312"/>
        <v>3483.676395</v>
      </c>
      <c r="Z3320" s="92">
        <f t="shared" si="313"/>
        <v>27648.373605000001</v>
      </c>
      <c r="AA3320" s="92">
        <f t="shared" si="314"/>
        <v>31132.05</v>
      </c>
    </row>
    <row r="3321" spans="1:27" x14ac:dyDescent="0.25">
      <c r="A3321" t="s">
        <v>655</v>
      </c>
      <c r="B3321" t="s">
        <v>644</v>
      </c>
      <c r="C3321" t="s">
        <v>645</v>
      </c>
      <c r="D3321" t="s">
        <v>656</v>
      </c>
      <c r="E3321" t="s">
        <v>657</v>
      </c>
      <c r="F3321" t="str">
        <f t="shared" si="310"/>
        <v>4280</v>
      </c>
      <c r="G3321" t="s">
        <v>88</v>
      </c>
      <c r="H3321" t="s">
        <v>89</v>
      </c>
      <c r="I3321" s="91">
        <v>65189.35</v>
      </c>
      <c r="J3321" s="91">
        <v>55414.19</v>
      </c>
      <c r="K3321" s="91">
        <v>60155.07</v>
      </c>
      <c r="L3321" s="91">
        <v>61314.5</v>
      </c>
      <c r="M3321" s="91">
        <v>66422.59</v>
      </c>
      <c r="N3321" s="91">
        <v>60850.16</v>
      </c>
      <c r="O3321" s="91">
        <v>62841.53</v>
      </c>
      <c r="P3321" s="91">
        <v>67811.210000000006</v>
      </c>
      <c r="Q3321" s="91">
        <v>59037.31</v>
      </c>
      <c r="R3321" s="91">
        <v>65286.400000000001</v>
      </c>
      <c r="S3321" s="91">
        <v>61902.37</v>
      </c>
      <c r="T3321" s="91">
        <v>59726.91</v>
      </c>
      <c r="U3321" s="91">
        <f t="shared" si="311"/>
        <v>745951.59000000008</v>
      </c>
      <c r="V3321" s="82" t="str">
        <f t="shared" si="309"/>
        <v>134004280903</v>
      </c>
      <c r="W3321" s="83">
        <f>VLOOKUP(V3321,Factors!$E$6:$H$5950,4,FALSE)</f>
        <v>0.1119</v>
      </c>
      <c r="X3321" t="str">
        <f>VLOOKUP(V3321,Factors!$E$6:$F$5950,2,FALSE)</f>
        <v>Customers-All</v>
      </c>
      <c r="Y3321" s="92">
        <f t="shared" si="312"/>
        <v>83471.982921000003</v>
      </c>
      <c r="Z3321" s="92">
        <f t="shared" si="313"/>
        <v>662479.6070790001</v>
      </c>
      <c r="AA3321" s="92">
        <f t="shared" si="314"/>
        <v>745951.59000000008</v>
      </c>
    </row>
    <row r="3322" spans="1:27" x14ac:dyDescent="0.25">
      <c r="A3322" t="s">
        <v>655</v>
      </c>
      <c r="B3322" t="s">
        <v>644</v>
      </c>
      <c r="C3322" t="s">
        <v>645</v>
      </c>
      <c r="D3322" t="s">
        <v>656</v>
      </c>
      <c r="E3322" t="s">
        <v>657</v>
      </c>
      <c r="F3322" t="str">
        <f t="shared" si="310"/>
        <v>4280</v>
      </c>
      <c r="G3322" t="s">
        <v>90</v>
      </c>
      <c r="H3322" t="s">
        <v>91</v>
      </c>
      <c r="I3322" s="91">
        <v>257127.22</v>
      </c>
      <c r="J3322" s="91">
        <v>218272.41</v>
      </c>
      <c r="K3322" s="91">
        <v>235825.31</v>
      </c>
      <c r="L3322" s="91">
        <v>240430.9</v>
      </c>
      <c r="M3322" s="91">
        <v>261606.05</v>
      </c>
      <c r="N3322" s="91">
        <v>239458.4</v>
      </c>
      <c r="O3322" s="91">
        <v>249614.7</v>
      </c>
      <c r="P3322" s="91">
        <v>268892.52</v>
      </c>
      <c r="Q3322" s="91">
        <v>232501.83</v>
      </c>
      <c r="R3322" s="91">
        <v>257750.51</v>
      </c>
      <c r="S3322" s="91">
        <v>247816.78</v>
      </c>
      <c r="T3322" s="91">
        <v>236149.22</v>
      </c>
      <c r="U3322" s="91">
        <f t="shared" si="311"/>
        <v>2945445.8499999996</v>
      </c>
      <c r="V3322" s="82" t="str">
        <f t="shared" si="309"/>
        <v>134004280903</v>
      </c>
      <c r="W3322" s="83">
        <f>VLOOKUP(V3322,Factors!$E$6:$H$5950,4,FALSE)</f>
        <v>0.1119</v>
      </c>
      <c r="X3322" t="str">
        <f>VLOOKUP(V3322,Factors!$E$6:$F$5950,2,FALSE)</f>
        <v>Customers-All</v>
      </c>
      <c r="Y3322" s="92">
        <f t="shared" si="312"/>
        <v>329595.39061499998</v>
      </c>
      <c r="Z3322" s="92">
        <f t="shared" si="313"/>
        <v>2615850.4593849997</v>
      </c>
      <c r="AA3322" s="92">
        <f t="shared" si="314"/>
        <v>2945445.8499999996</v>
      </c>
    </row>
    <row r="3323" spans="1:27" x14ac:dyDescent="0.25">
      <c r="A3323" t="s">
        <v>655</v>
      </c>
      <c r="B3323" t="s">
        <v>644</v>
      </c>
      <c r="C3323" t="s">
        <v>645</v>
      </c>
      <c r="D3323" t="s">
        <v>656</v>
      </c>
      <c r="E3323" t="s">
        <v>657</v>
      </c>
      <c r="F3323" t="str">
        <f t="shared" si="310"/>
        <v>4280</v>
      </c>
      <c r="G3323" t="s">
        <v>118</v>
      </c>
      <c r="H3323" t="s">
        <v>119</v>
      </c>
      <c r="I3323" s="91">
        <v>357</v>
      </c>
      <c r="J3323" s="91">
        <v>499</v>
      </c>
      <c r="K3323" s="91">
        <v>429</v>
      </c>
      <c r="L3323" s="91">
        <v>298</v>
      </c>
      <c r="M3323" s="91"/>
      <c r="N3323" s="91">
        <v>1330</v>
      </c>
      <c r="O3323" s="91"/>
      <c r="P3323" s="91"/>
      <c r="Q3323" s="91"/>
      <c r="R3323" s="91"/>
      <c r="S3323" s="91">
        <v>450</v>
      </c>
      <c r="T3323" s="91"/>
      <c r="U3323" s="91">
        <f t="shared" si="311"/>
        <v>3363</v>
      </c>
      <c r="V3323" s="82" t="str">
        <f t="shared" si="309"/>
        <v>134004280903</v>
      </c>
      <c r="W3323" s="83">
        <f>VLOOKUP(V3323,Factors!$E$6:$H$5950,4,FALSE)</f>
        <v>0.1119</v>
      </c>
      <c r="X3323" t="str">
        <f>VLOOKUP(V3323,Factors!$E$6:$F$5950,2,FALSE)</f>
        <v>Customers-All</v>
      </c>
      <c r="Y3323" s="92">
        <f t="shared" si="312"/>
        <v>376.31970000000001</v>
      </c>
      <c r="Z3323" s="92">
        <f t="shared" si="313"/>
        <v>2986.6803</v>
      </c>
      <c r="AA3323" s="92">
        <f t="shared" si="314"/>
        <v>3363</v>
      </c>
    </row>
    <row r="3324" spans="1:27" x14ac:dyDescent="0.25">
      <c r="A3324" t="s">
        <v>655</v>
      </c>
      <c r="B3324" t="s">
        <v>644</v>
      </c>
      <c r="C3324" t="s">
        <v>645</v>
      </c>
      <c r="D3324" t="s">
        <v>656</v>
      </c>
      <c r="E3324" t="s">
        <v>657</v>
      </c>
      <c r="F3324" t="str">
        <f t="shared" si="310"/>
        <v>4280</v>
      </c>
      <c r="G3324" t="s">
        <v>92</v>
      </c>
      <c r="H3324" t="s">
        <v>93</v>
      </c>
      <c r="I3324" s="91">
        <v>21.36</v>
      </c>
      <c r="J3324" s="91">
        <v>8.27</v>
      </c>
      <c r="K3324" s="91">
        <v>14.79</v>
      </c>
      <c r="L3324" s="91">
        <v>9.1300000000000008</v>
      </c>
      <c r="M3324" s="91">
        <v>12.44</v>
      </c>
      <c r="N3324" s="91">
        <v>2.77</v>
      </c>
      <c r="O3324" s="91">
        <v>21.36</v>
      </c>
      <c r="P3324" s="91"/>
      <c r="Q3324" s="91">
        <v>9.25</v>
      </c>
      <c r="R3324" s="91"/>
      <c r="S3324" s="91">
        <v>202.3</v>
      </c>
      <c r="T3324" s="91"/>
      <c r="U3324" s="91">
        <f t="shared" si="311"/>
        <v>301.67</v>
      </c>
      <c r="V3324" s="82" t="str">
        <f t="shared" si="309"/>
        <v>134004280903</v>
      </c>
      <c r="W3324" s="83">
        <f>VLOOKUP(V3324,Factors!$E$6:$H$5950,4,FALSE)</f>
        <v>0.1119</v>
      </c>
      <c r="X3324" t="str">
        <f>VLOOKUP(V3324,Factors!$E$6:$F$5950,2,FALSE)</f>
        <v>Customers-All</v>
      </c>
      <c r="Y3324" s="92">
        <f t="shared" si="312"/>
        <v>33.756872999999999</v>
      </c>
      <c r="Z3324" s="92">
        <f t="shared" si="313"/>
        <v>267.91312700000003</v>
      </c>
      <c r="AA3324" s="92">
        <f t="shared" si="314"/>
        <v>301.67</v>
      </c>
    </row>
    <row r="3325" spans="1:27" x14ac:dyDescent="0.25">
      <c r="A3325" t="s">
        <v>655</v>
      </c>
      <c r="B3325" t="s">
        <v>644</v>
      </c>
      <c r="C3325" t="s">
        <v>645</v>
      </c>
      <c r="D3325" t="s">
        <v>656</v>
      </c>
      <c r="E3325" t="s">
        <v>657</v>
      </c>
      <c r="F3325" t="str">
        <f t="shared" si="310"/>
        <v>4280</v>
      </c>
      <c r="G3325" t="s">
        <v>120</v>
      </c>
      <c r="H3325" t="s">
        <v>121</v>
      </c>
      <c r="I3325" s="91">
        <v>546.80999999999995</v>
      </c>
      <c r="J3325" s="91">
        <v>887.27</v>
      </c>
      <c r="K3325" s="91">
        <v>407.12</v>
      </c>
      <c r="L3325" s="91">
        <v>1403.92</v>
      </c>
      <c r="M3325" s="91">
        <v>866.45</v>
      </c>
      <c r="N3325" s="91">
        <v>770.64</v>
      </c>
      <c r="O3325" s="91">
        <v>2112.42</v>
      </c>
      <c r="P3325" s="91">
        <v>1855.18</v>
      </c>
      <c r="Q3325" s="91">
        <v>1504.2</v>
      </c>
      <c r="R3325" s="91">
        <v>2181.7399999999998</v>
      </c>
      <c r="S3325" s="91">
        <v>1858.77</v>
      </c>
      <c r="T3325" s="91">
        <v>540.64</v>
      </c>
      <c r="U3325" s="91">
        <f t="shared" si="311"/>
        <v>14935.16</v>
      </c>
      <c r="V3325" s="82" t="str">
        <f t="shared" si="309"/>
        <v>134004280903</v>
      </c>
      <c r="W3325" s="83">
        <f>VLOOKUP(V3325,Factors!$E$6:$H$5950,4,FALSE)</f>
        <v>0.1119</v>
      </c>
      <c r="X3325" t="str">
        <f>VLOOKUP(V3325,Factors!$E$6:$F$5950,2,FALSE)</f>
        <v>Customers-All</v>
      </c>
      <c r="Y3325" s="92">
        <f t="shared" si="312"/>
        <v>1671.244404</v>
      </c>
      <c r="Z3325" s="92">
        <f t="shared" si="313"/>
        <v>13263.915595999999</v>
      </c>
      <c r="AA3325" s="92">
        <f t="shared" si="314"/>
        <v>14935.16</v>
      </c>
    </row>
    <row r="3326" spans="1:27" x14ac:dyDescent="0.25">
      <c r="A3326" t="s">
        <v>655</v>
      </c>
      <c r="B3326" t="s">
        <v>644</v>
      </c>
      <c r="C3326" t="s">
        <v>645</v>
      </c>
      <c r="D3326" t="s">
        <v>656</v>
      </c>
      <c r="E3326" t="s">
        <v>657</v>
      </c>
      <c r="F3326" t="str">
        <f t="shared" si="310"/>
        <v>4280</v>
      </c>
      <c r="G3326" t="s">
        <v>94</v>
      </c>
      <c r="H3326" t="s">
        <v>95</v>
      </c>
      <c r="I3326" s="91"/>
      <c r="J3326" s="91"/>
      <c r="K3326" s="91"/>
      <c r="L3326" s="91"/>
      <c r="M3326" s="91"/>
      <c r="N3326" s="91"/>
      <c r="O3326" s="91"/>
      <c r="P3326" s="91"/>
      <c r="Q3326" s="91"/>
      <c r="R3326" s="91"/>
      <c r="S3326" s="91">
        <v>20.82</v>
      </c>
      <c r="T3326" s="91"/>
      <c r="U3326" s="91">
        <f t="shared" si="311"/>
        <v>20.82</v>
      </c>
      <c r="V3326" s="82" t="str">
        <f t="shared" si="309"/>
        <v>134004280903</v>
      </c>
      <c r="W3326" s="83">
        <f>VLOOKUP(V3326,Factors!$E$6:$H$5950,4,FALSE)</f>
        <v>0.1119</v>
      </c>
      <c r="X3326" t="str">
        <f>VLOOKUP(V3326,Factors!$E$6:$F$5950,2,FALSE)</f>
        <v>Customers-All</v>
      </c>
      <c r="Y3326" s="92">
        <f t="shared" si="312"/>
        <v>2.329758</v>
      </c>
      <c r="Z3326" s="92">
        <f t="shared" si="313"/>
        <v>18.490242000000002</v>
      </c>
      <c r="AA3326" s="92">
        <f t="shared" si="314"/>
        <v>20.82</v>
      </c>
    </row>
    <row r="3327" spans="1:27" x14ac:dyDescent="0.25">
      <c r="A3327" t="s">
        <v>655</v>
      </c>
      <c r="B3327" t="s">
        <v>644</v>
      </c>
      <c r="C3327" t="s">
        <v>645</v>
      </c>
      <c r="D3327" t="s">
        <v>656</v>
      </c>
      <c r="E3327" t="s">
        <v>657</v>
      </c>
      <c r="F3327" t="str">
        <f t="shared" si="310"/>
        <v>4280</v>
      </c>
      <c r="G3327" t="s">
        <v>122</v>
      </c>
      <c r="H3327" t="s">
        <v>123</v>
      </c>
      <c r="I3327" s="91"/>
      <c r="J3327" s="91">
        <v>43300</v>
      </c>
      <c r="K3327" s="91">
        <v>295</v>
      </c>
      <c r="L3327" s="91"/>
      <c r="M3327" s="91"/>
      <c r="N3327" s="91"/>
      <c r="O3327" s="91"/>
      <c r="P3327" s="91"/>
      <c r="Q3327" s="91"/>
      <c r="R3327" s="91"/>
      <c r="S3327" s="91"/>
      <c r="T3327" s="91">
        <v>400</v>
      </c>
      <c r="U3327" s="91">
        <f t="shared" si="311"/>
        <v>43995</v>
      </c>
      <c r="V3327" s="82" t="str">
        <f t="shared" si="309"/>
        <v>134004280903</v>
      </c>
      <c r="W3327" s="83">
        <f>VLOOKUP(V3327,Factors!$E$6:$H$5950,4,FALSE)</f>
        <v>0.1119</v>
      </c>
      <c r="X3327" t="str">
        <f>VLOOKUP(V3327,Factors!$E$6:$F$5950,2,FALSE)</f>
        <v>Customers-All</v>
      </c>
      <c r="Y3327" s="92">
        <f t="shared" si="312"/>
        <v>4923.0405000000001</v>
      </c>
      <c r="Z3327" s="92">
        <f t="shared" si="313"/>
        <v>39071.959499999997</v>
      </c>
      <c r="AA3327" s="92">
        <f t="shared" si="314"/>
        <v>43995</v>
      </c>
    </row>
    <row r="3328" spans="1:27" x14ac:dyDescent="0.25">
      <c r="A3328" t="s">
        <v>655</v>
      </c>
      <c r="B3328" t="s">
        <v>644</v>
      </c>
      <c r="C3328" t="s">
        <v>645</v>
      </c>
      <c r="D3328" t="s">
        <v>656</v>
      </c>
      <c r="E3328" t="s">
        <v>657</v>
      </c>
      <c r="F3328" t="str">
        <f t="shared" si="310"/>
        <v>4280</v>
      </c>
      <c r="G3328" t="s">
        <v>44</v>
      </c>
      <c r="H3328" t="s">
        <v>45</v>
      </c>
      <c r="I3328" s="91">
        <v>179257.63</v>
      </c>
      <c r="J3328" s="91">
        <v>139316.76999999999</v>
      </c>
      <c r="K3328" s="91">
        <v>151584.35999999999</v>
      </c>
      <c r="L3328" s="91">
        <v>131825.79</v>
      </c>
      <c r="M3328" s="91">
        <v>106489.65</v>
      </c>
      <c r="N3328" s="91">
        <v>103425.95</v>
      </c>
      <c r="O3328" s="91">
        <v>87877.2</v>
      </c>
      <c r="P3328" s="91">
        <v>95315.36</v>
      </c>
      <c r="Q3328" s="91">
        <v>80410.3</v>
      </c>
      <c r="R3328" s="91">
        <v>279457.39</v>
      </c>
      <c r="S3328" s="91">
        <v>62843.1</v>
      </c>
      <c r="T3328" s="91">
        <v>142140.34</v>
      </c>
      <c r="U3328" s="91">
        <f t="shared" si="311"/>
        <v>1559943.84</v>
      </c>
      <c r="V3328" s="82" t="str">
        <f t="shared" si="309"/>
        <v>134004280903</v>
      </c>
      <c r="W3328" s="83">
        <f>VLOOKUP(V3328,Factors!$E$6:$H$5950,4,FALSE)</f>
        <v>0.1119</v>
      </c>
      <c r="X3328" t="str">
        <f>VLOOKUP(V3328,Factors!$E$6:$F$5950,2,FALSE)</f>
        <v>Customers-All</v>
      </c>
      <c r="Y3328" s="92">
        <f t="shared" si="312"/>
        <v>174557.715696</v>
      </c>
      <c r="Z3328" s="92">
        <f t="shared" si="313"/>
        <v>1385386.1243040001</v>
      </c>
      <c r="AA3328" s="92">
        <f t="shared" si="314"/>
        <v>1559943.84</v>
      </c>
    </row>
    <row r="3329" spans="1:27" x14ac:dyDescent="0.25">
      <c r="A3329" t="s">
        <v>655</v>
      </c>
      <c r="B3329" t="s">
        <v>644</v>
      </c>
      <c r="C3329" t="s">
        <v>645</v>
      </c>
      <c r="D3329" t="s">
        <v>656</v>
      </c>
      <c r="E3329" t="s">
        <v>657</v>
      </c>
      <c r="F3329" t="str">
        <f t="shared" si="310"/>
        <v>4280</v>
      </c>
      <c r="G3329" t="s">
        <v>668</v>
      </c>
      <c r="H3329" t="s">
        <v>669</v>
      </c>
      <c r="I3329" s="91"/>
      <c r="J3329" s="91"/>
      <c r="K3329" s="91"/>
      <c r="L3329" s="91"/>
      <c r="M3329" s="91"/>
      <c r="N3329" s="91"/>
      <c r="O3329" s="91"/>
      <c r="P3329" s="91"/>
      <c r="Q3329" s="91"/>
      <c r="R3329" s="91"/>
      <c r="S3329" s="91"/>
      <c r="T3329" s="91">
        <v>285</v>
      </c>
      <c r="U3329" s="91">
        <f t="shared" si="311"/>
        <v>285</v>
      </c>
      <c r="V3329" s="82" t="str">
        <f t="shared" si="309"/>
        <v>134004280903</v>
      </c>
      <c r="W3329" s="83">
        <f>VLOOKUP(V3329,Factors!$E$6:$H$5950,4,FALSE)</f>
        <v>0.1119</v>
      </c>
      <c r="X3329" t="str">
        <f>VLOOKUP(V3329,Factors!$E$6:$F$5950,2,FALSE)</f>
        <v>Customers-All</v>
      </c>
      <c r="Y3329" s="92">
        <f t="shared" si="312"/>
        <v>31.891500000000001</v>
      </c>
      <c r="Z3329" s="92">
        <f t="shared" si="313"/>
        <v>253.10849999999999</v>
      </c>
      <c r="AA3329" s="92">
        <f t="shared" si="314"/>
        <v>285</v>
      </c>
    </row>
    <row r="3330" spans="1:27" x14ac:dyDescent="0.25">
      <c r="A3330" t="s">
        <v>655</v>
      </c>
      <c r="B3330" t="s">
        <v>644</v>
      </c>
      <c r="C3330" t="s">
        <v>645</v>
      </c>
      <c r="D3330" t="s">
        <v>656</v>
      </c>
      <c r="E3330" t="s">
        <v>657</v>
      </c>
      <c r="F3330" t="str">
        <f t="shared" si="310"/>
        <v>4280</v>
      </c>
      <c r="G3330" t="s">
        <v>128</v>
      </c>
      <c r="H3330" t="s">
        <v>129</v>
      </c>
      <c r="I3330" s="91"/>
      <c r="J3330" s="91"/>
      <c r="K3330" s="91"/>
      <c r="L3330" s="91"/>
      <c r="M3330" s="91"/>
      <c r="N3330" s="91">
        <v>543.33000000000004</v>
      </c>
      <c r="O3330" s="91"/>
      <c r="P3330" s="91"/>
      <c r="Q3330" s="91">
        <v>-543.33000000000004</v>
      </c>
      <c r="R3330" s="91"/>
      <c r="S3330" s="91"/>
      <c r="T3330" s="91"/>
      <c r="U3330" s="91">
        <f t="shared" si="311"/>
        <v>0</v>
      </c>
      <c r="V3330" s="82" t="str">
        <f t="shared" si="309"/>
        <v>134004280903</v>
      </c>
      <c r="W3330" s="83">
        <f>VLOOKUP(V3330,Factors!$E$6:$H$5950,4,FALSE)</f>
        <v>0.1119</v>
      </c>
      <c r="X3330" t="str">
        <f>VLOOKUP(V3330,Factors!$E$6:$F$5950,2,FALSE)</f>
        <v>Customers-All</v>
      </c>
      <c r="Y3330" s="92">
        <f t="shared" si="312"/>
        <v>0</v>
      </c>
      <c r="Z3330" s="92">
        <f t="shared" si="313"/>
        <v>0</v>
      </c>
      <c r="AA3330" s="92">
        <f t="shared" si="314"/>
        <v>0</v>
      </c>
    </row>
    <row r="3331" spans="1:27" x14ac:dyDescent="0.25">
      <c r="A3331" t="s">
        <v>655</v>
      </c>
      <c r="B3331" t="s">
        <v>644</v>
      </c>
      <c r="C3331" t="s">
        <v>645</v>
      </c>
      <c r="D3331" t="s">
        <v>656</v>
      </c>
      <c r="E3331" t="s">
        <v>657</v>
      </c>
      <c r="F3331" t="str">
        <f t="shared" si="310"/>
        <v>4280</v>
      </c>
      <c r="G3331" t="s">
        <v>213</v>
      </c>
      <c r="H3331" t="s">
        <v>214</v>
      </c>
      <c r="I3331" s="91">
        <v>9689.3700000000008</v>
      </c>
      <c r="J3331" s="91">
        <v>5278.08</v>
      </c>
      <c r="K3331" s="91">
        <v>4528.79</v>
      </c>
      <c r="L3331" s="91">
        <v>912.54</v>
      </c>
      <c r="M3331" s="91">
        <v>9627.98</v>
      </c>
      <c r="N3331" s="91">
        <v>-1994.43</v>
      </c>
      <c r="O3331" s="91">
        <v>6352.56</v>
      </c>
      <c r="P3331" s="91">
        <v>698.96</v>
      </c>
      <c r="Q3331" s="91">
        <v>7405.04</v>
      </c>
      <c r="R3331" s="91">
        <v>1828.6</v>
      </c>
      <c r="S3331" s="91">
        <v>2853.75</v>
      </c>
      <c r="T3331" s="91">
        <v>1733.41</v>
      </c>
      <c r="U3331" s="91">
        <f t="shared" si="311"/>
        <v>48914.65</v>
      </c>
      <c r="V3331" s="82" t="str">
        <f t="shared" si="309"/>
        <v>134004280903</v>
      </c>
      <c r="W3331" s="83">
        <f>VLOOKUP(V3331,Factors!$E$6:$H$5950,4,FALSE)</f>
        <v>0.1119</v>
      </c>
      <c r="X3331" t="str">
        <f>VLOOKUP(V3331,Factors!$E$6:$F$5950,2,FALSE)</f>
        <v>Customers-All</v>
      </c>
      <c r="Y3331" s="92">
        <f t="shared" si="312"/>
        <v>5473.5493349999997</v>
      </c>
      <c r="Z3331" s="92">
        <f t="shared" si="313"/>
        <v>43441.100665000005</v>
      </c>
      <c r="AA3331" s="92">
        <f t="shared" si="314"/>
        <v>48914.650000000009</v>
      </c>
    </row>
    <row r="3332" spans="1:27" x14ac:dyDescent="0.25">
      <c r="A3332" t="s">
        <v>655</v>
      </c>
      <c r="B3332" t="s">
        <v>644</v>
      </c>
      <c r="C3332" t="s">
        <v>645</v>
      </c>
      <c r="D3332" t="s">
        <v>656</v>
      </c>
      <c r="E3332" t="s">
        <v>657</v>
      </c>
      <c r="F3332" t="str">
        <f t="shared" si="310"/>
        <v>4280</v>
      </c>
      <c r="G3332" t="s">
        <v>71</v>
      </c>
      <c r="H3332" t="s">
        <v>72</v>
      </c>
      <c r="I3332" s="91">
        <v>35532.85</v>
      </c>
      <c r="J3332" s="91">
        <v>32393.26</v>
      </c>
      <c r="K3332" s="91">
        <v>29360.74</v>
      </c>
      <c r="L3332" s="91">
        <v>37939.68</v>
      </c>
      <c r="M3332" s="91">
        <v>27240.82</v>
      </c>
      <c r="N3332" s="91">
        <v>20168.8</v>
      </c>
      <c r="O3332" s="91">
        <v>17876.72</v>
      </c>
      <c r="P3332" s="91">
        <v>15844.7</v>
      </c>
      <c r="Q3332" s="91">
        <v>11826.68</v>
      </c>
      <c r="R3332" s="91">
        <v>14114.62</v>
      </c>
      <c r="S3332" s="91">
        <v>14311.53</v>
      </c>
      <c r="T3332" s="91">
        <v>19916.650000000001</v>
      </c>
      <c r="U3332" s="91">
        <f t="shared" si="311"/>
        <v>276527.05</v>
      </c>
      <c r="V3332" s="82" t="str">
        <f t="shared" ref="V3332:V3395" si="315">CONCATENATE(B3332,RIGHT(D3332,4),A3332)</f>
        <v>134004280903</v>
      </c>
      <c r="W3332" s="83">
        <f>VLOOKUP(V3332,Factors!$E$6:$H$5950,4,FALSE)</f>
        <v>0.1119</v>
      </c>
      <c r="X3332" t="str">
        <f>VLOOKUP(V3332,Factors!$E$6:$F$5950,2,FALSE)</f>
        <v>Customers-All</v>
      </c>
      <c r="Y3332" s="92">
        <f t="shared" si="312"/>
        <v>30943.376894999998</v>
      </c>
      <c r="Z3332" s="92">
        <f t="shared" si="313"/>
        <v>245583.67310499999</v>
      </c>
      <c r="AA3332" s="92">
        <f t="shared" si="314"/>
        <v>276527.05</v>
      </c>
    </row>
    <row r="3333" spans="1:27" x14ac:dyDescent="0.25">
      <c r="A3333" t="s">
        <v>655</v>
      </c>
      <c r="B3333" t="s">
        <v>644</v>
      </c>
      <c r="C3333" t="s">
        <v>645</v>
      </c>
      <c r="D3333" t="s">
        <v>656</v>
      </c>
      <c r="E3333" t="s">
        <v>657</v>
      </c>
      <c r="F3333" t="str">
        <f t="shared" ref="F3333:F3396" si="316">RIGHT(D3333,4)</f>
        <v>4280</v>
      </c>
      <c r="G3333" t="s">
        <v>98</v>
      </c>
      <c r="H3333" t="s">
        <v>99</v>
      </c>
      <c r="I3333" s="91">
        <v>2230.9</v>
      </c>
      <c r="J3333" s="91">
        <v>1233.19</v>
      </c>
      <c r="K3333" s="91">
        <v>2050.41</v>
      </c>
      <c r="L3333" s="91">
        <v>1593.76</v>
      </c>
      <c r="M3333" s="91">
        <v>940.31</v>
      </c>
      <c r="N3333" s="91">
        <v>2033.09</v>
      </c>
      <c r="O3333" s="91">
        <v>1917.15</v>
      </c>
      <c r="P3333" s="91">
        <v>1483.64</v>
      </c>
      <c r="Q3333" s="91">
        <v>2326.4499999999998</v>
      </c>
      <c r="R3333" s="91">
        <v>2330.21</v>
      </c>
      <c r="S3333" s="91">
        <v>2072.0700000000002</v>
      </c>
      <c r="T3333" s="91">
        <v>2987.96</v>
      </c>
      <c r="U3333" s="91">
        <f t="shared" ref="U3333:U3396" si="317">SUM(I3333:T3333)</f>
        <v>23199.139999999996</v>
      </c>
      <c r="V3333" s="82" t="str">
        <f t="shared" si="315"/>
        <v>134004280903</v>
      </c>
      <c r="W3333" s="83">
        <f>VLOOKUP(V3333,Factors!$E$6:$H$5950,4,FALSE)</f>
        <v>0.1119</v>
      </c>
      <c r="X3333" t="str">
        <f>VLOOKUP(V3333,Factors!$E$6:$F$5950,2,FALSE)</f>
        <v>Customers-All</v>
      </c>
      <c r="Y3333" s="92">
        <f t="shared" si="312"/>
        <v>2595.9837659999994</v>
      </c>
      <c r="Z3333" s="92">
        <f t="shared" si="313"/>
        <v>20603.156233999995</v>
      </c>
      <c r="AA3333" s="92">
        <f t="shared" si="314"/>
        <v>23199.139999999992</v>
      </c>
    </row>
    <row r="3334" spans="1:27" x14ac:dyDescent="0.25">
      <c r="A3334" t="s">
        <v>655</v>
      </c>
      <c r="B3334" t="s">
        <v>644</v>
      </c>
      <c r="C3334" t="s">
        <v>645</v>
      </c>
      <c r="D3334" t="s">
        <v>656</v>
      </c>
      <c r="E3334" t="s">
        <v>657</v>
      </c>
      <c r="F3334" t="str">
        <f t="shared" si="316"/>
        <v>4280</v>
      </c>
      <c r="G3334" t="s">
        <v>412</v>
      </c>
      <c r="H3334" t="s">
        <v>413</v>
      </c>
      <c r="I3334" s="91"/>
      <c r="J3334" s="91">
        <v>1767.36</v>
      </c>
      <c r="K3334" s="91">
        <v>4054.64</v>
      </c>
      <c r="L3334" s="91">
        <v>6.67</v>
      </c>
      <c r="M3334" s="91"/>
      <c r="N3334" s="91">
        <v>1767.36</v>
      </c>
      <c r="O3334" s="91">
        <v>2010.32</v>
      </c>
      <c r="P3334" s="91">
        <v>0</v>
      </c>
      <c r="Q3334" s="91"/>
      <c r="R3334" s="91">
        <v>435</v>
      </c>
      <c r="S3334" s="91">
        <v>6973.83</v>
      </c>
      <c r="T3334" s="91">
        <v>5805.68</v>
      </c>
      <c r="U3334" s="91">
        <f t="shared" si="317"/>
        <v>22820.86</v>
      </c>
      <c r="V3334" s="82" t="str">
        <f t="shared" si="315"/>
        <v>134004280903</v>
      </c>
      <c r="W3334" s="83">
        <f>VLOOKUP(V3334,Factors!$E$6:$H$5950,4,FALSE)</f>
        <v>0.1119</v>
      </c>
      <c r="X3334" t="str">
        <f>VLOOKUP(V3334,Factors!$E$6:$F$5950,2,FALSE)</f>
        <v>Customers-All</v>
      </c>
      <c r="Y3334" s="92">
        <f t="shared" si="312"/>
        <v>2553.6542340000001</v>
      </c>
      <c r="Z3334" s="92">
        <f t="shared" si="313"/>
        <v>20267.205765999999</v>
      </c>
      <c r="AA3334" s="92">
        <f t="shared" si="314"/>
        <v>22820.86</v>
      </c>
    </row>
    <row r="3335" spans="1:27" x14ac:dyDescent="0.25">
      <c r="A3335" t="s">
        <v>655</v>
      </c>
      <c r="B3335" t="s">
        <v>644</v>
      </c>
      <c r="C3335" t="s">
        <v>645</v>
      </c>
      <c r="D3335" t="s">
        <v>656</v>
      </c>
      <c r="E3335" t="s">
        <v>657</v>
      </c>
      <c r="F3335" t="str">
        <f t="shared" si="316"/>
        <v>4280</v>
      </c>
      <c r="G3335" t="s">
        <v>215</v>
      </c>
      <c r="H3335" t="s">
        <v>216</v>
      </c>
      <c r="I3335" s="91"/>
      <c r="J3335" s="91">
        <v>5.25</v>
      </c>
      <c r="K3335" s="91"/>
      <c r="L3335" s="91"/>
      <c r="M3335" s="91">
        <v>4.08</v>
      </c>
      <c r="N3335" s="91"/>
      <c r="O3335" s="91"/>
      <c r="P3335" s="91">
        <v>12.83</v>
      </c>
      <c r="Q3335" s="91"/>
      <c r="R3335" s="91">
        <v>5.18</v>
      </c>
      <c r="S3335" s="91"/>
      <c r="T3335" s="91">
        <v>8.75</v>
      </c>
      <c r="U3335" s="91">
        <f t="shared" si="317"/>
        <v>36.090000000000003</v>
      </c>
      <c r="V3335" s="82" t="str">
        <f t="shared" si="315"/>
        <v>134004280903</v>
      </c>
      <c r="W3335" s="83">
        <f>VLOOKUP(V3335,Factors!$E$6:$H$5950,4,FALSE)</f>
        <v>0.1119</v>
      </c>
      <c r="X3335" t="str">
        <f>VLOOKUP(V3335,Factors!$E$6:$F$5950,2,FALSE)</f>
        <v>Customers-All</v>
      </c>
      <c r="Y3335" s="92">
        <f t="shared" si="312"/>
        <v>4.0384710000000004</v>
      </c>
      <c r="Z3335" s="92">
        <f t="shared" si="313"/>
        <v>32.051529000000002</v>
      </c>
      <c r="AA3335" s="92">
        <f t="shared" si="314"/>
        <v>36.090000000000003</v>
      </c>
    </row>
    <row r="3336" spans="1:27" x14ac:dyDescent="0.25">
      <c r="A3336" t="s">
        <v>655</v>
      </c>
      <c r="B3336" t="s">
        <v>644</v>
      </c>
      <c r="C3336" t="s">
        <v>645</v>
      </c>
      <c r="D3336" t="s">
        <v>656</v>
      </c>
      <c r="E3336" t="s">
        <v>657</v>
      </c>
      <c r="F3336" t="str">
        <f t="shared" si="316"/>
        <v>4280</v>
      </c>
      <c r="G3336" t="s">
        <v>130</v>
      </c>
      <c r="H3336" t="s">
        <v>131</v>
      </c>
      <c r="I3336" s="91">
        <v>1884.86</v>
      </c>
      <c r="J3336" s="91">
        <v>1448.88</v>
      </c>
      <c r="K3336" s="91">
        <v>3366.09</v>
      </c>
      <c r="L3336" s="91">
        <v>1370.99</v>
      </c>
      <c r="M3336" s="91">
        <v>3651.41</v>
      </c>
      <c r="N3336" s="91">
        <v>804.1</v>
      </c>
      <c r="O3336" s="91">
        <v>472.52</v>
      </c>
      <c r="P3336" s="91">
        <v>873.81</v>
      </c>
      <c r="Q3336" s="91">
        <v>930.46</v>
      </c>
      <c r="R3336" s="91">
        <v>7973.25</v>
      </c>
      <c r="S3336" s="91">
        <v>3986.42</v>
      </c>
      <c r="T3336" s="91">
        <v>3790.55</v>
      </c>
      <c r="U3336" s="91">
        <f t="shared" si="317"/>
        <v>30553.34</v>
      </c>
      <c r="V3336" s="82" t="str">
        <f t="shared" si="315"/>
        <v>134004280903</v>
      </c>
      <c r="W3336" s="83">
        <f>VLOOKUP(V3336,Factors!$E$6:$H$5950,4,FALSE)</f>
        <v>0.1119</v>
      </c>
      <c r="X3336" t="str">
        <f>VLOOKUP(V3336,Factors!$E$6:$F$5950,2,FALSE)</f>
        <v>Customers-All</v>
      </c>
      <c r="Y3336" s="92">
        <f t="shared" si="312"/>
        <v>3418.9187459999998</v>
      </c>
      <c r="Z3336" s="92">
        <f t="shared" si="313"/>
        <v>27134.421254000001</v>
      </c>
      <c r="AA3336" s="92">
        <f t="shared" si="314"/>
        <v>30553.34</v>
      </c>
    </row>
    <row r="3337" spans="1:27" x14ac:dyDescent="0.25">
      <c r="A3337" t="s">
        <v>655</v>
      </c>
      <c r="B3337" t="s">
        <v>644</v>
      </c>
      <c r="C3337" t="s">
        <v>645</v>
      </c>
      <c r="D3337" t="s">
        <v>656</v>
      </c>
      <c r="E3337" t="s">
        <v>657</v>
      </c>
      <c r="F3337" t="str">
        <f t="shared" si="316"/>
        <v>4280</v>
      </c>
      <c r="G3337" t="s">
        <v>136</v>
      </c>
      <c r="H3337" t="s">
        <v>137</v>
      </c>
      <c r="I3337" s="91">
        <v>396</v>
      </c>
      <c r="J3337" s="91">
        <v>727</v>
      </c>
      <c r="K3337" s="91">
        <v>618</v>
      </c>
      <c r="L3337" s="91">
        <v>1445</v>
      </c>
      <c r="M3337" s="91">
        <v>607.29999999999995</v>
      </c>
      <c r="N3337" s="91">
        <v>602</v>
      </c>
      <c r="O3337" s="91">
        <v>729.95</v>
      </c>
      <c r="P3337" s="91">
        <v>686</v>
      </c>
      <c r="Q3337" s="91">
        <v>1176</v>
      </c>
      <c r="R3337" s="91">
        <v>206.75</v>
      </c>
      <c r="S3337" s="91">
        <v>1935.2</v>
      </c>
      <c r="T3337" s="91">
        <v>1004.35</v>
      </c>
      <c r="U3337" s="91">
        <f t="shared" si="317"/>
        <v>10133.550000000001</v>
      </c>
      <c r="V3337" s="82" t="str">
        <f t="shared" si="315"/>
        <v>134004280903</v>
      </c>
      <c r="W3337" s="83">
        <f>VLOOKUP(V3337,Factors!$E$6:$H$5950,4,FALSE)</f>
        <v>0.1119</v>
      </c>
      <c r="X3337" t="str">
        <f>VLOOKUP(V3337,Factors!$E$6:$F$5950,2,FALSE)</f>
        <v>Customers-All</v>
      </c>
      <c r="Y3337" s="92">
        <f t="shared" si="312"/>
        <v>1133.9442450000001</v>
      </c>
      <c r="Z3337" s="92">
        <f t="shared" si="313"/>
        <v>8999.6057550000005</v>
      </c>
      <c r="AA3337" s="92">
        <f t="shared" si="314"/>
        <v>10133.550000000001</v>
      </c>
    </row>
    <row r="3338" spans="1:27" x14ac:dyDescent="0.25">
      <c r="A3338" t="s">
        <v>655</v>
      </c>
      <c r="B3338" t="s">
        <v>644</v>
      </c>
      <c r="C3338" t="s">
        <v>645</v>
      </c>
      <c r="D3338" t="s">
        <v>656</v>
      </c>
      <c r="E3338" t="s">
        <v>657</v>
      </c>
      <c r="F3338" t="str">
        <f t="shared" si="316"/>
        <v>4280</v>
      </c>
      <c r="G3338" t="s">
        <v>199</v>
      </c>
      <c r="H3338" t="s">
        <v>200</v>
      </c>
      <c r="I3338" s="91"/>
      <c r="J3338" s="91"/>
      <c r="K3338" s="91"/>
      <c r="L3338" s="91"/>
      <c r="M3338" s="91"/>
      <c r="N3338" s="91">
        <v>63.81</v>
      </c>
      <c r="O3338" s="91"/>
      <c r="P3338" s="91"/>
      <c r="Q3338" s="91"/>
      <c r="R3338" s="91">
        <v>174.69</v>
      </c>
      <c r="S3338" s="91"/>
      <c r="T3338" s="91"/>
      <c r="U3338" s="91">
        <f t="shared" si="317"/>
        <v>238.5</v>
      </c>
      <c r="V3338" s="82" t="str">
        <f t="shared" si="315"/>
        <v>134004280903</v>
      </c>
      <c r="W3338" s="83">
        <f>VLOOKUP(V3338,Factors!$E$6:$H$5950,4,FALSE)</f>
        <v>0.1119</v>
      </c>
      <c r="X3338" t="str">
        <f>VLOOKUP(V3338,Factors!$E$6:$F$5950,2,FALSE)</f>
        <v>Customers-All</v>
      </c>
      <c r="Y3338" s="92">
        <f t="shared" si="312"/>
        <v>26.68815</v>
      </c>
      <c r="Z3338" s="92">
        <f t="shared" si="313"/>
        <v>211.81184999999999</v>
      </c>
      <c r="AA3338" s="92">
        <f t="shared" si="314"/>
        <v>238.5</v>
      </c>
    </row>
    <row r="3339" spans="1:27" x14ac:dyDescent="0.25">
      <c r="A3339" t="s">
        <v>655</v>
      </c>
      <c r="B3339" t="s">
        <v>644</v>
      </c>
      <c r="C3339" t="s">
        <v>645</v>
      </c>
      <c r="D3339" t="s">
        <v>656</v>
      </c>
      <c r="E3339" t="s">
        <v>657</v>
      </c>
      <c r="F3339" t="str">
        <f t="shared" si="316"/>
        <v>4280</v>
      </c>
      <c r="G3339" t="s">
        <v>414</v>
      </c>
      <c r="H3339" t="s">
        <v>415</v>
      </c>
      <c r="I3339" s="91">
        <v>723.03</v>
      </c>
      <c r="J3339" s="91">
        <v>395.14</v>
      </c>
      <c r="K3339" s="91">
        <v>765.99</v>
      </c>
      <c r="L3339" s="91">
        <v>500.95</v>
      </c>
      <c r="M3339" s="91">
        <v>137.21</v>
      </c>
      <c r="N3339" s="91">
        <v>135.49</v>
      </c>
      <c r="O3339" s="91">
        <v>211.01</v>
      </c>
      <c r="P3339" s="91">
        <v>258.17</v>
      </c>
      <c r="Q3339" s="91">
        <v>94.3</v>
      </c>
      <c r="R3339" s="91">
        <v>116.11</v>
      </c>
      <c r="S3339" s="91">
        <v>402.9</v>
      </c>
      <c r="T3339" s="91">
        <v>163.11000000000001</v>
      </c>
      <c r="U3339" s="91">
        <f t="shared" si="317"/>
        <v>3903.4100000000012</v>
      </c>
      <c r="V3339" s="82" t="str">
        <f t="shared" si="315"/>
        <v>134004280903</v>
      </c>
      <c r="W3339" s="83">
        <f>VLOOKUP(V3339,Factors!$E$6:$H$5950,4,FALSE)</f>
        <v>0.1119</v>
      </c>
      <c r="X3339" t="str">
        <f>VLOOKUP(V3339,Factors!$E$6:$F$5950,2,FALSE)</f>
        <v>Customers-All</v>
      </c>
      <c r="Y3339" s="92">
        <f t="shared" si="312"/>
        <v>436.79157900000013</v>
      </c>
      <c r="Z3339" s="92">
        <f t="shared" si="313"/>
        <v>3466.618421000001</v>
      </c>
      <c r="AA3339" s="92">
        <f t="shared" si="314"/>
        <v>3903.4100000000012</v>
      </c>
    </row>
    <row r="3340" spans="1:27" x14ac:dyDescent="0.25">
      <c r="A3340" t="s">
        <v>655</v>
      </c>
      <c r="B3340" t="s">
        <v>644</v>
      </c>
      <c r="C3340" t="s">
        <v>645</v>
      </c>
      <c r="D3340" t="s">
        <v>656</v>
      </c>
      <c r="E3340" t="s">
        <v>657</v>
      </c>
      <c r="F3340" t="str">
        <f t="shared" si="316"/>
        <v>4280</v>
      </c>
      <c r="G3340" t="s">
        <v>140</v>
      </c>
      <c r="H3340" t="s">
        <v>141</v>
      </c>
      <c r="I3340" s="91">
        <v>342.88</v>
      </c>
      <c r="J3340" s="91">
        <v>407.17</v>
      </c>
      <c r="K3340" s="91">
        <v>107.15</v>
      </c>
      <c r="L3340" s="91">
        <v>85.72</v>
      </c>
      <c r="M3340" s="91">
        <v>128.58000000000001</v>
      </c>
      <c r="N3340" s="91">
        <v>214.3</v>
      </c>
      <c r="O3340" s="91">
        <v>707.19</v>
      </c>
      <c r="P3340" s="91">
        <v>557.17999999999995</v>
      </c>
      <c r="Q3340" s="91">
        <v>600.04</v>
      </c>
      <c r="R3340" s="91">
        <v>492.89</v>
      </c>
      <c r="S3340" s="91">
        <v>626.79</v>
      </c>
      <c r="T3340" s="91">
        <v>562.5</v>
      </c>
      <c r="U3340" s="91">
        <f t="shared" si="317"/>
        <v>4832.3899999999994</v>
      </c>
      <c r="V3340" s="82" t="str">
        <f t="shared" si="315"/>
        <v>134004280903</v>
      </c>
      <c r="W3340" s="83">
        <f>VLOOKUP(V3340,Factors!$E$6:$H$5950,4,FALSE)</f>
        <v>0.1119</v>
      </c>
      <c r="X3340" t="str">
        <f>VLOOKUP(V3340,Factors!$E$6:$F$5950,2,FALSE)</f>
        <v>Customers-All</v>
      </c>
      <c r="Y3340" s="92">
        <f t="shared" si="312"/>
        <v>540.74444099999994</v>
      </c>
      <c r="Z3340" s="92">
        <f t="shared" si="313"/>
        <v>4291.6455589999996</v>
      </c>
      <c r="AA3340" s="92">
        <f t="shared" si="314"/>
        <v>4832.3899999999994</v>
      </c>
    </row>
    <row r="3341" spans="1:27" x14ac:dyDescent="0.25">
      <c r="A3341" t="s">
        <v>655</v>
      </c>
      <c r="B3341" t="s">
        <v>644</v>
      </c>
      <c r="C3341" t="s">
        <v>645</v>
      </c>
      <c r="D3341" t="s">
        <v>656</v>
      </c>
      <c r="E3341" t="s">
        <v>657</v>
      </c>
      <c r="F3341" t="str">
        <f t="shared" si="316"/>
        <v>4280</v>
      </c>
      <c r="G3341" t="s">
        <v>144</v>
      </c>
      <c r="H3341" t="s">
        <v>145</v>
      </c>
      <c r="I3341" s="91">
        <v>230.83</v>
      </c>
      <c r="J3341" s="91">
        <v>459.95</v>
      </c>
      <c r="K3341" s="91">
        <v>1734.31</v>
      </c>
      <c r="L3341" s="91">
        <v>1020.49</v>
      </c>
      <c r="M3341" s="91">
        <v>1492.74</v>
      </c>
      <c r="N3341" s="91">
        <v>1357.93</v>
      </c>
      <c r="O3341" s="91">
        <v>729.61</v>
      </c>
      <c r="P3341" s="91">
        <v>1693.48</v>
      </c>
      <c r="Q3341" s="91">
        <v>1351.37</v>
      </c>
      <c r="R3341" s="91">
        <v>3747.02</v>
      </c>
      <c r="S3341" s="91">
        <v>4231.29</v>
      </c>
      <c r="T3341" s="91">
        <v>1838.41</v>
      </c>
      <c r="U3341" s="91">
        <f t="shared" si="317"/>
        <v>19887.43</v>
      </c>
      <c r="V3341" s="82" t="str">
        <f t="shared" si="315"/>
        <v>134004280903</v>
      </c>
      <c r="W3341" s="83">
        <f>VLOOKUP(V3341,Factors!$E$6:$H$5950,4,FALSE)</f>
        <v>0.1119</v>
      </c>
      <c r="X3341" t="str">
        <f>VLOOKUP(V3341,Factors!$E$6:$F$5950,2,FALSE)</f>
        <v>Customers-All</v>
      </c>
      <c r="Y3341" s="92">
        <f t="shared" si="312"/>
        <v>2225.403417</v>
      </c>
      <c r="Z3341" s="92">
        <f t="shared" si="313"/>
        <v>17662.026582999999</v>
      </c>
      <c r="AA3341" s="92">
        <f t="shared" si="314"/>
        <v>19887.43</v>
      </c>
    </row>
    <row r="3342" spans="1:27" x14ac:dyDescent="0.25">
      <c r="A3342" t="s">
        <v>655</v>
      </c>
      <c r="B3342" t="s">
        <v>644</v>
      </c>
      <c r="C3342" t="s">
        <v>645</v>
      </c>
      <c r="D3342" t="s">
        <v>656</v>
      </c>
      <c r="E3342" t="s">
        <v>657</v>
      </c>
      <c r="F3342" t="str">
        <f t="shared" si="316"/>
        <v>4280</v>
      </c>
      <c r="G3342" t="s">
        <v>217</v>
      </c>
      <c r="H3342" t="s">
        <v>218</v>
      </c>
      <c r="I3342" s="91"/>
      <c r="J3342" s="91">
        <v>276.02</v>
      </c>
      <c r="K3342" s="91"/>
      <c r="L3342" s="91"/>
      <c r="M3342" s="91"/>
      <c r="N3342" s="91">
        <v>547.79999999999995</v>
      </c>
      <c r="O3342" s="91"/>
      <c r="P3342" s="91"/>
      <c r="Q3342" s="91"/>
      <c r="R3342" s="91"/>
      <c r="S3342" s="91"/>
      <c r="T3342" s="91"/>
      <c r="U3342" s="91">
        <f t="shared" si="317"/>
        <v>823.81999999999994</v>
      </c>
      <c r="V3342" s="82" t="str">
        <f t="shared" si="315"/>
        <v>134004280903</v>
      </c>
      <c r="W3342" s="83">
        <f>VLOOKUP(V3342,Factors!$E$6:$H$5950,4,FALSE)</f>
        <v>0.1119</v>
      </c>
      <c r="X3342" t="str">
        <f>VLOOKUP(V3342,Factors!$E$6:$F$5950,2,FALSE)</f>
        <v>Customers-All</v>
      </c>
      <c r="Y3342" s="92">
        <f t="shared" si="312"/>
        <v>92.185457999999997</v>
      </c>
      <c r="Z3342" s="92">
        <f t="shared" si="313"/>
        <v>731.6345419999999</v>
      </c>
      <c r="AA3342" s="92">
        <f t="shared" si="314"/>
        <v>823.81999999999994</v>
      </c>
    </row>
    <row r="3343" spans="1:27" x14ac:dyDescent="0.25">
      <c r="A3343" t="s">
        <v>655</v>
      </c>
      <c r="B3343" t="s">
        <v>644</v>
      </c>
      <c r="C3343" t="s">
        <v>645</v>
      </c>
      <c r="D3343" t="s">
        <v>656</v>
      </c>
      <c r="E3343" t="s">
        <v>657</v>
      </c>
      <c r="F3343" t="str">
        <f t="shared" si="316"/>
        <v>4280</v>
      </c>
      <c r="G3343" t="s">
        <v>146</v>
      </c>
      <c r="H3343" t="s">
        <v>147</v>
      </c>
      <c r="I3343" s="91"/>
      <c r="J3343" s="91">
        <v>5036.03</v>
      </c>
      <c r="K3343" s="91">
        <v>7223.11</v>
      </c>
      <c r="L3343" s="91">
        <v>3444.89</v>
      </c>
      <c r="M3343" s="91">
        <v>5763.44</v>
      </c>
      <c r="N3343" s="91">
        <v>3385.69</v>
      </c>
      <c r="O3343" s="91">
        <v>1799</v>
      </c>
      <c r="P3343" s="91">
        <v>316.3</v>
      </c>
      <c r="Q3343" s="91">
        <v>424.95</v>
      </c>
      <c r="R3343" s="91">
        <v>3821.9</v>
      </c>
      <c r="S3343" s="91"/>
      <c r="T3343" s="91">
        <v>399</v>
      </c>
      <c r="U3343" s="91">
        <f t="shared" si="317"/>
        <v>31614.309999999998</v>
      </c>
      <c r="V3343" s="82" t="str">
        <f t="shared" si="315"/>
        <v>134004280903</v>
      </c>
      <c r="W3343" s="83">
        <f>VLOOKUP(V3343,Factors!$E$6:$H$5950,4,FALSE)</f>
        <v>0.1119</v>
      </c>
      <c r="X3343" t="str">
        <f>VLOOKUP(V3343,Factors!$E$6:$F$5950,2,FALSE)</f>
        <v>Customers-All</v>
      </c>
      <c r="Y3343" s="92">
        <f t="shared" si="312"/>
        <v>3537.6412889999997</v>
      </c>
      <c r="Z3343" s="92">
        <f t="shared" si="313"/>
        <v>28076.668710999998</v>
      </c>
      <c r="AA3343" s="92">
        <f t="shared" si="314"/>
        <v>31614.309999999998</v>
      </c>
    </row>
    <row r="3344" spans="1:27" x14ac:dyDescent="0.25">
      <c r="A3344" t="s">
        <v>655</v>
      </c>
      <c r="B3344" t="s">
        <v>644</v>
      </c>
      <c r="C3344" t="s">
        <v>645</v>
      </c>
      <c r="D3344" t="s">
        <v>656</v>
      </c>
      <c r="E3344" t="s">
        <v>657</v>
      </c>
      <c r="F3344" t="str">
        <f t="shared" si="316"/>
        <v>4280</v>
      </c>
      <c r="G3344" t="s">
        <v>148</v>
      </c>
      <c r="H3344" t="s">
        <v>149</v>
      </c>
      <c r="I3344" s="91"/>
      <c r="J3344" s="91">
        <v>42</v>
      </c>
      <c r="K3344" s="91"/>
      <c r="L3344" s="91"/>
      <c r="M3344" s="91"/>
      <c r="N3344" s="91"/>
      <c r="O3344" s="91"/>
      <c r="P3344" s="91"/>
      <c r="Q3344" s="91"/>
      <c r="R3344" s="91"/>
      <c r="S3344" s="91"/>
      <c r="T3344" s="91"/>
      <c r="U3344" s="91">
        <f t="shared" si="317"/>
        <v>42</v>
      </c>
      <c r="V3344" s="82" t="str">
        <f t="shared" si="315"/>
        <v>134004280903</v>
      </c>
      <c r="W3344" s="83">
        <f>VLOOKUP(V3344,Factors!$E$6:$H$5950,4,FALSE)</f>
        <v>0.1119</v>
      </c>
      <c r="X3344" t="str">
        <f>VLOOKUP(V3344,Factors!$E$6:$F$5950,2,FALSE)</f>
        <v>Customers-All</v>
      </c>
      <c r="Y3344" s="92">
        <f t="shared" si="312"/>
        <v>4.6997999999999998</v>
      </c>
      <c r="Z3344" s="92">
        <f t="shared" si="313"/>
        <v>37.300200000000004</v>
      </c>
      <c r="AA3344" s="92">
        <f t="shared" si="314"/>
        <v>42</v>
      </c>
    </row>
    <row r="3345" spans="1:27" x14ac:dyDescent="0.25">
      <c r="A3345" t="s">
        <v>655</v>
      </c>
      <c r="B3345" t="s">
        <v>644</v>
      </c>
      <c r="C3345" t="s">
        <v>645</v>
      </c>
      <c r="D3345" t="s">
        <v>656</v>
      </c>
      <c r="E3345" t="s">
        <v>657</v>
      </c>
      <c r="F3345" t="str">
        <f t="shared" si="316"/>
        <v>4280</v>
      </c>
      <c r="G3345" t="s">
        <v>150</v>
      </c>
      <c r="H3345" t="s">
        <v>151</v>
      </c>
      <c r="I3345" s="91">
        <v>674.2</v>
      </c>
      <c r="J3345" s="91">
        <v>985.33</v>
      </c>
      <c r="K3345" s="91">
        <v>25</v>
      </c>
      <c r="L3345" s="91">
        <v>1858.13</v>
      </c>
      <c r="M3345" s="91">
        <v>3800.41</v>
      </c>
      <c r="N3345" s="91">
        <v>3315.61</v>
      </c>
      <c r="O3345" s="91">
        <v>1531.39</v>
      </c>
      <c r="P3345" s="91">
        <v>76.8</v>
      </c>
      <c r="Q3345" s="91">
        <v>1199.54</v>
      </c>
      <c r="R3345" s="91">
        <v>1102.75</v>
      </c>
      <c r="S3345" s="91">
        <v>2027.22</v>
      </c>
      <c r="T3345" s="91">
        <v>8642.58</v>
      </c>
      <c r="U3345" s="91">
        <f t="shared" si="317"/>
        <v>25238.959999999999</v>
      </c>
      <c r="V3345" s="82" t="str">
        <f t="shared" si="315"/>
        <v>134004280903</v>
      </c>
      <c r="W3345" s="83">
        <f>VLOOKUP(V3345,Factors!$E$6:$H$5950,4,FALSE)</f>
        <v>0.1119</v>
      </c>
      <c r="X3345" t="str">
        <f>VLOOKUP(V3345,Factors!$E$6:$F$5950,2,FALSE)</f>
        <v>Customers-All</v>
      </c>
      <c r="Y3345" s="92">
        <f t="shared" si="312"/>
        <v>2824.2396239999998</v>
      </c>
      <c r="Z3345" s="92">
        <f t="shared" si="313"/>
        <v>22414.720375999997</v>
      </c>
      <c r="AA3345" s="92">
        <f t="shared" si="314"/>
        <v>25238.959999999999</v>
      </c>
    </row>
    <row r="3346" spans="1:27" x14ac:dyDescent="0.25">
      <c r="A3346" t="s">
        <v>655</v>
      </c>
      <c r="B3346" t="s">
        <v>644</v>
      </c>
      <c r="C3346" t="s">
        <v>645</v>
      </c>
      <c r="D3346" t="s">
        <v>656</v>
      </c>
      <c r="E3346" t="s">
        <v>657</v>
      </c>
      <c r="F3346" t="str">
        <f t="shared" si="316"/>
        <v>4280</v>
      </c>
      <c r="G3346" t="s">
        <v>152</v>
      </c>
      <c r="H3346" t="s">
        <v>153</v>
      </c>
      <c r="I3346" s="91">
        <v>120.21</v>
      </c>
      <c r="J3346" s="91"/>
      <c r="K3346" s="91"/>
      <c r="L3346" s="91"/>
      <c r="M3346" s="91">
        <v>11</v>
      </c>
      <c r="N3346" s="91"/>
      <c r="O3346" s="91">
        <v>27.6</v>
      </c>
      <c r="P3346" s="91"/>
      <c r="Q3346" s="91">
        <v>49.44</v>
      </c>
      <c r="R3346" s="91"/>
      <c r="S3346" s="91"/>
      <c r="T3346" s="91"/>
      <c r="U3346" s="91">
        <f t="shared" si="317"/>
        <v>208.24999999999997</v>
      </c>
      <c r="V3346" s="82" t="str">
        <f t="shared" si="315"/>
        <v>134004280903</v>
      </c>
      <c r="W3346" s="83">
        <f>VLOOKUP(V3346,Factors!$E$6:$H$5950,4,FALSE)</f>
        <v>0.1119</v>
      </c>
      <c r="X3346" t="str">
        <f>VLOOKUP(V3346,Factors!$E$6:$F$5950,2,FALSE)</f>
        <v>Customers-All</v>
      </c>
      <c r="Y3346" s="92">
        <f t="shared" ref="Y3346:Y3409" si="318">U3346*W3346</f>
        <v>23.303174999999996</v>
      </c>
      <c r="Z3346" s="92">
        <f t="shared" ref="Z3346:Z3409" si="319">U3346-Y3346</f>
        <v>184.94682499999999</v>
      </c>
      <c r="AA3346" s="92">
        <f t="shared" ref="AA3346:AA3409" si="320">Y3346+Z3346</f>
        <v>208.25</v>
      </c>
    </row>
    <row r="3347" spans="1:27" x14ac:dyDescent="0.25">
      <c r="A3347" t="s">
        <v>655</v>
      </c>
      <c r="B3347" t="s">
        <v>644</v>
      </c>
      <c r="C3347" t="s">
        <v>645</v>
      </c>
      <c r="D3347" t="s">
        <v>656</v>
      </c>
      <c r="E3347" t="s">
        <v>657</v>
      </c>
      <c r="F3347" t="str">
        <f t="shared" si="316"/>
        <v>4280</v>
      </c>
      <c r="G3347" t="s">
        <v>106</v>
      </c>
      <c r="H3347" t="s">
        <v>107</v>
      </c>
      <c r="I3347" s="91"/>
      <c r="J3347" s="91">
        <v>-4073.6</v>
      </c>
      <c r="K3347" s="91">
        <v>-9372.9599999999991</v>
      </c>
      <c r="L3347" s="91">
        <v>-7742.88</v>
      </c>
      <c r="M3347" s="91">
        <v>-9372.9599999999991</v>
      </c>
      <c r="N3347" s="91">
        <v>-8557.92</v>
      </c>
      <c r="O3347" s="91">
        <v>-5297.76</v>
      </c>
      <c r="P3347" s="91">
        <v>-10188</v>
      </c>
      <c r="Q3347" s="91">
        <v>0</v>
      </c>
      <c r="R3347" s="91"/>
      <c r="S3347" s="91"/>
      <c r="T3347" s="91">
        <v>-8425.36</v>
      </c>
      <c r="U3347" s="91">
        <f t="shared" si="317"/>
        <v>-63031.44</v>
      </c>
      <c r="V3347" s="82" t="str">
        <f t="shared" si="315"/>
        <v>134004280903</v>
      </c>
      <c r="W3347" s="83">
        <f>VLOOKUP(V3347,Factors!$E$6:$H$5950,4,FALSE)</f>
        <v>0.1119</v>
      </c>
      <c r="X3347" t="str">
        <f>VLOOKUP(V3347,Factors!$E$6:$F$5950,2,FALSE)</f>
        <v>Customers-All</v>
      </c>
      <c r="Y3347" s="92">
        <f t="shared" si="318"/>
        <v>-7053.2181360000004</v>
      </c>
      <c r="Z3347" s="92">
        <f t="shared" si="319"/>
        <v>-55978.221863999999</v>
      </c>
      <c r="AA3347" s="92">
        <f t="shared" si="320"/>
        <v>-63031.44</v>
      </c>
    </row>
    <row r="3348" spans="1:27" x14ac:dyDescent="0.25">
      <c r="A3348" t="s">
        <v>655</v>
      </c>
      <c r="B3348" t="s">
        <v>644</v>
      </c>
      <c r="C3348" t="s">
        <v>645</v>
      </c>
      <c r="D3348" t="s">
        <v>656</v>
      </c>
      <c r="E3348" t="s">
        <v>657</v>
      </c>
      <c r="F3348" t="str">
        <f t="shared" si="316"/>
        <v>4280</v>
      </c>
      <c r="G3348" t="s">
        <v>108</v>
      </c>
      <c r="H3348" t="s">
        <v>109</v>
      </c>
      <c r="I3348" s="91"/>
      <c r="J3348" s="91"/>
      <c r="K3348" s="91"/>
      <c r="L3348" s="91"/>
      <c r="M3348" s="91"/>
      <c r="N3348" s="91"/>
      <c r="O3348" s="91"/>
      <c r="P3348" s="91"/>
      <c r="Q3348" s="91"/>
      <c r="R3348" s="91"/>
      <c r="S3348" s="91"/>
      <c r="T3348" s="91">
        <v>-22.68</v>
      </c>
      <c r="U3348" s="91">
        <f t="shared" si="317"/>
        <v>-22.68</v>
      </c>
      <c r="V3348" s="82" t="str">
        <f t="shared" si="315"/>
        <v>134004280903</v>
      </c>
      <c r="W3348" s="83">
        <f>VLOOKUP(V3348,Factors!$E$6:$H$5950,4,FALSE)</f>
        <v>0.1119</v>
      </c>
      <c r="X3348" t="str">
        <f>VLOOKUP(V3348,Factors!$E$6:$F$5950,2,FALSE)</f>
        <v>Customers-All</v>
      </c>
      <c r="Y3348" s="92">
        <f t="shared" si="318"/>
        <v>-2.5378919999999998</v>
      </c>
      <c r="Z3348" s="92">
        <f t="shared" si="319"/>
        <v>-20.142108</v>
      </c>
      <c r="AA3348" s="92">
        <f t="shared" si="320"/>
        <v>-22.68</v>
      </c>
    </row>
    <row r="3349" spans="1:27" x14ac:dyDescent="0.25">
      <c r="A3349" t="s">
        <v>655</v>
      </c>
      <c r="B3349" t="s">
        <v>338</v>
      </c>
      <c r="C3349" t="s">
        <v>339</v>
      </c>
      <c r="D3349" t="s">
        <v>670</v>
      </c>
      <c r="E3349" t="s">
        <v>671</v>
      </c>
      <c r="F3349" t="str">
        <f t="shared" si="316"/>
        <v>1080</v>
      </c>
      <c r="G3349" t="s">
        <v>84</v>
      </c>
      <c r="H3349" t="s">
        <v>85</v>
      </c>
      <c r="I3349" s="91">
        <v>3.62</v>
      </c>
      <c r="J3349" s="91">
        <v>12.64</v>
      </c>
      <c r="K3349" s="91">
        <v>11.72</v>
      </c>
      <c r="L3349" s="91">
        <v>0.9</v>
      </c>
      <c r="M3349" s="91">
        <v>8.98</v>
      </c>
      <c r="N3349" s="91">
        <v>6.92</v>
      </c>
      <c r="O3349" s="91">
        <v>5.39</v>
      </c>
      <c r="P3349" s="91">
        <v>34.33</v>
      </c>
      <c r="Q3349" s="91"/>
      <c r="R3349" s="91"/>
      <c r="S3349" s="91">
        <v>0.9</v>
      </c>
      <c r="T3349" s="91"/>
      <c r="U3349" s="91">
        <f t="shared" si="317"/>
        <v>85.4</v>
      </c>
      <c r="V3349" s="82" t="str">
        <f t="shared" si="315"/>
        <v>135101080903</v>
      </c>
      <c r="W3349" s="83">
        <f>VLOOKUP(V3349,Factors!$E$6:$H$5950,4,FALSE)</f>
        <v>0.1119</v>
      </c>
      <c r="X3349" t="str">
        <f>VLOOKUP(V3349,Factors!$E$6:$F$5950,2,FALSE)</f>
        <v>Customers-All</v>
      </c>
      <c r="Y3349" s="92">
        <f t="shared" si="318"/>
        <v>9.55626</v>
      </c>
      <c r="Z3349" s="92">
        <f t="shared" si="319"/>
        <v>75.843740000000011</v>
      </c>
      <c r="AA3349" s="92">
        <f t="shared" si="320"/>
        <v>85.4</v>
      </c>
    </row>
    <row r="3350" spans="1:27" x14ac:dyDescent="0.25">
      <c r="A3350" t="s">
        <v>655</v>
      </c>
      <c r="B3350" t="s">
        <v>338</v>
      </c>
      <c r="C3350" t="s">
        <v>339</v>
      </c>
      <c r="D3350" t="s">
        <v>670</v>
      </c>
      <c r="E3350" t="s">
        <v>671</v>
      </c>
      <c r="F3350" t="str">
        <f t="shared" si="316"/>
        <v>1080</v>
      </c>
      <c r="G3350" t="s">
        <v>56</v>
      </c>
      <c r="H3350" t="s">
        <v>57</v>
      </c>
      <c r="I3350" s="91">
        <v>61.2</v>
      </c>
      <c r="J3350" s="91">
        <v>183.62</v>
      </c>
      <c r="K3350" s="91">
        <v>137.79</v>
      </c>
      <c r="L3350" s="91">
        <v>15.31</v>
      </c>
      <c r="M3350" s="91">
        <v>30.62</v>
      </c>
      <c r="N3350" s="91">
        <v>30.62</v>
      </c>
      <c r="O3350" s="91">
        <v>30.62</v>
      </c>
      <c r="P3350" s="91">
        <v>505.23</v>
      </c>
      <c r="Q3350" s="91"/>
      <c r="R3350" s="91"/>
      <c r="S3350" s="91">
        <v>15.31</v>
      </c>
      <c r="T3350" s="91"/>
      <c r="U3350" s="91">
        <f t="shared" si="317"/>
        <v>1010.3199999999999</v>
      </c>
      <c r="V3350" s="82" t="str">
        <f t="shared" si="315"/>
        <v>135101080903</v>
      </c>
      <c r="W3350" s="83">
        <f>VLOOKUP(V3350,Factors!$E$6:$H$5950,4,FALSE)</f>
        <v>0.1119</v>
      </c>
      <c r="X3350" t="str">
        <f>VLOOKUP(V3350,Factors!$E$6:$F$5950,2,FALSE)</f>
        <v>Customers-All</v>
      </c>
      <c r="Y3350" s="92">
        <f t="shared" si="318"/>
        <v>113.05480799999999</v>
      </c>
      <c r="Z3350" s="92">
        <f t="shared" si="319"/>
        <v>897.26519199999996</v>
      </c>
      <c r="AA3350" s="92">
        <f t="shared" si="320"/>
        <v>1010.3199999999999</v>
      </c>
    </row>
    <row r="3351" spans="1:27" x14ac:dyDescent="0.25">
      <c r="A3351" t="s">
        <v>655</v>
      </c>
      <c r="B3351" t="s">
        <v>338</v>
      </c>
      <c r="C3351" t="s">
        <v>339</v>
      </c>
      <c r="D3351" t="s">
        <v>670</v>
      </c>
      <c r="E3351" t="s">
        <v>671</v>
      </c>
      <c r="F3351" t="str">
        <f t="shared" si="316"/>
        <v>1080</v>
      </c>
      <c r="G3351" t="s">
        <v>68</v>
      </c>
      <c r="H3351" t="s">
        <v>69</v>
      </c>
      <c r="I3351" s="91"/>
      <c r="J3351" s="91">
        <v>30.33</v>
      </c>
      <c r="K3351" s="91">
        <v>60.65</v>
      </c>
      <c r="L3351" s="91"/>
      <c r="M3351" s="91">
        <v>121.3</v>
      </c>
      <c r="N3351" s="91">
        <v>86.43</v>
      </c>
      <c r="O3351" s="91">
        <v>60.65</v>
      </c>
      <c r="P3351" s="91">
        <v>75.81</v>
      </c>
      <c r="Q3351" s="91"/>
      <c r="R3351" s="91"/>
      <c r="S3351" s="91"/>
      <c r="T3351" s="91"/>
      <c r="U3351" s="91">
        <f t="shared" si="317"/>
        <v>435.16999999999996</v>
      </c>
      <c r="V3351" s="82" t="str">
        <f t="shared" si="315"/>
        <v>135101080903</v>
      </c>
      <c r="W3351" s="83">
        <f>VLOOKUP(V3351,Factors!$E$6:$H$5950,4,FALSE)</f>
        <v>0.1119</v>
      </c>
      <c r="X3351" t="str">
        <f>VLOOKUP(V3351,Factors!$E$6:$F$5950,2,FALSE)</f>
        <v>Customers-All</v>
      </c>
      <c r="Y3351" s="92">
        <f t="shared" si="318"/>
        <v>48.695522999999994</v>
      </c>
      <c r="Z3351" s="92">
        <f t="shared" si="319"/>
        <v>386.47447699999998</v>
      </c>
      <c r="AA3351" s="92">
        <f t="shared" si="320"/>
        <v>435.16999999999996</v>
      </c>
    </row>
    <row r="3352" spans="1:27" x14ac:dyDescent="0.25">
      <c r="A3352" t="s">
        <v>655</v>
      </c>
      <c r="B3352" t="s">
        <v>338</v>
      </c>
      <c r="C3352" t="s">
        <v>339</v>
      </c>
      <c r="D3352" t="s">
        <v>658</v>
      </c>
      <c r="E3352" t="s">
        <v>659</v>
      </c>
      <c r="F3352" t="str">
        <f t="shared" si="316"/>
        <v>1620</v>
      </c>
      <c r="G3352" t="s">
        <v>84</v>
      </c>
      <c r="H3352" t="s">
        <v>85</v>
      </c>
      <c r="I3352" s="91">
        <v>9293.39</v>
      </c>
      <c r="J3352" s="91">
        <v>9955.9699999999993</v>
      </c>
      <c r="K3352" s="91">
        <v>12026.49</v>
      </c>
      <c r="L3352" s="91">
        <v>9761.4699999999993</v>
      </c>
      <c r="M3352" s="91">
        <v>11408.08</v>
      </c>
      <c r="N3352" s="91">
        <v>9358.19</v>
      </c>
      <c r="O3352" s="91">
        <v>7253.6</v>
      </c>
      <c r="P3352" s="91">
        <v>6908.3</v>
      </c>
      <c r="Q3352" s="91">
        <v>6103.59</v>
      </c>
      <c r="R3352" s="91">
        <v>7015.88</v>
      </c>
      <c r="S3352" s="91">
        <v>6307.32</v>
      </c>
      <c r="T3352" s="91">
        <v>5867.68</v>
      </c>
      <c r="U3352" s="91">
        <f t="shared" si="317"/>
        <v>101259.95999999999</v>
      </c>
      <c r="V3352" s="82" t="str">
        <f t="shared" si="315"/>
        <v>135101620903</v>
      </c>
      <c r="W3352" s="83">
        <f>VLOOKUP(V3352,Factors!$E$6:$H$5950,4,FALSE)</f>
        <v>0.1119</v>
      </c>
      <c r="X3352" t="str">
        <f>VLOOKUP(V3352,Factors!$E$6:$F$5950,2,FALSE)</f>
        <v>Customers-All</v>
      </c>
      <c r="Y3352" s="92">
        <f t="shared" si="318"/>
        <v>11330.989523999999</v>
      </c>
      <c r="Z3352" s="92">
        <f t="shared" si="319"/>
        <v>89928.970475999988</v>
      </c>
      <c r="AA3352" s="92">
        <f t="shared" si="320"/>
        <v>101259.95999999999</v>
      </c>
    </row>
    <row r="3353" spans="1:27" x14ac:dyDescent="0.25">
      <c r="A3353" t="s">
        <v>655</v>
      </c>
      <c r="B3353" t="s">
        <v>338</v>
      </c>
      <c r="C3353" t="s">
        <v>339</v>
      </c>
      <c r="D3353" t="s">
        <v>658</v>
      </c>
      <c r="E3353" t="s">
        <v>659</v>
      </c>
      <c r="F3353" t="str">
        <f t="shared" si="316"/>
        <v>1620</v>
      </c>
      <c r="G3353" t="s">
        <v>100</v>
      </c>
      <c r="H3353" t="s">
        <v>101</v>
      </c>
      <c r="I3353" s="91"/>
      <c r="J3353" s="91">
        <v>20</v>
      </c>
      <c r="K3353" s="91"/>
      <c r="L3353" s="91"/>
      <c r="M3353" s="91"/>
      <c r="N3353" s="91"/>
      <c r="O3353" s="91"/>
      <c r="P3353" s="91"/>
      <c r="Q3353" s="91"/>
      <c r="R3353" s="91"/>
      <c r="S3353" s="91"/>
      <c r="T3353" s="91"/>
      <c r="U3353" s="91">
        <f t="shared" si="317"/>
        <v>20</v>
      </c>
      <c r="V3353" s="82" t="str">
        <f t="shared" si="315"/>
        <v>135101620903</v>
      </c>
      <c r="W3353" s="83">
        <f>VLOOKUP(V3353,Factors!$E$6:$H$5950,4,FALSE)</f>
        <v>0.1119</v>
      </c>
      <c r="X3353" t="str">
        <f>VLOOKUP(V3353,Factors!$E$6:$F$5950,2,FALSE)</f>
        <v>Customers-All</v>
      </c>
      <c r="Y3353" s="92">
        <f t="shared" si="318"/>
        <v>2.238</v>
      </c>
      <c r="Z3353" s="92">
        <f t="shared" si="319"/>
        <v>17.762</v>
      </c>
      <c r="AA3353" s="92">
        <f t="shared" si="320"/>
        <v>20</v>
      </c>
    </row>
    <row r="3354" spans="1:27" x14ac:dyDescent="0.25">
      <c r="A3354" t="s">
        <v>655</v>
      </c>
      <c r="B3354" t="s">
        <v>338</v>
      </c>
      <c r="C3354" t="s">
        <v>339</v>
      </c>
      <c r="D3354" t="s">
        <v>658</v>
      </c>
      <c r="E3354" t="s">
        <v>659</v>
      </c>
      <c r="F3354" t="str">
        <f t="shared" si="316"/>
        <v>1620</v>
      </c>
      <c r="G3354" t="s">
        <v>65</v>
      </c>
      <c r="H3354" t="s">
        <v>66</v>
      </c>
      <c r="I3354" s="91">
        <v>1455.67</v>
      </c>
      <c r="J3354" s="91">
        <v>1576.97</v>
      </c>
      <c r="K3354" s="91">
        <v>1637.62</v>
      </c>
      <c r="L3354" s="91">
        <v>474.74</v>
      </c>
      <c r="M3354" s="91">
        <v>3200.96</v>
      </c>
      <c r="N3354" s="91">
        <v>2134.29</v>
      </c>
      <c r="O3354" s="91">
        <v>400.34</v>
      </c>
      <c r="P3354" s="91">
        <v>1091.75</v>
      </c>
      <c r="Q3354" s="91">
        <v>444.79</v>
      </c>
      <c r="R3354" s="91">
        <v>667.18</v>
      </c>
      <c r="S3354" s="91">
        <v>1273.7</v>
      </c>
      <c r="T3354" s="91">
        <v>166.58</v>
      </c>
      <c r="U3354" s="91">
        <f t="shared" si="317"/>
        <v>14524.590000000002</v>
      </c>
      <c r="V3354" s="82" t="str">
        <f t="shared" si="315"/>
        <v>135101620903</v>
      </c>
      <c r="W3354" s="83">
        <f>VLOOKUP(V3354,Factors!$E$6:$H$5950,4,FALSE)</f>
        <v>0.1119</v>
      </c>
      <c r="X3354" t="str">
        <f>VLOOKUP(V3354,Factors!$E$6:$F$5950,2,FALSE)</f>
        <v>Customers-All</v>
      </c>
      <c r="Y3354" s="92">
        <f t="shared" si="318"/>
        <v>1625.3016210000003</v>
      </c>
      <c r="Z3354" s="92">
        <f t="shared" si="319"/>
        <v>12899.288379000001</v>
      </c>
      <c r="AA3354" s="92">
        <f t="shared" si="320"/>
        <v>14524.590000000002</v>
      </c>
    </row>
    <row r="3355" spans="1:27" x14ac:dyDescent="0.25">
      <c r="A3355" t="s">
        <v>655</v>
      </c>
      <c r="B3355" t="s">
        <v>338</v>
      </c>
      <c r="C3355" t="s">
        <v>339</v>
      </c>
      <c r="D3355" t="s">
        <v>658</v>
      </c>
      <c r="E3355" t="s">
        <v>659</v>
      </c>
      <c r="F3355" t="str">
        <f t="shared" si="316"/>
        <v>1620</v>
      </c>
      <c r="G3355" t="s">
        <v>56</v>
      </c>
      <c r="H3355" t="s">
        <v>57</v>
      </c>
      <c r="I3355" s="91">
        <v>151800.98000000001</v>
      </c>
      <c r="J3355" s="91">
        <v>161320.32999999999</v>
      </c>
      <c r="K3355" s="91">
        <v>199832.43</v>
      </c>
      <c r="L3355" s="91">
        <v>163119.88</v>
      </c>
      <c r="M3355" s="91">
        <v>187560.4</v>
      </c>
      <c r="N3355" s="91">
        <v>154047.51</v>
      </c>
      <c r="O3355" s="91">
        <v>119885.26</v>
      </c>
      <c r="P3355" s="91">
        <v>114876.12</v>
      </c>
      <c r="Q3355" s="91">
        <v>100117.48</v>
      </c>
      <c r="R3355" s="91">
        <v>114606.49</v>
      </c>
      <c r="S3355" s="91">
        <v>100642.51</v>
      </c>
      <c r="T3355" s="91">
        <v>97221.51</v>
      </c>
      <c r="U3355" s="91">
        <f t="shared" si="317"/>
        <v>1665030.9000000001</v>
      </c>
      <c r="V3355" s="82" t="str">
        <f t="shared" si="315"/>
        <v>135101620903</v>
      </c>
      <c r="W3355" s="83">
        <f>VLOOKUP(V3355,Factors!$E$6:$H$5950,4,FALSE)</f>
        <v>0.1119</v>
      </c>
      <c r="X3355" t="str">
        <f>VLOOKUP(V3355,Factors!$E$6:$F$5950,2,FALSE)</f>
        <v>Customers-All</v>
      </c>
      <c r="Y3355" s="92">
        <f t="shared" si="318"/>
        <v>186316.95771000002</v>
      </c>
      <c r="Z3355" s="92">
        <f t="shared" si="319"/>
        <v>1478713.9422900002</v>
      </c>
      <c r="AA3355" s="92">
        <f t="shared" si="320"/>
        <v>1665030.9000000001</v>
      </c>
    </row>
    <row r="3356" spans="1:27" x14ac:dyDescent="0.25">
      <c r="A3356" t="s">
        <v>655</v>
      </c>
      <c r="B3356" t="s">
        <v>338</v>
      </c>
      <c r="C3356" t="s">
        <v>339</v>
      </c>
      <c r="D3356" t="s">
        <v>658</v>
      </c>
      <c r="E3356" t="s">
        <v>659</v>
      </c>
      <c r="F3356" t="str">
        <f t="shared" si="316"/>
        <v>1620</v>
      </c>
      <c r="G3356" t="s">
        <v>68</v>
      </c>
      <c r="H3356" t="s">
        <v>69</v>
      </c>
      <c r="I3356" s="91">
        <v>4048.97</v>
      </c>
      <c r="J3356" s="91">
        <v>5623.49</v>
      </c>
      <c r="K3356" s="91">
        <v>2097.6799999999998</v>
      </c>
      <c r="L3356" s="91">
        <v>1633.97</v>
      </c>
      <c r="M3356" s="91">
        <v>2338.7600000000002</v>
      </c>
      <c r="N3356" s="91">
        <v>2220.85</v>
      </c>
      <c r="O3356" s="91">
        <v>2493.29</v>
      </c>
      <c r="P3356" s="91">
        <v>966.21</v>
      </c>
      <c r="Q3356" s="91">
        <v>2750.66</v>
      </c>
      <c r="R3356" s="91">
        <v>3481.37</v>
      </c>
      <c r="S3356" s="91">
        <v>4845.42</v>
      </c>
      <c r="T3356" s="91">
        <v>1931.86</v>
      </c>
      <c r="U3356" s="91">
        <f t="shared" si="317"/>
        <v>34432.53</v>
      </c>
      <c r="V3356" s="82" t="str">
        <f t="shared" si="315"/>
        <v>135101620903</v>
      </c>
      <c r="W3356" s="83">
        <f>VLOOKUP(V3356,Factors!$E$6:$H$5950,4,FALSE)</f>
        <v>0.1119</v>
      </c>
      <c r="X3356" t="str">
        <f>VLOOKUP(V3356,Factors!$E$6:$F$5950,2,FALSE)</f>
        <v>Customers-All</v>
      </c>
      <c r="Y3356" s="92">
        <f t="shared" si="318"/>
        <v>3853.0001069999998</v>
      </c>
      <c r="Z3356" s="92">
        <f t="shared" si="319"/>
        <v>30579.529892999999</v>
      </c>
      <c r="AA3356" s="92">
        <f t="shared" si="320"/>
        <v>34432.53</v>
      </c>
    </row>
    <row r="3357" spans="1:27" x14ac:dyDescent="0.25">
      <c r="A3357" t="s">
        <v>655</v>
      </c>
      <c r="B3357" t="s">
        <v>338</v>
      </c>
      <c r="C3357" t="s">
        <v>339</v>
      </c>
      <c r="D3357" t="s">
        <v>658</v>
      </c>
      <c r="E3357" t="s">
        <v>659</v>
      </c>
      <c r="F3357" t="str">
        <f t="shared" si="316"/>
        <v>1620</v>
      </c>
      <c r="G3357" t="s">
        <v>156</v>
      </c>
      <c r="H3357" t="s">
        <v>157</v>
      </c>
      <c r="I3357" s="91"/>
      <c r="J3357" s="91"/>
      <c r="K3357" s="91"/>
      <c r="L3357" s="91"/>
      <c r="M3357" s="91">
        <v>21.43</v>
      </c>
      <c r="N3357" s="91"/>
      <c r="O3357" s="91"/>
      <c r="P3357" s="91"/>
      <c r="Q3357" s="91"/>
      <c r="R3357" s="91">
        <v>21.43</v>
      </c>
      <c r="S3357" s="91"/>
      <c r="T3357" s="91"/>
      <c r="U3357" s="91">
        <f t="shared" si="317"/>
        <v>42.86</v>
      </c>
      <c r="V3357" s="82" t="str">
        <f t="shared" si="315"/>
        <v>135101620903</v>
      </c>
      <c r="W3357" s="83">
        <f>VLOOKUP(V3357,Factors!$E$6:$H$5950,4,FALSE)</f>
        <v>0.1119</v>
      </c>
      <c r="X3357" t="str">
        <f>VLOOKUP(V3357,Factors!$E$6:$F$5950,2,FALSE)</f>
        <v>Customers-All</v>
      </c>
      <c r="Y3357" s="92">
        <f t="shared" si="318"/>
        <v>4.7960339999999997</v>
      </c>
      <c r="Z3357" s="92">
        <f t="shared" si="319"/>
        <v>38.063966000000001</v>
      </c>
      <c r="AA3357" s="92">
        <f t="shared" si="320"/>
        <v>42.86</v>
      </c>
    </row>
    <row r="3358" spans="1:27" x14ac:dyDescent="0.25">
      <c r="A3358" t="s">
        <v>655</v>
      </c>
      <c r="B3358" t="s">
        <v>338</v>
      </c>
      <c r="C3358" t="s">
        <v>339</v>
      </c>
      <c r="D3358" t="s">
        <v>656</v>
      </c>
      <c r="E3358" t="s">
        <v>657</v>
      </c>
      <c r="F3358" t="str">
        <f t="shared" si="316"/>
        <v>4280</v>
      </c>
      <c r="G3358" t="s">
        <v>98</v>
      </c>
      <c r="H3358" t="s">
        <v>99</v>
      </c>
      <c r="I3358" s="91"/>
      <c r="J3358" s="91"/>
      <c r="K3358" s="91"/>
      <c r="L3358" s="91"/>
      <c r="M3358" s="91"/>
      <c r="N3358" s="91"/>
      <c r="O3358" s="91"/>
      <c r="P3358" s="91"/>
      <c r="Q3358" s="91">
        <v>15.31</v>
      </c>
      <c r="R3358" s="91">
        <v>30.75</v>
      </c>
      <c r="S3358" s="91"/>
      <c r="T3358" s="91">
        <v>10.17</v>
      </c>
      <c r="U3358" s="91">
        <f t="shared" si="317"/>
        <v>56.230000000000004</v>
      </c>
      <c r="V3358" s="82" t="str">
        <f t="shared" si="315"/>
        <v>135104280903</v>
      </c>
      <c r="W3358" s="83">
        <f>VLOOKUP(V3358,Factors!$E$6:$H$5950,4,FALSE)</f>
        <v>0.1119</v>
      </c>
      <c r="X3358" t="str">
        <f>VLOOKUP(V3358,Factors!$E$6:$F$5950,2,FALSE)</f>
        <v>Customers-All</v>
      </c>
      <c r="Y3358" s="92">
        <f t="shared" si="318"/>
        <v>6.2921370000000003</v>
      </c>
      <c r="Z3358" s="92">
        <f t="shared" si="319"/>
        <v>49.937863000000007</v>
      </c>
      <c r="AA3358" s="92">
        <f t="shared" si="320"/>
        <v>56.230000000000004</v>
      </c>
    </row>
    <row r="3359" spans="1:27" x14ac:dyDescent="0.25">
      <c r="A3359" t="s">
        <v>655</v>
      </c>
      <c r="B3359" t="s">
        <v>338</v>
      </c>
      <c r="C3359" t="s">
        <v>339</v>
      </c>
      <c r="D3359" t="s">
        <v>656</v>
      </c>
      <c r="E3359" t="s">
        <v>657</v>
      </c>
      <c r="F3359" t="str">
        <f t="shared" si="316"/>
        <v>4280</v>
      </c>
      <c r="G3359" t="s">
        <v>215</v>
      </c>
      <c r="H3359" t="s">
        <v>216</v>
      </c>
      <c r="I3359" s="91"/>
      <c r="J3359" s="91">
        <v>5.25</v>
      </c>
      <c r="K3359" s="91"/>
      <c r="L3359" s="91"/>
      <c r="M3359" s="91"/>
      <c r="N3359" s="91"/>
      <c r="O3359" s="91"/>
      <c r="P3359" s="91">
        <v>5.83</v>
      </c>
      <c r="Q3359" s="91"/>
      <c r="R3359" s="91">
        <v>7.43</v>
      </c>
      <c r="S3359" s="91"/>
      <c r="T3359" s="91"/>
      <c r="U3359" s="91">
        <f t="shared" si="317"/>
        <v>18.509999999999998</v>
      </c>
      <c r="V3359" s="82" t="str">
        <f t="shared" si="315"/>
        <v>135104280903</v>
      </c>
      <c r="W3359" s="83">
        <f>VLOOKUP(V3359,Factors!$E$6:$H$5950,4,FALSE)</f>
        <v>0.1119</v>
      </c>
      <c r="X3359" t="str">
        <f>VLOOKUP(V3359,Factors!$E$6:$F$5950,2,FALSE)</f>
        <v>Customers-All</v>
      </c>
      <c r="Y3359" s="92">
        <f t="shared" si="318"/>
        <v>2.0712689999999996</v>
      </c>
      <c r="Z3359" s="92">
        <f t="shared" si="319"/>
        <v>16.438730999999997</v>
      </c>
      <c r="AA3359" s="92">
        <f t="shared" si="320"/>
        <v>18.509999999999998</v>
      </c>
    </row>
    <row r="3360" spans="1:27" x14ac:dyDescent="0.25">
      <c r="A3360" t="s">
        <v>655</v>
      </c>
      <c r="B3360" t="s">
        <v>338</v>
      </c>
      <c r="C3360" t="s">
        <v>339</v>
      </c>
      <c r="D3360" t="s">
        <v>656</v>
      </c>
      <c r="E3360" t="s">
        <v>657</v>
      </c>
      <c r="F3360" t="str">
        <f t="shared" si="316"/>
        <v>4280</v>
      </c>
      <c r="G3360" t="s">
        <v>130</v>
      </c>
      <c r="H3360" t="s">
        <v>131</v>
      </c>
      <c r="I3360" s="91"/>
      <c r="J3360" s="91"/>
      <c r="K3360" s="91">
        <v>101.26</v>
      </c>
      <c r="L3360" s="91"/>
      <c r="M3360" s="91"/>
      <c r="N3360" s="91"/>
      <c r="O3360" s="91"/>
      <c r="P3360" s="91"/>
      <c r="Q3360" s="91">
        <v>262.35000000000002</v>
      </c>
      <c r="R3360" s="91"/>
      <c r="S3360" s="91"/>
      <c r="T3360" s="91"/>
      <c r="U3360" s="91">
        <f t="shared" si="317"/>
        <v>363.61</v>
      </c>
      <c r="V3360" s="82" t="str">
        <f t="shared" si="315"/>
        <v>135104280903</v>
      </c>
      <c r="W3360" s="83">
        <f>VLOOKUP(V3360,Factors!$E$6:$H$5950,4,FALSE)</f>
        <v>0.1119</v>
      </c>
      <c r="X3360" t="str">
        <f>VLOOKUP(V3360,Factors!$E$6:$F$5950,2,FALSE)</f>
        <v>Customers-All</v>
      </c>
      <c r="Y3360" s="92">
        <f t="shared" si="318"/>
        <v>40.687958999999999</v>
      </c>
      <c r="Z3360" s="92">
        <f t="shared" si="319"/>
        <v>322.92204100000004</v>
      </c>
      <c r="AA3360" s="92">
        <f t="shared" si="320"/>
        <v>363.61</v>
      </c>
    </row>
    <row r="3361" spans="1:27" x14ac:dyDescent="0.25">
      <c r="A3361" t="s">
        <v>655</v>
      </c>
      <c r="B3361" t="s">
        <v>672</v>
      </c>
      <c r="C3361" t="s">
        <v>673</v>
      </c>
      <c r="D3361" t="s">
        <v>662</v>
      </c>
      <c r="E3361" t="s">
        <v>663</v>
      </c>
      <c r="F3361" t="str">
        <f t="shared" si="316"/>
        <v>1010</v>
      </c>
      <c r="G3361" t="s">
        <v>150</v>
      </c>
      <c r="H3361" t="s">
        <v>151</v>
      </c>
      <c r="I3361" s="91"/>
      <c r="J3361" s="91"/>
      <c r="K3361" s="91"/>
      <c r="L3361" s="91"/>
      <c r="M3361" s="91"/>
      <c r="N3361" s="91"/>
      <c r="O3361" s="91"/>
      <c r="P3361" s="91"/>
      <c r="Q3361" s="91"/>
      <c r="R3361" s="91"/>
      <c r="S3361" s="91"/>
      <c r="T3361" s="91">
        <v>153</v>
      </c>
      <c r="U3361" s="91">
        <f t="shared" si="317"/>
        <v>153</v>
      </c>
      <c r="V3361" s="82" t="str">
        <f t="shared" si="315"/>
        <v>136001010903</v>
      </c>
      <c r="W3361" s="83">
        <f>VLOOKUP(V3361,Factors!$E$6:$H$5950,4,FALSE)</f>
        <v>8.4099999999999994E-2</v>
      </c>
      <c r="X3361" t="str">
        <f>VLOOKUP(V3361,Factors!$E$6:$F$5950,2,FALSE)</f>
        <v>Customers-Ind</v>
      </c>
      <c r="Y3361" s="92">
        <f t="shared" si="318"/>
        <v>12.867299999999998</v>
      </c>
      <c r="Z3361" s="92">
        <f t="shared" si="319"/>
        <v>140.1327</v>
      </c>
      <c r="AA3361" s="92">
        <f t="shared" si="320"/>
        <v>153</v>
      </c>
    </row>
    <row r="3362" spans="1:27" x14ac:dyDescent="0.25">
      <c r="A3362" t="s">
        <v>655</v>
      </c>
      <c r="B3362" t="s">
        <v>672</v>
      </c>
      <c r="C3362" t="s">
        <v>673</v>
      </c>
      <c r="D3362" t="s">
        <v>674</v>
      </c>
      <c r="E3362" t="s">
        <v>663</v>
      </c>
      <c r="F3362" t="str">
        <f t="shared" si="316"/>
        <v>1015</v>
      </c>
      <c r="G3362" t="s">
        <v>110</v>
      </c>
      <c r="H3362" t="s">
        <v>111</v>
      </c>
      <c r="I3362" s="91">
        <v>21795.23</v>
      </c>
      <c r="J3362" s="91">
        <v>24218.79</v>
      </c>
      <c r="K3362" s="91">
        <v>23466.080000000002</v>
      </c>
      <c r="L3362" s="91">
        <v>25286.41</v>
      </c>
      <c r="M3362" s="91">
        <v>22092.33</v>
      </c>
      <c r="N3362" s="91">
        <v>20860.830000000002</v>
      </c>
      <c r="O3362" s="91">
        <v>23347.15</v>
      </c>
      <c r="P3362" s="91">
        <v>21460.82</v>
      </c>
      <c r="Q3362" s="91">
        <v>23159.33</v>
      </c>
      <c r="R3362" s="91">
        <v>23880.41</v>
      </c>
      <c r="S3362" s="91">
        <v>20140.13</v>
      </c>
      <c r="T3362" s="91">
        <v>19359.66</v>
      </c>
      <c r="U3362" s="91">
        <f t="shared" si="317"/>
        <v>269067.17000000004</v>
      </c>
      <c r="V3362" s="82" t="str">
        <f t="shared" si="315"/>
        <v>136001015903</v>
      </c>
      <c r="W3362" s="83">
        <f>VLOOKUP(V3362,Factors!$E$6:$H$5950,4,FALSE)</f>
        <v>0.1119</v>
      </c>
      <c r="X3362" t="str">
        <f>VLOOKUP(V3362,Factors!$E$6:$F$5950,2,FALSE)</f>
        <v>customers-all</v>
      </c>
      <c r="Y3362" s="92">
        <f t="shared" si="318"/>
        <v>30108.616323000006</v>
      </c>
      <c r="Z3362" s="92">
        <f t="shared" si="319"/>
        <v>238958.55367700005</v>
      </c>
      <c r="AA3362" s="92">
        <f t="shared" si="320"/>
        <v>269067.17000000004</v>
      </c>
    </row>
    <row r="3363" spans="1:27" x14ac:dyDescent="0.25">
      <c r="A3363" t="s">
        <v>655</v>
      </c>
      <c r="B3363" t="s">
        <v>672</v>
      </c>
      <c r="C3363" t="s">
        <v>673</v>
      </c>
      <c r="D3363" t="s">
        <v>674</v>
      </c>
      <c r="E3363" t="s">
        <v>663</v>
      </c>
      <c r="F3363" t="str">
        <f t="shared" si="316"/>
        <v>1015</v>
      </c>
      <c r="G3363" t="s">
        <v>86</v>
      </c>
      <c r="H3363" t="s">
        <v>87</v>
      </c>
      <c r="I3363" s="91">
        <v>35124.5</v>
      </c>
      <c r="J3363" s="91">
        <v>30029.77</v>
      </c>
      <c r="K3363" s="91">
        <v>34842.29</v>
      </c>
      <c r="L3363" s="91">
        <v>31144.67</v>
      </c>
      <c r="M3363" s="91">
        <v>34957.18</v>
      </c>
      <c r="N3363" s="91">
        <v>34283.19</v>
      </c>
      <c r="O3363" s="91">
        <v>28467.15</v>
      </c>
      <c r="P3363" s="91">
        <v>32131.58</v>
      </c>
      <c r="Q3363" s="91">
        <v>33219.53</v>
      </c>
      <c r="R3363" s="91">
        <v>37772.93</v>
      </c>
      <c r="S3363" s="91">
        <v>34285.910000000003</v>
      </c>
      <c r="T3363" s="91">
        <v>24757.61</v>
      </c>
      <c r="U3363" s="91">
        <f t="shared" si="317"/>
        <v>391016.30999999994</v>
      </c>
      <c r="V3363" s="82" t="str">
        <f t="shared" si="315"/>
        <v>136001015903</v>
      </c>
      <c r="W3363" s="83">
        <f>VLOOKUP(V3363,Factors!$E$6:$H$5950,4,FALSE)</f>
        <v>0.1119</v>
      </c>
      <c r="X3363" t="str">
        <f>VLOOKUP(V3363,Factors!$E$6:$F$5950,2,FALSE)</f>
        <v>customers-all</v>
      </c>
      <c r="Y3363" s="92">
        <f t="shared" si="318"/>
        <v>43754.725088999992</v>
      </c>
      <c r="Z3363" s="92">
        <f t="shared" si="319"/>
        <v>347261.58491099993</v>
      </c>
      <c r="AA3363" s="92">
        <f t="shared" si="320"/>
        <v>391016.30999999994</v>
      </c>
    </row>
    <row r="3364" spans="1:27" x14ac:dyDescent="0.25">
      <c r="A3364" t="s">
        <v>655</v>
      </c>
      <c r="B3364" t="s">
        <v>672</v>
      </c>
      <c r="C3364" t="s">
        <v>673</v>
      </c>
      <c r="D3364" t="s">
        <v>674</v>
      </c>
      <c r="E3364" t="s">
        <v>663</v>
      </c>
      <c r="F3364" t="str">
        <f t="shared" si="316"/>
        <v>1015</v>
      </c>
      <c r="G3364" t="s">
        <v>116</v>
      </c>
      <c r="H3364" t="s">
        <v>117</v>
      </c>
      <c r="I3364" s="91">
        <v>867.72</v>
      </c>
      <c r="J3364" s="91">
        <v>-50.76</v>
      </c>
      <c r="K3364" s="91">
        <v>192.38</v>
      </c>
      <c r="L3364" s="91">
        <v>588.28</v>
      </c>
      <c r="M3364" s="91">
        <v>-31.11</v>
      </c>
      <c r="N3364" s="91">
        <v>347.79</v>
      </c>
      <c r="O3364" s="91">
        <v>484.47</v>
      </c>
      <c r="P3364" s="91">
        <v>1343.23</v>
      </c>
      <c r="Q3364" s="91">
        <v>-317.06</v>
      </c>
      <c r="R3364" s="91">
        <v>18.23</v>
      </c>
      <c r="S3364" s="91">
        <v>283.39999999999998</v>
      </c>
      <c r="T3364" s="91">
        <v>291.33</v>
      </c>
      <c r="U3364" s="91">
        <f t="shared" si="317"/>
        <v>4017.9</v>
      </c>
      <c r="V3364" s="82" t="str">
        <f t="shared" si="315"/>
        <v>136001015903</v>
      </c>
      <c r="W3364" s="83">
        <f>VLOOKUP(V3364,Factors!$E$6:$H$5950,4,FALSE)</f>
        <v>0.1119</v>
      </c>
      <c r="X3364" t="str">
        <f>VLOOKUP(V3364,Factors!$E$6:$F$5950,2,FALSE)</f>
        <v>customers-all</v>
      </c>
      <c r="Y3364" s="92">
        <f t="shared" si="318"/>
        <v>449.60300999999998</v>
      </c>
      <c r="Z3364" s="92">
        <f t="shared" si="319"/>
        <v>3568.2969900000003</v>
      </c>
      <c r="AA3364" s="92">
        <f t="shared" si="320"/>
        <v>4017.9</v>
      </c>
    </row>
    <row r="3365" spans="1:27" x14ac:dyDescent="0.25">
      <c r="A3365" t="s">
        <v>655</v>
      </c>
      <c r="B3365" t="s">
        <v>672</v>
      </c>
      <c r="C3365" t="s">
        <v>673</v>
      </c>
      <c r="D3365" t="s">
        <v>674</v>
      </c>
      <c r="E3365" t="s">
        <v>663</v>
      </c>
      <c r="F3365" t="str">
        <f t="shared" si="316"/>
        <v>1015</v>
      </c>
      <c r="G3365" t="s">
        <v>88</v>
      </c>
      <c r="H3365" t="s">
        <v>89</v>
      </c>
      <c r="I3365" s="91">
        <v>8688.75</v>
      </c>
      <c r="J3365" s="91">
        <v>7922.43</v>
      </c>
      <c r="K3365" s="91">
        <v>8644.52</v>
      </c>
      <c r="L3365" s="91">
        <v>8413.5</v>
      </c>
      <c r="M3365" s="91">
        <v>8879.2800000000007</v>
      </c>
      <c r="N3365" s="91">
        <v>8413.49</v>
      </c>
      <c r="O3365" s="91">
        <v>8646.33</v>
      </c>
      <c r="P3365" s="91">
        <v>8879.2000000000007</v>
      </c>
      <c r="Q3365" s="91">
        <v>8155.77</v>
      </c>
      <c r="R3365" s="91">
        <v>8879.2199999999993</v>
      </c>
      <c r="S3365" s="91">
        <v>8646.5499999999993</v>
      </c>
      <c r="T3365" s="91">
        <v>8586.69</v>
      </c>
      <c r="U3365" s="91">
        <f t="shared" si="317"/>
        <v>102755.73000000001</v>
      </c>
      <c r="V3365" s="82" t="str">
        <f t="shared" si="315"/>
        <v>136001015903</v>
      </c>
      <c r="W3365" s="83">
        <f>VLOOKUP(V3365,Factors!$E$6:$H$5950,4,FALSE)</f>
        <v>0.1119</v>
      </c>
      <c r="X3365" t="str">
        <f>VLOOKUP(V3365,Factors!$E$6:$F$5950,2,FALSE)</f>
        <v>customers-all</v>
      </c>
      <c r="Y3365" s="92">
        <f t="shared" si="318"/>
        <v>11498.366187000001</v>
      </c>
      <c r="Z3365" s="92">
        <f t="shared" si="319"/>
        <v>91257.363813000004</v>
      </c>
      <c r="AA3365" s="92">
        <f t="shared" si="320"/>
        <v>102755.73000000001</v>
      </c>
    </row>
    <row r="3366" spans="1:27" x14ac:dyDescent="0.25">
      <c r="A3366" t="s">
        <v>655</v>
      </c>
      <c r="B3366" t="s">
        <v>672</v>
      </c>
      <c r="C3366" t="s">
        <v>673</v>
      </c>
      <c r="D3366" t="s">
        <v>674</v>
      </c>
      <c r="E3366" t="s">
        <v>663</v>
      </c>
      <c r="F3366" t="str">
        <f t="shared" si="316"/>
        <v>1015</v>
      </c>
      <c r="G3366" t="s">
        <v>90</v>
      </c>
      <c r="H3366" t="s">
        <v>91</v>
      </c>
      <c r="I3366" s="91">
        <v>33898.57</v>
      </c>
      <c r="J3366" s="91">
        <v>30769.66</v>
      </c>
      <c r="K3366" s="91">
        <v>33615.01</v>
      </c>
      <c r="L3366" s="91">
        <v>32782.720000000001</v>
      </c>
      <c r="M3366" s="91">
        <v>34490.050000000003</v>
      </c>
      <c r="N3366" s="91">
        <v>32743.23</v>
      </c>
      <c r="O3366" s="91">
        <v>33670.46</v>
      </c>
      <c r="P3366" s="91">
        <v>34716.339999999997</v>
      </c>
      <c r="Q3366" s="91">
        <v>31632.57</v>
      </c>
      <c r="R3366" s="91">
        <v>34497.980000000003</v>
      </c>
      <c r="S3366" s="91">
        <v>33637.49</v>
      </c>
      <c r="T3366" s="91">
        <v>33405.480000000003</v>
      </c>
      <c r="U3366" s="91">
        <f t="shared" si="317"/>
        <v>399859.56</v>
      </c>
      <c r="V3366" s="82" t="str">
        <f t="shared" si="315"/>
        <v>136001015903</v>
      </c>
      <c r="W3366" s="83">
        <f>VLOOKUP(V3366,Factors!$E$6:$H$5950,4,FALSE)</f>
        <v>0.1119</v>
      </c>
      <c r="X3366" t="str">
        <f>VLOOKUP(V3366,Factors!$E$6:$F$5950,2,FALSE)</f>
        <v>customers-all</v>
      </c>
      <c r="Y3366" s="92">
        <f t="shared" si="318"/>
        <v>44744.284763999996</v>
      </c>
      <c r="Z3366" s="92">
        <f t="shared" si="319"/>
        <v>355115.27523600002</v>
      </c>
      <c r="AA3366" s="92">
        <f t="shared" si="320"/>
        <v>399859.56</v>
      </c>
    </row>
    <row r="3367" spans="1:27" x14ac:dyDescent="0.25">
      <c r="A3367" t="s">
        <v>655</v>
      </c>
      <c r="B3367" t="s">
        <v>672</v>
      </c>
      <c r="C3367" t="s">
        <v>673</v>
      </c>
      <c r="D3367" t="s">
        <v>674</v>
      </c>
      <c r="E3367" t="s">
        <v>663</v>
      </c>
      <c r="F3367" t="str">
        <f t="shared" si="316"/>
        <v>1015</v>
      </c>
      <c r="G3367" t="s">
        <v>120</v>
      </c>
      <c r="H3367" t="s">
        <v>121</v>
      </c>
      <c r="I3367" s="91"/>
      <c r="J3367" s="91"/>
      <c r="K3367" s="91">
        <v>203.94</v>
      </c>
      <c r="L3367" s="91"/>
      <c r="M3367" s="91"/>
      <c r="N3367" s="91"/>
      <c r="O3367" s="91"/>
      <c r="P3367" s="91"/>
      <c r="Q3367" s="91"/>
      <c r="R3367" s="91"/>
      <c r="S3367" s="91"/>
      <c r="T3367" s="91"/>
      <c r="U3367" s="91">
        <f t="shared" si="317"/>
        <v>203.94</v>
      </c>
      <c r="V3367" s="82" t="str">
        <f t="shared" si="315"/>
        <v>136001015903</v>
      </c>
      <c r="W3367" s="83">
        <f>VLOOKUP(V3367,Factors!$E$6:$H$5950,4,FALSE)</f>
        <v>0.1119</v>
      </c>
      <c r="X3367" t="str">
        <f>VLOOKUP(V3367,Factors!$E$6:$F$5950,2,FALSE)</f>
        <v>customers-all</v>
      </c>
      <c r="Y3367" s="92">
        <f t="shared" si="318"/>
        <v>22.820885999999998</v>
      </c>
      <c r="Z3367" s="92">
        <f t="shared" si="319"/>
        <v>181.119114</v>
      </c>
      <c r="AA3367" s="92">
        <f t="shared" si="320"/>
        <v>203.94</v>
      </c>
    </row>
    <row r="3368" spans="1:27" x14ac:dyDescent="0.25">
      <c r="A3368" t="s">
        <v>655</v>
      </c>
      <c r="B3368" t="s">
        <v>672</v>
      </c>
      <c r="C3368" t="s">
        <v>673</v>
      </c>
      <c r="D3368" t="s">
        <v>674</v>
      </c>
      <c r="E3368" t="s">
        <v>663</v>
      </c>
      <c r="F3368" t="str">
        <f t="shared" si="316"/>
        <v>1015</v>
      </c>
      <c r="G3368" t="s">
        <v>84</v>
      </c>
      <c r="H3368" t="s">
        <v>85</v>
      </c>
      <c r="I3368" s="91"/>
      <c r="J3368" s="91"/>
      <c r="K3368" s="91"/>
      <c r="L3368" s="91"/>
      <c r="M3368" s="91"/>
      <c r="N3368" s="91"/>
      <c r="O3368" s="91"/>
      <c r="P3368" s="91"/>
      <c r="Q3368" s="91">
        <v>1319.45</v>
      </c>
      <c r="R3368" s="91"/>
      <c r="S3368" s="91"/>
      <c r="T3368" s="91"/>
      <c r="U3368" s="91">
        <f t="shared" si="317"/>
        <v>1319.45</v>
      </c>
      <c r="V3368" s="82" t="str">
        <f t="shared" si="315"/>
        <v>136001015903</v>
      </c>
      <c r="W3368" s="83">
        <f>VLOOKUP(V3368,Factors!$E$6:$H$5950,4,FALSE)</f>
        <v>0.1119</v>
      </c>
      <c r="X3368" t="str">
        <f>VLOOKUP(V3368,Factors!$E$6:$F$5950,2,FALSE)</f>
        <v>customers-all</v>
      </c>
      <c r="Y3368" s="92">
        <f t="shared" si="318"/>
        <v>147.646455</v>
      </c>
      <c r="Z3368" s="92">
        <f t="shared" si="319"/>
        <v>1171.803545</v>
      </c>
      <c r="AA3368" s="92">
        <f t="shared" si="320"/>
        <v>1319.45</v>
      </c>
    </row>
    <row r="3369" spans="1:27" x14ac:dyDescent="0.25">
      <c r="A3369" t="s">
        <v>655</v>
      </c>
      <c r="B3369" t="s">
        <v>672</v>
      </c>
      <c r="C3369" t="s">
        <v>673</v>
      </c>
      <c r="D3369" t="s">
        <v>674</v>
      </c>
      <c r="E3369" t="s">
        <v>663</v>
      </c>
      <c r="F3369" t="str">
        <f t="shared" si="316"/>
        <v>1015</v>
      </c>
      <c r="G3369" t="s">
        <v>44</v>
      </c>
      <c r="H3369" t="s">
        <v>45</v>
      </c>
      <c r="I3369" s="91">
        <v>2016.11</v>
      </c>
      <c r="J3369" s="91">
        <v>2176.0100000000002</v>
      </c>
      <c r="K3369" s="91">
        <v>2160.46</v>
      </c>
      <c r="L3369" s="91">
        <v>3779.5</v>
      </c>
      <c r="M3369" s="91">
        <v>2192.83</v>
      </c>
      <c r="N3369" s="91">
        <v>2176.86</v>
      </c>
      <c r="O3369" s="91">
        <v>2177.42</v>
      </c>
      <c r="P3369" s="91">
        <v>2177.42</v>
      </c>
      <c r="Q3369" s="91">
        <v>2128.4</v>
      </c>
      <c r="R3369" s="91">
        <v>347.55</v>
      </c>
      <c r="S3369" s="91">
        <v>274.02</v>
      </c>
      <c r="T3369" s="91">
        <v>274.2</v>
      </c>
      <c r="U3369" s="91">
        <f t="shared" si="317"/>
        <v>21880.780000000002</v>
      </c>
      <c r="V3369" s="82" t="str">
        <f t="shared" si="315"/>
        <v>136001015903</v>
      </c>
      <c r="W3369" s="83">
        <f>VLOOKUP(V3369,Factors!$E$6:$H$5950,4,FALSE)</f>
        <v>0.1119</v>
      </c>
      <c r="X3369" t="str">
        <f>VLOOKUP(V3369,Factors!$E$6:$F$5950,2,FALSE)</f>
        <v>customers-all</v>
      </c>
      <c r="Y3369" s="92">
        <f t="shared" si="318"/>
        <v>2448.4592820000003</v>
      </c>
      <c r="Z3369" s="92">
        <f t="shared" si="319"/>
        <v>19432.320718000003</v>
      </c>
      <c r="AA3369" s="92">
        <f t="shared" si="320"/>
        <v>21880.780000000002</v>
      </c>
    </row>
    <row r="3370" spans="1:27" x14ac:dyDescent="0.25">
      <c r="A3370" t="s">
        <v>655</v>
      </c>
      <c r="B3370" t="s">
        <v>672</v>
      </c>
      <c r="C3370" t="s">
        <v>673</v>
      </c>
      <c r="D3370" t="s">
        <v>674</v>
      </c>
      <c r="E3370" t="s">
        <v>663</v>
      </c>
      <c r="F3370" t="str">
        <f t="shared" si="316"/>
        <v>1015</v>
      </c>
      <c r="G3370" t="s">
        <v>207</v>
      </c>
      <c r="H3370" t="s">
        <v>208</v>
      </c>
      <c r="I3370" s="91"/>
      <c r="J3370" s="91"/>
      <c r="K3370" s="91"/>
      <c r="L3370" s="91"/>
      <c r="M3370" s="91"/>
      <c r="N3370" s="91"/>
      <c r="O3370" s="91"/>
      <c r="P3370" s="91"/>
      <c r="Q3370" s="91"/>
      <c r="R3370" s="91"/>
      <c r="S3370" s="91"/>
      <c r="T3370" s="91">
        <v>103.99</v>
      </c>
      <c r="U3370" s="91">
        <f t="shared" si="317"/>
        <v>103.99</v>
      </c>
      <c r="V3370" s="82" t="str">
        <f t="shared" si="315"/>
        <v>136001015903</v>
      </c>
      <c r="W3370" s="83">
        <f>VLOOKUP(V3370,Factors!$E$6:$H$5950,4,FALSE)</f>
        <v>0.1119</v>
      </c>
      <c r="X3370" t="str">
        <f>VLOOKUP(V3370,Factors!$E$6:$F$5950,2,FALSE)</f>
        <v>customers-all</v>
      </c>
      <c r="Y3370" s="92">
        <f t="shared" si="318"/>
        <v>11.636481</v>
      </c>
      <c r="Z3370" s="92">
        <f t="shared" si="319"/>
        <v>92.353518999999991</v>
      </c>
      <c r="AA3370" s="92">
        <f t="shared" si="320"/>
        <v>103.99</v>
      </c>
    </row>
    <row r="3371" spans="1:27" x14ac:dyDescent="0.25">
      <c r="A3371" t="s">
        <v>655</v>
      </c>
      <c r="B3371" t="s">
        <v>672</v>
      </c>
      <c r="C3371" t="s">
        <v>673</v>
      </c>
      <c r="D3371" t="s">
        <v>674</v>
      </c>
      <c r="E3371" t="s">
        <v>663</v>
      </c>
      <c r="F3371" t="str">
        <f t="shared" si="316"/>
        <v>1015</v>
      </c>
      <c r="G3371" t="s">
        <v>128</v>
      </c>
      <c r="H3371" t="s">
        <v>129</v>
      </c>
      <c r="I3371" s="91"/>
      <c r="J3371" s="91"/>
      <c r="K3371" s="91"/>
      <c r="L3371" s="91"/>
      <c r="M3371" s="91"/>
      <c r="N3371" s="91"/>
      <c r="O3371" s="91"/>
      <c r="P3371" s="91"/>
      <c r="Q3371" s="91"/>
      <c r="R3371" s="91">
        <v>43.85</v>
      </c>
      <c r="S3371" s="91"/>
      <c r="T3371" s="91"/>
      <c r="U3371" s="91">
        <f t="shared" si="317"/>
        <v>43.85</v>
      </c>
      <c r="V3371" s="82" t="str">
        <f t="shared" si="315"/>
        <v>136001015903</v>
      </c>
      <c r="W3371" s="83">
        <f>VLOOKUP(V3371,Factors!$E$6:$H$5950,4,FALSE)</f>
        <v>0.1119</v>
      </c>
      <c r="X3371" t="str">
        <f>VLOOKUP(V3371,Factors!$E$6:$F$5950,2,FALSE)</f>
        <v>customers-all</v>
      </c>
      <c r="Y3371" s="92">
        <f t="shared" si="318"/>
        <v>4.9068149999999999</v>
      </c>
      <c r="Z3371" s="92">
        <f t="shared" si="319"/>
        <v>38.943185</v>
      </c>
      <c r="AA3371" s="92">
        <f t="shared" si="320"/>
        <v>43.85</v>
      </c>
    </row>
    <row r="3372" spans="1:27" x14ac:dyDescent="0.25">
      <c r="A3372" t="s">
        <v>655</v>
      </c>
      <c r="B3372" t="s">
        <v>672</v>
      </c>
      <c r="C3372" t="s">
        <v>673</v>
      </c>
      <c r="D3372" t="s">
        <v>674</v>
      </c>
      <c r="E3372" t="s">
        <v>663</v>
      </c>
      <c r="F3372" t="str">
        <f t="shared" si="316"/>
        <v>1015</v>
      </c>
      <c r="G3372" t="s">
        <v>71</v>
      </c>
      <c r="H3372" t="s">
        <v>72</v>
      </c>
      <c r="I3372" s="91">
        <v>212759.1</v>
      </c>
      <c r="J3372" s="91">
        <v>211849.21</v>
      </c>
      <c r="K3372" s="91">
        <v>227625.19</v>
      </c>
      <c r="L3372" s="91">
        <v>203485.69</v>
      </c>
      <c r="M3372" s="91">
        <v>212843.67</v>
      </c>
      <c r="N3372" s="91">
        <v>211518.21</v>
      </c>
      <c r="O3372" s="91">
        <v>218248.14</v>
      </c>
      <c r="P3372" s="91">
        <v>212488.16</v>
      </c>
      <c r="Q3372" s="91">
        <v>213590.78</v>
      </c>
      <c r="R3372" s="91">
        <v>213764.99</v>
      </c>
      <c r="S3372" s="91">
        <v>209243.51</v>
      </c>
      <c r="T3372" s="91">
        <v>215325.32</v>
      </c>
      <c r="U3372" s="91">
        <f t="shared" si="317"/>
        <v>2562741.9699999993</v>
      </c>
      <c r="V3372" s="82" t="str">
        <f t="shared" si="315"/>
        <v>136001015903</v>
      </c>
      <c r="W3372" s="83">
        <f>VLOOKUP(V3372,Factors!$E$6:$H$5950,4,FALSE)</f>
        <v>0.1119</v>
      </c>
      <c r="X3372" t="str">
        <f>VLOOKUP(V3372,Factors!$E$6:$F$5950,2,FALSE)</f>
        <v>customers-all</v>
      </c>
      <c r="Y3372" s="92">
        <f t="shared" si="318"/>
        <v>286770.82644299994</v>
      </c>
      <c r="Z3372" s="92">
        <f t="shared" si="319"/>
        <v>2275971.1435569995</v>
      </c>
      <c r="AA3372" s="92">
        <f t="shared" si="320"/>
        <v>2562741.9699999993</v>
      </c>
    </row>
    <row r="3373" spans="1:27" x14ac:dyDescent="0.25">
      <c r="A3373" t="s">
        <v>655</v>
      </c>
      <c r="B3373" t="s">
        <v>672</v>
      </c>
      <c r="C3373" t="s">
        <v>673</v>
      </c>
      <c r="D3373" t="s">
        <v>674</v>
      </c>
      <c r="E3373" t="s">
        <v>663</v>
      </c>
      <c r="F3373" t="str">
        <f t="shared" si="316"/>
        <v>1015</v>
      </c>
      <c r="G3373" t="s">
        <v>98</v>
      </c>
      <c r="H3373" t="s">
        <v>99</v>
      </c>
      <c r="I3373" s="91">
        <v>348.91</v>
      </c>
      <c r="J3373" s="91">
        <v>233.52</v>
      </c>
      <c r="K3373" s="91">
        <v>82.63</v>
      </c>
      <c r="L3373" s="91">
        <v>95.5</v>
      </c>
      <c r="M3373" s="91">
        <v>76.02</v>
      </c>
      <c r="N3373" s="91">
        <v>301.10000000000002</v>
      </c>
      <c r="O3373" s="91">
        <v>157.36000000000001</v>
      </c>
      <c r="P3373" s="91">
        <v>90.9</v>
      </c>
      <c r="Q3373" s="91">
        <v>276.19</v>
      </c>
      <c r="R3373" s="91">
        <v>85.08</v>
      </c>
      <c r="S3373" s="91"/>
      <c r="T3373" s="91">
        <v>302.56</v>
      </c>
      <c r="U3373" s="91">
        <f t="shared" si="317"/>
        <v>2049.77</v>
      </c>
      <c r="V3373" s="82" t="str">
        <f t="shared" si="315"/>
        <v>136001015903</v>
      </c>
      <c r="W3373" s="83">
        <f>VLOOKUP(V3373,Factors!$E$6:$H$5950,4,FALSE)</f>
        <v>0.1119</v>
      </c>
      <c r="X3373" t="str">
        <f>VLOOKUP(V3373,Factors!$E$6:$F$5950,2,FALSE)</f>
        <v>customers-all</v>
      </c>
      <c r="Y3373" s="92">
        <f t="shared" si="318"/>
        <v>229.36926299999999</v>
      </c>
      <c r="Z3373" s="92">
        <f t="shared" si="319"/>
        <v>1820.4007369999999</v>
      </c>
      <c r="AA3373" s="92">
        <f t="shared" si="320"/>
        <v>2049.77</v>
      </c>
    </row>
    <row r="3374" spans="1:27" x14ac:dyDescent="0.25">
      <c r="A3374" t="s">
        <v>655</v>
      </c>
      <c r="B3374" t="s">
        <v>672</v>
      </c>
      <c r="C3374" t="s">
        <v>673</v>
      </c>
      <c r="D3374" t="s">
        <v>674</v>
      </c>
      <c r="E3374" t="s">
        <v>663</v>
      </c>
      <c r="F3374" t="str">
        <f t="shared" si="316"/>
        <v>1015</v>
      </c>
      <c r="G3374" t="s">
        <v>412</v>
      </c>
      <c r="H3374" t="s">
        <v>413</v>
      </c>
      <c r="I3374" s="91">
        <v>19802.8</v>
      </c>
      <c r="J3374" s="91">
        <v>26415.03</v>
      </c>
      <c r="K3374" s="91">
        <v>32612.3</v>
      </c>
      <c r="L3374" s="91">
        <v>36279.760000000002</v>
      </c>
      <c r="M3374" s="91">
        <v>18082.95</v>
      </c>
      <c r="N3374" s="91">
        <v>26016.07</v>
      </c>
      <c r="O3374" s="91">
        <v>25867.91</v>
      </c>
      <c r="P3374" s="91">
        <v>30523.759999999998</v>
      </c>
      <c r="Q3374" s="91">
        <v>16180.96</v>
      </c>
      <c r="R3374" s="91">
        <v>19388.900000000001</v>
      </c>
      <c r="S3374" s="91">
        <v>20054.96</v>
      </c>
      <c r="T3374" s="91">
        <v>23463.32</v>
      </c>
      <c r="U3374" s="91">
        <f t="shared" si="317"/>
        <v>294688.72000000003</v>
      </c>
      <c r="V3374" s="82" t="str">
        <f t="shared" si="315"/>
        <v>136001015903</v>
      </c>
      <c r="W3374" s="83">
        <f>VLOOKUP(V3374,Factors!$E$6:$H$5950,4,FALSE)</f>
        <v>0.1119</v>
      </c>
      <c r="X3374" t="str">
        <f>VLOOKUP(V3374,Factors!$E$6:$F$5950,2,FALSE)</f>
        <v>customers-all</v>
      </c>
      <c r="Y3374" s="92">
        <f t="shared" si="318"/>
        <v>32975.667768000007</v>
      </c>
      <c r="Z3374" s="92">
        <f t="shared" si="319"/>
        <v>261713.05223200002</v>
      </c>
      <c r="AA3374" s="92">
        <f t="shared" si="320"/>
        <v>294688.72000000003</v>
      </c>
    </row>
    <row r="3375" spans="1:27" x14ac:dyDescent="0.25">
      <c r="A3375" t="s">
        <v>655</v>
      </c>
      <c r="B3375" t="s">
        <v>672</v>
      </c>
      <c r="C3375" t="s">
        <v>673</v>
      </c>
      <c r="D3375" t="s">
        <v>674</v>
      </c>
      <c r="E3375" t="s">
        <v>663</v>
      </c>
      <c r="F3375" t="str">
        <f t="shared" si="316"/>
        <v>1015</v>
      </c>
      <c r="G3375" t="s">
        <v>130</v>
      </c>
      <c r="H3375" t="s">
        <v>131</v>
      </c>
      <c r="I3375" s="91">
        <v>70.75</v>
      </c>
      <c r="J3375" s="91"/>
      <c r="K3375" s="91">
        <v>33.979999999999997</v>
      </c>
      <c r="L3375" s="91"/>
      <c r="M3375" s="91"/>
      <c r="N3375" s="91"/>
      <c r="O3375" s="91"/>
      <c r="P3375" s="91"/>
      <c r="Q3375" s="91">
        <v>47.99</v>
      </c>
      <c r="R3375" s="91"/>
      <c r="S3375" s="91"/>
      <c r="T3375" s="91">
        <v>70.790000000000006</v>
      </c>
      <c r="U3375" s="91">
        <f t="shared" si="317"/>
        <v>223.51</v>
      </c>
      <c r="V3375" s="82" t="str">
        <f t="shared" si="315"/>
        <v>136001015903</v>
      </c>
      <c r="W3375" s="83">
        <f>VLOOKUP(V3375,Factors!$E$6:$H$5950,4,FALSE)</f>
        <v>0.1119</v>
      </c>
      <c r="X3375" t="str">
        <f>VLOOKUP(V3375,Factors!$E$6:$F$5950,2,FALSE)</f>
        <v>customers-all</v>
      </c>
      <c r="Y3375" s="92">
        <f t="shared" si="318"/>
        <v>25.010769</v>
      </c>
      <c r="Z3375" s="92">
        <f t="shared" si="319"/>
        <v>198.49923099999998</v>
      </c>
      <c r="AA3375" s="92">
        <f t="shared" si="320"/>
        <v>223.51</v>
      </c>
    </row>
    <row r="3376" spans="1:27" x14ac:dyDescent="0.25">
      <c r="A3376" t="s">
        <v>655</v>
      </c>
      <c r="B3376" t="s">
        <v>672</v>
      </c>
      <c r="C3376" t="s">
        <v>673</v>
      </c>
      <c r="D3376" t="s">
        <v>674</v>
      </c>
      <c r="E3376" t="s">
        <v>663</v>
      </c>
      <c r="F3376" t="str">
        <f t="shared" si="316"/>
        <v>1015</v>
      </c>
      <c r="G3376" t="s">
        <v>102</v>
      </c>
      <c r="H3376" t="s">
        <v>103</v>
      </c>
      <c r="I3376" s="91">
        <v>480</v>
      </c>
      <c r="J3376" s="91"/>
      <c r="K3376" s="91"/>
      <c r="L3376" s="91"/>
      <c r="M3376" s="91"/>
      <c r="N3376" s="91"/>
      <c r="O3376" s="91"/>
      <c r="P3376" s="91"/>
      <c r="Q3376" s="91"/>
      <c r="R3376" s="91">
        <v>0</v>
      </c>
      <c r="S3376" s="91"/>
      <c r="T3376" s="91"/>
      <c r="U3376" s="91">
        <f t="shared" si="317"/>
        <v>480</v>
      </c>
      <c r="V3376" s="82" t="str">
        <f t="shared" si="315"/>
        <v>136001015903</v>
      </c>
      <c r="W3376" s="83">
        <f>VLOOKUP(V3376,Factors!$E$6:$H$5950,4,FALSE)</f>
        <v>0.1119</v>
      </c>
      <c r="X3376" t="str">
        <f>VLOOKUP(V3376,Factors!$E$6:$F$5950,2,FALSE)</f>
        <v>customers-all</v>
      </c>
      <c r="Y3376" s="92">
        <f t="shared" si="318"/>
        <v>53.712000000000003</v>
      </c>
      <c r="Z3376" s="92">
        <f t="shared" si="319"/>
        <v>426.28800000000001</v>
      </c>
      <c r="AA3376" s="92">
        <f t="shared" si="320"/>
        <v>480</v>
      </c>
    </row>
    <row r="3377" spans="1:27" x14ac:dyDescent="0.25">
      <c r="A3377" t="s">
        <v>655</v>
      </c>
      <c r="B3377" t="s">
        <v>672</v>
      </c>
      <c r="C3377" t="s">
        <v>673</v>
      </c>
      <c r="D3377" t="s">
        <v>674</v>
      </c>
      <c r="E3377" t="s">
        <v>663</v>
      </c>
      <c r="F3377" t="str">
        <f t="shared" si="316"/>
        <v>1015</v>
      </c>
      <c r="G3377" t="s">
        <v>144</v>
      </c>
      <c r="H3377" t="s">
        <v>145</v>
      </c>
      <c r="I3377" s="91">
        <v>404.81</v>
      </c>
      <c r="J3377" s="91">
        <v>606.45000000000005</v>
      </c>
      <c r="K3377" s="91">
        <v>774.92</v>
      </c>
      <c r="L3377" s="91">
        <v>268.10000000000002</v>
      </c>
      <c r="M3377" s="91">
        <v>514.71</v>
      </c>
      <c r="N3377" s="91"/>
      <c r="O3377" s="91"/>
      <c r="P3377" s="91">
        <v>60</v>
      </c>
      <c r="Q3377" s="91">
        <v>270.75</v>
      </c>
      <c r="R3377" s="91">
        <v>70.77</v>
      </c>
      <c r="S3377" s="91">
        <v>79</v>
      </c>
      <c r="T3377" s="91"/>
      <c r="U3377" s="91">
        <f t="shared" si="317"/>
        <v>3049.5099999999998</v>
      </c>
      <c r="V3377" s="82" t="str">
        <f t="shared" si="315"/>
        <v>136001015903</v>
      </c>
      <c r="W3377" s="83">
        <f>VLOOKUP(V3377,Factors!$E$6:$H$5950,4,FALSE)</f>
        <v>0.1119</v>
      </c>
      <c r="X3377" t="str">
        <f>VLOOKUP(V3377,Factors!$E$6:$F$5950,2,FALSE)</f>
        <v>customers-all</v>
      </c>
      <c r="Y3377" s="92">
        <f t="shared" si="318"/>
        <v>341.24016899999998</v>
      </c>
      <c r="Z3377" s="92">
        <f t="shared" si="319"/>
        <v>2708.2698309999996</v>
      </c>
      <c r="AA3377" s="92">
        <f t="shared" si="320"/>
        <v>3049.5099999999998</v>
      </c>
    </row>
    <row r="3378" spans="1:27" x14ac:dyDescent="0.25">
      <c r="A3378" t="s">
        <v>655</v>
      </c>
      <c r="B3378" t="s">
        <v>672</v>
      </c>
      <c r="C3378" t="s">
        <v>673</v>
      </c>
      <c r="D3378" t="s">
        <v>674</v>
      </c>
      <c r="E3378" t="s">
        <v>663</v>
      </c>
      <c r="F3378" t="str">
        <f t="shared" si="316"/>
        <v>1015</v>
      </c>
      <c r="G3378" t="s">
        <v>146</v>
      </c>
      <c r="H3378" t="s">
        <v>147</v>
      </c>
      <c r="I3378" s="91"/>
      <c r="J3378" s="91">
        <v>1171.02</v>
      </c>
      <c r="K3378" s="91">
        <v>386.1</v>
      </c>
      <c r="L3378" s="91"/>
      <c r="M3378" s="91">
        <v>2666.02</v>
      </c>
      <c r="N3378" s="91">
        <v>-370.01</v>
      </c>
      <c r="O3378" s="91"/>
      <c r="P3378" s="91"/>
      <c r="Q3378" s="91">
        <v>322.10000000000002</v>
      </c>
      <c r="R3378" s="91">
        <v>1018.28</v>
      </c>
      <c r="S3378" s="91"/>
      <c r="T3378" s="91"/>
      <c r="U3378" s="91">
        <f t="shared" si="317"/>
        <v>5193.5099999999993</v>
      </c>
      <c r="V3378" s="82" t="str">
        <f t="shared" si="315"/>
        <v>136001015903</v>
      </c>
      <c r="W3378" s="83">
        <f>VLOOKUP(V3378,Factors!$E$6:$H$5950,4,FALSE)</f>
        <v>0.1119</v>
      </c>
      <c r="X3378" t="str">
        <f>VLOOKUP(V3378,Factors!$E$6:$F$5950,2,FALSE)</f>
        <v>customers-all</v>
      </c>
      <c r="Y3378" s="92">
        <f t="shared" si="318"/>
        <v>581.1537689999999</v>
      </c>
      <c r="Z3378" s="92">
        <f t="shared" si="319"/>
        <v>4612.3562309999998</v>
      </c>
      <c r="AA3378" s="92">
        <f t="shared" si="320"/>
        <v>5193.5099999999993</v>
      </c>
    </row>
    <row r="3379" spans="1:27" x14ac:dyDescent="0.25">
      <c r="A3379" t="s">
        <v>655</v>
      </c>
      <c r="B3379" t="s">
        <v>672</v>
      </c>
      <c r="C3379" t="s">
        <v>673</v>
      </c>
      <c r="D3379" t="s">
        <v>674</v>
      </c>
      <c r="E3379" t="s">
        <v>663</v>
      </c>
      <c r="F3379" t="str">
        <f t="shared" si="316"/>
        <v>1015</v>
      </c>
      <c r="G3379" t="s">
        <v>148</v>
      </c>
      <c r="H3379" t="s">
        <v>149</v>
      </c>
      <c r="I3379" s="91"/>
      <c r="J3379" s="91">
        <v>9.5</v>
      </c>
      <c r="K3379" s="91">
        <v>336.99</v>
      </c>
      <c r="L3379" s="91">
        <v>7.35</v>
      </c>
      <c r="M3379" s="91"/>
      <c r="N3379" s="91"/>
      <c r="O3379" s="91"/>
      <c r="P3379" s="91"/>
      <c r="Q3379" s="91"/>
      <c r="R3379" s="91"/>
      <c r="S3379" s="91"/>
      <c r="T3379" s="91"/>
      <c r="U3379" s="91">
        <f t="shared" si="317"/>
        <v>353.84000000000003</v>
      </c>
      <c r="V3379" s="82" t="str">
        <f t="shared" si="315"/>
        <v>136001015903</v>
      </c>
      <c r="W3379" s="83">
        <f>VLOOKUP(V3379,Factors!$E$6:$H$5950,4,FALSE)</f>
        <v>0.1119</v>
      </c>
      <c r="X3379" t="str">
        <f>VLOOKUP(V3379,Factors!$E$6:$F$5950,2,FALSE)</f>
        <v>customers-all</v>
      </c>
      <c r="Y3379" s="92">
        <f t="shared" si="318"/>
        <v>39.594696000000006</v>
      </c>
      <c r="Z3379" s="92">
        <f t="shared" si="319"/>
        <v>314.24530400000003</v>
      </c>
      <c r="AA3379" s="92">
        <f t="shared" si="320"/>
        <v>353.84000000000003</v>
      </c>
    </row>
    <row r="3380" spans="1:27" x14ac:dyDescent="0.25">
      <c r="A3380" t="s">
        <v>655</v>
      </c>
      <c r="B3380" t="s">
        <v>672</v>
      </c>
      <c r="C3380" t="s">
        <v>673</v>
      </c>
      <c r="D3380" t="s">
        <v>674</v>
      </c>
      <c r="E3380" t="s">
        <v>663</v>
      </c>
      <c r="F3380" t="str">
        <f t="shared" si="316"/>
        <v>1015</v>
      </c>
      <c r="G3380" t="s">
        <v>150</v>
      </c>
      <c r="H3380" t="s">
        <v>151</v>
      </c>
      <c r="I3380" s="91"/>
      <c r="J3380" s="91"/>
      <c r="K3380" s="91"/>
      <c r="L3380" s="91"/>
      <c r="M3380" s="91"/>
      <c r="N3380" s="91"/>
      <c r="O3380" s="91"/>
      <c r="P3380" s="91"/>
      <c r="Q3380" s="91"/>
      <c r="R3380" s="91"/>
      <c r="S3380" s="91"/>
      <c r="T3380" s="91">
        <v>100</v>
      </c>
      <c r="U3380" s="91">
        <f t="shared" si="317"/>
        <v>100</v>
      </c>
      <c r="V3380" s="82" t="str">
        <f t="shared" si="315"/>
        <v>136001015903</v>
      </c>
      <c r="W3380" s="83">
        <f>VLOOKUP(V3380,Factors!$E$6:$H$5950,4,FALSE)</f>
        <v>0.1119</v>
      </c>
      <c r="X3380" t="str">
        <f>VLOOKUP(V3380,Factors!$E$6:$F$5950,2,FALSE)</f>
        <v>customers-all</v>
      </c>
      <c r="Y3380" s="92">
        <f t="shared" si="318"/>
        <v>11.19</v>
      </c>
      <c r="Z3380" s="92">
        <f t="shared" si="319"/>
        <v>88.81</v>
      </c>
      <c r="AA3380" s="92">
        <f t="shared" si="320"/>
        <v>100</v>
      </c>
    </row>
    <row r="3381" spans="1:27" x14ac:dyDescent="0.25">
      <c r="A3381" t="s">
        <v>655</v>
      </c>
      <c r="B3381" t="s">
        <v>672</v>
      </c>
      <c r="C3381" t="s">
        <v>673</v>
      </c>
      <c r="D3381" t="s">
        <v>674</v>
      </c>
      <c r="E3381" t="s">
        <v>663</v>
      </c>
      <c r="F3381" t="str">
        <f t="shared" si="316"/>
        <v>1015</v>
      </c>
      <c r="G3381" t="s">
        <v>152</v>
      </c>
      <c r="H3381" t="s">
        <v>153</v>
      </c>
      <c r="I3381" s="91"/>
      <c r="J3381" s="91">
        <v>31.75</v>
      </c>
      <c r="K3381" s="91">
        <v>178.41</v>
      </c>
      <c r="L3381" s="91">
        <v>230.99</v>
      </c>
      <c r="M3381" s="91"/>
      <c r="N3381" s="91"/>
      <c r="O3381" s="91">
        <v>0</v>
      </c>
      <c r="P3381" s="91"/>
      <c r="Q3381" s="91">
        <v>310</v>
      </c>
      <c r="R3381" s="91"/>
      <c r="S3381" s="91"/>
      <c r="T3381" s="91">
        <v>765.03</v>
      </c>
      <c r="U3381" s="91">
        <f t="shared" si="317"/>
        <v>1516.1799999999998</v>
      </c>
      <c r="V3381" s="82" t="str">
        <f t="shared" si="315"/>
        <v>136001015903</v>
      </c>
      <c r="W3381" s="83">
        <f>VLOOKUP(V3381,Factors!$E$6:$H$5950,4,FALSE)</f>
        <v>0.1119</v>
      </c>
      <c r="X3381" t="str">
        <f>VLOOKUP(V3381,Factors!$E$6:$F$5950,2,FALSE)</f>
        <v>customers-all</v>
      </c>
      <c r="Y3381" s="92">
        <f t="shared" si="318"/>
        <v>169.66054199999999</v>
      </c>
      <c r="Z3381" s="92">
        <f t="shared" si="319"/>
        <v>1346.5194579999998</v>
      </c>
      <c r="AA3381" s="92">
        <f t="shared" si="320"/>
        <v>1516.1799999999998</v>
      </c>
    </row>
    <row r="3382" spans="1:27" x14ac:dyDescent="0.25">
      <c r="A3382" t="s">
        <v>655</v>
      </c>
      <c r="B3382" t="s">
        <v>672</v>
      </c>
      <c r="C3382" t="s">
        <v>673</v>
      </c>
      <c r="D3382" t="s">
        <v>674</v>
      </c>
      <c r="E3382" t="s">
        <v>663</v>
      </c>
      <c r="F3382" t="str">
        <f t="shared" si="316"/>
        <v>1015</v>
      </c>
      <c r="G3382" t="s">
        <v>166</v>
      </c>
      <c r="H3382" t="s">
        <v>167</v>
      </c>
      <c r="I3382" s="91">
        <v>-6289.8</v>
      </c>
      <c r="J3382" s="91">
        <v>-5489.28</v>
      </c>
      <c r="K3382" s="91">
        <v>-6372.22</v>
      </c>
      <c r="L3382" s="91">
        <v>-5439.7</v>
      </c>
      <c r="M3382" s="91">
        <v>-6216.8</v>
      </c>
      <c r="N3382" s="91">
        <v>-5595.12</v>
      </c>
      <c r="O3382" s="91">
        <v>-5595.12</v>
      </c>
      <c r="P3382" s="91">
        <v>-5595.12</v>
      </c>
      <c r="Q3382" s="91">
        <v>-4973.4399999999996</v>
      </c>
      <c r="R3382" s="91">
        <v>-5905.96</v>
      </c>
      <c r="S3382" s="91">
        <v>-5595.12</v>
      </c>
      <c r="T3382" s="91">
        <v>-4662.6000000000004</v>
      </c>
      <c r="U3382" s="91">
        <f t="shared" si="317"/>
        <v>-67730.280000000013</v>
      </c>
      <c r="V3382" s="82" t="str">
        <f t="shared" si="315"/>
        <v>136001015903</v>
      </c>
      <c r="W3382" s="83">
        <f>VLOOKUP(V3382,Factors!$E$6:$H$5950,4,FALSE)</f>
        <v>0.1119</v>
      </c>
      <c r="X3382" t="str">
        <f>VLOOKUP(V3382,Factors!$E$6:$F$5950,2,FALSE)</f>
        <v>customers-all</v>
      </c>
      <c r="Y3382" s="92">
        <f t="shared" si="318"/>
        <v>-7579.0183320000015</v>
      </c>
      <c r="Z3382" s="92">
        <f t="shared" si="319"/>
        <v>-60151.261668000014</v>
      </c>
      <c r="AA3382" s="92">
        <f t="shared" si="320"/>
        <v>-67730.280000000013</v>
      </c>
    </row>
    <row r="3383" spans="1:27" x14ac:dyDescent="0.25">
      <c r="A3383" t="s">
        <v>655</v>
      </c>
      <c r="B3383" t="s">
        <v>672</v>
      </c>
      <c r="C3383" t="s">
        <v>673</v>
      </c>
      <c r="D3383" t="s">
        <v>675</v>
      </c>
      <c r="E3383" t="s">
        <v>676</v>
      </c>
      <c r="F3383" t="str">
        <f t="shared" si="316"/>
        <v>1505</v>
      </c>
      <c r="G3383" t="s">
        <v>114</v>
      </c>
      <c r="H3383" t="s">
        <v>115</v>
      </c>
      <c r="I3383" s="91"/>
      <c r="J3383" s="91"/>
      <c r="K3383" s="91"/>
      <c r="L3383" s="91"/>
      <c r="M3383" s="91"/>
      <c r="N3383" s="91"/>
      <c r="O3383" s="91"/>
      <c r="P3383" s="91"/>
      <c r="Q3383" s="91"/>
      <c r="R3383" s="91"/>
      <c r="S3383" s="91"/>
      <c r="T3383" s="91">
        <v>431.84</v>
      </c>
      <c r="U3383" s="91">
        <f t="shared" si="317"/>
        <v>431.84</v>
      </c>
      <c r="V3383" s="82" t="str">
        <f t="shared" si="315"/>
        <v>136001505903</v>
      </c>
      <c r="W3383" s="83">
        <f>VLOOKUP(V3383,Factors!$E$6:$H$5950,4,FALSE)</f>
        <v>0.1119</v>
      </c>
      <c r="X3383" t="str">
        <f>VLOOKUP(V3383,Factors!$E$6:$F$5950,2,FALSE)</f>
        <v>Customers-all</v>
      </c>
      <c r="Y3383" s="92">
        <f t="shared" si="318"/>
        <v>48.322896</v>
      </c>
      <c r="Z3383" s="92">
        <f t="shared" si="319"/>
        <v>383.51710399999996</v>
      </c>
      <c r="AA3383" s="92">
        <f t="shared" si="320"/>
        <v>431.84</v>
      </c>
    </row>
    <row r="3384" spans="1:27" x14ac:dyDescent="0.25">
      <c r="A3384" t="s">
        <v>655</v>
      </c>
      <c r="B3384" t="s">
        <v>672</v>
      </c>
      <c r="C3384" t="s">
        <v>673</v>
      </c>
      <c r="D3384" t="s">
        <v>675</v>
      </c>
      <c r="E3384" t="s">
        <v>676</v>
      </c>
      <c r="F3384" t="str">
        <f t="shared" si="316"/>
        <v>1505</v>
      </c>
      <c r="G3384" t="s">
        <v>86</v>
      </c>
      <c r="H3384" t="s">
        <v>87</v>
      </c>
      <c r="I3384" s="91">
        <v>13508.61</v>
      </c>
      <c r="J3384" s="91">
        <v>12364.12</v>
      </c>
      <c r="K3384" s="91">
        <v>10428.82</v>
      </c>
      <c r="L3384" s="91">
        <v>12868.78</v>
      </c>
      <c r="M3384" s="91">
        <v>15006.57</v>
      </c>
      <c r="N3384" s="91">
        <v>10153.57</v>
      </c>
      <c r="O3384" s="91">
        <v>13168.31</v>
      </c>
      <c r="P3384" s="91">
        <v>13646.26</v>
      </c>
      <c r="Q3384" s="91">
        <v>8731.27</v>
      </c>
      <c r="R3384" s="91">
        <v>13883.76</v>
      </c>
      <c r="S3384" s="91">
        <v>14077.88</v>
      </c>
      <c r="T3384" s="91">
        <v>7594.89</v>
      </c>
      <c r="U3384" s="91">
        <f t="shared" si="317"/>
        <v>145432.84</v>
      </c>
      <c r="V3384" s="82" t="str">
        <f t="shared" si="315"/>
        <v>136001505903</v>
      </c>
      <c r="W3384" s="83">
        <f>VLOOKUP(V3384,Factors!$E$6:$H$5950,4,FALSE)</f>
        <v>0.1119</v>
      </c>
      <c r="X3384" t="str">
        <f>VLOOKUP(V3384,Factors!$E$6:$F$5950,2,FALSE)</f>
        <v>Customers-all</v>
      </c>
      <c r="Y3384" s="92">
        <f t="shared" si="318"/>
        <v>16273.934796</v>
      </c>
      <c r="Z3384" s="92">
        <f t="shared" si="319"/>
        <v>129158.905204</v>
      </c>
      <c r="AA3384" s="92">
        <f t="shared" si="320"/>
        <v>145432.84</v>
      </c>
    </row>
    <row r="3385" spans="1:27" x14ac:dyDescent="0.25">
      <c r="A3385" t="s">
        <v>655</v>
      </c>
      <c r="B3385" t="s">
        <v>672</v>
      </c>
      <c r="C3385" t="s">
        <v>673</v>
      </c>
      <c r="D3385" t="s">
        <v>675</v>
      </c>
      <c r="E3385" t="s">
        <v>676</v>
      </c>
      <c r="F3385" t="str">
        <f t="shared" si="316"/>
        <v>1505</v>
      </c>
      <c r="G3385" t="s">
        <v>116</v>
      </c>
      <c r="H3385" t="s">
        <v>117</v>
      </c>
      <c r="I3385" s="91">
        <v>10.119999999999999</v>
      </c>
      <c r="J3385" s="91">
        <v>26.31</v>
      </c>
      <c r="K3385" s="91">
        <v>145.75</v>
      </c>
      <c r="L3385" s="91">
        <v>143.72999999999999</v>
      </c>
      <c r="M3385" s="91">
        <v>-72.87</v>
      </c>
      <c r="N3385" s="91">
        <v>151.80000000000001</v>
      </c>
      <c r="O3385" s="91">
        <v>-10.119999999999999</v>
      </c>
      <c r="P3385" s="91"/>
      <c r="Q3385" s="91">
        <v>380.56</v>
      </c>
      <c r="R3385" s="91">
        <v>64.739999999999995</v>
      </c>
      <c r="S3385" s="91">
        <v>-64.760000000000005</v>
      </c>
      <c r="T3385" s="91">
        <v>445.43</v>
      </c>
      <c r="U3385" s="91">
        <f t="shared" si="317"/>
        <v>1220.69</v>
      </c>
      <c r="V3385" s="82" t="str">
        <f t="shared" si="315"/>
        <v>136001505903</v>
      </c>
      <c r="W3385" s="83">
        <f>VLOOKUP(V3385,Factors!$E$6:$H$5950,4,FALSE)</f>
        <v>0.1119</v>
      </c>
      <c r="X3385" t="str">
        <f>VLOOKUP(V3385,Factors!$E$6:$F$5950,2,FALSE)</f>
        <v>Customers-all</v>
      </c>
      <c r="Y3385" s="92">
        <f t="shared" si="318"/>
        <v>136.59521100000001</v>
      </c>
      <c r="Z3385" s="92">
        <f t="shared" si="319"/>
        <v>1084.094789</v>
      </c>
      <c r="AA3385" s="92">
        <f t="shared" si="320"/>
        <v>1220.69</v>
      </c>
    </row>
    <row r="3386" spans="1:27" x14ac:dyDescent="0.25">
      <c r="A3386" t="s">
        <v>655</v>
      </c>
      <c r="B3386" t="s">
        <v>672</v>
      </c>
      <c r="C3386" t="s">
        <v>673</v>
      </c>
      <c r="D3386" t="s">
        <v>675</v>
      </c>
      <c r="E3386" t="s">
        <v>676</v>
      </c>
      <c r="F3386" t="str">
        <f t="shared" si="316"/>
        <v>1505</v>
      </c>
      <c r="G3386" t="s">
        <v>88</v>
      </c>
      <c r="H3386" t="s">
        <v>89</v>
      </c>
      <c r="I3386" s="91">
        <v>2006.42</v>
      </c>
      <c r="J3386" s="91">
        <v>1744.79</v>
      </c>
      <c r="K3386" s="91">
        <v>1919.4</v>
      </c>
      <c r="L3386" s="91">
        <v>1832.1</v>
      </c>
      <c r="M3386" s="91">
        <v>2006.42</v>
      </c>
      <c r="N3386" s="91">
        <v>1832.12</v>
      </c>
      <c r="O3386" s="91">
        <v>1919.39</v>
      </c>
      <c r="P3386" s="91">
        <v>2006.4</v>
      </c>
      <c r="Q3386" s="91">
        <v>1744.81</v>
      </c>
      <c r="R3386" s="91">
        <v>2006.42</v>
      </c>
      <c r="S3386" s="91">
        <v>1919.38</v>
      </c>
      <c r="T3386" s="91">
        <v>1887.61</v>
      </c>
      <c r="U3386" s="91">
        <f t="shared" si="317"/>
        <v>22825.26</v>
      </c>
      <c r="V3386" s="82" t="str">
        <f t="shared" si="315"/>
        <v>136001505903</v>
      </c>
      <c r="W3386" s="83">
        <f>VLOOKUP(V3386,Factors!$E$6:$H$5950,4,FALSE)</f>
        <v>0.1119</v>
      </c>
      <c r="X3386" t="str">
        <f>VLOOKUP(V3386,Factors!$E$6:$F$5950,2,FALSE)</f>
        <v>Customers-all</v>
      </c>
      <c r="Y3386" s="92">
        <f t="shared" si="318"/>
        <v>2554.1465939999998</v>
      </c>
      <c r="Z3386" s="92">
        <f t="shared" si="319"/>
        <v>20271.113405999997</v>
      </c>
      <c r="AA3386" s="92">
        <f t="shared" si="320"/>
        <v>22825.259999999995</v>
      </c>
    </row>
    <row r="3387" spans="1:27" x14ac:dyDescent="0.25">
      <c r="A3387" t="s">
        <v>655</v>
      </c>
      <c r="B3387" t="s">
        <v>672</v>
      </c>
      <c r="C3387" t="s">
        <v>673</v>
      </c>
      <c r="D3387" t="s">
        <v>675</v>
      </c>
      <c r="E3387" t="s">
        <v>676</v>
      </c>
      <c r="F3387" t="str">
        <f t="shared" si="316"/>
        <v>1505</v>
      </c>
      <c r="G3387" t="s">
        <v>90</v>
      </c>
      <c r="H3387" t="s">
        <v>91</v>
      </c>
      <c r="I3387" s="91">
        <v>7798.08</v>
      </c>
      <c r="J3387" s="91">
        <v>6783.73</v>
      </c>
      <c r="K3387" s="91">
        <v>7481.35</v>
      </c>
      <c r="L3387" s="91">
        <v>7141.8</v>
      </c>
      <c r="M3387" s="91">
        <v>7784.4</v>
      </c>
      <c r="N3387" s="91">
        <v>7143.37</v>
      </c>
      <c r="O3387" s="91">
        <v>7455.75</v>
      </c>
      <c r="P3387" s="91">
        <v>7796.39</v>
      </c>
      <c r="Q3387" s="91">
        <v>6842.02</v>
      </c>
      <c r="R3387" s="91">
        <v>7806.74</v>
      </c>
      <c r="S3387" s="91">
        <v>7446.76</v>
      </c>
      <c r="T3387" s="91">
        <v>7476.36</v>
      </c>
      <c r="U3387" s="91">
        <f t="shared" si="317"/>
        <v>88956.75</v>
      </c>
      <c r="V3387" s="82" t="str">
        <f t="shared" si="315"/>
        <v>136001505903</v>
      </c>
      <c r="W3387" s="83">
        <f>VLOOKUP(V3387,Factors!$E$6:$H$5950,4,FALSE)</f>
        <v>0.1119</v>
      </c>
      <c r="X3387" t="str">
        <f>VLOOKUP(V3387,Factors!$E$6:$F$5950,2,FALSE)</f>
        <v>Customers-all</v>
      </c>
      <c r="Y3387" s="92">
        <f t="shared" si="318"/>
        <v>9954.2603249999993</v>
      </c>
      <c r="Z3387" s="92">
        <f t="shared" si="319"/>
        <v>79002.489675000004</v>
      </c>
      <c r="AA3387" s="92">
        <f t="shared" si="320"/>
        <v>88956.75</v>
      </c>
    </row>
    <row r="3388" spans="1:27" x14ac:dyDescent="0.25">
      <c r="A3388" t="s">
        <v>655</v>
      </c>
      <c r="B3388" t="s">
        <v>672</v>
      </c>
      <c r="C3388" t="s">
        <v>673</v>
      </c>
      <c r="D3388" t="s">
        <v>675</v>
      </c>
      <c r="E3388" t="s">
        <v>676</v>
      </c>
      <c r="F3388" t="str">
        <f t="shared" si="316"/>
        <v>1505</v>
      </c>
      <c r="G3388" t="s">
        <v>118</v>
      </c>
      <c r="H3388" t="s">
        <v>119</v>
      </c>
      <c r="I3388" s="91"/>
      <c r="J3388" s="91"/>
      <c r="K3388" s="91"/>
      <c r="L3388" s="91"/>
      <c r="M3388" s="91">
        <v>299</v>
      </c>
      <c r="N3388" s="91"/>
      <c r="O3388" s="91"/>
      <c r="P3388" s="91"/>
      <c r="Q3388" s="91"/>
      <c r="R3388" s="91"/>
      <c r="S3388" s="91"/>
      <c r="T3388" s="91"/>
      <c r="U3388" s="91">
        <f t="shared" si="317"/>
        <v>299</v>
      </c>
      <c r="V3388" s="82" t="str">
        <f t="shared" si="315"/>
        <v>136001505903</v>
      </c>
      <c r="W3388" s="83">
        <f>VLOOKUP(V3388,Factors!$E$6:$H$5950,4,FALSE)</f>
        <v>0.1119</v>
      </c>
      <c r="X3388" t="str">
        <f>VLOOKUP(V3388,Factors!$E$6:$F$5950,2,FALSE)</f>
        <v>Customers-all</v>
      </c>
      <c r="Y3388" s="92">
        <f t="shared" si="318"/>
        <v>33.458100000000002</v>
      </c>
      <c r="Z3388" s="92">
        <f t="shared" si="319"/>
        <v>265.5419</v>
      </c>
      <c r="AA3388" s="92">
        <f t="shared" si="320"/>
        <v>299</v>
      </c>
    </row>
    <row r="3389" spans="1:27" x14ac:dyDescent="0.25">
      <c r="A3389" t="s">
        <v>655</v>
      </c>
      <c r="B3389" t="s">
        <v>672</v>
      </c>
      <c r="C3389" t="s">
        <v>673</v>
      </c>
      <c r="D3389" t="s">
        <v>675</v>
      </c>
      <c r="E3389" t="s">
        <v>676</v>
      </c>
      <c r="F3389" t="str">
        <f t="shared" si="316"/>
        <v>1505</v>
      </c>
      <c r="G3389" t="s">
        <v>122</v>
      </c>
      <c r="H3389" t="s">
        <v>123</v>
      </c>
      <c r="I3389" s="91"/>
      <c r="J3389" s="91"/>
      <c r="K3389" s="91"/>
      <c r="L3389" s="91"/>
      <c r="M3389" s="91">
        <v>1875</v>
      </c>
      <c r="N3389" s="91"/>
      <c r="O3389" s="91"/>
      <c r="P3389" s="91"/>
      <c r="Q3389" s="91"/>
      <c r="R3389" s="91"/>
      <c r="S3389" s="91"/>
      <c r="T3389" s="91"/>
      <c r="U3389" s="91">
        <f t="shared" si="317"/>
        <v>1875</v>
      </c>
      <c r="V3389" s="82" t="str">
        <f t="shared" si="315"/>
        <v>136001505903</v>
      </c>
      <c r="W3389" s="83">
        <f>VLOOKUP(V3389,Factors!$E$6:$H$5950,4,FALSE)</f>
        <v>0.1119</v>
      </c>
      <c r="X3389" t="str">
        <f>VLOOKUP(V3389,Factors!$E$6:$F$5950,2,FALSE)</f>
        <v>Customers-all</v>
      </c>
      <c r="Y3389" s="92">
        <f t="shared" si="318"/>
        <v>209.8125</v>
      </c>
      <c r="Z3389" s="92">
        <f t="shared" si="319"/>
        <v>1665.1875</v>
      </c>
      <c r="AA3389" s="92">
        <f t="shared" si="320"/>
        <v>1875</v>
      </c>
    </row>
    <row r="3390" spans="1:27" x14ac:dyDescent="0.25">
      <c r="A3390" t="s">
        <v>655</v>
      </c>
      <c r="B3390" t="s">
        <v>672</v>
      </c>
      <c r="C3390" t="s">
        <v>673</v>
      </c>
      <c r="D3390" t="s">
        <v>675</v>
      </c>
      <c r="E3390" t="s">
        <v>676</v>
      </c>
      <c r="F3390" t="str">
        <f t="shared" si="316"/>
        <v>1505</v>
      </c>
      <c r="G3390" t="s">
        <v>44</v>
      </c>
      <c r="H3390" t="s">
        <v>45</v>
      </c>
      <c r="I3390" s="91">
        <v>22620.639999999999</v>
      </c>
      <c r="J3390" s="91">
        <v>25066.7</v>
      </c>
      <c r="K3390" s="91">
        <v>24562.880000000001</v>
      </c>
      <c r="L3390" s="91">
        <v>25348.63</v>
      </c>
      <c r="M3390" s="91">
        <v>24852.28</v>
      </c>
      <c r="N3390" s="91">
        <v>23102.87</v>
      </c>
      <c r="O3390" s="91">
        <v>21645.02</v>
      </c>
      <c r="P3390" s="91">
        <v>22687.360000000001</v>
      </c>
      <c r="Q3390" s="91">
        <v>24221.83</v>
      </c>
      <c r="R3390" s="91">
        <v>23711.51</v>
      </c>
      <c r="S3390" s="91">
        <v>26615.83</v>
      </c>
      <c r="T3390" s="91">
        <v>25056.68</v>
      </c>
      <c r="U3390" s="91">
        <f t="shared" si="317"/>
        <v>289492.23000000004</v>
      </c>
      <c r="V3390" s="82" t="str">
        <f t="shared" si="315"/>
        <v>136001505903</v>
      </c>
      <c r="W3390" s="83">
        <f>VLOOKUP(V3390,Factors!$E$6:$H$5950,4,FALSE)</f>
        <v>0.1119</v>
      </c>
      <c r="X3390" t="str">
        <f>VLOOKUP(V3390,Factors!$E$6:$F$5950,2,FALSE)</f>
        <v>Customers-all</v>
      </c>
      <c r="Y3390" s="92">
        <f t="shared" si="318"/>
        <v>32394.180537000004</v>
      </c>
      <c r="Z3390" s="92">
        <f t="shared" si="319"/>
        <v>257098.04946300003</v>
      </c>
      <c r="AA3390" s="92">
        <f t="shared" si="320"/>
        <v>289492.23000000004</v>
      </c>
    </row>
    <row r="3391" spans="1:27" x14ac:dyDescent="0.25">
      <c r="A3391" t="s">
        <v>655</v>
      </c>
      <c r="B3391" t="s">
        <v>672</v>
      </c>
      <c r="C3391" t="s">
        <v>673</v>
      </c>
      <c r="D3391" t="s">
        <v>675</v>
      </c>
      <c r="E3391" t="s">
        <v>676</v>
      </c>
      <c r="F3391" t="str">
        <f t="shared" si="316"/>
        <v>1505</v>
      </c>
      <c r="G3391" t="s">
        <v>207</v>
      </c>
      <c r="H3391" t="s">
        <v>208</v>
      </c>
      <c r="I3391" s="91"/>
      <c r="J3391" s="91">
        <v>425.28</v>
      </c>
      <c r="K3391" s="91">
        <v>0.4</v>
      </c>
      <c r="L3391" s="91"/>
      <c r="M3391" s="91"/>
      <c r="N3391" s="91"/>
      <c r="O3391" s="91"/>
      <c r="P3391" s="91"/>
      <c r="Q3391" s="91"/>
      <c r="R3391" s="91"/>
      <c r="S3391" s="91"/>
      <c r="T3391" s="91"/>
      <c r="U3391" s="91">
        <f t="shared" si="317"/>
        <v>425.67999999999995</v>
      </c>
      <c r="V3391" s="82" t="str">
        <f t="shared" si="315"/>
        <v>136001505903</v>
      </c>
      <c r="W3391" s="83">
        <f>VLOOKUP(V3391,Factors!$E$6:$H$5950,4,FALSE)</f>
        <v>0.1119</v>
      </c>
      <c r="X3391" t="str">
        <f>VLOOKUP(V3391,Factors!$E$6:$F$5950,2,FALSE)</f>
        <v>Customers-all</v>
      </c>
      <c r="Y3391" s="92">
        <f t="shared" si="318"/>
        <v>47.633591999999993</v>
      </c>
      <c r="Z3391" s="92">
        <f t="shared" si="319"/>
        <v>378.04640799999993</v>
      </c>
      <c r="AA3391" s="92">
        <f t="shared" si="320"/>
        <v>425.67999999999995</v>
      </c>
    </row>
    <row r="3392" spans="1:27" x14ac:dyDescent="0.25">
      <c r="A3392" t="s">
        <v>655</v>
      </c>
      <c r="B3392" t="s">
        <v>672</v>
      </c>
      <c r="C3392" t="s">
        <v>673</v>
      </c>
      <c r="D3392" t="s">
        <v>675</v>
      </c>
      <c r="E3392" t="s">
        <v>676</v>
      </c>
      <c r="F3392" t="str">
        <f t="shared" si="316"/>
        <v>1505</v>
      </c>
      <c r="G3392" t="s">
        <v>677</v>
      </c>
      <c r="H3392" t="s">
        <v>678</v>
      </c>
      <c r="I3392" s="91"/>
      <c r="J3392" s="91"/>
      <c r="K3392" s="91"/>
      <c r="L3392" s="91"/>
      <c r="M3392" s="91">
        <v>1260</v>
      </c>
      <c r="N3392" s="91"/>
      <c r="O3392" s="91">
        <v>50</v>
      </c>
      <c r="P3392" s="91"/>
      <c r="Q3392" s="91"/>
      <c r="R3392" s="91"/>
      <c r="S3392" s="91"/>
      <c r="T3392" s="91">
        <v>50</v>
      </c>
      <c r="U3392" s="91">
        <f t="shared" si="317"/>
        <v>1360</v>
      </c>
      <c r="V3392" s="82" t="str">
        <f t="shared" si="315"/>
        <v>136001505903</v>
      </c>
      <c r="W3392" s="83">
        <f>VLOOKUP(V3392,Factors!$E$6:$H$5950,4,FALSE)</f>
        <v>0.1119</v>
      </c>
      <c r="X3392" t="str">
        <f>VLOOKUP(V3392,Factors!$E$6:$F$5950,2,FALSE)</f>
        <v>Customers-all</v>
      </c>
      <c r="Y3392" s="92">
        <f t="shared" si="318"/>
        <v>152.184</v>
      </c>
      <c r="Z3392" s="92">
        <f t="shared" si="319"/>
        <v>1207.816</v>
      </c>
      <c r="AA3392" s="92">
        <f t="shared" si="320"/>
        <v>1360</v>
      </c>
    </row>
    <row r="3393" spans="1:27" x14ac:dyDescent="0.25">
      <c r="A3393" t="s">
        <v>655</v>
      </c>
      <c r="B3393" t="s">
        <v>672</v>
      </c>
      <c r="C3393" t="s">
        <v>673</v>
      </c>
      <c r="D3393" t="s">
        <v>675</v>
      </c>
      <c r="E3393" t="s">
        <v>676</v>
      </c>
      <c r="F3393" t="str">
        <f t="shared" si="316"/>
        <v>1505</v>
      </c>
      <c r="G3393" t="s">
        <v>98</v>
      </c>
      <c r="H3393" t="s">
        <v>99</v>
      </c>
      <c r="I3393" s="91">
        <v>56.22</v>
      </c>
      <c r="J3393" s="91">
        <v>491.82</v>
      </c>
      <c r="K3393" s="91">
        <v>83.93</v>
      </c>
      <c r="L3393" s="91"/>
      <c r="M3393" s="91"/>
      <c r="N3393" s="91"/>
      <c r="O3393" s="91">
        <v>63.05</v>
      </c>
      <c r="P3393" s="91">
        <v>599.67999999999995</v>
      </c>
      <c r="Q3393" s="91"/>
      <c r="R3393" s="91"/>
      <c r="S3393" s="91">
        <v>17.75</v>
      </c>
      <c r="T3393" s="91">
        <v>28.88</v>
      </c>
      <c r="U3393" s="91">
        <f t="shared" si="317"/>
        <v>1341.33</v>
      </c>
      <c r="V3393" s="82" t="str">
        <f t="shared" si="315"/>
        <v>136001505903</v>
      </c>
      <c r="W3393" s="83">
        <f>VLOOKUP(V3393,Factors!$E$6:$H$5950,4,FALSE)</f>
        <v>0.1119</v>
      </c>
      <c r="X3393" t="str">
        <f>VLOOKUP(V3393,Factors!$E$6:$F$5950,2,FALSE)</f>
        <v>Customers-all</v>
      </c>
      <c r="Y3393" s="92">
        <f t="shared" si="318"/>
        <v>150.09482699999998</v>
      </c>
      <c r="Z3393" s="92">
        <f t="shared" si="319"/>
        <v>1191.235173</v>
      </c>
      <c r="AA3393" s="92">
        <f t="shared" si="320"/>
        <v>1341.33</v>
      </c>
    </row>
    <row r="3394" spans="1:27" x14ac:dyDescent="0.25">
      <c r="A3394" t="s">
        <v>655</v>
      </c>
      <c r="B3394" t="s">
        <v>672</v>
      </c>
      <c r="C3394" t="s">
        <v>673</v>
      </c>
      <c r="D3394" t="s">
        <v>675</v>
      </c>
      <c r="E3394" t="s">
        <v>676</v>
      </c>
      <c r="F3394" t="str">
        <f t="shared" si="316"/>
        <v>1505</v>
      </c>
      <c r="G3394" t="s">
        <v>412</v>
      </c>
      <c r="H3394" t="s">
        <v>413</v>
      </c>
      <c r="I3394" s="91"/>
      <c r="J3394" s="91">
        <v>2860.66</v>
      </c>
      <c r="K3394" s="91">
        <v>214</v>
      </c>
      <c r="L3394" s="91"/>
      <c r="M3394" s="91"/>
      <c r="N3394" s="91"/>
      <c r="O3394" s="91"/>
      <c r="P3394" s="91"/>
      <c r="Q3394" s="91"/>
      <c r="R3394" s="91"/>
      <c r="S3394" s="91"/>
      <c r="T3394" s="91">
        <v>2253.7800000000002</v>
      </c>
      <c r="U3394" s="91">
        <f t="shared" si="317"/>
        <v>5328.4400000000005</v>
      </c>
      <c r="V3394" s="82" t="str">
        <f t="shared" si="315"/>
        <v>136001505903</v>
      </c>
      <c r="W3394" s="83">
        <f>VLOOKUP(V3394,Factors!$E$6:$H$5950,4,FALSE)</f>
        <v>0.1119</v>
      </c>
      <c r="X3394" t="str">
        <f>VLOOKUP(V3394,Factors!$E$6:$F$5950,2,FALSE)</f>
        <v>Customers-all</v>
      </c>
      <c r="Y3394" s="92">
        <f t="shared" si="318"/>
        <v>596.2524360000001</v>
      </c>
      <c r="Z3394" s="92">
        <f t="shared" si="319"/>
        <v>4732.1875640000007</v>
      </c>
      <c r="AA3394" s="92">
        <f t="shared" si="320"/>
        <v>5328.4400000000005</v>
      </c>
    </row>
    <row r="3395" spans="1:27" x14ac:dyDescent="0.25">
      <c r="A3395" t="s">
        <v>655</v>
      </c>
      <c r="B3395" t="s">
        <v>672</v>
      </c>
      <c r="C3395" t="s">
        <v>673</v>
      </c>
      <c r="D3395" t="s">
        <v>675</v>
      </c>
      <c r="E3395" t="s">
        <v>676</v>
      </c>
      <c r="F3395" t="str">
        <f t="shared" si="316"/>
        <v>1505</v>
      </c>
      <c r="G3395" t="s">
        <v>679</v>
      </c>
      <c r="H3395" t="s">
        <v>680</v>
      </c>
      <c r="I3395" s="91">
        <v>1448</v>
      </c>
      <c r="J3395" s="91">
        <v>2563.85</v>
      </c>
      <c r="K3395" s="91">
        <v>4536</v>
      </c>
      <c r="L3395" s="91">
        <v>2208.5</v>
      </c>
      <c r="M3395" s="91">
        <v>4765</v>
      </c>
      <c r="N3395" s="91">
        <v>2815</v>
      </c>
      <c r="O3395" s="91">
        <v>2374.25</v>
      </c>
      <c r="P3395" s="91">
        <v>2456.15</v>
      </c>
      <c r="Q3395" s="91">
        <v>2462.75</v>
      </c>
      <c r="R3395" s="91">
        <v>2604.75</v>
      </c>
      <c r="S3395" s="91">
        <v>2560.1999999999998</v>
      </c>
      <c r="T3395" s="91">
        <v>2468.6</v>
      </c>
      <c r="U3395" s="91">
        <f t="shared" si="317"/>
        <v>33263.050000000003</v>
      </c>
      <c r="V3395" s="82" t="str">
        <f t="shared" si="315"/>
        <v>136001505903</v>
      </c>
      <c r="W3395" s="83">
        <f>VLOOKUP(V3395,Factors!$E$6:$H$5950,4,FALSE)</f>
        <v>0.1119</v>
      </c>
      <c r="X3395" t="str">
        <f>VLOOKUP(V3395,Factors!$E$6:$F$5950,2,FALSE)</f>
        <v>Customers-all</v>
      </c>
      <c r="Y3395" s="92">
        <f t="shared" si="318"/>
        <v>3722.1352950000005</v>
      </c>
      <c r="Z3395" s="92">
        <f t="shared" si="319"/>
        <v>29540.914705000003</v>
      </c>
      <c r="AA3395" s="92">
        <f t="shared" si="320"/>
        <v>33263.050000000003</v>
      </c>
    </row>
    <row r="3396" spans="1:27" x14ac:dyDescent="0.25">
      <c r="A3396" t="s">
        <v>655</v>
      </c>
      <c r="B3396" t="s">
        <v>672</v>
      </c>
      <c r="C3396" t="s">
        <v>673</v>
      </c>
      <c r="D3396" t="s">
        <v>675</v>
      </c>
      <c r="E3396" t="s">
        <v>676</v>
      </c>
      <c r="F3396" t="str">
        <f t="shared" si="316"/>
        <v>1505</v>
      </c>
      <c r="G3396" t="s">
        <v>100</v>
      </c>
      <c r="H3396" t="s">
        <v>101</v>
      </c>
      <c r="I3396" s="91"/>
      <c r="J3396" s="91"/>
      <c r="K3396" s="91"/>
      <c r="L3396" s="91"/>
      <c r="M3396" s="91"/>
      <c r="N3396" s="91"/>
      <c r="O3396" s="91"/>
      <c r="P3396" s="91">
        <v>30</v>
      </c>
      <c r="Q3396" s="91"/>
      <c r="R3396" s="91"/>
      <c r="S3396" s="91"/>
      <c r="T3396" s="91"/>
      <c r="U3396" s="91">
        <f t="shared" si="317"/>
        <v>30</v>
      </c>
      <c r="V3396" s="82" t="str">
        <f t="shared" ref="V3396:V3459" si="321">CONCATENATE(B3396,RIGHT(D3396,4),A3396)</f>
        <v>136001505903</v>
      </c>
      <c r="W3396" s="83">
        <f>VLOOKUP(V3396,Factors!$E$6:$H$5950,4,FALSE)</f>
        <v>0.1119</v>
      </c>
      <c r="X3396" t="str">
        <f>VLOOKUP(V3396,Factors!$E$6:$F$5950,2,FALSE)</f>
        <v>Customers-all</v>
      </c>
      <c r="Y3396" s="92">
        <f t="shared" si="318"/>
        <v>3.3570000000000002</v>
      </c>
      <c r="Z3396" s="92">
        <f t="shared" si="319"/>
        <v>26.643000000000001</v>
      </c>
      <c r="AA3396" s="92">
        <f t="shared" si="320"/>
        <v>30</v>
      </c>
    </row>
    <row r="3397" spans="1:27" x14ac:dyDescent="0.25">
      <c r="A3397" t="s">
        <v>655</v>
      </c>
      <c r="B3397" t="s">
        <v>672</v>
      </c>
      <c r="C3397" t="s">
        <v>673</v>
      </c>
      <c r="D3397" t="s">
        <v>675</v>
      </c>
      <c r="E3397" t="s">
        <v>676</v>
      </c>
      <c r="F3397" t="str">
        <f t="shared" ref="F3397:F3460" si="322">RIGHT(D3397,4)</f>
        <v>1505</v>
      </c>
      <c r="G3397" t="s">
        <v>414</v>
      </c>
      <c r="H3397" t="s">
        <v>415</v>
      </c>
      <c r="I3397" s="91"/>
      <c r="J3397" s="91"/>
      <c r="K3397" s="91"/>
      <c r="L3397" s="91"/>
      <c r="M3397" s="91">
        <v>-36</v>
      </c>
      <c r="N3397" s="91"/>
      <c r="O3397" s="91"/>
      <c r="P3397" s="91"/>
      <c r="Q3397" s="91"/>
      <c r="R3397" s="91"/>
      <c r="S3397" s="91"/>
      <c r="T3397" s="91"/>
      <c r="U3397" s="91">
        <f t="shared" ref="U3397:U3460" si="323">SUM(I3397:T3397)</f>
        <v>-36</v>
      </c>
      <c r="V3397" s="82" t="str">
        <f t="shared" si="321"/>
        <v>136001505903</v>
      </c>
      <c r="W3397" s="83">
        <f>VLOOKUP(V3397,Factors!$E$6:$H$5950,4,FALSE)</f>
        <v>0.1119</v>
      </c>
      <c r="X3397" t="str">
        <f>VLOOKUP(V3397,Factors!$E$6:$F$5950,2,FALSE)</f>
        <v>Customers-all</v>
      </c>
      <c r="Y3397" s="92">
        <f t="shared" si="318"/>
        <v>-4.0283999999999995</v>
      </c>
      <c r="Z3397" s="92">
        <f t="shared" si="319"/>
        <v>-31.971600000000002</v>
      </c>
      <c r="AA3397" s="92">
        <f t="shared" si="320"/>
        <v>-36</v>
      </c>
    </row>
    <row r="3398" spans="1:27" x14ac:dyDescent="0.25">
      <c r="A3398" t="s">
        <v>655</v>
      </c>
      <c r="B3398" t="s">
        <v>672</v>
      </c>
      <c r="C3398" t="s">
        <v>673</v>
      </c>
      <c r="D3398" t="s">
        <v>675</v>
      </c>
      <c r="E3398" t="s">
        <v>676</v>
      </c>
      <c r="F3398" t="str">
        <f t="shared" si="322"/>
        <v>1505</v>
      </c>
      <c r="G3398" t="s">
        <v>144</v>
      </c>
      <c r="H3398" t="s">
        <v>145</v>
      </c>
      <c r="I3398" s="91"/>
      <c r="J3398" s="91"/>
      <c r="K3398" s="91"/>
      <c r="L3398" s="91"/>
      <c r="M3398" s="91">
        <v>58</v>
      </c>
      <c r="N3398" s="91"/>
      <c r="O3398" s="91"/>
      <c r="P3398" s="91"/>
      <c r="Q3398" s="91"/>
      <c r="R3398" s="91"/>
      <c r="S3398" s="91"/>
      <c r="T3398" s="91"/>
      <c r="U3398" s="91">
        <f t="shared" si="323"/>
        <v>58</v>
      </c>
      <c r="V3398" s="82" t="str">
        <f t="shared" si="321"/>
        <v>136001505903</v>
      </c>
      <c r="W3398" s="83">
        <f>VLOOKUP(V3398,Factors!$E$6:$H$5950,4,FALSE)</f>
        <v>0.1119</v>
      </c>
      <c r="X3398" t="str">
        <f>VLOOKUP(V3398,Factors!$E$6:$F$5950,2,FALSE)</f>
        <v>Customers-all</v>
      </c>
      <c r="Y3398" s="92">
        <f t="shared" si="318"/>
        <v>6.4901999999999997</v>
      </c>
      <c r="Z3398" s="92">
        <f t="shared" si="319"/>
        <v>51.509799999999998</v>
      </c>
      <c r="AA3398" s="92">
        <f t="shared" si="320"/>
        <v>58</v>
      </c>
    </row>
    <row r="3399" spans="1:27" x14ac:dyDescent="0.25">
      <c r="A3399" t="s">
        <v>655</v>
      </c>
      <c r="B3399" t="s">
        <v>672</v>
      </c>
      <c r="C3399" t="s">
        <v>673</v>
      </c>
      <c r="D3399" t="s">
        <v>675</v>
      </c>
      <c r="E3399" t="s">
        <v>676</v>
      </c>
      <c r="F3399" t="str">
        <f t="shared" si="322"/>
        <v>1505</v>
      </c>
      <c r="G3399" t="s">
        <v>146</v>
      </c>
      <c r="H3399" t="s">
        <v>147</v>
      </c>
      <c r="I3399" s="91"/>
      <c r="J3399" s="91"/>
      <c r="K3399" s="91"/>
      <c r="L3399" s="91"/>
      <c r="M3399" s="91"/>
      <c r="N3399" s="91"/>
      <c r="O3399" s="91"/>
      <c r="P3399" s="91"/>
      <c r="Q3399" s="91"/>
      <c r="R3399" s="91">
        <v>92</v>
      </c>
      <c r="S3399" s="91"/>
      <c r="T3399" s="91"/>
      <c r="U3399" s="91">
        <f t="shared" si="323"/>
        <v>92</v>
      </c>
      <c r="V3399" s="82" t="str">
        <f t="shared" si="321"/>
        <v>136001505903</v>
      </c>
      <c r="W3399" s="83">
        <f>VLOOKUP(V3399,Factors!$E$6:$H$5950,4,FALSE)</f>
        <v>0.1119</v>
      </c>
      <c r="X3399" t="str">
        <f>VLOOKUP(V3399,Factors!$E$6:$F$5950,2,FALSE)</f>
        <v>Customers-all</v>
      </c>
      <c r="Y3399" s="92">
        <f t="shared" si="318"/>
        <v>10.2948</v>
      </c>
      <c r="Z3399" s="92">
        <f t="shared" si="319"/>
        <v>81.705200000000005</v>
      </c>
      <c r="AA3399" s="92">
        <f t="shared" si="320"/>
        <v>92</v>
      </c>
    </row>
    <row r="3400" spans="1:27" x14ac:dyDescent="0.25">
      <c r="A3400" t="s">
        <v>655</v>
      </c>
      <c r="B3400" t="s">
        <v>672</v>
      </c>
      <c r="C3400" t="s">
        <v>673</v>
      </c>
      <c r="D3400" t="s">
        <v>656</v>
      </c>
      <c r="E3400" t="s">
        <v>657</v>
      </c>
      <c r="F3400" t="str">
        <f t="shared" si="322"/>
        <v>4280</v>
      </c>
      <c r="G3400" t="s">
        <v>86</v>
      </c>
      <c r="H3400" t="s">
        <v>87</v>
      </c>
      <c r="I3400" s="91">
        <v>5084.32</v>
      </c>
      <c r="J3400" s="91">
        <v>4533.9799999999996</v>
      </c>
      <c r="K3400" s="91">
        <v>5451.3</v>
      </c>
      <c r="L3400" s="91">
        <v>5634.74</v>
      </c>
      <c r="M3400" s="91">
        <v>3407</v>
      </c>
      <c r="N3400" s="91">
        <v>-1048.3</v>
      </c>
      <c r="O3400" s="91">
        <v>8124.52</v>
      </c>
      <c r="P3400" s="91">
        <v>6027.8</v>
      </c>
      <c r="Q3400" s="91">
        <v>4979.5200000000004</v>
      </c>
      <c r="R3400" s="91">
        <v>5968.84</v>
      </c>
      <c r="S3400" s="91">
        <v>5005.76</v>
      </c>
      <c r="T3400" s="91">
        <v>3495.79</v>
      </c>
      <c r="U3400" s="91">
        <f t="shared" si="323"/>
        <v>56665.270000000004</v>
      </c>
      <c r="V3400" s="82" t="str">
        <f t="shared" si="321"/>
        <v>136004280903</v>
      </c>
      <c r="W3400" s="83">
        <f>VLOOKUP(V3400,Factors!$E$6:$H$5950,4,FALSE)</f>
        <v>0.1119</v>
      </c>
      <c r="X3400" t="str">
        <f>VLOOKUP(V3400,Factors!$E$6:$F$5950,2,FALSE)</f>
        <v>Customers-All</v>
      </c>
      <c r="Y3400" s="92">
        <f t="shared" si="318"/>
        <v>6340.8437130000002</v>
      </c>
      <c r="Z3400" s="92">
        <f t="shared" si="319"/>
        <v>50324.426287000002</v>
      </c>
      <c r="AA3400" s="92">
        <f t="shared" si="320"/>
        <v>56665.270000000004</v>
      </c>
    </row>
    <row r="3401" spans="1:27" x14ac:dyDescent="0.25">
      <c r="A3401" t="s">
        <v>655</v>
      </c>
      <c r="B3401" t="s">
        <v>672</v>
      </c>
      <c r="C3401" t="s">
        <v>673</v>
      </c>
      <c r="D3401" t="s">
        <v>656</v>
      </c>
      <c r="E3401" t="s">
        <v>657</v>
      </c>
      <c r="F3401" t="str">
        <f t="shared" si="322"/>
        <v>4280</v>
      </c>
      <c r="G3401" t="s">
        <v>116</v>
      </c>
      <c r="H3401" t="s">
        <v>117</v>
      </c>
      <c r="I3401" s="91"/>
      <c r="J3401" s="91">
        <v>24.58</v>
      </c>
      <c r="K3401" s="91">
        <v>73.72</v>
      </c>
      <c r="L3401" s="91">
        <v>24.58</v>
      </c>
      <c r="M3401" s="91">
        <v>186.77</v>
      </c>
      <c r="N3401" s="91">
        <v>-88.47</v>
      </c>
      <c r="O3401" s="91">
        <v>405.44</v>
      </c>
      <c r="P3401" s="91">
        <v>36.86</v>
      </c>
      <c r="Q3401" s="91">
        <v>92.15</v>
      </c>
      <c r="R3401" s="91">
        <v>6.14</v>
      </c>
      <c r="S3401" s="91">
        <v>159.72999999999999</v>
      </c>
      <c r="T3401" s="91">
        <v>259.94</v>
      </c>
      <c r="U3401" s="91">
        <f t="shared" si="323"/>
        <v>1181.44</v>
      </c>
      <c r="V3401" s="82" t="str">
        <f t="shared" si="321"/>
        <v>136004280903</v>
      </c>
      <c r="W3401" s="83">
        <f>VLOOKUP(V3401,Factors!$E$6:$H$5950,4,FALSE)</f>
        <v>0.1119</v>
      </c>
      <c r="X3401" t="str">
        <f>VLOOKUP(V3401,Factors!$E$6:$F$5950,2,FALSE)</f>
        <v>Customers-All</v>
      </c>
      <c r="Y3401" s="92">
        <f t="shared" si="318"/>
        <v>132.203136</v>
      </c>
      <c r="Z3401" s="92">
        <f t="shared" si="319"/>
        <v>1049.236864</v>
      </c>
      <c r="AA3401" s="92">
        <f t="shared" si="320"/>
        <v>1181.44</v>
      </c>
    </row>
    <row r="3402" spans="1:27" x14ac:dyDescent="0.25">
      <c r="A3402" t="s">
        <v>655</v>
      </c>
      <c r="B3402" t="s">
        <v>672</v>
      </c>
      <c r="C3402" t="s">
        <v>673</v>
      </c>
      <c r="D3402" t="s">
        <v>656</v>
      </c>
      <c r="E3402" t="s">
        <v>657</v>
      </c>
      <c r="F3402" t="str">
        <f t="shared" si="322"/>
        <v>4280</v>
      </c>
      <c r="G3402" t="s">
        <v>88</v>
      </c>
      <c r="H3402" t="s">
        <v>89</v>
      </c>
      <c r="I3402" s="91">
        <v>811.9</v>
      </c>
      <c r="J3402" s="91">
        <v>706</v>
      </c>
      <c r="K3402" s="91">
        <v>776.6</v>
      </c>
      <c r="L3402" s="91">
        <v>741.3</v>
      </c>
      <c r="M3402" s="91">
        <v>811.9</v>
      </c>
      <c r="N3402" s="91">
        <v>741.3</v>
      </c>
      <c r="O3402" s="91">
        <v>776.6</v>
      </c>
      <c r="P3402" s="91">
        <v>811.9</v>
      </c>
      <c r="Q3402" s="91">
        <v>706</v>
      </c>
      <c r="R3402" s="91">
        <v>811.9</v>
      </c>
      <c r="S3402" s="91">
        <v>776.61</v>
      </c>
      <c r="T3402" s="91">
        <v>763.58</v>
      </c>
      <c r="U3402" s="91">
        <f t="shared" si="323"/>
        <v>9235.59</v>
      </c>
      <c r="V3402" s="82" t="str">
        <f t="shared" si="321"/>
        <v>136004280903</v>
      </c>
      <c r="W3402" s="83">
        <f>VLOOKUP(V3402,Factors!$E$6:$H$5950,4,FALSE)</f>
        <v>0.1119</v>
      </c>
      <c r="X3402" t="str">
        <f>VLOOKUP(V3402,Factors!$E$6:$F$5950,2,FALSE)</f>
        <v>Customers-All</v>
      </c>
      <c r="Y3402" s="92">
        <f t="shared" si="318"/>
        <v>1033.4625209999999</v>
      </c>
      <c r="Z3402" s="92">
        <f t="shared" si="319"/>
        <v>8202.1274790000007</v>
      </c>
      <c r="AA3402" s="92">
        <f t="shared" si="320"/>
        <v>9235.59</v>
      </c>
    </row>
    <row r="3403" spans="1:27" x14ac:dyDescent="0.25">
      <c r="A3403" t="s">
        <v>655</v>
      </c>
      <c r="B3403" t="s">
        <v>672</v>
      </c>
      <c r="C3403" t="s">
        <v>673</v>
      </c>
      <c r="D3403" t="s">
        <v>656</v>
      </c>
      <c r="E3403" t="s">
        <v>657</v>
      </c>
      <c r="F3403" t="str">
        <f t="shared" si="322"/>
        <v>4280</v>
      </c>
      <c r="G3403" t="s">
        <v>90</v>
      </c>
      <c r="H3403" t="s">
        <v>91</v>
      </c>
      <c r="I3403" s="91">
        <v>3154.49</v>
      </c>
      <c r="J3403" s="91">
        <v>2747.05</v>
      </c>
      <c r="K3403" s="91">
        <v>3029.43</v>
      </c>
      <c r="L3403" s="91">
        <v>2884.14</v>
      </c>
      <c r="M3403" s="91">
        <v>3185.23</v>
      </c>
      <c r="N3403" s="91">
        <v>2865.54</v>
      </c>
      <c r="O3403" s="91">
        <v>3084.02</v>
      </c>
      <c r="P3403" s="91">
        <v>3160.56</v>
      </c>
      <c r="Q3403" s="91">
        <v>2758.16</v>
      </c>
      <c r="R3403" s="91">
        <v>3155.39</v>
      </c>
      <c r="S3403" s="91">
        <v>3043.59</v>
      </c>
      <c r="T3403" s="91">
        <v>3009.04</v>
      </c>
      <c r="U3403" s="91">
        <f t="shared" si="323"/>
        <v>36076.639999999999</v>
      </c>
      <c r="V3403" s="82" t="str">
        <f t="shared" si="321"/>
        <v>136004280903</v>
      </c>
      <c r="W3403" s="83">
        <f>VLOOKUP(V3403,Factors!$E$6:$H$5950,4,FALSE)</f>
        <v>0.1119</v>
      </c>
      <c r="X3403" t="str">
        <f>VLOOKUP(V3403,Factors!$E$6:$F$5950,2,FALSE)</f>
        <v>Customers-All</v>
      </c>
      <c r="Y3403" s="92">
        <f t="shared" si="318"/>
        <v>4036.9760160000001</v>
      </c>
      <c r="Z3403" s="92">
        <f t="shared" si="319"/>
        <v>32039.663983999999</v>
      </c>
      <c r="AA3403" s="92">
        <f t="shared" si="320"/>
        <v>36076.639999999999</v>
      </c>
    </row>
    <row r="3404" spans="1:27" x14ac:dyDescent="0.25">
      <c r="A3404" t="s">
        <v>655</v>
      </c>
      <c r="B3404" t="s">
        <v>672</v>
      </c>
      <c r="C3404" t="s">
        <v>673</v>
      </c>
      <c r="D3404" t="s">
        <v>656</v>
      </c>
      <c r="E3404" t="s">
        <v>657</v>
      </c>
      <c r="F3404" t="str">
        <f t="shared" si="322"/>
        <v>4280</v>
      </c>
      <c r="G3404" t="s">
        <v>118</v>
      </c>
      <c r="H3404" t="s">
        <v>119</v>
      </c>
      <c r="I3404" s="91"/>
      <c r="J3404" s="91"/>
      <c r="K3404" s="91"/>
      <c r="L3404" s="91"/>
      <c r="M3404" s="91"/>
      <c r="N3404" s="91"/>
      <c r="O3404" s="91"/>
      <c r="P3404" s="91"/>
      <c r="Q3404" s="91"/>
      <c r="R3404" s="91"/>
      <c r="S3404" s="91">
        <v>665.14</v>
      </c>
      <c r="T3404" s="91"/>
      <c r="U3404" s="91">
        <f t="shared" si="323"/>
        <v>665.14</v>
      </c>
      <c r="V3404" s="82" t="str">
        <f t="shared" si="321"/>
        <v>136004280903</v>
      </c>
      <c r="W3404" s="83">
        <f>VLOOKUP(V3404,Factors!$E$6:$H$5950,4,FALSE)</f>
        <v>0.1119</v>
      </c>
      <c r="X3404" t="str">
        <f>VLOOKUP(V3404,Factors!$E$6:$F$5950,2,FALSE)</f>
        <v>Customers-All</v>
      </c>
      <c r="Y3404" s="92">
        <f t="shared" si="318"/>
        <v>74.429165999999995</v>
      </c>
      <c r="Z3404" s="92">
        <f t="shared" si="319"/>
        <v>590.71083399999998</v>
      </c>
      <c r="AA3404" s="92">
        <f t="shared" si="320"/>
        <v>665.14</v>
      </c>
    </row>
    <row r="3405" spans="1:27" x14ac:dyDescent="0.25">
      <c r="A3405" t="s">
        <v>655</v>
      </c>
      <c r="B3405" t="s">
        <v>672</v>
      </c>
      <c r="C3405" t="s">
        <v>673</v>
      </c>
      <c r="D3405" t="s">
        <v>656</v>
      </c>
      <c r="E3405" t="s">
        <v>657</v>
      </c>
      <c r="F3405" t="str">
        <f t="shared" si="322"/>
        <v>4280</v>
      </c>
      <c r="G3405" t="s">
        <v>100</v>
      </c>
      <c r="H3405" t="s">
        <v>101</v>
      </c>
      <c r="I3405" s="91">
        <v>-1769.94</v>
      </c>
      <c r="J3405" s="91">
        <v>-4181.24</v>
      </c>
      <c r="K3405" s="91">
        <v>-3675.21</v>
      </c>
      <c r="L3405" s="91">
        <v>-3725.63</v>
      </c>
      <c r="M3405" s="91">
        <v>-3171.11</v>
      </c>
      <c r="N3405" s="91">
        <v>-3961.97</v>
      </c>
      <c r="O3405" s="91">
        <v>-3300.4</v>
      </c>
      <c r="P3405" s="91">
        <v>-3989.19</v>
      </c>
      <c r="Q3405" s="91">
        <v>-3521.67</v>
      </c>
      <c r="R3405" s="91">
        <v>-3721.18</v>
      </c>
      <c r="S3405" s="91">
        <v>-2794.91</v>
      </c>
      <c r="T3405" s="91">
        <v>-3652.69</v>
      </c>
      <c r="U3405" s="91">
        <f t="shared" si="323"/>
        <v>-41465.14</v>
      </c>
      <c r="V3405" s="82" t="str">
        <f t="shared" si="321"/>
        <v>136004280903</v>
      </c>
      <c r="W3405" s="83">
        <f>VLOOKUP(V3405,Factors!$E$6:$H$5950,4,FALSE)</f>
        <v>0.1119</v>
      </c>
      <c r="X3405" t="str">
        <f>VLOOKUP(V3405,Factors!$E$6:$F$5950,2,FALSE)</f>
        <v>Customers-All</v>
      </c>
      <c r="Y3405" s="92">
        <f t="shared" si="318"/>
        <v>-4639.9491660000003</v>
      </c>
      <c r="Z3405" s="92">
        <f t="shared" si="319"/>
        <v>-36825.190834000001</v>
      </c>
      <c r="AA3405" s="92">
        <f t="shared" si="320"/>
        <v>-41465.14</v>
      </c>
    </row>
    <row r="3406" spans="1:27" x14ac:dyDescent="0.25">
      <c r="A3406" t="s">
        <v>655</v>
      </c>
      <c r="B3406" t="s">
        <v>672</v>
      </c>
      <c r="C3406" t="s">
        <v>673</v>
      </c>
      <c r="D3406" t="s">
        <v>656</v>
      </c>
      <c r="E3406" t="s">
        <v>657</v>
      </c>
      <c r="F3406" t="str">
        <f t="shared" si="322"/>
        <v>4280</v>
      </c>
      <c r="G3406" t="s">
        <v>681</v>
      </c>
      <c r="H3406" t="s">
        <v>682</v>
      </c>
      <c r="I3406" s="91">
        <v>10084.91</v>
      </c>
      <c r="J3406" s="91">
        <v>10999.26</v>
      </c>
      <c r="K3406" s="91">
        <v>19364.18</v>
      </c>
      <c r="L3406" s="91">
        <v>16994.86</v>
      </c>
      <c r="M3406" s="91">
        <v>11907.59</v>
      </c>
      <c r="N3406" s="91">
        <v>14032.93</v>
      </c>
      <c r="O3406" s="91">
        <v>10397.27</v>
      </c>
      <c r="P3406" s="91">
        <v>11597.29</v>
      </c>
      <c r="Q3406" s="91">
        <v>15837.3</v>
      </c>
      <c r="R3406" s="91">
        <v>14671.05</v>
      </c>
      <c r="S3406" s="91">
        <v>13872.82</v>
      </c>
      <c r="T3406" s="91">
        <v>9537.26</v>
      </c>
      <c r="U3406" s="91">
        <f t="shared" si="323"/>
        <v>159296.72000000003</v>
      </c>
      <c r="V3406" s="82" t="str">
        <f t="shared" si="321"/>
        <v>136004280903</v>
      </c>
      <c r="W3406" s="83">
        <f>VLOOKUP(V3406,Factors!$E$6:$H$5950,4,FALSE)</f>
        <v>0.1119</v>
      </c>
      <c r="X3406" t="str">
        <f>VLOOKUP(V3406,Factors!$E$6:$F$5950,2,FALSE)</f>
        <v>Customers-All</v>
      </c>
      <c r="Y3406" s="92">
        <f t="shared" si="318"/>
        <v>17825.302968000004</v>
      </c>
      <c r="Z3406" s="92">
        <f t="shared" si="319"/>
        <v>141471.41703200003</v>
      </c>
      <c r="AA3406" s="92">
        <f t="shared" si="320"/>
        <v>159296.72000000003</v>
      </c>
    </row>
    <row r="3407" spans="1:27" x14ac:dyDescent="0.25">
      <c r="A3407" t="s">
        <v>655</v>
      </c>
      <c r="B3407" t="s">
        <v>672</v>
      </c>
      <c r="C3407" t="s">
        <v>673</v>
      </c>
      <c r="D3407" t="s">
        <v>656</v>
      </c>
      <c r="E3407" t="s">
        <v>657</v>
      </c>
      <c r="F3407" t="str">
        <f t="shared" si="322"/>
        <v>4280</v>
      </c>
      <c r="G3407" t="s">
        <v>357</v>
      </c>
      <c r="H3407" t="s">
        <v>358</v>
      </c>
      <c r="I3407" s="91"/>
      <c r="J3407" s="91"/>
      <c r="K3407" s="91"/>
      <c r="L3407" s="91">
        <v>1260.44</v>
      </c>
      <c r="M3407" s="91"/>
      <c r="N3407" s="91"/>
      <c r="O3407" s="91"/>
      <c r="P3407" s="91"/>
      <c r="Q3407" s="91"/>
      <c r="R3407" s="91"/>
      <c r="S3407" s="91"/>
      <c r="T3407" s="91"/>
      <c r="U3407" s="91">
        <f t="shared" si="323"/>
        <v>1260.44</v>
      </c>
      <c r="V3407" s="82" t="str">
        <f t="shared" si="321"/>
        <v>136004280903</v>
      </c>
      <c r="W3407" s="83">
        <f>VLOOKUP(V3407,Factors!$E$6:$H$5950,4,FALSE)</f>
        <v>0.1119</v>
      </c>
      <c r="X3407" t="str">
        <f>VLOOKUP(V3407,Factors!$E$6:$F$5950,2,FALSE)</f>
        <v>Customers-All</v>
      </c>
      <c r="Y3407" s="92">
        <f t="shared" si="318"/>
        <v>141.04323600000001</v>
      </c>
      <c r="Z3407" s="92">
        <f t="shared" si="319"/>
        <v>1119.3967640000001</v>
      </c>
      <c r="AA3407" s="92">
        <f t="shared" si="320"/>
        <v>1260.44</v>
      </c>
    </row>
    <row r="3408" spans="1:27" x14ac:dyDescent="0.25">
      <c r="A3408" t="s">
        <v>655</v>
      </c>
      <c r="B3408" t="s">
        <v>672</v>
      </c>
      <c r="C3408" t="s">
        <v>673</v>
      </c>
      <c r="D3408" t="s">
        <v>656</v>
      </c>
      <c r="E3408" t="s">
        <v>657</v>
      </c>
      <c r="F3408" t="str">
        <f t="shared" si="322"/>
        <v>4280</v>
      </c>
      <c r="G3408" t="s">
        <v>144</v>
      </c>
      <c r="H3408" t="s">
        <v>145</v>
      </c>
      <c r="I3408" s="91"/>
      <c r="J3408" s="91"/>
      <c r="K3408" s="91"/>
      <c r="L3408" s="91"/>
      <c r="M3408" s="91">
        <v>14.5</v>
      </c>
      <c r="N3408" s="91"/>
      <c r="O3408" s="91"/>
      <c r="P3408" s="91"/>
      <c r="Q3408" s="91"/>
      <c r="R3408" s="91"/>
      <c r="S3408" s="91"/>
      <c r="T3408" s="91"/>
      <c r="U3408" s="91">
        <f t="shared" si="323"/>
        <v>14.5</v>
      </c>
      <c r="V3408" s="82" t="str">
        <f t="shared" si="321"/>
        <v>136004280903</v>
      </c>
      <c r="W3408" s="83">
        <f>VLOOKUP(V3408,Factors!$E$6:$H$5950,4,FALSE)</f>
        <v>0.1119</v>
      </c>
      <c r="X3408" t="str">
        <f>VLOOKUP(V3408,Factors!$E$6:$F$5950,2,FALSE)</f>
        <v>Customers-All</v>
      </c>
      <c r="Y3408" s="92">
        <f t="shared" si="318"/>
        <v>1.6225499999999999</v>
      </c>
      <c r="Z3408" s="92">
        <f t="shared" si="319"/>
        <v>12.87745</v>
      </c>
      <c r="AA3408" s="92">
        <f t="shared" si="320"/>
        <v>14.5</v>
      </c>
    </row>
    <row r="3409" spans="1:27" x14ac:dyDescent="0.25">
      <c r="A3409" t="s">
        <v>655</v>
      </c>
      <c r="B3409" t="s">
        <v>672</v>
      </c>
      <c r="C3409" t="s">
        <v>673</v>
      </c>
      <c r="D3409" t="s">
        <v>656</v>
      </c>
      <c r="E3409" t="s">
        <v>657</v>
      </c>
      <c r="F3409" t="str">
        <f t="shared" si="322"/>
        <v>4280</v>
      </c>
      <c r="G3409" t="s">
        <v>150</v>
      </c>
      <c r="H3409" t="s">
        <v>151</v>
      </c>
      <c r="I3409" s="91"/>
      <c r="J3409" s="91"/>
      <c r="K3409" s="91"/>
      <c r="L3409" s="91"/>
      <c r="M3409" s="91">
        <v>84.9</v>
      </c>
      <c r="N3409" s="91"/>
      <c r="O3409" s="91"/>
      <c r="P3409" s="91"/>
      <c r="Q3409" s="91"/>
      <c r="R3409" s="91"/>
      <c r="S3409" s="91"/>
      <c r="T3409" s="91"/>
      <c r="U3409" s="91">
        <f t="shared" si="323"/>
        <v>84.9</v>
      </c>
      <c r="V3409" s="82" t="str">
        <f t="shared" si="321"/>
        <v>136004280903</v>
      </c>
      <c r="W3409" s="83">
        <f>VLOOKUP(V3409,Factors!$E$6:$H$5950,4,FALSE)</f>
        <v>0.1119</v>
      </c>
      <c r="X3409" t="str">
        <f>VLOOKUP(V3409,Factors!$E$6:$F$5950,2,FALSE)</f>
        <v>Customers-All</v>
      </c>
      <c r="Y3409" s="92">
        <f t="shared" si="318"/>
        <v>9.5003100000000007</v>
      </c>
      <c r="Z3409" s="92">
        <f t="shared" si="319"/>
        <v>75.399690000000007</v>
      </c>
      <c r="AA3409" s="92">
        <f t="shared" si="320"/>
        <v>84.9</v>
      </c>
    </row>
    <row r="3410" spans="1:27" x14ac:dyDescent="0.25">
      <c r="A3410" t="s">
        <v>655</v>
      </c>
      <c r="B3410" t="s">
        <v>223</v>
      </c>
      <c r="C3410" t="s">
        <v>224</v>
      </c>
      <c r="D3410" t="s">
        <v>656</v>
      </c>
      <c r="E3410" t="s">
        <v>657</v>
      </c>
      <c r="F3410" t="str">
        <f t="shared" si="322"/>
        <v>4280</v>
      </c>
      <c r="G3410" t="s">
        <v>98</v>
      </c>
      <c r="H3410" t="s">
        <v>99</v>
      </c>
      <c r="I3410" s="91"/>
      <c r="J3410" s="91"/>
      <c r="K3410" s="91"/>
      <c r="L3410" s="91"/>
      <c r="M3410" s="91"/>
      <c r="N3410" s="91"/>
      <c r="O3410" s="91"/>
      <c r="P3410" s="91"/>
      <c r="Q3410" s="91">
        <v>13.78</v>
      </c>
      <c r="R3410" s="91">
        <v>42.91</v>
      </c>
      <c r="S3410" s="91"/>
      <c r="T3410" s="91">
        <v>10.17</v>
      </c>
      <c r="U3410" s="91">
        <f t="shared" si="323"/>
        <v>66.86</v>
      </c>
      <c r="V3410" s="82" t="str">
        <f t="shared" si="321"/>
        <v>141004280903</v>
      </c>
      <c r="W3410" s="83">
        <f>VLOOKUP(V3410,Factors!$E$6:$H$5950,4,FALSE)</f>
        <v>1.17E-2</v>
      </c>
      <c r="X3410" t="str">
        <f>VLOOKUP(V3410,Factors!$E$6:$F$5950,2,FALSE)</f>
        <v>Transmission</v>
      </c>
      <c r="Y3410" s="92">
        <f t="shared" ref="Y3410:Y3473" si="324">U3410*W3410</f>
        <v>0.78226200000000001</v>
      </c>
      <c r="Z3410" s="92">
        <f t="shared" ref="Z3410:Z3473" si="325">U3410-Y3410</f>
        <v>66.077737999999997</v>
      </c>
      <c r="AA3410" s="92">
        <f t="shared" ref="AA3410:AA3473" si="326">Y3410+Z3410</f>
        <v>66.86</v>
      </c>
    </row>
    <row r="3411" spans="1:27" x14ac:dyDescent="0.25">
      <c r="A3411" t="s">
        <v>655</v>
      </c>
      <c r="B3411" t="s">
        <v>223</v>
      </c>
      <c r="C3411" t="s">
        <v>224</v>
      </c>
      <c r="D3411" t="s">
        <v>656</v>
      </c>
      <c r="E3411" t="s">
        <v>657</v>
      </c>
      <c r="F3411" t="str">
        <f t="shared" si="322"/>
        <v>4280</v>
      </c>
      <c r="G3411" t="s">
        <v>215</v>
      </c>
      <c r="H3411" t="s">
        <v>216</v>
      </c>
      <c r="I3411" s="91"/>
      <c r="J3411" s="91">
        <v>5.25</v>
      </c>
      <c r="K3411" s="91"/>
      <c r="L3411" s="91"/>
      <c r="M3411" s="91"/>
      <c r="N3411" s="91"/>
      <c r="O3411" s="91"/>
      <c r="P3411" s="91">
        <v>5.25</v>
      </c>
      <c r="Q3411" s="91"/>
      <c r="R3411" s="91">
        <v>6.75</v>
      </c>
      <c r="S3411" s="91"/>
      <c r="T3411" s="91"/>
      <c r="U3411" s="91">
        <f t="shared" si="323"/>
        <v>17.25</v>
      </c>
      <c r="V3411" s="82" t="str">
        <f t="shared" si="321"/>
        <v>141004280903</v>
      </c>
      <c r="W3411" s="83">
        <f>VLOOKUP(V3411,Factors!$E$6:$H$5950,4,FALSE)</f>
        <v>1.17E-2</v>
      </c>
      <c r="X3411" t="str">
        <f>VLOOKUP(V3411,Factors!$E$6:$F$5950,2,FALSE)</f>
        <v>Transmission</v>
      </c>
      <c r="Y3411" s="92">
        <f t="shared" si="324"/>
        <v>0.201825</v>
      </c>
      <c r="Z3411" s="92">
        <f t="shared" si="325"/>
        <v>17.048175000000001</v>
      </c>
      <c r="AA3411" s="92">
        <f t="shared" si="326"/>
        <v>17.25</v>
      </c>
    </row>
    <row r="3412" spans="1:27" x14ac:dyDescent="0.25">
      <c r="A3412" t="s">
        <v>655</v>
      </c>
      <c r="B3412" t="s">
        <v>223</v>
      </c>
      <c r="C3412" t="s">
        <v>224</v>
      </c>
      <c r="D3412" t="s">
        <v>656</v>
      </c>
      <c r="E3412" t="s">
        <v>657</v>
      </c>
      <c r="F3412" t="str">
        <f t="shared" si="322"/>
        <v>4280</v>
      </c>
      <c r="G3412" t="s">
        <v>130</v>
      </c>
      <c r="H3412" t="s">
        <v>131</v>
      </c>
      <c r="I3412" s="91"/>
      <c r="J3412" s="91"/>
      <c r="K3412" s="91"/>
      <c r="L3412" s="91"/>
      <c r="M3412" s="91"/>
      <c r="N3412" s="91"/>
      <c r="O3412" s="91"/>
      <c r="P3412" s="91"/>
      <c r="Q3412" s="91">
        <v>238.5</v>
      </c>
      <c r="R3412" s="91"/>
      <c r="S3412" s="91"/>
      <c r="T3412" s="91"/>
      <c r="U3412" s="91">
        <f t="shared" si="323"/>
        <v>238.5</v>
      </c>
      <c r="V3412" s="82" t="str">
        <f t="shared" si="321"/>
        <v>141004280903</v>
      </c>
      <c r="W3412" s="83">
        <f>VLOOKUP(V3412,Factors!$E$6:$H$5950,4,FALSE)</f>
        <v>1.17E-2</v>
      </c>
      <c r="X3412" t="str">
        <f>VLOOKUP(V3412,Factors!$E$6:$F$5950,2,FALSE)</f>
        <v>Transmission</v>
      </c>
      <c r="Y3412" s="92">
        <f t="shared" si="324"/>
        <v>2.7904499999999999</v>
      </c>
      <c r="Z3412" s="92">
        <f t="shared" si="325"/>
        <v>235.70955000000001</v>
      </c>
      <c r="AA3412" s="92">
        <f t="shared" si="326"/>
        <v>238.5</v>
      </c>
    </row>
    <row r="3413" spans="1:27" x14ac:dyDescent="0.25">
      <c r="A3413" t="s">
        <v>655</v>
      </c>
      <c r="B3413" t="s">
        <v>164</v>
      </c>
      <c r="C3413" t="s">
        <v>165</v>
      </c>
      <c r="D3413" t="s">
        <v>656</v>
      </c>
      <c r="E3413" t="s">
        <v>657</v>
      </c>
      <c r="F3413" t="str">
        <f t="shared" si="322"/>
        <v>4280</v>
      </c>
      <c r="G3413" t="s">
        <v>98</v>
      </c>
      <c r="H3413" t="s">
        <v>99</v>
      </c>
      <c r="I3413" s="91"/>
      <c r="J3413" s="91"/>
      <c r="K3413" s="91"/>
      <c r="L3413" s="91"/>
      <c r="M3413" s="91"/>
      <c r="N3413" s="91"/>
      <c r="O3413" s="91"/>
      <c r="P3413" s="91"/>
      <c r="Q3413" s="91">
        <v>3.06</v>
      </c>
      <c r="R3413" s="91">
        <v>28.61</v>
      </c>
      <c r="S3413" s="91"/>
      <c r="T3413" s="91">
        <v>10.18</v>
      </c>
      <c r="U3413" s="91">
        <f t="shared" si="323"/>
        <v>41.849999999999994</v>
      </c>
      <c r="V3413" s="82" t="str">
        <f t="shared" si="321"/>
        <v>151004280903</v>
      </c>
      <c r="W3413" s="83">
        <f>VLOOKUP(V3413,Factors!$E$6:$H$5950,4,FALSE)</f>
        <v>0</v>
      </c>
      <c r="X3413" t="str">
        <f>VLOOKUP(V3413,Factors!$E$6:$F$5950,2,FALSE)</f>
        <v>Direct-OR</v>
      </c>
      <c r="Y3413" s="92">
        <f t="shared" si="324"/>
        <v>0</v>
      </c>
      <c r="Z3413" s="92">
        <f t="shared" si="325"/>
        <v>41.849999999999994</v>
      </c>
      <c r="AA3413" s="92">
        <f t="shared" si="326"/>
        <v>41.849999999999994</v>
      </c>
    </row>
    <row r="3414" spans="1:27" x14ac:dyDescent="0.25">
      <c r="A3414" t="s">
        <v>655</v>
      </c>
      <c r="B3414" t="s">
        <v>164</v>
      </c>
      <c r="C3414" t="s">
        <v>165</v>
      </c>
      <c r="D3414" t="s">
        <v>656</v>
      </c>
      <c r="E3414" t="s">
        <v>657</v>
      </c>
      <c r="F3414" t="str">
        <f t="shared" si="322"/>
        <v>4280</v>
      </c>
      <c r="G3414" t="s">
        <v>215</v>
      </c>
      <c r="H3414" t="s">
        <v>216</v>
      </c>
      <c r="I3414" s="91"/>
      <c r="J3414" s="91">
        <v>5.25</v>
      </c>
      <c r="K3414" s="91"/>
      <c r="L3414" s="91"/>
      <c r="M3414" s="91"/>
      <c r="N3414" s="91"/>
      <c r="O3414" s="91"/>
      <c r="P3414" s="91">
        <v>1.17</v>
      </c>
      <c r="Q3414" s="91"/>
      <c r="R3414" s="91">
        <v>1.56</v>
      </c>
      <c r="S3414" s="91"/>
      <c r="T3414" s="91"/>
      <c r="U3414" s="91">
        <f t="shared" si="323"/>
        <v>7.98</v>
      </c>
      <c r="V3414" s="82" t="str">
        <f t="shared" si="321"/>
        <v>151004280903</v>
      </c>
      <c r="W3414" s="83">
        <f>VLOOKUP(V3414,Factors!$E$6:$H$5950,4,FALSE)</f>
        <v>0</v>
      </c>
      <c r="X3414" t="str">
        <f>VLOOKUP(V3414,Factors!$E$6:$F$5950,2,FALSE)</f>
        <v>Direct-OR</v>
      </c>
      <c r="Y3414" s="92">
        <f t="shared" si="324"/>
        <v>0</v>
      </c>
      <c r="Z3414" s="92">
        <f t="shared" si="325"/>
        <v>7.98</v>
      </c>
      <c r="AA3414" s="92">
        <f t="shared" si="326"/>
        <v>7.98</v>
      </c>
    </row>
    <row r="3415" spans="1:27" x14ac:dyDescent="0.25">
      <c r="A3415" t="s">
        <v>655</v>
      </c>
      <c r="B3415" t="s">
        <v>164</v>
      </c>
      <c r="C3415" t="s">
        <v>165</v>
      </c>
      <c r="D3415" t="s">
        <v>656</v>
      </c>
      <c r="E3415" t="s">
        <v>657</v>
      </c>
      <c r="F3415" t="str">
        <f t="shared" si="322"/>
        <v>4280</v>
      </c>
      <c r="G3415" t="s">
        <v>130</v>
      </c>
      <c r="H3415" t="s">
        <v>131</v>
      </c>
      <c r="I3415" s="91"/>
      <c r="J3415" s="91"/>
      <c r="K3415" s="91"/>
      <c r="L3415" s="91"/>
      <c r="M3415" s="91"/>
      <c r="N3415" s="91"/>
      <c r="O3415" s="91"/>
      <c r="P3415" s="91"/>
      <c r="Q3415" s="91">
        <v>55.65</v>
      </c>
      <c r="R3415" s="91"/>
      <c r="S3415" s="91"/>
      <c r="T3415" s="91"/>
      <c r="U3415" s="91">
        <f t="shared" si="323"/>
        <v>55.65</v>
      </c>
      <c r="V3415" s="82" t="str">
        <f t="shared" si="321"/>
        <v>151004280903</v>
      </c>
      <c r="W3415" s="83">
        <f>VLOOKUP(V3415,Factors!$E$6:$H$5950,4,FALSE)</f>
        <v>0</v>
      </c>
      <c r="X3415" t="str">
        <f>VLOOKUP(V3415,Factors!$E$6:$F$5950,2,FALSE)</f>
        <v>Direct-OR</v>
      </c>
      <c r="Y3415" s="92">
        <f t="shared" si="324"/>
        <v>0</v>
      </c>
      <c r="Z3415" s="92">
        <f t="shared" si="325"/>
        <v>55.65</v>
      </c>
      <c r="AA3415" s="92">
        <f t="shared" si="326"/>
        <v>55.65</v>
      </c>
    </row>
    <row r="3416" spans="1:27" x14ac:dyDescent="0.25">
      <c r="A3416" t="s">
        <v>655</v>
      </c>
      <c r="B3416" t="s">
        <v>170</v>
      </c>
      <c r="C3416" t="s">
        <v>171</v>
      </c>
      <c r="D3416" t="s">
        <v>670</v>
      </c>
      <c r="E3416" t="s">
        <v>671</v>
      </c>
      <c r="F3416" t="str">
        <f t="shared" si="322"/>
        <v>1080</v>
      </c>
      <c r="G3416" t="s">
        <v>84</v>
      </c>
      <c r="H3416" t="s">
        <v>85</v>
      </c>
      <c r="I3416" s="91">
        <v>55.19</v>
      </c>
      <c r="J3416" s="91">
        <v>44.82</v>
      </c>
      <c r="K3416" s="91"/>
      <c r="L3416" s="91"/>
      <c r="M3416" s="91"/>
      <c r="N3416" s="91">
        <v>8.1300000000000008</v>
      </c>
      <c r="O3416" s="91"/>
      <c r="P3416" s="91"/>
      <c r="Q3416" s="91"/>
      <c r="R3416" s="91"/>
      <c r="S3416" s="91"/>
      <c r="T3416" s="91"/>
      <c r="U3416" s="91">
        <f t="shared" si="323"/>
        <v>108.13999999999999</v>
      </c>
      <c r="V3416" s="82" t="str">
        <f t="shared" si="321"/>
        <v>155061080903</v>
      </c>
      <c r="W3416" s="83">
        <f>VLOOKUP(V3416,Factors!$E$6:$H$5950,4,FALSE)</f>
        <v>0</v>
      </c>
      <c r="X3416" t="str">
        <f>VLOOKUP(V3416,Factors!$E$6:$F$5950,2,FALSE)</f>
        <v>Direct-OR</v>
      </c>
      <c r="Y3416" s="92">
        <f t="shared" si="324"/>
        <v>0</v>
      </c>
      <c r="Z3416" s="92">
        <f t="shared" si="325"/>
        <v>108.13999999999999</v>
      </c>
      <c r="AA3416" s="92">
        <f t="shared" si="326"/>
        <v>108.13999999999999</v>
      </c>
    </row>
    <row r="3417" spans="1:27" x14ac:dyDescent="0.25">
      <c r="A3417" t="s">
        <v>655</v>
      </c>
      <c r="B3417" t="s">
        <v>170</v>
      </c>
      <c r="C3417" t="s">
        <v>171</v>
      </c>
      <c r="D3417" t="s">
        <v>670</v>
      </c>
      <c r="E3417" t="s">
        <v>671</v>
      </c>
      <c r="F3417" t="str">
        <f t="shared" si="322"/>
        <v>1080</v>
      </c>
      <c r="G3417" t="s">
        <v>56</v>
      </c>
      <c r="H3417" t="s">
        <v>57</v>
      </c>
      <c r="I3417" s="91">
        <v>934.25</v>
      </c>
      <c r="J3417" s="91">
        <v>758.62</v>
      </c>
      <c r="K3417" s="91"/>
      <c r="L3417" s="91"/>
      <c r="M3417" s="91"/>
      <c r="N3417" s="91">
        <v>137.63999999999999</v>
      </c>
      <c r="O3417" s="91"/>
      <c r="P3417" s="91"/>
      <c r="Q3417" s="91"/>
      <c r="R3417" s="91"/>
      <c r="S3417" s="91"/>
      <c r="T3417" s="91"/>
      <c r="U3417" s="91">
        <f t="shared" si="323"/>
        <v>1830.5099999999998</v>
      </c>
      <c r="V3417" s="82" t="str">
        <f t="shared" si="321"/>
        <v>155061080903</v>
      </c>
      <c r="W3417" s="83">
        <f>VLOOKUP(V3417,Factors!$E$6:$H$5950,4,FALSE)</f>
        <v>0</v>
      </c>
      <c r="X3417" t="str">
        <f>VLOOKUP(V3417,Factors!$E$6:$F$5950,2,FALSE)</f>
        <v>Direct-OR</v>
      </c>
      <c r="Y3417" s="92">
        <f t="shared" si="324"/>
        <v>0</v>
      </c>
      <c r="Z3417" s="92">
        <f t="shared" si="325"/>
        <v>1830.5099999999998</v>
      </c>
      <c r="AA3417" s="92">
        <f t="shared" si="326"/>
        <v>1830.5099999999998</v>
      </c>
    </row>
    <row r="3418" spans="1:27" x14ac:dyDescent="0.25">
      <c r="A3418" t="s">
        <v>655</v>
      </c>
      <c r="B3418" t="s">
        <v>170</v>
      </c>
      <c r="C3418" t="s">
        <v>171</v>
      </c>
      <c r="D3418" t="s">
        <v>658</v>
      </c>
      <c r="E3418" t="s">
        <v>659</v>
      </c>
      <c r="F3418" t="str">
        <f t="shared" si="322"/>
        <v>1620</v>
      </c>
      <c r="G3418" t="s">
        <v>84</v>
      </c>
      <c r="H3418" t="s">
        <v>85</v>
      </c>
      <c r="I3418" s="91"/>
      <c r="J3418" s="91"/>
      <c r="K3418" s="91"/>
      <c r="L3418" s="91"/>
      <c r="M3418" s="91"/>
      <c r="N3418" s="91"/>
      <c r="O3418" s="91">
        <v>42.51</v>
      </c>
      <c r="P3418" s="91"/>
      <c r="Q3418" s="91"/>
      <c r="R3418" s="91"/>
      <c r="S3418" s="91"/>
      <c r="T3418" s="91"/>
      <c r="U3418" s="91">
        <f t="shared" si="323"/>
        <v>42.51</v>
      </c>
      <c r="V3418" s="82" t="str">
        <f t="shared" si="321"/>
        <v>155061620903</v>
      </c>
      <c r="W3418" s="83">
        <f>VLOOKUP(V3418,Factors!$E$6:$H$5950,4,FALSE)</f>
        <v>0</v>
      </c>
      <c r="X3418" t="str">
        <f>VLOOKUP(V3418,Factors!$E$6:$F$5950,2,FALSE)</f>
        <v>Direct-OR</v>
      </c>
      <c r="Y3418" s="92">
        <f t="shared" si="324"/>
        <v>0</v>
      </c>
      <c r="Z3418" s="92">
        <f t="shared" si="325"/>
        <v>42.51</v>
      </c>
      <c r="AA3418" s="92">
        <f t="shared" si="326"/>
        <v>42.51</v>
      </c>
    </row>
    <row r="3419" spans="1:27" x14ac:dyDescent="0.25">
      <c r="A3419" t="s">
        <v>655</v>
      </c>
      <c r="B3419" t="s">
        <v>170</v>
      </c>
      <c r="C3419" t="s">
        <v>171</v>
      </c>
      <c r="D3419" t="s">
        <v>658</v>
      </c>
      <c r="E3419" t="s">
        <v>659</v>
      </c>
      <c r="F3419" t="str">
        <f t="shared" si="322"/>
        <v>1620</v>
      </c>
      <c r="G3419" t="s">
        <v>56</v>
      </c>
      <c r="H3419" t="s">
        <v>57</v>
      </c>
      <c r="I3419" s="91"/>
      <c r="J3419" s="91"/>
      <c r="K3419" s="91"/>
      <c r="L3419" s="91"/>
      <c r="M3419" s="91"/>
      <c r="N3419" s="91"/>
      <c r="O3419" s="91">
        <v>719.49</v>
      </c>
      <c r="P3419" s="91">
        <v>0</v>
      </c>
      <c r="Q3419" s="91"/>
      <c r="R3419" s="91"/>
      <c r="S3419" s="91"/>
      <c r="T3419" s="91"/>
      <c r="U3419" s="91">
        <f t="shared" si="323"/>
        <v>719.49</v>
      </c>
      <c r="V3419" s="82" t="str">
        <f t="shared" si="321"/>
        <v>155061620903</v>
      </c>
      <c r="W3419" s="83">
        <f>VLOOKUP(V3419,Factors!$E$6:$H$5950,4,FALSE)</f>
        <v>0</v>
      </c>
      <c r="X3419" t="str">
        <f>VLOOKUP(V3419,Factors!$E$6:$F$5950,2,FALSE)</f>
        <v>Direct-OR</v>
      </c>
      <c r="Y3419" s="92">
        <f t="shared" si="324"/>
        <v>0</v>
      </c>
      <c r="Z3419" s="92">
        <f t="shared" si="325"/>
        <v>719.49</v>
      </c>
      <c r="AA3419" s="92">
        <f t="shared" si="326"/>
        <v>719.49</v>
      </c>
    </row>
    <row r="3420" spans="1:27" x14ac:dyDescent="0.25">
      <c r="A3420" t="s">
        <v>655</v>
      </c>
      <c r="B3420" t="s">
        <v>170</v>
      </c>
      <c r="C3420" t="s">
        <v>171</v>
      </c>
      <c r="D3420" t="s">
        <v>656</v>
      </c>
      <c r="E3420" t="s">
        <v>657</v>
      </c>
      <c r="F3420" t="str">
        <f t="shared" si="322"/>
        <v>4280</v>
      </c>
      <c r="G3420" t="s">
        <v>84</v>
      </c>
      <c r="H3420" t="s">
        <v>85</v>
      </c>
      <c r="I3420" s="91"/>
      <c r="J3420" s="91"/>
      <c r="K3420" s="91"/>
      <c r="L3420" s="91"/>
      <c r="M3420" s="91"/>
      <c r="N3420" s="91"/>
      <c r="O3420" s="91"/>
      <c r="P3420" s="91"/>
      <c r="Q3420" s="91"/>
      <c r="R3420" s="91"/>
      <c r="S3420" s="91"/>
      <c r="T3420" s="91">
        <v>-0.87</v>
      </c>
      <c r="U3420" s="91">
        <f t="shared" si="323"/>
        <v>-0.87</v>
      </c>
      <c r="V3420" s="82" t="str">
        <f t="shared" si="321"/>
        <v>155064280903</v>
      </c>
      <c r="W3420" s="83">
        <f>VLOOKUP(V3420,Factors!$E$6:$H$5950,4,FALSE)</f>
        <v>0</v>
      </c>
      <c r="X3420" t="str">
        <f>VLOOKUP(V3420,Factors!$E$6:$F$5950,2,FALSE)</f>
        <v>Direct-OR</v>
      </c>
      <c r="Y3420" s="92">
        <f t="shared" si="324"/>
        <v>0</v>
      </c>
      <c r="Z3420" s="92">
        <f t="shared" si="325"/>
        <v>-0.87</v>
      </c>
      <c r="AA3420" s="92">
        <f t="shared" si="326"/>
        <v>-0.87</v>
      </c>
    </row>
    <row r="3421" spans="1:27" x14ac:dyDescent="0.25">
      <c r="A3421" t="s">
        <v>655</v>
      </c>
      <c r="B3421" t="s">
        <v>170</v>
      </c>
      <c r="C3421" t="s">
        <v>171</v>
      </c>
      <c r="D3421" t="s">
        <v>656</v>
      </c>
      <c r="E3421" t="s">
        <v>657</v>
      </c>
      <c r="F3421" t="str">
        <f t="shared" si="322"/>
        <v>4280</v>
      </c>
      <c r="G3421" t="s">
        <v>106</v>
      </c>
      <c r="H3421" t="s">
        <v>107</v>
      </c>
      <c r="I3421" s="91"/>
      <c r="J3421" s="91"/>
      <c r="K3421" s="91"/>
      <c r="L3421" s="91"/>
      <c r="M3421" s="91"/>
      <c r="N3421" s="91"/>
      <c r="O3421" s="91"/>
      <c r="P3421" s="91"/>
      <c r="Q3421" s="91"/>
      <c r="R3421" s="91"/>
      <c r="S3421" s="91"/>
      <c r="T3421" s="91">
        <v>-14.72</v>
      </c>
      <c r="U3421" s="91">
        <f t="shared" si="323"/>
        <v>-14.72</v>
      </c>
      <c r="V3421" s="82" t="str">
        <f t="shared" si="321"/>
        <v>155064280903</v>
      </c>
      <c r="W3421" s="83">
        <f>VLOOKUP(V3421,Factors!$E$6:$H$5950,4,FALSE)</f>
        <v>0</v>
      </c>
      <c r="X3421" t="str">
        <f>VLOOKUP(V3421,Factors!$E$6:$F$5950,2,FALSE)</f>
        <v>Direct-OR</v>
      </c>
      <c r="Y3421" s="92">
        <f t="shared" si="324"/>
        <v>0</v>
      </c>
      <c r="Z3421" s="92">
        <f t="shared" si="325"/>
        <v>-14.72</v>
      </c>
      <c r="AA3421" s="92">
        <f t="shared" si="326"/>
        <v>-14.72</v>
      </c>
    </row>
    <row r="3422" spans="1:27" x14ac:dyDescent="0.25">
      <c r="A3422" t="s">
        <v>655</v>
      </c>
      <c r="B3422" t="s">
        <v>292</v>
      </c>
      <c r="C3422" t="s">
        <v>293</v>
      </c>
      <c r="D3422" t="s">
        <v>658</v>
      </c>
      <c r="E3422" t="s">
        <v>659</v>
      </c>
      <c r="F3422" t="str">
        <f t="shared" si="322"/>
        <v>1620</v>
      </c>
      <c r="G3422" t="s">
        <v>56</v>
      </c>
      <c r="H3422" t="s">
        <v>57</v>
      </c>
      <c r="I3422" s="91">
        <v>612.1</v>
      </c>
      <c r="J3422" s="91"/>
      <c r="K3422" s="91"/>
      <c r="L3422" s="91"/>
      <c r="M3422" s="91"/>
      <c r="N3422" s="91"/>
      <c r="O3422" s="91"/>
      <c r="P3422" s="91"/>
      <c r="Q3422" s="91"/>
      <c r="R3422" s="91"/>
      <c r="S3422" s="91"/>
      <c r="T3422" s="91"/>
      <c r="U3422" s="91">
        <f t="shared" si="323"/>
        <v>612.1</v>
      </c>
      <c r="V3422" s="82" t="str">
        <f t="shared" si="321"/>
        <v>155071620903</v>
      </c>
      <c r="W3422" s="83">
        <f>VLOOKUP(V3422,Factors!$E$6:$H$5950,4,FALSE)</f>
        <v>6.5216999999999997E-2</v>
      </c>
      <c r="X3422" t="str">
        <f>VLOOKUP(V3422,Factors!$E$6:$F$5950,2,FALSE)</f>
        <v>Perimeter</v>
      </c>
      <c r="Y3422" s="92">
        <f t="shared" si="324"/>
        <v>39.919325700000002</v>
      </c>
      <c r="Z3422" s="92">
        <f t="shared" si="325"/>
        <v>572.18067429999996</v>
      </c>
      <c r="AA3422" s="92">
        <f t="shared" si="326"/>
        <v>612.09999999999991</v>
      </c>
    </row>
    <row r="3423" spans="1:27" x14ac:dyDescent="0.25">
      <c r="A3423" t="s">
        <v>655</v>
      </c>
      <c r="B3423" t="s">
        <v>371</v>
      </c>
      <c r="C3423" t="s">
        <v>372</v>
      </c>
      <c r="D3423" t="s">
        <v>656</v>
      </c>
      <c r="E3423" t="s">
        <v>657</v>
      </c>
      <c r="F3423" t="str">
        <f t="shared" si="322"/>
        <v>4280</v>
      </c>
      <c r="G3423" t="s">
        <v>61</v>
      </c>
      <c r="H3423" t="s">
        <v>62</v>
      </c>
      <c r="I3423" s="91"/>
      <c r="J3423" s="91"/>
      <c r="K3423" s="91"/>
      <c r="L3423" s="91"/>
      <c r="M3423" s="91"/>
      <c r="N3423" s="91"/>
      <c r="O3423" s="91"/>
      <c r="P3423" s="91"/>
      <c r="Q3423" s="91"/>
      <c r="R3423" s="91"/>
      <c r="S3423" s="91"/>
      <c r="T3423" s="91">
        <v>8.94</v>
      </c>
      <c r="U3423" s="91">
        <f t="shared" si="323"/>
        <v>8.94</v>
      </c>
      <c r="V3423" s="82" t="str">
        <f t="shared" si="321"/>
        <v>162004280903</v>
      </c>
      <c r="W3423" s="83">
        <f>VLOOKUP(V3423,Factors!$E$6:$H$5950,4,FALSE)</f>
        <v>0.1124</v>
      </c>
      <c r="X3423" t="str">
        <f>VLOOKUP(V3423,Factors!$E$6:$F$5950,2,FALSE)</f>
        <v>3-factor</v>
      </c>
      <c r="Y3423" s="92">
        <f t="shared" si="324"/>
        <v>1.004856</v>
      </c>
      <c r="Z3423" s="92">
        <f t="shared" si="325"/>
        <v>7.9351439999999993</v>
      </c>
      <c r="AA3423" s="92">
        <f t="shared" si="326"/>
        <v>8.94</v>
      </c>
    </row>
    <row r="3424" spans="1:27" x14ac:dyDescent="0.25">
      <c r="A3424" t="s">
        <v>655</v>
      </c>
      <c r="B3424" t="s">
        <v>371</v>
      </c>
      <c r="C3424" t="s">
        <v>372</v>
      </c>
      <c r="D3424" t="s">
        <v>656</v>
      </c>
      <c r="E3424" t="s">
        <v>657</v>
      </c>
      <c r="F3424" t="str">
        <f t="shared" si="322"/>
        <v>4280</v>
      </c>
      <c r="G3424" t="s">
        <v>120</v>
      </c>
      <c r="H3424" t="s">
        <v>121</v>
      </c>
      <c r="I3424" s="91"/>
      <c r="J3424" s="91"/>
      <c r="K3424" s="91"/>
      <c r="L3424" s="91"/>
      <c r="M3424" s="91"/>
      <c r="N3424" s="91"/>
      <c r="O3424" s="91"/>
      <c r="P3424" s="91"/>
      <c r="Q3424" s="91"/>
      <c r="R3424" s="91"/>
      <c r="S3424" s="91"/>
      <c r="T3424" s="91">
        <v>262.14999999999998</v>
      </c>
      <c r="U3424" s="91">
        <f t="shared" si="323"/>
        <v>262.14999999999998</v>
      </c>
      <c r="V3424" s="82" t="str">
        <f t="shared" si="321"/>
        <v>162004280903</v>
      </c>
      <c r="W3424" s="83">
        <f>VLOOKUP(V3424,Factors!$E$6:$H$5950,4,FALSE)</f>
        <v>0.1124</v>
      </c>
      <c r="X3424" t="str">
        <f>VLOOKUP(V3424,Factors!$E$6:$F$5950,2,FALSE)</f>
        <v>3-factor</v>
      </c>
      <c r="Y3424" s="92">
        <f t="shared" si="324"/>
        <v>29.465659999999996</v>
      </c>
      <c r="Z3424" s="92">
        <f t="shared" si="325"/>
        <v>232.68433999999999</v>
      </c>
      <c r="AA3424" s="92">
        <f t="shared" si="326"/>
        <v>262.14999999999998</v>
      </c>
    </row>
    <row r="3425" spans="1:27" x14ac:dyDescent="0.25">
      <c r="A3425" t="s">
        <v>655</v>
      </c>
      <c r="B3425" t="s">
        <v>371</v>
      </c>
      <c r="C3425" t="s">
        <v>372</v>
      </c>
      <c r="D3425" t="s">
        <v>656</v>
      </c>
      <c r="E3425" t="s">
        <v>657</v>
      </c>
      <c r="F3425" t="str">
        <f t="shared" si="322"/>
        <v>4280</v>
      </c>
      <c r="G3425" t="s">
        <v>136</v>
      </c>
      <c r="H3425" t="s">
        <v>137</v>
      </c>
      <c r="I3425" s="91"/>
      <c r="J3425" s="91"/>
      <c r="K3425" s="91"/>
      <c r="L3425" s="91"/>
      <c r="M3425" s="91"/>
      <c r="N3425" s="91"/>
      <c r="O3425" s="91"/>
      <c r="P3425" s="91"/>
      <c r="Q3425" s="91"/>
      <c r="R3425" s="91"/>
      <c r="S3425" s="91"/>
      <c r="T3425" s="91">
        <v>122.2</v>
      </c>
      <c r="U3425" s="91">
        <f t="shared" si="323"/>
        <v>122.2</v>
      </c>
      <c r="V3425" s="82" t="str">
        <f t="shared" si="321"/>
        <v>162004280903</v>
      </c>
      <c r="W3425" s="83">
        <f>VLOOKUP(V3425,Factors!$E$6:$H$5950,4,FALSE)</f>
        <v>0.1124</v>
      </c>
      <c r="X3425" t="str">
        <f>VLOOKUP(V3425,Factors!$E$6:$F$5950,2,FALSE)</f>
        <v>3-factor</v>
      </c>
      <c r="Y3425" s="92">
        <f t="shared" si="324"/>
        <v>13.735279999999999</v>
      </c>
      <c r="Z3425" s="92">
        <f t="shared" si="325"/>
        <v>108.46472</v>
      </c>
      <c r="AA3425" s="92">
        <f t="shared" si="326"/>
        <v>122.2</v>
      </c>
    </row>
    <row r="3426" spans="1:27" x14ac:dyDescent="0.25">
      <c r="A3426" t="s">
        <v>655</v>
      </c>
      <c r="B3426" t="s">
        <v>507</v>
      </c>
      <c r="C3426" t="s">
        <v>508</v>
      </c>
      <c r="D3426" t="s">
        <v>674</v>
      </c>
      <c r="E3426" t="s">
        <v>663</v>
      </c>
      <c r="F3426" t="str">
        <f t="shared" si="322"/>
        <v>1015</v>
      </c>
      <c r="G3426" t="s">
        <v>412</v>
      </c>
      <c r="H3426" t="s">
        <v>413</v>
      </c>
      <c r="I3426" s="91"/>
      <c r="J3426" s="91"/>
      <c r="K3426" s="91"/>
      <c r="L3426" s="91">
        <v>1684.8</v>
      </c>
      <c r="M3426" s="91"/>
      <c r="N3426" s="91"/>
      <c r="O3426" s="91"/>
      <c r="P3426" s="91"/>
      <c r="Q3426" s="91"/>
      <c r="R3426" s="91"/>
      <c r="S3426" s="91"/>
      <c r="T3426" s="91"/>
      <c r="U3426" s="91">
        <f t="shared" si="323"/>
        <v>1684.8</v>
      </c>
      <c r="V3426" s="82" t="str">
        <f t="shared" si="321"/>
        <v>164001015903</v>
      </c>
      <c r="W3426" s="83">
        <f>VLOOKUP(V3426,Factors!$E$6:$H$5950,4,FALSE)</f>
        <v>0.1119</v>
      </c>
      <c r="X3426" t="str">
        <f>VLOOKUP(V3426,Factors!$E$6:$F$5950,2,FALSE)</f>
        <v>Customers-All</v>
      </c>
      <c r="Y3426" s="92">
        <f t="shared" si="324"/>
        <v>188.52912000000001</v>
      </c>
      <c r="Z3426" s="92">
        <f t="shared" si="325"/>
        <v>1496.27088</v>
      </c>
      <c r="AA3426" s="92">
        <f t="shared" si="326"/>
        <v>1684.8</v>
      </c>
    </row>
    <row r="3427" spans="1:27" x14ac:dyDescent="0.25">
      <c r="A3427" t="s">
        <v>655</v>
      </c>
      <c r="B3427" t="s">
        <v>182</v>
      </c>
      <c r="C3427" t="s">
        <v>183</v>
      </c>
      <c r="D3427" t="s">
        <v>656</v>
      </c>
      <c r="E3427" t="s">
        <v>657</v>
      </c>
      <c r="F3427" t="str">
        <f t="shared" si="322"/>
        <v>4280</v>
      </c>
      <c r="G3427" t="s">
        <v>71</v>
      </c>
      <c r="H3427" t="s">
        <v>72</v>
      </c>
      <c r="I3427" s="91"/>
      <c r="J3427" s="91"/>
      <c r="K3427" s="91"/>
      <c r="L3427" s="91"/>
      <c r="M3427" s="91"/>
      <c r="N3427" s="91"/>
      <c r="O3427" s="91"/>
      <c r="P3427" s="91">
        <v>154.75</v>
      </c>
      <c r="Q3427" s="91"/>
      <c r="R3427" s="91"/>
      <c r="S3427" s="91"/>
      <c r="T3427" s="91"/>
      <c r="U3427" s="91">
        <f t="shared" si="323"/>
        <v>154.75</v>
      </c>
      <c r="V3427" s="82" t="str">
        <f t="shared" si="321"/>
        <v>420164280903</v>
      </c>
      <c r="W3427" s="83">
        <f>VLOOKUP(V3427,Factors!$E$6:$H$5950,4,FALSE)</f>
        <v>0.1</v>
      </c>
      <c r="X3427" t="str">
        <f>VLOOKUP(V3427,Factors!$E$6:$F$5950,2,FALSE)</f>
        <v>sales volumes</v>
      </c>
      <c r="Y3427" s="92">
        <f t="shared" si="324"/>
        <v>15.475000000000001</v>
      </c>
      <c r="Z3427" s="92">
        <f t="shared" si="325"/>
        <v>139.27500000000001</v>
      </c>
      <c r="AA3427" s="92">
        <f t="shared" si="326"/>
        <v>154.75</v>
      </c>
    </row>
    <row r="3428" spans="1:27" x14ac:dyDescent="0.25">
      <c r="A3428" t="s">
        <v>655</v>
      </c>
      <c r="B3428" t="s">
        <v>683</v>
      </c>
      <c r="C3428" t="s">
        <v>684</v>
      </c>
      <c r="D3428" t="s">
        <v>656</v>
      </c>
      <c r="E3428" t="s">
        <v>657</v>
      </c>
      <c r="F3428" t="str">
        <f t="shared" si="322"/>
        <v>4280</v>
      </c>
      <c r="G3428" t="s">
        <v>71</v>
      </c>
      <c r="H3428" t="s">
        <v>72</v>
      </c>
      <c r="I3428" s="91">
        <v>693.73</v>
      </c>
      <c r="J3428" s="91">
        <v>584.27</v>
      </c>
      <c r="K3428" s="91">
        <v>580.46</v>
      </c>
      <c r="L3428" s="91">
        <v>766.29</v>
      </c>
      <c r="M3428" s="91">
        <v>463.59</v>
      </c>
      <c r="N3428" s="91">
        <v>837.99</v>
      </c>
      <c r="O3428" s="91">
        <v>371.69</v>
      </c>
      <c r="P3428" s="91">
        <v>557.41999999999996</v>
      </c>
      <c r="Q3428" s="91">
        <v>405.03</v>
      </c>
      <c r="R3428" s="91">
        <v>250.69</v>
      </c>
      <c r="S3428" s="91">
        <v>875.63</v>
      </c>
      <c r="T3428" s="91">
        <v>559.91999999999996</v>
      </c>
      <c r="U3428" s="91">
        <f t="shared" si="323"/>
        <v>6946.7099999999991</v>
      </c>
      <c r="V3428" s="82" t="str">
        <f t="shared" si="321"/>
        <v>420184280903</v>
      </c>
      <c r="W3428" s="83">
        <f>VLOOKUP(V3428,Factors!$E$6:$H$5950,4,FALSE)</f>
        <v>0.1124</v>
      </c>
      <c r="X3428" t="str">
        <f>VLOOKUP(V3428,Factors!$E$6:$F$5950,2,FALSE)</f>
        <v>3-factor</v>
      </c>
      <c r="Y3428" s="92">
        <f t="shared" si="324"/>
        <v>780.81020399999989</v>
      </c>
      <c r="Z3428" s="92">
        <f t="shared" si="325"/>
        <v>6165.8997959999997</v>
      </c>
      <c r="AA3428" s="92">
        <f t="shared" si="326"/>
        <v>6946.7099999999991</v>
      </c>
    </row>
    <row r="3429" spans="1:27" x14ac:dyDescent="0.25">
      <c r="A3429" t="s">
        <v>655</v>
      </c>
      <c r="B3429" t="s">
        <v>685</v>
      </c>
      <c r="C3429" t="s">
        <v>686</v>
      </c>
      <c r="D3429" t="s">
        <v>675</v>
      </c>
      <c r="E3429" t="s">
        <v>676</v>
      </c>
      <c r="F3429" t="str">
        <f t="shared" si="322"/>
        <v>1505</v>
      </c>
      <c r="G3429" t="s">
        <v>98</v>
      </c>
      <c r="H3429" t="s">
        <v>99</v>
      </c>
      <c r="I3429" s="91">
        <v>94.06</v>
      </c>
      <c r="J3429" s="91">
        <v>52.74</v>
      </c>
      <c r="K3429" s="91">
        <v>46.7</v>
      </c>
      <c r="L3429" s="91"/>
      <c r="M3429" s="91"/>
      <c r="N3429" s="91">
        <v>31.21</v>
      </c>
      <c r="O3429" s="91">
        <v>147.66</v>
      </c>
      <c r="P3429" s="91"/>
      <c r="Q3429" s="91">
        <v>90</v>
      </c>
      <c r="R3429" s="91">
        <v>52.01</v>
      </c>
      <c r="S3429" s="91">
        <v>27.95</v>
      </c>
      <c r="T3429" s="91">
        <v>52.72</v>
      </c>
      <c r="U3429" s="91">
        <f t="shared" si="323"/>
        <v>595.05000000000007</v>
      </c>
      <c r="V3429" s="82" t="str">
        <f t="shared" si="321"/>
        <v>420301505903</v>
      </c>
      <c r="W3429" s="83">
        <f>VLOOKUP(V3429,Factors!$E$6:$H$5950,4,FALSE)</f>
        <v>0.1124</v>
      </c>
      <c r="X3429" t="str">
        <f>VLOOKUP(V3429,Factors!$E$6:$F$5950,2,FALSE)</f>
        <v>3-factor</v>
      </c>
      <c r="Y3429" s="92">
        <f t="shared" si="324"/>
        <v>66.883620000000008</v>
      </c>
      <c r="Z3429" s="92">
        <f t="shared" si="325"/>
        <v>528.16638000000012</v>
      </c>
      <c r="AA3429" s="92">
        <f t="shared" si="326"/>
        <v>595.05000000000018</v>
      </c>
    </row>
    <row r="3430" spans="1:27" x14ac:dyDescent="0.25">
      <c r="A3430" t="s">
        <v>655</v>
      </c>
      <c r="B3430" t="s">
        <v>685</v>
      </c>
      <c r="C3430" t="s">
        <v>686</v>
      </c>
      <c r="D3430" t="s">
        <v>656</v>
      </c>
      <c r="E3430" t="s">
        <v>657</v>
      </c>
      <c r="F3430" t="str">
        <f t="shared" si="322"/>
        <v>4280</v>
      </c>
      <c r="G3430" t="s">
        <v>110</v>
      </c>
      <c r="H3430" t="s">
        <v>111</v>
      </c>
      <c r="I3430" s="91">
        <v>5473.47</v>
      </c>
      <c r="J3430" s="91">
        <v>5723.3</v>
      </c>
      <c r="K3430" s="91">
        <v>5473.97</v>
      </c>
      <c r="L3430" s="91">
        <v>6316.12</v>
      </c>
      <c r="M3430" s="91">
        <v>5357.01</v>
      </c>
      <c r="N3430" s="91">
        <v>5024.82</v>
      </c>
      <c r="O3430" s="91">
        <v>5866.97</v>
      </c>
      <c r="P3430" s="91">
        <v>5099.6899999999996</v>
      </c>
      <c r="Q3430" s="91">
        <v>5866.97</v>
      </c>
      <c r="R3430" s="91">
        <v>4772.18</v>
      </c>
      <c r="S3430" s="91">
        <v>5333.61</v>
      </c>
      <c r="T3430" s="91">
        <v>5614.33</v>
      </c>
      <c r="U3430" s="91">
        <f t="shared" si="323"/>
        <v>65922.44</v>
      </c>
      <c r="V3430" s="82" t="str">
        <f t="shared" si="321"/>
        <v>420304280903</v>
      </c>
      <c r="W3430" s="83">
        <f>VLOOKUP(V3430,Factors!$E$6:$H$5950,4,FALSE)</f>
        <v>0.1124</v>
      </c>
      <c r="X3430" t="str">
        <f>VLOOKUP(V3430,Factors!$E$6:$F$5950,2,FALSE)</f>
        <v>3-factor</v>
      </c>
      <c r="Y3430" s="92">
        <f t="shared" si="324"/>
        <v>7409.6822560000001</v>
      </c>
      <c r="Z3430" s="92">
        <f t="shared" si="325"/>
        <v>58512.757744000002</v>
      </c>
      <c r="AA3430" s="92">
        <f t="shared" si="326"/>
        <v>65922.44</v>
      </c>
    </row>
    <row r="3431" spans="1:27" x14ac:dyDescent="0.25">
      <c r="A3431" t="s">
        <v>655</v>
      </c>
      <c r="B3431" t="s">
        <v>685</v>
      </c>
      <c r="C3431" t="s">
        <v>686</v>
      </c>
      <c r="D3431" t="s">
        <v>656</v>
      </c>
      <c r="E3431" t="s">
        <v>657</v>
      </c>
      <c r="F3431" t="str">
        <f t="shared" si="322"/>
        <v>4280</v>
      </c>
      <c r="G3431" t="s">
        <v>88</v>
      </c>
      <c r="H3431" t="s">
        <v>89</v>
      </c>
      <c r="I3431" s="91">
        <v>807.64</v>
      </c>
      <c r="J3431" s="91">
        <v>807.64</v>
      </c>
      <c r="K3431" s="91">
        <v>831.87</v>
      </c>
      <c r="L3431" s="91">
        <v>831.88</v>
      </c>
      <c r="M3431" s="91">
        <v>831.87</v>
      </c>
      <c r="N3431" s="91">
        <v>831.87</v>
      </c>
      <c r="O3431" s="91">
        <v>831.88</v>
      </c>
      <c r="P3431" s="91">
        <v>831.87</v>
      </c>
      <c r="Q3431" s="91">
        <v>831.88</v>
      </c>
      <c r="R3431" s="91">
        <v>831.87</v>
      </c>
      <c r="S3431" s="91">
        <v>831.87</v>
      </c>
      <c r="T3431" s="91">
        <v>831.87</v>
      </c>
      <c r="U3431" s="91">
        <f t="shared" si="323"/>
        <v>9934.010000000002</v>
      </c>
      <c r="V3431" s="82" t="str">
        <f t="shared" si="321"/>
        <v>420304280903</v>
      </c>
      <c r="W3431" s="83">
        <f>VLOOKUP(V3431,Factors!$E$6:$H$5950,4,FALSE)</f>
        <v>0.1124</v>
      </c>
      <c r="X3431" t="str">
        <f>VLOOKUP(V3431,Factors!$E$6:$F$5950,2,FALSE)</f>
        <v>3-factor</v>
      </c>
      <c r="Y3431" s="92">
        <f t="shared" si="324"/>
        <v>1116.5827240000003</v>
      </c>
      <c r="Z3431" s="92">
        <f t="shared" si="325"/>
        <v>8817.4272760000022</v>
      </c>
      <c r="AA3431" s="92">
        <f t="shared" si="326"/>
        <v>9934.010000000002</v>
      </c>
    </row>
    <row r="3432" spans="1:27" x14ac:dyDescent="0.25">
      <c r="A3432" t="s">
        <v>655</v>
      </c>
      <c r="B3432" t="s">
        <v>685</v>
      </c>
      <c r="C3432" t="s">
        <v>686</v>
      </c>
      <c r="D3432" t="s">
        <v>656</v>
      </c>
      <c r="E3432" t="s">
        <v>657</v>
      </c>
      <c r="F3432" t="str">
        <f t="shared" si="322"/>
        <v>4280</v>
      </c>
      <c r="G3432" t="s">
        <v>90</v>
      </c>
      <c r="H3432" t="s">
        <v>91</v>
      </c>
      <c r="I3432" s="91">
        <v>3137.62</v>
      </c>
      <c r="J3432" s="91">
        <v>3137.62</v>
      </c>
      <c r="K3432" s="91">
        <v>3231.76</v>
      </c>
      <c r="L3432" s="91">
        <v>3231.76</v>
      </c>
      <c r="M3432" s="91">
        <v>3231.76</v>
      </c>
      <c r="N3432" s="91">
        <v>3231.77</v>
      </c>
      <c r="O3432" s="91">
        <v>3231.76</v>
      </c>
      <c r="P3432" s="91">
        <v>3231.76</v>
      </c>
      <c r="Q3432" s="91">
        <v>3231.76</v>
      </c>
      <c r="R3432" s="91">
        <v>3231.77</v>
      </c>
      <c r="S3432" s="91">
        <v>3231.76</v>
      </c>
      <c r="T3432" s="91">
        <v>3231.76</v>
      </c>
      <c r="U3432" s="91">
        <f t="shared" si="323"/>
        <v>38592.860000000008</v>
      </c>
      <c r="V3432" s="82" t="str">
        <f t="shared" si="321"/>
        <v>420304280903</v>
      </c>
      <c r="W3432" s="83">
        <f>VLOOKUP(V3432,Factors!$E$6:$H$5950,4,FALSE)</f>
        <v>0.1124</v>
      </c>
      <c r="X3432" t="str">
        <f>VLOOKUP(V3432,Factors!$E$6:$F$5950,2,FALSE)</f>
        <v>3-factor</v>
      </c>
      <c r="Y3432" s="92">
        <f t="shared" si="324"/>
        <v>4337.8374640000011</v>
      </c>
      <c r="Z3432" s="92">
        <f t="shared" si="325"/>
        <v>34255.022536000004</v>
      </c>
      <c r="AA3432" s="92">
        <f t="shared" si="326"/>
        <v>38592.860000000008</v>
      </c>
    </row>
    <row r="3433" spans="1:27" x14ac:dyDescent="0.25">
      <c r="A3433" t="s">
        <v>655</v>
      </c>
      <c r="B3433" t="s">
        <v>685</v>
      </c>
      <c r="C3433" t="s">
        <v>686</v>
      </c>
      <c r="D3433" t="s">
        <v>656</v>
      </c>
      <c r="E3433" t="s">
        <v>657</v>
      </c>
      <c r="F3433" t="str">
        <f t="shared" si="322"/>
        <v>4280</v>
      </c>
      <c r="G3433" t="s">
        <v>120</v>
      </c>
      <c r="H3433" t="s">
        <v>121</v>
      </c>
      <c r="I3433" s="91">
        <v>69.760000000000005</v>
      </c>
      <c r="J3433" s="91">
        <v>87.2</v>
      </c>
      <c r="K3433" s="91">
        <v>191.84</v>
      </c>
      <c r="L3433" s="91"/>
      <c r="M3433" s="91"/>
      <c r="N3433" s="91"/>
      <c r="O3433" s="91"/>
      <c r="P3433" s="91">
        <v>419.11</v>
      </c>
      <c r="Q3433" s="91"/>
      <c r="R3433" s="91"/>
      <c r="S3433" s="91">
        <v>419.11</v>
      </c>
      <c r="T3433" s="91">
        <v>87.2</v>
      </c>
      <c r="U3433" s="91">
        <f t="shared" si="323"/>
        <v>1274.22</v>
      </c>
      <c r="V3433" s="82" t="str">
        <f t="shared" si="321"/>
        <v>420304280903</v>
      </c>
      <c r="W3433" s="83">
        <f>VLOOKUP(V3433,Factors!$E$6:$H$5950,4,FALSE)</f>
        <v>0.1124</v>
      </c>
      <c r="X3433" t="str">
        <f>VLOOKUP(V3433,Factors!$E$6:$F$5950,2,FALSE)</f>
        <v>3-factor</v>
      </c>
      <c r="Y3433" s="92">
        <f t="shared" si="324"/>
        <v>143.222328</v>
      </c>
      <c r="Z3433" s="92">
        <f t="shared" si="325"/>
        <v>1130.997672</v>
      </c>
      <c r="AA3433" s="92">
        <f t="shared" si="326"/>
        <v>1274.22</v>
      </c>
    </row>
    <row r="3434" spans="1:27" x14ac:dyDescent="0.25">
      <c r="A3434" t="s">
        <v>655</v>
      </c>
      <c r="B3434" t="s">
        <v>685</v>
      </c>
      <c r="C3434" t="s">
        <v>686</v>
      </c>
      <c r="D3434" t="s">
        <v>656</v>
      </c>
      <c r="E3434" t="s">
        <v>657</v>
      </c>
      <c r="F3434" t="str">
        <f t="shared" si="322"/>
        <v>4280</v>
      </c>
      <c r="G3434" t="s">
        <v>144</v>
      </c>
      <c r="H3434" t="s">
        <v>145</v>
      </c>
      <c r="I3434" s="91">
        <v>227.66</v>
      </c>
      <c r="J3434" s="91">
        <v>79</v>
      </c>
      <c r="K3434" s="91">
        <v>184.58</v>
      </c>
      <c r="L3434" s="91"/>
      <c r="M3434" s="91"/>
      <c r="N3434" s="91"/>
      <c r="O3434" s="91"/>
      <c r="P3434" s="91">
        <v>300.39</v>
      </c>
      <c r="Q3434" s="91"/>
      <c r="R3434" s="91"/>
      <c r="S3434" s="91">
        <v>419.59</v>
      </c>
      <c r="T3434" s="91">
        <v>320.75</v>
      </c>
      <c r="U3434" s="91">
        <f t="shared" si="323"/>
        <v>1531.97</v>
      </c>
      <c r="V3434" s="82" t="str">
        <f t="shared" si="321"/>
        <v>420304280903</v>
      </c>
      <c r="W3434" s="83">
        <f>VLOOKUP(V3434,Factors!$E$6:$H$5950,4,FALSE)</f>
        <v>0.1124</v>
      </c>
      <c r="X3434" t="str">
        <f>VLOOKUP(V3434,Factors!$E$6:$F$5950,2,FALSE)</f>
        <v>3-factor</v>
      </c>
      <c r="Y3434" s="92">
        <f t="shared" si="324"/>
        <v>172.19342800000001</v>
      </c>
      <c r="Z3434" s="92">
        <f t="shared" si="325"/>
        <v>1359.776572</v>
      </c>
      <c r="AA3434" s="92">
        <f t="shared" si="326"/>
        <v>1531.97</v>
      </c>
    </row>
    <row r="3435" spans="1:27" x14ac:dyDescent="0.25">
      <c r="A3435" t="s">
        <v>655</v>
      </c>
      <c r="B3435" t="s">
        <v>685</v>
      </c>
      <c r="C3435" t="s">
        <v>686</v>
      </c>
      <c r="D3435" t="s">
        <v>656</v>
      </c>
      <c r="E3435" t="s">
        <v>657</v>
      </c>
      <c r="F3435" t="str">
        <f t="shared" si="322"/>
        <v>4280</v>
      </c>
      <c r="G3435" t="s">
        <v>146</v>
      </c>
      <c r="H3435" t="s">
        <v>147</v>
      </c>
      <c r="I3435" s="91">
        <v>9.5</v>
      </c>
      <c r="J3435" s="91">
        <v>525</v>
      </c>
      <c r="K3435" s="91"/>
      <c r="L3435" s="91">
        <v>342.9</v>
      </c>
      <c r="M3435" s="91"/>
      <c r="N3435" s="91"/>
      <c r="O3435" s="91"/>
      <c r="P3435" s="91">
        <v>318.10000000000002</v>
      </c>
      <c r="Q3435" s="91"/>
      <c r="R3435" s="91"/>
      <c r="S3435" s="91"/>
      <c r="T3435" s="91"/>
      <c r="U3435" s="91">
        <f t="shared" si="323"/>
        <v>1195.5</v>
      </c>
      <c r="V3435" s="82" t="str">
        <f t="shared" si="321"/>
        <v>420304280903</v>
      </c>
      <c r="W3435" s="83">
        <f>VLOOKUP(V3435,Factors!$E$6:$H$5950,4,FALSE)</f>
        <v>0.1124</v>
      </c>
      <c r="X3435" t="str">
        <f>VLOOKUP(V3435,Factors!$E$6:$F$5950,2,FALSE)</f>
        <v>3-factor</v>
      </c>
      <c r="Y3435" s="92">
        <f t="shared" si="324"/>
        <v>134.3742</v>
      </c>
      <c r="Z3435" s="92">
        <f t="shared" si="325"/>
        <v>1061.1258</v>
      </c>
      <c r="AA3435" s="92">
        <f t="shared" si="326"/>
        <v>1195.5</v>
      </c>
    </row>
    <row r="3436" spans="1:27" x14ac:dyDescent="0.25">
      <c r="A3436" t="s">
        <v>687</v>
      </c>
      <c r="B3436" t="s">
        <v>688</v>
      </c>
      <c r="C3436" t="s">
        <v>689</v>
      </c>
      <c r="D3436" t="s">
        <v>690</v>
      </c>
      <c r="E3436" t="s">
        <v>691</v>
      </c>
      <c r="F3436" t="str">
        <f t="shared" si="322"/>
        <v>2595</v>
      </c>
      <c r="G3436" t="s">
        <v>692</v>
      </c>
      <c r="H3436" t="s">
        <v>693</v>
      </c>
      <c r="I3436" s="91">
        <v>133888.22</v>
      </c>
      <c r="J3436" s="91">
        <v>105748.97</v>
      </c>
      <c r="K3436" s="91">
        <v>-47730.18</v>
      </c>
      <c r="L3436" s="91">
        <v>79179.929999999993</v>
      </c>
      <c r="M3436" s="91">
        <v>46951.55</v>
      </c>
      <c r="N3436" s="91">
        <v>-161264.04999999999</v>
      </c>
      <c r="O3436" s="91">
        <v>23976.37</v>
      </c>
      <c r="P3436" s="91">
        <v>22211.45</v>
      </c>
      <c r="Q3436" s="91">
        <v>-30336.240000000002</v>
      </c>
      <c r="R3436" s="91">
        <v>34298.089999999997</v>
      </c>
      <c r="S3436" s="91">
        <v>52491.16</v>
      </c>
      <c r="T3436" s="91">
        <v>107428.89</v>
      </c>
      <c r="U3436" s="91">
        <f t="shared" si="323"/>
        <v>366844.16000000003</v>
      </c>
      <c r="V3436" s="82" t="str">
        <f t="shared" si="321"/>
        <v>854102595904</v>
      </c>
      <c r="W3436" s="83">
        <f>VLOOKUP(V3436,Factors!$E$6:$H$5950,4,FALSE)</f>
        <v>0.1128</v>
      </c>
      <c r="X3436" t="str">
        <f>VLOOKUP(V3436,Factors!$E$6:$F$5950,2,FALSE)</f>
        <v>Customers-Res</v>
      </c>
      <c r="Y3436" s="92">
        <f t="shared" si="324"/>
        <v>41380.021248000005</v>
      </c>
      <c r="Z3436" s="92">
        <f t="shared" si="325"/>
        <v>325464.13875200006</v>
      </c>
      <c r="AA3436" s="92">
        <f t="shared" si="326"/>
        <v>366844.16000000003</v>
      </c>
    </row>
    <row r="3437" spans="1:27" x14ac:dyDescent="0.25">
      <c r="A3437" t="s">
        <v>687</v>
      </c>
      <c r="B3437" t="s">
        <v>688</v>
      </c>
      <c r="C3437" t="s">
        <v>689</v>
      </c>
      <c r="D3437" t="s">
        <v>694</v>
      </c>
      <c r="E3437" t="s">
        <v>695</v>
      </c>
      <c r="F3437" t="str">
        <f t="shared" si="322"/>
        <v>2596</v>
      </c>
      <c r="G3437" t="s">
        <v>692</v>
      </c>
      <c r="H3437" t="s">
        <v>693</v>
      </c>
      <c r="I3437" s="91">
        <v>15826.53</v>
      </c>
      <c r="J3437" s="91">
        <v>12280.39</v>
      </c>
      <c r="K3437" s="91">
        <v>-37467.19</v>
      </c>
      <c r="L3437" s="91">
        <v>9730.49</v>
      </c>
      <c r="M3437" s="91">
        <v>6124.33</v>
      </c>
      <c r="N3437" s="91">
        <v>44936.97</v>
      </c>
      <c r="O3437" s="91">
        <v>3625.35</v>
      </c>
      <c r="P3437" s="91">
        <v>3297.93</v>
      </c>
      <c r="Q3437" s="91">
        <v>-6346.79</v>
      </c>
      <c r="R3437" s="91">
        <v>4547.08</v>
      </c>
      <c r="S3437" s="91">
        <v>6339.41</v>
      </c>
      <c r="T3437" s="91">
        <v>22199.78</v>
      </c>
      <c r="U3437" s="91">
        <f t="shared" si="323"/>
        <v>85094.28</v>
      </c>
      <c r="V3437" s="82" t="str">
        <f t="shared" si="321"/>
        <v>854102596904</v>
      </c>
      <c r="W3437" s="83">
        <f>VLOOKUP(V3437,Factors!$E$6:$H$5950,4,FALSE)</f>
        <v>0.1032</v>
      </c>
      <c r="X3437" t="str">
        <f>VLOOKUP(V3437,Factors!$E$6:$F$5950,2,FALSE)</f>
        <v>Customers-Comm</v>
      </c>
      <c r="Y3437" s="92">
        <f t="shared" si="324"/>
        <v>8781.7296960000003</v>
      </c>
      <c r="Z3437" s="92">
        <f t="shared" si="325"/>
        <v>76312.550304000004</v>
      </c>
      <c r="AA3437" s="92">
        <f t="shared" si="326"/>
        <v>85094.28</v>
      </c>
    </row>
    <row r="3438" spans="1:27" x14ac:dyDescent="0.25">
      <c r="A3438" t="s">
        <v>687</v>
      </c>
      <c r="B3438" t="s">
        <v>688</v>
      </c>
      <c r="C3438" t="s">
        <v>689</v>
      </c>
      <c r="D3438" t="s">
        <v>696</v>
      </c>
      <c r="E3438" t="s">
        <v>697</v>
      </c>
      <c r="F3438" t="str">
        <f t="shared" si="322"/>
        <v>2597</v>
      </c>
      <c r="G3438" t="s">
        <v>692</v>
      </c>
      <c r="H3438" t="s">
        <v>693</v>
      </c>
      <c r="I3438" s="91">
        <v>1194.73</v>
      </c>
      <c r="J3438" s="91">
        <v>1104.1500000000001</v>
      </c>
      <c r="K3438" s="91">
        <v>-6881.81</v>
      </c>
      <c r="L3438" s="91">
        <v>1032.06</v>
      </c>
      <c r="M3438" s="91">
        <v>902.61</v>
      </c>
      <c r="N3438" s="91">
        <v>-9326.42</v>
      </c>
      <c r="O3438" s="91">
        <v>825.86</v>
      </c>
      <c r="P3438" s="91">
        <v>790.57</v>
      </c>
      <c r="Q3438" s="91">
        <v>917.01</v>
      </c>
      <c r="R3438" s="91">
        <v>969.95</v>
      </c>
      <c r="S3438" s="91">
        <v>1028.33</v>
      </c>
      <c r="T3438" s="91">
        <v>33105.279999999999</v>
      </c>
      <c r="U3438" s="91">
        <f t="shared" si="323"/>
        <v>25662.32</v>
      </c>
      <c r="V3438" s="82" t="str">
        <f t="shared" si="321"/>
        <v>854102597904</v>
      </c>
      <c r="W3438" s="83">
        <f>VLOOKUP(V3438,Factors!$E$6:$H$5950,4,FALSE)</f>
        <v>8.4099999999999994E-2</v>
      </c>
      <c r="X3438" t="str">
        <f>VLOOKUP(V3438,Factors!$E$6:$F$5950,2,FALSE)</f>
        <v>Customers-Ind</v>
      </c>
      <c r="Y3438" s="92">
        <f t="shared" si="324"/>
        <v>2158.2011119999997</v>
      </c>
      <c r="Z3438" s="92">
        <f t="shared" si="325"/>
        <v>23504.118888000001</v>
      </c>
      <c r="AA3438" s="92">
        <f t="shared" si="326"/>
        <v>25662.32</v>
      </c>
    </row>
    <row r="3439" spans="1:27" x14ac:dyDescent="0.25">
      <c r="A3439" t="s">
        <v>687</v>
      </c>
      <c r="B3439" t="s">
        <v>688</v>
      </c>
      <c r="C3439" t="s">
        <v>689</v>
      </c>
      <c r="D3439" t="s">
        <v>698</v>
      </c>
      <c r="E3439" t="s">
        <v>697</v>
      </c>
      <c r="F3439" t="str">
        <f t="shared" si="322"/>
        <v>2598</v>
      </c>
      <c r="G3439" t="s">
        <v>692</v>
      </c>
      <c r="H3439" t="s">
        <v>693</v>
      </c>
      <c r="I3439" s="91">
        <v>1204.6199999999999</v>
      </c>
      <c r="J3439" s="91">
        <v>1155.0899999999999</v>
      </c>
      <c r="K3439" s="91">
        <v>1266.22</v>
      </c>
      <c r="L3439" s="91">
        <v>971.13</v>
      </c>
      <c r="M3439" s="91">
        <v>892.16</v>
      </c>
      <c r="N3439" s="91">
        <v>497.22</v>
      </c>
      <c r="O3439" s="91">
        <v>765.13</v>
      </c>
      <c r="P3439" s="91">
        <v>758.46</v>
      </c>
      <c r="Q3439" s="91">
        <v>-7108.72</v>
      </c>
      <c r="R3439" s="91">
        <v>862.54</v>
      </c>
      <c r="S3439" s="91">
        <v>1672.22</v>
      </c>
      <c r="T3439" s="91">
        <v>1173.4100000000001</v>
      </c>
      <c r="U3439" s="91">
        <f t="shared" si="323"/>
        <v>4109.4800000000005</v>
      </c>
      <c r="V3439" s="82" t="str">
        <f t="shared" si="321"/>
        <v>854102598904</v>
      </c>
      <c r="W3439" s="83">
        <f>VLOOKUP(V3439,Factors!$E$6:$H$5950,4,FALSE)</f>
        <v>8.4099999999999994E-2</v>
      </c>
      <c r="X3439" t="str">
        <f>VLOOKUP(V3439,Factors!$E$6:$F$5950,2,FALSE)</f>
        <v>Customers-Ind</v>
      </c>
      <c r="Y3439" s="92">
        <f t="shared" si="324"/>
        <v>345.60726800000003</v>
      </c>
      <c r="Z3439" s="92">
        <f t="shared" si="325"/>
        <v>3763.8727320000003</v>
      </c>
      <c r="AA3439" s="92">
        <f t="shared" si="326"/>
        <v>4109.4800000000005</v>
      </c>
    </row>
    <row r="3440" spans="1:27" x14ac:dyDescent="0.25">
      <c r="A3440" t="s">
        <v>687</v>
      </c>
      <c r="B3440" t="s">
        <v>688</v>
      </c>
      <c r="C3440" t="s">
        <v>689</v>
      </c>
      <c r="D3440" t="s">
        <v>699</v>
      </c>
      <c r="E3440" t="s">
        <v>700</v>
      </c>
      <c r="F3440" t="str">
        <f t="shared" si="322"/>
        <v>2599</v>
      </c>
      <c r="G3440" t="s">
        <v>692</v>
      </c>
      <c r="H3440" t="s">
        <v>693</v>
      </c>
      <c r="I3440" s="91"/>
      <c r="J3440" s="91"/>
      <c r="K3440" s="91">
        <v>5000</v>
      </c>
      <c r="L3440" s="91"/>
      <c r="M3440" s="91"/>
      <c r="N3440" s="91">
        <v>-16000</v>
      </c>
      <c r="O3440" s="91"/>
      <c r="P3440" s="91"/>
      <c r="Q3440" s="91">
        <v>64000</v>
      </c>
      <c r="R3440" s="91"/>
      <c r="S3440" s="91"/>
      <c r="T3440" s="91">
        <v>160000</v>
      </c>
      <c r="U3440" s="91">
        <f t="shared" si="323"/>
        <v>213000</v>
      </c>
      <c r="V3440" s="82" t="str">
        <f t="shared" si="321"/>
        <v>854102599904</v>
      </c>
      <c r="W3440" s="83">
        <f>VLOOKUP(V3440,Factors!$E$6:$H$5950,4,FALSE)</f>
        <v>0.1119</v>
      </c>
      <c r="X3440" t="str">
        <f>VLOOKUP(V3440,Factors!$E$6:$F$5950,2,FALSE)</f>
        <v>Customers-All</v>
      </c>
      <c r="Y3440" s="92">
        <f t="shared" si="324"/>
        <v>23834.7</v>
      </c>
      <c r="Z3440" s="92">
        <f t="shared" si="325"/>
        <v>189165.3</v>
      </c>
      <c r="AA3440" s="92">
        <f t="shared" si="326"/>
        <v>213000</v>
      </c>
    </row>
    <row r="3441" spans="1:27" x14ac:dyDescent="0.25">
      <c r="A3441" t="s">
        <v>687</v>
      </c>
      <c r="B3441" t="s">
        <v>688</v>
      </c>
      <c r="C3441" t="s">
        <v>689</v>
      </c>
      <c r="D3441" t="s">
        <v>701</v>
      </c>
      <c r="E3441" t="s">
        <v>702</v>
      </c>
      <c r="F3441" t="str">
        <f t="shared" si="322"/>
        <v>6176</v>
      </c>
      <c r="G3441" t="s">
        <v>692</v>
      </c>
      <c r="H3441" t="s">
        <v>693</v>
      </c>
      <c r="I3441" s="91">
        <v>6616.22</v>
      </c>
      <c r="J3441" s="91">
        <v>-9310.4</v>
      </c>
      <c r="K3441" s="91">
        <v>2245.61</v>
      </c>
      <c r="L3441" s="91">
        <v>2698.38</v>
      </c>
      <c r="M3441" s="91">
        <v>-958.29</v>
      </c>
      <c r="N3441" s="91"/>
      <c r="O3441" s="91"/>
      <c r="P3441" s="91"/>
      <c r="Q3441" s="91"/>
      <c r="R3441" s="91"/>
      <c r="S3441" s="91">
        <v>1144.3800000000001</v>
      </c>
      <c r="T3441" s="91">
        <v>3012.95</v>
      </c>
      <c r="U3441" s="91">
        <f t="shared" si="323"/>
        <v>5448.85</v>
      </c>
      <c r="V3441" s="82" t="str">
        <f t="shared" si="321"/>
        <v>854106176904</v>
      </c>
      <c r="W3441" s="83">
        <f>VLOOKUP(V3441,Factors!$E$6:$H$5950,4,FALSE)</f>
        <v>0</v>
      </c>
      <c r="X3441" t="str">
        <f>VLOOKUP(V3441,Factors!$E$6:$F$5950,2,FALSE)</f>
        <v>Direct-OR</v>
      </c>
      <c r="Y3441" s="92">
        <f t="shared" si="324"/>
        <v>0</v>
      </c>
      <c r="Z3441" s="92">
        <f t="shared" si="325"/>
        <v>5448.85</v>
      </c>
      <c r="AA3441" s="92">
        <f t="shared" si="326"/>
        <v>5448.85</v>
      </c>
    </row>
    <row r="3442" spans="1:27" x14ac:dyDescent="0.25">
      <c r="A3442" t="s">
        <v>687</v>
      </c>
      <c r="B3442" t="s">
        <v>688</v>
      </c>
      <c r="C3442" t="s">
        <v>689</v>
      </c>
      <c r="D3442" t="s">
        <v>703</v>
      </c>
      <c r="E3442" t="s">
        <v>704</v>
      </c>
      <c r="F3442" t="str">
        <f t="shared" si="322"/>
        <v>6495</v>
      </c>
      <c r="G3442" t="s">
        <v>692</v>
      </c>
      <c r="H3442" t="s">
        <v>693</v>
      </c>
      <c r="I3442" s="91">
        <v>-24092</v>
      </c>
      <c r="J3442" s="91">
        <v>7965</v>
      </c>
      <c r="K3442" s="91">
        <v>-13944</v>
      </c>
      <c r="L3442" s="91">
        <v>-15837</v>
      </c>
      <c r="M3442" s="91">
        <v>-13172</v>
      </c>
      <c r="N3442" s="91">
        <v>-3036</v>
      </c>
      <c r="O3442" s="91">
        <v>-1179</v>
      </c>
      <c r="P3442" s="91">
        <v>345</v>
      </c>
      <c r="Q3442" s="91">
        <v>3720</v>
      </c>
      <c r="R3442" s="91">
        <v>13279</v>
      </c>
      <c r="S3442" s="91">
        <v>16120</v>
      </c>
      <c r="T3442" s="91">
        <v>8226</v>
      </c>
      <c r="U3442" s="91">
        <f t="shared" si="323"/>
        <v>-21605</v>
      </c>
      <c r="V3442" s="82" t="str">
        <f t="shared" si="321"/>
        <v>854106495904</v>
      </c>
      <c r="W3442" s="83">
        <f>VLOOKUP(V3442,Factors!$E$6:$H$5950,4,FALSE)</f>
        <v>0.1119</v>
      </c>
      <c r="X3442" t="str">
        <f>VLOOKUP(V3442,Factors!$E$6:$F$5950,2,FALSE)</f>
        <v>Customers-All</v>
      </c>
      <c r="Y3442" s="92">
        <f t="shared" si="324"/>
        <v>-2417.5994999999998</v>
      </c>
      <c r="Z3442" s="92">
        <f t="shared" si="325"/>
        <v>-19187.4005</v>
      </c>
      <c r="AA3442" s="92">
        <f t="shared" si="326"/>
        <v>-21605</v>
      </c>
    </row>
    <row r="3443" spans="1:27" x14ac:dyDescent="0.25">
      <c r="A3443" t="s">
        <v>705</v>
      </c>
      <c r="B3443" t="s">
        <v>706</v>
      </c>
      <c r="C3443" t="s">
        <v>707</v>
      </c>
      <c r="D3443" t="s">
        <v>708</v>
      </c>
      <c r="E3443" t="s">
        <v>709</v>
      </c>
      <c r="F3443" t="str">
        <f t="shared" si="322"/>
        <v>1505</v>
      </c>
      <c r="G3443" t="s">
        <v>130</v>
      </c>
      <c r="H3443" t="s">
        <v>131</v>
      </c>
      <c r="I3443" s="91"/>
      <c r="J3443" s="91">
        <v>51.91</v>
      </c>
      <c r="K3443" s="91"/>
      <c r="L3443" s="91">
        <v>35.99</v>
      </c>
      <c r="M3443" s="91"/>
      <c r="N3443" s="91"/>
      <c r="O3443" s="91">
        <v>34.86</v>
      </c>
      <c r="P3443" s="91">
        <v>6.7</v>
      </c>
      <c r="Q3443" s="91">
        <v>47.94</v>
      </c>
      <c r="R3443" s="91"/>
      <c r="S3443" s="91"/>
      <c r="T3443" s="91">
        <v>40.82</v>
      </c>
      <c r="U3443" s="91">
        <f t="shared" si="323"/>
        <v>218.22</v>
      </c>
      <c r="V3443" s="82" t="str">
        <f t="shared" si="321"/>
        <v>114101505907</v>
      </c>
      <c r="W3443" s="83">
        <f>VLOOKUP(V3443,Factors!$E$6:$H$5950,4,FALSE)</f>
        <v>0.1128</v>
      </c>
      <c r="X3443" t="str">
        <f>VLOOKUP(V3443,Factors!$E$6:$F$5950,2,FALSE)</f>
        <v>Customers-Res</v>
      </c>
      <c r="Y3443" s="92">
        <f t="shared" si="324"/>
        <v>24.615216</v>
      </c>
      <c r="Z3443" s="92">
        <f t="shared" si="325"/>
        <v>193.604784</v>
      </c>
      <c r="AA3443" s="92">
        <f t="shared" si="326"/>
        <v>218.22</v>
      </c>
    </row>
    <row r="3444" spans="1:27" x14ac:dyDescent="0.25">
      <c r="A3444" t="s">
        <v>705</v>
      </c>
      <c r="B3444" t="s">
        <v>706</v>
      </c>
      <c r="C3444" t="s">
        <v>707</v>
      </c>
      <c r="D3444" t="s">
        <v>708</v>
      </c>
      <c r="E3444" t="s">
        <v>709</v>
      </c>
      <c r="F3444" t="str">
        <f t="shared" si="322"/>
        <v>1505</v>
      </c>
      <c r="G3444" t="s">
        <v>136</v>
      </c>
      <c r="H3444" t="s">
        <v>137</v>
      </c>
      <c r="I3444" s="91">
        <v>3.2</v>
      </c>
      <c r="J3444" s="91"/>
      <c r="K3444" s="91"/>
      <c r="L3444" s="91"/>
      <c r="M3444" s="91"/>
      <c r="N3444" s="91"/>
      <c r="O3444" s="91"/>
      <c r="P3444" s="91"/>
      <c r="Q3444" s="91"/>
      <c r="R3444" s="91"/>
      <c r="S3444" s="91"/>
      <c r="T3444" s="91"/>
      <c r="U3444" s="91">
        <f t="shared" si="323"/>
        <v>3.2</v>
      </c>
      <c r="V3444" s="82" t="str">
        <f t="shared" si="321"/>
        <v>114101505907</v>
      </c>
      <c r="W3444" s="83">
        <f>VLOOKUP(V3444,Factors!$E$6:$H$5950,4,FALSE)</f>
        <v>0.1128</v>
      </c>
      <c r="X3444" t="str">
        <f>VLOOKUP(V3444,Factors!$E$6:$F$5950,2,FALSE)</f>
        <v>Customers-Res</v>
      </c>
      <c r="Y3444" s="92">
        <f t="shared" si="324"/>
        <v>0.36096</v>
      </c>
      <c r="Z3444" s="92">
        <f t="shared" si="325"/>
        <v>2.8390400000000002</v>
      </c>
      <c r="AA3444" s="92">
        <f t="shared" si="326"/>
        <v>3.2</v>
      </c>
    </row>
    <row r="3445" spans="1:27" x14ac:dyDescent="0.25">
      <c r="A3445" t="s">
        <v>705</v>
      </c>
      <c r="B3445" t="s">
        <v>706</v>
      </c>
      <c r="C3445" t="s">
        <v>707</v>
      </c>
      <c r="D3445" t="s">
        <v>708</v>
      </c>
      <c r="E3445" t="s">
        <v>709</v>
      </c>
      <c r="F3445" t="str">
        <f t="shared" si="322"/>
        <v>1505</v>
      </c>
      <c r="G3445" t="s">
        <v>144</v>
      </c>
      <c r="H3445" t="s">
        <v>145</v>
      </c>
      <c r="I3445" s="91">
        <v>125.19</v>
      </c>
      <c r="J3445" s="91">
        <v>88.1</v>
      </c>
      <c r="K3445" s="91">
        <v>115.08</v>
      </c>
      <c r="L3445" s="91">
        <v>101.9</v>
      </c>
      <c r="M3445" s="91">
        <v>29.5</v>
      </c>
      <c r="N3445" s="91">
        <v>41.5</v>
      </c>
      <c r="O3445" s="91">
        <v>51.75</v>
      </c>
      <c r="P3445" s="91">
        <v>186.2</v>
      </c>
      <c r="Q3445" s="91">
        <v>79</v>
      </c>
      <c r="R3445" s="91">
        <v>55.75</v>
      </c>
      <c r="S3445" s="91"/>
      <c r="T3445" s="91">
        <v>143.01</v>
      </c>
      <c r="U3445" s="91">
        <f t="shared" si="323"/>
        <v>1016.98</v>
      </c>
      <c r="V3445" s="82" t="str">
        <f t="shared" si="321"/>
        <v>114101505907</v>
      </c>
      <c r="W3445" s="83">
        <f>VLOOKUP(V3445,Factors!$E$6:$H$5950,4,FALSE)</f>
        <v>0.1128</v>
      </c>
      <c r="X3445" t="str">
        <f>VLOOKUP(V3445,Factors!$E$6:$F$5950,2,FALSE)</f>
        <v>Customers-Res</v>
      </c>
      <c r="Y3445" s="92">
        <f t="shared" si="324"/>
        <v>114.715344</v>
      </c>
      <c r="Z3445" s="92">
        <f t="shared" si="325"/>
        <v>902.26465600000006</v>
      </c>
      <c r="AA3445" s="92">
        <f t="shared" si="326"/>
        <v>1016.98</v>
      </c>
    </row>
    <row r="3446" spans="1:27" x14ac:dyDescent="0.25">
      <c r="A3446" t="s">
        <v>705</v>
      </c>
      <c r="B3446" t="s">
        <v>706</v>
      </c>
      <c r="C3446" t="s">
        <v>707</v>
      </c>
      <c r="D3446" t="s">
        <v>708</v>
      </c>
      <c r="E3446" t="s">
        <v>709</v>
      </c>
      <c r="F3446" t="str">
        <f t="shared" si="322"/>
        <v>1505</v>
      </c>
      <c r="G3446" t="s">
        <v>150</v>
      </c>
      <c r="H3446" t="s">
        <v>151</v>
      </c>
      <c r="I3446" s="91">
        <v>1090.1099999999999</v>
      </c>
      <c r="J3446" s="91"/>
      <c r="K3446" s="91"/>
      <c r="L3446" s="91"/>
      <c r="M3446" s="91"/>
      <c r="N3446" s="91"/>
      <c r="O3446" s="91"/>
      <c r="P3446" s="91"/>
      <c r="Q3446" s="91"/>
      <c r="R3446" s="91"/>
      <c r="S3446" s="91"/>
      <c r="T3446" s="91">
        <v>1527.58</v>
      </c>
      <c r="U3446" s="91">
        <f t="shared" si="323"/>
        <v>2617.6899999999996</v>
      </c>
      <c r="V3446" s="82" t="str">
        <f t="shared" si="321"/>
        <v>114101505907</v>
      </c>
      <c r="W3446" s="83">
        <f>VLOOKUP(V3446,Factors!$E$6:$H$5950,4,FALSE)</f>
        <v>0.1128</v>
      </c>
      <c r="X3446" t="str">
        <f>VLOOKUP(V3446,Factors!$E$6:$F$5950,2,FALSE)</f>
        <v>Customers-Res</v>
      </c>
      <c r="Y3446" s="92">
        <f t="shared" si="324"/>
        <v>295.27543199999997</v>
      </c>
      <c r="Z3446" s="92">
        <f t="shared" si="325"/>
        <v>2322.4145679999997</v>
      </c>
      <c r="AA3446" s="92">
        <f t="shared" si="326"/>
        <v>2617.6899999999996</v>
      </c>
    </row>
    <row r="3447" spans="1:27" x14ac:dyDescent="0.25">
      <c r="A3447" t="s">
        <v>705</v>
      </c>
      <c r="B3447" t="s">
        <v>706</v>
      </c>
      <c r="C3447" t="s">
        <v>707</v>
      </c>
      <c r="D3447" t="s">
        <v>708</v>
      </c>
      <c r="E3447" t="s">
        <v>709</v>
      </c>
      <c r="F3447" t="str">
        <f t="shared" si="322"/>
        <v>1505</v>
      </c>
      <c r="G3447" t="s">
        <v>152</v>
      </c>
      <c r="H3447" t="s">
        <v>153</v>
      </c>
      <c r="I3447" s="91"/>
      <c r="J3447" s="91"/>
      <c r="K3447" s="91"/>
      <c r="L3447" s="91"/>
      <c r="M3447" s="91"/>
      <c r="N3447" s="91"/>
      <c r="O3447" s="91"/>
      <c r="P3447" s="91"/>
      <c r="Q3447" s="91"/>
      <c r="R3447" s="91"/>
      <c r="S3447" s="91">
        <v>56</v>
      </c>
      <c r="T3447" s="91"/>
      <c r="U3447" s="91">
        <f t="shared" si="323"/>
        <v>56</v>
      </c>
      <c r="V3447" s="82" t="str">
        <f t="shared" si="321"/>
        <v>114101505907</v>
      </c>
      <c r="W3447" s="83">
        <f>VLOOKUP(V3447,Factors!$E$6:$H$5950,4,FALSE)</f>
        <v>0.1128</v>
      </c>
      <c r="X3447" t="str">
        <f>VLOOKUP(V3447,Factors!$E$6:$F$5950,2,FALSE)</f>
        <v>Customers-Res</v>
      </c>
      <c r="Y3447" s="92">
        <f t="shared" si="324"/>
        <v>6.3167999999999997</v>
      </c>
      <c r="Z3447" s="92">
        <f t="shared" si="325"/>
        <v>49.683199999999999</v>
      </c>
      <c r="AA3447" s="92">
        <f t="shared" si="326"/>
        <v>56</v>
      </c>
    </row>
    <row r="3448" spans="1:27" x14ac:dyDescent="0.25">
      <c r="A3448" t="s">
        <v>710</v>
      </c>
      <c r="B3448" t="s">
        <v>711</v>
      </c>
      <c r="C3448" t="s">
        <v>712</v>
      </c>
      <c r="D3448" t="s">
        <v>713</v>
      </c>
      <c r="E3448" t="s">
        <v>714</v>
      </c>
      <c r="F3448" t="str">
        <f t="shared" si="322"/>
        <v>4660</v>
      </c>
      <c r="G3448" t="s">
        <v>110</v>
      </c>
      <c r="H3448" t="s">
        <v>111</v>
      </c>
      <c r="I3448" s="91">
        <v>48590.66</v>
      </c>
      <c r="J3448" s="91">
        <v>46631.53</v>
      </c>
      <c r="K3448" s="91">
        <v>43031.47</v>
      </c>
      <c r="L3448" s="91">
        <v>48561.15</v>
      </c>
      <c r="M3448" s="91">
        <v>46635.32</v>
      </c>
      <c r="N3448" s="91">
        <v>45500.84</v>
      </c>
      <c r="O3448" s="91">
        <v>35094.53</v>
      </c>
      <c r="P3448" s="91">
        <v>39841.42</v>
      </c>
      <c r="Q3448" s="91">
        <v>34800.86</v>
      </c>
      <c r="R3448" s="91">
        <v>49809.49</v>
      </c>
      <c r="S3448" s="91">
        <v>41846.68</v>
      </c>
      <c r="T3448" s="91">
        <v>39808.21</v>
      </c>
      <c r="U3448" s="91">
        <f t="shared" si="323"/>
        <v>520152.16</v>
      </c>
      <c r="V3448" s="82" t="str">
        <f t="shared" si="321"/>
        <v>113254660908</v>
      </c>
      <c r="W3448" s="83">
        <f>VLOOKUP(V3448,Factors!$E$6:$H$5950,4,FALSE)</f>
        <v>8.4099999999999994E-2</v>
      </c>
      <c r="X3448" t="str">
        <f>VLOOKUP(V3448,Factors!$E$6:$F$5950,2,FALSE)</f>
        <v>Customers-Ind</v>
      </c>
      <c r="Y3448" s="92">
        <f t="shared" si="324"/>
        <v>43744.796655999991</v>
      </c>
      <c r="Z3448" s="92">
        <f t="shared" si="325"/>
        <v>476407.36334399995</v>
      </c>
      <c r="AA3448" s="92">
        <f t="shared" si="326"/>
        <v>520152.15999999992</v>
      </c>
    </row>
    <row r="3449" spans="1:27" x14ac:dyDescent="0.25">
      <c r="A3449" t="s">
        <v>710</v>
      </c>
      <c r="B3449" t="s">
        <v>711</v>
      </c>
      <c r="C3449" t="s">
        <v>712</v>
      </c>
      <c r="D3449" t="s">
        <v>713</v>
      </c>
      <c r="E3449" t="s">
        <v>714</v>
      </c>
      <c r="F3449" t="str">
        <f t="shared" si="322"/>
        <v>4660</v>
      </c>
      <c r="G3449" t="s">
        <v>112</v>
      </c>
      <c r="H3449" t="s">
        <v>113</v>
      </c>
      <c r="I3449" s="91"/>
      <c r="J3449" s="91"/>
      <c r="K3449" s="91"/>
      <c r="L3449" s="91"/>
      <c r="M3449" s="91"/>
      <c r="N3449" s="91"/>
      <c r="O3449" s="91"/>
      <c r="P3449" s="91"/>
      <c r="Q3449" s="91"/>
      <c r="R3449" s="91">
        <v>2122.42</v>
      </c>
      <c r="S3449" s="91"/>
      <c r="T3449" s="91"/>
      <c r="U3449" s="91">
        <f t="shared" si="323"/>
        <v>2122.42</v>
      </c>
      <c r="V3449" s="82" t="str">
        <f t="shared" si="321"/>
        <v>113254660908</v>
      </c>
      <c r="W3449" s="83">
        <f>VLOOKUP(V3449,Factors!$E$6:$H$5950,4,FALSE)</f>
        <v>8.4099999999999994E-2</v>
      </c>
      <c r="X3449" t="str">
        <f>VLOOKUP(V3449,Factors!$E$6:$F$5950,2,FALSE)</f>
        <v>Customers-Ind</v>
      </c>
      <c r="Y3449" s="92">
        <f t="shared" si="324"/>
        <v>178.49552199999999</v>
      </c>
      <c r="Z3449" s="92">
        <f t="shared" si="325"/>
        <v>1943.9244780000001</v>
      </c>
      <c r="AA3449" s="92">
        <f t="shared" si="326"/>
        <v>2122.42</v>
      </c>
    </row>
    <row r="3450" spans="1:27" x14ac:dyDescent="0.25">
      <c r="A3450" t="s">
        <v>710</v>
      </c>
      <c r="B3450" t="s">
        <v>711</v>
      </c>
      <c r="C3450" t="s">
        <v>712</v>
      </c>
      <c r="D3450" t="s">
        <v>713</v>
      </c>
      <c r="E3450" t="s">
        <v>714</v>
      </c>
      <c r="F3450" t="str">
        <f t="shared" si="322"/>
        <v>4660</v>
      </c>
      <c r="G3450" t="s">
        <v>88</v>
      </c>
      <c r="H3450" t="s">
        <v>89</v>
      </c>
      <c r="I3450" s="91">
        <v>6856.84</v>
      </c>
      <c r="J3450" s="91">
        <v>6856.83</v>
      </c>
      <c r="K3450" s="91">
        <v>7038.88</v>
      </c>
      <c r="L3450" s="91">
        <v>7038.86</v>
      </c>
      <c r="M3450" s="91">
        <v>7038.88</v>
      </c>
      <c r="N3450" s="91">
        <v>6428.4</v>
      </c>
      <c r="O3450" s="91">
        <v>5919.68</v>
      </c>
      <c r="P3450" s="91">
        <v>5919.73</v>
      </c>
      <c r="Q3450" s="91">
        <v>6198.65</v>
      </c>
      <c r="R3450" s="91">
        <v>7035.39</v>
      </c>
      <c r="S3450" s="91">
        <v>7035.43</v>
      </c>
      <c r="T3450" s="91">
        <v>7035.4</v>
      </c>
      <c r="U3450" s="91">
        <f t="shared" si="323"/>
        <v>80402.97</v>
      </c>
      <c r="V3450" s="82" t="str">
        <f t="shared" si="321"/>
        <v>113254660908</v>
      </c>
      <c r="W3450" s="83">
        <f>VLOOKUP(V3450,Factors!$E$6:$H$5950,4,FALSE)</f>
        <v>8.4099999999999994E-2</v>
      </c>
      <c r="X3450" t="str">
        <f>VLOOKUP(V3450,Factors!$E$6:$F$5950,2,FALSE)</f>
        <v>Customers-Ind</v>
      </c>
      <c r="Y3450" s="92">
        <f t="shared" si="324"/>
        <v>6761.8897769999994</v>
      </c>
      <c r="Z3450" s="92">
        <f t="shared" si="325"/>
        <v>73641.080222999997</v>
      </c>
      <c r="AA3450" s="92">
        <f t="shared" si="326"/>
        <v>80402.97</v>
      </c>
    </row>
    <row r="3451" spans="1:27" x14ac:dyDescent="0.25">
      <c r="A3451" t="s">
        <v>710</v>
      </c>
      <c r="B3451" t="s">
        <v>711</v>
      </c>
      <c r="C3451" t="s">
        <v>712</v>
      </c>
      <c r="D3451" t="s">
        <v>713</v>
      </c>
      <c r="E3451" t="s">
        <v>714</v>
      </c>
      <c r="F3451" t="str">
        <f t="shared" si="322"/>
        <v>4660</v>
      </c>
      <c r="G3451" t="s">
        <v>90</v>
      </c>
      <c r="H3451" t="s">
        <v>91</v>
      </c>
      <c r="I3451" s="91">
        <v>26638.32</v>
      </c>
      <c r="J3451" s="91">
        <v>26638.34</v>
      </c>
      <c r="K3451" s="91">
        <v>27345.56</v>
      </c>
      <c r="L3451" s="91">
        <v>27345.55</v>
      </c>
      <c r="M3451" s="91">
        <v>27345.58</v>
      </c>
      <c r="N3451" s="91">
        <v>24973.95</v>
      </c>
      <c r="O3451" s="91">
        <v>22997.63</v>
      </c>
      <c r="P3451" s="91">
        <v>22997.63</v>
      </c>
      <c r="Q3451" s="91">
        <v>24081.23</v>
      </c>
      <c r="R3451" s="91">
        <v>27332.080000000002</v>
      </c>
      <c r="S3451" s="91">
        <v>27332.11</v>
      </c>
      <c r="T3451" s="91">
        <v>27332.09</v>
      </c>
      <c r="U3451" s="91">
        <f t="shared" si="323"/>
        <v>312360.07000000007</v>
      </c>
      <c r="V3451" s="82" t="str">
        <f t="shared" si="321"/>
        <v>113254660908</v>
      </c>
      <c r="W3451" s="83">
        <f>VLOOKUP(V3451,Factors!$E$6:$H$5950,4,FALSE)</f>
        <v>8.4099999999999994E-2</v>
      </c>
      <c r="X3451" t="str">
        <f>VLOOKUP(V3451,Factors!$E$6:$F$5950,2,FALSE)</f>
        <v>Customers-Ind</v>
      </c>
      <c r="Y3451" s="92">
        <f t="shared" si="324"/>
        <v>26269.481887000005</v>
      </c>
      <c r="Z3451" s="92">
        <f t="shared" si="325"/>
        <v>286090.58811300003</v>
      </c>
      <c r="AA3451" s="92">
        <f t="shared" si="326"/>
        <v>312360.07000000007</v>
      </c>
    </row>
    <row r="3452" spans="1:27" x14ac:dyDescent="0.25">
      <c r="A3452" t="s">
        <v>710</v>
      </c>
      <c r="B3452" t="s">
        <v>711</v>
      </c>
      <c r="C3452" t="s">
        <v>712</v>
      </c>
      <c r="D3452" t="s">
        <v>713</v>
      </c>
      <c r="E3452" t="s">
        <v>714</v>
      </c>
      <c r="F3452" t="str">
        <f t="shared" si="322"/>
        <v>4660</v>
      </c>
      <c r="G3452" t="s">
        <v>118</v>
      </c>
      <c r="H3452" t="s">
        <v>119</v>
      </c>
      <c r="I3452" s="91">
        <v>30</v>
      </c>
      <c r="J3452" s="91"/>
      <c r="K3452" s="91">
        <v>999</v>
      </c>
      <c r="L3452" s="91">
        <v>15</v>
      </c>
      <c r="M3452" s="91"/>
      <c r="N3452" s="91"/>
      <c r="O3452" s="91"/>
      <c r="P3452" s="91"/>
      <c r="Q3452" s="91"/>
      <c r="R3452" s="91">
        <v>25</v>
      </c>
      <c r="S3452" s="91"/>
      <c r="T3452" s="91">
        <v>1895</v>
      </c>
      <c r="U3452" s="91">
        <f t="shared" si="323"/>
        <v>2964</v>
      </c>
      <c r="V3452" s="82" t="str">
        <f t="shared" si="321"/>
        <v>113254660908</v>
      </c>
      <c r="W3452" s="83">
        <f>VLOOKUP(V3452,Factors!$E$6:$H$5950,4,FALSE)</f>
        <v>8.4099999999999994E-2</v>
      </c>
      <c r="X3452" t="str">
        <f>VLOOKUP(V3452,Factors!$E$6:$F$5950,2,FALSE)</f>
        <v>Customers-Ind</v>
      </c>
      <c r="Y3452" s="92">
        <f t="shared" si="324"/>
        <v>249.27239999999998</v>
      </c>
      <c r="Z3452" s="92">
        <f t="shared" si="325"/>
        <v>2714.7276000000002</v>
      </c>
      <c r="AA3452" s="92">
        <f t="shared" si="326"/>
        <v>2964</v>
      </c>
    </row>
    <row r="3453" spans="1:27" x14ac:dyDescent="0.25">
      <c r="A3453" t="s">
        <v>710</v>
      </c>
      <c r="B3453" t="s">
        <v>711</v>
      </c>
      <c r="C3453" t="s">
        <v>712</v>
      </c>
      <c r="D3453" t="s">
        <v>713</v>
      </c>
      <c r="E3453" t="s">
        <v>714</v>
      </c>
      <c r="F3453" t="str">
        <f t="shared" si="322"/>
        <v>4660</v>
      </c>
      <c r="G3453" t="s">
        <v>120</v>
      </c>
      <c r="H3453" t="s">
        <v>121</v>
      </c>
      <c r="I3453" s="91">
        <v>1321.87</v>
      </c>
      <c r="J3453" s="91">
        <v>166.77</v>
      </c>
      <c r="K3453" s="91">
        <v>1449.7</v>
      </c>
      <c r="L3453" s="91">
        <v>1432.81</v>
      </c>
      <c r="M3453" s="91">
        <v>621.85</v>
      </c>
      <c r="N3453" s="91">
        <v>1209.3699999999999</v>
      </c>
      <c r="O3453" s="91">
        <v>567.35</v>
      </c>
      <c r="P3453" s="91">
        <v>1206.0899999999999</v>
      </c>
      <c r="Q3453" s="91">
        <v>533.01</v>
      </c>
      <c r="R3453" s="91">
        <v>466.53</v>
      </c>
      <c r="S3453" s="91">
        <v>1122.72</v>
      </c>
      <c r="T3453" s="91">
        <v>1558.71</v>
      </c>
      <c r="U3453" s="91">
        <f t="shared" si="323"/>
        <v>11656.779999999999</v>
      </c>
      <c r="V3453" s="82" t="str">
        <f t="shared" si="321"/>
        <v>113254660908</v>
      </c>
      <c r="W3453" s="83">
        <f>VLOOKUP(V3453,Factors!$E$6:$H$5950,4,FALSE)</f>
        <v>8.4099999999999994E-2</v>
      </c>
      <c r="X3453" t="str">
        <f>VLOOKUP(V3453,Factors!$E$6:$F$5950,2,FALSE)</f>
        <v>Customers-Ind</v>
      </c>
      <c r="Y3453" s="92">
        <f t="shared" si="324"/>
        <v>980.33519799999988</v>
      </c>
      <c r="Z3453" s="92">
        <f t="shared" si="325"/>
        <v>10676.444801999998</v>
      </c>
      <c r="AA3453" s="92">
        <f t="shared" si="326"/>
        <v>11656.779999999999</v>
      </c>
    </row>
    <row r="3454" spans="1:27" x14ac:dyDescent="0.25">
      <c r="A3454" t="s">
        <v>710</v>
      </c>
      <c r="B3454" t="s">
        <v>711</v>
      </c>
      <c r="C3454" t="s">
        <v>712</v>
      </c>
      <c r="D3454" t="s">
        <v>713</v>
      </c>
      <c r="E3454" t="s">
        <v>714</v>
      </c>
      <c r="F3454" t="str">
        <f t="shared" si="322"/>
        <v>4660</v>
      </c>
      <c r="G3454" t="s">
        <v>84</v>
      </c>
      <c r="H3454" t="s">
        <v>85</v>
      </c>
      <c r="I3454" s="91"/>
      <c r="J3454" s="91">
        <v>190</v>
      </c>
      <c r="K3454" s="91"/>
      <c r="L3454" s="91"/>
      <c r="M3454" s="91"/>
      <c r="N3454" s="91"/>
      <c r="O3454" s="91">
        <v>1988.8</v>
      </c>
      <c r="P3454" s="91"/>
      <c r="Q3454" s="91"/>
      <c r="R3454" s="91"/>
      <c r="S3454" s="91"/>
      <c r="T3454" s="91"/>
      <c r="U3454" s="91">
        <f t="shared" si="323"/>
        <v>2178.8000000000002</v>
      </c>
      <c r="V3454" s="82" t="str">
        <f t="shared" si="321"/>
        <v>113254660908</v>
      </c>
      <c r="W3454" s="83">
        <f>VLOOKUP(V3454,Factors!$E$6:$H$5950,4,FALSE)</f>
        <v>8.4099999999999994E-2</v>
      </c>
      <c r="X3454" t="str">
        <f>VLOOKUP(V3454,Factors!$E$6:$F$5950,2,FALSE)</f>
        <v>Customers-Ind</v>
      </c>
      <c r="Y3454" s="92">
        <f t="shared" si="324"/>
        <v>183.23707999999999</v>
      </c>
      <c r="Z3454" s="92">
        <f t="shared" si="325"/>
        <v>1995.5629200000003</v>
      </c>
      <c r="AA3454" s="92">
        <f t="shared" si="326"/>
        <v>2178.8000000000002</v>
      </c>
    </row>
    <row r="3455" spans="1:27" x14ac:dyDescent="0.25">
      <c r="A3455" t="s">
        <v>710</v>
      </c>
      <c r="B3455" t="s">
        <v>711</v>
      </c>
      <c r="C3455" t="s">
        <v>712</v>
      </c>
      <c r="D3455" t="s">
        <v>713</v>
      </c>
      <c r="E3455" t="s">
        <v>714</v>
      </c>
      <c r="F3455" t="str">
        <f t="shared" si="322"/>
        <v>4660</v>
      </c>
      <c r="G3455" t="s">
        <v>122</v>
      </c>
      <c r="H3455" t="s">
        <v>123</v>
      </c>
      <c r="I3455" s="91">
        <v>900</v>
      </c>
      <c r="J3455" s="91"/>
      <c r="K3455" s="91"/>
      <c r="L3455" s="91"/>
      <c r="M3455" s="91"/>
      <c r="N3455" s="91"/>
      <c r="O3455" s="91">
        <v>35</v>
      </c>
      <c r="P3455" s="91"/>
      <c r="Q3455" s="91">
        <v>525</v>
      </c>
      <c r="R3455" s="91"/>
      <c r="S3455" s="91">
        <v>480</v>
      </c>
      <c r="T3455" s="91">
        <v>37420</v>
      </c>
      <c r="U3455" s="91">
        <f t="shared" si="323"/>
        <v>39360</v>
      </c>
      <c r="V3455" s="82" t="str">
        <f t="shared" si="321"/>
        <v>113254660908</v>
      </c>
      <c r="W3455" s="83">
        <f>VLOOKUP(V3455,Factors!$E$6:$H$5950,4,FALSE)</f>
        <v>8.4099999999999994E-2</v>
      </c>
      <c r="X3455" t="str">
        <f>VLOOKUP(V3455,Factors!$E$6:$F$5950,2,FALSE)</f>
        <v>Customers-Ind</v>
      </c>
      <c r="Y3455" s="92">
        <f t="shared" si="324"/>
        <v>3310.1759999999999</v>
      </c>
      <c r="Z3455" s="92">
        <f t="shared" si="325"/>
        <v>36049.824000000001</v>
      </c>
      <c r="AA3455" s="92">
        <f t="shared" si="326"/>
        <v>39360</v>
      </c>
    </row>
    <row r="3456" spans="1:27" x14ac:dyDescent="0.25">
      <c r="A3456" t="s">
        <v>710</v>
      </c>
      <c r="B3456" t="s">
        <v>711</v>
      </c>
      <c r="C3456" t="s">
        <v>712</v>
      </c>
      <c r="D3456" t="s">
        <v>713</v>
      </c>
      <c r="E3456" t="s">
        <v>714</v>
      </c>
      <c r="F3456" t="str">
        <f t="shared" si="322"/>
        <v>4660</v>
      </c>
      <c r="G3456" t="s">
        <v>44</v>
      </c>
      <c r="H3456" t="s">
        <v>45</v>
      </c>
      <c r="I3456" s="91"/>
      <c r="J3456" s="91"/>
      <c r="K3456" s="91"/>
      <c r="L3456" s="91"/>
      <c r="M3456" s="91"/>
      <c r="N3456" s="91">
        <v>1078</v>
      </c>
      <c r="O3456" s="91"/>
      <c r="P3456" s="91"/>
      <c r="Q3456" s="91">
        <v>363.6</v>
      </c>
      <c r="R3456" s="91"/>
      <c r="S3456" s="91"/>
      <c r="T3456" s="91"/>
      <c r="U3456" s="91">
        <f t="shared" si="323"/>
        <v>1441.6</v>
      </c>
      <c r="V3456" s="82" t="str">
        <f t="shared" si="321"/>
        <v>113254660908</v>
      </c>
      <c r="W3456" s="83">
        <f>VLOOKUP(V3456,Factors!$E$6:$H$5950,4,FALSE)</f>
        <v>8.4099999999999994E-2</v>
      </c>
      <c r="X3456" t="str">
        <f>VLOOKUP(V3456,Factors!$E$6:$F$5950,2,FALSE)</f>
        <v>Customers-Ind</v>
      </c>
      <c r="Y3456" s="92">
        <f t="shared" si="324"/>
        <v>121.23855999999998</v>
      </c>
      <c r="Z3456" s="92">
        <f t="shared" si="325"/>
        <v>1320.3614399999999</v>
      </c>
      <c r="AA3456" s="92">
        <f t="shared" si="326"/>
        <v>1441.6</v>
      </c>
    </row>
    <row r="3457" spans="1:27" x14ac:dyDescent="0.25">
      <c r="A3457" t="s">
        <v>710</v>
      </c>
      <c r="B3457" t="s">
        <v>711</v>
      </c>
      <c r="C3457" t="s">
        <v>712</v>
      </c>
      <c r="D3457" t="s">
        <v>713</v>
      </c>
      <c r="E3457" t="s">
        <v>714</v>
      </c>
      <c r="F3457" t="str">
        <f t="shared" si="322"/>
        <v>4660</v>
      </c>
      <c r="G3457" t="s">
        <v>207</v>
      </c>
      <c r="H3457" t="s">
        <v>208</v>
      </c>
      <c r="I3457" s="91"/>
      <c r="J3457" s="91">
        <v>0</v>
      </c>
      <c r="K3457" s="91"/>
      <c r="L3457" s="91"/>
      <c r="M3457" s="91"/>
      <c r="N3457" s="91"/>
      <c r="O3457" s="91"/>
      <c r="P3457" s="91"/>
      <c r="Q3457" s="91"/>
      <c r="R3457" s="91"/>
      <c r="S3457" s="91"/>
      <c r="T3457" s="91"/>
      <c r="U3457" s="91">
        <f t="shared" si="323"/>
        <v>0</v>
      </c>
      <c r="V3457" s="82" t="str">
        <f t="shared" si="321"/>
        <v>113254660908</v>
      </c>
      <c r="W3457" s="83">
        <f>VLOOKUP(V3457,Factors!$E$6:$H$5950,4,FALSE)</f>
        <v>8.4099999999999994E-2</v>
      </c>
      <c r="X3457" t="str">
        <f>VLOOKUP(V3457,Factors!$E$6:$F$5950,2,FALSE)</f>
        <v>Customers-Ind</v>
      </c>
      <c r="Y3457" s="92">
        <f t="shared" si="324"/>
        <v>0</v>
      </c>
      <c r="Z3457" s="92">
        <f t="shared" si="325"/>
        <v>0</v>
      </c>
      <c r="AA3457" s="92">
        <f t="shared" si="326"/>
        <v>0</v>
      </c>
    </row>
    <row r="3458" spans="1:27" x14ac:dyDescent="0.25">
      <c r="A3458" t="s">
        <v>710</v>
      </c>
      <c r="B3458" t="s">
        <v>711</v>
      </c>
      <c r="C3458" t="s">
        <v>712</v>
      </c>
      <c r="D3458" t="s">
        <v>713</v>
      </c>
      <c r="E3458" t="s">
        <v>714</v>
      </c>
      <c r="F3458" t="str">
        <f t="shared" si="322"/>
        <v>4660</v>
      </c>
      <c r="G3458" t="s">
        <v>128</v>
      </c>
      <c r="H3458" t="s">
        <v>129</v>
      </c>
      <c r="I3458" s="91">
        <v>30</v>
      </c>
      <c r="J3458" s="91"/>
      <c r="K3458" s="91"/>
      <c r="L3458" s="91"/>
      <c r="M3458" s="91"/>
      <c r="N3458" s="91"/>
      <c r="O3458" s="91"/>
      <c r="P3458" s="91"/>
      <c r="Q3458" s="91">
        <v>-30</v>
      </c>
      <c r="R3458" s="91"/>
      <c r="S3458" s="91"/>
      <c r="T3458" s="91"/>
      <c r="U3458" s="91">
        <f t="shared" si="323"/>
        <v>0</v>
      </c>
      <c r="V3458" s="82" t="str">
        <f t="shared" si="321"/>
        <v>113254660908</v>
      </c>
      <c r="W3458" s="83">
        <f>VLOOKUP(V3458,Factors!$E$6:$H$5950,4,FALSE)</f>
        <v>8.4099999999999994E-2</v>
      </c>
      <c r="X3458" t="str">
        <f>VLOOKUP(V3458,Factors!$E$6:$F$5950,2,FALSE)</f>
        <v>Customers-Ind</v>
      </c>
      <c r="Y3458" s="92">
        <f t="shared" si="324"/>
        <v>0</v>
      </c>
      <c r="Z3458" s="92">
        <f t="shared" si="325"/>
        <v>0</v>
      </c>
      <c r="AA3458" s="92">
        <f t="shared" si="326"/>
        <v>0</v>
      </c>
    </row>
    <row r="3459" spans="1:27" x14ac:dyDescent="0.25">
      <c r="A3459" t="s">
        <v>710</v>
      </c>
      <c r="B3459" t="s">
        <v>711</v>
      </c>
      <c r="C3459" t="s">
        <v>712</v>
      </c>
      <c r="D3459" t="s">
        <v>713</v>
      </c>
      <c r="E3459" t="s">
        <v>714</v>
      </c>
      <c r="F3459" t="str">
        <f t="shared" si="322"/>
        <v>4660</v>
      </c>
      <c r="G3459" t="s">
        <v>98</v>
      </c>
      <c r="H3459" t="s">
        <v>99</v>
      </c>
      <c r="I3459" s="91">
        <v>136.53</v>
      </c>
      <c r="J3459" s="91">
        <v>65.23</v>
      </c>
      <c r="K3459" s="91">
        <v>71.459999999999994</v>
      </c>
      <c r="L3459" s="91">
        <v>44.91</v>
      </c>
      <c r="M3459" s="91">
        <v>37.18</v>
      </c>
      <c r="N3459" s="91">
        <v>144.05000000000001</v>
      </c>
      <c r="O3459" s="91">
        <v>29.96</v>
      </c>
      <c r="P3459" s="91">
        <v>37.340000000000003</v>
      </c>
      <c r="Q3459" s="91">
        <v>81.5</v>
      </c>
      <c r="R3459" s="91">
        <v>86.29</v>
      </c>
      <c r="S3459" s="91">
        <v>138.57</v>
      </c>
      <c r="T3459" s="91">
        <v>164.06</v>
      </c>
      <c r="U3459" s="91">
        <f t="shared" si="323"/>
        <v>1037.08</v>
      </c>
      <c r="V3459" s="82" t="str">
        <f t="shared" si="321"/>
        <v>113254660908</v>
      </c>
      <c r="W3459" s="83">
        <f>VLOOKUP(V3459,Factors!$E$6:$H$5950,4,FALSE)</f>
        <v>8.4099999999999994E-2</v>
      </c>
      <c r="X3459" t="str">
        <f>VLOOKUP(V3459,Factors!$E$6:$F$5950,2,FALSE)</f>
        <v>Customers-Ind</v>
      </c>
      <c r="Y3459" s="92">
        <f t="shared" si="324"/>
        <v>87.218427999999989</v>
      </c>
      <c r="Z3459" s="92">
        <f t="shared" si="325"/>
        <v>949.86157199999991</v>
      </c>
      <c r="AA3459" s="92">
        <f t="shared" si="326"/>
        <v>1037.08</v>
      </c>
    </row>
    <row r="3460" spans="1:27" x14ac:dyDescent="0.25">
      <c r="A3460" t="s">
        <v>710</v>
      </c>
      <c r="B3460" t="s">
        <v>711</v>
      </c>
      <c r="C3460" t="s">
        <v>712</v>
      </c>
      <c r="D3460" t="s">
        <v>713</v>
      </c>
      <c r="E3460" t="s">
        <v>714</v>
      </c>
      <c r="F3460" t="str">
        <f t="shared" si="322"/>
        <v>4660</v>
      </c>
      <c r="G3460" t="s">
        <v>412</v>
      </c>
      <c r="H3460" t="s">
        <v>413</v>
      </c>
      <c r="I3460" s="91"/>
      <c r="J3460" s="91"/>
      <c r="K3460" s="91"/>
      <c r="L3460" s="91"/>
      <c r="M3460" s="91"/>
      <c r="N3460" s="91"/>
      <c r="O3460" s="91"/>
      <c r="P3460" s="91"/>
      <c r="Q3460" s="91"/>
      <c r="R3460" s="91">
        <v>85.4</v>
      </c>
      <c r="S3460" s="91"/>
      <c r="T3460" s="91"/>
      <c r="U3460" s="91">
        <f t="shared" si="323"/>
        <v>85.4</v>
      </c>
      <c r="V3460" s="82" t="str">
        <f t="shared" ref="V3460:V3523" si="327">CONCATENATE(B3460,RIGHT(D3460,4),A3460)</f>
        <v>113254660908</v>
      </c>
      <c r="W3460" s="83">
        <f>VLOOKUP(V3460,Factors!$E$6:$H$5950,4,FALSE)</f>
        <v>8.4099999999999994E-2</v>
      </c>
      <c r="X3460" t="str">
        <f>VLOOKUP(V3460,Factors!$E$6:$F$5950,2,FALSE)</f>
        <v>Customers-Ind</v>
      </c>
      <c r="Y3460" s="92">
        <f t="shared" si="324"/>
        <v>7.1821400000000004</v>
      </c>
      <c r="Z3460" s="92">
        <f t="shared" si="325"/>
        <v>78.217860000000002</v>
      </c>
      <c r="AA3460" s="92">
        <f t="shared" si="326"/>
        <v>85.4</v>
      </c>
    </row>
    <row r="3461" spans="1:27" x14ac:dyDescent="0.25">
      <c r="A3461" t="s">
        <v>710</v>
      </c>
      <c r="B3461" t="s">
        <v>711</v>
      </c>
      <c r="C3461" t="s">
        <v>712</v>
      </c>
      <c r="D3461" t="s">
        <v>713</v>
      </c>
      <c r="E3461" t="s">
        <v>714</v>
      </c>
      <c r="F3461" t="str">
        <f t="shared" ref="F3461:F3524" si="328">RIGHT(D3461,4)</f>
        <v>4660</v>
      </c>
      <c r="G3461" t="s">
        <v>215</v>
      </c>
      <c r="H3461" t="s">
        <v>216</v>
      </c>
      <c r="I3461" s="91">
        <v>456.25</v>
      </c>
      <c r="J3461" s="91"/>
      <c r="K3461" s="91">
        <v>110</v>
      </c>
      <c r="L3461" s="91">
        <v>431.25</v>
      </c>
      <c r="M3461" s="91"/>
      <c r="N3461" s="91"/>
      <c r="O3461" s="91">
        <v>131.25</v>
      </c>
      <c r="P3461" s="91"/>
      <c r="Q3461" s="91"/>
      <c r="R3461" s="91">
        <v>131.25</v>
      </c>
      <c r="S3461" s="91"/>
      <c r="T3461" s="91">
        <v>1000</v>
      </c>
      <c r="U3461" s="91">
        <f t="shared" ref="U3461:U3524" si="329">SUM(I3461:T3461)</f>
        <v>2260</v>
      </c>
      <c r="V3461" s="82" t="str">
        <f t="shared" si="327"/>
        <v>113254660908</v>
      </c>
      <c r="W3461" s="83">
        <f>VLOOKUP(V3461,Factors!$E$6:$H$5950,4,FALSE)</f>
        <v>8.4099999999999994E-2</v>
      </c>
      <c r="X3461" t="str">
        <f>VLOOKUP(V3461,Factors!$E$6:$F$5950,2,FALSE)</f>
        <v>Customers-Ind</v>
      </c>
      <c r="Y3461" s="92">
        <f t="shared" si="324"/>
        <v>190.06599999999997</v>
      </c>
      <c r="Z3461" s="92">
        <f t="shared" si="325"/>
        <v>2069.9340000000002</v>
      </c>
      <c r="AA3461" s="92">
        <f t="shared" si="326"/>
        <v>2260</v>
      </c>
    </row>
    <row r="3462" spans="1:27" x14ac:dyDescent="0.25">
      <c r="A3462" t="s">
        <v>710</v>
      </c>
      <c r="B3462" t="s">
        <v>711</v>
      </c>
      <c r="C3462" t="s">
        <v>712</v>
      </c>
      <c r="D3462" t="s">
        <v>713</v>
      </c>
      <c r="E3462" t="s">
        <v>714</v>
      </c>
      <c r="F3462" t="str">
        <f t="shared" si="328"/>
        <v>4660</v>
      </c>
      <c r="G3462" t="s">
        <v>130</v>
      </c>
      <c r="H3462" t="s">
        <v>131</v>
      </c>
      <c r="I3462" s="91"/>
      <c r="J3462" s="91"/>
      <c r="K3462" s="91"/>
      <c r="L3462" s="91"/>
      <c r="M3462" s="91">
        <v>8.48</v>
      </c>
      <c r="N3462" s="91"/>
      <c r="O3462" s="91"/>
      <c r="P3462" s="91"/>
      <c r="Q3462" s="91"/>
      <c r="R3462" s="91"/>
      <c r="S3462" s="91"/>
      <c r="T3462" s="91"/>
      <c r="U3462" s="91">
        <f t="shared" si="329"/>
        <v>8.48</v>
      </c>
      <c r="V3462" s="82" t="str">
        <f t="shared" si="327"/>
        <v>113254660908</v>
      </c>
      <c r="W3462" s="83">
        <f>VLOOKUP(V3462,Factors!$E$6:$H$5950,4,FALSE)</f>
        <v>8.4099999999999994E-2</v>
      </c>
      <c r="X3462" t="str">
        <f>VLOOKUP(V3462,Factors!$E$6:$F$5950,2,FALSE)</f>
        <v>Customers-Ind</v>
      </c>
      <c r="Y3462" s="92">
        <f t="shared" si="324"/>
        <v>0.71316800000000002</v>
      </c>
      <c r="Z3462" s="92">
        <f t="shared" si="325"/>
        <v>7.7668320000000008</v>
      </c>
      <c r="AA3462" s="92">
        <f t="shared" si="326"/>
        <v>8.48</v>
      </c>
    </row>
    <row r="3463" spans="1:27" x14ac:dyDescent="0.25">
      <c r="A3463" t="s">
        <v>710</v>
      </c>
      <c r="B3463" t="s">
        <v>711</v>
      </c>
      <c r="C3463" t="s">
        <v>712</v>
      </c>
      <c r="D3463" t="s">
        <v>713</v>
      </c>
      <c r="E3463" t="s">
        <v>714</v>
      </c>
      <c r="F3463" t="str">
        <f t="shared" si="328"/>
        <v>4660</v>
      </c>
      <c r="G3463" t="s">
        <v>715</v>
      </c>
      <c r="H3463" t="s">
        <v>716</v>
      </c>
      <c r="I3463" s="91"/>
      <c r="J3463" s="91"/>
      <c r="K3463" s="91"/>
      <c r="L3463" s="91"/>
      <c r="M3463" s="91"/>
      <c r="N3463" s="91"/>
      <c r="O3463" s="91"/>
      <c r="P3463" s="91"/>
      <c r="Q3463" s="91"/>
      <c r="R3463" s="91">
        <v>304.2</v>
      </c>
      <c r="S3463" s="91">
        <v>4316.8</v>
      </c>
      <c r="T3463" s="91"/>
      <c r="U3463" s="91">
        <f t="shared" si="329"/>
        <v>4621</v>
      </c>
      <c r="V3463" s="82" t="str">
        <f t="shared" si="327"/>
        <v>113254660908</v>
      </c>
      <c r="W3463" s="83">
        <f>VLOOKUP(V3463,Factors!$E$6:$H$5950,4,FALSE)</f>
        <v>8.4099999999999994E-2</v>
      </c>
      <c r="X3463" t="str">
        <f>VLOOKUP(V3463,Factors!$E$6:$F$5950,2,FALSE)</f>
        <v>Customers-Ind</v>
      </c>
      <c r="Y3463" s="92">
        <f t="shared" si="324"/>
        <v>388.62609999999995</v>
      </c>
      <c r="Z3463" s="92">
        <f t="shared" si="325"/>
        <v>4232.3739000000005</v>
      </c>
      <c r="AA3463" s="92">
        <f t="shared" si="326"/>
        <v>4621</v>
      </c>
    </row>
    <row r="3464" spans="1:27" x14ac:dyDescent="0.25">
      <c r="A3464" t="s">
        <v>710</v>
      </c>
      <c r="B3464" t="s">
        <v>711</v>
      </c>
      <c r="C3464" t="s">
        <v>712</v>
      </c>
      <c r="D3464" t="s">
        <v>713</v>
      </c>
      <c r="E3464" t="s">
        <v>714</v>
      </c>
      <c r="F3464" t="str">
        <f t="shared" si="328"/>
        <v>4660</v>
      </c>
      <c r="G3464" t="s">
        <v>136</v>
      </c>
      <c r="H3464" t="s">
        <v>137</v>
      </c>
      <c r="I3464" s="91">
        <v>16</v>
      </c>
      <c r="J3464" s="91"/>
      <c r="K3464" s="91"/>
      <c r="L3464" s="91">
        <v>47</v>
      </c>
      <c r="M3464" s="91">
        <v>21</v>
      </c>
      <c r="N3464" s="91">
        <v>7.55</v>
      </c>
      <c r="O3464" s="91"/>
      <c r="P3464" s="91"/>
      <c r="Q3464" s="91"/>
      <c r="R3464" s="91">
        <v>8.1999999999999993</v>
      </c>
      <c r="S3464" s="91"/>
      <c r="T3464" s="91">
        <v>21.7</v>
      </c>
      <c r="U3464" s="91">
        <f t="shared" si="329"/>
        <v>121.45</v>
      </c>
      <c r="V3464" s="82" t="str">
        <f t="shared" si="327"/>
        <v>113254660908</v>
      </c>
      <c r="W3464" s="83">
        <f>VLOOKUP(V3464,Factors!$E$6:$H$5950,4,FALSE)</f>
        <v>8.4099999999999994E-2</v>
      </c>
      <c r="X3464" t="str">
        <f>VLOOKUP(V3464,Factors!$E$6:$F$5950,2,FALSE)</f>
        <v>Customers-Ind</v>
      </c>
      <c r="Y3464" s="92">
        <f t="shared" si="324"/>
        <v>10.213944999999999</v>
      </c>
      <c r="Z3464" s="92">
        <f t="shared" si="325"/>
        <v>111.23605500000001</v>
      </c>
      <c r="AA3464" s="92">
        <f t="shared" si="326"/>
        <v>121.45</v>
      </c>
    </row>
    <row r="3465" spans="1:27" x14ac:dyDescent="0.25">
      <c r="A3465" t="s">
        <v>710</v>
      </c>
      <c r="B3465" t="s">
        <v>711</v>
      </c>
      <c r="C3465" t="s">
        <v>712</v>
      </c>
      <c r="D3465" t="s">
        <v>713</v>
      </c>
      <c r="E3465" t="s">
        <v>714</v>
      </c>
      <c r="F3465" t="str">
        <f t="shared" si="328"/>
        <v>4660</v>
      </c>
      <c r="G3465" t="s">
        <v>199</v>
      </c>
      <c r="H3465" t="s">
        <v>200</v>
      </c>
      <c r="I3465" s="91"/>
      <c r="J3465" s="91"/>
      <c r="K3465" s="91"/>
      <c r="L3465" s="91"/>
      <c r="M3465" s="91"/>
      <c r="N3465" s="91"/>
      <c r="O3465" s="91"/>
      <c r="P3465" s="91">
        <v>32</v>
      </c>
      <c r="Q3465" s="91"/>
      <c r="R3465" s="91"/>
      <c r="S3465" s="91"/>
      <c r="T3465" s="91"/>
      <c r="U3465" s="91">
        <f t="shared" si="329"/>
        <v>32</v>
      </c>
      <c r="V3465" s="82" t="str">
        <f t="shared" si="327"/>
        <v>113254660908</v>
      </c>
      <c r="W3465" s="83">
        <f>VLOOKUP(V3465,Factors!$E$6:$H$5950,4,FALSE)</f>
        <v>8.4099999999999994E-2</v>
      </c>
      <c r="X3465" t="str">
        <f>VLOOKUP(V3465,Factors!$E$6:$F$5950,2,FALSE)</f>
        <v>Customers-Ind</v>
      </c>
      <c r="Y3465" s="92">
        <f t="shared" si="324"/>
        <v>2.6911999999999998</v>
      </c>
      <c r="Z3465" s="92">
        <f t="shared" si="325"/>
        <v>29.308800000000002</v>
      </c>
      <c r="AA3465" s="92">
        <f t="shared" si="326"/>
        <v>32</v>
      </c>
    </row>
    <row r="3466" spans="1:27" x14ac:dyDescent="0.25">
      <c r="A3466" t="s">
        <v>710</v>
      </c>
      <c r="B3466" t="s">
        <v>711</v>
      </c>
      <c r="C3466" t="s">
        <v>712</v>
      </c>
      <c r="D3466" t="s">
        <v>713</v>
      </c>
      <c r="E3466" t="s">
        <v>714</v>
      </c>
      <c r="F3466" t="str">
        <f t="shared" si="328"/>
        <v>4660</v>
      </c>
      <c r="G3466" t="s">
        <v>102</v>
      </c>
      <c r="H3466" t="s">
        <v>103</v>
      </c>
      <c r="I3466" s="91"/>
      <c r="J3466" s="91"/>
      <c r="K3466" s="91"/>
      <c r="L3466" s="91">
        <v>5292</v>
      </c>
      <c r="M3466" s="91"/>
      <c r="N3466" s="91"/>
      <c r="O3466" s="91"/>
      <c r="P3466" s="91"/>
      <c r="Q3466" s="91"/>
      <c r="R3466" s="91"/>
      <c r="S3466" s="91">
        <v>5000</v>
      </c>
      <c r="T3466" s="91">
        <v>71838</v>
      </c>
      <c r="U3466" s="91">
        <f t="shared" si="329"/>
        <v>82130</v>
      </c>
      <c r="V3466" s="82" t="str">
        <f t="shared" si="327"/>
        <v>113254660908</v>
      </c>
      <c r="W3466" s="83">
        <f>VLOOKUP(V3466,Factors!$E$6:$H$5950,4,FALSE)</f>
        <v>8.4099999999999994E-2</v>
      </c>
      <c r="X3466" t="str">
        <f>VLOOKUP(V3466,Factors!$E$6:$F$5950,2,FALSE)</f>
        <v>Customers-Ind</v>
      </c>
      <c r="Y3466" s="92">
        <f t="shared" si="324"/>
        <v>6907.1329999999998</v>
      </c>
      <c r="Z3466" s="92">
        <f t="shared" si="325"/>
        <v>75222.866999999998</v>
      </c>
      <c r="AA3466" s="92">
        <f t="shared" si="326"/>
        <v>82130</v>
      </c>
    </row>
    <row r="3467" spans="1:27" x14ac:dyDescent="0.25">
      <c r="A3467" t="s">
        <v>710</v>
      </c>
      <c r="B3467" t="s">
        <v>711</v>
      </c>
      <c r="C3467" t="s">
        <v>712</v>
      </c>
      <c r="D3467" t="s">
        <v>713</v>
      </c>
      <c r="E3467" t="s">
        <v>714</v>
      </c>
      <c r="F3467" t="str">
        <f t="shared" si="328"/>
        <v>4660</v>
      </c>
      <c r="G3467" t="s">
        <v>30</v>
      </c>
      <c r="H3467" t="s">
        <v>31</v>
      </c>
      <c r="I3467" s="91"/>
      <c r="J3467" s="91"/>
      <c r="K3467" s="91"/>
      <c r="L3467" s="91"/>
      <c r="M3467" s="91"/>
      <c r="N3467" s="91"/>
      <c r="O3467" s="91"/>
      <c r="P3467" s="91">
        <v>51.75</v>
      </c>
      <c r="Q3467" s="91"/>
      <c r="R3467" s="91"/>
      <c r="S3467" s="91"/>
      <c r="T3467" s="91"/>
      <c r="U3467" s="91">
        <f t="shared" si="329"/>
        <v>51.75</v>
      </c>
      <c r="V3467" s="82" t="str">
        <f t="shared" si="327"/>
        <v>113254660908</v>
      </c>
      <c r="W3467" s="83">
        <f>VLOOKUP(V3467,Factors!$E$6:$H$5950,4,FALSE)</f>
        <v>8.4099999999999994E-2</v>
      </c>
      <c r="X3467" t="str">
        <f>VLOOKUP(V3467,Factors!$E$6:$F$5950,2,FALSE)</f>
        <v>Customers-Ind</v>
      </c>
      <c r="Y3467" s="92">
        <f t="shared" si="324"/>
        <v>4.3521749999999999</v>
      </c>
      <c r="Z3467" s="92">
        <f t="shared" si="325"/>
        <v>47.397824999999997</v>
      </c>
      <c r="AA3467" s="92">
        <f t="shared" si="326"/>
        <v>51.75</v>
      </c>
    </row>
    <row r="3468" spans="1:27" x14ac:dyDescent="0.25">
      <c r="A3468" t="s">
        <v>710</v>
      </c>
      <c r="B3468" t="s">
        <v>711</v>
      </c>
      <c r="C3468" t="s">
        <v>712</v>
      </c>
      <c r="D3468" t="s">
        <v>713</v>
      </c>
      <c r="E3468" t="s">
        <v>714</v>
      </c>
      <c r="F3468" t="str">
        <f t="shared" si="328"/>
        <v>4660</v>
      </c>
      <c r="G3468" t="s">
        <v>357</v>
      </c>
      <c r="H3468" t="s">
        <v>358</v>
      </c>
      <c r="I3468" s="91"/>
      <c r="J3468" s="91"/>
      <c r="K3468" s="91">
        <v>298.26</v>
      </c>
      <c r="L3468" s="91"/>
      <c r="M3468" s="91"/>
      <c r="N3468" s="91">
        <v>2511.7199999999998</v>
      </c>
      <c r="O3468" s="91"/>
      <c r="P3468" s="91"/>
      <c r="Q3468" s="91"/>
      <c r="R3468" s="91"/>
      <c r="S3468" s="91"/>
      <c r="T3468" s="91">
        <v>8857.15</v>
      </c>
      <c r="U3468" s="91">
        <f t="shared" si="329"/>
        <v>11667.13</v>
      </c>
      <c r="V3468" s="82" t="str">
        <f t="shared" si="327"/>
        <v>113254660908</v>
      </c>
      <c r="W3468" s="83">
        <f>VLOOKUP(V3468,Factors!$E$6:$H$5950,4,FALSE)</f>
        <v>8.4099999999999994E-2</v>
      </c>
      <c r="X3468" t="str">
        <f>VLOOKUP(V3468,Factors!$E$6:$F$5950,2,FALSE)</f>
        <v>Customers-Ind</v>
      </c>
      <c r="Y3468" s="92">
        <f t="shared" si="324"/>
        <v>981.20563299999992</v>
      </c>
      <c r="Z3468" s="92">
        <f t="shared" si="325"/>
        <v>10685.924367</v>
      </c>
      <c r="AA3468" s="92">
        <f t="shared" si="326"/>
        <v>11667.13</v>
      </c>
    </row>
    <row r="3469" spans="1:27" x14ac:dyDescent="0.25">
      <c r="A3469" t="s">
        <v>710</v>
      </c>
      <c r="B3469" t="s">
        <v>711</v>
      </c>
      <c r="C3469" t="s">
        <v>712</v>
      </c>
      <c r="D3469" t="s">
        <v>713</v>
      </c>
      <c r="E3469" t="s">
        <v>714</v>
      </c>
      <c r="F3469" t="str">
        <f t="shared" si="328"/>
        <v>4660</v>
      </c>
      <c r="G3469" t="s">
        <v>144</v>
      </c>
      <c r="H3469" t="s">
        <v>145</v>
      </c>
      <c r="I3469" s="91">
        <v>573.32000000000005</v>
      </c>
      <c r="J3469" s="91">
        <v>547.54999999999995</v>
      </c>
      <c r="K3469" s="91">
        <v>1228.76</v>
      </c>
      <c r="L3469" s="91">
        <v>1067.1300000000001</v>
      </c>
      <c r="M3469" s="91">
        <v>980.79</v>
      </c>
      <c r="N3469" s="91">
        <v>670.51</v>
      </c>
      <c r="O3469" s="91">
        <v>1746.35</v>
      </c>
      <c r="P3469" s="91">
        <v>3563.15</v>
      </c>
      <c r="Q3469" s="91">
        <v>288</v>
      </c>
      <c r="R3469" s="91">
        <v>808.79</v>
      </c>
      <c r="S3469" s="91">
        <v>1097.78</v>
      </c>
      <c r="T3469" s="91">
        <v>860.18</v>
      </c>
      <c r="U3469" s="91">
        <f t="shared" si="329"/>
        <v>13432.31</v>
      </c>
      <c r="V3469" s="82" t="str">
        <f t="shared" si="327"/>
        <v>113254660908</v>
      </c>
      <c r="W3469" s="83">
        <f>VLOOKUP(V3469,Factors!$E$6:$H$5950,4,FALSE)</f>
        <v>8.4099999999999994E-2</v>
      </c>
      <c r="X3469" t="str">
        <f>VLOOKUP(V3469,Factors!$E$6:$F$5950,2,FALSE)</f>
        <v>Customers-Ind</v>
      </c>
      <c r="Y3469" s="92">
        <f t="shared" si="324"/>
        <v>1129.6572709999998</v>
      </c>
      <c r="Z3469" s="92">
        <f t="shared" si="325"/>
        <v>12302.652728999999</v>
      </c>
      <c r="AA3469" s="92">
        <f t="shared" si="326"/>
        <v>13432.31</v>
      </c>
    </row>
    <row r="3470" spans="1:27" x14ac:dyDescent="0.25">
      <c r="A3470" t="s">
        <v>710</v>
      </c>
      <c r="B3470" t="s">
        <v>711</v>
      </c>
      <c r="C3470" t="s">
        <v>712</v>
      </c>
      <c r="D3470" t="s">
        <v>713</v>
      </c>
      <c r="E3470" t="s">
        <v>714</v>
      </c>
      <c r="F3470" t="str">
        <f t="shared" si="328"/>
        <v>4660</v>
      </c>
      <c r="G3470" t="s">
        <v>217</v>
      </c>
      <c r="H3470" t="s">
        <v>218</v>
      </c>
      <c r="I3470" s="91"/>
      <c r="J3470" s="91">
        <v>10</v>
      </c>
      <c r="K3470" s="91"/>
      <c r="L3470" s="91"/>
      <c r="M3470" s="91"/>
      <c r="N3470" s="91">
        <v>9.14</v>
      </c>
      <c r="O3470" s="91">
        <v>88.25</v>
      </c>
      <c r="P3470" s="91">
        <v>1.25</v>
      </c>
      <c r="Q3470" s="91"/>
      <c r="R3470" s="91"/>
      <c r="S3470" s="91"/>
      <c r="T3470" s="91"/>
      <c r="U3470" s="91">
        <f t="shared" si="329"/>
        <v>108.64</v>
      </c>
      <c r="V3470" s="82" t="str">
        <f t="shared" si="327"/>
        <v>113254660908</v>
      </c>
      <c r="W3470" s="83">
        <f>VLOOKUP(V3470,Factors!$E$6:$H$5950,4,FALSE)</f>
        <v>8.4099999999999994E-2</v>
      </c>
      <c r="X3470" t="str">
        <f>VLOOKUP(V3470,Factors!$E$6:$F$5950,2,FALSE)</f>
        <v>Customers-Ind</v>
      </c>
      <c r="Y3470" s="92">
        <f t="shared" si="324"/>
        <v>9.1366239999999994</v>
      </c>
      <c r="Z3470" s="92">
        <f t="shared" si="325"/>
        <v>99.503376000000003</v>
      </c>
      <c r="AA3470" s="92">
        <f t="shared" si="326"/>
        <v>108.64</v>
      </c>
    </row>
    <row r="3471" spans="1:27" x14ac:dyDescent="0.25">
      <c r="A3471" t="s">
        <v>710</v>
      </c>
      <c r="B3471" t="s">
        <v>711</v>
      </c>
      <c r="C3471" t="s">
        <v>712</v>
      </c>
      <c r="D3471" t="s">
        <v>713</v>
      </c>
      <c r="E3471" t="s">
        <v>714</v>
      </c>
      <c r="F3471" t="str">
        <f t="shared" si="328"/>
        <v>4660</v>
      </c>
      <c r="G3471" t="s">
        <v>146</v>
      </c>
      <c r="H3471" t="s">
        <v>147</v>
      </c>
      <c r="I3471" s="91">
        <v>1264.0999999999999</v>
      </c>
      <c r="J3471" s="91">
        <v>1305.8399999999999</v>
      </c>
      <c r="K3471" s="91">
        <v>4293.5600000000004</v>
      </c>
      <c r="L3471" s="91">
        <v>3259.65</v>
      </c>
      <c r="M3471" s="91">
        <v>2645.88</v>
      </c>
      <c r="N3471" s="91">
        <v>2858.15</v>
      </c>
      <c r="O3471" s="91"/>
      <c r="P3471" s="91">
        <v>529.5</v>
      </c>
      <c r="Q3471" s="91">
        <v>613.5</v>
      </c>
      <c r="R3471" s="91">
        <v>2614.79</v>
      </c>
      <c r="S3471" s="91">
        <v>630.21</v>
      </c>
      <c r="T3471" s="91">
        <v>1463</v>
      </c>
      <c r="U3471" s="91">
        <f t="shared" si="329"/>
        <v>21478.18</v>
      </c>
      <c r="V3471" s="82" t="str">
        <f t="shared" si="327"/>
        <v>113254660908</v>
      </c>
      <c r="W3471" s="83">
        <f>VLOOKUP(V3471,Factors!$E$6:$H$5950,4,FALSE)</f>
        <v>8.4099999999999994E-2</v>
      </c>
      <c r="X3471" t="str">
        <f>VLOOKUP(V3471,Factors!$E$6:$F$5950,2,FALSE)</f>
        <v>Customers-Ind</v>
      </c>
      <c r="Y3471" s="92">
        <f t="shared" si="324"/>
        <v>1806.314938</v>
      </c>
      <c r="Z3471" s="92">
        <f t="shared" si="325"/>
        <v>19671.865062000001</v>
      </c>
      <c r="AA3471" s="92">
        <f t="shared" si="326"/>
        <v>21478.18</v>
      </c>
    </row>
    <row r="3472" spans="1:27" x14ac:dyDescent="0.25">
      <c r="A3472" t="s">
        <v>710</v>
      </c>
      <c r="B3472" t="s">
        <v>711</v>
      </c>
      <c r="C3472" t="s">
        <v>712</v>
      </c>
      <c r="D3472" t="s">
        <v>713</v>
      </c>
      <c r="E3472" t="s">
        <v>714</v>
      </c>
      <c r="F3472" t="str">
        <f t="shared" si="328"/>
        <v>4660</v>
      </c>
      <c r="G3472" t="s">
        <v>148</v>
      </c>
      <c r="H3472" t="s">
        <v>149</v>
      </c>
      <c r="I3472" s="91"/>
      <c r="J3472" s="91">
        <v>198.98</v>
      </c>
      <c r="K3472" s="91">
        <v>9.5</v>
      </c>
      <c r="L3472" s="91"/>
      <c r="M3472" s="91"/>
      <c r="N3472" s="91"/>
      <c r="O3472" s="91"/>
      <c r="P3472" s="91"/>
      <c r="Q3472" s="91"/>
      <c r="R3472" s="91">
        <v>267.06</v>
      </c>
      <c r="S3472" s="91"/>
      <c r="T3472" s="91"/>
      <c r="U3472" s="91">
        <f t="shared" si="329"/>
        <v>475.53999999999996</v>
      </c>
      <c r="V3472" s="82" t="str">
        <f t="shared" si="327"/>
        <v>113254660908</v>
      </c>
      <c r="W3472" s="83">
        <f>VLOOKUP(V3472,Factors!$E$6:$H$5950,4,FALSE)</f>
        <v>8.4099999999999994E-2</v>
      </c>
      <c r="X3472" t="str">
        <f>VLOOKUP(V3472,Factors!$E$6:$F$5950,2,FALSE)</f>
        <v>Customers-Ind</v>
      </c>
      <c r="Y3472" s="92">
        <f t="shared" si="324"/>
        <v>39.992913999999992</v>
      </c>
      <c r="Z3472" s="92">
        <f t="shared" si="325"/>
        <v>435.54708599999998</v>
      </c>
      <c r="AA3472" s="92">
        <f t="shared" si="326"/>
        <v>475.53999999999996</v>
      </c>
    </row>
    <row r="3473" spans="1:27" x14ac:dyDescent="0.25">
      <c r="A3473" t="s">
        <v>710</v>
      </c>
      <c r="B3473" t="s">
        <v>711</v>
      </c>
      <c r="C3473" t="s">
        <v>712</v>
      </c>
      <c r="D3473" t="s">
        <v>713</v>
      </c>
      <c r="E3473" t="s">
        <v>714</v>
      </c>
      <c r="F3473" t="str">
        <f t="shared" si="328"/>
        <v>4660</v>
      </c>
      <c r="G3473" t="s">
        <v>150</v>
      </c>
      <c r="H3473" t="s">
        <v>151</v>
      </c>
      <c r="I3473" s="91"/>
      <c r="J3473" s="91"/>
      <c r="K3473" s="91"/>
      <c r="L3473" s="91"/>
      <c r="M3473" s="91">
        <v>67.5</v>
      </c>
      <c r="N3473" s="91">
        <v>78.989999999999995</v>
      </c>
      <c r="O3473" s="91"/>
      <c r="P3473" s="91"/>
      <c r="Q3473" s="91"/>
      <c r="R3473" s="91"/>
      <c r="S3473" s="91"/>
      <c r="T3473" s="91">
        <v>300</v>
      </c>
      <c r="U3473" s="91">
        <f t="shared" si="329"/>
        <v>446.49</v>
      </c>
      <c r="V3473" s="82" t="str">
        <f t="shared" si="327"/>
        <v>113254660908</v>
      </c>
      <c r="W3473" s="83">
        <f>VLOOKUP(V3473,Factors!$E$6:$H$5950,4,FALSE)</f>
        <v>8.4099999999999994E-2</v>
      </c>
      <c r="X3473" t="str">
        <f>VLOOKUP(V3473,Factors!$E$6:$F$5950,2,FALSE)</f>
        <v>Customers-Ind</v>
      </c>
      <c r="Y3473" s="92">
        <f t="shared" si="324"/>
        <v>37.549808999999996</v>
      </c>
      <c r="Z3473" s="92">
        <f t="shared" si="325"/>
        <v>408.94019100000003</v>
      </c>
      <c r="AA3473" s="92">
        <f t="shared" si="326"/>
        <v>446.49</v>
      </c>
    </row>
    <row r="3474" spans="1:27" x14ac:dyDescent="0.25">
      <c r="A3474" t="s">
        <v>710</v>
      </c>
      <c r="B3474" t="s">
        <v>711</v>
      </c>
      <c r="C3474" t="s">
        <v>712</v>
      </c>
      <c r="D3474" t="s">
        <v>713</v>
      </c>
      <c r="E3474" t="s">
        <v>714</v>
      </c>
      <c r="F3474" t="str">
        <f t="shared" si="328"/>
        <v>4660</v>
      </c>
      <c r="G3474" t="s">
        <v>152</v>
      </c>
      <c r="H3474" t="s">
        <v>153</v>
      </c>
      <c r="I3474" s="91"/>
      <c r="J3474" s="91"/>
      <c r="K3474" s="91"/>
      <c r="L3474" s="91">
        <v>116.98</v>
      </c>
      <c r="M3474" s="91">
        <v>85</v>
      </c>
      <c r="N3474" s="91">
        <v>18.989999999999998</v>
      </c>
      <c r="O3474" s="91"/>
      <c r="P3474" s="91"/>
      <c r="Q3474" s="91"/>
      <c r="R3474" s="91">
        <v>80.41</v>
      </c>
      <c r="S3474" s="91"/>
      <c r="T3474" s="91">
        <v>102.14</v>
      </c>
      <c r="U3474" s="91">
        <f t="shared" si="329"/>
        <v>403.52</v>
      </c>
      <c r="V3474" s="82" t="str">
        <f t="shared" si="327"/>
        <v>113254660908</v>
      </c>
      <c r="W3474" s="83">
        <f>VLOOKUP(V3474,Factors!$E$6:$H$5950,4,FALSE)</f>
        <v>8.4099999999999994E-2</v>
      </c>
      <c r="X3474" t="str">
        <f>VLOOKUP(V3474,Factors!$E$6:$F$5950,2,FALSE)</f>
        <v>Customers-Ind</v>
      </c>
      <c r="Y3474" s="92">
        <f t="shared" ref="Y3474:Y3537" si="330">U3474*W3474</f>
        <v>33.936031999999997</v>
      </c>
      <c r="Z3474" s="92">
        <f t="shared" ref="Z3474:Z3537" si="331">U3474-Y3474</f>
        <v>369.58396799999997</v>
      </c>
      <c r="AA3474" s="92">
        <f t="shared" ref="AA3474:AA3537" si="332">Y3474+Z3474</f>
        <v>403.52</v>
      </c>
    </row>
    <row r="3475" spans="1:27" x14ac:dyDescent="0.25">
      <c r="A3475" t="s">
        <v>710</v>
      </c>
      <c r="B3475" t="s">
        <v>717</v>
      </c>
      <c r="C3475" t="s">
        <v>718</v>
      </c>
      <c r="D3475" t="s">
        <v>719</v>
      </c>
      <c r="E3475" t="s">
        <v>720</v>
      </c>
      <c r="F3475" t="str">
        <f t="shared" si="328"/>
        <v>1505</v>
      </c>
      <c r="G3475" t="s">
        <v>118</v>
      </c>
      <c r="H3475" t="s">
        <v>119</v>
      </c>
      <c r="I3475" s="91"/>
      <c r="J3475" s="91"/>
      <c r="K3475" s="91"/>
      <c r="L3475" s="91"/>
      <c r="M3475" s="91"/>
      <c r="N3475" s="91"/>
      <c r="O3475" s="91"/>
      <c r="P3475" s="91"/>
      <c r="Q3475" s="91"/>
      <c r="R3475" s="91"/>
      <c r="S3475" s="91"/>
      <c r="T3475" s="91">
        <v>548.73</v>
      </c>
      <c r="U3475" s="91">
        <f t="shared" si="329"/>
        <v>548.73</v>
      </c>
      <c r="V3475" s="82" t="str">
        <f t="shared" si="327"/>
        <v>113301505908</v>
      </c>
      <c r="W3475" s="83">
        <f>VLOOKUP(V3475,Factors!$E$6:$H$5950,4,FALSE)</f>
        <v>0.1119</v>
      </c>
      <c r="X3475" t="str">
        <f>VLOOKUP(V3475,Factors!$E$6:$F$5950,2,FALSE)</f>
        <v>Customers-All</v>
      </c>
      <c r="Y3475" s="92">
        <f t="shared" si="330"/>
        <v>61.402887</v>
      </c>
      <c r="Z3475" s="92">
        <f t="shared" si="331"/>
        <v>487.327113</v>
      </c>
      <c r="AA3475" s="92">
        <f t="shared" si="332"/>
        <v>548.73</v>
      </c>
    </row>
    <row r="3476" spans="1:27" x14ac:dyDescent="0.25">
      <c r="A3476" t="s">
        <v>710</v>
      </c>
      <c r="B3476" t="s">
        <v>717</v>
      </c>
      <c r="C3476" t="s">
        <v>718</v>
      </c>
      <c r="D3476" t="s">
        <v>719</v>
      </c>
      <c r="E3476" t="s">
        <v>720</v>
      </c>
      <c r="F3476" t="str">
        <f t="shared" si="328"/>
        <v>1505</v>
      </c>
      <c r="G3476" t="s">
        <v>120</v>
      </c>
      <c r="H3476" t="s">
        <v>121</v>
      </c>
      <c r="I3476" s="91"/>
      <c r="J3476" s="91"/>
      <c r="K3476" s="91"/>
      <c r="L3476" s="91"/>
      <c r="M3476" s="91"/>
      <c r="N3476" s="91"/>
      <c r="O3476" s="91"/>
      <c r="P3476" s="91"/>
      <c r="Q3476" s="91"/>
      <c r="R3476" s="91"/>
      <c r="S3476" s="91"/>
      <c r="T3476" s="91">
        <v>722.72</v>
      </c>
      <c r="U3476" s="91">
        <f t="shared" si="329"/>
        <v>722.72</v>
      </c>
      <c r="V3476" s="82" t="str">
        <f t="shared" si="327"/>
        <v>113301505908</v>
      </c>
      <c r="W3476" s="83">
        <f>VLOOKUP(V3476,Factors!$E$6:$H$5950,4,FALSE)</f>
        <v>0.1119</v>
      </c>
      <c r="X3476" t="str">
        <f>VLOOKUP(V3476,Factors!$E$6:$F$5950,2,FALSE)</f>
        <v>Customers-All</v>
      </c>
      <c r="Y3476" s="92">
        <f t="shared" si="330"/>
        <v>80.872368000000009</v>
      </c>
      <c r="Z3476" s="92">
        <f t="shared" si="331"/>
        <v>641.84763199999998</v>
      </c>
      <c r="AA3476" s="92">
        <f t="shared" si="332"/>
        <v>722.72</v>
      </c>
    </row>
    <row r="3477" spans="1:27" x14ac:dyDescent="0.25">
      <c r="A3477" t="s">
        <v>710</v>
      </c>
      <c r="B3477" t="s">
        <v>717</v>
      </c>
      <c r="C3477" t="s">
        <v>718</v>
      </c>
      <c r="D3477" t="s">
        <v>719</v>
      </c>
      <c r="E3477" t="s">
        <v>720</v>
      </c>
      <c r="F3477" t="str">
        <f t="shared" si="328"/>
        <v>1505</v>
      </c>
      <c r="G3477" t="s">
        <v>122</v>
      </c>
      <c r="H3477" t="s">
        <v>123</v>
      </c>
      <c r="I3477" s="91"/>
      <c r="J3477" s="91"/>
      <c r="K3477" s="91"/>
      <c r="L3477" s="91"/>
      <c r="M3477" s="91"/>
      <c r="N3477" s="91"/>
      <c r="O3477" s="91"/>
      <c r="P3477" s="91"/>
      <c r="Q3477" s="91"/>
      <c r="R3477" s="91"/>
      <c r="S3477" s="91"/>
      <c r="T3477" s="91">
        <v>100.13</v>
      </c>
      <c r="U3477" s="91">
        <f t="shared" si="329"/>
        <v>100.13</v>
      </c>
      <c r="V3477" s="82" t="str">
        <f t="shared" si="327"/>
        <v>113301505908</v>
      </c>
      <c r="W3477" s="83">
        <f>VLOOKUP(V3477,Factors!$E$6:$H$5950,4,FALSE)</f>
        <v>0.1119</v>
      </c>
      <c r="X3477" t="str">
        <f>VLOOKUP(V3477,Factors!$E$6:$F$5950,2,FALSE)</f>
        <v>Customers-All</v>
      </c>
      <c r="Y3477" s="92">
        <f t="shared" si="330"/>
        <v>11.204547</v>
      </c>
      <c r="Z3477" s="92">
        <f t="shared" si="331"/>
        <v>88.92545299999999</v>
      </c>
      <c r="AA3477" s="92">
        <f t="shared" si="332"/>
        <v>100.13</v>
      </c>
    </row>
    <row r="3478" spans="1:27" x14ac:dyDescent="0.25">
      <c r="A3478" t="s">
        <v>710</v>
      </c>
      <c r="B3478" t="s">
        <v>717</v>
      </c>
      <c r="C3478" t="s">
        <v>718</v>
      </c>
      <c r="D3478" t="s">
        <v>719</v>
      </c>
      <c r="E3478" t="s">
        <v>720</v>
      </c>
      <c r="F3478" t="str">
        <f t="shared" si="328"/>
        <v>1505</v>
      </c>
      <c r="G3478" t="s">
        <v>44</v>
      </c>
      <c r="H3478" t="s">
        <v>45</v>
      </c>
      <c r="I3478" s="91"/>
      <c r="J3478" s="91"/>
      <c r="K3478" s="91"/>
      <c r="L3478" s="91"/>
      <c r="M3478" s="91"/>
      <c r="N3478" s="91"/>
      <c r="O3478" s="91"/>
      <c r="P3478" s="91"/>
      <c r="Q3478" s="91"/>
      <c r="R3478" s="91"/>
      <c r="S3478" s="91"/>
      <c r="T3478" s="91">
        <v>1286.03</v>
      </c>
      <c r="U3478" s="91">
        <f t="shared" si="329"/>
        <v>1286.03</v>
      </c>
      <c r="V3478" s="82" t="str">
        <f t="shared" si="327"/>
        <v>113301505908</v>
      </c>
      <c r="W3478" s="83">
        <f>VLOOKUP(V3478,Factors!$E$6:$H$5950,4,FALSE)</f>
        <v>0.1119</v>
      </c>
      <c r="X3478" t="str">
        <f>VLOOKUP(V3478,Factors!$E$6:$F$5950,2,FALSE)</f>
        <v>Customers-All</v>
      </c>
      <c r="Y3478" s="92">
        <f t="shared" si="330"/>
        <v>143.906757</v>
      </c>
      <c r="Z3478" s="92">
        <f t="shared" si="331"/>
        <v>1142.123243</v>
      </c>
      <c r="AA3478" s="92">
        <f t="shared" si="332"/>
        <v>1286.03</v>
      </c>
    </row>
    <row r="3479" spans="1:27" x14ac:dyDescent="0.25">
      <c r="A3479" t="s">
        <v>710</v>
      </c>
      <c r="B3479" t="s">
        <v>717</v>
      </c>
      <c r="C3479" t="s">
        <v>718</v>
      </c>
      <c r="D3479" t="s">
        <v>719</v>
      </c>
      <c r="E3479" t="s">
        <v>720</v>
      </c>
      <c r="F3479" t="str">
        <f t="shared" si="328"/>
        <v>1505</v>
      </c>
      <c r="G3479" t="s">
        <v>130</v>
      </c>
      <c r="H3479" t="s">
        <v>131</v>
      </c>
      <c r="I3479" s="91"/>
      <c r="J3479" s="91"/>
      <c r="K3479" s="91"/>
      <c r="L3479" s="91"/>
      <c r="M3479" s="91"/>
      <c r="N3479" s="91"/>
      <c r="O3479" s="91"/>
      <c r="P3479" s="91"/>
      <c r="Q3479" s="91"/>
      <c r="R3479" s="91"/>
      <c r="S3479" s="91"/>
      <c r="T3479" s="91">
        <v>13.22</v>
      </c>
      <c r="U3479" s="91">
        <f t="shared" si="329"/>
        <v>13.22</v>
      </c>
      <c r="V3479" s="82" t="str">
        <f t="shared" si="327"/>
        <v>113301505908</v>
      </c>
      <c r="W3479" s="83">
        <f>VLOOKUP(V3479,Factors!$E$6:$H$5950,4,FALSE)</f>
        <v>0.1119</v>
      </c>
      <c r="X3479" t="str">
        <f>VLOOKUP(V3479,Factors!$E$6:$F$5950,2,FALSE)</f>
        <v>Customers-All</v>
      </c>
      <c r="Y3479" s="92">
        <f t="shared" si="330"/>
        <v>1.4793180000000001</v>
      </c>
      <c r="Z3479" s="92">
        <f t="shared" si="331"/>
        <v>11.740682</v>
      </c>
      <c r="AA3479" s="92">
        <f t="shared" si="332"/>
        <v>13.219999999999999</v>
      </c>
    </row>
    <row r="3480" spans="1:27" x14ac:dyDescent="0.25">
      <c r="A3480" t="s">
        <v>710</v>
      </c>
      <c r="B3480" t="s">
        <v>717</v>
      </c>
      <c r="C3480" t="s">
        <v>718</v>
      </c>
      <c r="D3480" t="s">
        <v>719</v>
      </c>
      <c r="E3480" t="s">
        <v>720</v>
      </c>
      <c r="F3480" t="str">
        <f t="shared" si="328"/>
        <v>1505</v>
      </c>
      <c r="G3480" t="s">
        <v>136</v>
      </c>
      <c r="H3480" t="s">
        <v>137</v>
      </c>
      <c r="I3480" s="91"/>
      <c r="J3480" s="91"/>
      <c r="K3480" s="91"/>
      <c r="L3480" s="91"/>
      <c r="M3480" s="91"/>
      <c r="N3480" s="91"/>
      <c r="O3480" s="91"/>
      <c r="P3480" s="91"/>
      <c r="Q3480" s="91"/>
      <c r="R3480" s="91"/>
      <c r="S3480" s="91"/>
      <c r="T3480" s="91">
        <v>19.77</v>
      </c>
      <c r="U3480" s="91">
        <f t="shared" si="329"/>
        <v>19.77</v>
      </c>
      <c r="V3480" s="82" t="str">
        <f t="shared" si="327"/>
        <v>113301505908</v>
      </c>
      <c r="W3480" s="83">
        <f>VLOOKUP(V3480,Factors!$E$6:$H$5950,4,FALSE)</f>
        <v>0.1119</v>
      </c>
      <c r="X3480" t="str">
        <f>VLOOKUP(V3480,Factors!$E$6:$F$5950,2,FALSE)</f>
        <v>Customers-All</v>
      </c>
      <c r="Y3480" s="92">
        <f t="shared" si="330"/>
        <v>2.2122630000000001</v>
      </c>
      <c r="Z3480" s="92">
        <f t="shared" si="331"/>
        <v>17.557736999999999</v>
      </c>
      <c r="AA3480" s="92">
        <f t="shared" si="332"/>
        <v>19.77</v>
      </c>
    </row>
    <row r="3481" spans="1:27" x14ac:dyDescent="0.25">
      <c r="A3481" t="s">
        <v>710</v>
      </c>
      <c r="B3481" t="s">
        <v>717</v>
      </c>
      <c r="C3481" t="s">
        <v>718</v>
      </c>
      <c r="D3481" t="s">
        <v>719</v>
      </c>
      <c r="E3481" t="s">
        <v>720</v>
      </c>
      <c r="F3481" t="str">
        <f t="shared" si="328"/>
        <v>1505</v>
      </c>
      <c r="G3481" t="s">
        <v>144</v>
      </c>
      <c r="H3481" t="s">
        <v>145</v>
      </c>
      <c r="I3481" s="91"/>
      <c r="J3481" s="91"/>
      <c r="K3481" s="91"/>
      <c r="L3481" s="91"/>
      <c r="M3481" s="91"/>
      <c r="N3481" s="91"/>
      <c r="O3481" s="91"/>
      <c r="P3481" s="91"/>
      <c r="Q3481" s="91"/>
      <c r="R3481" s="91"/>
      <c r="S3481" s="91"/>
      <c r="T3481" s="91">
        <v>664.74</v>
      </c>
      <c r="U3481" s="91">
        <f t="shared" si="329"/>
        <v>664.74</v>
      </c>
      <c r="V3481" s="82" t="str">
        <f t="shared" si="327"/>
        <v>113301505908</v>
      </c>
      <c r="W3481" s="83">
        <f>VLOOKUP(V3481,Factors!$E$6:$H$5950,4,FALSE)</f>
        <v>0.1119</v>
      </c>
      <c r="X3481" t="str">
        <f>VLOOKUP(V3481,Factors!$E$6:$F$5950,2,FALSE)</f>
        <v>Customers-All</v>
      </c>
      <c r="Y3481" s="92">
        <f t="shared" si="330"/>
        <v>74.384405999999998</v>
      </c>
      <c r="Z3481" s="92">
        <f t="shared" si="331"/>
        <v>590.355594</v>
      </c>
      <c r="AA3481" s="92">
        <f t="shared" si="332"/>
        <v>664.74</v>
      </c>
    </row>
    <row r="3482" spans="1:27" x14ac:dyDescent="0.25">
      <c r="A3482" t="s">
        <v>710</v>
      </c>
      <c r="B3482" t="s">
        <v>717</v>
      </c>
      <c r="C3482" t="s">
        <v>718</v>
      </c>
      <c r="D3482" t="s">
        <v>719</v>
      </c>
      <c r="E3482" t="s">
        <v>720</v>
      </c>
      <c r="F3482" t="str">
        <f t="shared" si="328"/>
        <v>1505</v>
      </c>
      <c r="G3482" t="s">
        <v>217</v>
      </c>
      <c r="H3482" t="s">
        <v>218</v>
      </c>
      <c r="I3482" s="91"/>
      <c r="J3482" s="91"/>
      <c r="K3482" s="91"/>
      <c r="L3482" s="91"/>
      <c r="M3482" s="91"/>
      <c r="N3482" s="91"/>
      <c r="O3482" s="91"/>
      <c r="P3482" s="91"/>
      <c r="Q3482" s="91"/>
      <c r="R3482" s="91"/>
      <c r="S3482" s="91"/>
      <c r="T3482" s="91">
        <v>135.33000000000001</v>
      </c>
      <c r="U3482" s="91">
        <f t="shared" si="329"/>
        <v>135.33000000000001</v>
      </c>
      <c r="V3482" s="82" t="str">
        <f t="shared" si="327"/>
        <v>113301505908</v>
      </c>
      <c r="W3482" s="83">
        <f>VLOOKUP(V3482,Factors!$E$6:$H$5950,4,FALSE)</f>
        <v>0.1119</v>
      </c>
      <c r="X3482" t="str">
        <f>VLOOKUP(V3482,Factors!$E$6:$F$5950,2,FALSE)</f>
        <v>Customers-All</v>
      </c>
      <c r="Y3482" s="92">
        <f t="shared" si="330"/>
        <v>15.143427000000001</v>
      </c>
      <c r="Z3482" s="92">
        <f t="shared" si="331"/>
        <v>120.18657300000001</v>
      </c>
      <c r="AA3482" s="92">
        <f t="shared" si="332"/>
        <v>135.33000000000001</v>
      </c>
    </row>
    <row r="3483" spans="1:27" x14ac:dyDescent="0.25">
      <c r="A3483" t="s">
        <v>710</v>
      </c>
      <c r="B3483" t="s">
        <v>717</v>
      </c>
      <c r="C3483" t="s">
        <v>718</v>
      </c>
      <c r="D3483" t="s">
        <v>719</v>
      </c>
      <c r="E3483" t="s">
        <v>720</v>
      </c>
      <c r="F3483" t="str">
        <f t="shared" si="328"/>
        <v>1505</v>
      </c>
      <c r="G3483" t="s">
        <v>146</v>
      </c>
      <c r="H3483" t="s">
        <v>147</v>
      </c>
      <c r="I3483" s="91"/>
      <c r="J3483" s="91">
        <v>286.10000000000002</v>
      </c>
      <c r="K3483" s="91"/>
      <c r="L3483" s="91"/>
      <c r="M3483" s="91"/>
      <c r="N3483" s="91"/>
      <c r="O3483" s="91"/>
      <c r="P3483" s="91">
        <v>444.9</v>
      </c>
      <c r="Q3483" s="91"/>
      <c r="R3483" s="91"/>
      <c r="S3483" s="91"/>
      <c r="T3483" s="91">
        <v>1140.55</v>
      </c>
      <c r="U3483" s="91">
        <f t="shared" si="329"/>
        <v>1871.55</v>
      </c>
      <c r="V3483" s="82" t="str">
        <f t="shared" si="327"/>
        <v>113301505908</v>
      </c>
      <c r="W3483" s="83">
        <f>VLOOKUP(V3483,Factors!$E$6:$H$5950,4,FALSE)</f>
        <v>0.1119</v>
      </c>
      <c r="X3483" t="str">
        <f>VLOOKUP(V3483,Factors!$E$6:$F$5950,2,FALSE)</f>
        <v>Customers-All</v>
      </c>
      <c r="Y3483" s="92">
        <f t="shared" si="330"/>
        <v>209.426445</v>
      </c>
      <c r="Z3483" s="92">
        <f t="shared" si="331"/>
        <v>1662.1235549999999</v>
      </c>
      <c r="AA3483" s="92">
        <f t="shared" si="332"/>
        <v>1871.55</v>
      </c>
    </row>
    <row r="3484" spans="1:27" x14ac:dyDescent="0.25">
      <c r="A3484" t="s">
        <v>710</v>
      </c>
      <c r="B3484" t="s">
        <v>717</v>
      </c>
      <c r="C3484" t="s">
        <v>718</v>
      </c>
      <c r="D3484" t="s">
        <v>721</v>
      </c>
      <c r="E3484" t="s">
        <v>722</v>
      </c>
      <c r="F3484" t="str">
        <f t="shared" si="328"/>
        <v>2966</v>
      </c>
      <c r="G3484" t="s">
        <v>144</v>
      </c>
      <c r="H3484" t="s">
        <v>145</v>
      </c>
      <c r="I3484" s="91"/>
      <c r="J3484" s="91"/>
      <c r="K3484" s="91"/>
      <c r="L3484" s="91"/>
      <c r="M3484" s="91"/>
      <c r="N3484" s="91"/>
      <c r="O3484" s="91"/>
      <c r="P3484" s="91"/>
      <c r="Q3484" s="91"/>
      <c r="R3484" s="91"/>
      <c r="S3484" s="91"/>
      <c r="T3484" s="91">
        <v>696.63</v>
      </c>
      <c r="U3484" s="91">
        <f t="shared" si="329"/>
        <v>696.63</v>
      </c>
      <c r="V3484" s="82" t="str">
        <f t="shared" si="327"/>
        <v>113302966908</v>
      </c>
      <c r="W3484" s="83">
        <f>VLOOKUP(V3484,Factors!$E$6:$H$5950,4,FALSE)</f>
        <v>0.1032</v>
      </c>
      <c r="X3484" t="str">
        <f>VLOOKUP(V3484,Factors!$E$6:$F$5950,2,FALSE)</f>
        <v>Customers-Comm</v>
      </c>
      <c r="Y3484" s="92">
        <f t="shared" si="330"/>
        <v>71.892216000000005</v>
      </c>
      <c r="Z3484" s="92">
        <f t="shared" si="331"/>
        <v>624.73778400000003</v>
      </c>
      <c r="AA3484" s="92">
        <f t="shared" si="332"/>
        <v>696.63</v>
      </c>
    </row>
    <row r="3485" spans="1:27" x14ac:dyDescent="0.25">
      <c r="A3485" t="s">
        <v>710</v>
      </c>
      <c r="B3485" t="s">
        <v>717</v>
      </c>
      <c r="C3485" t="s">
        <v>718</v>
      </c>
      <c r="D3485" t="s">
        <v>721</v>
      </c>
      <c r="E3485" t="s">
        <v>722</v>
      </c>
      <c r="F3485" t="str">
        <f t="shared" si="328"/>
        <v>2966</v>
      </c>
      <c r="G3485" t="s">
        <v>152</v>
      </c>
      <c r="H3485" t="s">
        <v>153</v>
      </c>
      <c r="I3485" s="91"/>
      <c r="J3485" s="91"/>
      <c r="K3485" s="91"/>
      <c r="L3485" s="91"/>
      <c r="M3485" s="91"/>
      <c r="N3485" s="91"/>
      <c r="O3485" s="91"/>
      <c r="P3485" s="91"/>
      <c r="Q3485" s="91"/>
      <c r="R3485" s="91"/>
      <c r="S3485" s="91"/>
      <c r="T3485" s="91">
        <v>121.1</v>
      </c>
      <c r="U3485" s="91">
        <f t="shared" si="329"/>
        <v>121.1</v>
      </c>
      <c r="V3485" s="82" t="str">
        <f t="shared" si="327"/>
        <v>113302966908</v>
      </c>
      <c r="W3485" s="83">
        <f>VLOOKUP(V3485,Factors!$E$6:$H$5950,4,FALSE)</f>
        <v>0.1032</v>
      </c>
      <c r="X3485" t="str">
        <f>VLOOKUP(V3485,Factors!$E$6:$F$5950,2,FALSE)</f>
        <v>Customers-Comm</v>
      </c>
      <c r="Y3485" s="92">
        <f t="shared" si="330"/>
        <v>12.49752</v>
      </c>
      <c r="Z3485" s="92">
        <f t="shared" si="331"/>
        <v>108.60248</v>
      </c>
      <c r="AA3485" s="92">
        <f t="shared" si="332"/>
        <v>121.1</v>
      </c>
    </row>
    <row r="3486" spans="1:27" x14ac:dyDescent="0.25">
      <c r="A3486" t="s">
        <v>710</v>
      </c>
      <c r="B3486" t="s">
        <v>717</v>
      </c>
      <c r="C3486" t="s">
        <v>718</v>
      </c>
      <c r="D3486" t="s">
        <v>723</v>
      </c>
      <c r="E3486" t="s">
        <v>724</v>
      </c>
      <c r="F3486" t="str">
        <f t="shared" si="328"/>
        <v>5015</v>
      </c>
      <c r="G3486" t="s">
        <v>110</v>
      </c>
      <c r="H3486" t="s">
        <v>111</v>
      </c>
      <c r="I3486" s="91"/>
      <c r="J3486" s="91"/>
      <c r="K3486" s="91"/>
      <c r="L3486" s="91"/>
      <c r="M3486" s="91"/>
      <c r="N3486" s="91"/>
      <c r="O3486" s="91"/>
      <c r="P3486" s="91"/>
      <c r="Q3486" s="91"/>
      <c r="R3486" s="91"/>
      <c r="S3486" s="91"/>
      <c r="T3486" s="91">
        <v>31575.18</v>
      </c>
      <c r="U3486" s="91">
        <f t="shared" si="329"/>
        <v>31575.18</v>
      </c>
      <c r="V3486" s="82" t="str">
        <f t="shared" si="327"/>
        <v>113305015908</v>
      </c>
      <c r="W3486" s="83">
        <f>VLOOKUP(V3486,Factors!$E$6:$H$5950,4,FALSE)</f>
        <v>0.1119</v>
      </c>
      <c r="X3486" t="str">
        <f>VLOOKUP(V3486,Factors!$E$6:$F$5950,2,FALSE)</f>
        <v>Customers-All</v>
      </c>
      <c r="Y3486" s="92">
        <f t="shared" si="330"/>
        <v>3533.2626420000001</v>
      </c>
      <c r="Z3486" s="92">
        <f t="shared" si="331"/>
        <v>28041.917357999999</v>
      </c>
      <c r="AA3486" s="92">
        <f t="shared" si="332"/>
        <v>31575.18</v>
      </c>
    </row>
    <row r="3487" spans="1:27" x14ac:dyDescent="0.25">
      <c r="A3487" t="s">
        <v>710</v>
      </c>
      <c r="B3487" t="s">
        <v>717</v>
      </c>
      <c r="C3487" t="s">
        <v>718</v>
      </c>
      <c r="D3487" t="s">
        <v>723</v>
      </c>
      <c r="E3487" t="s">
        <v>724</v>
      </c>
      <c r="F3487" t="str">
        <f t="shared" si="328"/>
        <v>5015</v>
      </c>
      <c r="G3487" t="s">
        <v>88</v>
      </c>
      <c r="H3487" t="s">
        <v>89</v>
      </c>
      <c r="I3487" s="91"/>
      <c r="J3487" s="91"/>
      <c r="K3487" s="91"/>
      <c r="L3487" s="91"/>
      <c r="M3487" s="91"/>
      <c r="N3487" s="91"/>
      <c r="O3487" s="91"/>
      <c r="P3487" s="91"/>
      <c r="Q3487" s="91"/>
      <c r="R3487" s="91"/>
      <c r="S3487" s="91"/>
      <c r="T3487" s="91">
        <v>4341.33</v>
      </c>
      <c r="U3487" s="91">
        <f t="shared" si="329"/>
        <v>4341.33</v>
      </c>
      <c r="V3487" s="82" t="str">
        <f t="shared" si="327"/>
        <v>113305015908</v>
      </c>
      <c r="W3487" s="83">
        <f>VLOOKUP(V3487,Factors!$E$6:$H$5950,4,FALSE)</f>
        <v>0.1119</v>
      </c>
      <c r="X3487" t="str">
        <f>VLOOKUP(V3487,Factors!$E$6:$F$5950,2,FALSE)</f>
        <v>Customers-All</v>
      </c>
      <c r="Y3487" s="92">
        <f t="shared" si="330"/>
        <v>485.794827</v>
      </c>
      <c r="Z3487" s="92">
        <f t="shared" si="331"/>
        <v>3855.5351729999998</v>
      </c>
      <c r="AA3487" s="92">
        <f t="shared" si="332"/>
        <v>4341.33</v>
      </c>
    </row>
    <row r="3488" spans="1:27" x14ac:dyDescent="0.25">
      <c r="A3488" t="s">
        <v>710</v>
      </c>
      <c r="B3488" t="s">
        <v>717</v>
      </c>
      <c r="C3488" t="s">
        <v>718</v>
      </c>
      <c r="D3488" t="s">
        <v>723</v>
      </c>
      <c r="E3488" t="s">
        <v>724</v>
      </c>
      <c r="F3488" t="str">
        <f t="shared" si="328"/>
        <v>5015</v>
      </c>
      <c r="G3488" t="s">
        <v>90</v>
      </c>
      <c r="H3488" t="s">
        <v>91</v>
      </c>
      <c r="I3488" s="91"/>
      <c r="J3488" s="91"/>
      <c r="K3488" s="91"/>
      <c r="L3488" s="91"/>
      <c r="M3488" s="91"/>
      <c r="N3488" s="91"/>
      <c r="O3488" s="91"/>
      <c r="P3488" s="91"/>
      <c r="Q3488" s="91"/>
      <c r="R3488" s="91"/>
      <c r="S3488" s="91"/>
      <c r="T3488" s="91">
        <v>16588.990000000002</v>
      </c>
      <c r="U3488" s="91">
        <f t="shared" si="329"/>
        <v>16588.990000000002</v>
      </c>
      <c r="V3488" s="82" t="str">
        <f t="shared" si="327"/>
        <v>113305015908</v>
      </c>
      <c r="W3488" s="83">
        <f>VLOOKUP(V3488,Factors!$E$6:$H$5950,4,FALSE)</f>
        <v>0.1119</v>
      </c>
      <c r="X3488" t="str">
        <f>VLOOKUP(V3488,Factors!$E$6:$F$5950,2,FALSE)</f>
        <v>Customers-All</v>
      </c>
      <c r="Y3488" s="92">
        <f t="shared" si="330"/>
        <v>1856.3079810000002</v>
      </c>
      <c r="Z3488" s="92">
        <f t="shared" si="331"/>
        <v>14732.682019000002</v>
      </c>
      <c r="AA3488" s="92">
        <f t="shared" si="332"/>
        <v>16588.990000000002</v>
      </c>
    </row>
    <row r="3489" spans="1:27" x14ac:dyDescent="0.25">
      <c r="A3489" t="s">
        <v>710</v>
      </c>
      <c r="B3489" t="s">
        <v>717</v>
      </c>
      <c r="C3489" t="s">
        <v>718</v>
      </c>
      <c r="D3489" t="s">
        <v>723</v>
      </c>
      <c r="E3489" t="s">
        <v>724</v>
      </c>
      <c r="F3489" t="str">
        <f t="shared" si="328"/>
        <v>5015</v>
      </c>
      <c r="G3489" t="s">
        <v>120</v>
      </c>
      <c r="H3489" t="s">
        <v>121</v>
      </c>
      <c r="I3489" s="91"/>
      <c r="J3489" s="91"/>
      <c r="K3489" s="91"/>
      <c r="L3489" s="91"/>
      <c r="M3489" s="91"/>
      <c r="N3489" s="91"/>
      <c r="O3489" s="91"/>
      <c r="P3489" s="91"/>
      <c r="Q3489" s="91"/>
      <c r="R3489" s="91"/>
      <c r="S3489" s="91"/>
      <c r="T3489" s="91">
        <v>408.97</v>
      </c>
      <c r="U3489" s="91">
        <f t="shared" si="329"/>
        <v>408.97</v>
      </c>
      <c r="V3489" s="82" t="str">
        <f t="shared" si="327"/>
        <v>113305015908</v>
      </c>
      <c r="W3489" s="83">
        <f>VLOOKUP(V3489,Factors!$E$6:$H$5950,4,FALSE)</f>
        <v>0.1119</v>
      </c>
      <c r="X3489" t="str">
        <f>VLOOKUP(V3489,Factors!$E$6:$F$5950,2,FALSE)</f>
        <v>Customers-All</v>
      </c>
      <c r="Y3489" s="92">
        <f t="shared" si="330"/>
        <v>45.763743000000005</v>
      </c>
      <c r="Z3489" s="92">
        <f t="shared" si="331"/>
        <v>363.20625700000005</v>
      </c>
      <c r="AA3489" s="92">
        <f t="shared" si="332"/>
        <v>408.97</v>
      </c>
    </row>
    <row r="3490" spans="1:27" x14ac:dyDescent="0.25">
      <c r="A3490" t="s">
        <v>710</v>
      </c>
      <c r="B3490" t="s">
        <v>717</v>
      </c>
      <c r="C3490" t="s">
        <v>718</v>
      </c>
      <c r="D3490" t="s">
        <v>723</v>
      </c>
      <c r="E3490" t="s">
        <v>724</v>
      </c>
      <c r="F3490" t="str">
        <f t="shared" si="328"/>
        <v>5015</v>
      </c>
      <c r="G3490" t="s">
        <v>130</v>
      </c>
      <c r="H3490" t="s">
        <v>131</v>
      </c>
      <c r="I3490" s="91"/>
      <c r="J3490" s="91"/>
      <c r="K3490" s="91"/>
      <c r="L3490" s="91"/>
      <c r="M3490" s="91"/>
      <c r="N3490" s="91"/>
      <c r="O3490" s="91"/>
      <c r="P3490" s="91"/>
      <c r="Q3490" s="91"/>
      <c r="R3490" s="91"/>
      <c r="S3490" s="91"/>
      <c r="T3490" s="91">
        <v>51.95</v>
      </c>
      <c r="U3490" s="91">
        <f t="shared" si="329"/>
        <v>51.95</v>
      </c>
      <c r="V3490" s="82" t="str">
        <f t="shared" si="327"/>
        <v>113305015908</v>
      </c>
      <c r="W3490" s="83">
        <f>VLOOKUP(V3490,Factors!$E$6:$H$5950,4,FALSE)</f>
        <v>0.1119</v>
      </c>
      <c r="X3490" t="str">
        <f>VLOOKUP(V3490,Factors!$E$6:$F$5950,2,FALSE)</f>
        <v>Customers-All</v>
      </c>
      <c r="Y3490" s="92">
        <f t="shared" si="330"/>
        <v>5.813205</v>
      </c>
      <c r="Z3490" s="92">
        <f t="shared" si="331"/>
        <v>46.136795000000006</v>
      </c>
      <c r="AA3490" s="92">
        <f t="shared" si="332"/>
        <v>51.95</v>
      </c>
    </row>
    <row r="3491" spans="1:27" x14ac:dyDescent="0.25">
      <c r="A3491" t="s">
        <v>710</v>
      </c>
      <c r="B3491" t="s">
        <v>717</v>
      </c>
      <c r="C3491" t="s">
        <v>718</v>
      </c>
      <c r="D3491" t="s">
        <v>723</v>
      </c>
      <c r="E3491" t="s">
        <v>724</v>
      </c>
      <c r="F3491" t="str">
        <f t="shared" si="328"/>
        <v>5015</v>
      </c>
      <c r="G3491" t="s">
        <v>144</v>
      </c>
      <c r="H3491" t="s">
        <v>145</v>
      </c>
      <c r="I3491" s="91"/>
      <c r="J3491" s="91"/>
      <c r="K3491" s="91"/>
      <c r="L3491" s="91"/>
      <c r="M3491" s="91"/>
      <c r="N3491" s="91"/>
      <c r="O3491" s="91"/>
      <c r="P3491" s="91"/>
      <c r="Q3491" s="91"/>
      <c r="R3491" s="91"/>
      <c r="S3491" s="91"/>
      <c r="T3491" s="91">
        <v>261.19</v>
      </c>
      <c r="U3491" s="91">
        <f t="shared" si="329"/>
        <v>261.19</v>
      </c>
      <c r="V3491" s="82" t="str">
        <f t="shared" si="327"/>
        <v>113305015908</v>
      </c>
      <c r="W3491" s="83">
        <f>VLOOKUP(V3491,Factors!$E$6:$H$5950,4,FALSE)</f>
        <v>0.1119</v>
      </c>
      <c r="X3491" t="str">
        <f>VLOOKUP(V3491,Factors!$E$6:$F$5950,2,FALSE)</f>
        <v>Customers-All</v>
      </c>
      <c r="Y3491" s="92">
        <f t="shared" si="330"/>
        <v>29.227160999999999</v>
      </c>
      <c r="Z3491" s="92">
        <f t="shared" si="331"/>
        <v>231.962839</v>
      </c>
      <c r="AA3491" s="92">
        <f t="shared" si="332"/>
        <v>261.19</v>
      </c>
    </row>
    <row r="3492" spans="1:27" x14ac:dyDescent="0.25">
      <c r="A3492" t="s">
        <v>710</v>
      </c>
      <c r="B3492" t="s">
        <v>717</v>
      </c>
      <c r="C3492" t="s">
        <v>718</v>
      </c>
      <c r="D3492" t="s">
        <v>723</v>
      </c>
      <c r="E3492" t="s">
        <v>724</v>
      </c>
      <c r="F3492" t="str">
        <f t="shared" si="328"/>
        <v>5015</v>
      </c>
      <c r="G3492" t="s">
        <v>146</v>
      </c>
      <c r="H3492" t="s">
        <v>147</v>
      </c>
      <c r="I3492" s="91"/>
      <c r="J3492" s="91"/>
      <c r="K3492" s="91"/>
      <c r="L3492" s="91"/>
      <c r="M3492" s="91"/>
      <c r="N3492" s="91"/>
      <c r="O3492" s="91"/>
      <c r="P3492" s="91"/>
      <c r="Q3492" s="91"/>
      <c r="R3492" s="91"/>
      <c r="S3492" s="91"/>
      <c r="T3492" s="91">
        <v>1766.78</v>
      </c>
      <c r="U3492" s="91">
        <f t="shared" si="329"/>
        <v>1766.78</v>
      </c>
      <c r="V3492" s="82" t="str">
        <f t="shared" si="327"/>
        <v>113305015908</v>
      </c>
      <c r="W3492" s="83">
        <f>VLOOKUP(V3492,Factors!$E$6:$H$5950,4,FALSE)</f>
        <v>0.1119</v>
      </c>
      <c r="X3492" t="str">
        <f>VLOOKUP(V3492,Factors!$E$6:$F$5950,2,FALSE)</f>
        <v>Customers-All</v>
      </c>
      <c r="Y3492" s="92">
        <f t="shared" si="330"/>
        <v>197.70268200000001</v>
      </c>
      <c r="Z3492" s="92">
        <f t="shared" si="331"/>
        <v>1569.0773179999999</v>
      </c>
      <c r="AA3492" s="92">
        <f t="shared" si="332"/>
        <v>1766.78</v>
      </c>
    </row>
    <row r="3493" spans="1:27" x14ac:dyDescent="0.25">
      <c r="A3493" t="s">
        <v>710</v>
      </c>
      <c r="B3493" t="s">
        <v>717</v>
      </c>
      <c r="C3493" t="s">
        <v>718</v>
      </c>
      <c r="D3493" t="s">
        <v>723</v>
      </c>
      <c r="E3493" t="s">
        <v>724</v>
      </c>
      <c r="F3493" t="str">
        <f t="shared" si="328"/>
        <v>5015</v>
      </c>
      <c r="G3493" t="s">
        <v>148</v>
      </c>
      <c r="H3493" t="s">
        <v>149</v>
      </c>
      <c r="I3493" s="91"/>
      <c r="J3493" s="91"/>
      <c r="K3493" s="91"/>
      <c r="L3493" s="91"/>
      <c r="M3493" s="91"/>
      <c r="N3493" s="91"/>
      <c r="O3493" s="91"/>
      <c r="P3493" s="91"/>
      <c r="Q3493" s="91"/>
      <c r="R3493" s="91"/>
      <c r="S3493" s="91"/>
      <c r="T3493" s="91">
        <v>117.85</v>
      </c>
      <c r="U3493" s="91">
        <f t="shared" si="329"/>
        <v>117.85</v>
      </c>
      <c r="V3493" s="82" t="str">
        <f t="shared" si="327"/>
        <v>113305015908</v>
      </c>
      <c r="W3493" s="83">
        <f>VLOOKUP(V3493,Factors!$E$6:$H$5950,4,FALSE)</f>
        <v>0.1119</v>
      </c>
      <c r="X3493" t="str">
        <f>VLOOKUP(V3493,Factors!$E$6:$F$5950,2,FALSE)</f>
        <v>Customers-All</v>
      </c>
      <c r="Y3493" s="92">
        <f t="shared" si="330"/>
        <v>13.187415</v>
      </c>
      <c r="Z3493" s="92">
        <f t="shared" si="331"/>
        <v>104.66258499999999</v>
      </c>
      <c r="AA3493" s="92">
        <f t="shared" si="332"/>
        <v>117.85</v>
      </c>
    </row>
    <row r="3494" spans="1:27" x14ac:dyDescent="0.25">
      <c r="A3494" t="s">
        <v>710</v>
      </c>
      <c r="B3494" t="s">
        <v>717</v>
      </c>
      <c r="C3494" t="s">
        <v>718</v>
      </c>
      <c r="D3494" t="s">
        <v>723</v>
      </c>
      <c r="E3494" t="s">
        <v>724</v>
      </c>
      <c r="F3494" t="str">
        <f t="shared" si="328"/>
        <v>5015</v>
      </c>
      <c r="G3494" t="s">
        <v>150</v>
      </c>
      <c r="H3494" t="s">
        <v>151</v>
      </c>
      <c r="I3494" s="91"/>
      <c r="J3494" s="91"/>
      <c r="K3494" s="91"/>
      <c r="L3494" s="91"/>
      <c r="M3494" s="91"/>
      <c r="N3494" s="91"/>
      <c r="O3494" s="91"/>
      <c r="P3494" s="91"/>
      <c r="Q3494" s="91"/>
      <c r="R3494" s="91"/>
      <c r="S3494" s="91"/>
      <c r="T3494" s="91">
        <v>50.25</v>
      </c>
      <c r="U3494" s="91">
        <f t="shared" si="329"/>
        <v>50.25</v>
      </c>
      <c r="V3494" s="82" t="str">
        <f t="shared" si="327"/>
        <v>113305015908</v>
      </c>
      <c r="W3494" s="83">
        <f>VLOOKUP(V3494,Factors!$E$6:$H$5950,4,FALSE)</f>
        <v>0.1119</v>
      </c>
      <c r="X3494" t="str">
        <f>VLOOKUP(V3494,Factors!$E$6:$F$5950,2,FALSE)</f>
        <v>Customers-All</v>
      </c>
      <c r="Y3494" s="92">
        <f t="shared" si="330"/>
        <v>5.6229750000000003</v>
      </c>
      <c r="Z3494" s="92">
        <f t="shared" si="331"/>
        <v>44.627025000000003</v>
      </c>
      <c r="AA3494" s="92">
        <f t="shared" si="332"/>
        <v>50.25</v>
      </c>
    </row>
    <row r="3495" spans="1:27" x14ac:dyDescent="0.25">
      <c r="A3495" t="s">
        <v>710</v>
      </c>
      <c r="B3495" t="s">
        <v>717</v>
      </c>
      <c r="C3495" t="s">
        <v>718</v>
      </c>
      <c r="D3495" t="s">
        <v>725</v>
      </c>
      <c r="E3495" t="s">
        <v>726</v>
      </c>
      <c r="F3495" t="str">
        <f t="shared" si="328"/>
        <v>5020</v>
      </c>
      <c r="G3495" t="s">
        <v>110</v>
      </c>
      <c r="H3495" t="s">
        <v>111</v>
      </c>
      <c r="I3495" s="91"/>
      <c r="J3495" s="91"/>
      <c r="K3495" s="91"/>
      <c r="L3495" s="91"/>
      <c r="M3495" s="91"/>
      <c r="N3495" s="91"/>
      <c r="O3495" s="91"/>
      <c r="P3495" s="91"/>
      <c r="Q3495" s="91"/>
      <c r="R3495" s="91"/>
      <c r="S3495" s="91"/>
      <c r="T3495" s="91">
        <v>200984.33</v>
      </c>
      <c r="U3495" s="91">
        <f t="shared" si="329"/>
        <v>200984.33</v>
      </c>
      <c r="V3495" s="82" t="str">
        <f t="shared" si="327"/>
        <v>113305020908</v>
      </c>
      <c r="W3495" s="83">
        <f>VLOOKUP(V3495,Factors!$E$6:$H$5950,4,FALSE)</f>
        <v>0.1119</v>
      </c>
      <c r="X3495" t="str">
        <f>VLOOKUP(V3495,Factors!$E$6:$F$5950,2,FALSE)</f>
        <v>Customers-All</v>
      </c>
      <c r="Y3495" s="92">
        <f t="shared" si="330"/>
        <v>22490.146526999997</v>
      </c>
      <c r="Z3495" s="92">
        <f t="shared" si="331"/>
        <v>178494.18347299998</v>
      </c>
      <c r="AA3495" s="92">
        <f t="shared" si="332"/>
        <v>200984.33</v>
      </c>
    </row>
    <row r="3496" spans="1:27" x14ac:dyDescent="0.25">
      <c r="A3496" t="s">
        <v>710</v>
      </c>
      <c r="B3496" t="s">
        <v>717</v>
      </c>
      <c r="C3496" t="s">
        <v>718</v>
      </c>
      <c r="D3496" t="s">
        <v>725</v>
      </c>
      <c r="E3496" t="s">
        <v>726</v>
      </c>
      <c r="F3496" t="str">
        <f t="shared" si="328"/>
        <v>5020</v>
      </c>
      <c r="G3496" t="s">
        <v>88</v>
      </c>
      <c r="H3496" t="s">
        <v>89</v>
      </c>
      <c r="I3496" s="91"/>
      <c r="J3496" s="91"/>
      <c r="K3496" s="91"/>
      <c r="L3496" s="91"/>
      <c r="M3496" s="91"/>
      <c r="N3496" s="91"/>
      <c r="O3496" s="91"/>
      <c r="P3496" s="91"/>
      <c r="Q3496" s="91"/>
      <c r="R3496" s="91"/>
      <c r="S3496" s="91"/>
      <c r="T3496" s="91">
        <v>30811.8</v>
      </c>
      <c r="U3496" s="91">
        <f t="shared" si="329"/>
        <v>30811.8</v>
      </c>
      <c r="V3496" s="82" t="str">
        <f t="shared" si="327"/>
        <v>113305020908</v>
      </c>
      <c r="W3496" s="83">
        <f>VLOOKUP(V3496,Factors!$E$6:$H$5950,4,FALSE)</f>
        <v>0.1119</v>
      </c>
      <c r="X3496" t="str">
        <f>VLOOKUP(V3496,Factors!$E$6:$F$5950,2,FALSE)</f>
        <v>Customers-All</v>
      </c>
      <c r="Y3496" s="92">
        <f t="shared" si="330"/>
        <v>3447.84042</v>
      </c>
      <c r="Z3496" s="92">
        <f t="shared" si="331"/>
        <v>27363.959579999999</v>
      </c>
      <c r="AA3496" s="92">
        <f t="shared" si="332"/>
        <v>30811.8</v>
      </c>
    </row>
    <row r="3497" spans="1:27" x14ac:dyDescent="0.25">
      <c r="A3497" t="s">
        <v>710</v>
      </c>
      <c r="B3497" t="s">
        <v>717</v>
      </c>
      <c r="C3497" t="s">
        <v>718</v>
      </c>
      <c r="D3497" t="s">
        <v>725</v>
      </c>
      <c r="E3497" t="s">
        <v>726</v>
      </c>
      <c r="F3497" t="str">
        <f t="shared" si="328"/>
        <v>5020</v>
      </c>
      <c r="G3497" t="s">
        <v>90</v>
      </c>
      <c r="H3497" t="s">
        <v>91</v>
      </c>
      <c r="I3497" s="91"/>
      <c r="J3497" s="91"/>
      <c r="K3497" s="91"/>
      <c r="L3497" s="91"/>
      <c r="M3497" s="91"/>
      <c r="N3497" s="91"/>
      <c r="O3497" s="91"/>
      <c r="P3497" s="91"/>
      <c r="Q3497" s="91"/>
      <c r="R3497" s="91"/>
      <c r="S3497" s="91"/>
      <c r="T3497" s="91">
        <v>119473.53</v>
      </c>
      <c r="U3497" s="91">
        <f t="shared" si="329"/>
        <v>119473.53</v>
      </c>
      <c r="V3497" s="82" t="str">
        <f t="shared" si="327"/>
        <v>113305020908</v>
      </c>
      <c r="W3497" s="83">
        <f>VLOOKUP(V3497,Factors!$E$6:$H$5950,4,FALSE)</f>
        <v>0.1119</v>
      </c>
      <c r="X3497" t="str">
        <f>VLOOKUP(V3497,Factors!$E$6:$F$5950,2,FALSE)</f>
        <v>Customers-All</v>
      </c>
      <c r="Y3497" s="92">
        <f t="shared" si="330"/>
        <v>13369.088007</v>
      </c>
      <c r="Z3497" s="92">
        <f t="shared" si="331"/>
        <v>106104.441993</v>
      </c>
      <c r="AA3497" s="92">
        <f t="shared" si="332"/>
        <v>119473.53</v>
      </c>
    </row>
    <row r="3498" spans="1:27" x14ac:dyDescent="0.25">
      <c r="A3498" t="s">
        <v>710</v>
      </c>
      <c r="B3498" t="s">
        <v>717</v>
      </c>
      <c r="C3498" t="s">
        <v>718</v>
      </c>
      <c r="D3498" t="s">
        <v>725</v>
      </c>
      <c r="E3498" t="s">
        <v>726</v>
      </c>
      <c r="F3498" t="str">
        <f t="shared" si="328"/>
        <v>5020</v>
      </c>
      <c r="G3498" t="s">
        <v>118</v>
      </c>
      <c r="H3498" t="s">
        <v>119</v>
      </c>
      <c r="I3498" s="91"/>
      <c r="J3498" s="91"/>
      <c r="K3498" s="91"/>
      <c r="L3498" s="91"/>
      <c r="M3498" s="91"/>
      <c r="N3498" s="91"/>
      <c r="O3498" s="91"/>
      <c r="P3498" s="91"/>
      <c r="Q3498" s="91"/>
      <c r="R3498" s="91"/>
      <c r="S3498" s="91"/>
      <c r="T3498" s="91">
        <v>334.33</v>
      </c>
      <c r="U3498" s="91">
        <f t="shared" si="329"/>
        <v>334.33</v>
      </c>
      <c r="V3498" s="82" t="str">
        <f t="shared" si="327"/>
        <v>113305020908</v>
      </c>
      <c r="W3498" s="83">
        <f>VLOOKUP(V3498,Factors!$E$6:$H$5950,4,FALSE)</f>
        <v>0.1119</v>
      </c>
      <c r="X3498" t="str">
        <f>VLOOKUP(V3498,Factors!$E$6:$F$5950,2,FALSE)</f>
        <v>Customers-All</v>
      </c>
      <c r="Y3498" s="92">
        <f t="shared" si="330"/>
        <v>37.411527</v>
      </c>
      <c r="Z3498" s="92">
        <f t="shared" si="331"/>
        <v>296.91847300000001</v>
      </c>
      <c r="AA3498" s="92">
        <f t="shared" si="332"/>
        <v>334.33</v>
      </c>
    </row>
    <row r="3499" spans="1:27" x14ac:dyDescent="0.25">
      <c r="A3499" t="s">
        <v>710</v>
      </c>
      <c r="B3499" t="s">
        <v>717</v>
      </c>
      <c r="C3499" t="s">
        <v>718</v>
      </c>
      <c r="D3499" t="s">
        <v>725</v>
      </c>
      <c r="E3499" t="s">
        <v>726</v>
      </c>
      <c r="F3499" t="str">
        <f t="shared" si="328"/>
        <v>5020</v>
      </c>
      <c r="G3499" t="s">
        <v>120</v>
      </c>
      <c r="H3499" t="s">
        <v>121</v>
      </c>
      <c r="I3499" s="91"/>
      <c r="J3499" s="91"/>
      <c r="K3499" s="91"/>
      <c r="L3499" s="91"/>
      <c r="M3499" s="91"/>
      <c r="N3499" s="91"/>
      <c r="O3499" s="91"/>
      <c r="P3499" s="91"/>
      <c r="Q3499" s="91"/>
      <c r="R3499" s="91"/>
      <c r="S3499" s="91"/>
      <c r="T3499" s="91">
        <v>6833.69</v>
      </c>
      <c r="U3499" s="91">
        <f t="shared" si="329"/>
        <v>6833.69</v>
      </c>
      <c r="V3499" s="82" t="str">
        <f t="shared" si="327"/>
        <v>113305020908</v>
      </c>
      <c r="W3499" s="83">
        <f>VLOOKUP(V3499,Factors!$E$6:$H$5950,4,FALSE)</f>
        <v>0.1119</v>
      </c>
      <c r="X3499" t="str">
        <f>VLOOKUP(V3499,Factors!$E$6:$F$5950,2,FALSE)</f>
        <v>Customers-All</v>
      </c>
      <c r="Y3499" s="92">
        <f t="shared" si="330"/>
        <v>764.68991099999994</v>
      </c>
      <c r="Z3499" s="92">
        <f t="shared" si="331"/>
        <v>6069.0000889999992</v>
      </c>
      <c r="AA3499" s="92">
        <f t="shared" si="332"/>
        <v>6833.6899999999987</v>
      </c>
    </row>
    <row r="3500" spans="1:27" x14ac:dyDescent="0.25">
      <c r="A3500" t="s">
        <v>710</v>
      </c>
      <c r="B3500" t="s">
        <v>717</v>
      </c>
      <c r="C3500" t="s">
        <v>718</v>
      </c>
      <c r="D3500" t="s">
        <v>725</v>
      </c>
      <c r="E3500" t="s">
        <v>726</v>
      </c>
      <c r="F3500" t="str">
        <f t="shared" si="328"/>
        <v>5020</v>
      </c>
      <c r="G3500" t="s">
        <v>122</v>
      </c>
      <c r="H3500" t="s">
        <v>123</v>
      </c>
      <c r="I3500" s="91"/>
      <c r="J3500" s="91"/>
      <c r="K3500" s="91"/>
      <c r="L3500" s="91"/>
      <c r="M3500" s="91"/>
      <c r="N3500" s="91"/>
      <c r="O3500" s="91"/>
      <c r="P3500" s="91"/>
      <c r="Q3500" s="91"/>
      <c r="R3500" s="91"/>
      <c r="S3500" s="91"/>
      <c r="T3500" s="91">
        <v>1430</v>
      </c>
      <c r="U3500" s="91">
        <f t="shared" si="329"/>
        <v>1430</v>
      </c>
      <c r="V3500" s="82" t="str">
        <f t="shared" si="327"/>
        <v>113305020908</v>
      </c>
      <c r="W3500" s="83">
        <f>VLOOKUP(V3500,Factors!$E$6:$H$5950,4,FALSE)</f>
        <v>0.1119</v>
      </c>
      <c r="X3500" t="str">
        <f>VLOOKUP(V3500,Factors!$E$6:$F$5950,2,FALSE)</f>
        <v>Customers-All</v>
      </c>
      <c r="Y3500" s="92">
        <f t="shared" si="330"/>
        <v>160.017</v>
      </c>
      <c r="Z3500" s="92">
        <f t="shared" si="331"/>
        <v>1269.9829999999999</v>
      </c>
      <c r="AA3500" s="92">
        <f t="shared" si="332"/>
        <v>1430</v>
      </c>
    </row>
    <row r="3501" spans="1:27" x14ac:dyDescent="0.25">
      <c r="A3501" t="s">
        <v>710</v>
      </c>
      <c r="B3501" t="s">
        <v>717</v>
      </c>
      <c r="C3501" t="s">
        <v>718</v>
      </c>
      <c r="D3501" t="s">
        <v>725</v>
      </c>
      <c r="E3501" t="s">
        <v>726</v>
      </c>
      <c r="F3501" t="str">
        <f t="shared" si="328"/>
        <v>5020</v>
      </c>
      <c r="G3501" t="s">
        <v>98</v>
      </c>
      <c r="H3501" t="s">
        <v>99</v>
      </c>
      <c r="I3501" s="91"/>
      <c r="J3501" s="91"/>
      <c r="K3501" s="91"/>
      <c r="L3501" s="91"/>
      <c r="M3501" s="91"/>
      <c r="N3501" s="91"/>
      <c r="O3501" s="91"/>
      <c r="P3501" s="91"/>
      <c r="Q3501" s="91"/>
      <c r="R3501" s="91"/>
      <c r="S3501" s="91"/>
      <c r="T3501" s="91">
        <v>3.25</v>
      </c>
      <c r="U3501" s="91">
        <f t="shared" si="329"/>
        <v>3.25</v>
      </c>
      <c r="V3501" s="82" t="str">
        <f t="shared" si="327"/>
        <v>113305020908</v>
      </c>
      <c r="W3501" s="83">
        <f>VLOOKUP(V3501,Factors!$E$6:$H$5950,4,FALSE)</f>
        <v>0.1119</v>
      </c>
      <c r="X3501" t="str">
        <f>VLOOKUP(V3501,Factors!$E$6:$F$5950,2,FALSE)</f>
        <v>Customers-All</v>
      </c>
      <c r="Y3501" s="92">
        <f t="shared" si="330"/>
        <v>0.36367499999999997</v>
      </c>
      <c r="Z3501" s="92">
        <f t="shared" si="331"/>
        <v>2.8863250000000003</v>
      </c>
      <c r="AA3501" s="92">
        <f t="shared" si="332"/>
        <v>3.25</v>
      </c>
    </row>
    <row r="3502" spans="1:27" x14ac:dyDescent="0.25">
      <c r="A3502" t="s">
        <v>710</v>
      </c>
      <c r="B3502" t="s">
        <v>717</v>
      </c>
      <c r="C3502" t="s">
        <v>718</v>
      </c>
      <c r="D3502" t="s">
        <v>725</v>
      </c>
      <c r="E3502" t="s">
        <v>726</v>
      </c>
      <c r="F3502" t="str">
        <f t="shared" si="328"/>
        <v>5020</v>
      </c>
      <c r="G3502" t="s">
        <v>130</v>
      </c>
      <c r="H3502" t="s">
        <v>131</v>
      </c>
      <c r="I3502" s="91"/>
      <c r="J3502" s="91"/>
      <c r="K3502" s="91"/>
      <c r="L3502" s="91"/>
      <c r="M3502" s="91"/>
      <c r="N3502" s="91"/>
      <c r="O3502" s="91"/>
      <c r="P3502" s="91"/>
      <c r="Q3502" s="91"/>
      <c r="R3502" s="91"/>
      <c r="S3502" s="91"/>
      <c r="T3502" s="91">
        <v>90.56</v>
      </c>
      <c r="U3502" s="91">
        <f t="shared" si="329"/>
        <v>90.56</v>
      </c>
      <c r="V3502" s="82" t="str">
        <f t="shared" si="327"/>
        <v>113305020908</v>
      </c>
      <c r="W3502" s="83">
        <f>VLOOKUP(V3502,Factors!$E$6:$H$5950,4,FALSE)</f>
        <v>0.1119</v>
      </c>
      <c r="X3502" t="str">
        <f>VLOOKUP(V3502,Factors!$E$6:$F$5950,2,FALSE)</f>
        <v>Customers-All</v>
      </c>
      <c r="Y3502" s="92">
        <f t="shared" si="330"/>
        <v>10.133664</v>
      </c>
      <c r="Z3502" s="92">
        <f t="shared" si="331"/>
        <v>80.426336000000006</v>
      </c>
      <c r="AA3502" s="92">
        <f t="shared" si="332"/>
        <v>90.56</v>
      </c>
    </row>
    <row r="3503" spans="1:27" x14ac:dyDescent="0.25">
      <c r="A3503" t="s">
        <v>710</v>
      </c>
      <c r="B3503" t="s">
        <v>717</v>
      </c>
      <c r="C3503" t="s">
        <v>718</v>
      </c>
      <c r="D3503" t="s">
        <v>725</v>
      </c>
      <c r="E3503" t="s">
        <v>726</v>
      </c>
      <c r="F3503" t="str">
        <f t="shared" si="328"/>
        <v>5020</v>
      </c>
      <c r="G3503" t="s">
        <v>136</v>
      </c>
      <c r="H3503" t="s">
        <v>137</v>
      </c>
      <c r="I3503" s="91"/>
      <c r="J3503" s="91"/>
      <c r="K3503" s="91"/>
      <c r="L3503" s="91"/>
      <c r="M3503" s="91"/>
      <c r="N3503" s="91"/>
      <c r="O3503" s="91"/>
      <c r="P3503" s="91"/>
      <c r="Q3503" s="91"/>
      <c r="R3503" s="91"/>
      <c r="S3503" s="91"/>
      <c r="T3503" s="91">
        <v>110.85</v>
      </c>
      <c r="U3503" s="91">
        <f t="shared" si="329"/>
        <v>110.85</v>
      </c>
      <c r="V3503" s="82" t="str">
        <f t="shared" si="327"/>
        <v>113305020908</v>
      </c>
      <c r="W3503" s="83">
        <f>VLOOKUP(V3503,Factors!$E$6:$H$5950,4,FALSE)</f>
        <v>0.1119</v>
      </c>
      <c r="X3503" t="str">
        <f>VLOOKUP(V3503,Factors!$E$6:$F$5950,2,FALSE)</f>
        <v>Customers-All</v>
      </c>
      <c r="Y3503" s="92">
        <f t="shared" si="330"/>
        <v>12.404114999999999</v>
      </c>
      <c r="Z3503" s="92">
        <f t="shared" si="331"/>
        <v>98.44588499999999</v>
      </c>
      <c r="AA3503" s="92">
        <f t="shared" si="332"/>
        <v>110.85</v>
      </c>
    </row>
    <row r="3504" spans="1:27" x14ac:dyDescent="0.25">
      <c r="A3504" t="s">
        <v>710</v>
      </c>
      <c r="B3504" t="s">
        <v>717</v>
      </c>
      <c r="C3504" t="s">
        <v>718</v>
      </c>
      <c r="D3504" t="s">
        <v>725</v>
      </c>
      <c r="E3504" t="s">
        <v>726</v>
      </c>
      <c r="F3504" t="str">
        <f t="shared" si="328"/>
        <v>5020</v>
      </c>
      <c r="G3504" t="s">
        <v>144</v>
      </c>
      <c r="H3504" t="s">
        <v>145</v>
      </c>
      <c r="I3504" s="91"/>
      <c r="J3504" s="91"/>
      <c r="K3504" s="91"/>
      <c r="L3504" s="91"/>
      <c r="M3504" s="91"/>
      <c r="N3504" s="91"/>
      <c r="O3504" s="91"/>
      <c r="P3504" s="91"/>
      <c r="Q3504" s="91"/>
      <c r="R3504" s="91"/>
      <c r="S3504" s="91"/>
      <c r="T3504" s="91">
        <v>2590.5300000000002</v>
      </c>
      <c r="U3504" s="91">
        <f t="shared" si="329"/>
        <v>2590.5300000000002</v>
      </c>
      <c r="V3504" s="82" t="str">
        <f t="shared" si="327"/>
        <v>113305020908</v>
      </c>
      <c r="W3504" s="83">
        <f>VLOOKUP(V3504,Factors!$E$6:$H$5950,4,FALSE)</f>
        <v>0.1119</v>
      </c>
      <c r="X3504" t="str">
        <f>VLOOKUP(V3504,Factors!$E$6:$F$5950,2,FALSE)</f>
        <v>Customers-All</v>
      </c>
      <c r="Y3504" s="92">
        <f t="shared" si="330"/>
        <v>289.88030700000002</v>
      </c>
      <c r="Z3504" s="92">
        <f t="shared" si="331"/>
        <v>2300.6496930000003</v>
      </c>
      <c r="AA3504" s="92">
        <f t="shared" si="332"/>
        <v>2590.5300000000002</v>
      </c>
    </row>
    <row r="3505" spans="1:27" x14ac:dyDescent="0.25">
      <c r="A3505" t="s">
        <v>710</v>
      </c>
      <c r="B3505" t="s">
        <v>717</v>
      </c>
      <c r="C3505" t="s">
        <v>718</v>
      </c>
      <c r="D3505" t="s">
        <v>725</v>
      </c>
      <c r="E3505" t="s">
        <v>726</v>
      </c>
      <c r="F3505" t="str">
        <f t="shared" si="328"/>
        <v>5020</v>
      </c>
      <c r="G3505" t="s">
        <v>146</v>
      </c>
      <c r="H3505" t="s">
        <v>147</v>
      </c>
      <c r="I3505" s="91"/>
      <c r="J3505" s="91"/>
      <c r="K3505" s="91"/>
      <c r="L3505" s="91"/>
      <c r="M3505" s="91"/>
      <c r="N3505" s="91"/>
      <c r="O3505" s="91"/>
      <c r="P3505" s="91"/>
      <c r="Q3505" s="91"/>
      <c r="R3505" s="91"/>
      <c r="S3505" s="91"/>
      <c r="T3505" s="91">
        <v>2052.11</v>
      </c>
      <c r="U3505" s="91">
        <f t="shared" si="329"/>
        <v>2052.11</v>
      </c>
      <c r="V3505" s="82" t="str">
        <f t="shared" si="327"/>
        <v>113305020908</v>
      </c>
      <c r="W3505" s="83">
        <f>VLOOKUP(V3505,Factors!$E$6:$H$5950,4,FALSE)</f>
        <v>0.1119</v>
      </c>
      <c r="X3505" t="str">
        <f>VLOOKUP(V3505,Factors!$E$6:$F$5950,2,FALSE)</f>
        <v>Customers-All</v>
      </c>
      <c r="Y3505" s="92">
        <f t="shared" si="330"/>
        <v>229.63110900000001</v>
      </c>
      <c r="Z3505" s="92">
        <f t="shared" si="331"/>
        <v>1822.4788910000002</v>
      </c>
      <c r="AA3505" s="92">
        <f t="shared" si="332"/>
        <v>2052.11</v>
      </c>
    </row>
    <row r="3506" spans="1:27" x14ac:dyDescent="0.25">
      <c r="A3506" t="s">
        <v>710</v>
      </c>
      <c r="B3506" t="s">
        <v>660</v>
      </c>
      <c r="C3506" t="s">
        <v>661</v>
      </c>
      <c r="D3506" t="s">
        <v>719</v>
      </c>
      <c r="E3506" t="s">
        <v>720</v>
      </c>
      <c r="F3506" t="str">
        <f t="shared" si="328"/>
        <v>1505</v>
      </c>
      <c r="G3506" t="s">
        <v>86</v>
      </c>
      <c r="H3506" t="s">
        <v>87</v>
      </c>
      <c r="I3506" s="91">
        <v>3759.35</v>
      </c>
      <c r="J3506" s="91">
        <v>2772.23</v>
      </c>
      <c r="K3506" s="91">
        <v>3794.96</v>
      </c>
      <c r="L3506" s="91">
        <v>4039.55</v>
      </c>
      <c r="M3506" s="91">
        <v>3764.02</v>
      </c>
      <c r="N3506" s="91">
        <v>3159.26</v>
      </c>
      <c r="O3506" s="91">
        <v>3511.84</v>
      </c>
      <c r="P3506" s="91">
        <v>3493.16</v>
      </c>
      <c r="Q3506" s="91">
        <v>3829.4</v>
      </c>
      <c r="R3506" s="91">
        <v>3886.61</v>
      </c>
      <c r="S3506" s="91">
        <v>3830.57</v>
      </c>
      <c r="T3506" s="91">
        <v>2229.4</v>
      </c>
      <c r="U3506" s="91">
        <f t="shared" si="329"/>
        <v>42070.350000000006</v>
      </c>
      <c r="V3506" s="82" t="str">
        <f t="shared" si="327"/>
        <v>113481505908</v>
      </c>
      <c r="W3506" s="83">
        <f>VLOOKUP(V3506,Factors!$E$6:$H$5950,4,FALSE)</f>
        <v>8.4099999999999994E-2</v>
      </c>
      <c r="X3506" t="str">
        <f>VLOOKUP(V3506,Factors!$E$6:$F$5950,2,FALSE)</f>
        <v>Customers-Ind</v>
      </c>
      <c r="Y3506" s="92">
        <f t="shared" si="330"/>
        <v>3538.1164350000004</v>
      </c>
      <c r="Z3506" s="92">
        <f t="shared" si="331"/>
        <v>38532.233565000002</v>
      </c>
      <c r="AA3506" s="92">
        <f t="shared" si="332"/>
        <v>42070.350000000006</v>
      </c>
    </row>
    <row r="3507" spans="1:27" x14ac:dyDescent="0.25">
      <c r="A3507" t="s">
        <v>710</v>
      </c>
      <c r="B3507" t="s">
        <v>660</v>
      </c>
      <c r="C3507" t="s">
        <v>661</v>
      </c>
      <c r="D3507" t="s">
        <v>719</v>
      </c>
      <c r="E3507" t="s">
        <v>720</v>
      </c>
      <c r="F3507" t="str">
        <f t="shared" si="328"/>
        <v>1505</v>
      </c>
      <c r="G3507" t="s">
        <v>116</v>
      </c>
      <c r="H3507" t="s">
        <v>117</v>
      </c>
      <c r="I3507" s="91"/>
      <c r="J3507" s="91">
        <v>65.67</v>
      </c>
      <c r="K3507" s="91">
        <v>-4.37</v>
      </c>
      <c r="L3507" s="91"/>
      <c r="M3507" s="91">
        <v>133.09</v>
      </c>
      <c r="N3507" s="91">
        <v>-28</v>
      </c>
      <c r="O3507" s="91">
        <v>122.58</v>
      </c>
      <c r="P3507" s="91">
        <v>48.18</v>
      </c>
      <c r="Q3507" s="91">
        <v>30.66</v>
      </c>
      <c r="R3507" s="91">
        <v>127.87</v>
      </c>
      <c r="S3507" s="91">
        <v>-22.77</v>
      </c>
      <c r="T3507" s="91">
        <v>1.1599999999999999</v>
      </c>
      <c r="U3507" s="91">
        <f t="shared" si="329"/>
        <v>474.07000000000011</v>
      </c>
      <c r="V3507" s="82" t="str">
        <f t="shared" si="327"/>
        <v>113481505908</v>
      </c>
      <c r="W3507" s="83">
        <f>VLOOKUP(V3507,Factors!$E$6:$H$5950,4,FALSE)</f>
        <v>8.4099999999999994E-2</v>
      </c>
      <c r="X3507" t="str">
        <f>VLOOKUP(V3507,Factors!$E$6:$F$5950,2,FALSE)</f>
        <v>Customers-Ind</v>
      </c>
      <c r="Y3507" s="92">
        <f t="shared" si="330"/>
        <v>39.869287000000007</v>
      </c>
      <c r="Z3507" s="92">
        <f t="shared" si="331"/>
        <v>434.20071300000012</v>
      </c>
      <c r="AA3507" s="92">
        <f t="shared" si="332"/>
        <v>474.07000000000011</v>
      </c>
    </row>
    <row r="3508" spans="1:27" x14ac:dyDescent="0.25">
      <c r="A3508" t="s">
        <v>710</v>
      </c>
      <c r="B3508" t="s">
        <v>660</v>
      </c>
      <c r="C3508" t="s">
        <v>661</v>
      </c>
      <c r="D3508" t="s">
        <v>719</v>
      </c>
      <c r="E3508" t="s">
        <v>720</v>
      </c>
      <c r="F3508" t="str">
        <f t="shared" si="328"/>
        <v>1505</v>
      </c>
      <c r="G3508" t="s">
        <v>88</v>
      </c>
      <c r="H3508" t="s">
        <v>89</v>
      </c>
      <c r="I3508" s="91">
        <v>578.71</v>
      </c>
      <c r="J3508" s="91">
        <v>503.19</v>
      </c>
      <c r="K3508" s="91">
        <v>553.52</v>
      </c>
      <c r="L3508" s="91">
        <v>528.39</v>
      </c>
      <c r="M3508" s="91">
        <v>578.6</v>
      </c>
      <c r="N3508" s="91">
        <v>528.4</v>
      </c>
      <c r="O3508" s="91">
        <v>553.5</v>
      </c>
      <c r="P3508" s="91">
        <v>578.70000000000005</v>
      </c>
      <c r="Q3508" s="91">
        <v>503.2</v>
      </c>
      <c r="R3508" s="91">
        <v>578.70000000000005</v>
      </c>
      <c r="S3508" s="91">
        <v>553.5</v>
      </c>
      <c r="T3508" s="91">
        <v>544.30999999999995</v>
      </c>
      <c r="U3508" s="91">
        <f t="shared" si="329"/>
        <v>6582.7199999999993</v>
      </c>
      <c r="V3508" s="82" t="str">
        <f t="shared" si="327"/>
        <v>113481505908</v>
      </c>
      <c r="W3508" s="83">
        <f>VLOOKUP(V3508,Factors!$E$6:$H$5950,4,FALSE)</f>
        <v>8.4099999999999994E-2</v>
      </c>
      <c r="X3508" t="str">
        <f>VLOOKUP(V3508,Factors!$E$6:$F$5950,2,FALSE)</f>
        <v>Customers-Ind</v>
      </c>
      <c r="Y3508" s="92">
        <f t="shared" si="330"/>
        <v>553.60675199999991</v>
      </c>
      <c r="Z3508" s="92">
        <f t="shared" si="331"/>
        <v>6029.1132479999997</v>
      </c>
      <c r="AA3508" s="92">
        <f t="shared" si="332"/>
        <v>6582.7199999999993</v>
      </c>
    </row>
    <row r="3509" spans="1:27" x14ac:dyDescent="0.25">
      <c r="A3509" t="s">
        <v>710</v>
      </c>
      <c r="B3509" t="s">
        <v>660</v>
      </c>
      <c r="C3509" t="s">
        <v>661</v>
      </c>
      <c r="D3509" t="s">
        <v>719</v>
      </c>
      <c r="E3509" t="s">
        <v>720</v>
      </c>
      <c r="F3509" t="str">
        <f t="shared" si="328"/>
        <v>1505</v>
      </c>
      <c r="G3509" t="s">
        <v>90</v>
      </c>
      <c r="H3509" t="s">
        <v>91</v>
      </c>
      <c r="I3509" s="91">
        <v>2248.3000000000002</v>
      </c>
      <c r="J3509" s="91">
        <v>1965.79</v>
      </c>
      <c r="K3509" s="91">
        <v>2149.8000000000002</v>
      </c>
      <c r="L3509" s="91">
        <v>2052.6999999999998</v>
      </c>
      <c r="M3509" s="91">
        <v>2270.2199999999998</v>
      </c>
      <c r="N3509" s="91">
        <v>2048.09</v>
      </c>
      <c r="O3509" s="91">
        <v>2170.6799999999998</v>
      </c>
      <c r="P3509" s="91">
        <v>2256.21</v>
      </c>
      <c r="Q3509" s="91">
        <v>1960.05</v>
      </c>
      <c r="R3509" s="91">
        <v>2269.2399999999998</v>
      </c>
      <c r="S3509" s="91">
        <v>2146.75</v>
      </c>
      <c r="T3509" s="91">
        <v>2114.48</v>
      </c>
      <c r="U3509" s="91">
        <f t="shared" si="329"/>
        <v>25652.31</v>
      </c>
      <c r="V3509" s="82" t="str">
        <f t="shared" si="327"/>
        <v>113481505908</v>
      </c>
      <c r="W3509" s="83">
        <f>VLOOKUP(V3509,Factors!$E$6:$H$5950,4,FALSE)</f>
        <v>8.4099999999999994E-2</v>
      </c>
      <c r="X3509" t="str">
        <f>VLOOKUP(V3509,Factors!$E$6:$F$5950,2,FALSE)</f>
        <v>Customers-Ind</v>
      </c>
      <c r="Y3509" s="92">
        <f t="shared" si="330"/>
        <v>2157.3592709999998</v>
      </c>
      <c r="Z3509" s="92">
        <f t="shared" si="331"/>
        <v>23494.950729</v>
      </c>
      <c r="AA3509" s="92">
        <f t="shared" si="332"/>
        <v>25652.31</v>
      </c>
    </row>
    <row r="3510" spans="1:27" x14ac:dyDescent="0.25">
      <c r="A3510" t="s">
        <v>710</v>
      </c>
      <c r="B3510" t="s">
        <v>660</v>
      </c>
      <c r="C3510" t="s">
        <v>661</v>
      </c>
      <c r="D3510" t="s">
        <v>713</v>
      </c>
      <c r="E3510" t="s">
        <v>714</v>
      </c>
      <c r="F3510" t="str">
        <f t="shared" si="328"/>
        <v>4660</v>
      </c>
      <c r="G3510" t="s">
        <v>118</v>
      </c>
      <c r="H3510" t="s">
        <v>119</v>
      </c>
      <c r="I3510" s="91"/>
      <c r="J3510" s="91"/>
      <c r="K3510" s="91"/>
      <c r="L3510" s="91"/>
      <c r="M3510" s="91"/>
      <c r="N3510" s="91"/>
      <c r="O3510" s="91"/>
      <c r="P3510" s="91"/>
      <c r="Q3510" s="91">
        <v>30</v>
      </c>
      <c r="R3510" s="91"/>
      <c r="S3510" s="91"/>
      <c r="T3510" s="91"/>
      <c r="U3510" s="91">
        <f t="shared" si="329"/>
        <v>30</v>
      </c>
      <c r="V3510" s="82" t="str">
        <f t="shared" si="327"/>
        <v>113484660908</v>
      </c>
      <c r="W3510" s="83">
        <f>VLOOKUP(V3510,Factors!$E$6:$H$5950,4,FALSE)</f>
        <v>8.4099999999999994E-2</v>
      </c>
      <c r="X3510" t="str">
        <f>VLOOKUP(V3510,Factors!$E$6:$F$5950,2,FALSE)</f>
        <v>Customers-Ind</v>
      </c>
      <c r="Y3510" s="92">
        <f t="shared" si="330"/>
        <v>2.5229999999999997</v>
      </c>
      <c r="Z3510" s="92">
        <f t="shared" si="331"/>
        <v>27.477</v>
      </c>
      <c r="AA3510" s="92">
        <f t="shared" si="332"/>
        <v>30</v>
      </c>
    </row>
    <row r="3511" spans="1:27" x14ac:dyDescent="0.25">
      <c r="A3511" t="s">
        <v>710</v>
      </c>
      <c r="B3511" t="s">
        <v>660</v>
      </c>
      <c r="C3511" t="s">
        <v>661</v>
      </c>
      <c r="D3511" t="s">
        <v>713</v>
      </c>
      <c r="E3511" t="s">
        <v>714</v>
      </c>
      <c r="F3511" t="str">
        <f t="shared" si="328"/>
        <v>4660</v>
      </c>
      <c r="G3511" t="s">
        <v>122</v>
      </c>
      <c r="H3511" t="s">
        <v>123</v>
      </c>
      <c r="I3511" s="91"/>
      <c r="J3511" s="91"/>
      <c r="K3511" s="91">
        <v>240</v>
      </c>
      <c r="L3511" s="91"/>
      <c r="M3511" s="91"/>
      <c r="N3511" s="91"/>
      <c r="O3511" s="91"/>
      <c r="P3511" s="91"/>
      <c r="Q3511" s="91">
        <v>125.25</v>
      </c>
      <c r="R3511" s="91"/>
      <c r="S3511" s="91"/>
      <c r="T3511" s="91"/>
      <c r="U3511" s="91">
        <f t="shared" si="329"/>
        <v>365.25</v>
      </c>
      <c r="V3511" s="82" t="str">
        <f t="shared" si="327"/>
        <v>113484660908</v>
      </c>
      <c r="W3511" s="83">
        <f>VLOOKUP(V3511,Factors!$E$6:$H$5950,4,FALSE)</f>
        <v>8.4099999999999994E-2</v>
      </c>
      <c r="X3511" t="str">
        <f>VLOOKUP(V3511,Factors!$E$6:$F$5950,2,FALSE)</f>
        <v>Customers-Ind</v>
      </c>
      <c r="Y3511" s="92">
        <f t="shared" si="330"/>
        <v>30.717524999999998</v>
      </c>
      <c r="Z3511" s="92">
        <f t="shared" si="331"/>
        <v>334.53247499999998</v>
      </c>
      <c r="AA3511" s="92">
        <f t="shared" si="332"/>
        <v>365.25</v>
      </c>
    </row>
    <row r="3512" spans="1:27" x14ac:dyDescent="0.25">
      <c r="A3512" t="s">
        <v>710</v>
      </c>
      <c r="B3512" t="s">
        <v>660</v>
      </c>
      <c r="C3512" t="s">
        <v>661</v>
      </c>
      <c r="D3512" t="s">
        <v>713</v>
      </c>
      <c r="E3512" t="s">
        <v>714</v>
      </c>
      <c r="F3512" t="str">
        <f t="shared" si="328"/>
        <v>4660</v>
      </c>
      <c r="G3512" t="s">
        <v>136</v>
      </c>
      <c r="H3512" t="s">
        <v>137</v>
      </c>
      <c r="I3512" s="91"/>
      <c r="J3512" s="91"/>
      <c r="K3512" s="91"/>
      <c r="L3512" s="91"/>
      <c r="M3512" s="91"/>
      <c r="N3512" s="91"/>
      <c r="O3512" s="91"/>
      <c r="P3512" s="91"/>
      <c r="Q3512" s="91">
        <v>6</v>
      </c>
      <c r="R3512" s="91"/>
      <c r="S3512" s="91">
        <v>4</v>
      </c>
      <c r="T3512" s="91"/>
      <c r="U3512" s="91">
        <f t="shared" si="329"/>
        <v>10</v>
      </c>
      <c r="V3512" s="82" t="str">
        <f t="shared" si="327"/>
        <v>113484660908</v>
      </c>
      <c r="W3512" s="83">
        <f>VLOOKUP(V3512,Factors!$E$6:$H$5950,4,FALSE)</f>
        <v>8.4099999999999994E-2</v>
      </c>
      <c r="X3512" t="str">
        <f>VLOOKUP(V3512,Factors!$E$6:$F$5950,2,FALSE)</f>
        <v>Customers-Ind</v>
      </c>
      <c r="Y3512" s="92">
        <f t="shared" si="330"/>
        <v>0.84099999999999997</v>
      </c>
      <c r="Z3512" s="92">
        <f t="shared" si="331"/>
        <v>9.1590000000000007</v>
      </c>
      <c r="AA3512" s="92">
        <f t="shared" si="332"/>
        <v>10</v>
      </c>
    </row>
    <row r="3513" spans="1:27" x14ac:dyDescent="0.25">
      <c r="A3513" t="s">
        <v>710</v>
      </c>
      <c r="B3513" t="s">
        <v>660</v>
      </c>
      <c r="C3513" t="s">
        <v>661</v>
      </c>
      <c r="D3513" t="s">
        <v>713</v>
      </c>
      <c r="E3513" t="s">
        <v>714</v>
      </c>
      <c r="F3513" t="str">
        <f t="shared" si="328"/>
        <v>4660</v>
      </c>
      <c r="G3513" t="s">
        <v>144</v>
      </c>
      <c r="H3513" t="s">
        <v>145</v>
      </c>
      <c r="I3513" s="91"/>
      <c r="J3513" s="91"/>
      <c r="K3513" s="91">
        <v>138.12</v>
      </c>
      <c r="L3513" s="91">
        <v>35.81</v>
      </c>
      <c r="M3513" s="91">
        <v>271.88</v>
      </c>
      <c r="N3513" s="91">
        <v>83.27</v>
      </c>
      <c r="O3513" s="91"/>
      <c r="P3513" s="91">
        <v>34.75</v>
      </c>
      <c r="Q3513" s="91">
        <v>161.94999999999999</v>
      </c>
      <c r="R3513" s="91">
        <v>96.5</v>
      </c>
      <c r="S3513" s="91">
        <v>203.52</v>
      </c>
      <c r="T3513" s="91"/>
      <c r="U3513" s="91">
        <f t="shared" si="329"/>
        <v>1025.8</v>
      </c>
      <c r="V3513" s="82" t="str">
        <f t="shared" si="327"/>
        <v>113484660908</v>
      </c>
      <c r="W3513" s="83">
        <f>VLOOKUP(V3513,Factors!$E$6:$H$5950,4,FALSE)</f>
        <v>8.4099999999999994E-2</v>
      </c>
      <c r="X3513" t="str">
        <f>VLOOKUP(V3513,Factors!$E$6:$F$5950,2,FALSE)</f>
        <v>Customers-Ind</v>
      </c>
      <c r="Y3513" s="92">
        <f t="shared" si="330"/>
        <v>86.269779999999997</v>
      </c>
      <c r="Z3513" s="92">
        <f t="shared" si="331"/>
        <v>939.53021999999999</v>
      </c>
      <c r="AA3513" s="92">
        <f t="shared" si="332"/>
        <v>1025.8</v>
      </c>
    </row>
    <row r="3514" spans="1:27" x14ac:dyDescent="0.25">
      <c r="A3514" t="s">
        <v>710</v>
      </c>
      <c r="B3514" t="s">
        <v>660</v>
      </c>
      <c r="C3514" t="s">
        <v>661</v>
      </c>
      <c r="D3514" t="s">
        <v>713</v>
      </c>
      <c r="E3514" t="s">
        <v>714</v>
      </c>
      <c r="F3514" t="str">
        <f t="shared" si="328"/>
        <v>4660</v>
      </c>
      <c r="G3514" t="s">
        <v>146</v>
      </c>
      <c r="H3514" t="s">
        <v>147</v>
      </c>
      <c r="I3514" s="91"/>
      <c r="J3514" s="91"/>
      <c r="K3514" s="91">
        <v>149.13999999999999</v>
      </c>
      <c r="L3514" s="91">
        <v>559.36</v>
      </c>
      <c r="M3514" s="91"/>
      <c r="N3514" s="91">
        <v>828.6</v>
      </c>
      <c r="O3514" s="91"/>
      <c r="P3514" s="91"/>
      <c r="Q3514" s="91"/>
      <c r="R3514" s="91">
        <v>491.65</v>
      </c>
      <c r="S3514" s="91">
        <v>84.71</v>
      </c>
      <c r="T3514" s="91"/>
      <c r="U3514" s="91">
        <f t="shared" si="329"/>
        <v>2113.46</v>
      </c>
      <c r="V3514" s="82" t="str">
        <f t="shared" si="327"/>
        <v>113484660908</v>
      </c>
      <c r="W3514" s="83">
        <f>VLOOKUP(V3514,Factors!$E$6:$H$5950,4,FALSE)</f>
        <v>8.4099999999999994E-2</v>
      </c>
      <c r="X3514" t="str">
        <f>VLOOKUP(V3514,Factors!$E$6:$F$5950,2,FALSE)</f>
        <v>Customers-Ind</v>
      </c>
      <c r="Y3514" s="92">
        <f t="shared" si="330"/>
        <v>177.741986</v>
      </c>
      <c r="Z3514" s="92">
        <f t="shared" si="331"/>
        <v>1935.718014</v>
      </c>
      <c r="AA3514" s="92">
        <f t="shared" si="332"/>
        <v>2113.46</v>
      </c>
    </row>
    <row r="3515" spans="1:27" x14ac:dyDescent="0.25">
      <c r="A3515" t="s">
        <v>710</v>
      </c>
      <c r="B3515" t="s">
        <v>660</v>
      </c>
      <c r="C3515" t="s">
        <v>661</v>
      </c>
      <c r="D3515" t="s">
        <v>713</v>
      </c>
      <c r="E3515" t="s">
        <v>714</v>
      </c>
      <c r="F3515" t="str">
        <f t="shared" si="328"/>
        <v>4660</v>
      </c>
      <c r="G3515" t="s">
        <v>152</v>
      </c>
      <c r="H3515" t="s">
        <v>153</v>
      </c>
      <c r="I3515" s="91"/>
      <c r="J3515" s="91"/>
      <c r="K3515" s="91"/>
      <c r="L3515" s="91">
        <v>8.65</v>
      </c>
      <c r="M3515" s="91"/>
      <c r="N3515" s="91"/>
      <c r="O3515" s="91"/>
      <c r="P3515" s="91"/>
      <c r="Q3515" s="91"/>
      <c r="R3515" s="91"/>
      <c r="S3515" s="91"/>
      <c r="T3515" s="91"/>
      <c r="U3515" s="91">
        <f t="shared" si="329"/>
        <v>8.65</v>
      </c>
      <c r="V3515" s="82" t="str">
        <f t="shared" si="327"/>
        <v>113484660908</v>
      </c>
      <c r="W3515" s="83">
        <f>VLOOKUP(V3515,Factors!$E$6:$H$5950,4,FALSE)</f>
        <v>8.4099999999999994E-2</v>
      </c>
      <c r="X3515" t="str">
        <f>VLOOKUP(V3515,Factors!$E$6:$F$5950,2,FALSE)</f>
        <v>Customers-Ind</v>
      </c>
      <c r="Y3515" s="92">
        <f t="shared" si="330"/>
        <v>0.72746500000000003</v>
      </c>
      <c r="Z3515" s="92">
        <f t="shared" si="331"/>
        <v>7.9225349999999999</v>
      </c>
      <c r="AA3515" s="92">
        <f t="shared" si="332"/>
        <v>8.65</v>
      </c>
    </row>
    <row r="3516" spans="1:27" x14ac:dyDescent="0.25">
      <c r="A3516" t="s">
        <v>710</v>
      </c>
      <c r="B3516" t="s">
        <v>727</v>
      </c>
      <c r="C3516" t="s">
        <v>728</v>
      </c>
      <c r="D3516" t="s">
        <v>719</v>
      </c>
      <c r="E3516" t="s">
        <v>720</v>
      </c>
      <c r="F3516" t="str">
        <f t="shared" si="328"/>
        <v>1505</v>
      </c>
      <c r="G3516" t="s">
        <v>146</v>
      </c>
      <c r="H3516" t="s">
        <v>147</v>
      </c>
      <c r="I3516" s="91"/>
      <c r="J3516" s="91">
        <v>579.5</v>
      </c>
      <c r="K3516" s="91">
        <v>604.5</v>
      </c>
      <c r="L3516" s="91">
        <v>663.7</v>
      </c>
      <c r="M3516" s="91">
        <v>788.6</v>
      </c>
      <c r="N3516" s="91">
        <v>516.9</v>
      </c>
      <c r="O3516" s="91">
        <v>1230</v>
      </c>
      <c r="P3516" s="91"/>
      <c r="Q3516" s="91">
        <v>642.42999999999995</v>
      </c>
      <c r="R3516" s="91"/>
      <c r="S3516" s="91"/>
      <c r="T3516" s="91"/>
      <c r="U3516" s="91">
        <f t="shared" si="329"/>
        <v>5025.630000000001</v>
      </c>
      <c r="V3516" s="82" t="str">
        <f t="shared" si="327"/>
        <v>113701505908</v>
      </c>
      <c r="W3516" s="83">
        <f>VLOOKUP(V3516,Factors!$E$6:$H$5950,4,FALSE)</f>
        <v>0.1124</v>
      </c>
      <c r="X3516" t="str">
        <f>VLOOKUP(V3516,Factors!$E$6:$F$5950,2,FALSE)</f>
        <v>3-Factor</v>
      </c>
      <c r="Y3516" s="92">
        <f t="shared" si="330"/>
        <v>564.88081200000011</v>
      </c>
      <c r="Z3516" s="92">
        <f t="shared" si="331"/>
        <v>4460.7491880000007</v>
      </c>
      <c r="AA3516" s="92">
        <f t="shared" si="332"/>
        <v>5025.630000000001</v>
      </c>
    </row>
    <row r="3517" spans="1:27" x14ac:dyDescent="0.25">
      <c r="A3517" t="s">
        <v>710</v>
      </c>
      <c r="B3517" t="s">
        <v>727</v>
      </c>
      <c r="C3517" t="s">
        <v>728</v>
      </c>
      <c r="D3517" t="s">
        <v>719</v>
      </c>
      <c r="E3517" t="s">
        <v>720</v>
      </c>
      <c r="F3517" t="str">
        <f t="shared" si="328"/>
        <v>1505</v>
      </c>
      <c r="G3517" t="s">
        <v>148</v>
      </c>
      <c r="H3517" t="s">
        <v>149</v>
      </c>
      <c r="I3517" s="91"/>
      <c r="J3517" s="91">
        <v>569</v>
      </c>
      <c r="K3517" s="91"/>
      <c r="L3517" s="91"/>
      <c r="M3517" s="91"/>
      <c r="N3517" s="91"/>
      <c r="O3517" s="91"/>
      <c r="P3517" s="91"/>
      <c r="Q3517" s="91"/>
      <c r="R3517" s="91">
        <v>668.12</v>
      </c>
      <c r="S3517" s="91"/>
      <c r="T3517" s="91">
        <v>908.1</v>
      </c>
      <c r="U3517" s="91">
        <f t="shared" si="329"/>
        <v>2145.2199999999998</v>
      </c>
      <c r="V3517" s="82" t="str">
        <f t="shared" si="327"/>
        <v>113701505908</v>
      </c>
      <c r="W3517" s="83">
        <f>VLOOKUP(V3517,Factors!$E$6:$H$5950,4,FALSE)</f>
        <v>0.1124</v>
      </c>
      <c r="X3517" t="str">
        <f>VLOOKUP(V3517,Factors!$E$6:$F$5950,2,FALSE)</f>
        <v>3-Factor</v>
      </c>
      <c r="Y3517" s="92">
        <f t="shared" si="330"/>
        <v>241.12272799999997</v>
      </c>
      <c r="Z3517" s="92">
        <f t="shared" si="331"/>
        <v>1904.0972719999997</v>
      </c>
      <c r="AA3517" s="92">
        <f t="shared" si="332"/>
        <v>2145.2199999999998</v>
      </c>
    </row>
    <row r="3518" spans="1:27" x14ac:dyDescent="0.25">
      <c r="A3518" t="s">
        <v>710</v>
      </c>
      <c r="B3518" t="s">
        <v>727</v>
      </c>
      <c r="C3518" t="s">
        <v>728</v>
      </c>
      <c r="D3518" t="s">
        <v>729</v>
      </c>
      <c r="E3518" t="s">
        <v>730</v>
      </c>
      <c r="F3518" t="str">
        <f t="shared" si="328"/>
        <v>4815</v>
      </c>
      <c r="G3518" t="s">
        <v>148</v>
      </c>
      <c r="H3518" t="s">
        <v>149</v>
      </c>
      <c r="I3518" s="91"/>
      <c r="J3518" s="91"/>
      <c r="K3518" s="91"/>
      <c r="L3518" s="91"/>
      <c r="M3518" s="91">
        <v>90</v>
      </c>
      <c r="N3518" s="91"/>
      <c r="O3518" s="91"/>
      <c r="P3518" s="91"/>
      <c r="Q3518" s="91"/>
      <c r="R3518" s="91"/>
      <c r="S3518" s="91"/>
      <c r="T3518" s="91"/>
      <c r="U3518" s="91">
        <f t="shared" si="329"/>
        <v>90</v>
      </c>
      <c r="V3518" s="82" t="str">
        <f t="shared" si="327"/>
        <v>113704815908</v>
      </c>
      <c r="W3518" s="83">
        <f>VLOOKUP(V3518,Factors!$E$6:$H$5950,4,FALSE)</f>
        <v>0.1124</v>
      </c>
      <c r="X3518" t="str">
        <f>VLOOKUP(V3518,Factors!$E$6:$F$5950,2,FALSE)</f>
        <v>3-Factor</v>
      </c>
      <c r="Y3518" s="92">
        <f t="shared" si="330"/>
        <v>10.116</v>
      </c>
      <c r="Z3518" s="92">
        <f t="shared" si="331"/>
        <v>79.884</v>
      </c>
      <c r="AA3518" s="92">
        <f t="shared" si="332"/>
        <v>90</v>
      </c>
    </row>
    <row r="3519" spans="1:27" x14ac:dyDescent="0.25">
      <c r="A3519" t="s">
        <v>710</v>
      </c>
      <c r="B3519" t="s">
        <v>706</v>
      </c>
      <c r="C3519" t="s">
        <v>707</v>
      </c>
      <c r="D3519" t="s">
        <v>719</v>
      </c>
      <c r="E3519" t="s">
        <v>720</v>
      </c>
      <c r="F3519" t="str">
        <f t="shared" si="328"/>
        <v>1505</v>
      </c>
      <c r="G3519" t="s">
        <v>314</v>
      </c>
      <c r="H3519" t="s">
        <v>315</v>
      </c>
      <c r="I3519" s="91"/>
      <c r="J3519" s="91"/>
      <c r="K3519" s="91"/>
      <c r="L3519" s="91"/>
      <c r="M3519" s="91"/>
      <c r="N3519" s="91"/>
      <c r="O3519" s="91"/>
      <c r="P3519" s="91"/>
      <c r="Q3519" s="91"/>
      <c r="R3519" s="91"/>
      <c r="S3519" s="91">
        <v>299.99</v>
      </c>
      <c r="T3519" s="91"/>
      <c r="U3519" s="91">
        <f t="shared" si="329"/>
        <v>299.99</v>
      </c>
      <c r="V3519" s="82" t="str">
        <f t="shared" si="327"/>
        <v>114101505908</v>
      </c>
      <c r="W3519" s="83">
        <f>VLOOKUP(V3519,Factors!$E$6:$H$5950,4,FALSE)</f>
        <v>0.1128</v>
      </c>
      <c r="X3519" t="str">
        <f>VLOOKUP(V3519,Factors!$E$6:$F$5950,2,FALSE)</f>
        <v>Customers-Res</v>
      </c>
      <c r="Y3519" s="92">
        <f t="shared" si="330"/>
        <v>33.838872000000002</v>
      </c>
      <c r="Z3519" s="92">
        <f t="shared" si="331"/>
        <v>266.15112800000003</v>
      </c>
      <c r="AA3519" s="92">
        <f t="shared" si="332"/>
        <v>299.99</v>
      </c>
    </row>
    <row r="3520" spans="1:27" x14ac:dyDescent="0.25">
      <c r="A3520" t="s">
        <v>710</v>
      </c>
      <c r="B3520" t="s">
        <v>706</v>
      </c>
      <c r="C3520" t="s">
        <v>707</v>
      </c>
      <c r="D3520" t="s">
        <v>723</v>
      </c>
      <c r="E3520" t="s">
        <v>724</v>
      </c>
      <c r="F3520" t="str">
        <f t="shared" si="328"/>
        <v>5015</v>
      </c>
      <c r="G3520" t="s">
        <v>110</v>
      </c>
      <c r="H3520" t="s">
        <v>111</v>
      </c>
      <c r="I3520" s="91">
        <v>11782.03</v>
      </c>
      <c r="J3520" s="91">
        <v>12734.41</v>
      </c>
      <c r="K3520" s="91">
        <v>13800.77</v>
      </c>
      <c r="L3520" s="91">
        <v>11561.94</v>
      </c>
      <c r="M3520" s="91">
        <v>11181.24</v>
      </c>
      <c r="N3520" s="91">
        <v>13928.01</v>
      </c>
      <c r="O3520" s="91">
        <v>10364.280000000001</v>
      </c>
      <c r="P3520" s="91">
        <v>9678.6299999999992</v>
      </c>
      <c r="Q3520" s="91">
        <v>11668.5</v>
      </c>
      <c r="R3520" s="91">
        <v>10985.9</v>
      </c>
      <c r="S3520" s="91">
        <v>10714.73</v>
      </c>
      <c r="T3520" s="91">
        <v>11739.03</v>
      </c>
      <c r="U3520" s="91">
        <f t="shared" si="329"/>
        <v>140139.47</v>
      </c>
      <c r="V3520" s="82" t="str">
        <f t="shared" si="327"/>
        <v>114105015908</v>
      </c>
      <c r="W3520" s="83">
        <f>VLOOKUP(V3520,Factors!$E$6:$H$5950,4,FALSE)</f>
        <v>0.1128</v>
      </c>
      <c r="X3520" t="str">
        <f>VLOOKUP(V3520,Factors!$E$6:$F$5950,2,FALSE)</f>
        <v>Customers-Res</v>
      </c>
      <c r="Y3520" s="92">
        <f t="shared" si="330"/>
        <v>15807.732216</v>
      </c>
      <c r="Z3520" s="92">
        <f t="shared" si="331"/>
        <v>124331.737784</v>
      </c>
      <c r="AA3520" s="92">
        <f t="shared" si="332"/>
        <v>140139.47</v>
      </c>
    </row>
    <row r="3521" spans="1:27" x14ac:dyDescent="0.25">
      <c r="A3521" t="s">
        <v>710</v>
      </c>
      <c r="B3521" t="s">
        <v>706</v>
      </c>
      <c r="C3521" t="s">
        <v>707</v>
      </c>
      <c r="D3521" t="s">
        <v>723</v>
      </c>
      <c r="E3521" t="s">
        <v>724</v>
      </c>
      <c r="F3521" t="str">
        <f t="shared" si="328"/>
        <v>5015</v>
      </c>
      <c r="G3521" t="s">
        <v>112</v>
      </c>
      <c r="H3521" t="s">
        <v>113</v>
      </c>
      <c r="I3521" s="91">
        <v>833.33</v>
      </c>
      <c r="J3521" s="91">
        <v>833.33</v>
      </c>
      <c r="K3521" s="91">
        <v>833.33</v>
      </c>
      <c r="L3521" s="91">
        <v>833.33</v>
      </c>
      <c r="M3521" s="91">
        <v>833.33</v>
      </c>
      <c r="N3521" s="91">
        <v>833.33</v>
      </c>
      <c r="O3521" s="91">
        <v>833.33</v>
      </c>
      <c r="P3521" s="91">
        <v>833.33</v>
      </c>
      <c r="Q3521" s="91">
        <v>833.33</v>
      </c>
      <c r="R3521" s="91">
        <v>833.33</v>
      </c>
      <c r="S3521" s="91">
        <v>833.33</v>
      </c>
      <c r="T3521" s="91">
        <v>833.33</v>
      </c>
      <c r="U3521" s="91">
        <f t="shared" si="329"/>
        <v>9999.9600000000009</v>
      </c>
      <c r="V3521" s="82" t="str">
        <f t="shared" si="327"/>
        <v>114105015908</v>
      </c>
      <c r="W3521" s="83">
        <f>VLOOKUP(V3521,Factors!$E$6:$H$5950,4,FALSE)</f>
        <v>0.1128</v>
      </c>
      <c r="X3521" t="str">
        <f>VLOOKUP(V3521,Factors!$E$6:$F$5950,2,FALSE)</f>
        <v>Customers-Res</v>
      </c>
      <c r="Y3521" s="92">
        <f t="shared" si="330"/>
        <v>1127.995488</v>
      </c>
      <c r="Z3521" s="92">
        <f t="shared" si="331"/>
        <v>8871.9645120000005</v>
      </c>
      <c r="AA3521" s="92">
        <f t="shared" si="332"/>
        <v>9999.9600000000009</v>
      </c>
    </row>
    <row r="3522" spans="1:27" x14ac:dyDescent="0.25">
      <c r="A3522" t="s">
        <v>710</v>
      </c>
      <c r="B3522" t="s">
        <v>706</v>
      </c>
      <c r="C3522" t="s">
        <v>707</v>
      </c>
      <c r="D3522" t="s">
        <v>723</v>
      </c>
      <c r="E3522" t="s">
        <v>724</v>
      </c>
      <c r="F3522" t="str">
        <f t="shared" si="328"/>
        <v>5015</v>
      </c>
      <c r="G3522" t="s">
        <v>88</v>
      </c>
      <c r="H3522" t="s">
        <v>89</v>
      </c>
      <c r="I3522" s="91">
        <v>1868.44</v>
      </c>
      <c r="J3522" s="91">
        <v>1868.45</v>
      </c>
      <c r="K3522" s="91">
        <v>1928.84</v>
      </c>
      <c r="L3522" s="91">
        <v>1928.86</v>
      </c>
      <c r="M3522" s="91">
        <v>1928.85</v>
      </c>
      <c r="N3522" s="91">
        <v>1928.85</v>
      </c>
      <c r="O3522" s="91">
        <v>1928.88</v>
      </c>
      <c r="P3522" s="91">
        <v>1928.85</v>
      </c>
      <c r="Q3522" s="91">
        <v>1928.84</v>
      </c>
      <c r="R3522" s="91">
        <v>1928.88</v>
      </c>
      <c r="S3522" s="91">
        <v>1928.85</v>
      </c>
      <c r="T3522" s="91">
        <v>1928.86</v>
      </c>
      <c r="U3522" s="91">
        <f t="shared" si="329"/>
        <v>23025.45</v>
      </c>
      <c r="V3522" s="82" t="str">
        <f t="shared" si="327"/>
        <v>114105015908</v>
      </c>
      <c r="W3522" s="83">
        <f>VLOOKUP(V3522,Factors!$E$6:$H$5950,4,FALSE)</f>
        <v>0.1128</v>
      </c>
      <c r="X3522" t="str">
        <f>VLOOKUP(V3522,Factors!$E$6:$F$5950,2,FALSE)</f>
        <v>Customers-Res</v>
      </c>
      <c r="Y3522" s="92">
        <f t="shared" si="330"/>
        <v>2597.2707599999999</v>
      </c>
      <c r="Z3522" s="92">
        <f t="shared" si="331"/>
        <v>20428.179240000001</v>
      </c>
      <c r="AA3522" s="92">
        <f t="shared" si="332"/>
        <v>23025.45</v>
      </c>
    </row>
    <row r="3523" spans="1:27" x14ac:dyDescent="0.25">
      <c r="A3523" t="s">
        <v>710</v>
      </c>
      <c r="B3523" t="s">
        <v>706</v>
      </c>
      <c r="C3523" t="s">
        <v>707</v>
      </c>
      <c r="D3523" t="s">
        <v>723</v>
      </c>
      <c r="E3523" t="s">
        <v>724</v>
      </c>
      <c r="F3523" t="str">
        <f t="shared" si="328"/>
        <v>5015</v>
      </c>
      <c r="G3523" t="s">
        <v>90</v>
      </c>
      <c r="H3523" t="s">
        <v>91</v>
      </c>
      <c r="I3523" s="91">
        <v>7341.97</v>
      </c>
      <c r="J3523" s="91">
        <v>7341.96</v>
      </c>
      <c r="K3523" s="91">
        <v>7576.73</v>
      </c>
      <c r="L3523" s="91">
        <v>7576.76</v>
      </c>
      <c r="M3523" s="91">
        <v>7576.74</v>
      </c>
      <c r="N3523" s="91">
        <v>7576.74</v>
      </c>
      <c r="O3523" s="91">
        <v>7576.75</v>
      </c>
      <c r="P3523" s="91">
        <v>7576.7</v>
      </c>
      <c r="Q3523" s="91">
        <v>7576.76</v>
      </c>
      <c r="R3523" s="91">
        <v>7576.77</v>
      </c>
      <c r="S3523" s="91">
        <v>7576.73</v>
      </c>
      <c r="T3523" s="91">
        <v>7576.73</v>
      </c>
      <c r="U3523" s="91">
        <f t="shared" si="329"/>
        <v>90451.339999999982</v>
      </c>
      <c r="V3523" s="82" t="str">
        <f t="shared" si="327"/>
        <v>114105015908</v>
      </c>
      <c r="W3523" s="83">
        <f>VLOOKUP(V3523,Factors!$E$6:$H$5950,4,FALSE)</f>
        <v>0.1128</v>
      </c>
      <c r="X3523" t="str">
        <f>VLOOKUP(V3523,Factors!$E$6:$F$5950,2,FALSE)</f>
        <v>Customers-Res</v>
      </c>
      <c r="Y3523" s="92">
        <f t="shared" si="330"/>
        <v>10202.911151999997</v>
      </c>
      <c r="Z3523" s="92">
        <f t="shared" si="331"/>
        <v>80248.428847999981</v>
      </c>
      <c r="AA3523" s="92">
        <f t="shared" si="332"/>
        <v>90451.339999999982</v>
      </c>
    </row>
    <row r="3524" spans="1:27" x14ac:dyDescent="0.25">
      <c r="A3524" t="s">
        <v>710</v>
      </c>
      <c r="B3524" t="s">
        <v>706</v>
      </c>
      <c r="C3524" t="s">
        <v>707</v>
      </c>
      <c r="D3524" t="s">
        <v>723</v>
      </c>
      <c r="E3524" t="s">
        <v>724</v>
      </c>
      <c r="F3524" t="str">
        <f t="shared" si="328"/>
        <v>5015</v>
      </c>
      <c r="G3524" t="s">
        <v>180</v>
      </c>
      <c r="H3524" t="s">
        <v>181</v>
      </c>
      <c r="I3524" s="91">
        <v>6249.26</v>
      </c>
      <c r="J3524" s="91">
        <v>6075.33</v>
      </c>
      <c r="K3524" s="91">
        <v>6142.66</v>
      </c>
      <c r="L3524" s="91">
        <v>6360.12</v>
      </c>
      <c r="M3524" s="91">
        <v>6219.64</v>
      </c>
      <c r="N3524" s="91">
        <v>6683.95</v>
      </c>
      <c r="O3524" s="91">
        <v>4983.84</v>
      </c>
      <c r="P3524" s="91">
        <v>5752.42</v>
      </c>
      <c r="Q3524" s="91">
        <v>5243.65</v>
      </c>
      <c r="R3524" s="91">
        <v>5610.92</v>
      </c>
      <c r="S3524" s="91">
        <v>6020.16</v>
      </c>
      <c r="T3524" s="91">
        <v>5773.89</v>
      </c>
      <c r="U3524" s="91">
        <f t="shared" si="329"/>
        <v>71115.839999999997</v>
      </c>
      <c r="V3524" s="82" t="str">
        <f t="shared" ref="V3524:V3587" si="333">CONCATENATE(B3524,RIGHT(D3524,4),A3524)</f>
        <v>114105015908</v>
      </c>
      <c r="W3524" s="83">
        <f>VLOOKUP(V3524,Factors!$E$6:$H$5950,4,FALSE)</f>
        <v>0.1128</v>
      </c>
      <c r="X3524" t="str">
        <f>VLOOKUP(V3524,Factors!$E$6:$F$5950,2,FALSE)</f>
        <v>Customers-Res</v>
      </c>
      <c r="Y3524" s="92">
        <f t="shared" si="330"/>
        <v>8021.866751999999</v>
      </c>
      <c r="Z3524" s="92">
        <f t="shared" si="331"/>
        <v>63093.973247999995</v>
      </c>
      <c r="AA3524" s="92">
        <f t="shared" si="332"/>
        <v>71115.839999999997</v>
      </c>
    </row>
    <row r="3525" spans="1:27" x14ac:dyDescent="0.25">
      <c r="A3525" t="s">
        <v>710</v>
      </c>
      <c r="B3525" t="s">
        <v>706</v>
      </c>
      <c r="C3525" t="s">
        <v>707</v>
      </c>
      <c r="D3525" t="s">
        <v>723</v>
      </c>
      <c r="E3525" t="s">
        <v>724</v>
      </c>
      <c r="F3525" t="str">
        <f t="shared" ref="F3525:F3588" si="334">RIGHT(D3525,4)</f>
        <v>5015</v>
      </c>
      <c r="G3525" t="s">
        <v>166</v>
      </c>
      <c r="H3525" t="s">
        <v>167</v>
      </c>
      <c r="I3525" s="91">
        <v>-22140.62</v>
      </c>
      <c r="J3525" s="91">
        <v>-20962.86</v>
      </c>
      <c r="K3525" s="91">
        <v>-20455.72</v>
      </c>
      <c r="L3525" s="91">
        <v>-23607.48</v>
      </c>
      <c r="M3525" s="91">
        <v>-20781.080000000002</v>
      </c>
      <c r="N3525" s="91">
        <v>-23316.12</v>
      </c>
      <c r="O3525" s="91">
        <v>-15399.9</v>
      </c>
      <c r="P3525" s="91">
        <v>-19358</v>
      </c>
      <c r="Q3525" s="91">
        <v>-18789.48</v>
      </c>
      <c r="R3525" s="91">
        <v>-18689.32</v>
      </c>
      <c r="S3525" s="91">
        <v>-20918</v>
      </c>
      <c r="T3525" s="91">
        <v>-19829.96</v>
      </c>
      <c r="U3525" s="91">
        <f t="shared" ref="U3525:U3588" si="335">SUM(I3525:T3525)</f>
        <v>-244248.54</v>
      </c>
      <c r="V3525" s="82" t="str">
        <f t="shared" si="333"/>
        <v>114105015908</v>
      </c>
      <c r="W3525" s="83">
        <f>VLOOKUP(V3525,Factors!$E$6:$H$5950,4,FALSE)</f>
        <v>0.1128</v>
      </c>
      <c r="X3525" t="str">
        <f>VLOOKUP(V3525,Factors!$E$6:$F$5950,2,FALSE)</f>
        <v>Customers-Res</v>
      </c>
      <c r="Y3525" s="92">
        <f t="shared" si="330"/>
        <v>-27551.235312000001</v>
      </c>
      <c r="Z3525" s="92">
        <f t="shared" si="331"/>
        <v>-216697.304688</v>
      </c>
      <c r="AA3525" s="92">
        <f t="shared" si="332"/>
        <v>-244248.54</v>
      </c>
    </row>
    <row r="3526" spans="1:27" x14ac:dyDescent="0.25">
      <c r="A3526" t="s">
        <v>710</v>
      </c>
      <c r="B3526" t="s">
        <v>706</v>
      </c>
      <c r="C3526" t="s">
        <v>707</v>
      </c>
      <c r="D3526" t="s">
        <v>725</v>
      </c>
      <c r="E3526" t="s">
        <v>726</v>
      </c>
      <c r="F3526" t="str">
        <f t="shared" si="334"/>
        <v>5020</v>
      </c>
      <c r="G3526" t="s">
        <v>110</v>
      </c>
      <c r="H3526" t="s">
        <v>111</v>
      </c>
      <c r="I3526" s="91">
        <v>16927.75</v>
      </c>
      <c r="J3526" s="91">
        <v>19630.22</v>
      </c>
      <c r="K3526" s="91">
        <v>20257.79</v>
      </c>
      <c r="L3526" s="91">
        <v>16888.990000000002</v>
      </c>
      <c r="M3526" s="91">
        <v>17988.03</v>
      </c>
      <c r="N3526" s="91">
        <v>21030.73</v>
      </c>
      <c r="O3526" s="91">
        <v>17111.87</v>
      </c>
      <c r="P3526" s="91">
        <v>15489.95</v>
      </c>
      <c r="Q3526" s="91">
        <v>16995.53</v>
      </c>
      <c r="R3526" s="91">
        <v>17765.759999999998</v>
      </c>
      <c r="S3526" s="91">
        <v>16848.900000000001</v>
      </c>
      <c r="T3526" s="91">
        <v>18196.04</v>
      </c>
      <c r="U3526" s="91">
        <f t="shared" si="335"/>
        <v>215131.56</v>
      </c>
      <c r="V3526" s="82" t="str">
        <f t="shared" si="333"/>
        <v>114105020908</v>
      </c>
      <c r="W3526" s="83">
        <f>VLOOKUP(V3526,Factors!$E$6:$H$5950,4,FALSE)</f>
        <v>0.1128</v>
      </c>
      <c r="X3526" t="str">
        <f>VLOOKUP(V3526,Factors!$E$6:$F$5950,2,FALSE)</f>
        <v>Customers-Res</v>
      </c>
      <c r="Y3526" s="92">
        <f t="shared" si="330"/>
        <v>24266.839968</v>
      </c>
      <c r="Z3526" s="92">
        <f t="shared" si="331"/>
        <v>190864.72003199998</v>
      </c>
      <c r="AA3526" s="92">
        <f t="shared" si="332"/>
        <v>215131.56</v>
      </c>
    </row>
    <row r="3527" spans="1:27" x14ac:dyDescent="0.25">
      <c r="A3527" t="s">
        <v>710</v>
      </c>
      <c r="B3527" t="s">
        <v>706</v>
      </c>
      <c r="C3527" t="s">
        <v>707</v>
      </c>
      <c r="D3527" t="s">
        <v>725</v>
      </c>
      <c r="E3527" t="s">
        <v>726</v>
      </c>
      <c r="F3527" t="str">
        <f t="shared" si="334"/>
        <v>5020</v>
      </c>
      <c r="G3527" t="s">
        <v>88</v>
      </c>
      <c r="H3527" t="s">
        <v>89</v>
      </c>
      <c r="I3527" s="91">
        <v>2797.23</v>
      </c>
      <c r="J3527" s="91">
        <v>2797.25</v>
      </c>
      <c r="K3527" s="91">
        <v>2885.57</v>
      </c>
      <c r="L3527" s="91">
        <v>2885.56</v>
      </c>
      <c r="M3527" s="91">
        <v>2885.56</v>
      </c>
      <c r="N3527" s="91">
        <v>2885.55</v>
      </c>
      <c r="O3527" s="91">
        <v>2885.53</v>
      </c>
      <c r="P3527" s="91">
        <v>2885.58</v>
      </c>
      <c r="Q3527" s="91">
        <v>2885.58</v>
      </c>
      <c r="R3527" s="91">
        <v>2885.55</v>
      </c>
      <c r="S3527" s="91">
        <v>2885.55</v>
      </c>
      <c r="T3527" s="91">
        <v>2885.54</v>
      </c>
      <c r="U3527" s="91">
        <f t="shared" si="335"/>
        <v>34450.049999999996</v>
      </c>
      <c r="V3527" s="82" t="str">
        <f t="shared" si="333"/>
        <v>114105020908</v>
      </c>
      <c r="W3527" s="83">
        <f>VLOOKUP(V3527,Factors!$E$6:$H$5950,4,FALSE)</f>
        <v>0.1128</v>
      </c>
      <c r="X3527" t="str">
        <f>VLOOKUP(V3527,Factors!$E$6:$F$5950,2,FALSE)</f>
        <v>Customers-Res</v>
      </c>
      <c r="Y3527" s="92">
        <f t="shared" si="330"/>
        <v>3885.9656399999994</v>
      </c>
      <c r="Z3527" s="92">
        <f t="shared" si="331"/>
        <v>30564.084359999997</v>
      </c>
      <c r="AA3527" s="92">
        <f t="shared" si="332"/>
        <v>34450.049999999996</v>
      </c>
    </row>
    <row r="3528" spans="1:27" x14ac:dyDescent="0.25">
      <c r="A3528" t="s">
        <v>710</v>
      </c>
      <c r="B3528" t="s">
        <v>706</v>
      </c>
      <c r="C3528" t="s">
        <v>707</v>
      </c>
      <c r="D3528" t="s">
        <v>725</v>
      </c>
      <c r="E3528" t="s">
        <v>726</v>
      </c>
      <c r="F3528" t="str">
        <f t="shared" si="334"/>
        <v>5020</v>
      </c>
      <c r="G3528" t="s">
        <v>90</v>
      </c>
      <c r="H3528" t="s">
        <v>91</v>
      </c>
      <c r="I3528" s="91">
        <v>10867.17</v>
      </c>
      <c r="J3528" s="91">
        <v>10867.17</v>
      </c>
      <c r="K3528" s="91">
        <v>11210.26</v>
      </c>
      <c r="L3528" s="91">
        <v>11210.22</v>
      </c>
      <c r="M3528" s="91">
        <v>11210.25</v>
      </c>
      <c r="N3528" s="91">
        <v>11210.25</v>
      </c>
      <c r="O3528" s="91">
        <v>11210.24</v>
      </c>
      <c r="P3528" s="91">
        <v>11210.22</v>
      </c>
      <c r="Q3528" s="91">
        <v>11210.26</v>
      </c>
      <c r="R3528" s="91">
        <v>11210.23</v>
      </c>
      <c r="S3528" s="91">
        <v>11210.25</v>
      </c>
      <c r="T3528" s="91">
        <v>11210.23</v>
      </c>
      <c r="U3528" s="91">
        <f t="shared" si="335"/>
        <v>133836.75</v>
      </c>
      <c r="V3528" s="82" t="str">
        <f t="shared" si="333"/>
        <v>114105020908</v>
      </c>
      <c r="W3528" s="83">
        <f>VLOOKUP(V3528,Factors!$E$6:$H$5950,4,FALSE)</f>
        <v>0.1128</v>
      </c>
      <c r="X3528" t="str">
        <f>VLOOKUP(V3528,Factors!$E$6:$F$5950,2,FALSE)</f>
        <v>Customers-Res</v>
      </c>
      <c r="Y3528" s="92">
        <f t="shared" si="330"/>
        <v>15096.785399999999</v>
      </c>
      <c r="Z3528" s="92">
        <f t="shared" si="331"/>
        <v>118739.96460000001</v>
      </c>
      <c r="AA3528" s="92">
        <f t="shared" si="332"/>
        <v>133836.75</v>
      </c>
    </row>
    <row r="3529" spans="1:27" x14ac:dyDescent="0.25">
      <c r="A3529" t="s">
        <v>710</v>
      </c>
      <c r="B3529" t="s">
        <v>706</v>
      </c>
      <c r="C3529" t="s">
        <v>707</v>
      </c>
      <c r="D3529" t="s">
        <v>725</v>
      </c>
      <c r="E3529" t="s">
        <v>726</v>
      </c>
      <c r="F3529" t="str">
        <f t="shared" si="334"/>
        <v>5020</v>
      </c>
      <c r="G3529" t="s">
        <v>180</v>
      </c>
      <c r="H3529" t="s">
        <v>181</v>
      </c>
      <c r="I3529" s="91">
        <v>6249.26</v>
      </c>
      <c r="J3529" s="91">
        <v>6075.33</v>
      </c>
      <c r="K3529" s="91">
        <v>6142.66</v>
      </c>
      <c r="L3529" s="91">
        <v>6360.12</v>
      </c>
      <c r="M3529" s="91">
        <v>6219.64</v>
      </c>
      <c r="N3529" s="91">
        <v>6683.95</v>
      </c>
      <c r="O3529" s="91">
        <v>4983.84</v>
      </c>
      <c r="P3529" s="91">
        <v>5752.42</v>
      </c>
      <c r="Q3529" s="91">
        <v>5243.65</v>
      </c>
      <c r="R3529" s="91">
        <v>5610.92</v>
      </c>
      <c r="S3529" s="91">
        <v>6020.16</v>
      </c>
      <c r="T3529" s="91">
        <v>5773.89</v>
      </c>
      <c r="U3529" s="91">
        <f t="shared" si="335"/>
        <v>71115.839999999997</v>
      </c>
      <c r="V3529" s="82" t="str">
        <f t="shared" si="333"/>
        <v>114105020908</v>
      </c>
      <c r="W3529" s="83">
        <f>VLOOKUP(V3529,Factors!$E$6:$H$5950,4,FALSE)</f>
        <v>0.1128</v>
      </c>
      <c r="X3529" t="str">
        <f>VLOOKUP(V3529,Factors!$E$6:$F$5950,2,FALSE)</f>
        <v>Customers-Res</v>
      </c>
      <c r="Y3529" s="92">
        <f t="shared" si="330"/>
        <v>8021.866751999999</v>
      </c>
      <c r="Z3529" s="92">
        <f t="shared" si="331"/>
        <v>63093.973247999995</v>
      </c>
      <c r="AA3529" s="92">
        <f t="shared" si="332"/>
        <v>71115.839999999997</v>
      </c>
    </row>
    <row r="3530" spans="1:27" x14ac:dyDescent="0.25">
      <c r="A3530" t="s">
        <v>710</v>
      </c>
      <c r="B3530" t="s">
        <v>706</v>
      </c>
      <c r="C3530" t="s">
        <v>707</v>
      </c>
      <c r="D3530" t="s">
        <v>725</v>
      </c>
      <c r="E3530" t="s">
        <v>726</v>
      </c>
      <c r="F3530" t="str">
        <f t="shared" si="334"/>
        <v>5020</v>
      </c>
      <c r="G3530" t="s">
        <v>166</v>
      </c>
      <c r="H3530" t="s">
        <v>167</v>
      </c>
      <c r="I3530" s="91">
        <v>-32509.14</v>
      </c>
      <c r="J3530" s="91">
        <v>-33161.14</v>
      </c>
      <c r="K3530" s="91">
        <v>-32888.120000000003</v>
      </c>
      <c r="L3530" s="91">
        <v>-33552.68</v>
      </c>
      <c r="M3530" s="91">
        <v>-34456.68</v>
      </c>
      <c r="N3530" s="91">
        <v>-36369.800000000003</v>
      </c>
      <c r="O3530" s="91">
        <v>-28454.34</v>
      </c>
      <c r="P3530" s="91">
        <v>-31168.47</v>
      </c>
      <c r="Q3530" s="91">
        <v>-28113.32</v>
      </c>
      <c r="R3530" s="91">
        <v>-32365.08</v>
      </c>
      <c r="S3530" s="91">
        <v>-32728.45</v>
      </c>
      <c r="T3530" s="91">
        <v>-31640.52</v>
      </c>
      <c r="U3530" s="91">
        <f t="shared" si="335"/>
        <v>-387407.74000000005</v>
      </c>
      <c r="V3530" s="82" t="str">
        <f t="shared" si="333"/>
        <v>114105020908</v>
      </c>
      <c r="W3530" s="83">
        <f>VLOOKUP(V3530,Factors!$E$6:$H$5950,4,FALSE)</f>
        <v>0.1128</v>
      </c>
      <c r="X3530" t="str">
        <f>VLOOKUP(V3530,Factors!$E$6:$F$5950,2,FALSE)</f>
        <v>Customers-Res</v>
      </c>
      <c r="Y3530" s="92">
        <f t="shared" si="330"/>
        <v>-43699.593072000003</v>
      </c>
      <c r="Z3530" s="92">
        <f t="shared" si="331"/>
        <v>-343708.14692800003</v>
      </c>
      <c r="AA3530" s="92">
        <f t="shared" si="332"/>
        <v>-387407.74000000005</v>
      </c>
    </row>
    <row r="3531" spans="1:27" x14ac:dyDescent="0.25">
      <c r="A3531" t="s">
        <v>710</v>
      </c>
      <c r="B3531" t="s">
        <v>731</v>
      </c>
      <c r="C3531" t="s">
        <v>732</v>
      </c>
      <c r="D3531" t="s">
        <v>719</v>
      </c>
      <c r="E3531" t="s">
        <v>720</v>
      </c>
      <c r="F3531" t="str">
        <f t="shared" si="334"/>
        <v>1505</v>
      </c>
      <c r="G3531" t="s">
        <v>146</v>
      </c>
      <c r="H3531" t="s">
        <v>147</v>
      </c>
      <c r="I3531" s="91"/>
      <c r="J3531" s="91"/>
      <c r="K3531" s="91"/>
      <c r="L3531" s="91">
        <v>729.5</v>
      </c>
      <c r="M3531" s="91"/>
      <c r="N3531" s="91"/>
      <c r="O3531" s="91"/>
      <c r="P3531" s="91"/>
      <c r="Q3531" s="91"/>
      <c r="R3531" s="91">
        <v>200.86</v>
      </c>
      <c r="S3531" s="91"/>
      <c r="T3531" s="91"/>
      <c r="U3531" s="91">
        <f t="shared" si="335"/>
        <v>930.36</v>
      </c>
      <c r="V3531" s="82" t="str">
        <f t="shared" si="333"/>
        <v>114201505908</v>
      </c>
      <c r="W3531" s="83">
        <f>VLOOKUP(V3531,Factors!$E$6:$H$5950,4,FALSE)</f>
        <v>0.1119</v>
      </c>
      <c r="X3531" t="str">
        <f>VLOOKUP(V3531,Factors!$E$6:$F$5950,2,FALSE)</f>
        <v>Customers-All</v>
      </c>
      <c r="Y3531" s="92">
        <f t="shared" si="330"/>
        <v>104.10728400000001</v>
      </c>
      <c r="Z3531" s="92">
        <f t="shared" si="331"/>
        <v>826.25271599999996</v>
      </c>
      <c r="AA3531" s="92">
        <f t="shared" si="332"/>
        <v>930.36</v>
      </c>
    </row>
    <row r="3532" spans="1:27" x14ac:dyDescent="0.25">
      <c r="A3532" t="s">
        <v>710</v>
      </c>
      <c r="B3532" t="s">
        <v>731</v>
      </c>
      <c r="C3532" t="s">
        <v>732</v>
      </c>
      <c r="D3532" t="s">
        <v>733</v>
      </c>
      <c r="E3532" t="s">
        <v>734</v>
      </c>
      <c r="F3532" t="str">
        <f t="shared" si="334"/>
        <v>4771</v>
      </c>
      <c r="G3532" t="s">
        <v>735</v>
      </c>
      <c r="H3532" t="s">
        <v>736</v>
      </c>
      <c r="I3532" s="91">
        <v>19770.189999999999</v>
      </c>
      <c r="J3532" s="91">
        <v>23041.15</v>
      </c>
      <c r="K3532" s="91">
        <v>12234.29</v>
      </c>
      <c r="L3532" s="91">
        <v>25519.34</v>
      </c>
      <c r="M3532" s="91">
        <v>23259.01</v>
      </c>
      <c r="N3532" s="91">
        <v>27386.82</v>
      </c>
      <c r="O3532" s="91">
        <v>25002.5</v>
      </c>
      <c r="P3532" s="91">
        <v>32342.99</v>
      </c>
      <c r="Q3532" s="91">
        <v>22412.91</v>
      </c>
      <c r="R3532" s="91">
        <v>23429.49</v>
      </c>
      <c r="S3532" s="91">
        <v>27501.26</v>
      </c>
      <c r="T3532" s="91">
        <v>29244</v>
      </c>
      <c r="U3532" s="91">
        <f t="shared" si="335"/>
        <v>291143.94999999995</v>
      </c>
      <c r="V3532" s="82" t="str">
        <f t="shared" si="333"/>
        <v>114204771908</v>
      </c>
      <c r="W3532" s="83">
        <f>VLOOKUP(V3532,Factors!$E$6:$H$5950,4,FALSE)</f>
        <v>0.1119</v>
      </c>
      <c r="X3532" t="str">
        <f>VLOOKUP(V3532,Factors!$E$6:$F$5950,2,FALSE)</f>
        <v>Customers-All</v>
      </c>
      <c r="Y3532" s="92">
        <f t="shared" si="330"/>
        <v>32579.008004999996</v>
      </c>
      <c r="Z3532" s="92">
        <f t="shared" si="331"/>
        <v>258564.94199499994</v>
      </c>
      <c r="AA3532" s="92">
        <f t="shared" si="332"/>
        <v>291143.94999999995</v>
      </c>
    </row>
    <row r="3533" spans="1:27" x14ac:dyDescent="0.25">
      <c r="A3533" t="s">
        <v>710</v>
      </c>
      <c r="B3533" t="s">
        <v>731</v>
      </c>
      <c r="C3533" t="s">
        <v>732</v>
      </c>
      <c r="D3533" t="s">
        <v>723</v>
      </c>
      <c r="E3533" t="s">
        <v>724</v>
      </c>
      <c r="F3533" t="str">
        <f t="shared" si="334"/>
        <v>5015</v>
      </c>
      <c r="G3533" t="s">
        <v>110</v>
      </c>
      <c r="H3533" t="s">
        <v>111</v>
      </c>
      <c r="I3533" s="91">
        <v>10920.77</v>
      </c>
      <c r="J3533" s="91">
        <v>11540.67</v>
      </c>
      <c r="K3533" s="91">
        <v>11322.17</v>
      </c>
      <c r="L3533" s="91">
        <v>11720.16</v>
      </c>
      <c r="M3533" s="91">
        <v>11898.3</v>
      </c>
      <c r="N3533" s="91">
        <v>11909.87</v>
      </c>
      <c r="O3533" s="91">
        <v>8454.02</v>
      </c>
      <c r="P3533" s="91">
        <v>9663.56</v>
      </c>
      <c r="Q3533" s="91">
        <v>11002.68</v>
      </c>
      <c r="R3533" s="91">
        <v>11854.63</v>
      </c>
      <c r="S3533" s="91">
        <v>10186.6</v>
      </c>
      <c r="T3533" s="91">
        <v>9737.99</v>
      </c>
      <c r="U3533" s="91">
        <f t="shared" si="335"/>
        <v>130211.42000000003</v>
      </c>
      <c r="V3533" s="82" t="str">
        <f t="shared" si="333"/>
        <v>114205015908</v>
      </c>
      <c r="W3533" s="83">
        <f>VLOOKUP(V3533,Factors!$E$6:$H$5950,4,FALSE)</f>
        <v>0.1119</v>
      </c>
      <c r="X3533" t="str">
        <f>VLOOKUP(V3533,Factors!$E$6:$F$5950,2,FALSE)</f>
        <v>Customers-All</v>
      </c>
      <c r="Y3533" s="92">
        <f t="shared" si="330"/>
        <v>14570.657898000003</v>
      </c>
      <c r="Z3533" s="92">
        <f t="shared" si="331"/>
        <v>115640.76210200002</v>
      </c>
      <c r="AA3533" s="92">
        <f t="shared" si="332"/>
        <v>130211.42000000003</v>
      </c>
    </row>
    <row r="3534" spans="1:27" x14ac:dyDescent="0.25">
      <c r="A3534" t="s">
        <v>710</v>
      </c>
      <c r="B3534" t="s">
        <v>731</v>
      </c>
      <c r="C3534" t="s">
        <v>732</v>
      </c>
      <c r="D3534" t="s">
        <v>723</v>
      </c>
      <c r="E3534" t="s">
        <v>724</v>
      </c>
      <c r="F3534" t="str">
        <f t="shared" si="334"/>
        <v>5015</v>
      </c>
      <c r="G3534" t="s">
        <v>88</v>
      </c>
      <c r="H3534" t="s">
        <v>89</v>
      </c>
      <c r="I3534" s="91">
        <v>1638.6</v>
      </c>
      <c r="J3534" s="91">
        <v>1638.58</v>
      </c>
      <c r="K3534" s="91">
        <v>1688.85</v>
      </c>
      <c r="L3534" s="91">
        <v>1688.88</v>
      </c>
      <c r="M3534" s="91">
        <v>1688.85</v>
      </c>
      <c r="N3534" s="91">
        <v>1688.84</v>
      </c>
      <c r="O3534" s="91">
        <v>1688.83</v>
      </c>
      <c r="P3534" s="91">
        <v>1688.85</v>
      </c>
      <c r="Q3534" s="91">
        <v>1688.87</v>
      </c>
      <c r="R3534" s="91">
        <v>1688.85</v>
      </c>
      <c r="S3534" s="91">
        <v>1688.86</v>
      </c>
      <c r="T3534" s="91">
        <v>1688.88</v>
      </c>
      <c r="U3534" s="91">
        <f t="shared" si="335"/>
        <v>20165.740000000002</v>
      </c>
      <c r="V3534" s="82" t="str">
        <f t="shared" si="333"/>
        <v>114205015908</v>
      </c>
      <c r="W3534" s="83">
        <f>VLOOKUP(V3534,Factors!$E$6:$H$5950,4,FALSE)</f>
        <v>0.1119</v>
      </c>
      <c r="X3534" t="str">
        <f>VLOOKUP(V3534,Factors!$E$6:$F$5950,2,FALSE)</f>
        <v>Customers-All</v>
      </c>
      <c r="Y3534" s="92">
        <f t="shared" si="330"/>
        <v>2256.5463060000002</v>
      </c>
      <c r="Z3534" s="92">
        <f t="shared" si="331"/>
        <v>17909.193694000001</v>
      </c>
      <c r="AA3534" s="92">
        <f t="shared" si="332"/>
        <v>20165.740000000002</v>
      </c>
    </row>
    <row r="3535" spans="1:27" x14ac:dyDescent="0.25">
      <c r="A3535" t="s">
        <v>710</v>
      </c>
      <c r="B3535" t="s">
        <v>731</v>
      </c>
      <c r="C3535" t="s">
        <v>732</v>
      </c>
      <c r="D3535" t="s">
        <v>723</v>
      </c>
      <c r="E3535" t="s">
        <v>724</v>
      </c>
      <c r="F3535" t="str">
        <f t="shared" si="334"/>
        <v>5015</v>
      </c>
      <c r="G3535" t="s">
        <v>90</v>
      </c>
      <c r="H3535" t="s">
        <v>91</v>
      </c>
      <c r="I3535" s="91">
        <v>6365.73</v>
      </c>
      <c r="J3535" s="91">
        <v>6365.73</v>
      </c>
      <c r="K3535" s="91">
        <v>6560.99</v>
      </c>
      <c r="L3535" s="91">
        <v>6561</v>
      </c>
      <c r="M3535" s="91">
        <v>6561</v>
      </c>
      <c r="N3535" s="91">
        <v>6561.01</v>
      </c>
      <c r="O3535" s="91">
        <v>6561.04</v>
      </c>
      <c r="P3535" s="91">
        <v>6561</v>
      </c>
      <c r="Q3535" s="91">
        <v>6561</v>
      </c>
      <c r="R3535" s="91">
        <v>6560.98</v>
      </c>
      <c r="S3535" s="91">
        <v>6560.99</v>
      </c>
      <c r="T3535" s="91">
        <v>6561</v>
      </c>
      <c r="U3535" s="91">
        <f t="shared" si="335"/>
        <v>78341.47</v>
      </c>
      <c r="V3535" s="82" t="str">
        <f t="shared" si="333"/>
        <v>114205015908</v>
      </c>
      <c r="W3535" s="83">
        <f>VLOOKUP(V3535,Factors!$E$6:$H$5950,4,FALSE)</f>
        <v>0.1119</v>
      </c>
      <c r="X3535" t="str">
        <f>VLOOKUP(V3535,Factors!$E$6:$F$5950,2,FALSE)</f>
        <v>Customers-All</v>
      </c>
      <c r="Y3535" s="92">
        <f t="shared" si="330"/>
        <v>8766.4104929999994</v>
      </c>
      <c r="Z3535" s="92">
        <f t="shared" si="331"/>
        <v>69575.059506999998</v>
      </c>
      <c r="AA3535" s="92">
        <f t="shared" si="332"/>
        <v>78341.47</v>
      </c>
    </row>
    <row r="3536" spans="1:27" x14ac:dyDescent="0.25">
      <c r="A3536" t="s">
        <v>710</v>
      </c>
      <c r="B3536" t="s">
        <v>731</v>
      </c>
      <c r="C3536" t="s">
        <v>732</v>
      </c>
      <c r="D3536" t="s">
        <v>723</v>
      </c>
      <c r="E3536" t="s">
        <v>724</v>
      </c>
      <c r="F3536" t="str">
        <f t="shared" si="334"/>
        <v>5015</v>
      </c>
      <c r="G3536" t="s">
        <v>180</v>
      </c>
      <c r="H3536" t="s">
        <v>181</v>
      </c>
      <c r="I3536" s="91">
        <v>7361.14</v>
      </c>
      <c r="J3536" s="91">
        <v>6557.28</v>
      </c>
      <c r="K3536" s="91">
        <v>7988.37</v>
      </c>
      <c r="L3536" s="91">
        <v>6723.22</v>
      </c>
      <c r="M3536" s="91">
        <v>8139.93</v>
      </c>
      <c r="N3536" s="91">
        <v>8191.12</v>
      </c>
      <c r="O3536" s="91">
        <v>6976.54</v>
      </c>
      <c r="P3536" s="91">
        <v>8304.64</v>
      </c>
      <c r="Q3536" s="91">
        <v>7231.11</v>
      </c>
      <c r="R3536" s="91">
        <v>9294.7999999999993</v>
      </c>
      <c r="S3536" s="91">
        <v>9038.9699999999993</v>
      </c>
      <c r="T3536" s="91">
        <v>9933.4599999999991</v>
      </c>
      <c r="U3536" s="91">
        <f t="shared" si="335"/>
        <v>95740.580000000016</v>
      </c>
      <c r="V3536" s="82" t="str">
        <f t="shared" si="333"/>
        <v>114205015908</v>
      </c>
      <c r="W3536" s="83">
        <f>VLOOKUP(V3536,Factors!$E$6:$H$5950,4,FALSE)</f>
        <v>0.1119</v>
      </c>
      <c r="X3536" t="str">
        <f>VLOOKUP(V3536,Factors!$E$6:$F$5950,2,FALSE)</f>
        <v>Customers-All</v>
      </c>
      <c r="Y3536" s="92">
        <f t="shared" si="330"/>
        <v>10713.370902000002</v>
      </c>
      <c r="Z3536" s="92">
        <f t="shared" si="331"/>
        <v>85027.209098000021</v>
      </c>
      <c r="AA3536" s="92">
        <f t="shared" si="332"/>
        <v>95740.580000000016</v>
      </c>
    </row>
    <row r="3537" spans="1:27" x14ac:dyDescent="0.25">
      <c r="A3537" t="s">
        <v>710</v>
      </c>
      <c r="B3537" t="s">
        <v>731</v>
      </c>
      <c r="C3537" t="s">
        <v>732</v>
      </c>
      <c r="D3537" t="s">
        <v>723</v>
      </c>
      <c r="E3537" t="s">
        <v>724</v>
      </c>
      <c r="F3537" t="str">
        <f t="shared" si="334"/>
        <v>5015</v>
      </c>
      <c r="G3537" t="s">
        <v>166</v>
      </c>
      <c r="H3537" t="s">
        <v>167</v>
      </c>
      <c r="I3537" s="91">
        <v>-19831.12</v>
      </c>
      <c r="J3537" s="91">
        <v>-19109.060000000001</v>
      </c>
      <c r="K3537" s="91">
        <v>-18123.900000000001</v>
      </c>
      <c r="L3537" s="91">
        <v>-16535.52</v>
      </c>
      <c r="M3537" s="91">
        <v>-22802.959999999999</v>
      </c>
      <c r="N3537" s="91">
        <v>-20197.5</v>
      </c>
      <c r="O3537" s="91">
        <v>-15932.48</v>
      </c>
      <c r="P3537" s="91">
        <v>-18832.82</v>
      </c>
      <c r="Q3537" s="91">
        <v>-18202.580000000002</v>
      </c>
      <c r="R3537" s="91">
        <v>-21850.94</v>
      </c>
      <c r="S3537" s="91">
        <v>-19324.78</v>
      </c>
      <c r="T3537" s="91">
        <v>-17001.759999999998</v>
      </c>
      <c r="U3537" s="91">
        <f t="shared" si="335"/>
        <v>-227745.42</v>
      </c>
      <c r="V3537" s="82" t="str">
        <f t="shared" si="333"/>
        <v>114205015908</v>
      </c>
      <c r="W3537" s="83">
        <f>VLOOKUP(V3537,Factors!$E$6:$H$5950,4,FALSE)</f>
        <v>0.1119</v>
      </c>
      <c r="X3537" t="str">
        <f>VLOOKUP(V3537,Factors!$E$6:$F$5950,2,FALSE)</f>
        <v>Customers-All</v>
      </c>
      <c r="Y3537" s="92">
        <f t="shared" si="330"/>
        <v>-25484.712498000001</v>
      </c>
      <c r="Z3537" s="92">
        <f t="shared" si="331"/>
        <v>-202260.707502</v>
      </c>
      <c r="AA3537" s="92">
        <f t="shared" si="332"/>
        <v>-227745.42</v>
      </c>
    </row>
    <row r="3538" spans="1:27" x14ac:dyDescent="0.25">
      <c r="A3538" t="s">
        <v>710</v>
      </c>
      <c r="B3538" t="s">
        <v>731</v>
      </c>
      <c r="C3538" t="s">
        <v>732</v>
      </c>
      <c r="D3538" t="s">
        <v>725</v>
      </c>
      <c r="E3538" t="s">
        <v>726</v>
      </c>
      <c r="F3538" t="str">
        <f t="shared" si="334"/>
        <v>5020</v>
      </c>
      <c r="G3538" t="s">
        <v>110</v>
      </c>
      <c r="H3538" t="s">
        <v>111</v>
      </c>
      <c r="I3538" s="91">
        <v>30636.799999999999</v>
      </c>
      <c r="J3538" s="91">
        <v>32178.73</v>
      </c>
      <c r="K3538" s="91">
        <v>38576.589999999997</v>
      </c>
      <c r="L3538" s="91">
        <v>35463.86</v>
      </c>
      <c r="M3538" s="91">
        <v>37733</v>
      </c>
      <c r="N3538" s="91">
        <v>39275.519999999997</v>
      </c>
      <c r="O3538" s="91">
        <v>31317.759999999998</v>
      </c>
      <c r="P3538" s="91">
        <v>36426.089999999997</v>
      </c>
      <c r="Q3538" s="91">
        <v>36656.61</v>
      </c>
      <c r="R3538" s="91">
        <v>40169.1</v>
      </c>
      <c r="S3538" s="91">
        <v>34826.89</v>
      </c>
      <c r="T3538" s="91">
        <v>33427.9</v>
      </c>
      <c r="U3538" s="91">
        <f t="shared" si="335"/>
        <v>426688.85</v>
      </c>
      <c r="V3538" s="82" t="str">
        <f t="shared" si="333"/>
        <v>114205020908</v>
      </c>
      <c r="W3538" s="83">
        <f>VLOOKUP(V3538,Factors!$E$6:$H$5950,4,FALSE)</f>
        <v>0.1119</v>
      </c>
      <c r="X3538" t="str">
        <f>VLOOKUP(V3538,Factors!$E$6:$F$5950,2,FALSE)</f>
        <v>Customers-All</v>
      </c>
      <c r="Y3538" s="92">
        <f t="shared" ref="Y3538:Y3601" si="336">U3538*W3538</f>
        <v>47746.482314999994</v>
      </c>
      <c r="Z3538" s="92">
        <f t="shared" ref="Z3538:Z3601" si="337">U3538-Y3538</f>
        <v>378942.367685</v>
      </c>
      <c r="AA3538" s="92">
        <f t="shared" ref="AA3538:AA3601" si="338">Y3538+Z3538</f>
        <v>426688.85</v>
      </c>
    </row>
    <row r="3539" spans="1:27" x14ac:dyDescent="0.25">
      <c r="A3539" t="s">
        <v>710</v>
      </c>
      <c r="B3539" t="s">
        <v>731</v>
      </c>
      <c r="C3539" t="s">
        <v>732</v>
      </c>
      <c r="D3539" t="s">
        <v>725</v>
      </c>
      <c r="E3539" t="s">
        <v>726</v>
      </c>
      <c r="F3539" t="str">
        <f t="shared" si="334"/>
        <v>5020</v>
      </c>
      <c r="G3539" t="s">
        <v>88</v>
      </c>
      <c r="H3539" t="s">
        <v>89</v>
      </c>
      <c r="I3539" s="91">
        <v>4699.0600000000004</v>
      </c>
      <c r="J3539" s="91">
        <v>5020.8100000000004</v>
      </c>
      <c r="K3539" s="91">
        <v>5572.31</v>
      </c>
      <c r="L3539" s="91">
        <v>5572.31</v>
      </c>
      <c r="M3539" s="91">
        <v>5572.23</v>
      </c>
      <c r="N3539" s="91">
        <v>5572.31</v>
      </c>
      <c r="O3539" s="91">
        <v>5572.32</v>
      </c>
      <c r="P3539" s="91">
        <v>5572.29</v>
      </c>
      <c r="Q3539" s="91">
        <v>5572.31</v>
      </c>
      <c r="R3539" s="91">
        <v>5572.29</v>
      </c>
      <c r="S3539" s="91">
        <v>5572.31</v>
      </c>
      <c r="T3539" s="91">
        <v>5572.28</v>
      </c>
      <c r="U3539" s="91">
        <f t="shared" si="335"/>
        <v>65442.83</v>
      </c>
      <c r="V3539" s="82" t="str">
        <f t="shared" si="333"/>
        <v>114205020908</v>
      </c>
      <c r="W3539" s="83">
        <f>VLOOKUP(V3539,Factors!$E$6:$H$5950,4,FALSE)</f>
        <v>0.1119</v>
      </c>
      <c r="X3539" t="str">
        <f>VLOOKUP(V3539,Factors!$E$6:$F$5950,2,FALSE)</f>
        <v>Customers-All</v>
      </c>
      <c r="Y3539" s="92">
        <f t="shared" si="336"/>
        <v>7323.0526770000006</v>
      </c>
      <c r="Z3539" s="92">
        <f t="shared" si="337"/>
        <v>58119.777323000002</v>
      </c>
      <c r="AA3539" s="92">
        <f t="shared" si="338"/>
        <v>65442.83</v>
      </c>
    </row>
    <row r="3540" spans="1:27" x14ac:dyDescent="0.25">
      <c r="A3540" t="s">
        <v>710</v>
      </c>
      <c r="B3540" t="s">
        <v>731</v>
      </c>
      <c r="C3540" t="s">
        <v>732</v>
      </c>
      <c r="D3540" t="s">
        <v>725</v>
      </c>
      <c r="E3540" t="s">
        <v>726</v>
      </c>
      <c r="F3540" t="str">
        <f t="shared" si="334"/>
        <v>5020</v>
      </c>
      <c r="G3540" t="s">
        <v>90</v>
      </c>
      <c r="H3540" t="s">
        <v>91</v>
      </c>
      <c r="I3540" s="91">
        <v>18255.53</v>
      </c>
      <c r="J3540" s="91">
        <v>19505.59</v>
      </c>
      <c r="K3540" s="91">
        <v>21647.83</v>
      </c>
      <c r="L3540" s="91">
        <v>21647.79</v>
      </c>
      <c r="M3540" s="91">
        <v>21647.82</v>
      </c>
      <c r="N3540" s="91">
        <v>21647.83</v>
      </c>
      <c r="O3540" s="91">
        <v>21647.85</v>
      </c>
      <c r="P3540" s="91">
        <v>21647.83</v>
      </c>
      <c r="Q3540" s="91">
        <v>21647.85</v>
      </c>
      <c r="R3540" s="91">
        <v>21647.83</v>
      </c>
      <c r="S3540" s="91">
        <v>21647.8</v>
      </c>
      <c r="T3540" s="91">
        <v>21647.82</v>
      </c>
      <c r="U3540" s="91">
        <f t="shared" si="335"/>
        <v>254239.37</v>
      </c>
      <c r="V3540" s="82" t="str">
        <f t="shared" si="333"/>
        <v>114205020908</v>
      </c>
      <c r="W3540" s="83">
        <f>VLOOKUP(V3540,Factors!$E$6:$H$5950,4,FALSE)</f>
        <v>0.1119</v>
      </c>
      <c r="X3540" t="str">
        <f>VLOOKUP(V3540,Factors!$E$6:$F$5950,2,FALSE)</f>
        <v>Customers-All</v>
      </c>
      <c r="Y3540" s="92">
        <f t="shared" si="336"/>
        <v>28449.385502999998</v>
      </c>
      <c r="Z3540" s="92">
        <f t="shared" si="337"/>
        <v>225789.984497</v>
      </c>
      <c r="AA3540" s="92">
        <f t="shared" si="338"/>
        <v>254239.37</v>
      </c>
    </row>
    <row r="3541" spans="1:27" x14ac:dyDescent="0.25">
      <c r="A3541" t="s">
        <v>710</v>
      </c>
      <c r="B3541" t="s">
        <v>731</v>
      </c>
      <c r="C3541" t="s">
        <v>732</v>
      </c>
      <c r="D3541" t="s">
        <v>725</v>
      </c>
      <c r="E3541" t="s">
        <v>726</v>
      </c>
      <c r="F3541" t="str">
        <f t="shared" si="334"/>
        <v>5020</v>
      </c>
      <c r="G3541" t="s">
        <v>180</v>
      </c>
      <c r="H3541" t="s">
        <v>181</v>
      </c>
      <c r="I3541" s="91">
        <v>7361.14</v>
      </c>
      <c r="J3541" s="91">
        <v>6557.28</v>
      </c>
      <c r="K3541" s="91">
        <v>7988.37</v>
      </c>
      <c r="L3541" s="91">
        <v>6723.22</v>
      </c>
      <c r="M3541" s="91">
        <v>8127.46</v>
      </c>
      <c r="N3541" s="91">
        <v>8191.12</v>
      </c>
      <c r="O3541" s="91">
        <v>6976.54</v>
      </c>
      <c r="P3541" s="91">
        <v>8254.77</v>
      </c>
      <c r="Q3541" s="91">
        <v>7231.11</v>
      </c>
      <c r="R3541" s="91">
        <v>9294.7999999999993</v>
      </c>
      <c r="S3541" s="91">
        <v>9038.9699999999993</v>
      </c>
      <c r="T3541" s="91">
        <v>9933.4599999999991</v>
      </c>
      <c r="U3541" s="91">
        <f t="shared" si="335"/>
        <v>95678.24000000002</v>
      </c>
      <c r="V3541" s="82" t="str">
        <f t="shared" si="333"/>
        <v>114205020908</v>
      </c>
      <c r="W3541" s="83">
        <f>VLOOKUP(V3541,Factors!$E$6:$H$5950,4,FALSE)</f>
        <v>0.1119</v>
      </c>
      <c r="X3541" t="str">
        <f>VLOOKUP(V3541,Factors!$E$6:$F$5950,2,FALSE)</f>
        <v>Customers-All</v>
      </c>
      <c r="Y3541" s="92">
        <f t="shared" si="336"/>
        <v>10706.395056000003</v>
      </c>
      <c r="Z3541" s="92">
        <f t="shared" si="337"/>
        <v>84971.844944000011</v>
      </c>
      <c r="AA3541" s="92">
        <f t="shared" si="338"/>
        <v>95678.24000000002</v>
      </c>
    </row>
    <row r="3542" spans="1:27" x14ac:dyDescent="0.25">
      <c r="A3542" t="s">
        <v>710</v>
      </c>
      <c r="B3542" t="s">
        <v>731</v>
      </c>
      <c r="C3542" t="s">
        <v>732</v>
      </c>
      <c r="D3542" t="s">
        <v>725</v>
      </c>
      <c r="E3542" t="s">
        <v>726</v>
      </c>
      <c r="F3542" t="str">
        <f t="shared" si="334"/>
        <v>5020</v>
      </c>
      <c r="G3542" t="s">
        <v>166</v>
      </c>
      <c r="H3542" t="s">
        <v>167</v>
      </c>
      <c r="I3542" s="91">
        <v>-61447.86</v>
      </c>
      <c r="J3542" s="91">
        <v>-53789.58</v>
      </c>
      <c r="K3542" s="91">
        <v>-69990.259999999995</v>
      </c>
      <c r="L3542" s="91">
        <v>-57430.32</v>
      </c>
      <c r="M3542" s="91">
        <v>-67188.09</v>
      </c>
      <c r="N3542" s="91">
        <v>-69570.100000000006</v>
      </c>
      <c r="O3542" s="91">
        <v>-59819.199999999997</v>
      </c>
      <c r="P3542" s="91">
        <v>-69452.03</v>
      </c>
      <c r="Q3542" s="91">
        <v>-60094.46</v>
      </c>
      <c r="R3542" s="91">
        <v>-78205.62</v>
      </c>
      <c r="S3542" s="91">
        <v>-66203.7</v>
      </c>
      <c r="T3542" s="91">
        <v>-59891.199999999997</v>
      </c>
      <c r="U3542" s="91">
        <f t="shared" si="335"/>
        <v>-773082.41999999981</v>
      </c>
      <c r="V3542" s="82" t="str">
        <f t="shared" si="333"/>
        <v>114205020908</v>
      </c>
      <c r="W3542" s="83">
        <f>VLOOKUP(V3542,Factors!$E$6:$H$5950,4,FALSE)</f>
        <v>0.1119</v>
      </c>
      <c r="X3542" t="str">
        <f>VLOOKUP(V3542,Factors!$E$6:$F$5950,2,FALSE)</f>
        <v>Customers-All</v>
      </c>
      <c r="Y3542" s="92">
        <f t="shared" si="336"/>
        <v>-86507.922797999985</v>
      </c>
      <c r="Z3542" s="92">
        <f t="shared" si="337"/>
        <v>-686574.49720199988</v>
      </c>
      <c r="AA3542" s="92">
        <f t="shared" si="338"/>
        <v>-773082.41999999993</v>
      </c>
    </row>
    <row r="3543" spans="1:27" x14ac:dyDescent="0.25">
      <c r="A3543" t="s">
        <v>710</v>
      </c>
      <c r="B3543" t="s">
        <v>737</v>
      </c>
      <c r="C3543" t="s">
        <v>738</v>
      </c>
      <c r="D3543" t="s">
        <v>719</v>
      </c>
      <c r="E3543" t="s">
        <v>720</v>
      </c>
      <c r="F3543" t="str">
        <f t="shared" si="334"/>
        <v>1505</v>
      </c>
      <c r="G3543" t="s">
        <v>86</v>
      </c>
      <c r="H3543" t="s">
        <v>87</v>
      </c>
      <c r="I3543" s="91">
        <v>44260.58</v>
      </c>
      <c r="J3543" s="91">
        <v>36317.58</v>
      </c>
      <c r="K3543" s="91">
        <v>41694.910000000003</v>
      </c>
      <c r="L3543" s="91">
        <v>36946.559999999998</v>
      </c>
      <c r="M3543" s="91">
        <v>47481.63</v>
      </c>
      <c r="N3543" s="91">
        <v>39411.589999999997</v>
      </c>
      <c r="O3543" s="91">
        <v>44212.95</v>
      </c>
      <c r="P3543" s="91">
        <v>46001.79</v>
      </c>
      <c r="Q3543" s="91">
        <v>41186.519999999997</v>
      </c>
      <c r="R3543" s="91">
        <v>47301.64</v>
      </c>
      <c r="S3543" s="91">
        <v>44868.82</v>
      </c>
      <c r="T3543" s="91">
        <v>35181.300000000003</v>
      </c>
      <c r="U3543" s="91">
        <f t="shared" si="335"/>
        <v>504865.87</v>
      </c>
      <c r="V3543" s="82" t="str">
        <f t="shared" si="333"/>
        <v>114301505908</v>
      </c>
      <c r="W3543" s="83">
        <f>VLOOKUP(V3543,Factors!$E$6:$H$5950,4,FALSE)</f>
        <v>0.1119</v>
      </c>
      <c r="X3543" t="str">
        <f>VLOOKUP(V3543,Factors!$E$6:$F$5950,2,FALSE)</f>
        <v>Customers-All</v>
      </c>
      <c r="Y3543" s="92">
        <f t="shared" si="336"/>
        <v>56494.490852999996</v>
      </c>
      <c r="Z3543" s="92">
        <f t="shared" si="337"/>
        <v>448371.37914700003</v>
      </c>
      <c r="AA3543" s="92">
        <f t="shared" si="338"/>
        <v>504865.87</v>
      </c>
    </row>
    <row r="3544" spans="1:27" x14ac:dyDescent="0.25">
      <c r="A3544" t="s">
        <v>710</v>
      </c>
      <c r="B3544" t="s">
        <v>737</v>
      </c>
      <c r="C3544" t="s">
        <v>738</v>
      </c>
      <c r="D3544" t="s">
        <v>719</v>
      </c>
      <c r="E3544" t="s">
        <v>720</v>
      </c>
      <c r="F3544" t="str">
        <f t="shared" si="334"/>
        <v>1505</v>
      </c>
      <c r="G3544" t="s">
        <v>116</v>
      </c>
      <c r="H3544" t="s">
        <v>117</v>
      </c>
      <c r="I3544" s="91">
        <v>2206.65</v>
      </c>
      <c r="J3544" s="91">
        <v>1687.92</v>
      </c>
      <c r="K3544" s="91">
        <v>2316.25</v>
      </c>
      <c r="L3544" s="91">
        <v>950.41</v>
      </c>
      <c r="M3544" s="91">
        <v>3541.06</v>
      </c>
      <c r="N3544" s="91">
        <v>327.23</v>
      </c>
      <c r="O3544" s="91">
        <v>1569.38</v>
      </c>
      <c r="P3544" s="91">
        <v>1312.51</v>
      </c>
      <c r="Q3544" s="91">
        <v>2008.97</v>
      </c>
      <c r="R3544" s="91">
        <v>1893.07</v>
      </c>
      <c r="S3544" s="91">
        <v>3771</v>
      </c>
      <c r="T3544" s="91">
        <v>1194.25</v>
      </c>
      <c r="U3544" s="91">
        <f t="shared" si="335"/>
        <v>22778.699999999997</v>
      </c>
      <c r="V3544" s="82" t="str">
        <f t="shared" si="333"/>
        <v>114301505908</v>
      </c>
      <c r="W3544" s="83">
        <f>VLOOKUP(V3544,Factors!$E$6:$H$5950,4,FALSE)</f>
        <v>0.1119</v>
      </c>
      <c r="X3544" t="str">
        <f>VLOOKUP(V3544,Factors!$E$6:$F$5950,2,FALSE)</f>
        <v>Customers-All</v>
      </c>
      <c r="Y3544" s="92">
        <f t="shared" si="336"/>
        <v>2548.9365299999995</v>
      </c>
      <c r="Z3544" s="92">
        <f t="shared" si="337"/>
        <v>20229.763469999998</v>
      </c>
      <c r="AA3544" s="92">
        <f t="shared" si="338"/>
        <v>22778.699999999997</v>
      </c>
    </row>
    <row r="3545" spans="1:27" x14ac:dyDescent="0.25">
      <c r="A3545" t="s">
        <v>710</v>
      </c>
      <c r="B3545" t="s">
        <v>737</v>
      </c>
      <c r="C3545" t="s">
        <v>738</v>
      </c>
      <c r="D3545" t="s">
        <v>719</v>
      </c>
      <c r="E3545" t="s">
        <v>720</v>
      </c>
      <c r="F3545" t="str">
        <f t="shared" si="334"/>
        <v>1505</v>
      </c>
      <c r="G3545" t="s">
        <v>88</v>
      </c>
      <c r="H3545" t="s">
        <v>89</v>
      </c>
      <c r="I3545" s="91">
        <v>6885.25</v>
      </c>
      <c r="J3545" s="91">
        <v>5933.13</v>
      </c>
      <c r="K3545" s="91">
        <v>6669.77</v>
      </c>
      <c r="L3545" s="91">
        <v>6468.64</v>
      </c>
      <c r="M3545" s="91">
        <v>7080.89</v>
      </c>
      <c r="N3545" s="91">
        <v>6516.5</v>
      </c>
      <c r="O3545" s="91">
        <v>6812.67</v>
      </c>
      <c r="P3545" s="91">
        <v>7184.4</v>
      </c>
      <c r="Q3545" s="91">
        <v>6224.03</v>
      </c>
      <c r="R3545" s="91">
        <v>7156.39</v>
      </c>
      <c r="S3545" s="91">
        <v>6846.77</v>
      </c>
      <c r="T3545" s="91">
        <v>6732.84</v>
      </c>
      <c r="U3545" s="91">
        <f t="shared" si="335"/>
        <v>80511.28</v>
      </c>
      <c r="V3545" s="82" t="str">
        <f t="shared" si="333"/>
        <v>114301505908</v>
      </c>
      <c r="W3545" s="83">
        <f>VLOOKUP(V3545,Factors!$E$6:$H$5950,4,FALSE)</f>
        <v>0.1119</v>
      </c>
      <c r="X3545" t="str">
        <f>VLOOKUP(V3545,Factors!$E$6:$F$5950,2,FALSE)</f>
        <v>Customers-All</v>
      </c>
      <c r="Y3545" s="92">
        <f t="shared" si="336"/>
        <v>9009.2122319999999</v>
      </c>
      <c r="Z3545" s="92">
        <f t="shared" si="337"/>
        <v>71502.067767999994</v>
      </c>
      <c r="AA3545" s="92">
        <f t="shared" si="338"/>
        <v>80511.28</v>
      </c>
    </row>
    <row r="3546" spans="1:27" x14ac:dyDescent="0.25">
      <c r="A3546" t="s">
        <v>710</v>
      </c>
      <c r="B3546" t="s">
        <v>737</v>
      </c>
      <c r="C3546" t="s">
        <v>738</v>
      </c>
      <c r="D3546" t="s">
        <v>719</v>
      </c>
      <c r="E3546" t="s">
        <v>720</v>
      </c>
      <c r="F3546" t="str">
        <f t="shared" si="334"/>
        <v>1505</v>
      </c>
      <c r="G3546" t="s">
        <v>90</v>
      </c>
      <c r="H3546" t="s">
        <v>91</v>
      </c>
      <c r="I3546" s="91">
        <v>27102.38</v>
      </c>
      <c r="J3546" s="91">
        <v>23327.67</v>
      </c>
      <c r="K3546" s="91">
        <v>26292.29</v>
      </c>
      <c r="L3546" s="91">
        <v>25291.48</v>
      </c>
      <c r="M3546" s="91">
        <v>28088.68</v>
      </c>
      <c r="N3546" s="91">
        <v>25370.37</v>
      </c>
      <c r="O3546" s="91">
        <v>26723.61</v>
      </c>
      <c r="P3546" s="91">
        <v>28126.65</v>
      </c>
      <c r="Q3546" s="91">
        <v>24510.95</v>
      </c>
      <c r="R3546" s="91">
        <v>28117.8</v>
      </c>
      <c r="S3546" s="91">
        <v>27218.99</v>
      </c>
      <c r="T3546" s="91">
        <v>26352.48</v>
      </c>
      <c r="U3546" s="91">
        <f t="shared" si="335"/>
        <v>316523.34999999998</v>
      </c>
      <c r="V3546" s="82" t="str">
        <f t="shared" si="333"/>
        <v>114301505908</v>
      </c>
      <c r="W3546" s="83">
        <f>VLOOKUP(V3546,Factors!$E$6:$H$5950,4,FALSE)</f>
        <v>0.1119</v>
      </c>
      <c r="X3546" t="str">
        <f>VLOOKUP(V3546,Factors!$E$6:$F$5950,2,FALSE)</f>
        <v>Customers-All</v>
      </c>
      <c r="Y3546" s="92">
        <f t="shared" si="336"/>
        <v>35418.962864999994</v>
      </c>
      <c r="Z3546" s="92">
        <f t="shared" si="337"/>
        <v>281104.38713499997</v>
      </c>
      <c r="AA3546" s="92">
        <f t="shared" si="338"/>
        <v>316523.34999999998</v>
      </c>
    </row>
    <row r="3547" spans="1:27" x14ac:dyDescent="0.25">
      <c r="A3547" t="s">
        <v>710</v>
      </c>
      <c r="B3547" t="s">
        <v>737</v>
      </c>
      <c r="C3547" t="s">
        <v>738</v>
      </c>
      <c r="D3547" t="s">
        <v>719</v>
      </c>
      <c r="E3547" t="s">
        <v>720</v>
      </c>
      <c r="F3547" t="str">
        <f t="shared" si="334"/>
        <v>1505</v>
      </c>
      <c r="G3547" t="s">
        <v>84</v>
      </c>
      <c r="H3547" t="s">
        <v>85</v>
      </c>
      <c r="I3547" s="91">
        <v>25.57</v>
      </c>
      <c r="J3547" s="91">
        <v>13.24</v>
      </c>
      <c r="K3547" s="91">
        <v>14.31</v>
      </c>
      <c r="L3547" s="91">
        <v>12.15</v>
      </c>
      <c r="M3547" s="91">
        <v>10.89</v>
      </c>
      <c r="N3547" s="91">
        <v>-0.21</v>
      </c>
      <c r="O3547" s="91">
        <v>21.32</v>
      </c>
      <c r="P3547" s="91">
        <v>10.59</v>
      </c>
      <c r="Q3547" s="91">
        <v>11.88</v>
      </c>
      <c r="R3547" s="91">
        <v>36.86</v>
      </c>
      <c r="S3547" s="91">
        <v>-6.87</v>
      </c>
      <c r="T3547" s="91">
        <v>4.68</v>
      </c>
      <c r="U3547" s="91">
        <f t="shared" si="335"/>
        <v>154.41000000000003</v>
      </c>
      <c r="V3547" s="82" t="str">
        <f t="shared" si="333"/>
        <v>114301505908</v>
      </c>
      <c r="W3547" s="83">
        <f>VLOOKUP(V3547,Factors!$E$6:$H$5950,4,FALSE)</f>
        <v>0.1119</v>
      </c>
      <c r="X3547" t="str">
        <f>VLOOKUP(V3547,Factors!$E$6:$F$5950,2,FALSE)</f>
        <v>Customers-All</v>
      </c>
      <c r="Y3547" s="92">
        <f t="shared" si="336"/>
        <v>17.278479000000004</v>
      </c>
      <c r="Z3547" s="92">
        <f t="shared" si="337"/>
        <v>137.13152100000002</v>
      </c>
      <c r="AA3547" s="92">
        <f t="shared" si="338"/>
        <v>154.41000000000003</v>
      </c>
    </row>
    <row r="3548" spans="1:27" x14ac:dyDescent="0.25">
      <c r="A3548" t="s">
        <v>710</v>
      </c>
      <c r="B3548" t="s">
        <v>737</v>
      </c>
      <c r="C3548" t="s">
        <v>738</v>
      </c>
      <c r="D3548" t="s">
        <v>719</v>
      </c>
      <c r="E3548" t="s">
        <v>720</v>
      </c>
      <c r="F3548" t="str">
        <f t="shared" si="334"/>
        <v>1505</v>
      </c>
      <c r="G3548" t="s">
        <v>122</v>
      </c>
      <c r="H3548" t="s">
        <v>123</v>
      </c>
      <c r="I3548" s="91"/>
      <c r="J3548" s="91">
        <v>29</v>
      </c>
      <c r="K3548" s="91"/>
      <c r="L3548" s="91"/>
      <c r="M3548" s="91"/>
      <c r="N3548" s="91"/>
      <c r="O3548" s="91"/>
      <c r="P3548" s="91"/>
      <c r="Q3548" s="91"/>
      <c r="R3548" s="91"/>
      <c r="S3548" s="91"/>
      <c r="T3548" s="91"/>
      <c r="U3548" s="91">
        <f t="shared" si="335"/>
        <v>29</v>
      </c>
      <c r="V3548" s="82" t="str">
        <f t="shared" si="333"/>
        <v>114301505908</v>
      </c>
      <c r="W3548" s="83">
        <f>VLOOKUP(V3548,Factors!$E$6:$H$5950,4,FALSE)</f>
        <v>0.1119</v>
      </c>
      <c r="X3548" t="str">
        <f>VLOOKUP(V3548,Factors!$E$6:$F$5950,2,FALSE)</f>
        <v>Customers-All</v>
      </c>
      <c r="Y3548" s="92">
        <f t="shared" si="336"/>
        <v>3.2450999999999999</v>
      </c>
      <c r="Z3548" s="92">
        <f t="shared" si="337"/>
        <v>25.754899999999999</v>
      </c>
      <c r="AA3548" s="92">
        <f t="shared" si="338"/>
        <v>29</v>
      </c>
    </row>
    <row r="3549" spans="1:27" x14ac:dyDescent="0.25">
      <c r="A3549" t="s">
        <v>710</v>
      </c>
      <c r="B3549" t="s">
        <v>737</v>
      </c>
      <c r="C3549" t="s">
        <v>738</v>
      </c>
      <c r="D3549" t="s">
        <v>719</v>
      </c>
      <c r="E3549" t="s">
        <v>720</v>
      </c>
      <c r="F3549" t="str">
        <f t="shared" si="334"/>
        <v>1505</v>
      </c>
      <c r="G3549" t="s">
        <v>44</v>
      </c>
      <c r="H3549" t="s">
        <v>45</v>
      </c>
      <c r="I3549" s="91"/>
      <c r="J3549" s="91"/>
      <c r="K3549" s="91"/>
      <c r="L3549" s="91"/>
      <c r="M3549" s="91"/>
      <c r="N3549" s="91">
        <v>72.25</v>
      </c>
      <c r="O3549" s="91"/>
      <c r="P3549" s="91"/>
      <c r="Q3549" s="91"/>
      <c r="R3549" s="91"/>
      <c r="S3549" s="91"/>
      <c r="T3549" s="91"/>
      <c r="U3549" s="91">
        <f t="shared" si="335"/>
        <v>72.25</v>
      </c>
      <c r="V3549" s="82" t="str">
        <f t="shared" si="333"/>
        <v>114301505908</v>
      </c>
      <c r="W3549" s="83">
        <f>VLOOKUP(V3549,Factors!$E$6:$H$5950,4,FALSE)</f>
        <v>0.1119</v>
      </c>
      <c r="X3549" t="str">
        <f>VLOOKUP(V3549,Factors!$E$6:$F$5950,2,FALSE)</f>
        <v>Customers-All</v>
      </c>
      <c r="Y3549" s="92">
        <f t="shared" si="336"/>
        <v>8.0847750000000005</v>
      </c>
      <c r="Z3549" s="92">
        <f t="shared" si="337"/>
        <v>64.165224999999992</v>
      </c>
      <c r="AA3549" s="92">
        <f t="shared" si="338"/>
        <v>72.25</v>
      </c>
    </row>
    <row r="3550" spans="1:27" x14ac:dyDescent="0.25">
      <c r="A3550" t="s">
        <v>710</v>
      </c>
      <c r="B3550" t="s">
        <v>737</v>
      </c>
      <c r="C3550" t="s">
        <v>738</v>
      </c>
      <c r="D3550" t="s">
        <v>719</v>
      </c>
      <c r="E3550" t="s">
        <v>720</v>
      </c>
      <c r="F3550" t="str">
        <f t="shared" si="334"/>
        <v>1505</v>
      </c>
      <c r="G3550" t="s">
        <v>130</v>
      </c>
      <c r="H3550" t="s">
        <v>131</v>
      </c>
      <c r="I3550" s="91"/>
      <c r="J3550" s="91"/>
      <c r="K3550" s="91"/>
      <c r="L3550" s="91"/>
      <c r="M3550" s="91"/>
      <c r="N3550" s="91"/>
      <c r="O3550" s="91"/>
      <c r="P3550" s="91"/>
      <c r="Q3550" s="91">
        <v>6.4</v>
      </c>
      <c r="R3550" s="91"/>
      <c r="S3550" s="91"/>
      <c r="T3550" s="91"/>
      <c r="U3550" s="91">
        <f t="shared" si="335"/>
        <v>6.4</v>
      </c>
      <c r="V3550" s="82" t="str">
        <f t="shared" si="333"/>
        <v>114301505908</v>
      </c>
      <c r="W3550" s="83">
        <f>VLOOKUP(V3550,Factors!$E$6:$H$5950,4,FALSE)</f>
        <v>0.1119</v>
      </c>
      <c r="X3550" t="str">
        <f>VLOOKUP(V3550,Factors!$E$6:$F$5950,2,FALSE)</f>
        <v>Customers-All</v>
      </c>
      <c r="Y3550" s="92">
        <f t="shared" si="336"/>
        <v>0.71616000000000002</v>
      </c>
      <c r="Z3550" s="92">
        <f t="shared" si="337"/>
        <v>5.68384</v>
      </c>
      <c r="AA3550" s="92">
        <f t="shared" si="338"/>
        <v>6.4</v>
      </c>
    </row>
    <row r="3551" spans="1:27" x14ac:dyDescent="0.25">
      <c r="A3551" t="s">
        <v>710</v>
      </c>
      <c r="B3551" t="s">
        <v>737</v>
      </c>
      <c r="C3551" t="s">
        <v>738</v>
      </c>
      <c r="D3551" t="s">
        <v>719</v>
      </c>
      <c r="E3551" t="s">
        <v>720</v>
      </c>
      <c r="F3551" t="str">
        <f t="shared" si="334"/>
        <v>1505</v>
      </c>
      <c r="G3551" t="s">
        <v>68</v>
      </c>
      <c r="H3551" t="s">
        <v>69</v>
      </c>
      <c r="I3551" s="91"/>
      <c r="J3551" s="91">
        <v>50.45</v>
      </c>
      <c r="K3551" s="91">
        <v>25.23</v>
      </c>
      <c r="L3551" s="91"/>
      <c r="M3551" s="91"/>
      <c r="N3551" s="91"/>
      <c r="O3551" s="91">
        <v>50.45</v>
      </c>
      <c r="P3551" s="91"/>
      <c r="Q3551" s="91"/>
      <c r="R3551" s="91"/>
      <c r="S3551" s="91"/>
      <c r="T3551" s="91">
        <v>51.97</v>
      </c>
      <c r="U3551" s="91">
        <f t="shared" si="335"/>
        <v>178.10000000000002</v>
      </c>
      <c r="V3551" s="82" t="str">
        <f t="shared" si="333"/>
        <v>114301505908</v>
      </c>
      <c r="W3551" s="83">
        <f>VLOOKUP(V3551,Factors!$E$6:$H$5950,4,FALSE)</f>
        <v>0.1119</v>
      </c>
      <c r="X3551" t="str">
        <f>VLOOKUP(V3551,Factors!$E$6:$F$5950,2,FALSE)</f>
        <v>Customers-All</v>
      </c>
      <c r="Y3551" s="92">
        <f t="shared" si="336"/>
        <v>19.929390000000001</v>
      </c>
      <c r="Z3551" s="92">
        <f t="shared" si="337"/>
        <v>158.17061000000001</v>
      </c>
      <c r="AA3551" s="92">
        <f t="shared" si="338"/>
        <v>178.10000000000002</v>
      </c>
    </row>
    <row r="3552" spans="1:27" x14ac:dyDescent="0.25">
      <c r="A3552" t="s">
        <v>710</v>
      </c>
      <c r="B3552" t="s">
        <v>737</v>
      </c>
      <c r="C3552" t="s">
        <v>738</v>
      </c>
      <c r="D3552" t="s">
        <v>719</v>
      </c>
      <c r="E3552" t="s">
        <v>720</v>
      </c>
      <c r="F3552" t="str">
        <f t="shared" si="334"/>
        <v>1505</v>
      </c>
      <c r="G3552" t="s">
        <v>106</v>
      </c>
      <c r="H3552" t="s">
        <v>107</v>
      </c>
      <c r="I3552" s="91">
        <v>-64821.16</v>
      </c>
      <c r="J3552" s="91">
        <v>-60818.85</v>
      </c>
      <c r="K3552" s="91">
        <v>-71432.509999999995</v>
      </c>
      <c r="L3552" s="91">
        <v>-62330.22</v>
      </c>
      <c r="M3552" s="91">
        <v>-88681.47</v>
      </c>
      <c r="N3552" s="91">
        <v>-78536.789999999994</v>
      </c>
      <c r="O3552" s="91">
        <v>-68832.679999999993</v>
      </c>
      <c r="P3552" s="91">
        <v>-82561.009999999995</v>
      </c>
      <c r="Q3552" s="91">
        <v>-72398.47</v>
      </c>
      <c r="R3552" s="91">
        <v>-59447</v>
      </c>
      <c r="S3552" s="91">
        <v>-102058.28</v>
      </c>
      <c r="T3552" s="91">
        <v>-66336.12</v>
      </c>
      <c r="U3552" s="91">
        <f t="shared" si="335"/>
        <v>-878254.55999999994</v>
      </c>
      <c r="V3552" s="82" t="str">
        <f t="shared" si="333"/>
        <v>114301505908</v>
      </c>
      <c r="W3552" s="83">
        <f>VLOOKUP(V3552,Factors!$E$6:$H$5950,4,FALSE)</f>
        <v>0.1119</v>
      </c>
      <c r="X3552" t="str">
        <f>VLOOKUP(V3552,Factors!$E$6:$F$5950,2,FALSE)</f>
        <v>Customers-All</v>
      </c>
      <c r="Y3552" s="92">
        <f t="shared" si="336"/>
        <v>-98276.685264</v>
      </c>
      <c r="Z3552" s="92">
        <f t="shared" si="337"/>
        <v>-779977.87473599997</v>
      </c>
      <c r="AA3552" s="92">
        <f t="shared" si="338"/>
        <v>-878254.55999999994</v>
      </c>
    </row>
    <row r="3553" spans="1:27" x14ac:dyDescent="0.25">
      <c r="A3553" t="s">
        <v>710</v>
      </c>
      <c r="B3553" t="s">
        <v>737</v>
      </c>
      <c r="C3553" t="s">
        <v>738</v>
      </c>
      <c r="D3553" t="s">
        <v>719</v>
      </c>
      <c r="E3553" t="s">
        <v>720</v>
      </c>
      <c r="F3553" t="str">
        <f t="shared" si="334"/>
        <v>1505</v>
      </c>
      <c r="G3553" t="s">
        <v>108</v>
      </c>
      <c r="H3553" t="s">
        <v>109</v>
      </c>
      <c r="I3553" s="91">
        <v>-1899.56</v>
      </c>
      <c r="J3553" s="91">
        <v>-1664.99</v>
      </c>
      <c r="K3553" s="91">
        <v>-1942.43</v>
      </c>
      <c r="L3553" s="91">
        <v>-1009.06</v>
      </c>
      <c r="M3553" s="91">
        <v>-2207.31</v>
      </c>
      <c r="N3553" s="91">
        <v>-1160.4100000000001</v>
      </c>
      <c r="O3553" s="91">
        <v>-920.77</v>
      </c>
      <c r="P3553" s="91">
        <v>-1210.8900000000001</v>
      </c>
      <c r="Q3553" s="91">
        <v>-1816.31</v>
      </c>
      <c r="R3553" s="91">
        <v>-1147.82</v>
      </c>
      <c r="S3553" s="91">
        <v>-2270.4299999999998</v>
      </c>
      <c r="T3553" s="91">
        <v>-1663.14</v>
      </c>
      <c r="U3553" s="91">
        <f t="shared" si="335"/>
        <v>-18913.12</v>
      </c>
      <c r="V3553" s="82" t="str">
        <f t="shared" si="333"/>
        <v>114301505908</v>
      </c>
      <c r="W3553" s="83">
        <f>VLOOKUP(V3553,Factors!$E$6:$H$5950,4,FALSE)</f>
        <v>0.1119</v>
      </c>
      <c r="X3553" t="str">
        <f>VLOOKUP(V3553,Factors!$E$6:$F$5950,2,FALSE)</f>
        <v>Customers-All</v>
      </c>
      <c r="Y3553" s="92">
        <f t="shared" si="336"/>
        <v>-2116.3781279999998</v>
      </c>
      <c r="Z3553" s="92">
        <f t="shared" si="337"/>
        <v>-16796.741871999999</v>
      </c>
      <c r="AA3553" s="92">
        <f t="shared" si="338"/>
        <v>-18913.12</v>
      </c>
    </row>
    <row r="3554" spans="1:27" x14ac:dyDescent="0.25">
      <c r="A3554" t="s">
        <v>710</v>
      </c>
      <c r="B3554" t="s">
        <v>737</v>
      </c>
      <c r="C3554" t="s">
        <v>738</v>
      </c>
      <c r="D3554" t="s">
        <v>723</v>
      </c>
      <c r="E3554" t="s">
        <v>724</v>
      </c>
      <c r="F3554" t="str">
        <f t="shared" si="334"/>
        <v>5015</v>
      </c>
      <c r="G3554" t="s">
        <v>84</v>
      </c>
      <c r="H3554" t="s">
        <v>85</v>
      </c>
      <c r="I3554" s="91">
        <v>8.77</v>
      </c>
      <c r="J3554" s="91">
        <v>9.0500000000000007</v>
      </c>
      <c r="K3554" s="91">
        <v>9.7200000000000006</v>
      </c>
      <c r="L3554" s="91">
        <v>8.0299999999999994</v>
      </c>
      <c r="M3554" s="91">
        <v>11.45</v>
      </c>
      <c r="N3554" s="91">
        <v>9.7899999999999991</v>
      </c>
      <c r="O3554" s="91">
        <v>8.23</v>
      </c>
      <c r="P3554" s="91">
        <v>10.33</v>
      </c>
      <c r="Q3554" s="91">
        <v>9.7100000000000009</v>
      </c>
      <c r="R3554" s="91">
        <v>7.73</v>
      </c>
      <c r="S3554" s="91">
        <v>13.86</v>
      </c>
      <c r="T3554" s="91">
        <v>9.5299999999999994</v>
      </c>
      <c r="U3554" s="91">
        <f t="shared" si="335"/>
        <v>116.19999999999999</v>
      </c>
      <c r="V3554" s="82" t="str">
        <f t="shared" si="333"/>
        <v>114305015908</v>
      </c>
      <c r="W3554" s="83">
        <f>VLOOKUP(V3554,Factors!$E$6:$H$5950,4,FALSE)</f>
        <v>0.1119</v>
      </c>
      <c r="X3554" t="str">
        <f>VLOOKUP(V3554,Factors!$E$6:$F$5950,2,FALSE)</f>
        <v>Customers-All</v>
      </c>
      <c r="Y3554" s="92">
        <f t="shared" si="336"/>
        <v>13.002779999999998</v>
      </c>
      <c r="Z3554" s="92">
        <f t="shared" si="337"/>
        <v>103.19721999999999</v>
      </c>
      <c r="AA3554" s="92">
        <f t="shared" si="338"/>
        <v>116.19999999999999</v>
      </c>
    </row>
    <row r="3555" spans="1:27" x14ac:dyDescent="0.25">
      <c r="A3555" t="s">
        <v>710</v>
      </c>
      <c r="B3555" t="s">
        <v>737</v>
      </c>
      <c r="C3555" t="s">
        <v>738</v>
      </c>
      <c r="D3555" t="s">
        <v>723</v>
      </c>
      <c r="E3555" t="s">
        <v>724</v>
      </c>
      <c r="F3555" t="str">
        <f t="shared" si="334"/>
        <v>5015</v>
      </c>
      <c r="G3555" t="s">
        <v>56</v>
      </c>
      <c r="H3555" t="s">
        <v>57</v>
      </c>
      <c r="I3555" s="91">
        <v>7094.17</v>
      </c>
      <c r="J3555" s="91">
        <v>7539.73</v>
      </c>
      <c r="K3555" s="91">
        <v>8048.19</v>
      </c>
      <c r="L3555" s="91">
        <v>7223.82</v>
      </c>
      <c r="M3555" s="91">
        <v>9910.9</v>
      </c>
      <c r="N3555" s="91">
        <v>8875.2900000000009</v>
      </c>
      <c r="O3555" s="91">
        <v>7707.23</v>
      </c>
      <c r="P3555" s="91">
        <v>9381.6299999999992</v>
      </c>
      <c r="Q3555" s="91">
        <v>8163.14</v>
      </c>
      <c r="R3555" s="91">
        <v>6776.05</v>
      </c>
      <c r="S3555" s="91">
        <v>11946.96</v>
      </c>
      <c r="T3555" s="91">
        <v>8305.4500000000007</v>
      </c>
      <c r="U3555" s="91">
        <f t="shared" si="335"/>
        <v>100972.56000000001</v>
      </c>
      <c r="V3555" s="82" t="str">
        <f t="shared" si="333"/>
        <v>114305015908</v>
      </c>
      <c r="W3555" s="83">
        <f>VLOOKUP(V3555,Factors!$E$6:$H$5950,4,FALSE)</f>
        <v>0.1119</v>
      </c>
      <c r="X3555" t="str">
        <f>VLOOKUP(V3555,Factors!$E$6:$F$5950,2,FALSE)</f>
        <v>Customers-All</v>
      </c>
      <c r="Y3555" s="92">
        <f t="shared" si="336"/>
        <v>11298.829464000002</v>
      </c>
      <c r="Z3555" s="92">
        <f t="shared" si="337"/>
        <v>89673.730536000017</v>
      </c>
      <c r="AA3555" s="92">
        <f t="shared" si="338"/>
        <v>100972.56000000003</v>
      </c>
    </row>
    <row r="3556" spans="1:27" x14ac:dyDescent="0.25">
      <c r="A3556" t="s">
        <v>710</v>
      </c>
      <c r="B3556" t="s">
        <v>737</v>
      </c>
      <c r="C3556" t="s">
        <v>738</v>
      </c>
      <c r="D3556" t="s">
        <v>723</v>
      </c>
      <c r="E3556" t="s">
        <v>724</v>
      </c>
      <c r="F3556" t="str">
        <f t="shared" si="334"/>
        <v>5015</v>
      </c>
      <c r="G3556" t="s">
        <v>68</v>
      </c>
      <c r="H3556" t="s">
        <v>69</v>
      </c>
      <c r="I3556" s="91">
        <v>1899.56</v>
      </c>
      <c r="J3556" s="91">
        <v>1740.69</v>
      </c>
      <c r="K3556" s="91">
        <v>1917.2</v>
      </c>
      <c r="L3556" s="91">
        <v>1009.06</v>
      </c>
      <c r="M3556" s="91">
        <v>1828.92</v>
      </c>
      <c r="N3556" s="91">
        <v>1160.4100000000001</v>
      </c>
      <c r="O3556" s="91">
        <v>731.58</v>
      </c>
      <c r="P3556" s="91">
        <v>1210.8900000000001</v>
      </c>
      <c r="Q3556" s="91">
        <v>1791.08</v>
      </c>
      <c r="R3556" s="91">
        <v>1147.82</v>
      </c>
      <c r="S3556" s="91">
        <v>2270.4299999999998</v>
      </c>
      <c r="T3556" s="91">
        <v>1468.24</v>
      </c>
      <c r="U3556" s="91">
        <f t="shared" si="335"/>
        <v>18175.88</v>
      </c>
      <c r="V3556" s="82" t="str">
        <f t="shared" si="333"/>
        <v>114305015908</v>
      </c>
      <c r="W3556" s="83">
        <f>VLOOKUP(V3556,Factors!$E$6:$H$5950,4,FALSE)</f>
        <v>0.1119</v>
      </c>
      <c r="X3556" t="str">
        <f>VLOOKUP(V3556,Factors!$E$6:$F$5950,2,FALSE)</f>
        <v>Customers-All</v>
      </c>
      <c r="Y3556" s="92">
        <f t="shared" si="336"/>
        <v>2033.8809720000002</v>
      </c>
      <c r="Z3556" s="92">
        <f t="shared" si="337"/>
        <v>16141.999028</v>
      </c>
      <c r="AA3556" s="92">
        <f t="shared" si="338"/>
        <v>18175.88</v>
      </c>
    </row>
    <row r="3557" spans="1:27" x14ac:dyDescent="0.25">
      <c r="A3557" t="s">
        <v>710</v>
      </c>
      <c r="B3557" t="s">
        <v>737</v>
      </c>
      <c r="C3557" t="s">
        <v>738</v>
      </c>
      <c r="D3557" t="s">
        <v>725</v>
      </c>
      <c r="E3557" t="s">
        <v>726</v>
      </c>
      <c r="F3557" t="str">
        <f t="shared" si="334"/>
        <v>5020</v>
      </c>
      <c r="G3557" t="s">
        <v>84</v>
      </c>
      <c r="H3557" t="s">
        <v>85</v>
      </c>
      <c r="I3557" s="91">
        <v>6.92</v>
      </c>
      <c r="J3557" s="91">
        <v>1.25</v>
      </c>
      <c r="K3557" s="91">
        <v>7.85</v>
      </c>
      <c r="L3557" s="91">
        <v>7.05</v>
      </c>
      <c r="M3557" s="91">
        <v>9.99</v>
      </c>
      <c r="N3557" s="91">
        <v>8.66</v>
      </c>
      <c r="O3557" s="91">
        <v>7.66</v>
      </c>
      <c r="P3557" s="91">
        <v>9.15</v>
      </c>
      <c r="Q3557" s="91">
        <v>7.96</v>
      </c>
      <c r="R3557" s="91">
        <v>6.59</v>
      </c>
      <c r="S3557" s="91">
        <v>11.65</v>
      </c>
      <c r="T3557" s="91">
        <v>8.24</v>
      </c>
      <c r="U3557" s="91">
        <f t="shared" si="335"/>
        <v>92.97</v>
      </c>
      <c r="V3557" s="82" t="str">
        <f t="shared" si="333"/>
        <v>114305020908</v>
      </c>
      <c r="W3557" s="83">
        <f>VLOOKUP(V3557,Factors!$E$6:$H$5950,4,FALSE)</f>
        <v>0.1119</v>
      </c>
      <c r="X3557" t="str">
        <f>VLOOKUP(V3557,Factors!$E$6:$F$5950,2,FALSE)</f>
        <v>Customers-All</v>
      </c>
      <c r="Y3557" s="92">
        <f t="shared" si="336"/>
        <v>10.403343</v>
      </c>
      <c r="Z3557" s="92">
        <f t="shared" si="337"/>
        <v>82.566656999999992</v>
      </c>
      <c r="AA3557" s="92">
        <f t="shared" si="338"/>
        <v>92.97</v>
      </c>
    </row>
    <row r="3558" spans="1:27" x14ac:dyDescent="0.25">
      <c r="A3558" t="s">
        <v>710</v>
      </c>
      <c r="B3558" t="s">
        <v>737</v>
      </c>
      <c r="C3558" t="s">
        <v>738</v>
      </c>
      <c r="D3558" t="s">
        <v>725</v>
      </c>
      <c r="E3558" t="s">
        <v>726</v>
      </c>
      <c r="F3558" t="str">
        <f t="shared" si="334"/>
        <v>5020</v>
      </c>
      <c r="G3558" t="s">
        <v>56</v>
      </c>
      <c r="H3558" t="s">
        <v>57</v>
      </c>
      <c r="I3558" s="91">
        <v>7093.67</v>
      </c>
      <c r="J3558" s="91">
        <v>7514.27</v>
      </c>
      <c r="K3558" s="91">
        <v>8048.7</v>
      </c>
      <c r="L3558" s="91">
        <v>7223.82</v>
      </c>
      <c r="M3558" s="91">
        <v>9910.9</v>
      </c>
      <c r="N3558" s="91">
        <v>8875.2900000000009</v>
      </c>
      <c r="O3558" s="91">
        <v>7708.76</v>
      </c>
      <c r="P3558" s="91">
        <v>9381.6299999999992</v>
      </c>
      <c r="Q3558" s="91">
        <v>8163.14</v>
      </c>
      <c r="R3558" s="91">
        <v>6751.09</v>
      </c>
      <c r="S3558" s="91">
        <v>11946.96</v>
      </c>
      <c r="T3558" s="91">
        <v>8305.4500000000007</v>
      </c>
      <c r="U3558" s="91">
        <f t="shared" si="335"/>
        <v>100923.68000000001</v>
      </c>
      <c r="V3558" s="82" t="str">
        <f t="shared" si="333"/>
        <v>114305020908</v>
      </c>
      <c r="W3558" s="83">
        <f>VLOOKUP(V3558,Factors!$E$6:$H$5950,4,FALSE)</f>
        <v>0.1119</v>
      </c>
      <c r="X3558" t="str">
        <f>VLOOKUP(V3558,Factors!$E$6:$F$5950,2,FALSE)</f>
        <v>Customers-All</v>
      </c>
      <c r="Y3558" s="92">
        <f t="shared" si="336"/>
        <v>11293.359792000001</v>
      </c>
      <c r="Z3558" s="92">
        <f t="shared" si="337"/>
        <v>89630.320208000005</v>
      </c>
      <c r="AA3558" s="92">
        <f t="shared" si="338"/>
        <v>100923.68000000001</v>
      </c>
    </row>
    <row r="3559" spans="1:27" x14ac:dyDescent="0.25">
      <c r="A3559" t="s">
        <v>710</v>
      </c>
      <c r="B3559" t="s">
        <v>737</v>
      </c>
      <c r="C3559" t="s">
        <v>738</v>
      </c>
      <c r="D3559" t="s">
        <v>725</v>
      </c>
      <c r="E3559" t="s">
        <v>726</v>
      </c>
      <c r="F3559" t="str">
        <f t="shared" si="334"/>
        <v>5020</v>
      </c>
      <c r="G3559" t="s">
        <v>68</v>
      </c>
      <c r="H3559" t="s">
        <v>69</v>
      </c>
      <c r="I3559" s="91"/>
      <c r="J3559" s="91"/>
      <c r="K3559" s="91"/>
      <c r="L3559" s="91"/>
      <c r="M3559" s="91">
        <v>327.94</v>
      </c>
      <c r="N3559" s="91"/>
      <c r="O3559" s="91">
        <v>138.74</v>
      </c>
      <c r="P3559" s="91"/>
      <c r="Q3559" s="91"/>
      <c r="R3559" s="91"/>
      <c r="S3559" s="91"/>
      <c r="T3559" s="91">
        <v>142.93</v>
      </c>
      <c r="U3559" s="91">
        <f t="shared" si="335"/>
        <v>609.61</v>
      </c>
      <c r="V3559" s="82" t="str">
        <f t="shared" si="333"/>
        <v>114305020908</v>
      </c>
      <c r="W3559" s="83">
        <f>VLOOKUP(V3559,Factors!$E$6:$H$5950,4,FALSE)</f>
        <v>0.1119</v>
      </c>
      <c r="X3559" t="str">
        <f>VLOOKUP(V3559,Factors!$E$6:$F$5950,2,FALSE)</f>
        <v>Customers-All</v>
      </c>
      <c r="Y3559" s="92">
        <f t="shared" si="336"/>
        <v>68.215359000000007</v>
      </c>
      <c r="Z3559" s="92">
        <f t="shared" si="337"/>
        <v>541.39464099999998</v>
      </c>
      <c r="AA3559" s="92">
        <f t="shared" si="338"/>
        <v>609.61</v>
      </c>
    </row>
    <row r="3560" spans="1:27" x14ac:dyDescent="0.25">
      <c r="A3560" t="s">
        <v>710</v>
      </c>
      <c r="B3560" t="s">
        <v>737</v>
      </c>
      <c r="C3560" t="s">
        <v>738</v>
      </c>
      <c r="D3560" t="s">
        <v>725</v>
      </c>
      <c r="E3560" t="s">
        <v>726</v>
      </c>
      <c r="F3560" t="str">
        <f t="shared" si="334"/>
        <v>5020</v>
      </c>
      <c r="G3560" t="s">
        <v>106</v>
      </c>
      <c r="H3560" t="s">
        <v>107</v>
      </c>
      <c r="I3560" s="91"/>
      <c r="J3560" s="91">
        <v>-6110.4</v>
      </c>
      <c r="K3560" s="91"/>
      <c r="L3560" s="91"/>
      <c r="M3560" s="91"/>
      <c r="N3560" s="91"/>
      <c r="O3560" s="91"/>
      <c r="P3560" s="91"/>
      <c r="Q3560" s="91"/>
      <c r="R3560" s="91"/>
      <c r="S3560" s="91"/>
      <c r="T3560" s="91"/>
      <c r="U3560" s="91">
        <f t="shared" si="335"/>
        <v>-6110.4</v>
      </c>
      <c r="V3560" s="82" t="str">
        <f t="shared" si="333"/>
        <v>114305020908</v>
      </c>
      <c r="W3560" s="83">
        <f>VLOOKUP(V3560,Factors!$E$6:$H$5950,4,FALSE)</f>
        <v>0.1119</v>
      </c>
      <c r="X3560" t="str">
        <f>VLOOKUP(V3560,Factors!$E$6:$F$5950,2,FALSE)</f>
        <v>Customers-All</v>
      </c>
      <c r="Y3560" s="92">
        <f t="shared" si="336"/>
        <v>-683.75375999999994</v>
      </c>
      <c r="Z3560" s="92">
        <f t="shared" si="337"/>
        <v>-5426.64624</v>
      </c>
      <c r="AA3560" s="92">
        <f t="shared" si="338"/>
        <v>-6110.4</v>
      </c>
    </row>
    <row r="3561" spans="1:27" x14ac:dyDescent="0.25">
      <c r="A3561" t="s">
        <v>710</v>
      </c>
      <c r="B3561" t="s">
        <v>737</v>
      </c>
      <c r="C3561" t="s">
        <v>738</v>
      </c>
      <c r="D3561" t="s">
        <v>725</v>
      </c>
      <c r="E3561" t="s">
        <v>726</v>
      </c>
      <c r="F3561" t="str">
        <f t="shared" si="334"/>
        <v>5020</v>
      </c>
      <c r="G3561" t="s">
        <v>108</v>
      </c>
      <c r="H3561" t="s">
        <v>109</v>
      </c>
      <c r="I3561" s="91"/>
      <c r="J3561" s="91">
        <v>-126.15</v>
      </c>
      <c r="K3561" s="91"/>
      <c r="L3561" s="91"/>
      <c r="M3561" s="91"/>
      <c r="N3561" s="91"/>
      <c r="O3561" s="91"/>
      <c r="P3561" s="91"/>
      <c r="Q3561" s="91"/>
      <c r="R3561" s="91"/>
      <c r="S3561" s="91"/>
      <c r="T3561" s="91"/>
      <c r="U3561" s="91">
        <f t="shared" si="335"/>
        <v>-126.15</v>
      </c>
      <c r="V3561" s="82" t="str">
        <f t="shared" si="333"/>
        <v>114305020908</v>
      </c>
      <c r="W3561" s="83">
        <f>VLOOKUP(V3561,Factors!$E$6:$H$5950,4,FALSE)</f>
        <v>0.1119</v>
      </c>
      <c r="X3561" t="str">
        <f>VLOOKUP(V3561,Factors!$E$6:$F$5950,2,FALSE)</f>
        <v>Customers-All</v>
      </c>
      <c r="Y3561" s="92">
        <f t="shared" si="336"/>
        <v>-14.116185</v>
      </c>
      <c r="Z3561" s="92">
        <f t="shared" si="337"/>
        <v>-112.033815</v>
      </c>
      <c r="AA3561" s="92">
        <f t="shared" si="338"/>
        <v>-126.15</v>
      </c>
    </row>
    <row r="3562" spans="1:27" x14ac:dyDescent="0.25">
      <c r="A3562" t="s">
        <v>710</v>
      </c>
      <c r="B3562" t="s">
        <v>739</v>
      </c>
      <c r="C3562" t="s">
        <v>740</v>
      </c>
      <c r="D3562" t="s">
        <v>719</v>
      </c>
      <c r="E3562" t="s">
        <v>720</v>
      </c>
      <c r="F3562" t="str">
        <f t="shared" si="334"/>
        <v>1505</v>
      </c>
      <c r="G3562" t="s">
        <v>118</v>
      </c>
      <c r="H3562" t="s">
        <v>119</v>
      </c>
      <c r="I3562" s="91"/>
      <c r="J3562" s="91"/>
      <c r="K3562" s="91"/>
      <c r="L3562" s="91"/>
      <c r="M3562" s="91"/>
      <c r="N3562" s="91"/>
      <c r="O3562" s="91"/>
      <c r="P3562" s="91"/>
      <c r="Q3562" s="91"/>
      <c r="R3562" s="91"/>
      <c r="S3562" s="91"/>
      <c r="T3562" s="91">
        <v>2333.1</v>
      </c>
      <c r="U3562" s="91">
        <f t="shared" si="335"/>
        <v>2333.1</v>
      </c>
      <c r="V3562" s="82" t="str">
        <f t="shared" si="333"/>
        <v>115151505908</v>
      </c>
      <c r="W3562" s="83">
        <f>VLOOKUP(V3562,Factors!$E$6:$H$5950,4,FALSE)</f>
        <v>0.1119</v>
      </c>
      <c r="X3562" t="str">
        <f>VLOOKUP(V3562,Factors!$E$6:$F$5950,2,FALSE)</f>
        <v>Customers-All</v>
      </c>
      <c r="Y3562" s="92">
        <f t="shared" si="336"/>
        <v>261.07389000000001</v>
      </c>
      <c r="Z3562" s="92">
        <f t="shared" si="337"/>
        <v>2072.0261099999998</v>
      </c>
      <c r="AA3562" s="92">
        <f t="shared" si="338"/>
        <v>2333.1</v>
      </c>
    </row>
    <row r="3563" spans="1:27" x14ac:dyDescent="0.25">
      <c r="A3563" t="s">
        <v>710</v>
      </c>
      <c r="B3563" t="s">
        <v>739</v>
      </c>
      <c r="C3563" t="s">
        <v>740</v>
      </c>
      <c r="D3563" t="s">
        <v>719</v>
      </c>
      <c r="E3563" t="s">
        <v>720</v>
      </c>
      <c r="F3563" t="str">
        <f t="shared" si="334"/>
        <v>1505</v>
      </c>
      <c r="G3563" t="s">
        <v>120</v>
      </c>
      <c r="H3563" t="s">
        <v>121</v>
      </c>
      <c r="I3563" s="91"/>
      <c r="J3563" s="91"/>
      <c r="K3563" s="91"/>
      <c r="L3563" s="91"/>
      <c r="M3563" s="91"/>
      <c r="N3563" s="91"/>
      <c r="O3563" s="91"/>
      <c r="P3563" s="91"/>
      <c r="Q3563" s="91"/>
      <c r="R3563" s="91"/>
      <c r="S3563" s="91"/>
      <c r="T3563" s="91">
        <v>2097.4499999999998</v>
      </c>
      <c r="U3563" s="91">
        <f t="shared" si="335"/>
        <v>2097.4499999999998</v>
      </c>
      <c r="V3563" s="82" t="str">
        <f t="shared" si="333"/>
        <v>115151505908</v>
      </c>
      <c r="W3563" s="83">
        <f>VLOOKUP(V3563,Factors!$E$6:$H$5950,4,FALSE)</f>
        <v>0.1119</v>
      </c>
      <c r="X3563" t="str">
        <f>VLOOKUP(V3563,Factors!$E$6:$F$5950,2,FALSE)</f>
        <v>Customers-All</v>
      </c>
      <c r="Y3563" s="92">
        <f t="shared" si="336"/>
        <v>234.70465499999997</v>
      </c>
      <c r="Z3563" s="92">
        <f t="shared" si="337"/>
        <v>1862.7453449999998</v>
      </c>
      <c r="AA3563" s="92">
        <f t="shared" si="338"/>
        <v>2097.4499999999998</v>
      </c>
    </row>
    <row r="3564" spans="1:27" x14ac:dyDescent="0.25">
      <c r="A3564" t="s">
        <v>710</v>
      </c>
      <c r="B3564" t="s">
        <v>739</v>
      </c>
      <c r="C3564" t="s">
        <v>740</v>
      </c>
      <c r="D3564" t="s">
        <v>719</v>
      </c>
      <c r="E3564" t="s">
        <v>720</v>
      </c>
      <c r="F3564" t="str">
        <f t="shared" si="334"/>
        <v>1505</v>
      </c>
      <c r="G3564" t="s">
        <v>122</v>
      </c>
      <c r="H3564" t="s">
        <v>123</v>
      </c>
      <c r="I3564" s="91"/>
      <c r="J3564" s="91"/>
      <c r="K3564" s="91"/>
      <c r="L3564" s="91"/>
      <c r="M3564" s="91"/>
      <c r="N3564" s="91"/>
      <c r="O3564" s="91"/>
      <c r="P3564" s="91"/>
      <c r="Q3564" s="91"/>
      <c r="R3564" s="91"/>
      <c r="S3564" s="91"/>
      <c r="T3564" s="91">
        <v>7015</v>
      </c>
      <c r="U3564" s="91">
        <f t="shared" si="335"/>
        <v>7015</v>
      </c>
      <c r="V3564" s="82" t="str">
        <f t="shared" si="333"/>
        <v>115151505908</v>
      </c>
      <c r="W3564" s="83">
        <f>VLOOKUP(V3564,Factors!$E$6:$H$5950,4,FALSE)</f>
        <v>0.1119</v>
      </c>
      <c r="X3564" t="str">
        <f>VLOOKUP(V3564,Factors!$E$6:$F$5950,2,FALSE)</f>
        <v>Customers-All</v>
      </c>
      <c r="Y3564" s="92">
        <f t="shared" si="336"/>
        <v>784.97849999999994</v>
      </c>
      <c r="Z3564" s="92">
        <f t="shared" si="337"/>
        <v>6230.0214999999998</v>
      </c>
      <c r="AA3564" s="92">
        <f t="shared" si="338"/>
        <v>7015</v>
      </c>
    </row>
    <row r="3565" spans="1:27" x14ac:dyDescent="0.25">
      <c r="A3565" t="s">
        <v>710</v>
      </c>
      <c r="B3565" t="s">
        <v>739</v>
      </c>
      <c r="C3565" t="s">
        <v>740</v>
      </c>
      <c r="D3565" t="s">
        <v>719</v>
      </c>
      <c r="E3565" t="s">
        <v>720</v>
      </c>
      <c r="F3565" t="str">
        <f t="shared" si="334"/>
        <v>1505</v>
      </c>
      <c r="G3565" t="s">
        <v>44</v>
      </c>
      <c r="H3565" t="s">
        <v>45</v>
      </c>
      <c r="I3565" s="91"/>
      <c r="J3565" s="91"/>
      <c r="K3565" s="91"/>
      <c r="L3565" s="91"/>
      <c r="M3565" s="91"/>
      <c r="N3565" s="91"/>
      <c r="O3565" s="91"/>
      <c r="P3565" s="91"/>
      <c r="Q3565" s="91"/>
      <c r="R3565" s="91"/>
      <c r="S3565" s="91"/>
      <c r="T3565" s="91">
        <v>1047.2</v>
      </c>
      <c r="U3565" s="91">
        <f t="shared" si="335"/>
        <v>1047.2</v>
      </c>
      <c r="V3565" s="82" t="str">
        <f t="shared" si="333"/>
        <v>115151505908</v>
      </c>
      <c r="W3565" s="83">
        <f>VLOOKUP(V3565,Factors!$E$6:$H$5950,4,FALSE)</f>
        <v>0.1119</v>
      </c>
      <c r="X3565" t="str">
        <f>VLOOKUP(V3565,Factors!$E$6:$F$5950,2,FALSE)</f>
        <v>Customers-All</v>
      </c>
      <c r="Y3565" s="92">
        <f t="shared" si="336"/>
        <v>117.18168</v>
      </c>
      <c r="Z3565" s="92">
        <f t="shared" si="337"/>
        <v>930.01832000000002</v>
      </c>
      <c r="AA3565" s="92">
        <f t="shared" si="338"/>
        <v>1047.2</v>
      </c>
    </row>
    <row r="3566" spans="1:27" x14ac:dyDescent="0.25">
      <c r="A3566" t="s">
        <v>710</v>
      </c>
      <c r="B3566" t="s">
        <v>739</v>
      </c>
      <c r="C3566" t="s">
        <v>740</v>
      </c>
      <c r="D3566" t="s">
        <v>719</v>
      </c>
      <c r="E3566" t="s">
        <v>720</v>
      </c>
      <c r="F3566" t="str">
        <f t="shared" si="334"/>
        <v>1505</v>
      </c>
      <c r="G3566" t="s">
        <v>128</v>
      </c>
      <c r="H3566" t="s">
        <v>129</v>
      </c>
      <c r="I3566" s="91"/>
      <c r="J3566" s="91"/>
      <c r="K3566" s="91"/>
      <c r="L3566" s="91"/>
      <c r="M3566" s="91"/>
      <c r="N3566" s="91"/>
      <c r="O3566" s="91"/>
      <c r="P3566" s="91"/>
      <c r="Q3566" s="91"/>
      <c r="R3566" s="91"/>
      <c r="S3566" s="91"/>
      <c r="T3566" s="91">
        <v>782.68</v>
      </c>
      <c r="U3566" s="91">
        <f t="shared" si="335"/>
        <v>782.68</v>
      </c>
      <c r="V3566" s="82" t="str">
        <f t="shared" si="333"/>
        <v>115151505908</v>
      </c>
      <c r="W3566" s="83">
        <f>VLOOKUP(V3566,Factors!$E$6:$H$5950,4,FALSE)</f>
        <v>0.1119</v>
      </c>
      <c r="X3566" t="str">
        <f>VLOOKUP(V3566,Factors!$E$6:$F$5950,2,FALSE)</f>
        <v>Customers-All</v>
      </c>
      <c r="Y3566" s="92">
        <f t="shared" si="336"/>
        <v>87.581891999999996</v>
      </c>
      <c r="Z3566" s="92">
        <f t="shared" si="337"/>
        <v>695.09810799999991</v>
      </c>
      <c r="AA3566" s="92">
        <f t="shared" si="338"/>
        <v>782.68</v>
      </c>
    </row>
    <row r="3567" spans="1:27" x14ac:dyDescent="0.25">
      <c r="A3567" t="s">
        <v>710</v>
      </c>
      <c r="B3567" t="s">
        <v>739</v>
      </c>
      <c r="C3567" t="s">
        <v>740</v>
      </c>
      <c r="D3567" t="s">
        <v>719</v>
      </c>
      <c r="E3567" t="s">
        <v>720</v>
      </c>
      <c r="F3567" t="str">
        <f t="shared" si="334"/>
        <v>1505</v>
      </c>
      <c r="G3567" t="s">
        <v>98</v>
      </c>
      <c r="H3567" t="s">
        <v>99</v>
      </c>
      <c r="I3567" s="91"/>
      <c r="J3567" s="91"/>
      <c r="K3567" s="91"/>
      <c r="L3567" s="91"/>
      <c r="M3567" s="91"/>
      <c r="N3567" s="91"/>
      <c r="O3567" s="91"/>
      <c r="P3567" s="91"/>
      <c r="Q3567" s="91"/>
      <c r="R3567" s="91"/>
      <c r="S3567" s="91"/>
      <c r="T3567" s="91">
        <v>68.94</v>
      </c>
      <c r="U3567" s="91">
        <f t="shared" si="335"/>
        <v>68.94</v>
      </c>
      <c r="V3567" s="82" t="str">
        <f t="shared" si="333"/>
        <v>115151505908</v>
      </c>
      <c r="W3567" s="83">
        <f>VLOOKUP(V3567,Factors!$E$6:$H$5950,4,FALSE)</f>
        <v>0.1119</v>
      </c>
      <c r="X3567" t="str">
        <f>VLOOKUP(V3567,Factors!$E$6:$F$5950,2,FALSE)</f>
        <v>Customers-All</v>
      </c>
      <c r="Y3567" s="92">
        <f t="shared" si="336"/>
        <v>7.7143859999999993</v>
      </c>
      <c r="Z3567" s="92">
        <f t="shared" si="337"/>
        <v>61.225614</v>
      </c>
      <c r="AA3567" s="92">
        <f t="shared" si="338"/>
        <v>68.94</v>
      </c>
    </row>
    <row r="3568" spans="1:27" x14ac:dyDescent="0.25">
      <c r="A3568" t="s">
        <v>710</v>
      </c>
      <c r="B3568" t="s">
        <v>739</v>
      </c>
      <c r="C3568" t="s">
        <v>740</v>
      </c>
      <c r="D3568" t="s">
        <v>719</v>
      </c>
      <c r="E3568" t="s">
        <v>720</v>
      </c>
      <c r="F3568" t="str">
        <f t="shared" si="334"/>
        <v>1505</v>
      </c>
      <c r="G3568" t="s">
        <v>215</v>
      </c>
      <c r="H3568" t="s">
        <v>216</v>
      </c>
      <c r="I3568" s="91"/>
      <c r="J3568" s="91"/>
      <c r="K3568" s="91"/>
      <c r="L3568" s="91"/>
      <c r="M3568" s="91"/>
      <c r="N3568" s="91"/>
      <c r="O3568" s="91"/>
      <c r="P3568" s="91"/>
      <c r="Q3568" s="91"/>
      <c r="R3568" s="91"/>
      <c r="S3568" s="91"/>
      <c r="T3568" s="91">
        <v>229.57</v>
      </c>
      <c r="U3568" s="91">
        <f t="shared" si="335"/>
        <v>229.57</v>
      </c>
      <c r="V3568" s="82" t="str">
        <f t="shared" si="333"/>
        <v>115151505908</v>
      </c>
      <c r="W3568" s="83">
        <f>VLOOKUP(V3568,Factors!$E$6:$H$5950,4,FALSE)</f>
        <v>0.1119</v>
      </c>
      <c r="X3568" t="str">
        <f>VLOOKUP(V3568,Factors!$E$6:$F$5950,2,FALSE)</f>
        <v>Customers-All</v>
      </c>
      <c r="Y3568" s="92">
        <f t="shared" si="336"/>
        <v>25.688883000000001</v>
      </c>
      <c r="Z3568" s="92">
        <f t="shared" si="337"/>
        <v>203.88111699999999</v>
      </c>
      <c r="AA3568" s="92">
        <f t="shared" si="338"/>
        <v>229.57</v>
      </c>
    </row>
    <row r="3569" spans="1:27" x14ac:dyDescent="0.25">
      <c r="A3569" t="s">
        <v>710</v>
      </c>
      <c r="B3569" t="s">
        <v>739</v>
      </c>
      <c r="C3569" t="s">
        <v>740</v>
      </c>
      <c r="D3569" t="s">
        <v>719</v>
      </c>
      <c r="E3569" t="s">
        <v>720</v>
      </c>
      <c r="F3569" t="str">
        <f t="shared" si="334"/>
        <v>1505</v>
      </c>
      <c r="G3569" t="s">
        <v>130</v>
      </c>
      <c r="H3569" t="s">
        <v>131</v>
      </c>
      <c r="I3569" s="91"/>
      <c r="J3569" s="91"/>
      <c r="K3569" s="91"/>
      <c r="L3569" s="91"/>
      <c r="M3569" s="91"/>
      <c r="N3569" s="91"/>
      <c r="O3569" s="91"/>
      <c r="P3569" s="91"/>
      <c r="Q3569" s="91"/>
      <c r="R3569" s="91"/>
      <c r="S3569" s="91"/>
      <c r="T3569" s="91">
        <v>942.46</v>
      </c>
      <c r="U3569" s="91">
        <f t="shared" si="335"/>
        <v>942.46</v>
      </c>
      <c r="V3569" s="82" t="str">
        <f t="shared" si="333"/>
        <v>115151505908</v>
      </c>
      <c r="W3569" s="83">
        <f>VLOOKUP(V3569,Factors!$E$6:$H$5950,4,FALSE)</f>
        <v>0.1119</v>
      </c>
      <c r="X3569" t="str">
        <f>VLOOKUP(V3569,Factors!$E$6:$F$5950,2,FALSE)</f>
        <v>Customers-All</v>
      </c>
      <c r="Y3569" s="92">
        <f t="shared" si="336"/>
        <v>105.461274</v>
      </c>
      <c r="Z3569" s="92">
        <f t="shared" si="337"/>
        <v>836.99872600000003</v>
      </c>
      <c r="AA3569" s="92">
        <f t="shared" si="338"/>
        <v>942.46</v>
      </c>
    </row>
    <row r="3570" spans="1:27" x14ac:dyDescent="0.25">
      <c r="A3570" t="s">
        <v>710</v>
      </c>
      <c r="B3570" t="s">
        <v>739</v>
      </c>
      <c r="C3570" t="s">
        <v>740</v>
      </c>
      <c r="D3570" t="s">
        <v>719</v>
      </c>
      <c r="E3570" t="s">
        <v>720</v>
      </c>
      <c r="F3570" t="str">
        <f t="shared" si="334"/>
        <v>1505</v>
      </c>
      <c r="G3570" t="s">
        <v>136</v>
      </c>
      <c r="H3570" t="s">
        <v>137</v>
      </c>
      <c r="I3570" s="91"/>
      <c r="J3570" s="91"/>
      <c r="K3570" s="91"/>
      <c r="L3570" s="91"/>
      <c r="M3570" s="91"/>
      <c r="N3570" s="91"/>
      <c r="O3570" s="91"/>
      <c r="P3570" s="91"/>
      <c r="Q3570" s="91"/>
      <c r="R3570" s="91"/>
      <c r="S3570" s="91"/>
      <c r="T3570" s="91">
        <v>788.48</v>
      </c>
      <c r="U3570" s="91">
        <f t="shared" si="335"/>
        <v>788.48</v>
      </c>
      <c r="V3570" s="82" t="str">
        <f t="shared" si="333"/>
        <v>115151505908</v>
      </c>
      <c r="W3570" s="83">
        <f>VLOOKUP(V3570,Factors!$E$6:$H$5950,4,FALSE)</f>
        <v>0.1119</v>
      </c>
      <c r="X3570" t="str">
        <f>VLOOKUP(V3570,Factors!$E$6:$F$5950,2,FALSE)</f>
        <v>Customers-All</v>
      </c>
      <c r="Y3570" s="92">
        <f t="shared" si="336"/>
        <v>88.230912000000004</v>
      </c>
      <c r="Z3570" s="92">
        <f t="shared" si="337"/>
        <v>700.24908800000003</v>
      </c>
      <c r="AA3570" s="92">
        <f t="shared" si="338"/>
        <v>788.48</v>
      </c>
    </row>
    <row r="3571" spans="1:27" x14ac:dyDescent="0.25">
      <c r="A3571" t="s">
        <v>710</v>
      </c>
      <c r="B3571" t="s">
        <v>739</v>
      </c>
      <c r="C3571" t="s">
        <v>740</v>
      </c>
      <c r="D3571" t="s">
        <v>719</v>
      </c>
      <c r="E3571" t="s">
        <v>720</v>
      </c>
      <c r="F3571" t="str">
        <f t="shared" si="334"/>
        <v>1505</v>
      </c>
      <c r="G3571" t="s">
        <v>199</v>
      </c>
      <c r="H3571" t="s">
        <v>200</v>
      </c>
      <c r="I3571" s="91"/>
      <c r="J3571" s="91"/>
      <c r="K3571" s="91"/>
      <c r="L3571" s="91"/>
      <c r="M3571" s="91"/>
      <c r="N3571" s="91"/>
      <c r="O3571" s="91"/>
      <c r="P3571" s="91"/>
      <c r="Q3571" s="91"/>
      <c r="R3571" s="91"/>
      <c r="S3571" s="91"/>
      <c r="T3571" s="91">
        <v>113.72</v>
      </c>
      <c r="U3571" s="91">
        <f t="shared" si="335"/>
        <v>113.72</v>
      </c>
      <c r="V3571" s="82" t="str">
        <f t="shared" si="333"/>
        <v>115151505908</v>
      </c>
      <c r="W3571" s="83">
        <f>VLOOKUP(V3571,Factors!$E$6:$H$5950,4,FALSE)</f>
        <v>0.1119</v>
      </c>
      <c r="X3571" t="str">
        <f>VLOOKUP(V3571,Factors!$E$6:$F$5950,2,FALSE)</f>
        <v>Customers-All</v>
      </c>
      <c r="Y3571" s="92">
        <f t="shared" si="336"/>
        <v>12.725268</v>
      </c>
      <c r="Z3571" s="92">
        <f t="shared" si="337"/>
        <v>100.994732</v>
      </c>
      <c r="AA3571" s="92">
        <f t="shared" si="338"/>
        <v>113.72</v>
      </c>
    </row>
    <row r="3572" spans="1:27" x14ac:dyDescent="0.25">
      <c r="A3572" t="s">
        <v>710</v>
      </c>
      <c r="B3572" t="s">
        <v>739</v>
      </c>
      <c r="C3572" t="s">
        <v>740</v>
      </c>
      <c r="D3572" t="s">
        <v>719</v>
      </c>
      <c r="E3572" t="s">
        <v>720</v>
      </c>
      <c r="F3572" t="str">
        <f t="shared" si="334"/>
        <v>1505</v>
      </c>
      <c r="G3572" t="s">
        <v>102</v>
      </c>
      <c r="H3572" t="s">
        <v>103</v>
      </c>
      <c r="I3572" s="91"/>
      <c r="J3572" s="91"/>
      <c r="K3572" s="91"/>
      <c r="L3572" s="91"/>
      <c r="M3572" s="91"/>
      <c r="N3572" s="91"/>
      <c r="O3572" s="91"/>
      <c r="P3572" s="91"/>
      <c r="Q3572" s="91"/>
      <c r="R3572" s="91"/>
      <c r="S3572" s="91"/>
      <c r="T3572" s="91">
        <v>1472</v>
      </c>
      <c r="U3572" s="91">
        <f t="shared" si="335"/>
        <v>1472</v>
      </c>
      <c r="V3572" s="82" t="str">
        <f t="shared" si="333"/>
        <v>115151505908</v>
      </c>
      <c r="W3572" s="83">
        <f>VLOOKUP(V3572,Factors!$E$6:$H$5950,4,FALSE)</f>
        <v>0.1119</v>
      </c>
      <c r="X3572" t="str">
        <f>VLOOKUP(V3572,Factors!$E$6:$F$5950,2,FALSE)</f>
        <v>Customers-All</v>
      </c>
      <c r="Y3572" s="92">
        <f t="shared" si="336"/>
        <v>164.71680000000001</v>
      </c>
      <c r="Z3572" s="92">
        <f t="shared" si="337"/>
        <v>1307.2832000000001</v>
      </c>
      <c r="AA3572" s="92">
        <f t="shared" si="338"/>
        <v>1472</v>
      </c>
    </row>
    <row r="3573" spans="1:27" x14ac:dyDescent="0.25">
      <c r="A3573" t="s">
        <v>710</v>
      </c>
      <c r="B3573" t="s">
        <v>739</v>
      </c>
      <c r="C3573" t="s">
        <v>740</v>
      </c>
      <c r="D3573" t="s">
        <v>719</v>
      </c>
      <c r="E3573" t="s">
        <v>720</v>
      </c>
      <c r="F3573" t="str">
        <f t="shared" si="334"/>
        <v>1505</v>
      </c>
      <c r="G3573" t="s">
        <v>357</v>
      </c>
      <c r="H3573" t="s">
        <v>358</v>
      </c>
      <c r="I3573" s="91"/>
      <c r="J3573" s="91"/>
      <c r="K3573" s="91">
        <v>25</v>
      </c>
      <c r="L3573" s="91"/>
      <c r="M3573" s="91"/>
      <c r="N3573" s="91"/>
      <c r="O3573" s="91"/>
      <c r="P3573" s="91"/>
      <c r="Q3573" s="91"/>
      <c r="R3573" s="91"/>
      <c r="S3573" s="91"/>
      <c r="T3573" s="91"/>
      <c r="U3573" s="91">
        <f t="shared" si="335"/>
        <v>25</v>
      </c>
      <c r="V3573" s="82" t="str">
        <f t="shared" si="333"/>
        <v>115151505908</v>
      </c>
      <c r="W3573" s="83">
        <f>VLOOKUP(V3573,Factors!$E$6:$H$5950,4,FALSE)</f>
        <v>0.1119</v>
      </c>
      <c r="X3573" t="str">
        <f>VLOOKUP(V3573,Factors!$E$6:$F$5950,2,FALSE)</f>
        <v>Customers-All</v>
      </c>
      <c r="Y3573" s="92">
        <f t="shared" si="336"/>
        <v>2.7974999999999999</v>
      </c>
      <c r="Z3573" s="92">
        <f t="shared" si="337"/>
        <v>22.202500000000001</v>
      </c>
      <c r="AA3573" s="92">
        <f t="shared" si="338"/>
        <v>25</v>
      </c>
    </row>
    <row r="3574" spans="1:27" x14ac:dyDescent="0.25">
      <c r="A3574" t="s">
        <v>710</v>
      </c>
      <c r="B3574" t="s">
        <v>739</v>
      </c>
      <c r="C3574" t="s">
        <v>740</v>
      </c>
      <c r="D3574" t="s">
        <v>719</v>
      </c>
      <c r="E3574" t="s">
        <v>720</v>
      </c>
      <c r="F3574" t="str">
        <f t="shared" si="334"/>
        <v>1505</v>
      </c>
      <c r="G3574" t="s">
        <v>144</v>
      </c>
      <c r="H3574" t="s">
        <v>145</v>
      </c>
      <c r="I3574" s="91"/>
      <c r="J3574" s="91"/>
      <c r="K3574" s="91"/>
      <c r="L3574" s="91"/>
      <c r="M3574" s="91"/>
      <c r="N3574" s="91"/>
      <c r="O3574" s="91"/>
      <c r="P3574" s="91"/>
      <c r="Q3574" s="91"/>
      <c r="R3574" s="91"/>
      <c r="S3574" s="91"/>
      <c r="T3574" s="91">
        <v>6763.26</v>
      </c>
      <c r="U3574" s="91">
        <f t="shared" si="335"/>
        <v>6763.26</v>
      </c>
      <c r="V3574" s="82" t="str">
        <f t="shared" si="333"/>
        <v>115151505908</v>
      </c>
      <c r="W3574" s="83">
        <f>VLOOKUP(V3574,Factors!$E$6:$H$5950,4,FALSE)</f>
        <v>0.1119</v>
      </c>
      <c r="X3574" t="str">
        <f>VLOOKUP(V3574,Factors!$E$6:$F$5950,2,FALSE)</f>
        <v>Customers-All</v>
      </c>
      <c r="Y3574" s="92">
        <f t="shared" si="336"/>
        <v>756.80879400000003</v>
      </c>
      <c r="Z3574" s="92">
        <f t="shared" si="337"/>
        <v>6006.4512059999997</v>
      </c>
      <c r="AA3574" s="92">
        <f t="shared" si="338"/>
        <v>6763.26</v>
      </c>
    </row>
    <row r="3575" spans="1:27" x14ac:dyDescent="0.25">
      <c r="A3575" t="s">
        <v>710</v>
      </c>
      <c r="B3575" t="s">
        <v>739</v>
      </c>
      <c r="C3575" t="s">
        <v>740</v>
      </c>
      <c r="D3575" t="s">
        <v>719</v>
      </c>
      <c r="E3575" t="s">
        <v>720</v>
      </c>
      <c r="F3575" t="str">
        <f t="shared" si="334"/>
        <v>1505</v>
      </c>
      <c r="G3575" t="s">
        <v>217</v>
      </c>
      <c r="H3575" t="s">
        <v>218</v>
      </c>
      <c r="I3575" s="91"/>
      <c r="J3575" s="91"/>
      <c r="K3575" s="91"/>
      <c r="L3575" s="91"/>
      <c r="M3575" s="91"/>
      <c r="N3575" s="91"/>
      <c r="O3575" s="91"/>
      <c r="P3575" s="91"/>
      <c r="Q3575" s="91"/>
      <c r="R3575" s="91"/>
      <c r="S3575" s="91"/>
      <c r="T3575" s="91">
        <v>1294.52</v>
      </c>
      <c r="U3575" s="91">
        <f t="shared" si="335"/>
        <v>1294.52</v>
      </c>
      <c r="V3575" s="82" t="str">
        <f t="shared" si="333"/>
        <v>115151505908</v>
      </c>
      <c r="W3575" s="83">
        <f>VLOOKUP(V3575,Factors!$E$6:$H$5950,4,FALSE)</f>
        <v>0.1119</v>
      </c>
      <c r="X3575" t="str">
        <f>VLOOKUP(V3575,Factors!$E$6:$F$5950,2,FALSE)</f>
        <v>Customers-All</v>
      </c>
      <c r="Y3575" s="92">
        <f t="shared" si="336"/>
        <v>144.85678799999999</v>
      </c>
      <c r="Z3575" s="92">
        <f t="shared" si="337"/>
        <v>1149.6632119999999</v>
      </c>
      <c r="AA3575" s="92">
        <f t="shared" si="338"/>
        <v>1294.52</v>
      </c>
    </row>
    <row r="3576" spans="1:27" x14ac:dyDescent="0.25">
      <c r="A3576" t="s">
        <v>710</v>
      </c>
      <c r="B3576" t="s">
        <v>739</v>
      </c>
      <c r="C3576" t="s">
        <v>740</v>
      </c>
      <c r="D3576" t="s">
        <v>719</v>
      </c>
      <c r="E3576" t="s">
        <v>720</v>
      </c>
      <c r="F3576" t="str">
        <f t="shared" si="334"/>
        <v>1505</v>
      </c>
      <c r="G3576" t="s">
        <v>146</v>
      </c>
      <c r="H3576" t="s">
        <v>147</v>
      </c>
      <c r="I3576" s="91"/>
      <c r="J3576" s="91"/>
      <c r="K3576" s="91"/>
      <c r="L3576" s="91"/>
      <c r="M3576" s="91"/>
      <c r="N3576" s="91"/>
      <c r="O3576" s="91"/>
      <c r="P3576" s="91"/>
      <c r="Q3576" s="91"/>
      <c r="R3576" s="91"/>
      <c r="S3576" s="91"/>
      <c r="T3576" s="91">
        <v>9155.66</v>
      </c>
      <c r="U3576" s="91">
        <f t="shared" si="335"/>
        <v>9155.66</v>
      </c>
      <c r="V3576" s="82" t="str">
        <f t="shared" si="333"/>
        <v>115151505908</v>
      </c>
      <c r="W3576" s="83">
        <f>VLOOKUP(V3576,Factors!$E$6:$H$5950,4,FALSE)</f>
        <v>0.1119</v>
      </c>
      <c r="X3576" t="str">
        <f>VLOOKUP(V3576,Factors!$E$6:$F$5950,2,FALSE)</f>
        <v>Customers-All</v>
      </c>
      <c r="Y3576" s="92">
        <f t="shared" si="336"/>
        <v>1024.518354</v>
      </c>
      <c r="Z3576" s="92">
        <f t="shared" si="337"/>
        <v>8131.141646</v>
      </c>
      <c r="AA3576" s="92">
        <f t="shared" si="338"/>
        <v>9155.66</v>
      </c>
    </row>
    <row r="3577" spans="1:27" x14ac:dyDescent="0.25">
      <c r="A3577" t="s">
        <v>710</v>
      </c>
      <c r="B3577" t="s">
        <v>739</v>
      </c>
      <c r="C3577" t="s">
        <v>740</v>
      </c>
      <c r="D3577" t="s">
        <v>719</v>
      </c>
      <c r="E3577" t="s">
        <v>720</v>
      </c>
      <c r="F3577" t="str">
        <f t="shared" si="334"/>
        <v>1505</v>
      </c>
      <c r="G3577" t="s">
        <v>148</v>
      </c>
      <c r="H3577" t="s">
        <v>149</v>
      </c>
      <c r="I3577" s="91"/>
      <c r="J3577" s="91"/>
      <c r="K3577" s="91"/>
      <c r="L3577" s="91"/>
      <c r="M3577" s="91"/>
      <c r="N3577" s="91"/>
      <c r="O3577" s="91"/>
      <c r="P3577" s="91"/>
      <c r="Q3577" s="91"/>
      <c r="R3577" s="91"/>
      <c r="S3577" s="91"/>
      <c r="T3577" s="91">
        <v>114.05</v>
      </c>
      <c r="U3577" s="91">
        <f t="shared" si="335"/>
        <v>114.05</v>
      </c>
      <c r="V3577" s="82" t="str">
        <f t="shared" si="333"/>
        <v>115151505908</v>
      </c>
      <c r="W3577" s="83">
        <f>VLOOKUP(V3577,Factors!$E$6:$H$5950,4,FALSE)</f>
        <v>0.1119</v>
      </c>
      <c r="X3577" t="str">
        <f>VLOOKUP(V3577,Factors!$E$6:$F$5950,2,FALSE)</f>
        <v>Customers-All</v>
      </c>
      <c r="Y3577" s="92">
        <f t="shared" si="336"/>
        <v>12.762195</v>
      </c>
      <c r="Z3577" s="92">
        <f t="shared" si="337"/>
        <v>101.28780499999999</v>
      </c>
      <c r="AA3577" s="92">
        <f t="shared" si="338"/>
        <v>114.05</v>
      </c>
    </row>
    <row r="3578" spans="1:27" x14ac:dyDescent="0.25">
      <c r="A3578" t="s">
        <v>710</v>
      </c>
      <c r="B3578" t="s">
        <v>739</v>
      </c>
      <c r="C3578" t="s">
        <v>740</v>
      </c>
      <c r="D3578" t="s">
        <v>719</v>
      </c>
      <c r="E3578" t="s">
        <v>720</v>
      </c>
      <c r="F3578" t="str">
        <f t="shared" si="334"/>
        <v>1505</v>
      </c>
      <c r="G3578" t="s">
        <v>150</v>
      </c>
      <c r="H3578" t="s">
        <v>151</v>
      </c>
      <c r="I3578" s="91"/>
      <c r="J3578" s="91"/>
      <c r="K3578" s="91"/>
      <c r="L3578" s="91"/>
      <c r="M3578" s="91"/>
      <c r="N3578" s="91"/>
      <c r="O3578" s="91"/>
      <c r="P3578" s="91"/>
      <c r="Q3578" s="91"/>
      <c r="R3578" s="91"/>
      <c r="S3578" s="91"/>
      <c r="T3578" s="91">
        <v>28</v>
      </c>
      <c r="U3578" s="91">
        <f t="shared" si="335"/>
        <v>28</v>
      </c>
      <c r="V3578" s="82" t="str">
        <f t="shared" si="333"/>
        <v>115151505908</v>
      </c>
      <c r="W3578" s="83">
        <f>VLOOKUP(V3578,Factors!$E$6:$H$5950,4,FALSE)</f>
        <v>0.1119</v>
      </c>
      <c r="X3578" t="str">
        <f>VLOOKUP(V3578,Factors!$E$6:$F$5950,2,FALSE)</f>
        <v>Customers-All</v>
      </c>
      <c r="Y3578" s="92">
        <f t="shared" si="336"/>
        <v>3.1332</v>
      </c>
      <c r="Z3578" s="92">
        <f t="shared" si="337"/>
        <v>24.866800000000001</v>
      </c>
      <c r="AA3578" s="92">
        <f t="shared" si="338"/>
        <v>28</v>
      </c>
    </row>
    <row r="3579" spans="1:27" x14ac:dyDescent="0.25">
      <c r="A3579" t="s">
        <v>710</v>
      </c>
      <c r="B3579" t="s">
        <v>739</v>
      </c>
      <c r="C3579" t="s">
        <v>740</v>
      </c>
      <c r="D3579" t="s">
        <v>721</v>
      </c>
      <c r="E3579" t="s">
        <v>722</v>
      </c>
      <c r="F3579" t="str">
        <f t="shared" si="334"/>
        <v>2966</v>
      </c>
      <c r="G3579" t="s">
        <v>130</v>
      </c>
      <c r="H3579" t="s">
        <v>131</v>
      </c>
      <c r="I3579" s="91"/>
      <c r="J3579" s="91"/>
      <c r="K3579" s="91"/>
      <c r="L3579" s="91"/>
      <c r="M3579" s="91"/>
      <c r="N3579" s="91"/>
      <c r="O3579" s="91"/>
      <c r="P3579" s="91"/>
      <c r="Q3579" s="91"/>
      <c r="R3579" s="91"/>
      <c r="S3579" s="91"/>
      <c r="T3579" s="91">
        <v>58.66</v>
      </c>
      <c r="U3579" s="91">
        <f t="shared" si="335"/>
        <v>58.66</v>
      </c>
      <c r="V3579" s="82" t="str">
        <f t="shared" si="333"/>
        <v>115152966908</v>
      </c>
      <c r="W3579" s="83">
        <f>VLOOKUP(V3579,Factors!$E$6:$H$5950,4,FALSE)</f>
        <v>0.1119</v>
      </c>
      <c r="X3579" t="str">
        <f>VLOOKUP(V3579,Factors!$E$6:$F$5950,2,FALSE)</f>
        <v>Customers-All</v>
      </c>
      <c r="Y3579" s="92">
        <f t="shared" si="336"/>
        <v>6.5640539999999996</v>
      </c>
      <c r="Z3579" s="92">
        <f t="shared" si="337"/>
        <v>52.095945999999998</v>
      </c>
      <c r="AA3579" s="92">
        <f t="shared" si="338"/>
        <v>58.66</v>
      </c>
    </row>
    <row r="3580" spans="1:27" x14ac:dyDescent="0.25">
      <c r="A3580" t="s">
        <v>710</v>
      </c>
      <c r="B3580" t="s">
        <v>739</v>
      </c>
      <c r="C3580" t="s">
        <v>740</v>
      </c>
      <c r="D3580" t="s">
        <v>721</v>
      </c>
      <c r="E3580" t="s">
        <v>722</v>
      </c>
      <c r="F3580" t="str">
        <f t="shared" si="334"/>
        <v>2966</v>
      </c>
      <c r="G3580" t="s">
        <v>136</v>
      </c>
      <c r="H3580" t="s">
        <v>137</v>
      </c>
      <c r="I3580" s="91"/>
      <c r="J3580" s="91"/>
      <c r="K3580" s="91"/>
      <c r="L3580" s="91"/>
      <c r="M3580" s="91"/>
      <c r="N3580" s="91"/>
      <c r="O3580" s="91"/>
      <c r="P3580" s="91"/>
      <c r="Q3580" s="91"/>
      <c r="R3580" s="91"/>
      <c r="S3580" s="91"/>
      <c r="T3580" s="91">
        <v>28</v>
      </c>
      <c r="U3580" s="91">
        <f t="shared" si="335"/>
        <v>28</v>
      </c>
      <c r="V3580" s="82" t="str">
        <f t="shared" si="333"/>
        <v>115152966908</v>
      </c>
      <c r="W3580" s="83">
        <f>VLOOKUP(V3580,Factors!$E$6:$H$5950,4,FALSE)</f>
        <v>0.1119</v>
      </c>
      <c r="X3580" t="str">
        <f>VLOOKUP(V3580,Factors!$E$6:$F$5950,2,FALSE)</f>
        <v>Customers-All</v>
      </c>
      <c r="Y3580" s="92">
        <f t="shared" si="336"/>
        <v>3.1332</v>
      </c>
      <c r="Z3580" s="92">
        <f t="shared" si="337"/>
        <v>24.866800000000001</v>
      </c>
      <c r="AA3580" s="92">
        <f t="shared" si="338"/>
        <v>28</v>
      </c>
    </row>
    <row r="3581" spans="1:27" x14ac:dyDescent="0.25">
      <c r="A3581" t="s">
        <v>710</v>
      </c>
      <c r="B3581" t="s">
        <v>739</v>
      </c>
      <c r="C3581" t="s">
        <v>740</v>
      </c>
      <c r="D3581" t="s">
        <v>721</v>
      </c>
      <c r="E3581" t="s">
        <v>722</v>
      </c>
      <c r="F3581" t="str">
        <f t="shared" si="334"/>
        <v>2966</v>
      </c>
      <c r="G3581" t="s">
        <v>144</v>
      </c>
      <c r="H3581" t="s">
        <v>145</v>
      </c>
      <c r="I3581" s="91"/>
      <c r="J3581" s="91"/>
      <c r="K3581" s="91"/>
      <c r="L3581" s="91"/>
      <c r="M3581" s="91"/>
      <c r="N3581" s="91"/>
      <c r="O3581" s="91"/>
      <c r="P3581" s="91"/>
      <c r="Q3581" s="91"/>
      <c r="R3581" s="91"/>
      <c r="S3581" s="91"/>
      <c r="T3581" s="91">
        <v>4138.8100000000004</v>
      </c>
      <c r="U3581" s="91">
        <f t="shared" si="335"/>
        <v>4138.8100000000004</v>
      </c>
      <c r="V3581" s="82" t="str">
        <f t="shared" si="333"/>
        <v>115152966908</v>
      </c>
      <c r="W3581" s="83">
        <f>VLOOKUP(V3581,Factors!$E$6:$H$5950,4,FALSE)</f>
        <v>0.1119</v>
      </c>
      <c r="X3581" t="str">
        <f>VLOOKUP(V3581,Factors!$E$6:$F$5950,2,FALSE)</f>
        <v>Customers-All</v>
      </c>
      <c r="Y3581" s="92">
        <f t="shared" si="336"/>
        <v>463.13283900000005</v>
      </c>
      <c r="Z3581" s="92">
        <f t="shared" si="337"/>
        <v>3675.6771610000005</v>
      </c>
      <c r="AA3581" s="92">
        <f t="shared" si="338"/>
        <v>4138.8100000000004</v>
      </c>
    </row>
    <row r="3582" spans="1:27" x14ac:dyDescent="0.25">
      <c r="A3582" t="s">
        <v>710</v>
      </c>
      <c r="B3582" t="s">
        <v>739</v>
      </c>
      <c r="C3582" t="s">
        <v>740</v>
      </c>
      <c r="D3582" t="s">
        <v>721</v>
      </c>
      <c r="E3582" t="s">
        <v>722</v>
      </c>
      <c r="F3582" t="str">
        <f t="shared" si="334"/>
        <v>2966</v>
      </c>
      <c r="G3582" t="s">
        <v>146</v>
      </c>
      <c r="H3582" t="s">
        <v>147</v>
      </c>
      <c r="I3582" s="91"/>
      <c r="J3582" s="91"/>
      <c r="K3582" s="91"/>
      <c r="L3582" s="91"/>
      <c r="M3582" s="91"/>
      <c r="N3582" s="91"/>
      <c r="O3582" s="91"/>
      <c r="P3582" s="91"/>
      <c r="Q3582" s="91"/>
      <c r="R3582" s="91"/>
      <c r="S3582" s="91"/>
      <c r="T3582" s="91">
        <v>399.16</v>
      </c>
      <c r="U3582" s="91">
        <f t="shared" si="335"/>
        <v>399.16</v>
      </c>
      <c r="V3582" s="82" t="str">
        <f t="shared" si="333"/>
        <v>115152966908</v>
      </c>
      <c r="W3582" s="83">
        <f>VLOOKUP(V3582,Factors!$E$6:$H$5950,4,FALSE)</f>
        <v>0.1119</v>
      </c>
      <c r="X3582" t="str">
        <f>VLOOKUP(V3582,Factors!$E$6:$F$5950,2,FALSE)</f>
        <v>Customers-All</v>
      </c>
      <c r="Y3582" s="92">
        <f t="shared" si="336"/>
        <v>44.666004000000001</v>
      </c>
      <c r="Z3582" s="92">
        <f t="shared" si="337"/>
        <v>354.49399600000004</v>
      </c>
      <c r="AA3582" s="92">
        <f t="shared" si="338"/>
        <v>399.16</v>
      </c>
    </row>
    <row r="3583" spans="1:27" x14ac:dyDescent="0.25">
      <c r="A3583" t="s">
        <v>710</v>
      </c>
      <c r="B3583" t="s">
        <v>739</v>
      </c>
      <c r="C3583" t="s">
        <v>740</v>
      </c>
      <c r="D3583" t="s">
        <v>721</v>
      </c>
      <c r="E3583" t="s">
        <v>722</v>
      </c>
      <c r="F3583" t="str">
        <f t="shared" si="334"/>
        <v>2966</v>
      </c>
      <c r="G3583" t="s">
        <v>359</v>
      </c>
      <c r="H3583" t="s">
        <v>360</v>
      </c>
      <c r="I3583" s="91"/>
      <c r="J3583" s="91"/>
      <c r="K3583" s="91"/>
      <c r="L3583" s="91"/>
      <c r="M3583" s="91"/>
      <c r="N3583" s="91"/>
      <c r="O3583" s="91"/>
      <c r="P3583" s="91"/>
      <c r="Q3583" s="91"/>
      <c r="R3583" s="91"/>
      <c r="S3583" s="91"/>
      <c r="T3583" s="91">
        <v>72.760000000000005</v>
      </c>
      <c r="U3583" s="91">
        <f t="shared" si="335"/>
        <v>72.760000000000005</v>
      </c>
      <c r="V3583" s="82" t="str">
        <f t="shared" si="333"/>
        <v>115152966908</v>
      </c>
      <c r="W3583" s="83">
        <f>VLOOKUP(V3583,Factors!$E$6:$H$5950,4,FALSE)</f>
        <v>0.1119</v>
      </c>
      <c r="X3583" t="str">
        <f>VLOOKUP(V3583,Factors!$E$6:$F$5950,2,FALSE)</f>
        <v>Customers-All</v>
      </c>
      <c r="Y3583" s="92">
        <f t="shared" si="336"/>
        <v>8.1418440000000007</v>
      </c>
      <c r="Z3583" s="92">
        <f t="shared" si="337"/>
        <v>64.618155999999999</v>
      </c>
      <c r="AA3583" s="92">
        <f t="shared" si="338"/>
        <v>72.760000000000005</v>
      </c>
    </row>
    <row r="3584" spans="1:27" x14ac:dyDescent="0.25">
      <c r="A3584" t="s">
        <v>710</v>
      </c>
      <c r="B3584" t="s">
        <v>739</v>
      </c>
      <c r="C3584" t="s">
        <v>740</v>
      </c>
      <c r="D3584" t="s">
        <v>723</v>
      </c>
      <c r="E3584" t="s">
        <v>724</v>
      </c>
      <c r="F3584" t="str">
        <f t="shared" si="334"/>
        <v>5015</v>
      </c>
      <c r="G3584" t="s">
        <v>110</v>
      </c>
      <c r="H3584" t="s">
        <v>111</v>
      </c>
      <c r="I3584" s="91"/>
      <c r="J3584" s="91"/>
      <c r="K3584" s="91"/>
      <c r="L3584" s="91"/>
      <c r="M3584" s="91"/>
      <c r="N3584" s="91"/>
      <c r="O3584" s="91"/>
      <c r="P3584" s="91"/>
      <c r="Q3584" s="91"/>
      <c r="R3584" s="91"/>
      <c r="S3584" s="91"/>
      <c r="T3584" s="91">
        <v>284398.82</v>
      </c>
      <c r="U3584" s="91">
        <f t="shared" si="335"/>
        <v>284398.82</v>
      </c>
      <c r="V3584" s="82" t="str">
        <f t="shared" si="333"/>
        <v>115155015908</v>
      </c>
      <c r="W3584" s="83">
        <f>VLOOKUP(V3584,Factors!$E$6:$H$5950,4,FALSE)</f>
        <v>0.1119</v>
      </c>
      <c r="X3584" t="str">
        <f>VLOOKUP(V3584,Factors!$E$6:$F$5950,2,FALSE)</f>
        <v>Customers-All</v>
      </c>
      <c r="Y3584" s="92">
        <f t="shared" si="336"/>
        <v>31824.227957999999</v>
      </c>
      <c r="Z3584" s="92">
        <f t="shared" si="337"/>
        <v>252574.592042</v>
      </c>
      <c r="AA3584" s="92">
        <f t="shared" si="338"/>
        <v>284398.82</v>
      </c>
    </row>
    <row r="3585" spans="1:27" x14ac:dyDescent="0.25">
      <c r="A3585" t="s">
        <v>710</v>
      </c>
      <c r="B3585" t="s">
        <v>739</v>
      </c>
      <c r="C3585" t="s">
        <v>740</v>
      </c>
      <c r="D3585" t="s">
        <v>723</v>
      </c>
      <c r="E3585" t="s">
        <v>724</v>
      </c>
      <c r="F3585" t="str">
        <f t="shared" si="334"/>
        <v>5015</v>
      </c>
      <c r="G3585" t="s">
        <v>88</v>
      </c>
      <c r="H3585" t="s">
        <v>89</v>
      </c>
      <c r="I3585" s="91"/>
      <c r="J3585" s="91"/>
      <c r="K3585" s="91"/>
      <c r="L3585" s="91"/>
      <c r="M3585" s="91"/>
      <c r="N3585" s="91"/>
      <c r="O3585" s="91"/>
      <c r="P3585" s="91"/>
      <c r="Q3585" s="91"/>
      <c r="R3585" s="91"/>
      <c r="S3585" s="91"/>
      <c r="T3585" s="91">
        <v>43645.09</v>
      </c>
      <c r="U3585" s="91">
        <f t="shared" si="335"/>
        <v>43645.09</v>
      </c>
      <c r="V3585" s="82" t="str">
        <f t="shared" si="333"/>
        <v>115155015908</v>
      </c>
      <c r="W3585" s="83">
        <f>VLOOKUP(V3585,Factors!$E$6:$H$5950,4,FALSE)</f>
        <v>0.1119</v>
      </c>
      <c r="X3585" t="str">
        <f>VLOOKUP(V3585,Factors!$E$6:$F$5950,2,FALSE)</f>
        <v>Customers-All</v>
      </c>
      <c r="Y3585" s="92">
        <f t="shared" si="336"/>
        <v>4883.8855709999998</v>
      </c>
      <c r="Z3585" s="92">
        <f t="shared" si="337"/>
        <v>38761.204428999998</v>
      </c>
      <c r="AA3585" s="92">
        <f t="shared" si="338"/>
        <v>43645.09</v>
      </c>
    </row>
    <row r="3586" spans="1:27" x14ac:dyDescent="0.25">
      <c r="A3586" t="s">
        <v>710</v>
      </c>
      <c r="B3586" t="s">
        <v>739</v>
      </c>
      <c r="C3586" t="s">
        <v>740</v>
      </c>
      <c r="D3586" t="s">
        <v>723</v>
      </c>
      <c r="E3586" t="s">
        <v>724</v>
      </c>
      <c r="F3586" t="str">
        <f t="shared" si="334"/>
        <v>5015</v>
      </c>
      <c r="G3586" t="s">
        <v>90</v>
      </c>
      <c r="H3586" t="s">
        <v>91</v>
      </c>
      <c r="I3586" s="91"/>
      <c r="J3586" s="91"/>
      <c r="K3586" s="91"/>
      <c r="L3586" s="91"/>
      <c r="M3586" s="91"/>
      <c r="N3586" s="91"/>
      <c r="O3586" s="91"/>
      <c r="P3586" s="91"/>
      <c r="Q3586" s="91"/>
      <c r="R3586" s="91"/>
      <c r="S3586" s="91"/>
      <c r="T3586" s="91">
        <v>169489.13</v>
      </c>
      <c r="U3586" s="91">
        <f t="shared" si="335"/>
        <v>169489.13</v>
      </c>
      <c r="V3586" s="82" t="str">
        <f t="shared" si="333"/>
        <v>115155015908</v>
      </c>
      <c r="W3586" s="83">
        <f>VLOOKUP(V3586,Factors!$E$6:$H$5950,4,FALSE)</f>
        <v>0.1119</v>
      </c>
      <c r="X3586" t="str">
        <f>VLOOKUP(V3586,Factors!$E$6:$F$5950,2,FALSE)</f>
        <v>Customers-All</v>
      </c>
      <c r="Y3586" s="92">
        <f t="shared" si="336"/>
        <v>18965.833646999999</v>
      </c>
      <c r="Z3586" s="92">
        <f t="shared" si="337"/>
        <v>150523.29635300001</v>
      </c>
      <c r="AA3586" s="92">
        <f t="shared" si="338"/>
        <v>169489.13</v>
      </c>
    </row>
    <row r="3587" spans="1:27" x14ac:dyDescent="0.25">
      <c r="A3587" t="s">
        <v>710</v>
      </c>
      <c r="B3587" t="s">
        <v>739</v>
      </c>
      <c r="C3587" t="s">
        <v>740</v>
      </c>
      <c r="D3587" t="s">
        <v>723</v>
      </c>
      <c r="E3587" t="s">
        <v>724</v>
      </c>
      <c r="F3587" t="str">
        <f t="shared" si="334"/>
        <v>5015</v>
      </c>
      <c r="G3587" t="s">
        <v>118</v>
      </c>
      <c r="H3587" t="s">
        <v>119</v>
      </c>
      <c r="I3587" s="91"/>
      <c r="J3587" s="91"/>
      <c r="K3587" s="91"/>
      <c r="L3587" s="91"/>
      <c r="M3587" s="91"/>
      <c r="N3587" s="91"/>
      <c r="O3587" s="91"/>
      <c r="P3587" s="91"/>
      <c r="Q3587" s="91"/>
      <c r="R3587" s="91"/>
      <c r="S3587" s="91"/>
      <c r="T3587" s="91">
        <v>89.52</v>
      </c>
      <c r="U3587" s="91">
        <f t="shared" si="335"/>
        <v>89.52</v>
      </c>
      <c r="V3587" s="82" t="str">
        <f t="shared" si="333"/>
        <v>115155015908</v>
      </c>
      <c r="W3587" s="83">
        <f>VLOOKUP(V3587,Factors!$E$6:$H$5950,4,FALSE)</f>
        <v>0.1119</v>
      </c>
      <c r="X3587" t="str">
        <f>VLOOKUP(V3587,Factors!$E$6:$F$5950,2,FALSE)</f>
        <v>Customers-All</v>
      </c>
      <c r="Y3587" s="92">
        <f t="shared" si="336"/>
        <v>10.017287999999999</v>
      </c>
      <c r="Z3587" s="92">
        <f t="shared" si="337"/>
        <v>79.502712000000002</v>
      </c>
      <c r="AA3587" s="92">
        <f t="shared" si="338"/>
        <v>89.52</v>
      </c>
    </row>
    <row r="3588" spans="1:27" x14ac:dyDescent="0.25">
      <c r="A3588" t="s">
        <v>710</v>
      </c>
      <c r="B3588" t="s">
        <v>739</v>
      </c>
      <c r="C3588" t="s">
        <v>740</v>
      </c>
      <c r="D3588" t="s">
        <v>723</v>
      </c>
      <c r="E3588" t="s">
        <v>724</v>
      </c>
      <c r="F3588" t="str">
        <f t="shared" si="334"/>
        <v>5015</v>
      </c>
      <c r="G3588" t="s">
        <v>120</v>
      </c>
      <c r="H3588" t="s">
        <v>121</v>
      </c>
      <c r="I3588" s="91"/>
      <c r="J3588" s="91"/>
      <c r="K3588" s="91"/>
      <c r="L3588" s="91"/>
      <c r="M3588" s="91"/>
      <c r="N3588" s="91"/>
      <c r="O3588" s="91"/>
      <c r="P3588" s="91"/>
      <c r="Q3588" s="91"/>
      <c r="R3588" s="91"/>
      <c r="S3588" s="91"/>
      <c r="T3588" s="91">
        <v>3414.08</v>
      </c>
      <c r="U3588" s="91">
        <f t="shared" si="335"/>
        <v>3414.08</v>
      </c>
      <c r="V3588" s="82" t="str">
        <f t="shared" ref="V3588:V3651" si="339">CONCATENATE(B3588,RIGHT(D3588,4),A3588)</f>
        <v>115155015908</v>
      </c>
      <c r="W3588" s="83">
        <f>VLOOKUP(V3588,Factors!$E$6:$H$5950,4,FALSE)</f>
        <v>0.1119</v>
      </c>
      <c r="X3588" t="str">
        <f>VLOOKUP(V3588,Factors!$E$6:$F$5950,2,FALSE)</f>
        <v>Customers-All</v>
      </c>
      <c r="Y3588" s="92">
        <f t="shared" si="336"/>
        <v>382.035552</v>
      </c>
      <c r="Z3588" s="92">
        <f t="shared" si="337"/>
        <v>3032.0444480000001</v>
      </c>
      <c r="AA3588" s="92">
        <f t="shared" si="338"/>
        <v>3414.08</v>
      </c>
    </row>
    <row r="3589" spans="1:27" x14ac:dyDescent="0.25">
      <c r="A3589" t="s">
        <v>710</v>
      </c>
      <c r="B3589" t="s">
        <v>739</v>
      </c>
      <c r="C3589" t="s">
        <v>740</v>
      </c>
      <c r="D3589" t="s">
        <v>723</v>
      </c>
      <c r="E3589" t="s">
        <v>724</v>
      </c>
      <c r="F3589" t="str">
        <f t="shared" ref="F3589:F3652" si="340">RIGHT(D3589,4)</f>
        <v>5015</v>
      </c>
      <c r="G3589" t="s">
        <v>122</v>
      </c>
      <c r="H3589" t="s">
        <v>123</v>
      </c>
      <c r="I3589" s="91"/>
      <c r="J3589" s="91"/>
      <c r="K3589" s="91"/>
      <c r="L3589" s="91"/>
      <c r="M3589" s="91"/>
      <c r="N3589" s="91"/>
      <c r="O3589" s="91"/>
      <c r="P3589" s="91"/>
      <c r="Q3589" s="91"/>
      <c r="R3589" s="91"/>
      <c r="S3589" s="91"/>
      <c r="T3589" s="91">
        <v>9308</v>
      </c>
      <c r="U3589" s="91">
        <f t="shared" ref="U3589:U3652" si="341">SUM(I3589:T3589)</f>
        <v>9308</v>
      </c>
      <c r="V3589" s="82" t="str">
        <f t="shared" si="339"/>
        <v>115155015908</v>
      </c>
      <c r="W3589" s="83">
        <f>VLOOKUP(V3589,Factors!$E$6:$H$5950,4,FALSE)</f>
        <v>0.1119</v>
      </c>
      <c r="X3589" t="str">
        <f>VLOOKUP(V3589,Factors!$E$6:$F$5950,2,FALSE)</f>
        <v>Customers-All</v>
      </c>
      <c r="Y3589" s="92">
        <f t="shared" si="336"/>
        <v>1041.5652</v>
      </c>
      <c r="Z3589" s="92">
        <f t="shared" si="337"/>
        <v>8266.4347999999991</v>
      </c>
      <c r="AA3589" s="92">
        <f t="shared" si="338"/>
        <v>9308</v>
      </c>
    </row>
    <row r="3590" spans="1:27" x14ac:dyDescent="0.25">
      <c r="A3590" t="s">
        <v>710</v>
      </c>
      <c r="B3590" t="s">
        <v>739</v>
      </c>
      <c r="C3590" t="s">
        <v>740</v>
      </c>
      <c r="D3590" t="s">
        <v>723</v>
      </c>
      <c r="E3590" t="s">
        <v>724</v>
      </c>
      <c r="F3590" t="str">
        <f t="shared" si="340"/>
        <v>5015</v>
      </c>
      <c r="G3590" t="s">
        <v>44</v>
      </c>
      <c r="H3590" t="s">
        <v>45</v>
      </c>
      <c r="I3590" s="91"/>
      <c r="J3590" s="91"/>
      <c r="K3590" s="91"/>
      <c r="L3590" s="91"/>
      <c r="M3590" s="91"/>
      <c r="N3590" s="91"/>
      <c r="O3590" s="91"/>
      <c r="P3590" s="91"/>
      <c r="Q3590" s="91"/>
      <c r="R3590" s="91"/>
      <c r="S3590" s="91"/>
      <c r="T3590" s="91">
        <v>1483</v>
      </c>
      <c r="U3590" s="91">
        <f t="shared" si="341"/>
        <v>1483</v>
      </c>
      <c r="V3590" s="82" t="str">
        <f t="shared" si="339"/>
        <v>115155015908</v>
      </c>
      <c r="W3590" s="83">
        <f>VLOOKUP(V3590,Factors!$E$6:$H$5950,4,FALSE)</f>
        <v>0.1119</v>
      </c>
      <c r="X3590" t="str">
        <f>VLOOKUP(V3590,Factors!$E$6:$F$5950,2,FALSE)</f>
        <v>Customers-All</v>
      </c>
      <c r="Y3590" s="92">
        <f t="shared" si="336"/>
        <v>165.9477</v>
      </c>
      <c r="Z3590" s="92">
        <f t="shared" si="337"/>
        <v>1317.0523000000001</v>
      </c>
      <c r="AA3590" s="92">
        <f t="shared" si="338"/>
        <v>1483</v>
      </c>
    </row>
    <row r="3591" spans="1:27" x14ac:dyDescent="0.25">
      <c r="A3591" t="s">
        <v>710</v>
      </c>
      <c r="B3591" t="s">
        <v>739</v>
      </c>
      <c r="C3591" t="s">
        <v>740</v>
      </c>
      <c r="D3591" t="s">
        <v>723</v>
      </c>
      <c r="E3591" t="s">
        <v>724</v>
      </c>
      <c r="F3591" t="str">
        <f t="shared" si="340"/>
        <v>5015</v>
      </c>
      <c r="G3591" t="s">
        <v>207</v>
      </c>
      <c r="H3591" t="s">
        <v>208</v>
      </c>
      <c r="I3591" s="91"/>
      <c r="J3591" s="91"/>
      <c r="K3591" s="91"/>
      <c r="L3591" s="91"/>
      <c r="M3591" s="91"/>
      <c r="N3591" s="91"/>
      <c r="O3591" s="91"/>
      <c r="P3591" s="91"/>
      <c r="Q3591" s="91"/>
      <c r="R3591" s="91"/>
      <c r="S3591" s="91"/>
      <c r="T3591" s="91">
        <v>300</v>
      </c>
      <c r="U3591" s="91">
        <f t="shared" si="341"/>
        <v>300</v>
      </c>
      <c r="V3591" s="82" t="str">
        <f t="shared" si="339"/>
        <v>115155015908</v>
      </c>
      <c r="W3591" s="83">
        <f>VLOOKUP(V3591,Factors!$E$6:$H$5950,4,FALSE)</f>
        <v>0.1119</v>
      </c>
      <c r="X3591" t="str">
        <f>VLOOKUP(V3591,Factors!$E$6:$F$5950,2,FALSE)</f>
        <v>Customers-All</v>
      </c>
      <c r="Y3591" s="92">
        <f t="shared" si="336"/>
        <v>33.57</v>
      </c>
      <c r="Z3591" s="92">
        <f t="shared" si="337"/>
        <v>266.43</v>
      </c>
      <c r="AA3591" s="92">
        <f t="shared" si="338"/>
        <v>300</v>
      </c>
    </row>
    <row r="3592" spans="1:27" x14ac:dyDescent="0.25">
      <c r="A3592" t="s">
        <v>710</v>
      </c>
      <c r="B3592" t="s">
        <v>739</v>
      </c>
      <c r="C3592" t="s">
        <v>740</v>
      </c>
      <c r="D3592" t="s">
        <v>723</v>
      </c>
      <c r="E3592" t="s">
        <v>724</v>
      </c>
      <c r="F3592" t="str">
        <f t="shared" si="340"/>
        <v>5015</v>
      </c>
      <c r="G3592" t="s">
        <v>128</v>
      </c>
      <c r="H3592" t="s">
        <v>129</v>
      </c>
      <c r="I3592" s="91"/>
      <c r="J3592" s="91"/>
      <c r="K3592" s="91"/>
      <c r="L3592" s="91"/>
      <c r="M3592" s="91"/>
      <c r="N3592" s="91"/>
      <c r="O3592" s="91"/>
      <c r="P3592" s="91"/>
      <c r="Q3592" s="91"/>
      <c r="R3592" s="91"/>
      <c r="S3592" s="91"/>
      <c r="T3592" s="91">
        <v>7.18</v>
      </c>
      <c r="U3592" s="91">
        <f t="shared" si="341"/>
        <v>7.18</v>
      </c>
      <c r="V3592" s="82" t="str">
        <f t="shared" si="339"/>
        <v>115155015908</v>
      </c>
      <c r="W3592" s="83">
        <f>VLOOKUP(V3592,Factors!$E$6:$H$5950,4,FALSE)</f>
        <v>0.1119</v>
      </c>
      <c r="X3592" t="str">
        <f>VLOOKUP(V3592,Factors!$E$6:$F$5950,2,FALSE)</f>
        <v>Customers-All</v>
      </c>
      <c r="Y3592" s="92">
        <f t="shared" si="336"/>
        <v>0.80344199999999999</v>
      </c>
      <c r="Z3592" s="92">
        <f t="shared" si="337"/>
        <v>6.3765579999999993</v>
      </c>
      <c r="AA3592" s="92">
        <f t="shared" si="338"/>
        <v>7.18</v>
      </c>
    </row>
    <row r="3593" spans="1:27" x14ac:dyDescent="0.25">
      <c r="A3593" t="s">
        <v>710</v>
      </c>
      <c r="B3593" t="s">
        <v>739</v>
      </c>
      <c r="C3593" t="s">
        <v>740</v>
      </c>
      <c r="D3593" t="s">
        <v>723</v>
      </c>
      <c r="E3593" t="s">
        <v>724</v>
      </c>
      <c r="F3593" t="str">
        <f t="shared" si="340"/>
        <v>5015</v>
      </c>
      <c r="G3593" t="s">
        <v>98</v>
      </c>
      <c r="H3593" t="s">
        <v>99</v>
      </c>
      <c r="I3593" s="91"/>
      <c r="J3593" s="91"/>
      <c r="K3593" s="91"/>
      <c r="L3593" s="91"/>
      <c r="M3593" s="91"/>
      <c r="N3593" s="91"/>
      <c r="O3593" s="91"/>
      <c r="P3593" s="91"/>
      <c r="Q3593" s="91"/>
      <c r="R3593" s="91"/>
      <c r="S3593" s="91"/>
      <c r="T3593" s="91">
        <v>24.55</v>
      </c>
      <c r="U3593" s="91">
        <f t="shared" si="341"/>
        <v>24.55</v>
      </c>
      <c r="V3593" s="82" t="str">
        <f t="shared" si="339"/>
        <v>115155015908</v>
      </c>
      <c r="W3593" s="83">
        <f>VLOOKUP(V3593,Factors!$E$6:$H$5950,4,FALSE)</f>
        <v>0.1119</v>
      </c>
      <c r="X3593" t="str">
        <f>VLOOKUP(V3593,Factors!$E$6:$F$5950,2,FALSE)</f>
        <v>Customers-All</v>
      </c>
      <c r="Y3593" s="92">
        <f t="shared" si="336"/>
        <v>2.7471450000000002</v>
      </c>
      <c r="Z3593" s="92">
        <f t="shared" si="337"/>
        <v>21.802855000000001</v>
      </c>
      <c r="AA3593" s="92">
        <f t="shared" si="338"/>
        <v>24.55</v>
      </c>
    </row>
    <row r="3594" spans="1:27" x14ac:dyDescent="0.25">
      <c r="A3594" t="s">
        <v>710</v>
      </c>
      <c r="B3594" t="s">
        <v>739</v>
      </c>
      <c r="C3594" t="s">
        <v>740</v>
      </c>
      <c r="D3594" t="s">
        <v>723</v>
      </c>
      <c r="E3594" t="s">
        <v>724</v>
      </c>
      <c r="F3594" t="str">
        <f t="shared" si="340"/>
        <v>5015</v>
      </c>
      <c r="G3594" t="s">
        <v>130</v>
      </c>
      <c r="H3594" t="s">
        <v>131</v>
      </c>
      <c r="I3594" s="91"/>
      <c r="J3594" s="91"/>
      <c r="K3594" s="91"/>
      <c r="L3594" s="91"/>
      <c r="M3594" s="91"/>
      <c r="N3594" s="91"/>
      <c r="O3594" s="91"/>
      <c r="P3594" s="91"/>
      <c r="Q3594" s="91"/>
      <c r="R3594" s="91"/>
      <c r="S3594" s="91"/>
      <c r="T3594" s="91">
        <v>74.62</v>
      </c>
      <c r="U3594" s="91">
        <f t="shared" si="341"/>
        <v>74.62</v>
      </c>
      <c r="V3594" s="82" t="str">
        <f t="shared" si="339"/>
        <v>115155015908</v>
      </c>
      <c r="W3594" s="83">
        <f>VLOOKUP(V3594,Factors!$E$6:$H$5950,4,FALSE)</f>
        <v>0.1119</v>
      </c>
      <c r="X3594" t="str">
        <f>VLOOKUP(V3594,Factors!$E$6:$F$5950,2,FALSE)</f>
        <v>Customers-All</v>
      </c>
      <c r="Y3594" s="92">
        <f t="shared" si="336"/>
        <v>8.3499780000000001</v>
      </c>
      <c r="Z3594" s="92">
        <f t="shared" si="337"/>
        <v>66.270022000000012</v>
      </c>
      <c r="AA3594" s="92">
        <f t="shared" si="338"/>
        <v>74.62</v>
      </c>
    </row>
    <row r="3595" spans="1:27" x14ac:dyDescent="0.25">
      <c r="A3595" t="s">
        <v>710</v>
      </c>
      <c r="B3595" t="s">
        <v>739</v>
      </c>
      <c r="C3595" t="s">
        <v>740</v>
      </c>
      <c r="D3595" t="s">
        <v>723</v>
      </c>
      <c r="E3595" t="s">
        <v>724</v>
      </c>
      <c r="F3595" t="str">
        <f t="shared" si="340"/>
        <v>5015</v>
      </c>
      <c r="G3595" t="s">
        <v>136</v>
      </c>
      <c r="H3595" t="s">
        <v>137</v>
      </c>
      <c r="I3595" s="91"/>
      <c r="J3595" s="91"/>
      <c r="K3595" s="91"/>
      <c r="L3595" s="91"/>
      <c r="M3595" s="91"/>
      <c r="N3595" s="91"/>
      <c r="O3595" s="91"/>
      <c r="P3595" s="91"/>
      <c r="Q3595" s="91"/>
      <c r="R3595" s="91"/>
      <c r="S3595" s="91"/>
      <c r="T3595" s="91">
        <v>638.12</v>
      </c>
      <c r="U3595" s="91">
        <f t="shared" si="341"/>
        <v>638.12</v>
      </c>
      <c r="V3595" s="82" t="str">
        <f t="shared" si="339"/>
        <v>115155015908</v>
      </c>
      <c r="W3595" s="83">
        <f>VLOOKUP(V3595,Factors!$E$6:$H$5950,4,FALSE)</f>
        <v>0.1119</v>
      </c>
      <c r="X3595" t="str">
        <f>VLOOKUP(V3595,Factors!$E$6:$F$5950,2,FALSE)</f>
        <v>Customers-All</v>
      </c>
      <c r="Y3595" s="92">
        <f t="shared" si="336"/>
        <v>71.405628000000007</v>
      </c>
      <c r="Z3595" s="92">
        <f t="shared" si="337"/>
        <v>566.71437200000003</v>
      </c>
      <c r="AA3595" s="92">
        <f t="shared" si="338"/>
        <v>638.12</v>
      </c>
    </row>
    <row r="3596" spans="1:27" x14ac:dyDescent="0.25">
      <c r="A3596" t="s">
        <v>710</v>
      </c>
      <c r="B3596" t="s">
        <v>739</v>
      </c>
      <c r="C3596" t="s">
        <v>740</v>
      </c>
      <c r="D3596" t="s">
        <v>723</v>
      </c>
      <c r="E3596" t="s">
        <v>724</v>
      </c>
      <c r="F3596" t="str">
        <f t="shared" si="340"/>
        <v>5015</v>
      </c>
      <c r="G3596" t="s">
        <v>199</v>
      </c>
      <c r="H3596" t="s">
        <v>200</v>
      </c>
      <c r="I3596" s="91"/>
      <c r="J3596" s="91"/>
      <c r="K3596" s="91"/>
      <c r="L3596" s="91"/>
      <c r="M3596" s="91"/>
      <c r="N3596" s="91"/>
      <c r="O3596" s="91"/>
      <c r="P3596" s="91"/>
      <c r="Q3596" s="91"/>
      <c r="R3596" s="91"/>
      <c r="S3596" s="91"/>
      <c r="T3596" s="91">
        <v>68</v>
      </c>
      <c r="U3596" s="91">
        <f t="shared" si="341"/>
        <v>68</v>
      </c>
      <c r="V3596" s="82" t="str">
        <f t="shared" si="339"/>
        <v>115155015908</v>
      </c>
      <c r="W3596" s="83">
        <f>VLOOKUP(V3596,Factors!$E$6:$H$5950,4,FALSE)</f>
        <v>0.1119</v>
      </c>
      <c r="X3596" t="str">
        <f>VLOOKUP(V3596,Factors!$E$6:$F$5950,2,FALSE)</f>
        <v>Customers-All</v>
      </c>
      <c r="Y3596" s="92">
        <f t="shared" si="336"/>
        <v>7.6091999999999995</v>
      </c>
      <c r="Z3596" s="92">
        <f t="shared" si="337"/>
        <v>60.390799999999999</v>
      </c>
      <c r="AA3596" s="92">
        <f t="shared" si="338"/>
        <v>68</v>
      </c>
    </row>
    <row r="3597" spans="1:27" x14ac:dyDescent="0.25">
      <c r="A3597" t="s">
        <v>710</v>
      </c>
      <c r="B3597" t="s">
        <v>739</v>
      </c>
      <c r="C3597" t="s">
        <v>740</v>
      </c>
      <c r="D3597" t="s">
        <v>723</v>
      </c>
      <c r="E3597" t="s">
        <v>724</v>
      </c>
      <c r="F3597" t="str">
        <f t="shared" si="340"/>
        <v>5015</v>
      </c>
      <c r="G3597" t="s">
        <v>144</v>
      </c>
      <c r="H3597" t="s">
        <v>145</v>
      </c>
      <c r="I3597" s="91"/>
      <c r="J3597" s="91"/>
      <c r="K3597" s="91"/>
      <c r="L3597" s="91"/>
      <c r="M3597" s="91"/>
      <c r="N3597" s="91"/>
      <c r="O3597" s="91"/>
      <c r="P3597" s="91"/>
      <c r="Q3597" s="91"/>
      <c r="R3597" s="91"/>
      <c r="S3597" s="91"/>
      <c r="T3597" s="91">
        <v>6455.71</v>
      </c>
      <c r="U3597" s="91">
        <f t="shared" si="341"/>
        <v>6455.71</v>
      </c>
      <c r="V3597" s="82" t="str">
        <f t="shared" si="339"/>
        <v>115155015908</v>
      </c>
      <c r="W3597" s="83">
        <f>VLOOKUP(V3597,Factors!$E$6:$H$5950,4,FALSE)</f>
        <v>0.1119</v>
      </c>
      <c r="X3597" t="str">
        <f>VLOOKUP(V3597,Factors!$E$6:$F$5950,2,FALSE)</f>
        <v>Customers-All</v>
      </c>
      <c r="Y3597" s="92">
        <f t="shared" si="336"/>
        <v>722.39394900000002</v>
      </c>
      <c r="Z3597" s="92">
        <f t="shared" si="337"/>
        <v>5733.3160509999998</v>
      </c>
      <c r="AA3597" s="92">
        <f t="shared" si="338"/>
        <v>6455.71</v>
      </c>
    </row>
    <row r="3598" spans="1:27" x14ac:dyDescent="0.25">
      <c r="A3598" t="s">
        <v>710</v>
      </c>
      <c r="B3598" t="s">
        <v>739</v>
      </c>
      <c r="C3598" t="s">
        <v>740</v>
      </c>
      <c r="D3598" t="s">
        <v>723</v>
      </c>
      <c r="E3598" t="s">
        <v>724</v>
      </c>
      <c r="F3598" t="str">
        <f t="shared" si="340"/>
        <v>5015</v>
      </c>
      <c r="G3598" t="s">
        <v>217</v>
      </c>
      <c r="H3598" t="s">
        <v>218</v>
      </c>
      <c r="I3598" s="91"/>
      <c r="J3598" s="91"/>
      <c r="K3598" s="91"/>
      <c r="L3598" s="91"/>
      <c r="M3598" s="91"/>
      <c r="N3598" s="91"/>
      <c r="O3598" s="91"/>
      <c r="P3598" s="91"/>
      <c r="Q3598" s="91"/>
      <c r="R3598" s="91"/>
      <c r="S3598" s="91"/>
      <c r="T3598" s="91">
        <v>97.07</v>
      </c>
      <c r="U3598" s="91">
        <f t="shared" si="341"/>
        <v>97.07</v>
      </c>
      <c r="V3598" s="82" t="str">
        <f t="shared" si="339"/>
        <v>115155015908</v>
      </c>
      <c r="W3598" s="83">
        <f>VLOOKUP(V3598,Factors!$E$6:$H$5950,4,FALSE)</f>
        <v>0.1119</v>
      </c>
      <c r="X3598" t="str">
        <f>VLOOKUP(V3598,Factors!$E$6:$F$5950,2,FALSE)</f>
        <v>Customers-All</v>
      </c>
      <c r="Y3598" s="92">
        <f t="shared" si="336"/>
        <v>10.862133</v>
      </c>
      <c r="Z3598" s="92">
        <f t="shared" si="337"/>
        <v>86.207866999999993</v>
      </c>
      <c r="AA3598" s="92">
        <f t="shared" si="338"/>
        <v>97.07</v>
      </c>
    </row>
    <row r="3599" spans="1:27" x14ac:dyDescent="0.25">
      <c r="A3599" t="s">
        <v>710</v>
      </c>
      <c r="B3599" t="s">
        <v>739</v>
      </c>
      <c r="C3599" t="s">
        <v>740</v>
      </c>
      <c r="D3599" t="s">
        <v>723</v>
      </c>
      <c r="E3599" t="s">
        <v>724</v>
      </c>
      <c r="F3599" t="str">
        <f t="shared" si="340"/>
        <v>5015</v>
      </c>
      <c r="G3599" t="s">
        <v>146</v>
      </c>
      <c r="H3599" t="s">
        <v>147</v>
      </c>
      <c r="I3599" s="91"/>
      <c r="J3599" s="91"/>
      <c r="K3599" s="91"/>
      <c r="L3599" s="91"/>
      <c r="M3599" s="91"/>
      <c r="N3599" s="91"/>
      <c r="O3599" s="91"/>
      <c r="P3599" s="91"/>
      <c r="Q3599" s="91"/>
      <c r="R3599" s="91"/>
      <c r="S3599" s="91"/>
      <c r="T3599" s="91">
        <v>3482.37</v>
      </c>
      <c r="U3599" s="91">
        <f t="shared" si="341"/>
        <v>3482.37</v>
      </c>
      <c r="V3599" s="82" t="str">
        <f t="shared" si="339"/>
        <v>115155015908</v>
      </c>
      <c r="W3599" s="83">
        <f>VLOOKUP(V3599,Factors!$E$6:$H$5950,4,FALSE)</f>
        <v>0.1119</v>
      </c>
      <c r="X3599" t="str">
        <f>VLOOKUP(V3599,Factors!$E$6:$F$5950,2,FALSE)</f>
        <v>Customers-All</v>
      </c>
      <c r="Y3599" s="92">
        <f t="shared" si="336"/>
        <v>389.67720299999996</v>
      </c>
      <c r="Z3599" s="92">
        <f t="shared" si="337"/>
        <v>3092.6927969999997</v>
      </c>
      <c r="AA3599" s="92">
        <f t="shared" si="338"/>
        <v>3482.37</v>
      </c>
    </row>
    <row r="3600" spans="1:27" x14ac:dyDescent="0.25">
      <c r="A3600" t="s">
        <v>710</v>
      </c>
      <c r="B3600" t="s">
        <v>739</v>
      </c>
      <c r="C3600" t="s">
        <v>740</v>
      </c>
      <c r="D3600" t="s">
        <v>723</v>
      </c>
      <c r="E3600" t="s">
        <v>724</v>
      </c>
      <c r="F3600" t="str">
        <f t="shared" si="340"/>
        <v>5015</v>
      </c>
      <c r="G3600" t="s">
        <v>148</v>
      </c>
      <c r="H3600" t="s">
        <v>149</v>
      </c>
      <c r="I3600" s="91"/>
      <c r="J3600" s="91"/>
      <c r="K3600" s="91"/>
      <c r="L3600" s="91"/>
      <c r="M3600" s="91"/>
      <c r="N3600" s="91"/>
      <c r="O3600" s="91"/>
      <c r="P3600" s="91"/>
      <c r="Q3600" s="91"/>
      <c r="R3600" s="91"/>
      <c r="S3600" s="91"/>
      <c r="T3600" s="91">
        <v>3.5</v>
      </c>
      <c r="U3600" s="91">
        <f t="shared" si="341"/>
        <v>3.5</v>
      </c>
      <c r="V3600" s="82" t="str">
        <f t="shared" si="339"/>
        <v>115155015908</v>
      </c>
      <c r="W3600" s="83">
        <f>VLOOKUP(V3600,Factors!$E$6:$H$5950,4,FALSE)</f>
        <v>0.1119</v>
      </c>
      <c r="X3600" t="str">
        <f>VLOOKUP(V3600,Factors!$E$6:$F$5950,2,FALSE)</f>
        <v>Customers-All</v>
      </c>
      <c r="Y3600" s="92">
        <f t="shared" si="336"/>
        <v>0.39165</v>
      </c>
      <c r="Z3600" s="92">
        <f t="shared" si="337"/>
        <v>3.1083500000000002</v>
      </c>
      <c r="AA3600" s="92">
        <f t="shared" si="338"/>
        <v>3.5</v>
      </c>
    </row>
    <row r="3601" spans="1:27" x14ac:dyDescent="0.25">
      <c r="A3601" t="s">
        <v>710</v>
      </c>
      <c r="B3601" t="s">
        <v>739</v>
      </c>
      <c r="C3601" t="s">
        <v>740</v>
      </c>
      <c r="D3601" t="s">
        <v>723</v>
      </c>
      <c r="E3601" t="s">
        <v>724</v>
      </c>
      <c r="F3601" t="str">
        <f t="shared" si="340"/>
        <v>5015</v>
      </c>
      <c r="G3601" t="s">
        <v>150</v>
      </c>
      <c r="H3601" t="s">
        <v>151</v>
      </c>
      <c r="I3601" s="91"/>
      <c r="J3601" s="91"/>
      <c r="K3601" s="91"/>
      <c r="L3601" s="91"/>
      <c r="M3601" s="91"/>
      <c r="N3601" s="91"/>
      <c r="O3601" s="91"/>
      <c r="P3601" s="91"/>
      <c r="Q3601" s="91"/>
      <c r="R3601" s="91"/>
      <c r="S3601" s="91"/>
      <c r="T3601" s="91">
        <v>20.29</v>
      </c>
      <c r="U3601" s="91">
        <f t="shared" si="341"/>
        <v>20.29</v>
      </c>
      <c r="V3601" s="82" t="str">
        <f t="shared" si="339"/>
        <v>115155015908</v>
      </c>
      <c r="W3601" s="83">
        <f>VLOOKUP(V3601,Factors!$E$6:$H$5950,4,FALSE)</f>
        <v>0.1119</v>
      </c>
      <c r="X3601" t="str">
        <f>VLOOKUP(V3601,Factors!$E$6:$F$5950,2,FALSE)</f>
        <v>Customers-All</v>
      </c>
      <c r="Y3601" s="92">
        <f t="shared" si="336"/>
        <v>2.270451</v>
      </c>
      <c r="Z3601" s="92">
        <f t="shared" si="337"/>
        <v>18.019548999999998</v>
      </c>
      <c r="AA3601" s="92">
        <f t="shared" si="338"/>
        <v>20.29</v>
      </c>
    </row>
    <row r="3602" spans="1:27" x14ac:dyDescent="0.25">
      <c r="A3602" t="s">
        <v>710</v>
      </c>
      <c r="B3602" t="s">
        <v>739</v>
      </c>
      <c r="C3602" t="s">
        <v>740</v>
      </c>
      <c r="D3602" t="s">
        <v>725</v>
      </c>
      <c r="E3602" t="s">
        <v>726</v>
      </c>
      <c r="F3602" t="str">
        <f t="shared" si="340"/>
        <v>5020</v>
      </c>
      <c r="G3602" t="s">
        <v>110</v>
      </c>
      <c r="H3602" t="s">
        <v>111</v>
      </c>
      <c r="I3602" s="91"/>
      <c r="J3602" s="91"/>
      <c r="K3602" s="91"/>
      <c r="L3602" s="91"/>
      <c r="M3602" s="91"/>
      <c r="N3602" s="91"/>
      <c r="O3602" s="91"/>
      <c r="P3602" s="91"/>
      <c r="Q3602" s="91"/>
      <c r="R3602" s="91"/>
      <c r="S3602" s="91"/>
      <c r="T3602" s="91">
        <v>135191.94</v>
      </c>
      <c r="U3602" s="91">
        <f t="shared" si="341"/>
        <v>135191.94</v>
      </c>
      <c r="V3602" s="82" t="str">
        <f t="shared" si="339"/>
        <v>115155020908</v>
      </c>
      <c r="W3602" s="83">
        <f>VLOOKUP(V3602,Factors!$E$6:$H$5950,4,FALSE)</f>
        <v>0.1119</v>
      </c>
      <c r="X3602" t="str">
        <f>VLOOKUP(V3602,Factors!$E$6:$F$5950,2,FALSE)</f>
        <v>Customers-All</v>
      </c>
      <c r="Y3602" s="92">
        <f t="shared" ref="Y3602:Y3665" si="342">U3602*W3602</f>
        <v>15127.978086000001</v>
      </c>
      <c r="Z3602" s="92">
        <f t="shared" ref="Z3602:Z3665" si="343">U3602-Y3602</f>
        <v>120063.961914</v>
      </c>
      <c r="AA3602" s="92">
        <f t="shared" ref="AA3602:AA3665" si="344">Y3602+Z3602</f>
        <v>135191.94</v>
      </c>
    </row>
    <row r="3603" spans="1:27" x14ac:dyDescent="0.25">
      <c r="A3603" t="s">
        <v>710</v>
      </c>
      <c r="B3603" t="s">
        <v>739</v>
      </c>
      <c r="C3603" t="s">
        <v>740</v>
      </c>
      <c r="D3603" t="s">
        <v>725</v>
      </c>
      <c r="E3603" t="s">
        <v>726</v>
      </c>
      <c r="F3603" t="str">
        <f t="shared" si="340"/>
        <v>5020</v>
      </c>
      <c r="G3603" t="s">
        <v>88</v>
      </c>
      <c r="H3603" t="s">
        <v>89</v>
      </c>
      <c r="I3603" s="91"/>
      <c r="J3603" s="91"/>
      <c r="K3603" s="91"/>
      <c r="L3603" s="91"/>
      <c r="M3603" s="91"/>
      <c r="N3603" s="91"/>
      <c r="O3603" s="91"/>
      <c r="P3603" s="91"/>
      <c r="Q3603" s="91"/>
      <c r="R3603" s="91"/>
      <c r="S3603" s="91"/>
      <c r="T3603" s="91">
        <v>20615.990000000002</v>
      </c>
      <c r="U3603" s="91">
        <f t="shared" si="341"/>
        <v>20615.990000000002</v>
      </c>
      <c r="V3603" s="82" t="str">
        <f t="shared" si="339"/>
        <v>115155020908</v>
      </c>
      <c r="W3603" s="83">
        <f>VLOOKUP(V3603,Factors!$E$6:$H$5950,4,FALSE)</f>
        <v>0.1119</v>
      </c>
      <c r="X3603" t="str">
        <f>VLOOKUP(V3603,Factors!$E$6:$F$5950,2,FALSE)</f>
        <v>Customers-All</v>
      </c>
      <c r="Y3603" s="92">
        <f t="shared" si="342"/>
        <v>2306.9292810000002</v>
      </c>
      <c r="Z3603" s="92">
        <f t="shared" si="343"/>
        <v>18309.060719000001</v>
      </c>
      <c r="AA3603" s="92">
        <f t="shared" si="344"/>
        <v>20615.990000000002</v>
      </c>
    </row>
    <row r="3604" spans="1:27" x14ac:dyDescent="0.25">
      <c r="A3604" t="s">
        <v>710</v>
      </c>
      <c r="B3604" t="s">
        <v>739</v>
      </c>
      <c r="C3604" t="s">
        <v>740</v>
      </c>
      <c r="D3604" t="s">
        <v>725</v>
      </c>
      <c r="E3604" t="s">
        <v>726</v>
      </c>
      <c r="F3604" t="str">
        <f t="shared" si="340"/>
        <v>5020</v>
      </c>
      <c r="G3604" t="s">
        <v>90</v>
      </c>
      <c r="H3604" t="s">
        <v>91</v>
      </c>
      <c r="I3604" s="91"/>
      <c r="J3604" s="91"/>
      <c r="K3604" s="91"/>
      <c r="L3604" s="91"/>
      <c r="M3604" s="91"/>
      <c r="N3604" s="91"/>
      <c r="O3604" s="91"/>
      <c r="P3604" s="91"/>
      <c r="Q3604" s="91"/>
      <c r="R3604" s="91"/>
      <c r="S3604" s="91"/>
      <c r="T3604" s="91">
        <v>80080.17</v>
      </c>
      <c r="U3604" s="91">
        <f t="shared" si="341"/>
        <v>80080.17</v>
      </c>
      <c r="V3604" s="82" t="str">
        <f t="shared" si="339"/>
        <v>115155020908</v>
      </c>
      <c r="W3604" s="83">
        <f>VLOOKUP(V3604,Factors!$E$6:$H$5950,4,FALSE)</f>
        <v>0.1119</v>
      </c>
      <c r="X3604" t="str">
        <f>VLOOKUP(V3604,Factors!$E$6:$F$5950,2,FALSE)</f>
        <v>Customers-All</v>
      </c>
      <c r="Y3604" s="92">
        <f t="shared" si="342"/>
        <v>8960.9710230000001</v>
      </c>
      <c r="Z3604" s="92">
        <f t="shared" si="343"/>
        <v>71119.198976999993</v>
      </c>
      <c r="AA3604" s="92">
        <f t="shared" si="344"/>
        <v>80080.17</v>
      </c>
    </row>
    <row r="3605" spans="1:27" x14ac:dyDescent="0.25">
      <c r="A3605" t="s">
        <v>710</v>
      </c>
      <c r="B3605" t="s">
        <v>739</v>
      </c>
      <c r="C3605" t="s">
        <v>740</v>
      </c>
      <c r="D3605" t="s">
        <v>725</v>
      </c>
      <c r="E3605" t="s">
        <v>726</v>
      </c>
      <c r="F3605" t="str">
        <f t="shared" si="340"/>
        <v>5020</v>
      </c>
      <c r="G3605" t="s">
        <v>120</v>
      </c>
      <c r="H3605" t="s">
        <v>121</v>
      </c>
      <c r="I3605" s="91"/>
      <c r="J3605" s="91"/>
      <c r="K3605" s="91"/>
      <c r="L3605" s="91"/>
      <c r="M3605" s="91"/>
      <c r="N3605" s="91"/>
      <c r="O3605" s="91"/>
      <c r="P3605" s="91"/>
      <c r="Q3605" s="91"/>
      <c r="R3605" s="91"/>
      <c r="S3605" s="91"/>
      <c r="T3605" s="91">
        <v>120.18</v>
      </c>
      <c r="U3605" s="91">
        <f t="shared" si="341"/>
        <v>120.18</v>
      </c>
      <c r="V3605" s="82" t="str">
        <f t="shared" si="339"/>
        <v>115155020908</v>
      </c>
      <c r="W3605" s="83">
        <f>VLOOKUP(V3605,Factors!$E$6:$H$5950,4,FALSE)</f>
        <v>0.1119</v>
      </c>
      <c r="X3605" t="str">
        <f>VLOOKUP(V3605,Factors!$E$6:$F$5950,2,FALSE)</f>
        <v>Customers-All</v>
      </c>
      <c r="Y3605" s="92">
        <f t="shared" si="342"/>
        <v>13.448142000000001</v>
      </c>
      <c r="Z3605" s="92">
        <f t="shared" si="343"/>
        <v>106.731858</v>
      </c>
      <c r="AA3605" s="92">
        <f t="shared" si="344"/>
        <v>120.18</v>
      </c>
    </row>
    <row r="3606" spans="1:27" x14ac:dyDescent="0.25">
      <c r="A3606" t="s">
        <v>710</v>
      </c>
      <c r="B3606" t="s">
        <v>739</v>
      </c>
      <c r="C3606" t="s">
        <v>740</v>
      </c>
      <c r="D3606" t="s">
        <v>725</v>
      </c>
      <c r="E3606" t="s">
        <v>726</v>
      </c>
      <c r="F3606" t="str">
        <f t="shared" si="340"/>
        <v>5020</v>
      </c>
      <c r="G3606" t="s">
        <v>44</v>
      </c>
      <c r="H3606" t="s">
        <v>45</v>
      </c>
      <c r="I3606" s="91"/>
      <c r="J3606" s="91"/>
      <c r="K3606" s="91"/>
      <c r="L3606" s="91"/>
      <c r="M3606" s="91"/>
      <c r="N3606" s="91"/>
      <c r="O3606" s="91"/>
      <c r="P3606" s="91"/>
      <c r="Q3606" s="91"/>
      <c r="R3606" s="91"/>
      <c r="S3606" s="91"/>
      <c r="T3606" s="91">
        <v>7563.19</v>
      </c>
      <c r="U3606" s="91">
        <f t="shared" si="341"/>
        <v>7563.19</v>
      </c>
      <c r="V3606" s="82" t="str">
        <f t="shared" si="339"/>
        <v>115155020908</v>
      </c>
      <c r="W3606" s="83">
        <f>VLOOKUP(V3606,Factors!$E$6:$H$5950,4,FALSE)</f>
        <v>0.1119</v>
      </c>
      <c r="X3606" t="str">
        <f>VLOOKUP(V3606,Factors!$E$6:$F$5950,2,FALSE)</f>
        <v>Customers-All</v>
      </c>
      <c r="Y3606" s="92">
        <f t="shared" si="342"/>
        <v>846.3209609999999</v>
      </c>
      <c r="Z3606" s="92">
        <f t="shared" si="343"/>
        <v>6716.8690389999992</v>
      </c>
      <c r="AA3606" s="92">
        <f t="shared" si="344"/>
        <v>7563.1899999999987</v>
      </c>
    </row>
    <row r="3607" spans="1:27" x14ac:dyDescent="0.25">
      <c r="A3607" t="s">
        <v>710</v>
      </c>
      <c r="B3607" t="s">
        <v>739</v>
      </c>
      <c r="C3607" t="s">
        <v>740</v>
      </c>
      <c r="D3607" t="s">
        <v>725</v>
      </c>
      <c r="E3607" t="s">
        <v>726</v>
      </c>
      <c r="F3607" t="str">
        <f t="shared" si="340"/>
        <v>5020</v>
      </c>
      <c r="G3607" t="s">
        <v>199</v>
      </c>
      <c r="H3607" t="s">
        <v>200</v>
      </c>
      <c r="I3607" s="91"/>
      <c r="J3607" s="91"/>
      <c r="K3607" s="91"/>
      <c r="L3607" s="91"/>
      <c r="M3607" s="91"/>
      <c r="N3607" s="91"/>
      <c r="O3607" s="91"/>
      <c r="P3607" s="91"/>
      <c r="Q3607" s="91"/>
      <c r="R3607" s="91"/>
      <c r="S3607" s="91"/>
      <c r="T3607" s="91">
        <v>667.16</v>
      </c>
      <c r="U3607" s="91">
        <f t="shared" si="341"/>
        <v>667.16</v>
      </c>
      <c r="V3607" s="82" t="str">
        <f t="shared" si="339"/>
        <v>115155020908</v>
      </c>
      <c r="W3607" s="83">
        <f>VLOOKUP(V3607,Factors!$E$6:$H$5950,4,FALSE)</f>
        <v>0.1119</v>
      </c>
      <c r="X3607" t="str">
        <f>VLOOKUP(V3607,Factors!$E$6:$F$5950,2,FALSE)</f>
        <v>Customers-All</v>
      </c>
      <c r="Y3607" s="92">
        <f t="shared" si="342"/>
        <v>74.655203999999998</v>
      </c>
      <c r="Z3607" s="92">
        <f t="shared" si="343"/>
        <v>592.50479599999994</v>
      </c>
      <c r="AA3607" s="92">
        <f t="shared" si="344"/>
        <v>667.16</v>
      </c>
    </row>
    <row r="3608" spans="1:27" x14ac:dyDescent="0.25">
      <c r="A3608" t="s">
        <v>710</v>
      </c>
      <c r="B3608" t="s">
        <v>741</v>
      </c>
      <c r="C3608" t="s">
        <v>742</v>
      </c>
      <c r="D3608" t="s">
        <v>743</v>
      </c>
      <c r="E3608" t="s">
        <v>744</v>
      </c>
      <c r="F3608" t="str">
        <f t="shared" si="340"/>
        <v>7399</v>
      </c>
      <c r="G3608" t="s">
        <v>745</v>
      </c>
      <c r="H3608" t="s">
        <v>746</v>
      </c>
      <c r="I3608" s="91">
        <v>-10771.8</v>
      </c>
      <c r="J3608" s="91">
        <v>-6821.7</v>
      </c>
      <c r="K3608" s="91">
        <v>-1731.86</v>
      </c>
      <c r="L3608" s="91">
        <v>-3271</v>
      </c>
      <c r="M3608" s="91">
        <v>-4127.7</v>
      </c>
      <c r="N3608" s="91">
        <v>-5778.22</v>
      </c>
      <c r="O3608" s="91">
        <v>-3561.69</v>
      </c>
      <c r="P3608" s="91">
        <v>-3901.26</v>
      </c>
      <c r="Q3608" s="91">
        <v>-6217.97</v>
      </c>
      <c r="R3608" s="91">
        <v>-3510.06</v>
      </c>
      <c r="S3608" s="91">
        <v>-4267.62</v>
      </c>
      <c r="T3608" s="91">
        <v>-20579.52</v>
      </c>
      <c r="U3608" s="91">
        <f t="shared" si="341"/>
        <v>-74540.400000000009</v>
      </c>
      <c r="V3608" s="82" t="str">
        <f t="shared" si="339"/>
        <v>115287399908</v>
      </c>
      <c r="W3608" s="83">
        <f>VLOOKUP(V3608,Factors!$E$6:$H$5950,4,FALSE)</f>
        <v>1</v>
      </c>
      <c r="X3608" t="str">
        <f>VLOOKUP(V3608,Factors!$E$6:$F$5950,2,FALSE)</f>
        <v>direct-wa</v>
      </c>
      <c r="Y3608" s="92">
        <f t="shared" si="342"/>
        <v>-74540.400000000009</v>
      </c>
      <c r="Z3608" s="92">
        <f t="shared" si="343"/>
        <v>0</v>
      </c>
      <c r="AA3608" s="92">
        <f t="shared" si="344"/>
        <v>-74540.400000000009</v>
      </c>
    </row>
    <row r="3609" spans="1:27" x14ac:dyDescent="0.25">
      <c r="A3609" t="s">
        <v>710</v>
      </c>
      <c r="B3609" t="s">
        <v>747</v>
      </c>
      <c r="C3609" t="s">
        <v>748</v>
      </c>
      <c r="D3609" t="s">
        <v>749</v>
      </c>
      <c r="E3609" t="s">
        <v>750</v>
      </c>
      <c r="F3609" t="str">
        <f t="shared" si="340"/>
        <v>7227</v>
      </c>
      <c r="G3609" t="s">
        <v>751</v>
      </c>
      <c r="H3609" t="s">
        <v>752</v>
      </c>
      <c r="I3609" s="91">
        <v>23200</v>
      </c>
      <c r="J3609" s="91">
        <v>6080</v>
      </c>
      <c r="K3609" s="91"/>
      <c r="L3609" s="91"/>
      <c r="M3609" s="91"/>
      <c r="N3609" s="91"/>
      <c r="O3609" s="91"/>
      <c r="P3609" s="91"/>
      <c r="Q3609" s="91">
        <v>12160</v>
      </c>
      <c r="R3609" s="91"/>
      <c r="S3609" s="91"/>
      <c r="T3609" s="91">
        <v>28982.7</v>
      </c>
      <c r="U3609" s="91">
        <f t="shared" si="341"/>
        <v>70422.7</v>
      </c>
      <c r="V3609" s="82" t="str">
        <f t="shared" si="339"/>
        <v>115297227908</v>
      </c>
      <c r="W3609" s="83">
        <f>VLOOKUP(V3609,Factors!$E$6:$H$5950,4,FALSE)</f>
        <v>1</v>
      </c>
      <c r="X3609" t="str">
        <f>VLOOKUP(V3609,Factors!$E$6:$F$5950,2,FALSE)</f>
        <v>Direct-WA</v>
      </c>
      <c r="Y3609" s="92">
        <f t="shared" si="342"/>
        <v>70422.7</v>
      </c>
      <c r="Z3609" s="92">
        <f t="shared" si="343"/>
        <v>0</v>
      </c>
      <c r="AA3609" s="92">
        <f t="shared" si="344"/>
        <v>70422.7</v>
      </c>
    </row>
    <row r="3610" spans="1:27" x14ac:dyDescent="0.25">
      <c r="A3610" t="s">
        <v>710</v>
      </c>
      <c r="B3610" t="s">
        <v>747</v>
      </c>
      <c r="C3610" t="s">
        <v>748</v>
      </c>
      <c r="D3610" t="s">
        <v>753</v>
      </c>
      <c r="E3610" t="s">
        <v>754</v>
      </c>
      <c r="F3610" t="str">
        <f t="shared" si="340"/>
        <v>7237</v>
      </c>
      <c r="G3610" t="s">
        <v>751</v>
      </c>
      <c r="H3610" t="s">
        <v>752</v>
      </c>
      <c r="I3610" s="91">
        <v>3480</v>
      </c>
      <c r="J3610" s="91">
        <v>912</v>
      </c>
      <c r="K3610" s="91"/>
      <c r="L3610" s="91"/>
      <c r="M3610" s="91"/>
      <c r="N3610" s="91"/>
      <c r="O3610" s="91"/>
      <c r="P3610" s="91"/>
      <c r="Q3610" s="91">
        <v>1824</v>
      </c>
      <c r="R3610" s="91"/>
      <c r="S3610" s="91"/>
      <c r="T3610" s="91">
        <v>4347.41</v>
      </c>
      <c r="U3610" s="91">
        <f t="shared" si="341"/>
        <v>10563.41</v>
      </c>
      <c r="V3610" s="82" t="str">
        <f t="shared" si="339"/>
        <v>115297237908</v>
      </c>
      <c r="W3610" s="83">
        <f>VLOOKUP(V3610,Factors!$E$6:$H$5950,4,FALSE)</f>
        <v>1</v>
      </c>
      <c r="X3610" t="str">
        <f>VLOOKUP(V3610,Factors!$E$6:$F$5950,2,FALSE)</f>
        <v>Direct-WA</v>
      </c>
      <c r="Y3610" s="92">
        <f t="shared" si="342"/>
        <v>10563.41</v>
      </c>
      <c r="Z3610" s="92">
        <f t="shared" si="343"/>
        <v>0</v>
      </c>
      <c r="AA3610" s="92">
        <f t="shared" si="344"/>
        <v>10563.41</v>
      </c>
    </row>
    <row r="3611" spans="1:27" x14ac:dyDescent="0.25">
      <c r="A3611" t="s">
        <v>710</v>
      </c>
      <c r="B3611" t="s">
        <v>747</v>
      </c>
      <c r="C3611" t="s">
        <v>748</v>
      </c>
      <c r="D3611" t="s">
        <v>755</v>
      </c>
      <c r="E3611" t="s">
        <v>756</v>
      </c>
      <c r="F3611" t="str">
        <f t="shared" si="340"/>
        <v>7247</v>
      </c>
      <c r="G3611" t="s">
        <v>751</v>
      </c>
      <c r="H3611" t="s">
        <v>752</v>
      </c>
      <c r="I3611" s="91">
        <v>4000</v>
      </c>
      <c r="J3611" s="91">
        <v>1000</v>
      </c>
      <c r="K3611" s="91"/>
      <c r="L3611" s="91"/>
      <c r="M3611" s="91"/>
      <c r="N3611" s="91"/>
      <c r="O3611" s="91"/>
      <c r="P3611" s="91"/>
      <c r="Q3611" s="91">
        <v>2000</v>
      </c>
      <c r="R3611" s="91"/>
      <c r="S3611" s="91"/>
      <c r="T3611" s="91">
        <v>5000</v>
      </c>
      <c r="U3611" s="91">
        <f t="shared" si="341"/>
        <v>12000</v>
      </c>
      <c r="V3611" s="82" t="str">
        <f t="shared" si="339"/>
        <v>115297247908</v>
      </c>
      <c r="W3611" s="83">
        <f>VLOOKUP(V3611,Factors!$E$6:$H$5950,4,FALSE)</f>
        <v>1</v>
      </c>
      <c r="X3611" t="str">
        <f>VLOOKUP(V3611,Factors!$E$6:$F$5950,2,FALSE)</f>
        <v>Direct-WA</v>
      </c>
      <c r="Y3611" s="92">
        <f t="shared" si="342"/>
        <v>12000</v>
      </c>
      <c r="Z3611" s="92">
        <f t="shared" si="343"/>
        <v>0</v>
      </c>
      <c r="AA3611" s="92">
        <f t="shared" si="344"/>
        <v>12000</v>
      </c>
    </row>
    <row r="3612" spans="1:27" x14ac:dyDescent="0.25">
      <c r="A3612" t="s">
        <v>710</v>
      </c>
      <c r="B3612" t="s">
        <v>747</v>
      </c>
      <c r="C3612" t="s">
        <v>748</v>
      </c>
      <c r="D3612" t="s">
        <v>757</v>
      </c>
      <c r="E3612" t="s">
        <v>758</v>
      </c>
      <c r="F3612" t="str">
        <f t="shared" si="340"/>
        <v>7303</v>
      </c>
      <c r="G3612" t="s">
        <v>759</v>
      </c>
      <c r="H3612" t="s">
        <v>760</v>
      </c>
      <c r="I3612" s="91"/>
      <c r="J3612" s="91"/>
      <c r="K3612" s="91"/>
      <c r="L3612" s="91"/>
      <c r="M3612" s="91"/>
      <c r="N3612" s="91"/>
      <c r="O3612" s="91"/>
      <c r="P3612" s="91"/>
      <c r="Q3612" s="91">
        <v>14.02</v>
      </c>
      <c r="R3612" s="91">
        <v>140.22999999999999</v>
      </c>
      <c r="S3612" s="91">
        <v>84.14</v>
      </c>
      <c r="T3612" s="91">
        <v>56.1</v>
      </c>
      <c r="U3612" s="91">
        <f t="shared" si="341"/>
        <v>294.49</v>
      </c>
      <c r="V3612" s="82" t="str">
        <f t="shared" si="339"/>
        <v>115297303908</v>
      </c>
      <c r="W3612" s="83">
        <f>VLOOKUP(V3612,Factors!$E$6:$H$5950,4,FALSE)</f>
        <v>1</v>
      </c>
      <c r="X3612" t="str">
        <f>VLOOKUP(V3612,Factors!$E$6:$F$5950,2,FALSE)</f>
        <v>Direct-WA</v>
      </c>
      <c r="Y3612" s="92">
        <f t="shared" si="342"/>
        <v>294.49</v>
      </c>
      <c r="Z3612" s="92">
        <f t="shared" si="343"/>
        <v>0</v>
      </c>
      <c r="AA3612" s="92">
        <f t="shared" si="344"/>
        <v>294.49</v>
      </c>
    </row>
    <row r="3613" spans="1:27" x14ac:dyDescent="0.25">
      <c r="A3613" t="s">
        <v>710</v>
      </c>
      <c r="B3613" t="s">
        <v>747</v>
      </c>
      <c r="C3613" t="s">
        <v>748</v>
      </c>
      <c r="D3613" t="s">
        <v>743</v>
      </c>
      <c r="E3613" t="s">
        <v>744</v>
      </c>
      <c r="F3613" t="str">
        <f t="shared" si="340"/>
        <v>7399</v>
      </c>
      <c r="G3613" t="s">
        <v>745</v>
      </c>
      <c r="H3613" t="s">
        <v>746</v>
      </c>
      <c r="I3613" s="91">
        <v>-30680</v>
      </c>
      <c r="J3613" s="91">
        <v>-8004.26</v>
      </c>
      <c r="K3613" s="91">
        <v>-12.26</v>
      </c>
      <c r="L3613" s="91">
        <v>-42.91</v>
      </c>
      <c r="M3613" s="91">
        <v>-12.26</v>
      </c>
      <c r="N3613" s="91"/>
      <c r="O3613" s="91"/>
      <c r="P3613" s="91">
        <v>-196.33</v>
      </c>
      <c r="Q3613" s="91">
        <v>-16420.669999999998</v>
      </c>
      <c r="R3613" s="91">
        <v>-140.22999999999999</v>
      </c>
      <c r="S3613" s="91">
        <v>-84.14</v>
      </c>
      <c r="T3613" s="91">
        <v>-38386.21</v>
      </c>
      <c r="U3613" s="91">
        <f t="shared" si="341"/>
        <v>-93979.270000000019</v>
      </c>
      <c r="V3613" s="82" t="str">
        <f t="shared" si="339"/>
        <v>115297399908</v>
      </c>
      <c r="W3613" s="83">
        <f>VLOOKUP(V3613,Factors!$E$6:$H$5950,4,FALSE)</f>
        <v>1</v>
      </c>
      <c r="X3613" t="str">
        <f>VLOOKUP(V3613,Factors!$E$6:$F$5950,2,FALSE)</f>
        <v>Direct-WA</v>
      </c>
      <c r="Y3613" s="92">
        <f t="shared" si="342"/>
        <v>-93979.270000000019</v>
      </c>
      <c r="Z3613" s="92">
        <f t="shared" si="343"/>
        <v>0</v>
      </c>
      <c r="AA3613" s="92">
        <f t="shared" si="344"/>
        <v>-93979.270000000019</v>
      </c>
    </row>
    <row r="3614" spans="1:27" x14ac:dyDescent="0.25">
      <c r="A3614" t="s">
        <v>710</v>
      </c>
      <c r="B3614" t="s">
        <v>761</v>
      </c>
      <c r="C3614" t="s">
        <v>762</v>
      </c>
      <c r="D3614" t="s">
        <v>763</v>
      </c>
      <c r="E3614" t="s">
        <v>764</v>
      </c>
      <c r="F3614" t="str">
        <f t="shared" si="340"/>
        <v>4855</v>
      </c>
      <c r="G3614" t="s">
        <v>110</v>
      </c>
      <c r="H3614" t="s">
        <v>111</v>
      </c>
      <c r="I3614" s="91"/>
      <c r="J3614" s="91"/>
      <c r="K3614" s="91"/>
      <c r="L3614" s="91"/>
      <c r="M3614" s="91"/>
      <c r="N3614" s="91"/>
      <c r="O3614" s="91"/>
      <c r="P3614" s="91"/>
      <c r="Q3614" s="91"/>
      <c r="R3614" s="91"/>
      <c r="S3614" s="91"/>
      <c r="T3614" s="91">
        <v>82594.62</v>
      </c>
      <c r="U3614" s="91">
        <f t="shared" si="341"/>
        <v>82594.62</v>
      </c>
      <c r="V3614" s="82" t="str">
        <f t="shared" si="339"/>
        <v>115404855908</v>
      </c>
      <c r="W3614" s="83">
        <f>VLOOKUP(V3614,Factors!$E$6:$H$5950,4,FALSE)</f>
        <v>0.1119</v>
      </c>
      <c r="X3614" t="str">
        <f>VLOOKUP(V3614,Factors!$E$6:$F$5950,2,FALSE)</f>
        <v>Customers-All</v>
      </c>
      <c r="Y3614" s="92">
        <f t="shared" si="342"/>
        <v>9242.3379779999996</v>
      </c>
      <c r="Z3614" s="92">
        <f t="shared" si="343"/>
        <v>73352.282021999999</v>
      </c>
      <c r="AA3614" s="92">
        <f t="shared" si="344"/>
        <v>82594.62</v>
      </c>
    </row>
    <row r="3615" spans="1:27" x14ac:dyDescent="0.25">
      <c r="A3615" t="s">
        <v>710</v>
      </c>
      <c r="B3615" t="s">
        <v>761</v>
      </c>
      <c r="C3615" t="s">
        <v>762</v>
      </c>
      <c r="D3615" t="s">
        <v>763</v>
      </c>
      <c r="E3615" t="s">
        <v>764</v>
      </c>
      <c r="F3615" t="str">
        <f t="shared" si="340"/>
        <v>4855</v>
      </c>
      <c r="G3615" t="s">
        <v>112</v>
      </c>
      <c r="H3615" t="s">
        <v>113</v>
      </c>
      <c r="I3615" s="91"/>
      <c r="J3615" s="91"/>
      <c r="K3615" s="91"/>
      <c r="L3615" s="91"/>
      <c r="M3615" s="91"/>
      <c r="N3615" s="91"/>
      <c r="O3615" s="91"/>
      <c r="P3615" s="91"/>
      <c r="Q3615" s="91"/>
      <c r="R3615" s="91"/>
      <c r="S3615" s="91"/>
      <c r="T3615" s="91">
        <v>1632.64</v>
      </c>
      <c r="U3615" s="91">
        <f t="shared" si="341"/>
        <v>1632.64</v>
      </c>
      <c r="V3615" s="82" t="str">
        <f t="shared" si="339"/>
        <v>115404855908</v>
      </c>
      <c r="W3615" s="83">
        <f>VLOOKUP(V3615,Factors!$E$6:$H$5950,4,FALSE)</f>
        <v>0.1119</v>
      </c>
      <c r="X3615" t="str">
        <f>VLOOKUP(V3615,Factors!$E$6:$F$5950,2,FALSE)</f>
        <v>Customers-All</v>
      </c>
      <c r="Y3615" s="92">
        <f t="shared" si="342"/>
        <v>182.69241600000001</v>
      </c>
      <c r="Z3615" s="92">
        <f t="shared" si="343"/>
        <v>1449.947584</v>
      </c>
      <c r="AA3615" s="92">
        <f t="shared" si="344"/>
        <v>1632.64</v>
      </c>
    </row>
    <row r="3616" spans="1:27" x14ac:dyDescent="0.25">
      <c r="A3616" t="s">
        <v>710</v>
      </c>
      <c r="B3616" t="s">
        <v>761</v>
      </c>
      <c r="C3616" t="s">
        <v>762</v>
      </c>
      <c r="D3616" t="s">
        <v>763</v>
      </c>
      <c r="E3616" t="s">
        <v>764</v>
      </c>
      <c r="F3616" t="str">
        <f t="shared" si="340"/>
        <v>4855</v>
      </c>
      <c r="G3616" t="s">
        <v>88</v>
      </c>
      <c r="H3616" t="s">
        <v>89</v>
      </c>
      <c r="I3616" s="91"/>
      <c r="J3616" s="91"/>
      <c r="K3616" s="91"/>
      <c r="L3616" s="91"/>
      <c r="M3616" s="91"/>
      <c r="N3616" s="91"/>
      <c r="O3616" s="91"/>
      <c r="P3616" s="91"/>
      <c r="Q3616" s="91"/>
      <c r="R3616" s="91"/>
      <c r="S3616" s="91"/>
      <c r="T3616" s="91">
        <v>12620.49</v>
      </c>
      <c r="U3616" s="91">
        <f t="shared" si="341"/>
        <v>12620.49</v>
      </c>
      <c r="V3616" s="82" t="str">
        <f t="shared" si="339"/>
        <v>115404855908</v>
      </c>
      <c r="W3616" s="83">
        <f>VLOOKUP(V3616,Factors!$E$6:$H$5950,4,FALSE)</f>
        <v>0.1119</v>
      </c>
      <c r="X3616" t="str">
        <f>VLOOKUP(V3616,Factors!$E$6:$F$5950,2,FALSE)</f>
        <v>Customers-All</v>
      </c>
      <c r="Y3616" s="92">
        <f t="shared" si="342"/>
        <v>1412.232831</v>
      </c>
      <c r="Z3616" s="92">
        <f t="shared" si="343"/>
        <v>11208.257169</v>
      </c>
      <c r="AA3616" s="92">
        <f t="shared" si="344"/>
        <v>12620.49</v>
      </c>
    </row>
    <row r="3617" spans="1:27" x14ac:dyDescent="0.25">
      <c r="A3617" t="s">
        <v>710</v>
      </c>
      <c r="B3617" t="s">
        <v>761</v>
      </c>
      <c r="C3617" t="s">
        <v>762</v>
      </c>
      <c r="D3617" t="s">
        <v>763</v>
      </c>
      <c r="E3617" t="s">
        <v>764</v>
      </c>
      <c r="F3617" t="str">
        <f t="shared" si="340"/>
        <v>4855</v>
      </c>
      <c r="G3617" t="s">
        <v>90</v>
      </c>
      <c r="H3617" t="s">
        <v>91</v>
      </c>
      <c r="I3617" s="91"/>
      <c r="J3617" s="91"/>
      <c r="K3617" s="91"/>
      <c r="L3617" s="91"/>
      <c r="M3617" s="91"/>
      <c r="N3617" s="91"/>
      <c r="O3617" s="91"/>
      <c r="P3617" s="91"/>
      <c r="Q3617" s="91"/>
      <c r="R3617" s="91"/>
      <c r="S3617" s="91"/>
      <c r="T3617" s="91">
        <v>49029.74</v>
      </c>
      <c r="U3617" s="91">
        <f t="shared" si="341"/>
        <v>49029.74</v>
      </c>
      <c r="V3617" s="82" t="str">
        <f t="shared" si="339"/>
        <v>115404855908</v>
      </c>
      <c r="W3617" s="83">
        <f>VLOOKUP(V3617,Factors!$E$6:$H$5950,4,FALSE)</f>
        <v>0.1119</v>
      </c>
      <c r="X3617" t="str">
        <f>VLOOKUP(V3617,Factors!$E$6:$F$5950,2,FALSE)</f>
        <v>Customers-All</v>
      </c>
      <c r="Y3617" s="92">
        <f t="shared" si="342"/>
        <v>5486.4279059999999</v>
      </c>
      <c r="Z3617" s="92">
        <f t="shared" si="343"/>
        <v>43543.312094000001</v>
      </c>
      <c r="AA3617" s="92">
        <f t="shared" si="344"/>
        <v>49029.74</v>
      </c>
    </row>
    <row r="3618" spans="1:27" x14ac:dyDescent="0.25">
      <c r="A3618" t="s">
        <v>710</v>
      </c>
      <c r="B3618" t="s">
        <v>761</v>
      </c>
      <c r="C3618" t="s">
        <v>762</v>
      </c>
      <c r="D3618" t="s">
        <v>763</v>
      </c>
      <c r="E3618" t="s">
        <v>764</v>
      </c>
      <c r="F3618" t="str">
        <f t="shared" si="340"/>
        <v>4855</v>
      </c>
      <c r="G3618" t="s">
        <v>118</v>
      </c>
      <c r="H3618" t="s">
        <v>119</v>
      </c>
      <c r="I3618" s="91"/>
      <c r="J3618" s="91"/>
      <c r="K3618" s="91"/>
      <c r="L3618" s="91"/>
      <c r="M3618" s="91"/>
      <c r="N3618" s="91"/>
      <c r="O3618" s="91"/>
      <c r="P3618" s="91"/>
      <c r="Q3618" s="91"/>
      <c r="R3618" s="91"/>
      <c r="S3618" s="91"/>
      <c r="T3618" s="91">
        <v>325</v>
      </c>
      <c r="U3618" s="91">
        <f t="shared" si="341"/>
        <v>325</v>
      </c>
      <c r="V3618" s="82" t="str">
        <f t="shared" si="339"/>
        <v>115404855908</v>
      </c>
      <c r="W3618" s="83">
        <f>VLOOKUP(V3618,Factors!$E$6:$H$5950,4,FALSE)</f>
        <v>0.1119</v>
      </c>
      <c r="X3618" t="str">
        <f>VLOOKUP(V3618,Factors!$E$6:$F$5950,2,FALSE)</f>
        <v>Customers-All</v>
      </c>
      <c r="Y3618" s="92">
        <f t="shared" si="342"/>
        <v>36.3675</v>
      </c>
      <c r="Z3618" s="92">
        <f t="shared" si="343"/>
        <v>288.63249999999999</v>
      </c>
      <c r="AA3618" s="92">
        <f t="shared" si="344"/>
        <v>325</v>
      </c>
    </row>
    <row r="3619" spans="1:27" x14ac:dyDescent="0.25">
      <c r="A3619" t="s">
        <v>710</v>
      </c>
      <c r="B3619" t="s">
        <v>761</v>
      </c>
      <c r="C3619" t="s">
        <v>762</v>
      </c>
      <c r="D3619" t="s">
        <v>763</v>
      </c>
      <c r="E3619" t="s">
        <v>764</v>
      </c>
      <c r="F3619" t="str">
        <f t="shared" si="340"/>
        <v>4855</v>
      </c>
      <c r="G3619" t="s">
        <v>120</v>
      </c>
      <c r="H3619" t="s">
        <v>121</v>
      </c>
      <c r="I3619" s="91"/>
      <c r="J3619" s="91"/>
      <c r="K3619" s="91"/>
      <c r="L3619" s="91"/>
      <c r="M3619" s="91"/>
      <c r="N3619" s="91"/>
      <c r="O3619" s="91"/>
      <c r="P3619" s="91"/>
      <c r="Q3619" s="91"/>
      <c r="R3619" s="91"/>
      <c r="S3619" s="91"/>
      <c r="T3619" s="91">
        <v>786.95</v>
      </c>
      <c r="U3619" s="91">
        <f t="shared" si="341"/>
        <v>786.95</v>
      </c>
      <c r="V3619" s="82" t="str">
        <f t="shared" si="339"/>
        <v>115404855908</v>
      </c>
      <c r="W3619" s="83">
        <f>VLOOKUP(V3619,Factors!$E$6:$H$5950,4,FALSE)</f>
        <v>0.1119</v>
      </c>
      <c r="X3619" t="str">
        <f>VLOOKUP(V3619,Factors!$E$6:$F$5950,2,FALSE)</f>
        <v>Customers-All</v>
      </c>
      <c r="Y3619" s="92">
        <f t="shared" si="342"/>
        <v>88.059705000000008</v>
      </c>
      <c r="Z3619" s="92">
        <f t="shared" si="343"/>
        <v>698.89029500000004</v>
      </c>
      <c r="AA3619" s="92">
        <f t="shared" si="344"/>
        <v>786.95</v>
      </c>
    </row>
    <row r="3620" spans="1:27" x14ac:dyDescent="0.25">
      <c r="A3620" t="s">
        <v>710</v>
      </c>
      <c r="B3620" t="s">
        <v>761</v>
      </c>
      <c r="C3620" t="s">
        <v>762</v>
      </c>
      <c r="D3620" t="s">
        <v>763</v>
      </c>
      <c r="E3620" t="s">
        <v>764</v>
      </c>
      <c r="F3620" t="str">
        <f t="shared" si="340"/>
        <v>4855</v>
      </c>
      <c r="G3620" t="s">
        <v>122</v>
      </c>
      <c r="H3620" t="s">
        <v>123</v>
      </c>
      <c r="I3620" s="91"/>
      <c r="J3620" s="91"/>
      <c r="K3620" s="91"/>
      <c r="L3620" s="91"/>
      <c r="M3620" s="91"/>
      <c r="N3620" s="91"/>
      <c r="O3620" s="91"/>
      <c r="P3620" s="91"/>
      <c r="Q3620" s="91"/>
      <c r="R3620" s="91"/>
      <c r="S3620" s="91"/>
      <c r="T3620" s="91">
        <v>1778</v>
      </c>
      <c r="U3620" s="91">
        <f t="shared" si="341"/>
        <v>1778</v>
      </c>
      <c r="V3620" s="82" t="str">
        <f t="shared" si="339"/>
        <v>115404855908</v>
      </c>
      <c r="W3620" s="83">
        <f>VLOOKUP(V3620,Factors!$E$6:$H$5950,4,FALSE)</f>
        <v>0.1119</v>
      </c>
      <c r="X3620" t="str">
        <f>VLOOKUP(V3620,Factors!$E$6:$F$5950,2,FALSE)</f>
        <v>Customers-All</v>
      </c>
      <c r="Y3620" s="92">
        <f t="shared" si="342"/>
        <v>198.95820000000001</v>
      </c>
      <c r="Z3620" s="92">
        <f t="shared" si="343"/>
        <v>1579.0418</v>
      </c>
      <c r="AA3620" s="92">
        <f t="shared" si="344"/>
        <v>1778</v>
      </c>
    </row>
    <row r="3621" spans="1:27" x14ac:dyDescent="0.25">
      <c r="A3621" t="s">
        <v>710</v>
      </c>
      <c r="B3621" t="s">
        <v>761</v>
      </c>
      <c r="C3621" t="s">
        <v>762</v>
      </c>
      <c r="D3621" t="s">
        <v>763</v>
      </c>
      <c r="E3621" t="s">
        <v>764</v>
      </c>
      <c r="F3621" t="str">
        <f t="shared" si="340"/>
        <v>4855</v>
      </c>
      <c r="G3621" t="s">
        <v>44</v>
      </c>
      <c r="H3621" t="s">
        <v>45</v>
      </c>
      <c r="I3621" s="91"/>
      <c r="J3621" s="91"/>
      <c r="K3621" s="91"/>
      <c r="L3621" s="91"/>
      <c r="M3621" s="91"/>
      <c r="N3621" s="91"/>
      <c r="O3621" s="91"/>
      <c r="P3621" s="91"/>
      <c r="Q3621" s="91"/>
      <c r="R3621" s="91"/>
      <c r="S3621" s="91"/>
      <c r="T3621" s="91">
        <v>3827.65</v>
      </c>
      <c r="U3621" s="91">
        <f t="shared" si="341"/>
        <v>3827.65</v>
      </c>
      <c r="V3621" s="82" t="str">
        <f t="shared" si="339"/>
        <v>115404855908</v>
      </c>
      <c r="W3621" s="83">
        <f>VLOOKUP(V3621,Factors!$E$6:$H$5950,4,FALSE)</f>
        <v>0.1119</v>
      </c>
      <c r="X3621" t="str">
        <f>VLOOKUP(V3621,Factors!$E$6:$F$5950,2,FALSE)</f>
        <v>Customers-All</v>
      </c>
      <c r="Y3621" s="92">
        <f t="shared" si="342"/>
        <v>428.31403499999999</v>
      </c>
      <c r="Z3621" s="92">
        <f t="shared" si="343"/>
        <v>3399.3359650000002</v>
      </c>
      <c r="AA3621" s="92">
        <f t="shared" si="344"/>
        <v>3827.65</v>
      </c>
    </row>
    <row r="3622" spans="1:27" x14ac:dyDescent="0.25">
      <c r="A3622" t="s">
        <v>710</v>
      </c>
      <c r="B3622" t="s">
        <v>761</v>
      </c>
      <c r="C3622" t="s">
        <v>762</v>
      </c>
      <c r="D3622" t="s">
        <v>763</v>
      </c>
      <c r="E3622" t="s">
        <v>764</v>
      </c>
      <c r="F3622" t="str">
        <f t="shared" si="340"/>
        <v>4855</v>
      </c>
      <c r="G3622" t="s">
        <v>26</v>
      </c>
      <c r="H3622" t="s">
        <v>27</v>
      </c>
      <c r="I3622" s="91"/>
      <c r="J3622" s="91"/>
      <c r="K3622" s="91"/>
      <c r="L3622" s="91"/>
      <c r="M3622" s="91"/>
      <c r="N3622" s="91"/>
      <c r="O3622" s="91"/>
      <c r="P3622" s="91"/>
      <c r="Q3622" s="91"/>
      <c r="R3622" s="91"/>
      <c r="S3622" s="91"/>
      <c r="T3622" s="91">
        <v>7700</v>
      </c>
      <c r="U3622" s="91">
        <f t="shared" si="341"/>
        <v>7700</v>
      </c>
      <c r="V3622" s="82" t="str">
        <f t="shared" si="339"/>
        <v>115404855908</v>
      </c>
      <c r="W3622" s="83">
        <f>VLOOKUP(V3622,Factors!$E$6:$H$5950,4,FALSE)</f>
        <v>0.1119</v>
      </c>
      <c r="X3622" t="str">
        <f>VLOOKUP(V3622,Factors!$E$6:$F$5950,2,FALSE)</f>
        <v>Customers-All</v>
      </c>
      <c r="Y3622" s="92">
        <f t="shared" si="342"/>
        <v>861.63</v>
      </c>
      <c r="Z3622" s="92">
        <f t="shared" si="343"/>
        <v>6838.37</v>
      </c>
      <c r="AA3622" s="92">
        <f t="shared" si="344"/>
        <v>7700</v>
      </c>
    </row>
    <row r="3623" spans="1:27" x14ac:dyDescent="0.25">
      <c r="A3623" t="s">
        <v>710</v>
      </c>
      <c r="B3623" t="s">
        <v>761</v>
      </c>
      <c r="C3623" t="s">
        <v>762</v>
      </c>
      <c r="D3623" t="s">
        <v>763</v>
      </c>
      <c r="E3623" t="s">
        <v>764</v>
      </c>
      <c r="F3623" t="str">
        <f t="shared" si="340"/>
        <v>4855</v>
      </c>
      <c r="G3623" t="s">
        <v>128</v>
      </c>
      <c r="H3623" t="s">
        <v>129</v>
      </c>
      <c r="I3623" s="91"/>
      <c r="J3623" s="91"/>
      <c r="K3623" s="91"/>
      <c r="L3623" s="91"/>
      <c r="M3623" s="91"/>
      <c r="N3623" s="91"/>
      <c r="O3623" s="91"/>
      <c r="P3623" s="91"/>
      <c r="Q3623" s="91"/>
      <c r="R3623" s="91"/>
      <c r="S3623" s="91"/>
      <c r="T3623" s="91">
        <v>9.2799999999999994</v>
      </c>
      <c r="U3623" s="91">
        <f t="shared" si="341"/>
        <v>9.2799999999999994</v>
      </c>
      <c r="V3623" s="82" t="str">
        <f t="shared" si="339"/>
        <v>115404855908</v>
      </c>
      <c r="W3623" s="83">
        <f>VLOOKUP(V3623,Factors!$E$6:$H$5950,4,FALSE)</f>
        <v>0.1119</v>
      </c>
      <c r="X3623" t="str">
        <f>VLOOKUP(V3623,Factors!$E$6:$F$5950,2,FALSE)</f>
        <v>Customers-All</v>
      </c>
      <c r="Y3623" s="92">
        <f t="shared" si="342"/>
        <v>1.038432</v>
      </c>
      <c r="Z3623" s="92">
        <f t="shared" si="343"/>
        <v>8.2415679999999991</v>
      </c>
      <c r="AA3623" s="92">
        <f t="shared" si="344"/>
        <v>9.2799999999999994</v>
      </c>
    </row>
    <row r="3624" spans="1:27" x14ac:dyDescent="0.25">
      <c r="A3624" t="s">
        <v>710</v>
      </c>
      <c r="B3624" t="s">
        <v>761</v>
      </c>
      <c r="C3624" t="s">
        <v>762</v>
      </c>
      <c r="D3624" t="s">
        <v>763</v>
      </c>
      <c r="E3624" t="s">
        <v>764</v>
      </c>
      <c r="F3624" t="str">
        <f t="shared" si="340"/>
        <v>4855</v>
      </c>
      <c r="G3624" t="s">
        <v>96</v>
      </c>
      <c r="H3624" t="s">
        <v>97</v>
      </c>
      <c r="I3624" s="91"/>
      <c r="J3624" s="91"/>
      <c r="K3624" s="91"/>
      <c r="L3624" s="91"/>
      <c r="M3624" s="91"/>
      <c r="N3624" s="91"/>
      <c r="O3624" s="91"/>
      <c r="P3624" s="91"/>
      <c r="Q3624" s="91"/>
      <c r="R3624" s="91"/>
      <c r="S3624" s="91"/>
      <c r="T3624" s="91">
        <v>425</v>
      </c>
      <c r="U3624" s="91">
        <f t="shared" si="341"/>
        <v>425</v>
      </c>
      <c r="V3624" s="82" t="str">
        <f t="shared" si="339"/>
        <v>115404855908</v>
      </c>
      <c r="W3624" s="83">
        <f>VLOOKUP(V3624,Factors!$E$6:$H$5950,4,FALSE)</f>
        <v>0.1119</v>
      </c>
      <c r="X3624" t="str">
        <f>VLOOKUP(V3624,Factors!$E$6:$F$5950,2,FALSE)</f>
        <v>Customers-All</v>
      </c>
      <c r="Y3624" s="92">
        <f t="shared" si="342"/>
        <v>47.557499999999997</v>
      </c>
      <c r="Z3624" s="92">
        <f t="shared" si="343"/>
        <v>377.4425</v>
      </c>
      <c r="AA3624" s="92">
        <f t="shared" si="344"/>
        <v>425</v>
      </c>
    </row>
    <row r="3625" spans="1:27" x14ac:dyDescent="0.25">
      <c r="A3625" t="s">
        <v>710</v>
      </c>
      <c r="B3625" t="s">
        <v>761</v>
      </c>
      <c r="C3625" t="s">
        <v>762</v>
      </c>
      <c r="D3625" t="s">
        <v>763</v>
      </c>
      <c r="E3625" t="s">
        <v>764</v>
      </c>
      <c r="F3625" t="str">
        <f t="shared" si="340"/>
        <v>4855</v>
      </c>
      <c r="G3625" t="s">
        <v>98</v>
      </c>
      <c r="H3625" t="s">
        <v>99</v>
      </c>
      <c r="I3625" s="91"/>
      <c r="J3625" s="91"/>
      <c r="K3625" s="91"/>
      <c r="L3625" s="91"/>
      <c r="M3625" s="91"/>
      <c r="N3625" s="91"/>
      <c r="O3625" s="91"/>
      <c r="P3625" s="91"/>
      <c r="Q3625" s="91"/>
      <c r="R3625" s="91"/>
      <c r="S3625" s="91"/>
      <c r="T3625" s="91">
        <v>529.51</v>
      </c>
      <c r="U3625" s="91">
        <f t="shared" si="341"/>
        <v>529.51</v>
      </c>
      <c r="V3625" s="82" t="str">
        <f t="shared" si="339"/>
        <v>115404855908</v>
      </c>
      <c r="W3625" s="83">
        <f>VLOOKUP(V3625,Factors!$E$6:$H$5950,4,FALSE)</f>
        <v>0.1119</v>
      </c>
      <c r="X3625" t="str">
        <f>VLOOKUP(V3625,Factors!$E$6:$F$5950,2,FALSE)</f>
        <v>Customers-All</v>
      </c>
      <c r="Y3625" s="92">
        <f t="shared" si="342"/>
        <v>59.252169000000002</v>
      </c>
      <c r="Z3625" s="92">
        <f t="shared" si="343"/>
        <v>470.25783100000001</v>
      </c>
      <c r="AA3625" s="92">
        <f t="shared" si="344"/>
        <v>529.51</v>
      </c>
    </row>
    <row r="3626" spans="1:27" x14ac:dyDescent="0.25">
      <c r="A3626" t="s">
        <v>710</v>
      </c>
      <c r="B3626" t="s">
        <v>761</v>
      </c>
      <c r="C3626" t="s">
        <v>762</v>
      </c>
      <c r="D3626" t="s">
        <v>763</v>
      </c>
      <c r="E3626" t="s">
        <v>764</v>
      </c>
      <c r="F3626" t="str">
        <f t="shared" si="340"/>
        <v>4855</v>
      </c>
      <c r="G3626" t="s">
        <v>215</v>
      </c>
      <c r="H3626" t="s">
        <v>216</v>
      </c>
      <c r="I3626" s="91"/>
      <c r="J3626" s="91"/>
      <c r="K3626" s="91"/>
      <c r="L3626" s="91"/>
      <c r="M3626" s="91"/>
      <c r="N3626" s="91"/>
      <c r="O3626" s="91"/>
      <c r="P3626" s="91"/>
      <c r="Q3626" s="91"/>
      <c r="R3626" s="91"/>
      <c r="S3626" s="91"/>
      <c r="T3626" s="91">
        <v>124.58</v>
      </c>
      <c r="U3626" s="91">
        <f t="shared" si="341"/>
        <v>124.58</v>
      </c>
      <c r="V3626" s="82" t="str">
        <f t="shared" si="339"/>
        <v>115404855908</v>
      </c>
      <c r="W3626" s="83">
        <f>VLOOKUP(V3626,Factors!$E$6:$H$5950,4,FALSE)</f>
        <v>0.1119</v>
      </c>
      <c r="X3626" t="str">
        <f>VLOOKUP(V3626,Factors!$E$6:$F$5950,2,FALSE)</f>
        <v>Customers-All</v>
      </c>
      <c r="Y3626" s="92">
        <f t="shared" si="342"/>
        <v>13.940502</v>
      </c>
      <c r="Z3626" s="92">
        <f t="shared" si="343"/>
        <v>110.639498</v>
      </c>
      <c r="AA3626" s="92">
        <f t="shared" si="344"/>
        <v>124.58</v>
      </c>
    </row>
    <row r="3627" spans="1:27" x14ac:dyDescent="0.25">
      <c r="A3627" t="s">
        <v>710</v>
      </c>
      <c r="B3627" t="s">
        <v>761</v>
      </c>
      <c r="C3627" t="s">
        <v>762</v>
      </c>
      <c r="D3627" t="s">
        <v>763</v>
      </c>
      <c r="E3627" t="s">
        <v>764</v>
      </c>
      <c r="F3627" t="str">
        <f t="shared" si="340"/>
        <v>4855</v>
      </c>
      <c r="G3627" t="s">
        <v>132</v>
      </c>
      <c r="H3627" t="s">
        <v>133</v>
      </c>
      <c r="I3627" s="91"/>
      <c r="J3627" s="91"/>
      <c r="K3627" s="91"/>
      <c r="L3627" s="91"/>
      <c r="M3627" s="91"/>
      <c r="N3627" s="91"/>
      <c r="O3627" s="91"/>
      <c r="P3627" s="91"/>
      <c r="Q3627" s="91"/>
      <c r="R3627" s="91"/>
      <c r="S3627" s="91"/>
      <c r="T3627" s="91">
        <v>159.96</v>
      </c>
      <c r="U3627" s="91">
        <f t="shared" si="341"/>
        <v>159.96</v>
      </c>
      <c r="V3627" s="82" t="str">
        <f t="shared" si="339"/>
        <v>115404855908</v>
      </c>
      <c r="W3627" s="83">
        <f>VLOOKUP(V3627,Factors!$E$6:$H$5950,4,FALSE)</f>
        <v>0.1119</v>
      </c>
      <c r="X3627" t="str">
        <f>VLOOKUP(V3627,Factors!$E$6:$F$5950,2,FALSE)</f>
        <v>Customers-All</v>
      </c>
      <c r="Y3627" s="92">
        <f t="shared" si="342"/>
        <v>17.899524</v>
      </c>
      <c r="Z3627" s="92">
        <f t="shared" si="343"/>
        <v>142.06047599999999</v>
      </c>
      <c r="AA3627" s="92">
        <f t="shared" si="344"/>
        <v>159.95999999999998</v>
      </c>
    </row>
    <row r="3628" spans="1:27" x14ac:dyDescent="0.25">
      <c r="A3628" t="s">
        <v>710</v>
      </c>
      <c r="B3628" t="s">
        <v>761</v>
      </c>
      <c r="C3628" t="s">
        <v>762</v>
      </c>
      <c r="D3628" t="s">
        <v>763</v>
      </c>
      <c r="E3628" t="s">
        <v>764</v>
      </c>
      <c r="F3628" t="str">
        <f t="shared" si="340"/>
        <v>4855</v>
      </c>
      <c r="G3628" t="s">
        <v>136</v>
      </c>
      <c r="H3628" t="s">
        <v>137</v>
      </c>
      <c r="I3628" s="91"/>
      <c r="J3628" s="91"/>
      <c r="K3628" s="91"/>
      <c r="L3628" s="91"/>
      <c r="M3628" s="91"/>
      <c r="N3628" s="91"/>
      <c r="O3628" s="91"/>
      <c r="P3628" s="91"/>
      <c r="Q3628" s="91"/>
      <c r="R3628" s="91"/>
      <c r="S3628" s="91"/>
      <c r="T3628" s="91">
        <v>39.9</v>
      </c>
      <c r="U3628" s="91">
        <f t="shared" si="341"/>
        <v>39.9</v>
      </c>
      <c r="V3628" s="82" t="str">
        <f t="shared" si="339"/>
        <v>115404855908</v>
      </c>
      <c r="W3628" s="83">
        <f>VLOOKUP(V3628,Factors!$E$6:$H$5950,4,FALSE)</f>
        <v>0.1119</v>
      </c>
      <c r="X3628" t="str">
        <f>VLOOKUP(V3628,Factors!$E$6:$F$5950,2,FALSE)</f>
        <v>Customers-All</v>
      </c>
      <c r="Y3628" s="92">
        <f t="shared" si="342"/>
        <v>4.4648099999999999</v>
      </c>
      <c r="Z3628" s="92">
        <f t="shared" si="343"/>
        <v>35.435189999999999</v>
      </c>
      <c r="AA3628" s="92">
        <f t="shared" si="344"/>
        <v>39.9</v>
      </c>
    </row>
    <row r="3629" spans="1:27" x14ac:dyDescent="0.25">
      <c r="A3629" t="s">
        <v>710</v>
      </c>
      <c r="B3629" t="s">
        <v>761</v>
      </c>
      <c r="C3629" t="s">
        <v>762</v>
      </c>
      <c r="D3629" t="s">
        <v>763</v>
      </c>
      <c r="E3629" t="s">
        <v>764</v>
      </c>
      <c r="F3629" t="str">
        <f t="shared" si="340"/>
        <v>4855</v>
      </c>
      <c r="G3629" t="s">
        <v>138</v>
      </c>
      <c r="H3629" t="s">
        <v>139</v>
      </c>
      <c r="I3629" s="91"/>
      <c r="J3629" s="91"/>
      <c r="K3629" s="91"/>
      <c r="L3629" s="91"/>
      <c r="M3629" s="91"/>
      <c r="N3629" s="91"/>
      <c r="O3629" s="91"/>
      <c r="P3629" s="91"/>
      <c r="Q3629" s="91"/>
      <c r="R3629" s="91"/>
      <c r="S3629" s="91"/>
      <c r="T3629" s="91">
        <v>336.75</v>
      </c>
      <c r="U3629" s="91">
        <f t="shared" si="341"/>
        <v>336.75</v>
      </c>
      <c r="V3629" s="82" t="str">
        <f t="shared" si="339"/>
        <v>115404855908</v>
      </c>
      <c r="W3629" s="83">
        <f>VLOOKUP(V3629,Factors!$E$6:$H$5950,4,FALSE)</f>
        <v>0.1119</v>
      </c>
      <c r="X3629" t="str">
        <f>VLOOKUP(V3629,Factors!$E$6:$F$5950,2,FALSE)</f>
        <v>Customers-All</v>
      </c>
      <c r="Y3629" s="92">
        <f t="shared" si="342"/>
        <v>37.682324999999999</v>
      </c>
      <c r="Z3629" s="92">
        <f t="shared" si="343"/>
        <v>299.06767500000001</v>
      </c>
      <c r="AA3629" s="92">
        <f t="shared" si="344"/>
        <v>336.75</v>
      </c>
    </row>
    <row r="3630" spans="1:27" x14ac:dyDescent="0.25">
      <c r="A3630" t="s">
        <v>710</v>
      </c>
      <c r="B3630" t="s">
        <v>761</v>
      </c>
      <c r="C3630" t="s">
        <v>762</v>
      </c>
      <c r="D3630" t="s">
        <v>763</v>
      </c>
      <c r="E3630" t="s">
        <v>764</v>
      </c>
      <c r="F3630" t="str">
        <f t="shared" si="340"/>
        <v>4855</v>
      </c>
      <c r="G3630" t="s">
        <v>144</v>
      </c>
      <c r="H3630" t="s">
        <v>145</v>
      </c>
      <c r="I3630" s="91"/>
      <c r="J3630" s="91"/>
      <c r="K3630" s="91"/>
      <c r="L3630" s="91"/>
      <c r="M3630" s="91"/>
      <c r="N3630" s="91"/>
      <c r="O3630" s="91"/>
      <c r="P3630" s="91"/>
      <c r="Q3630" s="91"/>
      <c r="R3630" s="91"/>
      <c r="S3630" s="91"/>
      <c r="T3630" s="91">
        <v>1038.4000000000001</v>
      </c>
      <c r="U3630" s="91">
        <f t="shared" si="341"/>
        <v>1038.4000000000001</v>
      </c>
      <c r="V3630" s="82" t="str">
        <f t="shared" si="339"/>
        <v>115404855908</v>
      </c>
      <c r="W3630" s="83">
        <f>VLOOKUP(V3630,Factors!$E$6:$H$5950,4,FALSE)</f>
        <v>0.1119</v>
      </c>
      <c r="X3630" t="str">
        <f>VLOOKUP(V3630,Factors!$E$6:$F$5950,2,FALSE)</f>
        <v>Customers-All</v>
      </c>
      <c r="Y3630" s="92">
        <f t="shared" si="342"/>
        <v>116.19696</v>
      </c>
      <c r="Z3630" s="92">
        <f t="shared" si="343"/>
        <v>922.2030400000001</v>
      </c>
      <c r="AA3630" s="92">
        <f t="shared" si="344"/>
        <v>1038.4000000000001</v>
      </c>
    </row>
    <row r="3631" spans="1:27" x14ac:dyDescent="0.25">
      <c r="A3631" t="s">
        <v>710</v>
      </c>
      <c r="B3631" t="s">
        <v>761</v>
      </c>
      <c r="C3631" t="s">
        <v>762</v>
      </c>
      <c r="D3631" t="s">
        <v>763</v>
      </c>
      <c r="E3631" t="s">
        <v>764</v>
      </c>
      <c r="F3631" t="str">
        <f t="shared" si="340"/>
        <v>4855</v>
      </c>
      <c r="G3631" t="s">
        <v>217</v>
      </c>
      <c r="H3631" t="s">
        <v>218</v>
      </c>
      <c r="I3631" s="91"/>
      <c r="J3631" s="91"/>
      <c r="K3631" s="91"/>
      <c r="L3631" s="91"/>
      <c r="M3631" s="91"/>
      <c r="N3631" s="91"/>
      <c r="O3631" s="91"/>
      <c r="P3631" s="91"/>
      <c r="Q3631" s="91"/>
      <c r="R3631" s="91"/>
      <c r="S3631" s="91"/>
      <c r="T3631" s="91">
        <v>383.03</v>
      </c>
      <c r="U3631" s="91">
        <f t="shared" si="341"/>
        <v>383.03</v>
      </c>
      <c r="V3631" s="82" t="str">
        <f t="shared" si="339"/>
        <v>115404855908</v>
      </c>
      <c r="W3631" s="83">
        <f>VLOOKUP(V3631,Factors!$E$6:$H$5950,4,FALSE)</f>
        <v>0.1119</v>
      </c>
      <c r="X3631" t="str">
        <f>VLOOKUP(V3631,Factors!$E$6:$F$5950,2,FALSE)</f>
        <v>Customers-All</v>
      </c>
      <c r="Y3631" s="92">
        <f t="shared" si="342"/>
        <v>42.861056999999995</v>
      </c>
      <c r="Z3631" s="92">
        <f t="shared" si="343"/>
        <v>340.16894299999996</v>
      </c>
      <c r="AA3631" s="92">
        <f t="shared" si="344"/>
        <v>383.03</v>
      </c>
    </row>
    <row r="3632" spans="1:27" x14ac:dyDescent="0.25">
      <c r="A3632" t="s">
        <v>710</v>
      </c>
      <c r="B3632" t="s">
        <v>761</v>
      </c>
      <c r="C3632" t="s">
        <v>762</v>
      </c>
      <c r="D3632" t="s">
        <v>763</v>
      </c>
      <c r="E3632" t="s">
        <v>764</v>
      </c>
      <c r="F3632" t="str">
        <f t="shared" si="340"/>
        <v>4855</v>
      </c>
      <c r="G3632" t="s">
        <v>150</v>
      </c>
      <c r="H3632" t="s">
        <v>151</v>
      </c>
      <c r="I3632" s="91"/>
      <c r="J3632" s="91"/>
      <c r="K3632" s="91"/>
      <c r="L3632" s="91"/>
      <c r="M3632" s="91"/>
      <c r="N3632" s="91"/>
      <c r="O3632" s="91"/>
      <c r="P3632" s="91"/>
      <c r="Q3632" s="91"/>
      <c r="R3632" s="91"/>
      <c r="S3632" s="91"/>
      <c r="T3632" s="91">
        <v>335.62</v>
      </c>
      <c r="U3632" s="91">
        <f t="shared" si="341"/>
        <v>335.62</v>
      </c>
      <c r="V3632" s="82" t="str">
        <f t="shared" si="339"/>
        <v>115404855908</v>
      </c>
      <c r="W3632" s="83">
        <f>VLOOKUP(V3632,Factors!$E$6:$H$5950,4,FALSE)</f>
        <v>0.1119</v>
      </c>
      <c r="X3632" t="str">
        <f>VLOOKUP(V3632,Factors!$E$6:$F$5950,2,FALSE)</f>
        <v>Customers-All</v>
      </c>
      <c r="Y3632" s="92">
        <f t="shared" si="342"/>
        <v>37.555878</v>
      </c>
      <c r="Z3632" s="92">
        <f t="shared" si="343"/>
        <v>298.064122</v>
      </c>
      <c r="AA3632" s="92">
        <f t="shared" si="344"/>
        <v>335.62</v>
      </c>
    </row>
    <row r="3633" spans="1:27" x14ac:dyDescent="0.25">
      <c r="A3633" t="s">
        <v>710</v>
      </c>
      <c r="B3633" t="s">
        <v>761</v>
      </c>
      <c r="C3633" t="s">
        <v>762</v>
      </c>
      <c r="D3633" t="s">
        <v>763</v>
      </c>
      <c r="E3633" t="s">
        <v>764</v>
      </c>
      <c r="F3633" t="str">
        <f t="shared" si="340"/>
        <v>4855</v>
      </c>
      <c r="G3633" t="s">
        <v>152</v>
      </c>
      <c r="H3633" t="s">
        <v>153</v>
      </c>
      <c r="I3633" s="91"/>
      <c r="J3633" s="91"/>
      <c r="K3633" s="91"/>
      <c r="L3633" s="91"/>
      <c r="M3633" s="91"/>
      <c r="N3633" s="91"/>
      <c r="O3633" s="91"/>
      <c r="P3633" s="91"/>
      <c r="Q3633" s="91"/>
      <c r="R3633" s="91"/>
      <c r="S3633" s="91"/>
      <c r="T3633" s="91">
        <v>300</v>
      </c>
      <c r="U3633" s="91">
        <f t="shared" si="341"/>
        <v>300</v>
      </c>
      <c r="V3633" s="82" t="str">
        <f t="shared" si="339"/>
        <v>115404855908</v>
      </c>
      <c r="W3633" s="83">
        <f>VLOOKUP(V3633,Factors!$E$6:$H$5950,4,FALSE)</f>
        <v>0.1119</v>
      </c>
      <c r="X3633" t="str">
        <f>VLOOKUP(V3633,Factors!$E$6:$F$5950,2,FALSE)</f>
        <v>Customers-All</v>
      </c>
      <c r="Y3633" s="92">
        <f t="shared" si="342"/>
        <v>33.57</v>
      </c>
      <c r="Z3633" s="92">
        <f t="shared" si="343"/>
        <v>266.43</v>
      </c>
      <c r="AA3633" s="92">
        <f t="shared" si="344"/>
        <v>300</v>
      </c>
    </row>
    <row r="3634" spans="1:27" x14ac:dyDescent="0.25">
      <c r="A3634" t="s">
        <v>710</v>
      </c>
      <c r="B3634" t="s">
        <v>765</v>
      </c>
      <c r="C3634" t="s">
        <v>766</v>
      </c>
      <c r="D3634" t="s">
        <v>767</v>
      </c>
      <c r="E3634" t="s">
        <v>768</v>
      </c>
      <c r="F3634" t="str">
        <f t="shared" si="340"/>
        <v>7203</v>
      </c>
      <c r="G3634" t="s">
        <v>110</v>
      </c>
      <c r="H3634" t="s">
        <v>111</v>
      </c>
      <c r="I3634" s="91">
        <v>-221.16</v>
      </c>
      <c r="J3634" s="91"/>
      <c r="K3634" s="91"/>
      <c r="L3634" s="91"/>
      <c r="M3634" s="91"/>
      <c r="N3634" s="91"/>
      <c r="O3634" s="91"/>
      <c r="P3634" s="91"/>
      <c r="Q3634" s="91"/>
      <c r="R3634" s="91"/>
      <c r="S3634" s="91"/>
      <c r="T3634" s="91"/>
      <c r="U3634" s="91">
        <f t="shared" si="341"/>
        <v>-221.16</v>
      </c>
      <c r="V3634" s="82" t="str">
        <f t="shared" si="339"/>
        <v>115907203908</v>
      </c>
      <c r="W3634" s="83">
        <f>VLOOKUP(V3634,Factors!$E$6:$H$5950,4,FALSE)</f>
        <v>0</v>
      </c>
      <c r="X3634" t="str">
        <f>VLOOKUP(V3634,Factors!$E$6:$F$5950,2,FALSE)</f>
        <v>Direct-OR</v>
      </c>
      <c r="Y3634" s="92">
        <f t="shared" si="342"/>
        <v>0</v>
      </c>
      <c r="Z3634" s="92">
        <f t="shared" si="343"/>
        <v>-221.16</v>
      </c>
      <c r="AA3634" s="92">
        <f t="shared" si="344"/>
        <v>-221.16</v>
      </c>
    </row>
    <row r="3635" spans="1:27" x14ac:dyDescent="0.25">
      <c r="A3635" t="s">
        <v>710</v>
      </c>
      <c r="B3635" t="s">
        <v>765</v>
      </c>
      <c r="C3635" t="s">
        <v>766</v>
      </c>
      <c r="D3635" t="s">
        <v>767</v>
      </c>
      <c r="E3635" t="s">
        <v>768</v>
      </c>
      <c r="F3635" t="str">
        <f t="shared" si="340"/>
        <v>7203</v>
      </c>
      <c r="G3635" t="s">
        <v>180</v>
      </c>
      <c r="H3635" t="s">
        <v>181</v>
      </c>
      <c r="I3635" s="91">
        <v>1376.76</v>
      </c>
      <c r="J3635" s="91">
        <v>1627.08</v>
      </c>
      <c r="K3635" s="91">
        <v>11479.32</v>
      </c>
      <c r="L3635" s="91">
        <v>4600.59</v>
      </c>
      <c r="M3635" s="91">
        <v>7069.34</v>
      </c>
      <c r="N3635" s="91">
        <v>4306.59</v>
      </c>
      <c r="O3635" s="91">
        <v>3820.72</v>
      </c>
      <c r="P3635" s="91">
        <v>4588.12</v>
      </c>
      <c r="Q3635" s="91">
        <v>3893.76</v>
      </c>
      <c r="R3635" s="91">
        <v>6306.97</v>
      </c>
      <c r="S3635" s="91">
        <v>5221.0200000000004</v>
      </c>
      <c r="T3635" s="91">
        <v>3650.86</v>
      </c>
      <c r="U3635" s="91">
        <f t="shared" si="341"/>
        <v>57941.130000000005</v>
      </c>
      <c r="V3635" s="82" t="str">
        <f t="shared" si="339"/>
        <v>115907203908</v>
      </c>
      <c r="W3635" s="83">
        <f>VLOOKUP(V3635,Factors!$E$6:$H$5950,4,FALSE)</f>
        <v>0</v>
      </c>
      <c r="X3635" t="str">
        <f>VLOOKUP(V3635,Factors!$E$6:$F$5950,2,FALSE)</f>
        <v>Direct-OR</v>
      </c>
      <c r="Y3635" s="92">
        <f t="shared" si="342"/>
        <v>0</v>
      </c>
      <c r="Z3635" s="92">
        <f t="shared" si="343"/>
        <v>57941.130000000005</v>
      </c>
      <c r="AA3635" s="92">
        <f t="shared" si="344"/>
        <v>57941.130000000005</v>
      </c>
    </row>
    <row r="3636" spans="1:27" x14ac:dyDescent="0.25">
      <c r="A3636" t="s">
        <v>710</v>
      </c>
      <c r="B3636" t="s">
        <v>765</v>
      </c>
      <c r="C3636" t="s">
        <v>766</v>
      </c>
      <c r="D3636" t="s">
        <v>767</v>
      </c>
      <c r="E3636" t="s">
        <v>768</v>
      </c>
      <c r="F3636" t="str">
        <f t="shared" si="340"/>
        <v>7203</v>
      </c>
      <c r="G3636" t="s">
        <v>759</v>
      </c>
      <c r="H3636" t="s">
        <v>760</v>
      </c>
      <c r="I3636" s="91"/>
      <c r="J3636" s="91"/>
      <c r="K3636" s="91"/>
      <c r="L3636" s="91"/>
      <c r="M3636" s="91"/>
      <c r="N3636" s="91"/>
      <c r="O3636" s="91"/>
      <c r="P3636" s="91"/>
      <c r="Q3636" s="91">
        <v>869.41</v>
      </c>
      <c r="R3636" s="91">
        <v>1556.51</v>
      </c>
      <c r="S3636" s="91">
        <v>883.45</v>
      </c>
      <c r="T3636" s="91">
        <v>757.23</v>
      </c>
      <c r="U3636" s="91">
        <f t="shared" si="341"/>
        <v>4066.6</v>
      </c>
      <c r="V3636" s="82" t="str">
        <f t="shared" si="339"/>
        <v>115907203908</v>
      </c>
      <c r="W3636" s="83">
        <f>VLOOKUP(V3636,Factors!$E$6:$H$5950,4,FALSE)</f>
        <v>0</v>
      </c>
      <c r="X3636" t="str">
        <f>VLOOKUP(V3636,Factors!$E$6:$F$5950,2,FALSE)</f>
        <v>Direct-OR</v>
      </c>
      <c r="Y3636" s="92">
        <f t="shared" si="342"/>
        <v>0</v>
      </c>
      <c r="Z3636" s="92">
        <f t="shared" si="343"/>
        <v>4066.6</v>
      </c>
      <c r="AA3636" s="92">
        <f t="shared" si="344"/>
        <v>4066.6</v>
      </c>
    </row>
    <row r="3637" spans="1:27" x14ac:dyDescent="0.25">
      <c r="A3637" t="s">
        <v>710</v>
      </c>
      <c r="B3637" t="s">
        <v>765</v>
      </c>
      <c r="C3637" t="s">
        <v>766</v>
      </c>
      <c r="D3637" t="s">
        <v>749</v>
      </c>
      <c r="E3637" t="s">
        <v>750</v>
      </c>
      <c r="F3637" t="str">
        <f t="shared" si="340"/>
        <v>7227</v>
      </c>
      <c r="G3637" t="s">
        <v>751</v>
      </c>
      <c r="H3637" t="s">
        <v>752</v>
      </c>
      <c r="I3637" s="91">
        <v>57174.43</v>
      </c>
      <c r="J3637" s="91">
        <v>221219.81</v>
      </c>
      <c r="K3637" s="91">
        <v>115705.17</v>
      </c>
      <c r="L3637" s="91">
        <v>197997.95</v>
      </c>
      <c r="M3637" s="91">
        <v>317455.8</v>
      </c>
      <c r="N3637" s="91"/>
      <c r="O3637" s="91">
        <v>414884.94</v>
      </c>
      <c r="P3637" s="91">
        <v>68880.78</v>
      </c>
      <c r="Q3637" s="91">
        <v>156884.89000000001</v>
      </c>
      <c r="R3637" s="91">
        <v>186257.96</v>
      </c>
      <c r="S3637" s="91">
        <v>47790.84</v>
      </c>
      <c r="T3637" s="91">
        <v>116803.35</v>
      </c>
      <c r="U3637" s="91">
        <f t="shared" si="341"/>
        <v>1901055.9200000002</v>
      </c>
      <c r="V3637" s="82" t="str">
        <f t="shared" si="339"/>
        <v>115907227908</v>
      </c>
      <c r="W3637" s="83">
        <f>VLOOKUP(V3637,Factors!$E$6:$H$5950,4,FALSE)</f>
        <v>0</v>
      </c>
      <c r="X3637" t="str">
        <f>VLOOKUP(V3637,Factors!$E$6:$F$5950,2,FALSE)</f>
        <v>Direct-OR</v>
      </c>
      <c r="Y3637" s="92">
        <f t="shared" si="342"/>
        <v>0</v>
      </c>
      <c r="Z3637" s="92">
        <f t="shared" si="343"/>
        <v>1901055.9200000002</v>
      </c>
      <c r="AA3637" s="92">
        <f t="shared" si="344"/>
        <v>1901055.9200000002</v>
      </c>
    </row>
    <row r="3638" spans="1:27" x14ac:dyDescent="0.25">
      <c r="A3638" t="s">
        <v>710</v>
      </c>
      <c r="B3638" t="s">
        <v>765</v>
      </c>
      <c r="C3638" t="s">
        <v>766</v>
      </c>
      <c r="D3638" t="s">
        <v>749</v>
      </c>
      <c r="E3638" t="s">
        <v>750</v>
      </c>
      <c r="F3638" t="str">
        <f t="shared" si="340"/>
        <v>7227</v>
      </c>
      <c r="G3638" t="s">
        <v>357</v>
      </c>
      <c r="H3638" t="s">
        <v>358</v>
      </c>
      <c r="I3638" s="91"/>
      <c r="J3638" s="91"/>
      <c r="K3638" s="91"/>
      <c r="L3638" s="91"/>
      <c r="M3638" s="91"/>
      <c r="N3638" s="91"/>
      <c r="O3638" s="91"/>
      <c r="P3638" s="91"/>
      <c r="Q3638" s="91"/>
      <c r="R3638" s="91">
        <v>66.650000000000006</v>
      </c>
      <c r="S3638" s="91"/>
      <c r="T3638" s="91"/>
      <c r="U3638" s="91">
        <f t="shared" si="341"/>
        <v>66.650000000000006</v>
      </c>
      <c r="V3638" s="82" t="str">
        <f t="shared" si="339"/>
        <v>115907227908</v>
      </c>
      <c r="W3638" s="83">
        <f>VLOOKUP(V3638,Factors!$E$6:$H$5950,4,FALSE)</f>
        <v>0</v>
      </c>
      <c r="X3638" t="str">
        <f>VLOOKUP(V3638,Factors!$E$6:$F$5950,2,FALSE)</f>
        <v>Direct-OR</v>
      </c>
      <c r="Y3638" s="92">
        <f t="shared" si="342"/>
        <v>0</v>
      </c>
      <c r="Z3638" s="92">
        <f t="shared" si="343"/>
        <v>66.650000000000006</v>
      </c>
      <c r="AA3638" s="92">
        <f t="shared" si="344"/>
        <v>66.650000000000006</v>
      </c>
    </row>
    <row r="3639" spans="1:27" x14ac:dyDescent="0.25">
      <c r="A3639" t="s">
        <v>710</v>
      </c>
      <c r="B3639" t="s">
        <v>765</v>
      </c>
      <c r="C3639" t="s">
        <v>766</v>
      </c>
      <c r="D3639" t="s">
        <v>753</v>
      </c>
      <c r="E3639" t="s">
        <v>754</v>
      </c>
      <c r="F3639" t="str">
        <f t="shared" si="340"/>
        <v>7237</v>
      </c>
      <c r="G3639" t="s">
        <v>751</v>
      </c>
      <c r="H3639" t="s">
        <v>752</v>
      </c>
      <c r="I3639" s="91">
        <v>5250</v>
      </c>
      <c r="J3639" s="91">
        <v>24525</v>
      </c>
      <c r="K3639" s="91">
        <v>14025</v>
      </c>
      <c r="L3639" s="91">
        <v>21000</v>
      </c>
      <c r="M3639" s="91">
        <v>38550</v>
      </c>
      <c r="N3639" s="91">
        <v>750</v>
      </c>
      <c r="O3639" s="91">
        <v>44775</v>
      </c>
      <c r="P3639" s="91">
        <v>8025</v>
      </c>
      <c r="Q3639" s="91">
        <v>17200</v>
      </c>
      <c r="R3639" s="91">
        <v>21075</v>
      </c>
      <c r="S3639" s="91">
        <v>5250</v>
      </c>
      <c r="T3639" s="91">
        <v>16500</v>
      </c>
      <c r="U3639" s="91">
        <f t="shared" si="341"/>
        <v>216925</v>
      </c>
      <c r="V3639" s="82" t="str">
        <f t="shared" si="339"/>
        <v>115907237908</v>
      </c>
      <c r="W3639" s="83">
        <f>VLOOKUP(V3639,Factors!$E$6:$H$5950,4,FALSE)</f>
        <v>0</v>
      </c>
      <c r="X3639" t="str">
        <f>VLOOKUP(V3639,Factors!$E$6:$F$5950,2,FALSE)</f>
        <v>Direct-OR</v>
      </c>
      <c r="Y3639" s="92">
        <f t="shared" si="342"/>
        <v>0</v>
      </c>
      <c r="Z3639" s="92">
        <f t="shared" si="343"/>
        <v>216925</v>
      </c>
      <c r="AA3639" s="92">
        <f t="shared" si="344"/>
        <v>216925</v>
      </c>
    </row>
    <row r="3640" spans="1:27" x14ac:dyDescent="0.25">
      <c r="A3640" t="s">
        <v>710</v>
      </c>
      <c r="B3640" t="s">
        <v>765</v>
      </c>
      <c r="C3640" t="s">
        <v>766</v>
      </c>
      <c r="D3640" t="s">
        <v>755</v>
      </c>
      <c r="E3640" t="s">
        <v>756</v>
      </c>
      <c r="F3640" t="str">
        <f t="shared" si="340"/>
        <v>7247</v>
      </c>
      <c r="G3640" t="s">
        <v>751</v>
      </c>
      <c r="H3640" t="s">
        <v>752</v>
      </c>
      <c r="I3640" s="91">
        <v>11509.05</v>
      </c>
      <c r="J3640" s="91">
        <v>35671.870000000003</v>
      </c>
      <c r="K3640" s="91">
        <v>18390.849999999999</v>
      </c>
      <c r="L3640" s="91">
        <v>29572.92</v>
      </c>
      <c r="M3640" s="91">
        <v>50970.58</v>
      </c>
      <c r="N3640" s="91">
        <v>1000</v>
      </c>
      <c r="O3640" s="91">
        <v>58324.3</v>
      </c>
      <c r="P3640" s="91">
        <v>11526.93</v>
      </c>
      <c r="Q3640" s="91">
        <v>22370.86</v>
      </c>
      <c r="R3640" s="91">
        <v>25916.99</v>
      </c>
      <c r="S3640" s="91">
        <v>6709.32</v>
      </c>
      <c r="T3640" s="91">
        <v>20409.46</v>
      </c>
      <c r="U3640" s="91">
        <f t="shared" si="341"/>
        <v>292373.13</v>
      </c>
      <c r="V3640" s="82" t="str">
        <f t="shared" si="339"/>
        <v>115907247908</v>
      </c>
      <c r="W3640" s="83">
        <f>VLOOKUP(V3640,Factors!$E$6:$H$5950,4,FALSE)</f>
        <v>0</v>
      </c>
      <c r="X3640" t="str">
        <f>VLOOKUP(V3640,Factors!$E$6:$F$5950,2,FALSE)</f>
        <v>Direct-OR</v>
      </c>
      <c r="Y3640" s="92">
        <f t="shared" si="342"/>
        <v>0</v>
      </c>
      <c r="Z3640" s="92">
        <f t="shared" si="343"/>
        <v>292373.13</v>
      </c>
      <c r="AA3640" s="92">
        <f t="shared" si="344"/>
        <v>292373.13</v>
      </c>
    </row>
    <row r="3641" spans="1:27" x14ac:dyDescent="0.25">
      <c r="A3641" t="s">
        <v>710</v>
      </c>
      <c r="B3641" t="s">
        <v>765</v>
      </c>
      <c r="C3641" t="s">
        <v>766</v>
      </c>
      <c r="D3641" t="s">
        <v>769</v>
      </c>
      <c r="E3641" t="s">
        <v>770</v>
      </c>
      <c r="F3641" t="str">
        <f t="shared" si="340"/>
        <v>7257</v>
      </c>
      <c r="G3641" t="s">
        <v>751</v>
      </c>
      <c r="H3641" t="s">
        <v>752</v>
      </c>
      <c r="I3641" s="91">
        <v>6850</v>
      </c>
      <c r="J3641" s="91">
        <v>28720</v>
      </c>
      <c r="K3641" s="91">
        <v>16100</v>
      </c>
      <c r="L3641" s="91">
        <v>24250</v>
      </c>
      <c r="M3641" s="91">
        <v>43750</v>
      </c>
      <c r="N3641" s="91">
        <v>850</v>
      </c>
      <c r="O3641" s="91">
        <v>49750</v>
      </c>
      <c r="P3641" s="91">
        <v>9350</v>
      </c>
      <c r="Q3641" s="91">
        <v>19550</v>
      </c>
      <c r="R3641" s="91">
        <v>22640</v>
      </c>
      <c r="S3641" s="91">
        <v>5560</v>
      </c>
      <c r="T3641" s="91">
        <v>18760</v>
      </c>
      <c r="U3641" s="91">
        <f t="shared" si="341"/>
        <v>246130</v>
      </c>
      <c r="V3641" s="82" t="str">
        <f t="shared" si="339"/>
        <v>115907257908</v>
      </c>
      <c r="W3641" s="83">
        <f>VLOOKUP(V3641,Factors!$E$6:$H$5950,4,FALSE)</f>
        <v>0</v>
      </c>
      <c r="X3641" t="str">
        <f>VLOOKUP(V3641,Factors!$E$6:$F$5950,2,FALSE)</f>
        <v>Direct-OR</v>
      </c>
      <c r="Y3641" s="92">
        <f t="shared" si="342"/>
        <v>0</v>
      </c>
      <c r="Z3641" s="92">
        <f t="shared" si="343"/>
        <v>246130</v>
      </c>
      <c r="AA3641" s="92">
        <f t="shared" si="344"/>
        <v>246130</v>
      </c>
    </row>
    <row r="3642" spans="1:27" x14ac:dyDescent="0.25">
      <c r="A3642" t="s">
        <v>710</v>
      </c>
      <c r="B3642" t="s">
        <v>765</v>
      </c>
      <c r="C3642" t="s">
        <v>766</v>
      </c>
      <c r="D3642" t="s">
        <v>743</v>
      </c>
      <c r="E3642" t="s">
        <v>744</v>
      </c>
      <c r="F3642" t="str">
        <f t="shared" si="340"/>
        <v>7399</v>
      </c>
      <c r="G3642" t="s">
        <v>745</v>
      </c>
      <c r="H3642" t="s">
        <v>746</v>
      </c>
      <c r="I3642" s="91">
        <v>-82245.58</v>
      </c>
      <c r="J3642" s="91">
        <v>-442714.81</v>
      </c>
      <c r="K3642" s="91">
        <v>-176256.66</v>
      </c>
      <c r="L3642" s="91">
        <v>-308630.69</v>
      </c>
      <c r="M3642" s="91">
        <v>-460076.17</v>
      </c>
      <c r="N3642" s="91">
        <v>-7428.95</v>
      </c>
      <c r="O3642" s="91">
        <v>-572499.1</v>
      </c>
      <c r="P3642" s="91">
        <v>-102995.75</v>
      </c>
      <c r="Q3642" s="91">
        <v>-234064.18</v>
      </c>
      <c r="R3642" s="91">
        <v>-276304.96999999997</v>
      </c>
      <c r="S3642" s="91">
        <v>-155770.12</v>
      </c>
      <c r="T3642" s="91">
        <v>-202299.74</v>
      </c>
      <c r="U3642" s="91">
        <f t="shared" si="341"/>
        <v>-3021286.7200000007</v>
      </c>
      <c r="V3642" s="82" t="str">
        <f t="shared" si="339"/>
        <v>115907399908</v>
      </c>
      <c r="W3642" s="83">
        <f>VLOOKUP(V3642,Factors!$E$6:$H$5950,4,FALSE)</f>
        <v>0</v>
      </c>
      <c r="X3642" t="str">
        <f>VLOOKUP(V3642,Factors!$E$6:$F$5950,2,FALSE)</f>
        <v>Direct-OR</v>
      </c>
      <c r="Y3642" s="92">
        <f t="shared" si="342"/>
        <v>0</v>
      </c>
      <c r="Z3642" s="92">
        <f t="shared" si="343"/>
        <v>-3021286.7200000007</v>
      </c>
      <c r="AA3642" s="92">
        <f t="shared" si="344"/>
        <v>-3021286.7200000007</v>
      </c>
    </row>
    <row r="3643" spans="1:27" x14ac:dyDescent="0.25">
      <c r="A3643" t="s">
        <v>710</v>
      </c>
      <c r="B3643" t="s">
        <v>765</v>
      </c>
      <c r="C3643" t="s">
        <v>766</v>
      </c>
      <c r="D3643" t="s">
        <v>771</v>
      </c>
      <c r="E3643" t="s">
        <v>772</v>
      </c>
      <c r="F3643" t="str">
        <f t="shared" si="340"/>
        <v>7606</v>
      </c>
      <c r="G3643" t="s">
        <v>102</v>
      </c>
      <c r="H3643" t="s">
        <v>103</v>
      </c>
      <c r="I3643" s="91"/>
      <c r="J3643" s="91">
        <v>10063.17</v>
      </c>
      <c r="K3643" s="91"/>
      <c r="L3643" s="91">
        <v>5600</v>
      </c>
      <c r="M3643" s="91">
        <v>25000</v>
      </c>
      <c r="N3643" s="91"/>
      <c r="O3643" s="91"/>
      <c r="P3643" s="91"/>
      <c r="Q3643" s="91">
        <v>11919.01</v>
      </c>
      <c r="R3643" s="91">
        <v>11919.01</v>
      </c>
      <c r="S3643" s="91">
        <v>2413.56</v>
      </c>
      <c r="T3643" s="91">
        <v>3913.55</v>
      </c>
      <c r="U3643" s="91">
        <f t="shared" si="341"/>
        <v>70828.3</v>
      </c>
      <c r="V3643" s="82" t="str">
        <f t="shared" si="339"/>
        <v>115907606908</v>
      </c>
      <c r="W3643" s="83">
        <f>VLOOKUP(V3643,Factors!$E$6:$H$5950,4,FALSE)</f>
        <v>0</v>
      </c>
      <c r="X3643" t="str">
        <f>VLOOKUP(V3643,Factors!$E$6:$F$5950,2,FALSE)</f>
        <v>Direct-OR</v>
      </c>
      <c r="Y3643" s="92">
        <f t="shared" si="342"/>
        <v>0</v>
      </c>
      <c r="Z3643" s="92">
        <f t="shared" si="343"/>
        <v>70828.3</v>
      </c>
      <c r="AA3643" s="92">
        <f t="shared" si="344"/>
        <v>70828.3</v>
      </c>
    </row>
    <row r="3644" spans="1:27" x14ac:dyDescent="0.25">
      <c r="A3644" t="s">
        <v>710</v>
      </c>
      <c r="B3644" t="s">
        <v>765</v>
      </c>
      <c r="C3644" t="s">
        <v>766</v>
      </c>
      <c r="D3644" t="s">
        <v>773</v>
      </c>
      <c r="E3644" t="s">
        <v>774</v>
      </c>
      <c r="F3644" t="str">
        <f t="shared" si="340"/>
        <v>7607</v>
      </c>
      <c r="G3644" t="s">
        <v>751</v>
      </c>
      <c r="H3644" t="s">
        <v>752</v>
      </c>
      <c r="I3644" s="91"/>
      <c r="J3644" s="91">
        <v>120000</v>
      </c>
      <c r="K3644" s="91"/>
      <c r="L3644" s="91"/>
      <c r="M3644" s="91"/>
      <c r="N3644" s="91"/>
      <c r="O3644" s="91"/>
      <c r="P3644" s="91"/>
      <c r="Q3644" s="91"/>
      <c r="R3644" s="91"/>
      <c r="S3644" s="91">
        <v>81261</v>
      </c>
      <c r="T3644" s="91">
        <v>21388</v>
      </c>
      <c r="U3644" s="91">
        <f t="shared" si="341"/>
        <v>222649</v>
      </c>
      <c r="V3644" s="82" t="str">
        <f t="shared" si="339"/>
        <v>115907607908</v>
      </c>
      <c r="W3644" s="83">
        <f>VLOOKUP(V3644,Factors!$E$6:$H$5950,4,FALSE)</f>
        <v>0</v>
      </c>
      <c r="X3644" t="str">
        <f>VLOOKUP(V3644,Factors!$E$6:$F$5950,2,FALSE)</f>
        <v>Direct-OR</v>
      </c>
      <c r="Y3644" s="92">
        <f t="shared" si="342"/>
        <v>0</v>
      </c>
      <c r="Z3644" s="92">
        <f t="shared" si="343"/>
        <v>222649</v>
      </c>
      <c r="AA3644" s="92">
        <f t="shared" si="344"/>
        <v>222649</v>
      </c>
    </row>
    <row r="3645" spans="1:27" x14ac:dyDescent="0.25">
      <c r="A3645" t="s">
        <v>710</v>
      </c>
      <c r="B3645" t="s">
        <v>775</v>
      </c>
      <c r="C3645" t="s">
        <v>776</v>
      </c>
      <c r="D3645" t="s">
        <v>777</v>
      </c>
      <c r="E3645" t="s">
        <v>778</v>
      </c>
      <c r="F3645" t="str">
        <f t="shared" si="340"/>
        <v>2972</v>
      </c>
      <c r="G3645" t="s">
        <v>86</v>
      </c>
      <c r="H3645" t="s">
        <v>87</v>
      </c>
      <c r="I3645" s="91"/>
      <c r="J3645" s="91"/>
      <c r="K3645" s="91"/>
      <c r="L3645" s="91"/>
      <c r="M3645" s="91"/>
      <c r="N3645" s="91"/>
      <c r="O3645" s="91"/>
      <c r="P3645" s="91"/>
      <c r="Q3645" s="91"/>
      <c r="R3645" s="91">
        <v>-532.9</v>
      </c>
      <c r="S3645" s="91"/>
      <c r="T3645" s="91"/>
      <c r="U3645" s="91">
        <f t="shared" si="341"/>
        <v>-532.9</v>
      </c>
      <c r="V3645" s="82" t="str">
        <f t="shared" si="339"/>
        <v>115952972908</v>
      </c>
      <c r="W3645" s="83">
        <f>VLOOKUP(V3645,Factors!$E$6:$H$5950,4,FALSE)</f>
        <v>0.1128</v>
      </c>
      <c r="X3645" t="str">
        <f>VLOOKUP(V3645,Factors!$E$6:$F$5950,2,FALSE)</f>
        <v>Customers-Res</v>
      </c>
      <c r="Y3645" s="92">
        <f t="shared" si="342"/>
        <v>-60.111119999999993</v>
      </c>
      <c r="Z3645" s="92">
        <f t="shared" si="343"/>
        <v>-472.78888000000001</v>
      </c>
      <c r="AA3645" s="92">
        <f t="shared" si="344"/>
        <v>-532.9</v>
      </c>
    </row>
    <row r="3646" spans="1:27" x14ac:dyDescent="0.25">
      <c r="A3646" t="s">
        <v>710</v>
      </c>
      <c r="B3646" t="s">
        <v>775</v>
      </c>
      <c r="C3646" t="s">
        <v>776</v>
      </c>
      <c r="D3646" t="s">
        <v>777</v>
      </c>
      <c r="E3646" t="s">
        <v>778</v>
      </c>
      <c r="F3646" t="str">
        <f t="shared" si="340"/>
        <v>2972</v>
      </c>
      <c r="G3646" t="s">
        <v>118</v>
      </c>
      <c r="H3646" t="s">
        <v>119</v>
      </c>
      <c r="I3646" s="91"/>
      <c r="J3646" s="91"/>
      <c r="K3646" s="91"/>
      <c r="L3646" s="91"/>
      <c r="M3646" s="91"/>
      <c r="N3646" s="91"/>
      <c r="O3646" s="91"/>
      <c r="P3646" s="91"/>
      <c r="Q3646" s="91"/>
      <c r="R3646" s="91"/>
      <c r="S3646" s="91">
        <v>299.5</v>
      </c>
      <c r="T3646" s="91"/>
      <c r="U3646" s="91">
        <f t="shared" si="341"/>
        <v>299.5</v>
      </c>
      <c r="V3646" s="82" t="str">
        <f t="shared" si="339"/>
        <v>115952972908</v>
      </c>
      <c r="W3646" s="83">
        <f>VLOOKUP(V3646,Factors!$E$6:$H$5950,4,FALSE)</f>
        <v>0.1128</v>
      </c>
      <c r="X3646" t="str">
        <f>VLOOKUP(V3646,Factors!$E$6:$F$5950,2,FALSE)</f>
        <v>Customers-Res</v>
      </c>
      <c r="Y3646" s="92">
        <f t="shared" si="342"/>
        <v>33.7836</v>
      </c>
      <c r="Z3646" s="92">
        <f t="shared" si="343"/>
        <v>265.71640000000002</v>
      </c>
      <c r="AA3646" s="92">
        <f t="shared" si="344"/>
        <v>299.5</v>
      </c>
    </row>
    <row r="3647" spans="1:27" x14ac:dyDescent="0.25">
      <c r="A3647" t="s">
        <v>710</v>
      </c>
      <c r="B3647" t="s">
        <v>775</v>
      </c>
      <c r="C3647" t="s">
        <v>776</v>
      </c>
      <c r="D3647" t="s">
        <v>777</v>
      </c>
      <c r="E3647" t="s">
        <v>778</v>
      </c>
      <c r="F3647" t="str">
        <f t="shared" si="340"/>
        <v>2972</v>
      </c>
      <c r="G3647" t="s">
        <v>120</v>
      </c>
      <c r="H3647" t="s">
        <v>121</v>
      </c>
      <c r="I3647" s="91"/>
      <c r="J3647" s="91"/>
      <c r="K3647" s="91"/>
      <c r="L3647" s="91"/>
      <c r="M3647" s="91"/>
      <c r="N3647" s="91"/>
      <c r="O3647" s="91"/>
      <c r="P3647" s="91"/>
      <c r="Q3647" s="91"/>
      <c r="R3647" s="91">
        <v>25.07</v>
      </c>
      <c r="S3647" s="91"/>
      <c r="T3647" s="91"/>
      <c r="U3647" s="91">
        <f t="shared" si="341"/>
        <v>25.07</v>
      </c>
      <c r="V3647" s="82" t="str">
        <f t="shared" si="339"/>
        <v>115952972908</v>
      </c>
      <c r="W3647" s="83">
        <f>VLOOKUP(V3647,Factors!$E$6:$H$5950,4,FALSE)</f>
        <v>0.1128</v>
      </c>
      <c r="X3647" t="str">
        <f>VLOOKUP(V3647,Factors!$E$6:$F$5950,2,FALSE)</f>
        <v>Customers-Res</v>
      </c>
      <c r="Y3647" s="92">
        <f t="shared" si="342"/>
        <v>2.827896</v>
      </c>
      <c r="Z3647" s="92">
        <f t="shared" si="343"/>
        <v>22.242104000000001</v>
      </c>
      <c r="AA3647" s="92">
        <f t="shared" si="344"/>
        <v>25.07</v>
      </c>
    </row>
    <row r="3648" spans="1:27" x14ac:dyDescent="0.25">
      <c r="A3648" t="s">
        <v>710</v>
      </c>
      <c r="B3648" t="s">
        <v>775</v>
      </c>
      <c r="C3648" t="s">
        <v>776</v>
      </c>
      <c r="D3648" t="s">
        <v>777</v>
      </c>
      <c r="E3648" t="s">
        <v>778</v>
      </c>
      <c r="F3648" t="str">
        <f t="shared" si="340"/>
        <v>2972</v>
      </c>
      <c r="G3648" t="s">
        <v>122</v>
      </c>
      <c r="H3648" t="s">
        <v>123</v>
      </c>
      <c r="I3648" s="91"/>
      <c r="J3648" s="91"/>
      <c r="K3648" s="91"/>
      <c r="L3648" s="91"/>
      <c r="M3648" s="91"/>
      <c r="N3648" s="91"/>
      <c r="O3648" s="91"/>
      <c r="P3648" s="91">
        <v>1550</v>
      </c>
      <c r="Q3648" s="91"/>
      <c r="R3648" s="91"/>
      <c r="S3648" s="91"/>
      <c r="T3648" s="91"/>
      <c r="U3648" s="91">
        <f t="shared" si="341"/>
        <v>1550</v>
      </c>
      <c r="V3648" s="82" t="str">
        <f t="shared" si="339"/>
        <v>115952972908</v>
      </c>
      <c r="W3648" s="83">
        <f>VLOOKUP(V3648,Factors!$E$6:$H$5950,4,FALSE)</f>
        <v>0.1128</v>
      </c>
      <c r="X3648" t="str">
        <f>VLOOKUP(V3648,Factors!$E$6:$F$5950,2,FALSE)</f>
        <v>Customers-Res</v>
      </c>
      <c r="Y3648" s="92">
        <f t="shared" si="342"/>
        <v>174.84</v>
      </c>
      <c r="Z3648" s="92">
        <f t="shared" si="343"/>
        <v>1375.16</v>
      </c>
      <c r="AA3648" s="92">
        <f t="shared" si="344"/>
        <v>1550</v>
      </c>
    </row>
    <row r="3649" spans="1:27" x14ac:dyDescent="0.25">
      <c r="A3649" t="s">
        <v>710</v>
      </c>
      <c r="B3649" t="s">
        <v>775</v>
      </c>
      <c r="C3649" t="s">
        <v>776</v>
      </c>
      <c r="D3649" t="s">
        <v>777</v>
      </c>
      <c r="E3649" t="s">
        <v>778</v>
      </c>
      <c r="F3649" t="str">
        <f t="shared" si="340"/>
        <v>2972</v>
      </c>
      <c r="G3649" t="s">
        <v>312</v>
      </c>
      <c r="H3649" t="s">
        <v>313</v>
      </c>
      <c r="I3649" s="91"/>
      <c r="J3649" s="91"/>
      <c r="K3649" s="91"/>
      <c r="L3649" s="91">
        <v>24.52</v>
      </c>
      <c r="M3649" s="91">
        <v>18.39</v>
      </c>
      <c r="N3649" s="91">
        <v>134.86000000000001</v>
      </c>
      <c r="O3649" s="91">
        <v>-12.26</v>
      </c>
      <c r="P3649" s="91">
        <v>-91.95</v>
      </c>
      <c r="Q3649" s="91"/>
      <c r="R3649" s="91"/>
      <c r="S3649" s="91"/>
      <c r="T3649" s="91"/>
      <c r="U3649" s="91">
        <f t="shared" si="341"/>
        <v>73.560000000000016</v>
      </c>
      <c r="V3649" s="82" t="str">
        <f t="shared" si="339"/>
        <v>115952972908</v>
      </c>
      <c r="W3649" s="83">
        <f>VLOOKUP(V3649,Factors!$E$6:$H$5950,4,FALSE)</f>
        <v>0.1128</v>
      </c>
      <c r="X3649" t="str">
        <f>VLOOKUP(V3649,Factors!$E$6:$F$5950,2,FALSE)</f>
        <v>Customers-Res</v>
      </c>
      <c r="Y3649" s="92">
        <f t="shared" si="342"/>
        <v>8.2975680000000018</v>
      </c>
      <c r="Z3649" s="92">
        <f t="shared" si="343"/>
        <v>65.262432000000018</v>
      </c>
      <c r="AA3649" s="92">
        <f t="shared" si="344"/>
        <v>73.560000000000016</v>
      </c>
    </row>
    <row r="3650" spans="1:27" x14ac:dyDescent="0.25">
      <c r="A3650" t="s">
        <v>710</v>
      </c>
      <c r="B3650" t="s">
        <v>775</v>
      </c>
      <c r="C3650" t="s">
        <v>776</v>
      </c>
      <c r="D3650" t="s">
        <v>777</v>
      </c>
      <c r="E3650" t="s">
        <v>778</v>
      </c>
      <c r="F3650" t="str">
        <f t="shared" si="340"/>
        <v>2972</v>
      </c>
      <c r="G3650" t="s">
        <v>71</v>
      </c>
      <c r="H3650" t="s">
        <v>72</v>
      </c>
      <c r="I3650" s="91">
        <v>225</v>
      </c>
      <c r="J3650" s="91"/>
      <c r="K3650" s="91"/>
      <c r="L3650" s="91"/>
      <c r="M3650" s="91"/>
      <c r="N3650" s="91"/>
      <c r="O3650" s="91"/>
      <c r="P3650" s="91"/>
      <c r="Q3650" s="91"/>
      <c r="R3650" s="91"/>
      <c r="S3650" s="91">
        <v>10.83</v>
      </c>
      <c r="T3650" s="91"/>
      <c r="U3650" s="91">
        <f t="shared" si="341"/>
        <v>235.83</v>
      </c>
      <c r="V3650" s="82" t="str">
        <f t="shared" si="339"/>
        <v>115952972908</v>
      </c>
      <c r="W3650" s="83">
        <f>VLOOKUP(V3650,Factors!$E$6:$H$5950,4,FALSE)</f>
        <v>0.1128</v>
      </c>
      <c r="X3650" t="str">
        <f>VLOOKUP(V3650,Factors!$E$6:$F$5950,2,FALSE)</f>
        <v>Customers-Res</v>
      </c>
      <c r="Y3650" s="92">
        <f t="shared" si="342"/>
        <v>26.601624000000001</v>
      </c>
      <c r="Z3650" s="92">
        <f t="shared" si="343"/>
        <v>209.22837600000003</v>
      </c>
      <c r="AA3650" s="92">
        <f t="shared" si="344"/>
        <v>235.83000000000004</v>
      </c>
    </row>
    <row r="3651" spans="1:27" x14ac:dyDescent="0.25">
      <c r="A3651" t="s">
        <v>710</v>
      </c>
      <c r="B3651" t="s">
        <v>775</v>
      </c>
      <c r="C3651" t="s">
        <v>776</v>
      </c>
      <c r="D3651" t="s">
        <v>777</v>
      </c>
      <c r="E3651" t="s">
        <v>778</v>
      </c>
      <c r="F3651" t="str">
        <f t="shared" si="340"/>
        <v>2972</v>
      </c>
      <c r="G3651" t="s">
        <v>98</v>
      </c>
      <c r="H3651" t="s">
        <v>99</v>
      </c>
      <c r="I3651" s="91">
        <v>156.09</v>
      </c>
      <c r="J3651" s="91"/>
      <c r="K3651" s="91">
        <v>61.38</v>
      </c>
      <c r="L3651" s="91">
        <v>215.96</v>
      </c>
      <c r="M3651" s="91">
        <v>0</v>
      </c>
      <c r="N3651" s="91">
        <v>0</v>
      </c>
      <c r="O3651" s="91"/>
      <c r="P3651" s="91">
        <v>0</v>
      </c>
      <c r="Q3651" s="91"/>
      <c r="R3651" s="91"/>
      <c r="S3651" s="91">
        <v>29.74</v>
      </c>
      <c r="T3651" s="91"/>
      <c r="U3651" s="91">
        <f t="shared" si="341"/>
        <v>463.17</v>
      </c>
      <c r="V3651" s="82" t="str">
        <f t="shared" si="339"/>
        <v>115952972908</v>
      </c>
      <c r="W3651" s="83">
        <f>VLOOKUP(V3651,Factors!$E$6:$H$5950,4,FALSE)</f>
        <v>0.1128</v>
      </c>
      <c r="X3651" t="str">
        <f>VLOOKUP(V3651,Factors!$E$6:$F$5950,2,FALSE)</f>
        <v>Customers-Res</v>
      </c>
      <c r="Y3651" s="92">
        <f t="shared" si="342"/>
        <v>52.245576</v>
      </c>
      <c r="Z3651" s="92">
        <f t="shared" si="343"/>
        <v>410.92442400000004</v>
      </c>
      <c r="AA3651" s="92">
        <f t="shared" si="344"/>
        <v>463.17000000000007</v>
      </c>
    </row>
    <row r="3652" spans="1:27" x14ac:dyDescent="0.25">
      <c r="A3652" t="s">
        <v>710</v>
      </c>
      <c r="B3652" t="s">
        <v>775</v>
      </c>
      <c r="C3652" t="s">
        <v>776</v>
      </c>
      <c r="D3652" t="s">
        <v>777</v>
      </c>
      <c r="E3652" t="s">
        <v>778</v>
      </c>
      <c r="F3652" t="str">
        <f t="shared" si="340"/>
        <v>2972</v>
      </c>
      <c r="G3652" t="s">
        <v>412</v>
      </c>
      <c r="H3652" t="s">
        <v>413</v>
      </c>
      <c r="I3652" s="91"/>
      <c r="J3652" s="91"/>
      <c r="K3652" s="91"/>
      <c r="L3652" s="91">
        <v>0</v>
      </c>
      <c r="M3652" s="91">
        <v>13048.84</v>
      </c>
      <c r="N3652" s="91">
        <v>-13048.84</v>
      </c>
      <c r="O3652" s="91">
        <v>5646.25</v>
      </c>
      <c r="P3652" s="91">
        <v>-5500</v>
      </c>
      <c r="Q3652" s="91"/>
      <c r="R3652" s="91"/>
      <c r="S3652" s="91"/>
      <c r="T3652" s="91">
        <v>0</v>
      </c>
      <c r="U3652" s="91">
        <f t="shared" si="341"/>
        <v>146.25</v>
      </c>
      <c r="V3652" s="82" t="str">
        <f t="shared" ref="V3652:V3715" si="345">CONCATENATE(B3652,RIGHT(D3652,4),A3652)</f>
        <v>115952972908</v>
      </c>
      <c r="W3652" s="83">
        <f>VLOOKUP(V3652,Factors!$E$6:$H$5950,4,FALSE)</f>
        <v>0.1128</v>
      </c>
      <c r="X3652" t="str">
        <f>VLOOKUP(V3652,Factors!$E$6:$F$5950,2,FALSE)</f>
        <v>Customers-Res</v>
      </c>
      <c r="Y3652" s="92">
        <f t="shared" si="342"/>
        <v>16.497</v>
      </c>
      <c r="Z3652" s="92">
        <f t="shared" si="343"/>
        <v>129.75299999999999</v>
      </c>
      <c r="AA3652" s="92">
        <f t="shared" si="344"/>
        <v>146.25</v>
      </c>
    </row>
    <row r="3653" spans="1:27" x14ac:dyDescent="0.25">
      <c r="A3653" t="s">
        <v>710</v>
      </c>
      <c r="B3653" t="s">
        <v>775</v>
      </c>
      <c r="C3653" t="s">
        <v>776</v>
      </c>
      <c r="D3653" t="s">
        <v>777</v>
      </c>
      <c r="E3653" t="s">
        <v>778</v>
      </c>
      <c r="F3653" t="str">
        <f t="shared" ref="F3653:F3716" si="346">RIGHT(D3653,4)</f>
        <v>2972</v>
      </c>
      <c r="G3653" t="s">
        <v>215</v>
      </c>
      <c r="H3653" t="s">
        <v>216</v>
      </c>
      <c r="I3653" s="91"/>
      <c r="J3653" s="91"/>
      <c r="K3653" s="91"/>
      <c r="L3653" s="91"/>
      <c r="M3653" s="91"/>
      <c r="N3653" s="91"/>
      <c r="O3653" s="91"/>
      <c r="P3653" s="91"/>
      <c r="Q3653" s="91"/>
      <c r="R3653" s="91"/>
      <c r="S3653" s="91">
        <v>120</v>
      </c>
      <c r="T3653" s="91"/>
      <c r="U3653" s="91">
        <f t="shared" ref="U3653:U3716" si="347">SUM(I3653:T3653)</f>
        <v>120</v>
      </c>
      <c r="V3653" s="82" t="str">
        <f t="shared" si="345"/>
        <v>115952972908</v>
      </c>
      <c r="W3653" s="83">
        <f>VLOOKUP(V3653,Factors!$E$6:$H$5950,4,FALSE)</f>
        <v>0.1128</v>
      </c>
      <c r="X3653" t="str">
        <f>VLOOKUP(V3653,Factors!$E$6:$F$5950,2,FALSE)</f>
        <v>Customers-Res</v>
      </c>
      <c r="Y3653" s="92">
        <f t="shared" si="342"/>
        <v>13.536</v>
      </c>
      <c r="Z3653" s="92">
        <f t="shared" si="343"/>
        <v>106.464</v>
      </c>
      <c r="AA3653" s="92">
        <f t="shared" si="344"/>
        <v>120</v>
      </c>
    </row>
    <row r="3654" spans="1:27" x14ac:dyDescent="0.25">
      <c r="A3654" t="s">
        <v>710</v>
      </c>
      <c r="B3654" t="s">
        <v>775</v>
      </c>
      <c r="C3654" t="s">
        <v>776</v>
      </c>
      <c r="D3654" t="s">
        <v>777</v>
      </c>
      <c r="E3654" t="s">
        <v>778</v>
      </c>
      <c r="F3654" t="str">
        <f t="shared" si="346"/>
        <v>2972</v>
      </c>
      <c r="G3654" t="s">
        <v>136</v>
      </c>
      <c r="H3654" t="s">
        <v>137</v>
      </c>
      <c r="I3654" s="91"/>
      <c r="J3654" s="91"/>
      <c r="K3654" s="91"/>
      <c r="L3654" s="91"/>
      <c r="M3654" s="91"/>
      <c r="N3654" s="91">
        <v>6</v>
      </c>
      <c r="O3654" s="91"/>
      <c r="P3654" s="91"/>
      <c r="Q3654" s="91"/>
      <c r="R3654" s="91"/>
      <c r="S3654" s="91">
        <v>4.5</v>
      </c>
      <c r="T3654" s="91"/>
      <c r="U3654" s="91">
        <f t="shared" si="347"/>
        <v>10.5</v>
      </c>
      <c r="V3654" s="82" t="str">
        <f t="shared" si="345"/>
        <v>115952972908</v>
      </c>
      <c r="W3654" s="83">
        <f>VLOOKUP(V3654,Factors!$E$6:$H$5950,4,FALSE)</f>
        <v>0.1128</v>
      </c>
      <c r="X3654" t="str">
        <f>VLOOKUP(V3654,Factors!$E$6:$F$5950,2,FALSE)</f>
        <v>Customers-Res</v>
      </c>
      <c r="Y3654" s="92">
        <f t="shared" si="342"/>
        <v>1.1843999999999999</v>
      </c>
      <c r="Z3654" s="92">
        <f t="shared" si="343"/>
        <v>9.3155999999999999</v>
      </c>
      <c r="AA3654" s="92">
        <f t="shared" si="344"/>
        <v>10.5</v>
      </c>
    </row>
    <row r="3655" spans="1:27" x14ac:dyDescent="0.25">
      <c r="A3655" t="s">
        <v>710</v>
      </c>
      <c r="B3655" t="s">
        <v>775</v>
      </c>
      <c r="C3655" t="s">
        <v>776</v>
      </c>
      <c r="D3655" t="s">
        <v>777</v>
      </c>
      <c r="E3655" t="s">
        <v>778</v>
      </c>
      <c r="F3655" t="str">
        <f t="shared" si="346"/>
        <v>2972</v>
      </c>
      <c r="G3655" t="s">
        <v>102</v>
      </c>
      <c r="H3655" t="s">
        <v>103</v>
      </c>
      <c r="I3655" s="91">
        <v>54475.91</v>
      </c>
      <c r="J3655" s="91">
        <v>52976.17</v>
      </c>
      <c r="K3655" s="91">
        <v>54884.53</v>
      </c>
      <c r="L3655" s="91">
        <v>65145.71</v>
      </c>
      <c r="M3655" s="91">
        <v>83972.33</v>
      </c>
      <c r="N3655" s="91">
        <v>92564.51</v>
      </c>
      <c r="O3655" s="91">
        <v>75089.67</v>
      </c>
      <c r="P3655" s="91">
        <v>292320.67</v>
      </c>
      <c r="Q3655" s="91">
        <v>81004.17</v>
      </c>
      <c r="R3655" s="91">
        <v>69113.17</v>
      </c>
      <c r="S3655" s="91">
        <v>55656.67</v>
      </c>
      <c r="T3655" s="91">
        <v>100739.67</v>
      </c>
      <c r="U3655" s="91">
        <f t="shared" si="347"/>
        <v>1077943.1800000002</v>
      </c>
      <c r="V3655" s="82" t="str">
        <f t="shared" si="345"/>
        <v>115952972908</v>
      </c>
      <c r="W3655" s="83">
        <f>VLOOKUP(V3655,Factors!$E$6:$H$5950,4,FALSE)</f>
        <v>0.1128</v>
      </c>
      <c r="X3655" t="str">
        <f>VLOOKUP(V3655,Factors!$E$6:$F$5950,2,FALSE)</f>
        <v>Customers-Res</v>
      </c>
      <c r="Y3655" s="92">
        <f t="shared" si="342"/>
        <v>121591.99070400001</v>
      </c>
      <c r="Z3655" s="92">
        <f t="shared" si="343"/>
        <v>956351.18929600017</v>
      </c>
      <c r="AA3655" s="92">
        <f t="shared" si="344"/>
        <v>1077943.1800000002</v>
      </c>
    </row>
    <row r="3656" spans="1:27" x14ac:dyDescent="0.25">
      <c r="A3656" t="s">
        <v>710</v>
      </c>
      <c r="B3656" t="s">
        <v>775</v>
      </c>
      <c r="C3656" t="s">
        <v>776</v>
      </c>
      <c r="D3656" t="s">
        <v>777</v>
      </c>
      <c r="E3656" t="s">
        <v>778</v>
      </c>
      <c r="F3656" t="str">
        <f t="shared" si="346"/>
        <v>2972</v>
      </c>
      <c r="G3656" t="s">
        <v>495</v>
      </c>
      <c r="H3656" t="s">
        <v>496</v>
      </c>
      <c r="I3656" s="91">
        <v>-134.69</v>
      </c>
      <c r="J3656" s="91"/>
      <c r="K3656" s="91"/>
      <c r="L3656" s="91"/>
      <c r="M3656" s="91"/>
      <c r="N3656" s="91"/>
      <c r="O3656" s="91"/>
      <c r="P3656" s="91"/>
      <c r="Q3656" s="91"/>
      <c r="R3656" s="91"/>
      <c r="S3656" s="91"/>
      <c r="T3656" s="91"/>
      <c r="U3656" s="91">
        <f t="shared" si="347"/>
        <v>-134.69</v>
      </c>
      <c r="V3656" s="82" t="str">
        <f t="shared" si="345"/>
        <v>115952972908</v>
      </c>
      <c r="W3656" s="83">
        <f>VLOOKUP(V3656,Factors!$E$6:$H$5950,4,FALSE)</f>
        <v>0.1128</v>
      </c>
      <c r="X3656" t="str">
        <f>VLOOKUP(V3656,Factors!$E$6:$F$5950,2,FALSE)</f>
        <v>Customers-Res</v>
      </c>
      <c r="Y3656" s="92">
        <f t="shared" si="342"/>
        <v>-15.193031999999999</v>
      </c>
      <c r="Z3656" s="92">
        <f t="shared" si="343"/>
        <v>-119.496968</v>
      </c>
      <c r="AA3656" s="92">
        <f t="shared" si="344"/>
        <v>-134.69</v>
      </c>
    </row>
    <row r="3657" spans="1:27" x14ac:dyDescent="0.25">
      <c r="A3657" t="s">
        <v>710</v>
      </c>
      <c r="B3657" t="s">
        <v>775</v>
      </c>
      <c r="C3657" t="s">
        <v>776</v>
      </c>
      <c r="D3657" t="s">
        <v>777</v>
      </c>
      <c r="E3657" t="s">
        <v>778</v>
      </c>
      <c r="F3657" t="str">
        <f t="shared" si="346"/>
        <v>2972</v>
      </c>
      <c r="G3657" t="s">
        <v>316</v>
      </c>
      <c r="H3657" t="s">
        <v>317</v>
      </c>
      <c r="I3657" s="91"/>
      <c r="J3657" s="91"/>
      <c r="K3657" s="91"/>
      <c r="L3657" s="91"/>
      <c r="M3657" s="91"/>
      <c r="N3657" s="91"/>
      <c r="O3657" s="91"/>
      <c r="P3657" s="91"/>
      <c r="Q3657" s="91"/>
      <c r="R3657" s="91">
        <v>5000</v>
      </c>
      <c r="S3657" s="91"/>
      <c r="T3657" s="91"/>
      <c r="U3657" s="91">
        <f t="shared" si="347"/>
        <v>5000</v>
      </c>
      <c r="V3657" s="82" t="str">
        <f t="shared" si="345"/>
        <v>115952972908</v>
      </c>
      <c r="W3657" s="83">
        <f>VLOOKUP(V3657,Factors!$E$6:$H$5950,4,FALSE)</f>
        <v>0.1128</v>
      </c>
      <c r="X3657" t="str">
        <f>VLOOKUP(V3657,Factors!$E$6:$F$5950,2,FALSE)</f>
        <v>Customers-Res</v>
      </c>
      <c r="Y3657" s="92">
        <f t="shared" si="342"/>
        <v>564</v>
      </c>
      <c r="Z3657" s="92">
        <f t="shared" si="343"/>
        <v>4436</v>
      </c>
      <c r="AA3657" s="92">
        <f t="shared" si="344"/>
        <v>5000</v>
      </c>
    </row>
    <row r="3658" spans="1:27" x14ac:dyDescent="0.25">
      <c r="A3658" t="s">
        <v>710</v>
      </c>
      <c r="B3658" t="s">
        <v>775</v>
      </c>
      <c r="C3658" t="s">
        <v>776</v>
      </c>
      <c r="D3658" t="s">
        <v>777</v>
      </c>
      <c r="E3658" t="s">
        <v>778</v>
      </c>
      <c r="F3658" t="str">
        <f t="shared" si="346"/>
        <v>2972</v>
      </c>
      <c r="G3658" t="s">
        <v>144</v>
      </c>
      <c r="H3658" t="s">
        <v>145</v>
      </c>
      <c r="I3658" s="91"/>
      <c r="J3658" s="91"/>
      <c r="K3658" s="91">
        <v>33</v>
      </c>
      <c r="L3658" s="91"/>
      <c r="M3658" s="91">
        <v>0</v>
      </c>
      <c r="N3658" s="91"/>
      <c r="O3658" s="91"/>
      <c r="P3658" s="91"/>
      <c r="Q3658" s="91"/>
      <c r="R3658" s="91">
        <v>91.7</v>
      </c>
      <c r="S3658" s="91"/>
      <c r="T3658" s="91"/>
      <c r="U3658" s="91">
        <f t="shared" si="347"/>
        <v>124.7</v>
      </c>
      <c r="V3658" s="82" t="str">
        <f t="shared" si="345"/>
        <v>115952972908</v>
      </c>
      <c r="W3658" s="83">
        <f>VLOOKUP(V3658,Factors!$E$6:$H$5950,4,FALSE)</f>
        <v>0.1128</v>
      </c>
      <c r="X3658" t="str">
        <f>VLOOKUP(V3658,Factors!$E$6:$F$5950,2,FALSE)</f>
        <v>Customers-Res</v>
      </c>
      <c r="Y3658" s="92">
        <f t="shared" si="342"/>
        <v>14.06616</v>
      </c>
      <c r="Z3658" s="92">
        <f t="shared" si="343"/>
        <v>110.63384000000001</v>
      </c>
      <c r="AA3658" s="92">
        <f t="shared" si="344"/>
        <v>124.7</v>
      </c>
    </row>
    <row r="3659" spans="1:27" x14ac:dyDescent="0.25">
      <c r="A3659" t="s">
        <v>710</v>
      </c>
      <c r="B3659" t="s">
        <v>775</v>
      </c>
      <c r="C3659" t="s">
        <v>776</v>
      </c>
      <c r="D3659" t="s">
        <v>777</v>
      </c>
      <c r="E3659" t="s">
        <v>778</v>
      </c>
      <c r="F3659" t="str">
        <f t="shared" si="346"/>
        <v>2972</v>
      </c>
      <c r="G3659" t="s">
        <v>146</v>
      </c>
      <c r="H3659" t="s">
        <v>147</v>
      </c>
      <c r="I3659" s="91"/>
      <c r="J3659" s="91"/>
      <c r="K3659" s="91"/>
      <c r="L3659" s="91"/>
      <c r="M3659" s="91"/>
      <c r="N3659" s="91"/>
      <c r="O3659" s="91"/>
      <c r="P3659" s="91"/>
      <c r="Q3659" s="91">
        <v>281.45999999999998</v>
      </c>
      <c r="R3659" s="91">
        <v>399.33</v>
      </c>
      <c r="S3659" s="91"/>
      <c r="T3659" s="91"/>
      <c r="U3659" s="91">
        <f t="shared" si="347"/>
        <v>680.79</v>
      </c>
      <c r="V3659" s="82" t="str">
        <f t="shared" si="345"/>
        <v>115952972908</v>
      </c>
      <c r="W3659" s="83">
        <f>VLOOKUP(V3659,Factors!$E$6:$H$5950,4,FALSE)</f>
        <v>0.1128</v>
      </c>
      <c r="X3659" t="str">
        <f>VLOOKUP(V3659,Factors!$E$6:$F$5950,2,FALSE)</f>
        <v>Customers-Res</v>
      </c>
      <c r="Y3659" s="92">
        <f t="shared" si="342"/>
        <v>76.793111999999994</v>
      </c>
      <c r="Z3659" s="92">
        <f t="shared" si="343"/>
        <v>603.99688800000001</v>
      </c>
      <c r="AA3659" s="92">
        <f t="shared" si="344"/>
        <v>680.79</v>
      </c>
    </row>
    <row r="3660" spans="1:27" x14ac:dyDescent="0.25">
      <c r="A3660" t="s">
        <v>710</v>
      </c>
      <c r="B3660" t="s">
        <v>775</v>
      </c>
      <c r="C3660" t="s">
        <v>776</v>
      </c>
      <c r="D3660" t="s">
        <v>777</v>
      </c>
      <c r="E3660" t="s">
        <v>778</v>
      </c>
      <c r="F3660" t="str">
        <f t="shared" si="346"/>
        <v>2972</v>
      </c>
      <c r="G3660" t="s">
        <v>150</v>
      </c>
      <c r="H3660" t="s">
        <v>151</v>
      </c>
      <c r="I3660" s="91"/>
      <c r="J3660" s="91"/>
      <c r="K3660" s="91"/>
      <c r="L3660" s="91"/>
      <c r="M3660" s="91"/>
      <c r="N3660" s="91"/>
      <c r="O3660" s="91"/>
      <c r="P3660" s="91"/>
      <c r="Q3660" s="91"/>
      <c r="R3660" s="91"/>
      <c r="S3660" s="91"/>
      <c r="T3660" s="91">
        <v>384</v>
      </c>
      <c r="U3660" s="91">
        <f t="shared" si="347"/>
        <v>384</v>
      </c>
      <c r="V3660" s="82" t="str">
        <f t="shared" si="345"/>
        <v>115952972908</v>
      </c>
      <c r="W3660" s="83">
        <f>VLOOKUP(V3660,Factors!$E$6:$H$5950,4,FALSE)</f>
        <v>0.1128</v>
      </c>
      <c r="X3660" t="str">
        <f>VLOOKUP(V3660,Factors!$E$6:$F$5950,2,FALSE)</f>
        <v>Customers-Res</v>
      </c>
      <c r="Y3660" s="92">
        <f t="shared" si="342"/>
        <v>43.315199999999997</v>
      </c>
      <c r="Z3660" s="92">
        <f t="shared" si="343"/>
        <v>340.6848</v>
      </c>
      <c r="AA3660" s="92">
        <f t="shared" si="344"/>
        <v>384</v>
      </c>
    </row>
    <row r="3661" spans="1:27" x14ac:dyDescent="0.25">
      <c r="A3661" t="s">
        <v>710</v>
      </c>
      <c r="B3661" t="s">
        <v>775</v>
      </c>
      <c r="C3661" t="s">
        <v>776</v>
      </c>
      <c r="D3661" t="s">
        <v>777</v>
      </c>
      <c r="E3661" t="s">
        <v>778</v>
      </c>
      <c r="F3661" t="str">
        <f t="shared" si="346"/>
        <v>2972</v>
      </c>
      <c r="G3661" t="s">
        <v>759</v>
      </c>
      <c r="H3661" t="s">
        <v>760</v>
      </c>
      <c r="I3661" s="91"/>
      <c r="J3661" s="91"/>
      <c r="K3661" s="91"/>
      <c r="L3661" s="91"/>
      <c r="M3661" s="91"/>
      <c r="N3661" s="91"/>
      <c r="O3661" s="91"/>
      <c r="P3661" s="91">
        <v>420.71</v>
      </c>
      <c r="Q3661" s="91">
        <v>70.12</v>
      </c>
      <c r="R3661" s="91">
        <v>224.36</v>
      </c>
      <c r="S3661" s="91">
        <v>56.09</v>
      </c>
      <c r="T3661" s="91"/>
      <c r="U3661" s="91">
        <f t="shared" si="347"/>
        <v>771.28000000000009</v>
      </c>
      <c r="V3661" s="82" t="str">
        <f t="shared" si="345"/>
        <v>115952972908</v>
      </c>
      <c r="W3661" s="83">
        <f>VLOOKUP(V3661,Factors!$E$6:$H$5950,4,FALSE)</f>
        <v>0.1128</v>
      </c>
      <c r="X3661" t="str">
        <f>VLOOKUP(V3661,Factors!$E$6:$F$5950,2,FALSE)</f>
        <v>Customers-Res</v>
      </c>
      <c r="Y3661" s="92">
        <f t="shared" si="342"/>
        <v>87.000384000000011</v>
      </c>
      <c r="Z3661" s="92">
        <f t="shared" si="343"/>
        <v>684.27961600000003</v>
      </c>
      <c r="AA3661" s="92">
        <f t="shared" si="344"/>
        <v>771.28000000000009</v>
      </c>
    </row>
    <row r="3662" spans="1:27" x14ac:dyDescent="0.25">
      <c r="A3662" t="s">
        <v>710</v>
      </c>
      <c r="B3662" t="s">
        <v>775</v>
      </c>
      <c r="C3662" t="s">
        <v>776</v>
      </c>
      <c r="D3662" t="s">
        <v>743</v>
      </c>
      <c r="E3662" t="s">
        <v>744</v>
      </c>
      <c r="F3662" t="str">
        <f t="shared" si="346"/>
        <v>7399</v>
      </c>
      <c r="G3662" t="s">
        <v>745</v>
      </c>
      <c r="H3662" t="s">
        <v>746</v>
      </c>
      <c r="I3662" s="91">
        <v>-66656.899999999994</v>
      </c>
      <c r="J3662" s="91">
        <v>-65420.53</v>
      </c>
      <c r="K3662" s="91">
        <v>-68107.44</v>
      </c>
      <c r="L3662" s="91">
        <v>-78536.08</v>
      </c>
      <c r="M3662" s="91">
        <v>-109974.03</v>
      </c>
      <c r="N3662" s="91">
        <v>-92445.82</v>
      </c>
      <c r="O3662" s="91">
        <v>-93001.02</v>
      </c>
      <c r="P3662" s="91">
        <v>-302198.03000000003</v>
      </c>
      <c r="Q3662" s="91">
        <v>-94040.21</v>
      </c>
      <c r="R3662" s="91">
        <v>-87079.2</v>
      </c>
      <c r="S3662" s="91">
        <v>-67825.61</v>
      </c>
      <c r="T3662" s="91">
        <v>-110921.64</v>
      </c>
      <c r="U3662" s="91">
        <f t="shared" si="347"/>
        <v>-1236206.51</v>
      </c>
      <c r="V3662" s="82" t="str">
        <f t="shared" si="345"/>
        <v>115957399908</v>
      </c>
      <c r="W3662" s="83">
        <f>VLOOKUP(V3662,Factors!$E$6:$H$5950,4,FALSE)</f>
        <v>0.1128</v>
      </c>
      <c r="X3662" t="str">
        <f>VLOOKUP(V3662,Factors!$E$6:$F$5950,2,FALSE)</f>
        <v>Customers-Res</v>
      </c>
      <c r="Y3662" s="92">
        <f t="shared" si="342"/>
        <v>-139444.09432800001</v>
      </c>
      <c r="Z3662" s="92">
        <f t="shared" si="343"/>
        <v>-1096762.415672</v>
      </c>
      <c r="AA3662" s="92">
        <f t="shared" si="344"/>
        <v>-1236206.51</v>
      </c>
    </row>
    <row r="3663" spans="1:27" x14ac:dyDescent="0.25">
      <c r="A3663" t="s">
        <v>710</v>
      </c>
      <c r="B3663" t="s">
        <v>779</v>
      </c>
      <c r="C3663" t="s">
        <v>780</v>
      </c>
      <c r="D3663" t="s">
        <v>733</v>
      </c>
      <c r="E3663" t="s">
        <v>734</v>
      </c>
      <c r="F3663" t="str">
        <f t="shared" si="346"/>
        <v>4771</v>
      </c>
      <c r="G3663" t="s">
        <v>735</v>
      </c>
      <c r="H3663" t="s">
        <v>736</v>
      </c>
      <c r="I3663" s="91">
        <v>1212.73</v>
      </c>
      <c r="J3663" s="91">
        <v>5105.1400000000003</v>
      </c>
      <c r="K3663" s="91">
        <v>3695.73</v>
      </c>
      <c r="L3663" s="91">
        <v>4951.76</v>
      </c>
      <c r="M3663" s="91">
        <v>4001.59</v>
      </c>
      <c r="N3663" s="91">
        <v>3924.06</v>
      </c>
      <c r="O3663" s="91">
        <v>6056.24</v>
      </c>
      <c r="P3663" s="91">
        <v>413.38</v>
      </c>
      <c r="Q3663" s="91">
        <v>7098.63</v>
      </c>
      <c r="R3663" s="91">
        <v>20.23</v>
      </c>
      <c r="S3663" s="91">
        <v>5381.45</v>
      </c>
      <c r="T3663" s="91">
        <v>3700.9</v>
      </c>
      <c r="U3663" s="91">
        <f t="shared" si="347"/>
        <v>45561.840000000004</v>
      </c>
      <c r="V3663" s="82" t="str">
        <f t="shared" si="345"/>
        <v>123394771908</v>
      </c>
      <c r="W3663" s="83">
        <f>VLOOKUP(V3663,Factors!$E$6:$H$5950,4,FALSE)</f>
        <v>1</v>
      </c>
      <c r="X3663" t="str">
        <f>VLOOKUP(V3663,Factors!$E$6:$F$5950,2,FALSE)</f>
        <v>Direct-WA</v>
      </c>
      <c r="Y3663" s="92">
        <f t="shared" si="342"/>
        <v>45561.840000000004</v>
      </c>
      <c r="Z3663" s="92">
        <f t="shared" si="343"/>
        <v>0</v>
      </c>
      <c r="AA3663" s="92">
        <f t="shared" si="344"/>
        <v>45561.840000000004</v>
      </c>
    </row>
    <row r="3664" spans="1:27" x14ac:dyDescent="0.25">
      <c r="A3664" t="s">
        <v>710</v>
      </c>
      <c r="B3664" t="s">
        <v>781</v>
      </c>
      <c r="C3664" t="s">
        <v>782</v>
      </c>
      <c r="D3664" t="s">
        <v>723</v>
      </c>
      <c r="E3664" t="s">
        <v>724</v>
      </c>
      <c r="F3664" t="str">
        <f t="shared" si="346"/>
        <v>5015</v>
      </c>
      <c r="G3664" t="s">
        <v>110</v>
      </c>
      <c r="H3664" t="s">
        <v>111</v>
      </c>
      <c r="I3664" s="91">
        <v>11414.78</v>
      </c>
      <c r="J3664" s="91">
        <v>11293.99</v>
      </c>
      <c r="K3664" s="91">
        <v>12388.84</v>
      </c>
      <c r="L3664" s="91">
        <v>9291.6299999999992</v>
      </c>
      <c r="M3664" s="91">
        <v>10840.24</v>
      </c>
      <c r="N3664" s="91">
        <v>12388.84</v>
      </c>
      <c r="O3664" s="91">
        <v>11253.2</v>
      </c>
      <c r="P3664" s="91">
        <v>11262.58</v>
      </c>
      <c r="Q3664" s="91">
        <v>11769.4</v>
      </c>
      <c r="R3664" s="91">
        <v>12353.64</v>
      </c>
      <c r="S3664" s="91">
        <v>10699.45</v>
      </c>
      <c r="T3664" s="91">
        <v>9573.19</v>
      </c>
      <c r="U3664" s="91">
        <f t="shared" si="347"/>
        <v>134529.77999999997</v>
      </c>
      <c r="V3664" s="82" t="str">
        <f t="shared" si="345"/>
        <v>154915015908</v>
      </c>
      <c r="W3664" s="83">
        <f>VLOOKUP(V3664,Factors!$E$6:$H$5950,4,FALSE)</f>
        <v>0.1119</v>
      </c>
      <c r="X3664" t="str">
        <f>VLOOKUP(V3664,Factors!$E$6:$F$5950,2,FALSE)</f>
        <v>Customers-All</v>
      </c>
      <c r="Y3664" s="92">
        <f t="shared" si="342"/>
        <v>15053.882381999996</v>
      </c>
      <c r="Z3664" s="92">
        <f t="shared" si="343"/>
        <v>119475.89761799997</v>
      </c>
      <c r="AA3664" s="92">
        <f t="shared" si="344"/>
        <v>134529.77999999997</v>
      </c>
    </row>
    <row r="3665" spans="1:27" x14ac:dyDescent="0.25">
      <c r="A3665" t="s">
        <v>710</v>
      </c>
      <c r="B3665" t="s">
        <v>781</v>
      </c>
      <c r="C3665" t="s">
        <v>782</v>
      </c>
      <c r="D3665" t="s">
        <v>723</v>
      </c>
      <c r="E3665" t="s">
        <v>724</v>
      </c>
      <c r="F3665" t="str">
        <f t="shared" si="346"/>
        <v>5015</v>
      </c>
      <c r="G3665" t="s">
        <v>88</v>
      </c>
      <c r="H3665" t="s">
        <v>89</v>
      </c>
      <c r="I3665" s="91">
        <v>1610.78</v>
      </c>
      <c r="J3665" s="91">
        <v>1610.78</v>
      </c>
      <c r="K3665" s="91">
        <v>1668.78</v>
      </c>
      <c r="L3665" s="91">
        <v>1668.79</v>
      </c>
      <c r="M3665" s="91">
        <v>1668.77</v>
      </c>
      <c r="N3665" s="91">
        <v>1668.78</v>
      </c>
      <c r="O3665" s="91">
        <v>1668.78</v>
      </c>
      <c r="P3665" s="91">
        <v>1668.77</v>
      </c>
      <c r="Q3665" s="91">
        <v>1668.78</v>
      </c>
      <c r="R3665" s="91">
        <v>1668.78</v>
      </c>
      <c r="S3665" s="91">
        <v>1668.78</v>
      </c>
      <c r="T3665" s="91">
        <v>1668.77</v>
      </c>
      <c r="U3665" s="91">
        <f t="shared" si="347"/>
        <v>19909.34</v>
      </c>
      <c r="V3665" s="82" t="str">
        <f t="shared" si="345"/>
        <v>154915015908</v>
      </c>
      <c r="W3665" s="83">
        <f>VLOOKUP(V3665,Factors!$E$6:$H$5950,4,FALSE)</f>
        <v>0.1119</v>
      </c>
      <c r="X3665" t="str">
        <f>VLOOKUP(V3665,Factors!$E$6:$F$5950,2,FALSE)</f>
        <v>Customers-All</v>
      </c>
      <c r="Y3665" s="92">
        <f t="shared" si="342"/>
        <v>2227.8551459999999</v>
      </c>
      <c r="Z3665" s="92">
        <f t="shared" si="343"/>
        <v>17681.484854000002</v>
      </c>
      <c r="AA3665" s="92">
        <f t="shared" si="344"/>
        <v>19909.340000000004</v>
      </c>
    </row>
    <row r="3666" spans="1:27" x14ac:dyDescent="0.25">
      <c r="A3666" t="s">
        <v>710</v>
      </c>
      <c r="B3666" t="s">
        <v>781</v>
      </c>
      <c r="C3666" t="s">
        <v>782</v>
      </c>
      <c r="D3666" t="s">
        <v>723</v>
      </c>
      <c r="E3666" t="s">
        <v>724</v>
      </c>
      <c r="F3666" t="str">
        <f t="shared" si="346"/>
        <v>5015</v>
      </c>
      <c r="G3666" t="s">
        <v>90</v>
      </c>
      <c r="H3666" t="s">
        <v>91</v>
      </c>
      <c r="I3666" s="91">
        <v>6257.8</v>
      </c>
      <c r="J3666" s="91">
        <v>6257.8</v>
      </c>
      <c r="K3666" s="91">
        <v>6483.08</v>
      </c>
      <c r="L3666" s="91">
        <v>6483.06</v>
      </c>
      <c r="M3666" s="91">
        <v>6483.09</v>
      </c>
      <c r="N3666" s="91">
        <v>6483.08</v>
      </c>
      <c r="O3666" s="91">
        <v>6483.08</v>
      </c>
      <c r="P3666" s="91">
        <v>6483.09</v>
      </c>
      <c r="Q3666" s="91">
        <v>6483.08</v>
      </c>
      <c r="R3666" s="91">
        <v>6483.08</v>
      </c>
      <c r="S3666" s="91">
        <v>6483.08</v>
      </c>
      <c r="T3666" s="91">
        <v>6483.09</v>
      </c>
      <c r="U3666" s="91">
        <f t="shared" si="347"/>
        <v>77346.41</v>
      </c>
      <c r="V3666" s="82" t="str">
        <f t="shared" si="345"/>
        <v>154915015908</v>
      </c>
      <c r="W3666" s="83">
        <f>VLOOKUP(V3666,Factors!$E$6:$H$5950,4,FALSE)</f>
        <v>0.1119</v>
      </c>
      <c r="X3666" t="str">
        <f>VLOOKUP(V3666,Factors!$E$6:$F$5950,2,FALSE)</f>
        <v>Customers-All</v>
      </c>
      <c r="Y3666" s="92">
        <f t="shared" ref="Y3666:Y3729" si="348">U3666*W3666</f>
        <v>8655.063279</v>
      </c>
      <c r="Z3666" s="92">
        <f t="shared" ref="Z3666:Z3729" si="349">U3666-Y3666</f>
        <v>68691.346721000009</v>
      </c>
      <c r="AA3666" s="92">
        <f t="shared" ref="AA3666:AA3729" si="350">Y3666+Z3666</f>
        <v>77346.41</v>
      </c>
    </row>
    <row r="3667" spans="1:27" x14ac:dyDescent="0.25">
      <c r="A3667" t="s">
        <v>710</v>
      </c>
      <c r="B3667" t="s">
        <v>781</v>
      </c>
      <c r="C3667" t="s">
        <v>782</v>
      </c>
      <c r="D3667" t="s">
        <v>723</v>
      </c>
      <c r="E3667" t="s">
        <v>724</v>
      </c>
      <c r="F3667" t="str">
        <f t="shared" si="346"/>
        <v>5015</v>
      </c>
      <c r="G3667" t="s">
        <v>180</v>
      </c>
      <c r="H3667" t="s">
        <v>181</v>
      </c>
      <c r="I3667" s="91">
        <v>3318.7</v>
      </c>
      <c r="J3667" s="91">
        <v>2866.15</v>
      </c>
      <c r="K3667" s="91">
        <v>3463.24</v>
      </c>
      <c r="L3667" s="91">
        <v>2518.7199999999998</v>
      </c>
      <c r="M3667" s="91">
        <v>2361.3000000000002</v>
      </c>
      <c r="N3667" s="91">
        <v>3305.82</v>
      </c>
      <c r="O3667" s="91">
        <v>3148.4</v>
      </c>
      <c r="P3667" s="91">
        <v>3305.82</v>
      </c>
      <c r="Q3667" s="91">
        <v>3148.4</v>
      </c>
      <c r="R3667" s="91">
        <v>3541.95</v>
      </c>
      <c r="S3667" s="91">
        <v>2990.98</v>
      </c>
      <c r="T3667" s="91">
        <v>2361.3000000000002</v>
      </c>
      <c r="U3667" s="91">
        <f t="shared" si="347"/>
        <v>36330.780000000006</v>
      </c>
      <c r="V3667" s="82" t="str">
        <f t="shared" si="345"/>
        <v>154915015908</v>
      </c>
      <c r="W3667" s="83">
        <f>VLOOKUP(V3667,Factors!$E$6:$H$5950,4,FALSE)</f>
        <v>0.1119</v>
      </c>
      <c r="X3667" t="str">
        <f>VLOOKUP(V3667,Factors!$E$6:$F$5950,2,FALSE)</f>
        <v>Customers-All</v>
      </c>
      <c r="Y3667" s="92">
        <f t="shared" si="348"/>
        <v>4065.4142820000006</v>
      </c>
      <c r="Z3667" s="92">
        <f t="shared" si="349"/>
        <v>32265.365718000005</v>
      </c>
      <c r="AA3667" s="92">
        <f t="shared" si="350"/>
        <v>36330.780000000006</v>
      </c>
    </row>
    <row r="3668" spans="1:27" x14ac:dyDescent="0.25">
      <c r="A3668" t="s">
        <v>710</v>
      </c>
      <c r="B3668" t="s">
        <v>781</v>
      </c>
      <c r="C3668" t="s">
        <v>782</v>
      </c>
      <c r="D3668" t="s">
        <v>723</v>
      </c>
      <c r="E3668" t="s">
        <v>724</v>
      </c>
      <c r="F3668" t="str">
        <f t="shared" si="346"/>
        <v>5015</v>
      </c>
      <c r="G3668" t="s">
        <v>166</v>
      </c>
      <c r="H3668" t="s">
        <v>167</v>
      </c>
      <c r="I3668" s="91">
        <v>-22124.959999999999</v>
      </c>
      <c r="J3668" s="91">
        <v>-19107.919999999998</v>
      </c>
      <c r="K3668" s="91">
        <v>-23088.12</v>
      </c>
      <c r="L3668" s="91">
        <v>-16791.36</v>
      </c>
      <c r="M3668" s="91">
        <v>-15112.23</v>
      </c>
      <c r="N3668" s="91">
        <v>-22038.66</v>
      </c>
      <c r="O3668" s="91">
        <v>-20989.200000000001</v>
      </c>
      <c r="P3668" s="91">
        <v>-22038.66</v>
      </c>
      <c r="Q3668" s="91">
        <v>-19939.75</v>
      </c>
      <c r="R3668" s="91">
        <v>-23612.84</v>
      </c>
      <c r="S3668" s="91">
        <v>-19939.740000000002</v>
      </c>
      <c r="T3668" s="91">
        <v>-15741.9</v>
      </c>
      <c r="U3668" s="91">
        <f t="shared" si="347"/>
        <v>-240525.34</v>
      </c>
      <c r="V3668" s="82" t="str">
        <f t="shared" si="345"/>
        <v>154915015908</v>
      </c>
      <c r="W3668" s="83">
        <f>VLOOKUP(V3668,Factors!$E$6:$H$5950,4,FALSE)</f>
        <v>0.1119</v>
      </c>
      <c r="X3668" t="str">
        <f>VLOOKUP(V3668,Factors!$E$6:$F$5950,2,FALSE)</f>
        <v>Customers-All</v>
      </c>
      <c r="Y3668" s="92">
        <f t="shared" si="348"/>
        <v>-26914.785545999999</v>
      </c>
      <c r="Z3668" s="92">
        <f t="shared" si="349"/>
        <v>-213610.554454</v>
      </c>
      <c r="AA3668" s="92">
        <f t="shared" si="350"/>
        <v>-240525.34</v>
      </c>
    </row>
    <row r="3669" spans="1:27" x14ac:dyDescent="0.25">
      <c r="A3669" t="s">
        <v>710</v>
      </c>
      <c r="B3669" t="s">
        <v>781</v>
      </c>
      <c r="C3669" t="s">
        <v>782</v>
      </c>
      <c r="D3669" t="s">
        <v>725</v>
      </c>
      <c r="E3669" t="s">
        <v>726</v>
      </c>
      <c r="F3669" t="str">
        <f t="shared" si="346"/>
        <v>5020</v>
      </c>
      <c r="G3669" t="s">
        <v>180</v>
      </c>
      <c r="H3669" t="s">
        <v>181</v>
      </c>
      <c r="I3669" s="91">
        <v>3318.7</v>
      </c>
      <c r="J3669" s="91">
        <v>2866.15</v>
      </c>
      <c r="K3669" s="91">
        <v>3463.24</v>
      </c>
      <c r="L3669" s="91">
        <v>2518.7199999999998</v>
      </c>
      <c r="M3669" s="91">
        <v>2361.3000000000002</v>
      </c>
      <c r="N3669" s="91">
        <v>3305.82</v>
      </c>
      <c r="O3669" s="91">
        <v>3148.4</v>
      </c>
      <c r="P3669" s="91">
        <v>3305.82</v>
      </c>
      <c r="Q3669" s="91">
        <v>3148.4</v>
      </c>
      <c r="R3669" s="91">
        <v>3541.95</v>
      </c>
      <c r="S3669" s="91">
        <v>2990.98</v>
      </c>
      <c r="T3669" s="91">
        <v>2361.3000000000002</v>
      </c>
      <c r="U3669" s="91">
        <f t="shared" si="347"/>
        <v>36330.780000000006</v>
      </c>
      <c r="V3669" s="82" t="str">
        <f t="shared" si="345"/>
        <v>154915020908</v>
      </c>
      <c r="W3669" s="83">
        <f>VLOOKUP(V3669,Factors!$E$6:$H$5950,4,FALSE)</f>
        <v>0.1119</v>
      </c>
      <c r="X3669" t="str">
        <f>VLOOKUP(V3669,Factors!$E$6:$F$5950,2,FALSE)</f>
        <v>Customers-All</v>
      </c>
      <c r="Y3669" s="92">
        <f t="shared" si="348"/>
        <v>4065.4142820000006</v>
      </c>
      <c r="Z3669" s="92">
        <f t="shared" si="349"/>
        <v>32265.365718000005</v>
      </c>
      <c r="AA3669" s="92">
        <f t="shared" si="350"/>
        <v>36330.780000000006</v>
      </c>
    </row>
    <row r="3670" spans="1:27" x14ac:dyDescent="0.25">
      <c r="A3670" t="s">
        <v>710</v>
      </c>
      <c r="B3670" t="s">
        <v>783</v>
      </c>
      <c r="C3670" t="s">
        <v>784</v>
      </c>
      <c r="D3670" t="s">
        <v>719</v>
      </c>
      <c r="E3670" t="s">
        <v>720</v>
      </c>
      <c r="F3670" t="str">
        <f t="shared" si="346"/>
        <v>1505</v>
      </c>
      <c r="G3670" t="s">
        <v>146</v>
      </c>
      <c r="H3670" t="s">
        <v>147</v>
      </c>
      <c r="I3670" s="91"/>
      <c r="J3670" s="91"/>
      <c r="K3670" s="91"/>
      <c r="L3670" s="91"/>
      <c r="M3670" s="91"/>
      <c r="N3670" s="91"/>
      <c r="O3670" s="91"/>
      <c r="P3670" s="91"/>
      <c r="Q3670" s="91">
        <v>690.38</v>
      </c>
      <c r="R3670" s="91"/>
      <c r="S3670" s="91"/>
      <c r="T3670" s="91"/>
      <c r="U3670" s="91">
        <f t="shared" si="347"/>
        <v>690.38</v>
      </c>
      <c r="V3670" s="82" t="str">
        <f t="shared" si="345"/>
        <v>155081505908</v>
      </c>
      <c r="W3670" s="83">
        <f>VLOOKUP(V3670,Factors!$E$6:$H$5950,4,FALSE)</f>
        <v>0.1124</v>
      </c>
      <c r="X3670" t="str">
        <f>VLOOKUP(V3670,Factors!$E$6:$F$5950,2,FALSE)</f>
        <v>3-factor</v>
      </c>
      <c r="Y3670" s="92">
        <f t="shared" si="348"/>
        <v>77.598712000000006</v>
      </c>
      <c r="Z3670" s="92">
        <f t="shared" si="349"/>
        <v>612.78128800000002</v>
      </c>
      <c r="AA3670" s="92">
        <f t="shared" si="350"/>
        <v>690.38</v>
      </c>
    </row>
    <row r="3671" spans="1:27" x14ac:dyDescent="0.25">
      <c r="A3671" t="s">
        <v>710</v>
      </c>
      <c r="B3671" t="s">
        <v>783</v>
      </c>
      <c r="C3671" t="s">
        <v>784</v>
      </c>
      <c r="D3671" t="s">
        <v>729</v>
      </c>
      <c r="E3671" t="s">
        <v>730</v>
      </c>
      <c r="F3671" t="str">
        <f t="shared" si="346"/>
        <v>4815</v>
      </c>
      <c r="G3671" t="s">
        <v>136</v>
      </c>
      <c r="H3671" t="s">
        <v>137</v>
      </c>
      <c r="I3671" s="91"/>
      <c r="J3671" s="91"/>
      <c r="K3671" s="91">
        <v>3</v>
      </c>
      <c r="L3671" s="91"/>
      <c r="M3671" s="91"/>
      <c r="N3671" s="91"/>
      <c r="O3671" s="91"/>
      <c r="P3671" s="91"/>
      <c r="Q3671" s="91"/>
      <c r="R3671" s="91"/>
      <c r="S3671" s="91"/>
      <c r="T3671" s="91"/>
      <c r="U3671" s="91">
        <f t="shared" si="347"/>
        <v>3</v>
      </c>
      <c r="V3671" s="82" t="str">
        <f t="shared" si="345"/>
        <v>155084815908</v>
      </c>
      <c r="W3671" s="83">
        <f>VLOOKUP(V3671,Factors!$E$6:$H$5950,4,FALSE)</f>
        <v>0.1128</v>
      </c>
      <c r="X3671" t="str">
        <f>VLOOKUP(V3671,Factors!$E$6:$F$5950,2,FALSE)</f>
        <v>Customers-Res</v>
      </c>
      <c r="Y3671" s="92">
        <f t="shared" si="348"/>
        <v>0.33839999999999998</v>
      </c>
      <c r="Z3671" s="92">
        <f t="shared" si="349"/>
        <v>2.6616</v>
      </c>
      <c r="AA3671" s="92">
        <f t="shared" si="350"/>
        <v>3</v>
      </c>
    </row>
    <row r="3672" spans="1:27" x14ac:dyDescent="0.25">
      <c r="A3672" t="s">
        <v>710</v>
      </c>
      <c r="B3672" t="s">
        <v>783</v>
      </c>
      <c r="C3672" t="s">
        <v>784</v>
      </c>
      <c r="D3672" t="s">
        <v>729</v>
      </c>
      <c r="E3672" t="s">
        <v>730</v>
      </c>
      <c r="F3672" t="str">
        <f t="shared" si="346"/>
        <v>4815</v>
      </c>
      <c r="G3672" t="s">
        <v>144</v>
      </c>
      <c r="H3672" t="s">
        <v>145</v>
      </c>
      <c r="I3672" s="91"/>
      <c r="J3672" s="91"/>
      <c r="K3672" s="91"/>
      <c r="L3672" s="91">
        <v>26</v>
      </c>
      <c r="M3672" s="91"/>
      <c r="N3672" s="91"/>
      <c r="O3672" s="91"/>
      <c r="P3672" s="91"/>
      <c r="Q3672" s="91">
        <v>34</v>
      </c>
      <c r="R3672" s="91"/>
      <c r="S3672" s="91"/>
      <c r="T3672" s="91"/>
      <c r="U3672" s="91">
        <f t="shared" si="347"/>
        <v>60</v>
      </c>
      <c r="V3672" s="82" t="str">
        <f t="shared" si="345"/>
        <v>155084815908</v>
      </c>
      <c r="W3672" s="83">
        <f>VLOOKUP(V3672,Factors!$E$6:$H$5950,4,FALSE)</f>
        <v>0.1128</v>
      </c>
      <c r="X3672" t="str">
        <f>VLOOKUP(V3672,Factors!$E$6:$F$5950,2,FALSE)</f>
        <v>Customers-Res</v>
      </c>
      <c r="Y3672" s="92">
        <f t="shared" si="348"/>
        <v>6.7679999999999998</v>
      </c>
      <c r="Z3672" s="92">
        <f t="shared" si="349"/>
        <v>53.231999999999999</v>
      </c>
      <c r="AA3672" s="92">
        <f t="shared" si="350"/>
        <v>60</v>
      </c>
    </row>
    <row r="3673" spans="1:27" x14ac:dyDescent="0.25">
      <c r="A3673" t="s">
        <v>710</v>
      </c>
      <c r="B3673" t="s">
        <v>785</v>
      </c>
      <c r="C3673" t="s">
        <v>786</v>
      </c>
      <c r="D3673" t="s">
        <v>719</v>
      </c>
      <c r="E3673" t="s">
        <v>720</v>
      </c>
      <c r="F3673" t="str">
        <f t="shared" si="346"/>
        <v>1505</v>
      </c>
      <c r="G3673" t="s">
        <v>120</v>
      </c>
      <c r="H3673" t="s">
        <v>121</v>
      </c>
      <c r="I3673" s="91"/>
      <c r="J3673" s="91"/>
      <c r="K3673" s="91"/>
      <c r="L3673" s="91"/>
      <c r="M3673" s="91"/>
      <c r="N3673" s="91"/>
      <c r="O3673" s="91"/>
      <c r="P3673" s="91"/>
      <c r="Q3673" s="91"/>
      <c r="R3673" s="91"/>
      <c r="S3673" s="91"/>
      <c r="T3673" s="91">
        <v>165.25</v>
      </c>
      <c r="U3673" s="91">
        <f t="shared" si="347"/>
        <v>165.25</v>
      </c>
      <c r="V3673" s="82" t="str">
        <f t="shared" si="345"/>
        <v>450101505908</v>
      </c>
      <c r="W3673" s="83">
        <f>VLOOKUP(V3673,Factors!$E$6:$H$5950,4,FALSE)</f>
        <v>0.1124</v>
      </c>
      <c r="X3673" t="str">
        <f>VLOOKUP(V3673,Factors!$E$6:$F$5950,2,FALSE)</f>
        <v>3-factor</v>
      </c>
      <c r="Y3673" s="92">
        <f t="shared" si="348"/>
        <v>18.574100000000001</v>
      </c>
      <c r="Z3673" s="92">
        <f t="shared" si="349"/>
        <v>146.67590000000001</v>
      </c>
      <c r="AA3673" s="92">
        <f t="shared" si="350"/>
        <v>165.25</v>
      </c>
    </row>
    <row r="3674" spans="1:27" x14ac:dyDescent="0.25">
      <c r="A3674" t="s">
        <v>710</v>
      </c>
      <c r="B3674" t="s">
        <v>785</v>
      </c>
      <c r="C3674" t="s">
        <v>786</v>
      </c>
      <c r="D3674" t="s">
        <v>719</v>
      </c>
      <c r="E3674" t="s">
        <v>720</v>
      </c>
      <c r="F3674" t="str">
        <f t="shared" si="346"/>
        <v>1505</v>
      </c>
      <c r="G3674" t="s">
        <v>102</v>
      </c>
      <c r="H3674" t="s">
        <v>103</v>
      </c>
      <c r="I3674" s="91"/>
      <c r="J3674" s="91"/>
      <c r="K3674" s="91"/>
      <c r="L3674" s="91"/>
      <c r="M3674" s="91"/>
      <c r="N3674" s="91"/>
      <c r="O3674" s="91"/>
      <c r="P3674" s="91">
        <v>1149.78</v>
      </c>
      <c r="Q3674" s="91"/>
      <c r="R3674" s="91"/>
      <c r="S3674" s="91"/>
      <c r="T3674" s="91"/>
      <c r="U3674" s="91">
        <f t="shared" si="347"/>
        <v>1149.78</v>
      </c>
      <c r="V3674" s="82" t="str">
        <f t="shared" si="345"/>
        <v>450101505908</v>
      </c>
      <c r="W3674" s="83">
        <f>VLOOKUP(V3674,Factors!$E$6:$H$5950,4,FALSE)</f>
        <v>0.1124</v>
      </c>
      <c r="X3674" t="str">
        <f>VLOOKUP(V3674,Factors!$E$6:$F$5950,2,FALSE)</f>
        <v>3-factor</v>
      </c>
      <c r="Y3674" s="92">
        <f t="shared" si="348"/>
        <v>129.23527200000001</v>
      </c>
      <c r="Z3674" s="92">
        <f t="shared" si="349"/>
        <v>1020.544728</v>
      </c>
      <c r="AA3674" s="92">
        <f t="shared" si="350"/>
        <v>1149.78</v>
      </c>
    </row>
    <row r="3675" spans="1:27" x14ac:dyDescent="0.25">
      <c r="A3675" t="s">
        <v>710</v>
      </c>
      <c r="B3675" t="s">
        <v>785</v>
      </c>
      <c r="C3675" t="s">
        <v>786</v>
      </c>
      <c r="D3675" t="s">
        <v>719</v>
      </c>
      <c r="E3675" t="s">
        <v>720</v>
      </c>
      <c r="F3675" t="str">
        <f t="shared" si="346"/>
        <v>1505</v>
      </c>
      <c r="G3675" t="s">
        <v>144</v>
      </c>
      <c r="H3675" t="s">
        <v>145</v>
      </c>
      <c r="I3675" s="91"/>
      <c r="J3675" s="91"/>
      <c r="K3675" s="91"/>
      <c r="L3675" s="91"/>
      <c r="M3675" s="91"/>
      <c r="N3675" s="91"/>
      <c r="O3675" s="91"/>
      <c r="P3675" s="91"/>
      <c r="Q3675" s="91"/>
      <c r="R3675" s="91"/>
      <c r="S3675" s="91"/>
      <c r="T3675" s="91">
        <v>99.81</v>
      </c>
      <c r="U3675" s="91">
        <f t="shared" si="347"/>
        <v>99.81</v>
      </c>
      <c r="V3675" s="82" t="str">
        <f t="shared" si="345"/>
        <v>450101505908</v>
      </c>
      <c r="W3675" s="83">
        <f>VLOOKUP(V3675,Factors!$E$6:$H$5950,4,FALSE)</f>
        <v>0.1124</v>
      </c>
      <c r="X3675" t="str">
        <f>VLOOKUP(V3675,Factors!$E$6:$F$5950,2,FALSE)</f>
        <v>3-factor</v>
      </c>
      <c r="Y3675" s="92">
        <f t="shared" si="348"/>
        <v>11.218643999999999</v>
      </c>
      <c r="Z3675" s="92">
        <f t="shared" si="349"/>
        <v>88.591356000000005</v>
      </c>
      <c r="AA3675" s="92">
        <f t="shared" si="350"/>
        <v>99.81</v>
      </c>
    </row>
    <row r="3676" spans="1:27" x14ac:dyDescent="0.25">
      <c r="A3676" t="s">
        <v>710</v>
      </c>
      <c r="B3676" t="s">
        <v>785</v>
      </c>
      <c r="C3676" t="s">
        <v>786</v>
      </c>
      <c r="D3676" t="s">
        <v>729</v>
      </c>
      <c r="E3676" t="s">
        <v>730</v>
      </c>
      <c r="F3676" t="str">
        <f t="shared" si="346"/>
        <v>4815</v>
      </c>
      <c r="G3676" t="s">
        <v>310</v>
      </c>
      <c r="H3676" t="s">
        <v>311</v>
      </c>
      <c r="I3676" s="91"/>
      <c r="J3676" s="91"/>
      <c r="K3676" s="91"/>
      <c r="L3676" s="91">
        <v>10.74</v>
      </c>
      <c r="M3676" s="91"/>
      <c r="N3676" s="91"/>
      <c r="O3676" s="91"/>
      <c r="P3676" s="91"/>
      <c r="Q3676" s="91"/>
      <c r="R3676" s="91"/>
      <c r="S3676" s="91"/>
      <c r="T3676" s="91"/>
      <c r="U3676" s="91">
        <f t="shared" si="347"/>
        <v>10.74</v>
      </c>
      <c r="V3676" s="82" t="str">
        <f t="shared" si="345"/>
        <v>450104815908</v>
      </c>
      <c r="W3676" s="83">
        <f>VLOOKUP(V3676,Factors!$E$6:$H$5950,4,FALSE)</f>
        <v>0.1119</v>
      </c>
      <c r="X3676" t="str">
        <f>VLOOKUP(V3676,Factors!$E$6:$F$5950,2,FALSE)</f>
        <v>Customers-All</v>
      </c>
      <c r="Y3676" s="92">
        <f t="shared" si="348"/>
        <v>1.2018059999999999</v>
      </c>
      <c r="Z3676" s="92">
        <f t="shared" si="349"/>
        <v>9.5381940000000007</v>
      </c>
      <c r="AA3676" s="92">
        <f t="shared" si="350"/>
        <v>10.74</v>
      </c>
    </row>
    <row r="3677" spans="1:27" x14ac:dyDescent="0.25">
      <c r="A3677" t="s">
        <v>710</v>
      </c>
      <c r="B3677" t="s">
        <v>785</v>
      </c>
      <c r="C3677" t="s">
        <v>786</v>
      </c>
      <c r="D3677" t="s">
        <v>729</v>
      </c>
      <c r="E3677" t="s">
        <v>730</v>
      </c>
      <c r="F3677" t="str">
        <f t="shared" si="346"/>
        <v>4815</v>
      </c>
      <c r="G3677" t="s">
        <v>94</v>
      </c>
      <c r="H3677" t="s">
        <v>95</v>
      </c>
      <c r="I3677" s="91"/>
      <c r="J3677" s="91"/>
      <c r="K3677" s="91">
        <v>111.11</v>
      </c>
      <c r="L3677" s="91"/>
      <c r="M3677" s="91">
        <v>117.44</v>
      </c>
      <c r="N3677" s="91"/>
      <c r="O3677" s="91"/>
      <c r="P3677" s="91"/>
      <c r="Q3677" s="91"/>
      <c r="R3677" s="91">
        <v>80.14</v>
      </c>
      <c r="S3677" s="91"/>
      <c r="T3677" s="91"/>
      <c r="U3677" s="91">
        <f t="shared" si="347"/>
        <v>308.69</v>
      </c>
      <c r="V3677" s="82" t="str">
        <f t="shared" si="345"/>
        <v>450104815908</v>
      </c>
      <c r="W3677" s="83">
        <f>VLOOKUP(V3677,Factors!$E$6:$H$5950,4,FALSE)</f>
        <v>0.1119</v>
      </c>
      <c r="X3677" t="str">
        <f>VLOOKUP(V3677,Factors!$E$6:$F$5950,2,FALSE)</f>
        <v>Customers-All</v>
      </c>
      <c r="Y3677" s="92">
        <f t="shared" si="348"/>
        <v>34.542411000000001</v>
      </c>
      <c r="Z3677" s="92">
        <f t="shared" si="349"/>
        <v>274.14758899999998</v>
      </c>
      <c r="AA3677" s="92">
        <f t="shared" si="350"/>
        <v>308.69</v>
      </c>
    </row>
    <row r="3678" spans="1:27" x14ac:dyDescent="0.25">
      <c r="A3678" t="s">
        <v>710</v>
      </c>
      <c r="B3678" t="s">
        <v>785</v>
      </c>
      <c r="C3678" t="s">
        <v>786</v>
      </c>
      <c r="D3678" t="s">
        <v>729</v>
      </c>
      <c r="E3678" t="s">
        <v>730</v>
      </c>
      <c r="F3678" t="str">
        <f t="shared" si="346"/>
        <v>4815</v>
      </c>
      <c r="G3678" t="s">
        <v>207</v>
      </c>
      <c r="H3678" t="s">
        <v>208</v>
      </c>
      <c r="I3678" s="91"/>
      <c r="J3678" s="91"/>
      <c r="K3678" s="91"/>
      <c r="L3678" s="91"/>
      <c r="M3678" s="91"/>
      <c r="N3678" s="91"/>
      <c r="O3678" s="91"/>
      <c r="P3678" s="91"/>
      <c r="Q3678" s="91"/>
      <c r="R3678" s="91">
        <v>1149.78</v>
      </c>
      <c r="S3678" s="91"/>
      <c r="T3678" s="91"/>
      <c r="U3678" s="91">
        <f t="shared" si="347"/>
        <v>1149.78</v>
      </c>
      <c r="V3678" s="82" t="str">
        <f t="shared" si="345"/>
        <v>450104815908</v>
      </c>
      <c r="W3678" s="83">
        <f>VLOOKUP(V3678,Factors!$E$6:$H$5950,4,FALSE)</f>
        <v>0.1119</v>
      </c>
      <c r="X3678" t="str">
        <f>VLOOKUP(V3678,Factors!$E$6:$F$5950,2,FALSE)</f>
        <v>Customers-All</v>
      </c>
      <c r="Y3678" s="92">
        <f t="shared" si="348"/>
        <v>128.660382</v>
      </c>
      <c r="Z3678" s="92">
        <f t="shared" si="349"/>
        <v>1021.1196179999999</v>
      </c>
      <c r="AA3678" s="92">
        <f t="shared" si="350"/>
        <v>1149.78</v>
      </c>
    </row>
    <row r="3679" spans="1:27" x14ac:dyDescent="0.25">
      <c r="A3679" t="s">
        <v>710</v>
      </c>
      <c r="B3679" t="s">
        <v>785</v>
      </c>
      <c r="C3679" t="s">
        <v>786</v>
      </c>
      <c r="D3679" t="s">
        <v>729</v>
      </c>
      <c r="E3679" t="s">
        <v>730</v>
      </c>
      <c r="F3679" t="str">
        <f t="shared" si="346"/>
        <v>4815</v>
      </c>
      <c r="G3679" t="s">
        <v>128</v>
      </c>
      <c r="H3679" t="s">
        <v>129</v>
      </c>
      <c r="I3679" s="91">
        <v>32.99</v>
      </c>
      <c r="J3679" s="91"/>
      <c r="K3679" s="91"/>
      <c r="L3679" s="91"/>
      <c r="M3679" s="91"/>
      <c r="N3679" s="91"/>
      <c r="O3679" s="91"/>
      <c r="P3679" s="91"/>
      <c r="Q3679" s="91">
        <v>-32.99</v>
      </c>
      <c r="R3679" s="91"/>
      <c r="S3679" s="91"/>
      <c r="T3679" s="91"/>
      <c r="U3679" s="91">
        <f t="shared" si="347"/>
        <v>0</v>
      </c>
      <c r="V3679" s="82" t="str">
        <f t="shared" si="345"/>
        <v>450104815908</v>
      </c>
      <c r="W3679" s="83">
        <f>VLOOKUP(V3679,Factors!$E$6:$H$5950,4,FALSE)</f>
        <v>0.1119</v>
      </c>
      <c r="X3679" t="str">
        <f>VLOOKUP(V3679,Factors!$E$6:$F$5950,2,FALSE)</f>
        <v>Customers-All</v>
      </c>
      <c r="Y3679" s="92">
        <f t="shared" si="348"/>
        <v>0</v>
      </c>
      <c r="Z3679" s="92">
        <f t="shared" si="349"/>
        <v>0</v>
      </c>
      <c r="AA3679" s="92">
        <f t="shared" si="350"/>
        <v>0</v>
      </c>
    </row>
    <row r="3680" spans="1:27" x14ac:dyDescent="0.25">
      <c r="A3680" t="s">
        <v>710</v>
      </c>
      <c r="B3680" t="s">
        <v>785</v>
      </c>
      <c r="C3680" t="s">
        <v>786</v>
      </c>
      <c r="D3680" t="s">
        <v>729</v>
      </c>
      <c r="E3680" t="s">
        <v>730</v>
      </c>
      <c r="F3680" t="str">
        <f t="shared" si="346"/>
        <v>4815</v>
      </c>
      <c r="G3680" t="s">
        <v>215</v>
      </c>
      <c r="H3680" t="s">
        <v>216</v>
      </c>
      <c r="I3680" s="91">
        <v>1149.78</v>
      </c>
      <c r="J3680" s="91">
        <v>32.99</v>
      </c>
      <c r="K3680" s="91">
        <v>72.959999999999994</v>
      </c>
      <c r="L3680" s="91"/>
      <c r="M3680" s="91"/>
      <c r="N3680" s="91">
        <v>36.99</v>
      </c>
      <c r="O3680" s="91">
        <v>36.99</v>
      </c>
      <c r="P3680" s="91">
        <v>36.99</v>
      </c>
      <c r="Q3680" s="91">
        <v>69.98</v>
      </c>
      <c r="R3680" s="91">
        <v>36.99</v>
      </c>
      <c r="S3680" s="91">
        <v>36.99</v>
      </c>
      <c r="T3680" s="91">
        <v>36.99</v>
      </c>
      <c r="U3680" s="91">
        <f t="shared" si="347"/>
        <v>1547.65</v>
      </c>
      <c r="V3680" s="82" t="str">
        <f t="shared" si="345"/>
        <v>450104815908</v>
      </c>
      <c r="W3680" s="83">
        <f>VLOOKUP(V3680,Factors!$E$6:$H$5950,4,FALSE)</f>
        <v>0.1119</v>
      </c>
      <c r="X3680" t="str">
        <f>VLOOKUP(V3680,Factors!$E$6:$F$5950,2,FALSE)</f>
        <v>Customers-All</v>
      </c>
      <c r="Y3680" s="92">
        <f t="shared" si="348"/>
        <v>173.18203500000001</v>
      </c>
      <c r="Z3680" s="92">
        <f t="shared" si="349"/>
        <v>1374.467965</v>
      </c>
      <c r="AA3680" s="92">
        <f t="shared" si="350"/>
        <v>1547.65</v>
      </c>
    </row>
    <row r="3681" spans="1:27" x14ac:dyDescent="0.25">
      <c r="A3681" t="s">
        <v>710</v>
      </c>
      <c r="B3681" t="s">
        <v>785</v>
      </c>
      <c r="C3681" t="s">
        <v>786</v>
      </c>
      <c r="D3681" t="s">
        <v>729</v>
      </c>
      <c r="E3681" t="s">
        <v>730</v>
      </c>
      <c r="F3681" t="str">
        <f t="shared" si="346"/>
        <v>4815</v>
      </c>
      <c r="G3681" t="s">
        <v>102</v>
      </c>
      <c r="H3681" t="s">
        <v>103</v>
      </c>
      <c r="I3681" s="91">
        <v>1970</v>
      </c>
      <c r="J3681" s="91">
        <v>-3220</v>
      </c>
      <c r="K3681" s="91">
        <v>3220</v>
      </c>
      <c r="L3681" s="91">
        <v>3220</v>
      </c>
      <c r="M3681" s="91">
        <v>18220</v>
      </c>
      <c r="N3681" s="91">
        <v>17949.78</v>
      </c>
      <c r="O3681" s="91">
        <v>4740</v>
      </c>
      <c r="P3681" s="91">
        <v>7225</v>
      </c>
      <c r="Q3681" s="91">
        <v>6796</v>
      </c>
      <c r="R3681" s="91">
        <v>3420</v>
      </c>
      <c r="S3681" s="91">
        <v>4037</v>
      </c>
      <c r="T3681" s="91">
        <v>94849.34</v>
      </c>
      <c r="U3681" s="91">
        <f t="shared" si="347"/>
        <v>162427.12</v>
      </c>
      <c r="V3681" s="82" t="str">
        <f t="shared" si="345"/>
        <v>450104815908</v>
      </c>
      <c r="W3681" s="83">
        <f>VLOOKUP(V3681,Factors!$E$6:$H$5950,4,FALSE)</f>
        <v>0.1119</v>
      </c>
      <c r="X3681" t="str">
        <f>VLOOKUP(V3681,Factors!$E$6:$F$5950,2,FALSE)</f>
        <v>Customers-All</v>
      </c>
      <c r="Y3681" s="92">
        <f t="shared" si="348"/>
        <v>18175.594728</v>
      </c>
      <c r="Z3681" s="92">
        <f t="shared" si="349"/>
        <v>144251.525272</v>
      </c>
      <c r="AA3681" s="92">
        <f t="shared" si="350"/>
        <v>162427.12</v>
      </c>
    </row>
    <row r="3682" spans="1:27" x14ac:dyDescent="0.25">
      <c r="A3682" t="s">
        <v>710</v>
      </c>
      <c r="B3682" t="s">
        <v>785</v>
      </c>
      <c r="C3682" t="s">
        <v>786</v>
      </c>
      <c r="D3682" t="s">
        <v>729</v>
      </c>
      <c r="E3682" t="s">
        <v>730</v>
      </c>
      <c r="F3682" t="str">
        <f t="shared" si="346"/>
        <v>4815</v>
      </c>
      <c r="G3682" t="s">
        <v>144</v>
      </c>
      <c r="H3682" t="s">
        <v>145</v>
      </c>
      <c r="I3682" s="91"/>
      <c r="J3682" s="91"/>
      <c r="K3682" s="91">
        <v>55.25</v>
      </c>
      <c r="L3682" s="91">
        <v>125.68</v>
      </c>
      <c r="M3682" s="91">
        <v>26.36</v>
      </c>
      <c r="N3682" s="91">
        <v>36.99</v>
      </c>
      <c r="O3682" s="91"/>
      <c r="P3682" s="91"/>
      <c r="Q3682" s="91"/>
      <c r="R3682" s="91">
        <v>48.22</v>
      </c>
      <c r="S3682" s="91"/>
      <c r="T3682" s="91"/>
      <c r="U3682" s="91">
        <f t="shared" si="347"/>
        <v>292.5</v>
      </c>
      <c r="V3682" s="82" t="str">
        <f t="shared" si="345"/>
        <v>450104815908</v>
      </c>
      <c r="W3682" s="83">
        <f>VLOOKUP(V3682,Factors!$E$6:$H$5950,4,FALSE)</f>
        <v>0.1119</v>
      </c>
      <c r="X3682" t="str">
        <f>VLOOKUP(V3682,Factors!$E$6:$F$5950,2,FALSE)</f>
        <v>Customers-All</v>
      </c>
      <c r="Y3682" s="92">
        <f t="shared" si="348"/>
        <v>32.73075</v>
      </c>
      <c r="Z3682" s="92">
        <f t="shared" si="349"/>
        <v>259.76925</v>
      </c>
      <c r="AA3682" s="92">
        <f t="shared" si="350"/>
        <v>292.5</v>
      </c>
    </row>
    <row r="3683" spans="1:27" x14ac:dyDescent="0.25">
      <c r="A3683" t="s">
        <v>710</v>
      </c>
      <c r="B3683" t="s">
        <v>785</v>
      </c>
      <c r="C3683" t="s">
        <v>786</v>
      </c>
      <c r="D3683" t="s">
        <v>729</v>
      </c>
      <c r="E3683" t="s">
        <v>730</v>
      </c>
      <c r="F3683" t="str">
        <f t="shared" si="346"/>
        <v>4815</v>
      </c>
      <c r="G3683" t="s">
        <v>146</v>
      </c>
      <c r="H3683" t="s">
        <v>147</v>
      </c>
      <c r="I3683" s="91"/>
      <c r="J3683" s="91"/>
      <c r="K3683" s="91">
        <v>1354.25</v>
      </c>
      <c r="L3683" s="91">
        <v>617.76</v>
      </c>
      <c r="M3683" s="91">
        <v>273.7</v>
      </c>
      <c r="N3683" s="91"/>
      <c r="O3683" s="91"/>
      <c r="P3683" s="91"/>
      <c r="Q3683" s="91">
        <v>243.5</v>
      </c>
      <c r="R3683" s="91">
        <v>506.74</v>
      </c>
      <c r="S3683" s="91"/>
      <c r="T3683" s="91"/>
      <c r="U3683" s="91">
        <f t="shared" si="347"/>
        <v>2995.95</v>
      </c>
      <c r="V3683" s="82" t="str">
        <f t="shared" si="345"/>
        <v>450104815908</v>
      </c>
      <c r="W3683" s="83">
        <f>VLOOKUP(V3683,Factors!$E$6:$H$5950,4,FALSE)</f>
        <v>0.1119</v>
      </c>
      <c r="X3683" t="str">
        <f>VLOOKUP(V3683,Factors!$E$6:$F$5950,2,FALSE)</f>
        <v>Customers-All</v>
      </c>
      <c r="Y3683" s="92">
        <f t="shared" si="348"/>
        <v>335.24680499999999</v>
      </c>
      <c r="Z3683" s="92">
        <f t="shared" si="349"/>
        <v>2660.7031950000001</v>
      </c>
      <c r="AA3683" s="92">
        <f t="shared" si="350"/>
        <v>2995.95</v>
      </c>
    </row>
    <row r="3684" spans="1:27" x14ac:dyDescent="0.25">
      <c r="A3684" t="s">
        <v>710</v>
      </c>
      <c r="B3684" t="s">
        <v>787</v>
      </c>
      <c r="C3684" t="s">
        <v>788</v>
      </c>
      <c r="D3684" t="s">
        <v>719</v>
      </c>
      <c r="E3684" t="s">
        <v>720</v>
      </c>
      <c r="F3684" t="str">
        <f t="shared" si="346"/>
        <v>1505</v>
      </c>
      <c r="G3684" t="s">
        <v>144</v>
      </c>
      <c r="H3684" t="s">
        <v>145</v>
      </c>
      <c r="I3684" s="91"/>
      <c r="J3684" s="91"/>
      <c r="K3684" s="91"/>
      <c r="L3684" s="91"/>
      <c r="M3684" s="91"/>
      <c r="N3684" s="91"/>
      <c r="O3684" s="91"/>
      <c r="P3684" s="91"/>
      <c r="Q3684" s="91">
        <v>228.16</v>
      </c>
      <c r="R3684" s="91">
        <v>169.99</v>
      </c>
      <c r="S3684" s="91"/>
      <c r="T3684" s="91"/>
      <c r="U3684" s="91">
        <f t="shared" si="347"/>
        <v>398.15</v>
      </c>
      <c r="V3684" s="82" t="str">
        <f t="shared" si="345"/>
        <v>520401505908</v>
      </c>
      <c r="W3684" s="83">
        <f>VLOOKUP(V3684,Factors!$E$6:$H$5950,4,FALSE)</f>
        <v>0.1124</v>
      </c>
      <c r="X3684" t="str">
        <f>VLOOKUP(V3684,Factors!$E$6:$F$5950,2,FALSE)</f>
        <v>3-factor</v>
      </c>
      <c r="Y3684" s="92">
        <f t="shared" si="348"/>
        <v>44.75206</v>
      </c>
      <c r="Z3684" s="92">
        <f t="shared" si="349"/>
        <v>353.39793999999995</v>
      </c>
      <c r="AA3684" s="92">
        <f t="shared" si="350"/>
        <v>398.15</v>
      </c>
    </row>
    <row r="3685" spans="1:27" x14ac:dyDescent="0.25">
      <c r="A3685" t="s">
        <v>710</v>
      </c>
      <c r="B3685" t="s">
        <v>787</v>
      </c>
      <c r="C3685" t="s">
        <v>788</v>
      </c>
      <c r="D3685" t="s">
        <v>789</v>
      </c>
      <c r="E3685" t="s">
        <v>790</v>
      </c>
      <c r="F3685" t="str">
        <f t="shared" si="346"/>
        <v>1515</v>
      </c>
      <c r="G3685" t="s">
        <v>44</v>
      </c>
      <c r="H3685" t="s">
        <v>45</v>
      </c>
      <c r="I3685" s="91"/>
      <c r="J3685" s="91"/>
      <c r="K3685" s="91"/>
      <c r="L3685" s="91"/>
      <c r="M3685" s="91"/>
      <c r="N3685" s="91"/>
      <c r="O3685" s="91"/>
      <c r="P3685" s="91"/>
      <c r="Q3685" s="91">
        <v>131.63</v>
      </c>
      <c r="R3685" s="91">
        <v>318.7</v>
      </c>
      <c r="S3685" s="91"/>
      <c r="T3685" s="91"/>
      <c r="U3685" s="91">
        <f t="shared" si="347"/>
        <v>450.33</v>
      </c>
      <c r="V3685" s="82" t="str">
        <f t="shared" si="345"/>
        <v>520401515908</v>
      </c>
      <c r="W3685" s="83">
        <f>VLOOKUP(V3685,Factors!$E$6:$H$5950,4,FALSE)</f>
        <v>0.1124</v>
      </c>
      <c r="X3685" t="str">
        <f>VLOOKUP(V3685,Factors!$E$6:$F$5950,2,FALSE)</f>
        <v>3-factor</v>
      </c>
      <c r="Y3685" s="92">
        <f t="shared" si="348"/>
        <v>50.617092</v>
      </c>
      <c r="Z3685" s="92">
        <f t="shared" si="349"/>
        <v>399.71290799999997</v>
      </c>
      <c r="AA3685" s="92">
        <f t="shared" si="350"/>
        <v>450.33</v>
      </c>
    </row>
    <row r="3686" spans="1:27" x14ac:dyDescent="0.25">
      <c r="A3686" t="s">
        <v>710</v>
      </c>
      <c r="B3686" t="s">
        <v>787</v>
      </c>
      <c r="C3686" t="s">
        <v>788</v>
      </c>
      <c r="D3686" t="s">
        <v>789</v>
      </c>
      <c r="E3686" t="s">
        <v>790</v>
      </c>
      <c r="F3686" t="str">
        <f t="shared" si="346"/>
        <v>1515</v>
      </c>
      <c r="G3686" t="s">
        <v>199</v>
      </c>
      <c r="H3686" t="s">
        <v>200</v>
      </c>
      <c r="I3686" s="91"/>
      <c r="J3686" s="91"/>
      <c r="K3686" s="91"/>
      <c r="L3686" s="91"/>
      <c r="M3686" s="91"/>
      <c r="N3686" s="91"/>
      <c r="O3686" s="91"/>
      <c r="P3686" s="91"/>
      <c r="Q3686" s="91">
        <v>54.92</v>
      </c>
      <c r="R3686" s="91"/>
      <c r="S3686" s="91"/>
      <c r="T3686" s="91"/>
      <c r="U3686" s="91">
        <f t="shared" si="347"/>
        <v>54.92</v>
      </c>
      <c r="V3686" s="82" t="str">
        <f t="shared" si="345"/>
        <v>520401515908</v>
      </c>
      <c r="W3686" s="83">
        <f>VLOOKUP(V3686,Factors!$E$6:$H$5950,4,FALSE)</f>
        <v>0.1124</v>
      </c>
      <c r="X3686" t="str">
        <f>VLOOKUP(V3686,Factors!$E$6:$F$5950,2,FALSE)</f>
        <v>3-factor</v>
      </c>
      <c r="Y3686" s="92">
        <f t="shared" si="348"/>
        <v>6.1730080000000003</v>
      </c>
      <c r="Z3686" s="92">
        <f t="shared" si="349"/>
        <v>48.746991999999999</v>
      </c>
      <c r="AA3686" s="92">
        <f t="shared" si="350"/>
        <v>54.92</v>
      </c>
    </row>
    <row r="3687" spans="1:27" x14ac:dyDescent="0.25">
      <c r="A3687" t="s">
        <v>710</v>
      </c>
      <c r="B3687" t="s">
        <v>787</v>
      </c>
      <c r="C3687" t="s">
        <v>788</v>
      </c>
      <c r="D3687" t="s">
        <v>789</v>
      </c>
      <c r="E3687" t="s">
        <v>790</v>
      </c>
      <c r="F3687" t="str">
        <f t="shared" si="346"/>
        <v>1515</v>
      </c>
      <c r="G3687" t="s">
        <v>144</v>
      </c>
      <c r="H3687" t="s">
        <v>145</v>
      </c>
      <c r="I3687" s="91"/>
      <c r="J3687" s="91"/>
      <c r="K3687" s="91"/>
      <c r="L3687" s="91"/>
      <c r="M3687" s="91"/>
      <c r="N3687" s="91"/>
      <c r="O3687" s="91"/>
      <c r="P3687" s="91"/>
      <c r="Q3687" s="91">
        <v>30</v>
      </c>
      <c r="R3687" s="91">
        <v>69.19</v>
      </c>
      <c r="S3687" s="91"/>
      <c r="T3687" s="91"/>
      <c r="U3687" s="91">
        <f t="shared" si="347"/>
        <v>99.19</v>
      </c>
      <c r="V3687" s="82" t="str">
        <f t="shared" si="345"/>
        <v>520401515908</v>
      </c>
      <c r="W3687" s="83">
        <f>VLOOKUP(V3687,Factors!$E$6:$H$5950,4,FALSE)</f>
        <v>0.1124</v>
      </c>
      <c r="X3687" t="str">
        <f>VLOOKUP(V3687,Factors!$E$6:$F$5950,2,FALSE)</f>
        <v>3-factor</v>
      </c>
      <c r="Y3687" s="92">
        <f t="shared" si="348"/>
        <v>11.148956</v>
      </c>
      <c r="Z3687" s="92">
        <f t="shared" si="349"/>
        <v>88.041043999999999</v>
      </c>
      <c r="AA3687" s="92">
        <f t="shared" si="350"/>
        <v>99.19</v>
      </c>
    </row>
    <row r="3688" spans="1:27" x14ac:dyDescent="0.25">
      <c r="A3688" t="s">
        <v>710</v>
      </c>
      <c r="B3688" t="s">
        <v>791</v>
      </c>
      <c r="C3688" t="s">
        <v>792</v>
      </c>
      <c r="D3688" t="s">
        <v>777</v>
      </c>
      <c r="E3688" t="s">
        <v>778</v>
      </c>
      <c r="F3688" t="str">
        <f t="shared" si="346"/>
        <v>2972</v>
      </c>
      <c r="G3688" t="s">
        <v>144</v>
      </c>
      <c r="H3688" t="s">
        <v>145</v>
      </c>
      <c r="I3688" s="91"/>
      <c r="J3688" s="91"/>
      <c r="K3688" s="91">
        <v>131.28</v>
      </c>
      <c r="L3688" s="91"/>
      <c r="M3688" s="91"/>
      <c r="N3688" s="91"/>
      <c r="O3688" s="91"/>
      <c r="P3688" s="91"/>
      <c r="Q3688" s="91"/>
      <c r="R3688" s="91"/>
      <c r="S3688" s="91"/>
      <c r="T3688" s="91"/>
      <c r="U3688" s="91">
        <f t="shared" si="347"/>
        <v>131.28</v>
      </c>
      <c r="V3688" s="82" t="str">
        <f t="shared" si="345"/>
        <v>550102972908</v>
      </c>
      <c r="W3688" s="83">
        <f>VLOOKUP(V3688,Factors!$E$6:$H$5950,4,FALSE)</f>
        <v>0.1124</v>
      </c>
      <c r="X3688" t="str">
        <f>VLOOKUP(V3688,Factors!$E$6:$F$5950,2,FALSE)</f>
        <v>3-Factor</v>
      </c>
      <c r="Y3688" s="92">
        <f t="shared" si="348"/>
        <v>14.755872</v>
      </c>
      <c r="Z3688" s="92">
        <f t="shared" si="349"/>
        <v>116.524128</v>
      </c>
      <c r="AA3688" s="92">
        <f t="shared" si="350"/>
        <v>131.28</v>
      </c>
    </row>
    <row r="3689" spans="1:27" x14ac:dyDescent="0.25">
      <c r="A3689" t="s">
        <v>793</v>
      </c>
      <c r="B3689" t="s">
        <v>761</v>
      </c>
      <c r="C3689" t="s">
        <v>762</v>
      </c>
      <c r="D3689" t="s">
        <v>794</v>
      </c>
      <c r="E3689" t="s">
        <v>795</v>
      </c>
      <c r="F3689" t="str">
        <f t="shared" si="346"/>
        <v>4865</v>
      </c>
      <c r="G3689" t="s">
        <v>61</v>
      </c>
      <c r="H3689" t="s">
        <v>62</v>
      </c>
      <c r="I3689" s="91"/>
      <c r="J3689" s="91"/>
      <c r="K3689" s="91"/>
      <c r="L3689" s="91"/>
      <c r="M3689" s="91"/>
      <c r="N3689" s="91"/>
      <c r="O3689" s="91"/>
      <c r="P3689" s="91"/>
      <c r="Q3689" s="91"/>
      <c r="R3689" s="91"/>
      <c r="S3689" s="91"/>
      <c r="T3689" s="91">
        <v>31.59</v>
      </c>
      <c r="U3689" s="91">
        <f t="shared" si="347"/>
        <v>31.59</v>
      </c>
      <c r="V3689" s="82" t="str">
        <f t="shared" si="345"/>
        <v>115404865909</v>
      </c>
      <c r="W3689" s="83">
        <f>VLOOKUP(V3689,Factors!$E$6:$H$5950,4,FALSE)</f>
        <v>0.1119</v>
      </c>
      <c r="X3689" t="str">
        <f>VLOOKUP(V3689,Factors!$E$6:$F$5950,2,FALSE)</f>
        <v>Customers-All</v>
      </c>
      <c r="Y3689" s="92">
        <f t="shared" si="348"/>
        <v>3.5349209999999998</v>
      </c>
      <c r="Z3689" s="92">
        <f t="shared" si="349"/>
        <v>28.055078999999999</v>
      </c>
      <c r="AA3689" s="92">
        <f t="shared" si="350"/>
        <v>31.59</v>
      </c>
    </row>
    <row r="3690" spans="1:27" x14ac:dyDescent="0.25">
      <c r="A3690" t="s">
        <v>793</v>
      </c>
      <c r="B3690" t="s">
        <v>761</v>
      </c>
      <c r="C3690" t="s">
        <v>762</v>
      </c>
      <c r="D3690" t="s">
        <v>794</v>
      </c>
      <c r="E3690" t="s">
        <v>795</v>
      </c>
      <c r="F3690" t="str">
        <f t="shared" si="346"/>
        <v>4865</v>
      </c>
      <c r="G3690" t="s">
        <v>120</v>
      </c>
      <c r="H3690" t="s">
        <v>121</v>
      </c>
      <c r="I3690" s="91"/>
      <c r="J3690" s="91"/>
      <c r="K3690" s="91"/>
      <c r="L3690" s="91"/>
      <c r="M3690" s="91"/>
      <c r="N3690" s="91"/>
      <c r="O3690" s="91"/>
      <c r="P3690" s="91"/>
      <c r="Q3690" s="91"/>
      <c r="R3690" s="91"/>
      <c r="S3690" s="91"/>
      <c r="T3690" s="91">
        <v>680.29</v>
      </c>
      <c r="U3690" s="91">
        <f t="shared" si="347"/>
        <v>680.29</v>
      </c>
      <c r="V3690" s="82" t="str">
        <f t="shared" si="345"/>
        <v>115404865909</v>
      </c>
      <c r="W3690" s="83">
        <f>VLOOKUP(V3690,Factors!$E$6:$H$5950,4,FALSE)</f>
        <v>0.1119</v>
      </c>
      <c r="X3690" t="str">
        <f>VLOOKUP(V3690,Factors!$E$6:$F$5950,2,FALSE)</f>
        <v>Customers-All</v>
      </c>
      <c r="Y3690" s="92">
        <f t="shared" si="348"/>
        <v>76.124450999999993</v>
      </c>
      <c r="Z3690" s="92">
        <f t="shared" si="349"/>
        <v>604.16554899999994</v>
      </c>
      <c r="AA3690" s="92">
        <f t="shared" si="350"/>
        <v>680.29</v>
      </c>
    </row>
    <row r="3691" spans="1:27" x14ac:dyDescent="0.25">
      <c r="A3691" t="s">
        <v>793</v>
      </c>
      <c r="B3691" t="s">
        <v>761</v>
      </c>
      <c r="C3691" t="s">
        <v>762</v>
      </c>
      <c r="D3691" t="s">
        <v>794</v>
      </c>
      <c r="E3691" t="s">
        <v>795</v>
      </c>
      <c r="F3691" t="str">
        <f t="shared" si="346"/>
        <v>4865</v>
      </c>
      <c r="G3691" t="s">
        <v>44</v>
      </c>
      <c r="H3691" t="s">
        <v>45</v>
      </c>
      <c r="I3691" s="91"/>
      <c r="J3691" s="91"/>
      <c r="K3691" s="91"/>
      <c r="L3691" s="91"/>
      <c r="M3691" s="91"/>
      <c r="N3691" s="91"/>
      <c r="O3691" s="91"/>
      <c r="P3691" s="91"/>
      <c r="Q3691" s="91"/>
      <c r="R3691" s="91"/>
      <c r="S3691" s="91"/>
      <c r="T3691" s="91">
        <v>4826.59</v>
      </c>
      <c r="U3691" s="91">
        <f t="shared" si="347"/>
        <v>4826.59</v>
      </c>
      <c r="V3691" s="82" t="str">
        <f t="shared" si="345"/>
        <v>115404865909</v>
      </c>
      <c r="W3691" s="83">
        <f>VLOOKUP(V3691,Factors!$E$6:$H$5950,4,FALSE)</f>
        <v>0.1119</v>
      </c>
      <c r="X3691" t="str">
        <f>VLOOKUP(V3691,Factors!$E$6:$F$5950,2,FALSE)</f>
        <v>Customers-All</v>
      </c>
      <c r="Y3691" s="92">
        <f t="shared" si="348"/>
        <v>540.09542099999999</v>
      </c>
      <c r="Z3691" s="92">
        <f t="shared" si="349"/>
        <v>4286.4945790000002</v>
      </c>
      <c r="AA3691" s="92">
        <f t="shared" si="350"/>
        <v>4826.59</v>
      </c>
    </row>
    <row r="3692" spans="1:27" x14ac:dyDescent="0.25">
      <c r="A3692" t="s">
        <v>793</v>
      </c>
      <c r="B3692" t="s">
        <v>761</v>
      </c>
      <c r="C3692" t="s">
        <v>762</v>
      </c>
      <c r="D3692" t="s">
        <v>794</v>
      </c>
      <c r="E3692" t="s">
        <v>795</v>
      </c>
      <c r="F3692" t="str">
        <f t="shared" si="346"/>
        <v>4865</v>
      </c>
      <c r="G3692" t="s">
        <v>98</v>
      </c>
      <c r="H3692" t="s">
        <v>99</v>
      </c>
      <c r="I3692" s="91"/>
      <c r="J3692" s="91"/>
      <c r="K3692" s="91"/>
      <c r="L3692" s="91"/>
      <c r="M3692" s="91"/>
      <c r="N3692" s="91"/>
      <c r="O3692" s="91"/>
      <c r="P3692" s="91"/>
      <c r="Q3692" s="91"/>
      <c r="R3692" s="91"/>
      <c r="S3692" s="91"/>
      <c r="T3692" s="91">
        <v>17.27</v>
      </c>
      <c r="U3692" s="91">
        <f t="shared" si="347"/>
        <v>17.27</v>
      </c>
      <c r="V3692" s="82" t="str">
        <f t="shared" si="345"/>
        <v>115404865909</v>
      </c>
      <c r="W3692" s="83">
        <f>VLOOKUP(V3692,Factors!$E$6:$H$5950,4,FALSE)</f>
        <v>0.1119</v>
      </c>
      <c r="X3692" t="str">
        <f>VLOOKUP(V3692,Factors!$E$6:$F$5950,2,FALSE)</f>
        <v>Customers-All</v>
      </c>
      <c r="Y3692" s="92">
        <f t="shared" si="348"/>
        <v>1.9325129999999999</v>
      </c>
      <c r="Z3692" s="92">
        <f t="shared" si="349"/>
        <v>15.337486999999999</v>
      </c>
      <c r="AA3692" s="92">
        <f t="shared" si="350"/>
        <v>17.27</v>
      </c>
    </row>
    <row r="3693" spans="1:27" x14ac:dyDescent="0.25">
      <c r="A3693" t="s">
        <v>793</v>
      </c>
      <c r="B3693" t="s">
        <v>761</v>
      </c>
      <c r="C3693" t="s">
        <v>762</v>
      </c>
      <c r="D3693" t="s">
        <v>794</v>
      </c>
      <c r="E3693" t="s">
        <v>795</v>
      </c>
      <c r="F3693" t="str">
        <f t="shared" si="346"/>
        <v>4865</v>
      </c>
      <c r="G3693" t="s">
        <v>715</v>
      </c>
      <c r="H3693" t="s">
        <v>716</v>
      </c>
      <c r="I3693" s="91"/>
      <c r="J3693" s="91"/>
      <c r="K3693" s="91"/>
      <c r="L3693" s="91"/>
      <c r="M3693" s="91"/>
      <c r="N3693" s="91"/>
      <c r="O3693" s="91"/>
      <c r="P3693" s="91"/>
      <c r="Q3693" s="91"/>
      <c r="R3693" s="91"/>
      <c r="S3693" s="91"/>
      <c r="T3693" s="91">
        <v>5665.1</v>
      </c>
      <c r="U3693" s="91">
        <f t="shared" si="347"/>
        <v>5665.1</v>
      </c>
      <c r="V3693" s="82" t="str">
        <f t="shared" si="345"/>
        <v>115404865909</v>
      </c>
      <c r="W3693" s="83">
        <f>VLOOKUP(V3693,Factors!$E$6:$H$5950,4,FALSE)</f>
        <v>0.1119</v>
      </c>
      <c r="X3693" t="str">
        <f>VLOOKUP(V3693,Factors!$E$6:$F$5950,2,FALSE)</f>
        <v>Customers-All</v>
      </c>
      <c r="Y3693" s="92">
        <f t="shared" si="348"/>
        <v>633.92469000000006</v>
      </c>
      <c r="Z3693" s="92">
        <f t="shared" si="349"/>
        <v>5031.1753100000005</v>
      </c>
      <c r="AA3693" s="92">
        <f t="shared" si="350"/>
        <v>5665.1</v>
      </c>
    </row>
    <row r="3694" spans="1:27" x14ac:dyDescent="0.25">
      <c r="A3694" t="s">
        <v>793</v>
      </c>
      <c r="B3694" t="s">
        <v>761</v>
      </c>
      <c r="C3694" t="s">
        <v>762</v>
      </c>
      <c r="D3694" t="s">
        <v>794</v>
      </c>
      <c r="E3694" t="s">
        <v>795</v>
      </c>
      <c r="F3694" t="str">
        <f t="shared" si="346"/>
        <v>4865</v>
      </c>
      <c r="G3694" t="s">
        <v>136</v>
      </c>
      <c r="H3694" t="s">
        <v>137</v>
      </c>
      <c r="I3694" s="91"/>
      <c r="J3694" s="91"/>
      <c r="K3694" s="91"/>
      <c r="L3694" s="91"/>
      <c r="M3694" s="91"/>
      <c r="N3694" s="91"/>
      <c r="O3694" s="91"/>
      <c r="P3694" s="91"/>
      <c r="Q3694" s="91"/>
      <c r="R3694" s="91"/>
      <c r="S3694" s="91"/>
      <c r="T3694" s="91">
        <v>0.25</v>
      </c>
      <c r="U3694" s="91">
        <f t="shared" si="347"/>
        <v>0.25</v>
      </c>
      <c r="V3694" s="82" t="str">
        <f t="shared" si="345"/>
        <v>115404865909</v>
      </c>
      <c r="W3694" s="83">
        <f>VLOOKUP(V3694,Factors!$E$6:$H$5950,4,FALSE)</f>
        <v>0.1119</v>
      </c>
      <c r="X3694" t="str">
        <f>VLOOKUP(V3694,Factors!$E$6:$F$5950,2,FALSE)</f>
        <v>Customers-All</v>
      </c>
      <c r="Y3694" s="92">
        <f t="shared" si="348"/>
        <v>2.7975E-2</v>
      </c>
      <c r="Z3694" s="92">
        <f t="shared" si="349"/>
        <v>0.222025</v>
      </c>
      <c r="AA3694" s="92">
        <f t="shared" si="350"/>
        <v>0.25</v>
      </c>
    </row>
    <row r="3695" spans="1:27" x14ac:dyDescent="0.25">
      <c r="A3695" t="s">
        <v>793</v>
      </c>
      <c r="B3695" t="s">
        <v>761</v>
      </c>
      <c r="C3695" t="s">
        <v>762</v>
      </c>
      <c r="D3695" t="s">
        <v>794</v>
      </c>
      <c r="E3695" t="s">
        <v>795</v>
      </c>
      <c r="F3695" t="str">
        <f t="shared" si="346"/>
        <v>4865</v>
      </c>
      <c r="G3695" t="s">
        <v>199</v>
      </c>
      <c r="H3695" t="s">
        <v>200</v>
      </c>
      <c r="I3695" s="91"/>
      <c r="J3695" s="91"/>
      <c r="K3695" s="91"/>
      <c r="L3695" s="91"/>
      <c r="M3695" s="91"/>
      <c r="N3695" s="91"/>
      <c r="O3695" s="91"/>
      <c r="P3695" s="91"/>
      <c r="Q3695" s="91"/>
      <c r="R3695" s="91"/>
      <c r="S3695" s="91"/>
      <c r="T3695" s="91">
        <v>320.22000000000003</v>
      </c>
      <c r="U3695" s="91">
        <f t="shared" si="347"/>
        <v>320.22000000000003</v>
      </c>
      <c r="V3695" s="82" t="str">
        <f t="shared" si="345"/>
        <v>115404865909</v>
      </c>
      <c r="W3695" s="83">
        <f>VLOOKUP(V3695,Factors!$E$6:$H$5950,4,FALSE)</f>
        <v>0.1119</v>
      </c>
      <c r="X3695" t="str">
        <f>VLOOKUP(V3695,Factors!$E$6:$F$5950,2,FALSE)</f>
        <v>Customers-All</v>
      </c>
      <c r="Y3695" s="92">
        <f t="shared" si="348"/>
        <v>35.832618000000004</v>
      </c>
      <c r="Z3695" s="92">
        <f t="shared" si="349"/>
        <v>284.387382</v>
      </c>
      <c r="AA3695" s="92">
        <f t="shared" si="350"/>
        <v>320.22000000000003</v>
      </c>
    </row>
    <row r="3696" spans="1:27" x14ac:dyDescent="0.25">
      <c r="A3696" t="s">
        <v>793</v>
      </c>
      <c r="B3696" t="s">
        <v>761</v>
      </c>
      <c r="C3696" t="s">
        <v>762</v>
      </c>
      <c r="D3696" t="s">
        <v>794</v>
      </c>
      <c r="E3696" t="s">
        <v>795</v>
      </c>
      <c r="F3696" t="str">
        <f t="shared" si="346"/>
        <v>4865</v>
      </c>
      <c r="G3696" t="s">
        <v>144</v>
      </c>
      <c r="H3696" t="s">
        <v>145</v>
      </c>
      <c r="I3696" s="91"/>
      <c r="J3696" s="91"/>
      <c r="K3696" s="91"/>
      <c r="L3696" s="91"/>
      <c r="M3696" s="91"/>
      <c r="N3696" s="91"/>
      <c r="O3696" s="91"/>
      <c r="P3696" s="91"/>
      <c r="Q3696" s="91"/>
      <c r="R3696" s="91"/>
      <c r="S3696" s="91"/>
      <c r="T3696" s="91">
        <v>89.01</v>
      </c>
      <c r="U3696" s="91">
        <f t="shared" si="347"/>
        <v>89.01</v>
      </c>
      <c r="V3696" s="82" t="str">
        <f t="shared" si="345"/>
        <v>115404865909</v>
      </c>
      <c r="W3696" s="83">
        <f>VLOOKUP(V3696,Factors!$E$6:$H$5950,4,FALSE)</f>
        <v>0.1119</v>
      </c>
      <c r="X3696" t="str">
        <f>VLOOKUP(V3696,Factors!$E$6:$F$5950,2,FALSE)</f>
        <v>Customers-All</v>
      </c>
      <c r="Y3696" s="92">
        <f t="shared" si="348"/>
        <v>9.9602190000000004</v>
      </c>
      <c r="Z3696" s="92">
        <f t="shared" si="349"/>
        <v>79.04978100000001</v>
      </c>
      <c r="AA3696" s="92">
        <f t="shared" si="350"/>
        <v>89.01</v>
      </c>
    </row>
    <row r="3697" spans="1:27" x14ac:dyDescent="0.25">
      <c r="A3697" t="s">
        <v>793</v>
      </c>
      <c r="B3697" t="s">
        <v>761</v>
      </c>
      <c r="C3697" t="s">
        <v>762</v>
      </c>
      <c r="D3697" t="s">
        <v>796</v>
      </c>
      <c r="E3697" t="s">
        <v>797</v>
      </c>
      <c r="F3697" t="str">
        <f t="shared" si="346"/>
        <v>4870</v>
      </c>
      <c r="G3697" t="s">
        <v>61</v>
      </c>
      <c r="H3697" t="s">
        <v>62</v>
      </c>
      <c r="I3697" s="91"/>
      <c r="J3697" s="91"/>
      <c r="K3697" s="91"/>
      <c r="L3697" s="91"/>
      <c r="M3697" s="91"/>
      <c r="N3697" s="91"/>
      <c r="O3697" s="91"/>
      <c r="P3697" s="91"/>
      <c r="Q3697" s="91"/>
      <c r="R3697" s="91"/>
      <c r="S3697" s="91"/>
      <c r="T3697" s="91">
        <v>12.75</v>
      </c>
      <c r="U3697" s="91">
        <f t="shared" si="347"/>
        <v>12.75</v>
      </c>
      <c r="V3697" s="82" t="str">
        <f t="shared" si="345"/>
        <v>115404870909</v>
      </c>
      <c r="W3697" s="83">
        <f>VLOOKUP(V3697,Factors!$E$6:$H$5950,4,FALSE)</f>
        <v>0.1119</v>
      </c>
      <c r="X3697" t="str">
        <f>VLOOKUP(V3697,Factors!$E$6:$F$5950,2,FALSE)</f>
        <v>Customers-All</v>
      </c>
      <c r="Y3697" s="92">
        <f t="shared" si="348"/>
        <v>1.426725</v>
      </c>
      <c r="Z3697" s="92">
        <f t="shared" si="349"/>
        <v>11.323275000000001</v>
      </c>
      <c r="AA3697" s="92">
        <f t="shared" si="350"/>
        <v>12.75</v>
      </c>
    </row>
    <row r="3698" spans="1:27" x14ac:dyDescent="0.25">
      <c r="A3698" t="s">
        <v>793</v>
      </c>
      <c r="B3698" t="s">
        <v>761</v>
      </c>
      <c r="C3698" t="s">
        <v>762</v>
      </c>
      <c r="D3698" t="s">
        <v>796</v>
      </c>
      <c r="E3698" t="s">
        <v>797</v>
      </c>
      <c r="F3698" t="str">
        <f t="shared" si="346"/>
        <v>4870</v>
      </c>
      <c r="G3698" t="s">
        <v>120</v>
      </c>
      <c r="H3698" t="s">
        <v>121</v>
      </c>
      <c r="I3698" s="91"/>
      <c r="J3698" s="91"/>
      <c r="K3698" s="91"/>
      <c r="L3698" s="91"/>
      <c r="M3698" s="91"/>
      <c r="N3698" s="91"/>
      <c r="O3698" s="91"/>
      <c r="P3698" s="91"/>
      <c r="Q3698" s="91"/>
      <c r="R3698" s="91"/>
      <c r="S3698" s="91"/>
      <c r="T3698" s="91">
        <v>426.09</v>
      </c>
      <c r="U3698" s="91">
        <f t="shared" si="347"/>
        <v>426.09</v>
      </c>
      <c r="V3698" s="82" t="str">
        <f t="shared" si="345"/>
        <v>115404870909</v>
      </c>
      <c r="W3698" s="83">
        <f>VLOOKUP(V3698,Factors!$E$6:$H$5950,4,FALSE)</f>
        <v>0.1119</v>
      </c>
      <c r="X3698" t="str">
        <f>VLOOKUP(V3698,Factors!$E$6:$F$5950,2,FALSE)</f>
        <v>Customers-All</v>
      </c>
      <c r="Y3698" s="92">
        <f t="shared" si="348"/>
        <v>47.679470999999999</v>
      </c>
      <c r="Z3698" s="92">
        <f t="shared" si="349"/>
        <v>378.410529</v>
      </c>
      <c r="AA3698" s="92">
        <f t="shared" si="350"/>
        <v>426.09</v>
      </c>
    </row>
    <row r="3699" spans="1:27" x14ac:dyDescent="0.25">
      <c r="A3699" t="s">
        <v>793</v>
      </c>
      <c r="B3699" t="s">
        <v>761</v>
      </c>
      <c r="C3699" t="s">
        <v>762</v>
      </c>
      <c r="D3699" t="s">
        <v>796</v>
      </c>
      <c r="E3699" t="s">
        <v>797</v>
      </c>
      <c r="F3699" t="str">
        <f t="shared" si="346"/>
        <v>4870</v>
      </c>
      <c r="G3699" t="s">
        <v>84</v>
      </c>
      <c r="H3699" t="s">
        <v>85</v>
      </c>
      <c r="I3699" s="91"/>
      <c r="J3699" s="91"/>
      <c r="K3699" s="91"/>
      <c r="L3699" s="91"/>
      <c r="M3699" s="91"/>
      <c r="N3699" s="91"/>
      <c r="O3699" s="91"/>
      <c r="P3699" s="91"/>
      <c r="Q3699" s="91"/>
      <c r="R3699" s="91"/>
      <c r="S3699" s="91"/>
      <c r="T3699" s="91">
        <v>1269.48</v>
      </c>
      <c r="U3699" s="91">
        <f t="shared" si="347"/>
        <v>1269.48</v>
      </c>
      <c r="V3699" s="82" t="str">
        <f t="shared" si="345"/>
        <v>115404870909</v>
      </c>
      <c r="W3699" s="83">
        <f>VLOOKUP(V3699,Factors!$E$6:$H$5950,4,FALSE)</f>
        <v>0.1119</v>
      </c>
      <c r="X3699" t="str">
        <f>VLOOKUP(V3699,Factors!$E$6:$F$5950,2,FALSE)</f>
        <v>Customers-All</v>
      </c>
      <c r="Y3699" s="92">
        <f t="shared" si="348"/>
        <v>142.054812</v>
      </c>
      <c r="Z3699" s="92">
        <f t="shared" si="349"/>
        <v>1127.4251879999999</v>
      </c>
      <c r="AA3699" s="92">
        <f t="shared" si="350"/>
        <v>1269.48</v>
      </c>
    </row>
    <row r="3700" spans="1:27" x14ac:dyDescent="0.25">
      <c r="A3700" t="s">
        <v>793</v>
      </c>
      <c r="B3700" t="s">
        <v>761</v>
      </c>
      <c r="C3700" t="s">
        <v>762</v>
      </c>
      <c r="D3700" t="s">
        <v>796</v>
      </c>
      <c r="E3700" t="s">
        <v>797</v>
      </c>
      <c r="F3700" t="str">
        <f t="shared" si="346"/>
        <v>4870</v>
      </c>
      <c r="G3700" t="s">
        <v>44</v>
      </c>
      <c r="H3700" t="s">
        <v>45</v>
      </c>
      <c r="I3700" s="91"/>
      <c r="J3700" s="91"/>
      <c r="K3700" s="91"/>
      <c r="L3700" s="91"/>
      <c r="M3700" s="91"/>
      <c r="N3700" s="91"/>
      <c r="O3700" s="91"/>
      <c r="P3700" s="91"/>
      <c r="Q3700" s="91"/>
      <c r="R3700" s="91"/>
      <c r="S3700" s="91"/>
      <c r="T3700" s="91">
        <v>6314.09</v>
      </c>
      <c r="U3700" s="91">
        <f t="shared" si="347"/>
        <v>6314.09</v>
      </c>
      <c r="V3700" s="82" t="str">
        <f t="shared" si="345"/>
        <v>115404870909</v>
      </c>
      <c r="W3700" s="83">
        <f>VLOOKUP(V3700,Factors!$E$6:$H$5950,4,FALSE)</f>
        <v>0.1119</v>
      </c>
      <c r="X3700" t="str">
        <f>VLOOKUP(V3700,Factors!$E$6:$F$5950,2,FALSE)</f>
        <v>Customers-All</v>
      </c>
      <c r="Y3700" s="92">
        <f t="shared" si="348"/>
        <v>706.54667100000006</v>
      </c>
      <c r="Z3700" s="92">
        <f t="shared" si="349"/>
        <v>5607.5433290000001</v>
      </c>
      <c r="AA3700" s="92">
        <f t="shared" si="350"/>
        <v>6314.09</v>
      </c>
    </row>
    <row r="3701" spans="1:27" x14ac:dyDescent="0.25">
      <c r="A3701" t="s">
        <v>793</v>
      </c>
      <c r="B3701" t="s">
        <v>761</v>
      </c>
      <c r="C3701" t="s">
        <v>762</v>
      </c>
      <c r="D3701" t="s">
        <v>796</v>
      </c>
      <c r="E3701" t="s">
        <v>797</v>
      </c>
      <c r="F3701" t="str">
        <f t="shared" si="346"/>
        <v>4870</v>
      </c>
      <c r="G3701" t="s">
        <v>98</v>
      </c>
      <c r="H3701" t="s">
        <v>99</v>
      </c>
      <c r="I3701" s="91"/>
      <c r="J3701" s="91"/>
      <c r="K3701" s="91"/>
      <c r="L3701" s="91"/>
      <c r="M3701" s="91"/>
      <c r="N3701" s="91"/>
      <c r="O3701" s="91"/>
      <c r="P3701" s="91"/>
      <c r="Q3701" s="91"/>
      <c r="R3701" s="91"/>
      <c r="S3701" s="91"/>
      <c r="T3701" s="91">
        <v>17.97</v>
      </c>
      <c r="U3701" s="91">
        <f t="shared" si="347"/>
        <v>17.97</v>
      </c>
      <c r="V3701" s="82" t="str">
        <f t="shared" si="345"/>
        <v>115404870909</v>
      </c>
      <c r="W3701" s="83">
        <f>VLOOKUP(V3701,Factors!$E$6:$H$5950,4,FALSE)</f>
        <v>0.1119</v>
      </c>
      <c r="X3701" t="str">
        <f>VLOOKUP(V3701,Factors!$E$6:$F$5950,2,FALSE)</f>
        <v>Customers-All</v>
      </c>
      <c r="Y3701" s="92">
        <f t="shared" si="348"/>
        <v>2.0108429999999999</v>
      </c>
      <c r="Z3701" s="92">
        <f t="shared" si="349"/>
        <v>15.959156999999999</v>
      </c>
      <c r="AA3701" s="92">
        <f t="shared" si="350"/>
        <v>17.97</v>
      </c>
    </row>
    <row r="3702" spans="1:27" x14ac:dyDescent="0.25">
      <c r="A3702" t="s">
        <v>793</v>
      </c>
      <c r="B3702" t="s">
        <v>761</v>
      </c>
      <c r="C3702" t="s">
        <v>762</v>
      </c>
      <c r="D3702" t="s">
        <v>796</v>
      </c>
      <c r="E3702" t="s">
        <v>797</v>
      </c>
      <c r="F3702" t="str">
        <f t="shared" si="346"/>
        <v>4870</v>
      </c>
      <c r="G3702" t="s">
        <v>130</v>
      </c>
      <c r="H3702" t="s">
        <v>131</v>
      </c>
      <c r="I3702" s="91"/>
      <c r="J3702" s="91"/>
      <c r="K3702" s="91"/>
      <c r="L3702" s="91"/>
      <c r="M3702" s="91"/>
      <c r="N3702" s="91"/>
      <c r="O3702" s="91"/>
      <c r="P3702" s="91"/>
      <c r="Q3702" s="91"/>
      <c r="R3702" s="91"/>
      <c r="S3702" s="91"/>
      <c r="T3702" s="91">
        <v>5.4</v>
      </c>
      <c r="U3702" s="91">
        <f t="shared" si="347"/>
        <v>5.4</v>
      </c>
      <c r="V3702" s="82" t="str">
        <f t="shared" si="345"/>
        <v>115404870909</v>
      </c>
      <c r="W3702" s="83">
        <f>VLOOKUP(V3702,Factors!$E$6:$H$5950,4,FALSE)</f>
        <v>0.1119</v>
      </c>
      <c r="X3702" t="str">
        <f>VLOOKUP(V3702,Factors!$E$6:$F$5950,2,FALSE)</f>
        <v>Customers-All</v>
      </c>
      <c r="Y3702" s="92">
        <f t="shared" si="348"/>
        <v>0.60426000000000002</v>
      </c>
      <c r="Z3702" s="92">
        <f t="shared" si="349"/>
        <v>4.7957400000000003</v>
      </c>
      <c r="AA3702" s="92">
        <f t="shared" si="350"/>
        <v>5.4</v>
      </c>
    </row>
    <row r="3703" spans="1:27" x14ac:dyDescent="0.25">
      <c r="A3703" t="s">
        <v>793</v>
      </c>
      <c r="B3703" t="s">
        <v>761</v>
      </c>
      <c r="C3703" t="s">
        <v>762</v>
      </c>
      <c r="D3703" t="s">
        <v>796</v>
      </c>
      <c r="E3703" t="s">
        <v>797</v>
      </c>
      <c r="F3703" t="str">
        <f t="shared" si="346"/>
        <v>4870</v>
      </c>
      <c r="G3703" t="s">
        <v>132</v>
      </c>
      <c r="H3703" t="s">
        <v>133</v>
      </c>
      <c r="I3703" s="91"/>
      <c r="J3703" s="91"/>
      <c r="K3703" s="91"/>
      <c r="L3703" s="91"/>
      <c r="M3703" s="91"/>
      <c r="N3703" s="91"/>
      <c r="O3703" s="91"/>
      <c r="P3703" s="91"/>
      <c r="Q3703" s="91"/>
      <c r="R3703" s="91"/>
      <c r="S3703" s="91"/>
      <c r="T3703" s="91">
        <v>28.7</v>
      </c>
      <c r="U3703" s="91">
        <f t="shared" si="347"/>
        <v>28.7</v>
      </c>
      <c r="V3703" s="82" t="str">
        <f t="shared" si="345"/>
        <v>115404870909</v>
      </c>
      <c r="W3703" s="83">
        <f>VLOOKUP(V3703,Factors!$E$6:$H$5950,4,FALSE)</f>
        <v>0.1119</v>
      </c>
      <c r="X3703" t="str">
        <f>VLOOKUP(V3703,Factors!$E$6:$F$5950,2,FALSE)</f>
        <v>Customers-All</v>
      </c>
      <c r="Y3703" s="92">
        <f t="shared" si="348"/>
        <v>3.2115299999999998</v>
      </c>
      <c r="Z3703" s="92">
        <f t="shared" si="349"/>
        <v>25.48847</v>
      </c>
      <c r="AA3703" s="92">
        <f t="shared" si="350"/>
        <v>28.7</v>
      </c>
    </row>
    <row r="3704" spans="1:27" x14ac:dyDescent="0.25">
      <c r="A3704" t="s">
        <v>793</v>
      </c>
      <c r="B3704" t="s">
        <v>761</v>
      </c>
      <c r="C3704" t="s">
        <v>762</v>
      </c>
      <c r="D3704" t="s">
        <v>796</v>
      </c>
      <c r="E3704" t="s">
        <v>797</v>
      </c>
      <c r="F3704" t="str">
        <f t="shared" si="346"/>
        <v>4870</v>
      </c>
      <c r="G3704" t="s">
        <v>715</v>
      </c>
      <c r="H3704" t="s">
        <v>716</v>
      </c>
      <c r="I3704" s="91"/>
      <c r="J3704" s="91"/>
      <c r="K3704" s="91"/>
      <c r="L3704" s="91"/>
      <c r="M3704" s="91"/>
      <c r="N3704" s="91"/>
      <c r="O3704" s="91"/>
      <c r="P3704" s="91"/>
      <c r="Q3704" s="91"/>
      <c r="R3704" s="91"/>
      <c r="S3704" s="91"/>
      <c r="T3704" s="91">
        <v>-18703.72</v>
      </c>
      <c r="U3704" s="91">
        <f t="shared" si="347"/>
        <v>-18703.72</v>
      </c>
      <c r="V3704" s="82" t="str">
        <f t="shared" si="345"/>
        <v>115404870909</v>
      </c>
      <c r="W3704" s="83">
        <f>VLOOKUP(V3704,Factors!$E$6:$H$5950,4,FALSE)</f>
        <v>0.1119</v>
      </c>
      <c r="X3704" t="str">
        <f>VLOOKUP(V3704,Factors!$E$6:$F$5950,2,FALSE)</f>
        <v>Customers-All</v>
      </c>
      <c r="Y3704" s="92">
        <f t="shared" si="348"/>
        <v>-2092.9462680000001</v>
      </c>
      <c r="Z3704" s="92">
        <f t="shared" si="349"/>
        <v>-16610.773732000001</v>
      </c>
      <c r="AA3704" s="92">
        <f t="shared" si="350"/>
        <v>-18703.72</v>
      </c>
    </row>
    <row r="3705" spans="1:27" x14ac:dyDescent="0.25">
      <c r="A3705" t="s">
        <v>793</v>
      </c>
      <c r="B3705" t="s">
        <v>761</v>
      </c>
      <c r="C3705" t="s">
        <v>762</v>
      </c>
      <c r="D3705" t="s">
        <v>796</v>
      </c>
      <c r="E3705" t="s">
        <v>797</v>
      </c>
      <c r="F3705" t="str">
        <f t="shared" si="346"/>
        <v>4870</v>
      </c>
      <c r="G3705" t="s">
        <v>199</v>
      </c>
      <c r="H3705" t="s">
        <v>200</v>
      </c>
      <c r="I3705" s="91"/>
      <c r="J3705" s="91"/>
      <c r="K3705" s="91"/>
      <c r="L3705" s="91"/>
      <c r="M3705" s="91"/>
      <c r="N3705" s="91"/>
      <c r="O3705" s="91"/>
      <c r="P3705" s="91"/>
      <c r="Q3705" s="91"/>
      <c r="R3705" s="91"/>
      <c r="S3705" s="91"/>
      <c r="T3705" s="91">
        <v>145.12</v>
      </c>
      <c r="U3705" s="91">
        <f t="shared" si="347"/>
        <v>145.12</v>
      </c>
      <c r="V3705" s="82" t="str">
        <f t="shared" si="345"/>
        <v>115404870909</v>
      </c>
      <c r="W3705" s="83">
        <f>VLOOKUP(V3705,Factors!$E$6:$H$5950,4,FALSE)</f>
        <v>0.1119</v>
      </c>
      <c r="X3705" t="str">
        <f>VLOOKUP(V3705,Factors!$E$6:$F$5950,2,FALSE)</f>
        <v>Customers-All</v>
      </c>
      <c r="Y3705" s="92">
        <f t="shared" si="348"/>
        <v>16.238928000000001</v>
      </c>
      <c r="Z3705" s="92">
        <f t="shared" si="349"/>
        <v>128.88107200000002</v>
      </c>
      <c r="AA3705" s="92">
        <f t="shared" si="350"/>
        <v>145.12</v>
      </c>
    </row>
    <row r="3706" spans="1:27" x14ac:dyDescent="0.25">
      <c r="A3706" t="s">
        <v>793</v>
      </c>
      <c r="B3706" t="s">
        <v>761</v>
      </c>
      <c r="C3706" t="s">
        <v>762</v>
      </c>
      <c r="D3706" t="s">
        <v>796</v>
      </c>
      <c r="E3706" t="s">
        <v>797</v>
      </c>
      <c r="F3706" t="str">
        <f t="shared" si="346"/>
        <v>4870</v>
      </c>
      <c r="G3706" t="s">
        <v>102</v>
      </c>
      <c r="H3706" t="s">
        <v>103</v>
      </c>
      <c r="I3706" s="91"/>
      <c r="J3706" s="91"/>
      <c r="K3706" s="91"/>
      <c r="L3706" s="91"/>
      <c r="M3706" s="91"/>
      <c r="N3706" s="91"/>
      <c r="O3706" s="91"/>
      <c r="P3706" s="91"/>
      <c r="Q3706" s="91"/>
      <c r="R3706" s="91"/>
      <c r="S3706" s="91"/>
      <c r="T3706" s="91">
        <v>7748</v>
      </c>
      <c r="U3706" s="91">
        <f t="shared" si="347"/>
        <v>7748</v>
      </c>
      <c r="V3706" s="82" t="str">
        <f t="shared" si="345"/>
        <v>115404870909</v>
      </c>
      <c r="W3706" s="83">
        <f>VLOOKUP(V3706,Factors!$E$6:$H$5950,4,FALSE)</f>
        <v>0.1119</v>
      </c>
      <c r="X3706" t="str">
        <f>VLOOKUP(V3706,Factors!$E$6:$F$5950,2,FALSE)</f>
        <v>Customers-All</v>
      </c>
      <c r="Y3706" s="92">
        <f t="shared" si="348"/>
        <v>867.00120000000004</v>
      </c>
      <c r="Z3706" s="92">
        <f t="shared" si="349"/>
        <v>6880.9988000000003</v>
      </c>
      <c r="AA3706" s="92">
        <f t="shared" si="350"/>
        <v>7748</v>
      </c>
    </row>
    <row r="3707" spans="1:27" x14ac:dyDescent="0.25">
      <c r="A3707" t="s">
        <v>793</v>
      </c>
      <c r="B3707" t="s">
        <v>761</v>
      </c>
      <c r="C3707" t="s">
        <v>762</v>
      </c>
      <c r="D3707" t="s">
        <v>796</v>
      </c>
      <c r="E3707" t="s">
        <v>797</v>
      </c>
      <c r="F3707" t="str">
        <f t="shared" si="346"/>
        <v>4870</v>
      </c>
      <c r="G3707" t="s">
        <v>357</v>
      </c>
      <c r="H3707" t="s">
        <v>358</v>
      </c>
      <c r="I3707" s="91"/>
      <c r="J3707" s="91"/>
      <c r="K3707" s="91"/>
      <c r="L3707" s="91"/>
      <c r="M3707" s="91"/>
      <c r="N3707" s="91"/>
      <c r="O3707" s="91"/>
      <c r="P3707" s="91"/>
      <c r="Q3707" s="91"/>
      <c r="R3707" s="91"/>
      <c r="S3707" s="91"/>
      <c r="T3707" s="91">
        <v>11375</v>
      </c>
      <c r="U3707" s="91">
        <f t="shared" si="347"/>
        <v>11375</v>
      </c>
      <c r="V3707" s="82" t="str">
        <f t="shared" si="345"/>
        <v>115404870909</v>
      </c>
      <c r="W3707" s="83">
        <f>VLOOKUP(V3707,Factors!$E$6:$H$5950,4,FALSE)</f>
        <v>0.1119</v>
      </c>
      <c r="X3707" t="str">
        <f>VLOOKUP(V3707,Factors!$E$6:$F$5950,2,FALSE)</f>
        <v>Customers-All</v>
      </c>
      <c r="Y3707" s="92">
        <f t="shared" si="348"/>
        <v>1272.8625</v>
      </c>
      <c r="Z3707" s="92">
        <f t="shared" si="349"/>
        <v>10102.137500000001</v>
      </c>
      <c r="AA3707" s="92">
        <f t="shared" si="350"/>
        <v>11375</v>
      </c>
    </row>
    <row r="3708" spans="1:27" x14ac:dyDescent="0.25">
      <c r="A3708" t="s">
        <v>793</v>
      </c>
      <c r="B3708" t="s">
        <v>761</v>
      </c>
      <c r="C3708" t="s">
        <v>762</v>
      </c>
      <c r="D3708" t="s">
        <v>796</v>
      </c>
      <c r="E3708" t="s">
        <v>797</v>
      </c>
      <c r="F3708" t="str">
        <f t="shared" si="346"/>
        <v>4870</v>
      </c>
      <c r="G3708" t="s">
        <v>144</v>
      </c>
      <c r="H3708" t="s">
        <v>145</v>
      </c>
      <c r="I3708" s="91"/>
      <c r="J3708" s="91"/>
      <c r="K3708" s="91"/>
      <c r="L3708" s="91"/>
      <c r="M3708" s="91"/>
      <c r="N3708" s="91"/>
      <c r="O3708" s="91"/>
      <c r="P3708" s="91"/>
      <c r="Q3708" s="91"/>
      <c r="R3708" s="91"/>
      <c r="S3708" s="91"/>
      <c r="T3708" s="91">
        <v>581.5</v>
      </c>
      <c r="U3708" s="91">
        <f t="shared" si="347"/>
        <v>581.5</v>
      </c>
      <c r="V3708" s="82" t="str">
        <f t="shared" si="345"/>
        <v>115404870909</v>
      </c>
      <c r="W3708" s="83">
        <f>VLOOKUP(V3708,Factors!$E$6:$H$5950,4,FALSE)</f>
        <v>0.1119</v>
      </c>
      <c r="X3708" t="str">
        <f>VLOOKUP(V3708,Factors!$E$6:$F$5950,2,FALSE)</f>
        <v>Customers-All</v>
      </c>
      <c r="Y3708" s="92">
        <f t="shared" si="348"/>
        <v>65.069850000000002</v>
      </c>
      <c r="Z3708" s="92">
        <f t="shared" si="349"/>
        <v>516.43015000000003</v>
      </c>
      <c r="AA3708" s="92">
        <f t="shared" si="350"/>
        <v>581.5</v>
      </c>
    </row>
    <row r="3709" spans="1:27" x14ac:dyDescent="0.25">
      <c r="A3709" t="s">
        <v>793</v>
      </c>
      <c r="B3709" t="s">
        <v>221</v>
      </c>
      <c r="C3709" t="s">
        <v>222</v>
      </c>
      <c r="D3709" t="s">
        <v>798</v>
      </c>
      <c r="E3709" t="s">
        <v>799</v>
      </c>
      <c r="F3709" t="str">
        <f t="shared" si="346"/>
        <v>0000</v>
      </c>
      <c r="G3709" t="s">
        <v>110</v>
      </c>
      <c r="H3709" t="s">
        <v>111</v>
      </c>
      <c r="I3709" s="91">
        <v>29376.37</v>
      </c>
      <c r="J3709" s="91">
        <v>30690.94</v>
      </c>
      <c r="K3709" s="91">
        <v>31430.77</v>
      </c>
      <c r="L3709" s="91">
        <v>24483.06</v>
      </c>
      <c r="M3709" s="91">
        <v>21698.86</v>
      </c>
      <c r="N3709" s="91">
        <v>48974.62</v>
      </c>
      <c r="O3709" s="91">
        <v>25378.400000000001</v>
      </c>
      <c r="P3709" s="91">
        <v>28507.83</v>
      </c>
      <c r="Q3709" s="91">
        <v>29163.19</v>
      </c>
      <c r="R3709" s="91">
        <v>30691.38</v>
      </c>
      <c r="S3709" s="91">
        <v>28744.74</v>
      </c>
      <c r="T3709" s="91">
        <v>26801.34</v>
      </c>
      <c r="U3709" s="91">
        <f t="shared" si="347"/>
        <v>355941.5</v>
      </c>
      <c r="V3709" s="82" t="str">
        <f t="shared" si="345"/>
        <v>115500000909</v>
      </c>
      <c r="W3709" s="83">
        <f>VLOOKUP(V3709,Factors!$E$6:$H$5950,4,FALSE)</f>
        <v>0.1119</v>
      </c>
      <c r="X3709" t="str">
        <f>VLOOKUP(V3709,Factors!$E$6:$F$5950,2,FALSE)</f>
        <v>Customers-All</v>
      </c>
      <c r="Y3709" s="92">
        <f t="shared" si="348"/>
        <v>39829.85385</v>
      </c>
      <c r="Z3709" s="92">
        <f t="shared" si="349"/>
        <v>316111.64614999999</v>
      </c>
      <c r="AA3709" s="92">
        <f t="shared" si="350"/>
        <v>355941.5</v>
      </c>
    </row>
    <row r="3710" spans="1:27" x14ac:dyDescent="0.25">
      <c r="A3710" t="s">
        <v>793</v>
      </c>
      <c r="B3710" t="s">
        <v>221</v>
      </c>
      <c r="C3710" t="s">
        <v>222</v>
      </c>
      <c r="D3710" t="s">
        <v>798</v>
      </c>
      <c r="E3710" t="s">
        <v>799</v>
      </c>
      <c r="F3710" t="str">
        <f t="shared" si="346"/>
        <v>0000</v>
      </c>
      <c r="G3710" t="s">
        <v>88</v>
      </c>
      <c r="H3710" t="s">
        <v>89</v>
      </c>
      <c r="I3710" s="91">
        <v>4392.62</v>
      </c>
      <c r="J3710" s="91">
        <v>4392.62</v>
      </c>
      <c r="K3710" s="91">
        <v>4562.25</v>
      </c>
      <c r="L3710" s="91">
        <v>3409.96</v>
      </c>
      <c r="M3710" s="91">
        <v>3409.96</v>
      </c>
      <c r="N3710" s="91">
        <v>6872.51</v>
      </c>
      <c r="O3710" s="91">
        <v>4564.2</v>
      </c>
      <c r="P3710" s="91">
        <v>4564.1899999999996</v>
      </c>
      <c r="Q3710" s="91">
        <v>4564.1499999999996</v>
      </c>
      <c r="R3710" s="91">
        <v>4564.1400000000003</v>
      </c>
      <c r="S3710" s="91">
        <v>4564.16</v>
      </c>
      <c r="T3710" s="91">
        <v>4564.13</v>
      </c>
      <c r="U3710" s="91">
        <f t="shared" si="347"/>
        <v>54424.889999999992</v>
      </c>
      <c r="V3710" s="82" t="str">
        <f t="shared" si="345"/>
        <v>115500000909</v>
      </c>
      <c r="W3710" s="83">
        <f>VLOOKUP(V3710,Factors!$E$6:$H$5950,4,FALSE)</f>
        <v>0.1119</v>
      </c>
      <c r="X3710" t="str">
        <f>VLOOKUP(V3710,Factors!$E$6:$F$5950,2,FALSE)</f>
        <v>Customers-All</v>
      </c>
      <c r="Y3710" s="92">
        <f t="shared" si="348"/>
        <v>6090.1451909999987</v>
      </c>
      <c r="Z3710" s="92">
        <f t="shared" si="349"/>
        <v>48334.744808999996</v>
      </c>
      <c r="AA3710" s="92">
        <f t="shared" si="350"/>
        <v>54424.889999999992</v>
      </c>
    </row>
    <row r="3711" spans="1:27" x14ac:dyDescent="0.25">
      <c r="A3711" t="s">
        <v>793</v>
      </c>
      <c r="B3711" t="s">
        <v>221</v>
      </c>
      <c r="C3711" t="s">
        <v>222</v>
      </c>
      <c r="D3711" t="s">
        <v>798</v>
      </c>
      <c r="E3711" t="s">
        <v>799</v>
      </c>
      <c r="F3711" t="str">
        <f t="shared" si="346"/>
        <v>0000</v>
      </c>
      <c r="G3711" t="s">
        <v>90</v>
      </c>
      <c r="H3711" t="s">
        <v>91</v>
      </c>
      <c r="I3711" s="91">
        <v>17064.990000000002</v>
      </c>
      <c r="J3711" s="91">
        <v>17064.990000000002</v>
      </c>
      <c r="K3711" s="91">
        <v>17723.87</v>
      </c>
      <c r="L3711" s="91">
        <v>13247.38</v>
      </c>
      <c r="M3711" s="91">
        <v>13247.4</v>
      </c>
      <c r="N3711" s="91">
        <v>26699.11</v>
      </c>
      <c r="O3711" s="91">
        <v>17731.23</v>
      </c>
      <c r="P3711" s="91">
        <v>17731.32</v>
      </c>
      <c r="Q3711" s="91">
        <v>17731.259999999998</v>
      </c>
      <c r="R3711" s="91">
        <v>17731.28</v>
      </c>
      <c r="S3711" s="91">
        <v>17731.310000000001</v>
      </c>
      <c r="T3711" s="91">
        <v>17731.3</v>
      </c>
      <c r="U3711" s="91">
        <f t="shared" si="347"/>
        <v>211435.44</v>
      </c>
      <c r="V3711" s="82" t="str">
        <f t="shared" si="345"/>
        <v>115500000909</v>
      </c>
      <c r="W3711" s="83">
        <f>VLOOKUP(V3711,Factors!$E$6:$H$5950,4,FALSE)</f>
        <v>0.1119</v>
      </c>
      <c r="X3711" t="str">
        <f>VLOOKUP(V3711,Factors!$E$6:$F$5950,2,FALSE)</f>
        <v>Customers-All</v>
      </c>
      <c r="Y3711" s="92">
        <f t="shared" si="348"/>
        <v>23659.625736000002</v>
      </c>
      <c r="Z3711" s="92">
        <f t="shared" si="349"/>
        <v>187775.81426399999</v>
      </c>
      <c r="AA3711" s="92">
        <f t="shared" si="350"/>
        <v>211435.44</v>
      </c>
    </row>
    <row r="3712" spans="1:27" x14ac:dyDescent="0.25">
      <c r="A3712" t="s">
        <v>793</v>
      </c>
      <c r="B3712" t="s">
        <v>221</v>
      </c>
      <c r="C3712" t="s">
        <v>222</v>
      </c>
      <c r="D3712" t="s">
        <v>798</v>
      </c>
      <c r="E3712" t="s">
        <v>799</v>
      </c>
      <c r="F3712" t="str">
        <f t="shared" si="346"/>
        <v>0000</v>
      </c>
      <c r="G3712" t="s">
        <v>122</v>
      </c>
      <c r="H3712" t="s">
        <v>123</v>
      </c>
      <c r="I3712" s="91"/>
      <c r="J3712" s="91"/>
      <c r="K3712" s="91"/>
      <c r="L3712" s="91"/>
      <c r="M3712" s="91"/>
      <c r="N3712" s="91"/>
      <c r="O3712" s="91"/>
      <c r="P3712" s="91"/>
      <c r="Q3712" s="91"/>
      <c r="R3712" s="91"/>
      <c r="S3712" s="91">
        <v>831.6</v>
      </c>
      <c r="T3712" s="91"/>
      <c r="U3712" s="91">
        <f t="shared" si="347"/>
        <v>831.6</v>
      </c>
      <c r="V3712" s="82" t="str">
        <f t="shared" si="345"/>
        <v>115500000909</v>
      </c>
      <c r="W3712" s="83">
        <f>VLOOKUP(V3712,Factors!$E$6:$H$5950,4,FALSE)</f>
        <v>0.1119</v>
      </c>
      <c r="X3712" t="str">
        <f>VLOOKUP(V3712,Factors!$E$6:$F$5950,2,FALSE)</f>
        <v>Customers-All</v>
      </c>
      <c r="Y3712" s="92">
        <f t="shared" si="348"/>
        <v>93.056039999999996</v>
      </c>
      <c r="Z3712" s="92">
        <f t="shared" si="349"/>
        <v>738.54395999999997</v>
      </c>
      <c r="AA3712" s="92">
        <f t="shared" si="350"/>
        <v>831.59999999999991</v>
      </c>
    </row>
    <row r="3713" spans="1:27" x14ac:dyDescent="0.25">
      <c r="A3713" t="s">
        <v>793</v>
      </c>
      <c r="B3713" t="s">
        <v>221</v>
      </c>
      <c r="C3713" t="s">
        <v>222</v>
      </c>
      <c r="D3713" t="s">
        <v>798</v>
      </c>
      <c r="E3713" t="s">
        <v>799</v>
      </c>
      <c r="F3713" t="str">
        <f t="shared" si="346"/>
        <v>0000</v>
      </c>
      <c r="G3713" t="s">
        <v>146</v>
      </c>
      <c r="H3713" t="s">
        <v>147</v>
      </c>
      <c r="I3713" s="91">
        <v>932.49</v>
      </c>
      <c r="J3713" s="91">
        <v>449.6</v>
      </c>
      <c r="K3713" s="91">
        <v>411.1</v>
      </c>
      <c r="L3713" s="91"/>
      <c r="M3713" s="91"/>
      <c r="N3713" s="91"/>
      <c r="O3713" s="91"/>
      <c r="P3713" s="91"/>
      <c r="Q3713" s="91"/>
      <c r="R3713" s="91"/>
      <c r="S3713" s="91"/>
      <c r="T3713" s="91"/>
      <c r="U3713" s="91">
        <f t="shared" si="347"/>
        <v>1793.19</v>
      </c>
      <c r="V3713" s="82" t="str">
        <f t="shared" si="345"/>
        <v>115500000909</v>
      </c>
      <c r="W3713" s="83">
        <f>VLOOKUP(V3713,Factors!$E$6:$H$5950,4,FALSE)</f>
        <v>0.1119</v>
      </c>
      <c r="X3713" t="str">
        <f>VLOOKUP(V3713,Factors!$E$6:$F$5950,2,FALSE)</f>
        <v>Customers-All</v>
      </c>
      <c r="Y3713" s="92">
        <f t="shared" si="348"/>
        <v>200.657961</v>
      </c>
      <c r="Z3713" s="92">
        <f t="shared" si="349"/>
        <v>1592.5320390000002</v>
      </c>
      <c r="AA3713" s="92">
        <f t="shared" si="350"/>
        <v>1793.19</v>
      </c>
    </row>
    <row r="3714" spans="1:27" x14ac:dyDescent="0.25">
      <c r="A3714" t="s">
        <v>793</v>
      </c>
      <c r="B3714" t="s">
        <v>221</v>
      </c>
      <c r="C3714" t="s">
        <v>222</v>
      </c>
      <c r="D3714" t="s">
        <v>798</v>
      </c>
      <c r="E3714" t="s">
        <v>799</v>
      </c>
      <c r="F3714" t="str">
        <f t="shared" si="346"/>
        <v>0000</v>
      </c>
      <c r="G3714" t="s">
        <v>166</v>
      </c>
      <c r="H3714" t="s">
        <v>167</v>
      </c>
      <c r="I3714" s="91"/>
      <c r="J3714" s="91"/>
      <c r="K3714" s="91"/>
      <c r="L3714" s="91"/>
      <c r="M3714" s="91"/>
      <c r="N3714" s="91"/>
      <c r="O3714" s="91"/>
      <c r="P3714" s="91"/>
      <c r="Q3714" s="91"/>
      <c r="R3714" s="91">
        <v>-214.52</v>
      </c>
      <c r="S3714" s="91">
        <v>-214.52</v>
      </c>
      <c r="T3714" s="91"/>
      <c r="U3714" s="91">
        <f t="shared" si="347"/>
        <v>-429.04</v>
      </c>
      <c r="V3714" s="82" t="str">
        <f t="shared" si="345"/>
        <v>115500000909</v>
      </c>
      <c r="W3714" s="83">
        <f>VLOOKUP(V3714,Factors!$E$6:$H$5950,4,FALSE)</f>
        <v>0.1119</v>
      </c>
      <c r="X3714" t="str">
        <f>VLOOKUP(V3714,Factors!$E$6:$F$5950,2,FALSE)</f>
        <v>Customers-All</v>
      </c>
      <c r="Y3714" s="92">
        <f t="shared" si="348"/>
        <v>-48.009576000000003</v>
      </c>
      <c r="Z3714" s="92">
        <f t="shared" si="349"/>
        <v>-381.03042400000004</v>
      </c>
      <c r="AA3714" s="92">
        <f t="shared" si="350"/>
        <v>-429.04</v>
      </c>
    </row>
    <row r="3715" spans="1:27" x14ac:dyDescent="0.25">
      <c r="A3715" t="s">
        <v>793</v>
      </c>
      <c r="B3715" t="s">
        <v>221</v>
      </c>
      <c r="C3715" t="s">
        <v>222</v>
      </c>
      <c r="D3715" t="s">
        <v>800</v>
      </c>
      <c r="E3715" t="s">
        <v>801</v>
      </c>
      <c r="F3715" t="str">
        <f t="shared" si="346"/>
        <v>1000</v>
      </c>
      <c r="G3715" t="s">
        <v>98</v>
      </c>
      <c r="H3715" t="s">
        <v>99</v>
      </c>
      <c r="I3715" s="91"/>
      <c r="J3715" s="91"/>
      <c r="K3715" s="91"/>
      <c r="L3715" s="91"/>
      <c r="M3715" s="91">
        <v>22.6</v>
      </c>
      <c r="N3715" s="91"/>
      <c r="O3715" s="91"/>
      <c r="P3715" s="91"/>
      <c r="Q3715" s="91"/>
      <c r="R3715" s="91"/>
      <c r="S3715" s="91"/>
      <c r="T3715" s="91"/>
      <c r="U3715" s="91">
        <f t="shared" si="347"/>
        <v>22.6</v>
      </c>
      <c r="V3715" s="82" t="str">
        <f t="shared" si="345"/>
        <v>115501000909</v>
      </c>
      <c r="W3715" s="83">
        <f>VLOOKUP(V3715,Factors!$E$6:$H$5950,4,FALSE)</f>
        <v>0.1119</v>
      </c>
      <c r="X3715" t="str">
        <f>VLOOKUP(V3715,Factors!$E$6:$F$5950,2,FALSE)</f>
        <v>Customers-All</v>
      </c>
      <c r="Y3715" s="92">
        <f t="shared" si="348"/>
        <v>2.52894</v>
      </c>
      <c r="Z3715" s="92">
        <f t="shared" si="349"/>
        <v>20.071060000000003</v>
      </c>
      <c r="AA3715" s="92">
        <f t="shared" si="350"/>
        <v>22.6</v>
      </c>
    </row>
    <row r="3716" spans="1:27" x14ac:dyDescent="0.25">
      <c r="A3716" t="s">
        <v>793</v>
      </c>
      <c r="B3716" t="s">
        <v>221</v>
      </c>
      <c r="C3716" t="s">
        <v>222</v>
      </c>
      <c r="D3716" t="s">
        <v>800</v>
      </c>
      <c r="E3716" t="s">
        <v>801</v>
      </c>
      <c r="F3716" t="str">
        <f t="shared" si="346"/>
        <v>1000</v>
      </c>
      <c r="G3716" t="s">
        <v>412</v>
      </c>
      <c r="H3716" t="s">
        <v>413</v>
      </c>
      <c r="I3716" s="91">
        <v>-4628</v>
      </c>
      <c r="J3716" s="91">
        <v>41499</v>
      </c>
      <c r="K3716" s="91">
        <v>20074</v>
      </c>
      <c r="L3716" s="91">
        <v>28613</v>
      </c>
      <c r="M3716" s="91">
        <v>31681</v>
      </c>
      <c r="N3716" s="91">
        <v>5744</v>
      </c>
      <c r="O3716" s="91">
        <v>43144.3</v>
      </c>
      <c r="P3716" s="91">
        <v>8681</v>
      </c>
      <c r="Q3716" s="91">
        <v>27477.84</v>
      </c>
      <c r="R3716" s="91">
        <v>6696</v>
      </c>
      <c r="S3716" s="91">
        <v>19541</v>
      </c>
      <c r="T3716" s="91">
        <v>14902</v>
      </c>
      <c r="U3716" s="91">
        <f t="shared" si="347"/>
        <v>243425.13999999998</v>
      </c>
      <c r="V3716" s="82" t="str">
        <f t="shared" ref="V3716:V3779" si="351">CONCATENATE(B3716,RIGHT(D3716,4),A3716)</f>
        <v>115501000909</v>
      </c>
      <c r="W3716" s="83">
        <f>VLOOKUP(V3716,Factors!$E$6:$H$5950,4,FALSE)</f>
        <v>0.1119</v>
      </c>
      <c r="X3716" t="str">
        <f>VLOOKUP(V3716,Factors!$E$6:$F$5950,2,FALSE)</f>
        <v>Customers-All</v>
      </c>
      <c r="Y3716" s="92">
        <f t="shared" si="348"/>
        <v>27239.273165999999</v>
      </c>
      <c r="Z3716" s="92">
        <f t="shared" si="349"/>
        <v>216185.86683399999</v>
      </c>
      <c r="AA3716" s="92">
        <f t="shared" si="350"/>
        <v>243425.13999999998</v>
      </c>
    </row>
    <row r="3717" spans="1:27" x14ac:dyDescent="0.25">
      <c r="A3717" t="s">
        <v>793</v>
      </c>
      <c r="B3717" t="s">
        <v>221</v>
      </c>
      <c r="C3717" t="s">
        <v>222</v>
      </c>
      <c r="D3717" t="s">
        <v>800</v>
      </c>
      <c r="E3717" t="s">
        <v>801</v>
      </c>
      <c r="F3717" t="str">
        <f t="shared" ref="F3717:F3780" si="352">RIGHT(D3717,4)</f>
        <v>1000</v>
      </c>
      <c r="G3717" t="s">
        <v>102</v>
      </c>
      <c r="H3717" t="s">
        <v>103</v>
      </c>
      <c r="I3717" s="91">
        <v>493</v>
      </c>
      <c r="J3717" s="91">
        <v>251.6</v>
      </c>
      <c r="K3717" s="91">
        <v>102</v>
      </c>
      <c r="L3717" s="91">
        <v>69</v>
      </c>
      <c r="M3717" s="91">
        <v>525.91999999999996</v>
      </c>
      <c r="N3717" s="91">
        <v>538</v>
      </c>
      <c r="O3717" s="91">
        <v>406.5</v>
      </c>
      <c r="P3717" s="91">
        <v>69</v>
      </c>
      <c r="Q3717" s="91">
        <v>376</v>
      </c>
      <c r="R3717" s="91">
        <v>635.25</v>
      </c>
      <c r="S3717" s="91">
        <v>2668</v>
      </c>
      <c r="T3717" s="91">
        <v>336.9</v>
      </c>
      <c r="U3717" s="91">
        <f t="shared" ref="U3717:U3780" si="353">SUM(I3717:T3717)</f>
        <v>6471.17</v>
      </c>
      <c r="V3717" s="82" t="str">
        <f t="shared" si="351"/>
        <v>115501000909</v>
      </c>
      <c r="W3717" s="83">
        <f>VLOOKUP(V3717,Factors!$E$6:$H$5950,4,FALSE)</f>
        <v>0.1119</v>
      </c>
      <c r="X3717" t="str">
        <f>VLOOKUP(V3717,Factors!$E$6:$F$5950,2,FALSE)</f>
        <v>Customers-All</v>
      </c>
      <c r="Y3717" s="92">
        <f t="shared" si="348"/>
        <v>724.12392299999999</v>
      </c>
      <c r="Z3717" s="92">
        <f t="shared" si="349"/>
        <v>5747.046077</v>
      </c>
      <c r="AA3717" s="92">
        <f t="shared" si="350"/>
        <v>6471.17</v>
      </c>
    </row>
    <row r="3718" spans="1:27" x14ac:dyDescent="0.25">
      <c r="A3718" t="s">
        <v>793</v>
      </c>
      <c r="B3718" t="s">
        <v>221</v>
      </c>
      <c r="C3718" t="s">
        <v>222</v>
      </c>
      <c r="D3718" t="s">
        <v>802</v>
      </c>
      <c r="E3718" t="s">
        <v>803</v>
      </c>
      <c r="F3718" t="str">
        <f t="shared" si="352"/>
        <v>3000</v>
      </c>
      <c r="G3718" t="s">
        <v>122</v>
      </c>
      <c r="H3718" t="s">
        <v>123</v>
      </c>
      <c r="I3718" s="91">
        <v>35.11</v>
      </c>
      <c r="J3718" s="91">
        <v>35.18</v>
      </c>
      <c r="K3718" s="91">
        <v>19059.07</v>
      </c>
      <c r="L3718" s="91">
        <v>35.200000000000003</v>
      </c>
      <c r="M3718" s="91">
        <v>83.39</v>
      </c>
      <c r="N3718" s="91"/>
      <c r="O3718" s="91">
        <v>33.950000000000003</v>
      </c>
      <c r="P3718" s="91">
        <v>2116.34</v>
      </c>
      <c r="Q3718" s="91"/>
      <c r="R3718" s="91">
        <v>35.380000000000003</v>
      </c>
      <c r="S3718" s="91">
        <v>37.71</v>
      </c>
      <c r="T3718" s="91">
        <v>66.959999999999994</v>
      </c>
      <c r="U3718" s="91">
        <f t="shared" si="353"/>
        <v>21538.29</v>
      </c>
      <c r="V3718" s="82" t="str">
        <f t="shared" si="351"/>
        <v>115503000909</v>
      </c>
      <c r="W3718" s="83">
        <f>VLOOKUP(V3718,Factors!$E$6:$H$5950,4,FALSE)</f>
        <v>0.1119</v>
      </c>
      <c r="X3718" t="str">
        <f>VLOOKUP(V3718,Factors!$E$6:$F$5950,2,FALSE)</f>
        <v>Customers-All</v>
      </c>
      <c r="Y3718" s="92">
        <f t="shared" si="348"/>
        <v>2410.1346510000003</v>
      </c>
      <c r="Z3718" s="92">
        <f t="shared" si="349"/>
        <v>19128.155349000001</v>
      </c>
      <c r="AA3718" s="92">
        <f t="shared" si="350"/>
        <v>21538.29</v>
      </c>
    </row>
    <row r="3719" spans="1:27" x14ac:dyDescent="0.25">
      <c r="A3719" t="s">
        <v>793</v>
      </c>
      <c r="B3719" t="s">
        <v>221</v>
      </c>
      <c r="C3719" t="s">
        <v>222</v>
      </c>
      <c r="D3719" t="s">
        <v>802</v>
      </c>
      <c r="E3719" t="s">
        <v>803</v>
      </c>
      <c r="F3719" t="str">
        <f t="shared" si="352"/>
        <v>3000</v>
      </c>
      <c r="G3719" t="s">
        <v>207</v>
      </c>
      <c r="H3719" t="s">
        <v>208</v>
      </c>
      <c r="I3719" s="91"/>
      <c r="J3719" s="91"/>
      <c r="K3719" s="91"/>
      <c r="L3719" s="91"/>
      <c r="M3719" s="91"/>
      <c r="N3719" s="91"/>
      <c r="O3719" s="91"/>
      <c r="P3719" s="91"/>
      <c r="Q3719" s="91"/>
      <c r="R3719" s="91">
        <v>684.37</v>
      </c>
      <c r="S3719" s="91"/>
      <c r="T3719" s="91"/>
      <c r="U3719" s="91">
        <f t="shared" si="353"/>
        <v>684.37</v>
      </c>
      <c r="V3719" s="82" t="str">
        <f t="shared" si="351"/>
        <v>115503000909</v>
      </c>
      <c r="W3719" s="83">
        <f>VLOOKUP(V3719,Factors!$E$6:$H$5950,4,FALSE)</f>
        <v>0.1119</v>
      </c>
      <c r="X3719" t="str">
        <f>VLOOKUP(V3719,Factors!$E$6:$F$5950,2,FALSE)</f>
        <v>Customers-All</v>
      </c>
      <c r="Y3719" s="92">
        <f t="shared" si="348"/>
        <v>76.581002999999995</v>
      </c>
      <c r="Z3719" s="92">
        <f t="shared" si="349"/>
        <v>607.78899699999999</v>
      </c>
      <c r="AA3719" s="92">
        <f t="shared" si="350"/>
        <v>684.37</v>
      </c>
    </row>
    <row r="3720" spans="1:27" x14ac:dyDescent="0.25">
      <c r="A3720" t="s">
        <v>793</v>
      </c>
      <c r="B3720" t="s">
        <v>221</v>
      </c>
      <c r="C3720" t="s">
        <v>222</v>
      </c>
      <c r="D3720" t="s">
        <v>802</v>
      </c>
      <c r="E3720" t="s">
        <v>803</v>
      </c>
      <c r="F3720" t="str">
        <f t="shared" si="352"/>
        <v>3000</v>
      </c>
      <c r="G3720" t="s">
        <v>71</v>
      </c>
      <c r="H3720" t="s">
        <v>72</v>
      </c>
      <c r="I3720" s="91">
        <v>4948.05</v>
      </c>
      <c r="J3720" s="91">
        <v>5864.88</v>
      </c>
      <c r="K3720" s="91">
        <v>5201.41</v>
      </c>
      <c r="L3720" s="91">
        <v>5634.83</v>
      </c>
      <c r="M3720" s="91">
        <v>4637.6000000000004</v>
      </c>
      <c r="N3720" s="91">
        <v>8204.02</v>
      </c>
      <c r="O3720" s="91">
        <v>6133.58</v>
      </c>
      <c r="P3720" s="91">
        <v>8998.7000000000007</v>
      </c>
      <c r="Q3720" s="91">
        <v>8045.61</v>
      </c>
      <c r="R3720" s="91">
        <v>8479.73</v>
      </c>
      <c r="S3720" s="91">
        <v>3646</v>
      </c>
      <c r="T3720" s="91">
        <v>8232.83</v>
      </c>
      <c r="U3720" s="91">
        <f t="shared" si="353"/>
        <v>78027.239999999991</v>
      </c>
      <c r="V3720" s="82" t="str">
        <f t="shared" si="351"/>
        <v>115503000909</v>
      </c>
      <c r="W3720" s="83">
        <f>VLOOKUP(V3720,Factors!$E$6:$H$5950,4,FALSE)</f>
        <v>0.1119</v>
      </c>
      <c r="X3720" t="str">
        <f>VLOOKUP(V3720,Factors!$E$6:$F$5950,2,FALSE)</f>
        <v>Customers-All</v>
      </c>
      <c r="Y3720" s="92">
        <f t="shared" si="348"/>
        <v>8731.2481559999997</v>
      </c>
      <c r="Z3720" s="92">
        <f t="shared" si="349"/>
        <v>69295.991843999989</v>
      </c>
      <c r="AA3720" s="92">
        <f t="shared" si="350"/>
        <v>78027.239999999991</v>
      </c>
    </row>
    <row r="3721" spans="1:27" x14ac:dyDescent="0.25">
      <c r="A3721" t="s">
        <v>793</v>
      </c>
      <c r="B3721" t="s">
        <v>221</v>
      </c>
      <c r="C3721" t="s">
        <v>222</v>
      </c>
      <c r="D3721" t="s">
        <v>802</v>
      </c>
      <c r="E3721" t="s">
        <v>803</v>
      </c>
      <c r="F3721" t="str">
        <f t="shared" si="352"/>
        <v>3000</v>
      </c>
      <c r="G3721" t="s">
        <v>412</v>
      </c>
      <c r="H3721" t="s">
        <v>413</v>
      </c>
      <c r="I3721" s="91"/>
      <c r="J3721" s="91">
        <v>2073.6</v>
      </c>
      <c r="K3721" s="91">
        <v>11899.13</v>
      </c>
      <c r="L3721" s="91">
        <v>0</v>
      </c>
      <c r="M3721" s="91"/>
      <c r="N3721" s="91"/>
      <c r="O3721" s="91">
        <v>7028.36</v>
      </c>
      <c r="P3721" s="91"/>
      <c r="Q3721" s="91"/>
      <c r="R3721" s="91">
        <v>1769.28</v>
      </c>
      <c r="S3721" s="91">
        <v>13193.68</v>
      </c>
      <c r="T3721" s="91">
        <v>-7417</v>
      </c>
      <c r="U3721" s="91">
        <f t="shared" si="353"/>
        <v>28547.050000000003</v>
      </c>
      <c r="V3721" s="82" t="str">
        <f t="shared" si="351"/>
        <v>115503000909</v>
      </c>
      <c r="W3721" s="83">
        <f>VLOOKUP(V3721,Factors!$E$6:$H$5950,4,FALSE)</f>
        <v>0.1119</v>
      </c>
      <c r="X3721" t="str">
        <f>VLOOKUP(V3721,Factors!$E$6:$F$5950,2,FALSE)</f>
        <v>Customers-All</v>
      </c>
      <c r="Y3721" s="92">
        <f t="shared" si="348"/>
        <v>3194.4148950000003</v>
      </c>
      <c r="Z3721" s="92">
        <f t="shared" si="349"/>
        <v>25352.635105000001</v>
      </c>
      <c r="AA3721" s="92">
        <f t="shared" si="350"/>
        <v>28547.050000000003</v>
      </c>
    </row>
    <row r="3722" spans="1:27" x14ac:dyDescent="0.25">
      <c r="A3722" t="s">
        <v>793</v>
      </c>
      <c r="B3722" t="s">
        <v>221</v>
      </c>
      <c r="C3722" t="s">
        <v>222</v>
      </c>
      <c r="D3722" t="s">
        <v>802</v>
      </c>
      <c r="E3722" t="s">
        <v>803</v>
      </c>
      <c r="F3722" t="str">
        <f t="shared" si="352"/>
        <v>3000</v>
      </c>
      <c r="G3722" t="s">
        <v>679</v>
      </c>
      <c r="H3722" t="s">
        <v>680</v>
      </c>
      <c r="I3722" s="91">
        <v>468</v>
      </c>
      <c r="J3722" s="91"/>
      <c r="K3722" s="91"/>
      <c r="L3722" s="91"/>
      <c r="M3722" s="91"/>
      <c r="N3722" s="91"/>
      <c r="O3722" s="91"/>
      <c r="P3722" s="91"/>
      <c r="Q3722" s="91"/>
      <c r="R3722" s="91"/>
      <c r="S3722" s="91"/>
      <c r="T3722" s="91"/>
      <c r="U3722" s="91">
        <f t="shared" si="353"/>
        <v>468</v>
      </c>
      <c r="V3722" s="82" t="str">
        <f t="shared" si="351"/>
        <v>115503000909</v>
      </c>
      <c r="W3722" s="83">
        <f>VLOOKUP(V3722,Factors!$E$6:$H$5950,4,FALSE)</f>
        <v>0.1119</v>
      </c>
      <c r="X3722" t="str">
        <f>VLOOKUP(V3722,Factors!$E$6:$F$5950,2,FALSE)</f>
        <v>Customers-All</v>
      </c>
      <c r="Y3722" s="92">
        <f t="shared" si="348"/>
        <v>52.369199999999999</v>
      </c>
      <c r="Z3722" s="92">
        <f t="shared" si="349"/>
        <v>415.63080000000002</v>
      </c>
      <c r="AA3722" s="92">
        <f t="shared" si="350"/>
        <v>468</v>
      </c>
    </row>
    <row r="3723" spans="1:27" x14ac:dyDescent="0.25">
      <c r="A3723" t="s">
        <v>793</v>
      </c>
      <c r="B3723" t="s">
        <v>221</v>
      </c>
      <c r="C3723" t="s">
        <v>222</v>
      </c>
      <c r="D3723" t="s">
        <v>802</v>
      </c>
      <c r="E3723" t="s">
        <v>803</v>
      </c>
      <c r="F3723" t="str">
        <f t="shared" si="352"/>
        <v>3000</v>
      </c>
      <c r="G3723" t="s">
        <v>102</v>
      </c>
      <c r="H3723" t="s">
        <v>103</v>
      </c>
      <c r="I3723" s="91">
        <v>13580</v>
      </c>
      <c r="J3723" s="91">
        <v>16385.5</v>
      </c>
      <c r="K3723" s="91">
        <v>6356.51</v>
      </c>
      <c r="L3723" s="91"/>
      <c r="M3723" s="91">
        <v>3703</v>
      </c>
      <c r="N3723" s="91">
        <v>5708</v>
      </c>
      <c r="O3723" s="91">
        <v>5948</v>
      </c>
      <c r="P3723" s="91">
        <v>14528.25</v>
      </c>
      <c r="Q3723" s="91">
        <v>8833</v>
      </c>
      <c r="R3723" s="91">
        <v>10179.25</v>
      </c>
      <c r="S3723" s="91">
        <v>1670</v>
      </c>
      <c r="T3723" s="91">
        <v>512.5</v>
      </c>
      <c r="U3723" s="91">
        <f t="shared" si="353"/>
        <v>87404.010000000009</v>
      </c>
      <c r="V3723" s="82" t="str">
        <f t="shared" si="351"/>
        <v>115503000909</v>
      </c>
      <c r="W3723" s="83">
        <f>VLOOKUP(V3723,Factors!$E$6:$H$5950,4,FALSE)</f>
        <v>0.1119</v>
      </c>
      <c r="X3723" t="str">
        <f>VLOOKUP(V3723,Factors!$E$6:$F$5950,2,FALSE)</f>
        <v>Customers-All</v>
      </c>
      <c r="Y3723" s="92">
        <f t="shared" si="348"/>
        <v>9780.5087190000013</v>
      </c>
      <c r="Z3723" s="92">
        <f t="shared" si="349"/>
        <v>77623.501281000004</v>
      </c>
      <c r="AA3723" s="92">
        <f t="shared" si="350"/>
        <v>87404.010000000009</v>
      </c>
    </row>
    <row r="3724" spans="1:27" x14ac:dyDescent="0.25">
      <c r="A3724" t="s">
        <v>793</v>
      </c>
      <c r="B3724" t="s">
        <v>221</v>
      </c>
      <c r="C3724" t="s">
        <v>222</v>
      </c>
      <c r="D3724" t="s">
        <v>802</v>
      </c>
      <c r="E3724" t="s">
        <v>803</v>
      </c>
      <c r="F3724" t="str">
        <f t="shared" si="352"/>
        <v>3000</v>
      </c>
      <c r="G3724" t="s">
        <v>495</v>
      </c>
      <c r="H3724" t="s">
        <v>496</v>
      </c>
      <c r="I3724" s="91"/>
      <c r="J3724" s="91">
        <v>468</v>
      </c>
      <c r="K3724" s="91">
        <v>468</v>
      </c>
      <c r="L3724" s="91">
        <v>468</v>
      </c>
      <c r="M3724" s="91">
        <v>468</v>
      </c>
      <c r="N3724" s="91">
        <v>468</v>
      </c>
      <c r="O3724" s="91">
        <v>1509.75</v>
      </c>
      <c r="P3724" s="91">
        <v>468</v>
      </c>
      <c r="Q3724" s="91"/>
      <c r="R3724" s="91">
        <v>468</v>
      </c>
      <c r="S3724" s="91">
        <v>468</v>
      </c>
      <c r="T3724" s="91">
        <v>468</v>
      </c>
      <c r="U3724" s="91">
        <f t="shared" si="353"/>
        <v>5721.75</v>
      </c>
      <c r="V3724" s="82" t="str">
        <f t="shared" si="351"/>
        <v>115503000909</v>
      </c>
      <c r="W3724" s="83">
        <f>VLOOKUP(V3724,Factors!$E$6:$H$5950,4,FALSE)</f>
        <v>0.1119</v>
      </c>
      <c r="X3724" t="str">
        <f>VLOOKUP(V3724,Factors!$E$6:$F$5950,2,FALSE)</f>
        <v>Customers-All</v>
      </c>
      <c r="Y3724" s="92">
        <f t="shared" si="348"/>
        <v>640.263825</v>
      </c>
      <c r="Z3724" s="92">
        <f t="shared" si="349"/>
        <v>5081.486175</v>
      </c>
      <c r="AA3724" s="92">
        <f t="shared" si="350"/>
        <v>5721.75</v>
      </c>
    </row>
    <row r="3725" spans="1:27" x14ac:dyDescent="0.25">
      <c r="A3725" t="s">
        <v>793</v>
      </c>
      <c r="B3725" t="s">
        <v>221</v>
      </c>
      <c r="C3725" t="s">
        <v>222</v>
      </c>
      <c r="D3725" t="s">
        <v>802</v>
      </c>
      <c r="E3725" t="s">
        <v>803</v>
      </c>
      <c r="F3725" t="str">
        <f t="shared" si="352"/>
        <v>3000</v>
      </c>
      <c r="G3725" t="s">
        <v>144</v>
      </c>
      <c r="H3725" t="s">
        <v>145</v>
      </c>
      <c r="I3725" s="91"/>
      <c r="J3725" s="91"/>
      <c r="K3725" s="91"/>
      <c r="L3725" s="91"/>
      <c r="M3725" s="91"/>
      <c r="N3725" s="91"/>
      <c r="O3725" s="91"/>
      <c r="P3725" s="91">
        <v>74.25</v>
      </c>
      <c r="Q3725" s="91"/>
      <c r="R3725" s="91"/>
      <c r="S3725" s="91"/>
      <c r="T3725" s="91"/>
      <c r="U3725" s="91">
        <f t="shared" si="353"/>
        <v>74.25</v>
      </c>
      <c r="V3725" s="82" t="str">
        <f t="shared" si="351"/>
        <v>115503000909</v>
      </c>
      <c r="W3725" s="83">
        <f>VLOOKUP(V3725,Factors!$E$6:$H$5950,4,FALSE)</f>
        <v>0.1119</v>
      </c>
      <c r="X3725" t="str">
        <f>VLOOKUP(V3725,Factors!$E$6:$F$5950,2,FALSE)</f>
        <v>Customers-All</v>
      </c>
      <c r="Y3725" s="92">
        <f t="shared" si="348"/>
        <v>8.3085749999999994</v>
      </c>
      <c r="Z3725" s="92">
        <f t="shared" si="349"/>
        <v>65.941424999999995</v>
      </c>
      <c r="AA3725" s="92">
        <f t="shared" si="350"/>
        <v>74.25</v>
      </c>
    </row>
    <row r="3726" spans="1:27" x14ac:dyDescent="0.25">
      <c r="A3726" t="s">
        <v>793</v>
      </c>
      <c r="B3726" t="s">
        <v>221</v>
      </c>
      <c r="C3726" t="s">
        <v>222</v>
      </c>
      <c r="D3726" t="s">
        <v>804</v>
      </c>
      <c r="E3726" t="s">
        <v>805</v>
      </c>
      <c r="F3726" t="str">
        <f t="shared" si="352"/>
        <v>4000</v>
      </c>
      <c r="G3726" t="s">
        <v>102</v>
      </c>
      <c r="H3726" t="s">
        <v>103</v>
      </c>
      <c r="I3726" s="91"/>
      <c r="J3726" s="91">
        <v>195000</v>
      </c>
      <c r="K3726" s="91"/>
      <c r="L3726" s="91">
        <v>105000</v>
      </c>
      <c r="M3726" s="91"/>
      <c r="N3726" s="91"/>
      <c r="O3726" s="91"/>
      <c r="P3726" s="91"/>
      <c r="Q3726" s="91"/>
      <c r="R3726" s="91"/>
      <c r="S3726" s="91"/>
      <c r="T3726" s="91"/>
      <c r="U3726" s="91">
        <f t="shared" si="353"/>
        <v>300000</v>
      </c>
      <c r="V3726" s="82" t="str">
        <f t="shared" si="351"/>
        <v>115504000909</v>
      </c>
      <c r="W3726" s="83">
        <f>VLOOKUP(V3726,Factors!$E$6:$H$5950,4,FALSE)</f>
        <v>0.1119</v>
      </c>
      <c r="X3726" t="str">
        <f>VLOOKUP(V3726,Factors!$E$6:$F$5950,2,FALSE)</f>
        <v>Customers-All</v>
      </c>
      <c r="Y3726" s="92">
        <f t="shared" si="348"/>
        <v>33570</v>
      </c>
      <c r="Z3726" s="92">
        <f t="shared" si="349"/>
        <v>266430</v>
      </c>
      <c r="AA3726" s="92">
        <f t="shared" si="350"/>
        <v>300000</v>
      </c>
    </row>
    <row r="3727" spans="1:27" x14ac:dyDescent="0.25">
      <c r="A3727" t="s">
        <v>793</v>
      </c>
      <c r="B3727" t="s">
        <v>221</v>
      </c>
      <c r="C3727" t="s">
        <v>222</v>
      </c>
      <c r="D3727" t="s">
        <v>804</v>
      </c>
      <c r="E3727" t="s">
        <v>805</v>
      </c>
      <c r="F3727" t="str">
        <f t="shared" si="352"/>
        <v>4000</v>
      </c>
      <c r="G3727" t="s">
        <v>495</v>
      </c>
      <c r="H3727" t="s">
        <v>496</v>
      </c>
      <c r="I3727" s="91"/>
      <c r="J3727" s="91">
        <v>70890</v>
      </c>
      <c r="K3727" s="91"/>
      <c r="L3727" s="91"/>
      <c r="M3727" s="91">
        <v>66400</v>
      </c>
      <c r="N3727" s="91">
        <v>66400</v>
      </c>
      <c r="O3727" s="91"/>
      <c r="P3727" s="91">
        <v>9666</v>
      </c>
      <c r="Q3727" s="91">
        <v>72754</v>
      </c>
      <c r="R3727" s="91">
        <v>72754</v>
      </c>
      <c r="S3727" s="91">
        <v>51159</v>
      </c>
      <c r="T3727" s="91">
        <v>17290</v>
      </c>
      <c r="U3727" s="91">
        <f t="shared" si="353"/>
        <v>427313</v>
      </c>
      <c r="V3727" s="82" t="str">
        <f t="shared" si="351"/>
        <v>115504000909</v>
      </c>
      <c r="W3727" s="83">
        <f>VLOOKUP(V3727,Factors!$E$6:$H$5950,4,FALSE)</f>
        <v>0.1119</v>
      </c>
      <c r="X3727" t="str">
        <f>VLOOKUP(V3727,Factors!$E$6:$F$5950,2,FALSE)</f>
        <v>Customers-All</v>
      </c>
      <c r="Y3727" s="92">
        <f t="shared" si="348"/>
        <v>47816.324699999997</v>
      </c>
      <c r="Z3727" s="92">
        <f t="shared" si="349"/>
        <v>379496.6753</v>
      </c>
      <c r="AA3727" s="92">
        <f t="shared" si="350"/>
        <v>427313</v>
      </c>
    </row>
    <row r="3728" spans="1:27" x14ac:dyDescent="0.25">
      <c r="A3728" t="s">
        <v>793</v>
      </c>
      <c r="B3728" t="s">
        <v>221</v>
      </c>
      <c r="C3728" t="s">
        <v>222</v>
      </c>
      <c r="D3728" t="s">
        <v>806</v>
      </c>
      <c r="E3728" t="s">
        <v>807</v>
      </c>
      <c r="F3728" t="str">
        <f t="shared" si="352"/>
        <v>8000</v>
      </c>
      <c r="G3728" t="s">
        <v>110</v>
      </c>
      <c r="H3728" t="s">
        <v>111</v>
      </c>
      <c r="I3728" s="91">
        <v>9383.5300000000007</v>
      </c>
      <c r="J3728" s="91">
        <v>11010.82</v>
      </c>
      <c r="K3728" s="91">
        <v>9397.57</v>
      </c>
      <c r="L3728" s="91">
        <v>11094.16</v>
      </c>
      <c r="M3728" s="91">
        <v>8972.89</v>
      </c>
      <c r="N3728" s="91">
        <v>9996.07</v>
      </c>
      <c r="O3728" s="91">
        <v>10046.1</v>
      </c>
      <c r="P3728" s="91">
        <v>9834.64</v>
      </c>
      <c r="Q3728" s="91">
        <v>8299.9500000000007</v>
      </c>
      <c r="R3728" s="91">
        <v>10754.84</v>
      </c>
      <c r="S3728" s="91">
        <v>9430.11</v>
      </c>
      <c r="T3728" s="91">
        <v>8158.48</v>
      </c>
      <c r="U3728" s="91">
        <f t="shared" si="353"/>
        <v>116379.15999999999</v>
      </c>
      <c r="V3728" s="82" t="str">
        <f t="shared" si="351"/>
        <v>115508000909</v>
      </c>
      <c r="W3728" s="83">
        <f>VLOOKUP(V3728,Factors!$E$6:$H$5950,4,FALSE)</f>
        <v>0.1119</v>
      </c>
      <c r="X3728" t="str">
        <f>VLOOKUP(V3728,Factors!$E$6:$F$5950,2,FALSE)</f>
        <v>Customers-All</v>
      </c>
      <c r="Y3728" s="92">
        <f t="shared" si="348"/>
        <v>13022.828003999999</v>
      </c>
      <c r="Z3728" s="92">
        <f t="shared" si="349"/>
        <v>103356.33199599999</v>
      </c>
      <c r="AA3728" s="92">
        <f t="shared" si="350"/>
        <v>116379.15999999999</v>
      </c>
    </row>
    <row r="3729" spans="1:27" x14ac:dyDescent="0.25">
      <c r="A3729" t="s">
        <v>793</v>
      </c>
      <c r="B3729" t="s">
        <v>221</v>
      </c>
      <c r="C3729" t="s">
        <v>222</v>
      </c>
      <c r="D3729" t="s">
        <v>806</v>
      </c>
      <c r="E3729" t="s">
        <v>807</v>
      </c>
      <c r="F3729" t="str">
        <f t="shared" si="352"/>
        <v>8000</v>
      </c>
      <c r="G3729" t="s">
        <v>88</v>
      </c>
      <c r="H3729" t="s">
        <v>89</v>
      </c>
      <c r="I3729" s="91">
        <v>1483.17</v>
      </c>
      <c r="J3729" s="91">
        <v>1483.16</v>
      </c>
      <c r="K3729" s="91">
        <v>1494.4</v>
      </c>
      <c r="L3729" s="91">
        <v>1494.38</v>
      </c>
      <c r="M3729" s="91">
        <v>1494.38</v>
      </c>
      <c r="N3729" s="91">
        <v>1494.39</v>
      </c>
      <c r="O3729" s="91">
        <v>1494.38</v>
      </c>
      <c r="P3729" s="91">
        <v>1494.39</v>
      </c>
      <c r="Q3729" s="91">
        <v>1494.41</v>
      </c>
      <c r="R3729" s="91">
        <v>1494.38</v>
      </c>
      <c r="S3729" s="91">
        <v>1494.38</v>
      </c>
      <c r="T3729" s="91">
        <v>1494.39</v>
      </c>
      <c r="U3729" s="91">
        <f t="shared" si="353"/>
        <v>17910.21</v>
      </c>
      <c r="V3729" s="82" t="str">
        <f t="shared" si="351"/>
        <v>115508000909</v>
      </c>
      <c r="W3729" s="83">
        <f>VLOOKUP(V3729,Factors!$E$6:$H$5950,4,FALSE)</f>
        <v>0.1119</v>
      </c>
      <c r="X3729" t="str">
        <f>VLOOKUP(V3729,Factors!$E$6:$F$5950,2,FALSE)</f>
        <v>Customers-All</v>
      </c>
      <c r="Y3729" s="92">
        <f t="shared" si="348"/>
        <v>2004.1524989999998</v>
      </c>
      <c r="Z3729" s="92">
        <f t="shared" si="349"/>
        <v>15906.057500999999</v>
      </c>
      <c r="AA3729" s="92">
        <f t="shared" si="350"/>
        <v>17910.21</v>
      </c>
    </row>
    <row r="3730" spans="1:27" x14ac:dyDescent="0.25">
      <c r="A3730" t="s">
        <v>793</v>
      </c>
      <c r="B3730" t="s">
        <v>221</v>
      </c>
      <c r="C3730" t="s">
        <v>222</v>
      </c>
      <c r="D3730" t="s">
        <v>806</v>
      </c>
      <c r="E3730" t="s">
        <v>807</v>
      </c>
      <c r="F3730" t="str">
        <f t="shared" si="352"/>
        <v>8000</v>
      </c>
      <c r="G3730" t="s">
        <v>90</v>
      </c>
      <c r="H3730" t="s">
        <v>91</v>
      </c>
      <c r="I3730" s="91">
        <v>5761.94</v>
      </c>
      <c r="J3730" s="91">
        <v>5761.96</v>
      </c>
      <c r="K3730" s="91">
        <v>5805.6</v>
      </c>
      <c r="L3730" s="91">
        <v>5805.58</v>
      </c>
      <c r="M3730" s="91">
        <v>5805.58</v>
      </c>
      <c r="N3730" s="91">
        <v>5805.58</v>
      </c>
      <c r="O3730" s="91">
        <v>5805.57</v>
      </c>
      <c r="P3730" s="91">
        <v>5805.58</v>
      </c>
      <c r="Q3730" s="91">
        <v>5805.56</v>
      </c>
      <c r="R3730" s="91">
        <v>5805.58</v>
      </c>
      <c r="S3730" s="91">
        <v>5805.57</v>
      </c>
      <c r="T3730" s="91">
        <v>5805.57</v>
      </c>
      <c r="U3730" s="91">
        <f t="shared" si="353"/>
        <v>69579.670000000013</v>
      </c>
      <c r="V3730" s="82" t="str">
        <f t="shared" si="351"/>
        <v>115508000909</v>
      </c>
      <c r="W3730" s="83">
        <f>VLOOKUP(V3730,Factors!$E$6:$H$5950,4,FALSE)</f>
        <v>0.1119</v>
      </c>
      <c r="X3730" t="str">
        <f>VLOOKUP(V3730,Factors!$E$6:$F$5950,2,FALSE)</f>
        <v>Customers-All</v>
      </c>
      <c r="Y3730" s="92">
        <f t="shared" ref="Y3730:Y3793" si="354">U3730*W3730</f>
        <v>7785.9650730000012</v>
      </c>
      <c r="Z3730" s="92">
        <f t="shared" ref="Z3730:Z3793" si="355">U3730-Y3730</f>
        <v>61793.704927000013</v>
      </c>
      <c r="AA3730" s="92">
        <f t="shared" ref="AA3730:AA3793" si="356">Y3730+Z3730</f>
        <v>69579.670000000013</v>
      </c>
    </row>
    <row r="3731" spans="1:27" x14ac:dyDescent="0.25">
      <c r="A3731" t="s">
        <v>793</v>
      </c>
      <c r="B3731" t="s">
        <v>221</v>
      </c>
      <c r="C3731" t="s">
        <v>222</v>
      </c>
      <c r="D3731" t="s">
        <v>806</v>
      </c>
      <c r="E3731" t="s">
        <v>807</v>
      </c>
      <c r="F3731" t="str">
        <f t="shared" si="352"/>
        <v>8000</v>
      </c>
      <c r="G3731" t="s">
        <v>312</v>
      </c>
      <c r="H3731" t="s">
        <v>313</v>
      </c>
      <c r="I3731" s="91"/>
      <c r="J3731" s="91">
        <v>583.4</v>
      </c>
      <c r="K3731" s="91"/>
      <c r="L3731" s="91"/>
      <c r="M3731" s="91"/>
      <c r="N3731" s="91"/>
      <c r="O3731" s="91"/>
      <c r="P3731" s="91"/>
      <c r="Q3731" s="91"/>
      <c r="R3731" s="91"/>
      <c r="S3731" s="91"/>
      <c r="T3731" s="91"/>
      <c r="U3731" s="91">
        <f t="shared" si="353"/>
        <v>583.4</v>
      </c>
      <c r="V3731" s="82" t="str">
        <f t="shared" si="351"/>
        <v>115508000909</v>
      </c>
      <c r="W3731" s="83">
        <f>VLOOKUP(V3731,Factors!$E$6:$H$5950,4,FALSE)</f>
        <v>0.1119</v>
      </c>
      <c r="X3731" t="str">
        <f>VLOOKUP(V3731,Factors!$E$6:$F$5950,2,FALSE)</f>
        <v>Customers-All</v>
      </c>
      <c r="Y3731" s="92">
        <f t="shared" si="354"/>
        <v>65.28246</v>
      </c>
      <c r="Z3731" s="92">
        <f t="shared" si="355"/>
        <v>518.11753999999996</v>
      </c>
      <c r="AA3731" s="92">
        <f t="shared" si="356"/>
        <v>583.4</v>
      </c>
    </row>
    <row r="3732" spans="1:27" x14ac:dyDescent="0.25">
      <c r="A3732" t="s">
        <v>793</v>
      </c>
      <c r="B3732" t="s">
        <v>221</v>
      </c>
      <c r="C3732" t="s">
        <v>222</v>
      </c>
      <c r="D3732" t="s">
        <v>806</v>
      </c>
      <c r="E3732" t="s">
        <v>807</v>
      </c>
      <c r="F3732" t="str">
        <f t="shared" si="352"/>
        <v>8000</v>
      </c>
      <c r="G3732" t="s">
        <v>71</v>
      </c>
      <c r="H3732" t="s">
        <v>72</v>
      </c>
      <c r="I3732" s="91"/>
      <c r="J3732" s="91"/>
      <c r="K3732" s="91"/>
      <c r="L3732" s="91"/>
      <c r="M3732" s="91"/>
      <c r="N3732" s="91"/>
      <c r="O3732" s="91"/>
      <c r="P3732" s="91">
        <v>20400</v>
      </c>
      <c r="Q3732" s="91">
        <v>1856.78</v>
      </c>
      <c r="R3732" s="91"/>
      <c r="S3732" s="91"/>
      <c r="T3732" s="91"/>
      <c r="U3732" s="91">
        <f t="shared" si="353"/>
        <v>22256.78</v>
      </c>
      <c r="V3732" s="82" t="str">
        <f t="shared" si="351"/>
        <v>115508000909</v>
      </c>
      <c r="W3732" s="83">
        <f>VLOOKUP(V3732,Factors!$E$6:$H$5950,4,FALSE)</f>
        <v>0.1119</v>
      </c>
      <c r="X3732" t="str">
        <f>VLOOKUP(V3732,Factors!$E$6:$F$5950,2,FALSE)</f>
        <v>Customers-All</v>
      </c>
      <c r="Y3732" s="92">
        <f t="shared" si="354"/>
        <v>2490.5336819999998</v>
      </c>
      <c r="Z3732" s="92">
        <f t="shared" si="355"/>
        <v>19766.246317999998</v>
      </c>
      <c r="AA3732" s="92">
        <f t="shared" si="356"/>
        <v>22256.78</v>
      </c>
    </row>
    <row r="3733" spans="1:27" x14ac:dyDescent="0.25">
      <c r="A3733" t="s">
        <v>793</v>
      </c>
      <c r="B3733" t="s">
        <v>221</v>
      </c>
      <c r="C3733" t="s">
        <v>222</v>
      </c>
      <c r="D3733" t="s">
        <v>806</v>
      </c>
      <c r="E3733" t="s">
        <v>807</v>
      </c>
      <c r="F3733" t="str">
        <f t="shared" si="352"/>
        <v>8000</v>
      </c>
      <c r="G3733" t="s">
        <v>412</v>
      </c>
      <c r="H3733" t="s">
        <v>413</v>
      </c>
      <c r="I3733" s="91"/>
      <c r="J3733" s="91"/>
      <c r="K3733" s="91"/>
      <c r="L3733" s="91"/>
      <c r="M3733" s="91">
        <v>7630.78</v>
      </c>
      <c r="N3733" s="91"/>
      <c r="O3733" s="91"/>
      <c r="P3733" s="91">
        <v>23324</v>
      </c>
      <c r="Q3733" s="91"/>
      <c r="R3733" s="91">
        <v>14628</v>
      </c>
      <c r="S3733" s="91">
        <v>706</v>
      </c>
      <c r="T3733" s="91"/>
      <c r="U3733" s="91">
        <f t="shared" si="353"/>
        <v>46288.78</v>
      </c>
      <c r="V3733" s="82" t="str">
        <f t="shared" si="351"/>
        <v>115508000909</v>
      </c>
      <c r="W3733" s="83">
        <f>VLOOKUP(V3733,Factors!$E$6:$H$5950,4,FALSE)</f>
        <v>0.1119</v>
      </c>
      <c r="X3733" t="str">
        <f>VLOOKUP(V3733,Factors!$E$6:$F$5950,2,FALSE)</f>
        <v>Customers-All</v>
      </c>
      <c r="Y3733" s="92">
        <f t="shared" si="354"/>
        <v>5179.7144819999994</v>
      </c>
      <c r="Z3733" s="92">
        <f t="shared" si="355"/>
        <v>41109.065518000003</v>
      </c>
      <c r="AA3733" s="92">
        <f t="shared" si="356"/>
        <v>46288.78</v>
      </c>
    </row>
    <row r="3734" spans="1:27" x14ac:dyDescent="0.25">
      <c r="A3734" t="s">
        <v>793</v>
      </c>
      <c r="B3734" t="s">
        <v>221</v>
      </c>
      <c r="C3734" t="s">
        <v>222</v>
      </c>
      <c r="D3734" t="s">
        <v>806</v>
      </c>
      <c r="E3734" t="s">
        <v>807</v>
      </c>
      <c r="F3734" t="str">
        <f t="shared" si="352"/>
        <v>8000</v>
      </c>
      <c r="G3734" t="s">
        <v>130</v>
      </c>
      <c r="H3734" t="s">
        <v>131</v>
      </c>
      <c r="I3734" s="91"/>
      <c r="J3734" s="91"/>
      <c r="K3734" s="91"/>
      <c r="L3734" s="91"/>
      <c r="M3734" s="91"/>
      <c r="N3734" s="91"/>
      <c r="O3734" s="91"/>
      <c r="P3734" s="91"/>
      <c r="Q3734" s="91"/>
      <c r="R3734" s="91">
        <v>95.77</v>
      </c>
      <c r="S3734" s="91"/>
      <c r="T3734" s="91"/>
      <c r="U3734" s="91">
        <f t="shared" si="353"/>
        <v>95.77</v>
      </c>
      <c r="V3734" s="82" t="str">
        <f t="shared" si="351"/>
        <v>115508000909</v>
      </c>
      <c r="W3734" s="83">
        <f>VLOOKUP(V3734,Factors!$E$6:$H$5950,4,FALSE)</f>
        <v>0.1119</v>
      </c>
      <c r="X3734" t="str">
        <f>VLOOKUP(V3734,Factors!$E$6:$F$5950,2,FALSE)</f>
        <v>Customers-All</v>
      </c>
      <c r="Y3734" s="92">
        <f t="shared" si="354"/>
        <v>10.716662999999999</v>
      </c>
      <c r="Z3734" s="92">
        <f t="shared" si="355"/>
        <v>85.053336999999999</v>
      </c>
      <c r="AA3734" s="92">
        <f t="shared" si="356"/>
        <v>95.77</v>
      </c>
    </row>
    <row r="3735" spans="1:27" x14ac:dyDescent="0.25">
      <c r="A3735" t="s">
        <v>793</v>
      </c>
      <c r="B3735" t="s">
        <v>221</v>
      </c>
      <c r="C3735" t="s">
        <v>222</v>
      </c>
      <c r="D3735" t="s">
        <v>806</v>
      </c>
      <c r="E3735" t="s">
        <v>807</v>
      </c>
      <c r="F3735" t="str">
        <f t="shared" si="352"/>
        <v>8000</v>
      </c>
      <c r="G3735" t="s">
        <v>102</v>
      </c>
      <c r="H3735" t="s">
        <v>103</v>
      </c>
      <c r="I3735" s="91">
        <v>25583.4</v>
      </c>
      <c r="J3735" s="91">
        <v>11892.83</v>
      </c>
      <c r="K3735" s="91">
        <v>22555</v>
      </c>
      <c r="L3735" s="91">
        <v>103800</v>
      </c>
      <c r="M3735" s="91">
        <v>103158.25</v>
      </c>
      <c r="N3735" s="91">
        <v>28750</v>
      </c>
      <c r="O3735" s="91"/>
      <c r="P3735" s="91">
        <v>34218.44</v>
      </c>
      <c r="Q3735" s="91">
        <v>8800</v>
      </c>
      <c r="R3735" s="91">
        <v>1188.76</v>
      </c>
      <c r="S3735" s="91">
        <v>52</v>
      </c>
      <c r="T3735" s="91">
        <v>2093</v>
      </c>
      <c r="U3735" s="91">
        <f t="shared" si="353"/>
        <v>342091.68</v>
      </c>
      <c r="V3735" s="82" t="str">
        <f t="shared" si="351"/>
        <v>115508000909</v>
      </c>
      <c r="W3735" s="83">
        <f>VLOOKUP(V3735,Factors!$E$6:$H$5950,4,FALSE)</f>
        <v>0.1119</v>
      </c>
      <c r="X3735" t="str">
        <f>VLOOKUP(V3735,Factors!$E$6:$F$5950,2,FALSE)</f>
        <v>Customers-All</v>
      </c>
      <c r="Y3735" s="92">
        <f t="shared" si="354"/>
        <v>38280.058991999998</v>
      </c>
      <c r="Z3735" s="92">
        <f t="shared" si="355"/>
        <v>303811.62100799999</v>
      </c>
      <c r="AA3735" s="92">
        <f t="shared" si="356"/>
        <v>342091.68</v>
      </c>
    </row>
    <row r="3736" spans="1:27" x14ac:dyDescent="0.25">
      <c r="A3736" t="s">
        <v>793</v>
      </c>
      <c r="B3736" t="s">
        <v>221</v>
      </c>
      <c r="C3736" t="s">
        <v>222</v>
      </c>
      <c r="D3736" t="s">
        <v>806</v>
      </c>
      <c r="E3736" t="s">
        <v>807</v>
      </c>
      <c r="F3736" t="str">
        <f t="shared" si="352"/>
        <v>8000</v>
      </c>
      <c r="G3736" t="s">
        <v>495</v>
      </c>
      <c r="H3736" t="s">
        <v>496</v>
      </c>
      <c r="I3736" s="91">
        <v>695.75</v>
      </c>
      <c r="J3736" s="91">
        <v>29918.75</v>
      </c>
      <c r="K3736" s="91">
        <v>20139.75</v>
      </c>
      <c r="L3736" s="91">
        <v>125</v>
      </c>
      <c r="M3736" s="91">
        <v>33169</v>
      </c>
      <c r="N3736" s="91">
        <v>33864.75</v>
      </c>
      <c r="O3736" s="91"/>
      <c r="P3736" s="91">
        <v>500</v>
      </c>
      <c r="Q3736" s="91">
        <v>28084.25</v>
      </c>
      <c r="R3736" s="91">
        <v>28734</v>
      </c>
      <c r="S3736" s="91">
        <v>27038.33</v>
      </c>
      <c r="T3736" s="91">
        <v>31405</v>
      </c>
      <c r="U3736" s="91">
        <f t="shared" si="353"/>
        <v>233674.58000000002</v>
      </c>
      <c r="V3736" s="82" t="str">
        <f t="shared" si="351"/>
        <v>115508000909</v>
      </c>
      <c r="W3736" s="83">
        <f>VLOOKUP(V3736,Factors!$E$6:$H$5950,4,FALSE)</f>
        <v>0.1119</v>
      </c>
      <c r="X3736" t="str">
        <f>VLOOKUP(V3736,Factors!$E$6:$F$5950,2,FALSE)</f>
        <v>Customers-All</v>
      </c>
      <c r="Y3736" s="92">
        <f t="shared" si="354"/>
        <v>26148.185502</v>
      </c>
      <c r="Z3736" s="92">
        <f t="shared" si="355"/>
        <v>207526.39449800001</v>
      </c>
      <c r="AA3736" s="92">
        <f t="shared" si="356"/>
        <v>233674.58000000002</v>
      </c>
    </row>
    <row r="3737" spans="1:27" x14ac:dyDescent="0.25">
      <c r="A3737" t="s">
        <v>793</v>
      </c>
      <c r="B3737" t="s">
        <v>221</v>
      </c>
      <c r="C3737" t="s">
        <v>222</v>
      </c>
      <c r="D3737" t="s">
        <v>806</v>
      </c>
      <c r="E3737" t="s">
        <v>807</v>
      </c>
      <c r="F3737" t="str">
        <f t="shared" si="352"/>
        <v>8000</v>
      </c>
      <c r="G3737" t="s">
        <v>359</v>
      </c>
      <c r="H3737" t="s">
        <v>360</v>
      </c>
      <c r="I3737" s="91"/>
      <c r="J3737" s="91"/>
      <c r="K3737" s="91"/>
      <c r="L3737" s="91"/>
      <c r="M3737" s="91"/>
      <c r="N3737" s="91"/>
      <c r="O3737" s="91"/>
      <c r="P3737" s="91"/>
      <c r="Q3737" s="91"/>
      <c r="R3737" s="91">
        <v>28.87</v>
      </c>
      <c r="S3737" s="91"/>
      <c r="T3737" s="91"/>
      <c r="U3737" s="91">
        <f t="shared" si="353"/>
        <v>28.87</v>
      </c>
      <c r="V3737" s="82" t="str">
        <f t="shared" si="351"/>
        <v>115508000909</v>
      </c>
      <c r="W3737" s="83">
        <f>VLOOKUP(V3737,Factors!$E$6:$H$5950,4,FALSE)</f>
        <v>0.1119</v>
      </c>
      <c r="X3737" t="str">
        <f>VLOOKUP(V3737,Factors!$E$6:$F$5950,2,FALSE)</f>
        <v>Customers-All</v>
      </c>
      <c r="Y3737" s="92">
        <f t="shared" si="354"/>
        <v>3.230553</v>
      </c>
      <c r="Z3737" s="92">
        <f t="shared" si="355"/>
        <v>25.639447000000001</v>
      </c>
      <c r="AA3737" s="92">
        <f t="shared" si="356"/>
        <v>28.87</v>
      </c>
    </row>
    <row r="3738" spans="1:27" x14ac:dyDescent="0.25">
      <c r="A3738" t="s">
        <v>808</v>
      </c>
      <c r="B3738" t="s">
        <v>209</v>
      </c>
      <c r="C3738" t="s">
        <v>210</v>
      </c>
      <c r="D3738" t="s">
        <v>809</v>
      </c>
      <c r="E3738" t="s">
        <v>810</v>
      </c>
      <c r="F3738" t="str">
        <f t="shared" si="352"/>
        <v>1505</v>
      </c>
      <c r="G3738" t="s">
        <v>92</v>
      </c>
      <c r="H3738" t="s">
        <v>93</v>
      </c>
      <c r="I3738" s="91"/>
      <c r="J3738" s="91"/>
      <c r="K3738" s="91"/>
      <c r="L3738" s="91">
        <v>121.69</v>
      </c>
      <c r="M3738" s="91"/>
      <c r="N3738" s="91"/>
      <c r="O3738" s="91"/>
      <c r="P3738" s="91"/>
      <c r="Q3738" s="91"/>
      <c r="R3738" s="91"/>
      <c r="S3738" s="91"/>
      <c r="T3738" s="91"/>
      <c r="U3738" s="91">
        <f t="shared" si="353"/>
        <v>121.69</v>
      </c>
      <c r="V3738" s="82" t="str">
        <f t="shared" si="351"/>
        <v>114001505910</v>
      </c>
      <c r="W3738" s="83">
        <f>VLOOKUP(V3738,Factors!$E$6:$H$5950,4,FALSE)</f>
        <v>0.1053</v>
      </c>
      <c r="X3738" t="str">
        <f>VLOOKUP(V3738,Factors!$E$6:$F$5950,2,FALSE)</f>
        <v>Firm Sales Volumes</v>
      </c>
      <c r="Y3738" s="92">
        <f t="shared" si="354"/>
        <v>12.813957</v>
      </c>
      <c r="Z3738" s="92">
        <f t="shared" si="355"/>
        <v>108.876043</v>
      </c>
      <c r="AA3738" s="92">
        <f t="shared" si="356"/>
        <v>121.69</v>
      </c>
    </row>
    <row r="3739" spans="1:27" x14ac:dyDescent="0.25">
      <c r="A3739" t="s">
        <v>808</v>
      </c>
      <c r="B3739" t="s">
        <v>706</v>
      </c>
      <c r="C3739" t="s">
        <v>707</v>
      </c>
      <c r="D3739" t="s">
        <v>809</v>
      </c>
      <c r="E3739" t="s">
        <v>810</v>
      </c>
      <c r="F3739" t="str">
        <f t="shared" si="352"/>
        <v>1505</v>
      </c>
      <c r="G3739" t="s">
        <v>86</v>
      </c>
      <c r="H3739" t="s">
        <v>87</v>
      </c>
      <c r="I3739" s="91">
        <v>8102.46</v>
      </c>
      <c r="J3739" s="91">
        <v>6697.96</v>
      </c>
      <c r="K3739" s="91">
        <v>8123.48</v>
      </c>
      <c r="L3739" s="91">
        <v>7631.94</v>
      </c>
      <c r="M3739" s="91">
        <v>7017.84</v>
      </c>
      <c r="N3739" s="91">
        <v>7789.58</v>
      </c>
      <c r="O3739" s="91">
        <v>7717.19</v>
      </c>
      <c r="P3739" s="91">
        <v>8511.07</v>
      </c>
      <c r="Q3739" s="91">
        <v>6117.7</v>
      </c>
      <c r="R3739" s="91">
        <v>8592.7999999999993</v>
      </c>
      <c r="S3739" s="91">
        <v>8219.2000000000007</v>
      </c>
      <c r="T3739" s="91">
        <v>4821.13</v>
      </c>
      <c r="U3739" s="91">
        <f t="shared" si="353"/>
        <v>89342.35</v>
      </c>
      <c r="V3739" s="82" t="str">
        <f t="shared" si="351"/>
        <v>114101505910</v>
      </c>
      <c r="W3739" s="83">
        <f>VLOOKUP(V3739,Factors!$E$6:$H$5950,4,FALSE)</f>
        <v>0.1128</v>
      </c>
      <c r="X3739" t="str">
        <f>VLOOKUP(V3739,Factors!$E$6:$F$5950,2,FALSE)</f>
        <v>Customers-Res</v>
      </c>
      <c r="Y3739" s="92">
        <f t="shared" si="354"/>
        <v>10077.817080000001</v>
      </c>
      <c r="Z3739" s="92">
        <f t="shared" si="355"/>
        <v>79264.532919999998</v>
      </c>
      <c r="AA3739" s="92">
        <f t="shared" si="356"/>
        <v>89342.35</v>
      </c>
    </row>
    <row r="3740" spans="1:27" x14ac:dyDescent="0.25">
      <c r="A3740" t="s">
        <v>808</v>
      </c>
      <c r="B3740" t="s">
        <v>706</v>
      </c>
      <c r="C3740" t="s">
        <v>707</v>
      </c>
      <c r="D3740" t="s">
        <v>809</v>
      </c>
      <c r="E3740" t="s">
        <v>810</v>
      </c>
      <c r="F3740" t="str">
        <f t="shared" si="352"/>
        <v>1505</v>
      </c>
      <c r="G3740" t="s">
        <v>116</v>
      </c>
      <c r="H3740" t="s">
        <v>117</v>
      </c>
      <c r="I3740" s="91">
        <v>87.57</v>
      </c>
      <c r="J3740" s="91">
        <v>160.26</v>
      </c>
      <c r="K3740" s="91">
        <v>233.8</v>
      </c>
      <c r="L3740" s="91">
        <v>171.61</v>
      </c>
      <c r="M3740" s="91">
        <v>67.41</v>
      </c>
      <c r="N3740" s="91">
        <v>102.45</v>
      </c>
      <c r="O3740" s="91">
        <v>155.85</v>
      </c>
      <c r="P3740" s="91">
        <v>255.73</v>
      </c>
      <c r="Q3740" s="91">
        <v>148.87</v>
      </c>
      <c r="R3740" s="91">
        <v>306.49</v>
      </c>
      <c r="S3740" s="91">
        <v>192.63</v>
      </c>
      <c r="T3740" s="91">
        <v>123.83</v>
      </c>
      <c r="U3740" s="91">
        <f t="shared" si="353"/>
        <v>2006.5</v>
      </c>
      <c r="V3740" s="82" t="str">
        <f t="shared" si="351"/>
        <v>114101505910</v>
      </c>
      <c r="W3740" s="83">
        <f>VLOOKUP(V3740,Factors!$E$6:$H$5950,4,FALSE)</f>
        <v>0.1128</v>
      </c>
      <c r="X3740" t="str">
        <f>VLOOKUP(V3740,Factors!$E$6:$F$5950,2,FALSE)</f>
        <v>Customers-Res</v>
      </c>
      <c r="Y3740" s="92">
        <f t="shared" si="354"/>
        <v>226.33320000000001</v>
      </c>
      <c r="Z3740" s="92">
        <f t="shared" si="355"/>
        <v>1780.1668</v>
      </c>
      <c r="AA3740" s="92">
        <f t="shared" si="356"/>
        <v>2006.5</v>
      </c>
    </row>
    <row r="3741" spans="1:27" x14ac:dyDescent="0.25">
      <c r="A3741" t="s">
        <v>808</v>
      </c>
      <c r="B3741" t="s">
        <v>706</v>
      </c>
      <c r="C3741" t="s">
        <v>707</v>
      </c>
      <c r="D3741" t="s">
        <v>809</v>
      </c>
      <c r="E3741" t="s">
        <v>810</v>
      </c>
      <c r="F3741" t="str">
        <f t="shared" si="352"/>
        <v>1505</v>
      </c>
      <c r="G3741" t="s">
        <v>88</v>
      </c>
      <c r="H3741" t="s">
        <v>89</v>
      </c>
      <c r="I3741" s="91">
        <v>1157.4000000000001</v>
      </c>
      <c r="J3741" s="91">
        <v>1006.42</v>
      </c>
      <c r="K3741" s="91">
        <v>1107.05</v>
      </c>
      <c r="L3741" s="91">
        <v>1056.77</v>
      </c>
      <c r="M3741" s="91">
        <v>1157.25</v>
      </c>
      <c r="N3741" s="91">
        <v>1056.8</v>
      </c>
      <c r="O3741" s="91">
        <v>1107.01</v>
      </c>
      <c r="P3741" s="91">
        <v>1157.42</v>
      </c>
      <c r="Q3741" s="91">
        <v>1006.4</v>
      </c>
      <c r="R3741" s="91">
        <v>1157.4000000000001</v>
      </c>
      <c r="S3741" s="91">
        <v>1107</v>
      </c>
      <c r="T3741" s="91">
        <v>1088.5999999999999</v>
      </c>
      <c r="U3741" s="91">
        <f t="shared" si="353"/>
        <v>13165.519999999999</v>
      </c>
      <c r="V3741" s="82" t="str">
        <f t="shared" si="351"/>
        <v>114101505910</v>
      </c>
      <c r="W3741" s="83">
        <f>VLOOKUP(V3741,Factors!$E$6:$H$5950,4,FALSE)</f>
        <v>0.1128</v>
      </c>
      <c r="X3741" t="str">
        <f>VLOOKUP(V3741,Factors!$E$6:$F$5950,2,FALSE)</f>
        <v>Customers-Res</v>
      </c>
      <c r="Y3741" s="92">
        <f t="shared" si="354"/>
        <v>1485.0706559999999</v>
      </c>
      <c r="Z3741" s="92">
        <f t="shared" si="355"/>
        <v>11680.449343999999</v>
      </c>
      <c r="AA3741" s="92">
        <f t="shared" si="356"/>
        <v>13165.519999999999</v>
      </c>
    </row>
    <row r="3742" spans="1:27" x14ac:dyDescent="0.25">
      <c r="A3742" t="s">
        <v>808</v>
      </c>
      <c r="B3742" t="s">
        <v>706</v>
      </c>
      <c r="C3742" t="s">
        <v>707</v>
      </c>
      <c r="D3742" t="s">
        <v>809</v>
      </c>
      <c r="E3742" t="s">
        <v>810</v>
      </c>
      <c r="F3742" t="str">
        <f t="shared" si="352"/>
        <v>1505</v>
      </c>
      <c r="G3742" t="s">
        <v>90</v>
      </c>
      <c r="H3742" t="s">
        <v>91</v>
      </c>
      <c r="I3742" s="91">
        <v>4511</v>
      </c>
      <c r="J3742" s="91">
        <v>3936.33</v>
      </c>
      <c r="K3742" s="91">
        <v>4339.49</v>
      </c>
      <c r="L3742" s="91">
        <v>4133.6499999999996</v>
      </c>
      <c r="M3742" s="91">
        <v>4507.7</v>
      </c>
      <c r="N3742" s="91">
        <v>4122.2700000000004</v>
      </c>
      <c r="O3742" s="91">
        <v>4326.6400000000003</v>
      </c>
      <c r="P3742" s="91">
        <v>4538.66</v>
      </c>
      <c r="Q3742" s="91">
        <v>3934.51</v>
      </c>
      <c r="R3742" s="91">
        <v>4546.82</v>
      </c>
      <c r="S3742" s="91">
        <v>4332.6899999999996</v>
      </c>
      <c r="T3742" s="91">
        <v>4249.01</v>
      </c>
      <c r="U3742" s="91">
        <f t="shared" si="353"/>
        <v>51478.770000000011</v>
      </c>
      <c r="V3742" s="82" t="str">
        <f t="shared" si="351"/>
        <v>114101505910</v>
      </c>
      <c r="W3742" s="83">
        <f>VLOOKUP(V3742,Factors!$E$6:$H$5950,4,FALSE)</f>
        <v>0.1128</v>
      </c>
      <c r="X3742" t="str">
        <f>VLOOKUP(V3742,Factors!$E$6:$F$5950,2,FALSE)</f>
        <v>Customers-Res</v>
      </c>
      <c r="Y3742" s="92">
        <f t="shared" si="354"/>
        <v>5806.8052560000015</v>
      </c>
      <c r="Z3742" s="92">
        <f t="shared" si="355"/>
        <v>45671.964744000012</v>
      </c>
      <c r="AA3742" s="92">
        <f t="shared" si="356"/>
        <v>51478.770000000011</v>
      </c>
    </row>
    <row r="3743" spans="1:27" x14ac:dyDescent="0.25">
      <c r="A3743" t="s">
        <v>808</v>
      </c>
      <c r="B3743" t="s">
        <v>706</v>
      </c>
      <c r="C3743" t="s">
        <v>707</v>
      </c>
      <c r="D3743" t="s">
        <v>809</v>
      </c>
      <c r="E3743" t="s">
        <v>810</v>
      </c>
      <c r="F3743" t="str">
        <f t="shared" si="352"/>
        <v>1505</v>
      </c>
      <c r="G3743" t="s">
        <v>118</v>
      </c>
      <c r="H3743" t="s">
        <v>119</v>
      </c>
      <c r="I3743" s="91"/>
      <c r="J3743" s="91"/>
      <c r="K3743" s="91"/>
      <c r="L3743" s="91"/>
      <c r="M3743" s="91"/>
      <c r="N3743" s="91"/>
      <c r="O3743" s="91"/>
      <c r="P3743" s="91"/>
      <c r="Q3743" s="91"/>
      <c r="R3743" s="91"/>
      <c r="S3743" s="91"/>
      <c r="T3743" s="91">
        <v>799</v>
      </c>
      <c r="U3743" s="91">
        <f t="shared" si="353"/>
        <v>799</v>
      </c>
      <c r="V3743" s="82" t="str">
        <f t="shared" si="351"/>
        <v>114101505910</v>
      </c>
      <c r="W3743" s="83">
        <f>VLOOKUP(V3743,Factors!$E$6:$H$5950,4,FALSE)</f>
        <v>0.1128</v>
      </c>
      <c r="X3743" t="str">
        <f>VLOOKUP(V3743,Factors!$E$6:$F$5950,2,FALSE)</f>
        <v>Customers-Res</v>
      </c>
      <c r="Y3743" s="92">
        <f t="shared" si="354"/>
        <v>90.127200000000002</v>
      </c>
      <c r="Z3743" s="92">
        <f t="shared" si="355"/>
        <v>708.87279999999998</v>
      </c>
      <c r="AA3743" s="92">
        <f t="shared" si="356"/>
        <v>799</v>
      </c>
    </row>
    <row r="3744" spans="1:27" x14ac:dyDescent="0.25">
      <c r="A3744" t="s">
        <v>808</v>
      </c>
      <c r="B3744" t="s">
        <v>706</v>
      </c>
      <c r="C3744" t="s">
        <v>707</v>
      </c>
      <c r="D3744" t="s">
        <v>809</v>
      </c>
      <c r="E3744" t="s">
        <v>810</v>
      </c>
      <c r="F3744" t="str">
        <f t="shared" si="352"/>
        <v>1505</v>
      </c>
      <c r="G3744" t="s">
        <v>92</v>
      </c>
      <c r="H3744" t="s">
        <v>93</v>
      </c>
      <c r="I3744" s="91"/>
      <c r="J3744" s="91">
        <v>77.48</v>
      </c>
      <c r="K3744" s="91">
        <v>32.64</v>
      </c>
      <c r="L3744" s="91"/>
      <c r="M3744" s="91">
        <v>10.26</v>
      </c>
      <c r="N3744" s="91"/>
      <c r="O3744" s="91"/>
      <c r="P3744" s="91">
        <v>73.849999999999994</v>
      </c>
      <c r="Q3744" s="91"/>
      <c r="R3744" s="91"/>
      <c r="S3744" s="91"/>
      <c r="T3744" s="91"/>
      <c r="U3744" s="91">
        <f t="shared" si="353"/>
        <v>194.23000000000002</v>
      </c>
      <c r="V3744" s="82" t="str">
        <f t="shared" si="351"/>
        <v>114101505910</v>
      </c>
      <c r="W3744" s="83">
        <f>VLOOKUP(V3744,Factors!$E$6:$H$5950,4,FALSE)</f>
        <v>0.1128</v>
      </c>
      <c r="X3744" t="str">
        <f>VLOOKUP(V3744,Factors!$E$6:$F$5950,2,FALSE)</f>
        <v>Customers-Res</v>
      </c>
      <c r="Y3744" s="92">
        <f t="shared" si="354"/>
        <v>21.909144000000001</v>
      </c>
      <c r="Z3744" s="92">
        <f t="shared" si="355"/>
        <v>172.32085600000002</v>
      </c>
      <c r="AA3744" s="92">
        <f t="shared" si="356"/>
        <v>194.23000000000002</v>
      </c>
    </row>
    <row r="3745" spans="1:27" x14ac:dyDescent="0.25">
      <c r="A3745" t="s">
        <v>808</v>
      </c>
      <c r="B3745" t="s">
        <v>706</v>
      </c>
      <c r="C3745" t="s">
        <v>707</v>
      </c>
      <c r="D3745" t="s">
        <v>809</v>
      </c>
      <c r="E3745" t="s">
        <v>810</v>
      </c>
      <c r="F3745" t="str">
        <f t="shared" si="352"/>
        <v>1505</v>
      </c>
      <c r="G3745" t="s">
        <v>312</v>
      </c>
      <c r="H3745" t="s">
        <v>313</v>
      </c>
      <c r="I3745" s="91">
        <v>4039.68</v>
      </c>
      <c r="J3745" s="91">
        <v>3321.6</v>
      </c>
      <c r="K3745" s="91">
        <v>3321.6</v>
      </c>
      <c r="L3745" s="91">
        <v>3321.6</v>
      </c>
      <c r="M3745" s="91">
        <v>2802.6</v>
      </c>
      <c r="N3745" s="91"/>
      <c r="O3745" s="91">
        <v>5570.6</v>
      </c>
      <c r="P3745" s="91"/>
      <c r="Q3745" s="91"/>
      <c r="R3745" s="91"/>
      <c r="S3745" s="91"/>
      <c r="T3745" s="91"/>
      <c r="U3745" s="91">
        <f t="shared" si="353"/>
        <v>22377.68</v>
      </c>
      <c r="V3745" s="82" t="str">
        <f t="shared" si="351"/>
        <v>114101505910</v>
      </c>
      <c r="W3745" s="83">
        <f>VLOOKUP(V3745,Factors!$E$6:$H$5950,4,FALSE)</f>
        <v>0.1128</v>
      </c>
      <c r="X3745" t="str">
        <f>VLOOKUP(V3745,Factors!$E$6:$F$5950,2,FALSE)</f>
        <v>Customers-Res</v>
      </c>
      <c r="Y3745" s="92">
        <f t="shared" si="354"/>
        <v>2524.2023039999999</v>
      </c>
      <c r="Z3745" s="92">
        <f t="shared" si="355"/>
        <v>19853.477696000002</v>
      </c>
      <c r="AA3745" s="92">
        <f t="shared" si="356"/>
        <v>22377.68</v>
      </c>
    </row>
    <row r="3746" spans="1:27" x14ac:dyDescent="0.25">
      <c r="A3746" t="s">
        <v>808</v>
      </c>
      <c r="B3746" t="s">
        <v>706</v>
      </c>
      <c r="C3746" t="s">
        <v>707</v>
      </c>
      <c r="D3746" t="s">
        <v>809</v>
      </c>
      <c r="E3746" t="s">
        <v>810</v>
      </c>
      <c r="F3746" t="str">
        <f t="shared" si="352"/>
        <v>1505</v>
      </c>
      <c r="G3746" t="s">
        <v>44</v>
      </c>
      <c r="H3746" t="s">
        <v>45</v>
      </c>
      <c r="I3746" s="91">
        <v>72.63</v>
      </c>
      <c r="J3746" s="91">
        <v>26.28</v>
      </c>
      <c r="K3746" s="91"/>
      <c r="L3746" s="91">
        <v>204.37</v>
      </c>
      <c r="M3746" s="91"/>
      <c r="N3746" s="91">
        <v>24.23</v>
      </c>
      <c r="O3746" s="91"/>
      <c r="P3746" s="91">
        <v>24.51</v>
      </c>
      <c r="Q3746" s="91">
        <v>159.78</v>
      </c>
      <c r="R3746" s="91">
        <v>73.53</v>
      </c>
      <c r="S3746" s="91">
        <v>24.51</v>
      </c>
      <c r="T3746" s="91">
        <v>24.6</v>
      </c>
      <c r="U3746" s="91">
        <f t="shared" si="353"/>
        <v>634.43999999999994</v>
      </c>
      <c r="V3746" s="82" t="str">
        <f t="shared" si="351"/>
        <v>114101505910</v>
      </c>
      <c r="W3746" s="83">
        <f>VLOOKUP(V3746,Factors!$E$6:$H$5950,4,FALSE)</f>
        <v>0.1128</v>
      </c>
      <c r="X3746" t="str">
        <f>VLOOKUP(V3746,Factors!$E$6:$F$5950,2,FALSE)</f>
        <v>Customers-Res</v>
      </c>
      <c r="Y3746" s="92">
        <f t="shared" si="354"/>
        <v>71.564831999999996</v>
      </c>
      <c r="Z3746" s="92">
        <f t="shared" si="355"/>
        <v>562.87516799999992</v>
      </c>
      <c r="AA3746" s="92">
        <f t="shared" si="356"/>
        <v>634.43999999999994</v>
      </c>
    </row>
    <row r="3747" spans="1:27" x14ac:dyDescent="0.25">
      <c r="A3747" t="s">
        <v>808</v>
      </c>
      <c r="B3747" t="s">
        <v>706</v>
      </c>
      <c r="C3747" t="s">
        <v>707</v>
      </c>
      <c r="D3747" t="s">
        <v>809</v>
      </c>
      <c r="E3747" t="s">
        <v>810</v>
      </c>
      <c r="F3747" t="str">
        <f t="shared" si="352"/>
        <v>1505</v>
      </c>
      <c r="G3747" t="s">
        <v>98</v>
      </c>
      <c r="H3747" t="s">
        <v>99</v>
      </c>
      <c r="I3747" s="91">
        <v>748.75</v>
      </c>
      <c r="J3747" s="91">
        <v>724.11</v>
      </c>
      <c r="K3747" s="91">
        <v>1016.38</v>
      </c>
      <c r="L3747" s="91">
        <v>740.64</v>
      </c>
      <c r="M3747" s="91">
        <v>413.03</v>
      </c>
      <c r="N3747" s="91">
        <v>954</v>
      </c>
      <c r="O3747" s="91">
        <v>617.94000000000005</v>
      </c>
      <c r="P3747" s="91">
        <v>1294.3499999999999</v>
      </c>
      <c r="Q3747" s="91">
        <v>368.09</v>
      </c>
      <c r="R3747" s="91">
        <v>882.06</v>
      </c>
      <c r="S3747" s="91">
        <v>569.41</v>
      </c>
      <c r="T3747" s="91">
        <v>3012.05</v>
      </c>
      <c r="U3747" s="91">
        <f t="shared" si="353"/>
        <v>11340.810000000001</v>
      </c>
      <c r="V3747" s="82" t="str">
        <f t="shared" si="351"/>
        <v>114101505910</v>
      </c>
      <c r="W3747" s="83">
        <f>VLOOKUP(V3747,Factors!$E$6:$H$5950,4,FALSE)</f>
        <v>0.1128</v>
      </c>
      <c r="X3747" t="str">
        <f>VLOOKUP(V3747,Factors!$E$6:$F$5950,2,FALSE)</f>
        <v>Customers-Res</v>
      </c>
      <c r="Y3747" s="92">
        <f t="shared" si="354"/>
        <v>1279.2433680000001</v>
      </c>
      <c r="Z3747" s="92">
        <f t="shared" si="355"/>
        <v>10061.566632000002</v>
      </c>
      <c r="AA3747" s="92">
        <f t="shared" si="356"/>
        <v>11340.810000000001</v>
      </c>
    </row>
    <row r="3748" spans="1:27" x14ac:dyDescent="0.25">
      <c r="A3748" t="s">
        <v>808</v>
      </c>
      <c r="B3748" t="s">
        <v>706</v>
      </c>
      <c r="C3748" t="s">
        <v>707</v>
      </c>
      <c r="D3748" t="s">
        <v>809</v>
      </c>
      <c r="E3748" t="s">
        <v>810</v>
      </c>
      <c r="F3748" t="str">
        <f t="shared" si="352"/>
        <v>1505</v>
      </c>
      <c r="G3748" t="s">
        <v>412</v>
      </c>
      <c r="H3748" t="s">
        <v>413</v>
      </c>
      <c r="I3748" s="91"/>
      <c r="J3748" s="91">
        <v>67.03</v>
      </c>
      <c r="K3748" s="91"/>
      <c r="L3748" s="91">
        <v>63.02</v>
      </c>
      <c r="M3748" s="91"/>
      <c r="N3748" s="91">
        <v>132.76</v>
      </c>
      <c r="O3748" s="91"/>
      <c r="P3748" s="91"/>
      <c r="Q3748" s="91">
        <v>67.72</v>
      </c>
      <c r="R3748" s="91"/>
      <c r="S3748" s="91">
        <v>68.040000000000006</v>
      </c>
      <c r="T3748" s="91">
        <v>192.14</v>
      </c>
      <c r="U3748" s="91">
        <f t="shared" si="353"/>
        <v>590.71</v>
      </c>
      <c r="V3748" s="82" t="str">
        <f t="shared" si="351"/>
        <v>114101505910</v>
      </c>
      <c r="W3748" s="83">
        <f>VLOOKUP(V3748,Factors!$E$6:$H$5950,4,FALSE)</f>
        <v>0.1128</v>
      </c>
      <c r="X3748" t="str">
        <f>VLOOKUP(V3748,Factors!$E$6:$F$5950,2,FALSE)</f>
        <v>Customers-Res</v>
      </c>
      <c r="Y3748" s="92">
        <f t="shared" si="354"/>
        <v>66.632087999999996</v>
      </c>
      <c r="Z3748" s="92">
        <f t="shared" si="355"/>
        <v>524.07791200000008</v>
      </c>
      <c r="AA3748" s="92">
        <f t="shared" si="356"/>
        <v>590.71</v>
      </c>
    </row>
    <row r="3749" spans="1:27" x14ac:dyDescent="0.25">
      <c r="A3749" t="s">
        <v>808</v>
      </c>
      <c r="B3749" t="s">
        <v>706</v>
      </c>
      <c r="C3749" t="s">
        <v>707</v>
      </c>
      <c r="D3749" t="s">
        <v>809</v>
      </c>
      <c r="E3749" t="s">
        <v>810</v>
      </c>
      <c r="F3749" t="str">
        <f t="shared" si="352"/>
        <v>1505</v>
      </c>
      <c r="G3749" t="s">
        <v>215</v>
      </c>
      <c r="H3749" t="s">
        <v>216</v>
      </c>
      <c r="I3749" s="91"/>
      <c r="J3749" s="91"/>
      <c r="K3749" s="91">
        <v>7.92</v>
      </c>
      <c r="L3749" s="91">
        <v>31.68</v>
      </c>
      <c r="M3749" s="91">
        <v>7.92</v>
      </c>
      <c r="N3749" s="91"/>
      <c r="O3749" s="91"/>
      <c r="P3749" s="91"/>
      <c r="Q3749" s="91"/>
      <c r="R3749" s="91"/>
      <c r="S3749" s="91"/>
      <c r="T3749" s="91"/>
      <c r="U3749" s="91">
        <f t="shared" si="353"/>
        <v>47.52</v>
      </c>
      <c r="V3749" s="82" t="str">
        <f t="shared" si="351"/>
        <v>114101505910</v>
      </c>
      <c r="W3749" s="83">
        <f>VLOOKUP(V3749,Factors!$E$6:$H$5950,4,FALSE)</f>
        <v>0.1128</v>
      </c>
      <c r="X3749" t="str">
        <f>VLOOKUP(V3749,Factors!$E$6:$F$5950,2,FALSE)</f>
        <v>Customers-Res</v>
      </c>
      <c r="Y3749" s="92">
        <f t="shared" si="354"/>
        <v>5.3602560000000006</v>
      </c>
      <c r="Z3749" s="92">
        <f t="shared" si="355"/>
        <v>42.159744000000003</v>
      </c>
      <c r="AA3749" s="92">
        <f t="shared" si="356"/>
        <v>47.52</v>
      </c>
    </row>
    <row r="3750" spans="1:27" x14ac:dyDescent="0.25">
      <c r="A3750" t="s">
        <v>808</v>
      </c>
      <c r="B3750" t="s">
        <v>706</v>
      </c>
      <c r="C3750" t="s">
        <v>707</v>
      </c>
      <c r="D3750" t="s">
        <v>809</v>
      </c>
      <c r="E3750" t="s">
        <v>810</v>
      </c>
      <c r="F3750" t="str">
        <f t="shared" si="352"/>
        <v>1505</v>
      </c>
      <c r="G3750" t="s">
        <v>130</v>
      </c>
      <c r="H3750" t="s">
        <v>131</v>
      </c>
      <c r="I3750" s="91">
        <v>8.5</v>
      </c>
      <c r="J3750" s="91">
        <v>249.57</v>
      </c>
      <c r="K3750" s="91">
        <v>352.65</v>
      </c>
      <c r="L3750" s="91">
        <v>92.33</v>
      </c>
      <c r="M3750" s="91">
        <v>394.03</v>
      </c>
      <c r="N3750" s="91">
        <v>36.5</v>
      </c>
      <c r="O3750" s="91">
        <v>156.79</v>
      </c>
      <c r="P3750" s="91">
        <v>112.12</v>
      </c>
      <c r="Q3750" s="91">
        <v>121.57</v>
      </c>
      <c r="R3750" s="91">
        <v>149.13999999999999</v>
      </c>
      <c r="S3750" s="91">
        <v>351.62</v>
      </c>
      <c r="T3750" s="91">
        <v>36.450000000000003</v>
      </c>
      <c r="U3750" s="91">
        <f t="shared" si="353"/>
        <v>2061.2699999999995</v>
      </c>
      <c r="V3750" s="82" t="str">
        <f t="shared" si="351"/>
        <v>114101505910</v>
      </c>
      <c r="W3750" s="83">
        <f>VLOOKUP(V3750,Factors!$E$6:$H$5950,4,FALSE)</f>
        <v>0.1128</v>
      </c>
      <c r="X3750" t="str">
        <f>VLOOKUP(V3750,Factors!$E$6:$F$5950,2,FALSE)</f>
        <v>Customers-Res</v>
      </c>
      <c r="Y3750" s="92">
        <f t="shared" si="354"/>
        <v>232.51125599999995</v>
      </c>
      <c r="Z3750" s="92">
        <f t="shared" si="355"/>
        <v>1828.7587439999995</v>
      </c>
      <c r="AA3750" s="92">
        <f t="shared" si="356"/>
        <v>2061.2699999999995</v>
      </c>
    </row>
    <row r="3751" spans="1:27" x14ac:dyDescent="0.25">
      <c r="A3751" t="s">
        <v>808</v>
      </c>
      <c r="B3751" t="s">
        <v>706</v>
      </c>
      <c r="C3751" t="s">
        <v>707</v>
      </c>
      <c r="D3751" t="s">
        <v>809</v>
      </c>
      <c r="E3751" t="s">
        <v>810</v>
      </c>
      <c r="F3751" t="str">
        <f t="shared" si="352"/>
        <v>1505</v>
      </c>
      <c r="G3751" t="s">
        <v>715</v>
      </c>
      <c r="H3751" t="s">
        <v>716</v>
      </c>
      <c r="I3751" s="91"/>
      <c r="J3751" s="91">
        <v>100.69</v>
      </c>
      <c r="K3751" s="91"/>
      <c r="L3751" s="91"/>
      <c r="M3751" s="91"/>
      <c r="N3751" s="91"/>
      <c r="O3751" s="91"/>
      <c r="P3751" s="91"/>
      <c r="Q3751" s="91"/>
      <c r="R3751" s="91">
        <v>74.180000000000007</v>
      </c>
      <c r="S3751" s="91">
        <v>55.5</v>
      </c>
      <c r="T3751" s="91"/>
      <c r="U3751" s="91">
        <f t="shared" si="353"/>
        <v>230.37</v>
      </c>
      <c r="V3751" s="82" t="str">
        <f t="shared" si="351"/>
        <v>114101505910</v>
      </c>
      <c r="W3751" s="83">
        <f>VLOOKUP(V3751,Factors!$E$6:$H$5950,4,FALSE)</f>
        <v>0.1128</v>
      </c>
      <c r="X3751" t="str">
        <f>VLOOKUP(V3751,Factors!$E$6:$F$5950,2,FALSE)</f>
        <v>Customers-Res</v>
      </c>
      <c r="Y3751" s="92">
        <f t="shared" si="354"/>
        <v>25.985735999999999</v>
      </c>
      <c r="Z3751" s="92">
        <f t="shared" si="355"/>
        <v>204.384264</v>
      </c>
      <c r="AA3751" s="92">
        <f t="shared" si="356"/>
        <v>230.37</v>
      </c>
    </row>
    <row r="3752" spans="1:27" x14ac:dyDescent="0.25">
      <c r="A3752" t="s">
        <v>808</v>
      </c>
      <c r="B3752" t="s">
        <v>706</v>
      </c>
      <c r="C3752" t="s">
        <v>707</v>
      </c>
      <c r="D3752" t="s">
        <v>809</v>
      </c>
      <c r="E3752" t="s">
        <v>810</v>
      </c>
      <c r="F3752" t="str">
        <f t="shared" si="352"/>
        <v>1505</v>
      </c>
      <c r="G3752" t="s">
        <v>136</v>
      </c>
      <c r="H3752" t="s">
        <v>137</v>
      </c>
      <c r="I3752" s="91">
        <v>0</v>
      </c>
      <c r="J3752" s="91">
        <v>560</v>
      </c>
      <c r="K3752" s="91"/>
      <c r="L3752" s="91">
        <v>560</v>
      </c>
      <c r="M3752" s="91"/>
      <c r="N3752" s="91"/>
      <c r="O3752" s="91">
        <v>560</v>
      </c>
      <c r="P3752" s="91"/>
      <c r="Q3752" s="91"/>
      <c r="R3752" s="91"/>
      <c r="S3752" s="91"/>
      <c r="T3752" s="91"/>
      <c r="U3752" s="91">
        <f t="shared" si="353"/>
        <v>1680</v>
      </c>
      <c r="V3752" s="82" t="str">
        <f t="shared" si="351"/>
        <v>114101505910</v>
      </c>
      <c r="W3752" s="83">
        <f>VLOOKUP(V3752,Factors!$E$6:$H$5950,4,FALSE)</f>
        <v>0.1128</v>
      </c>
      <c r="X3752" t="str">
        <f>VLOOKUP(V3752,Factors!$E$6:$F$5950,2,FALSE)</f>
        <v>Customers-Res</v>
      </c>
      <c r="Y3752" s="92">
        <f t="shared" si="354"/>
        <v>189.50399999999999</v>
      </c>
      <c r="Z3752" s="92">
        <f t="shared" si="355"/>
        <v>1490.4960000000001</v>
      </c>
      <c r="AA3752" s="92">
        <f t="shared" si="356"/>
        <v>1680</v>
      </c>
    </row>
    <row r="3753" spans="1:27" x14ac:dyDescent="0.25">
      <c r="A3753" t="s">
        <v>808</v>
      </c>
      <c r="B3753" t="s">
        <v>706</v>
      </c>
      <c r="C3753" t="s">
        <v>707</v>
      </c>
      <c r="D3753" t="s">
        <v>809</v>
      </c>
      <c r="E3753" t="s">
        <v>810</v>
      </c>
      <c r="F3753" t="str">
        <f t="shared" si="352"/>
        <v>1505</v>
      </c>
      <c r="G3753" t="s">
        <v>199</v>
      </c>
      <c r="H3753" t="s">
        <v>200</v>
      </c>
      <c r="I3753" s="91"/>
      <c r="J3753" s="91"/>
      <c r="K3753" s="91"/>
      <c r="L3753" s="91"/>
      <c r="M3753" s="91"/>
      <c r="N3753" s="91"/>
      <c r="O3753" s="91"/>
      <c r="P3753" s="91">
        <v>23</v>
      </c>
      <c r="Q3753" s="91"/>
      <c r="R3753" s="91"/>
      <c r="S3753" s="91"/>
      <c r="T3753" s="91"/>
      <c r="U3753" s="91">
        <f t="shared" si="353"/>
        <v>23</v>
      </c>
      <c r="V3753" s="82" t="str">
        <f t="shared" si="351"/>
        <v>114101505910</v>
      </c>
      <c r="W3753" s="83">
        <f>VLOOKUP(V3753,Factors!$E$6:$H$5950,4,FALSE)</f>
        <v>0.1128</v>
      </c>
      <c r="X3753" t="str">
        <f>VLOOKUP(V3753,Factors!$E$6:$F$5950,2,FALSE)</f>
        <v>Customers-Res</v>
      </c>
      <c r="Y3753" s="92">
        <f t="shared" si="354"/>
        <v>2.5943999999999998</v>
      </c>
      <c r="Z3753" s="92">
        <f t="shared" si="355"/>
        <v>20.4056</v>
      </c>
      <c r="AA3753" s="92">
        <f t="shared" si="356"/>
        <v>23</v>
      </c>
    </row>
    <row r="3754" spans="1:27" x14ac:dyDescent="0.25">
      <c r="A3754" t="s">
        <v>808</v>
      </c>
      <c r="B3754" t="s">
        <v>706</v>
      </c>
      <c r="C3754" t="s">
        <v>707</v>
      </c>
      <c r="D3754" t="s">
        <v>809</v>
      </c>
      <c r="E3754" t="s">
        <v>810</v>
      </c>
      <c r="F3754" t="str">
        <f t="shared" si="352"/>
        <v>1505</v>
      </c>
      <c r="G3754" t="s">
        <v>414</v>
      </c>
      <c r="H3754" t="s">
        <v>415</v>
      </c>
      <c r="I3754" s="91"/>
      <c r="J3754" s="91"/>
      <c r="K3754" s="91"/>
      <c r="L3754" s="91"/>
      <c r="M3754" s="91"/>
      <c r="N3754" s="91"/>
      <c r="O3754" s="91"/>
      <c r="P3754" s="91"/>
      <c r="Q3754" s="91"/>
      <c r="R3754" s="91"/>
      <c r="S3754" s="91"/>
      <c r="T3754" s="91">
        <v>540</v>
      </c>
      <c r="U3754" s="91">
        <f t="shared" si="353"/>
        <v>540</v>
      </c>
      <c r="V3754" s="82" t="str">
        <f t="shared" si="351"/>
        <v>114101505910</v>
      </c>
      <c r="W3754" s="83">
        <f>VLOOKUP(V3754,Factors!$E$6:$H$5950,4,FALSE)</f>
        <v>0.1128</v>
      </c>
      <c r="X3754" t="str">
        <f>VLOOKUP(V3754,Factors!$E$6:$F$5950,2,FALSE)</f>
        <v>Customers-Res</v>
      </c>
      <c r="Y3754" s="92">
        <f t="shared" si="354"/>
        <v>60.911999999999999</v>
      </c>
      <c r="Z3754" s="92">
        <f t="shared" si="355"/>
        <v>479.08800000000002</v>
      </c>
      <c r="AA3754" s="92">
        <f t="shared" si="356"/>
        <v>540</v>
      </c>
    </row>
    <row r="3755" spans="1:27" x14ac:dyDescent="0.25">
      <c r="A3755" t="s">
        <v>808</v>
      </c>
      <c r="B3755" t="s">
        <v>706</v>
      </c>
      <c r="C3755" t="s">
        <v>707</v>
      </c>
      <c r="D3755" t="s">
        <v>809</v>
      </c>
      <c r="E3755" t="s">
        <v>810</v>
      </c>
      <c r="F3755" t="str">
        <f t="shared" si="352"/>
        <v>1505</v>
      </c>
      <c r="G3755" t="s">
        <v>144</v>
      </c>
      <c r="H3755" t="s">
        <v>145</v>
      </c>
      <c r="I3755" s="91">
        <v>421.78</v>
      </c>
      <c r="J3755" s="91">
        <v>1053.43</v>
      </c>
      <c r="K3755" s="91">
        <v>487.13</v>
      </c>
      <c r="L3755" s="91">
        <v>213.91</v>
      </c>
      <c r="M3755" s="91">
        <v>917.37</v>
      </c>
      <c r="N3755" s="91">
        <v>313.83</v>
      </c>
      <c r="O3755" s="91">
        <v>137.51</v>
      </c>
      <c r="P3755" s="91">
        <v>376.3</v>
      </c>
      <c r="Q3755" s="91">
        <v>533.19000000000005</v>
      </c>
      <c r="R3755" s="91">
        <v>341.15</v>
      </c>
      <c r="S3755" s="91">
        <v>221.93</v>
      </c>
      <c r="T3755" s="91">
        <v>190.13</v>
      </c>
      <c r="U3755" s="91">
        <f t="shared" si="353"/>
        <v>5207.6600000000008</v>
      </c>
      <c r="V3755" s="82" t="str">
        <f t="shared" si="351"/>
        <v>114101505910</v>
      </c>
      <c r="W3755" s="83">
        <f>VLOOKUP(V3755,Factors!$E$6:$H$5950,4,FALSE)</f>
        <v>0.1128</v>
      </c>
      <c r="X3755" t="str">
        <f>VLOOKUP(V3755,Factors!$E$6:$F$5950,2,FALSE)</f>
        <v>Customers-Res</v>
      </c>
      <c r="Y3755" s="92">
        <f t="shared" si="354"/>
        <v>587.42404800000008</v>
      </c>
      <c r="Z3755" s="92">
        <f t="shared" si="355"/>
        <v>4620.2359520000009</v>
      </c>
      <c r="AA3755" s="92">
        <f t="shared" si="356"/>
        <v>5207.6600000000008</v>
      </c>
    </row>
    <row r="3756" spans="1:27" x14ac:dyDescent="0.25">
      <c r="A3756" t="s">
        <v>808</v>
      </c>
      <c r="B3756" t="s">
        <v>706</v>
      </c>
      <c r="C3756" t="s">
        <v>707</v>
      </c>
      <c r="D3756" t="s">
        <v>809</v>
      </c>
      <c r="E3756" t="s">
        <v>810</v>
      </c>
      <c r="F3756" t="str">
        <f t="shared" si="352"/>
        <v>1505</v>
      </c>
      <c r="G3756" t="s">
        <v>217</v>
      </c>
      <c r="H3756" t="s">
        <v>218</v>
      </c>
      <c r="I3756" s="91"/>
      <c r="J3756" s="91"/>
      <c r="K3756" s="91">
        <v>2199.96</v>
      </c>
      <c r="L3756" s="91"/>
      <c r="M3756" s="91"/>
      <c r="N3756" s="91"/>
      <c r="O3756" s="91"/>
      <c r="P3756" s="91"/>
      <c r="Q3756" s="91"/>
      <c r="R3756" s="91"/>
      <c r="S3756" s="91"/>
      <c r="T3756" s="91"/>
      <c r="U3756" s="91">
        <f t="shared" si="353"/>
        <v>2199.96</v>
      </c>
      <c r="V3756" s="82" t="str">
        <f t="shared" si="351"/>
        <v>114101505910</v>
      </c>
      <c r="W3756" s="83">
        <f>VLOOKUP(V3756,Factors!$E$6:$H$5950,4,FALSE)</f>
        <v>0.1128</v>
      </c>
      <c r="X3756" t="str">
        <f>VLOOKUP(V3756,Factors!$E$6:$F$5950,2,FALSE)</f>
        <v>Customers-Res</v>
      </c>
      <c r="Y3756" s="92">
        <f t="shared" si="354"/>
        <v>248.15548799999999</v>
      </c>
      <c r="Z3756" s="92">
        <f t="shared" si="355"/>
        <v>1951.8045120000002</v>
      </c>
      <c r="AA3756" s="92">
        <f t="shared" si="356"/>
        <v>2199.96</v>
      </c>
    </row>
    <row r="3757" spans="1:27" x14ac:dyDescent="0.25">
      <c r="A3757" t="s">
        <v>808</v>
      </c>
      <c r="B3757" t="s">
        <v>706</v>
      </c>
      <c r="C3757" t="s">
        <v>707</v>
      </c>
      <c r="D3757" t="s">
        <v>809</v>
      </c>
      <c r="E3757" t="s">
        <v>810</v>
      </c>
      <c r="F3757" t="str">
        <f t="shared" si="352"/>
        <v>1505</v>
      </c>
      <c r="G3757" t="s">
        <v>146</v>
      </c>
      <c r="H3757" t="s">
        <v>147</v>
      </c>
      <c r="I3757" s="91"/>
      <c r="J3757" s="91"/>
      <c r="K3757" s="91"/>
      <c r="L3757" s="91"/>
      <c r="M3757" s="91"/>
      <c r="N3757" s="91"/>
      <c r="O3757" s="91"/>
      <c r="P3757" s="91"/>
      <c r="Q3757" s="91"/>
      <c r="R3757" s="91"/>
      <c r="S3757" s="91"/>
      <c r="T3757" s="91">
        <v>2869.07</v>
      </c>
      <c r="U3757" s="91">
        <f t="shared" si="353"/>
        <v>2869.07</v>
      </c>
      <c r="V3757" s="82" t="str">
        <f t="shared" si="351"/>
        <v>114101505910</v>
      </c>
      <c r="W3757" s="83">
        <f>VLOOKUP(V3757,Factors!$E$6:$H$5950,4,FALSE)</f>
        <v>0.1128</v>
      </c>
      <c r="X3757" t="str">
        <f>VLOOKUP(V3757,Factors!$E$6:$F$5950,2,FALSE)</f>
        <v>Customers-Res</v>
      </c>
      <c r="Y3757" s="92">
        <f t="shared" si="354"/>
        <v>323.63109600000001</v>
      </c>
      <c r="Z3757" s="92">
        <f t="shared" si="355"/>
        <v>2545.4389040000001</v>
      </c>
      <c r="AA3757" s="92">
        <f t="shared" si="356"/>
        <v>2869.07</v>
      </c>
    </row>
    <row r="3758" spans="1:27" x14ac:dyDescent="0.25">
      <c r="A3758" t="s">
        <v>808</v>
      </c>
      <c r="B3758" t="s">
        <v>706</v>
      </c>
      <c r="C3758" t="s">
        <v>707</v>
      </c>
      <c r="D3758" t="s">
        <v>809</v>
      </c>
      <c r="E3758" t="s">
        <v>810</v>
      </c>
      <c r="F3758" t="str">
        <f t="shared" si="352"/>
        <v>1505</v>
      </c>
      <c r="G3758" t="s">
        <v>150</v>
      </c>
      <c r="H3758" t="s">
        <v>151</v>
      </c>
      <c r="I3758" s="91">
        <v>164.48</v>
      </c>
      <c r="J3758" s="91">
        <v>14.98</v>
      </c>
      <c r="K3758" s="91">
        <v>113</v>
      </c>
      <c r="L3758" s="91">
        <v>67.55</v>
      </c>
      <c r="M3758" s="91">
        <v>98</v>
      </c>
      <c r="N3758" s="91">
        <v>129.47999999999999</v>
      </c>
      <c r="O3758" s="91">
        <v>59.99</v>
      </c>
      <c r="P3758" s="91">
        <v>92.99</v>
      </c>
      <c r="Q3758" s="91">
        <v>258.83999999999997</v>
      </c>
      <c r="R3758" s="91">
        <v>131.47999999999999</v>
      </c>
      <c r="S3758" s="91">
        <v>482.35</v>
      </c>
      <c r="T3758" s="91">
        <v>1022.98</v>
      </c>
      <c r="U3758" s="91">
        <f t="shared" si="353"/>
        <v>2636.12</v>
      </c>
      <c r="V3758" s="82" t="str">
        <f t="shared" si="351"/>
        <v>114101505910</v>
      </c>
      <c r="W3758" s="83">
        <f>VLOOKUP(V3758,Factors!$E$6:$H$5950,4,FALSE)</f>
        <v>0.1128</v>
      </c>
      <c r="X3758" t="str">
        <f>VLOOKUP(V3758,Factors!$E$6:$F$5950,2,FALSE)</f>
        <v>Customers-Res</v>
      </c>
      <c r="Y3758" s="92">
        <f t="shared" si="354"/>
        <v>297.35433599999999</v>
      </c>
      <c r="Z3758" s="92">
        <f t="shared" si="355"/>
        <v>2338.765664</v>
      </c>
      <c r="AA3758" s="92">
        <f t="shared" si="356"/>
        <v>2636.12</v>
      </c>
    </row>
    <row r="3759" spans="1:27" x14ac:dyDescent="0.25">
      <c r="A3759" t="s">
        <v>808</v>
      </c>
      <c r="B3759" t="s">
        <v>706</v>
      </c>
      <c r="C3759" t="s">
        <v>707</v>
      </c>
      <c r="D3759" t="s">
        <v>809</v>
      </c>
      <c r="E3759" t="s">
        <v>810</v>
      </c>
      <c r="F3759" t="str">
        <f t="shared" si="352"/>
        <v>1505</v>
      </c>
      <c r="G3759" t="s">
        <v>152</v>
      </c>
      <c r="H3759" t="s">
        <v>153</v>
      </c>
      <c r="I3759" s="91">
        <v>0</v>
      </c>
      <c r="J3759" s="91"/>
      <c r="K3759" s="91">
        <v>204.54</v>
      </c>
      <c r="L3759" s="91">
        <v>97.81</v>
      </c>
      <c r="M3759" s="91">
        <v>102.5</v>
      </c>
      <c r="N3759" s="91"/>
      <c r="O3759" s="91"/>
      <c r="P3759" s="91">
        <v>47.99</v>
      </c>
      <c r="Q3759" s="91">
        <v>51.99</v>
      </c>
      <c r="R3759" s="91">
        <v>30</v>
      </c>
      <c r="S3759" s="91">
        <v>35.97</v>
      </c>
      <c r="T3759" s="91">
        <v>833.07</v>
      </c>
      <c r="U3759" s="91">
        <f t="shared" si="353"/>
        <v>1403.8700000000001</v>
      </c>
      <c r="V3759" s="82" t="str">
        <f t="shared" si="351"/>
        <v>114101505910</v>
      </c>
      <c r="W3759" s="83">
        <f>VLOOKUP(V3759,Factors!$E$6:$H$5950,4,FALSE)</f>
        <v>0.1128</v>
      </c>
      <c r="X3759" t="str">
        <f>VLOOKUP(V3759,Factors!$E$6:$F$5950,2,FALSE)</f>
        <v>Customers-Res</v>
      </c>
      <c r="Y3759" s="92">
        <f t="shared" si="354"/>
        <v>158.35653600000001</v>
      </c>
      <c r="Z3759" s="92">
        <f t="shared" si="355"/>
        <v>1245.5134640000001</v>
      </c>
      <c r="AA3759" s="92">
        <f t="shared" si="356"/>
        <v>1403.8700000000001</v>
      </c>
    </row>
    <row r="3760" spans="1:27" x14ac:dyDescent="0.25">
      <c r="A3760" t="s">
        <v>808</v>
      </c>
      <c r="B3760" t="s">
        <v>706</v>
      </c>
      <c r="C3760" t="s">
        <v>707</v>
      </c>
      <c r="D3760" t="s">
        <v>809</v>
      </c>
      <c r="E3760" t="s">
        <v>810</v>
      </c>
      <c r="F3760" t="str">
        <f t="shared" si="352"/>
        <v>1505</v>
      </c>
      <c r="G3760" t="s">
        <v>359</v>
      </c>
      <c r="H3760" t="s">
        <v>360</v>
      </c>
      <c r="I3760" s="91"/>
      <c r="J3760" s="91"/>
      <c r="K3760" s="91"/>
      <c r="L3760" s="91">
        <v>158.97</v>
      </c>
      <c r="M3760" s="91"/>
      <c r="N3760" s="91"/>
      <c r="O3760" s="91"/>
      <c r="P3760" s="91"/>
      <c r="Q3760" s="91"/>
      <c r="R3760" s="91"/>
      <c r="S3760" s="91"/>
      <c r="T3760" s="91"/>
      <c r="U3760" s="91">
        <f t="shared" si="353"/>
        <v>158.97</v>
      </c>
      <c r="V3760" s="82" t="str">
        <f t="shared" si="351"/>
        <v>114101505910</v>
      </c>
      <c r="W3760" s="83">
        <f>VLOOKUP(V3760,Factors!$E$6:$H$5950,4,FALSE)</f>
        <v>0.1128</v>
      </c>
      <c r="X3760" t="str">
        <f>VLOOKUP(V3760,Factors!$E$6:$F$5950,2,FALSE)</f>
        <v>Customers-Res</v>
      </c>
      <c r="Y3760" s="92">
        <f t="shared" si="354"/>
        <v>17.931815999999998</v>
      </c>
      <c r="Z3760" s="92">
        <f t="shared" si="355"/>
        <v>141.038184</v>
      </c>
      <c r="AA3760" s="92">
        <f t="shared" si="356"/>
        <v>158.97</v>
      </c>
    </row>
    <row r="3761" spans="1:27" x14ac:dyDescent="0.25">
      <c r="A3761" t="s">
        <v>808</v>
      </c>
      <c r="B3761" t="s">
        <v>434</v>
      </c>
      <c r="C3761" t="s">
        <v>435</v>
      </c>
      <c r="D3761" t="s">
        <v>809</v>
      </c>
      <c r="E3761" t="s">
        <v>810</v>
      </c>
      <c r="F3761" t="str">
        <f t="shared" si="352"/>
        <v>1505</v>
      </c>
      <c r="G3761" t="s">
        <v>98</v>
      </c>
      <c r="H3761" t="s">
        <v>99</v>
      </c>
      <c r="I3761" s="91"/>
      <c r="J3761" s="91">
        <v>33.96</v>
      </c>
      <c r="K3761" s="91"/>
      <c r="L3761" s="91"/>
      <c r="M3761" s="91"/>
      <c r="N3761" s="91"/>
      <c r="O3761" s="91"/>
      <c r="P3761" s="91"/>
      <c r="Q3761" s="91"/>
      <c r="R3761" s="91"/>
      <c r="S3761" s="91"/>
      <c r="T3761" s="91"/>
      <c r="U3761" s="91">
        <f t="shared" si="353"/>
        <v>33.96</v>
      </c>
      <c r="V3761" s="82" t="str">
        <f t="shared" si="351"/>
        <v>135251505910</v>
      </c>
      <c r="W3761" s="83">
        <f>VLOOKUP(V3761,Factors!$E$6:$H$5950,4,FALSE)</f>
        <v>0.1119</v>
      </c>
      <c r="X3761" t="str">
        <f>VLOOKUP(V3761,Factors!$E$6:$F$5950,2,FALSE)</f>
        <v>customers-all</v>
      </c>
      <c r="Y3761" s="92">
        <f t="shared" si="354"/>
        <v>3.8001240000000003</v>
      </c>
      <c r="Z3761" s="92">
        <f t="shared" si="355"/>
        <v>30.159876000000001</v>
      </c>
      <c r="AA3761" s="92">
        <f t="shared" si="356"/>
        <v>33.96</v>
      </c>
    </row>
    <row r="3762" spans="1:27" x14ac:dyDescent="0.25">
      <c r="A3762" t="s">
        <v>811</v>
      </c>
      <c r="B3762" t="s">
        <v>761</v>
      </c>
      <c r="C3762" t="s">
        <v>762</v>
      </c>
      <c r="D3762" t="s">
        <v>812</v>
      </c>
      <c r="E3762" t="s">
        <v>813</v>
      </c>
      <c r="F3762" t="str">
        <f t="shared" si="352"/>
        <v>4855</v>
      </c>
      <c r="G3762" t="s">
        <v>110</v>
      </c>
      <c r="H3762" t="s">
        <v>111</v>
      </c>
      <c r="I3762" s="91">
        <v>7588.78</v>
      </c>
      <c r="J3762" s="91">
        <v>7893.17</v>
      </c>
      <c r="K3762" s="91">
        <v>7006.11</v>
      </c>
      <c r="L3762" s="91">
        <v>8563.02</v>
      </c>
      <c r="M3762" s="91">
        <v>5351.89</v>
      </c>
      <c r="N3762" s="91">
        <v>8563.02</v>
      </c>
      <c r="O3762" s="91">
        <v>8134.87</v>
      </c>
      <c r="P3762" s="91">
        <v>6487.13</v>
      </c>
      <c r="Q3762" s="91">
        <v>8134.87</v>
      </c>
      <c r="R3762" s="91">
        <v>7817</v>
      </c>
      <c r="S3762" s="91">
        <v>7054.76</v>
      </c>
      <c r="T3762" s="91">
        <v>-76950.81</v>
      </c>
      <c r="U3762" s="91">
        <f t="shared" si="353"/>
        <v>5643.8099999999977</v>
      </c>
      <c r="V3762" s="82" t="str">
        <f t="shared" si="351"/>
        <v>115404855911</v>
      </c>
      <c r="W3762" s="83">
        <f>VLOOKUP(V3762,Factors!$E$6:$H$5950,4,FALSE)</f>
        <v>0.1119</v>
      </c>
      <c r="X3762" t="str">
        <f>VLOOKUP(V3762,Factors!$E$6:$F$5950,2,FALSE)</f>
        <v>Customers-All</v>
      </c>
      <c r="Y3762" s="92">
        <f t="shared" si="354"/>
        <v>631.54233899999974</v>
      </c>
      <c r="Z3762" s="92">
        <f t="shared" si="355"/>
        <v>5012.267660999998</v>
      </c>
      <c r="AA3762" s="92">
        <f t="shared" si="356"/>
        <v>5643.8099999999977</v>
      </c>
    </row>
    <row r="3763" spans="1:27" x14ac:dyDescent="0.25">
      <c r="A3763" t="s">
        <v>811</v>
      </c>
      <c r="B3763" t="s">
        <v>761</v>
      </c>
      <c r="C3763" t="s">
        <v>762</v>
      </c>
      <c r="D3763" t="s">
        <v>812</v>
      </c>
      <c r="E3763" t="s">
        <v>813</v>
      </c>
      <c r="F3763" t="str">
        <f t="shared" si="352"/>
        <v>4855</v>
      </c>
      <c r="G3763" t="s">
        <v>112</v>
      </c>
      <c r="H3763" t="s">
        <v>113</v>
      </c>
      <c r="I3763" s="91"/>
      <c r="J3763" s="91"/>
      <c r="K3763" s="91"/>
      <c r="L3763" s="91"/>
      <c r="M3763" s="91"/>
      <c r="N3763" s="91"/>
      <c r="O3763" s="91"/>
      <c r="P3763" s="91"/>
      <c r="Q3763" s="91"/>
      <c r="R3763" s="91">
        <v>1632.64</v>
      </c>
      <c r="S3763" s="91"/>
      <c r="T3763" s="91">
        <v>-1632.64</v>
      </c>
      <c r="U3763" s="91">
        <f t="shared" si="353"/>
        <v>0</v>
      </c>
      <c r="V3763" s="82" t="str">
        <f t="shared" si="351"/>
        <v>115404855911</v>
      </c>
      <c r="W3763" s="83">
        <f>VLOOKUP(V3763,Factors!$E$6:$H$5950,4,FALSE)</f>
        <v>0.1119</v>
      </c>
      <c r="X3763" t="str">
        <f>VLOOKUP(V3763,Factors!$E$6:$F$5950,2,FALSE)</f>
        <v>Customers-All</v>
      </c>
      <c r="Y3763" s="92">
        <f t="shared" si="354"/>
        <v>0</v>
      </c>
      <c r="Z3763" s="92">
        <f t="shared" si="355"/>
        <v>0</v>
      </c>
      <c r="AA3763" s="92">
        <f t="shared" si="356"/>
        <v>0</v>
      </c>
    </row>
    <row r="3764" spans="1:27" x14ac:dyDescent="0.25">
      <c r="A3764" t="s">
        <v>811</v>
      </c>
      <c r="B3764" t="s">
        <v>761</v>
      </c>
      <c r="C3764" t="s">
        <v>762</v>
      </c>
      <c r="D3764" t="s">
        <v>812</v>
      </c>
      <c r="E3764" t="s">
        <v>813</v>
      </c>
      <c r="F3764" t="str">
        <f t="shared" si="352"/>
        <v>4855</v>
      </c>
      <c r="G3764" t="s">
        <v>88</v>
      </c>
      <c r="H3764" t="s">
        <v>89</v>
      </c>
      <c r="I3764" s="91">
        <v>1119.76</v>
      </c>
      <c r="J3764" s="91">
        <v>1119.76</v>
      </c>
      <c r="K3764" s="91">
        <v>1153.44</v>
      </c>
      <c r="L3764" s="91">
        <v>1153.44</v>
      </c>
      <c r="M3764" s="91">
        <v>1153.44</v>
      </c>
      <c r="N3764" s="91">
        <v>1153.44</v>
      </c>
      <c r="O3764" s="91">
        <v>1153.44</v>
      </c>
      <c r="P3764" s="91">
        <v>1153.44</v>
      </c>
      <c r="Q3764" s="91">
        <v>1153.44</v>
      </c>
      <c r="R3764" s="91">
        <v>1153.44</v>
      </c>
      <c r="S3764" s="91">
        <v>1153.45</v>
      </c>
      <c r="T3764" s="91">
        <v>-11467.06</v>
      </c>
      <c r="U3764" s="91">
        <f t="shared" si="353"/>
        <v>1153.4300000000039</v>
      </c>
      <c r="V3764" s="82" t="str">
        <f t="shared" si="351"/>
        <v>115404855911</v>
      </c>
      <c r="W3764" s="83">
        <f>VLOOKUP(V3764,Factors!$E$6:$H$5950,4,FALSE)</f>
        <v>0.1119</v>
      </c>
      <c r="X3764" t="str">
        <f>VLOOKUP(V3764,Factors!$E$6:$F$5950,2,FALSE)</f>
        <v>Customers-All</v>
      </c>
      <c r="Y3764" s="92">
        <f t="shared" si="354"/>
        <v>129.06881700000045</v>
      </c>
      <c r="Z3764" s="92">
        <f t="shared" si="355"/>
        <v>1024.3611830000034</v>
      </c>
      <c r="AA3764" s="92">
        <f t="shared" si="356"/>
        <v>1153.4300000000039</v>
      </c>
    </row>
    <row r="3765" spans="1:27" x14ac:dyDescent="0.25">
      <c r="A3765" t="s">
        <v>811</v>
      </c>
      <c r="B3765" t="s">
        <v>761</v>
      </c>
      <c r="C3765" t="s">
        <v>762</v>
      </c>
      <c r="D3765" t="s">
        <v>812</v>
      </c>
      <c r="E3765" t="s">
        <v>813</v>
      </c>
      <c r="F3765" t="str">
        <f t="shared" si="352"/>
        <v>4855</v>
      </c>
      <c r="G3765" t="s">
        <v>90</v>
      </c>
      <c r="H3765" t="s">
        <v>91</v>
      </c>
      <c r="I3765" s="91">
        <v>4350.2</v>
      </c>
      <c r="J3765" s="91">
        <v>4350.2</v>
      </c>
      <c r="K3765" s="91">
        <v>4481.03</v>
      </c>
      <c r="L3765" s="91">
        <v>4481.04</v>
      </c>
      <c r="M3765" s="91">
        <v>4481.04</v>
      </c>
      <c r="N3765" s="91">
        <v>4481.04</v>
      </c>
      <c r="O3765" s="91">
        <v>4481.04</v>
      </c>
      <c r="P3765" s="91">
        <v>4481.03</v>
      </c>
      <c r="Q3765" s="91">
        <v>4481.04</v>
      </c>
      <c r="R3765" s="91">
        <v>4481.04</v>
      </c>
      <c r="S3765" s="91">
        <v>4481.04</v>
      </c>
      <c r="T3765" s="91">
        <v>-44548.71</v>
      </c>
      <c r="U3765" s="91">
        <f t="shared" si="353"/>
        <v>4481.0300000000061</v>
      </c>
      <c r="V3765" s="82" t="str">
        <f t="shared" si="351"/>
        <v>115404855911</v>
      </c>
      <c r="W3765" s="83">
        <f>VLOOKUP(V3765,Factors!$E$6:$H$5950,4,FALSE)</f>
        <v>0.1119</v>
      </c>
      <c r="X3765" t="str">
        <f>VLOOKUP(V3765,Factors!$E$6:$F$5950,2,FALSE)</f>
        <v>Customers-All</v>
      </c>
      <c r="Y3765" s="92">
        <f t="shared" si="354"/>
        <v>501.42725700000068</v>
      </c>
      <c r="Z3765" s="92">
        <f t="shared" si="355"/>
        <v>3979.6027430000054</v>
      </c>
      <c r="AA3765" s="92">
        <f t="shared" si="356"/>
        <v>4481.0300000000061</v>
      </c>
    </row>
    <row r="3766" spans="1:27" x14ac:dyDescent="0.25">
      <c r="A3766" t="s">
        <v>811</v>
      </c>
      <c r="B3766" t="s">
        <v>761</v>
      </c>
      <c r="C3766" t="s">
        <v>762</v>
      </c>
      <c r="D3766" t="s">
        <v>812</v>
      </c>
      <c r="E3766" t="s">
        <v>813</v>
      </c>
      <c r="F3766" t="str">
        <f t="shared" si="352"/>
        <v>4855</v>
      </c>
      <c r="G3766" t="s">
        <v>118</v>
      </c>
      <c r="H3766" t="s">
        <v>119</v>
      </c>
      <c r="I3766" s="91"/>
      <c r="J3766" s="91"/>
      <c r="K3766" s="91"/>
      <c r="L3766" s="91"/>
      <c r="M3766" s="91"/>
      <c r="N3766" s="91"/>
      <c r="O3766" s="91"/>
      <c r="P3766" s="91"/>
      <c r="Q3766" s="91"/>
      <c r="R3766" s="91">
        <v>325</v>
      </c>
      <c r="S3766" s="91"/>
      <c r="T3766" s="91">
        <v>-325</v>
      </c>
      <c r="U3766" s="91">
        <f t="shared" si="353"/>
        <v>0</v>
      </c>
      <c r="V3766" s="82" t="str">
        <f t="shared" si="351"/>
        <v>115404855911</v>
      </c>
      <c r="W3766" s="83">
        <f>VLOOKUP(V3766,Factors!$E$6:$H$5950,4,FALSE)</f>
        <v>0.1119</v>
      </c>
      <c r="X3766" t="str">
        <f>VLOOKUP(V3766,Factors!$E$6:$F$5950,2,FALSE)</f>
        <v>Customers-All</v>
      </c>
      <c r="Y3766" s="92">
        <f t="shared" si="354"/>
        <v>0</v>
      </c>
      <c r="Z3766" s="92">
        <f t="shared" si="355"/>
        <v>0</v>
      </c>
      <c r="AA3766" s="92">
        <f t="shared" si="356"/>
        <v>0</v>
      </c>
    </row>
    <row r="3767" spans="1:27" x14ac:dyDescent="0.25">
      <c r="A3767" t="s">
        <v>811</v>
      </c>
      <c r="B3767" t="s">
        <v>761</v>
      </c>
      <c r="C3767" t="s">
        <v>762</v>
      </c>
      <c r="D3767" t="s">
        <v>812</v>
      </c>
      <c r="E3767" t="s">
        <v>813</v>
      </c>
      <c r="F3767" t="str">
        <f t="shared" si="352"/>
        <v>4855</v>
      </c>
      <c r="G3767" t="s">
        <v>120</v>
      </c>
      <c r="H3767" t="s">
        <v>121</v>
      </c>
      <c r="I3767" s="91">
        <v>31.03</v>
      </c>
      <c r="J3767" s="91"/>
      <c r="K3767" s="91">
        <v>39.24</v>
      </c>
      <c r="L3767" s="91"/>
      <c r="M3767" s="91"/>
      <c r="N3767" s="91"/>
      <c r="O3767" s="91"/>
      <c r="P3767" s="91">
        <v>20.71</v>
      </c>
      <c r="Q3767" s="91">
        <v>81.2</v>
      </c>
      <c r="R3767" s="91"/>
      <c r="S3767" s="91"/>
      <c r="T3767" s="91">
        <v>-139.47999999999999</v>
      </c>
      <c r="U3767" s="91">
        <f t="shared" si="353"/>
        <v>32.700000000000017</v>
      </c>
      <c r="V3767" s="82" t="str">
        <f t="shared" si="351"/>
        <v>115404855911</v>
      </c>
      <c r="W3767" s="83">
        <f>VLOOKUP(V3767,Factors!$E$6:$H$5950,4,FALSE)</f>
        <v>0.1119</v>
      </c>
      <c r="X3767" t="str">
        <f>VLOOKUP(V3767,Factors!$E$6:$F$5950,2,FALSE)</f>
        <v>Customers-All</v>
      </c>
      <c r="Y3767" s="92">
        <f t="shared" si="354"/>
        <v>3.659130000000002</v>
      </c>
      <c r="Z3767" s="92">
        <f t="shared" si="355"/>
        <v>29.040870000000016</v>
      </c>
      <c r="AA3767" s="92">
        <f t="shared" si="356"/>
        <v>32.700000000000017</v>
      </c>
    </row>
    <row r="3768" spans="1:27" x14ac:dyDescent="0.25">
      <c r="A3768" t="s">
        <v>811</v>
      </c>
      <c r="B3768" t="s">
        <v>761</v>
      </c>
      <c r="C3768" t="s">
        <v>762</v>
      </c>
      <c r="D3768" t="s">
        <v>812</v>
      </c>
      <c r="E3768" t="s">
        <v>813</v>
      </c>
      <c r="F3768" t="str">
        <f t="shared" si="352"/>
        <v>4855</v>
      </c>
      <c r="G3768" t="s">
        <v>122</v>
      </c>
      <c r="H3768" t="s">
        <v>123</v>
      </c>
      <c r="I3768" s="91"/>
      <c r="J3768" s="91"/>
      <c r="K3768" s="91"/>
      <c r="L3768" s="91"/>
      <c r="M3768" s="91"/>
      <c r="N3768" s="91"/>
      <c r="O3768" s="91">
        <v>1778</v>
      </c>
      <c r="P3768" s="91"/>
      <c r="Q3768" s="91"/>
      <c r="R3768" s="91"/>
      <c r="S3768" s="91"/>
      <c r="T3768" s="91">
        <v>-1778</v>
      </c>
      <c r="U3768" s="91">
        <f t="shared" si="353"/>
        <v>0</v>
      </c>
      <c r="V3768" s="82" t="str">
        <f t="shared" si="351"/>
        <v>115404855911</v>
      </c>
      <c r="W3768" s="83">
        <f>VLOOKUP(V3768,Factors!$E$6:$H$5950,4,FALSE)</f>
        <v>0.1119</v>
      </c>
      <c r="X3768" t="str">
        <f>VLOOKUP(V3768,Factors!$E$6:$F$5950,2,FALSE)</f>
        <v>Customers-All</v>
      </c>
      <c r="Y3768" s="92">
        <f t="shared" si="354"/>
        <v>0</v>
      </c>
      <c r="Z3768" s="92">
        <f t="shared" si="355"/>
        <v>0</v>
      </c>
      <c r="AA3768" s="92">
        <f t="shared" si="356"/>
        <v>0</v>
      </c>
    </row>
    <row r="3769" spans="1:27" x14ac:dyDescent="0.25">
      <c r="A3769" t="s">
        <v>811</v>
      </c>
      <c r="B3769" t="s">
        <v>761</v>
      </c>
      <c r="C3769" t="s">
        <v>762</v>
      </c>
      <c r="D3769" t="s">
        <v>812</v>
      </c>
      <c r="E3769" t="s">
        <v>813</v>
      </c>
      <c r="F3769" t="str">
        <f t="shared" si="352"/>
        <v>4855</v>
      </c>
      <c r="G3769" t="s">
        <v>128</v>
      </c>
      <c r="H3769" t="s">
        <v>129</v>
      </c>
      <c r="I3769" s="91"/>
      <c r="J3769" s="91"/>
      <c r="K3769" s="91"/>
      <c r="L3769" s="91"/>
      <c r="M3769" s="91"/>
      <c r="N3769" s="91"/>
      <c r="O3769" s="91"/>
      <c r="P3769" s="91"/>
      <c r="Q3769" s="91"/>
      <c r="R3769" s="91"/>
      <c r="S3769" s="91">
        <v>9.2799999999999994</v>
      </c>
      <c r="T3769" s="91">
        <v>-18.559999999999999</v>
      </c>
      <c r="U3769" s="91">
        <f t="shared" si="353"/>
        <v>-9.2799999999999994</v>
      </c>
      <c r="V3769" s="82" t="str">
        <f t="shared" si="351"/>
        <v>115404855911</v>
      </c>
      <c r="W3769" s="83">
        <f>VLOOKUP(V3769,Factors!$E$6:$H$5950,4,FALSE)</f>
        <v>0.1119</v>
      </c>
      <c r="X3769" t="str">
        <f>VLOOKUP(V3769,Factors!$E$6:$F$5950,2,FALSE)</f>
        <v>Customers-All</v>
      </c>
      <c r="Y3769" s="92">
        <f t="shared" si="354"/>
        <v>-1.038432</v>
      </c>
      <c r="Z3769" s="92">
        <f t="shared" si="355"/>
        <v>-8.2415679999999991</v>
      </c>
      <c r="AA3769" s="92">
        <f t="shared" si="356"/>
        <v>-9.2799999999999994</v>
      </c>
    </row>
    <row r="3770" spans="1:27" x14ac:dyDescent="0.25">
      <c r="A3770" t="s">
        <v>811</v>
      </c>
      <c r="B3770" t="s">
        <v>761</v>
      </c>
      <c r="C3770" t="s">
        <v>762</v>
      </c>
      <c r="D3770" t="s">
        <v>812</v>
      </c>
      <c r="E3770" t="s">
        <v>813</v>
      </c>
      <c r="F3770" t="str">
        <f t="shared" si="352"/>
        <v>4855</v>
      </c>
      <c r="G3770" t="s">
        <v>98</v>
      </c>
      <c r="H3770" t="s">
        <v>99</v>
      </c>
      <c r="I3770" s="91"/>
      <c r="J3770" s="91"/>
      <c r="K3770" s="91">
        <v>65.59</v>
      </c>
      <c r="L3770" s="91"/>
      <c r="M3770" s="91"/>
      <c r="N3770" s="91">
        <v>38.56</v>
      </c>
      <c r="O3770" s="91">
        <v>19.079999999999998</v>
      </c>
      <c r="P3770" s="91">
        <v>285.58</v>
      </c>
      <c r="Q3770" s="91"/>
      <c r="R3770" s="91">
        <v>102.69</v>
      </c>
      <c r="S3770" s="91"/>
      <c r="T3770" s="91">
        <v>-511.5</v>
      </c>
      <c r="U3770" s="91">
        <f t="shared" si="353"/>
        <v>0</v>
      </c>
      <c r="V3770" s="82" t="str">
        <f t="shared" si="351"/>
        <v>115404855911</v>
      </c>
      <c r="W3770" s="83">
        <f>VLOOKUP(V3770,Factors!$E$6:$H$5950,4,FALSE)</f>
        <v>0.1119</v>
      </c>
      <c r="X3770" t="str">
        <f>VLOOKUP(V3770,Factors!$E$6:$F$5950,2,FALSE)</f>
        <v>Customers-All</v>
      </c>
      <c r="Y3770" s="92">
        <f t="shared" si="354"/>
        <v>0</v>
      </c>
      <c r="Z3770" s="92">
        <f t="shared" si="355"/>
        <v>0</v>
      </c>
      <c r="AA3770" s="92">
        <f t="shared" si="356"/>
        <v>0</v>
      </c>
    </row>
    <row r="3771" spans="1:27" x14ac:dyDescent="0.25">
      <c r="A3771" t="s">
        <v>811</v>
      </c>
      <c r="B3771" t="s">
        <v>761</v>
      </c>
      <c r="C3771" t="s">
        <v>762</v>
      </c>
      <c r="D3771" t="s">
        <v>812</v>
      </c>
      <c r="E3771" t="s">
        <v>813</v>
      </c>
      <c r="F3771" t="str">
        <f t="shared" si="352"/>
        <v>4855</v>
      </c>
      <c r="G3771" t="s">
        <v>215</v>
      </c>
      <c r="H3771" t="s">
        <v>216</v>
      </c>
      <c r="I3771" s="91">
        <v>299</v>
      </c>
      <c r="J3771" s="91"/>
      <c r="K3771" s="91"/>
      <c r="L3771" s="91"/>
      <c r="M3771" s="91"/>
      <c r="N3771" s="91"/>
      <c r="O3771" s="91"/>
      <c r="P3771" s="91">
        <v>-174.42</v>
      </c>
      <c r="Q3771" s="91"/>
      <c r="R3771" s="91"/>
      <c r="S3771" s="91"/>
      <c r="T3771" s="91">
        <v>-124.58</v>
      </c>
      <c r="U3771" s="91">
        <f t="shared" si="353"/>
        <v>0</v>
      </c>
      <c r="V3771" s="82" t="str">
        <f t="shared" si="351"/>
        <v>115404855911</v>
      </c>
      <c r="W3771" s="83">
        <f>VLOOKUP(V3771,Factors!$E$6:$H$5950,4,FALSE)</f>
        <v>0.1119</v>
      </c>
      <c r="X3771" t="str">
        <f>VLOOKUP(V3771,Factors!$E$6:$F$5950,2,FALSE)</f>
        <v>Customers-All</v>
      </c>
      <c r="Y3771" s="92">
        <f t="shared" si="354"/>
        <v>0</v>
      </c>
      <c r="Z3771" s="92">
        <f t="shared" si="355"/>
        <v>0</v>
      </c>
      <c r="AA3771" s="92">
        <f t="shared" si="356"/>
        <v>0</v>
      </c>
    </row>
    <row r="3772" spans="1:27" x14ac:dyDescent="0.25">
      <c r="A3772" t="s">
        <v>811</v>
      </c>
      <c r="B3772" t="s">
        <v>761</v>
      </c>
      <c r="C3772" t="s">
        <v>762</v>
      </c>
      <c r="D3772" t="s">
        <v>812</v>
      </c>
      <c r="E3772" t="s">
        <v>813</v>
      </c>
      <c r="F3772" t="str">
        <f t="shared" si="352"/>
        <v>4855</v>
      </c>
      <c r="G3772" t="s">
        <v>136</v>
      </c>
      <c r="H3772" t="s">
        <v>137</v>
      </c>
      <c r="I3772" s="91"/>
      <c r="J3772" s="91">
        <v>6.4</v>
      </c>
      <c r="K3772" s="91"/>
      <c r="L3772" s="91">
        <v>2</v>
      </c>
      <c r="M3772" s="91"/>
      <c r="N3772" s="91"/>
      <c r="O3772" s="91"/>
      <c r="P3772" s="91"/>
      <c r="Q3772" s="91"/>
      <c r="R3772" s="91">
        <v>3.5</v>
      </c>
      <c r="S3772" s="91">
        <v>10</v>
      </c>
      <c r="T3772" s="91">
        <v>-17.899999999999999</v>
      </c>
      <c r="U3772" s="91">
        <f t="shared" si="353"/>
        <v>4</v>
      </c>
      <c r="V3772" s="82" t="str">
        <f t="shared" si="351"/>
        <v>115404855911</v>
      </c>
      <c r="W3772" s="83">
        <f>VLOOKUP(V3772,Factors!$E$6:$H$5950,4,FALSE)</f>
        <v>0.1119</v>
      </c>
      <c r="X3772" t="str">
        <f>VLOOKUP(V3772,Factors!$E$6:$F$5950,2,FALSE)</f>
        <v>Customers-All</v>
      </c>
      <c r="Y3772" s="92">
        <f t="shared" si="354"/>
        <v>0.4476</v>
      </c>
      <c r="Z3772" s="92">
        <f t="shared" si="355"/>
        <v>3.5524</v>
      </c>
      <c r="AA3772" s="92">
        <f t="shared" si="356"/>
        <v>4</v>
      </c>
    </row>
    <row r="3773" spans="1:27" x14ac:dyDescent="0.25">
      <c r="A3773" t="s">
        <v>811</v>
      </c>
      <c r="B3773" t="s">
        <v>761</v>
      </c>
      <c r="C3773" t="s">
        <v>762</v>
      </c>
      <c r="D3773" t="s">
        <v>812</v>
      </c>
      <c r="E3773" t="s">
        <v>813</v>
      </c>
      <c r="F3773" t="str">
        <f t="shared" si="352"/>
        <v>4855</v>
      </c>
      <c r="G3773" t="s">
        <v>138</v>
      </c>
      <c r="H3773" t="s">
        <v>139</v>
      </c>
      <c r="I3773" s="91"/>
      <c r="J3773" s="91">
        <v>336.75</v>
      </c>
      <c r="K3773" s="91"/>
      <c r="L3773" s="91"/>
      <c r="M3773" s="91"/>
      <c r="N3773" s="91"/>
      <c r="O3773" s="91"/>
      <c r="P3773" s="91"/>
      <c r="Q3773" s="91"/>
      <c r="R3773" s="91"/>
      <c r="S3773" s="91"/>
      <c r="T3773" s="91">
        <v>-336.75</v>
      </c>
      <c r="U3773" s="91">
        <f t="shared" si="353"/>
        <v>0</v>
      </c>
      <c r="V3773" s="82" t="str">
        <f t="shared" si="351"/>
        <v>115404855911</v>
      </c>
      <c r="W3773" s="83">
        <f>VLOOKUP(V3773,Factors!$E$6:$H$5950,4,FALSE)</f>
        <v>0.1119</v>
      </c>
      <c r="X3773" t="str">
        <f>VLOOKUP(V3773,Factors!$E$6:$F$5950,2,FALSE)</f>
        <v>Customers-All</v>
      </c>
      <c r="Y3773" s="92">
        <f t="shared" si="354"/>
        <v>0</v>
      </c>
      <c r="Z3773" s="92">
        <f t="shared" si="355"/>
        <v>0</v>
      </c>
      <c r="AA3773" s="92">
        <f t="shared" si="356"/>
        <v>0</v>
      </c>
    </row>
    <row r="3774" spans="1:27" x14ac:dyDescent="0.25">
      <c r="A3774" t="s">
        <v>811</v>
      </c>
      <c r="B3774" t="s">
        <v>761</v>
      </c>
      <c r="C3774" t="s">
        <v>762</v>
      </c>
      <c r="D3774" t="s">
        <v>812</v>
      </c>
      <c r="E3774" t="s">
        <v>813</v>
      </c>
      <c r="F3774" t="str">
        <f t="shared" si="352"/>
        <v>4855</v>
      </c>
      <c r="G3774" t="s">
        <v>144</v>
      </c>
      <c r="H3774" t="s">
        <v>145</v>
      </c>
      <c r="I3774" s="91">
        <v>28.2</v>
      </c>
      <c r="J3774" s="91">
        <v>17.5</v>
      </c>
      <c r="K3774" s="91">
        <v>18.079999999999998</v>
      </c>
      <c r="L3774" s="91"/>
      <c r="M3774" s="91"/>
      <c r="N3774" s="91">
        <v>850</v>
      </c>
      <c r="O3774" s="91"/>
      <c r="P3774" s="91">
        <v>13.87</v>
      </c>
      <c r="Q3774" s="91"/>
      <c r="R3774" s="91">
        <v>61.25</v>
      </c>
      <c r="S3774" s="91"/>
      <c r="T3774" s="91">
        <v>-968.9</v>
      </c>
      <c r="U3774" s="91">
        <f t="shared" si="353"/>
        <v>20</v>
      </c>
      <c r="V3774" s="82" t="str">
        <f t="shared" si="351"/>
        <v>115404855911</v>
      </c>
      <c r="W3774" s="83">
        <f>VLOOKUP(V3774,Factors!$E$6:$H$5950,4,FALSE)</f>
        <v>0.1119</v>
      </c>
      <c r="X3774" t="str">
        <f>VLOOKUP(V3774,Factors!$E$6:$F$5950,2,FALSE)</f>
        <v>Customers-All</v>
      </c>
      <c r="Y3774" s="92">
        <f t="shared" si="354"/>
        <v>2.238</v>
      </c>
      <c r="Z3774" s="92">
        <f t="shared" si="355"/>
        <v>17.762</v>
      </c>
      <c r="AA3774" s="92">
        <f t="shared" si="356"/>
        <v>20</v>
      </c>
    </row>
    <row r="3775" spans="1:27" x14ac:dyDescent="0.25">
      <c r="A3775" t="s">
        <v>811</v>
      </c>
      <c r="B3775" t="s">
        <v>761</v>
      </c>
      <c r="C3775" t="s">
        <v>762</v>
      </c>
      <c r="D3775" t="s">
        <v>812</v>
      </c>
      <c r="E3775" t="s">
        <v>813</v>
      </c>
      <c r="F3775" t="str">
        <f t="shared" si="352"/>
        <v>4855</v>
      </c>
      <c r="G3775" t="s">
        <v>217</v>
      </c>
      <c r="H3775" t="s">
        <v>218</v>
      </c>
      <c r="I3775" s="91"/>
      <c r="J3775" s="91"/>
      <c r="K3775" s="91"/>
      <c r="L3775" s="91"/>
      <c r="M3775" s="91"/>
      <c r="N3775" s="91">
        <v>383.03</v>
      </c>
      <c r="O3775" s="91"/>
      <c r="P3775" s="91"/>
      <c r="Q3775" s="91"/>
      <c r="R3775" s="91"/>
      <c r="S3775" s="91"/>
      <c r="T3775" s="91">
        <v>-383.03</v>
      </c>
      <c r="U3775" s="91">
        <f t="shared" si="353"/>
        <v>0</v>
      </c>
      <c r="V3775" s="82" t="str">
        <f t="shared" si="351"/>
        <v>115404855911</v>
      </c>
      <c r="W3775" s="83">
        <f>VLOOKUP(V3775,Factors!$E$6:$H$5950,4,FALSE)</f>
        <v>0.1119</v>
      </c>
      <c r="X3775" t="str">
        <f>VLOOKUP(V3775,Factors!$E$6:$F$5950,2,FALSE)</f>
        <v>Customers-All</v>
      </c>
      <c r="Y3775" s="92">
        <f t="shared" si="354"/>
        <v>0</v>
      </c>
      <c r="Z3775" s="92">
        <f t="shared" si="355"/>
        <v>0</v>
      </c>
      <c r="AA3775" s="92">
        <f t="shared" si="356"/>
        <v>0</v>
      </c>
    </row>
    <row r="3776" spans="1:27" x14ac:dyDescent="0.25">
      <c r="A3776" t="s">
        <v>811</v>
      </c>
      <c r="B3776" t="s">
        <v>761</v>
      </c>
      <c r="C3776" t="s">
        <v>762</v>
      </c>
      <c r="D3776" t="s">
        <v>812</v>
      </c>
      <c r="E3776" t="s">
        <v>813</v>
      </c>
      <c r="F3776" t="str">
        <f t="shared" si="352"/>
        <v>4855</v>
      </c>
      <c r="G3776" t="s">
        <v>146</v>
      </c>
      <c r="H3776" t="s">
        <v>147</v>
      </c>
      <c r="I3776" s="91"/>
      <c r="J3776" s="91"/>
      <c r="K3776" s="91"/>
      <c r="L3776" s="91"/>
      <c r="M3776" s="91"/>
      <c r="N3776" s="91"/>
      <c r="O3776" s="91"/>
      <c r="P3776" s="91"/>
      <c r="Q3776" s="91"/>
      <c r="R3776" s="91"/>
      <c r="S3776" s="91"/>
      <c r="T3776" s="91">
        <v>262.45999999999998</v>
      </c>
      <c r="U3776" s="91">
        <f t="shared" si="353"/>
        <v>262.45999999999998</v>
      </c>
      <c r="V3776" s="82" t="str">
        <f t="shared" si="351"/>
        <v>115404855911</v>
      </c>
      <c r="W3776" s="83">
        <f>VLOOKUP(V3776,Factors!$E$6:$H$5950,4,FALSE)</f>
        <v>0.1119</v>
      </c>
      <c r="X3776" t="str">
        <f>VLOOKUP(V3776,Factors!$E$6:$F$5950,2,FALSE)</f>
        <v>Customers-All</v>
      </c>
      <c r="Y3776" s="92">
        <f t="shared" si="354"/>
        <v>29.369273999999997</v>
      </c>
      <c r="Z3776" s="92">
        <f t="shared" si="355"/>
        <v>233.09072599999999</v>
      </c>
      <c r="AA3776" s="92">
        <f t="shared" si="356"/>
        <v>262.45999999999998</v>
      </c>
    </row>
    <row r="3777" spans="1:27" x14ac:dyDescent="0.25">
      <c r="A3777" t="s">
        <v>811</v>
      </c>
      <c r="B3777" t="s">
        <v>761</v>
      </c>
      <c r="C3777" t="s">
        <v>762</v>
      </c>
      <c r="D3777" t="s">
        <v>812</v>
      </c>
      <c r="E3777" t="s">
        <v>813</v>
      </c>
      <c r="F3777" t="str">
        <f t="shared" si="352"/>
        <v>4855</v>
      </c>
      <c r="G3777" t="s">
        <v>150</v>
      </c>
      <c r="H3777" t="s">
        <v>151</v>
      </c>
      <c r="I3777" s="91"/>
      <c r="J3777" s="91"/>
      <c r="K3777" s="91"/>
      <c r="L3777" s="91"/>
      <c r="M3777" s="91"/>
      <c r="N3777" s="91"/>
      <c r="O3777" s="91"/>
      <c r="P3777" s="91"/>
      <c r="Q3777" s="91"/>
      <c r="R3777" s="91">
        <v>335.62</v>
      </c>
      <c r="S3777" s="91"/>
      <c r="T3777" s="91">
        <v>-335.62</v>
      </c>
      <c r="U3777" s="91">
        <f t="shared" si="353"/>
        <v>0</v>
      </c>
      <c r="V3777" s="82" t="str">
        <f t="shared" si="351"/>
        <v>115404855911</v>
      </c>
      <c r="W3777" s="83">
        <f>VLOOKUP(V3777,Factors!$E$6:$H$5950,4,FALSE)</f>
        <v>0.1119</v>
      </c>
      <c r="X3777" t="str">
        <f>VLOOKUP(V3777,Factors!$E$6:$F$5950,2,FALSE)</f>
        <v>Customers-All</v>
      </c>
      <c r="Y3777" s="92">
        <f t="shared" si="354"/>
        <v>0</v>
      </c>
      <c r="Z3777" s="92">
        <f t="shared" si="355"/>
        <v>0</v>
      </c>
      <c r="AA3777" s="92">
        <f t="shared" si="356"/>
        <v>0</v>
      </c>
    </row>
    <row r="3778" spans="1:27" x14ac:dyDescent="0.25">
      <c r="A3778" t="s">
        <v>811</v>
      </c>
      <c r="B3778" t="s">
        <v>761</v>
      </c>
      <c r="C3778" t="s">
        <v>762</v>
      </c>
      <c r="D3778" t="s">
        <v>812</v>
      </c>
      <c r="E3778" t="s">
        <v>813</v>
      </c>
      <c r="F3778" t="str">
        <f t="shared" si="352"/>
        <v>4855</v>
      </c>
      <c r="G3778" t="s">
        <v>152</v>
      </c>
      <c r="H3778" t="s">
        <v>153</v>
      </c>
      <c r="I3778" s="91"/>
      <c r="J3778" s="91"/>
      <c r="K3778" s="91"/>
      <c r="L3778" s="91"/>
      <c r="M3778" s="91"/>
      <c r="N3778" s="91"/>
      <c r="O3778" s="91"/>
      <c r="P3778" s="91">
        <v>300</v>
      </c>
      <c r="Q3778" s="91"/>
      <c r="R3778" s="91"/>
      <c r="S3778" s="91"/>
      <c r="T3778" s="91">
        <v>-300</v>
      </c>
      <c r="U3778" s="91">
        <f t="shared" si="353"/>
        <v>0</v>
      </c>
      <c r="V3778" s="82" t="str">
        <f t="shared" si="351"/>
        <v>115404855911</v>
      </c>
      <c r="W3778" s="83">
        <f>VLOOKUP(V3778,Factors!$E$6:$H$5950,4,FALSE)</f>
        <v>0.1119</v>
      </c>
      <c r="X3778" t="str">
        <f>VLOOKUP(V3778,Factors!$E$6:$F$5950,2,FALSE)</f>
        <v>Customers-All</v>
      </c>
      <c r="Y3778" s="92">
        <f t="shared" si="354"/>
        <v>0</v>
      </c>
      <c r="Z3778" s="92">
        <f t="shared" si="355"/>
        <v>0</v>
      </c>
      <c r="AA3778" s="92">
        <f t="shared" si="356"/>
        <v>0</v>
      </c>
    </row>
    <row r="3779" spans="1:27" x14ac:dyDescent="0.25">
      <c r="A3779" t="s">
        <v>814</v>
      </c>
      <c r="B3779" t="s">
        <v>80</v>
      </c>
      <c r="C3779" t="s">
        <v>81</v>
      </c>
      <c r="D3779" t="s">
        <v>815</v>
      </c>
      <c r="E3779" t="s">
        <v>816</v>
      </c>
      <c r="F3779" t="str">
        <f t="shared" si="352"/>
        <v>1315</v>
      </c>
      <c r="G3779" t="s">
        <v>84</v>
      </c>
      <c r="H3779" t="s">
        <v>85</v>
      </c>
      <c r="I3779" s="91"/>
      <c r="J3779" s="91">
        <v>12.76</v>
      </c>
      <c r="K3779" s="91"/>
      <c r="L3779" s="91"/>
      <c r="M3779" s="91"/>
      <c r="N3779" s="91"/>
      <c r="O3779" s="91"/>
      <c r="P3779" s="91"/>
      <c r="Q3779" s="91"/>
      <c r="R3779" s="91"/>
      <c r="S3779" s="91"/>
      <c r="T3779" s="91"/>
      <c r="U3779" s="91">
        <f t="shared" si="353"/>
        <v>12.76</v>
      </c>
      <c r="V3779" s="82" t="str">
        <f t="shared" si="351"/>
        <v>111001315912</v>
      </c>
      <c r="W3779" s="83">
        <f>VLOOKUP(V3779,Factors!$E$6:$H$5950,4,FALSE)</f>
        <v>8.4599999999999995E-2</v>
      </c>
      <c r="X3779" t="str">
        <f>VLOOKUP(V3779,Factors!$E$6:$F$5950,2,FALSE)</f>
        <v>Sendout Volumes</v>
      </c>
      <c r="Y3779" s="92">
        <f t="shared" si="354"/>
        <v>1.079496</v>
      </c>
      <c r="Z3779" s="92">
        <f t="shared" si="355"/>
        <v>11.680503999999999</v>
      </c>
      <c r="AA3779" s="92">
        <f t="shared" si="356"/>
        <v>12.76</v>
      </c>
    </row>
    <row r="3780" spans="1:27" x14ac:dyDescent="0.25">
      <c r="A3780" t="s">
        <v>814</v>
      </c>
      <c r="B3780" t="s">
        <v>80</v>
      </c>
      <c r="C3780" t="s">
        <v>81</v>
      </c>
      <c r="D3780" t="s">
        <v>815</v>
      </c>
      <c r="E3780" t="s">
        <v>816</v>
      </c>
      <c r="F3780" t="str">
        <f t="shared" si="352"/>
        <v>1315</v>
      </c>
      <c r="G3780" t="s">
        <v>56</v>
      </c>
      <c r="H3780" t="s">
        <v>57</v>
      </c>
      <c r="I3780" s="91"/>
      <c r="J3780" s="91">
        <v>244.84</v>
      </c>
      <c r="K3780" s="91"/>
      <c r="L3780" s="91"/>
      <c r="M3780" s="91"/>
      <c r="N3780" s="91"/>
      <c r="O3780" s="91"/>
      <c r="P3780" s="91"/>
      <c r="Q3780" s="91"/>
      <c r="R3780" s="91"/>
      <c r="S3780" s="91"/>
      <c r="T3780" s="91"/>
      <c r="U3780" s="91">
        <f t="shared" si="353"/>
        <v>244.84</v>
      </c>
      <c r="V3780" s="82" t="str">
        <f t="shared" ref="V3780:V3843" si="357">CONCATENATE(B3780,RIGHT(D3780,4),A3780)</f>
        <v>111001315912</v>
      </c>
      <c r="W3780" s="83">
        <f>VLOOKUP(V3780,Factors!$E$6:$H$5950,4,FALSE)</f>
        <v>8.4599999999999995E-2</v>
      </c>
      <c r="X3780" t="str">
        <f>VLOOKUP(V3780,Factors!$E$6:$F$5950,2,FALSE)</f>
        <v>Sendout Volumes</v>
      </c>
      <c r="Y3780" s="92">
        <f t="shared" si="354"/>
        <v>20.713463999999998</v>
      </c>
      <c r="Z3780" s="92">
        <f t="shared" si="355"/>
        <v>224.12653600000002</v>
      </c>
      <c r="AA3780" s="92">
        <f t="shared" si="356"/>
        <v>244.84</v>
      </c>
    </row>
    <row r="3781" spans="1:27" x14ac:dyDescent="0.25">
      <c r="A3781" t="s">
        <v>814</v>
      </c>
      <c r="B3781" t="s">
        <v>711</v>
      </c>
      <c r="C3781" t="s">
        <v>712</v>
      </c>
      <c r="D3781" t="s">
        <v>817</v>
      </c>
      <c r="E3781" t="s">
        <v>818</v>
      </c>
      <c r="F3781" t="str">
        <f t="shared" ref="F3781:F3844" si="358">RIGHT(D3781,4)</f>
        <v>2966</v>
      </c>
      <c r="G3781" t="s">
        <v>144</v>
      </c>
      <c r="H3781" t="s">
        <v>145</v>
      </c>
      <c r="I3781" s="91">
        <v>91.04</v>
      </c>
      <c r="J3781" s="91"/>
      <c r="K3781" s="91"/>
      <c r="L3781" s="91"/>
      <c r="M3781" s="91">
        <v>700</v>
      </c>
      <c r="N3781" s="91"/>
      <c r="O3781" s="91"/>
      <c r="P3781" s="91"/>
      <c r="Q3781" s="91"/>
      <c r="R3781" s="91"/>
      <c r="S3781" s="91"/>
      <c r="T3781" s="91"/>
      <c r="U3781" s="91">
        <f t="shared" ref="U3781:U3844" si="359">SUM(I3781:T3781)</f>
        <v>791.04</v>
      </c>
      <c r="V3781" s="82" t="str">
        <f t="shared" si="357"/>
        <v>113252966912</v>
      </c>
      <c r="W3781" s="83">
        <f>VLOOKUP(V3781,Factors!$E$6:$H$5950,4,FALSE)</f>
        <v>0.1124</v>
      </c>
      <c r="X3781" t="str">
        <f>VLOOKUP(V3781,Factors!$E$6:$F$5950,2,FALSE)</f>
        <v>3-factor</v>
      </c>
      <c r="Y3781" s="92">
        <f t="shared" si="354"/>
        <v>88.912895999999989</v>
      </c>
      <c r="Z3781" s="92">
        <f t="shared" si="355"/>
        <v>702.12710399999992</v>
      </c>
      <c r="AA3781" s="92">
        <f t="shared" si="356"/>
        <v>791.04</v>
      </c>
    </row>
    <row r="3782" spans="1:27" x14ac:dyDescent="0.25">
      <c r="A3782" t="s">
        <v>814</v>
      </c>
      <c r="B3782" t="s">
        <v>717</v>
      </c>
      <c r="C3782" t="s">
        <v>718</v>
      </c>
      <c r="D3782" t="s">
        <v>819</v>
      </c>
      <c r="E3782" t="s">
        <v>820</v>
      </c>
      <c r="F3782" t="str">
        <f t="shared" si="358"/>
        <v>1505</v>
      </c>
      <c r="G3782" t="s">
        <v>118</v>
      </c>
      <c r="H3782" t="s">
        <v>119</v>
      </c>
      <c r="I3782" s="91"/>
      <c r="J3782" s="91">
        <v>199</v>
      </c>
      <c r="K3782" s="91">
        <v>400</v>
      </c>
      <c r="L3782" s="91">
        <v>220</v>
      </c>
      <c r="M3782" s="91"/>
      <c r="N3782" s="91"/>
      <c r="O3782" s="91"/>
      <c r="P3782" s="91"/>
      <c r="Q3782" s="91"/>
      <c r="R3782" s="91"/>
      <c r="S3782" s="91"/>
      <c r="T3782" s="91">
        <v>-548.73</v>
      </c>
      <c r="U3782" s="91">
        <f t="shared" si="359"/>
        <v>270.27</v>
      </c>
      <c r="V3782" s="82" t="str">
        <f t="shared" si="357"/>
        <v>113301505912</v>
      </c>
      <c r="W3782" s="83">
        <f>VLOOKUP(V3782,Factors!$E$6:$H$5950,4,FALSE)</f>
        <v>0.1119</v>
      </c>
      <c r="X3782" t="str">
        <f>VLOOKUP(V3782,Factors!$E$6:$F$5950,2,FALSE)</f>
        <v>Customers-All</v>
      </c>
      <c r="Y3782" s="92">
        <f t="shared" si="354"/>
        <v>30.243212999999997</v>
      </c>
      <c r="Z3782" s="92">
        <f t="shared" si="355"/>
        <v>240.02678699999998</v>
      </c>
      <c r="AA3782" s="92">
        <f t="shared" si="356"/>
        <v>270.27</v>
      </c>
    </row>
    <row r="3783" spans="1:27" x14ac:dyDescent="0.25">
      <c r="A3783" t="s">
        <v>814</v>
      </c>
      <c r="B3783" t="s">
        <v>717</v>
      </c>
      <c r="C3783" t="s">
        <v>718</v>
      </c>
      <c r="D3783" t="s">
        <v>819</v>
      </c>
      <c r="E3783" t="s">
        <v>820</v>
      </c>
      <c r="F3783" t="str">
        <f t="shared" si="358"/>
        <v>1505</v>
      </c>
      <c r="G3783" t="s">
        <v>120</v>
      </c>
      <c r="H3783" t="s">
        <v>121</v>
      </c>
      <c r="I3783" s="91"/>
      <c r="J3783" s="91">
        <v>98.11</v>
      </c>
      <c r="K3783" s="91">
        <v>110.07</v>
      </c>
      <c r="L3783" s="91">
        <v>291.44</v>
      </c>
      <c r="M3783" s="91"/>
      <c r="N3783" s="91">
        <v>201.13</v>
      </c>
      <c r="O3783" s="91">
        <v>28.34</v>
      </c>
      <c r="P3783" s="91">
        <v>180.39</v>
      </c>
      <c r="Q3783" s="91">
        <v>81.2</v>
      </c>
      <c r="R3783" s="91">
        <v>88</v>
      </c>
      <c r="S3783" s="91"/>
      <c r="T3783" s="91">
        <v>-521.89</v>
      </c>
      <c r="U3783" s="91">
        <f t="shared" si="359"/>
        <v>556.79000000000008</v>
      </c>
      <c r="V3783" s="82" t="str">
        <f t="shared" si="357"/>
        <v>113301505912</v>
      </c>
      <c r="W3783" s="83">
        <f>VLOOKUP(V3783,Factors!$E$6:$H$5950,4,FALSE)</f>
        <v>0.1119</v>
      </c>
      <c r="X3783" t="str">
        <f>VLOOKUP(V3783,Factors!$E$6:$F$5950,2,FALSE)</f>
        <v>Customers-All</v>
      </c>
      <c r="Y3783" s="92">
        <f t="shared" si="354"/>
        <v>62.304801000000012</v>
      </c>
      <c r="Z3783" s="92">
        <f t="shared" si="355"/>
        <v>494.48519900000008</v>
      </c>
      <c r="AA3783" s="92">
        <f t="shared" si="356"/>
        <v>556.79000000000008</v>
      </c>
    </row>
    <row r="3784" spans="1:27" x14ac:dyDescent="0.25">
      <c r="A3784" t="s">
        <v>814</v>
      </c>
      <c r="B3784" t="s">
        <v>717</v>
      </c>
      <c r="C3784" t="s">
        <v>718</v>
      </c>
      <c r="D3784" t="s">
        <v>819</v>
      </c>
      <c r="E3784" t="s">
        <v>820</v>
      </c>
      <c r="F3784" t="str">
        <f t="shared" si="358"/>
        <v>1505</v>
      </c>
      <c r="G3784" t="s">
        <v>122</v>
      </c>
      <c r="H3784" t="s">
        <v>123</v>
      </c>
      <c r="I3784" s="91"/>
      <c r="J3784" s="91"/>
      <c r="K3784" s="91"/>
      <c r="L3784" s="91"/>
      <c r="M3784" s="91"/>
      <c r="N3784" s="91"/>
      <c r="O3784" s="91"/>
      <c r="P3784" s="91"/>
      <c r="Q3784" s="91"/>
      <c r="R3784" s="91"/>
      <c r="S3784" s="91"/>
      <c r="T3784" s="91">
        <v>-100.13</v>
      </c>
      <c r="U3784" s="91">
        <f t="shared" si="359"/>
        <v>-100.13</v>
      </c>
      <c r="V3784" s="82" t="str">
        <f t="shared" si="357"/>
        <v>113301505912</v>
      </c>
      <c r="W3784" s="83">
        <f>VLOOKUP(V3784,Factors!$E$6:$H$5950,4,FALSE)</f>
        <v>0.1119</v>
      </c>
      <c r="X3784" t="str">
        <f>VLOOKUP(V3784,Factors!$E$6:$F$5950,2,FALSE)</f>
        <v>Customers-All</v>
      </c>
      <c r="Y3784" s="92">
        <f t="shared" si="354"/>
        <v>-11.204547</v>
      </c>
      <c r="Z3784" s="92">
        <f t="shared" si="355"/>
        <v>-88.92545299999999</v>
      </c>
      <c r="AA3784" s="92">
        <f t="shared" si="356"/>
        <v>-100.13</v>
      </c>
    </row>
    <row r="3785" spans="1:27" x14ac:dyDescent="0.25">
      <c r="A3785" t="s">
        <v>814</v>
      </c>
      <c r="B3785" t="s">
        <v>717</v>
      </c>
      <c r="C3785" t="s">
        <v>718</v>
      </c>
      <c r="D3785" t="s">
        <v>819</v>
      </c>
      <c r="E3785" t="s">
        <v>820</v>
      </c>
      <c r="F3785" t="str">
        <f t="shared" si="358"/>
        <v>1505</v>
      </c>
      <c r="G3785" t="s">
        <v>44</v>
      </c>
      <c r="H3785" t="s">
        <v>45</v>
      </c>
      <c r="I3785" s="91"/>
      <c r="J3785" s="91"/>
      <c r="K3785" s="91"/>
      <c r="L3785" s="91"/>
      <c r="M3785" s="91"/>
      <c r="N3785" s="91">
        <v>312</v>
      </c>
      <c r="O3785" s="91">
        <v>576.98</v>
      </c>
      <c r="P3785" s="91"/>
      <c r="Q3785" s="91">
        <v>397.05</v>
      </c>
      <c r="R3785" s="91"/>
      <c r="S3785" s="91"/>
      <c r="T3785" s="91">
        <v>-1286.03</v>
      </c>
      <c r="U3785" s="91">
        <f t="shared" si="359"/>
        <v>0</v>
      </c>
      <c r="V3785" s="82" t="str">
        <f t="shared" si="357"/>
        <v>113301505912</v>
      </c>
      <c r="W3785" s="83">
        <f>VLOOKUP(V3785,Factors!$E$6:$H$5950,4,FALSE)</f>
        <v>0.1119</v>
      </c>
      <c r="X3785" t="str">
        <f>VLOOKUP(V3785,Factors!$E$6:$F$5950,2,FALSE)</f>
        <v>Customers-All</v>
      </c>
      <c r="Y3785" s="92">
        <f t="shared" si="354"/>
        <v>0</v>
      </c>
      <c r="Z3785" s="92">
        <f t="shared" si="355"/>
        <v>0</v>
      </c>
      <c r="AA3785" s="92">
        <f t="shared" si="356"/>
        <v>0</v>
      </c>
    </row>
    <row r="3786" spans="1:27" x14ac:dyDescent="0.25">
      <c r="A3786" t="s">
        <v>814</v>
      </c>
      <c r="B3786" t="s">
        <v>717</v>
      </c>
      <c r="C3786" t="s">
        <v>718</v>
      </c>
      <c r="D3786" t="s">
        <v>819</v>
      </c>
      <c r="E3786" t="s">
        <v>820</v>
      </c>
      <c r="F3786" t="str">
        <f t="shared" si="358"/>
        <v>1505</v>
      </c>
      <c r="G3786" t="s">
        <v>71</v>
      </c>
      <c r="H3786" t="s">
        <v>72</v>
      </c>
      <c r="I3786" s="91">
        <v>1440</v>
      </c>
      <c r="J3786" s="91">
        <v>20.71</v>
      </c>
      <c r="K3786" s="91"/>
      <c r="L3786" s="91">
        <v>33600</v>
      </c>
      <c r="M3786" s="91"/>
      <c r="N3786" s="91"/>
      <c r="O3786" s="91"/>
      <c r="P3786" s="91">
        <v>30800</v>
      </c>
      <c r="Q3786" s="91">
        <v>10</v>
      </c>
      <c r="R3786" s="91"/>
      <c r="S3786" s="91"/>
      <c r="T3786" s="91"/>
      <c r="U3786" s="91">
        <f t="shared" si="359"/>
        <v>65870.709999999992</v>
      </c>
      <c r="V3786" s="82" t="str">
        <f t="shared" si="357"/>
        <v>113301505912</v>
      </c>
      <c r="W3786" s="83">
        <f>VLOOKUP(V3786,Factors!$E$6:$H$5950,4,FALSE)</f>
        <v>0.1119</v>
      </c>
      <c r="X3786" t="str">
        <f>VLOOKUP(V3786,Factors!$E$6:$F$5950,2,FALSE)</f>
        <v>Customers-All</v>
      </c>
      <c r="Y3786" s="92">
        <f t="shared" si="354"/>
        <v>7370.932448999999</v>
      </c>
      <c r="Z3786" s="92">
        <f t="shared" si="355"/>
        <v>58499.777550999992</v>
      </c>
      <c r="AA3786" s="92">
        <f t="shared" si="356"/>
        <v>65870.709999999992</v>
      </c>
    </row>
    <row r="3787" spans="1:27" x14ac:dyDescent="0.25">
      <c r="A3787" t="s">
        <v>814</v>
      </c>
      <c r="B3787" t="s">
        <v>717</v>
      </c>
      <c r="C3787" t="s">
        <v>718</v>
      </c>
      <c r="D3787" t="s">
        <v>819</v>
      </c>
      <c r="E3787" t="s">
        <v>820</v>
      </c>
      <c r="F3787" t="str">
        <f t="shared" si="358"/>
        <v>1505</v>
      </c>
      <c r="G3787" t="s">
        <v>412</v>
      </c>
      <c r="H3787" t="s">
        <v>413</v>
      </c>
      <c r="I3787" s="91"/>
      <c r="J3787" s="91">
        <v>650</v>
      </c>
      <c r="K3787" s="91"/>
      <c r="L3787" s="91">
        <v>84874</v>
      </c>
      <c r="M3787" s="91"/>
      <c r="N3787" s="91"/>
      <c r="O3787" s="91"/>
      <c r="P3787" s="91">
        <v>-73461</v>
      </c>
      <c r="Q3787" s="91"/>
      <c r="R3787" s="91"/>
      <c r="S3787" s="91">
        <v>101009</v>
      </c>
      <c r="T3787" s="91"/>
      <c r="U3787" s="91">
        <f t="shared" si="359"/>
        <v>113072</v>
      </c>
      <c r="V3787" s="82" t="str">
        <f t="shared" si="357"/>
        <v>113301505912</v>
      </c>
      <c r="W3787" s="83">
        <f>VLOOKUP(V3787,Factors!$E$6:$H$5950,4,FALSE)</f>
        <v>0.1119</v>
      </c>
      <c r="X3787" t="str">
        <f>VLOOKUP(V3787,Factors!$E$6:$F$5950,2,FALSE)</f>
        <v>Customers-All</v>
      </c>
      <c r="Y3787" s="92">
        <f t="shared" si="354"/>
        <v>12652.756799999999</v>
      </c>
      <c r="Z3787" s="92">
        <f t="shared" si="355"/>
        <v>100419.2432</v>
      </c>
      <c r="AA3787" s="92">
        <f t="shared" si="356"/>
        <v>113072</v>
      </c>
    </row>
    <row r="3788" spans="1:27" x14ac:dyDescent="0.25">
      <c r="A3788" t="s">
        <v>814</v>
      </c>
      <c r="B3788" t="s">
        <v>717</v>
      </c>
      <c r="C3788" t="s">
        <v>718</v>
      </c>
      <c r="D3788" t="s">
        <v>819</v>
      </c>
      <c r="E3788" t="s">
        <v>820</v>
      </c>
      <c r="F3788" t="str">
        <f t="shared" si="358"/>
        <v>1505</v>
      </c>
      <c r="G3788" t="s">
        <v>130</v>
      </c>
      <c r="H3788" t="s">
        <v>131</v>
      </c>
      <c r="I3788" s="91"/>
      <c r="J3788" s="91"/>
      <c r="K3788" s="91"/>
      <c r="L3788" s="91"/>
      <c r="M3788" s="91"/>
      <c r="N3788" s="91"/>
      <c r="O3788" s="91">
        <v>19.73</v>
      </c>
      <c r="P3788" s="91"/>
      <c r="Q3788" s="91"/>
      <c r="R3788" s="91"/>
      <c r="S3788" s="91"/>
      <c r="T3788" s="91">
        <v>-13.22</v>
      </c>
      <c r="U3788" s="91">
        <f t="shared" si="359"/>
        <v>6.51</v>
      </c>
      <c r="V3788" s="82" t="str">
        <f t="shared" si="357"/>
        <v>113301505912</v>
      </c>
      <c r="W3788" s="83">
        <f>VLOOKUP(V3788,Factors!$E$6:$H$5950,4,FALSE)</f>
        <v>0.1119</v>
      </c>
      <c r="X3788" t="str">
        <f>VLOOKUP(V3788,Factors!$E$6:$F$5950,2,FALSE)</f>
        <v>Customers-All</v>
      </c>
      <c r="Y3788" s="92">
        <f t="shared" si="354"/>
        <v>0.72846899999999992</v>
      </c>
      <c r="Z3788" s="92">
        <f t="shared" si="355"/>
        <v>5.7815310000000002</v>
      </c>
      <c r="AA3788" s="92">
        <f t="shared" si="356"/>
        <v>6.51</v>
      </c>
    </row>
    <row r="3789" spans="1:27" x14ac:dyDescent="0.25">
      <c r="A3789" t="s">
        <v>814</v>
      </c>
      <c r="B3789" t="s">
        <v>717</v>
      </c>
      <c r="C3789" t="s">
        <v>718</v>
      </c>
      <c r="D3789" t="s">
        <v>819</v>
      </c>
      <c r="E3789" t="s">
        <v>820</v>
      </c>
      <c r="F3789" t="str">
        <f t="shared" si="358"/>
        <v>1505</v>
      </c>
      <c r="G3789" t="s">
        <v>715</v>
      </c>
      <c r="H3789" t="s">
        <v>716</v>
      </c>
      <c r="I3789" s="91">
        <v>250</v>
      </c>
      <c r="J3789" s="91"/>
      <c r="K3789" s="91">
        <v>600</v>
      </c>
      <c r="L3789" s="91"/>
      <c r="M3789" s="91"/>
      <c r="N3789" s="91">
        <v>221.49</v>
      </c>
      <c r="O3789" s="91">
        <v>448.08</v>
      </c>
      <c r="P3789" s="91">
        <v>46.45</v>
      </c>
      <c r="Q3789" s="91">
        <v>1228.06</v>
      </c>
      <c r="R3789" s="91">
        <v>5588.28</v>
      </c>
      <c r="S3789" s="91">
        <v>334.68</v>
      </c>
      <c r="T3789" s="91">
        <v>6139.98</v>
      </c>
      <c r="U3789" s="91">
        <f t="shared" si="359"/>
        <v>14857.02</v>
      </c>
      <c r="V3789" s="82" t="str">
        <f t="shared" si="357"/>
        <v>113301505912</v>
      </c>
      <c r="W3789" s="83">
        <f>VLOOKUP(V3789,Factors!$E$6:$H$5950,4,FALSE)</f>
        <v>0.1119</v>
      </c>
      <c r="X3789" t="str">
        <f>VLOOKUP(V3789,Factors!$E$6:$F$5950,2,FALSE)</f>
        <v>Customers-All</v>
      </c>
      <c r="Y3789" s="92">
        <f t="shared" si="354"/>
        <v>1662.500538</v>
      </c>
      <c r="Z3789" s="92">
        <f t="shared" si="355"/>
        <v>13194.519462</v>
      </c>
      <c r="AA3789" s="92">
        <f t="shared" si="356"/>
        <v>14857.02</v>
      </c>
    </row>
    <row r="3790" spans="1:27" x14ac:dyDescent="0.25">
      <c r="A3790" t="s">
        <v>814</v>
      </c>
      <c r="B3790" t="s">
        <v>717</v>
      </c>
      <c r="C3790" t="s">
        <v>718</v>
      </c>
      <c r="D3790" t="s">
        <v>819</v>
      </c>
      <c r="E3790" t="s">
        <v>820</v>
      </c>
      <c r="F3790" t="str">
        <f t="shared" si="358"/>
        <v>1505</v>
      </c>
      <c r="G3790" t="s">
        <v>136</v>
      </c>
      <c r="H3790" t="s">
        <v>137</v>
      </c>
      <c r="I3790" s="91"/>
      <c r="J3790" s="91">
        <v>0.5</v>
      </c>
      <c r="K3790" s="91"/>
      <c r="L3790" s="91"/>
      <c r="M3790" s="91"/>
      <c r="N3790" s="91"/>
      <c r="O3790" s="91"/>
      <c r="P3790" s="91">
        <v>14</v>
      </c>
      <c r="Q3790" s="91"/>
      <c r="R3790" s="91"/>
      <c r="S3790" s="91">
        <v>15</v>
      </c>
      <c r="T3790" s="91">
        <v>-19.77</v>
      </c>
      <c r="U3790" s="91">
        <f t="shared" si="359"/>
        <v>9.73</v>
      </c>
      <c r="V3790" s="82" t="str">
        <f t="shared" si="357"/>
        <v>113301505912</v>
      </c>
      <c r="W3790" s="83">
        <f>VLOOKUP(V3790,Factors!$E$6:$H$5950,4,FALSE)</f>
        <v>0.1119</v>
      </c>
      <c r="X3790" t="str">
        <f>VLOOKUP(V3790,Factors!$E$6:$F$5950,2,FALSE)</f>
        <v>Customers-All</v>
      </c>
      <c r="Y3790" s="92">
        <f t="shared" si="354"/>
        <v>1.0887869999999999</v>
      </c>
      <c r="Z3790" s="92">
        <f t="shared" si="355"/>
        <v>8.6412130000000005</v>
      </c>
      <c r="AA3790" s="92">
        <f t="shared" si="356"/>
        <v>9.73</v>
      </c>
    </row>
    <row r="3791" spans="1:27" x14ac:dyDescent="0.25">
      <c r="A3791" t="s">
        <v>814</v>
      </c>
      <c r="B3791" t="s">
        <v>717</v>
      </c>
      <c r="C3791" t="s">
        <v>718</v>
      </c>
      <c r="D3791" t="s">
        <v>819</v>
      </c>
      <c r="E3791" t="s">
        <v>820</v>
      </c>
      <c r="F3791" t="str">
        <f t="shared" si="358"/>
        <v>1505</v>
      </c>
      <c r="G3791" t="s">
        <v>199</v>
      </c>
      <c r="H3791" t="s">
        <v>200</v>
      </c>
      <c r="I3791" s="91"/>
      <c r="J3791" s="91"/>
      <c r="K3791" s="91"/>
      <c r="L3791" s="91"/>
      <c r="M3791" s="91">
        <v>35.130000000000003</v>
      </c>
      <c r="N3791" s="91"/>
      <c r="O3791" s="91">
        <v>26</v>
      </c>
      <c r="P3791" s="91">
        <v>39</v>
      </c>
      <c r="Q3791" s="91"/>
      <c r="R3791" s="91"/>
      <c r="S3791" s="91"/>
      <c r="T3791" s="91"/>
      <c r="U3791" s="91">
        <f t="shared" si="359"/>
        <v>100.13</v>
      </c>
      <c r="V3791" s="82" t="str">
        <f t="shared" si="357"/>
        <v>113301505912</v>
      </c>
      <c r="W3791" s="83">
        <f>VLOOKUP(V3791,Factors!$E$6:$H$5950,4,FALSE)</f>
        <v>0.1119</v>
      </c>
      <c r="X3791" t="str">
        <f>VLOOKUP(V3791,Factors!$E$6:$F$5950,2,FALSE)</f>
        <v>Customers-All</v>
      </c>
      <c r="Y3791" s="92">
        <f t="shared" si="354"/>
        <v>11.204547</v>
      </c>
      <c r="Z3791" s="92">
        <f t="shared" si="355"/>
        <v>88.92545299999999</v>
      </c>
      <c r="AA3791" s="92">
        <f t="shared" si="356"/>
        <v>100.13</v>
      </c>
    </row>
    <row r="3792" spans="1:27" x14ac:dyDescent="0.25">
      <c r="A3792" t="s">
        <v>814</v>
      </c>
      <c r="B3792" t="s">
        <v>717</v>
      </c>
      <c r="C3792" t="s">
        <v>718</v>
      </c>
      <c r="D3792" t="s">
        <v>819</v>
      </c>
      <c r="E3792" t="s">
        <v>820</v>
      </c>
      <c r="F3792" t="str">
        <f t="shared" si="358"/>
        <v>1505</v>
      </c>
      <c r="G3792" t="s">
        <v>357</v>
      </c>
      <c r="H3792" t="s">
        <v>358</v>
      </c>
      <c r="I3792" s="91"/>
      <c r="J3792" s="91"/>
      <c r="K3792" s="91"/>
      <c r="L3792" s="91"/>
      <c r="M3792" s="91"/>
      <c r="N3792" s="91"/>
      <c r="O3792" s="91"/>
      <c r="P3792" s="91"/>
      <c r="Q3792" s="91"/>
      <c r="R3792" s="91"/>
      <c r="S3792" s="91"/>
      <c r="T3792" s="91">
        <v>1530</v>
      </c>
      <c r="U3792" s="91">
        <f t="shared" si="359"/>
        <v>1530</v>
      </c>
      <c r="V3792" s="82" t="str">
        <f t="shared" si="357"/>
        <v>113301505912</v>
      </c>
      <c r="W3792" s="83">
        <f>VLOOKUP(V3792,Factors!$E$6:$H$5950,4,FALSE)</f>
        <v>0.1119</v>
      </c>
      <c r="X3792" t="str">
        <f>VLOOKUP(V3792,Factors!$E$6:$F$5950,2,FALSE)</f>
        <v>Customers-All</v>
      </c>
      <c r="Y3792" s="92">
        <f t="shared" si="354"/>
        <v>171.20699999999999</v>
      </c>
      <c r="Z3792" s="92">
        <f t="shared" si="355"/>
        <v>1358.7930000000001</v>
      </c>
      <c r="AA3792" s="92">
        <f t="shared" si="356"/>
        <v>1530</v>
      </c>
    </row>
    <row r="3793" spans="1:27" x14ac:dyDescent="0.25">
      <c r="A3793" t="s">
        <v>814</v>
      </c>
      <c r="B3793" t="s">
        <v>717</v>
      </c>
      <c r="C3793" t="s">
        <v>718</v>
      </c>
      <c r="D3793" t="s">
        <v>819</v>
      </c>
      <c r="E3793" t="s">
        <v>820</v>
      </c>
      <c r="F3793" t="str">
        <f t="shared" si="358"/>
        <v>1505</v>
      </c>
      <c r="G3793" t="s">
        <v>144</v>
      </c>
      <c r="H3793" t="s">
        <v>145</v>
      </c>
      <c r="I3793" s="91"/>
      <c r="J3793" s="91">
        <v>8.5</v>
      </c>
      <c r="K3793" s="91">
        <v>7.5</v>
      </c>
      <c r="L3793" s="91">
        <v>59.75</v>
      </c>
      <c r="M3793" s="91">
        <v>47.72</v>
      </c>
      <c r="N3793" s="91"/>
      <c r="O3793" s="91">
        <v>34.270000000000003</v>
      </c>
      <c r="P3793" s="91">
        <v>191.64</v>
      </c>
      <c r="Q3793" s="91">
        <v>152.80000000000001</v>
      </c>
      <c r="R3793" s="91">
        <v>30</v>
      </c>
      <c r="S3793" s="91">
        <v>459.97</v>
      </c>
      <c r="T3793" s="91">
        <v>-646.34</v>
      </c>
      <c r="U3793" s="91">
        <f t="shared" si="359"/>
        <v>345.81000000000006</v>
      </c>
      <c r="V3793" s="82" t="str">
        <f t="shared" si="357"/>
        <v>113301505912</v>
      </c>
      <c r="W3793" s="83">
        <f>VLOOKUP(V3793,Factors!$E$6:$H$5950,4,FALSE)</f>
        <v>0.1119</v>
      </c>
      <c r="X3793" t="str">
        <f>VLOOKUP(V3793,Factors!$E$6:$F$5950,2,FALSE)</f>
        <v>Customers-All</v>
      </c>
      <c r="Y3793" s="92">
        <f t="shared" si="354"/>
        <v>38.696139000000009</v>
      </c>
      <c r="Z3793" s="92">
        <f t="shared" si="355"/>
        <v>307.11386100000004</v>
      </c>
      <c r="AA3793" s="92">
        <f t="shared" si="356"/>
        <v>345.81000000000006</v>
      </c>
    </row>
    <row r="3794" spans="1:27" x14ac:dyDescent="0.25">
      <c r="A3794" t="s">
        <v>814</v>
      </c>
      <c r="B3794" t="s">
        <v>717</v>
      </c>
      <c r="C3794" t="s">
        <v>718</v>
      </c>
      <c r="D3794" t="s">
        <v>819</v>
      </c>
      <c r="E3794" t="s">
        <v>820</v>
      </c>
      <c r="F3794" t="str">
        <f t="shared" si="358"/>
        <v>1505</v>
      </c>
      <c r="G3794" t="s">
        <v>217</v>
      </c>
      <c r="H3794" t="s">
        <v>218</v>
      </c>
      <c r="I3794" s="91"/>
      <c r="J3794" s="91"/>
      <c r="K3794" s="91"/>
      <c r="L3794" s="91"/>
      <c r="M3794" s="91"/>
      <c r="N3794" s="91"/>
      <c r="O3794" s="91"/>
      <c r="P3794" s="91"/>
      <c r="Q3794" s="91">
        <v>90.08</v>
      </c>
      <c r="R3794" s="91"/>
      <c r="S3794" s="91">
        <v>111.91</v>
      </c>
      <c r="T3794" s="91">
        <v>-17.3</v>
      </c>
      <c r="U3794" s="91">
        <f t="shared" si="359"/>
        <v>184.69</v>
      </c>
      <c r="V3794" s="82" t="str">
        <f t="shared" si="357"/>
        <v>113301505912</v>
      </c>
      <c r="W3794" s="83">
        <f>VLOOKUP(V3794,Factors!$E$6:$H$5950,4,FALSE)</f>
        <v>0.1119</v>
      </c>
      <c r="X3794" t="str">
        <f>VLOOKUP(V3794,Factors!$E$6:$F$5950,2,FALSE)</f>
        <v>Customers-All</v>
      </c>
      <c r="Y3794" s="92">
        <f t="shared" ref="Y3794:Y3857" si="360">U3794*W3794</f>
        <v>20.666810999999999</v>
      </c>
      <c r="Z3794" s="92">
        <f t="shared" ref="Z3794:Z3857" si="361">U3794-Y3794</f>
        <v>164.023189</v>
      </c>
      <c r="AA3794" s="92">
        <f t="shared" ref="AA3794:AA3857" si="362">Y3794+Z3794</f>
        <v>184.69</v>
      </c>
    </row>
    <row r="3795" spans="1:27" x14ac:dyDescent="0.25">
      <c r="A3795" t="s">
        <v>814</v>
      </c>
      <c r="B3795" t="s">
        <v>717</v>
      </c>
      <c r="C3795" t="s">
        <v>718</v>
      </c>
      <c r="D3795" t="s">
        <v>819</v>
      </c>
      <c r="E3795" t="s">
        <v>820</v>
      </c>
      <c r="F3795" t="str">
        <f t="shared" si="358"/>
        <v>1505</v>
      </c>
      <c r="G3795" t="s">
        <v>146</v>
      </c>
      <c r="H3795" t="s">
        <v>147</v>
      </c>
      <c r="I3795" s="91"/>
      <c r="J3795" s="91"/>
      <c r="K3795" s="91">
        <v>871.28</v>
      </c>
      <c r="L3795" s="91"/>
      <c r="M3795" s="91"/>
      <c r="N3795" s="91">
        <v>831.03</v>
      </c>
      <c r="O3795" s="91"/>
      <c r="P3795" s="91"/>
      <c r="Q3795" s="91"/>
      <c r="R3795" s="91"/>
      <c r="S3795" s="91"/>
      <c r="T3795" s="91">
        <v>-155.35</v>
      </c>
      <c r="U3795" s="91">
        <f t="shared" si="359"/>
        <v>1546.96</v>
      </c>
      <c r="V3795" s="82" t="str">
        <f t="shared" si="357"/>
        <v>113301505912</v>
      </c>
      <c r="W3795" s="83">
        <f>VLOOKUP(V3795,Factors!$E$6:$H$5950,4,FALSE)</f>
        <v>0.1119</v>
      </c>
      <c r="X3795" t="str">
        <f>VLOOKUP(V3795,Factors!$E$6:$F$5950,2,FALSE)</f>
        <v>Customers-All</v>
      </c>
      <c r="Y3795" s="92">
        <f t="shared" si="360"/>
        <v>173.10482400000001</v>
      </c>
      <c r="Z3795" s="92">
        <f t="shared" si="361"/>
        <v>1373.855176</v>
      </c>
      <c r="AA3795" s="92">
        <f t="shared" si="362"/>
        <v>1546.96</v>
      </c>
    </row>
    <row r="3796" spans="1:27" x14ac:dyDescent="0.25">
      <c r="A3796" t="s">
        <v>814</v>
      </c>
      <c r="B3796" t="s">
        <v>717</v>
      </c>
      <c r="C3796" t="s">
        <v>718</v>
      </c>
      <c r="D3796" t="s">
        <v>819</v>
      </c>
      <c r="E3796" t="s">
        <v>820</v>
      </c>
      <c r="F3796" t="str">
        <f t="shared" si="358"/>
        <v>1505</v>
      </c>
      <c r="G3796" t="s">
        <v>228</v>
      </c>
      <c r="H3796" t="s">
        <v>229</v>
      </c>
      <c r="I3796" s="91"/>
      <c r="J3796" s="91"/>
      <c r="K3796" s="91"/>
      <c r="L3796" s="91"/>
      <c r="M3796" s="91"/>
      <c r="N3796" s="91"/>
      <c r="O3796" s="91"/>
      <c r="P3796" s="91"/>
      <c r="Q3796" s="91"/>
      <c r="R3796" s="91"/>
      <c r="S3796" s="91"/>
      <c r="T3796" s="91">
        <v>24755</v>
      </c>
      <c r="U3796" s="91">
        <f t="shared" si="359"/>
        <v>24755</v>
      </c>
      <c r="V3796" s="82" t="str">
        <f t="shared" si="357"/>
        <v>113301505912</v>
      </c>
      <c r="W3796" s="83">
        <f>VLOOKUP(V3796,Factors!$E$6:$H$5950,4,FALSE)</f>
        <v>0.1119</v>
      </c>
      <c r="X3796" t="str">
        <f>VLOOKUP(V3796,Factors!$E$6:$F$5950,2,FALSE)</f>
        <v>Customers-All</v>
      </c>
      <c r="Y3796" s="92">
        <f t="shared" si="360"/>
        <v>2770.0844999999999</v>
      </c>
      <c r="Z3796" s="92">
        <f t="shared" si="361"/>
        <v>21984.915499999999</v>
      </c>
      <c r="AA3796" s="92">
        <f t="shared" si="362"/>
        <v>24755</v>
      </c>
    </row>
    <row r="3797" spans="1:27" x14ac:dyDescent="0.25">
      <c r="A3797" t="s">
        <v>814</v>
      </c>
      <c r="B3797" t="s">
        <v>717</v>
      </c>
      <c r="C3797" t="s">
        <v>718</v>
      </c>
      <c r="D3797" t="s">
        <v>817</v>
      </c>
      <c r="E3797" t="s">
        <v>818</v>
      </c>
      <c r="F3797" t="str">
        <f t="shared" si="358"/>
        <v>2966</v>
      </c>
      <c r="G3797" t="s">
        <v>715</v>
      </c>
      <c r="H3797" t="s">
        <v>716</v>
      </c>
      <c r="I3797" s="91">
        <v>3221.87</v>
      </c>
      <c r="J3797" s="91"/>
      <c r="K3797" s="91"/>
      <c r="L3797" s="91">
        <v>495</v>
      </c>
      <c r="M3797" s="91"/>
      <c r="N3797" s="91">
        <v>931</v>
      </c>
      <c r="O3797" s="91"/>
      <c r="P3797" s="91">
        <v>5209.5</v>
      </c>
      <c r="Q3797" s="91">
        <v>1935.27</v>
      </c>
      <c r="R3797" s="91">
        <v>34648</v>
      </c>
      <c r="S3797" s="91"/>
      <c r="T3797" s="91">
        <v>12228</v>
      </c>
      <c r="U3797" s="91">
        <f t="shared" si="359"/>
        <v>58668.639999999999</v>
      </c>
      <c r="V3797" s="82" t="str">
        <f t="shared" si="357"/>
        <v>113302966912</v>
      </c>
      <c r="W3797" s="83">
        <f>VLOOKUP(V3797,Factors!$E$6:$H$5950,4,FALSE)</f>
        <v>0.1119</v>
      </c>
      <c r="X3797" t="str">
        <f>VLOOKUP(V3797,Factors!$E$6:$F$5950,2,FALSE)</f>
        <v>Customers-All</v>
      </c>
      <c r="Y3797" s="92">
        <f t="shared" si="360"/>
        <v>6565.0208160000002</v>
      </c>
      <c r="Z3797" s="92">
        <f t="shared" si="361"/>
        <v>52103.619183999996</v>
      </c>
      <c r="AA3797" s="92">
        <f t="shared" si="362"/>
        <v>58668.639999999999</v>
      </c>
    </row>
    <row r="3798" spans="1:27" x14ac:dyDescent="0.25">
      <c r="A3798" t="s">
        <v>814</v>
      </c>
      <c r="B3798" t="s">
        <v>717</v>
      </c>
      <c r="C3798" t="s">
        <v>718</v>
      </c>
      <c r="D3798" t="s">
        <v>817</v>
      </c>
      <c r="E3798" t="s">
        <v>818</v>
      </c>
      <c r="F3798" t="str">
        <f t="shared" si="358"/>
        <v>2966</v>
      </c>
      <c r="G3798" t="s">
        <v>144</v>
      </c>
      <c r="H3798" t="s">
        <v>145</v>
      </c>
      <c r="I3798" s="91">
        <v>25</v>
      </c>
      <c r="J3798" s="91">
        <v>49</v>
      </c>
      <c r="K3798" s="91">
        <v>10.75</v>
      </c>
      <c r="L3798" s="91">
        <v>40.5</v>
      </c>
      <c r="M3798" s="91"/>
      <c r="N3798" s="91">
        <v>99.6</v>
      </c>
      <c r="O3798" s="91">
        <v>92</v>
      </c>
      <c r="P3798" s="91">
        <v>103.76</v>
      </c>
      <c r="Q3798" s="91"/>
      <c r="R3798" s="91">
        <v>619.13</v>
      </c>
      <c r="S3798" s="91"/>
      <c r="T3798" s="91">
        <v>-569.13</v>
      </c>
      <c r="U3798" s="91">
        <f t="shared" si="359"/>
        <v>470.61</v>
      </c>
      <c r="V3798" s="82" t="str">
        <f t="shared" si="357"/>
        <v>113302966912</v>
      </c>
      <c r="W3798" s="83">
        <f>VLOOKUP(V3798,Factors!$E$6:$H$5950,4,FALSE)</f>
        <v>0.1119</v>
      </c>
      <c r="X3798" t="str">
        <f>VLOOKUP(V3798,Factors!$E$6:$F$5950,2,FALSE)</f>
        <v>Customers-All</v>
      </c>
      <c r="Y3798" s="92">
        <f t="shared" si="360"/>
        <v>52.661259000000001</v>
      </c>
      <c r="Z3798" s="92">
        <f t="shared" si="361"/>
        <v>417.94874100000004</v>
      </c>
      <c r="AA3798" s="92">
        <f t="shared" si="362"/>
        <v>470.61</v>
      </c>
    </row>
    <row r="3799" spans="1:27" x14ac:dyDescent="0.25">
      <c r="A3799" t="s">
        <v>814</v>
      </c>
      <c r="B3799" t="s">
        <v>717</v>
      </c>
      <c r="C3799" t="s">
        <v>718</v>
      </c>
      <c r="D3799" t="s">
        <v>817</v>
      </c>
      <c r="E3799" t="s">
        <v>818</v>
      </c>
      <c r="F3799" t="str">
        <f t="shared" si="358"/>
        <v>2966</v>
      </c>
      <c r="G3799" t="s">
        <v>152</v>
      </c>
      <c r="H3799" t="s">
        <v>153</v>
      </c>
      <c r="I3799" s="91"/>
      <c r="J3799" s="91"/>
      <c r="K3799" s="91"/>
      <c r="L3799" s="91"/>
      <c r="M3799" s="91"/>
      <c r="N3799" s="91"/>
      <c r="O3799" s="91"/>
      <c r="P3799" s="91"/>
      <c r="Q3799" s="91">
        <v>180.75</v>
      </c>
      <c r="R3799" s="91"/>
      <c r="S3799" s="91"/>
      <c r="T3799" s="91">
        <v>-121.1</v>
      </c>
      <c r="U3799" s="91">
        <f t="shared" si="359"/>
        <v>59.650000000000006</v>
      </c>
      <c r="V3799" s="82" t="str">
        <f t="shared" si="357"/>
        <v>113302966912</v>
      </c>
      <c r="W3799" s="83">
        <f>VLOOKUP(V3799,Factors!$E$6:$H$5950,4,FALSE)</f>
        <v>0.1119</v>
      </c>
      <c r="X3799" t="str">
        <f>VLOOKUP(V3799,Factors!$E$6:$F$5950,2,FALSE)</f>
        <v>Customers-All</v>
      </c>
      <c r="Y3799" s="92">
        <f t="shared" si="360"/>
        <v>6.6748350000000007</v>
      </c>
      <c r="Z3799" s="92">
        <f t="shared" si="361"/>
        <v>52.975165000000004</v>
      </c>
      <c r="AA3799" s="92">
        <f t="shared" si="362"/>
        <v>59.650000000000006</v>
      </c>
    </row>
    <row r="3800" spans="1:27" x14ac:dyDescent="0.25">
      <c r="A3800" t="s">
        <v>814</v>
      </c>
      <c r="B3800" t="s">
        <v>717</v>
      </c>
      <c r="C3800" t="s">
        <v>718</v>
      </c>
      <c r="D3800" t="s">
        <v>821</v>
      </c>
      <c r="E3800" t="s">
        <v>822</v>
      </c>
      <c r="F3800" t="str">
        <f t="shared" si="358"/>
        <v>4940</v>
      </c>
      <c r="G3800" t="s">
        <v>715</v>
      </c>
      <c r="H3800" t="s">
        <v>716</v>
      </c>
      <c r="I3800" s="91"/>
      <c r="J3800" s="91">
        <v>784</v>
      </c>
      <c r="K3800" s="91"/>
      <c r="L3800" s="91"/>
      <c r="M3800" s="91"/>
      <c r="N3800" s="91"/>
      <c r="O3800" s="91"/>
      <c r="P3800" s="91"/>
      <c r="Q3800" s="91"/>
      <c r="R3800" s="91"/>
      <c r="S3800" s="91"/>
      <c r="T3800" s="91"/>
      <c r="U3800" s="91">
        <f t="shared" si="359"/>
        <v>784</v>
      </c>
      <c r="V3800" s="82" t="str">
        <f t="shared" si="357"/>
        <v>113304940912</v>
      </c>
      <c r="W3800" s="83">
        <f>VLOOKUP(V3800,Factors!$E$6:$H$5950,4,FALSE)</f>
        <v>0.1119</v>
      </c>
      <c r="X3800" t="str">
        <f>VLOOKUP(V3800,Factors!$E$6:$F$5950,2,FALSE)</f>
        <v>customers-all</v>
      </c>
      <c r="Y3800" s="92">
        <f t="shared" si="360"/>
        <v>87.729600000000005</v>
      </c>
      <c r="Z3800" s="92">
        <f t="shared" si="361"/>
        <v>696.2704</v>
      </c>
      <c r="AA3800" s="92">
        <f t="shared" si="362"/>
        <v>784</v>
      </c>
    </row>
    <row r="3801" spans="1:27" x14ac:dyDescent="0.25">
      <c r="A3801" t="s">
        <v>814</v>
      </c>
      <c r="B3801" t="s">
        <v>717</v>
      </c>
      <c r="C3801" t="s">
        <v>718</v>
      </c>
      <c r="D3801" t="s">
        <v>823</v>
      </c>
      <c r="E3801" t="s">
        <v>824</v>
      </c>
      <c r="F3801" t="str">
        <f t="shared" si="358"/>
        <v>5015</v>
      </c>
      <c r="G3801" t="s">
        <v>110</v>
      </c>
      <c r="H3801" t="s">
        <v>111</v>
      </c>
      <c r="I3801" s="91">
        <v>16675.259999999998</v>
      </c>
      <c r="J3801" s="91">
        <v>15702.52</v>
      </c>
      <c r="K3801" s="91">
        <v>17259.86</v>
      </c>
      <c r="L3801" s="91">
        <v>18569.099999999999</v>
      </c>
      <c r="M3801" s="91">
        <v>16375.07</v>
      </c>
      <c r="N3801" s="91">
        <v>17853.12</v>
      </c>
      <c r="O3801" s="91">
        <v>13066.9</v>
      </c>
      <c r="P3801" s="91">
        <v>15612.28</v>
      </c>
      <c r="Q3801" s="91">
        <v>15887.95</v>
      </c>
      <c r="R3801" s="91">
        <v>17040.5</v>
      </c>
      <c r="S3801" s="91">
        <v>15369.59</v>
      </c>
      <c r="T3801" s="91">
        <v>-18699.87</v>
      </c>
      <c r="U3801" s="91">
        <f t="shared" si="359"/>
        <v>160712.28</v>
      </c>
      <c r="V3801" s="82" t="str">
        <f t="shared" si="357"/>
        <v>113305015912</v>
      </c>
      <c r="W3801" s="83">
        <f>VLOOKUP(V3801,Factors!$E$6:$H$5950,4,FALSE)</f>
        <v>0.1119</v>
      </c>
      <c r="X3801" t="str">
        <f>VLOOKUP(V3801,Factors!$E$6:$F$5950,2,FALSE)</f>
        <v>Customers-All</v>
      </c>
      <c r="Y3801" s="92">
        <f t="shared" si="360"/>
        <v>17983.704131999999</v>
      </c>
      <c r="Z3801" s="92">
        <f t="shared" si="361"/>
        <v>142728.57586799999</v>
      </c>
      <c r="AA3801" s="92">
        <f t="shared" si="362"/>
        <v>160712.27999999997</v>
      </c>
    </row>
    <row r="3802" spans="1:27" x14ac:dyDescent="0.25">
      <c r="A3802" t="s">
        <v>814</v>
      </c>
      <c r="B3802" t="s">
        <v>717</v>
      </c>
      <c r="C3802" t="s">
        <v>718</v>
      </c>
      <c r="D3802" t="s">
        <v>823</v>
      </c>
      <c r="E3802" t="s">
        <v>824</v>
      </c>
      <c r="F3802" t="str">
        <f t="shared" si="358"/>
        <v>5015</v>
      </c>
      <c r="G3802" t="s">
        <v>88</v>
      </c>
      <c r="H3802" t="s">
        <v>89</v>
      </c>
      <c r="I3802" s="91">
        <v>2400.85</v>
      </c>
      <c r="J3802" s="91">
        <v>2400.85</v>
      </c>
      <c r="K3802" s="91">
        <v>2474.9499999999998</v>
      </c>
      <c r="L3802" s="91">
        <v>2474.96</v>
      </c>
      <c r="M3802" s="91">
        <v>2474.96</v>
      </c>
      <c r="N3802" s="91">
        <v>2474.96</v>
      </c>
      <c r="O3802" s="91">
        <v>2474.96</v>
      </c>
      <c r="P3802" s="91">
        <v>2474.9699999999998</v>
      </c>
      <c r="Q3802" s="91">
        <v>2474.98</v>
      </c>
      <c r="R3802" s="91">
        <v>2474.9699999999998</v>
      </c>
      <c r="S3802" s="91">
        <v>2474.9699999999998</v>
      </c>
      <c r="T3802" s="91">
        <v>-1866.35</v>
      </c>
      <c r="U3802" s="91">
        <f t="shared" si="359"/>
        <v>25210.030000000002</v>
      </c>
      <c r="V3802" s="82" t="str">
        <f t="shared" si="357"/>
        <v>113305015912</v>
      </c>
      <c r="W3802" s="83">
        <f>VLOOKUP(V3802,Factors!$E$6:$H$5950,4,FALSE)</f>
        <v>0.1119</v>
      </c>
      <c r="X3802" t="str">
        <f>VLOOKUP(V3802,Factors!$E$6:$F$5950,2,FALSE)</f>
        <v>Customers-All</v>
      </c>
      <c r="Y3802" s="92">
        <f t="shared" si="360"/>
        <v>2821.0023570000003</v>
      </c>
      <c r="Z3802" s="92">
        <f t="shared" si="361"/>
        <v>22389.027643000001</v>
      </c>
      <c r="AA3802" s="92">
        <f t="shared" si="362"/>
        <v>25210.030000000002</v>
      </c>
    </row>
    <row r="3803" spans="1:27" x14ac:dyDescent="0.25">
      <c r="A3803" t="s">
        <v>814</v>
      </c>
      <c r="B3803" t="s">
        <v>717</v>
      </c>
      <c r="C3803" t="s">
        <v>718</v>
      </c>
      <c r="D3803" t="s">
        <v>823</v>
      </c>
      <c r="E3803" t="s">
        <v>824</v>
      </c>
      <c r="F3803" t="str">
        <f t="shared" si="358"/>
        <v>5015</v>
      </c>
      <c r="G3803" t="s">
        <v>90</v>
      </c>
      <c r="H3803" t="s">
        <v>91</v>
      </c>
      <c r="I3803" s="91">
        <v>9327.07</v>
      </c>
      <c r="J3803" s="91">
        <v>9327.07</v>
      </c>
      <c r="K3803" s="91">
        <v>9614.9699999999993</v>
      </c>
      <c r="L3803" s="91">
        <v>9614.98</v>
      </c>
      <c r="M3803" s="91">
        <v>9615.01</v>
      </c>
      <c r="N3803" s="91">
        <v>9614.99</v>
      </c>
      <c r="O3803" s="91">
        <v>9614.9599999999991</v>
      </c>
      <c r="P3803" s="91">
        <v>9614.98</v>
      </c>
      <c r="Q3803" s="91">
        <v>9614.9699999999993</v>
      </c>
      <c r="R3803" s="91">
        <v>9614.9699999999993</v>
      </c>
      <c r="S3803" s="91">
        <v>9615</v>
      </c>
      <c r="T3803" s="91">
        <v>-6974</v>
      </c>
      <c r="U3803" s="91">
        <f t="shared" si="359"/>
        <v>98214.969999999987</v>
      </c>
      <c r="V3803" s="82" t="str">
        <f t="shared" si="357"/>
        <v>113305015912</v>
      </c>
      <c r="W3803" s="83">
        <f>VLOOKUP(V3803,Factors!$E$6:$H$5950,4,FALSE)</f>
        <v>0.1119</v>
      </c>
      <c r="X3803" t="str">
        <f>VLOOKUP(V3803,Factors!$E$6:$F$5950,2,FALSE)</f>
        <v>Customers-All</v>
      </c>
      <c r="Y3803" s="92">
        <f t="shared" si="360"/>
        <v>10990.255142999998</v>
      </c>
      <c r="Z3803" s="92">
        <f t="shared" si="361"/>
        <v>87224.714856999984</v>
      </c>
      <c r="AA3803" s="92">
        <f t="shared" si="362"/>
        <v>98214.969999999987</v>
      </c>
    </row>
    <row r="3804" spans="1:27" x14ac:dyDescent="0.25">
      <c r="A3804" t="s">
        <v>814</v>
      </c>
      <c r="B3804" t="s">
        <v>717</v>
      </c>
      <c r="C3804" t="s">
        <v>718</v>
      </c>
      <c r="D3804" t="s">
        <v>823</v>
      </c>
      <c r="E3804" t="s">
        <v>824</v>
      </c>
      <c r="F3804" t="str">
        <f t="shared" si="358"/>
        <v>5015</v>
      </c>
      <c r="G3804" t="s">
        <v>120</v>
      </c>
      <c r="H3804" t="s">
        <v>121</v>
      </c>
      <c r="I3804" s="91"/>
      <c r="J3804" s="91"/>
      <c r="K3804" s="91"/>
      <c r="L3804" s="91"/>
      <c r="M3804" s="91"/>
      <c r="N3804" s="91">
        <v>170.59</v>
      </c>
      <c r="O3804" s="91"/>
      <c r="P3804" s="91">
        <v>221.27</v>
      </c>
      <c r="Q3804" s="91"/>
      <c r="R3804" s="91">
        <v>170.04</v>
      </c>
      <c r="S3804" s="91">
        <v>48.51</v>
      </c>
      <c r="T3804" s="91">
        <v>-272.17</v>
      </c>
      <c r="U3804" s="91">
        <f t="shared" si="359"/>
        <v>338.23999999999995</v>
      </c>
      <c r="V3804" s="82" t="str">
        <f t="shared" si="357"/>
        <v>113305015912</v>
      </c>
      <c r="W3804" s="83">
        <f>VLOOKUP(V3804,Factors!$E$6:$H$5950,4,FALSE)</f>
        <v>0.1119</v>
      </c>
      <c r="X3804" t="str">
        <f>VLOOKUP(V3804,Factors!$E$6:$F$5950,2,FALSE)</f>
        <v>Customers-All</v>
      </c>
      <c r="Y3804" s="92">
        <f t="shared" si="360"/>
        <v>37.849055999999997</v>
      </c>
      <c r="Z3804" s="92">
        <f t="shared" si="361"/>
        <v>300.39094399999993</v>
      </c>
      <c r="AA3804" s="92">
        <f t="shared" si="362"/>
        <v>338.23999999999995</v>
      </c>
    </row>
    <row r="3805" spans="1:27" x14ac:dyDescent="0.25">
      <c r="A3805" t="s">
        <v>814</v>
      </c>
      <c r="B3805" t="s">
        <v>717</v>
      </c>
      <c r="C3805" t="s">
        <v>718</v>
      </c>
      <c r="D3805" t="s">
        <v>823</v>
      </c>
      <c r="E3805" t="s">
        <v>824</v>
      </c>
      <c r="F3805" t="str">
        <f t="shared" si="358"/>
        <v>5015</v>
      </c>
      <c r="G3805" t="s">
        <v>71</v>
      </c>
      <c r="H3805" t="s">
        <v>72</v>
      </c>
      <c r="I3805" s="91"/>
      <c r="J3805" s="91"/>
      <c r="K3805" s="91"/>
      <c r="L3805" s="91"/>
      <c r="M3805" s="91"/>
      <c r="N3805" s="91"/>
      <c r="O3805" s="91"/>
      <c r="P3805" s="91"/>
      <c r="Q3805" s="91"/>
      <c r="R3805" s="91">
        <v>66.8</v>
      </c>
      <c r="S3805" s="91"/>
      <c r="T3805" s="91"/>
      <c r="U3805" s="91">
        <f t="shared" si="359"/>
        <v>66.8</v>
      </c>
      <c r="V3805" s="82" t="str">
        <f t="shared" si="357"/>
        <v>113305015912</v>
      </c>
      <c r="W3805" s="83">
        <f>VLOOKUP(V3805,Factors!$E$6:$H$5950,4,FALSE)</f>
        <v>0.1119</v>
      </c>
      <c r="X3805" t="str">
        <f>VLOOKUP(V3805,Factors!$E$6:$F$5950,2,FALSE)</f>
        <v>Customers-All</v>
      </c>
      <c r="Y3805" s="92">
        <f t="shared" si="360"/>
        <v>7.47492</v>
      </c>
      <c r="Z3805" s="92">
        <f t="shared" si="361"/>
        <v>59.32508</v>
      </c>
      <c r="AA3805" s="92">
        <f t="shared" si="362"/>
        <v>66.8</v>
      </c>
    </row>
    <row r="3806" spans="1:27" x14ac:dyDescent="0.25">
      <c r="A3806" t="s">
        <v>814</v>
      </c>
      <c r="B3806" t="s">
        <v>717</v>
      </c>
      <c r="C3806" t="s">
        <v>718</v>
      </c>
      <c r="D3806" t="s">
        <v>823</v>
      </c>
      <c r="E3806" t="s">
        <v>824</v>
      </c>
      <c r="F3806" t="str">
        <f t="shared" si="358"/>
        <v>5015</v>
      </c>
      <c r="G3806" t="s">
        <v>130</v>
      </c>
      <c r="H3806" t="s">
        <v>131</v>
      </c>
      <c r="I3806" s="91"/>
      <c r="J3806" s="91"/>
      <c r="K3806" s="91"/>
      <c r="L3806" s="91"/>
      <c r="M3806" s="91"/>
      <c r="N3806" s="91"/>
      <c r="O3806" s="91"/>
      <c r="P3806" s="91">
        <v>77.53</v>
      </c>
      <c r="Q3806" s="91"/>
      <c r="R3806" s="91"/>
      <c r="S3806" s="91"/>
      <c r="T3806" s="91">
        <v>-51.95</v>
      </c>
      <c r="U3806" s="91">
        <f t="shared" si="359"/>
        <v>25.58</v>
      </c>
      <c r="V3806" s="82" t="str">
        <f t="shared" si="357"/>
        <v>113305015912</v>
      </c>
      <c r="W3806" s="83">
        <f>VLOOKUP(V3806,Factors!$E$6:$H$5950,4,FALSE)</f>
        <v>0.1119</v>
      </c>
      <c r="X3806" t="str">
        <f>VLOOKUP(V3806,Factors!$E$6:$F$5950,2,FALSE)</f>
        <v>Customers-All</v>
      </c>
      <c r="Y3806" s="92">
        <f t="shared" si="360"/>
        <v>2.8624019999999999</v>
      </c>
      <c r="Z3806" s="92">
        <f t="shared" si="361"/>
        <v>22.717597999999999</v>
      </c>
      <c r="AA3806" s="92">
        <f t="shared" si="362"/>
        <v>25.58</v>
      </c>
    </row>
    <row r="3807" spans="1:27" x14ac:dyDescent="0.25">
      <c r="A3807" t="s">
        <v>814</v>
      </c>
      <c r="B3807" t="s">
        <v>717</v>
      </c>
      <c r="C3807" t="s">
        <v>718</v>
      </c>
      <c r="D3807" t="s">
        <v>823</v>
      </c>
      <c r="E3807" t="s">
        <v>824</v>
      </c>
      <c r="F3807" t="str">
        <f t="shared" si="358"/>
        <v>5015</v>
      </c>
      <c r="G3807" t="s">
        <v>136</v>
      </c>
      <c r="H3807" t="s">
        <v>137</v>
      </c>
      <c r="I3807" s="91"/>
      <c r="J3807" s="91"/>
      <c r="K3807" s="91"/>
      <c r="L3807" s="91"/>
      <c r="M3807" s="91"/>
      <c r="N3807" s="91"/>
      <c r="O3807" s="91"/>
      <c r="P3807" s="91"/>
      <c r="Q3807" s="91"/>
      <c r="R3807" s="91"/>
      <c r="S3807" s="91"/>
      <c r="T3807" s="91">
        <v>1.85</v>
      </c>
      <c r="U3807" s="91">
        <f t="shared" si="359"/>
        <v>1.85</v>
      </c>
      <c r="V3807" s="82" t="str">
        <f t="shared" si="357"/>
        <v>113305015912</v>
      </c>
      <c r="W3807" s="83">
        <f>VLOOKUP(V3807,Factors!$E$6:$H$5950,4,FALSE)</f>
        <v>0.1119</v>
      </c>
      <c r="X3807" t="str">
        <f>VLOOKUP(V3807,Factors!$E$6:$F$5950,2,FALSE)</f>
        <v>Customers-All</v>
      </c>
      <c r="Y3807" s="92">
        <f t="shared" si="360"/>
        <v>0.207015</v>
      </c>
      <c r="Z3807" s="92">
        <f t="shared" si="361"/>
        <v>1.6429850000000001</v>
      </c>
      <c r="AA3807" s="92">
        <f t="shared" si="362"/>
        <v>1.85</v>
      </c>
    </row>
    <row r="3808" spans="1:27" x14ac:dyDescent="0.25">
      <c r="A3808" t="s">
        <v>814</v>
      </c>
      <c r="B3808" t="s">
        <v>717</v>
      </c>
      <c r="C3808" t="s">
        <v>718</v>
      </c>
      <c r="D3808" t="s">
        <v>823</v>
      </c>
      <c r="E3808" t="s">
        <v>824</v>
      </c>
      <c r="F3808" t="str">
        <f t="shared" si="358"/>
        <v>5015</v>
      </c>
      <c r="G3808" t="s">
        <v>144</v>
      </c>
      <c r="H3808" t="s">
        <v>145</v>
      </c>
      <c r="I3808" s="91"/>
      <c r="J3808" s="91"/>
      <c r="K3808" s="91">
        <v>61.5</v>
      </c>
      <c r="L3808" s="91">
        <v>57</v>
      </c>
      <c r="M3808" s="91">
        <v>38</v>
      </c>
      <c r="N3808" s="91"/>
      <c r="O3808" s="91">
        <v>78</v>
      </c>
      <c r="P3808" s="91">
        <v>48.75</v>
      </c>
      <c r="Q3808" s="91"/>
      <c r="R3808" s="91">
        <v>73.59</v>
      </c>
      <c r="S3808" s="91">
        <v>33</v>
      </c>
      <c r="T3808" s="91">
        <v>-212.19</v>
      </c>
      <c r="U3808" s="91">
        <f t="shared" si="359"/>
        <v>177.65000000000003</v>
      </c>
      <c r="V3808" s="82" t="str">
        <f t="shared" si="357"/>
        <v>113305015912</v>
      </c>
      <c r="W3808" s="83">
        <f>VLOOKUP(V3808,Factors!$E$6:$H$5950,4,FALSE)</f>
        <v>0.1119</v>
      </c>
      <c r="X3808" t="str">
        <f>VLOOKUP(V3808,Factors!$E$6:$F$5950,2,FALSE)</f>
        <v>Customers-All</v>
      </c>
      <c r="Y3808" s="92">
        <f t="shared" si="360"/>
        <v>19.879035000000005</v>
      </c>
      <c r="Z3808" s="92">
        <f t="shared" si="361"/>
        <v>157.77096500000002</v>
      </c>
      <c r="AA3808" s="92">
        <f t="shared" si="362"/>
        <v>177.65000000000003</v>
      </c>
    </row>
    <row r="3809" spans="1:27" x14ac:dyDescent="0.25">
      <c r="A3809" t="s">
        <v>814</v>
      </c>
      <c r="B3809" t="s">
        <v>717</v>
      </c>
      <c r="C3809" t="s">
        <v>718</v>
      </c>
      <c r="D3809" t="s">
        <v>823</v>
      </c>
      <c r="E3809" t="s">
        <v>824</v>
      </c>
      <c r="F3809" t="str">
        <f t="shared" si="358"/>
        <v>5015</v>
      </c>
      <c r="G3809" t="s">
        <v>146</v>
      </c>
      <c r="H3809" t="s">
        <v>147</v>
      </c>
      <c r="I3809" s="91"/>
      <c r="J3809" s="91">
        <v>320.10000000000002</v>
      </c>
      <c r="K3809" s="91">
        <v>313.8</v>
      </c>
      <c r="L3809" s="91"/>
      <c r="M3809" s="91">
        <v>304.27999999999997</v>
      </c>
      <c r="N3809" s="91"/>
      <c r="O3809" s="91"/>
      <c r="P3809" s="91">
        <v>510.2</v>
      </c>
      <c r="Q3809" s="91">
        <v>1115</v>
      </c>
      <c r="R3809" s="91">
        <v>73.599999999999994</v>
      </c>
      <c r="S3809" s="91"/>
      <c r="T3809" s="91">
        <v>-1631.5</v>
      </c>
      <c r="U3809" s="91">
        <f t="shared" si="359"/>
        <v>1005.48</v>
      </c>
      <c r="V3809" s="82" t="str">
        <f t="shared" si="357"/>
        <v>113305015912</v>
      </c>
      <c r="W3809" s="83">
        <f>VLOOKUP(V3809,Factors!$E$6:$H$5950,4,FALSE)</f>
        <v>0.1119</v>
      </c>
      <c r="X3809" t="str">
        <f>VLOOKUP(V3809,Factors!$E$6:$F$5950,2,FALSE)</f>
        <v>Customers-All</v>
      </c>
      <c r="Y3809" s="92">
        <f t="shared" si="360"/>
        <v>112.513212</v>
      </c>
      <c r="Z3809" s="92">
        <f t="shared" si="361"/>
        <v>892.96678800000007</v>
      </c>
      <c r="AA3809" s="92">
        <f t="shared" si="362"/>
        <v>1005.48</v>
      </c>
    </row>
    <row r="3810" spans="1:27" x14ac:dyDescent="0.25">
      <c r="A3810" t="s">
        <v>814</v>
      </c>
      <c r="B3810" t="s">
        <v>717</v>
      </c>
      <c r="C3810" t="s">
        <v>718</v>
      </c>
      <c r="D3810" t="s">
        <v>823</v>
      </c>
      <c r="E3810" t="s">
        <v>824</v>
      </c>
      <c r="F3810" t="str">
        <f t="shared" si="358"/>
        <v>5015</v>
      </c>
      <c r="G3810" t="s">
        <v>148</v>
      </c>
      <c r="H3810" t="s">
        <v>149</v>
      </c>
      <c r="I3810" s="91"/>
      <c r="J3810" s="91"/>
      <c r="K3810" s="91"/>
      <c r="L3810" s="91"/>
      <c r="M3810" s="91"/>
      <c r="N3810" s="91"/>
      <c r="O3810" s="91"/>
      <c r="P3810" s="91"/>
      <c r="Q3810" s="91"/>
      <c r="R3810" s="91">
        <v>175.9</v>
      </c>
      <c r="S3810" s="91"/>
      <c r="T3810" s="91">
        <v>-117.85</v>
      </c>
      <c r="U3810" s="91">
        <f t="shared" si="359"/>
        <v>58.050000000000011</v>
      </c>
      <c r="V3810" s="82" t="str">
        <f t="shared" si="357"/>
        <v>113305015912</v>
      </c>
      <c r="W3810" s="83">
        <f>VLOOKUP(V3810,Factors!$E$6:$H$5950,4,FALSE)</f>
        <v>0.1119</v>
      </c>
      <c r="X3810" t="str">
        <f>VLOOKUP(V3810,Factors!$E$6:$F$5950,2,FALSE)</f>
        <v>Customers-All</v>
      </c>
      <c r="Y3810" s="92">
        <f t="shared" si="360"/>
        <v>6.4957950000000011</v>
      </c>
      <c r="Z3810" s="92">
        <f t="shared" si="361"/>
        <v>51.55420500000001</v>
      </c>
      <c r="AA3810" s="92">
        <f t="shared" si="362"/>
        <v>58.050000000000011</v>
      </c>
    </row>
    <row r="3811" spans="1:27" x14ac:dyDescent="0.25">
      <c r="A3811" t="s">
        <v>814</v>
      </c>
      <c r="B3811" t="s">
        <v>717</v>
      </c>
      <c r="C3811" t="s">
        <v>718</v>
      </c>
      <c r="D3811" t="s">
        <v>823</v>
      </c>
      <c r="E3811" t="s">
        <v>824</v>
      </c>
      <c r="F3811" t="str">
        <f t="shared" si="358"/>
        <v>5015</v>
      </c>
      <c r="G3811" t="s">
        <v>150</v>
      </c>
      <c r="H3811" t="s">
        <v>151</v>
      </c>
      <c r="I3811" s="91"/>
      <c r="J3811" s="91"/>
      <c r="K3811" s="91">
        <v>75</v>
      </c>
      <c r="L3811" s="91"/>
      <c r="M3811" s="91"/>
      <c r="N3811" s="91"/>
      <c r="O3811" s="91"/>
      <c r="P3811" s="91"/>
      <c r="Q3811" s="91"/>
      <c r="R3811" s="91"/>
      <c r="S3811" s="91"/>
      <c r="T3811" s="91">
        <v>-50.25</v>
      </c>
      <c r="U3811" s="91">
        <f t="shared" si="359"/>
        <v>24.75</v>
      </c>
      <c r="V3811" s="82" t="str">
        <f t="shared" si="357"/>
        <v>113305015912</v>
      </c>
      <c r="W3811" s="83">
        <f>VLOOKUP(V3811,Factors!$E$6:$H$5950,4,FALSE)</f>
        <v>0.1119</v>
      </c>
      <c r="X3811" t="str">
        <f>VLOOKUP(V3811,Factors!$E$6:$F$5950,2,FALSE)</f>
        <v>Customers-All</v>
      </c>
      <c r="Y3811" s="92">
        <f t="shared" si="360"/>
        <v>2.7695249999999998</v>
      </c>
      <c r="Z3811" s="92">
        <f t="shared" si="361"/>
        <v>21.980474999999998</v>
      </c>
      <c r="AA3811" s="92">
        <f t="shared" si="362"/>
        <v>24.75</v>
      </c>
    </row>
    <row r="3812" spans="1:27" x14ac:dyDescent="0.25">
      <c r="A3812" t="s">
        <v>814</v>
      </c>
      <c r="B3812" t="s">
        <v>717</v>
      </c>
      <c r="C3812" t="s">
        <v>718</v>
      </c>
      <c r="D3812" t="s">
        <v>823</v>
      </c>
      <c r="E3812" t="s">
        <v>824</v>
      </c>
      <c r="F3812" t="str">
        <f t="shared" si="358"/>
        <v>5015</v>
      </c>
      <c r="G3812" t="s">
        <v>180</v>
      </c>
      <c r="H3812" t="s">
        <v>181</v>
      </c>
      <c r="I3812" s="91">
        <v>9643.98</v>
      </c>
      <c r="J3812" s="91">
        <v>6766.94</v>
      </c>
      <c r="K3812" s="91">
        <v>7528.82</v>
      </c>
      <c r="L3812" s="91">
        <v>7725.13</v>
      </c>
      <c r="M3812" s="91">
        <v>8036.91</v>
      </c>
      <c r="N3812" s="91">
        <v>8856.7800000000007</v>
      </c>
      <c r="O3812" s="91">
        <v>5046.16</v>
      </c>
      <c r="P3812" s="91">
        <v>8625.84</v>
      </c>
      <c r="Q3812" s="91">
        <v>7690.5</v>
      </c>
      <c r="R3812" s="91">
        <v>7332.51</v>
      </c>
      <c r="S3812" s="91">
        <v>8198.59</v>
      </c>
      <c r="T3812" s="91">
        <v>5519.62</v>
      </c>
      <c r="U3812" s="91">
        <f t="shared" si="359"/>
        <v>90971.779999999984</v>
      </c>
      <c r="V3812" s="82" t="str">
        <f t="shared" si="357"/>
        <v>113305015912</v>
      </c>
      <c r="W3812" s="83">
        <f>VLOOKUP(V3812,Factors!$E$6:$H$5950,4,FALSE)</f>
        <v>0.1119</v>
      </c>
      <c r="X3812" t="str">
        <f>VLOOKUP(V3812,Factors!$E$6:$F$5950,2,FALSE)</f>
        <v>Customers-All</v>
      </c>
      <c r="Y3812" s="92">
        <f t="shared" si="360"/>
        <v>10179.742181999998</v>
      </c>
      <c r="Z3812" s="92">
        <f t="shared" si="361"/>
        <v>80792.037817999983</v>
      </c>
      <c r="AA3812" s="92">
        <f t="shared" si="362"/>
        <v>90971.779999999984</v>
      </c>
    </row>
    <row r="3813" spans="1:27" x14ac:dyDescent="0.25">
      <c r="A3813" t="s">
        <v>814</v>
      </c>
      <c r="B3813" t="s">
        <v>717</v>
      </c>
      <c r="C3813" t="s">
        <v>718</v>
      </c>
      <c r="D3813" t="s">
        <v>823</v>
      </c>
      <c r="E3813" t="s">
        <v>824</v>
      </c>
      <c r="F3813" t="str">
        <f t="shared" si="358"/>
        <v>5015</v>
      </c>
      <c r="G3813" t="s">
        <v>166</v>
      </c>
      <c r="H3813" t="s">
        <v>167</v>
      </c>
      <c r="I3813" s="91">
        <v>-32735.040000000001</v>
      </c>
      <c r="J3813" s="91">
        <v>-27450.560000000001</v>
      </c>
      <c r="K3813" s="91">
        <v>-28464.66</v>
      </c>
      <c r="L3813" s="91">
        <v>-30009.14</v>
      </c>
      <c r="M3813" s="91">
        <v>-30976.14</v>
      </c>
      <c r="N3813" s="91">
        <v>-31279.32</v>
      </c>
      <c r="O3813" s="91">
        <v>-21031.040000000001</v>
      </c>
      <c r="P3813" s="91">
        <v>-28681.06</v>
      </c>
      <c r="Q3813" s="91">
        <v>-22820.9</v>
      </c>
      <c r="R3813" s="91">
        <v>-36735.379999999997</v>
      </c>
      <c r="S3813" s="91">
        <v>-28580</v>
      </c>
      <c r="T3813" s="91">
        <v>-22633</v>
      </c>
      <c r="U3813" s="91">
        <f t="shared" si="359"/>
        <v>-341396.24</v>
      </c>
      <c r="V3813" s="82" t="str">
        <f t="shared" si="357"/>
        <v>113305015912</v>
      </c>
      <c r="W3813" s="83">
        <f>VLOOKUP(V3813,Factors!$E$6:$H$5950,4,FALSE)</f>
        <v>0.1119</v>
      </c>
      <c r="X3813" t="str">
        <f>VLOOKUP(V3813,Factors!$E$6:$F$5950,2,FALSE)</f>
        <v>Customers-All</v>
      </c>
      <c r="Y3813" s="92">
        <f t="shared" si="360"/>
        <v>-38202.239256000001</v>
      </c>
      <c r="Z3813" s="92">
        <f t="shared" si="361"/>
        <v>-303194.00074399996</v>
      </c>
      <c r="AA3813" s="92">
        <f t="shared" si="362"/>
        <v>-341396.24</v>
      </c>
    </row>
    <row r="3814" spans="1:27" x14ac:dyDescent="0.25">
      <c r="A3814" t="s">
        <v>814</v>
      </c>
      <c r="B3814" t="s">
        <v>717</v>
      </c>
      <c r="C3814" t="s">
        <v>718</v>
      </c>
      <c r="D3814" t="s">
        <v>825</v>
      </c>
      <c r="E3814" t="s">
        <v>826</v>
      </c>
      <c r="F3814" t="str">
        <f t="shared" si="358"/>
        <v>5020</v>
      </c>
      <c r="G3814" t="s">
        <v>110</v>
      </c>
      <c r="H3814" t="s">
        <v>111</v>
      </c>
      <c r="I3814" s="91">
        <v>33074.239999999998</v>
      </c>
      <c r="J3814" s="91">
        <v>24654.61</v>
      </c>
      <c r="K3814" s="91">
        <v>33499.14</v>
      </c>
      <c r="L3814" s="91">
        <v>35910.46</v>
      </c>
      <c r="M3814" s="91">
        <v>41522.31</v>
      </c>
      <c r="N3814" s="91">
        <v>43310.53</v>
      </c>
      <c r="O3814" s="91">
        <v>36559.980000000003</v>
      </c>
      <c r="P3814" s="91">
        <v>38407.449999999997</v>
      </c>
      <c r="Q3814" s="91">
        <v>41179.01</v>
      </c>
      <c r="R3814" s="91">
        <v>42867.53</v>
      </c>
      <c r="S3814" s="91">
        <v>38358.49</v>
      </c>
      <c r="T3814" s="91">
        <v>-166331.76999999999</v>
      </c>
      <c r="U3814" s="91">
        <f t="shared" si="359"/>
        <v>243011.98</v>
      </c>
      <c r="V3814" s="82" t="str">
        <f t="shared" si="357"/>
        <v>113305020912</v>
      </c>
      <c r="W3814" s="83">
        <f>VLOOKUP(V3814,Factors!$E$6:$H$5950,4,FALSE)</f>
        <v>0.1119</v>
      </c>
      <c r="X3814" t="str">
        <f>VLOOKUP(V3814,Factors!$E$6:$F$5950,2,FALSE)</f>
        <v>Customers-All</v>
      </c>
      <c r="Y3814" s="92">
        <f t="shared" si="360"/>
        <v>27193.040562000002</v>
      </c>
      <c r="Z3814" s="92">
        <f t="shared" si="361"/>
        <v>215818.939438</v>
      </c>
      <c r="AA3814" s="92">
        <f t="shared" si="362"/>
        <v>243011.98</v>
      </c>
    </row>
    <row r="3815" spans="1:27" x14ac:dyDescent="0.25">
      <c r="A3815" t="s">
        <v>814</v>
      </c>
      <c r="B3815" t="s">
        <v>717</v>
      </c>
      <c r="C3815" t="s">
        <v>718</v>
      </c>
      <c r="D3815" t="s">
        <v>825</v>
      </c>
      <c r="E3815" t="s">
        <v>826</v>
      </c>
      <c r="F3815" t="str">
        <f t="shared" si="358"/>
        <v>5020</v>
      </c>
      <c r="G3815" t="s">
        <v>88</v>
      </c>
      <c r="H3815" t="s">
        <v>89</v>
      </c>
      <c r="I3815" s="91">
        <v>4932.75</v>
      </c>
      <c r="J3815" s="91">
        <v>4932.83</v>
      </c>
      <c r="K3815" s="91">
        <v>5097.18</v>
      </c>
      <c r="L3815" s="91">
        <v>5144.12</v>
      </c>
      <c r="M3815" s="91">
        <v>6129.91</v>
      </c>
      <c r="N3815" s="91">
        <v>6129.93</v>
      </c>
      <c r="O3815" s="91">
        <v>6129.92</v>
      </c>
      <c r="P3815" s="91">
        <v>6129.87</v>
      </c>
      <c r="Q3815" s="91">
        <v>6129.93</v>
      </c>
      <c r="R3815" s="91">
        <v>6129.91</v>
      </c>
      <c r="S3815" s="91">
        <v>6129.87</v>
      </c>
      <c r="T3815" s="91">
        <v>-24681.919999999998</v>
      </c>
      <c r="U3815" s="91">
        <f t="shared" si="359"/>
        <v>38334.30000000001</v>
      </c>
      <c r="V3815" s="82" t="str">
        <f t="shared" si="357"/>
        <v>113305020912</v>
      </c>
      <c r="W3815" s="83">
        <f>VLOOKUP(V3815,Factors!$E$6:$H$5950,4,FALSE)</f>
        <v>0.1119</v>
      </c>
      <c r="X3815" t="str">
        <f>VLOOKUP(V3815,Factors!$E$6:$F$5950,2,FALSE)</f>
        <v>Customers-All</v>
      </c>
      <c r="Y3815" s="92">
        <f t="shared" si="360"/>
        <v>4289.6081700000013</v>
      </c>
      <c r="Z3815" s="92">
        <f t="shared" si="361"/>
        <v>34044.691830000011</v>
      </c>
      <c r="AA3815" s="92">
        <f t="shared" si="362"/>
        <v>38334.30000000001</v>
      </c>
    </row>
    <row r="3816" spans="1:27" x14ac:dyDescent="0.25">
      <c r="A3816" t="s">
        <v>814</v>
      </c>
      <c r="B3816" t="s">
        <v>717</v>
      </c>
      <c r="C3816" t="s">
        <v>718</v>
      </c>
      <c r="D3816" t="s">
        <v>825</v>
      </c>
      <c r="E3816" t="s">
        <v>826</v>
      </c>
      <c r="F3816" t="str">
        <f t="shared" si="358"/>
        <v>5020</v>
      </c>
      <c r="G3816" t="s">
        <v>90</v>
      </c>
      <c r="H3816" t="s">
        <v>91</v>
      </c>
      <c r="I3816" s="91">
        <v>19163.63</v>
      </c>
      <c r="J3816" s="91">
        <v>19163.57</v>
      </c>
      <c r="K3816" s="91">
        <v>19802.29</v>
      </c>
      <c r="L3816" s="91">
        <v>19984.64</v>
      </c>
      <c r="M3816" s="91">
        <v>23814.26</v>
      </c>
      <c r="N3816" s="91">
        <v>23814.26</v>
      </c>
      <c r="O3816" s="91">
        <v>23814.31</v>
      </c>
      <c r="P3816" s="91">
        <v>23814.22</v>
      </c>
      <c r="Q3816" s="91">
        <v>23814.26</v>
      </c>
      <c r="R3816" s="91">
        <v>23814.25</v>
      </c>
      <c r="S3816" s="91">
        <v>23814.22</v>
      </c>
      <c r="T3816" s="91">
        <v>-95659.31</v>
      </c>
      <c r="U3816" s="91">
        <f t="shared" si="359"/>
        <v>149154.6</v>
      </c>
      <c r="V3816" s="82" t="str">
        <f t="shared" si="357"/>
        <v>113305020912</v>
      </c>
      <c r="W3816" s="83">
        <f>VLOOKUP(V3816,Factors!$E$6:$H$5950,4,FALSE)</f>
        <v>0.1119</v>
      </c>
      <c r="X3816" t="str">
        <f>VLOOKUP(V3816,Factors!$E$6:$F$5950,2,FALSE)</f>
        <v>Customers-All</v>
      </c>
      <c r="Y3816" s="92">
        <f t="shared" si="360"/>
        <v>16690.399740000001</v>
      </c>
      <c r="Z3816" s="92">
        <f t="shared" si="361"/>
        <v>132464.20026000001</v>
      </c>
      <c r="AA3816" s="92">
        <f t="shared" si="362"/>
        <v>149154.6</v>
      </c>
    </row>
    <row r="3817" spans="1:27" x14ac:dyDescent="0.25">
      <c r="A3817" t="s">
        <v>814</v>
      </c>
      <c r="B3817" t="s">
        <v>717</v>
      </c>
      <c r="C3817" t="s">
        <v>718</v>
      </c>
      <c r="D3817" t="s">
        <v>825</v>
      </c>
      <c r="E3817" t="s">
        <v>826</v>
      </c>
      <c r="F3817" t="str">
        <f t="shared" si="358"/>
        <v>5020</v>
      </c>
      <c r="G3817" t="s">
        <v>118</v>
      </c>
      <c r="H3817" t="s">
        <v>119</v>
      </c>
      <c r="I3817" s="91"/>
      <c r="J3817" s="91">
        <v>499</v>
      </c>
      <c r="K3817" s="91"/>
      <c r="L3817" s="91"/>
      <c r="M3817" s="91"/>
      <c r="N3817" s="91"/>
      <c r="O3817" s="91"/>
      <c r="P3817" s="91"/>
      <c r="Q3817" s="91"/>
      <c r="R3817" s="91"/>
      <c r="S3817" s="91"/>
      <c r="T3817" s="91">
        <v>-334.33</v>
      </c>
      <c r="U3817" s="91">
        <f t="shared" si="359"/>
        <v>164.67000000000002</v>
      </c>
      <c r="V3817" s="82" t="str">
        <f t="shared" si="357"/>
        <v>113305020912</v>
      </c>
      <c r="W3817" s="83">
        <f>VLOOKUP(V3817,Factors!$E$6:$H$5950,4,FALSE)</f>
        <v>0.1119</v>
      </c>
      <c r="X3817" t="str">
        <f>VLOOKUP(V3817,Factors!$E$6:$F$5950,2,FALSE)</f>
        <v>Customers-All</v>
      </c>
      <c r="Y3817" s="92">
        <f t="shared" si="360"/>
        <v>18.426573000000001</v>
      </c>
      <c r="Z3817" s="92">
        <f t="shared" si="361"/>
        <v>146.24342700000003</v>
      </c>
      <c r="AA3817" s="92">
        <f t="shared" si="362"/>
        <v>164.67000000000002</v>
      </c>
    </row>
    <row r="3818" spans="1:27" x14ac:dyDescent="0.25">
      <c r="A3818" t="s">
        <v>814</v>
      </c>
      <c r="B3818" t="s">
        <v>717</v>
      </c>
      <c r="C3818" t="s">
        <v>718</v>
      </c>
      <c r="D3818" t="s">
        <v>825</v>
      </c>
      <c r="E3818" t="s">
        <v>826</v>
      </c>
      <c r="F3818" t="str">
        <f t="shared" si="358"/>
        <v>5020</v>
      </c>
      <c r="G3818" t="s">
        <v>120</v>
      </c>
      <c r="H3818" t="s">
        <v>121</v>
      </c>
      <c r="I3818" s="91">
        <v>1388.57</v>
      </c>
      <c r="J3818" s="91">
        <v>948.85</v>
      </c>
      <c r="K3818" s="91">
        <v>581.52</v>
      </c>
      <c r="L3818" s="91">
        <v>776.73</v>
      </c>
      <c r="M3818" s="91">
        <v>789.71</v>
      </c>
      <c r="N3818" s="91">
        <v>989.72</v>
      </c>
      <c r="O3818" s="91">
        <v>1227.3399999999999</v>
      </c>
      <c r="P3818" s="91">
        <v>861.47</v>
      </c>
      <c r="Q3818" s="91">
        <v>1049.67</v>
      </c>
      <c r="R3818" s="91">
        <v>648.01</v>
      </c>
      <c r="S3818" s="91">
        <v>937.95</v>
      </c>
      <c r="T3818" s="91">
        <v>-5931.71</v>
      </c>
      <c r="U3818" s="91">
        <f t="shared" si="359"/>
        <v>4267.8300000000027</v>
      </c>
      <c r="V3818" s="82" t="str">
        <f t="shared" si="357"/>
        <v>113305020912</v>
      </c>
      <c r="W3818" s="83">
        <f>VLOOKUP(V3818,Factors!$E$6:$H$5950,4,FALSE)</f>
        <v>0.1119</v>
      </c>
      <c r="X3818" t="str">
        <f>VLOOKUP(V3818,Factors!$E$6:$F$5950,2,FALSE)</f>
        <v>Customers-All</v>
      </c>
      <c r="Y3818" s="92">
        <f t="shared" si="360"/>
        <v>477.57017700000029</v>
      </c>
      <c r="Z3818" s="92">
        <f t="shared" si="361"/>
        <v>3790.2598230000021</v>
      </c>
      <c r="AA3818" s="92">
        <f t="shared" si="362"/>
        <v>4267.8300000000027</v>
      </c>
    </row>
    <row r="3819" spans="1:27" x14ac:dyDescent="0.25">
      <c r="A3819" t="s">
        <v>814</v>
      </c>
      <c r="B3819" t="s">
        <v>717</v>
      </c>
      <c r="C3819" t="s">
        <v>718</v>
      </c>
      <c r="D3819" t="s">
        <v>825</v>
      </c>
      <c r="E3819" t="s">
        <v>826</v>
      </c>
      <c r="F3819" t="str">
        <f t="shared" si="358"/>
        <v>5020</v>
      </c>
      <c r="G3819" t="s">
        <v>122</v>
      </c>
      <c r="H3819" t="s">
        <v>123</v>
      </c>
      <c r="I3819" s="91"/>
      <c r="J3819" s="91">
        <v>1415</v>
      </c>
      <c r="K3819" s="91"/>
      <c r="L3819" s="91">
        <v>15</v>
      </c>
      <c r="M3819" s="91"/>
      <c r="N3819" s="91"/>
      <c r="O3819" s="91"/>
      <c r="P3819" s="91"/>
      <c r="Q3819" s="91"/>
      <c r="R3819" s="91"/>
      <c r="S3819" s="91"/>
      <c r="T3819" s="91">
        <v>2620</v>
      </c>
      <c r="U3819" s="91">
        <f t="shared" si="359"/>
        <v>4050</v>
      </c>
      <c r="V3819" s="82" t="str">
        <f t="shared" si="357"/>
        <v>113305020912</v>
      </c>
      <c r="W3819" s="83">
        <f>VLOOKUP(V3819,Factors!$E$6:$H$5950,4,FALSE)</f>
        <v>0.1119</v>
      </c>
      <c r="X3819" t="str">
        <f>VLOOKUP(V3819,Factors!$E$6:$F$5950,2,FALSE)</f>
        <v>Customers-All</v>
      </c>
      <c r="Y3819" s="92">
        <f t="shared" si="360"/>
        <v>453.19499999999999</v>
      </c>
      <c r="Z3819" s="92">
        <f t="shared" si="361"/>
        <v>3596.8049999999998</v>
      </c>
      <c r="AA3819" s="92">
        <f t="shared" si="362"/>
        <v>4050</v>
      </c>
    </row>
    <row r="3820" spans="1:27" x14ac:dyDescent="0.25">
      <c r="A3820" t="s">
        <v>814</v>
      </c>
      <c r="B3820" t="s">
        <v>717</v>
      </c>
      <c r="C3820" t="s">
        <v>718</v>
      </c>
      <c r="D3820" t="s">
        <v>825</v>
      </c>
      <c r="E3820" t="s">
        <v>826</v>
      </c>
      <c r="F3820" t="str">
        <f t="shared" si="358"/>
        <v>5020</v>
      </c>
      <c r="G3820" t="s">
        <v>71</v>
      </c>
      <c r="H3820" t="s">
        <v>72</v>
      </c>
      <c r="I3820" s="91"/>
      <c r="J3820" s="91"/>
      <c r="K3820" s="91"/>
      <c r="L3820" s="91"/>
      <c r="M3820" s="91"/>
      <c r="N3820" s="91">
        <v>1000</v>
      </c>
      <c r="O3820" s="91"/>
      <c r="P3820" s="91"/>
      <c r="Q3820" s="91">
        <v>18500</v>
      </c>
      <c r="R3820" s="91"/>
      <c r="S3820" s="91"/>
      <c r="T3820" s="91"/>
      <c r="U3820" s="91">
        <f t="shared" si="359"/>
        <v>19500</v>
      </c>
      <c r="V3820" s="82" t="str">
        <f t="shared" si="357"/>
        <v>113305020912</v>
      </c>
      <c r="W3820" s="83">
        <f>VLOOKUP(V3820,Factors!$E$6:$H$5950,4,FALSE)</f>
        <v>0.1119</v>
      </c>
      <c r="X3820" t="str">
        <f>VLOOKUP(V3820,Factors!$E$6:$F$5950,2,FALSE)</f>
        <v>Customers-All</v>
      </c>
      <c r="Y3820" s="92">
        <f t="shared" si="360"/>
        <v>2182.0500000000002</v>
      </c>
      <c r="Z3820" s="92">
        <f t="shared" si="361"/>
        <v>17317.95</v>
      </c>
      <c r="AA3820" s="92">
        <f t="shared" si="362"/>
        <v>19500</v>
      </c>
    </row>
    <row r="3821" spans="1:27" x14ac:dyDescent="0.25">
      <c r="A3821" t="s">
        <v>814</v>
      </c>
      <c r="B3821" t="s">
        <v>717</v>
      </c>
      <c r="C3821" t="s">
        <v>718</v>
      </c>
      <c r="D3821" t="s">
        <v>825</v>
      </c>
      <c r="E3821" t="s">
        <v>826</v>
      </c>
      <c r="F3821" t="str">
        <f t="shared" si="358"/>
        <v>5020</v>
      </c>
      <c r="G3821" t="s">
        <v>98</v>
      </c>
      <c r="H3821" t="s">
        <v>99</v>
      </c>
      <c r="I3821" s="91"/>
      <c r="J3821" s="91"/>
      <c r="K3821" s="91"/>
      <c r="L3821" s="91"/>
      <c r="M3821" s="91"/>
      <c r="N3821" s="91"/>
      <c r="O3821" s="91"/>
      <c r="P3821" s="91">
        <v>3.25</v>
      </c>
      <c r="Q3821" s="91"/>
      <c r="R3821" s="91"/>
      <c r="S3821" s="91"/>
      <c r="T3821" s="91">
        <v>-3.25</v>
      </c>
      <c r="U3821" s="91">
        <f t="shared" si="359"/>
        <v>0</v>
      </c>
      <c r="V3821" s="82" t="str">
        <f t="shared" si="357"/>
        <v>113305020912</v>
      </c>
      <c r="W3821" s="83">
        <f>VLOOKUP(V3821,Factors!$E$6:$H$5950,4,FALSE)</f>
        <v>0.1119</v>
      </c>
      <c r="X3821" t="str">
        <f>VLOOKUP(V3821,Factors!$E$6:$F$5950,2,FALSE)</f>
        <v>Customers-All</v>
      </c>
      <c r="Y3821" s="92">
        <f t="shared" si="360"/>
        <v>0</v>
      </c>
      <c r="Z3821" s="92">
        <f t="shared" si="361"/>
        <v>0</v>
      </c>
      <c r="AA3821" s="92">
        <f t="shared" si="362"/>
        <v>0</v>
      </c>
    </row>
    <row r="3822" spans="1:27" x14ac:dyDescent="0.25">
      <c r="A3822" t="s">
        <v>814</v>
      </c>
      <c r="B3822" t="s">
        <v>717</v>
      </c>
      <c r="C3822" t="s">
        <v>718</v>
      </c>
      <c r="D3822" t="s">
        <v>825</v>
      </c>
      <c r="E3822" t="s">
        <v>826</v>
      </c>
      <c r="F3822" t="str">
        <f t="shared" si="358"/>
        <v>5020</v>
      </c>
      <c r="G3822" t="s">
        <v>412</v>
      </c>
      <c r="H3822" t="s">
        <v>413</v>
      </c>
      <c r="I3822" s="91"/>
      <c r="J3822" s="91">
        <v>250</v>
      </c>
      <c r="K3822" s="91"/>
      <c r="L3822" s="91">
        <v>28776</v>
      </c>
      <c r="M3822" s="91">
        <v>650</v>
      </c>
      <c r="N3822" s="91"/>
      <c r="O3822" s="91">
        <v>10226</v>
      </c>
      <c r="P3822" s="91">
        <v>171318</v>
      </c>
      <c r="Q3822" s="91">
        <v>1150</v>
      </c>
      <c r="R3822" s="91"/>
      <c r="S3822" s="91">
        <v>49162.5</v>
      </c>
      <c r="T3822" s="91">
        <v>1280</v>
      </c>
      <c r="U3822" s="91">
        <f t="shared" si="359"/>
        <v>262812.5</v>
      </c>
      <c r="V3822" s="82" t="str">
        <f t="shared" si="357"/>
        <v>113305020912</v>
      </c>
      <c r="W3822" s="83">
        <f>VLOOKUP(V3822,Factors!$E$6:$H$5950,4,FALSE)</f>
        <v>0.1119</v>
      </c>
      <c r="X3822" t="str">
        <f>VLOOKUP(V3822,Factors!$E$6:$F$5950,2,FALSE)</f>
        <v>Customers-All</v>
      </c>
      <c r="Y3822" s="92">
        <f t="shared" si="360"/>
        <v>29408.71875</v>
      </c>
      <c r="Z3822" s="92">
        <f t="shared" si="361"/>
        <v>233403.78125</v>
      </c>
      <c r="AA3822" s="92">
        <f t="shared" si="362"/>
        <v>262812.5</v>
      </c>
    </row>
    <row r="3823" spans="1:27" x14ac:dyDescent="0.25">
      <c r="A3823" t="s">
        <v>814</v>
      </c>
      <c r="B3823" t="s">
        <v>717</v>
      </c>
      <c r="C3823" t="s">
        <v>718</v>
      </c>
      <c r="D3823" t="s">
        <v>825</v>
      </c>
      <c r="E3823" t="s">
        <v>826</v>
      </c>
      <c r="F3823" t="str">
        <f t="shared" si="358"/>
        <v>5020</v>
      </c>
      <c r="G3823" t="s">
        <v>130</v>
      </c>
      <c r="H3823" t="s">
        <v>131</v>
      </c>
      <c r="I3823" s="91"/>
      <c r="J3823" s="91"/>
      <c r="K3823" s="91"/>
      <c r="L3823" s="91"/>
      <c r="M3823" s="91"/>
      <c r="N3823" s="91"/>
      <c r="O3823" s="91"/>
      <c r="P3823" s="91">
        <v>1.99</v>
      </c>
      <c r="Q3823" s="91">
        <v>133.16999999999999</v>
      </c>
      <c r="R3823" s="91"/>
      <c r="S3823" s="91"/>
      <c r="T3823" s="91">
        <v>-90.56</v>
      </c>
      <c r="U3823" s="91">
        <f t="shared" si="359"/>
        <v>44.599999999999994</v>
      </c>
      <c r="V3823" s="82" t="str">
        <f t="shared" si="357"/>
        <v>113305020912</v>
      </c>
      <c r="W3823" s="83">
        <f>VLOOKUP(V3823,Factors!$E$6:$H$5950,4,FALSE)</f>
        <v>0.1119</v>
      </c>
      <c r="X3823" t="str">
        <f>VLOOKUP(V3823,Factors!$E$6:$F$5950,2,FALSE)</f>
        <v>Customers-All</v>
      </c>
      <c r="Y3823" s="92">
        <f t="shared" si="360"/>
        <v>4.9907399999999997</v>
      </c>
      <c r="Z3823" s="92">
        <f t="shared" si="361"/>
        <v>39.609259999999992</v>
      </c>
      <c r="AA3823" s="92">
        <f t="shared" si="362"/>
        <v>44.599999999999994</v>
      </c>
    </row>
    <row r="3824" spans="1:27" x14ac:dyDescent="0.25">
      <c r="A3824" t="s">
        <v>814</v>
      </c>
      <c r="B3824" t="s">
        <v>717</v>
      </c>
      <c r="C3824" t="s">
        <v>718</v>
      </c>
      <c r="D3824" t="s">
        <v>825</v>
      </c>
      <c r="E3824" t="s">
        <v>826</v>
      </c>
      <c r="F3824" t="str">
        <f t="shared" si="358"/>
        <v>5020</v>
      </c>
      <c r="G3824" t="s">
        <v>715</v>
      </c>
      <c r="H3824" t="s">
        <v>716</v>
      </c>
      <c r="I3824" s="91">
        <v>2343.83</v>
      </c>
      <c r="J3824" s="91">
        <v>775</v>
      </c>
      <c r="K3824" s="91">
        <v>250</v>
      </c>
      <c r="L3824" s="91">
        <v>72.7</v>
      </c>
      <c r="M3824" s="91"/>
      <c r="N3824" s="91">
        <v>1719.77</v>
      </c>
      <c r="O3824" s="91"/>
      <c r="P3824" s="91">
        <v>50</v>
      </c>
      <c r="Q3824" s="91">
        <v>820</v>
      </c>
      <c r="R3824" s="91">
        <v>1640.72</v>
      </c>
      <c r="S3824" s="91"/>
      <c r="T3824" s="91">
        <v>710.95</v>
      </c>
      <c r="U3824" s="91">
        <f t="shared" si="359"/>
        <v>8382.9699999999993</v>
      </c>
      <c r="V3824" s="82" t="str">
        <f t="shared" si="357"/>
        <v>113305020912</v>
      </c>
      <c r="W3824" s="83">
        <f>VLOOKUP(V3824,Factors!$E$6:$H$5950,4,FALSE)</f>
        <v>0.1119</v>
      </c>
      <c r="X3824" t="str">
        <f>VLOOKUP(V3824,Factors!$E$6:$F$5950,2,FALSE)</f>
        <v>Customers-All</v>
      </c>
      <c r="Y3824" s="92">
        <f t="shared" si="360"/>
        <v>938.0543429999999</v>
      </c>
      <c r="Z3824" s="92">
        <f t="shared" si="361"/>
        <v>7444.9156569999996</v>
      </c>
      <c r="AA3824" s="92">
        <f t="shared" si="362"/>
        <v>8382.9699999999993</v>
      </c>
    </row>
    <row r="3825" spans="1:27" x14ac:dyDescent="0.25">
      <c r="A3825" t="s">
        <v>814</v>
      </c>
      <c r="B3825" t="s">
        <v>717</v>
      </c>
      <c r="C3825" t="s">
        <v>718</v>
      </c>
      <c r="D3825" t="s">
        <v>825</v>
      </c>
      <c r="E3825" t="s">
        <v>826</v>
      </c>
      <c r="F3825" t="str">
        <f t="shared" si="358"/>
        <v>5020</v>
      </c>
      <c r="G3825" t="s">
        <v>136</v>
      </c>
      <c r="H3825" t="s">
        <v>137</v>
      </c>
      <c r="I3825" s="91">
        <v>7</v>
      </c>
      <c r="J3825" s="91">
        <v>35.5</v>
      </c>
      <c r="K3825" s="91">
        <v>52</v>
      </c>
      <c r="L3825" s="91">
        <v>13.5</v>
      </c>
      <c r="M3825" s="91">
        <v>10.5</v>
      </c>
      <c r="N3825" s="91">
        <v>2</v>
      </c>
      <c r="O3825" s="91">
        <v>6</v>
      </c>
      <c r="P3825" s="91">
        <v>9.75</v>
      </c>
      <c r="Q3825" s="91">
        <v>20</v>
      </c>
      <c r="R3825" s="91">
        <v>9.1999999999999993</v>
      </c>
      <c r="S3825" s="91"/>
      <c r="T3825" s="91">
        <v>-61.85</v>
      </c>
      <c r="U3825" s="91">
        <f t="shared" si="359"/>
        <v>103.6</v>
      </c>
      <c r="V3825" s="82" t="str">
        <f t="shared" si="357"/>
        <v>113305020912</v>
      </c>
      <c r="W3825" s="83">
        <f>VLOOKUP(V3825,Factors!$E$6:$H$5950,4,FALSE)</f>
        <v>0.1119</v>
      </c>
      <c r="X3825" t="str">
        <f>VLOOKUP(V3825,Factors!$E$6:$F$5950,2,FALSE)</f>
        <v>Customers-All</v>
      </c>
      <c r="Y3825" s="92">
        <f t="shared" si="360"/>
        <v>11.592839999999999</v>
      </c>
      <c r="Z3825" s="92">
        <f t="shared" si="361"/>
        <v>92.007159999999999</v>
      </c>
      <c r="AA3825" s="92">
        <f t="shared" si="362"/>
        <v>103.6</v>
      </c>
    </row>
    <row r="3826" spans="1:27" x14ac:dyDescent="0.25">
      <c r="A3826" t="s">
        <v>814</v>
      </c>
      <c r="B3826" t="s">
        <v>717</v>
      </c>
      <c r="C3826" t="s">
        <v>718</v>
      </c>
      <c r="D3826" t="s">
        <v>825</v>
      </c>
      <c r="E3826" t="s">
        <v>826</v>
      </c>
      <c r="F3826" t="str">
        <f t="shared" si="358"/>
        <v>5020</v>
      </c>
      <c r="G3826" t="s">
        <v>495</v>
      </c>
      <c r="H3826" t="s">
        <v>496</v>
      </c>
      <c r="I3826" s="91"/>
      <c r="J3826" s="91">
        <v>19464.330000000002</v>
      </c>
      <c r="K3826" s="91"/>
      <c r="L3826" s="91"/>
      <c r="M3826" s="91">
        <v>11053.84</v>
      </c>
      <c r="N3826" s="91"/>
      <c r="O3826" s="91"/>
      <c r="P3826" s="91">
        <v>2946.42</v>
      </c>
      <c r="Q3826" s="91"/>
      <c r="R3826" s="91">
        <v>1785.68</v>
      </c>
      <c r="S3826" s="91">
        <v>201.49</v>
      </c>
      <c r="T3826" s="91">
        <v>2318.75</v>
      </c>
      <c r="U3826" s="91">
        <f t="shared" si="359"/>
        <v>37770.51</v>
      </c>
      <c r="V3826" s="82" t="str">
        <f t="shared" si="357"/>
        <v>113305020912</v>
      </c>
      <c r="W3826" s="83">
        <f>VLOOKUP(V3826,Factors!$E$6:$H$5950,4,FALSE)</f>
        <v>0.1119</v>
      </c>
      <c r="X3826" t="str">
        <f>VLOOKUP(V3826,Factors!$E$6:$F$5950,2,FALSE)</f>
        <v>Customers-All</v>
      </c>
      <c r="Y3826" s="92">
        <f t="shared" si="360"/>
        <v>4226.5200690000001</v>
      </c>
      <c r="Z3826" s="92">
        <f t="shared" si="361"/>
        <v>33543.989931000004</v>
      </c>
      <c r="AA3826" s="92">
        <f t="shared" si="362"/>
        <v>37770.51</v>
      </c>
    </row>
    <row r="3827" spans="1:27" x14ac:dyDescent="0.25">
      <c r="A3827" t="s">
        <v>814</v>
      </c>
      <c r="B3827" t="s">
        <v>717</v>
      </c>
      <c r="C3827" t="s">
        <v>718</v>
      </c>
      <c r="D3827" t="s">
        <v>825</v>
      </c>
      <c r="E3827" t="s">
        <v>826</v>
      </c>
      <c r="F3827" t="str">
        <f t="shared" si="358"/>
        <v>5020</v>
      </c>
      <c r="G3827" t="s">
        <v>751</v>
      </c>
      <c r="H3827" t="s">
        <v>752</v>
      </c>
      <c r="I3827" s="91">
        <v>1840</v>
      </c>
      <c r="J3827" s="91">
        <v>9900</v>
      </c>
      <c r="K3827" s="91"/>
      <c r="L3827" s="91"/>
      <c r="M3827" s="91"/>
      <c r="N3827" s="91"/>
      <c r="O3827" s="91"/>
      <c r="P3827" s="91"/>
      <c r="Q3827" s="91"/>
      <c r="R3827" s="91"/>
      <c r="S3827" s="91"/>
      <c r="T3827" s="91"/>
      <c r="U3827" s="91">
        <f t="shared" si="359"/>
        <v>11740</v>
      </c>
      <c r="V3827" s="82" t="str">
        <f t="shared" si="357"/>
        <v>113305020912</v>
      </c>
      <c r="W3827" s="83">
        <f>VLOOKUP(V3827,Factors!$E$6:$H$5950,4,FALSE)</f>
        <v>0.1119</v>
      </c>
      <c r="X3827" t="str">
        <f>VLOOKUP(V3827,Factors!$E$6:$F$5950,2,FALSE)</f>
        <v>Customers-All</v>
      </c>
      <c r="Y3827" s="92">
        <f t="shared" si="360"/>
        <v>1313.7059999999999</v>
      </c>
      <c r="Z3827" s="92">
        <f t="shared" si="361"/>
        <v>10426.294</v>
      </c>
      <c r="AA3827" s="92">
        <f t="shared" si="362"/>
        <v>11740</v>
      </c>
    </row>
    <row r="3828" spans="1:27" x14ac:dyDescent="0.25">
      <c r="A3828" t="s">
        <v>814</v>
      </c>
      <c r="B3828" t="s">
        <v>717</v>
      </c>
      <c r="C3828" t="s">
        <v>718</v>
      </c>
      <c r="D3828" t="s">
        <v>825</v>
      </c>
      <c r="E3828" t="s">
        <v>826</v>
      </c>
      <c r="F3828" t="str">
        <f t="shared" si="358"/>
        <v>5020</v>
      </c>
      <c r="G3828" t="s">
        <v>144</v>
      </c>
      <c r="H3828" t="s">
        <v>145</v>
      </c>
      <c r="I3828" s="91">
        <v>229.43</v>
      </c>
      <c r="J3828" s="91">
        <v>342.48</v>
      </c>
      <c r="K3828" s="91">
        <v>219.99</v>
      </c>
      <c r="L3828" s="91">
        <v>261.89999999999998</v>
      </c>
      <c r="M3828" s="91">
        <v>337.13</v>
      </c>
      <c r="N3828" s="91">
        <v>303.7</v>
      </c>
      <c r="O3828" s="91">
        <v>695.63</v>
      </c>
      <c r="P3828" s="91">
        <v>141.85</v>
      </c>
      <c r="Q3828" s="91">
        <v>605.55999999999995</v>
      </c>
      <c r="R3828" s="91">
        <v>238.78</v>
      </c>
      <c r="S3828" s="91">
        <v>490.01</v>
      </c>
      <c r="T3828" s="91">
        <v>-2422.83</v>
      </c>
      <c r="U3828" s="91">
        <f t="shared" si="359"/>
        <v>1443.63</v>
      </c>
      <c r="V3828" s="82" t="str">
        <f t="shared" si="357"/>
        <v>113305020912</v>
      </c>
      <c r="W3828" s="83">
        <f>VLOOKUP(V3828,Factors!$E$6:$H$5950,4,FALSE)</f>
        <v>0.1119</v>
      </c>
      <c r="X3828" t="str">
        <f>VLOOKUP(V3828,Factors!$E$6:$F$5950,2,FALSE)</f>
        <v>Customers-All</v>
      </c>
      <c r="Y3828" s="92">
        <f t="shared" si="360"/>
        <v>161.54219700000002</v>
      </c>
      <c r="Z3828" s="92">
        <f t="shared" si="361"/>
        <v>1282.0878030000001</v>
      </c>
      <c r="AA3828" s="92">
        <f t="shared" si="362"/>
        <v>1443.63</v>
      </c>
    </row>
    <row r="3829" spans="1:27" x14ac:dyDescent="0.25">
      <c r="A3829" t="s">
        <v>814</v>
      </c>
      <c r="B3829" t="s">
        <v>717</v>
      </c>
      <c r="C3829" t="s">
        <v>718</v>
      </c>
      <c r="D3829" t="s">
        <v>825</v>
      </c>
      <c r="E3829" t="s">
        <v>826</v>
      </c>
      <c r="F3829" t="str">
        <f t="shared" si="358"/>
        <v>5020</v>
      </c>
      <c r="G3829" t="s">
        <v>146</v>
      </c>
      <c r="H3829" t="s">
        <v>147</v>
      </c>
      <c r="I3829" s="91">
        <v>459.8</v>
      </c>
      <c r="J3829" s="91"/>
      <c r="K3829" s="91">
        <v>55.91</v>
      </c>
      <c r="L3829" s="91"/>
      <c r="M3829" s="91">
        <v>1716.91</v>
      </c>
      <c r="N3829" s="91">
        <v>28.5</v>
      </c>
      <c r="O3829" s="91"/>
      <c r="P3829" s="91">
        <v>603.73</v>
      </c>
      <c r="Q3829" s="91"/>
      <c r="R3829" s="91"/>
      <c r="S3829" s="91">
        <v>198</v>
      </c>
      <c r="T3829" s="91">
        <v>-1564.01</v>
      </c>
      <c r="U3829" s="91">
        <f t="shared" si="359"/>
        <v>1498.84</v>
      </c>
      <c r="V3829" s="82" t="str">
        <f t="shared" si="357"/>
        <v>113305020912</v>
      </c>
      <c r="W3829" s="83">
        <f>VLOOKUP(V3829,Factors!$E$6:$H$5950,4,FALSE)</f>
        <v>0.1119</v>
      </c>
      <c r="X3829" t="str">
        <f>VLOOKUP(V3829,Factors!$E$6:$F$5950,2,FALSE)</f>
        <v>Customers-All</v>
      </c>
      <c r="Y3829" s="92">
        <f t="shared" si="360"/>
        <v>167.72019599999999</v>
      </c>
      <c r="Z3829" s="92">
        <f t="shared" si="361"/>
        <v>1331.1198039999999</v>
      </c>
      <c r="AA3829" s="92">
        <f t="shared" si="362"/>
        <v>1498.84</v>
      </c>
    </row>
    <row r="3830" spans="1:27" x14ac:dyDescent="0.25">
      <c r="A3830" t="s">
        <v>814</v>
      </c>
      <c r="B3830" t="s">
        <v>717</v>
      </c>
      <c r="C3830" t="s">
        <v>718</v>
      </c>
      <c r="D3830" t="s">
        <v>825</v>
      </c>
      <c r="E3830" t="s">
        <v>826</v>
      </c>
      <c r="F3830" t="str">
        <f t="shared" si="358"/>
        <v>5020</v>
      </c>
      <c r="G3830" t="s">
        <v>180</v>
      </c>
      <c r="H3830" t="s">
        <v>181</v>
      </c>
      <c r="I3830" s="91">
        <v>26574.22</v>
      </c>
      <c r="J3830" s="91">
        <v>23525.82</v>
      </c>
      <c r="K3830" s="91">
        <v>26833.94</v>
      </c>
      <c r="L3830" s="91">
        <v>19099.13</v>
      </c>
      <c r="M3830" s="91">
        <v>20161.47</v>
      </c>
      <c r="N3830" s="91">
        <v>20981.34</v>
      </c>
      <c r="O3830" s="91">
        <v>19162.64</v>
      </c>
      <c r="P3830" s="91">
        <v>26899.32</v>
      </c>
      <c r="Q3830" s="91">
        <v>27003.22</v>
      </c>
      <c r="R3830" s="91">
        <v>20554.07</v>
      </c>
      <c r="S3830" s="91">
        <v>27136.03</v>
      </c>
      <c r="T3830" s="91">
        <v>18856.66</v>
      </c>
      <c r="U3830" s="91">
        <f t="shared" si="359"/>
        <v>276787.86</v>
      </c>
      <c r="V3830" s="82" t="str">
        <f t="shared" si="357"/>
        <v>113305020912</v>
      </c>
      <c r="W3830" s="83">
        <f>VLOOKUP(V3830,Factors!$E$6:$H$5950,4,FALSE)</f>
        <v>0.1119</v>
      </c>
      <c r="X3830" t="str">
        <f>VLOOKUP(V3830,Factors!$E$6:$F$5950,2,FALSE)</f>
        <v>Customers-All</v>
      </c>
      <c r="Y3830" s="92">
        <f t="shared" si="360"/>
        <v>30972.561533999997</v>
      </c>
      <c r="Z3830" s="92">
        <f t="shared" si="361"/>
        <v>245815.29846599998</v>
      </c>
      <c r="AA3830" s="92">
        <f t="shared" si="362"/>
        <v>276787.86</v>
      </c>
    </row>
    <row r="3831" spans="1:27" x14ac:dyDescent="0.25">
      <c r="A3831" t="s">
        <v>814</v>
      </c>
      <c r="B3831" t="s">
        <v>717</v>
      </c>
      <c r="C3831" t="s">
        <v>718</v>
      </c>
      <c r="D3831" t="s">
        <v>825</v>
      </c>
      <c r="E3831" t="s">
        <v>826</v>
      </c>
      <c r="F3831" t="str">
        <f t="shared" si="358"/>
        <v>5020</v>
      </c>
      <c r="G3831" t="s">
        <v>166</v>
      </c>
      <c r="H3831" t="s">
        <v>167</v>
      </c>
      <c r="I3831" s="91">
        <v>-37285.440000000002</v>
      </c>
      <c r="J3831" s="91">
        <v>-34080.480000000003</v>
      </c>
      <c r="K3831" s="91">
        <v>-36798.379999999997</v>
      </c>
      <c r="L3831" s="91">
        <v>-29834.3</v>
      </c>
      <c r="M3831" s="91">
        <v>-42521.86</v>
      </c>
      <c r="N3831" s="91">
        <v>-43979.64</v>
      </c>
      <c r="O3831" s="91">
        <v>-39187.68</v>
      </c>
      <c r="P3831" s="91">
        <v>-47530.58</v>
      </c>
      <c r="Q3831" s="91">
        <v>-47905.79</v>
      </c>
      <c r="R3831" s="91">
        <v>-44181.7</v>
      </c>
      <c r="S3831" s="91">
        <v>-47516.160000000003</v>
      </c>
      <c r="T3831" s="91">
        <v>-37123.839999999997</v>
      </c>
      <c r="U3831" s="91">
        <f t="shared" si="359"/>
        <v>-487945.85</v>
      </c>
      <c r="V3831" s="82" t="str">
        <f t="shared" si="357"/>
        <v>113305020912</v>
      </c>
      <c r="W3831" s="83">
        <f>VLOOKUP(V3831,Factors!$E$6:$H$5950,4,FALSE)</f>
        <v>0.1119</v>
      </c>
      <c r="X3831" t="str">
        <f>VLOOKUP(V3831,Factors!$E$6:$F$5950,2,FALSE)</f>
        <v>Customers-All</v>
      </c>
      <c r="Y3831" s="92">
        <f t="shared" si="360"/>
        <v>-54601.140614999997</v>
      </c>
      <c r="Z3831" s="92">
        <f t="shared" si="361"/>
        <v>-433344.70938499999</v>
      </c>
      <c r="AA3831" s="92">
        <f t="shared" si="362"/>
        <v>-487945.85</v>
      </c>
    </row>
    <row r="3832" spans="1:27" x14ac:dyDescent="0.25">
      <c r="A3832" t="s">
        <v>814</v>
      </c>
      <c r="B3832" t="s">
        <v>717</v>
      </c>
      <c r="C3832" t="s">
        <v>718</v>
      </c>
      <c r="D3832" t="s">
        <v>827</v>
      </c>
      <c r="E3832" t="s">
        <v>828</v>
      </c>
      <c r="F3832" t="str">
        <f t="shared" si="358"/>
        <v>5025</v>
      </c>
      <c r="G3832" t="s">
        <v>751</v>
      </c>
      <c r="H3832" t="s">
        <v>752</v>
      </c>
      <c r="I3832" s="91"/>
      <c r="J3832" s="91"/>
      <c r="K3832" s="91">
        <v>495.07</v>
      </c>
      <c r="L3832" s="91"/>
      <c r="M3832" s="91"/>
      <c r="N3832" s="91">
        <v>1215.2</v>
      </c>
      <c r="O3832" s="91"/>
      <c r="P3832" s="91"/>
      <c r="Q3832" s="91">
        <v>1801.38</v>
      </c>
      <c r="R3832" s="91"/>
      <c r="S3832" s="91"/>
      <c r="T3832" s="91">
        <v>2980.32</v>
      </c>
      <c r="U3832" s="91">
        <f t="shared" si="359"/>
        <v>6491.97</v>
      </c>
      <c r="V3832" s="82" t="str">
        <f t="shared" si="357"/>
        <v>113305025912</v>
      </c>
      <c r="W3832" s="83">
        <f>VLOOKUP(V3832,Factors!$E$6:$H$5950,4,FALSE)</f>
        <v>0.1128</v>
      </c>
      <c r="X3832" t="str">
        <f>VLOOKUP(V3832,Factors!$E$6:$F$5950,2,FALSE)</f>
        <v>CUSTOMERS-RES</v>
      </c>
      <c r="Y3832" s="92">
        <f t="shared" si="360"/>
        <v>732.29421600000001</v>
      </c>
      <c r="Z3832" s="92">
        <f t="shared" si="361"/>
        <v>5759.675784</v>
      </c>
      <c r="AA3832" s="92">
        <f t="shared" si="362"/>
        <v>6491.97</v>
      </c>
    </row>
    <row r="3833" spans="1:27" x14ac:dyDescent="0.25">
      <c r="A3833" t="s">
        <v>814</v>
      </c>
      <c r="B3833" t="s">
        <v>706</v>
      </c>
      <c r="C3833" t="s">
        <v>707</v>
      </c>
      <c r="D3833" t="s">
        <v>819</v>
      </c>
      <c r="E3833" t="s">
        <v>820</v>
      </c>
      <c r="F3833" t="str">
        <f t="shared" si="358"/>
        <v>1505</v>
      </c>
      <c r="G3833" t="s">
        <v>118</v>
      </c>
      <c r="H3833" t="s">
        <v>119</v>
      </c>
      <c r="I3833" s="91"/>
      <c r="J3833" s="91"/>
      <c r="K3833" s="91"/>
      <c r="L3833" s="91"/>
      <c r="M3833" s="91"/>
      <c r="N3833" s="91"/>
      <c r="O3833" s="91"/>
      <c r="P3833" s="91"/>
      <c r="Q3833" s="91"/>
      <c r="R3833" s="91">
        <v>499</v>
      </c>
      <c r="S3833" s="91">
        <v>1350</v>
      </c>
      <c r="T3833" s="91"/>
      <c r="U3833" s="91">
        <f t="shared" si="359"/>
        <v>1849</v>
      </c>
      <c r="V3833" s="82" t="str">
        <f t="shared" si="357"/>
        <v>114101505912</v>
      </c>
      <c r="W3833" s="83">
        <f>VLOOKUP(V3833,Factors!$E$6:$H$5950,4,FALSE)</f>
        <v>0.1128</v>
      </c>
      <c r="X3833" t="str">
        <f>VLOOKUP(V3833,Factors!$E$6:$F$5950,2,FALSE)</f>
        <v>Customers-Res</v>
      </c>
      <c r="Y3833" s="92">
        <f t="shared" si="360"/>
        <v>208.56719999999999</v>
      </c>
      <c r="Z3833" s="92">
        <f t="shared" si="361"/>
        <v>1640.4328</v>
      </c>
      <c r="AA3833" s="92">
        <f t="shared" si="362"/>
        <v>1849</v>
      </c>
    </row>
    <row r="3834" spans="1:27" x14ac:dyDescent="0.25">
      <c r="A3834" t="s">
        <v>814</v>
      </c>
      <c r="B3834" t="s">
        <v>706</v>
      </c>
      <c r="C3834" t="s">
        <v>707</v>
      </c>
      <c r="D3834" t="s">
        <v>819</v>
      </c>
      <c r="E3834" t="s">
        <v>820</v>
      </c>
      <c r="F3834" t="str">
        <f t="shared" si="358"/>
        <v>1505</v>
      </c>
      <c r="G3834" t="s">
        <v>215</v>
      </c>
      <c r="H3834" t="s">
        <v>216</v>
      </c>
      <c r="I3834" s="91"/>
      <c r="J3834" s="91"/>
      <c r="K3834" s="91"/>
      <c r="L3834" s="91">
        <v>15.98</v>
      </c>
      <c r="M3834" s="91">
        <v>31.96</v>
      </c>
      <c r="N3834" s="91">
        <v>39.950000000000003</v>
      </c>
      <c r="O3834" s="91">
        <v>31.96</v>
      </c>
      <c r="P3834" s="91">
        <v>31.96</v>
      </c>
      <c r="Q3834" s="91">
        <v>15.98</v>
      </c>
      <c r="R3834" s="91">
        <v>47.94</v>
      </c>
      <c r="S3834" s="91">
        <v>49.35</v>
      </c>
      <c r="T3834" s="91">
        <v>31.84</v>
      </c>
      <c r="U3834" s="91">
        <f t="shared" si="359"/>
        <v>296.91999999999996</v>
      </c>
      <c r="V3834" s="82" t="str">
        <f t="shared" si="357"/>
        <v>114101505912</v>
      </c>
      <c r="W3834" s="83">
        <f>VLOOKUP(V3834,Factors!$E$6:$H$5950,4,FALSE)</f>
        <v>0.1128</v>
      </c>
      <c r="X3834" t="str">
        <f>VLOOKUP(V3834,Factors!$E$6:$F$5950,2,FALSE)</f>
        <v>Customers-Res</v>
      </c>
      <c r="Y3834" s="92">
        <f t="shared" si="360"/>
        <v>33.492575999999993</v>
      </c>
      <c r="Z3834" s="92">
        <f t="shared" si="361"/>
        <v>263.42742399999997</v>
      </c>
      <c r="AA3834" s="92">
        <f t="shared" si="362"/>
        <v>296.91999999999996</v>
      </c>
    </row>
    <row r="3835" spans="1:27" x14ac:dyDescent="0.25">
      <c r="A3835" t="s">
        <v>814</v>
      </c>
      <c r="B3835" t="s">
        <v>706</v>
      </c>
      <c r="C3835" t="s">
        <v>707</v>
      </c>
      <c r="D3835" t="s">
        <v>819</v>
      </c>
      <c r="E3835" t="s">
        <v>820</v>
      </c>
      <c r="F3835" t="str">
        <f t="shared" si="358"/>
        <v>1505</v>
      </c>
      <c r="G3835" t="s">
        <v>136</v>
      </c>
      <c r="H3835" t="s">
        <v>137</v>
      </c>
      <c r="I3835" s="91"/>
      <c r="J3835" s="91"/>
      <c r="K3835" s="91"/>
      <c r="L3835" s="91"/>
      <c r="M3835" s="91"/>
      <c r="N3835" s="91"/>
      <c r="O3835" s="91"/>
      <c r="P3835" s="91"/>
      <c r="Q3835" s="91">
        <v>50</v>
      </c>
      <c r="R3835" s="91"/>
      <c r="S3835" s="91"/>
      <c r="T3835" s="91"/>
      <c r="U3835" s="91">
        <f t="shared" si="359"/>
        <v>50</v>
      </c>
      <c r="V3835" s="82" t="str">
        <f t="shared" si="357"/>
        <v>114101505912</v>
      </c>
      <c r="W3835" s="83">
        <f>VLOOKUP(V3835,Factors!$E$6:$H$5950,4,FALSE)</f>
        <v>0.1128</v>
      </c>
      <c r="X3835" t="str">
        <f>VLOOKUP(V3835,Factors!$E$6:$F$5950,2,FALSE)</f>
        <v>Customers-Res</v>
      </c>
      <c r="Y3835" s="92">
        <f t="shared" si="360"/>
        <v>5.64</v>
      </c>
      <c r="Z3835" s="92">
        <f t="shared" si="361"/>
        <v>44.36</v>
      </c>
      <c r="AA3835" s="92">
        <f t="shared" si="362"/>
        <v>50</v>
      </c>
    </row>
    <row r="3836" spans="1:27" x14ac:dyDescent="0.25">
      <c r="A3836" t="s">
        <v>814</v>
      </c>
      <c r="B3836" t="s">
        <v>706</v>
      </c>
      <c r="C3836" t="s">
        <v>707</v>
      </c>
      <c r="D3836" t="s">
        <v>819</v>
      </c>
      <c r="E3836" t="s">
        <v>820</v>
      </c>
      <c r="F3836" t="str">
        <f t="shared" si="358"/>
        <v>1505</v>
      </c>
      <c r="G3836" t="s">
        <v>414</v>
      </c>
      <c r="H3836" t="s">
        <v>415</v>
      </c>
      <c r="I3836" s="91"/>
      <c r="J3836" s="91"/>
      <c r="K3836" s="91"/>
      <c r="L3836" s="91"/>
      <c r="M3836" s="91"/>
      <c r="N3836" s="91"/>
      <c r="O3836" s="91"/>
      <c r="P3836" s="91"/>
      <c r="Q3836" s="91"/>
      <c r="R3836" s="91">
        <v>4000</v>
      </c>
      <c r="S3836" s="91"/>
      <c r="T3836" s="91"/>
      <c r="U3836" s="91">
        <f t="shared" si="359"/>
        <v>4000</v>
      </c>
      <c r="V3836" s="82" t="str">
        <f t="shared" si="357"/>
        <v>114101505912</v>
      </c>
      <c r="W3836" s="83">
        <f>VLOOKUP(V3836,Factors!$E$6:$H$5950,4,FALSE)</f>
        <v>0.1128</v>
      </c>
      <c r="X3836" t="str">
        <f>VLOOKUP(V3836,Factors!$E$6:$F$5950,2,FALSE)</f>
        <v>Customers-Res</v>
      </c>
      <c r="Y3836" s="92">
        <f t="shared" si="360"/>
        <v>451.2</v>
      </c>
      <c r="Z3836" s="92">
        <f t="shared" si="361"/>
        <v>3548.8</v>
      </c>
      <c r="AA3836" s="92">
        <f t="shared" si="362"/>
        <v>4000</v>
      </c>
    </row>
    <row r="3837" spans="1:27" x14ac:dyDescent="0.25">
      <c r="A3837" t="s">
        <v>814</v>
      </c>
      <c r="B3837" t="s">
        <v>706</v>
      </c>
      <c r="C3837" t="s">
        <v>707</v>
      </c>
      <c r="D3837" t="s">
        <v>819</v>
      </c>
      <c r="E3837" t="s">
        <v>820</v>
      </c>
      <c r="F3837" t="str">
        <f t="shared" si="358"/>
        <v>1505</v>
      </c>
      <c r="G3837" t="s">
        <v>150</v>
      </c>
      <c r="H3837" t="s">
        <v>151</v>
      </c>
      <c r="I3837" s="91"/>
      <c r="J3837" s="91"/>
      <c r="K3837" s="91"/>
      <c r="L3837" s="91"/>
      <c r="M3837" s="91">
        <v>67.5</v>
      </c>
      <c r="N3837" s="91"/>
      <c r="O3837" s="91">
        <v>32.94</v>
      </c>
      <c r="P3837" s="91">
        <v>58.94</v>
      </c>
      <c r="Q3837" s="91">
        <v>59.64</v>
      </c>
      <c r="R3837" s="91"/>
      <c r="S3837" s="91"/>
      <c r="T3837" s="91"/>
      <c r="U3837" s="91">
        <f t="shared" si="359"/>
        <v>219.01999999999998</v>
      </c>
      <c r="V3837" s="82" t="str">
        <f t="shared" si="357"/>
        <v>114101505912</v>
      </c>
      <c r="W3837" s="83">
        <f>VLOOKUP(V3837,Factors!$E$6:$H$5950,4,FALSE)</f>
        <v>0.1128</v>
      </c>
      <c r="X3837" t="str">
        <f>VLOOKUP(V3837,Factors!$E$6:$F$5950,2,FALSE)</f>
        <v>Customers-Res</v>
      </c>
      <c r="Y3837" s="92">
        <f t="shared" si="360"/>
        <v>24.705455999999998</v>
      </c>
      <c r="Z3837" s="92">
        <f t="shared" si="361"/>
        <v>194.31454399999998</v>
      </c>
      <c r="AA3837" s="92">
        <f t="shared" si="362"/>
        <v>219.01999999999998</v>
      </c>
    </row>
    <row r="3838" spans="1:27" x14ac:dyDescent="0.25">
      <c r="A3838" t="s">
        <v>814</v>
      </c>
      <c r="B3838" t="s">
        <v>706</v>
      </c>
      <c r="C3838" t="s">
        <v>707</v>
      </c>
      <c r="D3838" t="s">
        <v>819</v>
      </c>
      <c r="E3838" t="s">
        <v>820</v>
      </c>
      <c r="F3838" t="str">
        <f t="shared" si="358"/>
        <v>1505</v>
      </c>
      <c r="G3838" t="s">
        <v>152</v>
      </c>
      <c r="H3838" t="s">
        <v>153</v>
      </c>
      <c r="I3838" s="91"/>
      <c r="J3838" s="91"/>
      <c r="K3838" s="91"/>
      <c r="L3838" s="91"/>
      <c r="M3838" s="91"/>
      <c r="N3838" s="91"/>
      <c r="O3838" s="91"/>
      <c r="P3838" s="91"/>
      <c r="Q3838" s="91"/>
      <c r="R3838" s="91"/>
      <c r="S3838" s="91"/>
      <c r="T3838" s="91">
        <v>108.17</v>
      </c>
      <c r="U3838" s="91">
        <f t="shared" si="359"/>
        <v>108.17</v>
      </c>
      <c r="V3838" s="82" t="str">
        <f t="shared" si="357"/>
        <v>114101505912</v>
      </c>
      <c r="W3838" s="83">
        <f>VLOOKUP(V3838,Factors!$E$6:$H$5950,4,FALSE)</f>
        <v>0.1128</v>
      </c>
      <c r="X3838" t="str">
        <f>VLOOKUP(V3838,Factors!$E$6:$F$5950,2,FALSE)</f>
        <v>Customers-Res</v>
      </c>
      <c r="Y3838" s="92">
        <f t="shared" si="360"/>
        <v>12.201575999999999</v>
      </c>
      <c r="Z3838" s="92">
        <f t="shared" si="361"/>
        <v>95.968423999999999</v>
      </c>
      <c r="AA3838" s="92">
        <f t="shared" si="362"/>
        <v>108.17</v>
      </c>
    </row>
    <row r="3839" spans="1:27" x14ac:dyDescent="0.25">
      <c r="A3839" t="s">
        <v>814</v>
      </c>
      <c r="B3839" t="s">
        <v>706</v>
      </c>
      <c r="C3839" t="s">
        <v>707</v>
      </c>
      <c r="D3839" t="s">
        <v>829</v>
      </c>
      <c r="E3839" t="s">
        <v>830</v>
      </c>
      <c r="F3839" t="str">
        <f t="shared" si="358"/>
        <v>4835</v>
      </c>
      <c r="G3839" t="s">
        <v>414</v>
      </c>
      <c r="H3839" t="s">
        <v>415</v>
      </c>
      <c r="I3839" s="91"/>
      <c r="J3839" s="91">
        <v>3</v>
      </c>
      <c r="K3839" s="91">
        <v>3</v>
      </c>
      <c r="L3839" s="91"/>
      <c r="M3839" s="91">
        <v>27.67</v>
      </c>
      <c r="N3839" s="91">
        <v>50</v>
      </c>
      <c r="O3839" s="91">
        <v>16</v>
      </c>
      <c r="P3839" s="91"/>
      <c r="Q3839" s="91">
        <v>104.19</v>
      </c>
      <c r="R3839" s="91"/>
      <c r="S3839" s="91"/>
      <c r="T3839" s="91"/>
      <c r="U3839" s="91">
        <f t="shared" si="359"/>
        <v>203.86</v>
      </c>
      <c r="V3839" s="82" t="str">
        <f t="shared" si="357"/>
        <v>114104835912</v>
      </c>
      <c r="W3839" s="83">
        <f>VLOOKUP(V3839,Factors!$E$6:$H$5950,4,FALSE)</f>
        <v>0.1128</v>
      </c>
      <c r="X3839" t="str">
        <f>VLOOKUP(V3839,Factors!$E$6:$F$5950,2,FALSE)</f>
        <v>Customers-Res</v>
      </c>
      <c r="Y3839" s="92">
        <f t="shared" si="360"/>
        <v>22.995408000000001</v>
      </c>
      <c r="Z3839" s="92">
        <f t="shared" si="361"/>
        <v>180.86459200000002</v>
      </c>
      <c r="AA3839" s="92">
        <f t="shared" si="362"/>
        <v>203.86</v>
      </c>
    </row>
    <row r="3840" spans="1:27" x14ac:dyDescent="0.25">
      <c r="A3840" t="s">
        <v>814</v>
      </c>
      <c r="B3840" t="s">
        <v>706</v>
      </c>
      <c r="C3840" t="s">
        <v>707</v>
      </c>
      <c r="D3840" t="s">
        <v>823</v>
      </c>
      <c r="E3840" t="s">
        <v>824</v>
      </c>
      <c r="F3840" t="str">
        <f t="shared" si="358"/>
        <v>5015</v>
      </c>
      <c r="G3840" t="s">
        <v>98</v>
      </c>
      <c r="H3840" t="s">
        <v>99</v>
      </c>
      <c r="I3840" s="91"/>
      <c r="J3840" s="91"/>
      <c r="K3840" s="91"/>
      <c r="L3840" s="91"/>
      <c r="M3840" s="91"/>
      <c r="N3840" s="91"/>
      <c r="O3840" s="91"/>
      <c r="P3840" s="91"/>
      <c r="Q3840" s="91"/>
      <c r="R3840" s="91"/>
      <c r="S3840" s="91"/>
      <c r="T3840" s="91">
        <v>12.99</v>
      </c>
      <c r="U3840" s="91">
        <f t="shared" si="359"/>
        <v>12.99</v>
      </c>
      <c r="V3840" s="82" t="str">
        <f t="shared" si="357"/>
        <v>114105015912</v>
      </c>
      <c r="W3840" s="83">
        <f>VLOOKUP(V3840,Factors!$E$6:$H$5950,4,FALSE)</f>
        <v>0.1128</v>
      </c>
      <c r="X3840" t="str">
        <f>VLOOKUP(V3840,Factors!$E$6:$F$5950,2,FALSE)</f>
        <v>Customers-Res</v>
      </c>
      <c r="Y3840" s="92">
        <f t="shared" si="360"/>
        <v>1.4652719999999999</v>
      </c>
      <c r="Z3840" s="92">
        <f t="shared" si="361"/>
        <v>11.524728</v>
      </c>
      <c r="AA3840" s="92">
        <f t="shared" si="362"/>
        <v>12.99</v>
      </c>
    </row>
    <row r="3841" spans="1:27" x14ac:dyDescent="0.25">
      <c r="A3841" t="s">
        <v>814</v>
      </c>
      <c r="B3841" t="s">
        <v>706</v>
      </c>
      <c r="C3841" t="s">
        <v>707</v>
      </c>
      <c r="D3841" t="s">
        <v>823</v>
      </c>
      <c r="E3841" t="s">
        <v>824</v>
      </c>
      <c r="F3841" t="str">
        <f t="shared" si="358"/>
        <v>5015</v>
      </c>
      <c r="G3841" t="s">
        <v>150</v>
      </c>
      <c r="H3841" t="s">
        <v>151</v>
      </c>
      <c r="I3841" s="91"/>
      <c r="J3841" s="91"/>
      <c r="K3841" s="91"/>
      <c r="L3841" s="91"/>
      <c r="M3841" s="91"/>
      <c r="N3841" s="91"/>
      <c r="O3841" s="91"/>
      <c r="P3841" s="91"/>
      <c r="Q3841" s="91"/>
      <c r="R3841" s="91"/>
      <c r="S3841" s="91"/>
      <c r="T3841" s="91">
        <v>225</v>
      </c>
      <c r="U3841" s="91">
        <f t="shared" si="359"/>
        <v>225</v>
      </c>
      <c r="V3841" s="82" t="str">
        <f t="shared" si="357"/>
        <v>114105015912</v>
      </c>
      <c r="W3841" s="83">
        <f>VLOOKUP(V3841,Factors!$E$6:$H$5950,4,FALSE)</f>
        <v>0.1128</v>
      </c>
      <c r="X3841" t="str">
        <f>VLOOKUP(V3841,Factors!$E$6:$F$5950,2,FALSE)</f>
        <v>Customers-Res</v>
      </c>
      <c r="Y3841" s="92">
        <f t="shared" si="360"/>
        <v>25.38</v>
      </c>
      <c r="Z3841" s="92">
        <f t="shared" si="361"/>
        <v>199.62</v>
      </c>
      <c r="AA3841" s="92">
        <f t="shared" si="362"/>
        <v>225</v>
      </c>
    </row>
    <row r="3842" spans="1:27" x14ac:dyDescent="0.25">
      <c r="A3842" t="s">
        <v>814</v>
      </c>
      <c r="B3842" t="s">
        <v>731</v>
      </c>
      <c r="C3842" t="s">
        <v>732</v>
      </c>
      <c r="D3842" t="s">
        <v>819</v>
      </c>
      <c r="E3842" t="s">
        <v>820</v>
      </c>
      <c r="F3842" t="str">
        <f t="shared" si="358"/>
        <v>1505</v>
      </c>
      <c r="G3842" t="s">
        <v>120</v>
      </c>
      <c r="H3842" t="s">
        <v>121</v>
      </c>
      <c r="I3842" s="91"/>
      <c r="J3842" s="91"/>
      <c r="K3842" s="91">
        <v>167.32</v>
      </c>
      <c r="L3842" s="91"/>
      <c r="M3842" s="91"/>
      <c r="N3842" s="91"/>
      <c r="O3842" s="91"/>
      <c r="P3842" s="91"/>
      <c r="Q3842" s="91"/>
      <c r="R3842" s="91"/>
      <c r="S3842" s="91"/>
      <c r="T3842" s="91"/>
      <c r="U3842" s="91">
        <f t="shared" si="359"/>
        <v>167.32</v>
      </c>
      <c r="V3842" s="82" t="str">
        <f t="shared" si="357"/>
        <v>114201505912</v>
      </c>
      <c r="W3842" s="83">
        <f>VLOOKUP(V3842,Factors!$E$6:$H$5950,4,FALSE)</f>
        <v>0.1119</v>
      </c>
      <c r="X3842" t="str">
        <f>VLOOKUP(V3842,Factors!$E$6:$F$5950,2,FALSE)</f>
        <v>Customers-All</v>
      </c>
      <c r="Y3842" s="92">
        <f t="shared" si="360"/>
        <v>18.723108</v>
      </c>
      <c r="Z3842" s="92">
        <f t="shared" si="361"/>
        <v>148.596892</v>
      </c>
      <c r="AA3842" s="92">
        <f t="shared" si="362"/>
        <v>167.32</v>
      </c>
    </row>
    <row r="3843" spans="1:27" x14ac:dyDescent="0.25">
      <c r="A3843" t="s">
        <v>814</v>
      </c>
      <c r="B3843" t="s">
        <v>731</v>
      </c>
      <c r="C3843" t="s">
        <v>732</v>
      </c>
      <c r="D3843" t="s">
        <v>819</v>
      </c>
      <c r="E3843" t="s">
        <v>820</v>
      </c>
      <c r="F3843" t="str">
        <f t="shared" si="358"/>
        <v>1505</v>
      </c>
      <c r="G3843" t="s">
        <v>715</v>
      </c>
      <c r="H3843" t="s">
        <v>716</v>
      </c>
      <c r="I3843" s="91"/>
      <c r="J3843" s="91"/>
      <c r="K3843" s="91"/>
      <c r="L3843" s="91"/>
      <c r="M3843" s="91"/>
      <c r="N3843" s="91"/>
      <c r="O3843" s="91"/>
      <c r="P3843" s="91"/>
      <c r="Q3843" s="91"/>
      <c r="R3843" s="91"/>
      <c r="S3843" s="91"/>
      <c r="T3843" s="91">
        <v>45.97</v>
      </c>
      <c r="U3843" s="91">
        <f t="shared" si="359"/>
        <v>45.97</v>
      </c>
      <c r="V3843" s="82" t="str">
        <f t="shared" si="357"/>
        <v>114201505912</v>
      </c>
      <c r="W3843" s="83">
        <f>VLOOKUP(V3843,Factors!$E$6:$H$5950,4,FALSE)</f>
        <v>0.1119</v>
      </c>
      <c r="X3843" t="str">
        <f>VLOOKUP(V3843,Factors!$E$6:$F$5950,2,FALSE)</f>
        <v>Customers-All</v>
      </c>
      <c r="Y3843" s="92">
        <f t="shared" si="360"/>
        <v>5.1440429999999999</v>
      </c>
      <c r="Z3843" s="92">
        <f t="shared" si="361"/>
        <v>40.825957000000002</v>
      </c>
      <c r="AA3843" s="92">
        <f t="shared" si="362"/>
        <v>45.97</v>
      </c>
    </row>
    <row r="3844" spans="1:27" x14ac:dyDescent="0.25">
      <c r="A3844" t="s">
        <v>814</v>
      </c>
      <c r="B3844" t="s">
        <v>731</v>
      </c>
      <c r="C3844" t="s">
        <v>732</v>
      </c>
      <c r="D3844" t="s">
        <v>819</v>
      </c>
      <c r="E3844" t="s">
        <v>820</v>
      </c>
      <c r="F3844" t="str">
        <f t="shared" si="358"/>
        <v>1505</v>
      </c>
      <c r="G3844" t="s">
        <v>357</v>
      </c>
      <c r="H3844" t="s">
        <v>358</v>
      </c>
      <c r="I3844" s="91"/>
      <c r="J3844" s="91"/>
      <c r="K3844" s="91">
        <v>44.82</v>
      </c>
      <c r="L3844" s="91"/>
      <c r="M3844" s="91"/>
      <c r="N3844" s="91"/>
      <c r="O3844" s="91"/>
      <c r="P3844" s="91"/>
      <c r="Q3844" s="91"/>
      <c r="R3844" s="91"/>
      <c r="S3844" s="91"/>
      <c r="T3844" s="91"/>
      <c r="U3844" s="91">
        <f t="shared" si="359"/>
        <v>44.82</v>
      </c>
      <c r="V3844" s="82" t="str">
        <f t="shared" ref="V3844:V3907" si="363">CONCATENATE(B3844,RIGHT(D3844,4),A3844)</f>
        <v>114201505912</v>
      </c>
      <c r="W3844" s="83">
        <f>VLOOKUP(V3844,Factors!$E$6:$H$5950,4,FALSE)</f>
        <v>0.1119</v>
      </c>
      <c r="X3844" t="str">
        <f>VLOOKUP(V3844,Factors!$E$6:$F$5950,2,FALSE)</f>
        <v>Customers-All</v>
      </c>
      <c r="Y3844" s="92">
        <f t="shared" si="360"/>
        <v>5.015358</v>
      </c>
      <c r="Z3844" s="92">
        <f t="shared" si="361"/>
        <v>39.804642000000001</v>
      </c>
      <c r="AA3844" s="92">
        <f t="shared" si="362"/>
        <v>44.82</v>
      </c>
    </row>
    <row r="3845" spans="1:27" x14ac:dyDescent="0.25">
      <c r="A3845" t="s">
        <v>814</v>
      </c>
      <c r="B3845" t="s">
        <v>739</v>
      </c>
      <c r="C3845" t="s">
        <v>740</v>
      </c>
      <c r="D3845" t="s">
        <v>819</v>
      </c>
      <c r="E3845" t="s">
        <v>820</v>
      </c>
      <c r="F3845" t="str">
        <f t="shared" ref="F3845:F3908" si="364">RIGHT(D3845,4)</f>
        <v>1505</v>
      </c>
      <c r="G3845" t="s">
        <v>118</v>
      </c>
      <c r="H3845" t="s">
        <v>119</v>
      </c>
      <c r="I3845" s="91">
        <v>50</v>
      </c>
      <c r="J3845" s="91">
        <v>1425</v>
      </c>
      <c r="K3845" s="91">
        <v>634</v>
      </c>
      <c r="L3845" s="91">
        <v>515</v>
      </c>
      <c r="M3845" s="91">
        <v>190</v>
      </c>
      <c r="N3845" s="91"/>
      <c r="O3845" s="91"/>
      <c r="P3845" s="91"/>
      <c r="Q3845" s="91">
        <v>519</v>
      </c>
      <c r="R3845" s="91"/>
      <c r="S3845" s="91"/>
      <c r="T3845" s="91">
        <v>-2294.33</v>
      </c>
      <c r="U3845" s="91">
        <f t="shared" ref="U3845:U3908" si="365">SUM(I3845:T3845)</f>
        <v>1038.67</v>
      </c>
      <c r="V3845" s="82" t="str">
        <f t="shared" si="363"/>
        <v>115151505912</v>
      </c>
      <c r="W3845" s="83">
        <f>VLOOKUP(V3845,Factors!$E$6:$H$5950,4,FALSE)</f>
        <v>0.1119</v>
      </c>
      <c r="X3845" t="str">
        <f>VLOOKUP(V3845,Factors!$E$6:$F$5950,2,FALSE)</f>
        <v>Customers-All</v>
      </c>
      <c r="Y3845" s="92">
        <f t="shared" si="360"/>
        <v>116.22717300000001</v>
      </c>
      <c r="Z3845" s="92">
        <f t="shared" si="361"/>
        <v>922.44282700000008</v>
      </c>
      <c r="AA3845" s="92">
        <f t="shared" si="362"/>
        <v>1038.67</v>
      </c>
    </row>
    <row r="3846" spans="1:27" x14ac:dyDescent="0.25">
      <c r="A3846" t="s">
        <v>814</v>
      </c>
      <c r="B3846" t="s">
        <v>739</v>
      </c>
      <c r="C3846" t="s">
        <v>740</v>
      </c>
      <c r="D3846" t="s">
        <v>819</v>
      </c>
      <c r="E3846" t="s">
        <v>820</v>
      </c>
      <c r="F3846" t="str">
        <f t="shared" si="364"/>
        <v>1505</v>
      </c>
      <c r="G3846" t="s">
        <v>120</v>
      </c>
      <c r="H3846" t="s">
        <v>121</v>
      </c>
      <c r="I3846" s="91">
        <v>14.17</v>
      </c>
      <c r="J3846" s="91">
        <v>190.2</v>
      </c>
      <c r="K3846" s="91">
        <v>229.6</v>
      </c>
      <c r="L3846" s="91">
        <v>19.350000000000001</v>
      </c>
      <c r="M3846" s="91">
        <v>61.05</v>
      </c>
      <c r="N3846" s="91">
        <v>858.97</v>
      </c>
      <c r="O3846" s="91">
        <v>143.87</v>
      </c>
      <c r="P3846" s="91">
        <v>693.23</v>
      </c>
      <c r="Q3846" s="91">
        <v>434.93</v>
      </c>
      <c r="R3846" s="91">
        <v>218.01</v>
      </c>
      <c r="S3846" s="91">
        <v>132.97999999999999</v>
      </c>
      <c r="T3846" s="91">
        <v>424.28</v>
      </c>
      <c r="U3846" s="91">
        <f t="shared" si="365"/>
        <v>3420.6400000000003</v>
      </c>
      <c r="V3846" s="82" t="str">
        <f t="shared" si="363"/>
        <v>115151505912</v>
      </c>
      <c r="W3846" s="83">
        <f>VLOOKUP(V3846,Factors!$E$6:$H$5950,4,FALSE)</f>
        <v>0.1119</v>
      </c>
      <c r="X3846" t="str">
        <f>VLOOKUP(V3846,Factors!$E$6:$F$5950,2,FALSE)</f>
        <v>Customers-All</v>
      </c>
      <c r="Y3846" s="92">
        <f t="shared" si="360"/>
        <v>382.76961600000004</v>
      </c>
      <c r="Z3846" s="92">
        <f t="shared" si="361"/>
        <v>3037.8703840000003</v>
      </c>
      <c r="AA3846" s="92">
        <f t="shared" si="362"/>
        <v>3420.6400000000003</v>
      </c>
    </row>
    <row r="3847" spans="1:27" x14ac:dyDescent="0.25">
      <c r="A3847" t="s">
        <v>814</v>
      </c>
      <c r="B3847" t="s">
        <v>739</v>
      </c>
      <c r="C3847" t="s">
        <v>740</v>
      </c>
      <c r="D3847" t="s">
        <v>819</v>
      </c>
      <c r="E3847" t="s">
        <v>820</v>
      </c>
      <c r="F3847" t="str">
        <f t="shared" si="364"/>
        <v>1505</v>
      </c>
      <c r="G3847" t="s">
        <v>122</v>
      </c>
      <c r="H3847" t="s">
        <v>123</v>
      </c>
      <c r="I3847" s="91">
        <v>250</v>
      </c>
      <c r="J3847" s="91">
        <v>270</v>
      </c>
      <c r="K3847" s="91">
        <v>1250</v>
      </c>
      <c r="L3847" s="91">
        <v>1106</v>
      </c>
      <c r="M3847" s="91">
        <v>413</v>
      </c>
      <c r="N3847" s="91">
        <v>251</v>
      </c>
      <c r="O3847" s="91"/>
      <c r="P3847" s="91">
        <v>679</v>
      </c>
      <c r="Q3847" s="91">
        <v>2726</v>
      </c>
      <c r="R3847" s="91">
        <v>70</v>
      </c>
      <c r="S3847" s="91"/>
      <c r="T3847" s="91">
        <v>-7015</v>
      </c>
      <c r="U3847" s="91">
        <f t="shared" si="365"/>
        <v>0</v>
      </c>
      <c r="V3847" s="82" t="str">
        <f t="shared" si="363"/>
        <v>115151505912</v>
      </c>
      <c r="W3847" s="83">
        <f>VLOOKUP(V3847,Factors!$E$6:$H$5950,4,FALSE)</f>
        <v>0.1119</v>
      </c>
      <c r="X3847" t="str">
        <f>VLOOKUP(V3847,Factors!$E$6:$F$5950,2,FALSE)</f>
        <v>Customers-All</v>
      </c>
      <c r="Y3847" s="92">
        <f t="shared" si="360"/>
        <v>0</v>
      </c>
      <c r="Z3847" s="92">
        <f t="shared" si="361"/>
        <v>0</v>
      </c>
      <c r="AA3847" s="92">
        <f t="shared" si="362"/>
        <v>0</v>
      </c>
    </row>
    <row r="3848" spans="1:27" x14ac:dyDescent="0.25">
      <c r="A3848" t="s">
        <v>814</v>
      </c>
      <c r="B3848" t="s">
        <v>739</v>
      </c>
      <c r="C3848" t="s">
        <v>740</v>
      </c>
      <c r="D3848" t="s">
        <v>819</v>
      </c>
      <c r="E3848" t="s">
        <v>820</v>
      </c>
      <c r="F3848" t="str">
        <f t="shared" si="364"/>
        <v>1505</v>
      </c>
      <c r="G3848" t="s">
        <v>44</v>
      </c>
      <c r="H3848" t="s">
        <v>45</v>
      </c>
      <c r="I3848" s="91"/>
      <c r="J3848" s="91"/>
      <c r="K3848" s="91"/>
      <c r="L3848" s="91">
        <v>16.8</v>
      </c>
      <c r="M3848" s="91"/>
      <c r="N3848" s="91">
        <v>207.9</v>
      </c>
      <c r="O3848" s="91"/>
      <c r="P3848" s="91">
        <v>458.5</v>
      </c>
      <c r="Q3848" s="91"/>
      <c r="R3848" s="91">
        <v>364</v>
      </c>
      <c r="S3848" s="91"/>
      <c r="T3848" s="91">
        <v>-1047.2</v>
      </c>
      <c r="U3848" s="91">
        <f t="shared" si="365"/>
        <v>0</v>
      </c>
      <c r="V3848" s="82" t="str">
        <f t="shared" si="363"/>
        <v>115151505912</v>
      </c>
      <c r="W3848" s="83">
        <f>VLOOKUP(V3848,Factors!$E$6:$H$5950,4,FALSE)</f>
        <v>0.1119</v>
      </c>
      <c r="X3848" t="str">
        <f>VLOOKUP(V3848,Factors!$E$6:$F$5950,2,FALSE)</f>
        <v>Customers-All</v>
      </c>
      <c r="Y3848" s="92">
        <f t="shared" si="360"/>
        <v>0</v>
      </c>
      <c r="Z3848" s="92">
        <f t="shared" si="361"/>
        <v>0</v>
      </c>
      <c r="AA3848" s="92">
        <f t="shared" si="362"/>
        <v>0</v>
      </c>
    </row>
    <row r="3849" spans="1:27" x14ac:dyDescent="0.25">
      <c r="A3849" t="s">
        <v>814</v>
      </c>
      <c r="B3849" t="s">
        <v>739</v>
      </c>
      <c r="C3849" t="s">
        <v>740</v>
      </c>
      <c r="D3849" t="s">
        <v>819</v>
      </c>
      <c r="E3849" t="s">
        <v>820</v>
      </c>
      <c r="F3849" t="str">
        <f t="shared" si="364"/>
        <v>1505</v>
      </c>
      <c r="G3849" t="s">
        <v>128</v>
      </c>
      <c r="H3849" t="s">
        <v>129</v>
      </c>
      <c r="I3849" s="91"/>
      <c r="J3849" s="91"/>
      <c r="K3849" s="91"/>
      <c r="L3849" s="91">
        <v>762.7</v>
      </c>
      <c r="M3849" s="91">
        <v>14.95</v>
      </c>
      <c r="N3849" s="91">
        <v>-14.95</v>
      </c>
      <c r="O3849" s="91"/>
      <c r="P3849" s="91"/>
      <c r="Q3849" s="91"/>
      <c r="R3849" s="91">
        <v>-129.47999999999999</v>
      </c>
      <c r="S3849" s="91">
        <v>149.46</v>
      </c>
      <c r="T3849" s="91">
        <v>-782.68</v>
      </c>
      <c r="U3849" s="91">
        <f t="shared" si="365"/>
        <v>0</v>
      </c>
      <c r="V3849" s="82" t="str">
        <f t="shared" si="363"/>
        <v>115151505912</v>
      </c>
      <c r="W3849" s="83">
        <f>VLOOKUP(V3849,Factors!$E$6:$H$5950,4,FALSE)</f>
        <v>0.1119</v>
      </c>
      <c r="X3849" t="str">
        <f>VLOOKUP(V3849,Factors!$E$6:$F$5950,2,FALSE)</f>
        <v>Customers-All</v>
      </c>
      <c r="Y3849" s="92">
        <f t="shared" si="360"/>
        <v>0</v>
      </c>
      <c r="Z3849" s="92">
        <f t="shared" si="361"/>
        <v>0</v>
      </c>
      <c r="AA3849" s="92">
        <f t="shared" si="362"/>
        <v>0</v>
      </c>
    </row>
    <row r="3850" spans="1:27" x14ac:dyDescent="0.25">
      <c r="A3850" t="s">
        <v>814</v>
      </c>
      <c r="B3850" t="s">
        <v>739</v>
      </c>
      <c r="C3850" t="s">
        <v>740</v>
      </c>
      <c r="D3850" t="s">
        <v>819</v>
      </c>
      <c r="E3850" t="s">
        <v>820</v>
      </c>
      <c r="F3850" t="str">
        <f t="shared" si="364"/>
        <v>1505</v>
      </c>
      <c r="G3850" t="s">
        <v>71</v>
      </c>
      <c r="H3850" t="s">
        <v>72</v>
      </c>
      <c r="I3850" s="91"/>
      <c r="J3850" s="91">
        <v>30</v>
      </c>
      <c r="K3850" s="91"/>
      <c r="L3850" s="91"/>
      <c r="M3850" s="91">
        <v>40</v>
      </c>
      <c r="N3850" s="91"/>
      <c r="O3850" s="91"/>
      <c r="P3850" s="91"/>
      <c r="Q3850" s="91"/>
      <c r="R3850" s="91">
        <v>40</v>
      </c>
      <c r="S3850" s="91"/>
      <c r="T3850" s="91">
        <v>50</v>
      </c>
      <c r="U3850" s="91">
        <f t="shared" si="365"/>
        <v>160</v>
      </c>
      <c r="V3850" s="82" t="str">
        <f t="shared" si="363"/>
        <v>115151505912</v>
      </c>
      <c r="W3850" s="83">
        <f>VLOOKUP(V3850,Factors!$E$6:$H$5950,4,FALSE)</f>
        <v>0.1119</v>
      </c>
      <c r="X3850" t="str">
        <f>VLOOKUP(V3850,Factors!$E$6:$F$5950,2,FALSE)</f>
        <v>Customers-All</v>
      </c>
      <c r="Y3850" s="92">
        <f t="shared" si="360"/>
        <v>17.904</v>
      </c>
      <c r="Z3850" s="92">
        <f t="shared" si="361"/>
        <v>142.096</v>
      </c>
      <c r="AA3850" s="92">
        <f t="shared" si="362"/>
        <v>160</v>
      </c>
    </row>
    <row r="3851" spans="1:27" x14ac:dyDescent="0.25">
      <c r="A3851" t="s">
        <v>814</v>
      </c>
      <c r="B3851" t="s">
        <v>739</v>
      </c>
      <c r="C3851" t="s">
        <v>740</v>
      </c>
      <c r="D3851" t="s">
        <v>819</v>
      </c>
      <c r="E3851" t="s">
        <v>820</v>
      </c>
      <c r="F3851" t="str">
        <f t="shared" si="364"/>
        <v>1505</v>
      </c>
      <c r="G3851" t="s">
        <v>98</v>
      </c>
      <c r="H3851" t="s">
        <v>99</v>
      </c>
      <c r="I3851" s="91">
        <v>12.49</v>
      </c>
      <c r="J3851" s="91">
        <v>6.5</v>
      </c>
      <c r="K3851" s="91"/>
      <c r="L3851" s="91"/>
      <c r="M3851" s="91"/>
      <c r="N3851" s="91"/>
      <c r="O3851" s="91"/>
      <c r="P3851" s="91">
        <v>49.95</v>
      </c>
      <c r="Q3851" s="91"/>
      <c r="R3851" s="91"/>
      <c r="S3851" s="91"/>
      <c r="T3851" s="91">
        <v>-68.94</v>
      </c>
      <c r="U3851" s="91">
        <f t="shared" si="365"/>
        <v>0</v>
      </c>
      <c r="V3851" s="82" t="str">
        <f t="shared" si="363"/>
        <v>115151505912</v>
      </c>
      <c r="W3851" s="83">
        <f>VLOOKUP(V3851,Factors!$E$6:$H$5950,4,FALSE)</f>
        <v>0.1119</v>
      </c>
      <c r="X3851" t="str">
        <f>VLOOKUP(V3851,Factors!$E$6:$F$5950,2,FALSE)</f>
        <v>Customers-All</v>
      </c>
      <c r="Y3851" s="92">
        <f t="shared" si="360"/>
        <v>0</v>
      </c>
      <c r="Z3851" s="92">
        <f t="shared" si="361"/>
        <v>0</v>
      </c>
      <c r="AA3851" s="92">
        <f t="shared" si="362"/>
        <v>0</v>
      </c>
    </row>
    <row r="3852" spans="1:27" x14ac:dyDescent="0.25">
      <c r="A3852" t="s">
        <v>814</v>
      </c>
      <c r="B3852" t="s">
        <v>739</v>
      </c>
      <c r="C3852" t="s">
        <v>740</v>
      </c>
      <c r="D3852" t="s">
        <v>819</v>
      </c>
      <c r="E3852" t="s">
        <v>820</v>
      </c>
      <c r="F3852" t="str">
        <f t="shared" si="364"/>
        <v>1505</v>
      </c>
      <c r="G3852" t="s">
        <v>412</v>
      </c>
      <c r="H3852" t="s">
        <v>413</v>
      </c>
      <c r="I3852" s="91">
        <v>32.25</v>
      </c>
      <c r="J3852" s="91"/>
      <c r="K3852" s="91"/>
      <c r="L3852" s="91"/>
      <c r="M3852" s="91">
        <v>1752</v>
      </c>
      <c r="N3852" s="91"/>
      <c r="O3852" s="91"/>
      <c r="P3852" s="91"/>
      <c r="Q3852" s="91"/>
      <c r="R3852" s="91"/>
      <c r="S3852" s="91"/>
      <c r="T3852" s="91"/>
      <c r="U3852" s="91">
        <f t="shared" si="365"/>
        <v>1784.25</v>
      </c>
      <c r="V3852" s="82" t="str">
        <f t="shared" si="363"/>
        <v>115151505912</v>
      </c>
      <c r="W3852" s="83">
        <f>VLOOKUP(V3852,Factors!$E$6:$H$5950,4,FALSE)</f>
        <v>0.1119</v>
      </c>
      <c r="X3852" t="str">
        <f>VLOOKUP(V3852,Factors!$E$6:$F$5950,2,FALSE)</f>
        <v>Customers-All</v>
      </c>
      <c r="Y3852" s="92">
        <f t="shared" si="360"/>
        <v>199.65757500000001</v>
      </c>
      <c r="Z3852" s="92">
        <f t="shared" si="361"/>
        <v>1584.592425</v>
      </c>
      <c r="AA3852" s="92">
        <f t="shared" si="362"/>
        <v>1784.25</v>
      </c>
    </row>
    <row r="3853" spans="1:27" x14ac:dyDescent="0.25">
      <c r="A3853" t="s">
        <v>814</v>
      </c>
      <c r="B3853" t="s">
        <v>739</v>
      </c>
      <c r="C3853" t="s">
        <v>740</v>
      </c>
      <c r="D3853" t="s">
        <v>819</v>
      </c>
      <c r="E3853" t="s">
        <v>820</v>
      </c>
      <c r="F3853" t="str">
        <f t="shared" si="364"/>
        <v>1505</v>
      </c>
      <c r="G3853" t="s">
        <v>215</v>
      </c>
      <c r="H3853" t="s">
        <v>216</v>
      </c>
      <c r="I3853" s="91">
        <v>278</v>
      </c>
      <c r="J3853" s="91"/>
      <c r="K3853" s="91"/>
      <c r="L3853" s="91"/>
      <c r="M3853" s="91"/>
      <c r="N3853" s="91"/>
      <c r="O3853" s="91"/>
      <c r="P3853" s="91">
        <v>19.98</v>
      </c>
      <c r="Q3853" s="91">
        <v>9.99</v>
      </c>
      <c r="R3853" s="91">
        <v>9.99</v>
      </c>
      <c r="S3853" s="91">
        <v>9.99</v>
      </c>
      <c r="T3853" s="91">
        <v>-51.58</v>
      </c>
      <c r="U3853" s="91">
        <f t="shared" si="365"/>
        <v>276.37000000000006</v>
      </c>
      <c r="V3853" s="82" t="str">
        <f t="shared" si="363"/>
        <v>115151505912</v>
      </c>
      <c r="W3853" s="83">
        <f>VLOOKUP(V3853,Factors!$E$6:$H$5950,4,FALSE)</f>
        <v>0.1119</v>
      </c>
      <c r="X3853" t="str">
        <f>VLOOKUP(V3853,Factors!$E$6:$F$5950,2,FALSE)</f>
        <v>Customers-All</v>
      </c>
      <c r="Y3853" s="92">
        <f t="shared" si="360"/>
        <v>30.925803000000005</v>
      </c>
      <c r="Z3853" s="92">
        <f t="shared" si="361"/>
        <v>245.44419700000006</v>
      </c>
      <c r="AA3853" s="92">
        <f t="shared" si="362"/>
        <v>276.37000000000006</v>
      </c>
    </row>
    <row r="3854" spans="1:27" x14ac:dyDescent="0.25">
      <c r="A3854" t="s">
        <v>814</v>
      </c>
      <c r="B3854" t="s">
        <v>739</v>
      </c>
      <c r="C3854" t="s">
        <v>740</v>
      </c>
      <c r="D3854" t="s">
        <v>819</v>
      </c>
      <c r="E3854" t="s">
        <v>820</v>
      </c>
      <c r="F3854" t="str">
        <f t="shared" si="364"/>
        <v>1505</v>
      </c>
      <c r="G3854" t="s">
        <v>130</v>
      </c>
      <c r="H3854" t="s">
        <v>131</v>
      </c>
      <c r="I3854" s="91">
        <v>87.55</v>
      </c>
      <c r="J3854" s="91">
        <v>108.25</v>
      </c>
      <c r="K3854" s="91">
        <v>90.37</v>
      </c>
      <c r="L3854" s="91">
        <v>4.75</v>
      </c>
      <c r="M3854" s="91">
        <v>106.45</v>
      </c>
      <c r="N3854" s="91">
        <v>85.6</v>
      </c>
      <c r="O3854" s="91">
        <v>200.02</v>
      </c>
      <c r="P3854" s="91">
        <v>104.9</v>
      </c>
      <c r="Q3854" s="91">
        <v>443.8</v>
      </c>
      <c r="R3854" s="91">
        <v>191.53</v>
      </c>
      <c r="S3854" s="91">
        <v>-76.849999999999994</v>
      </c>
      <c r="T3854" s="91">
        <v>-942.46</v>
      </c>
      <c r="U3854" s="91">
        <f t="shared" si="365"/>
        <v>403.91000000000008</v>
      </c>
      <c r="V3854" s="82" t="str">
        <f t="shared" si="363"/>
        <v>115151505912</v>
      </c>
      <c r="W3854" s="83">
        <f>VLOOKUP(V3854,Factors!$E$6:$H$5950,4,FALSE)</f>
        <v>0.1119</v>
      </c>
      <c r="X3854" t="str">
        <f>VLOOKUP(V3854,Factors!$E$6:$F$5950,2,FALSE)</f>
        <v>Customers-All</v>
      </c>
      <c r="Y3854" s="92">
        <f t="shared" si="360"/>
        <v>45.19752900000001</v>
      </c>
      <c r="Z3854" s="92">
        <f t="shared" si="361"/>
        <v>358.71247100000005</v>
      </c>
      <c r="AA3854" s="92">
        <f t="shared" si="362"/>
        <v>403.91000000000008</v>
      </c>
    </row>
    <row r="3855" spans="1:27" x14ac:dyDescent="0.25">
      <c r="A3855" t="s">
        <v>814</v>
      </c>
      <c r="B3855" t="s">
        <v>739</v>
      </c>
      <c r="C3855" t="s">
        <v>740</v>
      </c>
      <c r="D3855" t="s">
        <v>819</v>
      </c>
      <c r="E3855" t="s">
        <v>820</v>
      </c>
      <c r="F3855" t="str">
        <f t="shared" si="364"/>
        <v>1505</v>
      </c>
      <c r="G3855" t="s">
        <v>715</v>
      </c>
      <c r="H3855" t="s">
        <v>716</v>
      </c>
      <c r="I3855" s="91">
        <v>2580.67</v>
      </c>
      <c r="J3855" s="91">
        <v>271</v>
      </c>
      <c r="K3855" s="91">
        <v>4790</v>
      </c>
      <c r="L3855" s="91">
        <v>11219.99</v>
      </c>
      <c r="M3855" s="91">
        <v>6462.76</v>
      </c>
      <c r="N3855" s="91">
        <v>602.79999999999995</v>
      </c>
      <c r="O3855" s="91">
        <v>3890</v>
      </c>
      <c r="P3855" s="91">
        <v>6192.53</v>
      </c>
      <c r="Q3855" s="91">
        <v>887.2</v>
      </c>
      <c r="R3855" s="91">
        <v>26408.92</v>
      </c>
      <c r="S3855" s="91">
        <v>3792.44</v>
      </c>
      <c r="T3855" s="91">
        <v>20076.63</v>
      </c>
      <c r="U3855" s="91">
        <f t="shared" si="365"/>
        <v>87174.94</v>
      </c>
      <c r="V3855" s="82" t="str">
        <f t="shared" si="363"/>
        <v>115151505912</v>
      </c>
      <c r="W3855" s="83">
        <f>VLOOKUP(V3855,Factors!$E$6:$H$5950,4,FALSE)</f>
        <v>0.1119</v>
      </c>
      <c r="X3855" t="str">
        <f>VLOOKUP(V3855,Factors!$E$6:$F$5950,2,FALSE)</f>
        <v>Customers-All</v>
      </c>
      <c r="Y3855" s="92">
        <f t="shared" si="360"/>
        <v>9754.8757860000005</v>
      </c>
      <c r="Z3855" s="92">
        <f t="shared" si="361"/>
        <v>77420.064213999998</v>
      </c>
      <c r="AA3855" s="92">
        <f t="shared" si="362"/>
        <v>87174.94</v>
      </c>
    </row>
    <row r="3856" spans="1:27" x14ac:dyDescent="0.25">
      <c r="A3856" t="s">
        <v>814</v>
      </c>
      <c r="B3856" t="s">
        <v>739</v>
      </c>
      <c r="C3856" t="s">
        <v>740</v>
      </c>
      <c r="D3856" t="s">
        <v>819</v>
      </c>
      <c r="E3856" t="s">
        <v>820</v>
      </c>
      <c r="F3856" t="str">
        <f t="shared" si="364"/>
        <v>1505</v>
      </c>
      <c r="G3856" t="s">
        <v>136</v>
      </c>
      <c r="H3856" t="s">
        <v>137</v>
      </c>
      <c r="I3856" s="91">
        <v>122.1</v>
      </c>
      <c r="J3856" s="91">
        <v>132.6</v>
      </c>
      <c r="K3856" s="91">
        <v>69.400000000000006</v>
      </c>
      <c r="L3856" s="91">
        <v>85.1</v>
      </c>
      <c r="M3856" s="91">
        <v>127.55</v>
      </c>
      <c r="N3856" s="91">
        <v>87.4</v>
      </c>
      <c r="O3856" s="91">
        <v>66</v>
      </c>
      <c r="P3856" s="91">
        <v>72.900000000000006</v>
      </c>
      <c r="Q3856" s="91">
        <v>140.85</v>
      </c>
      <c r="R3856" s="91">
        <v>93.45</v>
      </c>
      <c r="S3856" s="91">
        <v>129.05000000000001</v>
      </c>
      <c r="T3856" s="91">
        <v>-723.23</v>
      </c>
      <c r="U3856" s="91">
        <f t="shared" si="365"/>
        <v>403.17000000000007</v>
      </c>
      <c r="V3856" s="82" t="str">
        <f t="shared" si="363"/>
        <v>115151505912</v>
      </c>
      <c r="W3856" s="83">
        <f>VLOOKUP(V3856,Factors!$E$6:$H$5950,4,FALSE)</f>
        <v>0.1119</v>
      </c>
      <c r="X3856" t="str">
        <f>VLOOKUP(V3856,Factors!$E$6:$F$5950,2,FALSE)</f>
        <v>Customers-All</v>
      </c>
      <c r="Y3856" s="92">
        <f t="shared" si="360"/>
        <v>45.114723000000005</v>
      </c>
      <c r="Z3856" s="92">
        <f t="shared" si="361"/>
        <v>358.05527700000005</v>
      </c>
      <c r="AA3856" s="92">
        <f t="shared" si="362"/>
        <v>403.17000000000007</v>
      </c>
    </row>
    <row r="3857" spans="1:27" x14ac:dyDescent="0.25">
      <c r="A3857" t="s">
        <v>814</v>
      </c>
      <c r="B3857" t="s">
        <v>739</v>
      </c>
      <c r="C3857" t="s">
        <v>740</v>
      </c>
      <c r="D3857" t="s">
        <v>819</v>
      </c>
      <c r="E3857" t="s">
        <v>820</v>
      </c>
      <c r="F3857" t="str">
        <f t="shared" si="364"/>
        <v>1505</v>
      </c>
      <c r="G3857" t="s">
        <v>199</v>
      </c>
      <c r="H3857" t="s">
        <v>200</v>
      </c>
      <c r="I3857" s="91"/>
      <c r="J3857" s="91"/>
      <c r="K3857" s="91"/>
      <c r="L3857" s="91"/>
      <c r="M3857" s="91">
        <v>98.72</v>
      </c>
      <c r="N3857" s="91"/>
      <c r="O3857" s="91"/>
      <c r="P3857" s="91"/>
      <c r="Q3857" s="91">
        <v>15</v>
      </c>
      <c r="R3857" s="91"/>
      <c r="S3857" s="91"/>
      <c r="T3857" s="91">
        <v>-113.72</v>
      </c>
      <c r="U3857" s="91">
        <f t="shared" si="365"/>
        <v>0</v>
      </c>
      <c r="V3857" s="82" t="str">
        <f t="shared" si="363"/>
        <v>115151505912</v>
      </c>
      <c r="W3857" s="83">
        <f>VLOOKUP(V3857,Factors!$E$6:$H$5950,4,FALSE)</f>
        <v>0.1119</v>
      </c>
      <c r="X3857" t="str">
        <f>VLOOKUP(V3857,Factors!$E$6:$F$5950,2,FALSE)</f>
        <v>Customers-All</v>
      </c>
      <c r="Y3857" s="92">
        <f t="shared" si="360"/>
        <v>0</v>
      </c>
      <c r="Z3857" s="92">
        <f t="shared" si="361"/>
        <v>0</v>
      </c>
      <c r="AA3857" s="92">
        <f t="shared" si="362"/>
        <v>0</v>
      </c>
    </row>
    <row r="3858" spans="1:27" x14ac:dyDescent="0.25">
      <c r="A3858" t="s">
        <v>814</v>
      </c>
      <c r="B3858" t="s">
        <v>739</v>
      </c>
      <c r="C3858" t="s">
        <v>740</v>
      </c>
      <c r="D3858" t="s">
        <v>819</v>
      </c>
      <c r="E3858" t="s">
        <v>820</v>
      </c>
      <c r="F3858" t="str">
        <f t="shared" si="364"/>
        <v>1505</v>
      </c>
      <c r="G3858" t="s">
        <v>102</v>
      </c>
      <c r="H3858" t="s">
        <v>103</v>
      </c>
      <c r="I3858" s="91"/>
      <c r="J3858" s="91">
        <v>432</v>
      </c>
      <c r="K3858" s="91"/>
      <c r="L3858" s="91">
        <v>456</v>
      </c>
      <c r="M3858" s="91"/>
      <c r="N3858" s="91"/>
      <c r="O3858" s="91"/>
      <c r="P3858" s="91">
        <v>584</v>
      </c>
      <c r="Q3858" s="91"/>
      <c r="R3858" s="91"/>
      <c r="S3858" s="91"/>
      <c r="T3858" s="91">
        <v>-1472</v>
      </c>
      <c r="U3858" s="91">
        <f t="shared" si="365"/>
        <v>0</v>
      </c>
      <c r="V3858" s="82" t="str">
        <f t="shared" si="363"/>
        <v>115151505912</v>
      </c>
      <c r="W3858" s="83">
        <f>VLOOKUP(V3858,Factors!$E$6:$H$5950,4,FALSE)</f>
        <v>0.1119</v>
      </c>
      <c r="X3858" t="str">
        <f>VLOOKUP(V3858,Factors!$E$6:$F$5950,2,FALSE)</f>
        <v>Customers-All</v>
      </c>
      <c r="Y3858" s="92">
        <f t="shared" ref="Y3858:Y3921" si="366">U3858*W3858</f>
        <v>0</v>
      </c>
      <c r="Z3858" s="92">
        <f t="shared" ref="Z3858:Z3921" si="367">U3858-Y3858</f>
        <v>0</v>
      </c>
      <c r="AA3858" s="92">
        <f t="shared" ref="AA3858:AA3921" si="368">Y3858+Z3858</f>
        <v>0</v>
      </c>
    </row>
    <row r="3859" spans="1:27" x14ac:dyDescent="0.25">
      <c r="A3859" t="s">
        <v>814</v>
      </c>
      <c r="B3859" t="s">
        <v>739</v>
      </c>
      <c r="C3859" t="s">
        <v>740</v>
      </c>
      <c r="D3859" t="s">
        <v>819</v>
      </c>
      <c r="E3859" t="s">
        <v>820</v>
      </c>
      <c r="F3859" t="str">
        <f t="shared" si="364"/>
        <v>1505</v>
      </c>
      <c r="G3859" t="s">
        <v>144</v>
      </c>
      <c r="H3859" t="s">
        <v>145</v>
      </c>
      <c r="I3859" s="91">
        <v>1355.73</v>
      </c>
      <c r="J3859" s="91">
        <v>481.15</v>
      </c>
      <c r="K3859" s="91">
        <v>504.76</v>
      </c>
      <c r="L3859" s="91">
        <v>646.71</v>
      </c>
      <c r="M3859" s="91">
        <v>898.31</v>
      </c>
      <c r="N3859" s="91">
        <v>1031.7</v>
      </c>
      <c r="O3859" s="91">
        <v>668.8</v>
      </c>
      <c r="P3859" s="91">
        <v>544</v>
      </c>
      <c r="Q3859" s="91">
        <v>2063.6</v>
      </c>
      <c r="R3859" s="91">
        <v>935.31</v>
      </c>
      <c r="S3859" s="91">
        <v>531.73</v>
      </c>
      <c r="T3859" s="91">
        <v>-6165.75</v>
      </c>
      <c r="U3859" s="91">
        <f t="shared" si="365"/>
        <v>3496.0499999999993</v>
      </c>
      <c r="V3859" s="82" t="str">
        <f t="shared" si="363"/>
        <v>115151505912</v>
      </c>
      <c r="W3859" s="83">
        <f>VLOOKUP(V3859,Factors!$E$6:$H$5950,4,FALSE)</f>
        <v>0.1119</v>
      </c>
      <c r="X3859" t="str">
        <f>VLOOKUP(V3859,Factors!$E$6:$F$5950,2,FALSE)</f>
        <v>Customers-All</v>
      </c>
      <c r="Y3859" s="92">
        <f t="shared" si="366"/>
        <v>391.20799499999993</v>
      </c>
      <c r="Z3859" s="92">
        <f t="shared" si="367"/>
        <v>3104.8420049999995</v>
      </c>
      <c r="AA3859" s="92">
        <f t="shared" si="368"/>
        <v>3496.0499999999993</v>
      </c>
    </row>
    <row r="3860" spans="1:27" x14ac:dyDescent="0.25">
      <c r="A3860" t="s">
        <v>814</v>
      </c>
      <c r="B3860" t="s">
        <v>739</v>
      </c>
      <c r="C3860" t="s">
        <v>740</v>
      </c>
      <c r="D3860" t="s">
        <v>819</v>
      </c>
      <c r="E3860" t="s">
        <v>820</v>
      </c>
      <c r="F3860" t="str">
        <f t="shared" si="364"/>
        <v>1505</v>
      </c>
      <c r="G3860" t="s">
        <v>217</v>
      </c>
      <c r="H3860" t="s">
        <v>218</v>
      </c>
      <c r="I3860" s="91"/>
      <c r="J3860" s="91">
        <v>308.24</v>
      </c>
      <c r="K3860" s="91"/>
      <c r="L3860" s="91">
        <v>154.38999999999999</v>
      </c>
      <c r="M3860" s="91">
        <v>359.04</v>
      </c>
      <c r="N3860" s="91"/>
      <c r="O3860" s="91">
        <v>165.32</v>
      </c>
      <c r="P3860" s="91">
        <v>171.05</v>
      </c>
      <c r="Q3860" s="91">
        <v>467.46</v>
      </c>
      <c r="R3860" s="91"/>
      <c r="S3860" s="91">
        <v>223.81</v>
      </c>
      <c r="T3860" s="91">
        <v>-1091.3499999999999</v>
      </c>
      <c r="U3860" s="91">
        <f t="shared" si="365"/>
        <v>757.96</v>
      </c>
      <c r="V3860" s="82" t="str">
        <f t="shared" si="363"/>
        <v>115151505912</v>
      </c>
      <c r="W3860" s="83">
        <f>VLOOKUP(V3860,Factors!$E$6:$H$5950,4,FALSE)</f>
        <v>0.1119</v>
      </c>
      <c r="X3860" t="str">
        <f>VLOOKUP(V3860,Factors!$E$6:$F$5950,2,FALSE)</f>
        <v>Customers-All</v>
      </c>
      <c r="Y3860" s="92">
        <f t="shared" si="366"/>
        <v>84.815724000000003</v>
      </c>
      <c r="Z3860" s="92">
        <f t="shared" si="367"/>
        <v>673.14427599999999</v>
      </c>
      <c r="AA3860" s="92">
        <f t="shared" si="368"/>
        <v>757.96</v>
      </c>
    </row>
    <row r="3861" spans="1:27" x14ac:dyDescent="0.25">
      <c r="A3861" t="s">
        <v>814</v>
      </c>
      <c r="B3861" t="s">
        <v>739</v>
      </c>
      <c r="C3861" t="s">
        <v>740</v>
      </c>
      <c r="D3861" t="s">
        <v>819</v>
      </c>
      <c r="E3861" t="s">
        <v>820</v>
      </c>
      <c r="F3861" t="str">
        <f t="shared" si="364"/>
        <v>1505</v>
      </c>
      <c r="G3861" t="s">
        <v>146</v>
      </c>
      <c r="H3861" t="s">
        <v>147</v>
      </c>
      <c r="I3861" s="91">
        <v>2372.87</v>
      </c>
      <c r="J3861" s="91"/>
      <c r="K3861" s="91">
        <v>1860.76</v>
      </c>
      <c r="L3861" s="91">
        <v>2111.67</v>
      </c>
      <c r="M3861" s="91">
        <v>939.82</v>
      </c>
      <c r="N3861" s="91">
        <v>1059.3699999999999</v>
      </c>
      <c r="O3861" s="91"/>
      <c r="P3861" s="91"/>
      <c r="Q3861" s="91">
        <v>3128.03</v>
      </c>
      <c r="R3861" s="91">
        <v>749.11</v>
      </c>
      <c r="S3861" s="91">
        <v>857.88</v>
      </c>
      <c r="T3861" s="91">
        <v>-8997.6299999999992</v>
      </c>
      <c r="U3861" s="91">
        <f t="shared" si="365"/>
        <v>4081.880000000001</v>
      </c>
      <c r="V3861" s="82" t="str">
        <f t="shared" si="363"/>
        <v>115151505912</v>
      </c>
      <c r="W3861" s="83">
        <f>VLOOKUP(V3861,Factors!$E$6:$H$5950,4,FALSE)</f>
        <v>0.1119</v>
      </c>
      <c r="X3861" t="str">
        <f>VLOOKUP(V3861,Factors!$E$6:$F$5950,2,FALSE)</f>
        <v>Customers-All</v>
      </c>
      <c r="Y3861" s="92">
        <f t="shared" si="366"/>
        <v>456.76237200000008</v>
      </c>
      <c r="Z3861" s="92">
        <f t="shared" si="367"/>
        <v>3625.1176280000009</v>
      </c>
      <c r="AA3861" s="92">
        <f t="shared" si="368"/>
        <v>4081.880000000001</v>
      </c>
    </row>
    <row r="3862" spans="1:27" x14ac:dyDescent="0.25">
      <c r="A3862" t="s">
        <v>814</v>
      </c>
      <c r="B3862" t="s">
        <v>739</v>
      </c>
      <c r="C3862" t="s">
        <v>740</v>
      </c>
      <c r="D3862" t="s">
        <v>819</v>
      </c>
      <c r="E3862" t="s">
        <v>820</v>
      </c>
      <c r="F3862" t="str">
        <f t="shared" si="364"/>
        <v>1505</v>
      </c>
      <c r="G3862" t="s">
        <v>148</v>
      </c>
      <c r="H3862" t="s">
        <v>149</v>
      </c>
      <c r="I3862" s="91"/>
      <c r="J3862" s="91">
        <v>162.93</v>
      </c>
      <c r="K3862" s="91"/>
      <c r="L3862" s="91"/>
      <c r="M3862" s="91"/>
      <c r="N3862" s="91"/>
      <c r="O3862" s="91"/>
      <c r="P3862" s="91"/>
      <c r="Q3862" s="91"/>
      <c r="R3862" s="91"/>
      <c r="S3862" s="91"/>
      <c r="T3862" s="91">
        <v>-114.05</v>
      </c>
      <c r="U3862" s="91">
        <f t="shared" si="365"/>
        <v>48.88000000000001</v>
      </c>
      <c r="V3862" s="82" t="str">
        <f t="shared" si="363"/>
        <v>115151505912</v>
      </c>
      <c r="W3862" s="83">
        <f>VLOOKUP(V3862,Factors!$E$6:$H$5950,4,FALSE)</f>
        <v>0.1119</v>
      </c>
      <c r="X3862" t="str">
        <f>VLOOKUP(V3862,Factors!$E$6:$F$5950,2,FALSE)</f>
        <v>Customers-All</v>
      </c>
      <c r="Y3862" s="92">
        <f t="shared" si="366"/>
        <v>5.469672000000001</v>
      </c>
      <c r="Z3862" s="92">
        <f t="shared" si="367"/>
        <v>43.410328000000007</v>
      </c>
      <c r="AA3862" s="92">
        <f t="shared" si="368"/>
        <v>48.88000000000001</v>
      </c>
    </row>
    <row r="3863" spans="1:27" x14ac:dyDescent="0.25">
      <c r="A3863" t="s">
        <v>814</v>
      </c>
      <c r="B3863" t="s">
        <v>739</v>
      </c>
      <c r="C3863" t="s">
        <v>740</v>
      </c>
      <c r="D3863" t="s">
        <v>819</v>
      </c>
      <c r="E3863" t="s">
        <v>820</v>
      </c>
      <c r="F3863" t="str">
        <f t="shared" si="364"/>
        <v>1505</v>
      </c>
      <c r="G3863" t="s">
        <v>150</v>
      </c>
      <c r="H3863" t="s">
        <v>151</v>
      </c>
      <c r="I3863" s="91"/>
      <c r="J3863" s="91"/>
      <c r="K3863" s="91"/>
      <c r="L3863" s="91">
        <v>40</v>
      </c>
      <c r="M3863" s="91"/>
      <c r="N3863" s="91"/>
      <c r="O3863" s="91"/>
      <c r="P3863" s="91"/>
      <c r="Q3863" s="91"/>
      <c r="R3863" s="91"/>
      <c r="S3863" s="91"/>
      <c r="T3863" s="91">
        <v>22</v>
      </c>
      <c r="U3863" s="91">
        <f t="shared" si="365"/>
        <v>62</v>
      </c>
      <c r="V3863" s="82" t="str">
        <f t="shared" si="363"/>
        <v>115151505912</v>
      </c>
      <c r="W3863" s="83">
        <f>VLOOKUP(V3863,Factors!$E$6:$H$5950,4,FALSE)</f>
        <v>0.1119</v>
      </c>
      <c r="X3863" t="str">
        <f>VLOOKUP(V3863,Factors!$E$6:$F$5950,2,FALSE)</f>
        <v>Customers-All</v>
      </c>
      <c r="Y3863" s="92">
        <f t="shared" si="366"/>
        <v>6.9378000000000002</v>
      </c>
      <c r="Z3863" s="92">
        <f t="shared" si="367"/>
        <v>55.062199999999997</v>
      </c>
      <c r="AA3863" s="92">
        <f t="shared" si="368"/>
        <v>62</v>
      </c>
    </row>
    <row r="3864" spans="1:27" x14ac:dyDescent="0.25">
      <c r="A3864" t="s">
        <v>814</v>
      </c>
      <c r="B3864" t="s">
        <v>739</v>
      </c>
      <c r="C3864" t="s">
        <v>740</v>
      </c>
      <c r="D3864" t="s">
        <v>819</v>
      </c>
      <c r="E3864" t="s">
        <v>820</v>
      </c>
      <c r="F3864" t="str">
        <f t="shared" si="364"/>
        <v>1505</v>
      </c>
      <c r="G3864" t="s">
        <v>831</v>
      </c>
      <c r="H3864" t="s">
        <v>832</v>
      </c>
      <c r="I3864" s="91"/>
      <c r="J3864" s="91"/>
      <c r="K3864" s="91"/>
      <c r="L3864" s="91"/>
      <c r="M3864" s="91"/>
      <c r="N3864" s="91"/>
      <c r="O3864" s="91"/>
      <c r="P3864" s="91"/>
      <c r="Q3864" s="91"/>
      <c r="R3864" s="91"/>
      <c r="S3864" s="91"/>
      <c r="T3864" s="91">
        <v>375</v>
      </c>
      <c r="U3864" s="91">
        <f t="shared" si="365"/>
        <v>375</v>
      </c>
      <c r="V3864" s="82" t="str">
        <f t="shared" si="363"/>
        <v>115151505912</v>
      </c>
      <c r="W3864" s="83">
        <f>VLOOKUP(V3864,Factors!$E$6:$H$5950,4,FALSE)</f>
        <v>0.1119</v>
      </c>
      <c r="X3864" t="str">
        <f>VLOOKUP(V3864,Factors!$E$6:$F$5950,2,FALSE)</f>
        <v>Customers-All</v>
      </c>
      <c r="Y3864" s="92">
        <f t="shared" si="366"/>
        <v>41.962499999999999</v>
      </c>
      <c r="Z3864" s="92">
        <f t="shared" si="367"/>
        <v>333.03750000000002</v>
      </c>
      <c r="AA3864" s="92">
        <f t="shared" si="368"/>
        <v>375</v>
      </c>
    </row>
    <row r="3865" spans="1:27" x14ac:dyDescent="0.25">
      <c r="A3865" t="s">
        <v>814</v>
      </c>
      <c r="B3865" t="s">
        <v>739</v>
      </c>
      <c r="C3865" t="s">
        <v>740</v>
      </c>
      <c r="D3865" t="s">
        <v>817</v>
      </c>
      <c r="E3865" t="s">
        <v>818</v>
      </c>
      <c r="F3865" t="str">
        <f t="shared" si="364"/>
        <v>2966</v>
      </c>
      <c r="G3865" t="s">
        <v>130</v>
      </c>
      <c r="H3865" t="s">
        <v>131</v>
      </c>
      <c r="I3865" s="91"/>
      <c r="J3865" s="91"/>
      <c r="K3865" s="91"/>
      <c r="L3865" s="91"/>
      <c r="M3865" s="91"/>
      <c r="N3865" s="91"/>
      <c r="O3865" s="91"/>
      <c r="P3865" s="91">
        <v>3</v>
      </c>
      <c r="Q3865" s="91"/>
      <c r="R3865" s="91">
        <v>80.8</v>
      </c>
      <c r="S3865" s="91"/>
      <c r="T3865" s="91">
        <v>-58.66</v>
      </c>
      <c r="U3865" s="91">
        <f t="shared" si="365"/>
        <v>25.14</v>
      </c>
      <c r="V3865" s="82" t="str">
        <f t="shared" si="363"/>
        <v>115152966912</v>
      </c>
      <c r="W3865" s="83">
        <f>VLOOKUP(V3865,Factors!$E$6:$H$5950,4,FALSE)</f>
        <v>0.1119</v>
      </c>
      <c r="X3865" t="str">
        <f>VLOOKUP(V3865,Factors!$E$6:$F$5950,2,FALSE)</f>
        <v>Customers-All</v>
      </c>
      <c r="Y3865" s="92">
        <f t="shared" si="366"/>
        <v>2.8131659999999998</v>
      </c>
      <c r="Z3865" s="92">
        <f t="shared" si="367"/>
        <v>22.326834000000002</v>
      </c>
      <c r="AA3865" s="92">
        <f t="shared" si="368"/>
        <v>25.14</v>
      </c>
    </row>
    <row r="3866" spans="1:27" x14ac:dyDescent="0.25">
      <c r="A3866" t="s">
        <v>814</v>
      </c>
      <c r="B3866" t="s">
        <v>739</v>
      </c>
      <c r="C3866" t="s">
        <v>740</v>
      </c>
      <c r="D3866" t="s">
        <v>817</v>
      </c>
      <c r="E3866" t="s">
        <v>818</v>
      </c>
      <c r="F3866" t="str">
        <f t="shared" si="364"/>
        <v>2966</v>
      </c>
      <c r="G3866" t="s">
        <v>715</v>
      </c>
      <c r="H3866" t="s">
        <v>716</v>
      </c>
      <c r="I3866" s="91"/>
      <c r="J3866" s="91">
        <v>1001.09</v>
      </c>
      <c r="K3866" s="91">
        <v>7</v>
      </c>
      <c r="L3866" s="91">
        <v>2380</v>
      </c>
      <c r="M3866" s="91">
        <v>2550</v>
      </c>
      <c r="N3866" s="91">
        <v>829.47</v>
      </c>
      <c r="O3866" s="91">
        <v>300</v>
      </c>
      <c r="P3866" s="91">
        <v>399.85</v>
      </c>
      <c r="Q3866" s="91">
        <v>1134.45</v>
      </c>
      <c r="R3866" s="91"/>
      <c r="S3866" s="91"/>
      <c r="T3866" s="91">
        <v>10</v>
      </c>
      <c r="U3866" s="91">
        <f t="shared" si="365"/>
        <v>8611.86</v>
      </c>
      <c r="V3866" s="82" t="str">
        <f t="shared" si="363"/>
        <v>115152966912</v>
      </c>
      <c r="W3866" s="83">
        <f>VLOOKUP(V3866,Factors!$E$6:$H$5950,4,FALSE)</f>
        <v>0.1119</v>
      </c>
      <c r="X3866" t="str">
        <f>VLOOKUP(V3866,Factors!$E$6:$F$5950,2,FALSE)</f>
        <v>Customers-All</v>
      </c>
      <c r="Y3866" s="92">
        <f t="shared" si="366"/>
        <v>963.66713400000003</v>
      </c>
      <c r="Z3866" s="92">
        <f t="shared" si="367"/>
        <v>7648.1928660000003</v>
      </c>
      <c r="AA3866" s="92">
        <f t="shared" si="368"/>
        <v>8611.86</v>
      </c>
    </row>
    <row r="3867" spans="1:27" x14ac:dyDescent="0.25">
      <c r="A3867" t="s">
        <v>814</v>
      </c>
      <c r="B3867" t="s">
        <v>739</v>
      </c>
      <c r="C3867" t="s">
        <v>740</v>
      </c>
      <c r="D3867" t="s">
        <v>817</v>
      </c>
      <c r="E3867" t="s">
        <v>818</v>
      </c>
      <c r="F3867" t="str">
        <f t="shared" si="364"/>
        <v>2966</v>
      </c>
      <c r="G3867" t="s">
        <v>136</v>
      </c>
      <c r="H3867" t="s">
        <v>137</v>
      </c>
      <c r="I3867" s="91"/>
      <c r="J3867" s="91"/>
      <c r="K3867" s="91"/>
      <c r="L3867" s="91">
        <v>40</v>
      </c>
      <c r="M3867" s="91"/>
      <c r="N3867" s="91"/>
      <c r="O3867" s="91"/>
      <c r="P3867" s="91"/>
      <c r="Q3867" s="91"/>
      <c r="R3867" s="91"/>
      <c r="S3867" s="91"/>
      <c r="T3867" s="91">
        <v>-28</v>
      </c>
      <c r="U3867" s="91">
        <f t="shared" si="365"/>
        <v>12</v>
      </c>
      <c r="V3867" s="82" t="str">
        <f t="shared" si="363"/>
        <v>115152966912</v>
      </c>
      <c r="W3867" s="83">
        <f>VLOOKUP(V3867,Factors!$E$6:$H$5950,4,FALSE)</f>
        <v>0.1119</v>
      </c>
      <c r="X3867" t="str">
        <f>VLOOKUP(V3867,Factors!$E$6:$F$5950,2,FALSE)</f>
        <v>Customers-All</v>
      </c>
      <c r="Y3867" s="92">
        <f t="shared" si="366"/>
        <v>1.3428</v>
      </c>
      <c r="Z3867" s="92">
        <f t="shared" si="367"/>
        <v>10.6572</v>
      </c>
      <c r="AA3867" s="92">
        <f t="shared" si="368"/>
        <v>12</v>
      </c>
    </row>
    <row r="3868" spans="1:27" x14ac:dyDescent="0.25">
      <c r="A3868" t="s">
        <v>814</v>
      </c>
      <c r="B3868" t="s">
        <v>739</v>
      </c>
      <c r="C3868" t="s">
        <v>740</v>
      </c>
      <c r="D3868" t="s">
        <v>817</v>
      </c>
      <c r="E3868" t="s">
        <v>818</v>
      </c>
      <c r="F3868" t="str">
        <f t="shared" si="364"/>
        <v>2966</v>
      </c>
      <c r="G3868" t="s">
        <v>144</v>
      </c>
      <c r="H3868" t="s">
        <v>145</v>
      </c>
      <c r="I3868" s="91">
        <v>3816.76</v>
      </c>
      <c r="J3868" s="91">
        <v>124.5</v>
      </c>
      <c r="K3868" s="91">
        <v>151.37</v>
      </c>
      <c r="L3868" s="91">
        <v>244.89</v>
      </c>
      <c r="M3868" s="91">
        <v>99.5</v>
      </c>
      <c r="N3868" s="91">
        <v>247.55</v>
      </c>
      <c r="O3868" s="91">
        <v>99.27</v>
      </c>
      <c r="P3868" s="91">
        <v>77.31</v>
      </c>
      <c r="Q3868" s="91">
        <v>319.07</v>
      </c>
      <c r="R3868" s="91">
        <v>648.12</v>
      </c>
      <c r="S3868" s="91">
        <v>84.25</v>
      </c>
      <c r="T3868" s="91">
        <v>-3923.41</v>
      </c>
      <c r="U3868" s="91">
        <f t="shared" si="365"/>
        <v>1989.1800000000012</v>
      </c>
      <c r="V3868" s="82" t="str">
        <f t="shared" si="363"/>
        <v>115152966912</v>
      </c>
      <c r="W3868" s="83">
        <f>VLOOKUP(V3868,Factors!$E$6:$H$5950,4,FALSE)</f>
        <v>0.1119</v>
      </c>
      <c r="X3868" t="str">
        <f>VLOOKUP(V3868,Factors!$E$6:$F$5950,2,FALSE)</f>
        <v>Customers-All</v>
      </c>
      <c r="Y3868" s="92">
        <f t="shared" si="366"/>
        <v>222.58924200000013</v>
      </c>
      <c r="Z3868" s="92">
        <f t="shared" si="367"/>
        <v>1766.5907580000012</v>
      </c>
      <c r="AA3868" s="92">
        <f t="shared" si="368"/>
        <v>1989.1800000000012</v>
      </c>
    </row>
    <row r="3869" spans="1:27" x14ac:dyDescent="0.25">
      <c r="A3869" t="s">
        <v>814</v>
      </c>
      <c r="B3869" t="s">
        <v>739</v>
      </c>
      <c r="C3869" t="s">
        <v>740</v>
      </c>
      <c r="D3869" t="s">
        <v>817</v>
      </c>
      <c r="E3869" t="s">
        <v>818</v>
      </c>
      <c r="F3869" t="str">
        <f t="shared" si="364"/>
        <v>2966</v>
      </c>
      <c r="G3869" t="s">
        <v>146</v>
      </c>
      <c r="H3869" t="s">
        <v>147</v>
      </c>
      <c r="I3869" s="91">
        <v>570.23</v>
      </c>
      <c r="J3869" s="91"/>
      <c r="K3869" s="91"/>
      <c r="L3869" s="91"/>
      <c r="M3869" s="91"/>
      <c r="N3869" s="91"/>
      <c r="O3869" s="91"/>
      <c r="P3869" s="91"/>
      <c r="Q3869" s="91"/>
      <c r="R3869" s="91"/>
      <c r="S3869" s="91"/>
      <c r="T3869" s="91">
        <v>-399.16</v>
      </c>
      <c r="U3869" s="91">
        <f t="shared" si="365"/>
        <v>171.07</v>
      </c>
      <c r="V3869" s="82" t="str">
        <f t="shared" si="363"/>
        <v>115152966912</v>
      </c>
      <c r="W3869" s="83">
        <f>VLOOKUP(V3869,Factors!$E$6:$H$5950,4,FALSE)</f>
        <v>0.1119</v>
      </c>
      <c r="X3869" t="str">
        <f>VLOOKUP(V3869,Factors!$E$6:$F$5950,2,FALSE)</f>
        <v>Customers-All</v>
      </c>
      <c r="Y3869" s="92">
        <f t="shared" si="366"/>
        <v>19.142733</v>
      </c>
      <c r="Z3869" s="92">
        <f t="shared" si="367"/>
        <v>151.927267</v>
      </c>
      <c r="AA3869" s="92">
        <f t="shared" si="368"/>
        <v>171.07</v>
      </c>
    </row>
    <row r="3870" spans="1:27" x14ac:dyDescent="0.25">
      <c r="A3870" t="s">
        <v>814</v>
      </c>
      <c r="B3870" t="s">
        <v>739</v>
      </c>
      <c r="C3870" t="s">
        <v>740</v>
      </c>
      <c r="D3870" t="s">
        <v>817</v>
      </c>
      <c r="E3870" t="s">
        <v>818</v>
      </c>
      <c r="F3870" t="str">
        <f t="shared" si="364"/>
        <v>2966</v>
      </c>
      <c r="G3870" t="s">
        <v>359</v>
      </c>
      <c r="H3870" t="s">
        <v>360</v>
      </c>
      <c r="I3870" s="91"/>
      <c r="J3870" s="91"/>
      <c r="K3870" s="91"/>
      <c r="L3870" s="91"/>
      <c r="M3870" s="91"/>
      <c r="N3870" s="91"/>
      <c r="O3870" s="91"/>
      <c r="P3870" s="91">
        <v>72.760000000000005</v>
      </c>
      <c r="Q3870" s="91"/>
      <c r="R3870" s="91"/>
      <c r="S3870" s="91"/>
      <c r="T3870" s="91">
        <v>-72.760000000000005</v>
      </c>
      <c r="U3870" s="91">
        <f t="shared" si="365"/>
        <v>0</v>
      </c>
      <c r="V3870" s="82" t="str">
        <f t="shared" si="363"/>
        <v>115152966912</v>
      </c>
      <c r="W3870" s="83">
        <f>VLOOKUP(V3870,Factors!$E$6:$H$5950,4,FALSE)</f>
        <v>0.1119</v>
      </c>
      <c r="X3870" t="str">
        <f>VLOOKUP(V3870,Factors!$E$6:$F$5950,2,FALSE)</f>
        <v>Customers-All</v>
      </c>
      <c r="Y3870" s="92">
        <f t="shared" si="366"/>
        <v>0</v>
      </c>
      <c r="Z3870" s="92">
        <f t="shared" si="367"/>
        <v>0</v>
      </c>
      <c r="AA3870" s="92">
        <f t="shared" si="368"/>
        <v>0</v>
      </c>
    </row>
    <row r="3871" spans="1:27" x14ac:dyDescent="0.25">
      <c r="A3871" t="s">
        <v>814</v>
      </c>
      <c r="B3871" t="s">
        <v>739</v>
      </c>
      <c r="C3871" t="s">
        <v>740</v>
      </c>
      <c r="D3871" t="s">
        <v>823</v>
      </c>
      <c r="E3871" t="s">
        <v>824</v>
      </c>
      <c r="F3871" t="str">
        <f t="shared" si="364"/>
        <v>5015</v>
      </c>
      <c r="G3871" t="s">
        <v>110</v>
      </c>
      <c r="H3871" t="s">
        <v>111</v>
      </c>
      <c r="I3871" s="91">
        <v>41148.370000000003</v>
      </c>
      <c r="J3871" s="91">
        <v>38860.43</v>
      </c>
      <c r="K3871" s="91">
        <v>41654.730000000003</v>
      </c>
      <c r="L3871" s="91">
        <v>41875.980000000003</v>
      </c>
      <c r="M3871" s="91">
        <v>39505.68</v>
      </c>
      <c r="N3871" s="91">
        <v>42974.400000000001</v>
      </c>
      <c r="O3871" s="91">
        <v>37565.99</v>
      </c>
      <c r="P3871" s="91">
        <v>38078.82</v>
      </c>
      <c r="Q3871" s="91">
        <v>38462.269999999997</v>
      </c>
      <c r="R3871" s="91">
        <v>41356.93</v>
      </c>
      <c r="S3871" s="91">
        <v>36090.019999999997</v>
      </c>
      <c r="T3871" s="91">
        <v>-248069.34</v>
      </c>
      <c r="U3871" s="91">
        <f t="shared" si="365"/>
        <v>189504.28000000006</v>
      </c>
      <c r="V3871" s="82" t="str">
        <f t="shared" si="363"/>
        <v>115155015912</v>
      </c>
      <c r="W3871" s="83">
        <f>VLOOKUP(V3871,Factors!$E$6:$H$5950,4,FALSE)</f>
        <v>0.1119</v>
      </c>
      <c r="X3871" t="str">
        <f>VLOOKUP(V3871,Factors!$E$6:$F$5950,2,FALSE)</f>
        <v>Customers-All</v>
      </c>
      <c r="Y3871" s="92">
        <f t="shared" si="366"/>
        <v>21205.528932000005</v>
      </c>
      <c r="Z3871" s="92">
        <f t="shared" si="367"/>
        <v>168298.75106800004</v>
      </c>
      <c r="AA3871" s="92">
        <f t="shared" si="368"/>
        <v>189504.28000000006</v>
      </c>
    </row>
    <row r="3872" spans="1:27" x14ac:dyDescent="0.25">
      <c r="A3872" t="s">
        <v>814</v>
      </c>
      <c r="B3872" t="s">
        <v>739</v>
      </c>
      <c r="C3872" t="s">
        <v>740</v>
      </c>
      <c r="D3872" t="s">
        <v>823</v>
      </c>
      <c r="E3872" t="s">
        <v>824</v>
      </c>
      <c r="F3872" t="str">
        <f t="shared" si="364"/>
        <v>5015</v>
      </c>
      <c r="G3872" t="s">
        <v>88</v>
      </c>
      <c r="H3872" t="s">
        <v>89</v>
      </c>
      <c r="I3872" s="91">
        <v>5952.88</v>
      </c>
      <c r="J3872" s="91">
        <v>5952.89</v>
      </c>
      <c r="K3872" s="91">
        <v>6146.23</v>
      </c>
      <c r="L3872" s="91">
        <v>6146.26</v>
      </c>
      <c r="M3872" s="91">
        <v>6146.22</v>
      </c>
      <c r="N3872" s="91">
        <v>6146.24</v>
      </c>
      <c r="O3872" s="91">
        <v>6146.25</v>
      </c>
      <c r="P3872" s="91">
        <v>6146.2</v>
      </c>
      <c r="Q3872" s="91">
        <v>6146.25</v>
      </c>
      <c r="R3872" s="91">
        <v>6146.25</v>
      </c>
      <c r="S3872" s="91">
        <v>6146.25</v>
      </c>
      <c r="T3872" s="91">
        <v>-37498.839999999997</v>
      </c>
      <c r="U3872" s="91">
        <f t="shared" si="365"/>
        <v>29723.08</v>
      </c>
      <c r="V3872" s="82" t="str">
        <f t="shared" si="363"/>
        <v>115155015912</v>
      </c>
      <c r="W3872" s="83">
        <f>VLOOKUP(V3872,Factors!$E$6:$H$5950,4,FALSE)</f>
        <v>0.1119</v>
      </c>
      <c r="X3872" t="str">
        <f>VLOOKUP(V3872,Factors!$E$6:$F$5950,2,FALSE)</f>
        <v>Customers-All</v>
      </c>
      <c r="Y3872" s="92">
        <f t="shared" si="366"/>
        <v>3326.0126520000003</v>
      </c>
      <c r="Z3872" s="92">
        <f t="shared" si="367"/>
        <v>26397.067348</v>
      </c>
      <c r="AA3872" s="92">
        <f t="shared" si="368"/>
        <v>29723.08</v>
      </c>
    </row>
    <row r="3873" spans="1:27" x14ac:dyDescent="0.25">
      <c r="A3873" t="s">
        <v>814</v>
      </c>
      <c r="B3873" t="s">
        <v>739</v>
      </c>
      <c r="C3873" t="s">
        <v>740</v>
      </c>
      <c r="D3873" t="s">
        <v>823</v>
      </c>
      <c r="E3873" t="s">
        <v>824</v>
      </c>
      <c r="F3873" t="str">
        <f t="shared" si="364"/>
        <v>5015</v>
      </c>
      <c r="G3873" t="s">
        <v>90</v>
      </c>
      <c r="H3873" t="s">
        <v>91</v>
      </c>
      <c r="I3873" s="91">
        <v>23126.48</v>
      </c>
      <c r="J3873" s="91">
        <v>23126.43</v>
      </c>
      <c r="K3873" s="91">
        <v>23877.599999999999</v>
      </c>
      <c r="L3873" s="91">
        <v>23877.61</v>
      </c>
      <c r="M3873" s="91">
        <v>23877.599999999999</v>
      </c>
      <c r="N3873" s="91">
        <v>23877.599999999999</v>
      </c>
      <c r="O3873" s="91">
        <v>23877.63</v>
      </c>
      <c r="P3873" s="91">
        <v>23877.56</v>
      </c>
      <c r="Q3873" s="91">
        <v>23877.65</v>
      </c>
      <c r="R3873" s="91">
        <v>23877.62</v>
      </c>
      <c r="S3873" s="91">
        <v>23877.61</v>
      </c>
      <c r="T3873" s="91">
        <v>-145611.5</v>
      </c>
      <c r="U3873" s="91">
        <f t="shared" si="365"/>
        <v>115539.89000000001</v>
      </c>
      <c r="V3873" s="82" t="str">
        <f t="shared" si="363"/>
        <v>115155015912</v>
      </c>
      <c r="W3873" s="83">
        <f>VLOOKUP(V3873,Factors!$E$6:$H$5950,4,FALSE)</f>
        <v>0.1119</v>
      </c>
      <c r="X3873" t="str">
        <f>VLOOKUP(V3873,Factors!$E$6:$F$5950,2,FALSE)</f>
        <v>Customers-All</v>
      </c>
      <c r="Y3873" s="92">
        <f t="shared" si="366"/>
        <v>12928.913691000002</v>
      </c>
      <c r="Z3873" s="92">
        <f t="shared" si="367"/>
        <v>102610.97630900002</v>
      </c>
      <c r="AA3873" s="92">
        <f t="shared" si="368"/>
        <v>115539.89000000001</v>
      </c>
    </row>
    <row r="3874" spans="1:27" x14ac:dyDescent="0.25">
      <c r="A3874" t="s">
        <v>814</v>
      </c>
      <c r="B3874" t="s">
        <v>739</v>
      </c>
      <c r="C3874" t="s">
        <v>740</v>
      </c>
      <c r="D3874" t="s">
        <v>823</v>
      </c>
      <c r="E3874" t="s">
        <v>824</v>
      </c>
      <c r="F3874" t="str">
        <f t="shared" si="364"/>
        <v>5015</v>
      </c>
      <c r="G3874" t="s">
        <v>118</v>
      </c>
      <c r="H3874" t="s">
        <v>119</v>
      </c>
      <c r="I3874" s="91"/>
      <c r="J3874" s="91"/>
      <c r="K3874" s="91"/>
      <c r="L3874" s="91"/>
      <c r="M3874" s="91">
        <v>85</v>
      </c>
      <c r="N3874" s="91"/>
      <c r="O3874" s="91">
        <v>42.89</v>
      </c>
      <c r="P3874" s="91"/>
      <c r="Q3874" s="91"/>
      <c r="R3874" s="91"/>
      <c r="S3874" s="91"/>
      <c r="T3874" s="91">
        <v>-89.52</v>
      </c>
      <c r="U3874" s="91">
        <f t="shared" si="365"/>
        <v>38.370000000000005</v>
      </c>
      <c r="V3874" s="82" t="str">
        <f t="shared" si="363"/>
        <v>115155015912</v>
      </c>
      <c r="W3874" s="83">
        <f>VLOOKUP(V3874,Factors!$E$6:$H$5950,4,FALSE)</f>
        <v>0.1119</v>
      </c>
      <c r="X3874" t="str">
        <f>VLOOKUP(V3874,Factors!$E$6:$F$5950,2,FALSE)</f>
        <v>Customers-All</v>
      </c>
      <c r="Y3874" s="92">
        <f t="shared" si="366"/>
        <v>4.2936030000000001</v>
      </c>
      <c r="Z3874" s="92">
        <f t="shared" si="367"/>
        <v>34.076397000000007</v>
      </c>
      <c r="AA3874" s="92">
        <f t="shared" si="368"/>
        <v>38.370000000000005</v>
      </c>
    </row>
    <row r="3875" spans="1:27" x14ac:dyDescent="0.25">
      <c r="A3875" t="s">
        <v>814</v>
      </c>
      <c r="B3875" t="s">
        <v>739</v>
      </c>
      <c r="C3875" t="s">
        <v>740</v>
      </c>
      <c r="D3875" t="s">
        <v>823</v>
      </c>
      <c r="E3875" t="s">
        <v>824</v>
      </c>
      <c r="F3875" t="str">
        <f t="shared" si="364"/>
        <v>5015</v>
      </c>
      <c r="G3875" t="s">
        <v>120</v>
      </c>
      <c r="H3875" t="s">
        <v>121</v>
      </c>
      <c r="I3875" s="91">
        <v>55.05</v>
      </c>
      <c r="J3875" s="91">
        <v>206.01</v>
      </c>
      <c r="K3875" s="91">
        <v>150.97</v>
      </c>
      <c r="L3875" s="91">
        <v>630.03</v>
      </c>
      <c r="M3875" s="91">
        <v>140.61000000000001</v>
      </c>
      <c r="N3875" s="91">
        <v>703.05</v>
      </c>
      <c r="O3875" s="91">
        <v>192.93</v>
      </c>
      <c r="P3875" s="91">
        <v>745.57</v>
      </c>
      <c r="Q3875" s="91"/>
      <c r="R3875" s="91">
        <v>1384.31</v>
      </c>
      <c r="S3875" s="91">
        <v>668.72</v>
      </c>
      <c r="T3875" s="91">
        <v>-2254.3200000000002</v>
      </c>
      <c r="U3875" s="91">
        <f t="shared" si="365"/>
        <v>2622.9300000000007</v>
      </c>
      <c r="V3875" s="82" t="str">
        <f t="shared" si="363"/>
        <v>115155015912</v>
      </c>
      <c r="W3875" s="83">
        <f>VLOOKUP(V3875,Factors!$E$6:$H$5950,4,FALSE)</f>
        <v>0.1119</v>
      </c>
      <c r="X3875" t="str">
        <f>VLOOKUP(V3875,Factors!$E$6:$F$5950,2,FALSE)</f>
        <v>Customers-All</v>
      </c>
      <c r="Y3875" s="92">
        <f t="shared" si="366"/>
        <v>293.50586700000008</v>
      </c>
      <c r="Z3875" s="92">
        <f t="shared" si="367"/>
        <v>2329.4241330000004</v>
      </c>
      <c r="AA3875" s="92">
        <f t="shared" si="368"/>
        <v>2622.9300000000003</v>
      </c>
    </row>
    <row r="3876" spans="1:27" x14ac:dyDescent="0.25">
      <c r="A3876" t="s">
        <v>814</v>
      </c>
      <c r="B3876" t="s">
        <v>739</v>
      </c>
      <c r="C3876" t="s">
        <v>740</v>
      </c>
      <c r="D3876" t="s">
        <v>823</v>
      </c>
      <c r="E3876" t="s">
        <v>824</v>
      </c>
      <c r="F3876" t="str">
        <f t="shared" si="364"/>
        <v>5015</v>
      </c>
      <c r="G3876" t="s">
        <v>122</v>
      </c>
      <c r="H3876" t="s">
        <v>123</v>
      </c>
      <c r="I3876" s="91"/>
      <c r="J3876" s="91"/>
      <c r="K3876" s="91"/>
      <c r="L3876" s="91">
        <v>4308</v>
      </c>
      <c r="M3876" s="91"/>
      <c r="N3876" s="91"/>
      <c r="O3876" s="91"/>
      <c r="P3876" s="91">
        <v>3000</v>
      </c>
      <c r="Q3876" s="91">
        <v>2000</v>
      </c>
      <c r="R3876" s="91"/>
      <c r="S3876" s="91"/>
      <c r="T3876" s="91">
        <v>-9308</v>
      </c>
      <c r="U3876" s="91">
        <f t="shared" si="365"/>
        <v>0</v>
      </c>
      <c r="V3876" s="82" t="str">
        <f t="shared" si="363"/>
        <v>115155015912</v>
      </c>
      <c r="W3876" s="83">
        <f>VLOOKUP(V3876,Factors!$E$6:$H$5950,4,FALSE)</f>
        <v>0.1119</v>
      </c>
      <c r="X3876" t="str">
        <f>VLOOKUP(V3876,Factors!$E$6:$F$5950,2,FALSE)</f>
        <v>Customers-All</v>
      </c>
      <c r="Y3876" s="92">
        <f t="shared" si="366"/>
        <v>0</v>
      </c>
      <c r="Z3876" s="92">
        <f t="shared" si="367"/>
        <v>0</v>
      </c>
      <c r="AA3876" s="92">
        <f t="shared" si="368"/>
        <v>0</v>
      </c>
    </row>
    <row r="3877" spans="1:27" x14ac:dyDescent="0.25">
      <c r="A3877" t="s">
        <v>814</v>
      </c>
      <c r="B3877" t="s">
        <v>739</v>
      </c>
      <c r="C3877" t="s">
        <v>740</v>
      </c>
      <c r="D3877" t="s">
        <v>823</v>
      </c>
      <c r="E3877" t="s">
        <v>824</v>
      </c>
      <c r="F3877" t="str">
        <f t="shared" si="364"/>
        <v>5015</v>
      </c>
      <c r="G3877" t="s">
        <v>44</v>
      </c>
      <c r="H3877" t="s">
        <v>45</v>
      </c>
      <c r="I3877" s="91"/>
      <c r="J3877" s="91"/>
      <c r="K3877" s="91"/>
      <c r="L3877" s="91"/>
      <c r="M3877" s="91"/>
      <c r="N3877" s="91"/>
      <c r="O3877" s="91">
        <v>37.799999999999997</v>
      </c>
      <c r="P3877" s="91">
        <v>1081.5999999999999</v>
      </c>
      <c r="Q3877" s="91">
        <v>363.6</v>
      </c>
      <c r="R3877" s="91"/>
      <c r="S3877" s="91"/>
      <c r="T3877" s="91">
        <v>-1483</v>
      </c>
      <c r="U3877" s="91">
        <f t="shared" si="365"/>
        <v>0</v>
      </c>
      <c r="V3877" s="82" t="str">
        <f t="shared" si="363"/>
        <v>115155015912</v>
      </c>
      <c r="W3877" s="83">
        <f>VLOOKUP(V3877,Factors!$E$6:$H$5950,4,FALSE)</f>
        <v>0.1119</v>
      </c>
      <c r="X3877" t="str">
        <f>VLOOKUP(V3877,Factors!$E$6:$F$5950,2,FALSE)</f>
        <v>Customers-All</v>
      </c>
      <c r="Y3877" s="92">
        <f t="shared" si="366"/>
        <v>0</v>
      </c>
      <c r="Z3877" s="92">
        <f t="shared" si="367"/>
        <v>0</v>
      </c>
      <c r="AA3877" s="92">
        <f t="shared" si="368"/>
        <v>0</v>
      </c>
    </row>
    <row r="3878" spans="1:27" x14ac:dyDescent="0.25">
      <c r="A3878" t="s">
        <v>814</v>
      </c>
      <c r="B3878" t="s">
        <v>739</v>
      </c>
      <c r="C3878" t="s">
        <v>740</v>
      </c>
      <c r="D3878" t="s">
        <v>823</v>
      </c>
      <c r="E3878" t="s">
        <v>824</v>
      </c>
      <c r="F3878" t="str">
        <f t="shared" si="364"/>
        <v>5015</v>
      </c>
      <c r="G3878" t="s">
        <v>207</v>
      </c>
      <c r="H3878" t="s">
        <v>208</v>
      </c>
      <c r="I3878" s="91"/>
      <c r="J3878" s="91"/>
      <c r="K3878" s="91"/>
      <c r="L3878" s="91"/>
      <c r="M3878" s="91"/>
      <c r="N3878" s="91">
        <v>300</v>
      </c>
      <c r="O3878" s="91"/>
      <c r="P3878" s="91"/>
      <c r="Q3878" s="91"/>
      <c r="R3878" s="91"/>
      <c r="S3878" s="91"/>
      <c r="T3878" s="91">
        <v>-300</v>
      </c>
      <c r="U3878" s="91">
        <f t="shared" si="365"/>
        <v>0</v>
      </c>
      <c r="V3878" s="82" t="str">
        <f t="shared" si="363"/>
        <v>115155015912</v>
      </c>
      <c r="W3878" s="83">
        <f>VLOOKUP(V3878,Factors!$E$6:$H$5950,4,FALSE)</f>
        <v>0.1119</v>
      </c>
      <c r="X3878" t="str">
        <f>VLOOKUP(V3878,Factors!$E$6:$F$5950,2,FALSE)</f>
        <v>Customers-All</v>
      </c>
      <c r="Y3878" s="92">
        <f t="shared" si="366"/>
        <v>0</v>
      </c>
      <c r="Z3878" s="92">
        <f t="shared" si="367"/>
        <v>0</v>
      </c>
      <c r="AA3878" s="92">
        <f t="shared" si="368"/>
        <v>0</v>
      </c>
    </row>
    <row r="3879" spans="1:27" x14ac:dyDescent="0.25">
      <c r="A3879" t="s">
        <v>814</v>
      </c>
      <c r="B3879" t="s">
        <v>739</v>
      </c>
      <c r="C3879" t="s">
        <v>740</v>
      </c>
      <c r="D3879" t="s">
        <v>823</v>
      </c>
      <c r="E3879" t="s">
        <v>824</v>
      </c>
      <c r="F3879" t="str">
        <f t="shared" si="364"/>
        <v>5015</v>
      </c>
      <c r="G3879" t="s">
        <v>128</v>
      </c>
      <c r="H3879" t="s">
        <v>129</v>
      </c>
      <c r="I3879" s="91"/>
      <c r="J3879" s="91"/>
      <c r="K3879" s="91"/>
      <c r="L3879" s="91"/>
      <c r="M3879" s="91"/>
      <c r="N3879" s="91"/>
      <c r="O3879" s="91">
        <v>0.6</v>
      </c>
      <c r="P3879" s="91">
        <v>122</v>
      </c>
      <c r="Q3879" s="91">
        <v>-123</v>
      </c>
      <c r="R3879" s="91">
        <v>7.58</v>
      </c>
      <c r="S3879" s="91"/>
      <c r="T3879" s="91">
        <v>0.8</v>
      </c>
      <c r="U3879" s="91">
        <f t="shared" si="365"/>
        <v>7.9799999999999942</v>
      </c>
      <c r="V3879" s="82" t="str">
        <f t="shared" si="363"/>
        <v>115155015912</v>
      </c>
      <c r="W3879" s="83">
        <f>VLOOKUP(V3879,Factors!$E$6:$H$5950,4,FALSE)</f>
        <v>0.1119</v>
      </c>
      <c r="X3879" t="str">
        <f>VLOOKUP(V3879,Factors!$E$6:$F$5950,2,FALSE)</f>
        <v>Customers-All</v>
      </c>
      <c r="Y3879" s="92">
        <f t="shared" si="366"/>
        <v>0.89296199999999937</v>
      </c>
      <c r="Z3879" s="92">
        <f t="shared" si="367"/>
        <v>7.0870379999999944</v>
      </c>
      <c r="AA3879" s="92">
        <f t="shared" si="368"/>
        <v>7.9799999999999933</v>
      </c>
    </row>
    <row r="3880" spans="1:27" x14ac:dyDescent="0.25">
      <c r="A3880" t="s">
        <v>814</v>
      </c>
      <c r="B3880" t="s">
        <v>739</v>
      </c>
      <c r="C3880" t="s">
        <v>740</v>
      </c>
      <c r="D3880" t="s">
        <v>823</v>
      </c>
      <c r="E3880" t="s">
        <v>824</v>
      </c>
      <c r="F3880" t="str">
        <f t="shared" si="364"/>
        <v>5015</v>
      </c>
      <c r="G3880" t="s">
        <v>98</v>
      </c>
      <c r="H3880" t="s">
        <v>99</v>
      </c>
      <c r="I3880" s="91"/>
      <c r="J3880" s="91"/>
      <c r="K3880" s="91"/>
      <c r="L3880" s="91"/>
      <c r="M3880" s="91"/>
      <c r="N3880" s="91"/>
      <c r="O3880" s="91"/>
      <c r="P3880" s="91">
        <v>4.49</v>
      </c>
      <c r="Q3880" s="91"/>
      <c r="R3880" s="91"/>
      <c r="S3880" s="91">
        <v>20.059999999999999</v>
      </c>
      <c r="T3880" s="91">
        <v>-21.35</v>
      </c>
      <c r="U3880" s="91">
        <f t="shared" si="365"/>
        <v>3.1999999999999957</v>
      </c>
      <c r="V3880" s="82" t="str">
        <f t="shared" si="363"/>
        <v>115155015912</v>
      </c>
      <c r="W3880" s="83">
        <f>VLOOKUP(V3880,Factors!$E$6:$H$5950,4,FALSE)</f>
        <v>0.1119</v>
      </c>
      <c r="X3880" t="str">
        <f>VLOOKUP(V3880,Factors!$E$6:$F$5950,2,FALSE)</f>
        <v>Customers-All</v>
      </c>
      <c r="Y3880" s="92">
        <f t="shared" si="366"/>
        <v>0.35807999999999951</v>
      </c>
      <c r="Z3880" s="92">
        <f t="shared" si="367"/>
        <v>2.8419199999999964</v>
      </c>
      <c r="AA3880" s="92">
        <f t="shared" si="368"/>
        <v>3.1999999999999957</v>
      </c>
    </row>
    <row r="3881" spans="1:27" x14ac:dyDescent="0.25">
      <c r="A3881" t="s">
        <v>814</v>
      </c>
      <c r="B3881" t="s">
        <v>739</v>
      </c>
      <c r="C3881" t="s">
        <v>740</v>
      </c>
      <c r="D3881" t="s">
        <v>823</v>
      </c>
      <c r="E3881" t="s">
        <v>824</v>
      </c>
      <c r="F3881" t="str">
        <f t="shared" si="364"/>
        <v>5015</v>
      </c>
      <c r="G3881" t="s">
        <v>412</v>
      </c>
      <c r="H3881" t="s">
        <v>413</v>
      </c>
      <c r="I3881" s="91"/>
      <c r="J3881" s="91"/>
      <c r="K3881" s="91">
        <v>685</v>
      </c>
      <c r="L3881" s="91">
        <v>2.94</v>
      </c>
      <c r="M3881" s="91">
        <v>200</v>
      </c>
      <c r="N3881" s="91"/>
      <c r="O3881" s="91">
        <v>3.9</v>
      </c>
      <c r="P3881" s="91"/>
      <c r="Q3881" s="91">
        <v>625</v>
      </c>
      <c r="R3881" s="91"/>
      <c r="S3881" s="91">
        <v>250</v>
      </c>
      <c r="T3881" s="91"/>
      <c r="U3881" s="91">
        <f t="shared" si="365"/>
        <v>1766.8400000000001</v>
      </c>
      <c r="V3881" s="82" t="str">
        <f t="shared" si="363"/>
        <v>115155015912</v>
      </c>
      <c r="W3881" s="83">
        <f>VLOOKUP(V3881,Factors!$E$6:$H$5950,4,FALSE)</f>
        <v>0.1119</v>
      </c>
      <c r="X3881" t="str">
        <f>VLOOKUP(V3881,Factors!$E$6:$F$5950,2,FALSE)</f>
        <v>Customers-All</v>
      </c>
      <c r="Y3881" s="92">
        <f t="shared" si="366"/>
        <v>197.70939600000003</v>
      </c>
      <c r="Z3881" s="92">
        <f t="shared" si="367"/>
        <v>1569.1306040000002</v>
      </c>
      <c r="AA3881" s="92">
        <f t="shared" si="368"/>
        <v>1766.8400000000001</v>
      </c>
    </row>
    <row r="3882" spans="1:27" x14ac:dyDescent="0.25">
      <c r="A3882" t="s">
        <v>814</v>
      </c>
      <c r="B3882" t="s">
        <v>739</v>
      </c>
      <c r="C3882" t="s">
        <v>740</v>
      </c>
      <c r="D3882" t="s">
        <v>823</v>
      </c>
      <c r="E3882" t="s">
        <v>824</v>
      </c>
      <c r="F3882" t="str">
        <f t="shared" si="364"/>
        <v>5015</v>
      </c>
      <c r="G3882" t="s">
        <v>130</v>
      </c>
      <c r="H3882" t="s">
        <v>131</v>
      </c>
      <c r="I3882" s="91"/>
      <c r="J3882" s="91"/>
      <c r="K3882" s="91"/>
      <c r="L3882" s="91"/>
      <c r="M3882" s="91"/>
      <c r="N3882" s="91"/>
      <c r="O3882" s="91"/>
      <c r="P3882" s="91">
        <v>61.65</v>
      </c>
      <c r="Q3882" s="91">
        <v>30.75</v>
      </c>
      <c r="R3882" s="91"/>
      <c r="S3882" s="91">
        <v>14.2</v>
      </c>
      <c r="T3882" s="91">
        <v>-61.12</v>
      </c>
      <c r="U3882" s="91">
        <f t="shared" si="365"/>
        <v>45.480000000000011</v>
      </c>
      <c r="V3882" s="82" t="str">
        <f t="shared" si="363"/>
        <v>115155015912</v>
      </c>
      <c r="W3882" s="83">
        <f>VLOOKUP(V3882,Factors!$E$6:$H$5950,4,FALSE)</f>
        <v>0.1119</v>
      </c>
      <c r="X3882" t="str">
        <f>VLOOKUP(V3882,Factors!$E$6:$F$5950,2,FALSE)</f>
        <v>Customers-All</v>
      </c>
      <c r="Y3882" s="92">
        <f t="shared" si="366"/>
        <v>5.0892120000000016</v>
      </c>
      <c r="Z3882" s="92">
        <f t="shared" si="367"/>
        <v>40.390788000000008</v>
      </c>
      <c r="AA3882" s="92">
        <f t="shared" si="368"/>
        <v>45.480000000000011</v>
      </c>
    </row>
    <row r="3883" spans="1:27" x14ac:dyDescent="0.25">
      <c r="A3883" t="s">
        <v>814</v>
      </c>
      <c r="B3883" t="s">
        <v>739</v>
      </c>
      <c r="C3883" t="s">
        <v>740</v>
      </c>
      <c r="D3883" t="s">
        <v>823</v>
      </c>
      <c r="E3883" t="s">
        <v>824</v>
      </c>
      <c r="F3883" t="str">
        <f t="shared" si="364"/>
        <v>5015</v>
      </c>
      <c r="G3883" t="s">
        <v>715</v>
      </c>
      <c r="H3883" t="s">
        <v>716</v>
      </c>
      <c r="I3883" s="91"/>
      <c r="J3883" s="91">
        <v>7500</v>
      </c>
      <c r="K3883" s="91"/>
      <c r="L3883" s="91">
        <v>0</v>
      </c>
      <c r="M3883" s="91"/>
      <c r="N3883" s="91">
        <v>1294.47</v>
      </c>
      <c r="O3883" s="91"/>
      <c r="P3883" s="91">
        <v>1924.67</v>
      </c>
      <c r="Q3883" s="91">
        <v>200.02</v>
      </c>
      <c r="R3883" s="91">
        <v>760.39</v>
      </c>
      <c r="S3883" s="91">
        <v>499.2</v>
      </c>
      <c r="T3883" s="91">
        <v>1340.96</v>
      </c>
      <c r="U3883" s="91">
        <f t="shared" si="365"/>
        <v>13519.71</v>
      </c>
      <c r="V3883" s="82" t="str">
        <f t="shared" si="363"/>
        <v>115155015912</v>
      </c>
      <c r="W3883" s="83">
        <f>VLOOKUP(V3883,Factors!$E$6:$H$5950,4,FALSE)</f>
        <v>0.1119</v>
      </c>
      <c r="X3883" t="str">
        <f>VLOOKUP(V3883,Factors!$E$6:$F$5950,2,FALSE)</f>
        <v>Customers-All</v>
      </c>
      <c r="Y3883" s="92">
        <f t="shared" si="366"/>
        <v>1512.8555489999999</v>
      </c>
      <c r="Z3883" s="92">
        <f t="shared" si="367"/>
        <v>12006.854450999999</v>
      </c>
      <c r="AA3883" s="92">
        <f t="shared" si="368"/>
        <v>13519.71</v>
      </c>
    </row>
    <row r="3884" spans="1:27" x14ac:dyDescent="0.25">
      <c r="A3884" t="s">
        <v>814</v>
      </c>
      <c r="B3884" t="s">
        <v>739</v>
      </c>
      <c r="C3884" t="s">
        <v>740</v>
      </c>
      <c r="D3884" t="s">
        <v>823</v>
      </c>
      <c r="E3884" t="s">
        <v>824</v>
      </c>
      <c r="F3884" t="str">
        <f t="shared" si="364"/>
        <v>5015</v>
      </c>
      <c r="G3884" t="s">
        <v>136</v>
      </c>
      <c r="H3884" t="s">
        <v>137</v>
      </c>
      <c r="I3884" s="91">
        <v>78.8</v>
      </c>
      <c r="J3884" s="91">
        <v>21.5</v>
      </c>
      <c r="K3884" s="91">
        <v>17.5</v>
      </c>
      <c r="L3884" s="91">
        <v>45.2</v>
      </c>
      <c r="M3884" s="91">
        <v>66</v>
      </c>
      <c r="N3884" s="91">
        <v>156.55000000000001</v>
      </c>
      <c r="O3884" s="91">
        <v>126.6</v>
      </c>
      <c r="P3884" s="91">
        <v>50</v>
      </c>
      <c r="Q3884" s="91">
        <v>38.6</v>
      </c>
      <c r="R3884" s="91">
        <v>163.65</v>
      </c>
      <c r="S3884" s="91">
        <v>147.19999999999999</v>
      </c>
      <c r="T3884" s="91">
        <v>-508.28</v>
      </c>
      <c r="U3884" s="91">
        <f t="shared" si="365"/>
        <v>403.31999999999994</v>
      </c>
      <c r="V3884" s="82" t="str">
        <f t="shared" si="363"/>
        <v>115155015912</v>
      </c>
      <c r="W3884" s="83">
        <f>VLOOKUP(V3884,Factors!$E$6:$H$5950,4,FALSE)</f>
        <v>0.1119</v>
      </c>
      <c r="X3884" t="str">
        <f>VLOOKUP(V3884,Factors!$E$6:$F$5950,2,FALSE)</f>
        <v>Customers-All</v>
      </c>
      <c r="Y3884" s="92">
        <f t="shared" si="366"/>
        <v>45.13150799999999</v>
      </c>
      <c r="Z3884" s="92">
        <f t="shared" si="367"/>
        <v>358.18849199999994</v>
      </c>
      <c r="AA3884" s="92">
        <f t="shared" si="368"/>
        <v>403.31999999999994</v>
      </c>
    </row>
    <row r="3885" spans="1:27" x14ac:dyDescent="0.25">
      <c r="A3885" t="s">
        <v>814</v>
      </c>
      <c r="B3885" t="s">
        <v>739</v>
      </c>
      <c r="C3885" t="s">
        <v>740</v>
      </c>
      <c r="D3885" t="s">
        <v>823</v>
      </c>
      <c r="E3885" t="s">
        <v>824</v>
      </c>
      <c r="F3885" t="str">
        <f t="shared" si="364"/>
        <v>5015</v>
      </c>
      <c r="G3885" t="s">
        <v>199</v>
      </c>
      <c r="H3885" t="s">
        <v>200</v>
      </c>
      <c r="I3885" s="91"/>
      <c r="J3885" s="91"/>
      <c r="K3885" s="91"/>
      <c r="L3885" s="91"/>
      <c r="M3885" s="91"/>
      <c r="N3885" s="91">
        <v>20</v>
      </c>
      <c r="O3885" s="91"/>
      <c r="P3885" s="91">
        <v>48</v>
      </c>
      <c r="Q3885" s="91"/>
      <c r="R3885" s="91"/>
      <c r="S3885" s="91"/>
      <c r="T3885" s="91">
        <v>-68</v>
      </c>
      <c r="U3885" s="91">
        <f t="shared" si="365"/>
        <v>0</v>
      </c>
      <c r="V3885" s="82" t="str">
        <f t="shared" si="363"/>
        <v>115155015912</v>
      </c>
      <c r="W3885" s="83">
        <f>VLOOKUP(V3885,Factors!$E$6:$H$5950,4,FALSE)</f>
        <v>0.1119</v>
      </c>
      <c r="X3885" t="str">
        <f>VLOOKUP(V3885,Factors!$E$6:$F$5950,2,FALSE)</f>
        <v>Customers-All</v>
      </c>
      <c r="Y3885" s="92">
        <f t="shared" si="366"/>
        <v>0</v>
      </c>
      <c r="Z3885" s="92">
        <f t="shared" si="367"/>
        <v>0</v>
      </c>
      <c r="AA3885" s="92">
        <f t="shared" si="368"/>
        <v>0</v>
      </c>
    </row>
    <row r="3886" spans="1:27" x14ac:dyDescent="0.25">
      <c r="A3886" t="s">
        <v>814</v>
      </c>
      <c r="B3886" t="s">
        <v>739</v>
      </c>
      <c r="C3886" t="s">
        <v>740</v>
      </c>
      <c r="D3886" t="s">
        <v>823</v>
      </c>
      <c r="E3886" t="s">
        <v>824</v>
      </c>
      <c r="F3886" t="str">
        <f t="shared" si="364"/>
        <v>5015</v>
      </c>
      <c r="G3886" t="s">
        <v>314</v>
      </c>
      <c r="H3886" t="s">
        <v>315</v>
      </c>
      <c r="I3886" s="91"/>
      <c r="J3886" s="91"/>
      <c r="K3886" s="91"/>
      <c r="L3886" s="91"/>
      <c r="M3886" s="91"/>
      <c r="N3886" s="91"/>
      <c r="O3886" s="91"/>
      <c r="P3886" s="91"/>
      <c r="Q3886" s="91"/>
      <c r="R3886" s="91"/>
      <c r="S3886" s="91"/>
      <c r="T3886" s="91">
        <v>159</v>
      </c>
      <c r="U3886" s="91">
        <f t="shared" si="365"/>
        <v>159</v>
      </c>
      <c r="V3886" s="82" t="str">
        <f t="shared" si="363"/>
        <v>115155015912</v>
      </c>
      <c r="W3886" s="83">
        <f>VLOOKUP(V3886,Factors!$E$6:$H$5950,4,FALSE)</f>
        <v>0.1119</v>
      </c>
      <c r="X3886" t="str">
        <f>VLOOKUP(V3886,Factors!$E$6:$F$5950,2,FALSE)</f>
        <v>Customers-All</v>
      </c>
      <c r="Y3886" s="92">
        <f t="shared" si="366"/>
        <v>17.792100000000001</v>
      </c>
      <c r="Z3886" s="92">
        <f t="shared" si="367"/>
        <v>141.2079</v>
      </c>
      <c r="AA3886" s="92">
        <f t="shared" si="368"/>
        <v>159</v>
      </c>
    </row>
    <row r="3887" spans="1:27" x14ac:dyDescent="0.25">
      <c r="A3887" t="s">
        <v>814</v>
      </c>
      <c r="B3887" t="s">
        <v>739</v>
      </c>
      <c r="C3887" t="s">
        <v>740</v>
      </c>
      <c r="D3887" t="s">
        <v>823</v>
      </c>
      <c r="E3887" t="s">
        <v>824</v>
      </c>
      <c r="F3887" t="str">
        <f t="shared" si="364"/>
        <v>5015</v>
      </c>
      <c r="G3887" t="s">
        <v>144</v>
      </c>
      <c r="H3887" t="s">
        <v>145</v>
      </c>
      <c r="I3887" s="91">
        <v>1029.71</v>
      </c>
      <c r="J3887" s="91">
        <v>222.7</v>
      </c>
      <c r="K3887" s="91">
        <v>400.93</v>
      </c>
      <c r="L3887" s="91">
        <v>773.09</v>
      </c>
      <c r="M3887" s="91">
        <v>651.79999999999995</v>
      </c>
      <c r="N3887" s="91">
        <v>1014.47</v>
      </c>
      <c r="O3887" s="91">
        <v>1110.4000000000001</v>
      </c>
      <c r="P3887" s="91">
        <v>773</v>
      </c>
      <c r="Q3887" s="91">
        <v>794.01</v>
      </c>
      <c r="R3887" s="91">
        <v>1221.94</v>
      </c>
      <c r="S3887" s="91">
        <v>1230.4000000000001</v>
      </c>
      <c r="T3887" s="91">
        <v>-4557.76</v>
      </c>
      <c r="U3887" s="91">
        <f t="shared" si="365"/>
        <v>4664.6900000000005</v>
      </c>
      <c r="V3887" s="82" t="str">
        <f t="shared" si="363"/>
        <v>115155015912</v>
      </c>
      <c r="W3887" s="83">
        <f>VLOOKUP(V3887,Factors!$E$6:$H$5950,4,FALSE)</f>
        <v>0.1119</v>
      </c>
      <c r="X3887" t="str">
        <f>VLOOKUP(V3887,Factors!$E$6:$F$5950,2,FALSE)</f>
        <v>Customers-All</v>
      </c>
      <c r="Y3887" s="92">
        <f t="shared" si="366"/>
        <v>521.97881100000006</v>
      </c>
      <c r="Z3887" s="92">
        <f t="shared" si="367"/>
        <v>4142.7111890000006</v>
      </c>
      <c r="AA3887" s="92">
        <f t="shared" si="368"/>
        <v>4664.6900000000005</v>
      </c>
    </row>
    <row r="3888" spans="1:27" x14ac:dyDescent="0.25">
      <c r="A3888" t="s">
        <v>814</v>
      </c>
      <c r="B3888" t="s">
        <v>739</v>
      </c>
      <c r="C3888" t="s">
        <v>740</v>
      </c>
      <c r="D3888" t="s">
        <v>823</v>
      </c>
      <c r="E3888" t="s">
        <v>824</v>
      </c>
      <c r="F3888" t="str">
        <f t="shared" si="364"/>
        <v>5015</v>
      </c>
      <c r="G3888" t="s">
        <v>217</v>
      </c>
      <c r="H3888" t="s">
        <v>218</v>
      </c>
      <c r="I3888" s="91"/>
      <c r="J3888" s="91"/>
      <c r="K3888" s="91"/>
      <c r="L3888" s="91">
        <v>138.66999999999999</v>
      </c>
      <c r="M3888" s="91"/>
      <c r="N3888" s="91"/>
      <c r="O3888" s="91"/>
      <c r="P3888" s="91"/>
      <c r="Q3888" s="91"/>
      <c r="R3888" s="91"/>
      <c r="S3888" s="91"/>
      <c r="T3888" s="91">
        <v>-97.07</v>
      </c>
      <c r="U3888" s="91">
        <f t="shared" si="365"/>
        <v>41.599999999999994</v>
      </c>
      <c r="V3888" s="82" t="str">
        <f t="shared" si="363"/>
        <v>115155015912</v>
      </c>
      <c r="W3888" s="83">
        <f>VLOOKUP(V3888,Factors!$E$6:$H$5950,4,FALSE)</f>
        <v>0.1119</v>
      </c>
      <c r="X3888" t="str">
        <f>VLOOKUP(V3888,Factors!$E$6:$F$5950,2,FALSE)</f>
        <v>Customers-All</v>
      </c>
      <c r="Y3888" s="92">
        <f t="shared" si="366"/>
        <v>4.6550399999999996</v>
      </c>
      <c r="Z3888" s="92">
        <f t="shared" si="367"/>
        <v>36.944959999999995</v>
      </c>
      <c r="AA3888" s="92">
        <f t="shared" si="368"/>
        <v>41.599999999999994</v>
      </c>
    </row>
    <row r="3889" spans="1:27" x14ac:dyDescent="0.25">
      <c r="A3889" t="s">
        <v>814</v>
      </c>
      <c r="B3889" t="s">
        <v>739</v>
      </c>
      <c r="C3889" t="s">
        <v>740</v>
      </c>
      <c r="D3889" t="s">
        <v>823</v>
      </c>
      <c r="E3889" t="s">
        <v>824</v>
      </c>
      <c r="F3889" t="str">
        <f t="shared" si="364"/>
        <v>5015</v>
      </c>
      <c r="G3889" t="s">
        <v>146</v>
      </c>
      <c r="H3889" t="s">
        <v>147</v>
      </c>
      <c r="I3889" s="91">
        <v>959.15</v>
      </c>
      <c r="J3889" s="91">
        <v>-217.13</v>
      </c>
      <c r="K3889" s="91"/>
      <c r="L3889" s="91"/>
      <c r="M3889" s="91">
        <v>1343.75</v>
      </c>
      <c r="N3889" s="91">
        <v>1164.95</v>
      </c>
      <c r="O3889" s="91"/>
      <c r="P3889" s="91"/>
      <c r="Q3889" s="91">
        <v>717.52</v>
      </c>
      <c r="R3889" s="91">
        <v>1006.57</v>
      </c>
      <c r="S3889" s="91"/>
      <c r="T3889" s="91">
        <v>-3482.37</v>
      </c>
      <c r="U3889" s="91">
        <f t="shared" si="365"/>
        <v>1492.4400000000005</v>
      </c>
      <c r="V3889" s="82" t="str">
        <f t="shared" si="363"/>
        <v>115155015912</v>
      </c>
      <c r="W3889" s="83">
        <f>VLOOKUP(V3889,Factors!$E$6:$H$5950,4,FALSE)</f>
        <v>0.1119</v>
      </c>
      <c r="X3889" t="str">
        <f>VLOOKUP(V3889,Factors!$E$6:$F$5950,2,FALSE)</f>
        <v>Customers-All</v>
      </c>
      <c r="Y3889" s="92">
        <f t="shared" si="366"/>
        <v>167.00403600000007</v>
      </c>
      <c r="Z3889" s="92">
        <f t="shared" si="367"/>
        <v>1325.4359640000005</v>
      </c>
      <c r="AA3889" s="92">
        <f t="shared" si="368"/>
        <v>1492.4400000000005</v>
      </c>
    </row>
    <row r="3890" spans="1:27" x14ac:dyDescent="0.25">
      <c r="A3890" t="s">
        <v>814</v>
      </c>
      <c r="B3890" t="s">
        <v>739</v>
      </c>
      <c r="C3890" t="s">
        <v>740</v>
      </c>
      <c r="D3890" t="s">
        <v>823</v>
      </c>
      <c r="E3890" t="s">
        <v>824</v>
      </c>
      <c r="F3890" t="str">
        <f t="shared" si="364"/>
        <v>5015</v>
      </c>
      <c r="G3890" t="s">
        <v>148</v>
      </c>
      <c r="H3890" t="s">
        <v>149</v>
      </c>
      <c r="I3890" s="91"/>
      <c r="J3890" s="91"/>
      <c r="K3890" s="91"/>
      <c r="L3890" s="91">
        <v>5</v>
      </c>
      <c r="M3890" s="91"/>
      <c r="N3890" s="91"/>
      <c r="O3890" s="91"/>
      <c r="P3890" s="91"/>
      <c r="Q3890" s="91"/>
      <c r="R3890" s="91"/>
      <c r="S3890" s="91"/>
      <c r="T3890" s="91">
        <v>-3.5</v>
      </c>
      <c r="U3890" s="91">
        <f t="shared" si="365"/>
        <v>1.5</v>
      </c>
      <c r="V3890" s="82" t="str">
        <f t="shared" si="363"/>
        <v>115155015912</v>
      </c>
      <c r="W3890" s="83">
        <f>VLOOKUP(V3890,Factors!$E$6:$H$5950,4,FALSE)</f>
        <v>0.1119</v>
      </c>
      <c r="X3890" t="str">
        <f>VLOOKUP(V3890,Factors!$E$6:$F$5950,2,FALSE)</f>
        <v>Customers-All</v>
      </c>
      <c r="Y3890" s="92">
        <f t="shared" si="366"/>
        <v>0.16785</v>
      </c>
      <c r="Z3890" s="92">
        <f t="shared" si="367"/>
        <v>1.3321499999999999</v>
      </c>
      <c r="AA3890" s="92">
        <f t="shared" si="368"/>
        <v>1.5</v>
      </c>
    </row>
    <row r="3891" spans="1:27" x14ac:dyDescent="0.25">
      <c r="A3891" t="s">
        <v>814</v>
      </c>
      <c r="B3891" t="s">
        <v>739</v>
      </c>
      <c r="C3891" t="s">
        <v>740</v>
      </c>
      <c r="D3891" t="s">
        <v>823</v>
      </c>
      <c r="E3891" t="s">
        <v>824</v>
      </c>
      <c r="F3891" t="str">
        <f t="shared" si="364"/>
        <v>5015</v>
      </c>
      <c r="G3891" t="s">
        <v>150</v>
      </c>
      <c r="H3891" t="s">
        <v>151</v>
      </c>
      <c r="I3891" s="91"/>
      <c r="J3891" s="91"/>
      <c r="K3891" s="91"/>
      <c r="L3891" s="91"/>
      <c r="M3891" s="91">
        <v>28.99</v>
      </c>
      <c r="N3891" s="91"/>
      <c r="O3891" s="91"/>
      <c r="P3891" s="91"/>
      <c r="Q3891" s="91"/>
      <c r="R3891" s="91"/>
      <c r="S3891" s="91"/>
      <c r="T3891" s="91">
        <v>1265.55</v>
      </c>
      <c r="U3891" s="91">
        <f t="shared" si="365"/>
        <v>1294.54</v>
      </c>
      <c r="V3891" s="82" t="str">
        <f t="shared" si="363"/>
        <v>115155015912</v>
      </c>
      <c r="W3891" s="83">
        <f>VLOOKUP(V3891,Factors!$E$6:$H$5950,4,FALSE)</f>
        <v>0.1119</v>
      </c>
      <c r="X3891" t="str">
        <f>VLOOKUP(V3891,Factors!$E$6:$F$5950,2,FALSE)</f>
        <v>Customers-All</v>
      </c>
      <c r="Y3891" s="92">
        <f t="shared" si="366"/>
        <v>144.859026</v>
      </c>
      <c r="Z3891" s="92">
        <f t="shared" si="367"/>
        <v>1149.6809739999999</v>
      </c>
      <c r="AA3891" s="92">
        <f t="shared" si="368"/>
        <v>1294.54</v>
      </c>
    </row>
    <row r="3892" spans="1:27" x14ac:dyDescent="0.25">
      <c r="A3892" t="s">
        <v>814</v>
      </c>
      <c r="B3892" t="s">
        <v>739</v>
      </c>
      <c r="C3892" t="s">
        <v>740</v>
      </c>
      <c r="D3892" t="s">
        <v>823</v>
      </c>
      <c r="E3892" t="s">
        <v>824</v>
      </c>
      <c r="F3892" t="str">
        <f t="shared" si="364"/>
        <v>5015</v>
      </c>
      <c r="G3892" t="s">
        <v>359</v>
      </c>
      <c r="H3892" t="s">
        <v>360</v>
      </c>
      <c r="I3892" s="91"/>
      <c r="J3892" s="91"/>
      <c r="K3892" s="91"/>
      <c r="L3892" s="91"/>
      <c r="M3892" s="91"/>
      <c r="N3892" s="91"/>
      <c r="O3892" s="91"/>
      <c r="P3892" s="91"/>
      <c r="Q3892" s="91"/>
      <c r="R3892" s="91"/>
      <c r="S3892" s="91"/>
      <c r="T3892" s="91">
        <v>69.989999999999995</v>
      </c>
      <c r="U3892" s="91">
        <f t="shared" si="365"/>
        <v>69.989999999999995</v>
      </c>
      <c r="V3892" s="82" t="str">
        <f t="shared" si="363"/>
        <v>115155015912</v>
      </c>
      <c r="W3892" s="83">
        <f>VLOOKUP(V3892,Factors!$E$6:$H$5950,4,FALSE)</f>
        <v>0.1119</v>
      </c>
      <c r="X3892" t="str">
        <f>VLOOKUP(V3892,Factors!$E$6:$F$5950,2,FALSE)</f>
        <v>Customers-All</v>
      </c>
      <c r="Y3892" s="92">
        <f t="shared" si="366"/>
        <v>7.8318809999999992</v>
      </c>
      <c r="Z3892" s="92">
        <f t="shared" si="367"/>
        <v>62.158118999999999</v>
      </c>
      <c r="AA3892" s="92">
        <f t="shared" si="368"/>
        <v>69.989999999999995</v>
      </c>
    </row>
    <row r="3893" spans="1:27" x14ac:dyDescent="0.25">
      <c r="A3893" t="s">
        <v>814</v>
      </c>
      <c r="B3893" t="s">
        <v>739</v>
      </c>
      <c r="C3893" t="s">
        <v>740</v>
      </c>
      <c r="D3893" t="s">
        <v>823</v>
      </c>
      <c r="E3893" t="s">
        <v>824</v>
      </c>
      <c r="F3893" t="str">
        <f t="shared" si="364"/>
        <v>5015</v>
      </c>
      <c r="G3893" t="s">
        <v>831</v>
      </c>
      <c r="H3893" t="s">
        <v>832</v>
      </c>
      <c r="I3893" s="91"/>
      <c r="J3893" s="91"/>
      <c r="K3893" s="91"/>
      <c r="L3893" s="91"/>
      <c r="M3893" s="91"/>
      <c r="N3893" s="91"/>
      <c r="O3893" s="91">
        <v>300</v>
      </c>
      <c r="P3893" s="91"/>
      <c r="Q3893" s="91">
        <v>1500</v>
      </c>
      <c r="R3893" s="91"/>
      <c r="S3893" s="91"/>
      <c r="T3893" s="91"/>
      <c r="U3893" s="91">
        <f t="shared" si="365"/>
        <v>1800</v>
      </c>
      <c r="V3893" s="82" t="str">
        <f t="shared" si="363"/>
        <v>115155015912</v>
      </c>
      <c r="W3893" s="83">
        <f>VLOOKUP(V3893,Factors!$E$6:$H$5950,4,FALSE)</f>
        <v>0.1119</v>
      </c>
      <c r="X3893" t="str">
        <f>VLOOKUP(V3893,Factors!$E$6:$F$5950,2,FALSE)</f>
        <v>Customers-All</v>
      </c>
      <c r="Y3893" s="92">
        <f t="shared" si="366"/>
        <v>201.42</v>
      </c>
      <c r="Z3893" s="92">
        <f t="shared" si="367"/>
        <v>1598.58</v>
      </c>
      <c r="AA3893" s="92">
        <f t="shared" si="368"/>
        <v>1800</v>
      </c>
    </row>
    <row r="3894" spans="1:27" x14ac:dyDescent="0.25">
      <c r="A3894" t="s">
        <v>814</v>
      </c>
      <c r="B3894" t="s">
        <v>739</v>
      </c>
      <c r="C3894" t="s">
        <v>740</v>
      </c>
      <c r="D3894" t="s">
        <v>823</v>
      </c>
      <c r="E3894" t="s">
        <v>824</v>
      </c>
      <c r="F3894" t="str">
        <f t="shared" si="364"/>
        <v>5015</v>
      </c>
      <c r="G3894" t="s">
        <v>180</v>
      </c>
      <c r="H3894" t="s">
        <v>181</v>
      </c>
      <c r="I3894" s="91">
        <v>63206.86</v>
      </c>
      <c r="J3894" s="91">
        <v>56065.42</v>
      </c>
      <c r="K3894" s="91">
        <v>65704.160000000003</v>
      </c>
      <c r="L3894" s="91">
        <v>62180.52</v>
      </c>
      <c r="M3894" s="91">
        <v>60864.17</v>
      </c>
      <c r="N3894" s="91">
        <v>62968.44</v>
      </c>
      <c r="O3894" s="91">
        <v>51978.19</v>
      </c>
      <c r="P3894" s="91">
        <v>59248.639999999999</v>
      </c>
      <c r="Q3894" s="91">
        <v>42841.72</v>
      </c>
      <c r="R3894" s="91">
        <v>66945.55</v>
      </c>
      <c r="S3894" s="91">
        <v>61665.81</v>
      </c>
      <c r="T3894" s="91">
        <v>47530.54</v>
      </c>
      <c r="U3894" s="91">
        <f t="shared" si="365"/>
        <v>701200.02</v>
      </c>
      <c r="V3894" s="82" t="str">
        <f t="shared" si="363"/>
        <v>115155015912</v>
      </c>
      <c r="W3894" s="83">
        <f>VLOOKUP(V3894,Factors!$E$6:$H$5950,4,FALSE)</f>
        <v>0.1119</v>
      </c>
      <c r="X3894" t="str">
        <f>VLOOKUP(V3894,Factors!$E$6:$F$5950,2,FALSE)</f>
        <v>Customers-All</v>
      </c>
      <c r="Y3894" s="92">
        <f t="shared" si="366"/>
        <v>78464.282238</v>
      </c>
      <c r="Z3894" s="92">
        <f t="shared" si="367"/>
        <v>622735.73776200006</v>
      </c>
      <c r="AA3894" s="92">
        <f t="shared" si="368"/>
        <v>701200.02</v>
      </c>
    </row>
    <row r="3895" spans="1:27" x14ac:dyDescent="0.25">
      <c r="A3895" t="s">
        <v>814</v>
      </c>
      <c r="B3895" t="s">
        <v>739</v>
      </c>
      <c r="C3895" t="s">
        <v>740</v>
      </c>
      <c r="D3895" t="s">
        <v>823</v>
      </c>
      <c r="E3895" t="s">
        <v>824</v>
      </c>
      <c r="F3895" t="str">
        <f t="shared" si="364"/>
        <v>5015</v>
      </c>
      <c r="G3895" t="s">
        <v>166</v>
      </c>
      <c r="H3895" t="s">
        <v>167</v>
      </c>
      <c r="I3895" s="91">
        <v>-68306.91</v>
      </c>
      <c r="J3895" s="91">
        <v>-59412.06</v>
      </c>
      <c r="K3895" s="91">
        <v>-72020.33</v>
      </c>
      <c r="L3895" s="91">
        <v>-67232</v>
      </c>
      <c r="M3895" s="91">
        <v>-65428.12</v>
      </c>
      <c r="N3895" s="91">
        <v>-69815</v>
      </c>
      <c r="O3895" s="91">
        <v>-55963.14</v>
      </c>
      <c r="P3895" s="91">
        <v>-65852.14</v>
      </c>
      <c r="Q3895" s="91">
        <v>-45547.38</v>
      </c>
      <c r="R3895" s="91">
        <v>-71799.039999999994</v>
      </c>
      <c r="S3895" s="91">
        <v>-67478.8</v>
      </c>
      <c r="T3895" s="91">
        <v>-51771.25</v>
      </c>
      <c r="U3895" s="91">
        <f t="shared" si="365"/>
        <v>-760626.17</v>
      </c>
      <c r="V3895" s="82" t="str">
        <f t="shared" si="363"/>
        <v>115155015912</v>
      </c>
      <c r="W3895" s="83">
        <f>VLOOKUP(V3895,Factors!$E$6:$H$5950,4,FALSE)</f>
        <v>0.1119</v>
      </c>
      <c r="X3895" t="str">
        <f>VLOOKUP(V3895,Factors!$E$6:$F$5950,2,FALSE)</f>
        <v>Customers-All</v>
      </c>
      <c r="Y3895" s="92">
        <f t="shared" si="366"/>
        <v>-85114.068423000004</v>
      </c>
      <c r="Z3895" s="92">
        <f t="shared" si="367"/>
        <v>-675512.10157699999</v>
      </c>
      <c r="AA3895" s="92">
        <f t="shared" si="368"/>
        <v>-760626.17</v>
      </c>
    </row>
    <row r="3896" spans="1:27" x14ac:dyDescent="0.25">
      <c r="A3896" t="s">
        <v>814</v>
      </c>
      <c r="B3896" t="s">
        <v>739</v>
      </c>
      <c r="C3896" t="s">
        <v>740</v>
      </c>
      <c r="D3896" t="s">
        <v>825</v>
      </c>
      <c r="E3896" t="s">
        <v>826</v>
      </c>
      <c r="F3896" t="str">
        <f t="shared" si="364"/>
        <v>5020</v>
      </c>
      <c r="G3896" t="s">
        <v>110</v>
      </c>
      <c r="H3896" t="s">
        <v>111</v>
      </c>
      <c r="I3896" s="91">
        <v>18494.86</v>
      </c>
      <c r="J3896" s="91">
        <v>15687.89</v>
      </c>
      <c r="K3896" s="91">
        <v>19264.82</v>
      </c>
      <c r="L3896" s="91">
        <v>19807.61</v>
      </c>
      <c r="M3896" s="91">
        <v>18577.189999999999</v>
      </c>
      <c r="N3896" s="91">
        <v>17555.900000000001</v>
      </c>
      <c r="O3896" s="91">
        <v>17230.7</v>
      </c>
      <c r="P3896" s="91">
        <v>19450.38</v>
      </c>
      <c r="Q3896" s="91">
        <v>16328.8</v>
      </c>
      <c r="R3896" s="91">
        <v>18666.11</v>
      </c>
      <c r="S3896" s="91">
        <v>17341.400000000001</v>
      </c>
      <c r="T3896" s="91">
        <v>-119265.62</v>
      </c>
      <c r="U3896" s="91">
        <f t="shared" si="365"/>
        <v>79140.03999999995</v>
      </c>
      <c r="V3896" s="82" t="str">
        <f t="shared" si="363"/>
        <v>115155020912</v>
      </c>
      <c r="W3896" s="83">
        <f>VLOOKUP(V3896,Factors!$E$6:$H$5950,4,FALSE)</f>
        <v>0.1119</v>
      </c>
      <c r="X3896" t="str">
        <f>VLOOKUP(V3896,Factors!$E$6:$F$5950,2,FALSE)</f>
        <v>Customers-All</v>
      </c>
      <c r="Y3896" s="92">
        <f t="shared" si="366"/>
        <v>8855.7704759999942</v>
      </c>
      <c r="Z3896" s="92">
        <f t="shared" si="367"/>
        <v>70284.269523999959</v>
      </c>
      <c r="AA3896" s="92">
        <f t="shared" si="368"/>
        <v>79140.03999999995</v>
      </c>
    </row>
    <row r="3897" spans="1:27" x14ac:dyDescent="0.25">
      <c r="A3897" t="s">
        <v>814</v>
      </c>
      <c r="B3897" t="s">
        <v>739</v>
      </c>
      <c r="C3897" t="s">
        <v>740</v>
      </c>
      <c r="D3897" t="s">
        <v>825</v>
      </c>
      <c r="E3897" t="s">
        <v>826</v>
      </c>
      <c r="F3897" t="str">
        <f t="shared" si="364"/>
        <v>5020</v>
      </c>
      <c r="G3897" t="s">
        <v>88</v>
      </c>
      <c r="H3897" t="s">
        <v>89</v>
      </c>
      <c r="I3897" s="91">
        <v>2680.61</v>
      </c>
      <c r="J3897" s="91">
        <v>2680.6</v>
      </c>
      <c r="K3897" s="91">
        <v>2767.94</v>
      </c>
      <c r="L3897" s="91">
        <v>2767.94</v>
      </c>
      <c r="M3897" s="91">
        <v>2767.94</v>
      </c>
      <c r="N3897" s="91">
        <v>2767.93</v>
      </c>
      <c r="O3897" s="91">
        <v>2767.92</v>
      </c>
      <c r="P3897" s="91">
        <v>2767.94</v>
      </c>
      <c r="Q3897" s="91">
        <v>2767.94</v>
      </c>
      <c r="R3897" s="91">
        <v>2767.94</v>
      </c>
      <c r="S3897" s="91">
        <v>2767.92</v>
      </c>
      <c r="T3897" s="91">
        <v>-17848.09</v>
      </c>
      <c r="U3897" s="91">
        <f t="shared" si="365"/>
        <v>12424.529999999995</v>
      </c>
      <c r="V3897" s="82" t="str">
        <f t="shared" si="363"/>
        <v>115155020912</v>
      </c>
      <c r="W3897" s="83">
        <f>VLOOKUP(V3897,Factors!$E$6:$H$5950,4,FALSE)</f>
        <v>0.1119</v>
      </c>
      <c r="X3897" t="str">
        <f>VLOOKUP(V3897,Factors!$E$6:$F$5950,2,FALSE)</f>
        <v>Customers-All</v>
      </c>
      <c r="Y3897" s="92">
        <f t="shared" si="366"/>
        <v>1390.3049069999995</v>
      </c>
      <c r="Z3897" s="92">
        <f t="shared" si="367"/>
        <v>11034.225092999995</v>
      </c>
      <c r="AA3897" s="92">
        <f t="shared" si="368"/>
        <v>12424.529999999995</v>
      </c>
    </row>
    <row r="3898" spans="1:27" x14ac:dyDescent="0.25">
      <c r="A3898" t="s">
        <v>814</v>
      </c>
      <c r="B3898" t="s">
        <v>739</v>
      </c>
      <c r="C3898" t="s">
        <v>740</v>
      </c>
      <c r="D3898" t="s">
        <v>825</v>
      </c>
      <c r="E3898" t="s">
        <v>826</v>
      </c>
      <c r="F3898" t="str">
        <f t="shared" si="364"/>
        <v>5020</v>
      </c>
      <c r="G3898" t="s">
        <v>90</v>
      </c>
      <c r="H3898" t="s">
        <v>91</v>
      </c>
      <c r="I3898" s="91">
        <v>10414.040000000001</v>
      </c>
      <c r="J3898" s="91">
        <v>10414.040000000001</v>
      </c>
      <c r="K3898" s="91">
        <v>10753.22</v>
      </c>
      <c r="L3898" s="91">
        <v>10753.22</v>
      </c>
      <c r="M3898" s="91">
        <v>10753.22</v>
      </c>
      <c r="N3898" s="91">
        <v>10753.2</v>
      </c>
      <c r="O3898" s="91">
        <v>10753.23</v>
      </c>
      <c r="P3898" s="91">
        <v>10753.22</v>
      </c>
      <c r="Q3898" s="91">
        <v>10753.22</v>
      </c>
      <c r="R3898" s="91">
        <v>10753.21</v>
      </c>
      <c r="S3898" s="91">
        <v>10753.21</v>
      </c>
      <c r="T3898" s="91">
        <v>-69326.960000000006</v>
      </c>
      <c r="U3898" s="91">
        <f t="shared" si="365"/>
        <v>48280.069999999992</v>
      </c>
      <c r="V3898" s="82" t="str">
        <f t="shared" si="363"/>
        <v>115155020912</v>
      </c>
      <c r="W3898" s="83">
        <f>VLOOKUP(V3898,Factors!$E$6:$H$5950,4,FALSE)</f>
        <v>0.1119</v>
      </c>
      <c r="X3898" t="str">
        <f>VLOOKUP(V3898,Factors!$E$6:$F$5950,2,FALSE)</f>
        <v>Customers-All</v>
      </c>
      <c r="Y3898" s="92">
        <f t="shared" si="366"/>
        <v>5402.5398329999989</v>
      </c>
      <c r="Z3898" s="92">
        <f t="shared" si="367"/>
        <v>42877.53016699999</v>
      </c>
      <c r="AA3898" s="92">
        <f t="shared" si="368"/>
        <v>48280.069999999992</v>
      </c>
    </row>
    <row r="3899" spans="1:27" x14ac:dyDescent="0.25">
      <c r="A3899" t="s">
        <v>814</v>
      </c>
      <c r="B3899" t="s">
        <v>739</v>
      </c>
      <c r="C3899" t="s">
        <v>740</v>
      </c>
      <c r="D3899" t="s">
        <v>825</v>
      </c>
      <c r="E3899" t="s">
        <v>826</v>
      </c>
      <c r="F3899" t="str">
        <f t="shared" si="364"/>
        <v>5020</v>
      </c>
      <c r="G3899" t="s">
        <v>120</v>
      </c>
      <c r="H3899" t="s">
        <v>121</v>
      </c>
      <c r="I3899" s="91"/>
      <c r="J3899" s="91"/>
      <c r="K3899" s="91"/>
      <c r="L3899" s="91"/>
      <c r="M3899" s="91"/>
      <c r="N3899" s="91"/>
      <c r="O3899" s="91"/>
      <c r="P3899" s="91"/>
      <c r="Q3899" s="91"/>
      <c r="R3899" s="91">
        <v>163.5</v>
      </c>
      <c r="S3899" s="91">
        <v>8.18</v>
      </c>
      <c r="T3899" s="91">
        <v>-110.37</v>
      </c>
      <c r="U3899" s="91">
        <f t="shared" si="365"/>
        <v>61.31</v>
      </c>
      <c r="V3899" s="82" t="str">
        <f t="shared" si="363"/>
        <v>115155020912</v>
      </c>
      <c r="W3899" s="83">
        <f>VLOOKUP(V3899,Factors!$E$6:$H$5950,4,FALSE)</f>
        <v>0.1119</v>
      </c>
      <c r="X3899" t="str">
        <f>VLOOKUP(V3899,Factors!$E$6:$F$5950,2,FALSE)</f>
        <v>Customers-All</v>
      </c>
      <c r="Y3899" s="92">
        <f t="shared" si="366"/>
        <v>6.860589</v>
      </c>
      <c r="Z3899" s="92">
        <f t="shared" si="367"/>
        <v>54.449411000000005</v>
      </c>
      <c r="AA3899" s="92">
        <f t="shared" si="368"/>
        <v>61.31</v>
      </c>
    </row>
    <row r="3900" spans="1:27" x14ac:dyDescent="0.25">
      <c r="A3900" t="s">
        <v>814</v>
      </c>
      <c r="B3900" t="s">
        <v>739</v>
      </c>
      <c r="C3900" t="s">
        <v>740</v>
      </c>
      <c r="D3900" t="s">
        <v>825</v>
      </c>
      <c r="E3900" t="s">
        <v>826</v>
      </c>
      <c r="F3900" t="str">
        <f t="shared" si="364"/>
        <v>5020</v>
      </c>
      <c r="G3900" t="s">
        <v>44</v>
      </c>
      <c r="H3900" t="s">
        <v>45</v>
      </c>
      <c r="I3900" s="91"/>
      <c r="J3900" s="91"/>
      <c r="K3900" s="91">
        <v>788.8</v>
      </c>
      <c r="L3900" s="91">
        <v>394.4</v>
      </c>
      <c r="M3900" s="91">
        <v>694.95</v>
      </c>
      <c r="N3900" s="91">
        <v>885.2</v>
      </c>
      <c r="O3900" s="91">
        <v>3076.29</v>
      </c>
      <c r="P3900" s="91">
        <v>818.25</v>
      </c>
      <c r="Q3900" s="91">
        <v>838.1</v>
      </c>
      <c r="R3900" s="91">
        <v>67.2</v>
      </c>
      <c r="S3900" s="91"/>
      <c r="T3900" s="91">
        <v>-7563.19</v>
      </c>
      <c r="U3900" s="91">
        <f t="shared" si="365"/>
        <v>0</v>
      </c>
      <c r="V3900" s="82" t="str">
        <f t="shared" si="363"/>
        <v>115155020912</v>
      </c>
      <c r="W3900" s="83">
        <f>VLOOKUP(V3900,Factors!$E$6:$H$5950,4,FALSE)</f>
        <v>0.1119</v>
      </c>
      <c r="X3900" t="str">
        <f>VLOOKUP(V3900,Factors!$E$6:$F$5950,2,FALSE)</f>
        <v>Customers-All</v>
      </c>
      <c r="Y3900" s="92">
        <f t="shared" si="366"/>
        <v>0</v>
      </c>
      <c r="Z3900" s="92">
        <f t="shared" si="367"/>
        <v>0</v>
      </c>
      <c r="AA3900" s="92">
        <f t="shared" si="368"/>
        <v>0</v>
      </c>
    </row>
    <row r="3901" spans="1:27" x14ac:dyDescent="0.25">
      <c r="A3901" t="s">
        <v>814</v>
      </c>
      <c r="B3901" t="s">
        <v>739</v>
      </c>
      <c r="C3901" t="s">
        <v>740</v>
      </c>
      <c r="D3901" t="s">
        <v>825</v>
      </c>
      <c r="E3901" t="s">
        <v>826</v>
      </c>
      <c r="F3901" t="str">
        <f t="shared" si="364"/>
        <v>5020</v>
      </c>
      <c r="G3901" t="s">
        <v>715</v>
      </c>
      <c r="H3901" t="s">
        <v>716</v>
      </c>
      <c r="I3901" s="91"/>
      <c r="J3901" s="91"/>
      <c r="K3901" s="91">
        <v>467.76</v>
      </c>
      <c r="L3901" s="91">
        <v>669.29</v>
      </c>
      <c r="M3901" s="91">
        <v>2525.21</v>
      </c>
      <c r="N3901" s="91">
        <v>631.58000000000004</v>
      </c>
      <c r="O3901" s="91">
        <v>1198.95</v>
      </c>
      <c r="P3901" s="91">
        <v>561.04</v>
      </c>
      <c r="Q3901" s="91">
        <v>846.4</v>
      </c>
      <c r="R3901" s="91">
        <v>130.66999999999999</v>
      </c>
      <c r="S3901" s="91">
        <v>1058.94</v>
      </c>
      <c r="T3901" s="91">
        <v>134.4</v>
      </c>
      <c r="U3901" s="91">
        <f t="shared" si="365"/>
        <v>8224.24</v>
      </c>
      <c r="V3901" s="82" t="str">
        <f t="shared" si="363"/>
        <v>115155020912</v>
      </c>
      <c r="W3901" s="83">
        <f>VLOOKUP(V3901,Factors!$E$6:$H$5950,4,FALSE)</f>
        <v>0.1119</v>
      </c>
      <c r="X3901" t="str">
        <f>VLOOKUP(V3901,Factors!$E$6:$F$5950,2,FALSE)</f>
        <v>Customers-All</v>
      </c>
      <c r="Y3901" s="92">
        <f t="shared" si="366"/>
        <v>920.29245600000002</v>
      </c>
      <c r="Z3901" s="92">
        <f t="shared" si="367"/>
        <v>7303.9475439999997</v>
      </c>
      <c r="AA3901" s="92">
        <f t="shared" si="368"/>
        <v>8224.24</v>
      </c>
    </row>
    <row r="3902" spans="1:27" x14ac:dyDescent="0.25">
      <c r="A3902" t="s">
        <v>814</v>
      </c>
      <c r="B3902" t="s">
        <v>739</v>
      </c>
      <c r="C3902" t="s">
        <v>740</v>
      </c>
      <c r="D3902" t="s">
        <v>825</v>
      </c>
      <c r="E3902" t="s">
        <v>826</v>
      </c>
      <c r="F3902" t="str">
        <f t="shared" si="364"/>
        <v>5020</v>
      </c>
      <c r="G3902" t="s">
        <v>199</v>
      </c>
      <c r="H3902" t="s">
        <v>200</v>
      </c>
      <c r="I3902" s="91"/>
      <c r="J3902" s="91"/>
      <c r="K3902" s="91">
        <v>90</v>
      </c>
      <c r="L3902" s="91">
        <v>64</v>
      </c>
      <c r="M3902" s="91">
        <v>100.04</v>
      </c>
      <c r="N3902" s="91">
        <v>112</v>
      </c>
      <c r="O3902" s="91">
        <v>58</v>
      </c>
      <c r="P3902" s="91">
        <v>165.12</v>
      </c>
      <c r="Q3902" s="91">
        <v>26</v>
      </c>
      <c r="R3902" s="91">
        <v>52</v>
      </c>
      <c r="S3902" s="91"/>
      <c r="T3902" s="91">
        <v>-667.16</v>
      </c>
      <c r="U3902" s="91">
        <f t="shared" si="365"/>
        <v>0</v>
      </c>
      <c r="V3902" s="82" t="str">
        <f t="shared" si="363"/>
        <v>115155020912</v>
      </c>
      <c r="W3902" s="83">
        <f>VLOOKUP(V3902,Factors!$E$6:$H$5950,4,FALSE)</f>
        <v>0.1119</v>
      </c>
      <c r="X3902" t="str">
        <f>VLOOKUP(V3902,Factors!$E$6:$F$5950,2,FALSE)</f>
        <v>Customers-All</v>
      </c>
      <c r="Y3902" s="92">
        <f t="shared" si="366"/>
        <v>0</v>
      </c>
      <c r="Z3902" s="92">
        <f t="shared" si="367"/>
        <v>0</v>
      </c>
      <c r="AA3902" s="92">
        <f t="shared" si="368"/>
        <v>0</v>
      </c>
    </row>
    <row r="3903" spans="1:27" x14ac:dyDescent="0.25">
      <c r="A3903" t="s">
        <v>814</v>
      </c>
      <c r="B3903" t="s">
        <v>739</v>
      </c>
      <c r="C3903" t="s">
        <v>740</v>
      </c>
      <c r="D3903" t="s">
        <v>825</v>
      </c>
      <c r="E3903" t="s">
        <v>826</v>
      </c>
      <c r="F3903" t="str">
        <f t="shared" si="364"/>
        <v>5020</v>
      </c>
      <c r="G3903" t="s">
        <v>180</v>
      </c>
      <c r="H3903" t="s">
        <v>181</v>
      </c>
      <c r="I3903" s="91">
        <v>19634.86</v>
      </c>
      <c r="J3903" s="91">
        <v>16400.5</v>
      </c>
      <c r="K3903" s="91">
        <v>18942.919999999998</v>
      </c>
      <c r="L3903" s="91">
        <v>18328.72</v>
      </c>
      <c r="M3903" s="91">
        <v>19465.650000000001</v>
      </c>
      <c r="N3903" s="91">
        <v>16691.88</v>
      </c>
      <c r="O3903" s="91">
        <v>15254.49</v>
      </c>
      <c r="P3903" s="91">
        <v>19563.12</v>
      </c>
      <c r="Q3903" s="91">
        <v>11720.89</v>
      </c>
      <c r="R3903" s="91">
        <v>19222.71</v>
      </c>
      <c r="S3903" s="91">
        <v>16749.830000000002</v>
      </c>
      <c r="T3903" s="91">
        <v>13365.5</v>
      </c>
      <c r="U3903" s="91">
        <f t="shared" si="365"/>
        <v>205341.07</v>
      </c>
      <c r="V3903" s="82" t="str">
        <f t="shared" si="363"/>
        <v>115155020912</v>
      </c>
      <c r="W3903" s="83">
        <f>VLOOKUP(V3903,Factors!$E$6:$H$5950,4,FALSE)</f>
        <v>0.1119</v>
      </c>
      <c r="X3903" t="str">
        <f>VLOOKUP(V3903,Factors!$E$6:$F$5950,2,FALSE)</f>
        <v>Customers-All</v>
      </c>
      <c r="Y3903" s="92">
        <f t="shared" si="366"/>
        <v>22977.665733000002</v>
      </c>
      <c r="Z3903" s="92">
        <f t="shared" si="367"/>
        <v>182363.40426700001</v>
      </c>
      <c r="AA3903" s="92">
        <f t="shared" si="368"/>
        <v>205341.07</v>
      </c>
    </row>
    <row r="3904" spans="1:27" x14ac:dyDescent="0.25">
      <c r="A3904" t="s">
        <v>814</v>
      </c>
      <c r="B3904" t="s">
        <v>739</v>
      </c>
      <c r="C3904" t="s">
        <v>740</v>
      </c>
      <c r="D3904" t="s">
        <v>825</v>
      </c>
      <c r="E3904" t="s">
        <v>826</v>
      </c>
      <c r="F3904" t="str">
        <f t="shared" si="364"/>
        <v>5020</v>
      </c>
      <c r="G3904" t="s">
        <v>166</v>
      </c>
      <c r="H3904" t="s">
        <v>167</v>
      </c>
      <c r="I3904" s="91">
        <v>-20683.55</v>
      </c>
      <c r="J3904" s="91">
        <v>-16159.5</v>
      </c>
      <c r="K3904" s="91">
        <v>-20944.5</v>
      </c>
      <c r="L3904" s="91">
        <v>-18897.16</v>
      </c>
      <c r="M3904" s="91">
        <v>-20120.240000000002</v>
      </c>
      <c r="N3904" s="91">
        <v>-17866.080000000002</v>
      </c>
      <c r="O3904" s="91">
        <v>-15504.06</v>
      </c>
      <c r="P3904" s="91">
        <v>-20837.939999999999</v>
      </c>
      <c r="Q3904" s="91">
        <v>-13190.46</v>
      </c>
      <c r="R3904" s="91">
        <v>-18657.919999999998</v>
      </c>
      <c r="S3904" s="91">
        <v>-18416.48</v>
      </c>
      <c r="T3904" s="91">
        <v>-13770.96</v>
      </c>
      <c r="U3904" s="91">
        <f t="shared" si="365"/>
        <v>-215048.84999999998</v>
      </c>
      <c r="V3904" s="82" t="str">
        <f t="shared" si="363"/>
        <v>115155020912</v>
      </c>
      <c r="W3904" s="83">
        <f>VLOOKUP(V3904,Factors!$E$6:$H$5950,4,FALSE)</f>
        <v>0.1119</v>
      </c>
      <c r="X3904" t="str">
        <f>VLOOKUP(V3904,Factors!$E$6:$F$5950,2,FALSE)</f>
        <v>Customers-All</v>
      </c>
      <c r="Y3904" s="92">
        <f t="shared" si="366"/>
        <v>-24063.966314999998</v>
      </c>
      <c r="Z3904" s="92">
        <f t="shared" si="367"/>
        <v>-190984.88368499998</v>
      </c>
      <c r="AA3904" s="92">
        <f t="shared" si="368"/>
        <v>-215048.84999999998</v>
      </c>
    </row>
    <row r="3905" spans="1:27" x14ac:dyDescent="0.25">
      <c r="A3905" t="s">
        <v>814</v>
      </c>
      <c r="B3905" t="s">
        <v>761</v>
      </c>
      <c r="C3905" t="s">
        <v>762</v>
      </c>
      <c r="D3905" t="s">
        <v>833</v>
      </c>
      <c r="E3905" t="s">
        <v>834</v>
      </c>
      <c r="F3905" t="str">
        <f t="shared" si="364"/>
        <v>1215</v>
      </c>
      <c r="G3905" t="s">
        <v>120</v>
      </c>
      <c r="H3905" t="s">
        <v>121</v>
      </c>
      <c r="I3905" s="91"/>
      <c r="J3905" s="91">
        <v>7.09</v>
      </c>
      <c r="K3905" s="91">
        <v>215.27</v>
      </c>
      <c r="L3905" s="91">
        <v>123.72</v>
      </c>
      <c r="M3905" s="91"/>
      <c r="N3905" s="91"/>
      <c r="O3905" s="91"/>
      <c r="P3905" s="91"/>
      <c r="Q3905" s="91"/>
      <c r="R3905" s="91"/>
      <c r="S3905" s="91">
        <v>268.69</v>
      </c>
      <c r="T3905" s="91">
        <v>-595.69000000000005</v>
      </c>
      <c r="U3905" s="91">
        <f t="shared" si="365"/>
        <v>19.079999999999927</v>
      </c>
      <c r="V3905" s="82" t="str">
        <f t="shared" si="363"/>
        <v>115401215912</v>
      </c>
      <c r="W3905" s="83">
        <f>VLOOKUP(V3905,Factors!$E$6:$H$5950,4,FALSE)</f>
        <v>0.1128</v>
      </c>
      <c r="X3905" t="str">
        <f>VLOOKUP(V3905,Factors!$E$6:$F$5950,2,FALSE)</f>
        <v>Customers-Res</v>
      </c>
      <c r="Y3905" s="92">
        <f t="shared" si="366"/>
        <v>2.1522239999999919</v>
      </c>
      <c r="Z3905" s="92">
        <f t="shared" si="367"/>
        <v>16.927775999999934</v>
      </c>
      <c r="AA3905" s="92">
        <f t="shared" si="368"/>
        <v>19.079999999999927</v>
      </c>
    </row>
    <row r="3906" spans="1:27" x14ac:dyDescent="0.25">
      <c r="A3906" t="s">
        <v>814</v>
      </c>
      <c r="B3906" t="s">
        <v>761</v>
      </c>
      <c r="C3906" t="s">
        <v>762</v>
      </c>
      <c r="D3906" t="s">
        <v>833</v>
      </c>
      <c r="E3906" t="s">
        <v>834</v>
      </c>
      <c r="F3906" t="str">
        <f t="shared" si="364"/>
        <v>1215</v>
      </c>
      <c r="G3906" t="s">
        <v>44</v>
      </c>
      <c r="H3906" t="s">
        <v>45</v>
      </c>
      <c r="I3906" s="91">
        <v>260</v>
      </c>
      <c r="J3906" s="91"/>
      <c r="K3906" s="91">
        <v>3388.45</v>
      </c>
      <c r="L3906" s="91"/>
      <c r="M3906" s="91">
        <v>179.2</v>
      </c>
      <c r="N3906" s="91"/>
      <c r="O3906" s="91"/>
      <c r="P3906" s="91"/>
      <c r="Q3906" s="91"/>
      <c r="R3906" s="91"/>
      <c r="S3906" s="91"/>
      <c r="T3906" s="91">
        <v>-3827.65</v>
      </c>
      <c r="U3906" s="91">
        <f t="shared" si="365"/>
        <v>0</v>
      </c>
      <c r="V3906" s="82" t="str">
        <f t="shared" si="363"/>
        <v>115401215912</v>
      </c>
      <c r="W3906" s="83">
        <f>VLOOKUP(V3906,Factors!$E$6:$H$5950,4,FALSE)</f>
        <v>0.1128</v>
      </c>
      <c r="X3906" t="str">
        <f>VLOOKUP(V3906,Factors!$E$6:$F$5950,2,FALSE)</f>
        <v>Customers-Res</v>
      </c>
      <c r="Y3906" s="92">
        <f t="shared" si="366"/>
        <v>0</v>
      </c>
      <c r="Z3906" s="92">
        <f t="shared" si="367"/>
        <v>0</v>
      </c>
      <c r="AA3906" s="92">
        <f t="shared" si="368"/>
        <v>0</v>
      </c>
    </row>
    <row r="3907" spans="1:27" x14ac:dyDescent="0.25">
      <c r="A3907" t="s">
        <v>814</v>
      </c>
      <c r="B3907" t="s">
        <v>761</v>
      </c>
      <c r="C3907" t="s">
        <v>762</v>
      </c>
      <c r="D3907" t="s">
        <v>833</v>
      </c>
      <c r="E3907" t="s">
        <v>834</v>
      </c>
      <c r="F3907" t="str">
        <f t="shared" si="364"/>
        <v>1215</v>
      </c>
      <c r="G3907" t="s">
        <v>26</v>
      </c>
      <c r="H3907" t="s">
        <v>27</v>
      </c>
      <c r="I3907" s="91"/>
      <c r="J3907" s="91"/>
      <c r="K3907" s="91"/>
      <c r="L3907" s="91"/>
      <c r="M3907" s="91">
        <v>3700</v>
      </c>
      <c r="N3907" s="91"/>
      <c r="O3907" s="91">
        <v>3800</v>
      </c>
      <c r="P3907" s="91"/>
      <c r="Q3907" s="91"/>
      <c r="R3907" s="91"/>
      <c r="S3907" s="91">
        <v>200</v>
      </c>
      <c r="T3907" s="91">
        <v>-3300</v>
      </c>
      <c r="U3907" s="91">
        <f t="shared" si="365"/>
        <v>4400</v>
      </c>
      <c r="V3907" s="82" t="str">
        <f t="shared" si="363"/>
        <v>115401215912</v>
      </c>
      <c r="W3907" s="83">
        <f>VLOOKUP(V3907,Factors!$E$6:$H$5950,4,FALSE)</f>
        <v>0.1128</v>
      </c>
      <c r="X3907" t="str">
        <f>VLOOKUP(V3907,Factors!$E$6:$F$5950,2,FALSE)</f>
        <v>Customers-Res</v>
      </c>
      <c r="Y3907" s="92">
        <f t="shared" si="366"/>
        <v>496.32</v>
      </c>
      <c r="Z3907" s="92">
        <f t="shared" si="367"/>
        <v>3903.68</v>
      </c>
      <c r="AA3907" s="92">
        <f t="shared" si="368"/>
        <v>4400</v>
      </c>
    </row>
    <row r="3908" spans="1:27" x14ac:dyDescent="0.25">
      <c r="A3908" t="s">
        <v>814</v>
      </c>
      <c r="B3908" t="s">
        <v>761</v>
      </c>
      <c r="C3908" t="s">
        <v>762</v>
      </c>
      <c r="D3908" t="s">
        <v>833</v>
      </c>
      <c r="E3908" t="s">
        <v>834</v>
      </c>
      <c r="F3908" t="str">
        <f t="shared" si="364"/>
        <v>1215</v>
      </c>
      <c r="G3908" t="s">
        <v>96</v>
      </c>
      <c r="H3908" t="s">
        <v>97</v>
      </c>
      <c r="I3908" s="91"/>
      <c r="J3908" s="91"/>
      <c r="K3908" s="91"/>
      <c r="L3908" s="91">
        <v>125</v>
      </c>
      <c r="M3908" s="91"/>
      <c r="N3908" s="91"/>
      <c r="O3908" s="91"/>
      <c r="P3908" s="91"/>
      <c r="Q3908" s="91">
        <v>300</v>
      </c>
      <c r="R3908" s="91"/>
      <c r="S3908" s="91"/>
      <c r="T3908" s="91">
        <v>-425</v>
      </c>
      <c r="U3908" s="91">
        <f t="shared" si="365"/>
        <v>0</v>
      </c>
      <c r="V3908" s="82" t="str">
        <f t="shared" ref="V3908:V3971" si="369">CONCATENATE(B3908,RIGHT(D3908,4),A3908)</f>
        <v>115401215912</v>
      </c>
      <c r="W3908" s="83">
        <f>VLOOKUP(V3908,Factors!$E$6:$H$5950,4,FALSE)</f>
        <v>0.1128</v>
      </c>
      <c r="X3908" t="str">
        <f>VLOOKUP(V3908,Factors!$E$6:$F$5950,2,FALSE)</f>
        <v>Customers-Res</v>
      </c>
      <c r="Y3908" s="92">
        <f t="shared" si="366"/>
        <v>0</v>
      </c>
      <c r="Z3908" s="92">
        <f t="shared" si="367"/>
        <v>0</v>
      </c>
      <c r="AA3908" s="92">
        <f t="shared" si="368"/>
        <v>0</v>
      </c>
    </row>
    <row r="3909" spans="1:27" x14ac:dyDescent="0.25">
      <c r="A3909" t="s">
        <v>814</v>
      </c>
      <c r="B3909" t="s">
        <v>761</v>
      </c>
      <c r="C3909" t="s">
        <v>762</v>
      </c>
      <c r="D3909" t="s">
        <v>833</v>
      </c>
      <c r="E3909" t="s">
        <v>834</v>
      </c>
      <c r="F3909" t="str">
        <f t="shared" ref="F3909:F3972" si="370">RIGHT(D3909,4)</f>
        <v>1215</v>
      </c>
      <c r="G3909" t="s">
        <v>98</v>
      </c>
      <c r="H3909" t="s">
        <v>99</v>
      </c>
      <c r="I3909" s="91"/>
      <c r="J3909" s="91"/>
      <c r="K3909" s="91">
        <v>18.010000000000002</v>
      </c>
      <c r="L3909" s="91"/>
      <c r="M3909" s="91"/>
      <c r="N3909" s="91"/>
      <c r="O3909" s="91"/>
      <c r="P3909" s="91"/>
      <c r="Q3909" s="91"/>
      <c r="R3909" s="91"/>
      <c r="S3909" s="91"/>
      <c r="T3909" s="91">
        <v>-18.010000000000002</v>
      </c>
      <c r="U3909" s="91">
        <f t="shared" ref="U3909:U3972" si="371">SUM(I3909:T3909)</f>
        <v>0</v>
      </c>
      <c r="V3909" s="82" t="str">
        <f t="shared" si="369"/>
        <v>115401215912</v>
      </c>
      <c r="W3909" s="83">
        <f>VLOOKUP(V3909,Factors!$E$6:$H$5950,4,FALSE)</f>
        <v>0.1128</v>
      </c>
      <c r="X3909" t="str">
        <f>VLOOKUP(V3909,Factors!$E$6:$F$5950,2,FALSE)</f>
        <v>Customers-Res</v>
      </c>
      <c r="Y3909" s="92">
        <f t="shared" si="366"/>
        <v>0</v>
      </c>
      <c r="Z3909" s="92">
        <f t="shared" si="367"/>
        <v>0</v>
      </c>
      <c r="AA3909" s="92">
        <f t="shared" si="368"/>
        <v>0</v>
      </c>
    </row>
    <row r="3910" spans="1:27" x14ac:dyDescent="0.25">
      <c r="A3910" t="s">
        <v>814</v>
      </c>
      <c r="B3910" t="s">
        <v>761</v>
      </c>
      <c r="C3910" t="s">
        <v>762</v>
      </c>
      <c r="D3910" t="s">
        <v>833</v>
      </c>
      <c r="E3910" t="s">
        <v>834</v>
      </c>
      <c r="F3910" t="str">
        <f t="shared" si="370"/>
        <v>1215</v>
      </c>
      <c r="G3910" t="s">
        <v>132</v>
      </c>
      <c r="H3910" t="s">
        <v>133</v>
      </c>
      <c r="I3910" s="91"/>
      <c r="J3910" s="91"/>
      <c r="K3910" s="91"/>
      <c r="L3910" s="91"/>
      <c r="M3910" s="91"/>
      <c r="N3910" s="91"/>
      <c r="O3910" s="91"/>
      <c r="P3910" s="91"/>
      <c r="Q3910" s="91"/>
      <c r="R3910" s="91">
        <v>159.96</v>
      </c>
      <c r="S3910" s="91"/>
      <c r="T3910" s="91">
        <v>-159.96</v>
      </c>
      <c r="U3910" s="91">
        <f t="shared" si="371"/>
        <v>0</v>
      </c>
      <c r="V3910" s="82" t="str">
        <f t="shared" si="369"/>
        <v>115401215912</v>
      </c>
      <c r="W3910" s="83">
        <f>VLOOKUP(V3910,Factors!$E$6:$H$5950,4,FALSE)</f>
        <v>0.1128</v>
      </c>
      <c r="X3910" t="str">
        <f>VLOOKUP(V3910,Factors!$E$6:$F$5950,2,FALSE)</f>
        <v>Customers-Res</v>
      </c>
      <c r="Y3910" s="92">
        <f t="shared" si="366"/>
        <v>0</v>
      </c>
      <c r="Z3910" s="92">
        <f t="shared" si="367"/>
        <v>0</v>
      </c>
      <c r="AA3910" s="92">
        <f t="shared" si="368"/>
        <v>0</v>
      </c>
    </row>
    <row r="3911" spans="1:27" x14ac:dyDescent="0.25">
      <c r="A3911" t="s">
        <v>814</v>
      </c>
      <c r="B3911" t="s">
        <v>761</v>
      </c>
      <c r="C3911" t="s">
        <v>762</v>
      </c>
      <c r="D3911" t="s">
        <v>833</v>
      </c>
      <c r="E3911" t="s">
        <v>834</v>
      </c>
      <c r="F3911" t="str">
        <f t="shared" si="370"/>
        <v>1215</v>
      </c>
      <c r="G3911" t="s">
        <v>136</v>
      </c>
      <c r="H3911" t="s">
        <v>137</v>
      </c>
      <c r="I3911" s="91"/>
      <c r="J3911" s="91"/>
      <c r="K3911" s="91">
        <v>2</v>
      </c>
      <c r="L3911" s="91">
        <v>6</v>
      </c>
      <c r="M3911" s="91"/>
      <c r="N3911" s="91"/>
      <c r="O3911" s="91"/>
      <c r="P3911" s="91"/>
      <c r="Q3911" s="91"/>
      <c r="R3911" s="91">
        <v>10</v>
      </c>
      <c r="S3911" s="91"/>
      <c r="T3911" s="91">
        <v>-18</v>
      </c>
      <c r="U3911" s="91">
        <f t="shared" si="371"/>
        <v>0</v>
      </c>
      <c r="V3911" s="82" t="str">
        <f t="shared" si="369"/>
        <v>115401215912</v>
      </c>
      <c r="W3911" s="83">
        <f>VLOOKUP(V3911,Factors!$E$6:$H$5950,4,FALSE)</f>
        <v>0.1128</v>
      </c>
      <c r="X3911" t="str">
        <f>VLOOKUP(V3911,Factors!$E$6:$F$5950,2,FALSE)</f>
        <v>Customers-Res</v>
      </c>
      <c r="Y3911" s="92">
        <f t="shared" si="366"/>
        <v>0</v>
      </c>
      <c r="Z3911" s="92">
        <f t="shared" si="367"/>
        <v>0</v>
      </c>
      <c r="AA3911" s="92">
        <f t="shared" si="368"/>
        <v>0</v>
      </c>
    </row>
    <row r="3912" spans="1:27" x14ac:dyDescent="0.25">
      <c r="A3912" t="s">
        <v>814</v>
      </c>
      <c r="B3912" t="s">
        <v>761</v>
      </c>
      <c r="C3912" t="s">
        <v>762</v>
      </c>
      <c r="D3912" t="s">
        <v>833</v>
      </c>
      <c r="E3912" t="s">
        <v>834</v>
      </c>
      <c r="F3912" t="str">
        <f t="shared" si="370"/>
        <v>1215</v>
      </c>
      <c r="G3912" t="s">
        <v>144</v>
      </c>
      <c r="H3912" t="s">
        <v>145</v>
      </c>
      <c r="I3912" s="91"/>
      <c r="J3912" s="91"/>
      <c r="K3912" s="91">
        <v>31.95</v>
      </c>
      <c r="L3912" s="91"/>
      <c r="M3912" s="91"/>
      <c r="N3912" s="91"/>
      <c r="O3912" s="91"/>
      <c r="P3912" s="91"/>
      <c r="Q3912" s="91"/>
      <c r="R3912" s="91">
        <v>17.55</v>
      </c>
      <c r="S3912" s="91"/>
      <c r="T3912" s="91">
        <v>-49.5</v>
      </c>
      <c r="U3912" s="91">
        <f t="shared" si="371"/>
        <v>0</v>
      </c>
      <c r="V3912" s="82" t="str">
        <f t="shared" si="369"/>
        <v>115401215912</v>
      </c>
      <c r="W3912" s="83">
        <f>VLOOKUP(V3912,Factors!$E$6:$H$5950,4,FALSE)</f>
        <v>0.1128</v>
      </c>
      <c r="X3912" t="str">
        <f>VLOOKUP(V3912,Factors!$E$6:$F$5950,2,FALSE)</f>
        <v>Customers-Res</v>
      </c>
      <c r="Y3912" s="92">
        <f t="shared" si="366"/>
        <v>0</v>
      </c>
      <c r="Z3912" s="92">
        <f t="shared" si="367"/>
        <v>0</v>
      </c>
      <c r="AA3912" s="92">
        <f t="shared" si="368"/>
        <v>0</v>
      </c>
    </row>
    <row r="3913" spans="1:27" x14ac:dyDescent="0.25">
      <c r="A3913" t="s">
        <v>814</v>
      </c>
      <c r="B3913" t="s">
        <v>761</v>
      </c>
      <c r="C3913" t="s">
        <v>762</v>
      </c>
      <c r="D3913" t="s">
        <v>815</v>
      </c>
      <c r="E3913" t="s">
        <v>816</v>
      </c>
      <c r="F3913" t="str">
        <f t="shared" si="370"/>
        <v>1315</v>
      </c>
      <c r="G3913" t="s">
        <v>110</v>
      </c>
      <c r="H3913" t="s">
        <v>111</v>
      </c>
      <c r="I3913" s="91">
        <v>1998.26</v>
      </c>
      <c r="J3913" s="91">
        <v>1810.28</v>
      </c>
      <c r="K3913" s="91">
        <v>1783.02</v>
      </c>
      <c r="L3913" s="91">
        <v>2053.34</v>
      </c>
      <c r="M3913" s="91">
        <v>1601.73</v>
      </c>
      <c r="N3913" s="91">
        <v>6003.61</v>
      </c>
      <c r="O3913" s="91">
        <v>2191.64</v>
      </c>
      <c r="P3913" s="91">
        <v>1523.61</v>
      </c>
      <c r="Q3913" s="91">
        <v>3277.43</v>
      </c>
      <c r="R3913" s="91">
        <v>2521.11</v>
      </c>
      <c r="S3913" s="91">
        <v>1625.18</v>
      </c>
      <c r="T3913" s="91">
        <v>2125.23</v>
      </c>
      <c r="U3913" s="91">
        <f t="shared" si="371"/>
        <v>28514.44</v>
      </c>
      <c r="V3913" s="82" t="str">
        <f t="shared" si="369"/>
        <v>115401315912</v>
      </c>
      <c r="W3913" s="83">
        <f>VLOOKUP(V3913,Factors!$E$6:$H$5950,4,FALSE)</f>
        <v>0.1119</v>
      </c>
      <c r="X3913" t="str">
        <f>VLOOKUP(V3913,Factors!$E$6:$F$5950,2,FALSE)</f>
        <v>Customers-All</v>
      </c>
      <c r="Y3913" s="92">
        <f t="shared" si="366"/>
        <v>3190.765836</v>
      </c>
      <c r="Z3913" s="92">
        <f t="shared" si="367"/>
        <v>25323.674164</v>
      </c>
      <c r="AA3913" s="92">
        <f t="shared" si="368"/>
        <v>28514.44</v>
      </c>
    </row>
    <row r="3914" spans="1:27" x14ac:dyDescent="0.25">
      <c r="A3914" t="s">
        <v>814</v>
      </c>
      <c r="B3914" t="s">
        <v>761</v>
      </c>
      <c r="C3914" t="s">
        <v>762</v>
      </c>
      <c r="D3914" t="s">
        <v>815</v>
      </c>
      <c r="E3914" t="s">
        <v>816</v>
      </c>
      <c r="F3914" t="str">
        <f t="shared" si="370"/>
        <v>1315</v>
      </c>
      <c r="G3914" t="s">
        <v>88</v>
      </c>
      <c r="H3914" t="s">
        <v>89</v>
      </c>
      <c r="I3914" s="91">
        <v>360.64</v>
      </c>
      <c r="J3914" s="91">
        <v>360.66</v>
      </c>
      <c r="K3914" s="91">
        <v>370.47</v>
      </c>
      <c r="L3914" s="91">
        <v>370.46</v>
      </c>
      <c r="M3914" s="91">
        <v>370.48</v>
      </c>
      <c r="N3914" s="91">
        <v>370.52</v>
      </c>
      <c r="O3914" s="91">
        <v>370.46</v>
      </c>
      <c r="P3914" s="91">
        <v>370.46</v>
      </c>
      <c r="Q3914" s="91">
        <v>370.47</v>
      </c>
      <c r="R3914" s="91">
        <v>370.47</v>
      </c>
      <c r="S3914" s="91">
        <v>370.48</v>
      </c>
      <c r="T3914" s="91">
        <v>370.48</v>
      </c>
      <c r="U3914" s="91">
        <f t="shared" si="371"/>
        <v>4426.05</v>
      </c>
      <c r="V3914" s="82" t="str">
        <f t="shared" si="369"/>
        <v>115401315912</v>
      </c>
      <c r="W3914" s="83">
        <f>VLOOKUP(V3914,Factors!$E$6:$H$5950,4,FALSE)</f>
        <v>0.1119</v>
      </c>
      <c r="X3914" t="str">
        <f>VLOOKUP(V3914,Factors!$E$6:$F$5950,2,FALSE)</f>
        <v>Customers-All</v>
      </c>
      <c r="Y3914" s="92">
        <f t="shared" si="366"/>
        <v>495.27499499999999</v>
      </c>
      <c r="Z3914" s="92">
        <f t="shared" si="367"/>
        <v>3930.7750050000004</v>
      </c>
      <c r="AA3914" s="92">
        <f t="shared" si="368"/>
        <v>4426.05</v>
      </c>
    </row>
    <row r="3915" spans="1:27" x14ac:dyDescent="0.25">
      <c r="A3915" t="s">
        <v>814</v>
      </c>
      <c r="B3915" t="s">
        <v>761</v>
      </c>
      <c r="C3915" t="s">
        <v>762</v>
      </c>
      <c r="D3915" t="s">
        <v>815</v>
      </c>
      <c r="E3915" t="s">
        <v>816</v>
      </c>
      <c r="F3915" t="str">
        <f t="shared" si="370"/>
        <v>1315</v>
      </c>
      <c r="G3915" t="s">
        <v>90</v>
      </c>
      <c r="H3915" t="s">
        <v>91</v>
      </c>
      <c r="I3915" s="91">
        <v>1401.1</v>
      </c>
      <c r="J3915" s="91">
        <v>1401.07</v>
      </c>
      <c r="K3915" s="91">
        <v>1439.23</v>
      </c>
      <c r="L3915" s="91">
        <v>1439.24</v>
      </c>
      <c r="M3915" s="91">
        <v>1439.22</v>
      </c>
      <c r="N3915" s="91">
        <v>1439.26</v>
      </c>
      <c r="O3915" s="91">
        <v>1439.21</v>
      </c>
      <c r="P3915" s="91">
        <v>1439.24</v>
      </c>
      <c r="Q3915" s="91">
        <v>1439.21</v>
      </c>
      <c r="R3915" s="91">
        <v>1439.23</v>
      </c>
      <c r="S3915" s="91">
        <v>1439.23</v>
      </c>
      <c r="T3915" s="91">
        <v>1439.22</v>
      </c>
      <c r="U3915" s="91">
        <f t="shared" si="371"/>
        <v>17194.46</v>
      </c>
      <c r="V3915" s="82" t="str">
        <f t="shared" si="369"/>
        <v>115401315912</v>
      </c>
      <c r="W3915" s="83">
        <f>VLOOKUP(V3915,Factors!$E$6:$H$5950,4,FALSE)</f>
        <v>0.1119</v>
      </c>
      <c r="X3915" t="str">
        <f>VLOOKUP(V3915,Factors!$E$6:$F$5950,2,FALSE)</f>
        <v>Customers-All</v>
      </c>
      <c r="Y3915" s="92">
        <f t="shared" si="366"/>
        <v>1924.060074</v>
      </c>
      <c r="Z3915" s="92">
        <f t="shared" si="367"/>
        <v>15270.399925999998</v>
      </c>
      <c r="AA3915" s="92">
        <f t="shared" si="368"/>
        <v>17194.46</v>
      </c>
    </row>
    <row r="3916" spans="1:27" x14ac:dyDescent="0.25">
      <c r="A3916" t="s">
        <v>814</v>
      </c>
      <c r="B3916" t="s">
        <v>761</v>
      </c>
      <c r="C3916" t="s">
        <v>762</v>
      </c>
      <c r="D3916" t="s">
        <v>815</v>
      </c>
      <c r="E3916" t="s">
        <v>816</v>
      </c>
      <c r="F3916" t="str">
        <f t="shared" si="370"/>
        <v>1315</v>
      </c>
      <c r="G3916" t="s">
        <v>61</v>
      </c>
      <c r="H3916" t="s">
        <v>62</v>
      </c>
      <c r="I3916" s="91"/>
      <c r="J3916" s="91"/>
      <c r="K3916" s="91"/>
      <c r="L3916" s="91"/>
      <c r="M3916" s="91"/>
      <c r="N3916" s="91"/>
      <c r="O3916" s="91">
        <v>45.12</v>
      </c>
      <c r="P3916" s="91">
        <v>12.86</v>
      </c>
      <c r="Q3916" s="91"/>
      <c r="R3916" s="91"/>
      <c r="S3916" s="91"/>
      <c r="T3916" s="91"/>
      <c r="U3916" s="91">
        <f t="shared" si="371"/>
        <v>57.98</v>
      </c>
      <c r="V3916" s="82" t="str">
        <f t="shared" si="369"/>
        <v>115401315912</v>
      </c>
      <c r="W3916" s="83">
        <f>VLOOKUP(V3916,Factors!$E$6:$H$5950,4,FALSE)</f>
        <v>0.1119</v>
      </c>
      <c r="X3916" t="str">
        <f>VLOOKUP(V3916,Factors!$E$6:$F$5950,2,FALSE)</f>
        <v>Customers-All</v>
      </c>
      <c r="Y3916" s="92">
        <f t="shared" si="366"/>
        <v>6.4879619999999996</v>
      </c>
      <c r="Z3916" s="92">
        <f t="shared" si="367"/>
        <v>51.492037999999994</v>
      </c>
      <c r="AA3916" s="92">
        <f t="shared" si="368"/>
        <v>57.97999999999999</v>
      </c>
    </row>
    <row r="3917" spans="1:27" x14ac:dyDescent="0.25">
      <c r="A3917" t="s">
        <v>814</v>
      </c>
      <c r="B3917" t="s">
        <v>761</v>
      </c>
      <c r="C3917" t="s">
        <v>762</v>
      </c>
      <c r="D3917" t="s">
        <v>815</v>
      </c>
      <c r="E3917" t="s">
        <v>816</v>
      </c>
      <c r="F3917" t="str">
        <f t="shared" si="370"/>
        <v>1315</v>
      </c>
      <c r="G3917" t="s">
        <v>120</v>
      </c>
      <c r="H3917" t="s">
        <v>121</v>
      </c>
      <c r="I3917" s="91"/>
      <c r="J3917" s="91"/>
      <c r="K3917" s="91"/>
      <c r="L3917" s="91">
        <v>70.849999999999994</v>
      </c>
      <c r="M3917" s="91"/>
      <c r="N3917" s="91">
        <v>63.77</v>
      </c>
      <c r="O3917" s="91">
        <v>50.69</v>
      </c>
      <c r="P3917" s="91">
        <v>15.81</v>
      </c>
      <c r="Q3917" s="91">
        <v>35.42</v>
      </c>
      <c r="R3917" s="91"/>
      <c r="S3917" s="91"/>
      <c r="T3917" s="91"/>
      <c r="U3917" s="91">
        <f t="shared" si="371"/>
        <v>236.54000000000002</v>
      </c>
      <c r="V3917" s="82" t="str">
        <f t="shared" si="369"/>
        <v>115401315912</v>
      </c>
      <c r="W3917" s="83">
        <f>VLOOKUP(V3917,Factors!$E$6:$H$5950,4,FALSE)</f>
        <v>0.1119</v>
      </c>
      <c r="X3917" t="str">
        <f>VLOOKUP(V3917,Factors!$E$6:$F$5950,2,FALSE)</f>
        <v>Customers-All</v>
      </c>
      <c r="Y3917" s="92">
        <f t="shared" si="366"/>
        <v>26.468826000000004</v>
      </c>
      <c r="Z3917" s="92">
        <f t="shared" si="367"/>
        <v>210.07117400000001</v>
      </c>
      <c r="AA3917" s="92">
        <f t="shared" si="368"/>
        <v>236.54000000000002</v>
      </c>
    </row>
    <row r="3918" spans="1:27" x14ac:dyDescent="0.25">
      <c r="A3918" t="s">
        <v>814</v>
      </c>
      <c r="B3918" t="s">
        <v>761</v>
      </c>
      <c r="C3918" t="s">
        <v>762</v>
      </c>
      <c r="D3918" t="s">
        <v>815</v>
      </c>
      <c r="E3918" t="s">
        <v>816</v>
      </c>
      <c r="F3918" t="str">
        <f t="shared" si="370"/>
        <v>1315</v>
      </c>
      <c r="G3918" t="s">
        <v>44</v>
      </c>
      <c r="H3918" t="s">
        <v>45</v>
      </c>
      <c r="I3918" s="91"/>
      <c r="J3918" s="91"/>
      <c r="K3918" s="91"/>
      <c r="L3918" s="91"/>
      <c r="M3918" s="91">
        <v>5506.2</v>
      </c>
      <c r="N3918" s="91">
        <v>1370.8</v>
      </c>
      <c r="O3918" s="91">
        <v>2379.0500000000002</v>
      </c>
      <c r="P3918" s="91">
        <v>4191.6000000000004</v>
      </c>
      <c r="Q3918" s="91">
        <v>446.4</v>
      </c>
      <c r="R3918" s="91">
        <v>2267.88</v>
      </c>
      <c r="S3918" s="91">
        <v>1279.75</v>
      </c>
      <c r="T3918" s="91">
        <v>583.79999999999995</v>
      </c>
      <c r="U3918" s="91">
        <f t="shared" si="371"/>
        <v>18025.48</v>
      </c>
      <c r="V3918" s="82" t="str">
        <f t="shared" si="369"/>
        <v>115401315912</v>
      </c>
      <c r="W3918" s="83">
        <f>VLOOKUP(V3918,Factors!$E$6:$H$5950,4,FALSE)</f>
        <v>0.1119</v>
      </c>
      <c r="X3918" t="str">
        <f>VLOOKUP(V3918,Factors!$E$6:$F$5950,2,FALSE)</f>
        <v>Customers-All</v>
      </c>
      <c r="Y3918" s="92">
        <f t="shared" si="366"/>
        <v>2017.0512119999999</v>
      </c>
      <c r="Z3918" s="92">
        <f t="shared" si="367"/>
        <v>16008.428787999999</v>
      </c>
      <c r="AA3918" s="92">
        <f t="shared" si="368"/>
        <v>18025.48</v>
      </c>
    </row>
    <row r="3919" spans="1:27" x14ac:dyDescent="0.25">
      <c r="A3919" t="s">
        <v>814</v>
      </c>
      <c r="B3919" t="s">
        <v>761</v>
      </c>
      <c r="C3919" t="s">
        <v>762</v>
      </c>
      <c r="D3919" t="s">
        <v>815</v>
      </c>
      <c r="E3919" t="s">
        <v>816</v>
      </c>
      <c r="F3919" t="str">
        <f t="shared" si="370"/>
        <v>1315</v>
      </c>
      <c r="G3919" t="s">
        <v>26</v>
      </c>
      <c r="H3919" t="s">
        <v>27</v>
      </c>
      <c r="I3919" s="91"/>
      <c r="J3919" s="91"/>
      <c r="K3919" s="91">
        <v>450</v>
      </c>
      <c r="L3919" s="91"/>
      <c r="M3919" s="91"/>
      <c r="N3919" s="91"/>
      <c r="O3919" s="91"/>
      <c r="P3919" s="91">
        <v>555.15</v>
      </c>
      <c r="Q3919" s="91">
        <v>257.14999999999998</v>
      </c>
      <c r="R3919" s="91"/>
      <c r="S3919" s="91"/>
      <c r="T3919" s="91"/>
      <c r="U3919" s="91">
        <f t="shared" si="371"/>
        <v>1262.3</v>
      </c>
      <c r="V3919" s="82" t="str">
        <f t="shared" si="369"/>
        <v>115401315912</v>
      </c>
      <c r="W3919" s="83">
        <f>VLOOKUP(V3919,Factors!$E$6:$H$5950,4,FALSE)</f>
        <v>0.1119</v>
      </c>
      <c r="X3919" t="str">
        <f>VLOOKUP(V3919,Factors!$E$6:$F$5950,2,FALSE)</f>
        <v>Customers-All</v>
      </c>
      <c r="Y3919" s="92">
        <f t="shared" si="366"/>
        <v>141.25136999999998</v>
      </c>
      <c r="Z3919" s="92">
        <f t="shared" si="367"/>
        <v>1121.04863</v>
      </c>
      <c r="AA3919" s="92">
        <f t="shared" si="368"/>
        <v>1262.3</v>
      </c>
    </row>
    <row r="3920" spans="1:27" x14ac:dyDescent="0.25">
      <c r="A3920" t="s">
        <v>814</v>
      </c>
      <c r="B3920" t="s">
        <v>761</v>
      </c>
      <c r="C3920" t="s">
        <v>762</v>
      </c>
      <c r="D3920" t="s">
        <v>815</v>
      </c>
      <c r="E3920" t="s">
        <v>816</v>
      </c>
      <c r="F3920" t="str">
        <f t="shared" si="370"/>
        <v>1315</v>
      </c>
      <c r="G3920" t="s">
        <v>207</v>
      </c>
      <c r="H3920" t="s">
        <v>208</v>
      </c>
      <c r="I3920" s="91"/>
      <c r="J3920" s="91"/>
      <c r="K3920" s="91"/>
      <c r="L3920" s="91"/>
      <c r="M3920" s="91"/>
      <c r="N3920" s="91"/>
      <c r="O3920" s="91">
        <v>-900</v>
      </c>
      <c r="P3920" s="91"/>
      <c r="Q3920" s="91">
        <v>900</v>
      </c>
      <c r="R3920" s="91"/>
      <c r="S3920" s="91"/>
      <c r="T3920" s="91"/>
      <c r="U3920" s="91">
        <f t="shared" si="371"/>
        <v>0</v>
      </c>
      <c r="V3920" s="82" t="str">
        <f t="shared" si="369"/>
        <v>115401315912</v>
      </c>
      <c r="W3920" s="83">
        <f>VLOOKUP(V3920,Factors!$E$6:$H$5950,4,FALSE)</f>
        <v>0.1119</v>
      </c>
      <c r="X3920" t="str">
        <f>VLOOKUP(V3920,Factors!$E$6:$F$5950,2,FALSE)</f>
        <v>Customers-All</v>
      </c>
      <c r="Y3920" s="92">
        <f t="shared" si="366"/>
        <v>0</v>
      </c>
      <c r="Z3920" s="92">
        <f t="shared" si="367"/>
        <v>0</v>
      </c>
      <c r="AA3920" s="92">
        <f t="shared" si="368"/>
        <v>0</v>
      </c>
    </row>
    <row r="3921" spans="1:27" x14ac:dyDescent="0.25">
      <c r="A3921" t="s">
        <v>814</v>
      </c>
      <c r="B3921" t="s">
        <v>761</v>
      </c>
      <c r="C3921" t="s">
        <v>762</v>
      </c>
      <c r="D3921" t="s">
        <v>815</v>
      </c>
      <c r="E3921" t="s">
        <v>816</v>
      </c>
      <c r="F3921" t="str">
        <f t="shared" si="370"/>
        <v>1315</v>
      </c>
      <c r="G3921" t="s">
        <v>128</v>
      </c>
      <c r="H3921" t="s">
        <v>129</v>
      </c>
      <c r="I3921" s="91"/>
      <c r="J3921" s="91"/>
      <c r="K3921" s="91"/>
      <c r="L3921" s="91"/>
      <c r="M3921" s="91"/>
      <c r="N3921" s="91">
        <v>1231.29</v>
      </c>
      <c r="O3921" s="91"/>
      <c r="P3921" s="91"/>
      <c r="Q3921" s="91">
        <v>-1231.29</v>
      </c>
      <c r="R3921" s="91"/>
      <c r="S3921" s="91"/>
      <c r="T3921" s="91"/>
      <c r="U3921" s="91">
        <f t="shared" si="371"/>
        <v>0</v>
      </c>
      <c r="V3921" s="82" t="str">
        <f t="shared" si="369"/>
        <v>115401315912</v>
      </c>
      <c r="W3921" s="83">
        <f>VLOOKUP(V3921,Factors!$E$6:$H$5950,4,FALSE)</f>
        <v>0.1119</v>
      </c>
      <c r="X3921" t="str">
        <f>VLOOKUP(V3921,Factors!$E$6:$F$5950,2,FALSE)</f>
        <v>Customers-All</v>
      </c>
      <c r="Y3921" s="92">
        <f t="shared" si="366"/>
        <v>0</v>
      </c>
      <c r="Z3921" s="92">
        <f t="shared" si="367"/>
        <v>0</v>
      </c>
      <c r="AA3921" s="92">
        <f t="shared" si="368"/>
        <v>0</v>
      </c>
    </row>
    <row r="3922" spans="1:27" x14ac:dyDescent="0.25">
      <c r="A3922" t="s">
        <v>814</v>
      </c>
      <c r="B3922" t="s">
        <v>761</v>
      </c>
      <c r="C3922" t="s">
        <v>762</v>
      </c>
      <c r="D3922" t="s">
        <v>815</v>
      </c>
      <c r="E3922" t="s">
        <v>816</v>
      </c>
      <c r="F3922" t="str">
        <f t="shared" si="370"/>
        <v>1315</v>
      </c>
      <c r="G3922" t="s">
        <v>715</v>
      </c>
      <c r="H3922" t="s">
        <v>716</v>
      </c>
      <c r="I3922" s="91"/>
      <c r="J3922" s="91"/>
      <c r="K3922" s="91"/>
      <c r="L3922" s="91">
        <v>750.63</v>
      </c>
      <c r="M3922" s="91">
        <v>4256.88</v>
      </c>
      <c r="N3922" s="91">
        <v>500</v>
      </c>
      <c r="O3922" s="91">
        <v>832.52</v>
      </c>
      <c r="P3922" s="91">
        <v>1507.9</v>
      </c>
      <c r="Q3922" s="91">
        <v>1581.71</v>
      </c>
      <c r="R3922" s="91">
        <v>43.44</v>
      </c>
      <c r="S3922" s="91">
        <v>245.06</v>
      </c>
      <c r="T3922" s="91"/>
      <c r="U3922" s="91">
        <f t="shared" si="371"/>
        <v>9718.14</v>
      </c>
      <c r="V3922" s="82" t="str">
        <f t="shared" si="369"/>
        <v>115401315912</v>
      </c>
      <c r="W3922" s="83">
        <f>VLOOKUP(V3922,Factors!$E$6:$H$5950,4,FALSE)</f>
        <v>0.1119</v>
      </c>
      <c r="X3922" t="str">
        <f>VLOOKUP(V3922,Factors!$E$6:$F$5950,2,FALSE)</f>
        <v>Customers-All</v>
      </c>
      <c r="Y3922" s="92">
        <f t="shared" ref="Y3922:Y3985" si="372">U3922*W3922</f>
        <v>1087.4598659999999</v>
      </c>
      <c r="Z3922" s="92">
        <f t="shared" ref="Z3922:Z3985" si="373">U3922-Y3922</f>
        <v>8630.6801340000002</v>
      </c>
      <c r="AA3922" s="92">
        <f t="shared" ref="AA3922:AA3985" si="374">Y3922+Z3922</f>
        <v>9718.14</v>
      </c>
    </row>
    <row r="3923" spans="1:27" x14ac:dyDescent="0.25">
      <c r="A3923" t="s">
        <v>814</v>
      </c>
      <c r="B3923" t="s">
        <v>761</v>
      </c>
      <c r="C3923" t="s">
        <v>762</v>
      </c>
      <c r="D3923" t="s">
        <v>815</v>
      </c>
      <c r="E3923" t="s">
        <v>816</v>
      </c>
      <c r="F3923" t="str">
        <f t="shared" si="370"/>
        <v>1315</v>
      </c>
      <c r="G3923" t="s">
        <v>136</v>
      </c>
      <c r="H3923" t="s">
        <v>137</v>
      </c>
      <c r="I3923" s="91"/>
      <c r="J3923" s="91"/>
      <c r="K3923" s="91"/>
      <c r="L3923" s="91">
        <v>2.4</v>
      </c>
      <c r="M3923" s="91">
        <v>0.6</v>
      </c>
      <c r="N3923" s="91">
        <v>3.5</v>
      </c>
      <c r="O3923" s="91"/>
      <c r="P3923" s="91"/>
      <c r="Q3923" s="91">
        <v>15</v>
      </c>
      <c r="R3923" s="91"/>
      <c r="S3923" s="91"/>
      <c r="T3923" s="91">
        <v>3.6</v>
      </c>
      <c r="U3923" s="91">
        <f t="shared" si="371"/>
        <v>25.1</v>
      </c>
      <c r="V3923" s="82" t="str">
        <f t="shared" si="369"/>
        <v>115401315912</v>
      </c>
      <c r="W3923" s="83">
        <f>VLOOKUP(V3923,Factors!$E$6:$H$5950,4,FALSE)</f>
        <v>0.1119</v>
      </c>
      <c r="X3923" t="str">
        <f>VLOOKUP(V3923,Factors!$E$6:$F$5950,2,FALSE)</f>
        <v>Customers-All</v>
      </c>
      <c r="Y3923" s="92">
        <f t="shared" si="372"/>
        <v>2.8086900000000004</v>
      </c>
      <c r="Z3923" s="92">
        <f t="shared" si="373"/>
        <v>22.291310000000003</v>
      </c>
      <c r="AA3923" s="92">
        <f t="shared" si="374"/>
        <v>25.1</v>
      </c>
    </row>
    <row r="3924" spans="1:27" x14ac:dyDescent="0.25">
      <c r="A3924" t="s">
        <v>814</v>
      </c>
      <c r="B3924" t="s">
        <v>761</v>
      </c>
      <c r="C3924" t="s">
        <v>762</v>
      </c>
      <c r="D3924" t="s">
        <v>815</v>
      </c>
      <c r="E3924" t="s">
        <v>816</v>
      </c>
      <c r="F3924" t="str">
        <f t="shared" si="370"/>
        <v>1315</v>
      </c>
      <c r="G3924" t="s">
        <v>199</v>
      </c>
      <c r="H3924" t="s">
        <v>200</v>
      </c>
      <c r="I3924" s="91"/>
      <c r="J3924" s="91"/>
      <c r="K3924" s="91"/>
      <c r="L3924" s="91"/>
      <c r="M3924" s="91">
        <v>83.96</v>
      </c>
      <c r="N3924" s="91"/>
      <c r="O3924" s="91">
        <v>92.65</v>
      </c>
      <c r="P3924" s="91"/>
      <c r="Q3924" s="91">
        <v>43</v>
      </c>
      <c r="R3924" s="91"/>
      <c r="S3924" s="91"/>
      <c r="T3924" s="91"/>
      <c r="U3924" s="91">
        <f t="shared" si="371"/>
        <v>219.61</v>
      </c>
      <c r="V3924" s="82" t="str">
        <f t="shared" si="369"/>
        <v>115401315912</v>
      </c>
      <c r="W3924" s="83">
        <f>VLOOKUP(V3924,Factors!$E$6:$H$5950,4,FALSE)</f>
        <v>0.1119</v>
      </c>
      <c r="X3924" t="str">
        <f>VLOOKUP(V3924,Factors!$E$6:$F$5950,2,FALSE)</f>
        <v>Customers-All</v>
      </c>
      <c r="Y3924" s="92">
        <f t="shared" si="372"/>
        <v>24.574359000000001</v>
      </c>
      <c r="Z3924" s="92">
        <f t="shared" si="373"/>
        <v>195.035641</v>
      </c>
      <c r="AA3924" s="92">
        <f t="shared" si="374"/>
        <v>219.61</v>
      </c>
    </row>
    <row r="3925" spans="1:27" x14ac:dyDescent="0.25">
      <c r="A3925" t="s">
        <v>814</v>
      </c>
      <c r="B3925" t="s">
        <v>761</v>
      </c>
      <c r="C3925" t="s">
        <v>762</v>
      </c>
      <c r="D3925" t="s">
        <v>815</v>
      </c>
      <c r="E3925" t="s">
        <v>816</v>
      </c>
      <c r="F3925" t="str">
        <f t="shared" si="370"/>
        <v>1315</v>
      </c>
      <c r="G3925" t="s">
        <v>102</v>
      </c>
      <c r="H3925" t="s">
        <v>103</v>
      </c>
      <c r="I3925" s="91"/>
      <c r="J3925" s="91">
        <v>31829.73</v>
      </c>
      <c r="K3925" s="91"/>
      <c r="L3925" s="91"/>
      <c r="M3925" s="91">
        <v>18076.189999999999</v>
      </c>
      <c r="N3925" s="91"/>
      <c r="O3925" s="91"/>
      <c r="P3925" s="91">
        <v>4818.24</v>
      </c>
      <c r="Q3925" s="91"/>
      <c r="R3925" s="91">
        <v>2511.27</v>
      </c>
      <c r="S3925" s="91"/>
      <c r="T3925" s="91"/>
      <c r="U3925" s="91">
        <f t="shared" si="371"/>
        <v>57235.429999999993</v>
      </c>
      <c r="V3925" s="82" t="str">
        <f t="shared" si="369"/>
        <v>115401315912</v>
      </c>
      <c r="W3925" s="83">
        <f>VLOOKUP(V3925,Factors!$E$6:$H$5950,4,FALSE)</f>
        <v>0.1119</v>
      </c>
      <c r="X3925" t="str">
        <f>VLOOKUP(V3925,Factors!$E$6:$F$5950,2,FALSE)</f>
        <v>Customers-All</v>
      </c>
      <c r="Y3925" s="92">
        <f t="shared" si="372"/>
        <v>6404.644616999999</v>
      </c>
      <c r="Z3925" s="92">
        <f t="shared" si="373"/>
        <v>50830.785382999995</v>
      </c>
      <c r="AA3925" s="92">
        <f t="shared" si="374"/>
        <v>57235.429999999993</v>
      </c>
    </row>
    <row r="3926" spans="1:27" x14ac:dyDescent="0.25">
      <c r="A3926" t="s">
        <v>814</v>
      </c>
      <c r="B3926" t="s">
        <v>761</v>
      </c>
      <c r="C3926" t="s">
        <v>762</v>
      </c>
      <c r="D3926" t="s">
        <v>815</v>
      </c>
      <c r="E3926" t="s">
        <v>816</v>
      </c>
      <c r="F3926" t="str">
        <f t="shared" si="370"/>
        <v>1315</v>
      </c>
      <c r="G3926" t="s">
        <v>495</v>
      </c>
      <c r="H3926" t="s">
        <v>496</v>
      </c>
      <c r="I3926" s="91"/>
      <c r="J3926" s="91"/>
      <c r="K3926" s="91"/>
      <c r="L3926" s="91"/>
      <c r="M3926" s="91"/>
      <c r="N3926" s="91"/>
      <c r="O3926" s="91">
        <v>600</v>
      </c>
      <c r="P3926" s="91"/>
      <c r="Q3926" s="91"/>
      <c r="R3926" s="91"/>
      <c r="S3926" s="91"/>
      <c r="T3926" s="91"/>
      <c r="U3926" s="91">
        <f t="shared" si="371"/>
        <v>600</v>
      </c>
      <c r="V3926" s="82" t="str">
        <f t="shared" si="369"/>
        <v>115401315912</v>
      </c>
      <c r="W3926" s="83">
        <f>VLOOKUP(V3926,Factors!$E$6:$H$5950,4,FALSE)</f>
        <v>0.1119</v>
      </c>
      <c r="X3926" t="str">
        <f>VLOOKUP(V3926,Factors!$E$6:$F$5950,2,FALSE)</f>
        <v>Customers-All</v>
      </c>
      <c r="Y3926" s="92">
        <f t="shared" si="372"/>
        <v>67.14</v>
      </c>
      <c r="Z3926" s="92">
        <f t="shared" si="373"/>
        <v>532.86</v>
      </c>
      <c r="AA3926" s="92">
        <f t="shared" si="374"/>
        <v>600</v>
      </c>
    </row>
    <row r="3927" spans="1:27" x14ac:dyDescent="0.25">
      <c r="A3927" t="s">
        <v>814</v>
      </c>
      <c r="B3927" t="s">
        <v>761</v>
      </c>
      <c r="C3927" t="s">
        <v>762</v>
      </c>
      <c r="D3927" t="s">
        <v>815</v>
      </c>
      <c r="E3927" t="s">
        <v>816</v>
      </c>
      <c r="F3927" t="str">
        <f t="shared" si="370"/>
        <v>1315</v>
      </c>
      <c r="G3927" t="s">
        <v>357</v>
      </c>
      <c r="H3927" t="s">
        <v>358</v>
      </c>
      <c r="I3927" s="91">
        <v>4900</v>
      </c>
      <c r="J3927" s="91">
        <v>2000</v>
      </c>
      <c r="K3927" s="91">
        <v>8750</v>
      </c>
      <c r="L3927" s="91">
        <v>29111.79</v>
      </c>
      <c r="M3927" s="91">
        <v>20153.05</v>
      </c>
      <c r="N3927" s="91">
        <v>7000</v>
      </c>
      <c r="O3927" s="91">
        <v>5747.1</v>
      </c>
      <c r="P3927" s="91">
        <v>9025</v>
      </c>
      <c r="Q3927" s="91">
        <v>3000</v>
      </c>
      <c r="R3927" s="91">
        <v>21430</v>
      </c>
      <c r="S3927" s="91">
        <v>500</v>
      </c>
      <c r="T3927" s="91">
        <v>22410</v>
      </c>
      <c r="U3927" s="91">
        <f t="shared" si="371"/>
        <v>134026.94</v>
      </c>
      <c r="V3927" s="82" t="str">
        <f t="shared" si="369"/>
        <v>115401315912</v>
      </c>
      <c r="W3927" s="83">
        <f>VLOOKUP(V3927,Factors!$E$6:$H$5950,4,FALSE)</f>
        <v>0.1119</v>
      </c>
      <c r="X3927" t="str">
        <f>VLOOKUP(V3927,Factors!$E$6:$F$5950,2,FALSE)</f>
        <v>Customers-All</v>
      </c>
      <c r="Y3927" s="92">
        <f t="shared" si="372"/>
        <v>14997.614586</v>
      </c>
      <c r="Z3927" s="92">
        <f t="shared" si="373"/>
        <v>119029.32541400001</v>
      </c>
      <c r="AA3927" s="92">
        <f t="shared" si="374"/>
        <v>134026.94</v>
      </c>
    </row>
    <row r="3928" spans="1:27" x14ac:dyDescent="0.25">
      <c r="A3928" t="s">
        <v>814</v>
      </c>
      <c r="B3928" t="s">
        <v>761</v>
      </c>
      <c r="C3928" t="s">
        <v>762</v>
      </c>
      <c r="D3928" t="s">
        <v>815</v>
      </c>
      <c r="E3928" t="s">
        <v>816</v>
      </c>
      <c r="F3928" t="str">
        <f t="shared" si="370"/>
        <v>1315</v>
      </c>
      <c r="G3928" t="s">
        <v>144</v>
      </c>
      <c r="H3928" t="s">
        <v>145</v>
      </c>
      <c r="I3928" s="91">
        <v>91.04</v>
      </c>
      <c r="J3928" s="91"/>
      <c r="K3928" s="91"/>
      <c r="L3928" s="91">
        <v>10.35</v>
      </c>
      <c r="M3928" s="91"/>
      <c r="N3928" s="91"/>
      <c r="O3928" s="91"/>
      <c r="P3928" s="91">
        <v>69.88</v>
      </c>
      <c r="Q3928" s="91"/>
      <c r="R3928" s="91"/>
      <c r="S3928" s="91"/>
      <c r="T3928" s="91">
        <v>13.5</v>
      </c>
      <c r="U3928" s="91">
        <f t="shared" si="371"/>
        <v>184.76999999999998</v>
      </c>
      <c r="V3928" s="82" t="str">
        <f t="shared" si="369"/>
        <v>115401315912</v>
      </c>
      <c r="W3928" s="83">
        <f>VLOOKUP(V3928,Factors!$E$6:$H$5950,4,FALSE)</f>
        <v>0.1119</v>
      </c>
      <c r="X3928" t="str">
        <f>VLOOKUP(V3928,Factors!$E$6:$F$5950,2,FALSE)</f>
        <v>Customers-All</v>
      </c>
      <c r="Y3928" s="92">
        <f t="shared" si="372"/>
        <v>20.675762999999996</v>
      </c>
      <c r="Z3928" s="92">
        <f t="shared" si="373"/>
        <v>164.09423699999999</v>
      </c>
      <c r="AA3928" s="92">
        <f t="shared" si="374"/>
        <v>184.76999999999998</v>
      </c>
    </row>
    <row r="3929" spans="1:27" x14ac:dyDescent="0.25">
      <c r="A3929" t="s">
        <v>814</v>
      </c>
      <c r="B3929" t="s">
        <v>761</v>
      </c>
      <c r="C3929" t="s">
        <v>762</v>
      </c>
      <c r="D3929" t="s">
        <v>819</v>
      </c>
      <c r="E3929" t="s">
        <v>820</v>
      </c>
      <c r="F3929" t="str">
        <f t="shared" si="370"/>
        <v>1505</v>
      </c>
      <c r="G3929" t="s">
        <v>715</v>
      </c>
      <c r="H3929" t="s">
        <v>716</v>
      </c>
      <c r="I3929" s="91"/>
      <c r="J3929" s="91"/>
      <c r="K3929" s="91"/>
      <c r="L3929" s="91"/>
      <c r="M3929" s="91"/>
      <c r="N3929" s="91"/>
      <c r="O3929" s="91">
        <v>23.53</v>
      </c>
      <c r="P3929" s="91"/>
      <c r="Q3929" s="91"/>
      <c r="R3929" s="91"/>
      <c r="S3929" s="91"/>
      <c r="T3929" s="91"/>
      <c r="U3929" s="91">
        <f t="shared" si="371"/>
        <v>23.53</v>
      </c>
      <c r="V3929" s="82" t="str">
        <f t="shared" si="369"/>
        <v>115401505912</v>
      </c>
      <c r="W3929" s="83">
        <f>VLOOKUP(V3929,Factors!$E$6:$H$5950,4,FALSE)</f>
        <v>0.1119</v>
      </c>
      <c r="X3929" t="str">
        <f>VLOOKUP(V3929,Factors!$E$6:$F$5950,2,FALSE)</f>
        <v>Customers-All</v>
      </c>
      <c r="Y3929" s="92">
        <f t="shared" si="372"/>
        <v>2.6330070000000001</v>
      </c>
      <c r="Z3929" s="92">
        <f t="shared" si="373"/>
        <v>20.896993000000002</v>
      </c>
      <c r="AA3929" s="92">
        <f t="shared" si="374"/>
        <v>23.53</v>
      </c>
    </row>
    <row r="3930" spans="1:27" x14ac:dyDescent="0.25">
      <c r="A3930" t="s">
        <v>814</v>
      </c>
      <c r="B3930" t="s">
        <v>761</v>
      </c>
      <c r="C3930" t="s">
        <v>762</v>
      </c>
      <c r="D3930" t="s">
        <v>835</v>
      </c>
      <c r="E3930" t="s">
        <v>836</v>
      </c>
      <c r="F3930" t="str">
        <f t="shared" si="370"/>
        <v>4765</v>
      </c>
      <c r="G3930" t="s">
        <v>110</v>
      </c>
      <c r="H3930" t="s">
        <v>111</v>
      </c>
      <c r="I3930" s="91">
        <v>10847.51</v>
      </c>
      <c r="J3930" s="91">
        <v>11318.9</v>
      </c>
      <c r="K3930" s="91">
        <v>10667.03</v>
      </c>
      <c r="L3930" s="91">
        <v>11467.27</v>
      </c>
      <c r="M3930" s="91">
        <v>10210.92</v>
      </c>
      <c r="N3930" s="91">
        <v>11761.7</v>
      </c>
      <c r="O3930" s="91">
        <v>9403.16</v>
      </c>
      <c r="P3930" s="91">
        <v>10792.58</v>
      </c>
      <c r="Q3930" s="91">
        <v>10542.81</v>
      </c>
      <c r="R3930" s="91">
        <v>10700.63</v>
      </c>
      <c r="S3930" s="91">
        <v>8721.32</v>
      </c>
      <c r="T3930" s="91">
        <v>-109158.74</v>
      </c>
      <c r="U3930" s="91">
        <f t="shared" si="371"/>
        <v>7275.0900000000111</v>
      </c>
      <c r="V3930" s="82" t="str">
        <f t="shared" si="369"/>
        <v>115404765912</v>
      </c>
      <c r="W3930" s="83">
        <f>VLOOKUP(V3930,Factors!$E$6:$H$5950,4,FALSE)</f>
        <v>0.1119</v>
      </c>
      <c r="X3930" t="str">
        <f>VLOOKUP(V3930,Factors!$E$6:$F$5950,2,FALSE)</f>
        <v>Customers-All</v>
      </c>
      <c r="Y3930" s="92">
        <f t="shared" si="372"/>
        <v>814.08257100000128</v>
      </c>
      <c r="Z3930" s="92">
        <f t="shared" si="373"/>
        <v>6461.0074290000102</v>
      </c>
      <c r="AA3930" s="92">
        <f t="shared" si="374"/>
        <v>7275.0900000000111</v>
      </c>
    </row>
    <row r="3931" spans="1:27" x14ac:dyDescent="0.25">
      <c r="A3931" t="s">
        <v>814</v>
      </c>
      <c r="B3931" t="s">
        <v>761</v>
      </c>
      <c r="C3931" t="s">
        <v>762</v>
      </c>
      <c r="D3931" t="s">
        <v>835</v>
      </c>
      <c r="E3931" t="s">
        <v>836</v>
      </c>
      <c r="F3931" t="str">
        <f t="shared" si="370"/>
        <v>4765</v>
      </c>
      <c r="G3931" t="s">
        <v>112</v>
      </c>
      <c r="H3931" t="s">
        <v>113</v>
      </c>
      <c r="I3931" s="91"/>
      <c r="J3931" s="91"/>
      <c r="K3931" s="91"/>
      <c r="L3931" s="91"/>
      <c r="M3931" s="91"/>
      <c r="N3931" s="91"/>
      <c r="O3931" s="91"/>
      <c r="P3931" s="91"/>
      <c r="Q3931" s="91"/>
      <c r="R3931" s="91">
        <v>1632.64</v>
      </c>
      <c r="S3931" s="91"/>
      <c r="T3931" s="91">
        <v>-1632.64</v>
      </c>
      <c r="U3931" s="91">
        <f t="shared" si="371"/>
        <v>0</v>
      </c>
      <c r="V3931" s="82" t="str">
        <f t="shared" si="369"/>
        <v>115404765912</v>
      </c>
      <c r="W3931" s="83">
        <f>VLOOKUP(V3931,Factors!$E$6:$H$5950,4,FALSE)</f>
        <v>0.1119</v>
      </c>
      <c r="X3931" t="str">
        <f>VLOOKUP(V3931,Factors!$E$6:$F$5950,2,FALSE)</f>
        <v>Customers-All</v>
      </c>
      <c r="Y3931" s="92">
        <f t="shared" si="372"/>
        <v>0</v>
      </c>
      <c r="Z3931" s="92">
        <f t="shared" si="373"/>
        <v>0</v>
      </c>
      <c r="AA3931" s="92">
        <f t="shared" si="374"/>
        <v>0</v>
      </c>
    </row>
    <row r="3932" spans="1:27" x14ac:dyDescent="0.25">
      <c r="A3932" t="s">
        <v>814</v>
      </c>
      <c r="B3932" t="s">
        <v>761</v>
      </c>
      <c r="C3932" t="s">
        <v>762</v>
      </c>
      <c r="D3932" t="s">
        <v>835</v>
      </c>
      <c r="E3932" t="s">
        <v>836</v>
      </c>
      <c r="F3932" t="str">
        <f t="shared" si="370"/>
        <v>4765</v>
      </c>
      <c r="G3932" t="s">
        <v>88</v>
      </c>
      <c r="H3932" t="s">
        <v>89</v>
      </c>
      <c r="I3932" s="91">
        <v>1567.24</v>
      </c>
      <c r="J3932" s="91">
        <v>1567.24</v>
      </c>
      <c r="K3932" s="91">
        <v>1621.96</v>
      </c>
      <c r="L3932" s="91">
        <v>1621.96</v>
      </c>
      <c r="M3932" s="91">
        <v>1621.95</v>
      </c>
      <c r="N3932" s="91">
        <v>1621.96</v>
      </c>
      <c r="O3932" s="91">
        <v>1621.97</v>
      </c>
      <c r="P3932" s="91">
        <v>1621.95</v>
      </c>
      <c r="Q3932" s="91">
        <v>1621.96</v>
      </c>
      <c r="R3932" s="91">
        <v>1621.95</v>
      </c>
      <c r="S3932" s="91">
        <v>1621.94</v>
      </c>
      <c r="T3932" s="91">
        <v>-16110.14</v>
      </c>
      <c r="U3932" s="91">
        <f t="shared" si="371"/>
        <v>1621.9400000000023</v>
      </c>
      <c r="V3932" s="82" t="str">
        <f t="shared" si="369"/>
        <v>115404765912</v>
      </c>
      <c r="W3932" s="83">
        <f>VLOOKUP(V3932,Factors!$E$6:$H$5950,4,FALSE)</f>
        <v>0.1119</v>
      </c>
      <c r="X3932" t="str">
        <f>VLOOKUP(V3932,Factors!$E$6:$F$5950,2,FALSE)</f>
        <v>Customers-All</v>
      </c>
      <c r="Y3932" s="92">
        <f t="shared" si="372"/>
        <v>181.49508600000027</v>
      </c>
      <c r="Z3932" s="92">
        <f t="shared" si="373"/>
        <v>1440.444914000002</v>
      </c>
      <c r="AA3932" s="92">
        <f t="shared" si="374"/>
        <v>1621.9400000000023</v>
      </c>
    </row>
    <row r="3933" spans="1:27" x14ac:dyDescent="0.25">
      <c r="A3933" t="s">
        <v>814</v>
      </c>
      <c r="B3933" t="s">
        <v>761</v>
      </c>
      <c r="C3933" t="s">
        <v>762</v>
      </c>
      <c r="D3933" t="s">
        <v>835</v>
      </c>
      <c r="E3933" t="s">
        <v>836</v>
      </c>
      <c r="F3933" t="str">
        <f t="shared" si="370"/>
        <v>4765</v>
      </c>
      <c r="G3933" t="s">
        <v>90</v>
      </c>
      <c r="H3933" t="s">
        <v>91</v>
      </c>
      <c r="I3933" s="91">
        <v>6088.62</v>
      </c>
      <c r="J3933" s="91">
        <v>6088.62</v>
      </c>
      <c r="K3933" s="91">
        <v>6301.23</v>
      </c>
      <c r="L3933" s="91">
        <v>6301.24</v>
      </c>
      <c r="M3933" s="91">
        <v>6301.22</v>
      </c>
      <c r="N3933" s="91">
        <v>6301.24</v>
      </c>
      <c r="O3933" s="91">
        <v>6301.22</v>
      </c>
      <c r="P3933" s="91">
        <v>6301.23</v>
      </c>
      <c r="Q3933" s="91">
        <v>6301.23</v>
      </c>
      <c r="R3933" s="91">
        <v>6301.23</v>
      </c>
      <c r="S3933" s="91">
        <v>6301.22</v>
      </c>
      <c r="T3933" s="91">
        <v>-62587.07</v>
      </c>
      <c r="U3933" s="91">
        <f t="shared" si="371"/>
        <v>6301.2299999999886</v>
      </c>
      <c r="V3933" s="82" t="str">
        <f t="shared" si="369"/>
        <v>115404765912</v>
      </c>
      <c r="W3933" s="83">
        <f>VLOOKUP(V3933,Factors!$E$6:$H$5950,4,FALSE)</f>
        <v>0.1119</v>
      </c>
      <c r="X3933" t="str">
        <f>VLOOKUP(V3933,Factors!$E$6:$F$5950,2,FALSE)</f>
        <v>Customers-All</v>
      </c>
      <c r="Y3933" s="92">
        <f t="shared" si="372"/>
        <v>705.1076369999987</v>
      </c>
      <c r="Z3933" s="92">
        <f t="shared" si="373"/>
        <v>5596.1223629999895</v>
      </c>
      <c r="AA3933" s="92">
        <f t="shared" si="374"/>
        <v>6301.2299999999886</v>
      </c>
    </row>
    <row r="3934" spans="1:27" x14ac:dyDescent="0.25">
      <c r="A3934" t="s">
        <v>814</v>
      </c>
      <c r="B3934" t="s">
        <v>761</v>
      </c>
      <c r="C3934" t="s">
        <v>762</v>
      </c>
      <c r="D3934" t="s">
        <v>835</v>
      </c>
      <c r="E3934" t="s">
        <v>836</v>
      </c>
      <c r="F3934" t="str">
        <f t="shared" si="370"/>
        <v>4765</v>
      </c>
      <c r="G3934" t="s">
        <v>118</v>
      </c>
      <c r="H3934" t="s">
        <v>119</v>
      </c>
      <c r="I3934" s="91"/>
      <c r="J3934" s="91"/>
      <c r="K3934" s="91">
        <v>18.989999999999998</v>
      </c>
      <c r="L3934" s="91"/>
      <c r="M3934" s="91"/>
      <c r="N3934" s="91"/>
      <c r="O3934" s="91"/>
      <c r="P3934" s="91"/>
      <c r="Q3934" s="91">
        <v>46.65</v>
      </c>
      <c r="R3934" s="91">
        <v>500</v>
      </c>
      <c r="S3934" s="91"/>
      <c r="T3934" s="91">
        <v>-565.64</v>
      </c>
      <c r="U3934" s="91">
        <f t="shared" si="371"/>
        <v>0</v>
      </c>
      <c r="V3934" s="82" t="str">
        <f t="shared" si="369"/>
        <v>115404765912</v>
      </c>
      <c r="W3934" s="83">
        <f>VLOOKUP(V3934,Factors!$E$6:$H$5950,4,FALSE)</f>
        <v>0.1119</v>
      </c>
      <c r="X3934" t="str">
        <f>VLOOKUP(V3934,Factors!$E$6:$F$5950,2,FALSE)</f>
        <v>Customers-All</v>
      </c>
      <c r="Y3934" s="92">
        <f t="shared" si="372"/>
        <v>0</v>
      </c>
      <c r="Z3934" s="92">
        <f t="shared" si="373"/>
        <v>0</v>
      </c>
      <c r="AA3934" s="92">
        <f t="shared" si="374"/>
        <v>0</v>
      </c>
    </row>
    <row r="3935" spans="1:27" x14ac:dyDescent="0.25">
      <c r="A3935" t="s">
        <v>814</v>
      </c>
      <c r="B3935" t="s">
        <v>761</v>
      </c>
      <c r="C3935" t="s">
        <v>762</v>
      </c>
      <c r="D3935" t="s">
        <v>835</v>
      </c>
      <c r="E3935" t="s">
        <v>836</v>
      </c>
      <c r="F3935" t="str">
        <f t="shared" si="370"/>
        <v>4765</v>
      </c>
      <c r="G3935" t="s">
        <v>61</v>
      </c>
      <c r="H3935" t="s">
        <v>62</v>
      </c>
      <c r="I3935" s="91"/>
      <c r="J3935" s="91">
        <v>5977.63</v>
      </c>
      <c r="K3935" s="91">
        <v>2696.66</v>
      </c>
      <c r="L3935" s="91">
        <v>254.53</v>
      </c>
      <c r="M3935" s="91">
        <v>18.32</v>
      </c>
      <c r="N3935" s="91">
        <v>1059.32</v>
      </c>
      <c r="O3935" s="91">
        <v>98.32</v>
      </c>
      <c r="P3935" s="91">
        <v>8832.4</v>
      </c>
      <c r="Q3935" s="91">
        <v>45.2</v>
      </c>
      <c r="R3935" s="91">
        <v>4946.5</v>
      </c>
      <c r="S3935" s="91">
        <v>39.35</v>
      </c>
      <c r="T3935" s="91">
        <v>-23968.23</v>
      </c>
      <c r="U3935" s="91">
        <f t="shared" si="371"/>
        <v>0</v>
      </c>
      <c r="V3935" s="82" t="str">
        <f t="shared" si="369"/>
        <v>115404765912</v>
      </c>
      <c r="W3935" s="83">
        <f>VLOOKUP(V3935,Factors!$E$6:$H$5950,4,FALSE)</f>
        <v>0.1119</v>
      </c>
      <c r="X3935" t="str">
        <f>VLOOKUP(V3935,Factors!$E$6:$F$5950,2,FALSE)</f>
        <v>Customers-All</v>
      </c>
      <c r="Y3935" s="92">
        <f t="shared" si="372"/>
        <v>0</v>
      </c>
      <c r="Z3935" s="92">
        <f t="shared" si="373"/>
        <v>0</v>
      </c>
      <c r="AA3935" s="92">
        <f t="shared" si="374"/>
        <v>0</v>
      </c>
    </row>
    <row r="3936" spans="1:27" x14ac:dyDescent="0.25">
      <c r="A3936" t="s">
        <v>814</v>
      </c>
      <c r="B3936" t="s">
        <v>761</v>
      </c>
      <c r="C3936" t="s">
        <v>762</v>
      </c>
      <c r="D3936" t="s">
        <v>835</v>
      </c>
      <c r="E3936" t="s">
        <v>836</v>
      </c>
      <c r="F3936" t="str">
        <f t="shared" si="370"/>
        <v>4765</v>
      </c>
      <c r="G3936" t="s">
        <v>92</v>
      </c>
      <c r="H3936" t="s">
        <v>93</v>
      </c>
      <c r="I3936" s="91"/>
      <c r="J3936" s="91"/>
      <c r="K3936" s="91"/>
      <c r="L3936" s="91"/>
      <c r="M3936" s="91"/>
      <c r="N3936" s="91"/>
      <c r="O3936" s="91"/>
      <c r="P3936" s="91"/>
      <c r="Q3936" s="91">
        <v>3.23</v>
      </c>
      <c r="R3936" s="91"/>
      <c r="S3936" s="91"/>
      <c r="T3936" s="91">
        <v>-3.23</v>
      </c>
      <c r="U3936" s="91">
        <f t="shared" si="371"/>
        <v>0</v>
      </c>
      <c r="V3936" s="82" t="str">
        <f t="shared" si="369"/>
        <v>115404765912</v>
      </c>
      <c r="W3936" s="83">
        <f>VLOOKUP(V3936,Factors!$E$6:$H$5950,4,FALSE)</f>
        <v>0.1119</v>
      </c>
      <c r="X3936" t="str">
        <f>VLOOKUP(V3936,Factors!$E$6:$F$5950,2,FALSE)</f>
        <v>Customers-All</v>
      </c>
      <c r="Y3936" s="92">
        <f t="shared" si="372"/>
        <v>0</v>
      </c>
      <c r="Z3936" s="92">
        <f t="shared" si="373"/>
        <v>0</v>
      </c>
      <c r="AA3936" s="92">
        <f t="shared" si="374"/>
        <v>0</v>
      </c>
    </row>
    <row r="3937" spans="1:27" x14ac:dyDescent="0.25">
      <c r="A3937" t="s">
        <v>814</v>
      </c>
      <c r="B3937" t="s">
        <v>761</v>
      </c>
      <c r="C3937" t="s">
        <v>762</v>
      </c>
      <c r="D3937" t="s">
        <v>835</v>
      </c>
      <c r="E3937" t="s">
        <v>836</v>
      </c>
      <c r="F3937" t="str">
        <f t="shared" si="370"/>
        <v>4765</v>
      </c>
      <c r="G3937" t="s">
        <v>120</v>
      </c>
      <c r="H3937" t="s">
        <v>121</v>
      </c>
      <c r="I3937" s="91"/>
      <c r="J3937" s="91"/>
      <c r="K3937" s="91">
        <v>9.81</v>
      </c>
      <c r="L3937" s="91">
        <v>31.07</v>
      </c>
      <c r="M3937" s="91"/>
      <c r="N3937" s="91"/>
      <c r="O3937" s="91"/>
      <c r="P3937" s="91">
        <v>150.41999999999999</v>
      </c>
      <c r="Q3937" s="91"/>
      <c r="R3937" s="91"/>
      <c r="S3937" s="91"/>
      <c r="T3937" s="91">
        <v>-119.36</v>
      </c>
      <c r="U3937" s="91">
        <f t="shared" si="371"/>
        <v>71.939999999999984</v>
      </c>
      <c r="V3937" s="82" t="str">
        <f t="shared" si="369"/>
        <v>115404765912</v>
      </c>
      <c r="W3937" s="83">
        <f>VLOOKUP(V3937,Factors!$E$6:$H$5950,4,FALSE)</f>
        <v>0.1119</v>
      </c>
      <c r="X3937" t="str">
        <f>VLOOKUP(V3937,Factors!$E$6:$F$5950,2,FALSE)</f>
        <v>Customers-All</v>
      </c>
      <c r="Y3937" s="92">
        <f t="shared" si="372"/>
        <v>8.0500859999999985</v>
      </c>
      <c r="Z3937" s="92">
        <f t="shared" si="373"/>
        <v>63.889913999999983</v>
      </c>
      <c r="AA3937" s="92">
        <f t="shared" si="374"/>
        <v>71.939999999999984</v>
      </c>
    </row>
    <row r="3938" spans="1:27" x14ac:dyDescent="0.25">
      <c r="A3938" t="s">
        <v>814</v>
      </c>
      <c r="B3938" t="s">
        <v>761</v>
      </c>
      <c r="C3938" t="s">
        <v>762</v>
      </c>
      <c r="D3938" t="s">
        <v>835</v>
      </c>
      <c r="E3938" t="s">
        <v>836</v>
      </c>
      <c r="F3938" t="str">
        <f t="shared" si="370"/>
        <v>4765</v>
      </c>
      <c r="G3938" t="s">
        <v>44</v>
      </c>
      <c r="H3938" t="s">
        <v>45</v>
      </c>
      <c r="I3938" s="91">
        <v>116.2</v>
      </c>
      <c r="J3938" s="91"/>
      <c r="K3938" s="91">
        <v>62.5</v>
      </c>
      <c r="L3938" s="91">
        <v>18.899999999999999</v>
      </c>
      <c r="M3938" s="91">
        <v>379.5</v>
      </c>
      <c r="N3938" s="91">
        <v>493.9</v>
      </c>
      <c r="O3938" s="91">
        <v>502.3</v>
      </c>
      <c r="P3938" s="91">
        <v>210.2</v>
      </c>
      <c r="Q3938" s="91">
        <v>91.8</v>
      </c>
      <c r="R3938" s="91"/>
      <c r="S3938" s="91">
        <v>297</v>
      </c>
      <c r="T3938" s="91">
        <v>-2172.3000000000002</v>
      </c>
      <c r="U3938" s="91">
        <f t="shared" si="371"/>
        <v>0</v>
      </c>
      <c r="V3938" s="82" t="str">
        <f t="shared" si="369"/>
        <v>115404765912</v>
      </c>
      <c r="W3938" s="83">
        <f>VLOOKUP(V3938,Factors!$E$6:$H$5950,4,FALSE)</f>
        <v>0.1119</v>
      </c>
      <c r="X3938" t="str">
        <f>VLOOKUP(V3938,Factors!$E$6:$F$5950,2,FALSE)</f>
        <v>Customers-All</v>
      </c>
      <c r="Y3938" s="92">
        <f t="shared" si="372"/>
        <v>0</v>
      </c>
      <c r="Z3938" s="92">
        <f t="shared" si="373"/>
        <v>0</v>
      </c>
      <c r="AA3938" s="92">
        <f t="shared" si="374"/>
        <v>0</v>
      </c>
    </row>
    <row r="3939" spans="1:27" x14ac:dyDescent="0.25">
      <c r="A3939" t="s">
        <v>814</v>
      </c>
      <c r="B3939" t="s">
        <v>761</v>
      </c>
      <c r="C3939" t="s">
        <v>762</v>
      </c>
      <c r="D3939" t="s">
        <v>835</v>
      </c>
      <c r="E3939" t="s">
        <v>836</v>
      </c>
      <c r="F3939" t="str">
        <f t="shared" si="370"/>
        <v>4765</v>
      </c>
      <c r="G3939" t="s">
        <v>207</v>
      </c>
      <c r="H3939" t="s">
        <v>208</v>
      </c>
      <c r="I3939" s="91">
        <v>0</v>
      </c>
      <c r="J3939" s="91"/>
      <c r="K3939" s="91"/>
      <c r="L3939" s="91"/>
      <c r="M3939" s="91"/>
      <c r="N3939" s="91"/>
      <c r="O3939" s="91"/>
      <c r="P3939" s="91"/>
      <c r="Q3939" s="91"/>
      <c r="R3939" s="91"/>
      <c r="S3939" s="91"/>
      <c r="T3939" s="91"/>
      <c r="U3939" s="91">
        <f t="shared" si="371"/>
        <v>0</v>
      </c>
      <c r="V3939" s="82" t="str">
        <f t="shared" si="369"/>
        <v>115404765912</v>
      </c>
      <c r="W3939" s="83">
        <f>VLOOKUP(V3939,Factors!$E$6:$H$5950,4,FALSE)</f>
        <v>0.1119</v>
      </c>
      <c r="X3939" t="str">
        <f>VLOOKUP(V3939,Factors!$E$6:$F$5950,2,FALSE)</f>
        <v>Customers-All</v>
      </c>
      <c r="Y3939" s="92">
        <f t="shared" si="372"/>
        <v>0</v>
      </c>
      <c r="Z3939" s="92">
        <f t="shared" si="373"/>
        <v>0</v>
      </c>
      <c r="AA3939" s="92">
        <f t="shared" si="374"/>
        <v>0</v>
      </c>
    </row>
    <row r="3940" spans="1:27" x14ac:dyDescent="0.25">
      <c r="A3940" t="s">
        <v>814</v>
      </c>
      <c r="B3940" t="s">
        <v>761</v>
      </c>
      <c r="C3940" t="s">
        <v>762</v>
      </c>
      <c r="D3940" t="s">
        <v>835</v>
      </c>
      <c r="E3940" t="s">
        <v>836</v>
      </c>
      <c r="F3940" t="str">
        <f t="shared" si="370"/>
        <v>4765</v>
      </c>
      <c r="G3940" t="s">
        <v>98</v>
      </c>
      <c r="H3940" t="s">
        <v>99</v>
      </c>
      <c r="I3940" s="91"/>
      <c r="J3940" s="91"/>
      <c r="K3940" s="91"/>
      <c r="L3940" s="91"/>
      <c r="M3940" s="91"/>
      <c r="N3940" s="91"/>
      <c r="O3940" s="91"/>
      <c r="P3940" s="91">
        <v>10.5</v>
      </c>
      <c r="Q3940" s="91"/>
      <c r="R3940" s="91"/>
      <c r="S3940" s="91"/>
      <c r="T3940" s="91">
        <v>-10.5</v>
      </c>
      <c r="U3940" s="91">
        <f t="shared" si="371"/>
        <v>0</v>
      </c>
      <c r="V3940" s="82" t="str">
        <f t="shared" si="369"/>
        <v>115404765912</v>
      </c>
      <c r="W3940" s="83">
        <f>VLOOKUP(V3940,Factors!$E$6:$H$5950,4,FALSE)</f>
        <v>0.1119</v>
      </c>
      <c r="X3940" t="str">
        <f>VLOOKUP(V3940,Factors!$E$6:$F$5950,2,FALSE)</f>
        <v>Customers-All</v>
      </c>
      <c r="Y3940" s="92">
        <f t="shared" si="372"/>
        <v>0</v>
      </c>
      <c r="Z3940" s="92">
        <f t="shared" si="373"/>
        <v>0</v>
      </c>
      <c r="AA3940" s="92">
        <f t="shared" si="374"/>
        <v>0</v>
      </c>
    </row>
    <row r="3941" spans="1:27" x14ac:dyDescent="0.25">
      <c r="A3941" t="s">
        <v>814</v>
      </c>
      <c r="B3941" t="s">
        <v>761</v>
      </c>
      <c r="C3941" t="s">
        <v>762</v>
      </c>
      <c r="D3941" t="s">
        <v>835</v>
      </c>
      <c r="E3941" t="s">
        <v>836</v>
      </c>
      <c r="F3941" t="str">
        <f t="shared" si="370"/>
        <v>4765</v>
      </c>
      <c r="G3941" t="s">
        <v>132</v>
      </c>
      <c r="H3941" t="s">
        <v>133</v>
      </c>
      <c r="I3941" s="91">
        <v>17.23</v>
      </c>
      <c r="J3941" s="91"/>
      <c r="K3941" s="91"/>
      <c r="L3941" s="91">
        <v>23.71</v>
      </c>
      <c r="M3941" s="91">
        <v>1071.78</v>
      </c>
      <c r="N3941" s="91"/>
      <c r="O3941" s="91"/>
      <c r="P3941" s="91"/>
      <c r="Q3941" s="91">
        <v>57.77</v>
      </c>
      <c r="R3941" s="91"/>
      <c r="S3941" s="91">
        <v>32.97</v>
      </c>
      <c r="T3941" s="91">
        <v>-1203.46</v>
      </c>
      <c r="U3941" s="91">
        <f t="shared" si="371"/>
        <v>0</v>
      </c>
      <c r="V3941" s="82" t="str">
        <f t="shared" si="369"/>
        <v>115404765912</v>
      </c>
      <c r="W3941" s="83">
        <f>VLOOKUP(V3941,Factors!$E$6:$H$5950,4,FALSE)</f>
        <v>0.1119</v>
      </c>
      <c r="X3941" t="str">
        <f>VLOOKUP(V3941,Factors!$E$6:$F$5950,2,FALSE)</f>
        <v>Customers-All</v>
      </c>
      <c r="Y3941" s="92">
        <f t="shared" si="372"/>
        <v>0</v>
      </c>
      <c r="Z3941" s="92">
        <f t="shared" si="373"/>
        <v>0</v>
      </c>
      <c r="AA3941" s="92">
        <f t="shared" si="374"/>
        <v>0</v>
      </c>
    </row>
    <row r="3942" spans="1:27" x14ac:dyDescent="0.25">
      <c r="A3942" t="s">
        <v>814</v>
      </c>
      <c r="B3942" t="s">
        <v>761</v>
      </c>
      <c r="C3942" t="s">
        <v>762</v>
      </c>
      <c r="D3942" t="s">
        <v>835</v>
      </c>
      <c r="E3942" t="s">
        <v>836</v>
      </c>
      <c r="F3942" t="str">
        <f t="shared" si="370"/>
        <v>4765</v>
      </c>
      <c r="G3942" t="s">
        <v>715</v>
      </c>
      <c r="H3942" t="s">
        <v>716</v>
      </c>
      <c r="I3942" s="91">
        <v>214.41</v>
      </c>
      <c r="J3942" s="91"/>
      <c r="K3942" s="91">
        <v>251.64</v>
      </c>
      <c r="L3942" s="91">
        <v>-663.61</v>
      </c>
      <c r="M3942" s="91">
        <v>42.07</v>
      </c>
      <c r="N3942" s="91">
        <v>795.92</v>
      </c>
      <c r="O3942" s="91"/>
      <c r="P3942" s="91">
        <v>314</v>
      </c>
      <c r="Q3942" s="91">
        <v>-25.84</v>
      </c>
      <c r="R3942" s="91">
        <v>-1494.72</v>
      </c>
      <c r="S3942" s="91"/>
      <c r="T3942" s="91">
        <v>104.85</v>
      </c>
      <c r="U3942" s="91">
        <f t="shared" si="371"/>
        <v>-461.2800000000002</v>
      </c>
      <c r="V3942" s="82" t="str">
        <f t="shared" si="369"/>
        <v>115404765912</v>
      </c>
      <c r="W3942" s="83">
        <f>VLOOKUP(V3942,Factors!$E$6:$H$5950,4,FALSE)</f>
        <v>0.1119</v>
      </c>
      <c r="X3942" t="str">
        <f>VLOOKUP(V3942,Factors!$E$6:$F$5950,2,FALSE)</f>
        <v>Customers-All</v>
      </c>
      <c r="Y3942" s="92">
        <f t="shared" si="372"/>
        <v>-51.617232000000023</v>
      </c>
      <c r="Z3942" s="92">
        <f t="shared" si="373"/>
        <v>-409.6627680000002</v>
      </c>
      <c r="AA3942" s="92">
        <f t="shared" si="374"/>
        <v>-461.2800000000002</v>
      </c>
    </row>
    <row r="3943" spans="1:27" x14ac:dyDescent="0.25">
      <c r="A3943" t="s">
        <v>814</v>
      </c>
      <c r="B3943" t="s">
        <v>761</v>
      </c>
      <c r="C3943" t="s">
        <v>762</v>
      </c>
      <c r="D3943" t="s">
        <v>835</v>
      </c>
      <c r="E3943" t="s">
        <v>836</v>
      </c>
      <c r="F3943" t="str">
        <f t="shared" si="370"/>
        <v>4765</v>
      </c>
      <c r="G3943" t="s">
        <v>136</v>
      </c>
      <c r="H3943" t="s">
        <v>137</v>
      </c>
      <c r="I3943" s="91"/>
      <c r="J3943" s="91"/>
      <c r="K3943" s="91">
        <v>4</v>
      </c>
      <c r="L3943" s="91"/>
      <c r="M3943" s="91"/>
      <c r="N3943" s="91"/>
      <c r="O3943" s="91"/>
      <c r="P3943" s="91"/>
      <c r="Q3943" s="91"/>
      <c r="R3943" s="91"/>
      <c r="S3943" s="91"/>
      <c r="T3943" s="91">
        <v>0</v>
      </c>
      <c r="U3943" s="91">
        <f t="shared" si="371"/>
        <v>4</v>
      </c>
      <c r="V3943" s="82" t="str">
        <f t="shared" si="369"/>
        <v>115404765912</v>
      </c>
      <c r="W3943" s="83">
        <f>VLOOKUP(V3943,Factors!$E$6:$H$5950,4,FALSE)</f>
        <v>0.1119</v>
      </c>
      <c r="X3943" t="str">
        <f>VLOOKUP(V3943,Factors!$E$6:$F$5950,2,FALSE)</f>
        <v>Customers-All</v>
      </c>
      <c r="Y3943" s="92">
        <f t="shared" si="372"/>
        <v>0.4476</v>
      </c>
      <c r="Z3943" s="92">
        <f t="shared" si="373"/>
        <v>3.5524</v>
      </c>
      <c r="AA3943" s="92">
        <f t="shared" si="374"/>
        <v>4</v>
      </c>
    </row>
    <row r="3944" spans="1:27" x14ac:dyDescent="0.25">
      <c r="A3944" t="s">
        <v>814</v>
      </c>
      <c r="B3944" t="s">
        <v>761</v>
      </c>
      <c r="C3944" t="s">
        <v>762</v>
      </c>
      <c r="D3944" t="s">
        <v>835</v>
      </c>
      <c r="E3944" t="s">
        <v>836</v>
      </c>
      <c r="F3944" t="str">
        <f t="shared" si="370"/>
        <v>4765</v>
      </c>
      <c r="G3944" t="s">
        <v>199</v>
      </c>
      <c r="H3944" t="s">
        <v>200</v>
      </c>
      <c r="I3944" s="91">
        <v>363.34</v>
      </c>
      <c r="J3944" s="91">
        <v>181.57</v>
      </c>
      <c r="K3944" s="91">
        <v>1327.14</v>
      </c>
      <c r="L3944" s="91">
        <v>35.409999999999997</v>
      </c>
      <c r="M3944" s="91">
        <v>175.4</v>
      </c>
      <c r="N3944" s="91">
        <v>134.84</v>
      </c>
      <c r="O3944" s="91">
        <v>3.45</v>
      </c>
      <c r="P3944" s="91">
        <v>158.79</v>
      </c>
      <c r="Q3944" s="91">
        <v>24.25</v>
      </c>
      <c r="R3944" s="91">
        <v>243.56</v>
      </c>
      <c r="S3944" s="91">
        <v>268.51</v>
      </c>
      <c r="T3944" s="91">
        <v>-2874.62</v>
      </c>
      <c r="U3944" s="91">
        <f t="shared" si="371"/>
        <v>41.640000000000327</v>
      </c>
      <c r="V3944" s="82" t="str">
        <f t="shared" si="369"/>
        <v>115404765912</v>
      </c>
      <c r="W3944" s="83">
        <f>VLOOKUP(V3944,Factors!$E$6:$H$5950,4,FALSE)</f>
        <v>0.1119</v>
      </c>
      <c r="X3944" t="str">
        <f>VLOOKUP(V3944,Factors!$E$6:$F$5950,2,FALSE)</f>
        <v>Customers-All</v>
      </c>
      <c r="Y3944" s="92">
        <f t="shared" si="372"/>
        <v>4.6595160000000364</v>
      </c>
      <c r="Z3944" s="92">
        <f t="shared" si="373"/>
        <v>36.980484000000288</v>
      </c>
      <c r="AA3944" s="92">
        <f t="shared" si="374"/>
        <v>41.640000000000327</v>
      </c>
    </row>
    <row r="3945" spans="1:27" x14ac:dyDescent="0.25">
      <c r="A3945" t="s">
        <v>814</v>
      </c>
      <c r="B3945" t="s">
        <v>761</v>
      </c>
      <c r="C3945" t="s">
        <v>762</v>
      </c>
      <c r="D3945" t="s">
        <v>835</v>
      </c>
      <c r="E3945" t="s">
        <v>836</v>
      </c>
      <c r="F3945" t="str">
        <f t="shared" si="370"/>
        <v>4765</v>
      </c>
      <c r="G3945" t="s">
        <v>138</v>
      </c>
      <c r="H3945" t="s">
        <v>139</v>
      </c>
      <c r="I3945" s="91"/>
      <c r="J3945" s="91"/>
      <c r="K3945" s="91"/>
      <c r="L3945" s="91"/>
      <c r="M3945" s="91"/>
      <c r="N3945" s="91"/>
      <c r="O3945" s="91"/>
      <c r="P3945" s="91"/>
      <c r="Q3945" s="91"/>
      <c r="R3945" s="91"/>
      <c r="S3945" s="91">
        <v>302.3</v>
      </c>
      <c r="T3945" s="91">
        <v>-302.3</v>
      </c>
      <c r="U3945" s="91">
        <f t="shared" si="371"/>
        <v>0</v>
      </c>
      <c r="V3945" s="82" t="str">
        <f t="shared" si="369"/>
        <v>115404765912</v>
      </c>
      <c r="W3945" s="83">
        <f>VLOOKUP(V3945,Factors!$E$6:$H$5950,4,FALSE)</f>
        <v>0.1119</v>
      </c>
      <c r="X3945" t="str">
        <f>VLOOKUP(V3945,Factors!$E$6:$F$5950,2,FALSE)</f>
        <v>Customers-All</v>
      </c>
      <c r="Y3945" s="92">
        <f t="shared" si="372"/>
        <v>0</v>
      </c>
      <c r="Z3945" s="92">
        <f t="shared" si="373"/>
        <v>0</v>
      </c>
      <c r="AA3945" s="92">
        <f t="shared" si="374"/>
        <v>0</v>
      </c>
    </row>
    <row r="3946" spans="1:27" x14ac:dyDescent="0.25">
      <c r="A3946" t="s">
        <v>814</v>
      </c>
      <c r="B3946" t="s">
        <v>761</v>
      </c>
      <c r="C3946" t="s">
        <v>762</v>
      </c>
      <c r="D3946" t="s">
        <v>835</v>
      </c>
      <c r="E3946" t="s">
        <v>836</v>
      </c>
      <c r="F3946" t="str">
        <f t="shared" si="370"/>
        <v>4765</v>
      </c>
      <c r="G3946" t="s">
        <v>102</v>
      </c>
      <c r="H3946" t="s">
        <v>103</v>
      </c>
      <c r="I3946" s="91"/>
      <c r="J3946" s="91"/>
      <c r="K3946" s="91"/>
      <c r="L3946" s="91">
        <v>2145.88</v>
      </c>
      <c r="M3946" s="91"/>
      <c r="N3946" s="91"/>
      <c r="O3946" s="91"/>
      <c r="P3946" s="91"/>
      <c r="Q3946" s="91"/>
      <c r="R3946" s="91"/>
      <c r="S3946" s="91"/>
      <c r="T3946" s="91">
        <v>-2145.88</v>
      </c>
      <c r="U3946" s="91">
        <f t="shared" si="371"/>
        <v>0</v>
      </c>
      <c r="V3946" s="82" t="str">
        <f t="shared" si="369"/>
        <v>115404765912</v>
      </c>
      <c r="W3946" s="83">
        <f>VLOOKUP(V3946,Factors!$E$6:$H$5950,4,FALSE)</f>
        <v>0.1119</v>
      </c>
      <c r="X3946" t="str">
        <f>VLOOKUP(V3946,Factors!$E$6:$F$5950,2,FALSE)</f>
        <v>Customers-All</v>
      </c>
      <c r="Y3946" s="92">
        <f t="shared" si="372"/>
        <v>0</v>
      </c>
      <c r="Z3946" s="92">
        <f t="shared" si="373"/>
        <v>0</v>
      </c>
      <c r="AA3946" s="92">
        <f t="shared" si="374"/>
        <v>0</v>
      </c>
    </row>
    <row r="3947" spans="1:27" x14ac:dyDescent="0.25">
      <c r="A3947" t="s">
        <v>814</v>
      </c>
      <c r="B3947" t="s">
        <v>761</v>
      </c>
      <c r="C3947" t="s">
        <v>762</v>
      </c>
      <c r="D3947" t="s">
        <v>835</v>
      </c>
      <c r="E3947" t="s">
        <v>836</v>
      </c>
      <c r="F3947" t="str">
        <f t="shared" si="370"/>
        <v>4765</v>
      </c>
      <c r="G3947" t="s">
        <v>30</v>
      </c>
      <c r="H3947" t="s">
        <v>31</v>
      </c>
      <c r="I3947" s="91"/>
      <c r="J3947" s="91"/>
      <c r="K3947" s="91"/>
      <c r="L3947" s="91">
        <v>23</v>
      </c>
      <c r="M3947" s="91"/>
      <c r="N3947" s="91"/>
      <c r="O3947" s="91"/>
      <c r="P3947" s="91"/>
      <c r="Q3947" s="91"/>
      <c r="R3947" s="91"/>
      <c r="S3947" s="91"/>
      <c r="T3947" s="91">
        <v>-23</v>
      </c>
      <c r="U3947" s="91">
        <f t="shared" si="371"/>
        <v>0</v>
      </c>
      <c r="V3947" s="82" t="str">
        <f t="shared" si="369"/>
        <v>115404765912</v>
      </c>
      <c r="W3947" s="83">
        <f>VLOOKUP(V3947,Factors!$E$6:$H$5950,4,FALSE)</f>
        <v>0.1119</v>
      </c>
      <c r="X3947" t="str">
        <f>VLOOKUP(V3947,Factors!$E$6:$F$5950,2,FALSE)</f>
        <v>Customers-All</v>
      </c>
      <c r="Y3947" s="92">
        <f t="shared" si="372"/>
        <v>0</v>
      </c>
      <c r="Z3947" s="92">
        <f t="shared" si="373"/>
        <v>0</v>
      </c>
      <c r="AA3947" s="92">
        <f t="shared" si="374"/>
        <v>0</v>
      </c>
    </row>
    <row r="3948" spans="1:27" x14ac:dyDescent="0.25">
      <c r="A3948" t="s">
        <v>814</v>
      </c>
      <c r="B3948" t="s">
        <v>761</v>
      </c>
      <c r="C3948" t="s">
        <v>762</v>
      </c>
      <c r="D3948" t="s">
        <v>835</v>
      </c>
      <c r="E3948" t="s">
        <v>836</v>
      </c>
      <c r="F3948" t="str">
        <f t="shared" si="370"/>
        <v>4765</v>
      </c>
      <c r="G3948" t="s">
        <v>357</v>
      </c>
      <c r="H3948" t="s">
        <v>358</v>
      </c>
      <c r="I3948" s="91"/>
      <c r="J3948" s="91"/>
      <c r="K3948" s="91"/>
      <c r="L3948" s="91">
        <v>13.83</v>
      </c>
      <c r="M3948" s="91"/>
      <c r="N3948" s="91"/>
      <c r="O3948" s="91"/>
      <c r="P3948" s="91"/>
      <c r="Q3948" s="91"/>
      <c r="R3948" s="91"/>
      <c r="S3948" s="91"/>
      <c r="T3948" s="91">
        <v>-13.83</v>
      </c>
      <c r="U3948" s="91">
        <f t="shared" si="371"/>
        <v>0</v>
      </c>
      <c r="V3948" s="82" t="str">
        <f t="shared" si="369"/>
        <v>115404765912</v>
      </c>
      <c r="W3948" s="83">
        <f>VLOOKUP(V3948,Factors!$E$6:$H$5950,4,FALSE)</f>
        <v>0.1119</v>
      </c>
      <c r="X3948" t="str">
        <f>VLOOKUP(V3948,Factors!$E$6:$F$5950,2,FALSE)</f>
        <v>Customers-All</v>
      </c>
      <c r="Y3948" s="92">
        <f t="shared" si="372"/>
        <v>0</v>
      </c>
      <c r="Z3948" s="92">
        <f t="shared" si="373"/>
        <v>0</v>
      </c>
      <c r="AA3948" s="92">
        <f t="shared" si="374"/>
        <v>0</v>
      </c>
    </row>
    <row r="3949" spans="1:27" x14ac:dyDescent="0.25">
      <c r="A3949" t="s">
        <v>814</v>
      </c>
      <c r="B3949" t="s">
        <v>761</v>
      </c>
      <c r="C3949" t="s">
        <v>762</v>
      </c>
      <c r="D3949" t="s">
        <v>835</v>
      </c>
      <c r="E3949" t="s">
        <v>836</v>
      </c>
      <c r="F3949" t="str">
        <f t="shared" si="370"/>
        <v>4765</v>
      </c>
      <c r="G3949" t="s">
        <v>144</v>
      </c>
      <c r="H3949" t="s">
        <v>145</v>
      </c>
      <c r="I3949" s="91">
        <v>14.09</v>
      </c>
      <c r="J3949" s="91">
        <v>18</v>
      </c>
      <c r="K3949" s="91">
        <v>45.24</v>
      </c>
      <c r="L3949" s="91"/>
      <c r="M3949" s="91">
        <v>36.450000000000003</v>
      </c>
      <c r="N3949" s="91"/>
      <c r="O3949" s="91">
        <v>55.55</v>
      </c>
      <c r="P3949" s="91"/>
      <c r="Q3949" s="91">
        <v>7.4</v>
      </c>
      <c r="R3949" s="91">
        <v>65.02</v>
      </c>
      <c r="S3949" s="91">
        <v>84.92</v>
      </c>
      <c r="T3949" s="91">
        <v>-309.67</v>
      </c>
      <c r="U3949" s="91">
        <f t="shared" si="371"/>
        <v>17</v>
      </c>
      <c r="V3949" s="82" t="str">
        <f t="shared" si="369"/>
        <v>115404765912</v>
      </c>
      <c r="W3949" s="83">
        <f>VLOOKUP(V3949,Factors!$E$6:$H$5950,4,FALSE)</f>
        <v>0.1119</v>
      </c>
      <c r="X3949" t="str">
        <f>VLOOKUP(V3949,Factors!$E$6:$F$5950,2,FALSE)</f>
        <v>Customers-All</v>
      </c>
      <c r="Y3949" s="92">
        <f t="shared" si="372"/>
        <v>1.9022999999999999</v>
      </c>
      <c r="Z3949" s="92">
        <f t="shared" si="373"/>
        <v>15.0977</v>
      </c>
      <c r="AA3949" s="92">
        <f t="shared" si="374"/>
        <v>17</v>
      </c>
    </row>
    <row r="3950" spans="1:27" x14ac:dyDescent="0.25">
      <c r="A3950" t="s">
        <v>814</v>
      </c>
      <c r="B3950" t="s">
        <v>761</v>
      </c>
      <c r="C3950" t="s">
        <v>762</v>
      </c>
      <c r="D3950" t="s">
        <v>835</v>
      </c>
      <c r="E3950" t="s">
        <v>836</v>
      </c>
      <c r="F3950" t="str">
        <f t="shared" si="370"/>
        <v>4765</v>
      </c>
      <c r="G3950" t="s">
        <v>146</v>
      </c>
      <c r="H3950" t="s">
        <v>147</v>
      </c>
      <c r="I3950" s="91"/>
      <c r="J3950" s="91"/>
      <c r="K3950" s="91"/>
      <c r="L3950" s="91"/>
      <c r="M3950" s="91"/>
      <c r="N3950" s="91"/>
      <c r="O3950" s="91"/>
      <c r="P3950" s="91"/>
      <c r="Q3950" s="91"/>
      <c r="R3950" s="91">
        <v>928.92</v>
      </c>
      <c r="S3950" s="91"/>
      <c r="T3950" s="91">
        <v>-286.45999999999998</v>
      </c>
      <c r="U3950" s="91">
        <f t="shared" si="371"/>
        <v>642.46</v>
      </c>
      <c r="V3950" s="82" t="str">
        <f t="shared" si="369"/>
        <v>115404765912</v>
      </c>
      <c r="W3950" s="83">
        <f>VLOOKUP(V3950,Factors!$E$6:$H$5950,4,FALSE)</f>
        <v>0.1119</v>
      </c>
      <c r="X3950" t="str">
        <f>VLOOKUP(V3950,Factors!$E$6:$F$5950,2,FALSE)</f>
        <v>Customers-All</v>
      </c>
      <c r="Y3950" s="92">
        <f t="shared" si="372"/>
        <v>71.89127400000001</v>
      </c>
      <c r="Z3950" s="92">
        <f t="shared" si="373"/>
        <v>570.56872599999997</v>
      </c>
      <c r="AA3950" s="92">
        <f t="shared" si="374"/>
        <v>642.46</v>
      </c>
    </row>
    <row r="3951" spans="1:27" x14ac:dyDescent="0.25">
      <c r="A3951" t="s">
        <v>814</v>
      </c>
      <c r="B3951" t="s">
        <v>761</v>
      </c>
      <c r="C3951" t="s">
        <v>762</v>
      </c>
      <c r="D3951" t="s">
        <v>829</v>
      </c>
      <c r="E3951" t="s">
        <v>830</v>
      </c>
      <c r="F3951" t="str">
        <f t="shared" si="370"/>
        <v>4835</v>
      </c>
      <c r="G3951" t="s">
        <v>715</v>
      </c>
      <c r="H3951" t="s">
        <v>716</v>
      </c>
      <c r="I3951" s="91"/>
      <c r="J3951" s="91"/>
      <c r="K3951" s="91"/>
      <c r="L3951" s="91"/>
      <c r="M3951" s="91"/>
      <c r="N3951" s="91"/>
      <c r="O3951" s="91"/>
      <c r="P3951" s="91"/>
      <c r="Q3951" s="91">
        <v>833.1</v>
      </c>
      <c r="R3951" s="91"/>
      <c r="S3951" s="91"/>
      <c r="T3951" s="91"/>
      <c r="U3951" s="91">
        <f t="shared" si="371"/>
        <v>833.1</v>
      </c>
      <c r="V3951" s="82" t="str">
        <f t="shared" si="369"/>
        <v>115404835912</v>
      </c>
      <c r="W3951" s="83">
        <f>VLOOKUP(V3951,Factors!$E$6:$H$5950,4,FALSE)</f>
        <v>0.1119</v>
      </c>
      <c r="X3951" t="str">
        <f>VLOOKUP(V3951,Factors!$E$6:$F$5950,2,FALSE)</f>
        <v>Customers-All</v>
      </c>
      <c r="Y3951" s="92">
        <f t="shared" si="372"/>
        <v>93.223889999999997</v>
      </c>
      <c r="Z3951" s="92">
        <f t="shared" si="373"/>
        <v>739.87611000000004</v>
      </c>
      <c r="AA3951" s="92">
        <f t="shared" si="374"/>
        <v>833.1</v>
      </c>
    </row>
    <row r="3952" spans="1:27" x14ac:dyDescent="0.25">
      <c r="A3952" t="s">
        <v>814</v>
      </c>
      <c r="B3952" t="s">
        <v>761</v>
      </c>
      <c r="C3952" t="s">
        <v>762</v>
      </c>
      <c r="D3952" t="s">
        <v>837</v>
      </c>
      <c r="E3952" t="s">
        <v>838</v>
      </c>
      <c r="F3952" t="str">
        <f t="shared" si="370"/>
        <v>4858</v>
      </c>
      <c r="G3952" t="s">
        <v>44</v>
      </c>
      <c r="H3952" t="s">
        <v>45</v>
      </c>
      <c r="I3952" s="91">
        <v>558.63</v>
      </c>
      <c r="J3952" s="91">
        <v>-68.430000000000007</v>
      </c>
      <c r="K3952" s="91"/>
      <c r="L3952" s="91"/>
      <c r="M3952" s="91">
        <v>386.2</v>
      </c>
      <c r="N3952" s="91"/>
      <c r="O3952" s="91"/>
      <c r="P3952" s="91"/>
      <c r="Q3952" s="91">
        <v>575.4</v>
      </c>
      <c r="R3952" s="91"/>
      <c r="S3952" s="91">
        <v>118.13</v>
      </c>
      <c r="T3952" s="91">
        <v>831.6</v>
      </c>
      <c r="U3952" s="91">
        <f t="shared" si="371"/>
        <v>2401.5299999999997</v>
      </c>
      <c r="V3952" s="82" t="str">
        <f t="shared" si="369"/>
        <v>115404858912</v>
      </c>
      <c r="W3952" s="83">
        <f>VLOOKUP(V3952,Factors!$E$6:$H$5950,4,FALSE)</f>
        <v>0.1119</v>
      </c>
      <c r="X3952" t="str">
        <f>VLOOKUP(V3952,Factors!$E$6:$F$5950,2,FALSE)</f>
        <v>Customers-All</v>
      </c>
      <c r="Y3952" s="92">
        <f t="shared" si="372"/>
        <v>268.73120699999998</v>
      </c>
      <c r="Z3952" s="92">
        <f t="shared" si="373"/>
        <v>2132.7987929999999</v>
      </c>
      <c r="AA3952" s="92">
        <f t="shared" si="374"/>
        <v>2401.5299999999997</v>
      </c>
    </row>
    <row r="3953" spans="1:27" x14ac:dyDescent="0.25">
      <c r="A3953" t="s">
        <v>814</v>
      </c>
      <c r="B3953" t="s">
        <v>761</v>
      </c>
      <c r="C3953" t="s">
        <v>762</v>
      </c>
      <c r="D3953" t="s">
        <v>837</v>
      </c>
      <c r="E3953" t="s">
        <v>838</v>
      </c>
      <c r="F3953" t="str">
        <f t="shared" si="370"/>
        <v>4858</v>
      </c>
      <c r="G3953" t="s">
        <v>207</v>
      </c>
      <c r="H3953" t="s">
        <v>208</v>
      </c>
      <c r="I3953" s="91"/>
      <c r="J3953" s="91"/>
      <c r="K3953" s="91"/>
      <c r="L3953" s="91"/>
      <c r="M3953" s="91"/>
      <c r="N3953" s="91">
        <v>9232</v>
      </c>
      <c r="O3953" s="91"/>
      <c r="P3953" s="91"/>
      <c r="Q3953" s="91"/>
      <c r="R3953" s="91"/>
      <c r="S3953" s="91"/>
      <c r="T3953" s="91">
        <v>-9232</v>
      </c>
      <c r="U3953" s="91">
        <f t="shared" si="371"/>
        <v>0</v>
      </c>
      <c r="V3953" s="82" t="str">
        <f t="shared" si="369"/>
        <v>115404858912</v>
      </c>
      <c r="W3953" s="83">
        <f>VLOOKUP(V3953,Factors!$E$6:$H$5950,4,FALSE)</f>
        <v>0.1119</v>
      </c>
      <c r="X3953" t="str">
        <f>VLOOKUP(V3953,Factors!$E$6:$F$5950,2,FALSE)</f>
        <v>Customers-All</v>
      </c>
      <c r="Y3953" s="92">
        <f t="shared" si="372"/>
        <v>0</v>
      </c>
      <c r="Z3953" s="92">
        <f t="shared" si="373"/>
        <v>0</v>
      </c>
      <c r="AA3953" s="92">
        <f t="shared" si="374"/>
        <v>0</v>
      </c>
    </row>
    <row r="3954" spans="1:27" x14ac:dyDescent="0.25">
      <c r="A3954" t="s">
        <v>814</v>
      </c>
      <c r="B3954" t="s">
        <v>761</v>
      </c>
      <c r="C3954" t="s">
        <v>762</v>
      </c>
      <c r="D3954" t="s">
        <v>837</v>
      </c>
      <c r="E3954" t="s">
        <v>838</v>
      </c>
      <c r="F3954" t="str">
        <f t="shared" si="370"/>
        <v>4858</v>
      </c>
      <c r="G3954" t="s">
        <v>715</v>
      </c>
      <c r="H3954" t="s">
        <v>716</v>
      </c>
      <c r="I3954" s="91">
        <v>658.22</v>
      </c>
      <c r="J3954" s="91">
        <v>-946.8</v>
      </c>
      <c r="K3954" s="91">
        <v>-174.3</v>
      </c>
      <c r="L3954" s="91">
        <v>81.89</v>
      </c>
      <c r="M3954" s="91">
        <v>209.31</v>
      </c>
      <c r="N3954" s="91">
        <v>-528.45000000000005</v>
      </c>
      <c r="O3954" s="91"/>
      <c r="P3954" s="91">
        <v>400.04</v>
      </c>
      <c r="Q3954" s="91">
        <v>-2196.54</v>
      </c>
      <c r="R3954" s="91">
        <v>-922.31</v>
      </c>
      <c r="S3954" s="91">
        <v>-69.36</v>
      </c>
      <c r="T3954" s="91">
        <v>907.96</v>
      </c>
      <c r="U3954" s="91">
        <f t="shared" si="371"/>
        <v>-2580.34</v>
      </c>
      <c r="V3954" s="82" t="str">
        <f t="shared" si="369"/>
        <v>115404858912</v>
      </c>
      <c r="W3954" s="83">
        <f>VLOOKUP(V3954,Factors!$E$6:$H$5950,4,FALSE)</f>
        <v>0.1119</v>
      </c>
      <c r="X3954" t="str">
        <f>VLOOKUP(V3954,Factors!$E$6:$F$5950,2,FALSE)</f>
        <v>Customers-All</v>
      </c>
      <c r="Y3954" s="92">
        <f t="shared" si="372"/>
        <v>-288.74004600000001</v>
      </c>
      <c r="Z3954" s="92">
        <f t="shared" si="373"/>
        <v>-2291.5999540000003</v>
      </c>
      <c r="AA3954" s="92">
        <f t="shared" si="374"/>
        <v>-2580.34</v>
      </c>
    </row>
    <row r="3955" spans="1:27" x14ac:dyDescent="0.25">
      <c r="A3955" t="s">
        <v>814</v>
      </c>
      <c r="B3955" t="s">
        <v>761</v>
      </c>
      <c r="C3955" t="s">
        <v>762</v>
      </c>
      <c r="D3955" t="s">
        <v>837</v>
      </c>
      <c r="E3955" t="s">
        <v>838</v>
      </c>
      <c r="F3955" t="str">
        <f t="shared" si="370"/>
        <v>4858</v>
      </c>
      <c r="G3955" t="s">
        <v>199</v>
      </c>
      <c r="H3955" t="s">
        <v>200</v>
      </c>
      <c r="I3955" s="91">
        <v>175.8</v>
      </c>
      <c r="J3955" s="91">
        <v>-44.15</v>
      </c>
      <c r="K3955" s="91"/>
      <c r="L3955" s="91">
        <v>10</v>
      </c>
      <c r="M3955" s="91">
        <v>45</v>
      </c>
      <c r="N3955" s="91"/>
      <c r="O3955" s="91"/>
      <c r="P3955" s="91">
        <v>66.12</v>
      </c>
      <c r="Q3955" s="91">
        <v>75</v>
      </c>
      <c r="R3955" s="91"/>
      <c r="S3955" s="91">
        <v>0</v>
      </c>
      <c r="T3955" s="91">
        <v>189.6</v>
      </c>
      <c r="U3955" s="91">
        <f t="shared" si="371"/>
        <v>517.37</v>
      </c>
      <c r="V3955" s="82" t="str">
        <f t="shared" si="369"/>
        <v>115404858912</v>
      </c>
      <c r="W3955" s="83">
        <f>VLOOKUP(V3955,Factors!$E$6:$H$5950,4,FALSE)</f>
        <v>0.1119</v>
      </c>
      <c r="X3955" t="str">
        <f>VLOOKUP(V3955,Factors!$E$6:$F$5950,2,FALSE)</f>
        <v>Customers-All</v>
      </c>
      <c r="Y3955" s="92">
        <f t="shared" si="372"/>
        <v>57.893703000000002</v>
      </c>
      <c r="Z3955" s="92">
        <f t="shared" si="373"/>
        <v>459.47629699999999</v>
      </c>
      <c r="AA3955" s="92">
        <f t="shared" si="374"/>
        <v>517.37</v>
      </c>
    </row>
    <row r="3956" spans="1:27" x14ac:dyDescent="0.25">
      <c r="A3956" t="s">
        <v>814</v>
      </c>
      <c r="B3956" t="s">
        <v>761</v>
      </c>
      <c r="C3956" t="s">
        <v>762</v>
      </c>
      <c r="D3956" t="s">
        <v>837</v>
      </c>
      <c r="E3956" t="s">
        <v>838</v>
      </c>
      <c r="F3956" t="str">
        <f t="shared" si="370"/>
        <v>4858</v>
      </c>
      <c r="G3956" t="s">
        <v>144</v>
      </c>
      <c r="H3956" t="s">
        <v>145</v>
      </c>
      <c r="I3956" s="91"/>
      <c r="J3956" s="91">
        <v>0</v>
      </c>
      <c r="K3956" s="91"/>
      <c r="L3956" s="91"/>
      <c r="M3956" s="91">
        <v>-208.09</v>
      </c>
      <c r="N3956" s="91"/>
      <c r="O3956" s="91"/>
      <c r="P3956" s="91"/>
      <c r="Q3956" s="91"/>
      <c r="R3956" s="91"/>
      <c r="S3956" s="91"/>
      <c r="T3956" s="91">
        <v>-1044.19</v>
      </c>
      <c r="U3956" s="91">
        <f t="shared" si="371"/>
        <v>-1252.28</v>
      </c>
      <c r="V3956" s="82" t="str">
        <f t="shared" si="369"/>
        <v>115404858912</v>
      </c>
      <c r="W3956" s="83">
        <f>VLOOKUP(V3956,Factors!$E$6:$H$5950,4,FALSE)</f>
        <v>0.1119</v>
      </c>
      <c r="X3956" t="str">
        <f>VLOOKUP(V3956,Factors!$E$6:$F$5950,2,FALSE)</f>
        <v>Customers-All</v>
      </c>
      <c r="Y3956" s="92">
        <f t="shared" si="372"/>
        <v>-140.130132</v>
      </c>
      <c r="Z3956" s="92">
        <f t="shared" si="373"/>
        <v>-1112.149868</v>
      </c>
      <c r="AA3956" s="92">
        <f t="shared" si="374"/>
        <v>-1252.28</v>
      </c>
    </row>
    <row r="3957" spans="1:27" x14ac:dyDescent="0.25">
      <c r="A3957" t="s">
        <v>814</v>
      </c>
      <c r="B3957" t="s">
        <v>761</v>
      </c>
      <c r="C3957" t="s">
        <v>762</v>
      </c>
      <c r="D3957" t="s">
        <v>839</v>
      </c>
      <c r="E3957" t="s">
        <v>840</v>
      </c>
      <c r="F3957" t="str">
        <f t="shared" si="370"/>
        <v>4865</v>
      </c>
      <c r="G3957" t="s">
        <v>61</v>
      </c>
      <c r="H3957" t="s">
        <v>62</v>
      </c>
      <c r="I3957" s="91"/>
      <c r="J3957" s="91"/>
      <c r="K3957" s="91"/>
      <c r="L3957" s="91"/>
      <c r="M3957" s="91"/>
      <c r="N3957" s="91"/>
      <c r="O3957" s="91"/>
      <c r="P3957" s="91"/>
      <c r="Q3957" s="91">
        <v>31.59</v>
      </c>
      <c r="R3957" s="91"/>
      <c r="S3957" s="91"/>
      <c r="T3957" s="91">
        <v>-31.59</v>
      </c>
      <c r="U3957" s="91">
        <f t="shared" si="371"/>
        <v>0</v>
      </c>
      <c r="V3957" s="82" t="str">
        <f t="shared" si="369"/>
        <v>115404865912</v>
      </c>
      <c r="W3957" s="83">
        <f>VLOOKUP(V3957,Factors!$E$6:$H$5950,4,FALSE)</f>
        <v>0.1128</v>
      </c>
      <c r="X3957" t="str">
        <f>VLOOKUP(V3957,Factors!$E$6:$F$5950,2,FALSE)</f>
        <v>Customers-Res</v>
      </c>
      <c r="Y3957" s="92">
        <f t="shared" si="372"/>
        <v>0</v>
      </c>
      <c r="Z3957" s="92">
        <f t="shared" si="373"/>
        <v>0</v>
      </c>
      <c r="AA3957" s="92">
        <f t="shared" si="374"/>
        <v>0</v>
      </c>
    </row>
    <row r="3958" spans="1:27" x14ac:dyDescent="0.25">
      <c r="A3958" t="s">
        <v>814</v>
      </c>
      <c r="B3958" t="s">
        <v>761</v>
      </c>
      <c r="C3958" t="s">
        <v>762</v>
      </c>
      <c r="D3958" t="s">
        <v>839</v>
      </c>
      <c r="E3958" t="s">
        <v>840</v>
      </c>
      <c r="F3958" t="str">
        <f t="shared" si="370"/>
        <v>4865</v>
      </c>
      <c r="G3958" t="s">
        <v>120</v>
      </c>
      <c r="H3958" t="s">
        <v>121</v>
      </c>
      <c r="I3958" s="91">
        <v>21.93</v>
      </c>
      <c r="J3958" s="91">
        <v>85.56</v>
      </c>
      <c r="K3958" s="91">
        <v>40.33</v>
      </c>
      <c r="L3958" s="91">
        <v>99.73</v>
      </c>
      <c r="M3958" s="91"/>
      <c r="N3958" s="91">
        <v>132.97999999999999</v>
      </c>
      <c r="O3958" s="91">
        <v>192.93</v>
      </c>
      <c r="P3958" s="91"/>
      <c r="Q3958" s="91">
        <v>44.15</v>
      </c>
      <c r="R3958" s="91">
        <v>62.68</v>
      </c>
      <c r="S3958" s="91"/>
      <c r="T3958" s="91">
        <v>-649.77</v>
      </c>
      <c r="U3958" s="91">
        <f t="shared" si="371"/>
        <v>30.519999999999982</v>
      </c>
      <c r="V3958" s="82" t="str">
        <f t="shared" si="369"/>
        <v>115404865912</v>
      </c>
      <c r="W3958" s="83">
        <f>VLOOKUP(V3958,Factors!$E$6:$H$5950,4,FALSE)</f>
        <v>0.1128</v>
      </c>
      <c r="X3958" t="str">
        <f>VLOOKUP(V3958,Factors!$E$6:$F$5950,2,FALSE)</f>
        <v>Customers-Res</v>
      </c>
      <c r="Y3958" s="92">
        <f t="shared" si="372"/>
        <v>3.4426559999999977</v>
      </c>
      <c r="Z3958" s="92">
        <f t="shared" si="373"/>
        <v>27.077343999999982</v>
      </c>
      <c r="AA3958" s="92">
        <f t="shared" si="374"/>
        <v>30.519999999999982</v>
      </c>
    </row>
    <row r="3959" spans="1:27" x14ac:dyDescent="0.25">
      <c r="A3959" t="s">
        <v>814</v>
      </c>
      <c r="B3959" t="s">
        <v>761</v>
      </c>
      <c r="C3959" t="s">
        <v>762</v>
      </c>
      <c r="D3959" t="s">
        <v>839</v>
      </c>
      <c r="E3959" t="s">
        <v>840</v>
      </c>
      <c r="F3959" t="str">
        <f t="shared" si="370"/>
        <v>4865</v>
      </c>
      <c r="G3959" t="s">
        <v>44</v>
      </c>
      <c r="H3959" t="s">
        <v>45</v>
      </c>
      <c r="I3959" s="91"/>
      <c r="J3959" s="91">
        <v>310.27999999999997</v>
      </c>
      <c r="K3959" s="91"/>
      <c r="L3959" s="91"/>
      <c r="M3959" s="91"/>
      <c r="N3959" s="91">
        <v>2097.73</v>
      </c>
      <c r="O3959" s="91">
        <v>683.03</v>
      </c>
      <c r="P3959" s="91"/>
      <c r="Q3959" s="91">
        <v>1464.55</v>
      </c>
      <c r="R3959" s="91">
        <v>271</v>
      </c>
      <c r="S3959" s="91"/>
      <c r="T3959" s="91">
        <v>-4826.59</v>
      </c>
      <c r="U3959" s="91">
        <f t="shared" si="371"/>
        <v>0</v>
      </c>
      <c r="V3959" s="82" t="str">
        <f t="shared" si="369"/>
        <v>115404865912</v>
      </c>
      <c r="W3959" s="83">
        <f>VLOOKUP(V3959,Factors!$E$6:$H$5950,4,FALSE)</f>
        <v>0.1128</v>
      </c>
      <c r="X3959" t="str">
        <f>VLOOKUP(V3959,Factors!$E$6:$F$5950,2,FALSE)</f>
        <v>Customers-Res</v>
      </c>
      <c r="Y3959" s="92">
        <f t="shared" si="372"/>
        <v>0</v>
      </c>
      <c r="Z3959" s="92">
        <f t="shared" si="373"/>
        <v>0</v>
      </c>
      <c r="AA3959" s="92">
        <f t="shared" si="374"/>
        <v>0</v>
      </c>
    </row>
    <row r="3960" spans="1:27" x14ac:dyDescent="0.25">
      <c r="A3960" t="s">
        <v>814</v>
      </c>
      <c r="B3960" t="s">
        <v>761</v>
      </c>
      <c r="C3960" t="s">
        <v>762</v>
      </c>
      <c r="D3960" t="s">
        <v>839</v>
      </c>
      <c r="E3960" t="s">
        <v>840</v>
      </c>
      <c r="F3960" t="str">
        <f t="shared" si="370"/>
        <v>4865</v>
      </c>
      <c r="G3960" t="s">
        <v>98</v>
      </c>
      <c r="H3960" t="s">
        <v>99</v>
      </c>
      <c r="I3960" s="91"/>
      <c r="J3960" s="91"/>
      <c r="K3960" s="91"/>
      <c r="L3960" s="91"/>
      <c r="M3960" s="91"/>
      <c r="N3960" s="91"/>
      <c r="O3960" s="91"/>
      <c r="P3960" s="91"/>
      <c r="Q3960" s="91">
        <v>17.27</v>
      </c>
      <c r="R3960" s="91"/>
      <c r="S3960" s="91"/>
      <c r="T3960" s="91">
        <v>-17.27</v>
      </c>
      <c r="U3960" s="91">
        <f t="shared" si="371"/>
        <v>0</v>
      </c>
      <c r="V3960" s="82" t="str">
        <f t="shared" si="369"/>
        <v>115404865912</v>
      </c>
      <c r="W3960" s="83">
        <f>VLOOKUP(V3960,Factors!$E$6:$H$5950,4,FALSE)</f>
        <v>0.1128</v>
      </c>
      <c r="X3960" t="str">
        <f>VLOOKUP(V3960,Factors!$E$6:$F$5950,2,FALSE)</f>
        <v>Customers-Res</v>
      </c>
      <c r="Y3960" s="92">
        <f t="shared" si="372"/>
        <v>0</v>
      </c>
      <c r="Z3960" s="92">
        <f t="shared" si="373"/>
        <v>0</v>
      </c>
      <c r="AA3960" s="92">
        <f t="shared" si="374"/>
        <v>0</v>
      </c>
    </row>
    <row r="3961" spans="1:27" x14ac:dyDescent="0.25">
      <c r="A3961" t="s">
        <v>814</v>
      </c>
      <c r="B3961" t="s">
        <v>761</v>
      </c>
      <c r="C3961" t="s">
        <v>762</v>
      </c>
      <c r="D3961" t="s">
        <v>839</v>
      </c>
      <c r="E3961" t="s">
        <v>840</v>
      </c>
      <c r="F3961" t="str">
        <f t="shared" si="370"/>
        <v>4865</v>
      </c>
      <c r="G3961" t="s">
        <v>715</v>
      </c>
      <c r="H3961" t="s">
        <v>716</v>
      </c>
      <c r="I3961" s="91"/>
      <c r="J3961" s="91"/>
      <c r="K3961" s="91"/>
      <c r="L3961" s="91"/>
      <c r="M3961" s="91">
        <v>264.93</v>
      </c>
      <c r="N3961" s="91">
        <v>1674.43</v>
      </c>
      <c r="O3961" s="91">
        <v>458.82</v>
      </c>
      <c r="P3961" s="91">
        <v>43.96</v>
      </c>
      <c r="Q3961" s="91">
        <v>3222.96</v>
      </c>
      <c r="R3961" s="91"/>
      <c r="S3961" s="91"/>
      <c r="T3961" s="91">
        <v>-5665.1</v>
      </c>
      <c r="U3961" s="91">
        <f t="shared" si="371"/>
        <v>0</v>
      </c>
      <c r="V3961" s="82" t="str">
        <f t="shared" si="369"/>
        <v>115404865912</v>
      </c>
      <c r="W3961" s="83">
        <f>VLOOKUP(V3961,Factors!$E$6:$H$5950,4,FALSE)</f>
        <v>0.1128</v>
      </c>
      <c r="X3961" t="str">
        <f>VLOOKUP(V3961,Factors!$E$6:$F$5950,2,FALSE)</f>
        <v>Customers-Res</v>
      </c>
      <c r="Y3961" s="92">
        <f t="shared" si="372"/>
        <v>0</v>
      </c>
      <c r="Z3961" s="92">
        <f t="shared" si="373"/>
        <v>0</v>
      </c>
      <c r="AA3961" s="92">
        <f t="shared" si="374"/>
        <v>0</v>
      </c>
    </row>
    <row r="3962" spans="1:27" x14ac:dyDescent="0.25">
      <c r="A3962" t="s">
        <v>814</v>
      </c>
      <c r="B3962" t="s">
        <v>761</v>
      </c>
      <c r="C3962" t="s">
        <v>762</v>
      </c>
      <c r="D3962" t="s">
        <v>839</v>
      </c>
      <c r="E3962" t="s">
        <v>840</v>
      </c>
      <c r="F3962" t="str">
        <f t="shared" si="370"/>
        <v>4865</v>
      </c>
      <c r="G3962" t="s">
        <v>136</v>
      </c>
      <c r="H3962" t="s">
        <v>137</v>
      </c>
      <c r="I3962" s="91"/>
      <c r="J3962" s="91"/>
      <c r="K3962" s="91"/>
      <c r="L3962" s="91"/>
      <c r="M3962" s="91">
        <v>0.25</v>
      </c>
      <c r="N3962" s="91"/>
      <c r="O3962" s="91"/>
      <c r="P3962" s="91"/>
      <c r="Q3962" s="91"/>
      <c r="R3962" s="91"/>
      <c r="S3962" s="91"/>
      <c r="T3962" s="91">
        <v>-0.25</v>
      </c>
      <c r="U3962" s="91">
        <f t="shared" si="371"/>
        <v>0</v>
      </c>
      <c r="V3962" s="82" t="str">
        <f t="shared" si="369"/>
        <v>115404865912</v>
      </c>
      <c r="W3962" s="83">
        <f>VLOOKUP(V3962,Factors!$E$6:$H$5950,4,FALSE)</f>
        <v>0.1128</v>
      </c>
      <c r="X3962" t="str">
        <f>VLOOKUP(V3962,Factors!$E$6:$F$5950,2,FALSE)</f>
        <v>Customers-Res</v>
      </c>
      <c r="Y3962" s="92">
        <f t="shared" si="372"/>
        <v>0</v>
      </c>
      <c r="Z3962" s="92">
        <f t="shared" si="373"/>
        <v>0</v>
      </c>
      <c r="AA3962" s="92">
        <f t="shared" si="374"/>
        <v>0</v>
      </c>
    </row>
    <row r="3963" spans="1:27" x14ac:dyDescent="0.25">
      <c r="A3963" t="s">
        <v>814</v>
      </c>
      <c r="B3963" t="s">
        <v>761</v>
      </c>
      <c r="C3963" t="s">
        <v>762</v>
      </c>
      <c r="D3963" t="s">
        <v>839</v>
      </c>
      <c r="E3963" t="s">
        <v>840</v>
      </c>
      <c r="F3963" t="str">
        <f t="shared" si="370"/>
        <v>4865</v>
      </c>
      <c r="G3963" t="s">
        <v>199</v>
      </c>
      <c r="H3963" t="s">
        <v>200</v>
      </c>
      <c r="I3963" s="91"/>
      <c r="J3963" s="91"/>
      <c r="K3963" s="91"/>
      <c r="L3963" s="91"/>
      <c r="M3963" s="91"/>
      <c r="N3963" s="91">
        <v>121.2</v>
      </c>
      <c r="O3963" s="91">
        <v>26</v>
      </c>
      <c r="P3963" s="91"/>
      <c r="Q3963" s="91">
        <v>173.02</v>
      </c>
      <c r="R3963" s="91"/>
      <c r="S3963" s="91"/>
      <c r="T3963" s="91">
        <v>-320.22000000000003</v>
      </c>
      <c r="U3963" s="91">
        <f t="shared" si="371"/>
        <v>0</v>
      </c>
      <c r="V3963" s="82" t="str">
        <f t="shared" si="369"/>
        <v>115404865912</v>
      </c>
      <c r="W3963" s="83">
        <f>VLOOKUP(V3963,Factors!$E$6:$H$5950,4,FALSE)</f>
        <v>0.1128</v>
      </c>
      <c r="X3963" t="str">
        <f>VLOOKUP(V3963,Factors!$E$6:$F$5950,2,FALSE)</f>
        <v>Customers-Res</v>
      </c>
      <c r="Y3963" s="92">
        <f t="shared" si="372"/>
        <v>0</v>
      </c>
      <c r="Z3963" s="92">
        <f t="shared" si="373"/>
        <v>0</v>
      </c>
      <c r="AA3963" s="92">
        <f t="shared" si="374"/>
        <v>0</v>
      </c>
    </row>
    <row r="3964" spans="1:27" x14ac:dyDescent="0.25">
      <c r="A3964" t="s">
        <v>814</v>
      </c>
      <c r="B3964" t="s">
        <v>761</v>
      </c>
      <c r="C3964" t="s">
        <v>762</v>
      </c>
      <c r="D3964" t="s">
        <v>839</v>
      </c>
      <c r="E3964" t="s">
        <v>840</v>
      </c>
      <c r="F3964" t="str">
        <f t="shared" si="370"/>
        <v>4865</v>
      </c>
      <c r="G3964" t="s">
        <v>144</v>
      </c>
      <c r="H3964" t="s">
        <v>145</v>
      </c>
      <c r="I3964" s="91"/>
      <c r="J3964" s="91">
        <v>9.8000000000000007</v>
      </c>
      <c r="K3964" s="91"/>
      <c r="L3964" s="91"/>
      <c r="M3964" s="91">
        <v>23.63</v>
      </c>
      <c r="N3964" s="91">
        <v>16.55</v>
      </c>
      <c r="O3964" s="91"/>
      <c r="P3964" s="91">
        <v>16</v>
      </c>
      <c r="Q3964" s="91">
        <v>23.03</v>
      </c>
      <c r="R3964" s="91"/>
      <c r="S3964" s="91"/>
      <c r="T3964" s="91">
        <v>-50.56</v>
      </c>
      <c r="U3964" s="91">
        <f t="shared" si="371"/>
        <v>38.450000000000003</v>
      </c>
      <c r="V3964" s="82" t="str">
        <f t="shared" si="369"/>
        <v>115404865912</v>
      </c>
      <c r="W3964" s="83">
        <f>VLOOKUP(V3964,Factors!$E$6:$H$5950,4,FALSE)</f>
        <v>0.1128</v>
      </c>
      <c r="X3964" t="str">
        <f>VLOOKUP(V3964,Factors!$E$6:$F$5950,2,FALSE)</f>
        <v>Customers-Res</v>
      </c>
      <c r="Y3964" s="92">
        <f t="shared" si="372"/>
        <v>4.3371599999999999</v>
      </c>
      <c r="Z3964" s="92">
        <f t="shared" si="373"/>
        <v>34.112840000000006</v>
      </c>
      <c r="AA3964" s="92">
        <f t="shared" si="374"/>
        <v>38.450000000000003</v>
      </c>
    </row>
    <row r="3965" spans="1:27" x14ac:dyDescent="0.25">
      <c r="A3965" t="s">
        <v>814</v>
      </c>
      <c r="B3965" t="s">
        <v>761</v>
      </c>
      <c r="C3965" t="s">
        <v>762</v>
      </c>
      <c r="D3965" t="s">
        <v>841</v>
      </c>
      <c r="E3965" t="s">
        <v>842</v>
      </c>
      <c r="F3965" t="str">
        <f t="shared" si="370"/>
        <v>4870</v>
      </c>
      <c r="G3965" t="s">
        <v>61</v>
      </c>
      <c r="H3965" t="s">
        <v>62</v>
      </c>
      <c r="I3965" s="91"/>
      <c r="J3965" s="91"/>
      <c r="K3965" s="91"/>
      <c r="L3965" s="91"/>
      <c r="M3965" s="91"/>
      <c r="N3965" s="91"/>
      <c r="O3965" s="91"/>
      <c r="P3965" s="91">
        <v>12.75</v>
      </c>
      <c r="Q3965" s="91"/>
      <c r="R3965" s="91"/>
      <c r="S3965" s="91"/>
      <c r="T3965" s="91">
        <v>-12.75</v>
      </c>
      <c r="U3965" s="91">
        <f t="shared" si="371"/>
        <v>0</v>
      </c>
      <c r="V3965" s="82" t="str">
        <f t="shared" si="369"/>
        <v>115404870912</v>
      </c>
      <c r="W3965" s="83">
        <f>VLOOKUP(V3965,Factors!$E$6:$H$5950,4,FALSE)</f>
        <v>0</v>
      </c>
      <c r="X3965" t="str">
        <f>VLOOKUP(V3965,Factors!$E$6:$F$5950,2,FALSE)</f>
        <v>Direct-OR</v>
      </c>
      <c r="Y3965" s="92">
        <f t="shared" si="372"/>
        <v>0</v>
      </c>
      <c r="Z3965" s="92">
        <f t="shared" si="373"/>
        <v>0</v>
      </c>
      <c r="AA3965" s="92">
        <f t="shared" si="374"/>
        <v>0</v>
      </c>
    </row>
    <row r="3966" spans="1:27" x14ac:dyDescent="0.25">
      <c r="A3966" t="s">
        <v>814</v>
      </c>
      <c r="B3966" t="s">
        <v>761</v>
      </c>
      <c r="C3966" t="s">
        <v>762</v>
      </c>
      <c r="D3966" t="s">
        <v>841</v>
      </c>
      <c r="E3966" t="s">
        <v>842</v>
      </c>
      <c r="F3966" t="str">
        <f t="shared" si="370"/>
        <v>4870</v>
      </c>
      <c r="G3966" t="s">
        <v>120</v>
      </c>
      <c r="H3966" t="s">
        <v>121</v>
      </c>
      <c r="I3966" s="91">
        <v>35.85</v>
      </c>
      <c r="J3966" s="91"/>
      <c r="K3966" s="91">
        <v>12.54</v>
      </c>
      <c r="L3966" s="91">
        <v>32.159999999999997</v>
      </c>
      <c r="M3966" s="91"/>
      <c r="N3966" s="91"/>
      <c r="O3966" s="91">
        <v>77.94</v>
      </c>
      <c r="P3966" s="91">
        <v>176.58</v>
      </c>
      <c r="Q3966" s="91">
        <v>91.02</v>
      </c>
      <c r="R3966" s="91"/>
      <c r="S3966" s="91"/>
      <c r="T3966" s="91">
        <v>-398.29</v>
      </c>
      <c r="U3966" s="91">
        <f t="shared" si="371"/>
        <v>27.800000000000011</v>
      </c>
      <c r="V3966" s="82" t="str">
        <f t="shared" si="369"/>
        <v>115404870912</v>
      </c>
      <c r="W3966" s="83">
        <f>VLOOKUP(V3966,Factors!$E$6:$H$5950,4,FALSE)</f>
        <v>0</v>
      </c>
      <c r="X3966" t="str">
        <f>VLOOKUP(V3966,Factors!$E$6:$F$5950,2,FALSE)</f>
        <v>Direct-OR</v>
      </c>
      <c r="Y3966" s="92">
        <f t="shared" si="372"/>
        <v>0</v>
      </c>
      <c r="Z3966" s="92">
        <f t="shared" si="373"/>
        <v>27.800000000000011</v>
      </c>
      <c r="AA3966" s="92">
        <f t="shared" si="374"/>
        <v>27.800000000000011</v>
      </c>
    </row>
    <row r="3967" spans="1:27" x14ac:dyDescent="0.25">
      <c r="A3967" t="s">
        <v>814</v>
      </c>
      <c r="B3967" t="s">
        <v>761</v>
      </c>
      <c r="C3967" t="s">
        <v>762</v>
      </c>
      <c r="D3967" t="s">
        <v>841</v>
      </c>
      <c r="E3967" t="s">
        <v>842</v>
      </c>
      <c r="F3967" t="str">
        <f t="shared" si="370"/>
        <v>4870</v>
      </c>
      <c r="G3967" t="s">
        <v>84</v>
      </c>
      <c r="H3967" t="s">
        <v>85</v>
      </c>
      <c r="I3967" s="91"/>
      <c r="J3967" s="91"/>
      <c r="K3967" s="91"/>
      <c r="L3967" s="91"/>
      <c r="M3967" s="91"/>
      <c r="N3967" s="91">
        <v>1269.48</v>
      </c>
      <c r="O3967" s="91"/>
      <c r="P3967" s="91"/>
      <c r="Q3967" s="91"/>
      <c r="R3967" s="91"/>
      <c r="S3967" s="91"/>
      <c r="T3967" s="91">
        <v>-1269.48</v>
      </c>
      <c r="U3967" s="91">
        <f t="shared" si="371"/>
        <v>0</v>
      </c>
      <c r="V3967" s="82" t="str">
        <f t="shared" si="369"/>
        <v>115404870912</v>
      </c>
      <c r="W3967" s="83">
        <f>VLOOKUP(V3967,Factors!$E$6:$H$5950,4,FALSE)</f>
        <v>0</v>
      </c>
      <c r="X3967" t="str">
        <f>VLOOKUP(V3967,Factors!$E$6:$F$5950,2,FALSE)</f>
        <v>Direct-OR</v>
      </c>
      <c r="Y3967" s="92">
        <f t="shared" si="372"/>
        <v>0</v>
      </c>
      <c r="Z3967" s="92">
        <f t="shared" si="373"/>
        <v>0</v>
      </c>
      <c r="AA3967" s="92">
        <f t="shared" si="374"/>
        <v>0</v>
      </c>
    </row>
    <row r="3968" spans="1:27" x14ac:dyDescent="0.25">
      <c r="A3968" t="s">
        <v>814</v>
      </c>
      <c r="B3968" t="s">
        <v>761</v>
      </c>
      <c r="C3968" t="s">
        <v>762</v>
      </c>
      <c r="D3968" t="s">
        <v>841</v>
      </c>
      <c r="E3968" t="s">
        <v>842</v>
      </c>
      <c r="F3968" t="str">
        <f t="shared" si="370"/>
        <v>4870</v>
      </c>
      <c r="G3968" t="s">
        <v>44</v>
      </c>
      <c r="H3968" t="s">
        <v>45</v>
      </c>
      <c r="I3968" s="91"/>
      <c r="J3968" s="91"/>
      <c r="K3968" s="91"/>
      <c r="L3968" s="91"/>
      <c r="M3968" s="91"/>
      <c r="N3968" s="91"/>
      <c r="O3968" s="91">
        <v>3302.38</v>
      </c>
      <c r="P3968" s="91">
        <v>1972.16</v>
      </c>
      <c r="Q3968" s="91">
        <v>1039.55</v>
      </c>
      <c r="R3968" s="91"/>
      <c r="S3968" s="91"/>
      <c r="T3968" s="91">
        <v>-6314.09</v>
      </c>
      <c r="U3968" s="91">
        <f t="shared" si="371"/>
        <v>0</v>
      </c>
      <c r="V3968" s="82" t="str">
        <f t="shared" si="369"/>
        <v>115404870912</v>
      </c>
      <c r="W3968" s="83">
        <f>VLOOKUP(V3968,Factors!$E$6:$H$5950,4,FALSE)</f>
        <v>0</v>
      </c>
      <c r="X3968" t="str">
        <f>VLOOKUP(V3968,Factors!$E$6:$F$5950,2,FALSE)</f>
        <v>Direct-OR</v>
      </c>
      <c r="Y3968" s="92">
        <f t="shared" si="372"/>
        <v>0</v>
      </c>
      <c r="Z3968" s="92">
        <f t="shared" si="373"/>
        <v>0</v>
      </c>
      <c r="AA3968" s="92">
        <f t="shared" si="374"/>
        <v>0</v>
      </c>
    </row>
    <row r="3969" spans="1:27" x14ac:dyDescent="0.25">
      <c r="A3969" t="s">
        <v>814</v>
      </c>
      <c r="B3969" t="s">
        <v>761</v>
      </c>
      <c r="C3969" t="s">
        <v>762</v>
      </c>
      <c r="D3969" t="s">
        <v>841</v>
      </c>
      <c r="E3969" t="s">
        <v>842</v>
      </c>
      <c r="F3969" t="str">
        <f t="shared" si="370"/>
        <v>4870</v>
      </c>
      <c r="G3969" t="s">
        <v>98</v>
      </c>
      <c r="H3969" t="s">
        <v>99</v>
      </c>
      <c r="I3969" s="91"/>
      <c r="J3969" s="91"/>
      <c r="K3969" s="91"/>
      <c r="L3969" s="91"/>
      <c r="M3969" s="91"/>
      <c r="N3969" s="91"/>
      <c r="O3969" s="91">
        <v>17.97</v>
      </c>
      <c r="P3969" s="91"/>
      <c r="Q3969" s="91"/>
      <c r="R3969" s="91"/>
      <c r="S3969" s="91"/>
      <c r="T3969" s="91">
        <v>-17.97</v>
      </c>
      <c r="U3969" s="91">
        <f t="shared" si="371"/>
        <v>0</v>
      </c>
      <c r="V3969" s="82" t="str">
        <f t="shared" si="369"/>
        <v>115404870912</v>
      </c>
      <c r="W3969" s="83">
        <f>VLOOKUP(V3969,Factors!$E$6:$H$5950,4,FALSE)</f>
        <v>0</v>
      </c>
      <c r="X3969" t="str">
        <f>VLOOKUP(V3969,Factors!$E$6:$F$5950,2,FALSE)</f>
        <v>Direct-OR</v>
      </c>
      <c r="Y3969" s="92">
        <f t="shared" si="372"/>
        <v>0</v>
      </c>
      <c r="Z3969" s="92">
        <f t="shared" si="373"/>
        <v>0</v>
      </c>
      <c r="AA3969" s="92">
        <f t="shared" si="374"/>
        <v>0</v>
      </c>
    </row>
    <row r="3970" spans="1:27" x14ac:dyDescent="0.25">
      <c r="A3970" t="s">
        <v>814</v>
      </c>
      <c r="B3970" t="s">
        <v>761</v>
      </c>
      <c r="C3970" t="s">
        <v>762</v>
      </c>
      <c r="D3970" t="s">
        <v>841</v>
      </c>
      <c r="E3970" t="s">
        <v>842</v>
      </c>
      <c r="F3970" t="str">
        <f t="shared" si="370"/>
        <v>4870</v>
      </c>
      <c r="G3970" t="s">
        <v>130</v>
      </c>
      <c r="H3970" t="s">
        <v>131</v>
      </c>
      <c r="I3970" s="91"/>
      <c r="J3970" s="91"/>
      <c r="K3970" s="91"/>
      <c r="L3970" s="91"/>
      <c r="M3970" s="91"/>
      <c r="N3970" s="91"/>
      <c r="O3970" s="91"/>
      <c r="P3970" s="91">
        <v>5.4</v>
      </c>
      <c r="Q3970" s="91"/>
      <c r="R3970" s="91"/>
      <c r="S3970" s="91"/>
      <c r="T3970" s="91">
        <v>-5.4</v>
      </c>
      <c r="U3970" s="91">
        <f t="shared" si="371"/>
        <v>0</v>
      </c>
      <c r="V3970" s="82" t="str">
        <f t="shared" si="369"/>
        <v>115404870912</v>
      </c>
      <c r="W3970" s="83">
        <f>VLOOKUP(V3970,Factors!$E$6:$H$5950,4,FALSE)</f>
        <v>0</v>
      </c>
      <c r="X3970" t="str">
        <f>VLOOKUP(V3970,Factors!$E$6:$F$5950,2,FALSE)</f>
        <v>Direct-OR</v>
      </c>
      <c r="Y3970" s="92">
        <f t="shared" si="372"/>
        <v>0</v>
      </c>
      <c r="Z3970" s="92">
        <f t="shared" si="373"/>
        <v>0</v>
      </c>
      <c r="AA3970" s="92">
        <f t="shared" si="374"/>
        <v>0</v>
      </c>
    </row>
    <row r="3971" spans="1:27" x14ac:dyDescent="0.25">
      <c r="A3971" t="s">
        <v>814</v>
      </c>
      <c r="B3971" t="s">
        <v>761</v>
      </c>
      <c r="C3971" t="s">
        <v>762</v>
      </c>
      <c r="D3971" t="s">
        <v>841</v>
      </c>
      <c r="E3971" t="s">
        <v>842</v>
      </c>
      <c r="F3971" t="str">
        <f t="shared" si="370"/>
        <v>4870</v>
      </c>
      <c r="G3971" t="s">
        <v>132</v>
      </c>
      <c r="H3971" t="s">
        <v>133</v>
      </c>
      <c r="I3971" s="91"/>
      <c r="J3971" s="91"/>
      <c r="K3971" s="91"/>
      <c r="L3971" s="91"/>
      <c r="M3971" s="91"/>
      <c r="N3971" s="91"/>
      <c r="O3971" s="91">
        <v>28.7</v>
      </c>
      <c r="P3971" s="91"/>
      <c r="Q3971" s="91"/>
      <c r="R3971" s="91"/>
      <c r="S3971" s="91"/>
      <c r="T3971" s="91">
        <v>-28.7</v>
      </c>
      <c r="U3971" s="91">
        <f t="shared" si="371"/>
        <v>0</v>
      </c>
      <c r="V3971" s="82" t="str">
        <f t="shared" si="369"/>
        <v>115404870912</v>
      </c>
      <c r="W3971" s="83">
        <f>VLOOKUP(V3971,Factors!$E$6:$H$5950,4,FALSE)</f>
        <v>0</v>
      </c>
      <c r="X3971" t="str">
        <f>VLOOKUP(V3971,Factors!$E$6:$F$5950,2,FALSE)</f>
        <v>Direct-OR</v>
      </c>
      <c r="Y3971" s="92">
        <f t="shared" si="372"/>
        <v>0</v>
      </c>
      <c r="Z3971" s="92">
        <f t="shared" si="373"/>
        <v>0</v>
      </c>
      <c r="AA3971" s="92">
        <f t="shared" si="374"/>
        <v>0</v>
      </c>
    </row>
    <row r="3972" spans="1:27" x14ac:dyDescent="0.25">
      <c r="A3972" t="s">
        <v>814</v>
      </c>
      <c r="B3972" t="s">
        <v>761</v>
      </c>
      <c r="C3972" t="s">
        <v>762</v>
      </c>
      <c r="D3972" t="s">
        <v>841</v>
      </c>
      <c r="E3972" t="s">
        <v>842</v>
      </c>
      <c r="F3972" t="str">
        <f t="shared" si="370"/>
        <v>4870</v>
      </c>
      <c r="G3972" t="s">
        <v>715</v>
      </c>
      <c r="H3972" t="s">
        <v>716</v>
      </c>
      <c r="I3972" s="91"/>
      <c r="J3972" s="91"/>
      <c r="K3972" s="91"/>
      <c r="L3972" s="91"/>
      <c r="M3972" s="91"/>
      <c r="N3972" s="91"/>
      <c r="O3972" s="91">
        <v>3090.72</v>
      </c>
      <c r="P3972" s="91">
        <v>-10484.959999999999</v>
      </c>
      <c r="Q3972" s="91"/>
      <c r="R3972" s="91">
        <v>-12600</v>
      </c>
      <c r="S3972" s="91">
        <v>1290.52</v>
      </c>
      <c r="T3972" s="91">
        <v>18703.72</v>
      </c>
      <c r="U3972" s="91">
        <f t="shared" si="371"/>
        <v>0</v>
      </c>
      <c r="V3972" s="82" t="str">
        <f t="shared" ref="V3972:V4035" si="375">CONCATENATE(B3972,RIGHT(D3972,4),A3972)</f>
        <v>115404870912</v>
      </c>
      <c r="W3972" s="83">
        <f>VLOOKUP(V3972,Factors!$E$6:$H$5950,4,FALSE)</f>
        <v>0</v>
      </c>
      <c r="X3972" t="str">
        <f>VLOOKUP(V3972,Factors!$E$6:$F$5950,2,FALSE)</f>
        <v>Direct-OR</v>
      </c>
      <c r="Y3972" s="92">
        <f t="shared" si="372"/>
        <v>0</v>
      </c>
      <c r="Z3972" s="92">
        <f t="shared" si="373"/>
        <v>0</v>
      </c>
      <c r="AA3972" s="92">
        <f t="shared" si="374"/>
        <v>0</v>
      </c>
    </row>
    <row r="3973" spans="1:27" x14ac:dyDescent="0.25">
      <c r="A3973" t="s">
        <v>814</v>
      </c>
      <c r="B3973" t="s">
        <v>761</v>
      </c>
      <c r="C3973" t="s">
        <v>762</v>
      </c>
      <c r="D3973" t="s">
        <v>841</v>
      </c>
      <c r="E3973" t="s">
        <v>842</v>
      </c>
      <c r="F3973" t="str">
        <f t="shared" ref="F3973:F4036" si="376">RIGHT(D3973,4)</f>
        <v>4870</v>
      </c>
      <c r="G3973" t="s">
        <v>199</v>
      </c>
      <c r="H3973" t="s">
        <v>200</v>
      </c>
      <c r="I3973" s="91"/>
      <c r="J3973" s="91"/>
      <c r="K3973" s="91"/>
      <c r="L3973" s="91"/>
      <c r="M3973" s="91"/>
      <c r="N3973" s="91"/>
      <c r="O3973" s="91">
        <v>113.12</v>
      </c>
      <c r="P3973" s="91">
        <v>32</v>
      </c>
      <c r="Q3973" s="91"/>
      <c r="R3973" s="91"/>
      <c r="S3973" s="91"/>
      <c r="T3973" s="91">
        <v>-145.12</v>
      </c>
      <c r="U3973" s="91">
        <f t="shared" ref="U3973:U4036" si="377">SUM(I3973:T3973)</f>
        <v>0</v>
      </c>
      <c r="V3973" s="82" t="str">
        <f t="shared" si="375"/>
        <v>115404870912</v>
      </c>
      <c r="W3973" s="83">
        <f>VLOOKUP(V3973,Factors!$E$6:$H$5950,4,FALSE)</f>
        <v>0</v>
      </c>
      <c r="X3973" t="str">
        <f>VLOOKUP(V3973,Factors!$E$6:$F$5950,2,FALSE)</f>
        <v>Direct-OR</v>
      </c>
      <c r="Y3973" s="92">
        <f t="shared" si="372"/>
        <v>0</v>
      </c>
      <c r="Z3973" s="92">
        <f t="shared" si="373"/>
        <v>0</v>
      </c>
      <c r="AA3973" s="92">
        <f t="shared" si="374"/>
        <v>0</v>
      </c>
    </row>
    <row r="3974" spans="1:27" x14ac:dyDescent="0.25">
      <c r="A3974" t="s">
        <v>814</v>
      </c>
      <c r="B3974" t="s">
        <v>761</v>
      </c>
      <c r="C3974" t="s">
        <v>762</v>
      </c>
      <c r="D3974" t="s">
        <v>841</v>
      </c>
      <c r="E3974" t="s">
        <v>842</v>
      </c>
      <c r="F3974" t="str">
        <f t="shared" si="376"/>
        <v>4870</v>
      </c>
      <c r="G3974" t="s">
        <v>102</v>
      </c>
      <c r="H3974" t="s">
        <v>103</v>
      </c>
      <c r="I3974" s="91"/>
      <c r="J3974" s="91"/>
      <c r="K3974" s="91"/>
      <c r="L3974" s="91"/>
      <c r="M3974" s="91"/>
      <c r="N3974" s="91"/>
      <c r="O3974" s="91"/>
      <c r="P3974" s="91">
        <v>7748</v>
      </c>
      <c r="Q3974" s="91"/>
      <c r="R3974" s="91"/>
      <c r="S3974" s="91"/>
      <c r="T3974" s="91">
        <v>-7748</v>
      </c>
      <c r="U3974" s="91">
        <f t="shared" si="377"/>
        <v>0</v>
      </c>
      <c r="V3974" s="82" t="str">
        <f t="shared" si="375"/>
        <v>115404870912</v>
      </c>
      <c r="W3974" s="83">
        <f>VLOOKUP(V3974,Factors!$E$6:$H$5950,4,FALSE)</f>
        <v>0</v>
      </c>
      <c r="X3974" t="str">
        <f>VLOOKUP(V3974,Factors!$E$6:$F$5950,2,FALSE)</f>
        <v>Direct-OR</v>
      </c>
      <c r="Y3974" s="92">
        <f t="shared" si="372"/>
        <v>0</v>
      </c>
      <c r="Z3974" s="92">
        <f t="shared" si="373"/>
        <v>0</v>
      </c>
      <c r="AA3974" s="92">
        <f t="shared" si="374"/>
        <v>0</v>
      </c>
    </row>
    <row r="3975" spans="1:27" x14ac:dyDescent="0.25">
      <c r="A3975" t="s">
        <v>814</v>
      </c>
      <c r="B3975" t="s">
        <v>761</v>
      </c>
      <c r="C3975" t="s">
        <v>762</v>
      </c>
      <c r="D3975" t="s">
        <v>841</v>
      </c>
      <c r="E3975" t="s">
        <v>842</v>
      </c>
      <c r="F3975" t="str">
        <f t="shared" si="376"/>
        <v>4870</v>
      </c>
      <c r="G3975" t="s">
        <v>357</v>
      </c>
      <c r="H3975" t="s">
        <v>358</v>
      </c>
      <c r="I3975" s="91"/>
      <c r="J3975" s="91"/>
      <c r="K3975" s="91">
        <v>125</v>
      </c>
      <c r="L3975" s="91"/>
      <c r="M3975" s="91"/>
      <c r="N3975" s="91"/>
      <c r="O3975" s="91"/>
      <c r="P3975" s="91"/>
      <c r="Q3975" s="91"/>
      <c r="R3975" s="91">
        <v>11250</v>
      </c>
      <c r="S3975" s="91"/>
      <c r="T3975" s="91">
        <v>-11375</v>
      </c>
      <c r="U3975" s="91">
        <f t="shared" si="377"/>
        <v>0</v>
      </c>
      <c r="V3975" s="82" t="str">
        <f t="shared" si="375"/>
        <v>115404870912</v>
      </c>
      <c r="W3975" s="83">
        <f>VLOOKUP(V3975,Factors!$E$6:$H$5950,4,FALSE)</f>
        <v>0</v>
      </c>
      <c r="X3975" t="str">
        <f>VLOOKUP(V3975,Factors!$E$6:$F$5950,2,FALSE)</f>
        <v>Direct-OR</v>
      </c>
      <c r="Y3975" s="92">
        <f t="shared" si="372"/>
        <v>0</v>
      </c>
      <c r="Z3975" s="92">
        <f t="shared" si="373"/>
        <v>0</v>
      </c>
      <c r="AA3975" s="92">
        <f t="shared" si="374"/>
        <v>0</v>
      </c>
    </row>
    <row r="3976" spans="1:27" x14ac:dyDescent="0.25">
      <c r="A3976" t="s">
        <v>814</v>
      </c>
      <c r="B3976" t="s">
        <v>761</v>
      </c>
      <c r="C3976" t="s">
        <v>762</v>
      </c>
      <c r="D3976" t="s">
        <v>841</v>
      </c>
      <c r="E3976" t="s">
        <v>842</v>
      </c>
      <c r="F3976" t="str">
        <f t="shared" si="376"/>
        <v>4870</v>
      </c>
      <c r="G3976" t="s">
        <v>144</v>
      </c>
      <c r="H3976" t="s">
        <v>145</v>
      </c>
      <c r="I3976" s="91"/>
      <c r="J3976" s="91"/>
      <c r="K3976" s="91"/>
      <c r="L3976" s="91"/>
      <c r="M3976" s="91">
        <v>215.95</v>
      </c>
      <c r="N3976" s="91">
        <v>5.9</v>
      </c>
      <c r="O3976" s="91">
        <v>110.21</v>
      </c>
      <c r="P3976" s="91">
        <v>87.26</v>
      </c>
      <c r="Q3976" s="91">
        <v>162.18</v>
      </c>
      <c r="R3976" s="91"/>
      <c r="S3976" s="91"/>
      <c r="T3976" s="91">
        <v>-581.5</v>
      </c>
      <c r="U3976" s="91">
        <f t="shared" si="377"/>
        <v>0</v>
      </c>
      <c r="V3976" s="82" t="str">
        <f t="shared" si="375"/>
        <v>115404870912</v>
      </c>
      <c r="W3976" s="83">
        <f>VLOOKUP(V3976,Factors!$E$6:$H$5950,4,FALSE)</f>
        <v>0</v>
      </c>
      <c r="X3976" t="str">
        <f>VLOOKUP(V3976,Factors!$E$6:$F$5950,2,FALSE)</f>
        <v>Direct-OR</v>
      </c>
      <c r="Y3976" s="92">
        <f t="shared" si="372"/>
        <v>0</v>
      </c>
      <c r="Z3976" s="92">
        <f t="shared" si="373"/>
        <v>0</v>
      </c>
      <c r="AA3976" s="92">
        <f t="shared" si="374"/>
        <v>0</v>
      </c>
    </row>
    <row r="3977" spans="1:27" x14ac:dyDescent="0.25">
      <c r="A3977" t="s">
        <v>814</v>
      </c>
      <c r="B3977" t="s">
        <v>761</v>
      </c>
      <c r="C3977" t="s">
        <v>762</v>
      </c>
      <c r="D3977" t="s">
        <v>821</v>
      </c>
      <c r="E3977" t="s">
        <v>822</v>
      </c>
      <c r="F3977" t="str">
        <f t="shared" si="376"/>
        <v>4940</v>
      </c>
      <c r="G3977" t="s">
        <v>110</v>
      </c>
      <c r="H3977" t="s">
        <v>111</v>
      </c>
      <c r="I3977" s="91">
        <v>799.29</v>
      </c>
      <c r="J3977" s="91">
        <v>724.11</v>
      </c>
      <c r="K3977" s="91">
        <v>713.22</v>
      </c>
      <c r="L3977" s="91">
        <v>821.35</v>
      </c>
      <c r="M3977" s="91">
        <v>640.70000000000005</v>
      </c>
      <c r="N3977" s="91">
        <v>2401.33</v>
      </c>
      <c r="O3977" s="91">
        <v>876.66</v>
      </c>
      <c r="P3977" s="91">
        <v>609.44000000000005</v>
      </c>
      <c r="Q3977" s="91">
        <v>1310.98</v>
      </c>
      <c r="R3977" s="91">
        <v>1008.44</v>
      </c>
      <c r="S3977" s="91">
        <v>650.07000000000005</v>
      </c>
      <c r="T3977" s="91">
        <v>850.09</v>
      </c>
      <c r="U3977" s="91">
        <f t="shared" si="377"/>
        <v>11405.68</v>
      </c>
      <c r="V3977" s="82" t="str">
        <f t="shared" si="375"/>
        <v>115404940912</v>
      </c>
      <c r="W3977" s="83">
        <f>VLOOKUP(V3977,Factors!$E$6:$H$5950,4,FALSE)</f>
        <v>0.1119</v>
      </c>
      <c r="X3977" t="str">
        <f>VLOOKUP(V3977,Factors!$E$6:$F$5950,2,FALSE)</f>
        <v>Customers-All</v>
      </c>
      <c r="Y3977" s="92">
        <f t="shared" si="372"/>
        <v>1276.2955919999999</v>
      </c>
      <c r="Z3977" s="92">
        <f t="shared" si="373"/>
        <v>10129.384408</v>
      </c>
      <c r="AA3977" s="92">
        <f t="shared" si="374"/>
        <v>11405.68</v>
      </c>
    </row>
    <row r="3978" spans="1:27" x14ac:dyDescent="0.25">
      <c r="A3978" t="s">
        <v>814</v>
      </c>
      <c r="B3978" t="s">
        <v>761</v>
      </c>
      <c r="C3978" t="s">
        <v>762</v>
      </c>
      <c r="D3978" t="s">
        <v>821</v>
      </c>
      <c r="E3978" t="s">
        <v>822</v>
      </c>
      <c r="F3978" t="str">
        <f t="shared" si="376"/>
        <v>4940</v>
      </c>
      <c r="G3978" t="s">
        <v>88</v>
      </c>
      <c r="H3978" t="s">
        <v>89</v>
      </c>
      <c r="I3978" s="91">
        <v>144.26</v>
      </c>
      <c r="J3978" s="91">
        <v>144.26</v>
      </c>
      <c r="K3978" s="91">
        <v>148.19</v>
      </c>
      <c r="L3978" s="91">
        <v>148.16999999999999</v>
      </c>
      <c r="M3978" s="91">
        <v>148.19</v>
      </c>
      <c r="N3978" s="91">
        <v>148.19999999999999</v>
      </c>
      <c r="O3978" s="91">
        <v>148.19999999999999</v>
      </c>
      <c r="P3978" s="91">
        <v>148.19</v>
      </c>
      <c r="Q3978" s="91">
        <v>148.19</v>
      </c>
      <c r="R3978" s="91">
        <v>148.18</v>
      </c>
      <c r="S3978" s="91">
        <v>148.18</v>
      </c>
      <c r="T3978" s="91">
        <v>148.18</v>
      </c>
      <c r="U3978" s="91">
        <f t="shared" si="377"/>
        <v>1770.3900000000003</v>
      </c>
      <c r="V3978" s="82" t="str">
        <f t="shared" si="375"/>
        <v>115404940912</v>
      </c>
      <c r="W3978" s="83">
        <f>VLOOKUP(V3978,Factors!$E$6:$H$5950,4,FALSE)</f>
        <v>0.1119</v>
      </c>
      <c r="X3978" t="str">
        <f>VLOOKUP(V3978,Factors!$E$6:$F$5950,2,FALSE)</f>
        <v>Customers-All</v>
      </c>
      <c r="Y3978" s="92">
        <f t="shared" si="372"/>
        <v>198.10664100000002</v>
      </c>
      <c r="Z3978" s="92">
        <f t="shared" si="373"/>
        <v>1572.2833590000002</v>
      </c>
      <c r="AA3978" s="92">
        <f t="shared" si="374"/>
        <v>1770.3900000000003</v>
      </c>
    </row>
    <row r="3979" spans="1:27" x14ac:dyDescent="0.25">
      <c r="A3979" t="s">
        <v>814</v>
      </c>
      <c r="B3979" t="s">
        <v>761</v>
      </c>
      <c r="C3979" t="s">
        <v>762</v>
      </c>
      <c r="D3979" t="s">
        <v>821</v>
      </c>
      <c r="E3979" t="s">
        <v>822</v>
      </c>
      <c r="F3979" t="str">
        <f t="shared" si="376"/>
        <v>4940</v>
      </c>
      <c r="G3979" t="s">
        <v>90</v>
      </c>
      <c r="H3979" t="s">
        <v>91</v>
      </c>
      <c r="I3979" s="91">
        <v>560.44000000000005</v>
      </c>
      <c r="J3979" s="91">
        <v>560.42999999999995</v>
      </c>
      <c r="K3979" s="91">
        <v>575.69000000000005</v>
      </c>
      <c r="L3979" s="91">
        <v>575.67999999999995</v>
      </c>
      <c r="M3979" s="91">
        <v>575.67999999999995</v>
      </c>
      <c r="N3979" s="91">
        <v>575.73</v>
      </c>
      <c r="O3979" s="91">
        <v>575.70000000000005</v>
      </c>
      <c r="P3979" s="91">
        <v>575.70000000000005</v>
      </c>
      <c r="Q3979" s="91">
        <v>575.70000000000005</v>
      </c>
      <c r="R3979" s="91">
        <v>575.70000000000005</v>
      </c>
      <c r="S3979" s="91">
        <v>575.70000000000005</v>
      </c>
      <c r="T3979" s="91">
        <v>575.70000000000005</v>
      </c>
      <c r="U3979" s="91">
        <f t="shared" si="377"/>
        <v>6877.8499999999985</v>
      </c>
      <c r="V3979" s="82" t="str">
        <f t="shared" si="375"/>
        <v>115404940912</v>
      </c>
      <c r="W3979" s="83">
        <f>VLOOKUP(V3979,Factors!$E$6:$H$5950,4,FALSE)</f>
        <v>0.1119</v>
      </c>
      <c r="X3979" t="str">
        <f>VLOOKUP(V3979,Factors!$E$6:$F$5950,2,FALSE)</f>
        <v>Customers-All</v>
      </c>
      <c r="Y3979" s="92">
        <f t="shared" si="372"/>
        <v>769.63141499999983</v>
      </c>
      <c r="Z3979" s="92">
        <f t="shared" si="373"/>
        <v>6108.2185849999987</v>
      </c>
      <c r="AA3979" s="92">
        <f t="shared" si="374"/>
        <v>6877.8499999999985</v>
      </c>
    </row>
    <row r="3980" spans="1:27" x14ac:dyDescent="0.25">
      <c r="A3980" t="s">
        <v>814</v>
      </c>
      <c r="B3980" t="s">
        <v>761</v>
      </c>
      <c r="C3980" t="s">
        <v>762</v>
      </c>
      <c r="D3980" t="s">
        <v>821</v>
      </c>
      <c r="E3980" t="s">
        <v>822</v>
      </c>
      <c r="F3980" t="str">
        <f t="shared" si="376"/>
        <v>4940</v>
      </c>
      <c r="G3980" t="s">
        <v>61</v>
      </c>
      <c r="H3980" t="s">
        <v>62</v>
      </c>
      <c r="I3980" s="91"/>
      <c r="J3980" s="91">
        <v>28.05</v>
      </c>
      <c r="K3980" s="91"/>
      <c r="L3980" s="91"/>
      <c r="M3980" s="91">
        <v>34.39</v>
      </c>
      <c r="N3980" s="91"/>
      <c r="O3980" s="91"/>
      <c r="P3980" s="91"/>
      <c r="Q3980" s="91"/>
      <c r="R3980" s="91"/>
      <c r="S3980" s="91"/>
      <c r="T3980" s="91"/>
      <c r="U3980" s="91">
        <f t="shared" si="377"/>
        <v>62.44</v>
      </c>
      <c r="V3980" s="82" t="str">
        <f t="shared" si="375"/>
        <v>115404940912</v>
      </c>
      <c r="W3980" s="83">
        <f>VLOOKUP(V3980,Factors!$E$6:$H$5950,4,FALSE)</f>
        <v>0.1119</v>
      </c>
      <c r="X3980" t="str">
        <f>VLOOKUP(V3980,Factors!$E$6:$F$5950,2,FALSE)</f>
        <v>Customers-All</v>
      </c>
      <c r="Y3980" s="92">
        <f t="shared" si="372"/>
        <v>6.9870359999999998</v>
      </c>
      <c r="Z3980" s="92">
        <f t="shared" si="373"/>
        <v>55.452963999999994</v>
      </c>
      <c r="AA3980" s="92">
        <f t="shared" si="374"/>
        <v>62.44</v>
      </c>
    </row>
    <row r="3981" spans="1:27" x14ac:dyDescent="0.25">
      <c r="A3981" t="s">
        <v>814</v>
      </c>
      <c r="B3981" t="s">
        <v>761</v>
      </c>
      <c r="C3981" t="s">
        <v>762</v>
      </c>
      <c r="D3981" t="s">
        <v>821</v>
      </c>
      <c r="E3981" t="s">
        <v>822</v>
      </c>
      <c r="F3981" t="str">
        <f t="shared" si="376"/>
        <v>4940</v>
      </c>
      <c r="G3981" t="s">
        <v>120</v>
      </c>
      <c r="H3981" t="s">
        <v>121</v>
      </c>
      <c r="I3981" s="91"/>
      <c r="J3981" s="91">
        <v>19.62</v>
      </c>
      <c r="K3981" s="91"/>
      <c r="L3981" s="91">
        <v>13.08</v>
      </c>
      <c r="M3981" s="91"/>
      <c r="N3981" s="91"/>
      <c r="O3981" s="91">
        <v>48.5</v>
      </c>
      <c r="P3981" s="91"/>
      <c r="Q3981" s="91">
        <v>26.16</v>
      </c>
      <c r="R3981" s="91">
        <v>142.24</v>
      </c>
      <c r="S3981" s="91"/>
      <c r="T3981" s="91">
        <v>39.78</v>
      </c>
      <c r="U3981" s="91">
        <f t="shared" si="377"/>
        <v>289.38</v>
      </c>
      <c r="V3981" s="82" t="str">
        <f t="shared" si="375"/>
        <v>115404940912</v>
      </c>
      <c r="W3981" s="83">
        <f>VLOOKUP(V3981,Factors!$E$6:$H$5950,4,FALSE)</f>
        <v>0.1119</v>
      </c>
      <c r="X3981" t="str">
        <f>VLOOKUP(V3981,Factors!$E$6:$F$5950,2,FALSE)</f>
        <v>Customers-All</v>
      </c>
      <c r="Y3981" s="92">
        <f t="shared" si="372"/>
        <v>32.381622</v>
      </c>
      <c r="Z3981" s="92">
        <f t="shared" si="373"/>
        <v>256.998378</v>
      </c>
      <c r="AA3981" s="92">
        <f t="shared" si="374"/>
        <v>289.38</v>
      </c>
    </row>
    <row r="3982" spans="1:27" x14ac:dyDescent="0.25">
      <c r="A3982" t="s">
        <v>814</v>
      </c>
      <c r="B3982" t="s">
        <v>761</v>
      </c>
      <c r="C3982" t="s">
        <v>762</v>
      </c>
      <c r="D3982" t="s">
        <v>821</v>
      </c>
      <c r="E3982" t="s">
        <v>822</v>
      </c>
      <c r="F3982" t="str">
        <f t="shared" si="376"/>
        <v>4940</v>
      </c>
      <c r="G3982" t="s">
        <v>44</v>
      </c>
      <c r="H3982" t="s">
        <v>45</v>
      </c>
      <c r="I3982" s="91">
        <v>415.3</v>
      </c>
      <c r="J3982" s="91"/>
      <c r="K3982" s="91">
        <v>242.9</v>
      </c>
      <c r="L3982" s="91">
        <v>842</v>
      </c>
      <c r="M3982" s="91">
        <v>5046.95</v>
      </c>
      <c r="N3982" s="91">
        <v>3284</v>
      </c>
      <c r="O3982" s="91">
        <v>2801.85</v>
      </c>
      <c r="P3982" s="91">
        <v>2386.4</v>
      </c>
      <c r="Q3982" s="91">
        <v>2907.93</v>
      </c>
      <c r="R3982" s="91">
        <v>1796.9</v>
      </c>
      <c r="S3982" s="91">
        <v>-89.6</v>
      </c>
      <c r="T3982" s="91">
        <v>1227.6600000000001</v>
      </c>
      <c r="U3982" s="91">
        <f t="shared" si="377"/>
        <v>20862.29</v>
      </c>
      <c r="V3982" s="82" t="str">
        <f t="shared" si="375"/>
        <v>115404940912</v>
      </c>
      <c r="W3982" s="83">
        <f>VLOOKUP(V3982,Factors!$E$6:$H$5950,4,FALSE)</f>
        <v>0.1119</v>
      </c>
      <c r="X3982" t="str">
        <f>VLOOKUP(V3982,Factors!$E$6:$F$5950,2,FALSE)</f>
        <v>Customers-All</v>
      </c>
      <c r="Y3982" s="92">
        <f t="shared" si="372"/>
        <v>2334.4902510000002</v>
      </c>
      <c r="Z3982" s="92">
        <f t="shared" si="373"/>
        <v>18527.799749000002</v>
      </c>
      <c r="AA3982" s="92">
        <f t="shared" si="374"/>
        <v>20862.29</v>
      </c>
    </row>
    <row r="3983" spans="1:27" x14ac:dyDescent="0.25">
      <c r="A3983" t="s">
        <v>814</v>
      </c>
      <c r="B3983" t="s">
        <v>761</v>
      </c>
      <c r="C3983" t="s">
        <v>762</v>
      </c>
      <c r="D3983" t="s">
        <v>821</v>
      </c>
      <c r="E3983" t="s">
        <v>822</v>
      </c>
      <c r="F3983" t="str">
        <f t="shared" si="376"/>
        <v>4940</v>
      </c>
      <c r="G3983" t="s">
        <v>26</v>
      </c>
      <c r="H3983" t="s">
        <v>27</v>
      </c>
      <c r="I3983" s="91"/>
      <c r="J3983" s="91"/>
      <c r="K3983" s="91"/>
      <c r="L3983" s="91"/>
      <c r="M3983" s="91"/>
      <c r="N3983" s="91"/>
      <c r="O3983" s="91"/>
      <c r="P3983" s="91"/>
      <c r="Q3983" s="91"/>
      <c r="R3983" s="91"/>
      <c r="S3983" s="91">
        <v>318</v>
      </c>
      <c r="T3983" s="91"/>
      <c r="U3983" s="91">
        <f t="shared" si="377"/>
        <v>318</v>
      </c>
      <c r="V3983" s="82" t="str">
        <f t="shared" si="375"/>
        <v>115404940912</v>
      </c>
      <c r="W3983" s="83">
        <f>VLOOKUP(V3983,Factors!$E$6:$H$5950,4,FALSE)</f>
        <v>0.1119</v>
      </c>
      <c r="X3983" t="str">
        <f>VLOOKUP(V3983,Factors!$E$6:$F$5950,2,FALSE)</f>
        <v>Customers-All</v>
      </c>
      <c r="Y3983" s="92">
        <f t="shared" si="372"/>
        <v>35.584200000000003</v>
      </c>
      <c r="Z3983" s="92">
        <f t="shared" si="373"/>
        <v>282.41579999999999</v>
      </c>
      <c r="AA3983" s="92">
        <f t="shared" si="374"/>
        <v>318</v>
      </c>
    </row>
    <row r="3984" spans="1:27" x14ac:dyDescent="0.25">
      <c r="A3984" t="s">
        <v>814</v>
      </c>
      <c r="B3984" t="s">
        <v>761</v>
      </c>
      <c r="C3984" t="s">
        <v>762</v>
      </c>
      <c r="D3984" t="s">
        <v>821</v>
      </c>
      <c r="E3984" t="s">
        <v>822</v>
      </c>
      <c r="F3984" t="str">
        <f t="shared" si="376"/>
        <v>4940</v>
      </c>
      <c r="G3984" t="s">
        <v>130</v>
      </c>
      <c r="H3984" t="s">
        <v>131</v>
      </c>
      <c r="I3984" s="91"/>
      <c r="J3984" s="91"/>
      <c r="K3984" s="91"/>
      <c r="L3984" s="91"/>
      <c r="M3984" s="91"/>
      <c r="N3984" s="91"/>
      <c r="O3984" s="91"/>
      <c r="P3984" s="91">
        <v>4.93</v>
      </c>
      <c r="Q3984" s="91"/>
      <c r="R3984" s="91"/>
      <c r="S3984" s="91"/>
      <c r="T3984" s="91"/>
      <c r="U3984" s="91">
        <f t="shared" si="377"/>
        <v>4.93</v>
      </c>
      <c r="V3984" s="82" t="str">
        <f t="shared" si="375"/>
        <v>115404940912</v>
      </c>
      <c r="W3984" s="83">
        <f>VLOOKUP(V3984,Factors!$E$6:$H$5950,4,FALSE)</f>
        <v>0.1119</v>
      </c>
      <c r="X3984" t="str">
        <f>VLOOKUP(V3984,Factors!$E$6:$F$5950,2,FALSE)</f>
        <v>Customers-All</v>
      </c>
      <c r="Y3984" s="92">
        <f t="shared" si="372"/>
        <v>0.55166700000000002</v>
      </c>
      <c r="Z3984" s="92">
        <f t="shared" si="373"/>
        <v>4.3783329999999996</v>
      </c>
      <c r="AA3984" s="92">
        <f t="shared" si="374"/>
        <v>4.93</v>
      </c>
    </row>
    <row r="3985" spans="1:27" x14ac:dyDescent="0.25">
      <c r="A3985" t="s">
        <v>814</v>
      </c>
      <c r="B3985" t="s">
        <v>761</v>
      </c>
      <c r="C3985" t="s">
        <v>762</v>
      </c>
      <c r="D3985" t="s">
        <v>821</v>
      </c>
      <c r="E3985" t="s">
        <v>822</v>
      </c>
      <c r="F3985" t="str">
        <f t="shared" si="376"/>
        <v>4940</v>
      </c>
      <c r="G3985" t="s">
        <v>715</v>
      </c>
      <c r="H3985" t="s">
        <v>716</v>
      </c>
      <c r="I3985" s="91">
        <v>977.19</v>
      </c>
      <c r="J3985" s="91">
        <v>893.74</v>
      </c>
      <c r="K3985" s="91"/>
      <c r="L3985" s="91">
        <v>1256.5899999999999</v>
      </c>
      <c r="M3985" s="91">
        <v>3766.5</v>
      </c>
      <c r="N3985" s="91">
        <v>2870.64</v>
      </c>
      <c r="O3985" s="91">
        <v>1806.05</v>
      </c>
      <c r="P3985" s="91">
        <v>3628.13</v>
      </c>
      <c r="Q3985" s="91">
        <v>7043.73</v>
      </c>
      <c r="R3985" s="91">
        <v>593.19000000000005</v>
      </c>
      <c r="S3985" s="91">
        <v>198.2</v>
      </c>
      <c r="T3985" s="91">
        <v>326.89</v>
      </c>
      <c r="U3985" s="91">
        <f t="shared" si="377"/>
        <v>23360.85</v>
      </c>
      <c r="V3985" s="82" t="str">
        <f t="shared" si="375"/>
        <v>115404940912</v>
      </c>
      <c r="W3985" s="83">
        <f>VLOOKUP(V3985,Factors!$E$6:$H$5950,4,FALSE)</f>
        <v>0.1119</v>
      </c>
      <c r="X3985" t="str">
        <f>VLOOKUP(V3985,Factors!$E$6:$F$5950,2,FALSE)</f>
        <v>Customers-All</v>
      </c>
      <c r="Y3985" s="92">
        <f t="shared" si="372"/>
        <v>2614.079115</v>
      </c>
      <c r="Z3985" s="92">
        <f t="shared" si="373"/>
        <v>20746.770884999998</v>
      </c>
      <c r="AA3985" s="92">
        <f t="shared" si="374"/>
        <v>23360.85</v>
      </c>
    </row>
    <row r="3986" spans="1:27" x14ac:dyDescent="0.25">
      <c r="A3986" t="s">
        <v>814</v>
      </c>
      <c r="B3986" t="s">
        <v>761</v>
      </c>
      <c r="C3986" t="s">
        <v>762</v>
      </c>
      <c r="D3986" t="s">
        <v>821</v>
      </c>
      <c r="E3986" t="s">
        <v>822</v>
      </c>
      <c r="F3986" t="str">
        <f t="shared" si="376"/>
        <v>4940</v>
      </c>
      <c r="G3986" t="s">
        <v>136</v>
      </c>
      <c r="H3986" t="s">
        <v>137</v>
      </c>
      <c r="I3986" s="91"/>
      <c r="J3986" s="91"/>
      <c r="K3986" s="91">
        <v>8</v>
      </c>
      <c r="L3986" s="91"/>
      <c r="M3986" s="91">
        <v>6</v>
      </c>
      <c r="N3986" s="91">
        <v>7</v>
      </c>
      <c r="O3986" s="91"/>
      <c r="P3986" s="91">
        <v>25.5</v>
      </c>
      <c r="Q3986" s="91">
        <v>0.5</v>
      </c>
      <c r="R3986" s="91">
        <v>7</v>
      </c>
      <c r="S3986" s="91"/>
      <c r="T3986" s="91"/>
      <c r="U3986" s="91">
        <f t="shared" si="377"/>
        <v>54</v>
      </c>
      <c r="V3986" s="82" t="str">
        <f t="shared" si="375"/>
        <v>115404940912</v>
      </c>
      <c r="W3986" s="83">
        <f>VLOOKUP(V3986,Factors!$E$6:$H$5950,4,FALSE)</f>
        <v>0.1119</v>
      </c>
      <c r="X3986" t="str">
        <f>VLOOKUP(V3986,Factors!$E$6:$F$5950,2,FALSE)</f>
        <v>Customers-All</v>
      </c>
      <c r="Y3986" s="92">
        <f t="shared" ref="Y3986:Y4049" si="378">U3986*W3986</f>
        <v>6.0426000000000002</v>
      </c>
      <c r="Z3986" s="92">
        <f t="shared" ref="Z3986:Z4049" si="379">U3986-Y3986</f>
        <v>47.9574</v>
      </c>
      <c r="AA3986" s="92">
        <f t="shared" ref="AA3986:AA4049" si="380">Y3986+Z3986</f>
        <v>54</v>
      </c>
    </row>
    <row r="3987" spans="1:27" x14ac:dyDescent="0.25">
      <c r="A3987" t="s">
        <v>814</v>
      </c>
      <c r="B3987" t="s">
        <v>761</v>
      </c>
      <c r="C3987" t="s">
        <v>762</v>
      </c>
      <c r="D3987" t="s">
        <v>821</v>
      </c>
      <c r="E3987" t="s">
        <v>822</v>
      </c>
      <c r="F3987" t="str">
        <f t="shared" si="376"/>
        <v>4940</v>
      </c>
      <c r="G3987" t="s">
        <v>199</v>
      </c>
      <c r="H3987" t="s">
        <v>200</v>
      </c>
      <c r="I3987" s="91"/>
      <c r="J3987" s="91"/>
      <c r="K3987" s="91"/>
      <c r="L3987" s="91"/>
      <c r="M3987" s="91">
        <v>77.94</v>
      </c>
      <c r="N3987" s="91"/>
      <c r="O3987" s="91"/>
      <c r="P3987" s="91">
        <v>81</v>
      </c>
      <c r="Q3987" s="91">
        <v>83.93</v>
      </c>
      <c r="R3987" s="91"/>
      <c r="S3987" s="91"/>
      <c r="T3987" s="91">
        <v>19</v>
      </c>
      <c r="U3987" s="91">
        <f t="shared" si="377"/>
        <v>261.87</v>
      </c>
      <c r="V3987" s="82" t="str">
        <f t="shared" si="375"/>
        <v>115404940912</v>
      </c>
      <c r="W3987" s="83">
        <f>VLOOKUP(V3987,Factors!$E$6:$H$5950,4,FALSE)</f>
        <v>0.1119</v>
      </c>
      <c r="X3987" t="str">
        <f>VLOOKUP(V3987,Factors!$E$6:$F$5950,2,FALSE)</f>
        <v>Customers-All</v>
      </c>
      <c r="Y3987" s="92">
        <f t="shared" si="378"/>
        <v>29.303253000000002</v>
      </c>
      <c r="Z3987" s="92">
        <f t="shared" si="379"/>
        <v>232.56674699999999</v>
      </c>
      <c r="AA3987" s="92">
        <f t="shared" si="380"/>
        <v>261.87</v>
      </c>
    </row>
    <row r="3988" spans="1:27" x14ac:dyDescent="0.25">
      <c r="A3988" t="s">
        <v>814</v>
      </c>
      <c r="B3988" t="s">
        <v>761</v>
      </c>
      <c r="C3988" t="s">
        <v>762</v>
      </c>
      <c r="D3988" t="s">
        <v>821</v>
      </c>
      <c r="E3988" t="s">
        <v>822</v>
      </c>
      <c r="F3988" t="str">
        <f t="shared" si="376"/>
        <v>4940</v>
      </c>
      <c r="G3988" t="s">
        <v>102</v>
      </c>
      <c r="H3988" t="s">
        <v>103</v>
      </c>
      <c r="I3988" s="91"/>
      <c r="J3988" s="91"/>
      <c r="K3988" s="91"/>
      <c r="L3988" s="91">
        <v>11501.81</v>
      </c>
      <c r="M3988" s="91"/>
      <c r="N3988" s="91">
        <v>5750.9</v>
      </c>
      <c r="O3988" s="91"/>
      <c r="P3988" s="91">
        <v>4600.7299999999996</v>
      </c>
      <c r="Q3988" s="91">
        <v>2450</v>
      </c>
      <c r="R3988" s="91">
        <v>1150.18</v>
      </c>
      <c r="S3988" s="91"/>
      <c r="T3988" s="91"/>
      <c r="U3988" s="91">
        <f t="shared" si="377"/>
        <v>25453.62</v>
      </c>
      <c r="V3988" s="82" t="str">
        <f t="shared" si="375"/>
        <v>115404940912</v>
      </c>
      <c r="W3988" s="83">
        <f>VLOOKUP(V3988,Factors!$E$6:$H$5950,4,FALSE)</f>
        <v>0.1119</v>
      </c>
      <c r="X3988" t="str">
        <f>VLOOKUP(V3988,Factors!$E$6:$F$5950,2,FALSE)</f>
        <v>Customers-All</v>
      </c>
      <c r="Y3988" s="92">
        <f t="shared" si="378"/>
        <v>2848.2600779999998</v>
      </c>
      <c r="Z3988" s="92">
        <f t="shared" si="379"/>
        <v>22605.359922</v>
      </c>
      <c r="AA3988" s="92">
        <f t="shared" si="380"/>
        <v>25453.62</v>
      </c>
    </row>
    <row r="3989" spans="1:27" x14ac:dyDescent="0.25">
      <c r="A3989" t="s">
        <v>814</v>
      </c>
      <c r="B3989" t="s">
        <v>761</v>
      </c>
      <c r="C3989" t="s">
        <v>762</v>
      </c>
      <c r="D3989" t="s">
        <v>821</v>
      </c>
      <c r="E3989" t="s">
        <v>822</v>
      </c>
      <c r="F3989" t="str">
        <f t="shared" si="376"/>
        <v>4940</v>
      </c>
      <c r="G3989" t="s">
        <v>30</v>
      </c>
      <c r="H3989" t="s">
        <v>31</v>
      </c>
      <c r="I3989" s="91"/>
      <c r="J3989" s="91"/>
      <c r="K3989" s="91"/>
      <c r="L3989" s="91"/>
      <c r="M3989" s="91"/>
      <c r="N3989" s="91"/>
      <c r="O3989" s="91"/>
      <c r="P3989" s="91">
        <v>22</v>
      </c>
      <c r="Q3989" s="91">
        <v>234</v>
      </c>
      <c r="R3989" s="91"/>
      <c r="S3989" s="91"/>
      <c r="T3989" s="91"/>
      <c r="U3989" s="91">
        <f t="shared" si="377"/>
        <v>256</v>
      </c>
      <c r="V3989" s="82" t="str">
        <f t="shared" si="375"/>
        <v>115404940912</v>
      </c>
      <c r="W3989" s="83">
        <f>VLOOKUP(V3989,Factors!$E$6:$H$5950,4,FALSE)</f>
        <v>0.1119</v>
      </c>
      <c r="X3989" t="str">
        <f>VLOOKUP(V3989,Factors!$E$6:$F$5950,2,FALSE)</f>
        <v>Customers-All</v>
      </c>
      <c r="Y3989" s="92">
        <f t="shared" si="378"/>
        <v>28.6464</v>
      </c>
      <c r="Z3989" s="92">
        <f t="shared" si="379"/>
        <v>227.3536</v>
      </c>
      <c r="AA3989" s="92">
        <f t="shared" si="380"/>
        <v>256</v>
      </c>
    </row>
    <row r="3990" spans="1:27" x14ac:dyDescent="0.25">
      <c r="A3990" t="s">
        <v>814</v>
      </c>
      <c r="B3990" t="s">
        <v>761</v>
      </c>
      <c r="C3990" t="s">
        <v>762</v>
      </c>
      <c r="D3990" t="s">
        <v>821</v>
      </c>
      <c r="E3990" t="s">
        <v>822</v>
      </c>
      <c r="F3990" t="str">
        <f t="shared" si="376"/>
        <v>4940</v>
      </c>
      <c r="G3990" t="s">
        <v>357</v>
      </c>
      <c r="H3990" t="s">
        <v>358</v>
      </c>
      <c r="I3990" s="91">
        <v>-13.98</v>
      </c>
      <c r="J3990" s="91">
        <v>1039.19</v>
      </c>
      <c r="K3990" s="91">
        <v>619.98</v>
      </c>
      <c r="L3990" s="91">
        <v>970.75</v>
      </c>
      <c r="M3990" s="91">
        <v>1997.36</v>
      </c>
      <c r="N3990" s="91"/>
      <c r="O3990" s="91">
        <v>1972.11</v>
      </c>
      <c r="P3990" s="91">
        <v>4129.3100000000004</v>
      </c>
      <c r="Q3990" s="91">
        <v>12081.36</v>
      </c>
      <c r="R3990" s="91">
        <v>76.959999999999994</v>
      </c>
      <c r="S3990" s="91">
        <v>749.38</v>
      </c>
      <c r="T3990" s="91">
        <v>2000</v>
      </c>
      <c r="U3990" s="91">
        <f t="shared" si="377"/>
        <v>25622.420000000002</v>
      </c>
      <c r="V3990" s="82" t="str">
        <f t="shared" si="375"/>
        <v>115404940912</v>
      </c>
      <c r="W3990" s="83">
        <f>VLOOKUP(V3990,Factors!$E$6:$H$5950,4,FALSE)</f>
        <v>0.1119</v>
      </c>
      <c r="X3990" t="str">
        <f>VLOOKUP(V3990,Factors!$E$6:$F$5950,2,FALSE)</f>
        <v>Customers-All</v>
      </c>
      <c r="Y3990" s="92">
        <f t="shared" si="378"/>
        <v>2867.1487980000002</v>
      </c>
      <c r="Z3990" s="92">
        <f t="shared" si="379"/>
        <v>22755.271202000004</v>
      </c>
      <c r="AA3990" s="92">
        <f t="shared" si="380"/>
        <v>25622.420000000006</v>
      </c>
    </row>
    <row r="3991" spans="1:27" x14ac:dyDescent="0.25">
      <c r="A3991" t="s">
        <v>814</v>
      </c>
      <c r="B3991" t="s">
        <v>761</v>
      </c>
      <c r="C3991" t="s">
        <v>762</v>
      </c>
      <c r="D3991" t="s">
        <v>821</v>
      </c>
      <c r="E3991" t="s">
        <v>822</v>
      </c>
      <c r="F3991" t="str">
        <f t="shared" si="376"/>
        <v>4940</v>
      </c>
      <c r="G3991" t="s">
        <v>144</v>
      </c>
      <c r="H3991" t="s">
        <v>145</v>
      </c>
      <c r="I3991" s="91">
        <v>1600</v>
      </c>
      <c r="J3991" s="91">
        <v>97.9</v>
      </c>
      <c r="K3991" s="91">
        <v>159.35</v>
      </c>
      <c r="L3991" s="91">
        <v>68.5</v>
      </c>
      <c r="M3991" s="91"/>
      <c r="N3991" s="91">
        <v>50</v>
      </c>
      <c r="O3991" s="91">
        <v>6302.67</v>
      </c>
      <c r="P3991" s="91">
        <v>27.6</v>
      </c>
      <c r="Q3991" s="91">
        <v>34.85</v>
      </c>
      <c r="R3991" s="91"/>
      <c r="S3991" s="91"/>
      <c r="T3991" s="91">
        <v>150</v>
      </c>
      <c r="U3991" s="91">
        <f t="shared" si="377"/>
        <v>8490.8700000000008</v>
      </c>
      <c r="V3991" s="82" t="str">
        <f t="shared" si="375"/>
        <v>115404940912</v>
      </c>
      <c r="W3991" s="83">
        <f>VLOOKUP(V3991,Factors!$E$6:$H$5950,4,FALSE)</f>
        <v>0.1119</v>
      </c>
      <c r="X3991" t="str">
        <f>VLOOKUP(V3991,Factors!$E$6:$F$5950,2,FALSE)</f>
        <v>Customers-All</v>
      </c>
      <c r="Y3991" s="92">
        <f t="shared" si="378"/>
        <v>950.12835300000006</v>
      </c>
      <c r="Z3991" s="92">
        <f t="shared" si="379"/>
        <v>7540.7416470000007</v>
      </c>
      <c r="AA3991" s="92">
        <f t="shared" si="380"/>
        <v>8490.8700000000008</v>
      </c>
    </row>
    <row r="3992" spans="1:27" x14ac:dyDescent="0.25">
      <c r="A3992" t="s">
        <v>814</v>
      </c>
      <c r="B3992" t="s">
        <v>221</v>
      </c>
      <c r="C3992" t="s">
        <v>222</v>
      </c>
      <c r="D3992" t="s">
        <v>823</v>
      </c>
      <c r="E3992" t="s">
        <v>824</v>
      </c>
      <c r="F3992" t="str">
        <f t="shared" si="376"/>
        <v>5015</v>
      </c>
      <c r="G3992" t="s">
        <v>118</v>
      </c>
      <c r="H3992" t="s">
        <v>119</v>
      </c>
      <c r="I3992" s="91"/>
      <c r="J3992" s="91"/>
      <c r="K3992" s="91"/>
      <c r="L3992" s="91"/>
      <c r="M3992" s="91">
        <v>12</v>
      </c>
      <c r="N3992" s="91"/>
      <c r="O3992" s="91"/>
      <c r="P3992" s="91"/>
      <c r="Q3992" s="91"/>
      <c r="R3992" s="91"/>
      <c r="S3992" s="91"/>
      <c r="T3992" s="91"/>
      <c r="U3992" s="91">
        <f t="shared" si="377"/>
        <v>12</v>
      </c>
      <c r="V3992" s="82" t="str">
        <f t="shared" si="375"/>
        <v>115505015912</v>
      </c>
      <c r="W3992" s="83">
        <f>VLOOKUP(V3992,Factors!$E$6:$H$5950,4,FALSE)</f>
        <v>0.1119</v>
      </c>
      <c r="X3992" t="str">
        <f>VLOOKUP(V3992,Factors!$E$6:$F$5950,2,FALSE)</f>
        <v>Customers-All</v>
      </c>
      <c r="Y3992" s="92">
        <f t="shared" si="378"/>
        <v>1.3428</v>
      </c>
      <c r="Z3992" s="92">
        <f t="shared" si="379"/>
        <v>10.6572</v>
      </c>
      <c r="AA3992" s="92">
        <f t="shared" si="380"/>
        <v>12</v>
      </c>
    </row>
    <row r="3993" spans="1:27" x14ac:dyDescent="0.25">
      <c r="A3993" t="s">
        <v>814</v>
      </c>
      <c r="B3993" t="s">
        <v>162</v>
      </c>
      <c r="C3993" t="s">
        <v>163</v>
      </c>
      <c r="D3993" t="s">
        <v>825</v>
      </c>
      <c r="E3993" t="s">
        <v>826</v>
      </c>
      <c r="F3993" t="str">
        <f t="shared" si="376"/>
        <v>5020</v>
      </c>
      <c r="G3993" t="s">
        <v>213</v>
      </c>
      <c r="H3993" t="s">
        <v>214</v>
      </c>
      <c r="I3993" s="91">
        <v>466.67</v>
      </c>
      <c r="J3993" s="91"/>
      <c r="K3993" s="91"/>
      <c r="L3993" s="91"/>
      <c r="M3993" s="91"/>
      <c r="N3993" s="91"/>
      <c r="O3993" s="91"/>
      <c r="P3993" s="91"/>
      <c r="Q3993" s="91"/>
      <c r="R3993" s="91"/>
      <c r="S3993" s="91"/>
      <c r="T3993" s="91">
        <v>412.77</v>
      </c>
      <c r="U3993" s="91">
        <f t="shared" si="377"/>
        <v>879.44</v>
      </c>
      <c r="V3993" s="82" t="str">
        <f t="shared" si="375"/>
        <v>131005020912</v>
      </c>
      <c r="W3993" s="83">
        <f>VLOOKUP(V3993,Factors!$E$6:$H$5950,4,FALSE)</f>
        <v>0.1124</v>
      </c>
      <c r="X3993" t="str">
        <f>VLOOKUP(V3993,Factors!$E$6:$F$5950,2,FALSE)</f>
        <v>3-factor</v>
      </c>
      <c r="Y3993" s="92">
        <f t="shared" si="378"/>
        <v>98.849056000000004</v>
      </c>
      <c r="Z3993" s="92">
        <f t="shared" si="379"/>
        <v>780.59094400000004</v>
      </c>
      <c r="AA3993" s="92">
        <f t="shared" si="380"/>
        <v>879.44</v>
      </c>
    </row>
    <row r="3994" spans="1:27" x14ac:dyDescent="0.25">
      <c r="A3994" t="s">
        <v>814</v>
      </c>
      <c r="B3994" t="s">
        <v>781</v>
      </c>
      <c r="C3994" t="s">
        <v>782</v>
      </c>
      <c r="D3994" t="s">
        <v>823</v>
      </c>
      <c r="E3994" t="s">
        <v>824</v>
      </c>
      <c r="F3994" t="str">
        <f t="shared" si="376"/>
        <v>5015</v>
      </c>
      <c r="G3994" t="s">
        <v>180</v>
      </c>
      <c r="H3994" t="s">
        <v>181</v>
      </c>
      <c r="I3994" s="91">
        <v>3318.7</v>
      </c>
      <c r="J3994" s="91">
        <v>2866.15</v>
      </c>
      <c r="K3994" s="91">
        <v>3463.24</v>
      </c>
      <c r="L3994" s="91">
        <v>2518.7199999999998</v>
      </c>
      <c r="M3994" s="91">
        <v>2361.3000000000002</v>
      </c>
      <c r="N3994" s="91">
        <v>3305.82</v>
      </c>
      <c r="O3994" s="91">
        <v>3148.4</v>
      </c>
      <c r="P3994" s="91">
        <v>3305.82</v>
      </c>
      <c r="Q3994" s="91">
        <v>3148.4</v>
      </c>
      <c r="R3994" s="91">
        <v>3541.95</v>
      </c>
      <c r="S3994" s="91">
        <v>2990.98</v>
      </c>
      <c r="T3994" s="91">
        <v>2361.3000000000002</v>
      </c>
      <c r="U3994" s="91">
        <f t="shared" si="377"/>
        <v>36330.780000000006</v>
      </c>
      <c r="V3994" s="82" t="str">
        <f t="shared" si="375"/>
        <v>154915015912</v>
      </c>
      <c r="W3994" s="83">
        <f>VLOOKUP(V3994,Factors!$E$6:$H$5950,4,FALSE)</f>
        <v>0.1119</v>
      </c>
      <c r="X3994" t="str">
        <f>VLOOKUP(V3994,Factors!$E$6:$F$5950,2,FALSE)</f>
        <v>Customers-All</v>
      </c>
      <c r="Y3994" s="92">
        <f t="shared" si="378"/>
        <v>4065.4142820000006</v>
      </c>
      <c r="Z3994" s="92">
        <f t="shared" si="379"/>
        <v>32265.365718000005</v>
      </c>
      <c r="AA3994" s="92">
        <f t="shared" si="380"/>
        <v>36330.780000000006</v>
      </c>
    </row>
    <row r="3995" spans="1:27" x14ac:dyDescent="0.25">
      <c r="A3995" t="s">
        <v>814</v>
      </c>
      <c r="B3995" t="s">
        <v>781</v>
      </c>
      <c r="C3995" t="s">
        <v>782</v>
      </c>
      <c r="D3995" t="s">
        <v>825</v>
      </c>
      <c r="E3995" t="s">
        <v>826</v>
      </c>
      <c r="F3995" t="str">
        <f t="shared" si="376"/>
        <v>5020</v>
      </c>
      <c r="G3995" t="s">
        <v>180</v>
      </c>
      <c r="H3995" t="s">
        <v>181</v>
      </c>
      <c r="I3995" s="91">
        <v>3318.7</v>
      </c>
      <c r="J3995" s="91">
        <v>2866.15</v>
      </c>
      <c r="K3995" s="91">
        <v>3463.24</v>
      </c>
      <c r="L3995" s="91">
        <v>2518.7199999999998</v>
      </c>
      <c r="M3995" s="91">
        <v>2361.3000000000002</v>
      </c>
      <c r="N3995" s="91">
        <v>3305.82</v>
      </c>
      <c r="O3995" s="91">
        <v>3148.4</v>
      </c>
      <c r="P3995" s="91">
        <v>3305.82</v>
      </c>
      <c r="Q3995" s="91">
        <v>3148.4</v>
      </c>
      <c r="R3995" s="91">
        <v>3541.95</v>
      </c>
      <c r="S3995" s="91">
        <v>2990.98</v>
      </c>
      <c r="T3995" s="91">
        <v>2361.3000000000002</v>
      </c>
      <c r="U3995" s="91">
        <f t="shared" si="377"/>
        <v>36330.780000000006</v>
      </c>
      <c r="V3995" s="82" t="str">
        <f t="shared" si="375"/>
        <v>154915020912</v>
      </c>
      <c r="W3995" s="83">
        <f>VLOOKUP(V3995,Factors!$E$6:$H$5950,4,FALSE)</f>
        <v>0.1119</v>
      </c>
      <c r="X3995" t="str">
        <f>VLOOKUP(V3995,Factors!$E$6:$F$5950,2,FALSE)</f>
        <v>Customers-All</v>
      </c>
      <c r="Y3995" s="92">
        <f t="shared" si="378"/>
        <v>4065.4142820000006</v>
      </c>
      <c r="Z3995" s="92">
        <f t="shared" si="379"/>
        <v>32265.365718000005</v>
      </c>
      <c r="AA3995" s="92">
        <f t="shared" si="380"/>
        <v>36330.780000000006</v>
      </c>
    </row>
    <row r="3996" spans="1:27" x14ac:dyDescent="0.25">
      <c r="A3996" t="s">
        <v>814</v>
      </c>
      <c r="B3996" t="s">
        <v>192</v>
      </c>
      <c r="C3996" t="s">
        <v>193</v>
      </c>
      <c r="D3996" t="s">
        <v>817</v>
      </c>
      <c r="E3996" t="s">
        <v>818</v>
      </c>
      <c r="F3996" t="str">
        <f t="shared" si="376"/>
        <v>2966</v>
      </c>
      <c r="G3996" t="s">
        <v>150</v>
      </c>
      <c r="H3996" t="s">
        <v>151</v>
      </c>
      <c r="I3996" s="91">
        <v>182.08</v>
      </c>
      <c r="J3996" s="91"/>
      <c r="K3996" s="91"/>
      <c r="L3996" s="91"/>
      <c r="M3996" s="91"/>
      <c r="N3996" s="91"/>
      <c r="O3996" s="91"/>
      <c r="P3996" s="91"/>
      <c r="Q3996" s="91"/>
      <c r="R3996" s="91"/>
      <c r="S3996" s="91"/>
      <c r="T3996" s="91"/>
      <c r="U3996" s="91">
        <f t="shared" si="377"/>
        <v>182.08</v>
      </c>
      <c r="V3996" s="82" t="str">
        <f t="shared" si="375"/>
        <v>155012966912</v>
      </c>
      <c r="W3996" s="83">
        <f>VLOOKUP(V3996,Factors!$E$6:$H$5950,4,FALSE)</f>
        <v>0.1124</v>
      </c>
      <c r="X3996" t="str">
        <f>VLOOKUP(V3996,Factors!$E$6:$F$5950,2,FALSE)</f>
        <v>3-Factor</v>
      </c>
      <c r="Y3996" s="92">
        <f t="shared" si="378"/>
        <v>20.465792</v>
      </c>
      <c r="Z3996" s="92">
        <f t="shared" si="379"/>
        <v>161.61420800000002</v>
      </c>
      <c r="AA3996" s="92">
        <f t="shared" si="380"/>
        <v>182.08</v>
      </c>
    </row>
    <row r="3997" spans="1:27" x14ac:dyDescent="0.25">
      <c r="A3997" t="s">
        <v>814</v>
      </c>
      <c r="B3997" t="s">
        <v>843</v>
      </c>
      <c r="C3997" t="s">
        <v>844</v>
      </c>
      <c r="D3997" t="s">
        <v>819</v>
      </c>
      <c r="E3997" t="s">
        <v>820</v>
      </c>
      <c r="F3997" t="str">
        <f t="shared" si="376"/>
        <v>1505</v>
      </c>
      <c r="G3997" t="s">
        <v>98</v>
      </c>
      <c r="H3997" t="s">
        <v>99</v>
      </c>
      <c r="I3997" s="91"/>
      <c r="J3997" s="91"/>
      <c r="K3997" s="91"/>
      <c r="L3997" s="91"/>
      <c r="M3997" s="91"/>
      <c r="N3997" s="91"/>
      <c r="O3997" s="91"/>
      <c r="P3997" s="91"/>
      <c r="Q3997" s="91"/>
      <c r="R3997" s="91"/>
      <c r="S3997" s="91"/>
      <c r="T3997" s="91">
        <v>13.53</v>
      </c>
      <c r="U3997" s="91">
        <f t="shared" si="377"/>
        <v>13.53</v>
      </c>
      <c r="V3997" s="82" t="str">
        <f t="shared" si="375"/>
        <v>161101505912</v>
      </c>
      <c r="W3997" s="83">
        <f>VLOOKUP(V3997,Factors!$E$6:$H$5950,4,FALSE)</f>
        <v>0</v>
      </c>
      <c r="X3997" t="str">
        <f>VLOOKUP(V3997,Factors!$E$6:$F$5950,2,FALSE)</f>
        <v>Direct-OR</v>
      </c>
      <c r="Y3997" s="92">
        <f t="shared" si="378"/>
        <v>0</v>
      </c>
      <c r="Z3997" s="92">
        <f t="shared" si="379"/>
        <v>13.53</v>
      </c>
      <c r="AA3997" s="92">
        <f t="shared" si="380"/>
        <v>13.53</v>
      </c>
    </row>
    <row r="3998" spans="1:27" x14ac:dyDescent="0.25">
      <c r="A3998" t="s">
        <v>814</v>
      </c>
      <c r="B3998" t="s">
        <v>845</v>
      </c>
      <c r="C3998" t="s">
        <v>846</v>
      </c>
      <c r="D3998" t="s">
        <v>819</v>
      </c>
      <c r="E3998" t="s">
        <v>820</v>
      </c>
      <c r="F3998" t="str">
        <f t="shared" si="376"/>
        <v>1505</v>
      </c>
      <c r="G3998" t="s">
        <v>44</v>
      </c>
      <c r="H3998" t="s">
        <v>45</v>
      </c>
      <c r="I3998" s="91"/>
      <c r="J3998" s="91"/>
      <c r="K3998" s="91"/>
      <c r="L3998" s="91"/>
      <c r="M3998" s="91">
        <v>116.2</v>
      </c>
      <c r="N3998" s="91"/>
      <c r="O3998" s="91"/>
      <c r="P3998" s="91"/>
      <c r="Q3998" s="91"/>
      <c r="R3998" s="91"/>
      <c r="S3998" s="91"/>
      <c r="T3998" s="91"/>
      <c r="U3998" s="91">
        <f t="shared" si="377"/>
        <v>116.2</v>
      </c>
      <c r="V3998" s="82" t="str">
        <f t="shared" si="375"/>
        <v>420141505912</v>
      </c>
      <c r="W3998" s="83">
        <f>VLOOKUP(V3998,Factors!$E$6:$H$5950,4,FALSE)</f>
        <v>0.1124</v>
      </c>
      <c r="X3998" t="str">
        <f>VLOOKUP(V3998,Factors!$E$6:$F$5950,2,FALSE)</f>
        <v>3-factor</v>
      </c>
      <c r="Y3998" s="92">
        <f t="shared" si="378"/>
        <v>13.060880000000001</v>
      </c>
      <c r="Z3998" s="92">
        <f t="shared" si="379"/>
        <v>103.13912000000001</v>
      </c>
      <c r="AA3998" s="92">
        <f t="shared" si="380"/>
        <v>116.2</v>
      </c>
    </row>
    <row r="3999" spans="1:27" x14ac:dyDescent="0.25">
      <c r="A3999" t="s">
        <v>814</v>
      </c>
      <c r="B3999" t="s">
        <v>847</v>
      </c>
      <c r="C3999" t="s">
        <v>848</v>
      </c>
      <c r="D3999" t="s">
        <v>841</v>
      </c>
      <c r="E3999" t="s">
        <v>842</v>
      </c>
      <c r="F3999" t="str">
        <f t="shared" si="376"/>
        <v>4870</v>
      </c>
      <c r="G3999" t="s">
        <v>144</v>
      </c>
      <c r="H3999" t="s">
        <v>145</v>
      </c>
      <c r="I3999" s="91"/>
      <c r="J3999" s="91"/>
      <c r="K3999" s="91"/>
      <c r="L3999" s="91"/>
      <c r="M3999" s="91"/>
      <c r="N3999" s="91"/>
      <c r="O3999" s="91"/>
      <c r="P3999" s="91">
        <v>14.07</v>
      </c>
      <c r="Q3999" s="91"/>
      <c r="R3999" s="91"/>
      <c r="S3999" s="91"/>
      <c r="T3999" s="91"/>
      <c r="U3999" s="91">
        <f t="shared" si="377"/>
        <v>14.07</v>
      </c>
      <c r="V3999" s="82" t="str">
        <f t="shared" si="375"/>
        <v>460104870912</v>
      </c>
      <c r="W3999" s="83">
        <f>VLOOKUP(V3999,Factors!$E$6:$H$5950,4,FALSE)</f>
        <v>0</v>
      </c>
      <c r="X3999" t="str">
        <f>VLOOKUP(V3999,Factors!$E$6:$F$5950,2,FALSE)</f>
        <v>direct-or</v>
      </c>
      <c r="Y3999" s="92">
        <f t="shared" si="378"/>
        <v>0</v>
      </c>
      <c r="Z3999" s="92">
        <f t="shared" si="379"/>
        <v>14.07</v>
      </c>
      <c r="AA3999" s="92">
        <f t="shared" si="380"/>
        <v>14.07</v>
      </c>
    </row>
    <row r="4000" spans="1:27" x14ac:dyDescent="0.25">
      <c r="A4000" t="s">
        <v>814</v>
      </c>
      <c r="B4000" t="s">
        <v>849</v>
      </c>
      <c r="C4000" t="s">
        <v>850</v>
      </c>
      <c r="D4000" t="s">
        <v>819</v>
      </c>
      <c r="E4000" t="s">
        <v>820</v>
      </c>
      <c r="F4000" t="str">
        <f t="shared" si="376"/>
        <v>1505</v>
      </c>
      <c r="G4000" t="s">
        <v>130</v>
      </c>
      <c r="H4000" t="s">
        <v>131</v>
      </c>
      <c r="I4000" s="91"/>
      <c r="J4000" s="91"/>
      <c r="K4000" s="91"/>
      <c r="L4000" s="91"/>
      <c r="M4000" s="91"/>
      <c r="N4000" s="91"/>
      <c r="O4000" s="91"/>
      <c r="P4000" s="91"/>
      <c r="Q4000" s="91">
        <v>6</v>
      </c>
      <c r="R4000" s="91"/>
      <c r="S4000" s="91"/>
      <c r="T4000" s="91"/>
      <c r="U4000" s="91">
        <f t="shared" si="377"/>
        <v>6</v>
      </c>
      <c r="V4000" s="82" t="str">
        <f t="shared" si="375"/>
        <v>510401505912</v>
      </c>
      <c r="W4000" s="83">
        <f>VLOOKUP(V4000,Factors!$E$6:$H$5950,4,FALSE)</f>
        <v>0.1124</v>
      </c>
      <c r="X4000" t="str">
        <f>VLOOKUP(V4000,Factors!$E$6:$F$5950,2,FALSE)</f>
        <v>3-factor</v>
      </c>
      <c r="Y4000" s="92">
        <f t="shared" si="378"/>
        <v>0.6744</v>
      </c>
      <c r="Z4000" s="92">
        <f t="shared" si="379"/>
        <v>5.3255999999999997</v>
      </c>
      <c r="AA4000" s="92">
        <f t="shared" si="380"/>
        <v>6</v>
      </c>
    </row>
    <row r="4001" spans="1:27" x14ac:dyDescent="0.25">
      <c r="A4001" t="s">
        <v>814</v>
      </c>
      <c r="B4001" t="s">
        <v>477</v>
      </c>
      <c r="C4001" t="s">
        <v>478</v>
      </c>
      <c r="D4001" t="s">
        <v>819</v>
      </c>
      <c r="E4001" t="s">
        <v>820</v>
      </c>
      <c r="F4001" t="str">
        <f t="shared" si="376"/>
        <v>1505</v>
      </c>
      <c r="G4001" t="s">
        <v>98</v>
      </c>
      <c r="H4001" t="s">
        <v>99</v>
      </c>
      <c r="I4001" s="91"/>
      <c r="J4001" s="91"/>
      <c r="K4001" s="91">
        <v>87.43</v>
      </c>
      <c r="L4001" s="91"/>
      <c r="M4001" s="91"/>
      <c r="N4001" s="91"/>
      <c r="O4001" s="91"/>
      <c r="P4001" s="91"/>
      <c r="Q4001" s="91"/>
      <c r="R4001" s="91"/>
      <c r="S4001" s="91"/>
      <c r="T4001" s="91"/>
      <c r="U4001" s="91">
        <f t="shared" si="377"/>
        <v>87.43</v>
      </c>
      <c r="V4001" s="82" t="str">
        <f t="shared" si="375"/>
        <v>520101505912</v>
      </c>
      <c r="W4001" s="83">
        <f>VLOOKUP(V4001,Factors!$E$6:$H$5950,4,FALSE)</f>
        <v>0.1124</v>
      </c>
      <c r="X4001" t="str">
        <f>VLOOKUP(V4001,Factors!$E$6:$F$5950,2,FALSE)</f>
        <v>3-factor</v>
      </c>
      <c r="Y4001" s="92">
        <f t="shared" si="378"/>
        <v>9.8271320000000006</v>
      </c>
      <c r="Z4001" s="92">
        <f t="shared" si="379"/>
        <v>77.602868000000001</v>
      </c>
      <c r="AA4001" s="92">
        <f t="shared" si="380"/>
        <v>87.43</v>
      </c>
    </row>
    <row r="4002" spans="1:27" x14ac:dyDescent="0.25">
      <c r="A4002" t="s">
        <v>814</v>
      </c>
      <c r="B4002" t="s">
        <v>477</v>
      </c>
      <c r="C4002" t="s">
        <v>478</v>
      </c>
      <c r="D4002" t="s">
        <v>819</v>
      </c>
      <c r="E4002" t="s">
        <v>820</v>
      </c>
      <c r="F4002" t="str">
        <f t="shared" si="376"/>
        <v>1505</v>
      </c>
      <c r="G4002" t="s">
        <v>136</v>
      </c>
      <c r="H4002" t="s">
        <v>137</v>
      </c>
      <c r="I4002" s="91">
        <v>14</v>
      </c>
      <c r="J4002" s="91">
        <v>29</v>
      </c>
      <c r="K4002" s="91">
        <v>14</v>
      </c>
      <c r="L4002" s="91"/>
      <c r="M4002" s="91"/>
      <c r="N4002" s="91">
        <v>14</v>
      </c>
      <c r="O4002" s="91">
        <v>14</v>
      </c>
      <c r="P4002" s="91">
        <v>14</v>
      </c>
      <c r="Q4002" s="91">
        <v>3.75</v>
      </c>
      <c r="R4002" s="91">
        <v>2.15</v>
      </c>
      <c r="S4002" s="91">
        <v>20</v>
      </c>
      <c r="T4002" s="91">
        <v>5</v>
      </c>
      <c r="U4002" s="91">
        <f t="shared" si="377"/>
        <v>129.9</v>
      </c>
      <c r="V4002" s="82" t="str">
        <f t="shared" si="375"/>
        <v>520101505912</v>
      </c>
      <c r="W4002" s="83">
        <f>VLOOKUP(V4002,Factors!$E$6:$H$5950,4,FALSE)</f>
        <v>0.1124</v>
      </c>
      <c r="X4002" t="str">
        <f>VLOOKUP(V4002,Factors!$E$6:$F$5950,2,FALSE)</f>
        <v>3-factor</v>
      </c>
      <c r="Y4002" s="92">
        <f t="shared" si="378"/>
        <v>14.600760000000001</v>
      </c>
      <c r="Z4002" s="92">
        <f t="shared" si="379"/>
        <v>115.29924</v>
      </c>
      <c r="AA4002" s="92">
        <f t="shared" si="380"/>
        <v>129.9</v>
      </c>
    </row>
    <row r="4003" spans="1:27" x14ac:dyDescent="0.25">
      <c r="A4003" t="s">
        <v>814</v>
      </c>
      <c r="B4003" t="s">
        <v>477</v>
      </c>
      <c r="C4003" t="s">
        <v>478</v>
      </c>
      <c r="D4003" t="s">
        <v>819</v>
      </c>
      <c r="E4003" t="s">
        <v>820</v>
      </c>
      <c r="F4003" t="str">
        <f t="shared" si="376"/>
        <v>1505</v>
      </c>
      <c r="G4003" t="s">
        <v>144</v>
      </c>
      <c r="H4003" t="s">
        <v>145</v>
      </c>
      <c r="I4003" s="91">
        <v>14.33</v>
      </c>
      <c r="J4003" s="91">
        <v>13.36</v>
      </c>
      <c r="K4003" s="91"/>
      <c r="L4003" s="91">
        <v>172.05</v>
      </c>
      <c r="M4003" s="91">
        <v>125.22</v>
      </c>
      <c r="N4003" s="91">
        <v>38.770000000000003</v>
      </c>
      <c r="O4003" s="91"/>
      <c r="P4003" s="91">
        <v>15.75</v>
      </c>
      <c r="Q4003" s="91">
        <v>16.5</v>
      </c>
      <c r="R4003" s="91"/>
      <c r="S4003" s="91">
        <v>22.04</v>
      </c>
      <c r="T4003" s="91">
        <v>17.399999999999999</v>
      </c>
      <c r="U4003" s="91">
        <f t="shared" si="377"/>
        <v>435.42</v>
      </c>
      <c r="V4003" s="82" t="str">
        <f t="shared" si="375"/>
        <v>520101505912</v>
      </c>
      <c r="W4003" s="83">
        <f>VLOOKUP(V4003,Factors!$E$6:$H$5950,4,FALSE)</f>
        <v>0.1124</v>
      </c>
      <c r="X4003" t="str">
        <f>VLOOKUP(V4003,Factors!$E$6:$F$5950,2,FALSE)</f>
        <v>3-factor</v>
      </c>
      <c r="Y4003" s="92">
        <f t="shared" si="378"/>
        <v>48.941208000000003</v>
      </c>
      <c r="Z4003" s="92">
        <f t="shared" si="379"/>
        <v>386.478792</v>
      </c>
      <c r="AA4003" s="92">
        <f t="shared" si="380"/>
        <v>435.42</v>
      </c>
    </row>
    <row r="4004" spans="1:27" x14ac:dyDescent="0.25">
      <c r="A4004" t="s">
        <v>814</v>
      </c>
      <c r="B4004" t="s">
        <v>477</v>
      </c>
      <c r="C4004" t="s">
        <v>478</v>
      </c>
      <c r="D4004" t="s">
        <v>819</v>
      </c>
      <c r="E4004" t="s">
        <v>820</v>
      </c>
      <c r="F4004" t="str">
        <f t="shared" si="376"/>
        <v>1505</v>
      </c>
      <c r="G4004" t="s">
        <v>217</v>
      </c>
      <c r="H4004" t="s">
        <v>218</v>
      </c>
      <c r="I4004" s="91"/>
      <c r="J4004" s="91"/>
      <c r="K4004" s="91"/>
      <c r="L4004" s="91"/>
      <c r="M4004" s="91">
        <v>239.36</v>
      </c>
      <c r="N4004" s="91">
        <v>137.21</v>
      </c>
      <c r="O4004" s="91"/>
      <c r="P4004" s="91">
        <v>178.45</v>
      </c>
      <c r="Q4004" s="91"/>
      <c r="R4004" s="91"/>
      <c r="S4004" s="91"/>
      <c r="T4004" s="91"/>
      <c r="U4004" s="91">
        <f t="shared" si="377"/>
        <v>555.02</v>
      </c>
      <c r="V4004" s="82" t="str">
        <f t="shared" si="375"/>
        <v>520101505912</v>
      </c>
      <c r="W4004" s="83">
        <f>VLOOKUP(V4004,Factors!$E$6:$H$5950,4,FALSE)</f>
        <v>0.1124</v>
      </c>
      <c r="X4004" t="str">
        <f>VLOOKUP(V4004,Factors!$E$6:$F$5950,2,FALSE)</f>
        <v>3-factor</v>
      </c>
      <c r="Y4004" s="92">
        <f t="shared" si="378"/>
        <v>62.384247999999999</v>
      </c>
      <c r="Z4004" s="92">
        <f t="shared" si="379"/>
        <v>492.63575199999997</v>
      </c>
      <c r="AA4004" s="92">
        <f t="shared" si="380"/>
        <v>555.02</v>
      </c>
    </row>
    <row r="4005" spans="1:27" x14ac:dyDescent="0.25">
      <c r="A4005" t="s">
        <v>814</v>
      </c>
      <c r="B4005" t="s">
        <v>791</v>
      </c>
      <c r="C4005" t="s">
        <v>792</v>
      </c>
      <c r="D4005" t="s">
        <v>819</v>
      </c>
      <c r="E4005" t="s">
        <v>820</v>
      </c>
      <c r="F4005" t="str">
        <f t="shared" si="376"/>
        <v>1505</v>
      </c>
      <c r="G4005" t="s">
        <v>94</v>
      </c>
      <c r="H4005" t="s">
        <v>95</v>
      </c>
      <c r="I4005" s="91"/>
      <c r="J4005" s="91"/>
      <c r="K4005" s="91"/>
      <c r="L4005" s="91">
        <v>17.420000000000002</v>
      </c>
      <c r="M4005" s="91"/>
      <c r="N4005" s="91"/>
      <c r="O4005" s="91"/>
      <c r="P4005" s="91"/>
      <c r="Q4005" s="91"/>
      <c r="R4005" s="91"/>
      <c r="S4005" s="91"/>
      <c r="T4005" s="91"/>
      <c r="U4005" s="91">
        <f t="shared" si="377"/>
        <v>17.420000000000002</v>
      </c>
      <c r="V4005" s="82" t="str">
        <f t="shared" si="375"/>
        <v>550101505912</v>
      </c>
      <c r="W4005" s="83">
        <f>VLOOKUP(V4005,Factors!$E$6:$H$5950,4,FALSE)</f>
        <v>0.1124</v>
      </c>
      <c r="X4005" t="str">
        <f>VLOOKUP(V4005,Factors!$E$6:$F$5950,2,FALSE)</f>
        <v>3-Factor</v>
      </c>
      <c r="Y4005" s="92">
        <f t="shared" si="378"/>
        <v>1.9580080000000002</v>
      </c>
      <c r="Z4005" s="92">
        <f t="shared" si="379"/>
        <v>15.461992000000002</v>
      </c>
      <c r="AA4005" s="92">
        <f t="shared" si="380"/>
        <v>17.420000000000002</v>
      </c>
    </row>
    <row r="4006" spans="1:27" x14ac:dyDescent="0.25">
      <c r="A4006" t="s">
        <v>814</v>
      </c>
      <c r="B4006" t="s">
        <v>851</v>
      </c>
      <c r="C4006" t="s">
        <v>852</v>
      </c>
      <c r="D4006" t="s">
        <v>853</v>
      </c>
      <c r="E4006" t="s">
        <v>854</v>
      </c>
      <c r="F4006" t="str">
        <f t="shared" si="376"/>
        <v>2666</v>
      </c>
      <c r="G4006" t="s">
        <v>751</v>
      </c>
      <c r="H4006" t="s">
        <v>752</v>
      </c>
      <c r="I4006" s="91"/>
      <c r="J4006" s="91"/>
      <c r="K4006" s="91">
        <v>8.82</v>
      </c>
      <c r="L4006" s="91"/>
      <c r="M4006" s="91"/>
      <c r="N4006" s="91">
        <v>8.82</v>
      </c>
      <c r="O4006" s="91"/>
      <c r="P4006" s="91"/>
      <c r="Q4006" s="91">
        <v>731.18</v>
      </c>
      <c r="R4006" s="91"/>
      <c r="S4006" s="91"/>
      <c r="T4006" s="91">
        <v>1087.5</v>
      </c>
      <c r="U4006" s="91">
        <f t="shared" si="377"/>
        <v>1836.32</v>
      </c>
      <c r="V4006" s="82" t="str">
        <f t="shared" si="375"/>
        <v>852302666912</v>
      </c>
      <c r="W4006" s="83">
        <f>VLOOKUP(V4006,Factors!$E$6:$H$5950,4,FALSE)</f>
        <v>0</v>
      </c>
      <c r="X4006" t="str">
        <f>VLOOKUP(V4006,Factors!$E$6:$F$5950,2,FALSE)</f>
        <v>DIRECT-OR</v>
      </c>
      <c r="Y4006" s="92">
        <f t="shared" si="378"/>
        <v>0</v>
      </c>
      <c r="Z4006" s="92">
        <f t="shared" si="379"/>
        <v>1836.32</v>
      </c>
      <c r="AA4006" s="92">
        <f t="shared" si="380"/>
        <v>1836.32</v>
      </c>
    </row>
    <row r="4007" spans="1:27" x14ac:dyDescent="0.25">
      <c r="A4007" t="s">
        <v>855</v>
      </c>
      <c r="B4007" t="s">
        <v>221</v>
      </c>
      <c r="C4007" t="s">
        <v>222</v>
      </c>
      <c r="D4007" t="s">
        <v>856</v>
      </c>
      <c r="E4007" t="s">
        <v>857</v>
      </c>
      <c r="F4007" t="str">
        <f t="shared" si="376"/>
        <v>0000</v>
      </c>
      <c r="G4007" t="s">
        <v>110</v>
      </c>
      <c r="H4007" t="s">
        <v>111</v>
      </c>
      <c r="I4007" s="91">
        <v>3088.76</v>
      </c>
      <c r="J4007" s="91">
        <v>3484.76</v>
      </c>
      <c r="K4007" s="91">
        <v>3589.3</v>
      </c>
      <c r="L4007" s="91">
        <v>2757.23</v>
      </c>
      <c r="M4007" s="91">
        <v>3439.74</v>
      </c>
      <c r="N4007" s="91">
        <v>3230.37</v>
      </c>
      <c r="O4007" s="91">
        <v>3110.72</v>
      </c>
      <c r="P4007" s="91">
        <v>3589.3</v>
      </c>
      <c r="Q4007" s="91">
        <v>3230.36</v>
      </c>
      <c r="R4007" s="91">
        <v>3263</v>
      </c>
      <c r="S4007" s="91">
        <v>3099.85</v>
      </c>
      <c r="T4007" s="91">
        <v>2757.23</v>
      </c>
      <c r="U4007" s="91">
        <f t="shared" si="377"/>
        <v>38640.620000000003</v>
      </c>
      <c r="V4007" s="82" t="str">
        <f t="shared" si="375"/>
        <v>115500000913</v>
      </c>
      <c r="W4007" s="83">
        <f>VLOOKUP(V4007,Factors!$E$6:$H$5950,4,FALSE)</f>
        <v>0.1119</v>
      </c>
      <c r="X4007" t="str">
        <f>VLOOKUP(V4007,Factors!$E$6:$F$5950,2,FALSE)</f>
        <v>Customers-All</v>
      </c>
      <c r="Y4007" s="92">
        <f t="shared" si="378"/>
        <v>4323.8853779999999</v>
      </c>
      <c r="Z4007" s="92">
        <f t="shared" si="379"/>
        <v>34316.734622000004</v>
      </c>
      <c r="AA4007" s="92">
        <f t="shared" si="380"/>
        <v>38640.620000000003</v>
      </c>
    </row>
    <row r="4008" spans="1:27" x14ac:dyDescent="0.25">
      <c r="A4008" t="s">
        <v>855</v>
      </c>
      <c r="B4008" t="s">
        <v>221</v>
      </c>
      <c r="C4008" t="s">
        <v>222</v>
      </c>
      <c r="D4008" t="s">
        <v>856</v>
      </c>
      <c r="E4008" t="s">
        <v>857</v>
      </c>
      <c r="F4008" t="str">
        <f t="shared" si="376"/>
        <v>0000</v>
      </c>
      <c r="G4008" t="s">
        <v>88</v>
      </c>
      <c r="H4008" t="s">
        <v>89</v>
      </c>
      <c r="I4008" s="91">
        <v>469.4</v>
      </c>
      <c r="J4008" s="91">
        <v>469.4</v>
      </c>
      <c r="K4008" s="91">
        <v>483.48</v>
      </c>
      <c r="L4008" s="91">
        <v>483.49</v>
      </c>
      <c r="M4008" s="91">
        <v>483.49</v>
      </c>
      <c r="N4008" s="91">
        <v>483.48</v>
      </c>
      <c r="O4008" s="91">
        <v>483.49</v>
      </c>
      <c r="P4008" s="91">
        <v>483.48</v>
      </c>
      <c r="Q4008" s="91">
        <v>483.5</v>
      </c>
      <c r="R4008" s="91">
        <v>483.48</v>
      </c>
      <c r="S4008" s="91">
        <v>483.48</v>
      </c>
      <c r="T4008" s="91">
        <v>483.5</v>
      </c>
      <c r="U4008" s="91">
        <f t="shared" si="377"/>
        <v>5773.67</v>
      </c>
      <c r="V4008" s="82" t="str">
        <f t="shared" si="375"/>
        <v>115500000913</v>
      </c>
      <c r="W4008" s="83">
        <f>VLOOKUP(V4008,Factors!$E$6:$H$5950,4,FALSE)</f>
        <v>0.1119</v>
      </c>
      <c r="X4008" t="str">
        <f>VLOOKUP(V4008,Factors!$E$6:$F$5950,2,FALSE)</f>
        <v>Customers-All</v>
      </c>
      <c r="Y4008" s="92">
        <f t="shared" si="378"/>
        <v>646.07367299999999</v>
      </c>
      <c r="Z4008" s="92">
        <f t="shared" si="379"/>
        <v>5127.5963270000002</v>
      </c>
      <c r="AA4008" s="92">
        <f t="shared" si="380"/>
        <v>5773.67</v>
      </c>
    </row>
    <row r="4009" spans="1:27" x14ac:dyDescent="0.25">
      <c r="A4009" t="s">
        <v>855</v>
      </c>
      <c r="B4009" t="s">
        <v>221</v>
      </c>
      <c r="C4009" t="s">
        <v>222</v>
      </c>
      <c r="D4009" t="s">
        <v>856</v>
      </c>
      <c r="E4009" t="s">
        <v>857</v>
      </c>
      <c r="F4009" t="str">
        <f t="shared" si="376"/>
        <v>0000</v>
      </c>
      <c r="G4009" t="s">
        <v>90</v>
      </c>
      <c r="H4009" t="s">
        <v>91</v>
      </c>
      <c r="I4009" s="91">
        <v>1823.58</v>
      </c>
      <c r="J4009" s="91">
        <v>1823.58</v>
      </c>
      <c r="K4009" s="91">
        <v>1878.28</v>
      </c>
      <c r="L4009" s="91">
        <v>1878.29</v>
      </c>
      <c r="M4009" s="91">
        <v>1878.28</v>
      </c>
      <c r="N4009" s="91">
        <v>1878.28</v>
      </c>
      <c r="O4009" s="91">
        <v>1878.29</v>
      </c>
      <c r="P4009" s="91">
        <v>1878.28</v>
      </c>
      <c r="Q4009" s="91">
        <v>1878.3</v>
      </c>
      <c r="R4009" s="91">
        <v>1878.28</v>
      </c>
      <c r="S4009" s="91">
        <v>1878.28</v>
      </c>
      <c r="T4009" s="91">
        <v>1878.29</v>
      </c>
      <c r="U4009" s="91">
        <f t="shared" si="377"/>
        <v>22430.010000000002</v>
      </c>
      <c r="V4009" s="82" t="str">
        <f t="shared" si="375"/>
        <v>115500000913</v>
      </c>
      <c r="W4009" s="83">
        <f>VLOOKUP(V4009,Factors!$E$6:$H$5950,4,FALSE)</f>
        <v>0.1119</v>
      </c>
      <c r="X4009" t="str">
        <f>VLOOKUP(V4009,Factors!$E$6:$F$5950,2,FALSE)</f>
        <v>Customers-All</v>
      </c>
      <c r="Y4009" s="92">
        <f t="shared" si="378"/>
        <v>2509.9181190000004</v>
      </c>
      <c r="Z4009" s="92">
        <f t="shared" si="379"/>
        <v>19920.091881</v>
      </c>
      <c r="AA4009" s="92">
        <f t="shared" si="380"/>
        <v>22430.010000000002</v>
      </c>
    </row>
    <row r="4010" spans="1:27" x14ac:dyDescent="0.25">
      <c r="A4010" t="s">
        <v>855</v>
      </c>
      <c r="B4010" t="s">
        <v>221</v>
      </c>
      <c r="C4010" t="s">
        <v>222</v>
      </c>
      <c r="D4010" t="s">
        <v>856</v>
      </c>
      <c r="E4010" t="s">
        <v>857</v>
      </c>
      <c r="F4010" t="str">
        <f t="shared" si="376"/>
        <v>0000</v>
      </c>
      <c r="G4010" t="s">
        <v>120</v>
      </c>
      <c r="H4010" t="s">
        <v>121</v>
      </c>
      <c r="I4010" s="91"/>
      <c r="J4010" s="91"/>
      <c r="K4010" s="91"/>
      <c r="L4010" s="91"/>
      <c r="M4010" s="91"/>
      <c r="N4010" s="91"/>
      <c r="O4010" s="91"/>
      <c r="P4010" s="91"/>
      <c r="Q4010" s="91">
        <v>92.43</v>
      </c>
      <c r="R4010" s="91"/>
      <c r="S4010" s="91"/>
      <c r="T4010" s="91"/>
      <c r="U4010" s="91">
        <f t="shared" si="377"/>
        <v>92.43</v>
      </c>
      <c r="V4010" s="82" t="str">
        <f t="shared" si="375"/>
        <v>115500000913</v>
      </c>
      <c r="W4010" s="83">
        <f>VLOOKUP(V4010,Factors!$E$6:$H$5950,4,FALSE)</f>
        <v>0.1119</v>
      </c>
      <c r="X4010" t="str">
        <f>VLOOKUP(V4010,Factors!$E$6:$F$5950,2,FALSE)</f>
        <v>Customers-All</v>
      </c>
      <c r="Y4010" s="92">
        <f t="shared" si="378"/>
        <v>10.342917</v>
      </c>
      <c r="Z4010" s="92">
        <f t="shared" si="379"/>
        <v>82.087083000000007</v>
      </c>
      <c r="AA4010" s="92">
        <f t="shared" si="380"/>
        <v>92.43</v>
      </c>
    </row>
    <row r="4011" spans="1:27" x14ac:dyDescent="0.25">
      <c r="A4011" t="s">
        <v>855</v>
      </c>
      <c r="B4011" t="s">
        <v>221</v>
      </c>
      <c r="C4011" t="s">
        <v>222</v>
      </c>
      <c r="D4011" t="s">
        <v>856</v>
      </c>
      <c r="E4011" t="s">
        <v>857</v>
      </c>
      <c r="F4011" t="str">
        <f t="shared" si="376"/>
        <v>0000</v>
      </c>
      <c r="G4011" t="s">
        <v>94</v>
      </c>
      <c r="H4011" t="s">
        <v>95</v>
      </c>
      <c r="I4011" s="91"/>
      <c r="J4011" s="91"/>
      <c r="K4011" s="91"/>
      <c r="L4011" s="91"/>
      <c r="M4011" s="91">
        <v>59.88</v>
      </c>
      <c r="N4011" s="91"/>
      <c r="O4011" s="91"/>
      <c r="P4011" s="91"/>
      <c r="Q4011" s="91"/>
      <c r="R4011" s="91"/>
      <c r="S4011" s="91"/>
      <c r="T4011" s="91"/>
      <c r="U4011" s="91">
        <f t="shared" si="377"/>
        <v>59.88</v>
      </c>
      <c r="V4011" s="82" t="str">
        <f t="shared" si="375"/>
        <v>115500000913</v>
      </c>
      <c r="W4011" s="83">
        <f>VLOOKUP(V4011,Factors!$E$6:$H$5950,4,FALSE)</f>
        <v>0.1119</v>
      </c>
      <c r="X4011" t="str">
        <f>VLOOKUP(V4011,Factors!$E$6:$F$5950,2,FALSE)</f>
        <v>Customers-All</v>
      </c>
      <c r="Y4011" s="92">
        <f t="shared" si="378"/>
        <v>6.7005720000000002</v>
      </c>
      <c r="Z4011" s="92">
        <f t="shared" si="379"/>
        <v>53.179428000000001</v>
      </c>
      <c r="AA4011" s="92">
        <f t="shared" si="380"/>
        <v>59.88</v>
      </c>
    </row>
    <row r="4012" spans="1:27" x14ac:dyDescent="0.25">
      <c r="A4012" t="s">
        <v>855</v>
      </c>
      <c r="B4012" t="s">
        <v>221</v>
      </c>
      <c r="C4012" t="s">
        <v>222</v>
      </c>
      <c r="D4012" t="s">
        <v>856</v>
      </c>
      <c r="E4012" t="s">
        <v>857</v>
      </c>
      <c r="F4012" t="str">
        <f t="shared" si="376"/>
        <v>0000</v>
      </c>
      <c r="G4012" t="s">
        <v>122</v>
      </c>
      <c r="H4012" t="s">
        <v>123</v>
      </c>
      <c r="I4012" s="91"/>
      <c r="J4012" s="91"/>
      <c r="K4012" s="91"/>
      <c r="L4012" s="91"/>
      <c r="M4012" s="91"/>
      <c r="N4012" s="91"/>
      <c r="O4012" s="91"/>
      <c r="P4012" s="91"/>
      <c r="Q4012" s="91"/>
      <c r="R4012" s="91">
        <v>1381.27</v>
      </c>
      <c r="S4012" s="91">
        <v>346.95</v>
      </c>
      <c r="T4012" s="91"/>
      <c r="U4012" s="91">
        <f t="shared" si="377"/>
        <v>1728.22</v>
      </c>
      <c r="V4012" s="82" t="str">
        <f t="shared" si="375"/>
        <v>115500000913</v>
      </c>
      <c r="W4012" s="83">
        <f>VLOOKUP(V4012,Factors!$E$6:$H$5950,4,FALSE)</f>
        <v>0.1119</v>
      </c>
      <c r="X4012" t="str">
        <f>VLOOKUP(V4012,Factors!$E$6:$F$5950,2,FALSE)</f>
        <v>Customers-All</v>
      </c>
      <c r="Y4012" s="92">
        <f t="shared" si="378"/>
        <v>193.38781800000001</v>
      </c>
      <c r="Z4012" s="92">
        <f t="shared" si="379"/>
        <v>1534.8321820000001</v>
      </c>
      <c r="AA4012" s="92">
        <f t="shared" si="380"/>
        <v>1728.22</v>
      </c>
    </row>
    <row r="4013" spans="1:27" x14ac:dyDescent="0.25">
      <c r="A4013" t="s">
        <v>855</v>
      </c>
      <c r="B4013" t="s">
        <v>221</v>
      </c>
      <c r="C4013" t="s">
        <v>222</v>
      </c>
      <c r="D4013" t="s">
        <v>856</v>
      </c>
      <c r="E4013" t="s">
        <v>857</v>
      </c>
      <c r="F4013" t="str">
        <f t="shared" si="376"/>
        <v>0000</v>
      </c>
      <c r="G4013" t="s">
        <v>207</v>
      </c>
      <c r="H4013" t="s">
        <v>208</v>
      </c>
      <c r="I4013" s="91">
        <v>8.18</v>
      </c>
      <c r="J4013" s="91">
        <v>279.99</v>
      </c>
      <c r="K4013" s="91"/>
      <c r="L4013" s="91"/>
      <c r="M4013" s="91">
        <v>11.14</v>
      </c>
      <c r="N4013" s="91">
        <v>2920</v>
      </c>
      <c r="O4013" s="91">
        <v>14.99</v>
      </c>
      <c r="P4013" s="91"/>
      <c r="Q4013" s="91"/>
      <c r="R4013" s="91"/>
      <c r="S4013" s="91">
        <v>450</v>
      </c>
      <c r="T4013" s="91"/>
      <c r="U4013" s="91">
        <f t="shared" si="377"/>
        <v>3684.2999999999997</v>
      </c>
      <c r="V4013" s="82" t="str">
        <f t="shared" si="375"/>
        <v>115500000913</v>
      </c>
      <c r="W4013" s="83">
        <f>VLOOKUP(V4013,Factors!$E$6:$H$5950,4,FALSE)</f>
        <v>0.1119</v>
      </c>
      <c r="X4013" t="str">
        <f>VLOOKUP(V4013,Factors!$E$6:$F$5950,2,FALSE)</f>
        <v>Customers-All</v>
      </c>
      <c r="Y4013" s="92">
        <f t="shared" si="378"/>
        <v>412.27316999999999</v>
      </c>
      <c r="Z4013" s="92">
        <f t="shared" si="379"/>
        <v>3272.0268299999998</v>
      </c>
      <c r="AA4013" s="92">
        <f t="shared" si="380"/>
        <v>3684.2999999999997</v>
      </c>
    </row>
    <row r="4014" spans="1:27" x14ac:dyDescent="0.25">
      <c r="A4014" t="s">
        <v>855</v>
      </c>
      <c r="B4014" t="s">
        <v>221</v>
      </c>
      <c r="C4014" t="s">
        <v>222</v>
      </c>
      <c r="D4014" t="s">
        <v>856</v>
      </c>
      <c r="E4014" t="s">
        <v>857</v>
      </c>
      <c r="F4014" t="str">
        <f t="shared" si="376"/>
        <v>0000</v>
      </c>
      <c r="G4014" t="s">
        <v>71</v>
      </c>
      <c r="H4014" t="s">
        <v>72</v>
      </c>
      <c r="I4014" s="91"/>
      <c r="J4014" s="91"/>
      <c r="K4014" s="91"/>
      <c r="L4014" s="91"/>
      <c r="M4014" s="91">
        <v>47.83</v>
      </c>
      <c r="N4014" s="91"/>
      <c r="O4014" s="91"/>
      <c r="P4014" s="91"/>
      <c r="Q4014" s="91"/>
      <c r="R4014" s="91"/>
      <c r="S4014" s="91"/>
      <c r="T4014" s="91"/>
      <c r="U4014" s="91">
        <f t="shared" si="377"/>
        <v>47.83</v>
      </c>
      <c r="V4014" s="82" t="str">
        <f t="shared" si="375"/>
        <v>115500000913</v>
      </c>
      <c r="W4014" s="83">
        <f>VLOOKUP(V4014,Factors!$E$6:$H$5950,4,FALSE)</f>
        <v>0.1119</v>
      </c>
      <c r="X4014" t="str">
        <f>VLOOKUP(V4014,Factors!$E$6:$F$5950,2,FALSE)</f>
        <v>Customers-All</v>
      </c>
      <c r="Y4014" s="92">
        <f t="shared" si="378"/>
        <v>5.3521770000000002</v>
      </c>
      <c r="Z4014" s="92">
        <f t="shared" si="379"/>
        <v>42.477823000000001</v>
      </c>
      <c r="AA4014" s="92">
        <f t="shared" si="380"/>
        <v>47.83</v>
      </c>
    </row>
    <row r="4015" spans="1:27" x14ac:dyDescent="0.25">
      <c r="A4015" t="s">
        <v>855</v>
      </c>
      <c r="B4015" t="s">
        <v>221</v>
      </c>
      <c r="C4015" t="s">
        <v>222</v>
      </c>
      <c r="D4015" t="s">
        <v>856</v>
      </c>
      <c r="E4015" t="s">
        <v>857</v>
      </c>
      <c r="F4015" t="str">
        <f t="shared" si="376"/>
        <v>0000</v>
      </c>
      <c r="G4015" t="s">
        <v>98</v>
      </c>
      <c r="H4015" t="s">
        <v>99</v>
      </c>
      <c r="I4015" s="91"/>
      <c r="J4015" s="91"/>
      <c r="K4015" s="91">
        <v>126.88</v>
      </c>
      <c r="L4015" s="91">
        <v>6</v>
      </c>
      <c r="M4015" s="91">
        <v>17.579999999999998</v>
      </c>
      <c r="N4015" s="91"/>
      <c r="O4015" s="91">
        <v>31.98</v>
      </c>
      <c r="P4015" s="91"/>
      <c r="Q4015" s="91"/>
      <c r="R4015" s="91">
        <v>7.99</v>
      </c>
      <c r="S4015" s="91"/>
      <c r="T4015" s="91"/>
      <c r="U4015" s="91">
        <f t="shared" si="377"/>
        <v>190.42999999999998</v>
      </c>
      <c r="V4015" s="82" t="str">
        <f t="shared" si="375"/>
        <v>115500000913</v>
      </c>
      <c r="W4015" s="83">
        <f>VLOOKUP(V4015,Factors!$E$6:$H$5950,4,FALSE)</f>
        <v>0.1119</v>
      </c>
      <c r="X4015" t="str">
        <f>VLOOKUP(V4015,Factors!$E$6:$F$5950,2,FALSE)</f>
        <v>Customers-All</v>
      </c>
      <c r="Y4015" s="92">
        <f t="shared" si="378"/>
        <v>21.309116999999997</v>
      </c>
      <c r="Z4015" s="92">
        <f t="shared" si="379"/>
        <v>169.12088299999999</v>
      </c>
      <c r="AA4015" s="92">
        <f t="shared" si="380"/>
        <v>190.42999999999998</v>
      </c>
    </row>
    <row r="4016" spans="1:27" x14ac:dyDescent="0.25">
      <c r="A4016" t="s">
        <v>855</v>
      </c>
      <c r="B4016" t="s">
        <v>221</v>
      </c>
      <c r="C4016" t="s">
        <v>222</v>
      </c>
      <c r="D4016" t="s">
        <v>856</v>
      </c>
      <c r="E4016" t="s">
        <v>857</v>
      </c>
      <c r="F4016" t="str">
        <f t="shared" si="376"/>
        <v>0000</v>
      </c>
      <c r="G4016" t="s">
        <v>215</v>
      </c>
      <c r="H4016" t="s">
        <v>216</v>
      </c>
      <c r="I4016" s="91"/>
      <c r="J4016" s="91"/>
      <c r="K4016" s="91"/>
      <c r="L4016" s="91"/>
      <c r="M4016" s="91"/>
      <c r="N4016" s="91">
        <v>17</v>
      </c>
      <c r="O4016" s="91"/>
      <c r="P4016" s="91"/>
      <c r="Q4016" s="91"/>
      <c r="R4016" s="91"/>
      <c r="S4016" s="91"/>
      <c r="T4016" s="91"/>
      <c r="U4016" s="91">
        <f t="shared" si="377"/>
        <v>17</v>
      </c>
      <c r="V4016" s="82" t="str">
        <f t="shared" si="375"/>
        <v>115500000913</v>
      </c>
      <c r="W4016" s="83">
        <f>VLOOKUP(V4016,Factors!$E$6:$H$5950,4,FALSE)</f>
        <v>0.1119</v>
      </c>
      <c r="X4016" t="str">
        <f>VLOOKUP(V4016,Factors!$E$6:$F$5950,2,FALSE)</f>
        <v>Customers-All</v>
      </c>
      <c r="Y4016" s="92">
        <f t="shared" si="378"/>
        <v>1.9022999999999999</v>
      </c>
      <c r="Z4016" s="92">
        <f t="shared" si="379"/>
        <v>15.0977</v>
      </c>
      <c r="AA4016" s="92">
        <f t="shared" si="380"/>
        <v>17</v>
      </c>
    </row>
    <row r="4017" spans="1:27" x14ac:dyDescent="0.25">
      <c r="A4017" t="s">
        <v>855</v>
      </c>
      <c r="B4017" t="s">
        <v>221</v>
      </c>
      <c r="C4017" t="s">
        <v>222</v>
      </c>
      <c r="D4017" t="s">
        <v>856</v>
      </c>
      <c r="E4017" t="s">
        <v>857</v>
      </c>
      <c r="F4017" t="str">
        <f t="shared" si="376"/>
        <v>0000</v>
      </c>
      <c r="G4017" t="s">
        <v>130</v>
      </c>
      <c r="H4017" t="s">
        <v>131</v>
      </c>
      <c r="I4017" s="91"/>
      <c r="J4017" s="91"/>
      <c r="K4017" s="91"/>
      <c r="L4017" s="91"/>
      <c r="M4017" s="91">
        <v>62.05</v>
      </c>
      <c r="N4017" s="91"/>
      <c r="O4017" s="91">
        <v>15</v>
      </c>
      <c r="P4017" s="91"/>
      <c r="Q4017" s="91"/>
      <c r="R4017" s="91"/>
      <c r="S4017" s="91"/>
      <c r="T4017" s="91"/>
      <c r="U4017" s="91">
        <f t="shared" si="377"/>
        <v>77.05</v>
      </c>
      <c r="V4017" s="82" t="str">
        <f t="shared" si="375"/>
        <v>115500000913</v>
      </c>
      <c r="W4017" s="83">
        <f>VLOOKUP(V4017,Factors!$E$6:$H$5950,4,FALSE)</f>
        <v>0.1119</v>
      </c>
      <c r="X4017" t="str">
        <f>VLOOKUP(V4017,Factors!$E$6:$F$5950,2,FALSE)</f>
        <v>Customers-All</v>
      </c>
      <c r="Y4017" s="92">
        <f t="shared" si="378"/>
        <v>8.6218950000000003</v>
      </c>
      <c r="Z4017" s="92">
        <f t="shared" si="379"/>
        <v>68.428105000000002</v>
      </c>
      <c r="AA4017" s="92">
        <f t="shared" si="380"/>
        <v>77.05</v>
      </c>
    </row>
    <row r="4018" spans="1:27" x14ac:dyDescent="0.25">
      <c r="A4018" t="s">
        <v>855</v>
      </c>
      <c r="B4018" t="s">
        <v>221</v>
      </c>
      <c r="C4018" t="s">
        <v>222</v>
      </c>
      <c r="D4018" t="s">
        <v>856</v>
      </c>
      <c r="E4018" t="s">
        <v>857</v>
      </c>
      <c r="F4018" t="str">
        <f t="shared" si="376"/>
        <v>0000</v>
      </c>
      <c r="G4018" t="s">
        <v>299</v>
      </c>
      <c r="H4018" t="s">
        <v>300</v>
      </c>
      <c r="I4018" s="91"/>
      <c r="J4018" s="91">
        <v>54.06</v>
      </c>
      <c r="K4018" s="91"/>
      <c r="L4018" s="91"/>
      <c r="M4018" s="91"/>
      <c r="N4018" s="91"/>
      <c r="O4018" s="91"/>
      <c r="P4018" s="91"/>
      <c r="Q4018" s="91"/>
      <c r="R4018" s="91"/>
      <c r="S4018" s="91"/>
      <c r="T4018" s="91"/>
      <c r="U4018" s="91">
        <f t="shared" si="377"/>
        <v>54.06</v>
      </c>
      <c r="V4018" s="82" t="str">
        <f t="shared" si="375"/>
        <v>115500000913</v>
      </c>
      <c r="W4018" s="83">
        <f>VLOOKUP(V4018,Factors!$E$6:$H$5950,4,FALSE)</f>
        <v>0.1119</v>
      </c>
      <c r="X4018" t="str">
        <f>VLOOKUP(V4018,Factors!$E$6:$F$5950,2,FALSE)</f>
        <v>Customers-All</v>
      </c>
      <c r="Y4018" s="92">
        <f t="shared" si="378"/>
        <v>6.0493139999999999</v>
      </c>
      <c r="Z4018" s="92">
        <f t="shared" si="379"/>
        <v>48.010686</v>
      </c>
      <c r="AA4018" s="92">
        <f t="shared" si="380"/>
        <v>54.06</v>
      </c>
    </row>
    <row r="4019" spans="1:27" x14ac:dyDescent="0.25">
      <c r="A4019" t="s">
        <v>855</v>
      </c>
      <c r="B4019" t="s">
        <v>221</v>
      </c>
      <c r="C4019" t="s">
        <v>222</v>
      </c>
      <c r="D4019" t="s">
        <v>856</v>
      </c>
      <c r="E4019" t="s">
        <v>857</v>
      </c>
      <c r="F4019" t="str">
        <f t="shared" si="376"/>
        <v>0000</v>
      </c>
      <c r="G4019" t="s">
        <v>136</v>
      </c>
      <c r="H4019" t="s">
        <v>137</v>
      </c>
      <c r="I4019" s="91">
        <v>4</v>
      </c>
      <c r="J4019" s="91">
        <v>54</v>
      </c>
      <c r="K4019" s="91">
        <v>8</v>
      </c>
      <c r="L4019" s="91"/>
      <c r="M4019" s="91">
        <v>32</v>
      </c>
      <c r="N4019" s="91">
        <v>1</v>
      </c>
      <c r="O4019" s="91">
        <v>1.3</v>
      </c>
      <c r="P4019" s="91"/>
      <c r="Q4019" s="91">
        <v>14.1</v>
      </c>
      <c r="R4019" s="91">
        <v>27.4</v>
      </c>
      <c r="S4019" s="91">
        <v>9</v>
      </c>
      <c r="T4019" s="91">
        <v>6.9</v>
      </c>
      <c r="U4019" s="91">
        <f t="shared" si="377"/>
        <v>157.69999999999999</v>
      </c>
      <c r="V4019" s="82" t="str">
        <f t="shared" si="375"/>
        <v>115500000913</v>
      </c>
      <c r="W4019" s="83">
        <f>VLOOKUP(V4019,Factors!$E$6:$H$5950,4,FALSE)</f>
        <v>0.1119</v>
      </c>
      <c r="X4019" t="str">
        <f>VLOOKUP(V4019,Factors!$E$6:$F$5950,2,FALSE)</f>
        <v>Customers-All</v>
      </c>
      <c r="Y4019" s="92">
        <f t="shared" si="378"/>
        <v>17.646629999999998</v>
      </c>
      <c r="Z4019" s="92">
        <f t="shared" si="379"/>
        <v>140.05337</v>
      </c>
      <c r="AA4019" s="92">
        <f t="shared" si="380"/>
        <v>157.69999999999999</v>
      </c>
    </row>
    <row r="4020" spans="1:27" x14ac:dyDescent="0.25">
      <c r="A4020" t="s">
        <v>855</v>
      </c>
      <c r="B4020" t="s">
        <v>221</v>
      </c>
      <c r="C4020" t="s">
        <v>222</v>
      </c>
      <c r="D4020" t="s">
        <v>856</v>
      </c>
      <c r="E4020" t="s">
        <v>857</v>
      </c>
      <c r="F4020" t="str">
        <f t="shared" si="376"/>
        <v>0000</v>
      </c>
      <c r="G4020" t="s">
        <v>102</v>
      </c>
      <c r="H4020" t="s">
        <v>103</v>
      </c>
      <c r="I4020" s="91">
        <v>179.49</v>
      </c>
      <c r="J4020" s="91">
        <v>16</v>
      </c>
      <c r="K4020" s="91"/>
      <c r="L4020" s="91"/>
      <c r="M4020" s="91">
        <v>42.52</v>
      </c>
      <c r="N4020" s="91">
        <v>22.12</v>
      </c>
      <c r="O4020" s="91">
        <v>-79</v>
      </c>
      <c r="P4020" s="91"/>
      <c r="Q4020" s="91"/>
      <c r="R4020" s="91"/>
      <c r="S4020" s="91"/>
      <c r="T4020" s="91"/>
      <c r="U4020" s="91">
        <f t="shared" si="377"/>
        <v>181.13</v>
      </c>
      <c r="V4020" s="82" t="str">
        <f t="shared" si="375"/>
        <v>115500000913</v>
      </c>
      <c r="W4020" s="83">
        <f>VLOOKUP(V4020,Factors!$E$6:$H$5950,4,FALSE)</f>
        <v>0.1119</v>
      </c>
      <c r="X4020" t="str">
        <f>VLOOKUP(V4020,Factors!$E$6:$F$5950,2,FALSE)</f>
        <v>Customers-All</v>
      </c>
      <c r="Y4020" s="92">
        <f t="shared" si="378"/>
        <v>20.268446999999998</v>
      </c>
      <c r="Z4020" s="92">
        <f t="shared" si="379"/>
        <v>160.86155299999999</v>
      </c>
      <c r="AA4020" s="92">
        <f t="shared" si="380"/>
        <v>181.13</v>
      </c>
    </row>
    <row r="4021" spans="1:27" x14ac:dyDescent="0.25">
      <c r="A4021" t="s">
        <v>855</v>
      </c>
      <c r="B4021" t="s">
        <v>221</v>
      </c>
      <c r="C4021" t="s">
        <v>222</v>
      </c>
      <c r="D4021" t="s">
        <v>856</v>
      </c>
      <c r="E4021" t="s">
        <v>857</v>
      </c>
      <c r="F4021" t="str">
        <f t="shared" si="376"/>
        <v>0000</v>
      </c>
      <c r="G4021" t="s">
        <v>144</v>
      </c>
      <c r="H4021" t="s">
        <v>145</v>
      </c>
      <c r="I4021" s="91">
        <v>45.02</v>
      </c>
      <c r="J4021" s="91">
        <v>315.39</v>
      </c>
      <c r="K4021" s="91">
        <v>44</v>
      </c>
      <c r="L4021" s="91">
        <v>56.2</v>
      </c>
      <c r="M4021" s="91">
        <v>410.32</v>
      </c>
      <c r="N4021" s="91">
        <v>287.8</v>
      </c>
      <c r="O4021" s="91">
        <v>30</v>
      </c>
      <c r="P4021" s="91"/>
      <c r="Q4021" s="91">
        <v>38</v>
      </c>
      <c r="R4021" s="91">
        <v>202.35</v>
      </c>
      <c r="S4021" s="91"/>
      <c r="T4021" s="91">
        <v>175.37</v>
      </c>
      <c r="U4021" s="91">
        <f t="shared" si="377"/>
        <v>1604.4499999999998</v>
      </c>
      <c r="V4021" s="82" t="str">
        <f t="shared" si="375"/>
        <v>115500000913</v>
      </c>
      <c r="W4021" s="83">
        <f>VLOOKUP(V4021,Factors!$E$6:$H$5950,4,FALSE)</f>
        <v>0.1119</v>
      </c>
      <c r="X4021" t="str">
        <f>VLOOKUP(V4021,Factors!$E$6:$F$5950,2,FALSE)</f>
        <v>Customers-All</v>
      </c>
      <c r="Y4021" s="92">
        <f t="shared" si="378"/>
        <v>179.53795499999998</v>
      </c>
      <c r="Z4021" s="92">
        <f t="shared" si="379"/>
        <v>1424.9120449999998</v>
      </c>
      <c r="AA4021" s="92">
        <f t="shared" si="380"/>
        <v>1604.4499999999998</v>
      </c>
    </row>
    <row r="4022" spans="1:27" x14ac:dyDescent="0.25">
      <c r="A4022" t="s">
        <v>855</v>
      </c>
      <c r="B4022" t="s">
        <v>221</v>
      </c>
      <c r="C4022" t="s">
        <v>222</v>
      </c>
      <c r="D4022" t="s">
        <v>856</v>
      </c>
      <c r="E4022" t="s">
        <v>857</v>
      </c>
      <c r="F4022" t="str">
        <f t="shared" si="376"/>
        <v>0000</v>
      </c>
      <c r="G4022" t="s">
        <v>217</v>
      </c>
      <c r="H4022" t="s">
        <v>218</v>
      </c>
      <c r="I4022" s="91"/>
      <c r="J4022" s="91"/>
      <c r="K4022" s="91"/>
      <c r="L4022" s="91"/>
      <c r="M4022" s="91">
        <v>992.28</v>
      </c>
      <c r="N4022" s="91"/>
      <c r="O4022" s="91"/>
      <c r="P4022" s="91"/>
      <c r="Q4022" s="91"/>
      <c r="R4022" s="91">
        <v>778.02</v>
      </c>
      <c r="S4022" s="91"/>
      <c r="T4022" s="91"/>
      <c r="U4022" s="91">
        <f t="shared" si="377"/>
        <v>1770.3</v>
      </c>
      <c r="V4022" s="82" t="str">
        <f t="shared" si="375"/>
        <v>115500000913</v>
      </c>
      <c r="W4022" s="83">
        <f>VLOOKUP(V4022,Factors!$E$6:$H$5950,4,FALSE)</f>
        <v>0.1119</v>
      </c>
      <c r="X4022" t="str">
        <f>VLOOKUP(V4022,Factors!$E$6:$F$5950,2,FALSE)</f>
        <v>Customers-All</v>
      </c>
      <c r="Y4022" s="92">
        <f t="shared" si="378"/>
        <v>198.09656999999999</v>
      </c>
      <c r="Z4022" s="92">
        <f t="shared" si="379"/>
        <v>1572.20343</v>
      </c>
      <c r="AA4022" s="92">
        <f t="shared" si="380"/>
        <v>1770.3</v>
      </c>
    </row>
    <row r="4023" spans="1:27" x14ac:dyDescent="0.25">
      <c r="A4023" t="s">
        <v>855</v>
      </c>
      <c r="B4023" t="s">
        <v>221</v>
      </c>
      <c r="C4023" t="s">
        <v>222</v>
      </c>
      <c r="D4023" t="s">
        <v>856</v>
      </c>
      <c r="E4023" t="s">
        <v>857</v>
      </c>
      <c r="F4023" t="str">
        <f t="shared" si="376"/>
        <v>0000</v>
      </c>
      <c r="G4023" t="s">
        <v>146</v>
      </c>
      <c r="H4023" t="s">
        <v>147</v>
      </c>
      <c r="I4023" s="91">
        <v>349</v>
      </c>
      <c r="J4023" s="91">
        <v>633.47</v>
      </c>
      <c r="K4023" s="91"/>
      <c r="L4023" s="91">
        <v>1703.9</v>
      </c>
      <c r="M4023" s="91">
        <v>1772.86</v>
      </c>
      <c r="N4023" s="91"/>
      <c r="O4023" s="91"/>
      <c r="P4023" s="91"/>
      <c r="Q4023" s="91">
        <v>2029.62</v>
      </c>
      <c r="R4023" s="91">
        <v>166.7</v>
      </c>
      <c r="S4023" s="91"/>
      <c r="T4023" s="91"/>
      <c r="U4023" s="91">
        <f t="shared" si="377"/>
        <v>6655.5499999999993</v>
      </c>
      <c r="V4023" s="82" t="str">
        <f t="shared" si="375"/>
        <v>115500000913</v>
      </c>
      <c r="W4023" s="83">
        <f>VLOOKUP(V4023,Factors!$E$6:$H$5950,4,FALSE)</f>
        <v>0.1119</v>
      </c>
      <c r="X4023" t="str">
        <f>VLOOKUP(V4023,Factors!$E$6:$F$5950,2,FALSE)</f>
        <v>Customers-All</v>
      </c>
      <c r="Y4023" s="92">
        <f t="shared" si="378"/>
        <v>744.75604499999986</v>
      </c>
      <c r="Z4023" s="92">
        <f t="shared" si="379"/>
        <v>5910.7939549999992</v>
      </c>
      <c r="AA4023" s="92">
        <f t="shared" si="380"/>
        <v>6655.5499999999993</v>
      </c>
    </row>
    <row r="4024" spans="1:27" x14ac:dyDescent="0.25">
      <c r="A4024" t="s">
        <v>855</v>
      </c>
      <c r="B4024" t="s">
        <v>221</v>
      </c>
      <c r="C4024" t="s">
        <v>222</v>
      </c>
      <c r="D4024" t="s">
        <v>856</v>
      </c>
      <c r="E4024" t="s">
        <v>857</v>
      </c>
      <c r="F4024" t="str">
        <f t="shared" si="376"/>
        <v>0000</v>
      </c>
      <c r="G4024" t="s">
        <v>148</v>
      </c>
      <c r="H4024" t="s">
        <v>149</v>
      </c>
      <c r="I4024" s="91"/>
      <c r="J4024" s="91"/>
      <c r="K4024" s="91"/>
      <c r="L4024" s="91">
        <v>188.96</v>
      </c>
      <c r="M4024" s="91">
        <v>33</v>
      </c>
      <c r="N4024" s="91"/>
      <c r="O4024" s="91"/>
      <c r="P4024" s="91"/>
      <c r="Q4024" s="91"/>
      <c r="R4024" s="91"/>
      <c r="S4024" s="91"/>
      <c r="T4024" s="91"/>
      <c r="U4024" s="91">
        <f t="shared" si="377"/>
        <v>221.96</v>
      </c>
      <c r="V4024" s="82" t="str">
        <f t="shared" si="375"/>
        <v>115500000913</v>
      </c>
      <c r="W4024" s="83">
        <f>VLOOKUP(V4024,Factors!$E$6:$H$5950,4,FALSE)</f>
        <v>0.1119</v>
      </c>
      <c r="X4024" t="str">
        <f>VLOOKUP(V4024,Factors!$E$6:$F$5950,2,FALSE)</f>
        <v>Customers-All</v>
      </c>
      <c r="Y4024" s="92">
        <f t="shared" si="378"/>
        <v>24.837324000000002</v>
      </c>
      <c r="Z4024" s="92">
        <f t="shared" si="379"/>
        <v>197.12267600000001</v>
      </c>
      <c r="AA4024" s="92">
        <f t="shared" si="380"/>
        <v>221.96</v>
      </c>
    </row>
    <row r="4025" spans="1:27" x14ac:dyDescent="0.25">
      <c r="A4025" t="s">
        <v>855</v>
      </c>
      <c r="B4025" t="s">
        <v>221</v>
      </c>
      <c r="C4025" t="s">
        <v>222</v>
      </c>
      <c r="D4025" t="s">
        <v>858</v>
      </c>
      <c r="E4025" t="s">
        <v>859</v>
      </c>
      <c r="F4025" t="str">
        <f t="shared" si="376"/>
        <v>1000</v>
      </c>
      <c r="G4025" t="s">
        <v>102</v>
      </c>
      <c r="H4025" t="s">
        <v>103</v>
      </c>
      <c r="I4025" s="91"/>
      <c r="J4025" s="91"/>
      <c r="K4025" s="91"/>
      <c r="L4025" s="91"/>
      <c r="M4025" s="91">
        <v>33</v>
      </c>
      <c r="N4025" s="91"/>
      <c r="O4025" s="91"/>
      <c r="P4025" s="91"/>
      <c r="Q4025" s="91"/>
      <c r="R4025" s="91"/>
      <c r="S4025" s="91"/>
      <c r="T4025" s="91"/>
      <c r="U4025" s="91">
        <f t="shared" si="377"/>
        <v>33</v>
      </c>
      <c r="V4025" s="82" t="str">
        <f t="shared" si="375"/>
        <v>115501000913</v>
      </c>
      <c r="W4025" s="83">
        <f>VLOOKUP(V4025,Factors!$E$6:$H$5950,4,FALSE)</f>
        <v>0.1128</v>
      </c>
      <c r="X4025" t="str">
        <f>VLOOKUP(V4025,Factors!$E$6:$F$5950,2,FALSE)</f>
        <v>Customers-Res</v>
      </c>
      <c r="Y4025" s="92">
        <f t="shared" si="378"/>
        <v>3.7223999999999999</v>
      </c>
      <c r="Z4025" s="92">
        <f t="shared" si="379"/>
        <v>29.2776</v>
      </c>
      <c r="AA4025" s="92">
        <f t="shared" si="380"/>
        <v>33</v>
      </c>
    </row>
    <row r="4026" spans="1:27" x14ac:dyDescent="0.25">
      <c r="A4026" t="s">
        <v>855</v>
      </c>
      <c r="B4026" t="s">
        <v>221</v>
      </c>
      <c r="C4026" t="s">
        <v>222</v>
      </c>
      <c r="D4026" t="s">
        <v>860</v>
      </c>
      <c r="E4026" t="s">
        <v>861</v>
      </c>
      <c r="F4026" t="str">
        <f t="shared" si="376"/>
        <v>3000</v>
      </c>
      <c r="G4026" t="s">
        <v>102</v>
      </c>
      <c r="H4026" t="s">
        <v>103</v>
      </c>
      <c r="I4026" s="91"/>
      <c r="J4026" s="91"/>
      <c r="K4026" s="91"/>
      <c r="L4026" s="91"/>
      <c r="M4026" s="91"/>
      <c r="N4026" s="91"/>
      <c r="O4026" s="91"/>
      <c r="P4026" s="91"/>
      <c r="Q4026" s="91"/>
      <c r="R4026" s="91">
        <v>246.75</v>
      </c>
      <c r="S4026" s="91">
        <v>1850</v>
      </c>
      <c r="T4026" s="91"/>
      <c r="U4026" s="91">
        <f t="shared" si="377"/>
        <v>2096.75</v>
      </c>
      <c r="V4026" s="82" t="str">
        <f t="shared" si="375"/>
        <v>115503000913</v>
      </c>
      <c r="W4026" s="83">
        <f>VLOOKUP(V4026,Factors!$E$6:$H$5950,4,FALSE)</f>
        <v>0.1128</v>
      </c>
      <c r="X4026" t="str">
        <f>VLOOKUP(V4026,Factors!$E$6:$F$5950,2,FALSE)</f>
        <v>Customers-Res</v>
      </c>
      <c r="Y4026" s="92">
        <f t="shared" si="378"/>
        <v>236.51339999999999</v>
      </c>
      <c r="Z4026" s="92">
        <f t="shared" si="379"/>
        <v>1860.2366</v>
      </c>
      <c r="AA4026" s="92">
        <f t="shared" si="380"/>
        <v>2096.75</v>
      </c>
    </row>
    <row r="4027" spans="1:27" x14ac:dyDescent="0.25">
      <c r="A4027" t="s">
        <v>855</v>
      </c>
      <c r="B4027" t="s">
        <v>221</v>
      </c>
      <c r="C4027" t="s">
        <v>222</v>
      </c>
      <c r="D4027" t="s">
        <v>862</v>
      </c>
      <c r="E4027" t="s">
        <v>863</v>
      </c>
      <c r="F4027" t="str">
        <f t="shared" si="376"/>
        <v>6000</v>
      </c>
      <c r="G4027" t="s">
        <v>118</v>
      </c>
      <c r="H4027" t="s">
        <v>119</v>
      </c>
      <c r="I4027" s="91"/>
      <c r="J4027" s="91"/>
      <c r="K4027" s="91"/>
      <c r="L4027" s="91"/>
      <c r="M4027" s="91"/>
      <c r="N4027" s="91"/>
      <c r="O4027" s="91"/>
      <c r="P4027" s="91">
        <v>5000</v>
      </c>
      <c r="Q4027" s="91"/>
      <c r="R4027" s="91">
        <v>-5000</v>
      </c>
      <c r="S4027" s="91"/>
      <c r="T4027" s="91"/>
      <c r="U4027" s="91">
        <f t="shared" si="377"/>
        <v>0</v>
      </c>
      <c r="V4027" s="82" t="str">
        <f t="shared" si="375"/>
        <v>115506000913</v>
      </c>
      <c r="W4027" s="83">
        <f>VLOOKUP(V4027,Factors!$E$6:$H$5950,4,FALSE)</f>
        <v>0.1119</v>
      </c>
      <c r="X4027" t="str">
        <f>VLOOKUP(V4027,Factors!$E$6:$F$5950,2,FALSE)</f>
        <v>Customers-All</v>
      </c>
      <c r="Y4027" s="92">
        <f t="shared" si="378"/>
        <v>0</v>
      </c>
      <c r="Z4027" s="92">
        <f t="shared" si="379"/>
        <v>0</v>
      </c>
      <c r="AA4027" s="92">
        <f t="shared" si="380"/>
        <v>0</v>
      </c>
    </row>
    <row r="4028" spans="1:27" x14ac:dyDescent="0.25">
      <c r="A4028" t="s">
        <v>855</v>
      </c>
      <c r="B4028" t="s">
        <v>221</v>
      </c>
      <c r="C4028" t="s">
        <v>222</v>
      </c>
      <c r="D4028" t="s">
        <v>862</v>
      </c>
      <c r="E4028" t="s">
        <v>863</v>
      </c>
      <c r="F4028" t="str">
        <f t="shared" si="376"/>
        <v>6000</v>
      </c>
      <c r="G4028" t="s">
        <v>122</v>
      </c>
      <c r="H4028" t="s">
        <v>123</v>
      </c>
      <c r="I4028" s="91"/>
      <c r="J4028" s="91">
        <v>1104.3</v>
      </c>
      <c r="K4028" s="91">
        <v>177.99</v>
      </c>
      <c r="L4028" s="91">
        <v>179.31</v>
      </c>
      <c r="M4028" s="91">
        <v>195.28</v>
      </c>
      <c r="N4028" s="91">
        <v>238.39</v>
      </c>
      <c r="O4028" s="91">
        <v>178.9</v>
      </c>
      <c r="P4028" s="91"/>
      <c r="Q4028" s="91">
        <v>3174.14</v>
      </c>
      <c r="R4028" s="91">
        <v>494.38</v>
      </c>
      <c r="S4028" s="91">
        <v>214.4</v>
      </c>
      <c r="T4028" s="91">
        <v>221.82</v>
      </c>
      <c r="U4028" s="91">
        <f t="shared" si="377"/>
        <v>6178.9099999999989</v>
      </c>
      <c r="V4028" s="82" t="str">
        <f t="shared" si="375"/>
        <v>115506000913</v>
      </c>
      <c r="W4028" s="83">
        <f>VLOOKUP(V4028,Factors!$E$6:$H$5950,4,FALSE)</f>
        <v>0.1119</v>
      </c>
      <c r="X4028" t="str">
        <f>VLOOKUP(V4028,Factors!$E$6:$F$5950,2,FALSE)</f>
        <v>Customers-All</v>
      </c>
      <c r="Y4028" s="92">
        <f t="shared" si="378"/>
        <v>691.42002899999989</v>
      </c>
      <c r="Z4028" s="92">
        <f t="shared" si="379"/>
        <v>5487.4899709999991</v>
      </c>
      <c r="AA4028" s="92">
        <f t="shared" si="380"/>
        <v>6178.9099999999989</v>
      </c>
    </row>
    <row r="4029" spans="1:27" x14ac:dyDescent="0.25">
      <c r="A4029" t="s">
        <v>855</v>
      </c>
      <c r="B4029" t="s">
        <v>221</v>
      </c>
      <c r="C4029" t="s">
        <v>222</v>
      </c>
      <c r="D4029" t="s">
        <v>862</v>
      </c>
      <c r="E4029" t="s">
        <v>863</v>
      </c>
      <c r="F4029" t="str">
        <f t="shared" si="376"/>
        <v>6000</v>
      </c>
      <c r="G4029" t="s">
        <v>412</v>
      </c>
      <c r="H4029" t="s">
        <v>413</v>
      </c>
      <c r="I4029" s="91"/>
      <c r="J4029" s="91"/>
      <c r="K4029" s="91">
        <v>1588</v>
      </c>
      <c r="L4029" s="91"/>
      <c r="M4029" s="91"/>
      <c r="N4029" s="91"/>
      <c r="O4029" s="91">
        <v>2870</v>
      </c>
      <c r="P4029" s="91"/>
      <c r="Q4029" s="91"/>
      <c r="R4029" s="91"/>
      <c r="S4029" s="91"/>
      <c r="T4029" s="91"/>
      <c r="U4029" s="91">
        <f t="shared" si="377"/>
        <v>4458</v>
      </c>
      <c r="V4029" s="82" t="str">
        <f t="shared" si="375"/>
        <v>115506000913</v>
      </c>
      <c r="W4029" s="83">
        <f>VLOOKUP(V4029,Factors!$E$6:$H$5950,4,FALSE)</f>
        <v>0.1119</v>
      </c>
      <c r="X4029" t="str">
        <f>VLOOKUP(V4029,Factors!$E$6:$F$5950,2,FALSE)</f>
        <v>Customers-All</v>
      </c>
      <c r="Y4029" s="92">
        <f t="shared" si="378"/>
        <v>498.85019999999997</v>
      </c>
      <c r="Z4029" s="92">
        <f t="shared" si="379"/>
        <v>3959.1498000000001</v>
      </c>
      <c r="AA4029" s="92">
        <f t="shared" si="380"/>
        <v>4458</v>
      </c>
    </row>
    <row r="4030" spans="1:27" x14ac:dyDescent="0.25">
      <c r="A4030" t="s">
        <v>855</v>
      </c>
      <c r="B4030" t="s">
        <v>221</v>
      </c>
      <c r="C4030" t="s">
        <v>222</v>
      </c>
      <c r="D4030" t="s">
        <v>862</v>
      </c>
      <c r="E4030" t="s">
        <v>863</v>
      </c>
      <c r="F4030" t="str">
        <f t="shared" si="376"/>
        <v>6000</v>
      </c>
      <c r="G4030" t="s">
        <v>136</v>
      </c>
      <c r="H4030" t="s">
        <v>137</v>
      </c>
      <c r="I4030" s="91"/>
      <c r="J4030" s="91"/>
      <c r="K4030" s="91"/>
      <c r="L4030" s="91"/>
      <c r="M4030" s="91"/>
      <c r="N4030" s="91"/>
      <c r="O4030" s="91"/>
      <c r="P4030" s="91"/>
      <c r="Q4030" s="91">
        <v>4.5</v>
      </c>
      <c r="R4030" s="91"/>
      <c r="S4030" s="91"/>
      <c r="T4030" s="91"/>
      <c r="U4030" s="91">
        <f t="shared" si="377"/>
        <v>4.5</v>
      </c>
      <c r="V4030" s="82" t="str">
        <f t="shared" si="375"/>
        <v>115506000913</v>
      </c>
      <c r="W4030" s="83">
        <f>VLOOKUP(V4030,Factors!$E$6:$H$5950,4,FALSE)</f>
        <v>0.1119</v>
      </c>
      <c r="X4030" t="str">
        <f>VLOOKUP(V4030,Factors!$E$6:$F$5950,2,FALSE)</f>
        <v>Customers-All</v>
      </c>
      <c r="Y4030" s="92">
        <f t="shared" si="378"/>
        <v>0.50354999999999994</v>
      </c>
      <c r="Z4030" s="92">
        <f t="shared" si="379"/>
        <v>3.9964500000000003</v>
      </c>
      <c r="AA4030" s="92">
        <f t="shared" si="380"/>
        <v>4.5</v>
      </c>
    </row>
    <row r="4031" spans="1:27" x14ac:dyDescent="0.25">
      <c r="A4031" t="s">
        <v>855</v>
      </c>
      <c r="B4031" t="s">
        <v>221</v>
      </c>
      <c r="C4031" t="s">
        <v>222</v>
      </c>
      <c r="D4031" t="s">
        <v>862</v>
      </c>
      <c r="E4031" t="s">
        <v>863</v>
      </c>
      <c r="F4031" t="str">
        <f t="shared" si="376"/>
        <v>6000</v>
      </c>
      <c r="G4031" t="s">
        <v>102</v>
      </c>
      <c r="H4031" t="s">
        <v>103</v>
      </c>
      <c r="I4031" s="91">
        <v>389.44</v>
      </c>
      <c r="J4031" s="91">
        <v>11328.5</v>
      </c>
      <c r="K4031" s="91">
        <v>5584.13</v>
      </c>
      <c r="L4031" s="91">
        <v>26936.45</v>
      </c>
      <c r="M4031" s="91">
        <v>10627.52</v>
      </c>
      <c r="N4031" s="91">
        <v>54645.5</v>
      </c>
      <c r="O4031" s="91">
        <v>5562.5</v>
      </c>
      <c r="P4031" s="91">
        <v>7822.82</v>
      </c>
      <c r="Q4031" s="91">
        <v>12334.75</v>
      </c>
      <c r="R4031" s="91">
        <v>3399.17</v>
      </c>
      <c r="S4031" s="91">
        <v>20053</v>
      </c>
      <c r="T4031" s="91">
        <v>18772</v>
      </c>
      <c r="U4031" s="91">
        <f t="shared" si="377"/>
        <v>177455.78000000003</v>
      </c>
      <c r="V4031" s="82" t="str">
        <f t="shared" si="375"/>
        <v>115506000913</v>
      </c>
      <c r="W4031" s="83">
        <f>VLOOKUP(V4031,Factors!$E$6:$H$5950,4,FALSE)</f>
        <v>0.1119</v>
      </c>
      <c r="X4031" t="str">
        <f>VLOOKUP(V4031,Factors!$E$6:$F$5950,2,FALSE)</f>
        <v>Customers-All</v>
      </c>
      <c r="Y4031" s="92">
        <f t="shared" si="378"/>
        <v>19857.301782000002</v>
      </c>
      <c r="Z4031" s="92">
        <f t="shared" si="379"/>
        <v>157598.47821800003</v>
      </c>
      <c r="AA4031" s="92">
        <f t="shared" si="380"/>
        <v>177455.78000000003</v>
      </c>
    </row>
    <row r="4032" spans="1:27" x14ac:dyDescent="0.25">
      <c r="A4032" t="s">
        <v>855</v>
      </c>
      <c r="B4032" t="s">
        <v>221</v>
      </c>
      <c r="C4032" t="s">
        <v>222</v>
      </c>
      <c r="D4032" t="s">
        <v>862</v>
      </c>
      <c r="E4032" t="s">
        <v>863</v>
      </c>
      <c r="F4032" t="str">
        <f t="shared" si="376"/>
        <v>6000</v>
      </c>
      <c r="G4032" t="s">
        <v>495</v>
      </c>
      <c r="H4032" t="s">
        <v>496</v>
      </c>
      <c r="I4032" s="91">
        <v>17280.5</v>
      </c>
      <c r="J4032" s="91">
        <v>14290</v>
      </c>
      <c r="K4032" s="91">
        <v>30608</v>
      </c>
      <c r="L4032" s="91">
        <v>650</v>
      </c>
      <c r="M4032" s="91">
        <v>13214</v>
      </c>
      <c r="N4032" s="91">
        <v>8214</v>
      </c>
      <c r="O4032" s="91">
        <v>7144</v>
      </c>
      <c r="P4032" s="91">
        <v>15790.75</v>
      </c>
      <c r="Q4032" s="91">
        <v>39524.25</v>
      </c>
      <c r="R4032" s="91">
        <v>42624.25</v>
      </c>
      <c r="S4032" s="91">
        <v>41524.25</v>
      </c>
      <c r="T4032" s="91">
        <v>22991.25</v>
      </c>
      <c r="U4032" s="91">
        <f t="shared" si="377"/>
        <v>253855.25</v>
      </c>
      <c r="V4032" s="82" t="str">
        <f t="shared" si="375"/>
        <v>115506000913</v>
      </c>
      <c r="W4032" s="83">
        <f>VLOOKUP(V4032,Factors!$E$6:$H$5950,4,FALSE)</f>
        <v>0.1119</v>
      </c>
      <c r="X4032" t="str">
        <f>VLOOKUP(V4032,Factors!$E$6:$F$5950,2,FALSE)</f>
        <v>Customers-All</v>
      </c>
      <c r="Y4032" s="92">
        <f t="shared" si="378"/>
        <v>28406.402474999999</v>
      </c>
      <c r="Z4032" s="92">
        <f t="shared" si="379"/>
        <v>225448.84752499999</v>
      </c>
      <c r="AA4032" s="92">
        <f t="shared" si="380"/>
        <v>253855.25</v>
      </c>
    </row>
    <row r="4033" spans="1:27" x14ac:dyDescent="0.25">
      <c r="A4033" t="s">
        <v>855</v>
      </c>
      <c r="B4033" t="s">
        <v>221</v>
      </c>
      <c r="C4033" t="s">
        <v>222</v>
      </c>
      <c r="D4033" t="s">
        <v>862</v>
      </c>
      <c r="E4033" t="s">
        <v>863</v>
      </c>
      <c r="F4033" t="str">
        <f t="shared" si="376"/>
        <v>6000</v>
      </c>
      <c r="G4033" t="s">
        <v>357</v>
      </c>
      <c r="H4033" t="s">
        <v>358</v>
      </c>
      <c r="I4033" s="91"/>
      <c r="J4033" s="91">
        <v>7500</v>
      </c>
      <c r="K4033" s="91">
        <v>2500</v>
      </c>
      <c r="L4033" s="91">
        <v>81500</v>
      </c>
      <c r="M4033" s="91"/>
      <c r="N4033" s="91"/>
      <c r="O4033" s="91">
        <v>7200</v>
      </c>
      <c r="P4033" s="91"/>
      <c r="Q4033" s="91"/>
      <c r="R4033" s="91"/>
      <c r="S4033" s="91"/>
      <c r="T4033" s="91">
        <v>7818</v>
      </c>
      <c r="U4033" s="91">
        <f t="shared" si="377"/>
        <v>106518</v>
      </c>
      <c r="V4033" s="82" t="str">
        <f t="shared" si="375"/>
        <v>115506000913</v>
      </c>
      <c r="W4033" s="83">
        <f>VLOOKUP(V4033,Factors!$E$6:$H$5950,4,FALSE)</f>
        <v>0.1119</v>
      </c>
      <c r="X4033" t="str">
        <f>VLOOKUP(V4033,Factors!$E$6:$F$5950,2,FALSE)</f>
        <v>Customers-All</v>
      </c>
      <c r="Y4033" s="92">
        <f t="shared" si="378"/>
        <v>11919.3642</v>
      </c>
      <c r="Z4033" s="92">
        <f t="shared" si="379"/>
        <v>94598.635800000004</v>
      </c>
      <c r="AA4033" s="92">
        <f t="shared" si="380"/>
        <v>106518</v>
      </c>
    </row>
    <row r="4034" spans="1:27" x14ac:dyDescent="0.25">
      <c r="A4034" t="s">
        <v>855</v>
      </c>
      <c r="B4034" t="s">
        <v>221</v>
      </c>
      <c r="C4034" t="s">
        <v>222</v>
      </c>
      <c r="D4034" t="s">
        <v>864</v>
      </c>
      <c r="E4034" t="s">
        <v>865</v>
      </c>
      <c r="F4034" t="str">
        <f t="shared" si="376"/>
        <v>8000</v>
      </c>
      <c r="G4034" t="s">
        <v>495</v>
      </c>
      <c r="H4034" t="s">
        <v>496</v>
      </c>
      <c r="I4034" s="91"/>
      <c r="J4034" s="91"/>
      <c r="K4034" s="91"/>
      <c r="L4034" s="91"/>
      <c r="M4034" s="91"/>
      <c r="N4034" s="91"/>
      <c r="O4034" s="91">
        <v>695.75</v>
      </c>
      <c r="P4034" s="91"/>
      <c r="Q4034" s="91"/>
      <c r="R4034" s="91"/>
      <c r="S4034" s="91"/>
      <c r="T4034" s="91"/>
      <c r="U4034" s="91">
        <f t="shared" si="377"/>
        <v>695.75</v>
      </c>
      <c r="V4034" s="82" t="str">
        <f t="shared" si="375"/>
        <v>115508000913</v>
      </c>
      <c r="W4034" s="83">
        <f>VLOOKUP(V4034,Factors!$E$6:$H$5950,4,FALSE)</f>
        <v>0.1119</v>
      </c>
      <c r="X4034" t="str">
        <f>VLOOKUP(V4034,Factors!$E$6:$F$5950,2,FALSE)</f>
        <v>Customers-All</v>
      </c>
      <c r="Y4034" s="92">
        <f t="shared" si="378"/>
        <v>77.854425000000006</v>
      </c>
      <c r="Z4034" s="92">
        <f t="shared" si="379"/>
        <v>617.89557500000001</v>
      </c>
      <c r="AA4034" s="92">
        <f t="shared" si="380"/>
        <v>695.75</v>
      </c>
    </row>
    <row r="4035" spans="1:27" x14ac:dyDescent="0.25">
      <c r="A4035" t="s">
        <v>866</v>
      </c>
      <c r="B4035" t="s">
        <v>80</v>
      </c>
      <c r="C4035" t="s">
        <v>81</v>
      </c>
      <c r="D4035" t="s">
        <v>867</v>
      </c>
      <c r="E4035" t="s">
        <v>868</v>
      </c>
      <c r="F4035" t="str">
        <f t="shared" si="376"/>
        <v>1505</v>
      </c>
      <c r="G4035" t="s">
        <v>207</v>
      </c>
      <c r="H4035" t="s">
        <v>208</v>
      </c>
      <c r="I4035" s="91"/>
      <c r="J4035" s="91"/>
      <c r="K4035" s="91"/>
      <c r="L4035" s="91"/>
      <c r="M4035" s="91"/>
      <c r="N4035" s="91"/>
      <c r="O4035" s="91"/>
      <c r="P4035" s="91"/>
      <c r="Q4035" s="91"/>
      <c r="R4035" s="91"/>
      <c r="S4035" s="91">
        <v>43.59</v>
      </c>
      <c r="T4035" s="91"/>
      <c r="U4035" s="91">
        <f t="shared" si="377"/>
        <v>43.59</v>
      </c>
      <c r="V4035" s="82" t="str">
        <f t="shared" si="375"/>
        <v>111001505921</v>
      </c>
      <c r="W4035" s="83">
        <f>VLOOKUP(V4035,Factors!$E$6:$H$5950,4,FALSE)</f>
        <v>8.4599999999999995E-2</v>
      </c>
      <c r="X4035" t="str">
        <f>VLOOKUP(V4035,Factors!$E$6:$F$5950,2,FALSE)</f>
        <v>Sendout Volumes</v>
      </c>
      <c r="Y4035" s="92">
        <f t="shared" si="378"/>
        <v>3.6877140000000002</v>
      </c>
      <c r="Z4035" s="92">
        <f t="shared" si="379"/>
        <v>39.902286000000004</v>
      </c>
      <c r="AA4035" s="92">
        <f t="shared" si="380"/>
        <v>43.59</v>
      </c>
    </row>
    <row r="4036" spans="1:27" x14ac:dyDescent="0.25">
      <c r="A4036" t="s">
        <v>866</v>
      </c>
      <c r="B4036" t="s">
        <v>80</v>
      </c>
      <c r="C4036" t="s">
        <v>81</v>
      </c>
      <c r="D4036" t="s">
        <v>867</v>
      </c>
      <c r="E4036" t="s">
        <v>868</v>
      </c>
      <c r="F4036" t="str">
        <f t="shared" si="376"/>
        <v>1505</v>
      </c>
      <c r="G4036" t="s">
        <v>98</v>
      </c>
      <c r="H4036" t="s">
        <v>99</v>
      </c>
      <c r="I4036" s="91">
        <v>164.44</v>
      </c>
      <c r="J4036" s="91">
        <v>15.36</v>
      </c>
      <c r="K4036" s="91">
        <v>15.81</v>
      </c>
      <c r="L4036" s="91">
        <v>20</v>
      </c>
      <c r="M4036" s="91">
        <v>30.72</v>
      </c>
      <c r="N4036" s="91">
        <v>9.5399999999999991</v>
      </c>
      <c r="O4036" s="91">
        <v>30.72</v>
      </c>
      <c r="P4036" s="91"/>
      <c r="Q4036" s="91">
        <v>132.53</v>
      </c>
      <c r="R4036" s="91">
        <v>251.91</v>
      </c>
      <c r="S4036" s="91"/>
      <c r="T4036" s="91">
        <v>308.02999999999997</v>
      </c>
      <c r="U4036" s="91">
        <f t="shared" si="377"/>
        <v>979.06</v>
      </c>
      <c r="V4036" s="82" t="str">
        <f t="shared" ref="V4036:V4099" si="381">CONCATENATE(B4036,RIGHT(D4036,4),A4036)</f>
        <v>111001505921</v>
      </c>
      <c r="W4036" s="83">
        <f>VLOOKUP(V4036,Factors!$E$6:$H$5950,4,FALSE)</f>
        <v>8.4599999999999995E-2</v>
      </c>
      <c r="X4036" t="str">
        <f>VLOOKUP(V4036,Factors!$E$6:$F$5950,2,FALSE)</f>
        <v>Sendout Volumes</v>
      </c>
      <c r="Y4036" s="92">
        <f t="shared" si="378"/>
        <v>82.828475999999995</v>
      </c>
      <c r="Z4036" s="92">
        <f t="shared" si="379"/>
        <v>896.23152399999992</v>
      </c>
      <c r="AA4036" s="92">
        <f t="shared" si="380"/>
        <v>979.06</v>
      </c>
    </row>
    <row r="4037" spans="1:27" x14ac:dyDescent="0.25">
      <c r="A4037" t="s">
        <v>866</v>
      </c>
      <c r="B4037" t="s">
        <v>80</v>
      </c>
      <c r="C4037" t="s">
        <v>81</v>
      </c>
      <c r="D4037" t="s">
        <v>867</v>
      </c>
      <c r="E4037" t="s">
        <v>868</v>
      </c>
      <c r="F4037" t="str">
        <f t="shared" ref="F4037:F4100" si="382">RIGHT(D4037,4)</f>
        <v>1505</v>
      </c>
      <c r="G4037" t="s">
        <v>215</v>
      </c>
      <c r="H4037" t="s">
        <v>216</v>
      </c>
      <c r="I4037" s="91"/>
      <c r="J4037" s="91"/>
      <c r="K4037" s="91"/>
      <c r="L4037" s="91"/>
      <c r="M4037" s="91">
        <v>1.17</v>
      </c>
      <c r="N4037" s="91"/>
      <c r="O4037" s="91"/>
      <c r="P4037" s="91"/>
      <c r="Q4037" s="91"/>
      <c r="R4037" s="91"/>
      <c r="S4037" s="91"/>
      <c r="T4037" s="91"/>
      <c r="U4037" s="91">
        <f t="shared" ref="U4037:U4100" si="383">SUM(I4037:T4037)</f>
        <v>1.17</v>
      </c>
      <c r="V4037" s="82" t="str">
        <f t="shared" si="381"/>
        <v>111001505921</v>
      </c>
      <c r="W4037" s="83">
        <f>VLOOKUP(V4037,Factors!$E$6:$H$5950,4,FALSE)</f>
        <v>8.4599999999999995E-2</v>
      </c>
      <c r="X4037" t="str">
        <f>VLOOKUP(V4037,Factors!$E$6:$F$5950,2,FALSE)</f>
        <v>Sendout Volumes</v>
      </c>
      <c r="Y4037" s="92">
        <f t="shared" si="378"/>
        <v>9.8981999999999987E-2</v>
      </c>
      <c r="Z4037" s="92">
        <f t="shared" si="379"/>
        <v>1.071018</v>
      </c>
      <c r="AA4037" s="92">
        <f t="shared" si="380"/>
        <v>1.17</v>
      </c>
    </row>
    <row r="4038" spans="1:27" x14ac:dyDescent="0.25">
      <c r="A4038" t="s">
        <v>866</v>
      </c>
      <c r="B4038" t="s">
        <v>80</v>
      </c>
      <c r="C4038" t="s">
        <v>81</v>
      </c>
      <c r="D4038" t="s">
        <v>867</v>
      </c>
      <c r="E4038" t="s">
        <v>868</v>
      </c>
      <c r="F4038" t="str">
        <f t="shared" si="382"/>
        <v>1505</v>
      </c>
      <c r="G4038" t="s">
        <v>130</v>
      </c>
      <c r="H4038" t="s">
        <v>131</v>
      </c>
      <c r="I4038" s="91">
        <v>183.12</v>
      </c>
      <c r="J4038" s="91">
        <v>245.45</v>
      </c>
      <c r="K4038" s="91">
        <v>673.47</v>
      </c>
      <c r="L4038" s="91">
        <v>257.33999999999997</v>
      </c>
      <c r="M4038" s="91">
        <v>127</v>
      </c>
      <c r="N4038" s="91">
        <v>401.73</v>
      </c>
      <c r="O4038" s="91">
        <v>216.89</v>
      </c>
      <c r="P4038" s="91">
        <v>356.88</v>
      </c>
      <c r="Q4038" s="91"/>
      <c r="R4038" s="91">
        <v>295.55</v>
      </c>
      <c r="S4038" s="91">
        <v>338.87</v>
      </c>
      <c r="T4038" s="91"/>
      <c r="U4038" s="91">
        <f t="shared" si="383"/>
        <v>3096.3</v>
      </c>
      <c r="V4038" s="82" t="str">
        <f t="shared" si="381"/>
        <v>111001505921</v>
      </c>
      <c r="W4038" s="83">
        <f>VLOOKUP(V4038,Factors!$E$6:$H$5950,4,FALSE)</f>
        <v>8.4599999999999995E-2</v>
      </c>
      <c r="X4038" t="str">
        <f>VLOOKUP(V4038,Factors!$E$6:$F$5950,2,FALSE)</f>
        <v>Sendout Volumes</v>
      </c>
      <c r="Y4038" s="92">
        <f t="shared" si="378"/>
        <v>261.94698</v>
      </c>
      <c r="Z4038" s="92">
        <f t="shared" si="379"/>
        <v>2834.35302</v>
      </c>
      <c r="AA4038" s="92">
        <f t="shared" si="380"/>
        <v>3096.3</v>
      </c>
    </row>
    <row r="4039" spans="1:27" x14ac:dyDescent="0.25">
      <c r="A4039" t="s">
        <v>866</v>
      </c>
      <c r="B4039" t="s">
        <v>80</v>
      </c>
      <c r="C4039" t="s">
        <v>81</v>
      </c>
      <c r="D4039" t="s">
        <v>867</v>
      </c>
      <c r="E4039" t="s">
        <v>868</v>
      </c>
      <c r="F4039" t="str">
        <f t="shared" si="382"/>
        <v>1505</v>
      </c>
      <c r="G4039" t="s">
        <v>144</v>
      </c>
      <c r="H4039" t="s">
        <v>145</v>
      </c>
      <c r="I4039" s="91"/>
      <c r="J4039" s="91">
        <v>55.4</v>
      </c>
      <c r="K4039" s="91"/>
      <c r="L4039" s="91"/>
      <c r="M4039" s="91"/>
      <c r="N4039" s="91"/>
      <c r="O4039" s="91"/>
      <c r="P4039" s="91"/>
      <c r="Q4039" s="91"/>
      <c r="R4039" s="91"/>
      <c r="S4039" s="91"/>
      <c r="T4039" s="91"/>
      <c r="U4039" s="91">
        <f t="shared" si="383"/>
        <v>55.4</v>
      </c>
      <c r="V4039" s="82" t="str">
        <f t="shared" si="381"/>
        <v>111001505921</v>
      </c>
      <c r="W4039" s="83">
        <f>VLOOKUP(V4039,Factors!$E$6:$H$5950,4,FALSE)</f>
        <v>8.4599999999999995E-2</v>
      </c>
      <c r="X4039" t="str">
        <f>VLOOKUP(V4039,Factors!$E$6:$F$5950,2,FALSE)</f>
        <v>Sendout Volumes</v>
      </c>
      <c r="Y4039" s="92">
        <f t="shared" si="378"/>
        <v>4.6868399999999992</v>
      </c>
      <c r="Z4039" s="92">
        <f t="shared" si="379"/>
        <v>50.713160000000002</v>
      </c>
      <c r="AA4039" s="92">
        <f t="shared" si="380"/>
        <v>55.4</v>
      </c>
    </row>
    <row r="4040" spans="1:27" x14ac:dyDescent="0.25">
      <c r="A4040" t="s">
        <v>866</v>
      </c>
      <c r="B4040" t="s">
        <v>22</v>
      </c>
      <c r="C4040" t="s">
        <v>23</v>
      </c>
      <c r="D4040" t="s">
        <v>867</v>
      </c>
      <c r="E4040" t="s">
        <v>868</v>
      </c>
      <c r="F4040" t="str">
        <f t="shared" si="382"/>
        <v>1505</v>
      </c>
      <c r="G4040" t="s">
        <v>118</v>
      </c>
      <c r="H4040" t="s">
        <v>119</v>
      </c>
      <c r="I4040" s="91"/>
      <c r="J4040" s="91"/>
      <c r="K4040" s="91"/>
      <c r="L4040" s="91"/>
      <c r="M4040" s="91"/>
      <c r="N4040" s="91"/>
      <c r="O4040" s="91"/>
      <c r="P4040" s="91">
        <v>5000</v>
      </c>
      <c r="Q4040" s="91"/>
      <c r="R4040" s="91"/>
      <c r="S4040" s="91"/>
      <c r="T4040" s="91"/>
      <c r="U4040" s="91">
        <f t="shared" si="383"/>
        <v>5000</v>
      </c>
      <c r="V4040" s="82" t="str">
        <f t="shared" si="381"/>
        <v>111501505921</v>
      </c>
      <c r="W4040" s="83">
        <f>VLOOKUP(V4040,Factors!$E$6:$H$5950,4,FALSE)</f>
        <v>8.4599999999999995E-2</v>
      </c>
      <c r="X4040" t="str">
        <f>VLOOKUP(V4040,Factors!$E$6:$F$5950,2,FALSE)</f>
        <v>sendout volumes</v>
      </c>
      <c r="Y4040" s="92">
        <f t="shared" si="378"/>
        <v>423</v>
      </c>
      <c r="Z4040" s="92">
        <f t="shared" si="379"/>
        <v>4577</v>
      </c>
      <c r="AA4040" s="92">
        <f t="shared" si="380"/>
        <v>5000</v>
      </c>
    </row>
    <row r="4041" spans="1:27" x14ac:dyDescent="0.25">
      <c r="A4041" t="s">
        <v>866</v>
      </c>
      <c r="B4041" t="s">
        <v>22</v>
      </c>
      <c r="C4041" t="s">
        <v>23</v>
      </c>
      <c r="D4041" t="s">
        <v>867</v>
      </c>
      <c r="E4041" t="s">
        <v>868</v>
      </c>
      <c r="F4041" t="str">
        <f t="shared" si="382"/>
        <v>1505</v>
      </c>
      <c r="G4041" t="s">
        <v>146</v>
      </c>
      <c r="H4041" t="s">
        <v>147</v>
      </c>
      <c r="I4041" s="91"/>
      <c r="J4041" s="91"/>
      <c r="K4041" s="91"/>
      <c r="L4041" s="91"/>
      <c r="M4041" s="91"/>
      <c r="N4041" s="91"/>
      <c r="O4041" s="91"/>
      <c r="P4041" s="91"/>
      <c r="Q4041" s="91"/>
      <c r="R4041" s="91"/>
      <c r="S4041" s="91"/>
      <c r="T4041" s="91">
        <v>746.25</v>
      </c>
      <c r="U4041" s="91">
        <f t="shared" si="383"/>
        <v>746.25</v>
      </c>
      <c r="V4041" s="82" t="str">
        <f t="shared" si="381"/>
        <v>111501505921</v>
      </c>
      <c r="W4041" s="83">
        <f>VLOOKUP(V4041,Factors!$E$6:$H$5950,4,FALSE)</f>
        <v>8.4599999999999995E-2</v>
      </c>
      <c r="X4041" t="str">
        <f>VLOOKUP(V4041,Factors!$E$6:$F$5950,2,FALSE)</f>
        <v>sendout volumes</v>
      </c>
      <c r="Y4041" s="92">
        <f t="shared" si="378"/>
        <v>63.132749999999994</v>
      </c>
      <c r="Z4041" s="92">
        <f t="shared" si="379"/>
        <v>683.11725000000001</v>
      </c>
      <c r="AA4041" s="92">
        <f t="shared" si="380"/>
        <v>746.25</v>
      </c>
    </row>
    <row r="4042" spans="1:27" x14ac:dyDescent="0.25">
      <c r="A4042" t="s">
        <v>866</v>
      </c>
      <c r="B4042" t="s">
        <v>329</v>
      </c>
      <c r="C4042" t="s">
        <v>330</v>
      </c>
      <c r="D4042" t="s">
        <v>867</v>
      </c>
      <c r="E4042" t="s">
        <v>868</v>
      </c>
      <c r="F4042" t="str">
        <f t="shared" si="382"/>
        <v>1505</v>
      </c>
      <c r="G4042" t="s">
        <v>94</v>
      </c>
      <c r="H4042" t="s">
        <v>95</v>
      </c>
      <c r="I4042" s="91">
        <v>754</v>
      </c>
      <c r="J4042" s="91">
        <v>754</v>
      </c>
      <c r="K4042" s="91">
        <v>754</v>
      </c>
      <c r="L4042" s="91">
        <v>754</v>
      </c>
      <c r="M4042" s="91">
        <v>754</v>
      </c>
      <c r="N4042" s="91">
        <v>754</v>
      </c>
      <c r="O4042" s="91">
        <v>754</v>
      </c>
      <c r="P4042" s="91">
        <v>754</v>
      </c>
      <c r="Q4042" s="91">
        <v>754</v>
      </c>
      <c r="R4042" s="91">
        <v>754</v>
      </c>
      <c r="S4042" s="91">
        <v>754</v>
      </c>
      <c r="T4042" s="91">
        <v>754</v>
      </c>
      <c r="U4042" s="91">
        <f t="shared" si="383"/>
        <v>9048</v>
      </c>
      <c r="V4042" s="82" t="str">
        <f t="shared" si="381"/>
        <v>113201505921</v>
      </c>
      <c r="W4042" s="83">
        <f>VLOOKUP(V4042,Factors!$E$6:$H$5950,4,FALSE)</f>
        <v>0.1119</v>
      </c>
      <c r="X4042" t="str">
        <f>VLOOKUP(V4042,Factors!$E$6:$F$5950,2,FALSE)</f>
        <v>Customers-All</v>
      </c>
      <c r="Y4042" s="92">
        <f t="shared" si="378"/>
        <v>1012.4712</v>
      </c>
      <c r="Z4042" s="92">
        <f t="shared" si="379"/>
        <v>8035.5288</v>
      </c>
      <c r="AA4042" s="92">
        <f t="shared" si="380"/>
        <v>9048</v>
      </c>
    </row>
    <row r="4043" spans="1:27" x14ac:dyDescent="0.25">
      <c r="A4043" t="s">
        <v>866</v>
      </c>
      <c r="B4043" t="s">
        <v>711</v>
      </c>
      <c r="C4043" t="s">
        <v>712</v>
      </c>
      <c r="D4043" t="s">
        <v>869</v>
      </c>
      <c r="E4043" t="s">
        <v>870</v>
      </c>
      <c r="F4043" t="str">
        <f t="shared" si="382"/>
        <v>2966</v>
      </c>
      <c r="G4043" t="s">
        <v>144</v>
      </c>
      <c r="H4043" t="s">
        <v>145</v>
      </c>
      <c r="I4043" s="91"/>
      <c r="J4043" s="91"/>
      <c r="K4043" s="91"/>
      <c r="L4043" s="91"/>
      <c r="M4043" s="91"/>
      <c r="N4043" s="91"/>
      <c r="O4043" s="91"/>
      <c r="P4043" s="91"/>
      <c r="Q4043" s="91"/>
      <c r="R4043" s="91">
        <v>14.4</v>
      </c>
      <c r="S4043" s="91"/>
      <c r="T4043" s="91"/>
      <c r="U4043" s="91">
        <f t="shared" si="383"/>
        <v>14.4</v>
      </c>
      <c r="V4043" s="82" t="str">
        <f t="shared" si="381"/>
        <v>113252966921</v>
      </c>
      <c r="W4043" s="83">
        <f>VLOOKUP(V4043,Factors!$E$6:$H$5950,4,FALSE)</f>
        <v>0.1119</v>
      </c>
      <c r="X4043" t="str">
        <f>VLOOKUP(V4043,Factors!$E$6:$F$5950,2,FALSE)</f>
        <v>customers-all</v>
      </c>
      <c r="Y4043" s="92">
        <f t="shared" si="378"/>
        <v>1.6113600000000001</v>
      </c>
      <c r="Z4043" s="92">
        <f t="shared" si="379"/>
        <v>12.788640000000001</v>
      </c>
      <c r="AA4043" s="92">
        <f t="shared" si="380"/>
        <v>14.4</v>
      </c>
    </row>
    <row r="4044" spans="1:27" x14ac:dyDescent="0.25">
      <c r="A4044" t="s">
        <v>866</v>
      </c>
      <c r="B4044" t="s">
        <v>717</v>
      </c>
      <c r="C4044" t="s">
        <v>718</v>
      </c>
      <c r="D4044" t="s">
        <v>867</v>
      </c>
      <c r="E4044" t="s">
        <v>868</v>
      </c>
      <c r="F4044" t="str">
        <f t="shared" si="382"/>
        <v>1505</v>
      </c>
      <c r="G4044" t="s">
        <v>120</v>
      </c>
      <c r="H4044" t="s">
        <v>121</v>
      </c>
      <c r="I4044" s="91"/>
      <c r="J4044" s="91"/>
      <c r="K4044" s="91">
        <v>62.13</v>
      </c>
      <c r="L4044" s="91">
        <v>42.51</v>
      </c>
      <c r="M4044" s="91">
        <v>20.71</v>
      </c>
      <c r="N4044" s="91"/>
      <c r="O4044" s="91"/>
      <c r="P4044" s="91"/>
      <c r="Q4044" s="91"/>
      <c r="R4044" s="91">
        <v>44.7</v>
      </c>
      <c r="S4044" s="91">
        <v>116.63</v>
      </c>
      <c r="T4044" s="91">
        <v>85.02</v>
      </c>
      <c r="U4044" s="91">
        <f t="shared" si="383"/>
        <v>371.7</v>
      </c>
      <c r="V4044" s="82" t="str">
        <f t="shared" si="381"/>
        <v>113301505921</v>
      </c>
      <c r="W4044" s="83">
        <f>VLOOKUP(V4044,Factors!$E$6:$H$5950,4,FALSE)</f>
        <v>0.1119</v>
      </c>
      <c r="X4044" t="str">
        <f>VLOOKUP(V4044,Factors!$E$6:$F$5950,2,FALSE)</f>
        <v>Customers-All</v>
      </c>
      <c r="Y4044" s="92">
        <f t="shared" si="378"/>
        <v>41.593229999999998</v>
      </c>
      <c r="Z4044" s="92">
        <f t="shared" si="379"/>
        <v>330.10676999999998</v>
      </c>
      <c r="AA4044" s="92">
        <f t="shared" si="380"/>
        <v>371.7</v>
      </c>
    </row>
    <row r="4045" spans="1:27" x14ac:dyDescent="0.25">
      <c r="A4045" t="s">
        <v>866</v>
      </c>
      <c r="B4045" t="s">
        <v>727</v>
      </c>
      <c r="C4045" t="s">
        <v>728</v>
      </c>
      <c r="D4045" t="s">
        <v>867</v>
      </c>
      <c r="E4045" t="s">
        <v>868</v>
      </c>
      <c r="F4045" t="str">
        <f t="shared" si="382"/>
        <v>1505</v>
      </c>
      <c r="G4045" t="s">
        <v>110</v>
      </c>
      <c r="H4045" t="s">
        <v>111</v>
      </c>
      <c r="I4045" s="91">
        <v>34058.71</v>
      </c>
      <c r="J4045" s="91">
        <v>35983.81</v>
      </c>
      <c r="K4045" s="91">
        <v>37061.18</v>
      </c>
      <c r="L4045" s="91">
        <v>35368.28</v>
      </c>
      <c r="M4045" s="91">
        <v>34573.480000000003</v>
      </c>
      <c r="N4045" s="91">
        <v>38950.68</v>
      </c>
      <c r="O4045" s="91">
        <v>30883.47</v>
      </c>
      <c r="P4045" s="91">
        <v>35466.379999999997</v>
      </c>
      <c r="Q4045" s="91">
        <v>28199.93</v>
      </c>
      <c r="R4045" s="91">
        <v>29094.51</v>
      </c>
      <c r="S4045" s="91">
        <v>25845.23</v>
      </c>
      <c r="T4045" s="91">
        <v>22913.48</v>
      </c>
      <c r="U4045" s="91">
        <f t="shared" si="383"/>
        <v>388399.13999999996</v>
      </c>
      <c r="V4045" s="82" t="str">
        <f t="shared" si="381"/>
        <v>113701505921</v>
      </c>
      <c r="W4045" s="83">
        <f>VLOOKUP(V4045,Factors!$E$6:$H$5950,4,FALSE)</f>
        <v>0.1124</v>
      </c>
      <c r="X4045" t="str">
        <f>VLOOKUP(V4045,Factors!$E$6:$F$5950,2,FALSE)</f>
        <v>3-factor</v>
      </c>
      <c r="Y4045" s="92">
        <f t="shared" si="378"/>
        <v>43656.063335999992</v>
      </c>
      <c r="Z4045" s="92">
        <f t="shared" si="379"/>
        <v>344743.07666399993</v>
      </c>
      <c r="AA4045" s="92">
        <f t="shared" si="380"/>
        <v>388399.1399999999</v>
      </c>
    </row>
    <row r="4046" spans="1:27" x14ac:dyDescent="0.25">
      <c r="A4046" t="s">
        <v>866</v>
      </c>
      <c r="B4046" t="s">
        <v>727</v>
      </c>
      <c r="C4046" t="s">
        <v>728</v>
      </c>
      <c r="D4046" t="s">
        <v>867</v>
      </c>
      <c r="E4046" t="s">
        <v>868</v>
      </c>
      <c r="F4046" t="str">
        <f t="shared" si="382"/>
        <v>1505</v>
      </c>
      <c r="G4046" t="s">
        <v>112</v>
      </c>
      <c r="H4046" t="s">
        <v>113</v>
      </c>
      <c r="I4046" s="91">
        <v>3425</v>
      </c>
      <c r="J4046" s="91">
        <v>3425</v>
      </c>
      <c r="K4046" s="91">
        <v>3425</v>
      </c>
      <c r="L4046" s="91">
        <v>3425</v>
      </c>
      <c r="M4046" s="91">
        <v>3425</v>
      </c>
      <c r="N4046" s="91">
        <v>3425</v>
      </c>
      <c r="O4046" s="91">
        <v>2740</v>
      </c>
      <c r="P4046" s="91">
        <v>3056.33</v>
      </c>
      <c r="Q4046" s="91">
        <v>2740</v>
      </c>
      <c r="R4046" s="91">
        <v>2740</v>
      </c>
      <c r="S4046" s="91">
        <v>2740</v>
      </c>
      <c r="T4046" s="91">
        <v>2740</v>
      </c>
      <c r="U4046" s="91">
        <f t="shared" si="383"/>
        <v>37306.33</v>
      </c>
      <c r="V4046" s="82" t="str">
        <f t="shared" si="381"/>
        <v>113701505921</v>
      </c>
      <c r="W4046" s="83">
        <f>VLOOKUP(V4046,Factors!$E$6:$H$5950,4,FALSE)</f>
        <v>0.1124</v>
      </c>
      <c r="X4046" t="str">
        <f>VLOOKUP(V4046,Factors!$E$6:$F$5950,2,FALSE)</f>
        <v>3-factor</v>
      </c>
      <c r="Y4046" s="92">
        <f t="shared" si="378"/>
        <v>4193.2314919999999</v>
      </c>
      <c r="Z4046" s="92">
        <f t="shared" si="379"/>
        <v>33113.098508000003</v>
      </c>
      <c r="AA4046" s="92">
        <f t="shared" si="380"/>
        <v>37306.33</v>
      </c>
    </row>
    <row r="4047" spans="1:27" x14ac:dyDescent="0.25">
      <c r="A4047" t="s">
        <v>866</v>
      </c>
      <c r="B4047" t="s">
        <v>727</v>
      </c>
      <c r="C4047" t="s">
        <v>728</v>
      </c>
      <c r="D4047" t="s">
        <v>867</v>
      </c>
      <c r="E4047" t="s">
        <v>868</v>
      </c>
      <c r="F4047" t="str">
        <f t="shared" si="382"/>
        <v>1505</v>
      </c>
      <c r="G4047" t="s">
        <v>88</v>
      </c>
      <c r="H4047" t="s">
        <v>89</v>
      </c>
      <c r="I4047" s="91">
        <v>5076.55</v>
      </c>
      <c r="J4047" s="91">
        <v>4977.54</v>
      </c>
      <c r="K4047" s="91">
        <v>5161.21</v>
      </c>
      <c r="L4047" s="91">
        <v>5127.05</v>
      </c>
      <c r="M4047" s="91">
        <v>5195.28</v>
      </c>
      <c r="N4047" s="91">
        <v>5127.04</v>
      </c>
      <c r="O4047" s="91">
        <v>5161.1899999999996</v>
      </c>
      <c r="P4047" s="91">
        <v>5195.3500000000004</v>
      </c>
      <c r="Q4047" s="91">
        <v>4543.46</v>
      </c>
      <c r="R4047" s="91">
        <v>4096.54</v>
      </c>
      <c r="S4047" s="91">
        <v>4062.33</v>
      </c>
      <c r="T4047" s="91">
        <v>4028.21</v>
      </c>
      <c r="U4047" s="91">
        <f t="shared" si="383"/>
        <v>57751.75</v>
      </c>
      <c r="V4047" s="82" t="str">
        <f t="shared" si="381"/>
        <v>113701505921</v>
      </c>
      <c r="W4047" s="83">
        <f>VLOOKUP(V4047,Factors!$E$6:$H$5950,4,FALSE)</f>
        <v>0.1124</v>
      </c>
      <c r="X4047" t="str">
        <f>VLOOKUP(V4047,Factors!$E$6:$F$5950,2,FALSE)</f>
        <v>3-factor</v>
      </c>
      <c r="Y4047" s="92">
        <f t="shared" si="378"/>
        <v>6491.2966999999999</v>
      </c>
      <c r="Z4047" s="92">
        <f t="shared" si="379"/>
        <v>51260.453300000001</v>
      </c>
      <c r="AA4047" s="92">
        <f t="shared" si="380"/>
        <v>57751.75</v>
      </c>
    </row>
    <row r="4048" spans="1:27" x14ac:dyDescent="0.25">
      <c r="A4048" t="s">
        <v>866</v>
      </c>
      <c r="B4048" t="s">
        <v>727</v>
      </c>
      <c r="C4048" t="s">
        <v>728</v>
      </c>
      <c r="D4048" t="s">
        <v>867</v>
      </c>
      <c r="E4048" t="s">
        <v>868</v>
      </c>
      <c r="F4048" t="str">
        <f t="shared" si="382"/>
        <v>1505</v>
      </c>
      <c r="G4048" t="s">
        <v>90</v>
      </c>
      <c r="H4048" t="s">
        <v>91</v>
      </c>
      <c r="I4048" s="91">
        <v>20064.490000000002</v>
      </c>
      <c r="J4048" s="91">
        <v>19679.8</v>
      </c>
      <c r="K4048" s="91">
        <v>20393.79</v>
      </c>
      <c r="L4048" s="91">
        <v>20260.95</v>
      </c>
      <c r="M4048" s="91">
        <v>20526.47</v>
      </c>
      <c r="N4048" s="91">
        <v>20260.97</v>
      </c>
      <c r="O4048" s="91">
        <v>20325.22</v>
      </c>
      <c r="P4048" s="91">
        <v>20458</v>
      </c>
      <c r="Q4048" s="91">
        <v>17925.32</v>
      </c>
      <c r="R4048" s="91">
        <v>16189.04</v>
      </c>
      <c r="S4048" s="91">
        <v>16056.43</v>
      </c>
      <c r="T4048" s="91">
        <v>15923.66</v>
      </c>
      <c r="U4048" s="91">
        <f t="shared" si="383"/>
        <v>228064.14</v>
      </c>
      <c r="V4048" s="82" t="str">
        <f t="shared" si="381"/>
        <v>113701505921</v>
      </c>
      <c r="W4048" s="83">
        <f>VLOOKUP(V4048,Factors!$E$6:$H$5950,4,FALSE)</f>
        <v>0.1124</v>
      </c>
      <c r="X4048" t="str">
        <f>VLOOKUP(V4048,Factors!$E$6:$F$5950,2,FALSE)</f>
        <v>3-factor</v>
      </c>
      <c r="Y4048" s="92">
        <f t="shared" si="378"/>
        <v>25634.409336000001</v>
      </c>
      <c r="Z4048" s="92">
        <f t="shared" si="379"/>
        <v>202429.730664</v>
      </c>
      <c r="AA4048" s="92">
        <f t="shared" si="380"/>
        <v>228064.14</v>
      </c>
    </row>
    <row r="4049" spans="1:27" x14ac:dyDescent="0.25">
      <c r="A4049" t="s">
        <v>866</v>
      </c>
      <c r="B4049" t="s">
        <v>727</v>
      </c>
      <c r="C4049" t="s">
        <v>728</v>
      </c>
      <c r="D4049" t="s">
        <v>867</v>
      </c>
      <c r="E4049" t="s">
        <v>868</v>
      </c>
      <c r="F4049" t="str">
        <f t="shared" si="382"/>
        <v>1505</v>
      </c>
      <c r="G4049" t="s">
        <v>120</v>
      </c>
      <c r="H4049" t="s">
        <v>121</v>
      </c>
      <c r="I4049" s="91"/>
      <c r="J4049" s="91">
        <v>192.93</v>
      </c>
      <c r="K4049" s="91"/>
      <c r="L4049" s="91"/>
      <c r="M4049" s="91"/>
      <c r="N4049" s="91"/>
      <c r="O4049" s="91"/>
      <c r="P4049" s="91"/>
      <c r="Q4049" s="91"/>
      <c r="R4049" s="91">
        <v>1053.46</v>
      </c>
      <c r="S4049" s="91"/>
      <c r="T4049" s="91"/>
      <c r="U4049" s="91">
        <f t="shared" si="383"/>
        <v>1246.3900000000001</v>
      </c>
      <c r="V4049" s="82" t="str">
        <f t="shared" si="381"/>
        <v>113701505921</v>
      </c>
      <c r="W4049" s="83">
        <f>VLOOKUP(V4049,Factors!$E$6:$H$5950,4,FALSE)</f>
        <v>0.1124</v>
      </c>
      <c r="X4049" t="str">
        <f>VLOOKUP(V4049,Factors!$E$6:$F$5950,2,FALSE)</f>
        <v>3-factor</v>
      </c>
      <c r="Y4049" s="92">
        <f t="shared" si="378"/>
        <v>140.09423600000002</v>
      </c>
      <c r="Z4049" s="92">
        <f t="shared" si="379"/>
        <v>1106.295764</v>
      </c>
      <c r="AA4049" s="92">
        <f t="shared" si="380"/>
        <v>1246.3899999999999</v>
      </c>
    </row>
    <row r="4050" spans="1:27" x14ac:dyDescent="0.25">
      <c r="A4050" t="s">
        <v>866</v>
      </c>
      <c r="B4050" t="s">
        <v>727</v>
      </c>
      <c r="C4050" t="s">
        <v>728</v>
      </c>
      <c r="D4050" t="s">
        <v>867</v>
      </c>
      <c r="E4050" t="s">
        <v>868</v>
      </c>
      <c r="F4050" t="str">
        <f t="shared" si="382"/>
        <v>1505</v>
      </c>
      <c r="G4050" t="s">
        <v>44</v>
      </c>
      <c r="H4050" t="s">
        <v>45</v>
      </c>
      <c r="I4050" s="91"/>
      <c r="J4050" s="91"/>
      <c r="K4050" s="91">
        <v>268.8</v>
      </c>
      <c r="L4050" s="91"/>
      <c r="M4050" s="91">
        <v>390.25</v>
      </c>
      <c r="N4050" s="91"/>
      <c r="O4050" s="91">
        <v>75.599999999999994</v>
      </c>
      <c r="P4050" s="91"/>
      <c r="Q4050" s="91"/>
      <c r="R4050" s="91"/>
      <c r="S4050" s="91"/>
      <c r="T4050" s="91">
        <v>151.88</v>
      </c>
      <c r="U4050" s="91">
        <f t="shared" si="383"/>
        <v>886.53</v>
      </c>
      <c r="V4050" s="82" t="str">
        <f t="shared" si="381"/>
        <v>113701505921</v>
      </c>
      <c r="W4050" s="83">
        <f>VLOOKUP(V4050,Factors!$E$6:$H$5950,4,FALSE)</f>
        <v>0.1124</v>
      </c>
      <c r="X4050" t="str">
        <f>VLOOKUP(V4050,Factors!$E$6:$F$5950,2,FALSE)</f>
        <v>3-factor</v>
      </c>
      <c r="Y4050" s="92">
        <f t="shared" ref="Y4050:Y4113" si="384">U4050*W4050</f>
        <v>99.645972</v>
      </c>
      <c r="Z4050" s="92">
        <f t="shared" ref="Z4050:Z4113" si="385">U4050-Y4050</f>
        <v>786.88402799999994</v>
      </c>
      <c r="AA4050" s="92">
        <f t="shared" ref="AA4050:AA4113" si="386">Y4050+Z4050</f>
        <v>886.53</v>
      </c>
    </row>
    <row r="4051" spans="1:27" x14ac:dyDescent="0.25">
      <c r="A4051" t="s">
        <v>866</v>
      </c>
      <c r="B4051" t="s">
        <v>727</v>
      </c>
      <c r="C4051" t="s">
        <v>728</v>
      </c>
      <c r="D4051" t="s">
        <v>867</v>
      </c>
      <c r="E4051" t="s">
        <v>868</v>
      </c>
      <c r="F4051" t="str">
        <f t="shared" si="382"/>
        <v>1505</v>
      </c>
      <c r="G4051" t="s">
        <v>98</v>
      </c>
      <c r="H4051" t="s">
        <v>99</v>
      </c>
      <c r="I4051" s="91"/>
      <c r="J4051" s="91"/>
      <c r="K4051" s="91">
        <v>31.98</v>
      </c>
      <c r="L4051" s="91"/>
      <c r="M4051" s="91"/>
      <c r="N4051" s="91"/>
      <c r="O4051" s="91"/>
      <c r="P4051" s="91">
        <v>151.99</v>
      </c>
      <c r="Q4051" s="91">
        <v>71</v>
      </c>
      <c r="R4051" s="91">
        <v>20.36</v>
      </c>
      <c r="S4051" s="91">
        <v>52.18</v>
      </c>
      <c r="T4051" s="91">
        <v>16.059999999999999</v>
      </c>
      <c r="U4051" s="91">
        <f t="shared" si="383"/>
        <v>343.57</v>
      </c>
      <c r="V4051" s="82" t="str">
        <f t="shared" si="381"/>
        <v>113701505921</v>
      </c>
      <c r="W4051" s="83">
        <f>VLOOKUP(V4051,Factors!$E$6:$H$5950,4,FALSE)</f>
        <v>0.1124</v>
      </c>
      <c r="X4051" t="str">
        <f>VLOOKUP(V4051,Factors!$E$6:$F$5950,2,FALSE)</f>
        <v>3-factor</v>
      </c>
      <c r="Y4051" s="92">
        <f t="shared" si="384"/>
        <v>38.617267999999996</v>
      </c>
      <c r="Z4051" s="92">
        <f t="shared" si="385"/>
        <v>304.95273199999997</v>
      </c>
      <c r="AA4051" s="92">
        <f t="shared" si="386"/>
        <v>343.56999999999994</v>
      </c>
    </row>
    <row r="4052" spans="1:27" x14ac:dyDescent="0.25">
      <c r="A4052" t="s">
        <v>866</v>
      </c>
      <c r="B4052" t="s">
        <v>727</v>
      </c>
      <c r="C4052" t="s">
        <v>728</v>
      </c>
      <c r="D4052" t="s">
        <v>867</v>
      </c>
      <c r="E4052" t="s">
        <v>868</v>
      </c>
      <c r="F4052" t="str">
        <f t="shared" si="382"/>
        <v>1505</v>
      </c>
      <c r="G4052" t="s">
        <v>130</v>
      </c>
      <c r="H4052" t="s">
        <v>131</v>
      </c>
      <c r="I4052" s="91">
        <v>34.159999999999997</v>
      </c>
      <c r="J4052" s="91">
        <v>20.22</v>
      </c>
      <c r="K4052" s="91">
        <v>17.29</v>
      </c>
      <c r="L4052" s="91">
        <v>16.7</v>
      </c>
      <c r="M4052" s="91">
        <v>15</v>
      </c>
      <c r="N4052" s="91">
        <v>17.36</v>
      </c>
      <c r="O4052" s="91">
        <v>20.7</v>
      </c>
      <c r="P4052" s="91">
        <v>17.04</v>
      </c>
      <c r="Q4052" s="91">
        <v>9.8800000000000008</v>
      </c>
      <c r="R4052" s="91">
        <v>11.07</v>
      </c>
      <c r="S4052" s="91">
        <v>11.29</v>
      </c>
      <c r="T4052" s="91"/>
      <c r="U4052" s="91">
        <f t="shared" si="383"/>
        <v>190.70999999999995</v>
      </c>
      <c r="V4052" s="82" t="str">
        <f t="shared" si="381"/>
        <v>113701505921</v>
      </c>
      <c r="W4052" s="83">
        <f>VLOOKUP(V4052,Factors!$E$6:$H$5950,4,FALSE)</f>
        <v>0.1124</v>
      </c>
      <c r="X4052" t="str">
        <f>VLOOKUP(V4052,Factors!$E$6:$F$5950,2,FALSE)</f>
        <v>3-factor</v>
      </c>
      <c r="Y4052" s="92">
        <f t="shared" si="384"/>
        <v>21.435803999999994</v>
      </c>
      <c r="Z4052" s="92">
        <f t="shared" si="385"/>
        <v>169.27419599999996</v>
      </c>
      <c r="AA4052" s="92">
        <f t="shared" si="386"/>
        <v>190.70999999999995</v>
      </c>
    </row>
    <row r="4053" spans="1:27" x14ac:dyDescent="0.25">
      <c r="A4053" t="s">
        <v>866</v>
      </c>
      <c r="B4053" t="s">
        <v>727</v>
      </c>
      <c r="C4053" t="s">
        <v>728</v>
      </c>
      <c r="D4053" t="s">
        <v>867</v>
      </c>
      <c r="E4053" t="s">
        <v>868</v>
      </c>
      <c r="F4053" t="str">
        <f t="shared" si="382"/>
        <v>1505</v>
      </c>
      <c r="G4053" t="s">
        <v>136</v>
      </c>
      <c r="H4053" t="s">
        <v>137</v>
      </c>
      <c r="I4053" s="91"/>
      <c r="J4053" s="91">
        <v>4.5</v>
      </c>
      <c r="K4053" s="91"/>
      <c r="L4053" s="91"/>
      <c r="M4053" s="91">
        <v>4.5</v>
      </c>
      <c r="N4053" s="91"/>
      <c r="O4053" s="91"/>
      <c r="P4053" s="91"/>
      <c r="Q4053" s="91"/>
      <c r="R4053" s="91"/>
      <c r="S4053" s="91"/>
      <c r="T4053" s="91"/>
      <c r="U4053" s="91">
        <f t="shared" si="383"/>
        <v>9</v>
      </c>
      <c r="V4053" s="82" t="str">
        <f t="shared" si="381"/>
        <v>113701505921</v>
      </c>
      <c r="W4053" s="83">
        <f>VLOOKUP(V4053,Factors!$E$6:$H$5950,4,FALSE)</f>
        <v>0.1124</v>
      </c>
      <c r="X4053" t="str">
        <f>VLOOKUP(V4053,Factors!$E$6:$F$5950,2,FALSE)</f>
        <v>3-factor</v>
      </c>
      <c r="Y4053" s="92">
        <f t="shared" si="384"/>
        <v>1.0116000000000001</v>
      </c>
      <c r="Z4053" s="92">
        <f t="shared" si="385"/>
        <v>7.9884000000000004</v>
      </c>
      <c r="AA4053" s="92">
        <f t="shared" si="386"/>
        <v>9</v>
      </c>
    </row>
    <row r="4054" spans="1:27" x14ac:dyDescent="0.25">
      <c r="A4054" t="s">
        <v>866</v>
      </c>
      <c r="B4054" t="s">
        <v>727</v>
      </c>
      <c r="C4054" t="s">
        <v>728</v>
      </c>
      <c r="D4054" t="s">
        <v>867</v>
      </c>
      <c r="E4054" t="s">
        <v>868</v>
      </c>
      <c r="F4054" t="str">
        <f t="shared" si="382"/>
        <v>1505</v>
      </c>
      <c r="G4054" t="s">
        <v>199</v>
      </c>
      <c r="H4054" t="s">
        <v>200</v>
      </c>
      <c r="I4054" s="91"/>
      <c r="J4054" s="91">
        <v>14.45</v>
      </c>
      <c r="K4054" s="91">
        <v>21.5</v>
      </c>
      <c r="L4054" s="91">
        <v>15</v>
      </c>
      <c r="M4054" s="91">
        <v>22</v>
      </c>
      <c r="N4054" s="91">
        <v>20</v>
      </c>
      <c r="O4054" s="91"/>
      <c r="P4054" s="91"/>
      <c r="Q4054" s="91"/>
      <c r="R4054" s="91"/>
      <c r="S4054" s="91"/>
      <c r="T4054" s="91">
        <v>19</v>
      </c>
      <c r="U4054" s="91">
        <f t="shared" si="383"/>
        <v>111.95</v>
      </c>
      <c r="V4054" s="82" t="str">
        <f t="shared" si="381"/>
        <v>113701505921</v>
      </c>
      <c r="W4054" s="83">
        <f>VLOOKUP(V4054,Factors!$E$6:$H$5950,4,FALSE)</f>
        <v>0.1124</v>
      </c>
      <c r="X4054" t="str">
        <f>VLOOKUP(V4054,Factors!$E$6:$F$5950,2,FALSE)</f>
        <v>3-factor</v>
      </c>
      <c r="Y4054" s="92">
        <f t="shared" si="384"/>
        <v>12.58318</v>
      </c>
      <c r="Z4054" s="92">
        <f t="shared" si="385"/>
        <v>99.366820000000004</v>
      </c>
      <c r="AA4054" s="92">
        <f t="shared" si="386"/>
        <v>111.95</v>
      </c>
    </row>
    <row r="4055" spans="1:27" x14ac:dyDescent="0.25">
      <c r="A4055" t="s">
        <v>866</v>
      </c>
      <c r="B4055" t="s">
        <v>727</v>
      </c>
      <c r="C4055" t="s">
        <v>728</v>
      </c>
      <c r="D4055" t="s">
        <v>867</v>
      </c>
      <c r="E4055" t="s">
        <v>868</v>
      </c>
      <c r="F4055" t="str">
        <f t="shared" si="382"/>
        <v>1505</v>
      </c>
      <c r="G4055" t="s">
        <v>102</v>
      </c>
      <c r="H4055" t="s">
        <v>103</v>
      </c>
      <c r="I4055" s="91"/>
      <c r="J4055" s="91"/>
      <c r="K4055" s="91"/>
      <c r="L4055" s="91">
        <v>52037.75</v>
      </c>
      <c r="M4055" s="91">
        <v>-2970</v>
      </c>
      <c r="N4055" s="91">
        <v>350</v>
      </c>
      <c r="O4055" s="91"/>
      <c r="P4055" s="91"/>
      <c r="Q4055" s="91">
        <v>8295</v>
      </c>
      <c r="R4055" s="91">
        <v>-2812.5</v>
      </c>
      <c r="S4055" s="91"/>
      <c r="T4055" s="91"/>
      <c r="U4055" s="91">
        <f t="shared" si="383"/>
        <v>54900.25</v>
      </c>
      <c r="V4055" s="82" t="str">
        <f t="shared" si="381"/>
        <v>113701505921</v>
      </c>
      <c r="W4055" s="83">
        <f>VLOOKUP(V4055,Factors!$E$6:$H$5950,4,FALSE)</f>
        <v>0.1124</v>
      </c>
      <c r="X4055" t="str">
        <f>VLOOKUP(V4055,Factors!$E$6:$F$5950,2,FALSE)</f>
        <v>3-factor</v>
      </c>
      <c r="Y4055" s="92">
        <f t="shared" si="384"/>
        <v>6170.7880999999998</v>
      </c>
      <c r="Z4055" s="92">
        <f t="shared" si="385"/>
        <v>48729.461900000002</v>
      </c>
      <c r="AA4055" s="92">
        <f t="shared" si="386"/>
        <v>54900.25</v>
      </c>
    </row>
    <row r="4056" spans="1:27" x14ac:dyDescent="0.25">
      <c r="A4056" t="s">
        <v>866</v>
      </c>
      <c r="B4056" t="s">
        <v>727</v>
      </c>
      <c r="C4056" t="s">
        <v>728</v>
      </c>
      <c r="D4056" t="s">
        <v>867</v>
      </c>
      <c r="E4056" t="s">
        <v>868</v>
      </c>
      <c r="F4056" t="str">
        <f t="shared" si="382"/>
        <v>1505</v>
      </c>
      <c r="G4056" t="s">
        <v>144</v>
      </c>
      <c r="H4056" t="s">
        <v>145</v>
      </c>
      <c r="I4056" s="91">
        <v>458.24</v>
      </c>
      <c r="J4056" s="91"/>
      <c r="K4056" s="91">
        <v>1014.62</v>
      </c>
      <c r="L4056" s="91">
        <v>181.37</v>
      </c>
      <c r="M4056" s="91">
        <v>404.01</v>
      </c>
      <c r="N4056" s="91">
        <v>819.49</v>
      </c>
      <c r="O4056" s="91">
        <v>222.61</v>
      </c>
      <c r="P4056" s="91">
        <v>206.37</v>
      </c>
      <c r="Q4056" s="91"/>
      <c r="R4056" s="91">
        <v>430.37</v>
      </c>
      <c r="S4056" s="91">
        <v>118.93</v>
      </c>
      <c r="T4056" s="91">
        <v>326.70999999999998</v>
      </c>
      <c r="U4056" s="91">
        <f t="shared" si="383"/>
        <v>4182.7199999999993</v>
      </c>
      <c r="V4056" s="82" t="str">
        <f t="shared" si="381"/>
        <v>113701505921</v>
      </c>
      <c r="W4056" s="83">
        <f>VLOOKUP(V4056,Factors!$E$6:$H$5950,4,FALSE)</f>
        <v>0.1124</v>
      </c>
      <c r="X4056" t="str">
        <f>VLOOKUP(V4056,Factors!$E$6:$F$5950,2,FALSE)</f>
        <v>3-factor</v>
      </c>
      <c r="Y4056" s="92">
        <f t="shared" si="384"/>
        <v>470.13772799999992</v>
      </c>
      <c r="Z4056" s="92">
        <f t="shared" si="385"/>
        <v>3712.5822719999996</v>
      </c>
      <c r="AA4056" s="92">
        <f t="shared" si="386"/>
        <v>4182.7199999999993</v>
      </c>
    </row>
    <row r="4057" spans="1:27" x14ac:dyDescent="0.25">
      <c r="A4057" t="s">
        <v>866</v>
      </c>
      <c r="B4057" t="s">
        <v>727</v>
      </c>
      <c r="C4057" t="s">
        <v>728</v>
      </c>
      <c r="D4057" t="s">
        <v>867</v>
      </c>
      <c r="E4057" t="s">
        <v>868</v>
      </c>
      <c r="F4057" t="str">
        <f t="shared" si="382"/>
        <v>1505</v>
      </c>
      <c r="G4057" t="s">
        <v>146</v>
      </c>
      <c r="H4057" t="s">
        <v>147</v>
      </c>
      <c r="I4057" s="91">
        <v>2335.8000000000002</v>
      </c>
      <c r="J4057" s="91"/>
      <c r="K4057" s="91"/>
      <c r="L4057" s="91"/>
      <c r="M4057" s="91"/>
      <c r="N4057" s="91"/>
      <c r="O4057" s="91"/>
      <c r="P4057" s="91"/>
      <c r="Q4057" s="91"/>
      <c r="R4057" s="91"/>
      <c r="S4057" s="91"/>
      <c r="T4057" s="91"/>
      <c r="U4057" s="91">
        <f t="shared" si="383"/>
        <v>2335.8000000000002</v>
      </c>
      <c r="V4057" s="82" t="str">
        <f t="shared" si="381"/>
        <v>113701505921</v>
      </c>
      <c r="W4057" s="83">
        <f>VLOOKUP(V4057,Factors!$E$6:$H$5950,4,FALSE)</f>
        <v>0.1124</v>
      </c>
      <c r="X4057" t="str">
        <f>VLOOKUP(V4057,Factors!$E$6:$F$5950,2,FALSE)</f>
        <v>3-factor</v>
      </c>
      <c r="Y4057" s="92">
        <f t="shared" si="384"/>
        <v>262.54392000000001</v>
      </c>
      <c r="Z4057" s="92">
        <f t="shared" si="385"/>
        <v>2073.2560800000001</v>
      </c>
      <c r="AA4057" s="92">
        <f t="shared" si="386"/>
        <v>2335.8000000000002</v>
      </c>
    </row>
    <row r="4058" spans="1:27" x14ac:dyDescent="0.25">
      <c r="A4058" t="s">
        <v>866</v>
      </c>
      <c r="B4058" t="s">
        <v>727</v>
      </c>
      <c r="C4058" t="s">
        <v>728</v>
      </c>
      <c r="D4058" t="s">
        <v>867</v>
      </c>
      <c r="E4058" t="s">
        <v>868</v>
      </c>
      <c r="F4058" t="str">
        <f t="shared" si="382"/>
        <v>1505</v>
      </c>
      <c r="G4058" t="s">
        <v>166</v>
      </c>
      <c r="H4058" t="s">
        <v>167</v>
      </c>
      <c r="I4058" s="91"/>
      <c r="J4058" s="91">
        <v>-2172</v>
      </c>
      <c r="K4058" s="91"/>
      <c r="L4058" s="91"/>
      <c r="M4058" s="91"/>
      <c r="N4058" s="91"/>
      <c r="O4058" s="91"/>
      <c r="P4058" s="91">
        <v>-2243.6</v>
      </c>
      <c r="Q4058" s="91">
        <v>-2243.6</v>
      </c>
      <c r="R4058" s="91"/>
      <c r="S4058" s="91"/>
      <c r="T4058" s="91"/>
      <c r="U4058" s="91">
        <f t="shared" si="383"/>
        <v>-6659.2000000000007</v>
      </c>
      <c r="V4058" s="82" t="str">
        <f t="shared" si="381"/>
        <v>113701505921</v>
      </c>
      <c r="W4058" s="83">
        <f>VLOOKUP(V4058,Factors!$E$6:$H$5950,4,FALSE)</f>
        <v>0.1124</v>
      </c>
      <c r="X4058" t="str">
        <f>VLOOKUP(V4058,Factors!$E$6:$F$5950,2,FALSE)</f>
        <v>3-factor</v>
      </c>
      <c r="Y4058" s="92">
        <f t="shared" si="384"/>
        <v>-748.49408000000005</v>
      </c>
      <c r="Z4058" s="92">
        <f t="shared" si="385"/>
        <v>-5910.7059200000003</v>
      </c>
      <c r="AA4058" s="92">
        <f t="shared" si="386"/>
        <v>-6659.2000000000007</v>
      </c>
    </row>
    <row r="4059" spans="1:27" x14ac:dyDescent="0.25">
      <c r="A4059" t="s">
        <v>866</v>
      </c>
      <c r="B4059" t="s">
        <v>706</v>
      </c>
      <c r="C4059" t="s">
        <v>707</v>
      </c>
      <c r="D4059" t="s">
        <v>867</v>
      </c>
      <c r="E4059" t="s">
        <v>868</v>
      </c>
      <c r="F4059" t="str">
        <f t="shared" si="382"/>
        <v>1505</v>
      </c>
      <c r="G4059" t="s">
        <v>98</v>
      </c>
      <c r="H4059" t="s">
        <v>99</v>
      </c>
      <c r="I4059" s="91"/>
      <c r="J4059" s="91"/>
      <c r="K4059" s="91"/>
      <c r="L4059" s="91"/>
      <c r="M4059" s="91"/>
      <c r="N4059" s="91"/>
      <c r="O4059" s="91"/>
      <c r="P4059" s="91"/>
      <c r="Q4059" s="91"/>
      <c r="R4059" s="91"/>
      <c r="S4059" s="91"/>
      <c r="T4059" s="91">
        <v>-1144.79</v>
      </c>
      <c r="U4059" s="91">
        <f t="shared" si="383"/>
        <v>-1144.79</v>
      </c>
      <c r="V4059" s="82" t="str">
        <f t="shared" si="381"/>
        <v>114101505921</v>
      </c>
      <c r="W4059" s="83">
        <f>VLOOKUP(V4059,Factors!$E$6:$H$5950,4,FALSE)</f>
        <v>0.1128</v>
      </c>
      <c r="X4059" t="str">
        <f>VLOOKUP(V4059,Factors!$E$6:$F$5950,2,FALSE)</f>
        <v>Customers-Res</v>
      </c>
      <c r="Y4059" s="92">
        <f t="shared" si="384"/>
        <v>-129.13231199999998</v>
      </c>
      <c r="Z4059" s="92">
        <f t="shared" si="385"/>
        <v>-1015.657688</v>
      </c>
      <c r="AA4059" s="92">
        <f t="shared" si="386"/>
        <v>-1144.79</v>
      </c>
    </row>
    <row r="4060" spans="1:27" x14ac:dyDescent="0.25">
      <c r="A4060" t="s">
        <v>866</v>
      </c>
      <c r="B4060" t="s">
        <v>706</v>
      </c>
      <c r="C4060" t="s">
        <v>707</v>
      </c>
      <c r="D4060" t="s">
        <v>867</v>
      </c>
      <c r="E4060" t="s">
        <v>868</v>
      </c>
      <c r="F4060" t="str">
        <f t="shared" si="382"/>
        <v>1505</v>
      </c>
      <c r="G4060" t="s">
        <v>412</v>
      </c>
      <c r="H4060" t="s">
        <v>413</v>
      </c>
      <c r="I4060" s="91"/>
      <c r="J4060" s="91"/>
      <c r="K4060" s="91"/>
      <c r="L4060" s="91"/>
      <c r="M4060" s="91"/>
      <c r="N4060" s="91">
        <v>61.21</v>
      </c>
      <c r="O4060" s="91"/>
      <c r="P4060" s="91"/>
      <c r="Q4060" s="91"/>
      <c r="R4060" s="91"/>
      <c r="S4060" s="91"/>
      <c r="T4060" s="91"/>
      <c r="U4060" s="91">
        <f t="shared" si="383"/>
        <v>61.21</v>
      </c>
      <c r="V4060" s="82" t="str">
        <f t="shared" si="381"/>
        <v>114101505921</v>
      </c>
      <c r="W4060" s="83">
        <f>VLOOKUP(V4060,Factors!$E$6:$H$5950,4,FALSE)</f>
        <v>0.1128</v>
      </c>
      <c r="X4060" t="str">
        <f>VLOOKUP(V4060,Factors!$E$6:$F$5950,2,FALSE)</f>
        <v>Customers-Res</v>
      </c>
      <c r="Y4060" s="92">
        <f t="shared" si="384"/>
        <v>6.9044879999999997</v>
      </c>
      <c r="Z4060" s="92">
        <f t="shared" si="385"/>
        <v>54.305512</v>
      </c>
      <c r="AA4060" s="92">
        <f t="shared" si="386"/>
        <v>61.21</v>
      </c>
    </row>
    <row r="4061" spans="1:27" x14ac:dyDescent="0.25">
      <c r="A4061" t="s">
        <v>866</v>
      </c>
      <c r="B4061" t="s">
        <v>739</v>
      </c>
      <c r="C4061" t="s">
        <v>740</v>
      </c>
      <c r="D4061" t="s">
        <v>867</v>
      </c>
      <c r="E4061" t="s">
        <v>868</v>
      </c>
      <c r="F4061" t="str">
        <f t="shared" si="382"/>
        <v>1505</v>
      </c>
      <c r="G4061" t="s">
        <v>120</v>
      </c>
      <c r="H4061" t="s">
        <v>121</v>
      </c>
      <c r="I4061" s="91"/>
      <c r="J4061" s="91"/>
      <c r="K4061" s="91"/>
      <c r="L4061" s="91"/>
      <c r="M4061" s="91"/>
      <c r="N4061" s="91"/>
      <c r="O4061" s="91"/>
      <c r="P4061" s="91"/>
      <c r="Q4061" s="91"/>
      <c r="R4061" s="91"/>
      <c r="S4061" s="91"/>
      <c r="T4061" s="91">
        <v>253.43</v>
      </c>
      <c r="U4061" s="91">
        <f t="shared" si="383"/>
        <v>253.43</v>
      </c>
      <c r="V4061" s="82" t="str">
        <f t="shared" si="381"/>
        <v>115151505921</v>
      </c>
      <c r="W4061" s="83">
        <f>VLOOKUP(V4061,Factors!$E$6:$H$5950,4,FALSE)</f>
        <v>0.1119</v>
      </c>
      <c r="X4061" t="str">
        <f>VLOOKUP(V4061,Factors!$E$6:$F$5950,2,FALSE)</f>
        <v>Customers-All</v>
      </c>
      <c r="Y4061" s="92">
        <f t="shared" si="384"/>
        <v>28.358817000000002</v>
      </c>
      <c r="Z4061" s="92">
        <f t="shared" si="385"/>
        <v>225.07118300000002</v>
      </c>
      <c r="AA4061" s="92">
        <f t="shared" si="386"/>
        <v>253.43</v>
      </c>
    </row>
    <row r="4062" spans="1:27" x14ac:dyDescent="0.25">
      <c r="A4062" t="s">
        <v>866</v>
      </c>
      <c r="B4062" t="s">
        <v>739</v>
      </c>
      <c r="C4062" t="s">
        <v>740</v>
      </c>
      <c r="D4062" t="s">
        <v>867</v>
      </c>
      <c r="E4062" t="s">
        <v>868</v>
      </c>
      <c r="F4062" t="str">
        <f t="shared" si="382"/>
        <v>1505</v>
      </c>
      <c r="G4062" t="s">
        <v>715</v>
      </c>
      <c r="H4062" t="s">
        <v>716</v>
      </c>
      <c r="I4062" s="91"/>
      <c r="J4062" s="91"/>
      <c r="K4062" s="91"/>
      <c r="L4062" s="91"/>
      <c r="M4062" s="91"/>
      <c r="N4062" s="91"/>
      <c r="O4062" s="91"/>
      <c r="P4062" s="91"/>
      <c r="Q4062" s="91"/>
      <c r="R4062" s="91"/>
      <c r="S4062" s="91">
        <v>-118.13</v>
      </c>
      <c r="T4062" s="91"/>
      <c r="U4062" s="91">
        <f t="shared" si="383"/>
        <v>-118.13</v>
      </c>
      <c r="V4062" s="82" t="str">
        <f t="shared" si="381"/>
        <v>115151505921</v>
      </c>
      <c r="W4062" s="83">
        <f>VLOOKUP(V4062,Factors!$E$6:$H$5950,4,FALSE)</f>
        <v>0.1119</v>
      </c>
      <c r="X4062" t="str">
        <f>VLOOKUP(V4062,Factors!$E$6:$F$5950,2,FALSE)</f>
        <v>Customers-All</v>
      </c>
      <c r="Y4062" s="92">
        <f t="shared" si="384"/>
        <v>-13.218746999999999</v>
      </c>
      <c r="Z4062" s="92">
        <f t="shared" si="385"/>
        <v>-104.911253</v>
      </c>
      <c r="AA4062" s="92">
        <f t="shared" si="386"/>
        <v>-118.13</v>
      </c>
    </row>
    <row r="4063" spans="1:27" x14ac:dyDescent="0.25">
      <c r="A4063" t="s">
        <v>866</v>
      </c>
      <c r="B4063" t="s">
        <v>739</v>
      </c>
      <c r="C4063" t="s">
        <v>740</v>
      </c>
      <c r="D4063" t="s">
        <v>867</v>
      </c>
      <c r="E4063" t="s">
        <v>868</v>
      </c>
      <c r="F4063" t="str">
        <f t="shared" si="382"/>
        <v>1505</v>
      </c>
      <c r="G4063" t="s">
        <v>495</v>
      </c>
      <c r="H4063" t="s">
        <v>496</v>
      </c>
      <c r="I4063" s="91"/>
      <c r="J4063" s="91"/>
      <c r="K4063" s="91"/>
      <c r="L4063" s="91"/>
      <c r="M4063" s="91"/>
      <c r="N4063" s="91"/>
      <c r="O4063" s="91"/>
      <c r="P4063" s="91"/>
      <c r="Q4063" s="91"/>
      <c r="R4063" s="91"/>
      <c r="S4063" s="91">
        <v>538.03</v>
      </c>
      <c r="T4063" s="91"/>
      <c r="U4063" s="91">
        <f t="shared" si="383"/>
        <v>538.03</v>
      </c>
      <c r="V4063" s="82" t="str">
        <f t="shared" si="381"/>
        <v>115151505921</v>
      </c>
      <c r="W4063" s="83">
        <f>VLOOKUP(V4063,Factors!$E$6:$H$5950,4,FALSE)</f>
        <v>0.1119</v>
      </c>
      <c r="X4063" t="str">
        <f>VLOOKUP(V4063,Factors!$E$6:$F$5950,2,FALSE)</f>
        <v>Customers-All</v>
      </c>
      <c r="Y4063" s="92">
        <f t="shared" si="384"/>
        <v>60.205556999999999</v>
      </c>
      <c r="Z4063" s="92">
        <f t="shared" si="385"/>
        <v>477.82444299999997</v>
      </c>
      <c r="AA4063" s="92">
        <f t="shared" si="386"/>
        <v>538.03</v>
      </c>
    </row>
    <row r="4064" spans="1:27" x14ac:dyDescent="0.25">
      <c r="A4064" t="s">
        <v>866</v>
      </c>
      <c r="B4064" t="s">
        <v>739</v>
      </c>
      <c r="C4064" t="s">
        <v>740</v>
      </c>
      <c r="D4064" t="s">
        <v>867</v>
      </c>
      <c r="E4064" t="s">
        <v>868</v>
      </c>
      <c r="F4064" t="str">
        <f t="shared" si="382"/>
        <v>1505</v>
      </c>
      <c r="G4064" t="s">
        <v>144</v>
      </c>
      <c r="H4064" t="s">
        <v>145</v>
      </c>
      <c r="I4064" s="91"/>
      <c r="J4064" s="91"/>
      <c r="K4064" s="91"/>
      <c r="L4064" s="91">
        <v>419.45</v>
      </c>
      <c r="M4064" s="91"/>
      <c r="N4064" s="91"/>
      <c r="O4064" s="91"/>
      <c r="P4064" s="91"/>
      <c r="Q4064" s="91"/>
      <c r="R4064" s="91"/>
      <c r="S4064" s="91"/>
      <c r="T4064" s="91"/>
      <c r="U4064" s="91">
        <f t="shared" si="383"/>
        <v>419.45</v>
      </c>
      <c r="V4064" s="82" t="str">
        <f t="shared" si="381"/>
        <v>115151505921</v>
      </c>
      <c r="W4064" s="83">
        <f>VLOOKUP(V4064,Factors!$E$6:$H$5950,4,FALSE)</f>
        <v>0.1119</v>
      </c>
      <c r="X4064" t="str">
        <f>VLOOKUP(V4064,Factors!$E$6:$F$5950,2,FALSE)</f>
        <v>Customers-All</v>
      </c>
      <c r="Y4064" s="92">
        <f t="shared" si="384"/>
        <v>46.936454999999995</v>
      </c>
      <c r="Z4064" s="92">
        <f t="shared" si="385"/>
        <v>372.51354500000002</v>
      </c>
      <c r="AA4064" s="92">
        <f t="shared" si="386"/>
        <v>419.45000000000005</v>
      </c>
    </row>
    <row r="4065" spans="1:27" x14ac:dyDescent="0.25">
      <c r="A4065" t="s">
        <v>866</v>
      </c>
      <c r="B4065" t="s">
        <v>739</v>
      </c>
      <c r="C4065" t="s">
        <v>740</v>
      </c>
      <c r="D4065" t="s">
        <v>871</v>
      </c>
      <c r="E4065" t="s">
        <v>872</v>
      </c>
      <c r="F4065" t="str">
        <f t="shared" si="382"/>
        <v>4935</v>
      </c>
      <c r="G4065" t="s">
        <v>122</v>
      </c>
      <c r="H4065" t="s">
        <v>123</v>
      </c>
      <c r="I4065" s="91"/>
      <c r="J4065" s="91">
        <v>450</v>
      </c>
      <c r="K4065" s="91"/>
      <c r="L4065" s="91"/>
      <c r="M4065" s="91"/>
      <c r="N4065" s="91"/>
      <c r="O4065" s="91"/>
      <c r="P4065" s="91"/>
      <c r="Q4065" s="91"/>
      <c r="R4065" s="91"/>
      <c r="S4065" s="91"/>
      <c r="T4065" s="91"/>
      <c r="U4065" s="91">
        <f t="shared" si="383"/>
        <v>450</v>
      </c>
      <c r="V4065" s="82" t="str">
        <f t="shared" si="381"/>
        <v>115154935921</v>
      </c>
      <c r="W4065" s="83">
        <f>VLOOKUP(V4065,Factors!$E$6:$H$5950,4,FALSE)</f>
        <v>0.1119</v>
      </c>
      <c r="X4065" t="str">
        <f>VLOOKUP(V4065,Factors!$E$6:$F$5950,2,FALSE)</f>
        <v>CUSTOMERS-ALL</v>
      </c>
      <c r="Y4065" s="92">
        <f t="shared" si="384"/>
        <v>50.354999999999997</v>
      </c>
      <c r="Z4065" s="92">
        <f t="shared" si="385"/>
        <v>399.64499999999998</v>
      </c>
      <c r="AA4065" s="92">
        <f t="shared" si="386"/>
        <v>450</v>
      </c>
    </row>
    <row r="4066" spans="1:27" x14ac:dyDescent="0.25">
      <c r="A4066" t="s">
        <v>866</v>
      </c>
      <c r="B4066" t="s">
        <v>739</v>
      </c>
      <c r="C4066" t="s">
        <v>740</v>
      </c>
      <c r="D4066" t="s">
        <v>873</v>
      </c>
      <c r="E4066" t="s">
        <v>874</v>
      </c>
      <c r="F4066" t="str">
        <f t="shared" si="382"/>
        <v>5015</v>
      </c>
      <c r="G4066" t="s">
        <v>180</v>
      </c>
      <c r="H4066" t="s">
        <v>181</v>
      </c>
      <c r="I4066" s="91"/>
      <c r="J4066" s="91"/>
      <c r="K4066" s="91"/>
      <c r="L4066" s="91"/>
      <c r="M4066" s="91">
        <v>2540.34</v>
      </c>
      <c r="N4066" s="91">
        <v>2424.87</v>
      </c>
      <c r="O4066" s="91">
        <v>2193.9299999999998</v>
      </c>
      <c r="P4066" s="91">
        <v>2309.4</v>
      </c>
      <c r="Q4066" s="91">
        <v>2193.9299999999998</v>
      </c>
      <c r="R4066" s="91">
        <v>2655.81</v>
      </c>
      <c r="S4066" s="91">
        <v>2309.4</v>
      </c>
      <c r="T4066" s="91">
        <v>2309.4</v>
      </c>
      <c r="U4066" s="91">
        <f t="shared" si="383"/>
        <v>18937.080000000002</v>
      </c>
      <c r="V4066" s="82" t="str">
        <f t="shared" si="381"/>
        <v>115155015921</v>
      </c>
      <c r="W4066" s="83">
        <f>VLOOKUP(V4066,Factors!$E$6:$H$5950,4,FALSE)</f>
        <v>0.1119</v>
      </c>
      <c r="X4066" t="str">
        <f>VLOOKUP(V4066,Factors!$E$6:$F$5950,2,FALSE)</f>
        <v>Customers-All</v>
      </c>
      <c r="Y4066" s="92">
        <f t="shared" si="384"/>
        <v>2119.059252</v>
      </c>
      <c r="Z4066" s="92">
        <f t="shared" si="385"/>
        <v>16818.020748000003</v>
      </c>
      <c r="AA4066" s="92">
        <f t="shared" si="386"/>
        <v>18937.080000000002</v>
      </c>
    </row>
    <row r="4067" spans="1:27" x14ac:dyDescent="0.25">
      <c r="A4067" t="s">
        <v>866</v>
      </c>
      <c r="B4067" t="s">
        <v>739</v>
      </c>
      <c r="C4067" t="s">
        <v>740</v>
      </c>
      <c r="D4067" t="s">
        <v>875</v>
      </c>
      <c r="E4067" t="s">
        <v>876</v>
      </c>
      <c r="F4067" t="str">
        <f t="shared" si="382"/>
        <v>5020</v>
      </c>
      <c r="G4067" t="s">
        <v>199</v>
      </c>
      <c r="H4067" t="s">
        <v>200</v>
      </c>
      <c r="I4067" s="91"/>
      <c r="J4067" s="91"/>
      <c r="K4067" s="91"/>
      <c r="L4067" s="91"/>
      <c r="M4067" s="91"/>
      <c r="N4067" s="91">
        <v>0</v>
      </c>
      <c r="O4067" s="91"/>
      <c r="P4067" s="91"/>
      <c r="Q4067" s="91"/>
      <c r="R4067" s="91"/>
      <c r="S4067" s="91"/>
      <c r="T4067" s="91"/>
      <c r="U4067" s="91">
        <f t="shared" si="383"/>
        <v>0</v>
      </c>
      <c r="V4067" s="82" t="str">
        <f t="shared" si="381"/>
        <v>115155020921</v>
      </c>
      <c r="W4067" s="83">
        <f>VLOOKUP(V4067,Factors!$E$6:$H$5950,4,FALSE)</f>
        <v>0.1119</v>
      </c>
      <c r="X4067" t="str">
        <f>VLOOKUP(V4067,Factors!$E$6:$F$5950,2,FALSE)</f>
        <v>Customers-All</v>
      </c>
      <c r="Y4067" s="92">
        <f t="shared" si="384"/>
        <v>0</v>
      </c>
      <c r="Z4067" s="92">
        <f t="shared" si="385"/>
        <v>0</v>
      </c>
      <c r="AA4067" s="92">
        <f t="shared" si="386"/>
        <v>0</v>
      </c>
    </row>
    <row r="4068" spans="1:27" x14ac:dyDescent="0.25">
      <c r="A4068" t="s">
        <v>866</v>
      </c>
      <c r="B4068" t="s">
        <v>739</v>
      </c>
      <c r="C4068" t="s">
        <v>740</v>
      </c>
      <c r="D4068" t="s">
        <v>875</v>
      </c>
      <c r="E4068" t="s">
        <v>876</v>
      </c>
      <c r="F4068" t="str">
        <f t="shared" si="382"/>
        <v>5020</v>
      </c>
      <c r="G4068" t="s">
        <v>180</v>
      </c>
      <c r="H4068" t="s">
        <v>181</v>
      </c>
      <c r="I4068" s="91"/>
      <c r="J4068" s="91"/>
      <c r="K4068" s="91"/>
      <c r="L4068" s="91"/>
      <c r="M4068" s="91">
        <v>2540.34</v>
      </c>
      <c r="N4068" s="91">
        <v>2424.87</v>
      </c>
      <c r="O4068" s="91">
        <v>2193.9299999999998</v>
      </c>
      <c r="P4068" s="91">
        <v>2309.4</v>
      </c>
      <c r="Q4068" s="91">
        <v>2193.9299999999998</v>
      </c>
      <c r="R4068" s="91">
        <v>2655.81</v>
      </c>
      <c r="S4068" s="91">
        <v>2309.4</v>
      </c>
      <c r="T4068" s="91">
        <v>2309.4</v>
      </c>
      <c r="U4068" s="91">
        <f t="shared" si="383"/>
        <v>18937.080000000002</v>
      </c>
      <c r="V4068" s="82" t="str">
        <f t="shared" si="381"/>
        <v>115155020921</v>
      </c>
      <c r="W4068" s="83">
        <f>VLOOKUP(V4068,Factors!$E$6:$H$5950,4,FALSE)</f>
        <v>0.1119</v>
      </c>
      <c r="X4068" t="str">
        <f>VLOOKUP(V4068,Factors!$E$6:$F$5950,2,FALSE)</f>
        <v>Customers-All</v>
      </c>
      <c r="Y4068" s="92">
        <f t="shared" si="384"/>
        <v>2119.059252</v>
      </c>
      <c r="Z4068" s="92">
        <f t="shared" si="385"/>
        <v>16818.020748000003</v>
      </c>
      <c r="AA4068" s="92">
        <f t="shared" si="386"/>
        <v>18937.080000000002</v>
      </c>
    </row>
    <row r="4069" spans="1:27" x14ac:dyDescent="0.25">
      <c r="A4069" t="s">
        <v>866</v>
      </c>
      <c r="B4069" t="s">
        <v>741</v>
      </c>
      <c r="C4069" t="s">
        <v>742</v>
      </c>
      <c r="D4069" t="s">
        <v>867</v>
      </c>
      <c r="E4069" t="s">
        <v>868</v>
      </c>
      <c r="F4069" t="str">
        <f t="shared" si="382"/>
        <v>1505</v>
      </c>
      <c r="G4069" t="s">
        <v>110</v>
      </c>
      <c r="H4069" t="s">
        <v>111</v>
      </c>
      <c r="I4069" s="91">
        <v>6363.63</v>
      </c>
      <c r="J4069" s="91">
        <v>2424.2399999999998</v>
      </c>
      <c r="K4069" s="91">
        <v>6961.55</v>
      </c>
      <c r="L4069" s="91">
        <v>7227.5</v>
      </c>
      <c r="M4069" s="91">
        <v>6926.35</v>
      </c>
      <c r="N4069" s="91">
        <v>7227.5</v>
      </c>
      <c r="O4069" s="91">
        <v>6143.38</v>
      </c>
      <c r="P4069" s="91">
        <v>6625.21</v>
      </c>
      <c r="Q4069" s="91">
        <v>6866.13</v>
      </c>
      <c r="R4069" s="91">
        <v>6638.89</v>
      </c>
      <c r="S4069" s="91">
        <v>5954.47</v>
      </c>
      <c r="T4069" s="91">
        <v>6209.08</v>
      </c>
      <c r="U4069" s="91">
        <f t="shared" si="383"/>
        <v>75567.929999999993</v>
      </c>
      <c r="V4069" s="82" t="str">
        <f t="shared" si="381"/>
        <v>115281505921</v>
      </c>
      <c r="W4069" s="83">
        <f>VLOOKUP(V4069,Factors!$E$6:$H$5950,4,FALSE)</f>
        <v>1</v>
      </c>
      <c r="X4069" t="str">
        <f>VLOOKUP(V4069,Factors!$E$6:$F$5950,2,FALSE)</f>
        <v>direct-wa</v>
      </c>
      <c r="Y4069" s="92">
        <f t="shared" si="384"/>
        <v>75567.929999999993</v>
      </c>
      <c r="Z4069" s="92">
        <f t="shared" si="385"/>
        <v>0</v>
      </c>
      <c r="AA4069" s="92">
        <f t="shared" si="386"/>
        <v>75567.929999999993</v>
      </c>
    </row>
    <row r="4070" spans="1:27" x14ac:dyDescent="0.25">
      <c r="A4070" t="s">
        <v>866</v>
      </c>
      <c r="B4070" t="s">
        <v>741</v>
      </c>
      <c r="C4070" t="s">
        <v>742</v>
      </c>
      <c r="D4070" t="s">
        <v>867</v>
      </c>
      <c r="E4070" t="s">
        <v>868</v>
      </c>
      <c r="F4070" t="str">
        <f t="shared" si="382"/>
        <v>1505</v>
      </c>
      <c r="G4070" t="s">
        <v>88</v>
      </c>
      <c r="H4070" t="s">
        <v>89</v>
      </c>
      <c r="I4070" s="91">
        <v>898</v>
      </c>
      <c r="J4070" s="91">
        <v>898.04</v>
      </c>
      <c r="K4070" s="91">
        <v>937.72</v>
      </c>
      <c r="L4070" s="91">
        <v>973.54</v>
      </c>
      <c r="M4070" s="91">
        <v>973.54</v>
      </c>
      <c r="N4070" s="91">
        <v>973.54</v>
      </c>
      <c r="O4070" s="91">
        <v>973.55</v>
      </c>
      <c r="P4070" s="91">
        <v>973.53</v>
      </c>
      <c r="Q4070" s="91">
        <v>973.54</v>
      </c>
      <c r="R4070" s="91">
        <v>973.54</v>
      </c>
      <c r="S4070" s="91">
        <v>973.53</v>
      </c>
      <c r="T4070" s="91">
        <v>973.54</v>
      </c>
      <c r="U4070" s="91">
        <f t="shared" si="383"/>
        <v>11495.61</v>
      </c>
      <c r="V4070" s="82" t="str">
        <f t="shared" si="381"/>
        <v>115281505921</v>
      </c>
      <c r="W4070" s="83">
        <f>VLOOKUP(V4070,Factors!$E$6:$H$5950,4,FALSE)</f>
        <v>1</v>
      </c>
      <c r="X4070" t="str">
        <f>VLOOKUP(V4070,Factors!$E$6:$F$5950,2,FALSE)</f>
        <v>direct-wa</v>
      </c>
      <c r="Y4070" s="92">
        <f t="shared" si="384"/>
        <v>11495.61</v>
      </c>
      <c r="Z4070" s="92">
        <f t="shared" si="385"/>
        <v>0</v>
      </c>
      <c r="AA4070" s="92">
        <f t="shared" si="386"/>
        <v>11495.61</v>
      </c>
    </row>
    <row r="4071" spans="1:27" x14ac:dyDescent="0.25">
      <c r="A4071" t="s">
        <v>866</v>
      </c>
      <c r="B4071" t="s">
        <v>741</v>
      </c>
      <c r="C4071" t="s">
        <v>742</v>
      </c>
      <c r="D4071" t="s">
        <v>867</v>
      </c>
      <c r="E4071" t="s">
        <v>868</v>
      </c>
      <c r="F4071" t="str">
        <f t="shared" si="382"/>
        <v>1505</v>
      </c>
      <c r="G4071" t="s">
        <v>90</v>
      </c>
      <c r="H4071" t="s">
        <v>91</v>
      </c>
      <c r="I4071" s="91">
        <v>3488.66</v>
      </c>
      <c r="J4071" s="91">
        <v>3488.67</v>
      </c>
      <c r="K4071" s="91">
        <v>3642.97</v>
      </c>
      <c r="L4071" s="91">
        <v>3782.16</v>
      </c>
      <c r="M4071" s="91">
        <v>3782.16</v>
      </c>
      <c r="N4071" s="91">
        <v>3782.16</v>
      </c>
      <c r="O4071" s="91">
        <v>3782.17</v>
      </c>
      <c r="P4071" s="91">
        <v>3782.16</v>
      </c>
      <c r="Q4071" s="91">
        <v>3782.16</v>
      </c>
      <c r="R4071" s="91">
        <v>3782.16</v>
      </c>
      <c r="S4071" s="91">
        <v>3782.16</v>
      </c>
      <c r="T4071" s="91">
        <v>3782.16</v>
      </c>
      <c r="U4071" s="91">
        <f t="shared" si="383"/>
        <v>44659.75</v>
      </c>
      <c r="V4071" s="82" t="str">
        <f t="shared" si="381"/>
        <v>115281505921</v>
      </c>
      <c r="W4071" s="83">
        <f>VLOOKUP(V4071,Factors!$E$6:$H$5950,4,FALSE)</f>
        <v>1</v>
      </c>
      <c r="X4071" t="str">
        <f>VLOOKUP(V4071,Factors!$E$6:$F$5950,2,FALSE)</f>
        <v>direct-wa</v>
      </c>
      <c r="Y4071" s="92">
        <f t="shared" si="384"/>
        <v>44659.75</v>
      </c>
      <c r="Z4071" s="92">
        <f t="shared" si="385"/>
        <v>0</v>
      </c>
      <c r="AA4071" s="92">
        <f t="shared" si="386"/>
        <v>44659.75</v>
      </c>
    </row>
    <row r="4072" spans="1:27" x14ac:dyDescent="0.25">
      <c r="A4072" t="s">
        <v>866</v>
      </c>
      <c r="B4072" t="s">
        <v>741</v>
      </c>
      <c r="C4072" t="s">
        <v>742</v>
      </c>
      <c r="D4072" t="s">
        <v>867</v>
      </c>
      <c r="E4072" t="s">
        <v>868</v>
      </c>
      <c r="F4072" t="str">
        <f t="shared" si="382"/>
        <v>1505</v>
      </c>
      <c r="G4072" t="s">
        <v>118</v>
      </c>
      <c r="H4072" t="s">
        <v>119</v>
      </c>
      <c r="I4072" s="91"/>
      <c r="J4072" s="91"/>
      <c r="K4072" s="91"/>
      <c r="L4072" s="91">
        <v>251.77</v>
      </c>
      <c r="M4072" s="91">
        <v>349</v>
      </c>
      <c r="N4072" s="91"/>
      <c r="O4072" s="91"/>
      <c r="P4072" s="91"/>
      <c r="Q4072" s="91"/>
      <c r="R4072" s="91"/>
      <c r="S4072" s="91"/>
      <c r="T4072" s="91"/>
      <c r="U4072" s="91">
        <f t="shared" si="383"/>
        <v>600.77</v>
      </c>
      <c r="V4072" s="82" t="str">
        <f t="shared" si="381"/>
        <v>115281505921</v>
      </c>
      <c r="W4072" s="83">
        <f>VLOOKUP(V4072,Factors!$E$6:$H$5950,4,FALSE)</f>
        <v>1</v>
      </c>
      <c r="X4072" t="str">
        <f>VLOOKUP(V4072,Factors!$E$6:$F$5950,2,FALSE)</f>
        <v>direct-wa</v>
      </c>
      <c r="Y4072" s="92">
        <f t="shared" si="384"/>
        <v>600.77</v>
      </c>
      <c r="Z4072" s="92">
        <f t="shared" si="385"/>
        <v>0</v>
      </c>
      <c r="AA4072" s="92">
        <f t="shared" si="386"/>
        <v>600.77</v>
      </c>
    </row>
    <row r="4073" spans="1:27" x14ac:dyDescent="0.25">
      <c r="A4073" t="s">
        <v>866</v>
      </c>
      <c r="B4073" t="s">
        <v>741</v>
      </c>
      <c r="C4073" t="s">
        <v>742</v>
      </c>
      <c r="D4073" t="s">
        <v>867</v>
      </c>
      <c r="E4073" t="s">
        <v>868</v>
      </c>
      <c r="F4073" t="str">
        <f t="shared" si="382"/>
        <v>1505</v>
      </c>
      <c r="G4073" t="s">
        <v>120</v>
      </c>
      <c r="H4073" t="s">
        <v>121</v>
      </c>
      <c r="I4073" s="91"/>
      <c r="J4073" s="91"/>
      <c r="K4073" s="91"/>
      <c r="L4073" s="91">
        <v>202.74</v>
      </c>
      <c r="M4073" s="91">
        <v>21.36</v>
      </c>
      <c r="N4073" s="91"/>
      <c r="O4073" s="91"/>
      <c r="P4073" s="91">
        <v>136.69</v>
      </c>
      <c r="Q4073" s="91"/>
      <c r="R4073" s="91">
        <v>124.81</v>
      </c>
      <c r="S4073" s="91"/>
      <c r="T4073" s="91"/>
      <c r="U4073" s="91">
        <f t="shared" si="383"/>
        <v>485.6</v>
      </c>
      <c r="V4073" s="82" t="str">
        <f t="shared" si="381"/>
        <v>115281505921</v>
      </c>
      <c r="W4073" s="83">
        <f>VLOOKUP(V4073,Factors!$E$6:$H$5950,4,FALSE)</f>
        <v>1</v>
      </c>
      <c r="X4073" t="str">
        <f>VLOOKUP(V4073,Factors!$E$6:$F$5950,2,FALSE)</f>
        <v>direct-wa</v>
      </c>
      <c r="Y4073" s="92">
        <f t="shared" si="384"/>
        <v>485.6</v>
      </c>
      <c r="Z4073" s="92">
        <f t="shared" si="385"/>
        <v>0</v>
      </c>
      <c r="AA4073" s="92">
        <f t="shared" si="386"/>
        <v>485.6</v>
      </c>
    </row>
    <row r="4074" spans="1:27" x14ac:dyDescent="0.25">
      <c r="A4074" t="s">
        <v>866</v>
      </c>
      <c r="B4074" t="s">
        <v>741</v>
      </c>
      <c r="C4074" t="s">
        <v>742</v>
      </c>
      <c r="D4074" t="s">
        <v>867</v>
      </c>
      <c r="E4074" t="s">
        <v>868</v>
      </c>
      <c r="F4074" t="str">
        <f t="shared" si="382"/>
        <v>1505</v>
      </c>
      <c r="G4074" t="s">
        <v>94</v>
      </c>
      <c r="H4074" t="s">
        <v>95</v>
      </c>
      <c r="I4074" s="91"/>
      <c r="J4074" s="91"/>
      <c r="K4074" s="91"/>
      <c r="L4074" s="91">
        <v>7.4</v>
      </c>
      <c r="M4074" s="91">
        <v>26.5</v>
      </c>
      <c r="N4074" s="91"/>
      <c r="O4074" s="91">
        <v>50.1</v>
      </c>
      <c r="P4074" s="91">
        <v>105.36</v>
      </c>
      <c r="Q4074" s="91"/>
      <c r="R4074" s="91"/>
      <c r="S4074" s="91"/>
      <c r="T4074" s="91"/>
      <c r="U4074" s="91">
        <f t="shared" si="383"/>
        <v>189.36</v>
      </c>
      <c r="V4074" s="82" t="str">
        <f t="shared" si="381"/>
        <v>115281505921</v>
      </c>
      <c r="W4074" s="83">
        <f>VLOOKUP(V4074,Factors!$E$6:$H$5950,4,FALSE)</f>
        <v>1</v>
      </c>
      <c r="X4074" t="str">
        <f>VLOOKUP(V4074,Factors!$E$6:$F$5950,2,FALSE)</f>
        <v>direct-wa</v>
      </c>
      <c r="Y4074" s="92">
        <f t="shared" si="384"/>
        <v>189.36</v>
      </c>
      <c r="Z4074" s="92">
        <f t="shared" si="385"/>
        <v>0</v>
      </c>
      <c r="AA4074" s="92">
        <f t="shared" si="386"/>
        <v>189.36</v>
      </c>
    </row>
    <row r="4075" spans="1:27" x14ac:dyDescent="0.25">
      <c r="A4075" t="s">
        <v>866</v>
      </c>
      <c r="B4075" t="s">
        <v>741</v>
      </c>
      <c r="C4075" t="s">
        <v>742</v>
      </c>
      <c r="D4075" t="s">
        <v>867</v>
      </c>
      <c r="E4075" t="s">
        <v>868</v>
      </c>
      <c r="F4075" t="str">
        <f t="shared" si="382"/>
        <v>1505</v>
      </c>
      <c r="G4075" t="s">
        <v>130</v>
      </c>
      <c r="H4075" t="s">
        <v>131</v>
      </c>
      <c r="I4075" s="91"/>
      <c r="J4075" s="91"/>
      <c r="K4075" s="91"/>
      <c r="L4075" s="91"/>
      <c r="M4075" s="91"/>
      <c r="N4075" s="91"/>
      <c r="O4075" s="91"/>
      <c r="P4075" s="91"/>
      <c r="Q4075" s="91"/>
      <c r="R4075" s="91"/>
      <c r="S4075" s="91">
        <v>4.8</v>
      </c>
      <c r="T4075" s="91"/>
      <c r="U4075" s="91">
        <f t="shared" si="383"/>
        <v>4.8</v>
      </c>
      <c r="V4075" s="82" t="str">
        <f t="shared" si="381"/>
        <v>115281505921</v>
      </c>
      <c r="W4075" s="83">
        <f>VLOOKUP(V4075,Factors!$E$6:$H$5950,4,FALSE)</f>
        <v>1</v>
      </c>
      <c r="X4075" t="str">
        <f>VLOOKUP(V4075,Factors!$E$6:$F$5950,2,FALSE)</f>
        <v>direct-wa</v>
      </c>
      <c r="Y4075" s="92">
        <f t="shared" si="384"/>
        <v>4.8</v>
      </c>
      <c r="Z4075" s="92">
        <f t="shared" si="385"/>
        <v>0</v>
      </c>
      <c r="AA4075" s="92">
        <f t="shared" si="386"/>
        <v>4.8</v>
      </c>
    </row>
    <row r="4076" spans="1:27" x14ac:dyDescent="0.25">
      <c r="A4076" t="s">
        <v>866</v>
      </c>
      <c r="B4076" t="s">
        <v>741</v>
      </c>
      <c r="C4076" t="s">
        <v>742</v>
      </c>
      <c r="D4076" t="s">
        <v>867</v>
      </c>
      <c r="E4076" t="s">
        <v>868</v>
      </c>
      <c r="F4076" t="str">
        <f t="shared" si="382"/>
        <v>1505</v>
      </c>
      <c r="G4076" t="s">
        <v>102</v>
      </c>
      <c r="H4076" t="s">
        <v>103</v>
      </c>
      <c r="I4076" s="91"/>
      <c r="J4076" s="91"/>
      <c r="K4076" s="91"/>
      <c r="L4076" s="91">
        <v>42.91</v>
      </c>
      <c r="M4076" s="91">
        <v>85.82</v>
      </c>
      <c r="N4076" s="91"/>
      <c r="O4076" s="91">
        <v>24.52</v>
      </c>
      <c r="P4076" s="91"/>
      <c r="Q4076" s="91"/>
      <c r="R4076" s="91"/>
      <c r="S4076" s="91"/>
      <c r="T4076" s="91">
        <v>14955.5</v>
      </c>
      <c r="U4076" s="91">
        <f t="shared" si="383"/>
        <v>15108.75</v>
      </c>
      <c r="V4076" s="82" t="str">
        <f t="shared" si="381"/>
        <v>115281505921</v>
      </c>
      <c r="W4076" s="83">
        <f>VLOOKUP(V4076,Factors!$E$6:$H$5950,4,FALSE)</f>
        <v>1</v>
      </c>
      <c r="X4076" t="str">
        <f>VLOOKUP(V4076,Factors!$E$6:$F$5950,2,FALSE)</f>
        <v>direct-wa</v>
      </c>
      <c r="Y4076" s="92">
        <f t="shared" si="384"/>
        <v>15108.75</v>
      </c>
      <c r="Z4076" s="92">
        <f t="shared" si="385"/>
        <v>0</v>
      </c>
      <c r="AA4076" s="92">
        <f t="shared" si="386"/>
        <v>15108.75</v>
      </c>
    </row>
    <row r="4077" spans="1:27" x14ac:dyDescent="0.25">
      <c r="A4077" t="s">
        <v>866</v>
      </c>
      <c r="B4077" t="s">
        <v>741</v>
      </c>
      <c r="C4077" t="s">
        <v>742</v>
      </c>
      <c r="D4077" t="s">
        <v>867</v>
      </c>
      <c r="E4077" t="s">
        <v>868</v>
      </c>
      <c r="F4077" t="str">
        <f t="shared" si="382"/>
        <v>1505</v>
      </c>
      <c r="G4077" t="s">
        <v>144</v>
      </c>
      <c r="H4077" t="s">
        <v>145</v>
      </c>
      <c r="I4077" s="91">
        <v>21.51</v>
      </c>
      <c r="J4077" s="91">
        <v>10.75</v>
      </c>
      <c r="K4077" s="91">
        <v>5.5</v>
      </c>
      <c r="L4077" s="91">
        <v>20.5</v>
      </c>
      <c r="M4077" s="91">
        <v>48.27</v>
      </c>
      <c r="N4077" s="91">
        <v>90.86</v>
      </c>
      <c r="O4077" s="91">
        <v>6</v>
      </c>
      <c r="P4077" s="91">
        <v>51.76</v>
      </c>
      <c r="Q4077" s="91"/>
      <c r="R4077" s="91">
        <v>59.41</v>
      </c>
      <c r="S4077" s="91">
        <v>20</v>
      </c>
      <c r="T4077" s="91"/>
      <c r="U4077" s="91">
        <f t="shared" si="383"/>
        <v>334.55999999999995</v>
      </c>
      <c r="V4077" s="82" t="str">
        <f t="shared" si="381"/>
        <v>115281505921</v>
      </c>
      <c r="W4077" s="83">
        <f>VLOOKUP(V4077,Factors!$E$6:$H$5950,4,FALSE)</f>
        <v>1</v>
      </c>
      <c r="X4077" t="str">
        <f>VLOOKUP(V4077,Factors!$E$6:$F$5950,2,FALSE)</f>
        <v>direct-wa</v>
      </c>
      <c r="Y4077" s="92">
        <f t="shared" si="384"/>
        <v>334.55999999999995</v>
      </c>
      <c r="Z4077" s="92">
        <f t="shared" si="385"/>
        <v>0</v>
      </c>
      <c r="AA4077" s="92">
        <f t="shared" si="386"/>
        <v>334.55999999999995</v>
      </c>
    </row>
    <row r="4078" spans="1:27" x14ac:dyDescent="0.25">
      <c r="A4078" t="s">
        <v>866</v>
      </c>
      <c r="B4078" t="s">
        <v>741</v>
      </c>
      <c r="C4078" t="s">
        <v>742</v>
      </c>
      <c r="D4078" t="s">
        <v>867</v>
      </c>
      <c r="E4078" t="s">
        <v>868</v>
      </c>
      <c r="F4078" t="str">
        <f t="shared" si="382"/>
        <v>1505</v>
      </c>
      <c r="G4078" t="s">
        <v>146</v>
      </c>
      <c r="H4078" t="s">
        <v>147</v>
      </c>
      <c r="I4078" s="91"/>
      <c r="J4078" s="91"/>
      <c r="K4078" s="91"/>
      <c r="L4078" s="91"/>
      <c r="M4078" s="91">
        <v>936.2</v>
      </c>
      <c r="N4078" s="91">
        <v>488.25</v>
      </c>
      <c r="O4078" s="91">
        <v>175.9</v>
      </c>
      <c r="P4078" s="91">
        <v>25</v>
      </c>
      <c r="Q4078" s="91">
        <v>25</v>
      </c>
      <c r="R4078" s="91">
        <v>663.82</v>
      </c>
      <c r="S4078" s="91"/>
      <c r="T4078" s="91"/>
      <c r="U4078" s="91">
        <f t="shared" si="383"/>
        <v>2314.17</v>
      </c>
      <c r="V4078" s="82" t="str">
        <f t="shared" si="381"/>
        <v>115281505921</v>
      </c>
      <c r="W4078" s="83">
        <f>VLOOKUP(V4078,Factors!$E$6:$H$5950,4,FALSE)</f>
        <v>1</v>
      </c>
      <c r="X4078" t="str">
        <f>VLOOKUP(V4078,Factors!$E$6:$F$5950,2,FALSE)</f>
        <v>direct-wa</v>
      </c>
      <c r="Y4078" s="92">
        <f t="shared" si="384"/>
        <v>2314.17</v>
      </c>
      <c r="Z4078" s="92">
        <f t="shared" si="385"/>
        <v>0</v>
      </c>
      <c r="AA4078" s="92">
        <f t="shared" si="386"/>
        <v>2314.17</v>
      </c>
    </row>
    <row r="4079" spans="1:27" x14ac:dyDescent="0.25">
      <c r="A4079" t="s">
        <v>866</v>
      </c>
      <c r="B4079" t="s">
        <v>741</v>
      </c>
      <c r="C4079" t="s">
        <v>742</v>
      </c>
      <c r="D4079" t="s">
        <v>867</v>
      </c>
      <c r="E4079" t="s">
        <v>868</v>
      </c>
      <c r="F4079" t="str">
        <f t="shared" si="382"/>
        <v>1505</v>
      </c>
      <c r="G4079" t="s">
        <v>759</v>
      </c>
      <c r="H4079" t="s">
        <v>760</v>
      </c>
      <c r="I4079" s="91"/>
      <c r="J4079" s="91"/>
      <c r="K4079" s="91"/>
      <c r="L4079" s="91"/>
      <c r="M4079" s="91"/>
      <c r="N4079" s="91"/>
      <c r="O4079" s="91">
        <v>56.1</v>
      </c>
      <c r="P4079" s="91">
        <v>140.25</v>
      </c>
      <c r="Q4079" s="91">
        <v>56.1</v>
      </c>
      <c r="R4079" s="91"/>
      <c r="S4079" s="91">
        <v>28.05</v>
      </c>
      <c r="T4079" s="91"/>
      <c r="U4079" s="91">
        <f t="shared" si="383"/>
        <v>280.5</v>
      </c>
      <c r="V4079" s="82" t="str">
        <f t="shared" si="381"/>
        <v>115281505921</v>
      </c>
      <c r="W4079" s="83">
        <f>VLOOKUP(V4079,Factors!$E$6:$H$5950,4,FALSE)</f>
        <v>1</v>
      </c>
      <c r="X4079" t="str">
        <f>VLOOKUP(V4079,Factors!$E$6:$F$5950,2,FALSE)</f>
        <v>direct-wa</v>
      </c>
      <c r="Y4079" s="92">
        <f t="shared" si="384"/>
        <v>280.5</v>
      </c>
      <c r="Z4079" s="92">
        <f t="shared" si="385"/>
        <v>0</v>
      </c>
      <c r="AA4079" s="92">
        <f t="shared" si="386"/>
        <v>280.5</v>
      </c>
    </row>
    <row r="4080" spans="1:27" x14ac:dyDescent="0.25">
      <c r="A4080" t="s">
        <v>866</v>
      </c>
      <c r="B4080" t="s">
        <v>741</v>
      </c>
      <c r="C4080" t="s">
        <v>742</v>
      </c>
      <c r="D4080" t="s">
        <v>867</v>
      </c>
      <c r="E4080" t="s">
        <v>868</v>
      </c>
      <c r="F4080" t="str">
        <f t="shared" si="382"/>
        <v>1505</v>
      </c>
      <c r="G4080" t="s">
        <v>166</v>
      </c>
      <c r="H4080" t="s">
        <v>167</v>
      </c>
      <c r="I4080" s="91"/>
      <c r="J4080" s="91"/>
      <c r="K4080" s="91">
        <v>-13279.6</v>
      </c>
      <c r="L4080" s="91">
        <v>-5773.8</v>
      </c>
      <c r="M4080" s="91">
        <v>-9021.5</v>
      </c>
      <c r="N4080" s="91">
        <v>-6784.09</v>
      </c>
      <c r="O4080" s="91">
        <v>-7650.03</v>
      </c>
      <c r="P4080" s="91">
        <v>-7938.7</v>
      </c>
      <c r="Q4080" s="91">
        <v>-5484.96</v>
      </c>
      <c r="R4080" s="91">
        <v>-8732.57</v>
      </c>
      <c r="S4080" s="91">
        <v>-6495.39</v>
      </c>
      <c r="T4080" s="91">
        <v>-5340.76</v>
      </c>
      <c r="U4080" s="91">
        <f t="shared" si="383"/>
        <v>-76501.399999999994</v>
      </c>
      <c r="V4080" s="82" t="str">
        <f t="shared" si="381"/>
        <v>115281505921</v>
      </c>
      <c r="W4080" s="83">
        <f>VLOOKUP(V4080,Factors!$E$6:$H$5950,4,FALSE)</f>
        <v>1</v>
      </c>
      <c r="X4080" t="str">
        <f>VLOOKUP(V4080,Factors!$E$6:$F$5950,2,FALSE)</f>
        <v>direct-wa</v>
      </c>
      <c r="Y4080" s="92">
        <f t="shared" si="384"/>
        <v>-76501.399999999994</v>
      </c>
      <c r="Z4080" s="92">
        <f t="shared" si="385"/>
        <v>0</v>
      </c>
      <c r="AA4080" s="92">
        <f t="shared" si="386"/>
        <v>-76501.399999999994</v>
      </c>
    </row>
    <row r="4081" spans="1:27" x14ac:dyDescent="0.25">
      <c r="A4081" t="s">
        <v>866</v>
      </c>
      <c r="B4081" t="s">
        <v>747</v>
      </c>
      <c r="C4081" t="s">
        <v>748</v>
      </c>
      <c r="D4081" t="s">
        <v>867</v>
      </c>
      <c r="E4081" t="s">
        <v>868</v>
      </c>
      <c r="F4081" t="str">
        <f t="shared" si="382"/>
        <v>1505</v>
      </c>
      <c r="G4081" t="s">
        <v>102</v>
      </c>
      <c r="H4081" t="s">
        <v>103</v>
      </c>
      <c r="I4081" s="91"/>
      <c r="J4081" s="91">
        <v>12.26</v>
      </c>
      <c r="K4081" s="91">
        <v>12.26</v>
      </c>
      <c r="L4081" s="91">
        <v>42.91</v>
      </c>
      <c r="M4081" s="91">
        <v>12.26</v>
      </c>
      <c r="N4081" s="91"/>
      <c r="O4081" s="91"/>
      <c r="P4081" s="91"/>
      <c r="Q4081" s="91"/>
      <c r="R4081" s="91"/>
      <c r="S4081" s="91"/>
      <c r="T4081" s="91"/>
      <c r="U4081" s="91">
        <f t="shared" si="383"/>
        <v>79.69</v>
      </c>
      <c r="V4081" s="82" t="str">
        <f t="shared" si="381"/>
        <v>115291505921</v>
      </c>
      <c r="W4081" s="83">
        <f>VLOOKUP(V4081,Factors!$E$6:$H$5950,4,FALSE)</f>
        <v>1</v>
      </c>
      <c r="X4081" t="str">
        <f>VLOOKUP(V4081,Factors!$E$6:$F$5950,2,FALSE)</f>
        <v>Direct-WA</v>
      </c>
      <c r="Y4081" s="92">
        <f t="shared" si="384"/>
        <v>79.69</v>
      </c>
      <c r="Z4081" s="92">
        <f t="shared" si="385"/>
        <v>0</v>
      </c>
      <c r="AA4081" s="92">
        <f t="shared" si="386"/>
        <v>79.69</v>
      </c>
    </row>
    <row r="4082" spans="1:27" x14ac:dyDescent="0.25">
      <c r="A4082" t="s">
        <v>866</v>
      </c>
      <c r="B4082" t="s">
        <v>747</v>
      </c>
      <c r="C4082" t="s">
        <v>748</v>
      </c>
      <c r="D4082" t="s">
        <v>867</v>
      </c>
      <c r="E4082" t="s">
        <v>868</v>
      </c>
      <c r="F4082" t="str">
        <f t="shared" si="382"/>
        <v>1505</v>
      </c>
      <c r="G4082" t="s">
        <v>146</v>
      </c>
      <c r="H4082" t="s">
        <v>147</v>
      </c>
      <c r="I4082" s="91"/>
      <c r="J4082" s="91"/>
      <c r="K4082" s="91"/>
      <c r="L4082" s="91"/>
      <c r="M4082" s="91"/>
      <c r="N4082" s="91"/>
      <c r="O4082" s="91"/>
      <c r="P4082" s="91"/>
      <c r="Q4082" s="91">
        <v>366.55</v>
      </c>
      <c r="R4082" s="91"/>
      <c r="S4082" s="91"/>
      <c r="T4082" s="91"/>
      <c r="U4082" s="91">
        <f t="shared" si="383"/>
        <v>366.55</v>
      </c>
      <c r="V4082" s="82" t="str">
        <f t="shared" si="381"/>
        <v>115291505921</v>
      </c>
      <c r="W4082" s="83">
        <f>VLOOKUP(V4082,Factors!$E$6:$H$5950,4,FALSE)</f>
        <v>1</v>
      </c>
      <c r="X4082" t="str">
        <f>VLOOKUP(V4082,Factors!$E$6:$F$5950,2,FALSE)</f>
        <v>Direct-WA</v>
      </c>
      <c r="Y4082" s="92">
        <f t="shared" si="384"/>
        <v>366.55</v>
      </c>
      <c r="Z4082" s="92">
        <f t="shared" si="385"/>
        <v>0</v>
      </c>
      <c r="AA4082" s="92">
        <f t="shared" si="386"/>
        <v>366.55</v>
      </c>
    </row>
    <row r="4083" spans="1:27" x14ac:dyDescent="0.25">
      <c r="A4083" t="s">
        <v>866</v>
      </c>
      <c r="B4083" t="s">
        <v>747</v>
      </c>
      <c r="C4083" t="s">
        <v>748</v>
      </c>
      <c r="D4083" t="s">
        <v>867</v>
      </c>
      <c r="E4083" t="s">
        <v>868</v>
      </c>
      <c r="F4083" t="str">
        <f t="shared" si="382"/>
        <v>1505</v>
      </c>
      <c r="G4083" t="s">
        <v>759</v>
      </c>
      <c r="H4083" t="s">
        <v>760</v>
      </c>
      <c r="I4083" s="91"/>
      <c r="J4083" s="91"/>
      <c r="K4083" s="91"/>
      <c r="L4083" s="91"/>
      <c r="M4083" s="91"/>
      <c r="N4083" s="91"/>
      <c r="O4083" s="91"/>
      <c r="P4083" s="91">
        <v>196.33</v>
      </c>
      <c r="Q4083" s="91">
        <v>56.1</v>
      </c>
      <c r="R4083" s="91"/>
      <c r="S4083" s="91"/>
      <c r="T4083" s="91"/>
      <c r="U4083" s="91">
        <f t="shared" si="383"/>
        <v>252.43</v>
      </c>
      <c r="V4083" s="82" t="str">
        <f t="shared" si="381"/>
        <v>115291505921</v>
      </c>
      <c r="W4083" s="83">
        <f>VLOOKUP(V4083,Factors!$E$6:$H$5950,4,FALSE)</f>
        <v>1</v>
      </c>
      <c r="X4083" t="str">
        <f>VLOOKUP(V4083,Factors!$E$6:$F$5950,2,FALSE)</f>
        <v>Direct-WA</v>
      </c>
      <c r="Y4083" s="92">
        <f t="shared" si="384"/>
        <v>252.43</v>
      </c>
      <c r="Z4083" s="92">
        <f t="shared" si="385"/>
        <v>0</v>
      </c>
      <c r="AA4083" s="92">
        <f t="shared" si="386"/>
        <v>252.43</v>
      </c>
    </row>
    <row r="4084" spans="1:27" x14ac:dyDescent="0.25">
      <c r="A4084" t="s">
        <v>866</v>
      </c>
      <c r="B4084" t="s">
        <v>761</v>
      </c>
      <c r="C4084" t="s">
        <v>762</v>
      </c>
      <c r="D4084" t="s">
        <v>867</v>
      </c>
      <c r="E4084" t="s">
        <v>868</v>
      </c>
      <c r="F4084" t="str">
        <f t="shared" si="382"/>
        <v>1505</v>
      </c>
      <c r="G4084" t="s">
        <v>110</v>
      </c>
      <c r="H4084" t="s">
        <v>111</v>
      </c>
      <c r="I4084" s="91"/>
      <c r="J4084" s="91"/>
      <c r="K4084" s="91"/>
      <c r="L4084" s="91"/>
      <c r="M4084" s="91"/>
      <c r="N4084" s="91"/>
      <c r="O4084" s="91"/>
      <c r="P4084" s="91"/>
      <c r="Q4084" s="91"/>
      <c r="R4084" s="91"/>
      <c r="S4084" s="91"/>
      <c r="T4084" s="91">
        <v>116433.83</v>
      </c>
      <c r="U4084" s="91">
        <f t="shared" si="383"/>
        <v>116433.83</v>
      </c>
      <c r="V4084" s="82" t="str">
        <f t="shared" si="381"/>
        <v>115401505921</v>
      </c>
      <c r="W4084" s="83">
        <f>VLOOKUP(V4084,Factors!$E$6:$H$5950,4,FALSE)</f>
        <v>0.1119</v>
      </c>
      <c r="X4084" t="str">
        <f>VLOOKUP(V4084,Factors!$E$6:$F$5950,2,FALSE)</f>
        <v>Customers-All</v>
      </c>
      <c r="Y4084" s="92">
        <f t="shared" si="384"/>
        <v>13028.945577</v>
      </c>
      <c r="Z4084" s="92">
        <f t="shared" si="385"/>
        <v>103404.884423</v>
      </c>
      <c r="AA4084" s="92">
        <f t="shared" si="386"/>
        <v>116433.83</v>
      </c>
    </row>
    <row r="4085" spans="1:27" x14ac:dyDescent="0.25">
      <c r="A4085" t="s">
        <v>866</v>
      </c>
      <c r="B4085" t="s">
        <v>761</v>
      </c>
      <c r="C4085" t="s">
        <v>762</v>
      </c>
      <c r="D4085" t="s">
        <v>867</v>
      </c>
      <c r="E4085" t="s">
        <v>868</v>
      </c>
      <c r="F4085" t="str">
        <f t="shared" si="382"/>
        <v>1505</v>
      </c>
      <c r="G4085" t="s">
        <v>112</v>
      </c>
      <c r="H4085" t="s">
        <v>113</v>
      </c>
      <c r="I4085" s="91"/>
      <c r="J4085" s="91"/>
      <c r="K4085" s="91"/>
      <c r="L4085" s="91"/>
      <c r="M4085" s="91"/>
      <c r="N4085" s="91"/>
      <c r="O4085" s="91"/>
      <c r="P4085" s="91"/>
      <c r="Q4085" s="91"/>
      <c r="R4085" s="91"/>
      <c r="S4085" s="91"/>
      <c r="T4085" s="91">
        <v>1632.64</v>
      </c>
      <c r="U4085" s="91">
        <f t="shared" si="383"/>
        <v>1632.64</v>
      </c>
      <c r="V4085" s="82" t="str">
        <f t="shared" si="381"/>
        <v>115401505921</v>
      </c>
      <c r="W4085" s="83">
        <f>VLOOKUP(V4085,Factors!$E$6:$H$5950,4,FALSE)</f>
        <v>0.1119</v>
      </c>
      <c r="X4085" t="str">
        <f>VLOOKUP(V4085,Factors!$E$6:$F$5950,2,FALSE)</f>
        <v>Customers-All</v>
      </c>
      <c r="Y4085" s="92">
        <f t="shared" si="384"/>
        <v>182.69241600000001</v>
      </c>
      <c r="Z4085" s="92">
        <f t="shared" si="385"/>
        <v>1449.947584</v>
      </c>
      <c r="AA4085" s="92">
        <f t="shared" si="386"/>
        <v>1632.64</v>
      </c>
    </row>
    <row r="4086" spans="1:27" x14ac:dyDescent="0.25">
      <c r="A4086" t="s">
        <v>866</v>
      </c>
      <c r="B4086" t="s">
        <v>761</v>
      </c>
      <c r="C4086" t="s">
        <v>762</v>
      </c>
      <c r="D4086" t="s">
        <v>867</v>
      </c>
      <c r="E4086" t="s">
        <v>868</v>
      </c>
      <c r="F4086" t="str">
        <f t="shared" si="382"/>
        <v>1505</v>
      </c>
      <c r="G4086" t="s">
        <v>88</v>
      </c>
      <c r="H4086" t="s">
        <v>89</v>
      </c>
      <c r="I4086" s="91"/>
      <c r="J4086" s="91"/>
      <c r="K4086" s="91"/>
      <c r="L4086" s="91"/>
      <c r="M4086" s="91"/>
      <c r="N4086" s="91"/>
      <c r="O4086" s="91"/>
      <c r="P4086" s="91"/>
      <c r="Q4086" s="91"/>
      <c r="R4086" s="91"/>
      <c r="S4086" s="91"/>
      <c r="T4086" s="91">
        <v>17732.080000000002</v>
      </c>
      <c r="U4086" s="91">
        <f t="shared" si="383"/>
        <v>17732.080000000002</v>
      </c>
      <c r="V4086" s="82" t="str">
        <f t="shared" si="381"/>
        <v>115401505921</v>
      </c>
      <c r="W4086" s="83">
        <f>VLOOKUP(V4086,Factors!$E$6:$H$5950,4,FALSE)</f>
        <v>0.1119</v>
      </c>
      <c r="X4086" t="str">
        <f>VLOOKUP(V4086,Factors!$E$6:$F$5950,2,FALSE)</f>
        <v>Customers-All</v>
      </c>
      <c r="Y4086" s="92">
        <f t="shared" si="384"/>
        <v>1984.2197520000002</v>
      </c>
      <c r="Z4086" s="92">
        <f t="shared" si="385"/>
        <v>15747.860248000001</v>
      </c>
      <c r="AA4086" s="92">
        <f t="shared" si="386"/>
        <v>17732.080000000002</v>
      </c>
    </row>
    <row r="4087" spans="1:27" x14ac:dyDescent="0.25">
      <c r="A4087" t="s">
        <v>866</v>
      </c>
      <c r="B4087" t="s">
        <v>761</v>
      </c>
      <c r="C4087" t="s">
        <v>762</v>
      </c>
      <c r="D4087" t="s">
        <v>867</v>
      </c>
      <c r="E4087" t="s">
        <v>868</v>
      </c>
      <c r="F4087" t="str">
        <f t="shared" si="382"/>
        <v>1505</v>
      </c>
      <c r="G4087" t="s">
        <v>90</v>
      </c>
      <c r="H4087" t="s">
        <v>91</v>
      </c>
      <c r="I4087" s="91"/>
      <c r="J4087" s="91"/>
      <c r="K4087" s="91"/>
      <c r="L4087" s="91"/>
      <c r="M4087" s="91"/>
      <c r="N4087" s="91"/>
      <c r="O4087" s="91"/>
      <c r="P4087" s="91"/>
      <c r="Q4087" s="91"/>
      <c r="R4087" s="91"/>
      <c r="S4087" s="91"/>
      <c r="T4087" s="91">
        <v>68888.3</v>
      </c>
      <c r="U4087" s="91">
        <f t="shared" si="383"/>
        <v>68888.3</v>
      </c>
      <c r="V4087" s="82" t="str">
        <f t="shared" si="381"/>
        <v>115401505921</v>
      </c>
      <c r="W4087" s="83">
        <f>VLOOKUP(V4087,Factors!$E$6:$H$5950,4,FALSE)</f>
        <v>0.1119</v>
      </c>
      <c r="X4087" t="str">
        <f>VLOOKUP(V4087,Factors!$E$6:$F$5950,2,FALSE)</f>
        <v>Customers-All</v>
      </c>
      <c r="Y4087" s="92">
        <f t="shared" si="384"/>
        <v>7708.60077</v>
      </c>
      <c r="Z4087" s="92">
        <f t="shared" si="385"/>
        <v>61179.699230000006</v>
      </c>
      <c r="AA4087" s="92">
        <f t="shared" si="386"/>
        <v>68888.3</v>
      </c>
    </row>
    <row r="4088" spans="1:27" x14ac:dyDescent="0.25">
      <c r="A4088" t="s">
        <v>866</v>
      </c>
      <c r="B4088" t="s">
        <v>761</v>
      </c>
      <c r="C4088" t="s">
        <v>762</v>
      </c>
      <c r="D4088" t="s">
        <v>867</v>
      </c>
      <c r="E4088" t="s">
        <v>868</v>
      </c>
      <c r="F4088" t="str">
        <f t="shared" si="382"/>
        <v>1505</v>
      </c>
      <c r="G4088" t="s">
        <v>118</v>
      </c>
      <c r="H4088" t="s">
        <v>119</v>
      </c>
      <c r="I4088" s="91"/>
      <c r="J4088" s="91"/>
      <c r="K4088" s="91"/>
      <c r="L4088" s="91"/>
      <c r="M4088" s="91"/>
      <c r="N4088" s="91"/>
      <c r="O4088" s="91"/>
      <c r="P4088" s="91"/>
      <c r="Q4088" s="91"/>
      <c r="R4088" s="91"/>
      <c r="S4088" s="91"/>
      <c r="T4088" s="91">
        <v>565.64</v>
      </c>
      <c r="U4088" s="91">
        <f t="shared" si="383"/>
        <v>565.64</v>
      </c>
      <c r="V4088" s="82" t="str">
        <f t="shared" si="381"/>
        <v>115401505921</v>
      </c>
      <c r="W4088" s="83">
        <f>VLOOKUP(V4088,Factors!$E$6:$H$5950,4,FALSE)</f>
        <v>0.1119</v>
      </c>
      <c r="X4088" t="str">
        <f>VLOOKUP(V4088,Factors!$E$6:$F$5950,2,FALSE)</f>
        <v>Customers-All</v>
      </c>
      <c r="Y4088" s="92">
        <f t="shared" si="384"/>
        <v>63.295116</v>
      </c>
      <c r="Z4088" s="92">
        <f t="shared" si="385"/>
        <v>502.34488399999998</v>
      </c>
      <c r="AA4088" s="92">
        <f t="shared" si="386"/>
        <v>565.64</v>
      </c>
    </row>
    <row r="4089" spans="1:27" x14ac:dyDescent="0.25">
      <c r="A4089" t="s">
        <v>866</v>
      </c>
      <c r="B4089" t="s">
        <v>761</v>
      </c>
      <c r="C4089" t="s">
        <v>762</v>
      </c>
      <c r="D4089" t="s">
        <v>867</v>
      </c>
      <c r="E4089" t="s">
        <v>868</v>
      </c>
      <c r="F4089" t="str">
        <f t="shared" si="382"/>
        <v>1505</v>
      </c>
      <c r="G4089" t="s">
        <v>61</v>
      </c>
      <c r="H4089" t="s">
        <v>62</v>
      </c>
      <c r="I4089" s="91"/>
      <c r="J4089" s="91"/>
      <c r="K4089" s="91"/>
      <c r="L4089" s="91"/>
      <c r="M4089" s="91"/>
      <c r="N4089" s="91"/>
      <c r="O4089" s="91"/>
      <c r="P4089" s="91"/>
      <c r="Q4089" s="91"/>
      <c r="R4089" s="91"/>
      <c r="S4089" s="91"/>
      <c r="T4089" s="91">
        <v>23968.23</v>
      </c>
      <c r="U4089" s="91">
        <f t="shared" si="383"/>
        <v>23968.23</v>
      </c>
      <c r="V4089" s="82" t="str">
        <f t="shared" si="381"/>
        <v>115401505921</v>
      </c>
      <c r="W4089" s="83">
        <f>VLOOKUP(V4089,Factors!$E$6:$H$5950,4,FALSE)</f>
        <v>0.1119</v>
      </c>
      <c r="X4089" t="str">
        <f>VLOOKUP(V4089,Factors!$E$6:$F$5950,2,FALSE)</f>
        <v>Customers-All</v>
      </c>
      <c r="Y4089" s="92">
        <f t="shared" si="384"/>
        <v>2682.0449370000001</v>
      </c>
      <c r="Z4089" s="92">
        <f t="shared" si="385"/>
        <v>21286.185063000001</v>
      </c>
      <c r="AA4089" s="92">
        <f t="shared" si="386"/>
        <v>23968.23</v>
      </c>
    </row>
    <row r="4090" spans="1:27" x14ac:dyDescent="0.25">
      <c r="A4090" t="s">
        <v>866</v>
      </c>
      <c r="B4090" t="s">
        <v>761</v>
      </c>
      <c r="C4090" t="s">
        <v>762</v>
      </c>
      <c r="D4090" t="s">
        <v>867</v>
      </c>
      <c r="E4090" t="s">
        <v>868</v>
      </c>
      <c r="F4090" t="str">
        <f t="shared" si="382"/>
        <v>1505</v>
      </c>
      <c r="G4090" t="s">
        <v>92</v>
      </c>
      <c r="H4090" t="s">
        <v>93</v>
      </c>
      <c r="I4090" s="91"/>
      <c r="J4090" s="91"/>
      <c r="K4090" s="91"/>
      <c r="L4090" s="91"/>
      <c r="M4090" s="91"/>
      <c r="N4090" s="91"/>
      <c r="O4090" s="91"/>
      <c r="P4090" s="91"/>
      <c r="Q4090" s="91"/>
      <c r="R4090" s="91"/>
      <c r="S4090" s="91"/>
      <c r="T4090" s="91">
        <v>3.23</v>
      </c>
      <c r="U4090" s="91">
        <f t="shared" si="383"/>
        <v>3.23</v>
      </c>
      <c r="V4090" s="82" t="str">
        <f t="shared" si="381"/>
        <v>115401505921</v>
      </c>
      <c r="W4090" s="83">
        <f>VLOOKUP(V4090,Factors!$E$6:$H$5950,4,FALSE)</f>
        <v>0.1119</v>
      </c>
      <c r="X4090" t="str">
        <f>VLOOKUP(V4090,Factors!$E$6:$F$5950,2,FALSE)</f>
        <v>Customers-All</v>
      </c>
      <c r="Y4090" s="92">
        <f t="shared" si="384"/>
        <v>0.36143700000000001</v>
      </c>
      <c r="Z4090" s="92">
        <f t="shared" si="385"/>
        <v>2.868563</v>
      </c>
      <c r="AA4090" s="92">
        <f t="shared" si="386"/>
        <v>3.23</v>
      </c>
    </row>
    <row r="4091" spans="1:27" x14ac:dyDescent="0.25">
      <c r="A4091" t="s">
        <v>866</v>
      </c>
      <c r="B4091" t="s">
        <v>761</v>
      </c>
      <c r="C4091" t="s">
        <v>762</v>
      </c>
      <c r="D4091" t="s">
        <v>867</v>
      </c>
      <c r="E4091" t="s">
        <v>868</v>
      </c>
      <c r="F4091" t="str">
        <f t="shared" si="382"/>
        <v>1505</v>
      </c>
      <c r="G4091" t="s">
        <v>120</v>
      </c>
      <c r="H4091" t="s">
        <v>121</v>
      </c>
      <c r="I4091" s="91"/>
      <c r="J4091" s="91"/>
      <c r="K4091" s="91"/>
      <c r="L4091" s="91"/>
      <c r="M4091" s="91"/>
      <c r="N4091" s="91"/>
      <c r="O4091" s="91"/>
      <c r="P4091" s="91"/>
      <c r="Q4091" s="91"/>
      <c r="R4091" s="91"/>
      <c r="S4091" s="91"/>
      <c r="T4091" s="91">
        <v>191.3</v>
      </c>
      <c r="U4091" s="91">
        <f t="shared" si="383"/>
        <v>191.3</v>
      </c>
      <c r="V4091" s="82" t="str">
        <f t="shared" si="381"/>
        <v>115401505921</v>
      </c>
      <c r="W4091" s="83">
        <f>VLOOKUP(V4091,Factors!$E$6:$H$5950,4,FALSE)</f>
        <v>0.1119</v>
      </c>
      <c r="X4091" t="str">
        <f>VLOOKUP(V4091,Factors!$E$6:$F$5950,2,FALSE)</f>
        <v>Customers-All</v>
      </c>
      <c r="Y4091" s="92">
        <f t="shared" si="384"/>
        <v>21.406470000000002</v>
      </c>
      <c r="Z4091" s="92">
        <f t="shared" si="385"/>
        <v>169.89353</v>
      </c>
      <c r="AA4091" s="92">
        <f t="shared" si="386"/>
        <v>191.3</v>
      </c>
    </row>
    <row r="4092" spans="1:27" x14ac:dyDescent="0.25">
      <c r="A4092" t="s">
        <v>866</v>
      </c>
      <c r="B4092" t="s">
        <v>761</v>
      </c>
      <c r="C4092" t="s">
        <v>762</v>
      </c>
      <c r="D4092" t="s">
        <v>867</v>
      </c>
      <c r="E4092" t="s">
        <v>868</v>
      </c>
      <c r="F4092" t="str">
        <f t="shared" si="382"/>
        <v>1505</v>
      </c>
      <c r="G4092" t="s">
        <v>44</v>
      </c>
      <c r="H4092" t="s">
        <v>45</v>
      </c>
      <c r="I4092" s="91"/>
      <c r="J4092" s="91"/>
      <c r="K4092" s="91"/>
      <c r="L4092" s="91"/>
      <c r="M4092" s="91"/>
      <c r="N4092" s="91"/>
      <c r="O4092" s="91"/>
      <c r="P4092" s="91"/>
      <c r="Q4092" s="91"/>
      <c r="R4092" s="91"/>
      <c r="S4092" s="91"/>
      <c r="T4092" s="91">
        <v>2172.3000000000002</v>
      </c>
      <c r="U4092" s="91">
        <f t="shared" si="383"/>
        <v>2172.3000000000002</v>
      </c>
      <c r="V4092" s="82" t="str">
        <f t="shared" si="381"/>
        <v>115401505921</v>
      </c>
      <c r="W4092" s="83">
        <f>VLOOKUP(V4092,Factors!$E$6:$H$5950,4,FALSE)</f>
        <v>0.1119</v>
      </c>
      <c r="X4092" t="str">
        <f>VLOOKUP(V4092,Factors!$E$6:$F$5950,2,FALSE)</f>
        <v>Customers-All</v>
      </c>
      <c r="Y4092" s="92">
        <f t="shared" si="384"/>
        <v>243.08037000000002</v>
      </c>
      <c r="Z4092" s="92">
        <f t="shared" si="385"/>
        <v>1929.2196300000001</v>
      </c>
      <c r="AA4092" s="92">
        <f t="shared" si="386"/>
        <v>2172.3000000000002</v>
      </c>
    </row>
    <row r="4093" spans="1:27" x14ac:dyDescent="0.25">
      <c r="A4093" t="s">
        <v>866</v>
      </c>
      <c r="B4093" t="s">
        <v>761</v>
      </c>
      <c r="C4093" t="s">
        <v>762</v>
      </c>
      <c r="D4093" t="s">
        <v>867</v>
      </c>
      <c r="E4093" t="s">
        <v>868</v>
      </c>
      <c r="F4093" t="str">
        <f t="shared" si="382"/>
        <v>1505</v>
      </c>
      <c r="G4093" t="s">
        <v>98</v>
      </c>
      <c r="H4093" t="s">
        <v>99</v>
      </c>
      <c r="I4093" s="91"/>
      <c r="J4093" s="91"/>
      <c r="K4093" s="91"/>
      <c r="L4093" s="91"/>
      <c r="M4093" s="91"/>
      <c r="N4093" s="91"/>
      <c r="O4093" s="91"/>
      <c r="P4093" s="91"/>
      <c r="Q4093" s="91"/>
      <c r="R4093" s="91"/>
      <c r="S4093" s="91"/>
      <c r="T4093" s="91">
        <v>10.5</v>
      </c>
      <c r="U4093" s="91">
        <f t="shared" si="383"/>
        <v>10.5</v>
      </c>
      <c r="V4093" s="82" t="str">
        <f t="shared" si="381"/>
        <v>115401505921</v>
      </c>
      <c r="W4093" s="83">
        <f>VLOOKUP(V4093,Factors!$E$6:$H$5950,4,FALSE)</f>
        <v>0.1119</v>
      </c>
      <c r="X4093" t="str">
        <f>VLOOKUP(V4093,Factors!$E$6:$F$5950,2,FALSE)</f>
        <v>Customers-All</v>
      </c>
      <c r="Y4093" s="92">
        <f t="shared" si="384"/>
        <v>1.1749499999999999</v>
      </c>
      <c r="Z4093" s="92">
        <f t="shared" si="385"/>
        <v>9.3250500000000009</v>
      </c>
      <c r="AA4093" s="92">
        <f t="shared" si="386"/>
        <v>10.5</v>
      </c>
    </row>
    <row r="4094" spans="1:27" x14ac:dyDescent="0.25">
      <c r="A4094" t="s">
        <v>866</v>
      </c>
      <c r="B4094" t="s">
        <v>761</v>
      </c>
      <c r="C4094" t="s">
        <v>762</v>
      </c>
      <c r="D4094" t="s">
        <v>867</v>
      </c>
      <c r="E4094" t="s">
        <v>868</v>
      </c>
      <c r="F4094" t="str">
        <f t="shared" si="382"/>
        <v>1505</v>
      </c>
      <c r="G4094" t="s">
        <v>132</v>
      </c>
      <c r="H4094" t="s">
        <v>133</v>
      </c>
      <c r="I4094" s="91"/>
      <c r="J4094" s="91"/>
      <c r="K4094" s="91"/>
      <c r="L4094" s="91"/>
      <c r="M4094" s="91"/>
      <c r="N4094" s="91"/>
      <c r="O4094" s="91"/>
      <c r="P4094" s="91"/>
      <c r="Q4094" s="91"/>
      <c r="R4094" s="91"/>
      <c r="S4094" s="91"/>
      <c r="T4094" s="91">
        <v>1203.46</v>
      </c>
      <c r="U4094" s="91">
        <f t="shared" si="383"/>
        <v>1203.46</v>
      </c>
      <c r="V4094" s="82" t="str">
        <f t="shared" si="381"/>
        <v>115401505921</v>
      </c>
      <c r="W4094" s="83">
        <f>VLOOKUP(V4094,Factors!$E$6:$H$5950,4,FALSE)</f>
        <v>0.1119</v>
      </c>
      <c r="X4094" t="str">
        <f>VLOOKUP(V4094,Factors!$E$6:$F$5950,2,FALSE)</f>
        <v>Customers-All</v>
      </c>
      <c r="Y4094" s="92">
        <f t="shared" si="384"/>
        <v>134.66717400000002</v>
      </c>
      <c r="Z4094" s="92">
        <f t="shared" si="385"/>
        <v>1068.7928260000001</v>
      </c>
      <c r="AA4094" s="92">
        <f t="shared" si="386"/>
        <v>1203.46</v>
      </c>
    </row>
    <row r="4095" spans="1:27" x14ac:dyDescent="0.25">
      <c r="A4095" t="s">
        <v>866</v>
      </c>
      <c r="B4095" t="s">
        <v>761</v>
      </c>
      <c r="C4095" t="s">
        <v>762</v>
      </c>
      <c r="D4095" t="s">
        <v>867</v>
      </c>
      <c r="E4095" t="s">
        <v>868</v>
      </c>
      <c r="F4095" t="str">
        <f t="shared" si="382"/>
        <v>1505</v>
      </c>
      <c r="G4095" t="s">
        <v>715</v>
      </c>
      <c r="H4095" t="s">
        <v>716</v>
      </c>
      <c r="I4095" s="91"/>
      <c r="J4095" s="91"/>
      <c r="K4095" s="91"/>
      <c r="L4095" s="91"/>
      <c r="M4095" s="91"/>
      <c r="N4095" s="91"/>
      <c r="O4095" s="91"/>
      <c r="P4095" s="91"/>
      <c r="Q4095" s="91"/>
      <c r="R4095" s="91"/>
      <c r="S4095" s="91"/>
      <c r="T4095" s="91">
        <v>-566.13</v>
      </c>
      <c r="U4095" s="91">
        <f t="shared" si="383"/>
        <v>-566.13</v>
      </c>
      <c r="V4095" s="82" t="str">
        <f t="shared" si="381"/>
        <v>115401505921</v>
      </c>
      <c r="W4095" s="83">
        <f>VLOOKUP(V4095,Factors!$E$6:$H$5950,4,FALSE)</f>
        <v>0.1119</v>
      </c>
      <c r="X4095" t="str">
        <f>VLOOKUP(V4095,Factors!$E$6:$F$5950,2,FALSE)</f>
        <v>Customers-All</v>
      </c>
      <c r="Y4095" s="92">
        <f t="shared" si="384"/>
        <v>-63.349947</v>
      </c>
      <c r="Z4095" s="92">
        <f t="shared" si="385"/>
        <v>-502.78005300000001</v>
      </c>
      <c r="AA4095" s="92">
        <f t="shared" si="386"/>
        <v>-566.13</v>
      </c>
    </row>
    <row r="4096" spans="1:27" x14ac:dyDescent="0.25">
      <c r="A4096" t="s">
        <v>866</v>
      </c>
      <c r="B4096" t="s">
        <v>761</v>
      </c>
      <c r="C4096" t="s">
        <v>762</v>
      </c>
      <c r="D4096" t="s">
        <v>867</v>
      </c>
      <c r="E4096" t="s">
        <v>868</v>
      </c>
      <c r="F4096" t="str">
        <f t="shared" si="382"/>
        <v>1505</v>
      </c>
      <c r="G4096" t="s">
        <v>136</v>
      </c>
      <c r="H4096" t="s">
        <v>137</v>
      </c>
      <c r="I4096" s="91"/>
      <c r="J4096" s="91"/>
      <c r="K4096" s="91"/>
      <c r="L4096" s="91"/>
      <c r="M4096" s="91"/>
      <c r="N4096" s="91"/>
      <c r="O4096" s="91"/>
      <c r="P4096" s="91"/>
      <c r="Q4096" s="91"/>
      <c r="R4096" s="91"/>
      <c r="S4096" s="91"/>
      <c r="T4096" s="91">
        <v>4</v>
      </c>
      <c r="U4096" s="91">
        <f t="shared" si="383"/>
        <v>4</v>
      </c>
      <c r="V4096" s="82" t="str">
        <f t="shared" si="381"/>
        <v>115401505921</v>
      </c>
      <c r="W4096" s="83">
        <f>VLOOKUP(V4096,Factors!$E$6:$H$5950,4,FALSE)</f>
        <v>0.1119</v>
      </c>
      <c r="X4096" t="str">
        <f>VLOOKUP(V4096,Factors!$E$6:$F$5950,2,FALSE)</f>
        <v>Customers-All</v>
      </c>
      <c r="Y4096" s="92">
        <f t="shared" si="384"/>
        <v>0.4476</v>
      </c>
      <c r="Z4096" s="92">
        <f t="shared" si="385"/>
        <v>3.5524</v>
      </c>
      <c r="AA4096" s="92">
        <f t="shared" si="386"/>
        <v>4</v>
      </c>
    </row>
    <row r="4097" spans="1:27" x14ac:dyDescent="0.25">
      <c r="A4097" t="s">
        <v>866</v>
      </c>
      <c r="B4097" t="s">
        <v>761</v>
      </c>
      <c r="C4097" t="s">
        <v>762</v>
      </c>
      <c r="D4097" t="s">
        <v>867</v>
      </c>
      <c r="E4097" t="s">
        <v>868</v>
      </c>
      <c r="F4097" t="str">
        <f t="shared" si="382"/>
        <v>1505</v>
      </c>
      <c r="G4097" t="s">
        <v>199</v>
      </c>
      <c r="H4097" t="s">
        <v>200</v>
      </c>
      <c r="I4097" s="91"/>
      <c r="J4097" s="91"/>
      <c r="K4097" s="91"/>
      <c r="L4097" s="91"/>
      <c r="M4097" s="91"/>
      <c r="N4097" s="91"/>
      <c r="O4097" s="91"/>
      <c r="P4097" s="91"/>
      <c r="Q4097" s="91"/>
      <c r="R4097" s="91"/>
      <c r="S4097" s="91"/>
      <c r="T4097" s="91">
        <v>2916.26</v>
      </c>
      <c r="U4097" s="91">
        <f t="shared" si="383"/>
        <v>2916.26</v>
      </c>
      <c r="V4097" s="82" t="str">
        <f t="shared" si="381"/>
        <v>115401505921</v>
      </c>
      <c r="W4097" s="83">
        <f>VLOOKUP(V4097,Factors!$E$6:$H$5950,4,FALSE)</f>
        <v>0.1119</v>
      </c>
      <c r="X4097" t="str">
        <f>VLOOKUP(V4097,Factors!$E$6:$F$5950,2,FALSE)</f>
        <v>Customers-All</v>
      </c>
      <c r="Y4097" s="92">
        <f t="shared" si="384"/>
        <v>326.32949400000001</v>
      </c>
      <c r="Z4097" s="92">
        <f t="shared" si="385"/>
        <v>2589.9305060000002</v>
      </c>
      <c r="AA4097" s="92">
        <f t="shared" si="386"/>
        <v>2916.26</v>
      </c>
    </row>
    <row r="4098" spans="1:27" x14ac:dyDescent="0.25">
      <c r="A4098" t="s">
        <v>866</v>
      </c>
      <c r="B4098" t="s">
        <v>761</v>
      </c>
      <c r="C4098" t="s">
        <v>762</v>
      </c>
      <c r="D4098" t="s">
        <v>867</v>
      </c>
      <c r="E4098" t="s">
        <v>868</v>
      </c>
      <c r="F4098" t="str">
        <f t="shared" si="382"/>
        <v>1505</v>
      </c>
      <c r="G4098" t="s">
        <v>138</v>
      </c>
      <c r="H4098" t="s">
        <v>139</v>
      </c>
      <c r="I4098" s="91"/>
      <c r="J4098" s="91"/>
      <c r="K4098" s="91"/>
      <c r="L4098" s="91"/>
      <c r="M4098" s="91"/>
      <c r="N4098" s="91"/>
      <c r="O4098" s="91"/>
      <c r="P4098" s="91"/>
      <c r="Q4098" s="91"/>
      <c r="R4098" s="91"/>
      <c r="S4098" s="91"/>
      <c r="T4098" s="91">
        <v>302.3</v>
      </c>
      <c r="U4098" s="91">
        <f t="shared" si="383"/>
        <v>302.3</v>
      </c>
      <c r="V4098" s="82" t="str">
        <f t="shared" si="381"/>
        <v>115401505921</v>
      </c>
      <c r="W4098" s="83">
        <f>VLOOKUP(V4098,Factors!$E$6:$H$5950,4,FALSE)</f>
        <v>0.1119</v>
      </c>
      <c r="X4098" t="str">
        <f>VLOOKUP(V4098,Factors!$E$6:$F$5950,2,FALSE)</f>
        <v>Customers-All</v>
      </c>
      <c r="Y4098" s="92">
        <f t="shared" si="384"/>
        <v>33.827370000000002</v>
      </c>
      <c r="Z4098" s="92">
        <f t="shared" si="385"/>
        <v>268.47262999999998</v>
      </c>
      <c r="AA4098" s="92">
        <f t="shared" si="386"/>
        <v>302.29999999999995</v>
      </c>
    </row>
    <row r="4099" spans="1:27" x14ac:dyDescent="0.25">
      <c r="A4099" t="s">
        <v>866</v>
      </c>
      <c r="B4099" t="s">
        <v>761</v>
      </c>
      <c r="C4099" t="s">
        <v>762</v>
      </c>
      <c r="D4099" t="s">
        <v>867</v>
      </c>
      <c r="E4099" t="s">
        <v>868</v>
      </c>
      <c r="F4099" t="str">
        <f t="shared" si="382"/>
        <v>1505</v>
      </c>
      <c r="G4099" t="s">
        <v>102</v>
      </c>
      <c r="H4099" t="s">
        <v>103</v>
      </c>
      <c r="I4099" s="91"/>
      <c r="J4099" s="91"/>
      <c r="K4099" s="91"/>
      <c r="L4099" s="91"/>
      <c r="M4099" s="91"/>
      <c r="N4099" s="91"/>
      <c r="O4099" s="91"/>
      <c r="P4099" s="91"/>
      <c r="Q4099" s="91"/>
      <c r="R4099" s="91"/>
      <c r="S4099" s="91"/>
      <c r="T4099" s="91">
        <v>2145.88</v>
      </c>
      <c r="U4099" s="91">
        <f t="shared" si="383"/>
        <v>2145.88</v>
      </c>
      <c r="V4099" s="82" t="str">
        <f t="shared" si="381"/>
        <v>115401505921</v>
      </c>
      <c r="W4099" s="83">
        <f>VLOOKUP(V4099,Factors!$E$6:$H$5950,4,FALSE)</f>
        <v>0.1119</v>
      </c>
      <c r="X4099" t="str">
        <f>VLOOKUP(V4099,Factors!$E$6:$F$5950,2,FALSE)</f>
        <v>Customers-All</v>
      </c>
      <c r="Y4099" s="92">
        <f t="shared" si="384"/>
        <v>240.12397200000001</v>
      </c>
      <c r="Z4099" s="92">
        <f t="shared" si="385"/>
        <v>1905.756028</v>
      </c>
      <c r="AA4099" s="92">
        <f t="shared" si="386"/>
        <v>2145.88</v>
      </c>
    </row>
    <row r="4100" spans="1:27" x14ac:dyDescent="0.25">
      <c r="A4100" t="s">
        <v>866</v>
      </c>
      <c r="B4100" t="s">
        <v>761</v>
      </c>
      <c r="C4100" t="s">
        <v>762</v>
      </c>
      <c r="D4100" t="s">
        <v>867</v>
      </c>
      <c r="E4100" t="s">
        <v>868</v>
      </c>
      <c r="F4100" t="str">
        <f t="shared" si="382"/>
        <v>1505</v>
      </c>
      <c r="G4100" t="s">
        <v>30</v>
      </c>
      <c r="H4100" t="s">
        <v>31</v>
      </c>
      <c r="I4100" s="91"/>
      <c r="J4100" s="91"/>
      <c r="K4100" s="91"/>
      <c r="L4100" s="91"/>
      <c r="M4100" s="91"/>
      <c r="N4100" s="91"/>
      <c r="O4100" s="91"/>
      <c r="P4100" s="91"/>
      <c r="Q4100" s="91"/>
      <c r="R4100" s="91"/>
      <c r="S4100" s="91"/>
      <c r="T4100" s="91">
        <v>23</v>
      </c>
      <c r="U4100" s="91">
        <f t="shared" si="383"/>
        <v>23</v>
      </c>
      <c r="V4100" s="82" t="str">
        <f t="shared" ref="V4100:V4163" si="387">CONCATENATE(B4100,RIGHT(D4100,4),A4100)</f>
        <v>115401505921</v>
      </c>
      <c r="W4100" s="83">
        <f>VLOOKUP(V4100,Factors!$E$6:$H$5950,4,FALSE)</f>
        <v>0.1119</v>
      </c>
      <c r="X4100" t="str">
        <f>VLOOKUP(V4100,Factors!$E$6:$F$5950,2,FALSE)</f>
        <v>Customers-All</v>
      </c>
      <c r="Y4100" s="92">
        <f t="shared" si="384"/>
        <v>2.5737000000000001</v>
      </c>
      <c r="Z4100" s="92">
        <f t="shared" si="385"/>
        <v>20.426300000000001</v>
      </c>
      <c r="AA4100" s="92">
        <f t="shared" si="386"/>
        <v>23</v>
      </c>
    </row>
    <row r="4101" spans="1:27" x14ac:dyDescent="0.25">
      <c r="A4101" t="s">
        <v>866</v>
      </c>
      <c r="B4101" t="s">
        <v>761</v>
      </c>
      <c r="C4101" t="s">
        <v>762</v>
      </c>
      <c r="D4101" t="s">
        <v>867</v>
      </c>
      <c r="E4101" t="s">
        <v>868</v>
      </c>
      <c r="F4101" t="str">
        <f t="shared" ref="F4101:F4164" si="388">RIGHT(D4101,4)</f>
        <v>1505</v>
      </c>
      <c r="G4101" t="s">
        <v>357</v>
      </c>
      <c r="H4101" t="s">
        <v>358</v>
      </c>
      <c r="I4101" s="91"/>
      <c r="J4101" s="91"/>
      <c r="K4101" s="91"/>
      <c r="L4101" s="91"/>
      <c r="M4101" s="91"/>
      <c r="N4101" s="91"/>
      <c r="O4101" s="91"/>
      <c r="P4101" s="91"/>
      <c r="Q4101" s="91"/>
      <c r="R4101" s="91"/>
      <c r="S4101" s="91"/>
      <c r="T4101" s="91">
        <v>13.83</v>
      </c>
      <c r="U4101" s="91">
        <f t="shared" ref="U4101:U4164" si="389">SUM(I4101:T4101)</f>
        <v>13.83</v>
      </c>
      <c r="V4101" s="82" t="str">
        <f t="shared" si="387"/>
        <v>115401505921</v>
      </c>
      <c r="W4101" s="83">
        <f>VLOOKUP(V4101,Factors!$E$6:$H$5950,4,FALSE)</f>
        <v>0.1119</v>
      </c>
      <c r="X4101" t="str">
        <f>VLOOKUP(V4101,Factors!$E$6:$F$5950,2,FALSE)</f>
        <v>Customers-All</v>
      </c>
      <c r="Y4101" s="92">
        <f t="shared" si="384"/>
        <v>1.547577</v>
      </c>
      <c r="Z4101" s="92">
        <f t="shared" si="385"/>
        <v>12.282423</v>
      </c>
      <c r="AA4101" s="92">
        <f t="shared" si="386"/>
        <v>13.83</v>
      </c>
    </row>
    <row r="4102" spans="1:27" x14ac:dyDescent="0.25">
      <c r="A4102" t="s">
        <v>866</v>
      </c>
      <c r="B4102" t="s">
        <v>761</v>
      </c>
      <c r="C4102" t="s">
        <v>762</v>
      </c>
      <c r="D4102" t="s">
        <v>867</v>
      </c>
      <c r="E4102" t="s">
        <v>868</v>
      </c>
      <c r="F4102" t="str">
        <f t="shared" si="388"/>
        <v>1505</v>
      </c>
      <c r="G4102" t="s">
        <v>144</v>
      </c>
      <c r="H4102" t="s">
        <v>145</v>
      </c>
      <c r="I4102" s="91"/>
      <c r="J4102" s="91"/>
      <c r="K4102" s="91"/>
      <c r="L4102" s="91"/>
      <c r="M4102" s="91"/>
      <c r="N4102" s="91"/>
      <c r="O4102" s="91"/>
      <c r="P4102" s="91"/>
      <c r="Q4102" s="91"/>
      <c r="R4102" s="91"/>
      <c r="S4102" s="91"/>
      <c r="T4102" s="91">
        <v>326.67</v>
      </c>
      <c r="U4102" s="91">
        <f t="shared" si="389"/>
        <v>326.67</v>
      </c>
      <c r="V4102" s="82" t="str">
        <f t="shared" si="387"/>
        <v>115401505921</v>
      </c>
      <c r="W4102" s="83">
        <f>VLOOKUP(V4102,Factors!$E$6:$H$5950,4,FALSE)</f>
        <v>0.1119</v>
      </c>
      <c r="X4102" t="str">
        <f>VLOOKUP(V4102,Factors!$E$6:$F$5950,2,FALSE)</f>
        <v>Customers-All</v>
      </c>
      <c r="Y4102" s="92">
        <f t="shared" si="384"/>
        <v>36.554372999999998</v>
      </c>
      <c r="Z4102" s="92">
        <f t="shared" si="385"/>
        <v>290.11562700000002</v>
      </c>
      <c r="AA4102" s="92">
        <f t="shared" si="386"/>
        <v>326.67</v>
      </c>
    </row>
    <row r="4103" spans="1:27" x14ac:dyDescent="0.25">
      <c r="A4103" t="s">
        <v>866</v>
      </c>
      <c r="B4103" t="s">
        <v>761</v>
      </c>
      <c r="C4103" t="s">
        <v>762</v>
      </c>
      <c r="D4103" t="s">
        <v>867</v>
      </c>
      <c r="E4103" t="s">
        <v>868</v>
      </c>
      <c r="F4103" t="str">
        <f t="shared" si="388"/>
        <v>1505</v>
      </c>
      <c r="G4103" t="s">
        <v>146</v>
      </c>
      <c r="H4103" t="s">
        <v>147</v>
      </c>
      <c r="I4103" s="91"/>
      <c r="J4103" s="91"/>
      <c r="K4103" s="91"/>
      <c r="L4103" s="91"/>
      <c r="M4103" s="91"/>
      <c r="N4103" s="91"/>
      <c r="O4103" s="91"/>
      <c r="P4103" s="91"/>
      <c r="Q4103" s="91"/>
      <c r="R4103" s="91"/>
      <c r="S4103" s="91"/>
      <c r="T4103" s="91">
        <v>928.92</v>
      </c>
      <c r="U4103" s="91">
        <f t="shared" si="389"/>
        <v>928.92</v>
      </c>
      <c r="V4103" s="82" t="str">
        <f t="shared" si="387"/>
        <v>115401505921</v>
      </c>
      <c r="W4103" s="83">
        <f>VLOOKUP(V4103,Factors!$E$6:$H$5950,4,FALSE)</f>
        <v>0.1119</v>
      </c>
      <c r="X4103" t="str">
        <f>VLOOKUP(V4103,Factors!$E$6:$F$5950,2,FALSE)</f>
        <v>Customers-All</v>
      </c>
      <c r="Y4103" s="92">
        <f t="shared" si="384"/>
        <v>103.94614799999999</v>
      </c>
      <c r="Z4103" s="92">
        <f t="shared" si="385"/>
        <v>824.97385199999997</v>
      </c>
      <c r="AA4103" s="92">
        <f t="shared" si="386"/>
        <v>928.92</v>
      </c>
    </row>
    <row r="4104" spans="1:27" x14ac:dyDescent="0.25">
      <c r="A4104" t="s">
        <v>866</v>
      </c>
      <c r="B4104" t="s">
        <v>221</v>
      </c>
      <c r="C4104" t="s">
        <v>222</v>
      </c>
      <c r="D4104" t="s">
        <v>869</v>
      </c>
      <c r="E4104" t="s">
        <v>870</v>
      </c>
      <c r="F4104" t="str">
        <f t="shared" si="388"/>
        <v>2966</v>
      </c>
      <c r="G4104" t="s">
        <v>144</v>
      </c>
      <c r="H4104" t="s">
        <v>145</v>
      </c>
      <c r="I4104" s="91"/>
      <c r="J4104" s="91"/>
      <c r="K4104" s="91"/>
      <c r="L4104" s="91"/>
      <c r="M4104" s="91"/>
      <c r="N4104" s="91"/>
      <c r="O4104" s="91"/>
      <c r="P4104" s="91">
        <v>50.5</v>
      </c>
      <c r="Q4104" s="91"/>
      <c r="R4104" s="91">
        <v>26</v>
      </c>
      <c r="S4104" s="91"/>
      <c r="T4104" s="91">
        <v>44</v>
      </c>
      <c r="U4104" s="91">
        <f t="shared" si="389"/>
        <v>120.5</v>
      </c>
      <c r="V4104" s="82" t="str">
        <f t="shared" si="387"/>
        <v>115502966921</v>
      </c>
      <c r="W4104" s="83">
        <f>VLOOKUP(V4104,Factors!$E$6:$H$5950,4,FALSE)</f>
        <v>0.1119</v>
      </c>
      <c r="X4104" t="str">
        <f>VLOOKUP(V4104,Factors!$E$6:$F$5950,2,FALSE)</f>
        <v>customers-all</v>
      </c>
      <c r="Y4104" s="92">
        <f t="shared" si="384"/>
        <v>13.48395</v>
      </c>
      <c r="Z4104" s="92">
        <f t="shared" si="385"/>
        <v>107.01605000000001</v>
      </c>
      <c r="AA4104" s="92">
        <f t="shared" si="386"/>
        <v>120.5</v>
      </c>
    </row>
    <row r="4105" spans="1:27" x14ac:dyDescent="0.25">
      <c r="A4105" t="s">
        <v>866</v>
      </c>
      <c r="B4105" t="s">
        <v>765</v>
      </c>
      <c r="C4105" t="s">
        <v>766</v>
      </c>
      <c r="D4105" t="s">
        <v>867</v>
      </c>
      <c r="E4105" t="s">
        <v>868</v>
      </c>
      <c r="F4105" t="str">
        <f t="shared" si="388"/>
        <v>1505</v>
      </c>
      <c r="G4105" t="s">
        <v>118</v>
      </c>
      <c r="H4105" t="s">
        <v>119</v>
      </c>
      <c r="I4105" s="91"/>
      <c r="J4105" s="91"/>
      <c r="K4105" s="91">
        <v>150</v>
      </c>
      <c r="L4105" s="91"/>
      <c r="M4105" s="91">
        <v>349</v>
      </c>
      <c r="N4105" s="91"/>
      <c r="O4105" s="91"/>
      <c r="P4105" s="91"/>
      <c r="Q4105" s="91"/>
      <c r="R4105" s="91"/>
      <c r="S4105" s="91">
        <v>225</v>
      </c>
      <c r="T4105" s="91"/>
      <c r="U4105" s="91">
        <f t="shared" si="389"/>
        <v>724</v>
      </c>
      <c r="V4105" s="82" t="str">
        <f t="shared" si="387"/>
        <v>115901505921</v>
      </c>
      <c r="W4105" s="83">
        <f>VLOOKUP(V4105,Factors!$E$6:$H$5950,4,FALSE)</f>
        <v>0</v>
      </c>
      <c r="X4105" t="str">
        <f>VLOOKUP(V4105,Factors!$E$6:$F$5950,2,FALSE)</f>
        <v>Direct-OR</v>
      </c>
      <c r="Y4105" s="92">
        <f t="shared" si="384"/>
        <v>0</v>
      </c>
      <c r="Z4105" s="92">
        <f t="shared" si="385"/>
        <v>724</v>
      </c>
      <c r="AA4105" s="92">
        <f t="shared" si="386"/>
        <v>724</v>
      </c>
    </row>
    <row r="4106" spans="1:27" x14ac:dyDescent="0.25">
      <c r="A4106" t="s">
        <v>866</v>
      </c>
      <c r="B4106" t="s">
        <v>765</v>
      </c>
      <c r="C4106" t="s">
        <v>766</v>
      </c>
      <c r="D4106" t="s">
        <v>867</v>
      </c>
      <c r="E4106" t="s">
        <v>868</v>
      </c>
      <c r="F4106" t="str">
        <f t="shared" si="388"/>
        <v>1505</v>
      </c>
      <c r="G4106" t="s">
        <v>120</v>
      </c>
      <c r="H4106" t="s">
        <v>121</v>
      </c>
      <c r="I4106" s="91"/>
      <c r="J4106" s="91">
        <v>146.61000000000001</v>
      </c>
      <c r="K4106" s="91"/>
      <c r="L4106" s="91"/>
      <c r="M4106" s="91"/>
      <c r="N4106" s="91"/>
      <c r="O4106" s="91"/>
      <c r="P4106" s="91">
        <v>23.98</v>
      </c>
      <c r="Q4106" s="91">
        <v>143.83000000000001</v>
      </c>
      <c r="R4106" s="91"/>
      <c r="S4106" s="91">
        <v>157.83000000000001</v>
      </c>
      <c r="T4106" s="91"/>
      <c r="U4106" s="91">
        <f t="shared" si="389"/>
        <v>472.25</v>
      </c>
      <c r="V4106" s="82" t="str">
        <f t="shared" si="387"/>
        <v>115901505921</v>
      </c>
      <c r="W4106" s="83">
        <f>VLOOKUP(V4106,Factors!$E$6:$H$5950,4,FALSE)</f>
        <v>0</v>
      </c>
      <c r="X4106" t="str">
        <f>VLOOKUP(V4106,Factors!$E$6:$F$5950,2,FALSE)</f>
        <v>Direct-OR</v>
      </c>
      <c r="Y4106" s="92">
        <f t="shared" si="384"/>
        <v>0</v>
      </c>
      <c r="Z4106" s="92">
        <f t="shared" si="385"/>
        <v>472.25</v>
      </c>
      <c r="AA4106" s="92">
        <f t="shared" si="386"/>
        <v>472.25</v>
      </c>
    </row>
    <row r="4107" spans="1:27" x14ac:dyDescent="0.25">
      <c r="A4107" t="s">
        <v>866</v>
      </c>
      <c r="B4107" t="s">
        <v>765</v>
      </c>
      <c r="C4107" t="s">
        <v>766</v>
      </c>
      <c r="D4107" t="s">
        <v>867</v>
      </c>
      <c r="E4107" t="s">
        <v>868</v>
      </c>
      <c r="F4107" t="str">
        <f t="shared" si="388"/>
        <v>1505</v>
      </c>
      <c r="G4107" t="s">
        <v>94</v>
      </c>
      <c r="H4107" t="s">
        <v>95</v>
      </c>
      <c r="I4107" s="91"/>
      <c r="J4107" s="91"/>
      <c r="K4107" s="91"/>
      <c r="L4107" s="91"/>
      <c r="M4107" s="91">
        <v>117.73</v>
      </c>
      <c r="N4107" s="91"/>
      <c r="O4107" s="91"/>
      <c r="P4107" s="91"/>
      <c r="Q4107" s="91"/>
      <c r="R4107" s="91"/>
      <c r="S4107" s="91"/>
      <c r="T4107" s="91"/>
      <c r="U4107" s="91">
        <f t="shared" si="389"/>
        <v>117.73</v>
      </c>
      <c r="V4107" s="82" t="str">
        <f t="shared" si="387"/>
        <v>115901505921</v>
      </c>
      <c r="W4107" s="83">
        <f>VLOOKUP(V4107,Factors!$E$6:$H$5950,4,FALSE)</f>
        <v>0</v>
      </c>
      <c r="X4107" t="str">
        <f>VLOOKUP(V4107,Factors!$E$6:$F$5950,2,FALSE)</f>
        <v>Direct-OR</v>
      </c>
      <c r="Y4107" s="92">
        <f t="shared" si="384"/>
        <v>0</v>
      </c>
      <c r="Z4107" s="92">
        <f t="shared" si="385"/>
        <v>117.73</v>
      </c>
      <c r="AA4107" s="92">
        <f t="shared" si="386"/>
        <v>117.73</v>
      </c>
    </row>
    <row r="4108" spans="1:27" x14ac:dyDescent="0.25">
      <c r="A4108" t="s">
        <v>866</v>
      </c>
      <c r="B4108" t="s">
        <v>765</v>
      </c>
      <c r="C4108" t="s">
        <v>766</v>
      </c>
      <c r="D4108" t="s">
        <v>867</v>
      </c>
      <c r="E4108" t="s">
        <v>868</v>
      </c>
      <c r="F4108" t="str">
        <f t="shared" si="388"/>
        <v>1505</v>
      </c>
      <c r="G4108" t="s">
        <v>122</v>
      </c>
      <c r="H4108" t="s">
        <v>123</v>
      </c>
      <c r="I4108" s="91"/>
      <c r="J4108" s="91"/>
      <c r="K4108" s="91"/>
      <c r="L4108" s="91"/>
      <c r="M4108" s="91"/>
      <c r="N4108" s="91"/>
      <c r="O4108" s="91"/>
      <c r="P4108" s="91"/>
      <c r="Q4108" s="91"/>
      <c r="R4108" s="91">
        <v>400</v>
      </c>
      <c r="S4108" s="91"/>
      <c r="T4108" s="91"/>
      <c r="U4108" s="91">
        <f t="shared" si="389"/>
        <v>400</v>
      </c>
      <c r="V4108" s="82" t="str">
        <f t="shared" si="387"/>
        <v>115901505921</v>
      </c>
      <c r="W4108" s="83">
        <f>VLOOKUP(V4108,Factors!$E$6:$H$5950,4,FALSE)</f>
        <v>0</v>
      </c>
      <c r="X4108" t="str">
        <f>VLOOKUP(V4108,Factors!$E$6:$F$5950,2,FALSE)</f>
        <v>Direct-OR</v>
      </c>
      <c r="Y4108" s="92">
        <f t="shared" si="384"/>
        <v>0</v>
      </c>
      <c r="Z4108" s="92">
        <f t="shared" si="385"/>
        <v>400</v>
      </c>
      <c r="AA4108" s="92">
        <f t="shared" si="386"/>
        <v>400</v>
      </c>
    </row>
    <row r="4109" spans="1:27" x14ac:dyDescent="0.25">
      <c r="A4109" t="s">
        <v>866</v>
      </c>
      <c r="B4109" t="s">
        <v>765</v>
      </c>
      <c r="C4109" t="s">
        <v>766</v>
      </c>
      <c r="D4109" t="s">
        <v>867</v>
      </c>
      <c r="E4109" t="s">
        <v>868</v>
      </c>
      <c r="F4109" t="str">
        <f t="shared" si="388"/>
        <v>1505</v>
      </c>
      <c r="G4109" t="s">
        <v>44</v>
      </c>
      <c r="H4109" t="s">
        <v>45</v>
      </c>
      <c r="I4109" s="91"/>
      <c r="J4109" s="91"/>
      <c r="K4109" s="91"/>
      <c r="L4109" s="91"/>
      <c r="M4109" s="91"/>
      <c r="N4109" s="91"/>
      <c r="O4109" s="91"/>
      <c r="P4109" s="91"/>
      <c r="Q4109" s="91"/>
      <c r="R4109" s="91">
        <v>86.47</v>
      </c>
      <c r="S4109" s="91"/>
      <c r="T4109" s="91"/>
      <c r="U4109" s="91">
        <f t="shared" si="389"/>
        <v>86.47</v>
      </c>
      <c r="V4109" s="82" t="str">
        <f t="shared" si="387"/>
        <v>115901505921</v>
      </c>
      <c r="W4109" s="83">
        <f>VLOOKUP(V4109,Factors!$E$6:$H$5950,4,FALSE)</f>
        <v>0</v>
      </c>
      <c r="X4109" t="str">
        <f>VLOOKUP(V4109,Factors!$E$6:$F$5950,2,FALSE)</f>
        <v>Direct-OR</v>
      </c>
      <c r="Y4109" s="92">
        <f t="shared" si="384"/>
        <v>0</v>
      </c>
      <c r="Z4109" s="92">
        <f t="shared" si="385"/>
        <v>86.47</v>
      </c>
      <c r="AA4109" s="92">
        <f t="shared" si="386"/>
        <v>86.47</v>
      </c>
    </row>
    <row r="4110" spans="1:27" x14ac:dyDescent="0.25">
      <c r="A4110" t="s">
        <v>866</v>
      </c>
      <c r="B4110" t="s">
        <v>765</v>
      </c>
      <c r="C4110" t="s">
        <v>766</v>
      </c>
      <c r="D4110" t="s">
        <v>867</v>
      </c>
      <c r="E4110" t="s">
        <v>868</v>
      </c>
      <c r="F4110" t="str">
        <f t="shared" si="388"/>
        <v>1505</v>
      </c>
      <c r="G4110" t="s">
        <v>71</v>
      </c>
      <c r="H4110" t="s">
        <v>72</v>
      </c>
      <c r="I4110" s="91"/>
      <c r="J4110" s="91"/>
      <c r="K4110" s="91"/>
      <c r="L4110" s="91"/>
      <c r="M4110" s="91"/>
      <c r="N4110" s="91"/>
      <c r="O4110" s="91">
        <v>11.91</v>
      </c>
      <c r="P4110" s="91"/>
      <c r="Q4110" s="91"/>
      <c r="R4110" s="91"/>
      <c r="S4110" s="91"/>
      <c r="T4110" s="91"/>
      <c r="U4110" s="91">
        <f t="shared" si="389"/>
        <v>11.91</v>
      </c>
      <c r="V4110" s="82" t="str">
        <f t="shared" si="387"/>
        <v>115901505921</v>
      </c>
      <c r="W4110" s="83">
        <f>VLOOKUP(V4110,Factors!$E$6:$H$5950,4,FALSE)</f>
        <v>0</v>
      </c>
      <c r="X4110" t="str">
        <f>VLOOKUP(V4110,Factors!$E$6:$F$5950,2,FALSE)</f>
        <v>Direct-OR</v>
      </c>
      <c r="Y4110" s="92">
        <f t="shared" si="384"/>
        <v>0</v>
      </c>
      <c r="Z4110" s="92">
        <f t="shared" si="385"/>
        <v>11.91</v>
      </c>
      <c r="AA4110" s="92">
        <f t="shared" si="386"/>
        <v>11.91</v>
      </c>
    </row>
    <row r="4111" spans="1:27" x14ac:dyDescent="0.25">
      <c r="A4111" t="s">
        <v>866</v>
      </c>
      <c r="B4111" t="s">
        <v>765</v>
      </c>
      <c r="C4111" t="s">
        <v>766</v>
      </c>
      <c r="D4111" t="s">
        <v>867</v>
      </c>
      <c r="E4111" t="s">
        <v>868</v>
      </c>
      <c r="F4111" t="str">
        <f t="shared" si="388"/>
        <v>1505</v>
      </c>
      <c r="G4111" t="s">
        <v>98</v>
      </c>
      <c r="H4111" t="s">
        <v>99</v>
      </c>
      <c r="I4111" s="91"/>
      <c r="J4111" s="91"/>
      <c r="K4111" s="91"/>
      <c r="L4111" s="91">
        <v>8.49</v>
      </c>
      <c r="M4111" s="91"/>
      <c r="N4111" s="91"/>
      <c r="O4111" s="91"/>
      <c r="P4111" s="91"/>
      <c r="Q4111" s="91"/>
      <c r="R4111" s="91">
        <v>28.41</v>
      </c>
      <c r="S4111" s="91"/>
      <c r="T4111" s="91"/>
      <c r="U4111" s="91">
        <f t="shared" si="389"/>
        <v>36.9</v>
      </c>
      <c r="V4111" s="82" t="str">
        <f t="shared" si="387"/>
        <v>115901505921</v>
      </c>
      <c r="W4111" s="83">
        <f>VLOOKUP(V4111,Factors!$E$6:$H$5950,4,FALSE)</f>
        <v>0</v>
      </c>
      <c r="X4111" t="str">
        <f>VLOOKUP(V4111,Factors!$E$6:$F$5950,2,FALSE)</f>
        <v>Direct-OR</v>
      </c>
      <c r="Y4111" s="92">
        <f t="shared" si="384"/>
        <v>0</v>
      </c>
      <c r="Z4111" s="92">
        <f t="shared" si="385"/>
        <v>36.9</v>
      </c>
      <c r="AA4111" s="92">
        <f t="shared" si="386"/>
        <v>36.9</v>
      </c>
    </row>
    <row r="4112" spans="1:27" x14ac:dyDescent="0.25">
      <c r="A4112" t="s">
        <v>866</v>
      </c>
      <c r="B4112" t="s">
        <v>765</v>
      </c>
      <c r="C4112" t="s">
        <v>766</v>
      </c>
      <c r="D4112" t="s">
        <v>867</v>
      </c>
      <c r="E4112" t="s">
        <v>868</v>
      </c>
      <c r="F4112" t="str">
        <f t="shared" si="388"/>
        <v>1505</v>
      </c>
      <c r="G4112" t="s">
        <v>136</v>
      </c>
      <c r="H4112" t="s">
        <v>137</v>
      </c>
      <c r="I4112" s="91"/>
      <c r="J4112" s="91"/>
      <c r="K4112" s="91">
        <v>14</v>
      </c>
      <c r="L4112" s="91"/>
      <c r="M4112" s="91"/>
      <c r="N4112" s="91"/>
      <c r="O4112" s="91"/>
      <c r="P4112" s="91"/>
      <c r="Q4112" s="91">
        <v>4.5</v>
      </c>
      <c r="R4112" s="91"/>
      <c r="S4112" s="91"/>
      <c r="T4112" s="91"/>
      <c r="U4112" s="91">
        <f t="shared" si="389"/>
        <v>18.5</v>
      </c>
      <c r="V4112" s="82" t="str">
        <f t="shared" si="387"/>
        <v>115901505921</v>
      </c>
      <c r="W4112" s="83">
        <f>VLOOKUP(V4112,Factors!$E$6:$H$5950,4,FALSE)</f>
        <v>0</v>
      </c>
      <c r="X4112" t="str">
        <f>VLOOKUP(V4112,Factors!$E$6:$F$5950,2,FALSE)</f>
        <v>Direct-OR</v>
      </c>
      <c r="Y4112" s="92">
        <f t="shared" si="384"/>
        <v>0</v>
      </c>
      <c r="Z4112" s="92">
        <f t="shared" si="385"/>
        <v>18.5</v>
      </c>
      <c r="AA4112" s="92">
        <f t="shared" si="386"/>
        <v>18.5</v>
      </c>
    </row>
    <row r="4113" spans="1:27" x14ac:dyDescent="0.25">
      <c r="A4113" t="s">
        <v>866</v>
      </c>
      <c r="B4113" t="s">
        <v>765</v>
      </c>
      <c r="C4113" t="s">
        <v>766</v>
      </c>
      <c r="D4113" t="s">
        <v>867</v>
      </c>
      <c r="E4113" t="s">
        <v>868</v>
      </c>
      <c r="F4113" t="str">
        <f t="shared" si="388"/>
        <v>1505</v>
      </c>
      <c r="G4113" t="s">
        <v>102</v>
      </c>
      <c r="H4113" t="s">
        <v>103</v>
      </c>
      <c r="I4113" s="91">
        <v>306.5</v>
      </c>
      <c r="J4113" s="91">
        <v>416.85</v>
      </c>
      <c r="K4113" s="91">
        <v>392.32</v>
      </c>
      <c r="L4113" s="91">
        <v>25600.74</v>
      </c>
      <c r="M4113" s="91">
        <v>-24270.53</v>
      </c>
      <c r="N4113" s="91">
        <v>404.58</v>
      </c>
      <c r="O4113" s="91">
        <v>343.28</v>
      </c>
      <c r="P4113" s="91"/>
      <c r="Q4113" s="91">
        <v>392.29</v>
      </c>
      <c r="R4113" s="91"/>
      <c r="S4113" s="91"/>
      <c r="T4113" s="91"/>
      <c r="U4113" s="91">
        <f t="shared" si="389"/>
        <v>3586.0300000000043</v>
      </c>
      <c r="V4113" s="82" t="str">
        <f t="shared" si="387"/>
        <v>115901505921</v>
      </c>
      <c r="W4113" s="83">
        <f>VLOOKUP(V4113,Factors!$E$6:$H$5950,4,FALSE)</f>
        <v>0</v>
      </c>
      <c r="X4113" t="str">
        <f>VLOOKUP(V4113,Factors!$E$6:$F$5950,2,FALSE)</f>
        <v>Direct-OR</v>
      </c>
      <c r="Y4113" s="92">
        <f t="shared" si="384"/>
        <v>0</v>
      </c>
      <c r="Z4113" s="92">
        <f t="shared" si="385"/>
        <v>3586.0300000000043</v>
      </c>
      <c r="AA4113" s="92">
        <f t="shared" si="386"/>
        <v>3586.0300000000043</v>
      </c>
    </row>
    <row r="4114" spans="1:27" x14ac:dyDescent="0.25">
      <c r="A4114" t="s">
        <v>866</v>
      </c>
      <c r="B4114" t="s">
        <v>765</v>
      </c>
      <c r="C4114" t="s">
        <v>766</v>
      </c>
      <c r="D4114" t="s">
        <v>867</v>
      </c>
      <c r="E4114" t="s">
        <v>868</v>
      </c>
      <c r="F4114" t="str">
        <f t="shared" si="388"/>
        <v>1505</v>
      </c>
      <c r="G4114" t="s">
        <v>144</v>
      </c>
      <c r="H4114" t="s">
        <v>145</v>
      </c>
      <c r="I4114" s="91"/>
      <c r="J4114" s="91">
        <v>89.95</v>
      </c>
      <c r="K4114" s="91"/>
      <c r="L4114" s="91"/>
      <c r="M4114" s="91">
        <v>54.75</v>
      </c>
      <c r="N4114" s="91">
        <v>117.78</v>
      </c>
      <c r="O4114" s="91"/>
      <c r="P4114" s="91">
        <v>40</v>
      </c>
      <c r="Q4114" s="91">
        <v>106</v>
      </c>
      <c r="R4114" s="91">
        <v>51</v>
      </c>
      <c r="S4114" s="91">
        <v>298.10000000000002</v>
      </c>
      <c r="T4114" s="91">
        <v>117.29</v>
      </c>
      <c r="U4114" s="91">
        <f t="shared" si="389"/>
        <v>874.87</v>
      </c>
      <c r="V4114" s="82" t="str">
        <f t="shared" si="387"/>
        <v>115901505921</v>
      </c>
      <c r="W4114" s="83">
        <f>VLOOKUP(V4114,Factors!$E$6:$H$5950,4,FALSE)</f>
        <v>0</v>
      </c>
      <c r="X4114" t="str">
        <f>VLOOKUP(V4114,Factors!$E$6:$F$5950,2,FALSE)</f>
        <v>Direct-OR</v>
      </c>
      <c r="Y4114" s="92">
        <f t="shared" ref="Y4114:Y4177" si="390">U4114*W4114</f>
        <v>0</v>
      </c>
      <c r="Z4114" s="92">
        <f t="shared" ref="Z4114:Z4177" si="391">U4114-Y4114</f>
        <v>874.87</v>
      </c>
      <c r="AA4114" s="92">
        <f t="shared" ref="AA4114:AA4177" si="392">Y4114+Z4114</f>
        <v>874.87</v>
      </c>
    </row>
    <row r="4115" spans="1:27" x14ac:dyDescent="0.25">
      <c r="A4115" t="s">
        <v>866</v>
      </c>
      <c r="B4115" t="s">
        <v>765</v>
      </c>
      <c r="C4115" t="s">
        <v>766</v>
      </c>
      <c r="D4115" t="s">
        <v>867</v>
      </c>
      <c r="E4115" t="s">
        <v>868</v>
      </c>
      <c r="F4115" t="str">
        <f t="shared" si="388"/>
        <v>1505</v>
      </c>
      <c r="G4115" t="s">
        <v>146</v>
      </c>
      <c r="H4115" t="s">
        <v>147</v>
      </c>
      <c r="I4115" s="91"/>
      <c r="J4115" s="91">
        <v>234.47</v>
      </c>
      <c r="K4115" s="91"/>
      <c r="L4115" s="91"/>
      <c r="M4115" s="91">
        <v>1029.5</v>
      </c>
      <c r="N4115" s="91"/>
      <c r="O4115" s="91"/>
      <c r="P4115" s="91"/>
      <c r="Q4115" s="91">
        <v>393.08</v>
      </c>
      <c r="R4115" s="91"/>
      <c r="S4115" s="91"/>
      <c r="T4115" s="91"/>
      <c r="U4115" s="91">
        <f t="shared" si="389"/>
        <v>1657.05</v>
      </c>
      <c r="V4115" s="82" t="str">
        <f t="shared" si="387"/>
        <v>115901505921</v>
      </c>
      <c r="W4115" s="83">
        <f>VLOOKUP(V4115,Factors!$E$6:$H$5950,4,FALSE)</f>
        <v>0</v>
      </c>
      <c r="X4115" t="str">
        <f>VLOOKUP(V4115,Factors!$E$6:$F$5950,2,FALSE)</f>
        <v>Direct-OR</v>
      </c>
      <c r="Y4115" s="92">
        <f t="shared" si="390"/>
        <v>0</v>
      </c>
      <c r="Z4115" s="92">
        <f t="shared" si="391"/>
        <v>1657.05</v>
      </c>
      <c r="AA4115" s="92">
        <f t="shared" si="392"/>
        <v>1657.05</v>
      </c>
    </row>
    <row r="4116" spans="1:27" x14ac:dyDescent="0.25">
      <c r="A4116" t="s">
        <v>866</v>
      </c>
      <c r="B4116" t="s">
        <v>765</v>
      </c>
      <c r="C4116" t="s">
        <v>766</v>
      </c>
      <c r="D4116" t="s">
        <v>867</v>
      </c>
      <c r="E4116" t="s">
        <v>868</v>
      </c>
      <c r="F4116" t="str">
        <f t="shared" si="388"/>
        <v>1505</v>
      </c>
      <c r="G4116" t="s">
        <v>759</v>
      </c>
      <c r="H4116" t="s">
        <v>760</v>
      </c>
      <c r="I4116" s="91"/>
      <c r="J4116" s="91"/>
      <c r="K4116" s="91"/>
      <c r="L4116" s="91"/>
      <c r="M4116" s="91"/>
      <c r="N4116" s="91"/>
      <c r="O4116" s="91">
        <v>588.95000000000005</v>
      </c>
      <c r="P4116" s="91">
        <v>560.94000000000005</v>
      </c>
      <c r="Q4116" s="91">
        <v>336.55</v>
      </c>
      <c r="R4116" s="91"/>
      <c r="S4116" s="91"/>
      <c r="T4116" s="91"/>
      <c r="U4116" s="91">
        <f t="shared" si="389"/>
        <v>1486.44</v>
      </c>
      <c r="V4116" s="82" t="str">
        <f t="shared" si="387"/>
        <v>115901505921</v>
      </c>
      <c r="W4116" s="83">
        <f>VLOOKUP(V4116,Factors!$E$6:$H$5950,4,FALSE)</f>
        <v>0</v>
      </c>
      <c r="X4116" t="str">
        <f>VLOOKUP(V4116,Factors!$E$6:$F$5950,2,FALSE)</f>
        <v>Direct-OR</v>
      </c>
      <c r="Y4116" s="92">
        <f t="shared" si="390"/>
        <v>0</v>
      </c>
      <c r="Z4116" s="92">
        <f t="shared" si="391"/>
        <v>1486.44</v>
      </c>
      <c r="AA4116" s="92">
        <f t="shared" si="392"/>
        <v>1486.44</v>
      </c>
    </row>
    <row r="4117" spans="1:27" x14ac:dyDescent="0.25">
      <c r="A4117" t="s">
        <v>866</v>
      </c>
      <c r="B4117" t="s">
        <v>775</v>
      </c>
      <c r="C4117" t="s">
        <v>776</v>
      </c>
      <c r="D4117" t="s">
        <v>867</v>
      </c>
      <c r="E4117" t="s">
        <v>868</v>
      </c>
      <c r="F4117" t="str">
        <f t="shared" si="388"/>
        <v>1505</v>
      </c>
      <c r="G4117" t="s">
        <v>110</v>
      </c>
      <c r="H4117" t="s">
        <v>111</v>
      </c>
      <c r="I4117" s="91">
        <v>6751.15</v>
      </c>
      <c r="J4117" s="91">
        <v>7260.9</v>
      </c>
      <c r="K4117" s="91">
        <v>7771.43</v>
      </c>
      <c r="L4117" s="91">
        <v>7567.89</v>
      </c>
      <c r="M4117" s="91">
        <v>7802.27</v>
      </c>
      <c r="N4117" s="91">
        <v>7432.2</v>
      </c>
      <c r="O4117" s="91">
        <v>6920.28</v>
      </c>
      <c r="P4117" s="91">
        <v>8141.5</v>
      </c>
      <c r="Q4117" s="91">
        <v>7327.36</v>
      </c>
      <c r="R4117" s="91">
        <v>7401.36</v>
      </c>
      <c r="S4117" s="91">
        <v>6291.16</v>
      </c>
      <c r="T4117" s="91">
        <v>4440.82</v>
      </c>
      <c r="U4117" s="91">
        <f t="shared" si="389"/>
        <v>85108.32</v>
      </c>
      <c r="V4117" s="82" t="str">
        <f t="shared" si="387"/>
        <v>115951505921</v>
      </c>
      <c r="W4117" s="83">
        <f>VLOOKUP(V4117,Factors!$E$6:$H$5950,4,FALSE)</f>
        <v>0.1128</v>
      </c>
      <c r="X4117" t="str">
        <f>VLOOKUP(V4117,Factors!$E$6:$F$5950,2,FALSE)</f>
        <v>Customers-Res</v>
      </c>
      <c r="Y4117" s="92">
        <f t="shared" si="390"/>
        <v>9600.2184960000013</v>
      </c>
      <c r="Z4117" s="92">
        <f t="shared" si="391"/>
        <v>75508.101504000006</v>
      </c>
      <c r="AA4117" s="92">
        <f t="shared" si="392"/>
        <v>85108.32</v>
      </c>
    </row>
    <row r="4118" spans="1:27" x14ac:dyDescent="0.25">
      <c r="A4118" t="s">
        <v>866</v>
      </c>
      <c r="B4118" t="s">
        <v>775</v>
      </c>
      <c r="C4118" t="s">
        <v>776</v>
      </c>
      <c r="D4118" t="s">
        <v>867</v>
      </c>
      <c r="E4118" t="s">
        <v>868</v>
      </c>
      <c r="F4118" t="str">
        <f t="shared" si="388"/>
        <v>1505</v>
      </c>
      <c r="G4118" t="s">
        <v>88</v>
      </c>
      <c r="H4118" t="s">
        <v>89</v>
      </c>
      <c r="I4118" s="91">
        <v>1061.1099999999999</v>
      </c>
      <c r="J4118" s="91">
        <v>1061.1199999999999</v>
      </c>
      <c r="K4118" s="91">
        <v>1096.6600000000001</v>
      </c>
      <c r="L4118" s="91">
        <v>1096.6600000000001</v>
      </c>
      <c r="M4118" s="91">
        <v>1096.6600000000001</v>
      </c>
      <c r="N4118" s="91">
        <v>1096.6500000000001</v>
      </c>
      <c r="O4118" s="91">
        <v>1096.6500000000001</v>
      </c>
      <c r="P4118" s="91">
        <v>1096.6600000000001</v>
      </c>
      <c r="Q4118" s="91">
        <v>1096.6600000000001</v>
      </c>
      <c r="R4118" s="91">
        <v>1096.6600000000001</v>
      </c>
      <c r="S4118" s="91">
        <v>1096.67</v>
      </c>
      <c r="T4118" s="91">
        <v>1096.68</v>
      </c>
      <c r="U4118" s="91">
        <f t="shared" si="389"/>
        <v>13088.839999999998</v>
      </c>
      <c r="V4118" s="82" t="str">
        <f t="shared" si="387"/>
        <v>115951505921</v>
      </c>
      <c r="W4118" s="83">
        <f>VLOOKUP(V4118,Factors!$E$6:$H$5950,4,FALSE)</f>
        <v>0.1128</v>
      </c>
      <c r="X4118" t="str">
        <f>VLOOKUP(V4118,Factors!$E$6:$F$5950,2,FALSE)</f>
        <v>Customers-Res</v>
      </c>
      <c r="Y4118" s="92">
        <f t="shared" si="390"/>
        <v>1476.4211519999997</v>
      </c>
      <c r="Z4118" s="92">
        <f t="shared" si="391"/>
        <v>11612.418847999999</v>
      </c>
      <c r="AA4118" s="92">
        <f t="shared" si="392"/>
        <v>13088.839999999998</v>
      </c>
    </row>
    <row r="4119" spans="1:27" x14ac:dyDescent="0.25">
      <c r="A4119" t="s">
        <v>866</v>
      </c>
      <c r="B4119" t="s">
        <v>775</v>
      </c>
      <c r="C4119" t="s">
        <v>776</v>
      </c>
      <c r="D4119" t="s">
        <v>867</v>
      </c>
      <c r="E4119" t="s">
        <v>868</v>
      </c>
      <c r="F4119" t="str">
        <f t="shared" si="388"/>
        <v>1505</v>
      </c>
      <c r="G4119" t="s">
        <v>90</v>
      </c>
      <c r="H4119" t="s">
        <v>91</v>
      </c>
      <c r="I4119" s="91">
        <v>4122.33</v>
      </c>
      <c r="J4119" s="91">
        <v>4122.34</v>
      </c>
      <c r="K4119" s="91">
        <v>4260.4399999999996</v>
      </c>
      <c r="L4119" s="91">
        <v>4260.4399999999996</v>
      </c>
      <c r="M4119" s="91">
        <v>4260.4399999999996</v>
      </c>
      <c r="N4119" s="91">
        <v>4260.4399999999996</v>
      </c>
      <c r="O4119" s="91">
        <v>4260.43</v>
      </c>
      <c r="P4119" s="91">
        <v>4260.4399999999996</v>
      </c>
      <c r="Q4119" s="91">
        <v>4260.4399999999996</v>
      </c>
      <c r="R4119" s="91">
        <v>4260.45</v>
      </c>
      <c r="S4119" s="91">
        <v>4260.45</v>
      </c>
      <c r="T4119" s="91">
        <v>4260.47</v>
      </c>
      <c r="U4119" s="91">
        <f t="shared" si="389"/>
        <v>50849.109999999993</v>
      </c>
      <c r="V4119" s="82" t="str">
        <f t="shared" si="387"/>
        <v>115951505921</v>
      </c>
      <c r="W4119" s="83">
        <f>VLOOKUP(V4119,Factors!$E$6:$H$5950,4,FALSE)</f>
        <v>0.1128</v>
      </c>
      <c r="X4119" t="str">
        <f>VLOOKUP(V4119,Factors!$E$6:$F$5950,2,FALSE)</f>
        <v>Customers-Res</v>
      </c>
      <c r="Y4119" s="92">
        <f t="shared" si="390"/>
        <v>5735.7796079999989</v>
      </c>
      <c r="Z4119" s="92">
        <f t="shared" si="391"/>
        <v>45113.330391999996</v>
      </c>
      <c r="AA4119" s="92">
        <f t="shared" si="392"/>
        <v>50849.109999999993</v>
      </c>
    </row>
    <row r="4120" spans="1:27" x14ac:dyDescent="0.25">
      <c r="A4120" t="s">
        <v>866</v>
      </c>
      <c r="B4120" t="s">
        <v>775</v>
      </c>
      <c r="C4120" t="s">
        <v>776</v>
      </c>
      <c r="D4120" t="s">
        <v>867</v>
      </c>
      <c r="E4120" t="s">
        <v>868</v>
      </c>
      <c r="F4120" t="str">
        <f t="shared" si="388"/>
        <v>1505</v>
      </c>
      <c r="G4120" t="s">
        <v>102</v>
      </c>
      <c r="H4120" t="s">
        <v>103</v>
      </c>
      <c r="I4120" s="91"/>
      <c r="J4120" s="91"/>
      <c r="K4120" s="91"/>
      <c r="L4120" s="91"/>
      <c r="M4120" s="91"/>
      <c r="N4120" s="91"/>
      <c r="O4120" s="91"/>
      <c r="P4120" s="91"/>
      <c r="Q4120" s="91"/>
      <c r="R4120" s="91"/>
      <c r="S4120" s="91"/>
      <c r="T4120" s="91">
        <v>0</v>
      </c>
      <c r="U4120" s="91">
        <f t="shared" si="389"/>
        <v>0</v>
      </c>
      <c r="V4120" s="82" t="str">
        <f t="shared" si="387"/>
        <v>115951505921</v>
      </c>
      <c r="W4120" s="83">
        <f>VLOOKUP(V4120,Factors!$E$6:$H$5950,4,FALSE)</f>
        <v>0.1128</v>
      </c>
      <c r="X4120" t="str">
        <f>VLOOKUP(V4120,Factors!$E$6:$F$5950,2,FALSE)</f>
        <v>Customers-Res</v>
      </c>
      <c r="Y4120" s="92">
        <f t="shared" si="390"/>
        <v>0</v>
      </c>
      <c r="Z4120" s="92">
        <f t="shared" si="391"/>
        <v>0</v>
      </c>
      <c r="AA4120" s="92">
        <f t="shared" si="392"/>
        <v>0</v>
      </c>
    </row>
    <row r="4121" spans="1:27" x14ac:dyDescent="0.25">
      <c r="A4121" t="s">
        <v>866</v>
      </c>
      <c r="B4121" t="s">
        <v>775</v>
      </c>
      <c r="C4121" t="s">
        <v>776</v>
      </c>
      <c r="D4121" t="s">
        <v>867</v>
      </c>
      <c r="E4121" t="s">
        <v>868</v>
      </c>
      <c r="F4121" t="str">
        <f t="shared" si="388"/>
        <v>1505</v>
      </c>
      <c r="G4121" t="s">
        <v>146</v>
      </c>
      <c r="H4121" t="s">
        <v>147</v>
      </c>
      <c r="I4121" s="91"/>
      <c r="J4121" s="91"/>
      <c r="K4121" s="91"/>
      <c r="L4121" s="91">
        <v>224.9</v>
      </c>
      <c r="M4121" s="91">
        <v>-224.9</v>
      </c>
      <c r="N4121" s="91"/>
      <c r="O4121" s="91"/>
      <c r="P4121" s="91"/>
      <c r="Q4121" s="91"/>
      <c r="R4121" s="91"/>
      <c r="S4121" s="91"/>
      <c r="T4121" s="91"/>
      <c r="U4121" s="91">
        <f t="shared" si="389"/>
        <v>0</v>
      </c>
      <c r="V4121" s="82" t="str">
        <f t="shared" si="387"/>
        <v>115951505921</v>
      </c>
      <c r="W4121" s="83">
        <f>VLOOKUP(V4121,Factors!$E$6:$H$5950,4,FALSE)</f>
        <v>0.1128</v>
      </c>
      <c r="X4121" t="str">
        <f>VLOOKUP(V4121,Factors!$E$6:$F$5950,2,FALSE)</f>
        <v>Customers-Res</v>
      </c>
      <c r="Y4121" s="92">
        <f t="shared" si="390"/>
        <v>0</v>
      </c>
      <c r="Z4121" s="92">
        <f t="shared" si="391"/>
        <v>0</v>
      </c>
      <c r="AA4121" s="92">
        <f t="shared" si="392"/>
        <v>0</v>
      </c>
    </row>
    <row r="4122" spans="1:27" x14ac:dyDescent="0.25">
      <c r="A4122" t="s">
        <v>866</v>
      </c>
      <c r="B4122" t="s">
        <v>48</v>
      </c>
      <c r="C4122" t="s">
        <v>49</v>
      </c>
      <c r="D4122" t="s">
        <v>867</v>
      </c>
      <c r="E4122" t="s">
        <v>868</v>
      </c>
      <c r="F4122" t="str">
        <f t="shared" si="388"/>
        <v>1505</v>
      </c>
      <c r="G4122" t="s">
        <v>71</v>
      </c>
      <c r="H4122" t="s">
        <v>72</v>
      </c>
      <c r="I4122" s="91"/>
      <c r="J4122" s="91"/>
      <c r="K4122" s="91">
        <v>640.36</v>
      </c>
      <c r="L4122" s="91"/>
      <c r="M4122" s="91"/>
      <c r="N4122" s="91"/>
      <c r="O4122" s="91">
        <v>58.96</v>
      </c>
      <c r="P4122" s="91"/>
      <c r="Q4122" s="91"/>
      <c r="R4122" s="91"/>
      <c r="S4122" s="91"/>
      <c r="T4122" s="91"/>
      <c r="U4122" s="91">
        <f t="shared" si="389"/>
        <v>699.32</v>
      </c>
      <c r="V4122" s="82" t="str">
        <f t="shared" si="387"/>
        <v>116001505921</v>
      </c>
      <c r="W4122" s="83">
        <f>VLOOKUP(V4122,Factors!$E$6:$H$5950,4,FALSE)</f>
        <v>0.1053</v>
      </c>
      <c r="X4122" t="str">
        <f>VLOOKUP(V4122,Factors!$E$6:$F$5950,2,FALSE)</f>
        <v>Firm Sales Volumes</v>
      </c>
      <c r="Y4122" s="92">
        <f t="shared" si="390"/>
        <v>73.638396000000014</v>
      </c>
      <c r="Z4122" s="92">
        <f t="shared" si="391"/>
        <v>625.68160399999999</v>
      </c>
      <c r="AA4122" s="92">
        <f t="shared" si="392"/>
        <v>699.32</v>
      </c>
    </row>
    <row r="4123" spans="1:27" x14ac:dyDescent="0.25">
      <c r="A4123" t="s">
        <v>866</v>
      </c>
      <c r="B4123" t="s">
        <v>631</v>
      </c>
      <c r="C4123" t="s">
        <v>632</v>
      </c>
      <c r="D4123" t="s">
        <v>877</v>
      </c>
      <c r="E4123" t="s">
        <v>878</v>
      </c>
      <c r="F4123" t="str">
        <f t="shared" si="388"/>
        <v>2588</v>
      </c>
      <c r="G4123" t="s">
        <v>342</v>
      </c>
      <c r="H4123" t="s">
        <v>343</v>
      </c>
      <c r="I4123" s="91"/>
      <c r="J4123" s="91"/>
      <c r="K4123" s="91"/>
      <c r="L4123" s="91"/>
      <c r="M4123" s="91"/>
      <c r="N4123" s="91">
        <v>570.36</v>
      </c>
      <c r="O4123" s="91">
        <v>10.51</v>
      </c>
      <c r="P4123" s="91">
        <v>20.079999999999998</v>
      </c>
      <c r="Q4123" s="91">
        <v>20.079999999999998</v>
      </c>
      <c r="R4123" s="91">
        <v>20.079999999999998</v>
      </c>
      <c r="S4123" s="91">
        <v>20.079999999999998</v>
      </c>
      <c r="T4123" s="91">
        <v>20.079999999999998</v>
      </c>
      <c r="U4123" s="91">
        <f t="shared" si="389"/>
        <v>681.27000000000021</v>
      </c>
      <c r="V4123" s="82" t="str">
        <f t="shared" si="387"/>
        <v>118002588921</v>
      </c>
      <c r="W4123" s="83">
        <f>VLOOKUP(V4123,Factors!$E$6:$H$5950,4,FALSE)</f>
        <v>0</v>
      </c>
      <c r="X4123" t="str">
        <f>VLOOKUP(V4123,Factors!$E$6:$F$5950,2,FALSE)</f>
        <v>DIRECT-OR</v>
      </c>
      <c r="Y4123" s="92">
        <f t="shared" si="390"/>
        <v>0</v>
      </c>
      <c r="Z4123" s="92">
        <f t="shared" si="391"/>
        <v>681.27000000000021</v>
      </c>
      <c r="AA4123" s="92">
        <f t="shared" si="392"/>
        <v>681.27000000000021</v>
      </c>
    </row>
    <row r="4124" spans="1:27" x14ac:dyDescent="0.25">
      <c r="A4124" t="s">
        <v>866</v>
      </c>
      <c r="B4124" t="s">
        <v>556</v>
      </c>
      <c r="C4124" t="s">
        <v>557</v>
      </c>
      <c r="D4124" t="s">
        <v>879</v>
      </c>
      <c r="E4124" t="s">
        <v>880</v>
      </c>
      <c r="F4124" t="str">
        <f t="shared" si="388"/>
        <v>2666</v>
      </c>
      <c r="G4124" t="s">
        <v>61</v>
      </c>
      <c r="H4124" t="s">
        <v>62</v>
      </c>
      <c r="I4124" s="91"/>
      <c r="J4124" s="91"/>
      <c r="K4124" s="91"/>
      <c r="L4124" s="91"/>
      <c r="M4124" s="91"/>
      <c r="N4124" s="91"/>
      <c r="O4124" s="91"/>
      <c r="P4124" s="91">
        <v>94.04</v>
      </c>
      <c r="Q4124" s="91"/>
      <c r="R4124" s="91"/>
      <c r="S4124" s="91"/>
      <c r="T4124" s="91"/>
      <c r="U4124" s="91">
        <f t="shared" si="389"/>
        <v>94.04</v>
      </c>
      <c r="V4124" s="82" t="str">
        <f t="shared" si="387"/>
        <v>120112666921</v>
      </c>
      <c r="W4124" s="83">
        <f>VLOOKUP(V4124,Factors!$E$6:$H$5950,4,FALSE)</f>
        <v>0.1119</v>
      </c>
      <c r="X4124" t="str">
        <f>VLOOKUP(V4124,Factors!$E$6:$F$5950,2,FALSE)</f>
        <v>Customers-All</v>
      </c>
      <c r="Y4124" s="92">
        <f t="shared" si="390"/>
        <v>10.523076000000001</v>
      </c>
      <c r="Z4124" s="92">
        <f t="shared" si="391"/>
        <v>83.516924000000003</v>
      </c>
      <c r="AA4124" s="92">
        <f t="shared" si="392"/>
        <v>94.04</v>
      </c>
    </row>
    <row r="4125" spans="1:27" x14ac:dyDescent="0.25">
      <c r="A4125" t="s">
        <v>866</v>
      </c>
      <c r="B4125" t="s">
        <v>556</v>
      </c>
      <c r="C4125" t="s">
        <v>557</v>
      </c>
      <c r="D4125" t="s">
        <v>879</v>
      </c>
      <c r="E4125" t="s">
        <v>880</v>
      </c>
      <c r="F4125" t="str">
        <f t="shared" si="388"/>
        <v>2666</v>
      </c>
      <c r="G4125" t="s">
        <v>44</v>
      </c>
      <c r="H4125" t="s">
        <v>45</v>
      </c>
      <c r="I4125" s="91"/>
      <c r="J4125" s="91"/>
      <c r="K4125" s="91"/>
      <c r="L4125" s="91"/>
      <c r="M4125" s="91"/>
      <c r="N4125" s="91"/>
      <c r="O4125" s="91"/>
      <c r="P4125" s="91">
        <v>120</v>
      </c>
      <c r="Q4125" s="91"/>
      <c r="R4125" s="91"/>
      <c r="S4125" s="91"/>
      <c r="T4125" s="91"/>
      <c r="U4125" s="91">
        <f t="shared" si="389"/>
        <v>120</v>
      </c>
      <c r="V4125" s="82" t="str">
        <f t="shared" si="387"/>
        <v>120112666921</v>
      </c>
      <c r="W4125" s="83">
        <f>VLOOKUP(V4125,Factors!$E$6:$H$5950,4,FALSE)</f>
        <v>0.1119</v>
      </c>
      <c r="X4125" t="str">
        <f>VLOOKUP(V4125,Factors!$E$6:$F$5950,2,FALSE)</f>
        <v>Customers-All</v>
      </c>
      <c r="Y4125" s="92">
        <f t="shared" si="390"/>
        <v>13.428000000000001</v>
      </c>
      <c r="Z4125" s="92">
        <f t="shared" si="391"/>
        <v>106.572</v>
      </c>
      <c r="AA4125" s="92">
        <f t="shared" si="392"/>
        <v>120</v>
      </c>
    </row>
    <row r="4126" spans="1:27" x14ac:dyDescent="0.25">
      <c r="A4126" t="s">
        <v>866</v>
      </c>
      <c r="B4126" t="s">
        <v>628</v>
      </c>
      <c r="C4126" t="s">
        <v>629</v>
      </c>
      <c r="D4126" t="s">
        <v>867</v>
      </c>
      <c r="E4126" t="s">
        <v>868</v>
      </c>
      <c r="F4126" t="str">
        <f t="shared" si="388"/>
        <v>1505</v>
      </c>
      <c r="G4126" t="s">
        <v>122</v>
      </c>
      <c r="H4126" t="s">
        <v>123</v>
      </c>
      <c r="I4126" s="91">
        <v>199.77</v>
      </c>
      <c r="J4126" s="91"/>
      <c r="K4126" s="91"/>
      <c r="L4126" s="91"/>
      <c r="M4126" s="91"/>
      <c r="N4126" s="91"/>
      <c r="O4126" s="91"/>
      <c r="P4126" s="91"/>
      <c r="Q4126" s="91"/>
      <c r="R4126" s="91"/>
      <c r="S4126" s="91"/>
      <c r="T4126" s="91"/>
      <c r="U4126" s="91">
        <f t="shared" si="389"/>
        <v>199.77</v>
      </c>
      <c r="V4126" s="82" t="str">
        <f t="shared" si="387"/>
        <v>120121505921</v>
      </c>
      <c r="W4126" s="83">
        <f>VLOOKUP(V4126,Factors!$E$6:$H$5950,4,FALSE)</f>
        <v>0.1124</v>
      </c>
      <c r="X4126" t="str">
        <f>VLOOKUP(V4126,Factors!$E$6:$F$5950,2,FALSE)</f>
        <v>3-factor</v>
      </c>
      <c r="Y4126" s="92">
        <f t="shared" si="390"/>
        <v>22.454148</v>
      </c>
      <c r="Z4126" s="92">
        <f t="shared" si="391"/>
        <v>177.31585200000001</v>
      </c>
      <c r="AA4126" s="92">
        <f t="shared" si="392"/>
        <v>199.77</v>
      </c>
    </row>
    <row r="4127" spans="1:27" x14ac:dyDescent="0.25">
      <c r="A4127" t="s">
        <v>866</v>
      </c>
      <c r="B4127" t="s">
        <v>333</v>
      </c>
      <c r="C4127" t="s">
        <v>95</v>
      </c>
      <c r="D4127" t="s">
        <v>867</v>
      </c>
      <c r="E4127" t="s">
        <v>868</v>
      </c>
      <c r="F4127" t="str">
        <f t="shared" si="388"/>
        <v>1505</v>
      </c>
      <c r="G4127" t="s">
        <v>61</v>
      </c>
      <c r="H4127" t="s">
        <v>62</v>
      </c>
      <c r="I4127" s="91"/>
      <c r="J4127" s="91"/>
      <c r="K4127" s="91"/>
      <c r="L4127" s="91">
        <v>410.03</v>
      </c>
      <c r="M4127" s="91"/>
      <c r="N4127" s="91"/>
      <c r="O4127" s="91"/>
      <c r="P4127" s="91"/>
      <c r="Q4127" s="91"/>
      <c r="R4127" s="91"/>
      <c r="S4127" s="91"/>
      <c r="T4127" s="91">
        <v>1590</v>
      </c>
      <c r="U4127" s="91">
        <f t="shared" si="389"/>
        <v>2000.03</v>
      </c>
      <c r="V4127" s="82" t="str">
        <f t="shared" si="387"/>
        <v>120131505921</v>
      </c>
      <c r="W4127" s="83">
        <f>VLOOKUP(V4127,Factors!$E$6:$H$5950,4,FALSE)</f>
        <v>0.1119</v>
      </c>
      <c r="X4127" t="str">
        <f>VLOOKUP(V4127,Factors!$E$6:$F$5950,2,FALSE)</f>
        <v>Customers-All</v>
      </c>
      <c r="Y4127" s="92">
        <f t="shared" si="390"/>
        <v>223.80335700000001</v>
      </c>
      <c r="Z4127" s="92">
        <f t="shared" si="391"/>
        <v>1776.226643</v>
      </c>
      <c r="AA4127" s="92">
        <f t="shared" si="392"/>
        <v>2000.03</v>
      </c>
    </row>
    <row r="4128" spans="1:27" x14ac:dyDescent="0.25">
      <c r="A4128" t="s">
        <v>866</v>
      </c>
      <c r="B4128" t="s">
        <v>336</v>
      </c>
      <c r="C4128" t="s">
        <v>337</v>
      </c>
      <c r="D4128" t="s">
        <v>867</v>
      </c>
      <c r="E4128" t="s">
        <v>868</v>
      </c>
      <c r="F4128" t="str">
        <f t="shared" si="388"/>
        <v>1505</v>
      </c>
      <c r="G4128" t="s">
        <v>122</v>
      </c>
      <c r="H4128" t="s">
        <v>123</v>
      </c>
      <c r="I4128" s="91">
        <v>199.77</v>
      </c>
      <c r="J4128" s="91"/>
      <c r="K4128" s="91"/>
      <c r="L4128" s="91"/>
      <c r="M4128" s="91"/>
      <c r="N4128" s="91"/>
      <c r="O4128" s="91"/>
      <c r="P4128" s="91"/>
      <c r="Q4128" s="91"/>
      <c r="R4128" s="91"/>
      <c r="S4128" s="91"/>
      <c r="T4128" s="91"/>
      <c r="U4128" s="91">
        <f t="shared" si="389"/>
        <v>199.77</v>
      </c>
      <c r="V4128" s="82" t="str">
        <f t="shared" si="387"/>
        <v>123591505921</v>
      </c>
      <c r="W4128" s="83">
        <f>VLOOKUP(V4128,Factors!$E$6:$H$5950,4,FALSE)</f>
        <v>1</v>
      </c>
      <c r="X4128" t="str">
        <f>VLOOKUP(V4128,Factors!$E$6:$F$5950,2,FALSE)</f>
        <v>direct-wa</v>
      </c>
      <c r="Y4128" s="92">
        <f t="shared" si="390"/>
        <v>199.77</v>
      </c>
      <c r="Z4128" s="92">
        <f t="shared" si="391"/>
        <v>0</v>
      </c>
      <c r="AA4128" s="92">
        <f t="shared" si="392"/>
        <v>199.77</v>
      </c>
    </row>
    <row r="4129" spans="1:27" x14ac:dyDescent="0.25">
      <c r="A4129" t="s">
        <v>866</v>
      </c>
      <c r="B4129" t="s">
        <v>162</v>
      </c>
      <c r="C4129" t="s">
        <v>163</v>
      </c>
      <c r="D4129" t="s">
        <v>867</v>
      </c>
      <c r="E4129" t="s">
        <v>868</v>
      </c>
      <c r="F4129" t="str">
        <f t="shared" si="388"/>
        <v>1505</v>
      </c>
      <c r="G4129" t="s">
        <v>110</v>
      </c>
      <c r="H4129" t="s">
        <v>111</v>
      </c>
      <c r="I4129" s="91">
        <v>29729.67</v>
      </c>
      <c r="J4129" s="91">
        <v>27711.7</v>
      </c>
      <c r="K4129" s="91">
        <v>35810.36</v>
      </c>
      <c r="L4129" s="91">
        <v>34684.76</v>
      </c>
      <c r="M4129" s="91">
        <v>32593.22</v>
      </c>
      <c r="N4129" s="91">
        <v>31036.23</v>
      </c>
      <c r="O4129" s="91">
        <v>30082.99</v>
      </c>
      <c r="P4129" s="91">
        <v>29348.34</v>
      </c>
      <c r="Q4129" s="91">
        <v>24262.28</v>
      </c>
      <c r="R4129" s="91">
        <v>29212.48</v>
      </c>
      <c r="S4129" s="91">
        <v>25340.9</v>
      </c>
      <c r="T4129" s="91">
        <v>22647.81</v>
      </c>
      <c r="U4129" s="91">
        <f t="shared" si="389"/>
        <v>352460.74</v>
      </c>
      <c r="V4129" s="82" t="str">
        <f t="shared" si="387"/>
        <v>131001505921</v>
      </c>
      <c r="W4129" s="83">
        <f>VLOOKUP(V4129,Factors!$E$6:$H$5950,4,FALSE)</f>
        <v>0.1124</v>
      </c>
      <c r="X4129" t="str">
        <f>VLOOKUP(V4129,Factors!$E$6:$F$5950,2,FALSE)</f>
        <v>3-factor</v>
      </c>
      <c r="Y4129" s="92">
        <f t="shared" si="390"/>
        <v>39616.587176000001</v>
      </c>
      <c r="Z4129" s="92">
        <f t="shared" si="391"/>
        <v>312844.15282399999</v>
      </c>
      <c r="AA4129" s="92">
        <f t="shared" si="392"/>
        <v>352460.74</v>
      </c>
    </row>
    <row r="4130" spans="1:27" x14ac:dyDescent="0.25">
      <c r="A4130" t="s">
        <v>866</v>
      </c>
      <c r="B4130" t="s">
        <v>162</v>
      </c>
      <c r="C4130" t="s">
        <v>163</v>
      </c>
      <c r="D4130" t="s">
        <v>867</v>
      </c>
      <c r="E4130" t="s">
        <v>868</v>
      </c>
      <c r="F4130" t="str">
        <f t="shared" si="388"/>
        <v>1505</v>
      </c>
      <c r="G4130" t="s">
        <v>114</v>
      </c>
      <c r="H4130" t="s">
        <v>115</v>
      </c>
      <c r="I4130" s="91">
        <v>707.91</v>
      </c>
      <c r="J4130" s="91">
        <v>1923.27</v>
      </c>
      <c r="K4130" s="91">
        <v>158.57</v>
      </c>
      <c r="L4130" s="91">
        <v>4633.8999999999996</v>
      </c>
      <c r="M4130" s="91">
        <v>1326.61</v>
      </c>
      <c r="N4130" s="91">
        <v>3462.03</v>
      </c>
      <c r="O4130" s="91">
        <v>306.32</v>
      </c>
      <c r="P4130" s="91">
        <v>651.46</v>
      </c>
      <c r="Q4130" s="91">
        <v>84.11</v>
      </c>
      <c r="R4130" s="91">
        <v>831.98</v>
      </c>
      <c r="S4130" s="91">
        <v>734.08</v>
      </c>
      <c r="T4130" s="91">
        <v>2276.2399999999998</v>
      </c>
      <c r="U4130" s="91">
        <f t="shared" si="389"/>
        <v>17096.48</v>
      </c>
      <c r="V4130" s="82" t="str">
        <f t="shared" si="387"/>
        <v>131001505921</v>
      </c>
      <c r="W4130" s="83">
        <f>VLOOKUP(V4130,Factors!$E$6:$H$5950,4,FALSE)</f>
        <v>0.1124</v>
      </c>
      <c r="X4130" t="str">
        <f>VLOOKUP(V4130,Factors!$E$6:$F$5950,2,FALSE)</f>
        <v>3-factor</v>
      </c>
      <c r="Y4130" s="92">
        <f t="shared" si="390"/>
        <v>1921.644352</v>
      </c>
      <c r="Z4130" s="92">
        <f t="shared" si="391"/>
        <v>15174.835648</v>
      </c>
      <c r="AA4130" s="92">
        <f t="shared" si="392"/>
        <v>17096.48</v>
      </c>
    </row>
    <row r="4131" spans="1:27" x14ac:dyDescent="0.25">
      <c r="A4131" t="s">
        <v>866</v>
      </c>
      <c r="B4131" t="s">
        <v>162</v>
      </c>
      <c r="C4131" t="s">
        <v>163</v>
      </c>
      <c r="D4131" t="s">
        <v>867</v>
      </c>
      <c r="E4131" t="s">
        <v>868</v>
      </c>
      <c r="F4131" t="str">
        <f t="shared" si="388"/>
        <v>1505</v>
      </c>
      <c r="G4131" t="s">
        <v>86</v>
      </c>
      <c r="H4131" t="s">
        <v>87</v>
      </c>
      <c r="I4131" s="91">
        <v>51011.86</v>
      </c>
      <c r="J4131" s="91">
        <v>46464.08</v>
      </c>
      <c r="K4131" s="91">
        <v>52483.16</v>
      </c>
      <c r="L4131" s="91">
        <v>53869.17</v>
      </c>
      <c r="M4131" s="91">
        <v>56623.3</v>
      </c>
      <c r="N4131" s="91">
        <v>49517.78</v>
      </c>
      <c r="O4131" s="91">
        <v>40797.839999999997</v>
      </c>
      <c r="P4131" s="91">
        <v>43441.120000000003</v>
      </c>
      <c r="Q4131" s="91">
        <v>39830.69</v>
      </c>
      <c r="R4131" s="91">
        <v>46191.07</v>
      </c>
      <c r="S4131" s="91">
        <v>50354.37</v>
      </c>
      <c r="T4131" s="91">
        <v>37329.31</v>
      </c>
      <c r="U4131" s="91">
        <f t="shared" si="389"/>
        <v>567913.75</v>
      </c>
      <c r="V4131" s="82" t="str">
        <f t="shared" si="387"/>
        <v>131001505921</v>
      </c>
      <c r="W4131" s="83">
        <f>VLOOKUP(V4131,Factors!$E$6:$H$5950,4,FALSE)</f>
        <v>0.1124</v>
      </c>
      <c r="X4131" t="str">
        <f>VLOOKUP(V4131,Factors!$E$6:$F$5950,2,FALSE)</f>
        <v>3-factor</v>
      </c>
      <c r="Y4131" s="92">
        <f t="shared" si="390"/>
        <v>63833.505499999999</v>
      </c>
      <c r="Z4131" s="92">
        <f t="shared" si="391"/>
        <v>504080.24450000003</v>
      </c>
      <c r="AA4131" s="92">
        <f t="shared" si="392"/>
        <v>567913.75</v>
      </c>
    </row>
    <row r="4132" spans="1:27" x14ac:dyDescent="0.25">
      <c r="A4132" t="s">
        <v>866</v>
      </c>
      <c r="B4132" t="s">
        <v>162</v>
      </c>
      <c r="C4132" t="s">
        <v>163</v>
      </c>
      <c r="D4132" t="s">
        <v>867</v>
      </c>
      <c r="E4132" t="s">
        <v>868</v>
      </c>
      <c r="F4132" t="str">
        <f t="shared" si="388"/>
        <v>1505</v>
      </c>
      <c r="G4132" t="s">
        <v>116</v>
      </c>
      <c r="H4132" t="s">
        <v>117</v>
      </c>
      <c r="I4132" s="91">
        <v>12434.23</v>
      </c>
      <c r="J4132" s="91">
        <v>9742.93</v>
      </c>
      <c r="K4132" s="91">
        <v>9037</v>
      </c>
      <c r="L4132" s="91">
        <v>15565.23</v>
      </c>
      <c r="M4132" s="91">
        <v>8200.82</v>
      </c>
      <c r="N4132" s="91">
        <v>15538.04</v>
      </c>
      <c r="O4132" s="91">
        <v>9623.5400000000009</v>
      </c>
      <c r="P4132" s="91">
        <v>8838.59</v>
      </c>
      <c r="Q4132" s="91">
        <v>9252.86</v>
      </c>
      <c r="R4132" s="91">
        <v>13232.29</v>
      </c>
      <c r="S4132" s="91">
        <v>10447.870000000001</v>
      </c>
      <c r="T4132" s="91">
        <v>5236.33</v>
      </c>
      <c r="U4132" s="91">
        <f t="shared" si="389"/>
        <v>127149.73</v>
      </c>
      <c r="V4132" s="82" t="str">
        <f t="shared" si="387"/>
        <v>131001505921</v>
      </c>
      <c r="W4132" s="83">
        <f>VLOOKUP(V4132,Factors!$E$6:$H$5950,4,FALSE)</f>
        <v>0.1124</v>
      </c>
      <c r="X4132" t="str">
        <f>VLOOKUP(V4132,Factors!$E$6:$F$5950,2,FALSE)</f>
        <v>3-factor</v>
      </c>
      <c r="Y4132" s="92">
        <f t="shared" si="390"/>
        <v>14291.629652</v>
      </c>
      <c r="Z4132" s="92">
        <f t="shared" si="391"/>
        <v>112858.10034799999</v>
      </c>
      <c r="AA4132" s="92">
        <f t="shared" si="392"/>
        <v>127149.73</v>
      </c>
    </row>
    <row r="4133" spans="1:27" x14ac:dyDescent="0.25">
      <c r="A4133" t="s">
        <v>866</v>
      </c>
      <c r="B4133" t="s">
        <v>162</v>
      </c>
      <c r="C4133" t="s">
        <v>163</v>
      </c>
      <c r="D4133" t="s">
        <v>867</v>
      </c>
      <c r="E4133" t="s">
        <v>868</v>
      </c>
      <c r="F4133" t="str">
        <f t="shared" si="388"/>
        <v>1505</v>
      </c>
      <c r="G4133" t="s">
        <v>88</v>
      </c>
      <c r="H4133" t="s">
        <v>89</v>
      </c>
      <c r="I4133" s="91">
        <v>12901.02</v>
      </c>
      <c r="J4133" s="91">
        <v>11565.94</v>
      </c>
      <c r="K4133" s="91">
        <v>13121.21</v>
      </c>
      <c r="L4133" s="91">
        <v>12774.66</v>
      </c>
      <c r="M4133" s="91">
        <v>13507.22</v>
      </c>
      <c r="N4133" s="91">
        <v>12769.71</v>
      </c>
      <c r="O4133" s="91">
        <v>12157.73</v>
      </c>
      <c r="P4133" s="91">
        <v>11526.41</v>
      </c>
      <c r="Q4133" s="91">
        <v>10420.49</v>
      </c>
      <c r="R4133" s="91">
        <v>11392.95</v>
      </c>
      <c r="S4133" s="91">
        <v>11095.21</v>
      </c>
      <c r="T4133" s="91">
        <v>10460.08</v>
      </c>
      <c r="U4133" s="91">
        <f t="shared" si="389"/>
        <v>143692.63</v>
      </c>
      <c r="V4133" s="82" t="str">
        <f t="shared" si="387"/>
        <v>131001505921</v>
      </c>
      <c r="W4133" s="83">
        <f>VLOOKUP(V4133,Factors!$E$6:$H$5950,4,FALSE)</f>
        <v>0.1124</v>
      </c>
      <c r="X4133" t="str">
        <f>VLOOKUP(V4133,Factors!$E$6:$F$5950,2,FALSE)</f>
        <v>3-factor</v>
      </c>
      <c r="Y4133" s="92">
        <f t="shared" si="390"/>
        <v>16151.051612000001</v>
      </c>
      <c r="Z4133" s="92">
        <f t="shared" si="391"/>
        <v>127541.57838800001</v>
      </c>
      <c r="AA4133" s="92">
        <f t="shared" si="392"/>
        <v>143692.63</v>
      </c>
    </row>
    <row r="4134" spans="1:27" x14ac:dyDescent="0.25">
      <c r="A4134" t="s">
        <v>866</v>
      </c>
      <c r="B4134" t="s">
        <v>162</v>
      </c>
      <c r="C4134" t="s">
        <v>163</v>
      </c>
      <c r="D4134" t="s">
        <v>867</v>
      </c>
      <c r="E4134" t="s">
        <v>868</v>
      </c>
      <c r="F4134" t="str">
        <f t="shared" si="388"/>
        <v>1505</v>
      </c>
      <c r="G4134" t="s">
        <v>90</v>
      </c>
      <c r="H4134" t="s">
        <v>91</v>
      </c>
      <c r="I4134" s="91">
        <v>52282.82</v>
      </c>
      <c r="J4134" s="91">
        <v>46852.91</v>
      </c>
      <c r="K4134" s="91">
        <v>52487.08</v>
      </c>
      <c r="L4134" s="91">
        <v>52947.33</v>
      </c>
      <c r="M4134" s="91">
        <v>54033.57</v>
      </c>
      <c r="N4134" s="91">
        <v>52708.58</v>
      </c>
      <c r="O4134" s="91">
        <v>48866.66</v>
      </c>
      <c r="P4134" s="91">
        <v>46340.3</v>
      </c>
      <c r="Q4134" s="91">
        <v>42019.27</v>
      </c>
      <c r="R4134" s="91">
        <v>46576.1</v>
      </c>
      <c r="S4134" s="91">
        <v>44944.43</v>
      </c>
      <c r="T4134" s="91">
        <v>41844.379999999997</v>
      </c>
      <c r="U4134" s="91">
        <f t="shared" si="389"/>
        <v>581903.43000000005</v>
      </c>
      <c r="V4134" s="82" t="str">
        <f t="shared" si="387"/>
        <v>131001505921</v>
      </c>
      <c r="W4134" s="83">
        <f>VLOOKUP(V4134,Factors!$E$6:$H$5950,4,FALSE)</f>
        <v>0.1124</v>
      </c>
      <c r="X4134" t="str">
        <f>VLOOKUP(V4134,Factors!$E$6:$F$5950,2,FALSE)</f>
        <v>3-factor</v>
      </c>
      <c r="Y4134" s="92">
        <f t="shared" si="390"/>
        <v>65405.945532000005</v>
      </c>
      <c r="Z4134" s="92">
        <f t="shared" si="391"/>
        <v>516497.48446800007</v>
      </c>
      <c r="AA4134" s="92">
        <f t="shared" si="392"/>
        <v>581903.43000000005</v>
      </c>
    </row>
    <row r="4135" spans="1:27" x14ac:dyDescent="0.25">
      <c r="A4135" t="s">
        <v>866</v>
      </c>
      <c r="B4135" t="s">
        <v>162</v>
      </c>
      <c r="C4135" t="s">
        <v>163</v>
      </c>
      <c r="D4135" t="s">
        <v>867</v>
      </c>
      <c r="E4135" t="s">
        <v>868</v>
      </c>
      <c r="F4135" t="str">
        <f t="shared" si="388"/>
        <v>1505</v>
      </c>
      <c r="G4135" t="s">
        <v>118</v>
      </c>
      <c r="H4135" t="s">
        <v>119</v>
      </c>
      <c r="I4135" s="91">
        <v>378.5</v>
      </c>
      <c r="J4135" s="91">
        <v>129</v>
      </c>
      <c r="K4135" s="91">
        <v>158.21</v>
      </c>
      <c r="L4135" s="91">
        <v>798</v>
      </c>
      <c r="M4135" s="91">
        <v>135</v>
      </c>
      <c r="N4135" s="91">
        <v>250</v>
      </c>
      <c r="O4135" s="91"/>
      <c r="P4135" s="91">
        <v>80</v>
      </c>
      <c r="Q4135" s="91">
        <v>50</v>
      </c>
      <c r="R4135" s="91"/>
      <c r="S4135" s="91"/>
      <c r="T4135" s="91"/>
      <c r="U4135" s="91">
        <f t="shared" si="389"/>
        <v>1978.71</v>
      </c>
      <c r="V4135" s="82" t="str">
        <f t="shared" si="387"/>
        <v>131001505921</v>
      </c>
      <c r="W4135" s="83">
        <f>VLOOKUP(V4135,Factors!$E$6:$H$5950,4,FALSE)</f>
        <v>0.1124</v>
      </c>
      <c r="X4135" t="str">
        <f>VLOOKUP(V4135,Factors!$E$6:$F$5950,2,FALSE)</f>
        <v>3-factor</v>
      </c>
      <c r="Y4135" s="92">
        <f t="shared" si="390"/>
        <v>222.407004</v>
      </c>
      <c r="Z4135" s="92">
        <f t="shared" si="391"/>
        <v>1756.3029960000001</v>
      </c>
      <c r="AA4135" s="92">
        <f t="shared" si="392"/>
        <v>1978.71</v>
      </c>
    </row>
    <row r="4136" spans="1:27" x14ac:dyDescent="0.25">
      <c r="A4136" t="s">
        <v>866</v>
      </c>
      <c r="B4136" t="s">
        <v>162</v>
      </c>
      <c r="C4136" t="s">
        <v>163</v>
      </c>
      <c r="D4136" t="s">
        <v>867</v>
      </c>
      <c r="E4136" t="s">
        <v>868</v>
      </c>
      <c r="F4136" t="str">
        <f t="shared" si="388"/>
        <v>1505</v>
      </c>
      <c r="G4136" t="s">
        <v>61</v>
      </c>
      <c r="H4136" t="s">
        <v>62</v>
      </c>
      <c r="I4136" s="91">
        <v>2654.26</v>
      </c>
      <c r="J4136" s="91">
        <v>3288.43</v>
      </c>
      <c r="K4136" s="91">
        <v>3109.84</v>
      </c>
      <c r="L4136" s="91">
        <v>3200.43</v>
      </c>
      <c r="M4136" s="91">
        <v>3429.98</v>
      </c>
      <c r="N4136" s="91">
        <v>2321.4299999999998</v>
      </c>
      <c r="O4136" s="91">
        <v>4502.28</v>
      </c>
      <c r="P4136" s="91">
        <v>3364.37</v>
      </c>
      <c r="Q4136" s="91">
        <v>3092.12</v>
      </c>
      <c r="R4136" s="91">
        <v>1667.66</v>
      </c>
      <c r="S4136" s="91">
        <v>1177.25</v>
      </c>
      <c r="T4136" s="91">
        <v>5745.6</v>
      </c>
      <c r="U4136" s="91">
        <f t="shared" si="389"/>
        <v>37553.649999999994</v>
      </c>
      <c r="V4136" s="82" t="str">
        <f t="shared" si="387"/>
        <v>131001505921</v>
      </c>
      <c r="W4136" s="83">
        <f>VLOOKUP(V4136,Factors!$E$6:$H$5950,4,FALSE)</f>
        <v>0.1124</v>
      </c>
      <c r="X4136" t="str">
        <f>VLOOKUP(V4136,Factors!$E$6:$F$5950,2,FALSE)</f>
        <v>3-factor</v>
      </c>
      <c r="Y4136" s="92">
        <f t="shared" si="390"/>
        <v>4221.0302599999995</v>
      </c>
      <c r="Z4136" s="92">
        <f t="shared" si="391"/>
        <v>33332.619739999995</v>
      </c>
      <c r="AA4136" s="92">
        <f t="shared" si="392"/>
        <v>37553.649999999994</v>
      </c>
    </row>
    <row r="4137" spans="1:27" x14ac:dyDescent="0.25">
      <c r="A4137" t="s">
        <v>866</v>
      </c>
      <c r="B4137" t="s">
        <v>162</v>
      </c>
      <c r="C4137" t="s">
        <v>163</v>
      </c>
      <c r="D4137" t="s">
        <v>867</v>
      </c>
      <c r="E4137" t="s">
        <v>868</v>
      </c>
      <c r="F4137" t="str">
        <f t="shared" si="388"/>
        <v>1505</v>
      </c>
      <c r="G4137" t="s">
        <v>92</v>
      </c>
      <c r="H4137" t="s">
        <v>93</v>
      </c>
      <c r="I4137" s="91">
        <v>71.44</v>
      </c>
      <c r="J4137" s="91"/>
      <c r="K4137" s="91">
        <v>489.13</v>
      </c>
      <c r="L4137" s="91"/>
      <c r="M4137" s="91">
        <v>110.77</v>
      </c>
      <c r="N4137" s="91"/>
      <c r="O4137" s="91">
        <v>37.76</v>
      </c>
      <c r="P4137" s="91"/>
      <c r="Q4137" s="91"/>
      <c r="R4137" s="91">
        <v>627.94000000000005</v>
      </c>
      <c r="S4137" s="91">
        <v>686.36</v>
      </c>
      <c r="T4137" s="91"/>
      <c r="U4137" s="91">
        <f t="shared" si="389"/>
        <v>2023.4</v>
      </c>
      <c r="V4137" s="82" t="str">
        <f t="shared" si="387"/>
        <v>131001505921</v>
      </c>
      <c r="W4137" s="83">
        <f>VLOOKUP(V4137,Factors!$E$6:$H$5950,4,FALSE)</f>
        <v>0.1124</v>
      </c>
      <c r="X4137" t="str">
        <f>VLOOKUP(V4137,Factors!$E$6:$F$5950,2,FALSE)</f>
        <v>3-factor</v>
      </c>
      <c r="Y4137" s="92">
        <f t="shared" si="390"/>
        <v>227.43016</v>
      </c>
      <c r="Z4137" s="92">
        <f t="shared" si="391"/>
        <v>1795.9698400000002</v>
      </c>
      <c r="AA4137" s="92">
        <f t="shared" si="392"/>
        <v>2023.4</v>
      </c>
    </row>
    <row r="4138" spans="1:27" x14ac:dyDescent="0.25">
      <c r="A4138" t="s">
        <v>866</v>
      </c>
      <c r="B4138" t="s">
        <v>162</v>
      </c>
      <c r="C4138" t="s">
        <v>163</v>
      </c>
      <c r="D4138" t="s">
        <v>867</v>
      </c>
      <c r="E4138" t="s">
        <v>868</v>
      </c>
      <c r="F4138" t="str">
        <f t="shared" si="388"/>
        <v>1505</v>
      </c>
      <c r="G4138" t="s">
        <v>120</v>
      </c>
      <c r="H4138" t="s">
        <v>121</v>
      </c>
      <c r="I4138" s="91">
        <v>442.9</v>
      </c>
      <c r="J4138" s="91"/>
      <c r="K4138" s="91"/>
      <c r="L4138" s="91">
        <v>297.14</v>
      </c>
      <c r="M4138" s="91">
        <v>177.67</v>
      </c>
      <c r="N4138" s="91"/>
      <c r="O4138" s="91"/>
      <c r="P4138" s="91">
        <v>22.89</v>
      </c>
      <c r="Q4138" s="91"/>
      <c r="R4138" s="91">
        <v>13.08</v>
      </c>
      <c r="S4138" s="91"/>
      <c r="T4138" s="91"/>
      <c r="U4138" s="91">
        <f t="shared" si="389"/>
        <v>953.68</v>
      </c>
      <c r="V4138" s="82" t="str">
        <f t="shared" si="387"/>
        <v>131001505921</v>
      </c>
      <c r="W4138" s="83">
        <f>VLOOKUP(V4138,Factors!$E$6:$H$5950,4,FALSE)</f>
        <v>0.1124</v>
      </c>
      <c r="X4138" t="str">
        <f>VLOOKUP(V4138,Factors!$E$6:$F$5950,2,FALSE)</f>
        <v>3-factor</v>
      </c>
      <c r="Y4138" s="92">
        <f t="shared" si="390"/>
        <v>107.19363199999999</v>
      </c>
      <c r="Z4138" s="92">
        <f t="shared" si="391"/>
        <v>846.48636799999997</v>
      </c>
      <c r="AA4138" s="92">
        <f t="shared" si="392"/>
        <v>953.68</v>
      </c>
    </row>
    <row r="4139" spans="1:27" x14ac:dyDescent="0.25">
      <c r="A4139" t="s">
        <v>866</v>
      </c>
      <c r="B4139" t="s">
        <v>162</v>
      </c>
      <c r="C4139" t="s">
        <v>163</v>
      </c>
      <c r="D4139" t="s">
        <v>867</v>
      </c>
      <c r="E4139" t="s">
        <v>868</v>
      </c>
      <c r="F4139" t="str">
        <f t="shared" si="388"/>
        <v>1505</v>
      </c>
      <c r="G4139" t="s">
        <v>94</v>
      </c>
      <c r="H4139" t="s">
        <v>95</v>
      </c>
      <c r="I4139" s="91"/>
      <c r="J4139" s="91"/>
      <c r="K4139" s="91"/>
      <c r="L4139" s="91">
        <v>53.3</v>
      </c>
      <c r="M4139" s="91"/>
      <c r="N4139" s="91"/>
      <c r="O4139" s="91"/>
      <c r="P4139" s="91"/>
      <c r="Q4139" s="91"/>
      <c r="R4139" s="91">
        <v>304.99</v>
      </c>
      <c r="S4139" s="91">
        <v>72.010000000000005</v>
      </c>
      <c r="T4139" s="91">
        <v>21</v>
      </c>
      <c r="U4139" s="91">
        <f t="shared" si="389"/>
        <v>451.3</v>
      </c>
      <c r="V4139" s="82" t="str">
        <f t="shared" si="387"/>
        <v>131001505921</v>
      </c>
      <c r="W4139" s="83">
        <f>VLOOKUP(V4139,Factors!$E$6:$H$5950,4,FALSE)</f>
        <v>0.1124</v>
      </c>
      <c r="X4139" t="str">
        <f>VLOOKUP(V4139,Factors!$E$6:$F$5950,2,FALSE)</f>
        <v>3-factor</v>
      </c>
      <c r="Y4139" s="92">
        <f t="shared" si="390"/>
        <v>50.726120000000002</v>
      </c>
      <c r="Z4139" s="92">
        <f t="shared" si="391"/>
        <v>400.57388000000003</v>
      </c>
      <c r="AA4139" s="92">
        <f t="shared" si="392"/>
        <v>451.3</v>
      </c>
    </row>
    <row r="4140" spans="1:27" x14ac:dyDescent="0.25">
      <c r="A4140" t="s">
        <v>866</v>
      </c>
      <c r="B4140" t="s">
        <v>162</v>
      </c>
      <c r="C4140" t="s">
        <v>163</v>
      </c>
      <c r="D4140" t="s">
        <v>867</v>
      </c>
      <c r="E4140" t="s">
        <v>868</v>
      </c>
      <c r="F4140" t="str">
        <f t="shared" si="388"/>
        <v>1505</v>
      </c>
      <c r="G4140" t="s">
        <v>84</v>
      </c>
      <c r="H4140" t="s">
        <v>85</v>
      </c>
      <c r="I4140" s="91">
        <v>575.77</v>
      </c>
      <c r="J4140" s="91">
        <v>289.04000000000002</v>
      </c>
      <c r="K4140" s="91">
        <v>1254.05</v>
      </c>
      <c r="L4140" s="91">
        <v>3254.25</v>
      </c>
      <c r="M4140" s="91">
        <v>1179.68</v>
      </c>
      <c r="N4140" s="91">
        <v>328.81</v>
      </c>
      <c r="O4140" s="91">
        <v>698.48</v>
      </c>
      <c r="P4140" s="91">
        <v>434.77</v>
      </c>
      <c r="Q4140" s="91">
        <v>2328.5</v>
      </c>
      <c r="R4140" s="91">
        <v>373.58</v>
      </c>
      <c r="S4140" s="91">
        <v>1625.14</v>
      </c>
      <c r="T4140" s="91">
        <v>457.63</v>
      </c>
      <c r="U4140" s="91">
        <f t="shared" si="389"/>
        <v>12799.699999999999</v>
      </c>
      <c r="V4140" s="82" t="str">
        <f t="shared" si="387"/>
        <v>131001505921</v>
      </c>
      <c r="W4140" s="83">
        <f>VLOOKUP(V4140,Factors!$E$6:$H$5950,4,FALSE)</f>
        <v>0.1124</v>
      </c>
      <c r="X4140" t="str">
        <f>VLOOKUP(V4140,Factors!$E$6:$F$5950,2,FALSE)</f>
        <v>3-factor</v>
      </c>
      <c r="Y4140" s="92">
        <f t="shared" si="390"/>
        <v>1438.6862799999999</v>
      </c>
      <c r="Z4140" s="92">
        <f t="shared" si="391"/>
        <v>11361.013719999999</v>
      </c>
      <c r="AA4140" s="92">
        <f t="shared" si="392"/>
        <v>12799.699999999999</v>
      </c>
    </row>
    <row r="4141" spans="1:27" x14ac:dyDescent="0.25">
      <c r="A4141" t="s">
        <v>866</v>
      </c>
      <c r="B4141" t="s">
        <v>162</v>
      </c>
      <c r="C4141" t="s">
        <v>163</v>
      </c>
      <c r="D4141" t="s">
        <v>867</v>
      </c>
      <c r="E4141" t="s">
        <v>868</v>
      </c>
      <c r="F4141" t="str">
        <f t="shared" si="388"/>
        <v>1505</v>
      </c>
      <c r="G4141" t="s">
        <v>122</v>
      </c>
      <c r="H4141" t="s">
        <v>123</v>
      </c>
      <c r="I4141" s="91">
        <v>234</v>
      </c>
      <c r="J4141" s="91"/>
      <c r="K4141" s="91">
        <v>699</v>
      </c>
      <c r="L4141" s="91"/>
      <c r="M4141" s="91"/>
      <c r="N4141" s="91"/>
      <c r="O4141" s="91"/>
      <c r="P4141" s="91"/>
      <c r="Q4141" s="91">
        <v>683</v>
      </c>
      <c r="R4141" s="91">
        <v>236</v>
      </c>
      <c r="S4141" s="91"/>
      <c r="T4141" s="91"/>
      <c r="U4141" s="91">
        <f t="shared" si="389"/>
        <v>1852</v>
      </c>
      <c r="V4141" s="82" t="str">
        <f t="shared" si="387"/>
        <v>131001505921</v>
      </c>
      <c r="W4141" s="83">
        <f>VLOOKUP(V4141,Factors!$E$6:$H$5950,4,FALSE)</f>
        <v>0.1124</v>
      </c>
      <c r="X4141" t="str">
        <f>VLOOKUP(V4141,Factors!$E$6:$F$5950,2,FALSE)</f>
        <v>3-factor</v>
      </c>
      <c r="Y4141" s="92">
        <f t="shared" si="390"/>
        <v>208.16480000000001</v>
      </c>
      <c r="Z4141" s="92">
        <f t="shared" si="391"/>
        <v>1643.8352</v>
      </c>
      <c r="AA4141" s="92">
        <f t="shared" si="392"/>
        <v>1852</v>
      </c>
    </row>
    <row r="4142" spans="1:27" x14ac:dyDescent="0.25">
      <c r="A4142" t="s">
        <v>866</v>
      </c>
      <c r="B4142" t="s">
        <v>162</v>
      </c>
      <c r="C4142" t="s">
        <v>163</v>
      </c>
      <c r="D4142" t="s">
        <v>867</v>
      </c>
      <c r="E4142" t="s">
        <v>868</v>
      </c>
      <c r="F4142" t="str">
        <f t="shared" si="388"/>
        <v>1505</v>
      </c>
      <c r="G4142" t="s">
        <v>44</v>
      </c>
      <c r="H4142" t="s">
        <v>45</v>
      </c>
      <c r="I4142" s="91">
        <v>1802.5</v>
      </c>
      <c r="J4142" s="91">
        <v>-1250</v>
      </c>
      <c r="K4142" s="91"/>
      <c r="L4142" s="91">
        <v>1200</v>
      </c>
      <c r="M4142" s="91">
        <v>0</v>
      </c>
      <c r="N4142" s="91"/>
      <c r="O4142" s="91"/>
      <c r="P4142" s="91"/>
      <c r="Q4142" s="91"/>
      <c r="R4142" s="91"/>
      <c r="S4142" s="91"/>
      <c r="T4142" s="91"/>
      <c r="U4142" s="91">
        <f t="shared" si="389"/>
        <v>1752.5</v>
      </c>
      <c r="V4142" s="82" t="str">
        <f t="shared" si="387"/>
        <v>131001505921</v>
      </c>
      <c r="W4142" s="83">
        <f>VLOOKUP(V4142,Factors!$E$6:$H$5950,4,FALSE)</f>
        <v>0.1124</v>
      </c>
      <c r="X4142" t="str">
        <f>VLOOKUP(V4142,Factors!$E$6:$F$5950,2,FALSE)</f>
        <v>3-factor</v>
      </c>
      <c r="Y4142" s="92">
        <f t="shared" si="390"/>
        <v>196.98099999999999</v>
      </c>
      <c r="Z4142" s="92">
        <f t="shared" si="391"/>
        <v>1555.519</v>
      </c>
      <c r="AA4142" s="92">
        <f t="shared" si="392"/>
        <v>1752.5</v>
      </c>
    </row>
    <row r="4143" spans="1:27" x14ac:dyDescent="0.25">
      <c r="A4143" t="s">
        <v>866</v>
      </c>
      <c r="B4143" t="s">
        <v>162</v>
      </c>
      <c r="C4143" t="s">
        <v>163</v>
      </c>
      <c r="D4143" t="s">
        <v>867</v>
      </c>
      <c r="E4143" t="s">
        <v>868</v>
      </c>
      <c r="F4143" t="str">
        <f t="shared" si="388"/>
        <v>1505</v>
      </c>
      <c r="G4143" t="s">
        <v>207</v>
      </c>
      <c r="H4143" t="s">
        <v>208</v>
      </c>
      <c r="I4143" s="91">
        <v>98.38</v>
      </c>
      <c r="J4143" s="91">
        <v>165.23</v>
      </c>
      <c r="K4143" s="91">
        <v>481.93</v>
      </c>
      <c r="L4143" s="91">
        <v>259.75</v>
      </c>
      <c r="M4143" s="91">
        <v>71.5</v>
      </c>
      <c r="N4143" s="91">
        <v>1349.04</v>
      </c>
      <c r="O4143" s="91"/>
      <c r="P4143" s="91">
        <v>11.75</v>
      </c>
      <c r="Q4143" s="91"/>
      <c r="R4143" s="91">
        <v>394.62</v>
      </c>
      <c r="S4143" s="91">
        <v>250.5</v>
      </c>
      <c r="T4143" s="91">
        <v>543.23</v>
      </c>
      <c r="U4143" s="91">
        <f t="shared" si="389"/>
        <v>3625.93</v>
      </c>
      <c r="V4143" s="82" t="str">
        <f t="shared" si="387"/>
        <v>131001505921</v>
      </c>
      <c r="W4143" s="83">
        <f>VLOOKUP(V4143,Factors!$E$6:$H$5950,4,FALSE)</f>
        <v>0.1124</v>
      </c>
      <c r="X4143" t="str">
        <f>VLOOKUP(V4143,Factors!$E$6:$F$5950,2,FALSE)</f>
        <v>3-factor</v>
      </c>
      <c r="Y4143" s="92">
        <f t="shared" si="390"/>
        <v>407.55453199999999</v>
      </c>
      <c r="Z4143" s="92">
        <f t="shared" si="391"/>
        <v>3218.3754679999997</v>
      </c>
      <c r="AA4143" s="92">
        <f t="shared" si="392"/>
        <v>3625.93</v>
      </c>
    </row>
    <row r="4144" spans="1:27" x14ac:dyDescent="0.25">
      <c r="A4144" t="s">
        <v>866</v>
      </c>
      <c r="B4144" t="s">
        <v>162</v>
      </c>
      <c r="C4144" t="s">
        <v>163</v>
      </c>
      <c r="D4144" t="s">
        <v>867</v>
      </c>
      <c r="E4144" t="s">
        <v>868</v>
      </c>
      <c r="F4144" t="str">
        <f t="shared" si="388"/>
        <v>1505</v>
      </c>
      <c r="G4144" t="s">
        <v>128</v>
      </c>
      <c r="H4144" t="s">
        <v>129</v>
      </c>
      <c r="I4144" s="91"/>
      <c r="J4144" s="91"/>
      <c r="K4144" s="91"/>
      <c r="L4144" s="91">
        <v>191.54</v>
      </c>
      <c r="M4144" s="91"/>
      <c r="N4144" s="91"/>
      <c r="O4144" s="91">
        <v>0</v>
      </c>
      <c r="P4144" s="91"/>
      <c r="Q4144" s="91">
        <v>-242.18</v>
      </c>
      <c r="R4144" s="91"/>
      <c r="S4144" s="91"/>
      <c r="T4144" s="91">
        <v>4</v>
      </c>
      <c r="U4144" s="91">
        <f t="shared" si="389"/>
        <v>-46.640000000000015</v>
      </c>
      <c r="V4144" s="82" t="str">
        <f t="shared" si="387"/>
        <v>131001505921</v>
      </c>
      <c r="W4144" s="83">
        <f>VLOOKUP(V4144,Factors!$E$6:$H$5950,4,FALSE)</f>
        <v>0.1124</v>
      </c>
      <c r="X4144" t="str">
        <f>VLOOKUP(V4144,Factors!$E$6:$F$5950,2,FALSE)</f>
        <v>3-factor</v>
      </c>
      <c r="Y4144" s="92">
        <f t="shared" si="390"/>
        <v>-5.2423360000000017</v>
      </c>
      <c r="Z4144" s="92">
        <f t="shared" si="391"/>
        <v>-41.397664000000013</v>
      </c>
      <c r="AA4144" s="92">
        <f t="shared" si="392"/>
        <v>-46.640000000000015</v>
      </c>
    </row>
    <row r="4145" spans="1:27" x14ac:dyDescent="0.25">
      <c r="A4145" t="s">
        <v>866</v>
      </c>
      <c r="B4145" t="s">
        <v>162</v>
      </c>
      <c r="C4145" t="s">
        <v>163</v>
      </c>
      <c r="D4145" t="s">
        <v>867</v>
      </c>
      <c r="E4145" t="s">
        <v>868</v>
      </c>
      <c r="F4145" t="str">
        <f t="shared" si="388"/>
        <v>1505</v>
      </c>
      <c r="G4145" t="s">
        <v>213</v>
      </c>
      <c r="H4145" t="s">
        <v>214</v>
      </c>
      <c r="I4145" s="91"/>
      <c r="J4145" s="91"/>
      <c r="K4145" s="91"/>
      <c r="L4145" s="91"/>
      <c r="M4145" s="91"/>
      <c r="N4145" s="91"/>
      <c r="O4145" s="91"/>
      <c r="P4145" s="91">
        <v>1099</v>
      </c>
      <c r="Q4145" s="91"/>
      <c r="R4145" s="91"/>
      <c r="S4145" s="91"/>
      <c r="T4145" s="91"/>
      <c r="U4145" s="91">
        <f t="shared" si="389"/>
        <v>1099</v>
      </c>
      <c r="V4145" s="82" t="str">
        <f t="shared" si="387"/>
        <v>131001505921</v>
      </c>
      <c r="W4145" s="83">
        <f>VLOOKUP(V4145,Factors!$E$6:$H$5950,4,FALSE)</f>
        <v>0.1124</v>
      </c>
      <c r="X4145" t="str">
        <f>VLOOKUP(V4145,Factors!$E$6:$F$5950,2,FALSE)</f>
        <v>3-factor</v>
      </c>
      <c r="Y4145" s="92">
        <f t="shared" si="390"/>
        <v>123.52760000000001</v>
      </c>
      <c r="Z4145" s="92">
        <f t="shared" si="391"/>
        <v>975.47239999999999</v>
      </c>
      <c r="AA4145" s="92">
        <f t="shared" si="392"/>
        <v>1099</v>
      </c>
    </row>
    <row r="4146" spans="1:27" x14ac:dyDescent="0.25">
      <c r="A4146" t="s">
        <v>866</v>
      </c>
      <c r="B4146" t="s">
        <v>162</v>
      </c>
      <c r="C4146" t="s">
        <v>163</v>
      </c>
      <c r="D4146" t="s">
        <v>867</v>
      </c>
      <c r="E4146" t="s">
        <v>868</v>
      </c>
      <c r="F4146" t="str">
        <f t="shared" si="388"/>
        <v>1505</v>
      </c>
      <c r="G4146" t="s">
        <v>71</v>
      </c>
      <c r="H4146" t="s">
        <v>72</v>
      </c>
      <c r="I4146" s="91"/>
      <c r="J4146" s="91">
        <v>46.77</v>
      </c>
      <c r="K4146" s="91"/>
      <c r="L4146" s="91"/>
      <c r="M4146" s="91"/>
      <c r="N4146" s="91"/>
      <c r="O4146" s="91">
        <v>17.71</v>
      </c>
      <c r="P4146" s="91"/>
      <c r="Q4146" s="91"/>
      <c r="R4146" s="91"/>
      <c r="S4146" s="91"/>
      <c r="T4146" s="91"/>
      <c r="U4146" s="91">
        <f t="shared" si="389"/>
        <v>64.48</v>
      </c>
      <c r="V4146" s="82" t="str">
        <f t="shared" si="387"/>
        <v>131001505921</v>
      </c>
      <c r="W4146" s="83">
        <f>VLOOKUP(V4146,Factors!$E$6:$H$5950,4,FALSE)</f>
        <v>0.1124</v>
      </c>
      <c r="X4146" t="str">
        <f>VLOOKUP(V4146,Factors!$E$6:$F$5950,2,FALSE)</f>
        <v>3-factor</v>
      </c>
      <c r="Y4146" s="92">
        <f t="shared" si="390"/>
        <v>7.2475520000000007</v>
      </c>
      <c r="Z4146" s="92">
        <f t="shared" si="391"/>
        <v>57.232448000000005</v>
      </c>
      <c r="AA4146" s="92">
        <f t="shared" si="392"/>
        <v>64.48</v>
      </c>
    </row>
    <row r="4147" spans="1:27" x14ac:dyDescent="0.25">
      <c r="A4147" t="s">
        <v>866</v>
      </c>
      <c r="B4147" t="s">
        <v>162</v>
      </c>
      <c r="C4147" t="s">
        <v>163</v>
      </c>
      <c r="D4147" t="s">
        <v>867</v>
      </c>
      <c r="E4147" t="s">
        <v>868</v>
      </c>
      <c r="F4147" t="str">
        <f t="shared" si="388"/>
        <v>1505</v>
      </c>
      <c r="G4147" t="s">
        <v>98</v>
      </c>
      <c r="H4147" t="s">
        <v>99</v>
      </c>
      <c r="I4147" s="91"/>
      <c r="J4147" s="91">
        <v>158.85</v>
      </c>
      <c r="K4147" s="91"/>
      <c r="L4147" s="91">
        <v>734.36</v>
      </c>
      <c r="M4147" s="91">
        <v>24.95</v>
      </c>
      <c r="N4147" s="91">
        <v>891.01</v>
      </c>
      <c r="O4147" s="91">
        <v>85.81</v>
      </c>
      <c r="P4147" s="91">
        <v>132.85</v>
      </c>
      <c r="Q4147" s="91">
        <v>40.869999999999997</v>
      </c>
      <c r="R4147" s="91"/>
      <c r="S4147" s="91">
        <v>37.97</v>
      </c>
      <c r="T4147" s="91">
        <v>392.25</v>
      </c>
      <c r="U4147" s="91">
        <f t="shared" si="389"/>
        <v>2498.9199999999996</v>
      </c>
      <c r="V4147" s="82" t="str">
        <f t="shared" si="387"/>
        <v>131001505921</v>
      </c>
      <c r="W4147" s="83">
        <f>VLOOKUP(V4147,Factors!$E$6:$H$5950,4,FALSE)</f>
        <v>0.1124</v>
      </c>
      <c r="X4147" t="str">
        <f>VLOOKUP(V4147,Factors!$E$6:$F$5950,2,FALSE)</f>
        <v>3-factor</v>
      </c>
      <c r="Y4147" s="92">
        <f t="shared" si="390"/>
        <v>280.87860799999993</v>
      </c>
      <c r="Z4147" s="92">
        <f t="shared" si="391"/>
        <v>2218.0413919999996</v>
      </c>
      <c r="AA4147" s="92">
        <f t="shared" si="392"/>
        <v>2498.9199999999996</v>
      </c>
    </row>
    <row r="4148" spans="1:27" x14ac:dyDescent="0.25">
      <c r="A4148" t="s">
        <v>866</v>
      </c>
      <c r="B4148" t="s">
        <v>162</v>
      </c>
      <c r="C4148" t="s">
        <v>163</v>
      </c>
      <c r="D4148" t="s">
        <v>867</v>
      </c>
      <c r="E4148" t="s">
        <v>868</v>
      </c>
      <c r="F4148" t="str">
        <f t="shared" si="388"/>
        <v>1505</v>
      </c>
      <c r="G4148" t="s">
        <v>215</v>
      </c>
      <c r="H4148" t="s">
        <v>216</v>
      </c>
      <c r="I4148" s="91"/>
      <c r="J4148" s="91"/>
      <c r="K4148" s="91">
        <v>141.91</v>
      </c>
      <c r="L4148" s="91"/>
      <c r="M4148" s="91"/>
      <c r="N4148" s="91">
        <v>174.13</v>
      </c>
      <c r="O4148" s="91"/>
      <c r="P4148" s="91"/>
      <c r="Q4148" s="91">
        <v>14.95</v>
      </c>
      <c r="R4148" s="91"/>
      <c r="S4148" s="91"/>
      <c r="T4148" s="91"/>
      <c r="U4148" s="91">
        <f t="shared" si="389"/>
        <v>330.98999999999995</v>
      </c>
      <c r="V4148" s="82" t="str">
        <f t="shared" si="387"/>
        <v>131001505921</v>
      </c>
      <c r="W4148" s="83">
        <f>VLOOKUP(V4148,Factors!$E$6:$H$5950,4,FALSE)</f>
        <v>0.1124</v>
      </c>
      <c r="X4148" t="str">
        <f>VLOOKUP(V4148,Factors!$E$6:$F$5950,2,FALSE)</f>
        <v>3-factor</v>
      </c>
      <c r="Y4148" s="92">
        <f t="shared" si="390"/>
        <v>37.203275999999995</v>
      </c>
      <c r="Z4148" s="92">
        <f t="shared" si="391"/>
        <v>293.78672399999994</v>
      </c>
      <c r="AA4148" s="92">
        <f t="shared" si="392"/>
        <v>330.98999999999995</v>
      </c>
    </row>
    <row r="4149" spans="1:27" x14ac:dyDescent="0.25">
      <c r="A4149" t="s">
        <v>866</v>
      </c>
      <c r="B4149" t="s">
        <v>162</v>
      </c>
      <c r="C4149" t="s">
        <v>163</v>
      </c>
      <c r="D4149" t="s">
        <v>867</v>
      </c>
      <c r="E4149" t="s">
        <v>868</v>
      </c>
      <c r="F4149" t="str">
        <f t="shared" si="388"/>
        <v>1505</v>
      </c>
      <c r="G4149" t="s">
        <v>130</v>
      </c>
      <c r="H4149" t="s">
        <v>131</v>
      </c>
      <c r="I4149" s="91">
        <v>50</v>
      </c>
      <c r="J4149" s="91">
        <v>39.4</v>
      </c>
      <c r="K4149" s="91"/>
      <c r="L4149" s="91">
        <v>20.7</v>
      </c>
      <c r="M4149" s="91"/>
      <c r="N4149" s="91"/>
      <c r="O4149" s="91">
        <v>43.14</v>
      </c>
      <c r="P4149" s="91">
        <v>30.16</v>
      </c>
      <c r="Q4149" s="91"/>
      <c r="R4149" s="91"/>
      <c r="S4149" s="91"/>
      <c r="T4149" s="91">
        <v>304.62</v>
      </c>
      <c r="U4149" s="91">
        <f t="shared" si="389"/>
        <v>488.02</v>
      </c>
      <c r="V4149" s="82" t="str">
        <f t="shared" si="387"/>
        <v>131001505921</v>
      </c>
      <c r="W4149" s="83">
        <f>VLOOKUP(V4149,Factors!$E$6:$H$5950,4,FALSE)</f>
        <v>0.1124</v>
      </c>
      <c r="X4149" t="str">
        <f>VLOOKUP(V4149,Factors!$E$6:$F$5950,2,FALSE)</f>
        <v>3-factor</v>
      </c>
      <c r="Y4149" s="92">
        <f t="shared" si="390"/>
        <v>54.853448</v>
      </c>
      <c r="Z4149" s="92">
        <f t="shared" si="391"/>
        <v>433.16655199999997</v>
      </c>
      <c r="AA4149" s="92">
        <f t="shared" si="392"/>
        <v>488.02</v>
      </c>
    </row>
    <row r="4150" spans="1:27" x14ac:dyDescent="0.25">
      <c r="A4150" t="s">
        <v>866</v>
      </c>
      <c r="B4150" t="s">
        <v>162</v>
      </c>
      <c r="C4150" t="s">
        <v>163</v>
      </c>
      <c r="D4150" t="s">
        <v>867</v>
      </c>
      <c r="E4150" t="s">
        <v>868</v>
      </c>
      <c r="F4150" t="str">
        <f t="shared" si="388"/>
        <v>1505</v>
      </c>
      <c r="G4150" t="s">
        <v>132</v>
      </c>
      <c r="H4150" t="s">
        <v>133</v>
      </c>
      <c r="I4150" s="91">
        <v>757.3</v>
      </c>
      <c r="J4150" s="91">
        <v>3016.13</v>
      </c>
      <c r="K4150" s="91">
        <v>2242.77</v>
      </c>
      <c r="L4150" s="91">
        <v>644.5</v>
      </c>
      <c r="M4150" s="91">
        <v>856.57</v>
      </c>
      <c r="N4150" s="91">
        <v>1270.8599999999999</v>
      </c>
      <c r="O4150" s="91">
        <v>248.47</v>
      </c>
      <c r="P4150" s="91">
        <v>1539.55</v>
      </c>
      <c r="Q4150" s="91">
        <v>259.37</v>
      </c>
      <c r="R4150" s="91">
        <v>187.94</v>
      </c>
      <c r="S4150" s="91">
        <v>140.63</v>
      </c>
      <c r="T4150" s="91">
        <v>1164.05</v>
      </c>
      <c r="U4150" s="91">
        <f t="shared" si="389"/>
        <v>12328.14</v>
      </c>
      <c r="V4150" s="82" t="str">
        <f t="shared" si="387"/>
        <v>131001505921</v>
      </c>
      <c r="W4150" s="83">
        <f>VLOOKUP(V4150,Factors!$E$6:$H$5950,4,FALSE)</f>
        <v>0.1124</v>
      </c>
      <c r="X4150" t="str">
        <f>VLOOKUP(V4150,Factors!$E$6:$F$5950,2,FALSE)</f>
        <v>3-factor</v>
      </c>
      <c r="Y4150" s="92">
        <f t="shared" si="390"/>
        <v>1385.6829359999999</v>
      </c>
      <c r="Z4150" s="92">
        <f t="shared" si="391"/>
        <v>10942.457064</v>
      </c>
      <c r="AA4150" s="92">
        <f t="shared" si="392"/>
        <v>12328.14</v>
      </c>
    </row>
    <row r="4151" spans="1:27" x14ac:dyDescent="0.25">
      <c r="A4151" t="s">
        <v>866</v>
      </c>
      <c r="B4151" t="s">
        <v>162</v>
      </c>
      <c r="C4151" t="s">
        <v>163</v>
      </c>
      <c r="D4151" t="s">
        <v>867</v>
      </c>
      <c r="E4151" t="s">
        <v>868</v>
      </c>
      <c r="F4151" t="str">
        <f t="shared" si="388"/>
        <v>1505</v>
      </c>
      <c r="G4151" t="s">
        <v>136</v>
      </c>
      <c r="H4151" t="s">
        <v>137</v>
      </c>
      <c r="I4151" s="91">
        <v>20</v>
      </c>
      <c r="J4151" s="91">
        <v>53</v>
      </c>
      <c r="K4151" s="91">
        <v>27</v>
      </c>
      <c r="L4151" s="91">
        <v>23</v>
      </c>
      <c r="M4151" s="91">
        <v>16</v>
      </c>
      <c r="N4151" s="91">
        <v>33.799999999999997</v>
      </c>
      <c r="O4151" s="91">
        <v>27</v>
      </c>
      <c r="P4151" s="91">
        <v>4</v>
      </c>
      <c r="Q4151" s="91">
        <v>8</v>
      </c>
      <c r="R4151" s="91">
        <v>61.5</v>
      </c>
      <c r="S4151" s="91">
        <v>65.099999999999994</v>
      </c>
      <c r="T4151" s="91">
        <v>24</v>
      </c>
      <c r="U4151" s="91">
        <f t="shared" si="389"/>
        <v>362.4</v>
      </c>
      <c r="V4151" s="82" t="str">
        <f t="shared" si="387"/>
        <v>131001505921</v>
      </c>
      <c r="W4151" s="83">
        <f>VLOOKUP(V4151,Factors!$E$6:$H$5950,4,FALSE)</f>
        <v>0.1124</v>
      </c>
      <c r="X4151" t="str">
        <f>VLOOKUP(V4151,Factors!$E$6:$F$5950,2,FALSE)</f>
        <v>3-factor</v>
      </c>
      <c r="Y4151" s="92">
        <f t="shared" si="390"/>
        <v>40.733759999999997</v>
      </c>
      <c r="Z4151" s="92">
        <f t="shared" si="391"/>
        <v>321.66623999999996</v>
      </c>
      <c r="AA4151" s="92">
        <f t="shared" si="392"/>
        <v>362.4</v>
      </c>
    </row>
    <row r="4152" spans="1:27" x14ac:dyDescent="0.25">
      <c r="A4152" t="s">
        <v>866</v>
      </c>
      <c r="B4152" t="s">
        <v>162</v>
      </c>
      <c r="C4152" t="s">
        <v>163</v>
      </c>
      <c r="D4152" t="s">
        <v>867</v>
      </c>
      <c r="E4152" t="s">
        <v>868</v>
      </c>
      <c r="F4152" t="str">
        <f t="shared" si="388"/>
        <v>1505</v>
      </c>
      <c r="G4152" t="s">
        <v>138</v>
      </c>
      <c r="H4152" t="s">
        <v>139</v>
      </c>
      <c r="I4152" s="91"/>
      <c r="J4152" s="91"/>
      <c r="K4152" s="91">
        <v>252</v>
      </c>
      <c r="L4152" s="91">
        <v>231</v>
      </c>
      <c r="M4152" s="91">
        <v>209.99</v>
      </c>
      <c r="N4152" s="91"/>
      <c r="O4152" s="91"/>
      <c r="P4152" s="91"/>
      <c r="Q4152" s="91"/>
      <c r="R4152" s="91"/>
      <c r="S4152" s="91"/>
      <c r="T4152" s="91"/>
      <c r="U4152" s="91">
        <f t="shared" si="389"/>
        <v>692.99</v>
      </c>
      <c r="V4152" s="82" t="str">
        <f t="shared" si="387"/>
        <v>131001505921</v>
      </c>
      <c r="W4152" s="83">
        <f>VLOOKUP(V4152,Factors!$E$6:$H$5950,4,FALSE)</f>
        <v>0.1124</v>
      </c>
      <c r="X4152" t="str">
        <f>VLOOKUP(V4152,Factors!$E$6:$F$5950,2,FALSE)</f>
        <v>3-factor</v>
      </c>
      <c r="Y4152" s="92">
        <f t="shared" si="390"/>
        <v>77.892076000000003</v>
      </c>
      <c r="Z4152" s="92">
        <f t="shared" si="391"/>
        <v>615.09792400000003</v>
      </c>
      <c r="AA4152" s="92">
        <f t="shared" si="392"/>
        <v>692.99</v>
      </c>
    </row>
    <row r="4153" spans="1:27" x14ac:dyDescent="0.25">
      <c r="A4153" t="s">
        <v>866</v>
      </c>
      <c r="B4153" t="s">
        <v>162</v>
      </c>
      <c r="C4153" t="s">
        <v>163</v>
      </c>
      <c r="D4153" t="s">
        <v>867</v>
      </c>
      <c r="E4153" t="s">
        <v>868</v>
      </c>
      <c r="F4153" t="str">
        <f t="shared" si="388"/>
        <v>1505</v>
      </c>
      <c r="G4153" t="s">
        <v>187</v>
      </c>
      <c r="H4153" t="s">
        <v>188</v>
      </c>
      <c r="I4153" s="91"/>
      <c r="J4153" s="91">
        <v>2886</v>
      </c>
      <c r="K4153" s="91">
        <v>379.42</v>
      </c>
      <c r="L4153" s="91"/>
      <c r="M4153" s="91">
        <v>626</v>
      </c>
      <c r="N4153" s="91"/>
      <c r="O4153" s="91">
        <v>1269</v>
      </c>
      <c r="P4153" s="91"/>
      <c r="Q4153" s="91">
        <v>960</v>
      </c>
      <c r="R4153" s="91"/>
      <c r="S4153" s="91"/>
      <c r="T4153" s="91">
        <v>181.6</v>
      </c>
      <c r="U4153" s="91">
        <f t="shared" si="389"/>
        <v>6302.02</v>
      </c>
      <c r="V4153" s="82" t="str">
        <f t="shared" si="387"/>
        <v>131001505921</v>
      </c>
      <c r="W4153" s="83">
        <f>VLOOKUP(V4153,Factors!$E$6:$H$5950,4,FALSE)</f>
        <v>0.1124</v>
      </c>
      <c r="X4153" t="str">
        <f>VLOOKUP(V4153,Factors!$E$6:$F$5950,2,FALSE)</f>
        <v>3-factor</v>
      </c>
      <c r="Y4153" s="92">
        <f t="shared" si="390"/>
        <v>708.34704800000009</v>
      </c>
      <c r="Z4153" s="92">
        <f t="shared" si="391"/>
        <v>5593.6729520000008</v>
      </c>
      <c r="AA4153" s="92">
        <f t="shared" si="392"/>
        <v>6302.02</v>
      </c>
    </row>
    <row r="4154" spans="1:27" x14ac:dyDescent="0.25">
      <c r="A4154" t="s">
        <v>866</v>
      </c>
      <c r="B4154" t="s">
        <v>162</v>
      </c>
      <c r="C4154" t="s">
        <v>163</v>
      </c>
      <c r="D4154" t="s">
        <v>867</v>
      </c>
      <c r="E4154" t="s">
        <v>868</v>
      </c>
      <c r="F4154" t="str">
        <f t="shared" si="388"/>
        <v>1505</v>
      </c>
      <c r="G4154" t="s">
        <v>140</v>
      </c>
      <c r="H4154" t="s">
        <v>141</v>
      </c>
      <c r="I4154" s="91">
        <v>784.31</v>
      </c>
      <c r="J4154" s="91">
        <v>557.17999999999995</v>
      </c>
      <c r="K4154" s="91">
        <v>235.73</v>
      </c>
      <c r="L4154" s="91">
        <v>728.62</v>
      </c>
      <c r="M4154" s="91">
        <v>514.32000000000005</v>
      </c>
      <c r="N4154" s="91">
        <v>664.33</v>
      </c>
      <c r="O4154" s="91">
        <v>578.61</v>
      </c>
      <c r="P4154" s="91">
        <v>544.30999999999995</v>
      </c>
      <c r="Q4154" s="91">
        <v>428.6</v>
      </c>
      <c r="R4154" s="91">
        <v>492.89</v>
      </c>
      <c r="S4154" s="91">
        <v>607.5</v>
      </c>
      <c r="T4154" s="91">
        <v>337.5</v>
      </c>
      <c r="U4154" s="91">
        <f t="shared" si="389"/>
        <v>6473.9000000000005</v>
      </c>
      <c r="V4154" s="82" t="str">
        <f t="shared" si="387"/>
        <v>131001505921</v>
      </c>
      <c r="W4154" s="83">
        <f>VLOOKUP(V4154,Factors!$E$6:$H$5950,4,FALSE)</f>
        <v>0.1124</v>
      </c>
      <c r="X4154" t="str">
        <f>VLOOKUP(V4154,Factors!$E$6:$F$5950,2,FALSE)</f>
        <v>3-factor</v>
      </c>
      <c r="Y4154" s="92">
        <f t="shared" si="390"/>
        <v>727.66636000000005</v>
      </c>
      <c r="Z4154" s="92">
        <f t="shared" si="391"/>
        <v>5746.2336400000004</v>
      </c>
      <c r="AA4154" s="92">
        <f t="shared" si="392"/>
        <v>6473.9000000000005</v>
      </c>
    </row>
    <row r="4155" spans="1:27" x14ac:dyDescent="0.25">
      <c r="A4155" t="s">
        <v>866</v>
      </c>
      <c r="B4155" t="s">
        <v>162</v>
      </c>
      <c r="C4155" t="s">
        <v>163</v>
      </c>
      <c r="D4155" t="s">
        <v>867</v>
      </c>
      <c r="E4155" t="s">
        <v>868</v>
      </c>
      <c r="F4155" t="str">
        <f t="shared" si="388"/>
        <v>1505</v>
      </c>
      <c r="G4155" t="s">
        <v>241</v>
      </c>
      <c r="H4155" t="s">
        <v>242</v>
      </c>
      <c r="I4155" s="91"/>
      <c r="J4155" s="91"/>
      <c r="K4155" s="91"/>
      <c r="L4155" s="91"/>
      <c r="M4155" s="91"/>
      <c r="N4155" s="91"/>
      <c r="O4155" s="91"/>
      <c r="P4155" s="91"/>
      <c r="Q4155" s="91"/>
      <c r="R4155" s="91">
        <v>576.95000000000005</v>
      </c>
      <c r="S4155" s="91"/>
      <c r="T4155" s="91"/>
      <c r="U4155" s="91">
        <f t="shared" si="389"/>
        <v>576.95000000000005</v>
      </c>
      <c r="V4155" s="82" t="str">
        <f t="shared" si="387"/>
        <v>131001505921</v>
      </c>
      <c r="W4155" s="83">
        <f>VLOOKUP(V4155,Factors!$E$6:$H$5950,4,FALSE)</f>
        <v>0.1124</v>
      </c>
      <c r="X4155" t="str">
        <f>VLOOKUP(V4155,Factors!$E$6:$F$5950,2,FALSE)</f>
        <v>3-factor</v>
      </c>
      <c r="Y4155" s="92">
        <f t="shared" si="390"/>
        <v>64.849180000000004</v>
      </c>
      <c r="Z4155" s="92">
        <f t="shared" si="391"/>
        <v>512.10082</v>
      </c>
      <c r="AA4155" s="92">
        <f t="shared" si="392"/>
        <v>576.95000000000005</v>
      </c>
    </row>
    <row r="4156" spans="1:27" x14ac:dyDescent="0.25">
      <c r="A4156" t="s">
        <v>866</v>
      </c>
      <c r="B4156" t="s">
        <v>162</v>
      </c>
      <c r="C4156" t="s">
        <v>163</v>
      </c>
      <c r="D4156" t="s">
        <v>867</v>
      </c>
      <c r="E4156" t="s">
        <v>868</v>
      </c>
      <c r="F4156" t="str">
        <f t="shared" si="388"/>
        <v>1505</v>
      </c>
      <c r="G4156" t="s">
        <v>30</v>
      </c>
      <c r="H4156" t="s">
        <v>31</v>
      </c>
      <c r="I4156" s="91"/>
      <c r="J4156" s="91">
        <v>2640</v>
      </c>
      <c r="K4156" s="91"/>
      <c r="L4156" s="91">
        <v>50</v>
      </c>
      <c r="M4156" s="91"/>
      <c r="N4156" s="91"/>
      <c r="O4156" s="91">
        <v>5</v>
      </c>
      <c r="P4156" s="91"/>
      <c r="Q4156" s="91">
        <v>610</v>
      </c>
      <c r="R4156" s="91"/>
      <c r="S4156" s="91"/>
      <c r="T4156" s="91"/>
      <c r="U4156" s="91">
        <f t="shared" si="389"/>
        <v>3305</v>
      </c>
      <c r="V4156" s="82" t="str">
        <f t="shared" si="387"/>
        <v>131001505921</v>
      </c>
      <c r="W4156" s="83">
        <f>VLOOKUP(V4156,Factors!$E$6:$H$5950,4,FALSE)</f>
        <v>0.1124</v>
      </c>
      <c r="X4156" t="str">
        <f>VLOOKUP(V4156,Factors!$E$6:$F$5950,2,FALSE)</f>
        <v>3-factor</v>
      </c>
      <c r="Y4156" s="92">
        <f t="shared" si="390"/>
        <v>371.48200000000003</v>
      </c>
      <c r="Z4156" s="92">
        <f t="shared" si="391"/>
        <v>2933.518</v>
      </c>
      <c r="AA4156" s="92">
        <f t="shared" si="392"/>
        <v>3305</v>
      </c>
    </row>
    <row r="4157" spans="1:27" x14ac:dyDescent="0.25">
      <c r="A4157" t="s">
        <v>866</v>
      </c>
      <c r="B4157" t="s">
        <v>162</v>
      </c>
      <c r="C4157" t="s">
        <v>163</v>
      </c>
      <c r="D4157" t="s">
        <v>867</v>
      </c>
      <c r="E4157" t="s">
        <v>868</v>
      </c>
      <c r="F4157" t="str">
        <f t="shared" si="388"/>
        <v>1505</v>
      </c>
      <c r="G4157" t="s">
        <v>239</v>
      </c>
      <c r="H4157" t="s">
        <v>240</v>
      </c>
      <c r="I4157" s="91">
        <v>64.64</v>
      </c>
      <c r="J4157" s="91"/>
      <c r="K4157" s="91">
        <v>144.93</v>
      </c>
      <c r="L4157" s="91">
        <v>97.97</v>
      </c>
      <c r="M4157" s="91">
        <v>110.2</v>
      </c>
      <c r="N4157" s="91">
        <v>43.4</v>
      </c>
      <c r="O4157" s="91"/>
      <c r="P4157" s="91"/>
      <c r="Q4157" s="91">
        <v>228.47</v>
      </c>
      <c r="R4157" s="91">
        <v>399.99</v>
      </c>
      <c r="S4157" s="91"/>
      <c r="T4157" s="91">
        <v>79.97</v>
      </c>
      <c r="U4157" s="91">
        <f t="shared" si="389"/>
        <v>1169.57</v>
      </c>
      <c r="V4157" s="82" t="str">
        <f t="shared" si="387"/>
        <v>131001505921</v>
      </c>
      <c r="W4157" s="83">
        <f>VLOOKUP(V4157,Factors!$E$6:$H$5950,4,FALSE)</f>
        <v>0.1124</v>
      </c>
      <c r="X4157" t="str">
        <f>VLOOKUP(V4157,Factors!$E$6:$F$5950,2,FALSE)</f>
        <v>3-factor</v>
      </c>
      <c r="Y4157" s="92">
        <f t="shared" si="390"/>
        <v>131.45966799999999</v>
      </c>
      <c r="Z4157" s="92">
        <f t="shared" si="391"/>
        <v>1038.110332</v>
      </c>
      <c r="AA4157" s="92">
        <f t="shared" si="392"/>
        <v>1169.57</v>
      </c>
    </row>
    <row r="4158" spans="1:27" x14ac:dyDescent="0.25">
      <c r="A4158" t="s">
        <v>866</v>
      </c>
      <c r="B4158" t="s">
        <v>162</v>
      </c>
      <c r="C4158" t="s">
        <v>163</v>
      </c>
      <c r="D4158" t="s">
        <v>867</v>
      </c>
      <c r="E4158" t="s">
        <v>868</v>
      </c>
      <c r="F4158" t="str">
        <f t="shared" si="388"/>
        <v>1505</v>
      </c>
      <c r="G4158" t="s">
        <v>144</v>
      </c>
      <c r="H4158" t="s">
        <v>145</v>
      </c>
      <c r="I4158" s="91">
        <v>775.31</v>
      </c>
      <c r="J4158" s="91">
        <v>1200.3800000000001</v>
      </c>
      <c r="K4158" s="91">
        <v>1174.1500000000001</v>
      </c>
      <c r="L4158" s="91">
        <v>1666.18</v>
      </c>
      <c r="M4158" s="91">
        <v>626.66999999999996</v>
      </c>
      <c r="N4158" s="91">
        <v>319.89</v>
      </c>
      <c r="O4158" s="91">
        <v>335.3</v>
      </c>
      <c r="P4158" s="91">
        <v>539.37</v>
      </c>
      <c r="Q4158" s="91">
        <v>360.4</v>
      </c>
      <c r="R4158" s="91">
        <v>430.33</v>
      </c>
      <c r="S4158" s="91">
        <v>484.38</v>
      </c>
      <c r="T4158" s="91">
        <v>804.14</v>
      </c>
      <c r="U4158" s="91">
        <f t="shared" si="389"/>
        <v>8716.5</v>
      </c>
      <c r="V4158" s="82" t="str">
        <f t="shared" si="387"/>
        <v>131001505921</v>
      </c>
      <c r="W4158" s="83">
        <f>VLOOKUP(V4158,Factors!$E$6:$H$5950,4,FALSE)</f>
        <v>0.1124</v>
      </c>
      <c r="X4158" t="str">
        <f>VLOOKUP(V4158,Factors!$E$6:$F$5950,2,FALSE)</f>
        <v>3-factor</v>
      </c>
      <c r="Y4158" s="92">
        <f t="shared" si="390"/>
        <v>979.7346</v>
      </c>
      <c r="Z4158" s="92">
        <f t="shared" si="391"/>
        <v>7736.7654000000002</v>
      </c>
      <c r="AA4158" s="92">
        <f t="shared" si="392"/>
        <v>8716.5</v>
      </c>
    </row>
    <row r="4159" spans="1:27" x14ac:dyDescent="0.25">
      <c r="A4159" t="s">
        <v>866</v>
      </c>
      <c r="B4159" t="s">
        <v>162</v>
      </c>
      <c r="C4159" t="s">
        <v>163</v>
      </c>
      <c r="D4159" t="s">
        <v>867</v>
      </c>
      <c r="E4159" t="s">
        <v>868</v>
      </c>
      <c r="F4159" t="str">
        <f t="shared" si="388"/>
        <v>1505</v>
      </c>
      <c r="G4159" t="s">
        <v>217</v>
      </c>
      <c r="H4159" t="s">
        <v>218</v>
      </c>
      <c r="I4159" s="91">
        <v>81.599999999999994</v>
      </c>
      <c r="J4159" s="91"/>
      <c r="K4159" s="91"/>
      <c r="L4159" s="91"/>
      <c r="M4159" s="91"/>
      <c r="N4159" s="91"/>
      <c r="O4159" s="91"/>
      <c r="P4159" s="91"/>
      <c r="Q4159" s="91">
        <v>271.89</v>
      </c>
      <c r="R4159" s="91"/>
      <c r="S4159" s="91"/>
      <c r="T4159" s="91">
        <v>9.8000000000000007</v>
      </c>
      <c r="U4159" s="91">
        <f t="shared" si="389"/>
        <v>363.29</v>
      </c>
      <c r="V4159" s="82" t="str">
        <f t="shared" si="387"/>
        <v>131001505921</v>
      </c>
      <c r="W4159" s="83">
        <f>VLOOKUP(V4159,Factors!$E$6:$H$5950,4,FALSE)</f>
        <v>0.1124</v>
      </c>
      <c r="X4159" t="str">
        <f>VLOOKUP(V4159,Factors!$E$6:$F$5950,2,FALSE)</f>
        <v>3-factor</v>
      </c>
      <c r="Y4159" s="92">
        <f t="shared" si="390"/>
        <v>40.833796</v>
      </c>
      <c r="Z4159" s="92">
        <f t="shared" si="391"/>
        <v>322.45620400000001</v>
      </c>
      <c r="AA4159" s="92">
        <f t="shared" si="392"/>
        <v>363.29</v>
      </c>
    </row>
    <row r="4160" spans="1:27" x14ac:dyDescent="0.25">
      <c r="A4160" t="s">
        <v>866</v>
      </c>
      <c r="B4160" t="s">
        <v>162</v>
      </c>
      <c r="C4160" t="s">
        <v>163</v>
      </c>
      <c r="D4160" t="s">
        <v>867</v>
      </c>
      <c r="E4160" t="s">
        <v>868</v>
      </c>
      <c r="F4160" t="str">
        <f t="shared" si="388"/>
        <v>1505</v>
      </c>
      <c r="G4160" t="s">
        <v>146</v>
      </c>
      <c r="H4160" t="s">
        <v>147</v>
      </c>
      <c r="I4160" s="91">
        <v>1354.06</v>
      </c>
      <c r="J4160" s="91">
        <v>1007.25</v>
      </c>
      <c r="K4160" s="91">
        <v>545</v>
      </c>
      <c r="L4160" s="91"/>
      <c r="M4160" s="91">
        <v>3395.4</v>
      </c>
      <c r="N4160" s="91"/>
      <c r="O4160" s="91"/>
      <c r="P4160" s="91"/>
      <c r="Q4160" s="91"/>
      <c r="R4160" s="91">
        <v>573.1</v>
      </c>
      <c r="S4160" s="91">
        <v>459.5</v>
      </c>
      <c r="T4160" s="91"/>
      <c r="U4160" s="91">
        <f t="shared" si="389"/>
        <v>7334.31</v>
      </c>
      <c r="V4160" s="82" t="str">
        <f t="shared" si="387"/>
        <v>131001505921</v>
      </c>
      <c r="W4160" s="83">
        <f>VLOOKUP(V4160,Factors!$E$6:$H$5950,4,FALSE)</f>
        <v>0.1124</v>
      </c>
      <c r="X4160" t="str">
        <f>VLOOKUP(V4160,Factors!$E$6:$F$5950,2,FALSE)</f>
        <v>3-factor</v>
      </c>
      <c r="Y4160" s="92">
        <f t="shared" si="390"/>
        <v>824.37644399999999</v>
      </c>
      <c r="Z4160" s="92">
        <f t="shared" si="391"/>
        <v>6509.933556</v>
      </c>
      <c r="AA4160" s="92">
        <f t="shared" si="392"/>
        <v>7334.3099999999995</v>
      </c>
    </row>
    <row r="4161" spans="1:27" x14ac:dyDescent="0.25">
      <c r="A4161" t="s">
        <v>866</v>
      </c>
      <c r="B4161" t="s">
        <v>162</v>
      </c>
      <c r="C4161" t="s">
        <v>163</v>
      </c>
      <c r="D4161" t="s">
        <v>867</v>
      </c>
      <c r="E4161" t="s">
        <v>868</v>
      </c>
      <c r="F4161" t="str">
        <f t="shared" si="388"/>
        <v>1505</v>
      </c>
      <c r="G4161" t="s">
        <v>148</v>
      </c>
      <c r="H4161" t="s">
        <v>149</v>
      </c>
      <c r="I4161" s="91">
        <v>90.91</v>
      </c>
      <c r="J4161" s="91">
        <v>32.5</v>
      </c>
      <c r="K4161" s="91"/>
      <c r="L4161" s="91"/>
      <c r="M4161" s="91">
        <v>673.29</v>
      </c>
      <c r="N4161" s="91">
        <v>13.32</v>
      </c>
      <c r="O4161" s="91">
        <v>576.29</v>
      </c>
      <c r="P4161" s="91">
        <v>1175.4000000000001</v>
      </c>
      <c r="Q4161" s="91">
        <v>238.42</v>
      </c>
      <c r="R4161" s="91"/>
      <c r="S4161" s="91"/>
      <c r="T4161" s="91">
        <v>41.55</v>
      </c>
      <c r="U4161" s="91">
        <f t="shared" si="389"/>
        <v>2841.6800000000003</v>
      </c>
      <c r="V4161" s="82" t="str">
        <f t="shared" si="387"/>
        <v>131001505921</v>
      </c>
      <c r="W4161" s="83">
        <f>VLOOKUP(V4161,Factors!$E$6:$H$5950,4,FALSE)</f>
        <v>0.1124</v>
      </c>
      <c r="X4161" t="str">
        <f>VLOOKUP(V4161,Factors!$E$6:$F$5950,2,FALSE)</f>
        <v>3-factor</v>
      </c>
      <c r="Y4161" s="92">
        <f t="shared" si="390"/>
        <v>319.40483200000006</v>
      </c>
      <c r="Z4161" s="92">
        <f t="shared" si="391"/>
        <v>2522.2751680000001</v>
      </c>
      <c r="AA4161" s="92">
        <f t="shared" si="392"/>
        <v>2841.6800000000003</v>
      </c>
    </row>
    <row r="4162" spans="1:27" x14ac:dyDescent="0.25">
      <c r="A4162" t="s">
        <v>866</v>
      </c>
      <c r="B4162" t="s">
        <v>162</v>
      </c>
      <c r="C4162" t="s">
        <v>163</v>
      </c>
      <c r="D4162" t="s">
        <v>867</v>
      </c>
      <c r="E4162" t="s">
        <v>868</v>
      </c>
      <c r="F4162" t="str">
        <f t="shared" si="388"/>
        <v>1505</v>
      </c>
      <c r="G4162" t="s">
        <v>152</v>
      </c>
      <c r="H4162" t="s">
        <v>153</v>
      </c>
      <c r="I4162" s="91"/>
      <c r="J4162" s="91"/>
      <c r="K4162" s="91"/>
      <c r="L4162" s="91"/>
      <c r="M4162" s="91"/>
      <c r="N4162" s="91"/>
      <c r="O4162" s="91">
        <v>24.2</v>
      </c>
      <c r="P4162" s="91">
        <v>68.709999999999994</v>
      </c>
      <c r="Q4162" s="91"/>
      <c r="R4162" s="91"/>
      <c r="S4162" s="91"/>
      <c r="T4162" s="91"/>
      <c r="U4162" s="91">
        <f t="shared" si="389"/>
        <v>92.91</v>
      </c>
      <c r="V4162" s="82" t="str">
        <f t="shared" si="387"/>
        <v>131001505921</v>
      </c>
      <c r="W4162" s="83">
        <f>VLOOKUP(V4162,Factors!$E$6:$H$5950,4,FALSE)</f>
        <v>0.1124</v>
      </c>
      <c r="X4162" t="str">
        <f>VLOOKUP(V4162,Factors!$E$6:$F$5950,2,FALSE)</f>
        <v>3-factor</v>
      </c>
      <c r="Y4162" s="92">
        <f t="shared" si="390"/>
        <v>10.443083999999999</v>
      </c>
      <c r="Z4162" s="92">
        <f t="shared" si="391"/>
        <v>82.466915999999998</v>
      </c>
      <c r="AA4162" s="92">
        <f t="shared" si="392"/>
        <v>92.91</v>
      </c>
    </row>
    <row r="4163" spans="1:27" x14ac:dyDescent="0.25">
      <c r="A4163" t="s">
        <v>866</v>
      </c>
      <c r="B4163" t="s">
        <v>162</v>
      </c>
      <c r="C4163" t="s">
        <v>163</v>
      </c>
      <c r="D4163" t="s">
        <v>867</v>
      </c>
      <c r="E4163" t="s">
        <v>868</v>
      </c>
      <c r="F4163" t="str">
        <f t="shared" si="388"/>
        <v>1505</v>
      </c>
      <c r="G4163" t="s">
        <v>56</v>
      </c>
      <c r="H4163" t="s">
        <v>57</v>
      </c>
      <c r="I4163" s="91">
        <v>10715.73</v>
      </c>
      <c r="J4163" s="91">
        <v>8119.14</v>
      </c>
      <c r="K4163" s="91">
        <v>9566.01</v>
      </c>
      <c r="L4163" s="91">
        <v>11211.4</v>
      </c>
      <c r="M4163" s="91">
        <v>3582.27</v>
      </c>
      <c r="N4163" s="91">
        <v>3092.8</v>
      </c>
      <c r="O4163" s="91">
        <v>2233.54</v>
      </c>
      <c r="P4163" s="91">
        <v>2899.5</v>
      </c>
      <c r="Q4163" s="91">
        <v>2654.43</v>
      </c>
      <c r="R4163" s="91">
        <v>2800.33</v>
      </c>
      <c r="S4163" s="91">
        <v>10816.06</v>
      </c>
      <c r="T4163" s="91">
        <v>9677.56</v>
      </c>
      <c r="U4163" s="91">
        <f t="shared" si="389"/>
        <v>77368.77</v>
      </c>
      <c r="V4163" s="82" t="str">
        <f t="shared" si="387"/>
        <v>131001505921</v>
      </c>
      <c r="W4163" s="83">
        <f>VLOOKUP(V4163,Factors!$E$6:$H$5950,4,FALSE)</f>
        <v>0.1124</v>
      </c>
      <c r="X4163" t="str">
        <f>VLOOKUP(V4163,Factors!$E$6:$F$5950,2,FALSE)</f>
        <v>3-factor</v>
      </c>
      <c r="Y4163" s="92">
        <f t="shared" si="390"/>
        <v>8696.2497480000002</v>
      </c>
      <c r="Z4163" s="92">
        <f t="shared" si="391"/>
        <v>68672.520252000002</v>
      </c>
      <c r="AA4163" s="92">
        <f t="shared" si="392"/>
        <v>77368.77</v>
      </c>
    </row>
    <row r="4164" spans="1:27" x14ac:dyDescent="0.25">
      <c r="A4164" t="s">
        <v>866</v>
      </c>
      <c r="B4164" t="s">
        <v>162</v>
      </c>
      <c r="C4164" t="s">
        <v>163</v>
      </c>
      <c r="D4164" t="s">
        <v>867</v>
      </c>
      <c r="E4164" t="s">
        <v>868</v>
      </c>
      <c r="F4164" t="str">
        <f t="shared" si="388"/>
        <v>1505</v>
      </c>
      <c r="G4164" t="s">
        <v>68</v>
      </c>
      <c r="H4164" t="s">
        <v>69</v>
      </c>
      <c r="I4164" s="91">
        <v>459.48</v>
      </c>
      <c r="J4164" s="91">
        <v>76.58</v>
      </c>
      <c r="K4164" s="91">
        <v>1148.7</v>
      </c>
      <c r="L4164" s="91">
        <v>478.63</v>
      </c>
      <c r="M4164" s="91">
        <v>440.34</v>
      </c>
      <c r="N4164" s="91">
        <v>1167.8599999999999</v>
      </c>
      <c r="O4164" s="91">
        <v>221.08</v>
      </c>
      <c r="P4164" s="91">
        <v>38.29</v>
      </c>
      <c r="Q4164" s="91">
        <v>306.32</v>
      </c>
      <c r="R4164" s="91"/>
      <c r="S4164" s="91">
        <v>1148.7</v>
      </c>
      <c r="T4164" s="91">
        <v>1021.12</v>
      </c>
      <c r="U4164" s="91">
        <f t="shared" si="389"/>
        <v>6507.0999999999995</v>
      </c>
      <c r="V4164" s="82" t="str">
        <f t="shared" ref="V4164:V4227" si="393">CONCATENATE(B4164,RIGHT(D4164,4),A4164)</f>
        <v>131001505921</v>
      </c>
      <c r="W4164" s="83">
        <f>VLOOKUP(V4164,Factors!$E$6:$H$5950,4,FALSE)</f>
        <v>0.1124</v>
      </c>
      <c r="X4164" t="str">
        <f>VLOOKUP(V4164,Factors!$E$6:$F$5950,2,FALSE)</f>
        <v>3-factor</v>
      </c>
      <c r="Y4164" s="92">
        <f t="shared" si="390"/>
        <v>731.39803999999992</v>
      </c>
      <c r="Z4164" s="92">
        <f t="shared" si="391"/>
        <v>5775.7019599999994</v>
      </c>
      <c r="AA4164" s="92">
        <f t="shared" si="392"/>
        <v>6507.0999999999995</v>
      </c>
    </row>
    <row r="4165" spans="1:27" x14ac:dyDescent="0.25">
      <c r="A4165" t="s">
        <v>866</v>
      </c>
      <c r="B4165" t="s">
        <v>162</v>
      </c>
      <c r="C4165" t="s">
        <v>163</v>
      </c>
      <c r="D4165" t="s">
        <v>867</v>
      </c>
      <c r="E4165" t="s">
        <v>868</v>
      </c>
      <c r="F4165" t="str">
        <f t="shared" ref="F4165:F4228" si="394">RIGHT(D4165,4)</f>
        <v>1505</v>
      </c>
      <c r="G4165" t="s">
        <v>166</v>
      </c>
      <c r="H4165" t="s">
        <v>167</v>
      </c>
      <c r="I4165" s="91">
        <v>-11725.8</v>
      </c>
      <c r="J4165" s="91">
        <v>-7733.28</v>
      </c>
      <c r="K4165" s="91">
        <v>-8538.18</v>
      </c>
      <c r="L4165" s="91">
        <v>-8219.17</v>
      </c>
      <c r="M4165" s="91">
        <v>-15835.25</v>
      </c>
      <c r="N4165" s="91">
        <v>-13650.45</v>
      </c>
      <c r="O4165" s="91">
        <v>-10489.19</v>
      </c>
      <c r="P4165" s="91">
        <v>-7725.62</v>
      </c>
      <c r="Q4165" s="91">
        <v>-4140.78</v>
      </c>
      <c r="R4165" s="91">
        <v>-9012.2800000000007</v>
      </c>
      <c r="S4165" s="91">
        <v>-4774.07</v>
      </c>
      <c r="T4165" s="91">
        <v>-2776.76</v>
      </c>
      <c r="U4165" s="91">
        <f t="shared" ref="U4165:U4228" si="395">SUM(I4165:T4165)</f>
        <v>-104620.83</v>
      </c>
      <c r="V4165" s="82" t="str">
        <f t="shared" si="393"/>
        <v>131001505921</v>
      </c>
      <c r="W4165" s="83">
        <f>VLOOKUP(V4165,Factors!$E$6:$H$5950,4,FALSE)</f>
        <v>0.1124</v>
      </c>
      <c r="X4165" t="str">
        <f>VLOOKUP(V4165,Factors!$E$6:$F$5950,2,FALSE)</f>
        <v>3-factor</v>
      </c>
      <c r="Y4165" s="92">
        <f t="shared" si="390"/>
        <v>-11759.381292</v>
      </c>
      <c r="Z4165" s="92">
        <f t="shared" si="391"/>
        <v>-92861.448707999996</v>
      </c>
      <c r="AA4165" s="92">
        <f t="shared" si="392"/>
        <v>-104620.83</v>
      </c>
    </row>
    <row r="4166" spans="1:27" x14ac:dyDescent="0.25">
      <c r="A4166" t="s">
        <v>866</v>
      </c>
      <c r="B4166" t="s">
        <v>162</v>
      </c>
      <c r="C4166" t="s">
        <v>163</v>
      </c>
      <c r="D4166" t="s">
        <v>867</v>
      </c>
      <c r="E4166" t="s">
        <v>868</v>
      </c>
      <c r="F4166" t="str">
        <f t="shared" si="394"/>
        <v>1505</v>
      </c>
      <c r="G4166" t="s">
        <v>104</v>
      </c>
      <c r="H4166" t="s">
        <v>105</v>
      </c>
      <c r="I4166" s="91">
        <v>-686.9</v>
      </c>
      <c r="J4166" s="91">
        <v>-2339.89</v>
      </c>
      <c r="K4166" s="91">
        <v>-153.16999999999999</v>
      </c>
      <c r="L4166" s="91">
        <v>-4646.0200000000004</v>
      </c>
      <c r="M4166" s="91">
        <v>-3913.92</v>
      </c>
      <c r="N4166" s="91">
        <v>-2246.4299999999998</v>
      </c>
      <c r="O4166" s="91">
        <v>-612.67999999999995</v>
      </c>
      <c r="P4166" s="91">
        <v>-587.14</v>
      </c>
      <c r="Q4166" s="91">
        <v>-255.28</v>
      </c>
      <c r="R4166" s="91">
        <v>-714.79</v>
      </c>
      <c r="S4166" s="91">
        <v>-2118.8000000000002</v>
      </c>
      <c r="T4166" s="91"/>
      <c r="U4166" s="91">
        <f t="shared" si="395"/>
        <v>-18275.02</v>
      </c>
      <c r="V4166" s="82" t="str">
        <f t="shared" si="393"/>
        <v>131001505921</v>
      </c>
      <c r="W4166" s="83">
        <f>VLOOKUP(V4166,Factors!$E$6:$H$5950,4,FALSE)</f>
        <v>0.1124</v>
      </c>
      <c r="X4166" t="str">
        <f>VLOOKUP(V4166,Factors!$E$6:$F$5950,2,FALSE)</f>
        <v>3-factor</v>
      </c>
      <c r="Y4166" s="92">
        <f t="shared" si="390"/>
        <v>-2054.1122479999999</v>
      </c>
      <c r="Z4166" s="92">
        <f t="shared" si="391"/>
        <v>-16220.907752000001</v>
      </c>
      <c r="AA4166" s="92">
        <f t="shared" si="392"/>
        <v>-18275.02</v>
      </c>
    </row>
    <row r="4167" spans="1:27" x14ac:dyDescent="0.25">
      <c r="A4167" t="s">
        <v>866</v>
      </c>
      <c r="B4167" t="s">
        <v>162</v>
      </c>
      <c r="C4167" t="s">
        <v>163</v>
      </c>
      <c r="D4167" t="s">
        <v>867</v>
      </c>
      <c r="E4167" t="s">
        <v>868</v>
      </c>
      <c r="F4167" t="str">
        <f t="shared" si="394"/>
        <v>1505</v>
      </c>
      <c r="G4167" t="s">
        <v>106</v>
      </c>
      <c r="H4167" t="s">
        <v>107</v>
      </c>
      <c r="I4167" s="91">
        <v>-78197.08</v>
      </c>
      <c r="J4167" s="91">
        <v>-81891.009999999995</v>
      </c>
      <c r="K4167" s="91">
        <v>-83352.08</v>
      </c>
      <c r="L4167" s="91">
        <v>-90437.25</v>
      </c>
      <c r="M4167" s="91">
        <v>-112206.89</v>
      </c>
      <c r="N4167" s="91">
        <v>-103934.98</v>
      </c>
      <c r="O4167" s="91">
        <v>-62568.72</v>
      </c>
      <c r="P4167" s="91">
        <v>-67362.559999999998</v>
      </c>
      <c r="Q4167" s="91">
        <v>-69805.539999999994</v>
      </c>
      <c r="R4167" s="91">
        <v>-73545.490000000005</v>
      </c>
      <c r="S4167" s="91">
        <v>-109047.48</v>
      </c>
      <c r="T4167" s="91">
        <v>-71399.22</v>
      </c>
      <c r="U4167" s="91">
        <f t="shared" si="395"/>
        <v>-1003748.3</v>
      </c>
      <c r="V4167" s="82" t="str">
        <f t="shared" si="393"/>
        <v>131001505921</v>
      </c>
      <c r="W4167" s="83">
        <f>VLOOKUP(V4167,Factors!$E$6:$H$5950,4,FALSE)</f>
        <v>0.1124</v>
      </c>
      <c r="X4167" t="str">
        <f>VLOOKUP(V4167,Factors!$E$6:$F$5950,2,FALSE)</f>
        <v>3-factor</v>
      </c>
      <c r="Y4167" s="92">
        <f t="shared" si="390"/>
        <v>-112821.30892000001</v>
      </c>
      <c r="Z4167" s="92">
        <f t="shared" si="391"/>
        <v>-890926.99108000007</v>
      </c>
      <c r="AA4167" s="92">
        <f t="shared" si="392"/>
        <v>-1003748.3</v>
      </c>
    </row>
    <row r="4168" spans="1:27" x14ac:dyDescent="0.25">
      <c r="A4168" t="s">
        <v>866</v>
      </c>
      <c r="B4168" t="s">
        <v>162</v>
      </c>
      <c r="C4168" t="s">
        <v>163</v>
      </c>
      <c r="D4168" t="s">
        <v>867</v>
      </c>
      <c r="E4168" t="s">
        <v>868</v>
      </c>
      <c r="F4168" t="str">
        <f t="shared" si="394"/>
        <v>1505</v>
      </c>
      <c r="G4168" t="s">
        <v>108</v>
      </c>
      <c r="H4168" t="s">
        <v>109</v>
      </c>
      <c r="I4168" s="91">
        <v>-12497.77</v>
      </c>
      <c r="J4168" s="91">
        <v>-12070.19</v>
      </c>
      <c r="K4168" s="91">
        <v>-9546.57</v>
      </c>
      <c r="L4168" s="91">
        <v>-15025.69</v>
      </c>
      <c r="M4168" s="91">
        <v>-17390.32</v>
      </c>
      <c r="N4168" s="91">
        <v>-15917.52</v>
      </c>
      <c r="O4168" s="91">
        <v>-10505.62</v>
      </c>
      <c r="P4168" s="91">
        <v>-8996.66</v>
      </c>
      <c r="Q4168" s="91">
        <v>-10803.28</v>
      </c>
      <c r="R4168" s="91">
        <v>-12660.01</v>
      </c>
      <c r="S4168" s="91">
        <v>-16429.73</v>
      </c>
      <c r="T4168" s="91">
        <v>-7213.65</v>
      </c>
      <c r="U4168" s="91">
        <f t="shared" si="395"/>
        <v>-149057.01</v>
      </c>
      <c r="V4168" s="82" t="str">
        <f t="shared" si="393"/>
        <v>131001505921</v>
      </c>
      <c r="W4168" s="83">
        <f>VLOOKUP(V4168,Factors!$E$6:$H$5950,4,FALSE)</f>
        <v>0.1124</v>
      </c>
      <c r="X4168" t="str">
        <f>VLOOKUP(V4168,Factors!$E$6:$F$5950,2,FALSE)</f>
        <v>3-factor</v>
      </c>
      <c r="Y4168" s="92">
        <f t="shared" si="390"/>
        <v>-16754.007924000001</v>
      </c>
      <c r="Z4168" s="92">
        <f t="shared" si="391"/>
        <v>-132303.002076</v>
      </c>
      <c r="AA4168" s="92">
        <f t="shared" si="392"/>
        <v>-149057.01</v>
      </c>
    </row>
    <row r="4169" spans="1:27" x14ac:dyDescent="0.25">
      <c r="A4169" t="s">
        <v>866</v>
      </c>
      <c r="B4169" t="s">
        <v>162</v>
      </c>
      <c r="C4169" t="s">
        <v>163</v>
      </c>
      <c r="D4169" t="s">
        <v>877</v>
      </c>
      <c r="E4169" t="s">
        <v>878</v>
      </c>
      <c r="F4169" t="str">
        <f t="shared" si="394"/>
        <v>2588</v>
      </c>
      <c r="G4169" t="s">
        <v>61</v>
      </c>
      <c r="H4169" t="s">
        <v>62</v>
      </c>
      <c r="I4169" s="91"/>
      <c r="J4169" s="91">
        <v>-145</v>
      </c>
      <c r="K4169" s="91">
        <v>1340</v>
      </c>
      <c r="L4169" s="91"/>
      <c r="M4169" s="91"/>
      <c r="N4169" s="91"/>
      <c r="O4169" s="91"/>
      <c r="P4169" s="91"/>
      <c r="Q4169" s="91"/>
      <c r="R4169" s="91"/>
      <c r="S4169" s="91"/>
      <c r="T4169" s="91"/>
      <c r="U4169" s="91">
        <f t="shared" si="395"/>
        <v>1195</v>
      </c>
      <c r="V4169" s="82" t="str">
        <f t="shared" si="393"/>
        <v>131002588921</v>
      </c>
      <c r="W4169" s="83">
        <f>VLOOKUP(V4169,Factors!$E$6:$H$5950,4,FALSE)</f>
        <v>0.1124</v>
      </c>
      <c r="X4169" t="str">
        <f>VLOOKUP(V4169,Factors!$E$6:$F$5950,2,FALSE)</f>
        <v>3-factor</v>
      </c>
      <c r="Y4169" s="92">
        <f t="shared" si="390"/>
        <v>134.31800000000001</v>
      </c>
      <c r="Z4169" s="92">
        <f t="shared" si="391"/>
        <v>1060.682</v>
      </c>
      <c r="AA4169" s="92">
        <f t="shared" si="392"/>
        <v>1195</v>
      </c>
    </row>
    <row r="4170" spans="1:27" x14ac:dyDescent="0.25">
      <c r="A4170" t="s">
        <v>866</v>
      </c>
      <c r="B4170" t="s">
        <v>162</v>
      </c>
      <c r="C4170" t="s">
        <v>163</v>
      </c>
      <c r="D4170" t="s">
        <v>877</v>
      </c>
      <c r="E4170" t="s">
        <v>878</v>
      </c>
      <c r="F4170" t="str">
        <f t="shared" si="394"/>
        <v>2588</v>
      </c>
      <c r="G4170" t="s">
        <v>120</v>
      </c>
      <c r="H4170" t="s">
        <v>121</v>
      </c>
      <c r="I4170" s="91"/>
      <c r="J4170" s="91"/>
      <c r="K4170" s="91"/>
      <c r="L4170" s="91"/>
      <c r="M4170" s="91"/>
      <c r="N4170" s="91"/>
      <c r="O4170" s="91"/>
      <c r="P4170" s="91"/>
      <c r="Q4170" s="91">
        <v>51.56</v>
      </c>
      <c r="R4170" s="91">
        <v>367.88</v>
      </c>
      <c r="S4170" s="91"/>
      <c r="T4170" s="91">
        <v>51.56</v>
      </c>
      <c r="U4170" s="91">
        <f t="shared" si="395"/>
        <v>471</v>
      </c>
      <c r="V4170" s="82" t="str">
        <f t="shared" si="393"/>
        <v>131002588921</v>
      </c>
      <c r="W4170" s="83">
        <f>VLOOKUP(V4170,Factors!$E$6:$H$5950,4,FALSE)</f>
        <v>0.1124</v>
      </c>
      <c r="X4170" t="str">
        <f>VLOOKUP(V4170,Factors!$E$6:$F$5950,2,FALSE)</f>
        <v>3-factor</v>
      </c>
      <c r="Y4170" s="92">
        <f t="shared" si="390"/>
        <v>52.940399999999997</v>
      </c>
      <c r="Z4170" s="92">
        <f t="shared" si="391"/>
        <v>418.05959999999999</v>
      </c>
      <c r="AA4170" s="92">
        <f t="shared" si="392"/>
        <v>471</v>
      </c>
    </row>
    <row r="4171" spans="1:27" x14ac:dyDescent="0.25">
      <c r="A4171" t="s">
        <v>866</v>
      </c>
      <c r="B4171" t="s">
        <v>162</v>
      </c>
      <c r="C4171" t="s">
        <v>163</v>
      </c>
      <c r="D4171" t="s">
        <v>877</v>
      </c>
      <c r="E4171" t="s">
        <v>878</v>
      </c>
      <c r="F4171" t="str">
        <f t="shared" si="394"/>
        <v>2588</v>
      </c>
      <c r="G4171" t="s">
        <v>213</v>
      </c>
      <c r="H4171" t="s">
        <v>214</v>
      </c>
      <c r="I4171" s="91"/>
      <c r="J4171" s="91"/>
      <c r="K4171" s="91"/>
      <c r="L4171" s="91"/>
      <c r="M4171" s="91"/>
      <c r="N4171" s="91"/>
      <c r="O4171" s="91"/>
      <c r="P4171" s="91"/>
      <c r="Q4171" s="91"/>
      <c r="R4171" s="91"/>
      <c r="S4171" s="91">
        <v>401.86</v>
      </c>
      <c r="T4171" s="91">
        <v>368.02</v>
      </c>
      <c r="U4171" s="91">
        <f t="shared" si="395"/>
        <v>769.88</v>
      </c>
      <c r="V4171" s="82" t="str">
        <f t="shared" si="393"/>
        <v>131002588921</v>
      </c>
      <c r="W4171" s="83">
        <f>VLOOKUP(V4171,Factors!$E$6:$H$5950,4,FALSE)</f>
        <v>0.1124</v>
      </c>
      <c r="X4171" t="str">
        <f>VLOOKUP(V4171,Factors!$E$6:$F$5950,2,FALSE)</f>
        <v>3-factor</v>
      </c>
      <c r="Y4171" s="92">
        <f t="shared" si="390"/>
        <v>86.534511999999992</v>
      </c>
      <c r="Z4171" s="92">
        <f t="shared" si="391"/>
        <v>683.34548800000005</v>
      </c>
      <c r="AA4171" s="92">
        <f t="shared" si="392"/>
        <v>769.88</v>
      </c>
    </row>
    <row r="4172" spans="1:27" x14ac:dyDescent="0.25">
      <c r="A4172" t="s">
        <v>866</v>
      </c>
      <c r="B4172" t="s">
        <v>162</v>
      </c>
      <c r="C4172" t="s">
        <v>163</v>
      </c>
      <c r="D4172" t="s">
        <v>877</v>
      </c>
      <c r="E4172" t="s">
        <v>878</v>
      </c>
      <c r="F4172" t="str">
        <f t="shared" si="394"/>
        <v>2588</v>
      </c>
      <c r="G4172" t="s">
        <v>342</v>
      </c>
      <c r="H4172" t="s">
        <v>343</v>
      </c>
      <c r="I4172" s="91">
        <v>34147.839999999997</v>
      </c>
      <c r="J4172" s="91">
        <v>62577.89</v>
      </c>
      <c r="K4172" s="91">
        <v>58927.85</v>
      </c>
      <c r="L4172" s="91">
        <v>59488.1</v>
      </c>
      <c r="M4172" s="91">
        <v>64469.32</v>
      </c>
      <c r="N4172" s="91">
        <v>67688.89</v>
      </c>
      <c r="O4172" s="91">
        <v>65696.320000000007</v>
      </c>
      <c r="P4172" s="91">
        <v>67642.94</v>
      </c>
      <c r="Q4172" s="91">
        <v>68284.88</v>
      </c>
      <c r="R4172" s="91">
        <v>68955.149999999994</v>
      </c>
      <c r="S4172" s="91">
        <v>71917.34</v>
      </c>
      <c r="T4172" s="91">
        <v>72037.77</v>
      </c>
      <c r="U4172" s="91">
        <f t="shared" si="395"/>
        <v>761834.29</v>
      </c>
      <c r="V4172" s="82" t="str">
        <f t="shared" si="393"/>
        <v>131002588921</v>
      </c>
      <c r="W4172" s="83">
        <f>VLOOKUP(V4172,Factors!$E$6:$H$5950,4,FALSE)</f>
        <v>0.1124</v>
      </c>
      <c r="X4172" t="str">
        <f>VLOOKUP(V4172,Factors!$E$6:$F$5950,2,FALSE)</f>
        <v>3-factor</v>
      </c>
      <c r="Y4172" s="92">
        <f t="shared" si="390"/>
        <v>85630.174196000007</v>
      </c>
      <c r="Z4172" s="92">
        <f t="shared" si="391"/>
        <v>676204.11580400006</v>
      </c>
      <c r="AA4172" s="92">
        <f t="shared" si="392"/>
        <v>761834.29</v>
      </c>
    </row>
    <row r="4173" spans="1:27" x14ac:dyDescent="0.25">
      <c r="A4173" t="s">
        <v>866</v>
      </c>
      <c r="B4173" t="s">
        <v>162</v>
      </c>
      <c r="C4173" t="s">
        <v>163</v>
      </c>
      <c r="D4173" t="s">
        <v>881</v>
      </c>
      <c r="E4173" t="s">
        <v>882</v>
      </c>
      <c r="F4173" t="str">
        <f t="shared" si="394"/>
        <v>4705</v>
      </c>
      <c r="G4173" t="s">
        <v>71</v>
      </c>
      <c r="H4173" t="s">
        <v>72</v>
      </c>
      <c r="I4173" s="91">
        <v>19.899999999999999</v>
      </c>
      <c r="J4173" s="91"/>
      <c r="K4173" s="91"/>
      <c r="L4173" s="91"/>
      <c r="M4173" s="91"/>
      <c r="N4173" s="91"/>
      <c r="O4173" s="91"/>
      <c r="P4173" s="91"/>
      <c r="Q4173" s="91"/>
      <c r="R4173" s="91"/>
      <c r="S4173" s="91"/>
      <c r="T4173" s="91"/>
      <c r="U4173" s="91">
        <f t="shared" si="395"/>
        <v>19.899999999999999</v>
      </c>
      <c r="V4173" s="82" t="str">
        <f t="shared" si="393"/>
        <v>131004705921</v>
      </c>
      <c r="W4173" s="83">
        <f>VLOOKUP(V4173,Factors!$E$6:$H$5950,4,FALSE)</f>
        <v>0.1124</v>
      </c>
      <c r="X4173" t="str">
        <f>VLOOKUP(V4173,Factors!$E$6:$F$5950,2,FALSE)</f>
        <v>3-factor</v>
      </c>
      <c r="Y4173" s="92">
        <f t="shared" si="390"/>
        <v>2.2367599999999999</v>
      </c>
      <c r="Z4173" s="92">
        <f t="shared" si="391"/>
        <v>17.663239999999998</v>
      </c>
      <c r="AA4173" s="92">
        <f t="shared" si="392"/>
        <v>19.899999999999999</v>
      </c>
    </row>
    <row r="4174" spans="1:27" x14ac:dyDescent="0.25">
      <c r="A4174" t="s">
        <v>866</v>
      </c>
      <c r="B4174" t="s">
        <v>162</v>
      </c>
      <c r="C4174" t="s">
        <v>163</v>
      </c>
      <c r="D4174" t="s">
        <v>883</v>
      </c>
      <c r="E4174" t="s">
        <v>884</v>
      </c>
      <c r="F4174" t="str">
        <f t="shared" si="394"/>
        <v>4720</v>
      </c>
      <c r="G4174" t="s">
        <v>110</v>
      </c>
      <c r="H4174" t="s">
        <v>111</v>
      </c>
      <c r="I4174" s="91">
        <v>8749.99</v>
      </c>
      <c r="J4174" s="91">
        <v>9166.66</v>
      </c>
      <c r="K4174" s="91">
        <v>9291.66</v>
      </c>
      <c r="L4174" s="91">
        <v>9291.66</v>
      </c>
      <c r="M4174" s="91">
        <v>8130.2</v>
      </c>
      <c r="N4174" s="91">
        <v>8827.08</v>
      </c>
      <c r="O4174" s="91">
        <v>8471.86</v>
      </c>
      <c r="P4174" s="91">
        <v>18004.38</v>
      </c>
      <c r="Q4174" s="91">
        <v>22794.53</v>
      </c>
      <c r="R4174" s="91">
        <v>26342.16</v>
      </c>
      <c r="S4174" s="91">
        <v>22127.64</v>
      </c>
      <c r="T4174" s="91">
        <v>23024.14</v>
      </c>
      <c r="U4174" s="91">
        <f t="shared" si="395"/>
        <v>174221.96000000002</v>
      </c>
      <c r="V4174" s="82" t="str">
        <f t="shared" si="393"/>
        <v>131004720921</v>
      </c>
      <c r="W4174" s="83">
        <f>VLOOKUP(V4174,Factors!$E$6:$H$5950,4,FALSE)</f>
        <v>0.1124</v>
      </c>
      <c r="X4174" t="str">
        <f>VLOOKUP(V4174,Factors!$E$6:$F$5950,2,FALSE)</f>
        <v>3-factor</v>
      </c>
      <c r="Y4174" s="92">
        <f t="shared" si="390"/>
        <v>19582.548304000004</v>
      </c>
      <c r="Z4174" s="92">
        <f t="shared" si="391"/>
        <v>154639.41169600002</v>
      </c>
      <c r="AA4174" s="92">
        <f t="shared" si="392"/>
        <v>174221.96000000002</v>
      </c>
    </row>
    <row r="4175" spans="1:27" x14ac:dyDescent="0.25">
      <c r="A4175" t="s">
        <v>866</v>
      </c>
      <c r="B4175" t="s">
        <v>162</v>
      </c>
      <c r="C4175" t="s">
        <v>163</v>
      </c>
      <c r="D4175" t="s">
        <v>883</v>
      </c>
      <c r="E4175" t="s">
        <v>884</v>
      </c>
      <c r="F4175" t="str">
        <f t="shared" si="394"/>
        <v>4720</v>
      </c>
      <c r="G4175" t="s">
        <v>88</v>
      </c>
      <c r="H4175" t="s">
        <v>89</v>
      </c>
      <c r="I4175" s="91">
        <v>1234.76</v>
      </c>
      <c r="J4175" s="91">
        <v>1234.76</v>
      </c>
      <c r="K4175" s="91">
        <v>1251.58</v>
      </c>
      <c r="L4175" s="91">
        <v>1251.58</v>
      </c>
      <c r="M4175" s="91">
        <v>1251.58</v>
      </c>
      <c r="N4175" s="91">
        <v>1251.58</v>
      </c>
      <c r="O4175" s="91">
        <v>1266.32</v>
      </c>
      <c r="P4175" s="91">
        <v>2479.4499999999998</v>
      </c>
      <c r="Q4175" s="91">
        <v>3656.8</v>
      </c>
      <c r="R4175" s="91">
        <v>3656.8</v>
      </c>
      <c r="S4175" s="91">
        <v>3656.78</v>
      </c>
      <c r="T4175" s="91">
        <v>3656.78</v>
      </c>
      <c r="U4175" s="91">
        <f t="shared" si="395"/>
        <v>25848.769999999997</v>
      </c>
      <c r="V4175" s="82" t="str">
        <f t="shared" si="393"/>
        <v>131004720921</v>
      </c>
      <c r="W4175" s="83">
        <f>VLOOKUP(V4175,Factors!$E$6:$H$5950,4,FALSE)</f>
        <v>0.1124</v>
      </c>
      <c r="X4175" t="str">
        <f>VLOOKUP(V4175,Factors!$E$6:$F$5950,2,FALSE)</f>
        <v>3-factor</v>
      </c>
      <c r="Y4175" s="92">
        <f t="shared" si="390"/>
        <v>2905.4017479999998</v>
      </c>
      <c r="Z4175" s="92">
        <f t="shared" si="391"/>
        <v>22943.368251999997</v>
      </c>
      <c r="AA4175" s="92">
        <f t="shared" si="392"/>
        <v>25848.769999999997</v>
      </c>
    </row>
    <row r="4176" spans="1:27" x14ac:dyDescent="0.25">
      <c r="A4176" t="s">
        <v>866</v>
      </c>
      <c r="B4176" t="s">
        <v>162</v>
      </c>
      <c r="C4176" t="s">
        <v>163</v>
      </c>
      <c r="D4176" t="s">
        <v>883</v>
      </c>
      <c r="E4176" t="s">
        <v>884</v>
      </c>
      <c r="F4176" t="str">
        <f t="shared" si="394"/>
        <v>4720</v>
      </c>
      <c r="G4176" t="s">
        <v>90</v>
      </c>
      <c r="H4176" t="s">
        <v>91</v>
      </c>
      <c r="I4176" s="91">
        <v>4796.92</v>
      </c>
      <c r="J4176" s="91">
        <v>4796.92</v>
      </c>
      <c r="K4176" s="91">
        <v>4862.32</v>
      </c>
      <c r="L4176" s="91">
        <v>4862.32</v>
      </c>
      <c r="M4176" s="91">
        <v>4862.33</v>
      </c>
      <c r="N4176" s="91">
        <v>4862.32</v>
      </c>
      <c r="O4176" s="91">
        <v>4919.5600000000004</v>
      </c>
      <c r="P4176" s="91">
        <v>9632.4599999999991</v>
      </c>
      <c r="Q4176" s="91">
        <v>14206.37</v>
      </c>
      <c r="R4176" s="91">
        <v>14206.36</v>
      </c>
      <c r="S4176" s="91">
        <v>14206.37</v>
      </c>
      <c r="T4176" s="91">
        <v>14206.36</v>
      </c>
      <c r="U4176" s="91">
        <f t="shared" si="395"/>
        <v>100420.61</v>
      </c>
      <c r="V4176" s="82" t="str">
        <f t="shared" si="393"/>
        <v>131004720921</v>
      </c>
      <c r="W4176" s="83">
        <f>VLOOKUP(V4176,Factors!$E$6:$H$5950,4,FALSE)</f>
        <v>0.1124</v>
      </c>
      <c r="X4176" t="str">
        <f>VLOOKUP(V4176,Factors!$E$6:$F$5950,2,FALSE)</f>
        <v>3-factor</v>
      </c>
      <c r="Y4176" s="92">
        <f t="shared" si="390"/>
        <v>11287.276564</v>
      </c>
      <c r="Z4176" s="92">
        <f t="shared" si="391"/>
        <v>89133.333436000001</v>
      </c>
      <c r="AA4176" s="92">
        <f t="shared" si="392"/>
        <v>100420.61</v>
      </c>
    </row>
    <row r="4177" spans="1:27" x14ac:dyDescent="0.25">
      <c r="A4177" t="s">
        <v>866</v>
      </c>
      <c r="B4177" t="s">
        <v>162</v>
      </c>
      <c r="C4177" t="s">
        <v>163</v>
      </c>
      <c r="D4177" t="s">
        <v>883</v>
      </c>
      <c r="E4177" t="s">
        <v>884</v>
      </c>
      <c r="F4177" t="str">
        <f t="shared" si="394"/>
        <v>4720</v>
      </c>
      <c r="G4177" t="s">
        <v>84</v>
      </c>
      <c r="H4177" t="s">
        <v>85</v>
      </c>
      <c r="I4177" s="91">
        <v>35.18</v>
      </c>
      <c r="J4177" s="91">
        <v>47.15</v>
      </c>
      <c r="K4177" s="91">
        <v>43.44</v>
      </c>
      <c r="L4177" s="91">
        <v>22.22</v>
      </c>
      <c r="M4177" s="91">
        <v>21.03</v>
      </c>
      <c r="N4177" s="91">
        <v>6.35</v>
      </c>
      <c r="O4177" s="91">
        <v>6.35</v>
      </c>
      <c r="P4177" s="91">
        <v>6.35</v>
      </c>
      <c r="Q4177" s="91">
        <v>6.35</v>
      </c>
      <c r="R4177" s="91">
        <v>6.35</v>
      </c>
      <c r="S4177" s="91">
        <v>9.52</v>
      </c>
      <c r="T4177" s="91">
        <v>3.27</v>
      </c>
      <c r="U4177" s="91">
        <f t="shared" si="395"/>
        <v>213.56</v>
      </c>
      <c r="V4177" s="82" t="str">
        <f t="shared" si="393"/>
        <v>131004720921</v>
      </c>
      <c r="W4177" s="83">
        <f>VLOOKUP(V4177,Factors!$E$6:$H$5950,4,FALSE)</f>
        <v>0.1124</v>
      </c>
      <c r="X4177" t="str">
        <f>VLOOKUP(V4177,Factors!$E$6:$F$5950,2,FALSE)</f>
        <v>3-factor</v>
      </c>
      <c r="Y4177" s="92">
        <f t="shared" si="390"/>
        <v>24.004144</v>
      </c>
      <c r="Z4177" s="92">
        <f t="shared" si="391"/>
        <v>189.55585600000001</v>
      </c>
      <c r="AA4177" s="92">
        <f t="shared" si="392"/>
        <v>213.56</v>
      </c>
    </row>
    <row r="4178" spans="1:27" x14ac:dyDescent="0.25">
      <c r="A4178" t="s">
        <v>866</v>
      </c>
      <c r="B4178" t="s">
        <v>162</v>
      </c>
      <c r="C4178" t="s">
        <v>163</v>
      </c>
      <c r="D4178" t="s">
        <v>883</v>
      </c>
      <c r="E4178" t="s">
        <v>884</v>
      </c>
      <c r="F4178" t="str">
        <f t="shared" si="394"/>
        <v>4720</v>
      </c>
      <c r="G4178" t="s">
        <v>56</v>
      </c>
      <c r="H4178" t="s">
        <v>57</v>
      </c>
      <c r="I4178" s="91">
        <v>3427.24</v>
      </c>
      <c r="J4178" s="91">
        <v>4521.04</v>
      </c>
      <c r="K4178" s="91">
        <v>4231.1000000000004</v>
      </c>
      <c r="L4178" s="91">
        <v>2164.96</v>
      </c>
      <c r="M4178" s="91">
        <v>2048.98</v>
      </c>
      <c r="N4178" s="91">
        <v>618.55999999999995</v>
      </c>
      <c r="O4178" s="91">
        <v>618.55999999999995</v>
      </c>
      <c r="P4178" s="91">
        <v>618.55999999999995</v>
      </c>
      <c r="Q4178" s="91">
        <v>618.55999999999995</v>
      </c>
      <c r="R4178" s="91">
        <v>618.55999999999995</v>
      </c>
      <c r="S4178" s="91">
        <v>927.84</v>
      </c>
      <c r="T4178" s="91">
        <v>318.48</v>
      </c>
      <c r="U4178" s="91">
        <f t="shared" si="395"/>
        <v>20732.440000000006</v>
      </c>
      <c r="V4178" s="82" t="str">
        <f t="shared" si="393"/>
        <v>131004720921</v>
      </c>
      <c r="W4178" s="83">
        <f>VLOOKUP(V4178,Factors!$E$6:$H$5950,4,FALSE)</f>
        <v>0.1124</v>
      </c>
      <c r="X4178" t="str">
        <f>VLOOKUP(V4178,Factors!$E$6:$F$5950,2,FALSE)</f>
        <v>3-factor</v>
      </c>
      <c r="Y4178" s="92">
        <f t="shared" ref="Y4178:Y4241" si="396">U4178*W4178</f>
        <v>2330.3262560000007</v>
      </c>
      <c r="Z4178" s="92">
        <f t="shared" ref="Z4178:Z4241" si="397">U4178-Y4178</f>
        <v>18402.113744000006</v>
      </c>
      <c r="AA4178" s="92">
        <f t="shared" ref="AA4178:AA4241" si="398">Y4178+Z4178</f>
        <v>20732.440000000006</v>
      </c>
    </row>
    <row r="4179" spans="1:27" x14ac:dyDescent="0.25">
      <c r="A4179" t="s">
        <v>866</v>
      </c>
      <c r="B4179" t="s">
        <v>162</v>
      </c>
      <c r="C4179" t="s">
        <v>163</v>
      </c>
      <c r="D4179" t="s">
        <v>883</v>
      </c>
      <c r="E4179" t="s">
        <v>884</v>
      </c>
      <c r="F4179" t="str">
        <f t="shared" si="394"/>
        <v>4720</v>
      </c>
      <c r="G4179" t="s">
        <v>68</v>
      </c>
      <c r="H4179" t="s">
        <v>69</v>
      </c>
      <c r="I4179" s="91"/>
      <c r="J4179" s="91">
        <v>72.25</v>
      </c>
      <c r="K4179" s="91"/>
      <c r="L4179" s="91"/>
      <c r="M4179" s="91"/>
      <c r="N4179" s="91"/>
      <c r="O4179" s="91"/>
      <c r="P4179" s="91"/>
      <c r="Q4179" s="91"/>
      <c r="R4179" s="91"/>
      <c r="S4179" s="91"/>
      <c r="T4179" s="91"/>
      <c r="U4179" s="91">
        <f t="shared" si="395"/>
        <v>72.25</v>
      </c>
      <c r="V4179" s="82" t="str">
        <f t="shared" si="393"/>
        <v>131004720921</v>
      </c>
      <c r="W4179" s="83">
        <f>VLOOKUP(V4179,Factors!$E$6:$H$5950,4,FALSE)</f>
        <v>0.1124</v>
      </c>
      <c r="X4179" t="str">
        <f>VLOOKUP(V4179,Factors!$E$6:$F$5950,2,FALSE)</f>
        <v>3-factor</v>
      </c>
      <c r="Y4179" s="92">
        <f t="shared" si="396"/>
        <v>8.1209000000000007</v>
      </c>
      <c r="Z4179" s="92">
        <f t="shared" si="397"/>
        <v>64.129099999999994</v>
      </c>
      <c r="AA4179" s="92">
        <f t="shared" si="398"/>
        <v>72.25</v>
      </c>
    </row>
    <row r="4180" spans="1:27" x14ac:dyDescent="0.25">
      <c r="A4180" t="s">
        <v>866</v>
      </c>
      <c r="B4180" t="s">
        <v>162</v>
      </c>
      <c r="C4180" t="s">
        <v>163</v>
      </c>
      <c r="D4180" t="s">
        <v>883</v>
      </c>
      <c r="E4180" t="s">
        <v>884</v>
      </c>
      <c r="F4180" t="str">
        <f t="shared" si="394"/>
        <v>4720</v>
      </c>
      <c r="G4180" t="s">
        <v>166</v>
      </c>
      <c r="H4180" t="s">
        <v>167</v>
      </c>
      <c r="I4180" s="91">
        <v>-758.4</v>
      </c>
      <c r="J4180" s="91">
        <v>-284.39999999999998</v>
      </c>
      <c r="K4180" s="91">
        <v>-389.72</v>
      </c>
      <c r="L4180" s="91">
        <v>-1558.88</v>
      </c>
      <c r="M4180" s="91">
        <v>-1705.03</v>
      </c>
      <c r="N4180" s="91">
        <v>-828.17</v>
      </c>
      <c r="O4180" s="91">
        <v>-1169.17</v>
      </c>
      <c r="P4180" s="91">
        <v>-1753.75</v>
      </c>
      <c r="Q4180" s="91">
        <v>-6672.68</v>
      </c>
      <c r="R4180" s="91">
        <v>-9326.98</v>
      </c>
      <c r="S4180" s="91">
        <v>-9520.1200000000008</v>
      </c>
      <c r="T4180" s="91">
        <v>-7428.95</v>
      </c>
      <c r="U4180" s="91">
        <f t="shared" si="395"/>
        <v>-41396.25</v>
      </c>
      <c r="V4180" s="82" t="str">
        <f t="shared" si="393"/>
        <v>131004720921</v>
      </c>
      <c r="W4180" s="83">
        <f>VLOOKUP(V4180,Factors!$E$6:$H$5950,4,FALSE)</f>
        <v>0.1124</v>
      </c>
      <c r="X4180" t="str">
        <f>VLOOKUP(V4180,Factors!$E$6:$F$5950,2,FALSE)</f>
        <v>3-factor</v>
      </c>
      <c r="Y4180" s="92">
        <f t="shared" si="396"/>
        <v>-4652.9385000000002</v>
      </c>
      <c r="Z4180" s="92">
        <f t="shared" si="397"/>
        <v>-36743.311499999996</v>
      </c>
      <c r="AA4180" s="92">
        <f t="shared" si="398"/>
        <v>-41396.25</v>
      </c>
    </row>
    <row r="4181" spans="1:27" x14ac:dyDescent="0.25">
      <c r="A4181" t="s">
        <v>866</v>
      </c>
      <c r="B4181" t="s">
        <v>162</v>
      </c>
      <c r="C4181" t="s">
        <v>163</v>
      </c>
      <c r="D4181" t="s">
        <v>885</v>
      </c>
      <c r="E4181" t="s">
        <v>886</v>
      </c>
      <c r="F4181" t="str">
        <f t="shared" si="394"/>
        <v>4735</v>
      </c>
      <c r="G4181" t="s">
        <v>110</v>
      </c>
      <c r="H4181" t="s">
        <v>111</v>
      </c>
      <c r="I4181" s="91">
        <v>9075.1200000000008</v>
      </c>
      <c r="J4181" s="91">
        <v>10416.66</v>
      </c>
      <c r="K4181" s="91">
        <v>6787.87</v>
      </c>
      <c r="L4181" s="91">
        <v>10666.66</v>
      </c>
      <c r="M4181" s="91">
        <v>10222.219999999999</v>
      </c>
      <c r="N4181" s="91">
        <v>10666.66</v>
      </c>
      <c r="O4181" s="91">
        <v>8088.88</v>
      </c>
      <c r="P4181" s="91">
        <v>10666.66</v>
      </c>
      <c r="Q4181" s="91">
        <v>9600</v>
      </c>
      <c r="R4181" s="91">
        <v>10666.66</v>
      </c>
      <c r="S4181" s="91">
        <v>9696.9599999999991</v>
      </c>
      <c r="T4181" s="91">
        <v>8727.27</v>
      </c>
      <c r="U4181" s="91">
        <f t="shared" si="395"/>
        <v>115281.62000000001</v>
      </c>
      <c r="V4181" s="82" t="str">
        <f t="shared" si="393"/>
        <v>131004735921</v>
      </c>
      <c r="W4181" s="83">
        <f>VLOOKUP(V4181,Factors!$E$6:$H$5950,4,FALSE)</f>
        <v>0.1124</v>
      </c>
      <c r="X4181" t="str">
        <f>VLOOKUP(V4181,Factors!$E$6:$F$5950,2,FALSE)</f>
        <v>3-factor</v>
      </c>
      <c r="Y4181" s="92">
        <f t="shared" si="396"/>
        <v>12957.654088000001</v>
      </c>
      <c r="Z4181" s="92">
        <f t="shared" si="397"/>
        <v>102323.96591200001</v>
      </c>
      <c r="AA4181" s="92">
        <f t="shared" si="398"/>
        <v>115281.62000000001</v>
      </c>
    </row>
    <row r="4182" spans="1:27" x14ac:dyDescent="0.25">
      <c r="A4182" t="s">
        <v>866</v>
      </c>
      <c r="B4182" t="s">
        <v>162</v>
      </c>
      <c r="C4182" t="s">
        <v>163</v>
      </c>
      <c r="D4182" t="s">
        <v>885</v>
      </c>
      <c r="E4182" t="s">
        <v>886</v>
      </c>
      <c r="F4182" t="str">
        <f t="shared" si="394"/>
        <v>4735</v>
      </c>
      <c r="G4182" t="s">
        <v>88</v>
      </c>
      <c r="H4182" t="s">
        <v>89</v>
      </c>
      <c r="I4182" s="91">
        <v>1403.11</v>
      </c>
      <c r="J4182" s="91">
        <v>1403.12</v>
      </c>
      <c r="K4182" s="91">
        <v>1436.81</v>
      </c>
      <c r="L4182" s="91">
        <v>1436.8</v>
      </c>
      <c r="M4182" s="91">
        <v>1436.8</v>
      </c>
      <c r="N4182" s="91">
        <v>1436.8</v>
      </c>
      <c r="O4182" s="91">
        <v>1436.8</v>
      </c>
      <c r="P4182" s="91">
        <v>1436.8</v>
      </c>
      <c r="Q4182" s="91">
        <v>1436.8</v>
      </c>
      <c r="R4182" s="91">
        <v>1436.8</v>
      </c>
      <c r="S4182" s="91">
        <v>1436.8</v>
      </c>
      <c r="T4182" s="91">
        <v>1436.8</v>
      </c>
      <c r="U4182" s="91">
        <f t="shared" si="395"/>
        <v>17174.239999999994</v>
      </c>
      <c r="V4182" s="82" t="str">
        <f t="shared" si="393"/>
        <v>131004735921</v>
      </c>
      <c r="W4182" s="83">
        <f>VLOOKUP(V4182,Factors!$E$6:$H$5950,4,FALSE)</f>
        <v>0.1124</v>
      </c>
      <c r="X4182" t="str">
        <f>VLOOKUP(V4182,Factors!$E$6:$F$5950,2,FALSE)</f>
        <v>3-factor</v>
      </c>
      <c r="Y4182" s="92">
        <f t="shared" si="396"/>
        <v>1930.3845759999995</v>
      </c>
      <c r="Z4182" s="92">
        <f t="shared" si="397"/>
        <v>15243.855423999994</v>
      </c>
      <c r="AA4182" s="92">
        <f t="shared" si="398"/>
        <v>17174.239999999994</v>
      </c>
    </row>
    <row r="4183" spans="1:27" x14ac:dyDescent="0.25">
      <c r="A4183" t="s">
        <v>866</v>
      </c>
      <c r="B4183" t="s">
        <v>162</v>
      </c>
      <c r="C4183" t="s">
        <v>163</v>
      </c>
      <c r="D4183" t="s">
        <v>885</v>
      </c>
      <c r="E4183" t="s">
        <v>886</v>
      </c>
      <c r="F4183" t="str">
        <f t="shared" si="394"/>
        <v>4735</v>
      </c>
      <c r="G4183" t="s">
        <v>90</v>
      </c>
      <c r="H4183" t="s">
        <v>91</v>
      </c>
      <c r="I4183" s="91">
        <v>5451.05</v>
      </c>
      <c r="J4183" s="91">
        <v>5451.04</v>
      </c>
      <c r="K4183" s="91">
        <v>5581.85</v>
      </c>
      <c r="L4183" s="91">
        <v>5581.86</v>
      </c>
      <c r="M4183" s="91">
        <v>5581.86</v>
      </c>
      <c r="N4183" s="91">
        <v>5581.86</v>
      </c>
      <c r="O4183" s="91">
        <v>5581.84</v>
      </c>
      <c r="P4183" s="91">
        <v>5581.86</v>
      </c>
      <c r="Q4183" s="91">
        <v>5581.86</v>
      </c>
      <c r="R4183" s="91">
        <v>5581.86</v>
      </c>
      <c r="S4183" s="91">
        <v>5581.86</v>
      </c>
      <c r="T4183" s="91">
        <v>5581.86</v>
      </c>
      <c r="U4183" s="91">
        <f t="shared" si="395"/>
        <v>66720.66</v>
      </c>
      <c r="V4183" s="82" t="str">
        <f t="shared" si="393"/>
        <v>131004735921</v>
      </c>
      <c r="W4183" s="83">
        <f>VLOOKUP(V4183,Factors!$E$6:$H$5950,4,FALSE)</f>
        <v>0.1124</v>
      </c>
      <c r="X4183" t="str">
        <f>VLOOKUP(V4183,Factors!$E$6:$F$5950,2,FALSE)</f>
        <v>3-factor</v>
      </c>
      <c r="Y4183" s="92">
        <f t="shared" si="396"/>
        <v>7499.4021840000005</v>
      </c>
      <c r="Z4183" s="92">
        <f t="shared" si="397"/>
        <v>59221.257816000005</v>
      </c>
      <c r="AA4183" s="92">
        <f t="shared" si="398"/>
        <v>66720.66</v>
      </c>
    </row>
    <row r="4184" spans="1:27" x14ac:dyDescent="0.25">
      <c r="A4184" t="s">
        <v>866</v>
      </c>
      <c r="B4184" t="s">
        <v>162</v>
      </c>
      <c r="C4184" t="s">
        <v>163</v>
      </c>
      <c r="D4184" t="s">
        <v>885</v>
      </c>
      <c r="E4184" t="s">
        <v>886</v>
      </c>
      <c r="F4184" t="str">
        <f t="shared" si="394"/>
        <v>4735</v>
      </c>
      <c r="G4184" t="s">
        <v>314</v>
      </c>
      <c r="H4184" t="s">
        <v>315</v>
      </c>
      <c r="I4184" s="91"/>
      <c r="J4184" s="91"/>
      <c r="K4184" s="91"/>
      <c r="L4184" s="91"/>
      <c r="M4184" s="91"/>
      <c r="N4184" s="91"/>
      <c r="O4184" s="91"/>
      <c r="P4184" s="91"/>
      <c r="Q4184" s="91">
        <v>5367.82</v>
      </c>
      <c r="R4184" s="91"/>
      <c r="S4184" s="91"/>
      <c r="T4184" s="91"/>
      <c r="U4184" s="91">
        <f t="shared" si="395"/>
        <v>5367.82</v>
      </c>
      <c r="V4184" s="82" t="str">
        <f t="shared" si="393"/>
        <v>131004735921</v>
      </c>
      <c r="W4184" s="83">
        <f>VLOOKUP(V4184,Factors!$E$6:$H$5950,4,FALSE)</f>
        <v>0.1124</v>
      </c>
      <c r="X4184" t="str">
        <f>VLOOKUP(V4184,Factors!$E$6:$F$5950,2,FALSE)</f>
        <v>3-factor</v>
      </c>
      <c r="Y4184" s="92">
        <f t="shared" si="396"/>
        <v>603.34296799999993</v>
      </c>
      <c r="Z4184" s="92">
        <f t="shared" si="397"/>
        <v>4764.4770319999998</v>
      </c>
      <c r="AA4184" s="92">
        <f t="shared" si="398"/>
        <v>5367.82</v>
      </c>
    </row>
    <row r="4185" spans="1:27" x14ac:dyDescent="0.25">
      <c r="A4185" t="s">
        <v>866</v>
      </c>
      <c r="B4185" t="s">
        <v>162</v>
      </c>
      <c r="C4185" t="s">
        <v>163</v>
      </c>
      <c r="D4185" t="s">
        <v>885</v>
      </c>
      <c r="E4185" t="s">
        <v>886</v>
      </c>
      <c r="F4185" t="str">
        <f t="shared" si="394"/>
        <v>4735</v>
      </c>
      <c r="G4185" t="s">
        <v>166</v>
      </c>
      <c r="H4185" t="s">
        <v>167</v>
      </c>
      <c r="I4185" s="91">
        <v>-1874.16</v>
      </c>
      <c r="J4185" s="91">
        <v>-1717.98</v>
      </c>
      <c r="K4185" s="91">
        <v>-965.34</v>
      </c>
      <c r="L4185" s="91">
        <v>-3217.8</v>
      </c>
      <c r="M4185" s="91">
        <v>-3056.91</v>
      </c>
      <c r="N4185" s="91">
        <v>-2681.5</v>
      </c>
      <c r="O4185" s="91">
        <v>-965.34</v>
      </c>
      <c r="P4185" s="91">
        <v>-429.04</v>
      </c>
      <c r="Q4185" s="91">
        <v>-268.14999999999998</v>
      </c>
      <c r="R4185" s="91">
        <v>-1608.9</v>
      </c>
      <c r="S4185" s="91">
        <v>-858.08</v>
      </c>
      <c r="T4185" s="91"/>
      <c r="U4185" s="91">
        <f t="shared" si="395"/>
        <v>-17643.200000000004</v>
      </c>
      <c r="V4185" s="82" t="str">
        <f t="shared" si="393"/>
        <v>131004735921</v>
      </c>
      <c r="W4185" s="83">
        <f>VLOOKUP(V4185,Factors!$E$6:$H$5950,4,FALSE)</f>
        <v>0.1124</v>
      </c>
      <c r="X4185" t="str">
        <f>VLOOKUP(V4185,Factors!$E$6:$F$5950,2,FALSE)</f>
        <v>3-factor</v>
      </c>
      <c r="Y4185" s="92">
        <f t="shared" si="396"/>
        <v>-1983.0956800000006</v>
      </c>
      <c r="Z4185" s="92">
        <f t="shared" si="397"/>
        <v>-15660.104320000004</v>
      </c>
      <c r="AA4185" s="92">
        <f t="shared" si="398"/>
        <v>-17643.200000000004</v>
      </c>
    </row>
    <row r="4186" spans="1:27" x14ac:dyDescent="0.25">
      <c r="A4186" t="s">
        <v>866</v>
      </c>
      <c r="B4186" t="s">
        <v>162</v>
      </c>
      <c r="C4186" t="s">
        <v>163</v>
      </c>
      <c r="D4186" t="s">
        <v>887</v>
      </c>
      <c r="E4186" t="s">
        <v>888</v>
      </c>
      <c r="F4186" t="str">
        <f t="shared" si="394"/>
        <v>4755</v>
      </c>
      <c r="G4186" t="s">
        <v>102</v>
      </c>
      <c r="H4186" t="s">
        <v>103</v>
      </c>
      <c r="I4186" s="91">
        <v>3058.83</v>
      </c>
      <c r="J4186" s="91">
        <v>3058.83</v>
      </c>
      <c r="K4186" s="91">
        <v>3058.83</v>
      </c>
      <c r="L4186" s="91">
        <v>3058.83</v>
      </c>
      <c r="M4186" s="91">
        <v>3058.83</v>
      </c>
      <c r="N4186" s="91">
        <v>3058.83</v>
      </c>
      <c r="O4186" s="91">
        <v>3058.83</v>
      </c>
      <c r="P4186" s="91">
        <v>3058.83</v>
      </c>
      <c r="Q4186" s="91">
        <v>3058.83</v>
      </c>
      <c r="R4186" s="91">
        <v>3058.83</v>
      </c>
      <c r="S4186" s="91">
        <v>3058.83</v>
      </c>
      <c r="T4186" s="91">
        <v>3058.83</v>
      </c>
      <c r="U4186" s="91">
        <f t="shared" si="395"/>
        <v>36705.960000000006</v>
      </c>
      <c r="V4186" s="82" t="str">
        <f t="shared" si="393"/>
        <v>131004755921</v>
      </c>
      <c r="W4186" s="83">
        <f>VLOOKUP(V4186,Factors!$E$6:$H$5950,4,FALSE)</f>
        <v>0.1124</v>
      </c>
      <c r="X4186" t="str">
        <f>VLOOKUP(V4186,Factors!$E$6:$F$5950,2,FALSE)</f>
        <v>3-factor</v>
      </c>
      <c r="Y4186" s="92">
        <f t="shared" si="396"/>
        <v>4125.7499040000012</v>
      </c>
      <c r="Z4186" s="92">
        <f t="shared" si="397"/>
        <v>32580.210096000006</v>
      </c>
      <c r="AA4186" s="92">
        <f t="shared" si="398"/>
        <v>36705.960000000006</v>
      </c>
    </row>
    <row r="4187" spans="1:27" x14ac:dyDescent="0.25">
      <c r="A4187" t="s">
        <v>866</v>
      </c>
      <c r="B4187" t="s">
        <v>162</v>
      </c>
      <c r="C4187" t="s">
        <v>163</v>
      </c>
      <c r="D4187" t="s">
        <v>889</v>
      </c>
      <c r="E4187" t="s">
        <v>890</v>
      </c>
      <c r="F4187" t="str">
        <f t="shared" si="394"/>
        <v>4760</v>
      </c>
      <c r="G4187" t="s">
        <v>213</v>
      </c>
      <c r="H4187" t="s">
        <v>214</v>
      </c>
      <c r="I4187" s="91"/>
      <c r="J4187" s="91"/>
      <c r="K4187" s="91"/>
      <c r="L4187" s="91"/>
      <c r="M4187" s="91">
        <v>104.85</v>
      </c>
      <c r="N4187" s="91"/>
      <c r="O4187" s="91"/>
      <c r="P4187" s="91"/>
      <c r="Q4187" s="91"/>
      <c r="R4187" s="91"/>
      <c r="S4187" s="91"/>
      <c r="T4187" s="91"/>
      <c r="U4187" s="91">
        <f t="shared" si="395"/>
        <v>104.85</v>
      </c>
      <c r="V4187" s="82" t="str">
        <f t="shared" si="393"/>
        <v>131004760921</v>
      </c>
      <c r="W4187" s="83">
        <f>VLOOKUP(V4187,Factors!$E$6:$H$5950,4,FALSE)</f>
        <v>0.1124</v>
      </c>
      <c r="X4187" t="str">
        <f>VLOOKUP(V4187,Factors!$E$6:$F$5950,2,FALSE)</f>
        <v>3-factor</v>
      </c>
      <c r="Y4187" s="92">
        <f t="shared" si="396"/>
        <v>11.78514</v>
      </c>
      <c r="Z4187" s="92">
        <f t="shared" si="397"/>
        <v>93.064859999999996</v>
      </c>
      <c r="AA4187" s="92">
        <f t="shared" si="398"/>
        <v>104.85</v>
      </c>
    </row>
    <row r="4188" spans="1:27" x14ac:dyDescent="0.25">
      <c r="A4188" t="s">
        <v>866</v>
      </c>
      <c r="B4188" t="s">
        <v>162</v>
      </c>
      <c r="C4188" t="s">
        <v>163</v>
      </c>
      <c r="D4188" t="s">
        <v>875</v>
      </c>
      <c r="E4188" t="s">
        <v>876</v>
      </c>
      <c r="F4188" t="str">
        <f t="shared" si="394"/>
        <v>5020</v>
      </c>
      <c r="G4188" t="s">
        <v>118</v>
      </c>
      <c r="H4188" t="s">
        <v>119</v>
      </c>
      <c r="I4188" s="91"/>
      <c r="J4188" s="91"/>
      <c r="K4188" s="91"/>
      <c r="L4188" s="91">
        <v>269</v>
      </c>
      <c r="M4188" s="91"/>
      <c r="N4188" s="91"/>
      <c r="O4188" s="91"/>
      <c r="P4188" s="91"/>
      <c r="Q4188" s="91"/>
      <c r="R4188" s="91"/>
      <c r="S4188" s="91"/>
      <c r="T4188" s="91"/>
      <c r="U4188" s="91">
        <f t="shared" si="395"/>
        <v>269</v>
      </c>
      <c r="V4188" s="82" t="str">
        <f t="shared" si="393"/>
        <v>131005020921</v>
      </c>
      <c r="W4188" s="83">
        <f>VLOOKUP(V4188,Factors!$E$6:$H$5950,4,FALSE)</f>
        <v>0.1124</v>
      </c>
      <c r="X4188" t="str">
        <f>VLOOKUP(V4188,Factors!$E$6:$F$5950,2,FALSE)</f>
        <v>3-factor</v>
      </c>
      <c r="Y4188" s="92">
        <f t="shared" si="396"/>
        <v>30.235600000000002</v>
      </c>
      <c r="Z4188" s="92">
        <f t="shared" si="397"/>
        <v>238.76439999999999</v>
      </c>
      <c r="AA4188" s="92">
        <f t="shared" si="398"/>
        <v>269</v>
      </c>
    </row>
    <row r="4189" spans="1:27" x14ac:dyDescent="0.25">
      <c r="A4189" t="s">
        <v>866</v>
      </c>
      <c r="B4189" t="s">
        <v>162</v>
      </c>
      <c r="C4189" t="s">
        <v>163</v>
      </c>
      <c r="D4189" t="s">
        <v>875</v>
      </c>
      <c r="E4189" t="s">
        <v>876</v>
      </c>
      <c r="F4189" t="str">
        <f t="shared" si="394"/>
        <v>5020</v>
      </c>
      <c r="G4189" t="s">
        <v>61</v>
      </c>
      <c r="H4189" t="s">
        <v>62</v>
      </c>
      <c r="I4189" s="91">
        <v>251.5</v>
      </c>
      <c r="J4189" s="91">
        <v>443.97</v>
      </c>
      <c r="K4189" s="91">
        <v>31.21</v>
      </c>
      <c r="L4189" s="91">
        <v>1024.06</v>
      </c>
      <c r="M4189" s="91">
        <v>926.49</v>
      </c>
      <c r="N4189" s="91">
        <v>941.12</v>
      </c>
      <c r="O4189" s="91">
        <v>3104.4</v>
      </c>
      <c r="P4189" s="91">
        <v>2121.61</v>
      </c>
      <c r="Q4189" s="91">
        <v>2303.14</v>
      </c>
      <c r="R4189" s="91">
        <v>2310.5500000000002</v>
      </c>
      <c r="S4189" s="91">
        <v>595.02</v>
      </c>
      <c r="T4189" s="91">
        <v>182.9</v>
      </c>
      <c r="U4189" s="91">
        <f t="shared" si="395"/>
        <v>14235.97</v>
      </c>
      <c r="V4189" s="82" t="str">
        <f t="shared" si="393"/>
        <v>131005020921</v>
      </c>
      <c r="W4189" s="83">
        <f>VLOOKUP(V4189,Factors!$E$6:$H$5950,4,FALSE)</f>
        <v>0.1124</v>
      </c>
      <c r="X4189" t="str">
        <f>VLOOKUP(V4189,Factors!$E$6:$F$5950,2,FALSE)</f>
        <v>3-factor</v>
      </c>
      <c r="Y4189" s="92">
        <f t="shared" si="396"/>
        <v>1600.123028</v>
      </c>
      <c r="Z4189" s="92">
        <f t="shared" si="397"/>
        <v>12635.846971999999</v>
      </c>
      <c r="AA4189" s="92">
        <f t="shared" si="398"/>
        <v>14235.97</v>
      </c>
    </row>
    <row r="4190" spans="1:27" x14ac:dyDescent="0.25">
      <c r="A4190" t="s">
        <v>866</v>
      </c>
      <c r="B4190" t="s">
        <v>162</v>
      </c>
      <c r="C4190" t="s">
        <v>163</v>
      </c>
      <c r="D4190" t="s">
        <v>875</v>
      </c>
      <c r="E4190" t="s">
        <v>876</v>
      </c>
      <c r="F4190" t="str">
        <f t="shared" si="394"/>
        <v>5020</v>
      </c>
      <c r="G4190" t="s">
        <v>94</v>
      </c>
      <c r="H4190" t="s">
        <v>95</v>
      </c>
      <c r="I4190" s="91"/>
      <c r="J4190" s="91"/>
      <c r="K4190" s="91"/>
      <c r="L4190" s="91"/>
      <c r="M4190" s="91"/>
      <c r="N4190" s="91">
        <v>268.64999999999998</v>
      </c>
      <c r="O4190" s="91">
        <v>80.8</v>
      </c>
      <c r="P4190" s="91"/>
      <c r="Q4190" s="91"/>
      <c r="R4190" s="91">
        <v>90.24</v>
      </c>
      <c r="S4190" s="91">
        <v>1.6</v>
      </c>
      <c r="T4190" s="91">
        <v>19.97</v>
      </c>
      <c r="U4190" s="91">
        <f t="shared" si="395"/>
        <v>461.26</v>
      </c>
      <c r="V4190" s="82" t="str">
        <f t="shared" si="393"/>
        <v>131005020921</v>
      </c>
      <c r="W4190" s="83">
        <f>VLOOKUP(V4190,Factors!$E$6:$H$5950,4,FALSE)</f>
        <v>0.1124</v>
      </c>
      <c r="X4190" t="str">
        <f>VLOOKUP(V4190,Factors!$E$6:$F$5950,2,FALSE)</f>
        <v>3-factor</v>
      </c>
      <c r="Y4190" s="92">
        <f t="shared" si="396"/>
        <v>51.845624000000001</v>
      </c>
      <c r="Z4190" s="92">
        <f t="shared" si="397"/>
        <v>409.414376</v>
      </c>
      <c r="AA4190" s="92">
        <f t="shared" si="398"/>
        <v>461.26</v>
      </c>
    </row>
    <row r="4191" spans="1:27" x14ac:dyDescent="0.25">
      <c r="A4191" t="s">
        <v>866</v>
      </c>
      <c r="B4191" t="s">
        <v>162</v>
      </c>
      <c r="C4191" t="s">
        <v>163</v>
      </c>
      <c r="D4191" t="s">
        <v>875</v>
      </c>
      <c r="E4191" t="s">
        <v>876</v>
      </c>
      <c r="F4191" t="str">
        <f t="shared" si="394"/>
        <v>5020</v>
      </c>
      <c r="G4191" t="s">
        <v>84</v>
      </c>
      <c r="H4191" t="s">
        <v>85</v>
      </c>
      <c r="I4191" s="91"/>
      <c r="J4191" s="91"/>
      <c r="K4191" s="91"/>
      <c r="L4191" s="91">
        <v>1565.04</v>
      </c>
      <c r="M4191" s="91"/>
      <c r="N4191" s="91">
        <v>764.9</v>
      </c>
      <c r="O4191" s="91"/>
      <c r="P4191" s="91">
        <v>239.98</v>
      </c>
      <c r="Q4191" s="91">
        <v>328.37</v>
      </c>
      <c r="R4191" s="91">
        <v>489.82</v>
      </c>
      <c r="S4191" s="91">
        <v>237.94</v>
      </c>
      <c r="T4191" s="91">
        <v>93.8</v>
      </c>
      <c r="U4191" s="91">
        <f t="shared" si="395"/>
        <v>3719.8500000000004</v>
      </c>
      <c r="V4191" s="82" t="str">
        <f t="shared" si="393"/>
        <v>131005020921</v>
      </c>
      <c r="W4191" s="83">
        <f>VLOOKUP(V4191,Factors!$E$6:$H$5950,4,FALSE)</f>
        <v>0.1124</v>
      </c>
      <c r="X4191" t="str">
        <f>VLOOKUP(V4191,Factors!$E$6:$F$5950,2,FALSE)</f>
        <v>3-factor</v>
      </c>
      <c r="Y4191" s="92">
        <f t="shared" si="396"/>
        <v>418.11114000000003</v>
      </c>
      <c r="Z4191" s="92">
        <f t="shared" si="397"/>
        <v>3301.7388600000004</v>
      </c>
      <c r="AA4191" s="92">
        <f t="shared" si="398"/>
        <v>3719.8500000000004</v>
      </c>
    </row>
    <row r="4192" spans="1:27" x14ac:dyDescent="0.25">
      <c r="A4192" t="s">
        <v>866</v>
      </c>
      <c r="B4192" t="s">
        <v>162</v>
      </c>
      <c r="C4192" t="s">
        <v>163</v>
      </c>
      <c r="D4192" t="s">
        <v>875</v>
      </c>
      <c r="E4192" t="s">
        <v>876</v>
      </c>
      <c r="F4192" t="str">
        <f t="shared" si="394"/>
        <v>5020</v>
      </c>
      <c r="G4192" t="s">
        <v>26</v>
      </c>
      <c r="H4192" t="s">
        <v>27</v>
      </c>
      <c r="I4192" s="91"/>
      <c r="J4192" s="91"/>
      <c r="K4192" s="91"/>
      <c r="L4192" s="91"/>
      <c r="M4192" s="91"/>
      <c r="N4192" s="91"/>
      <c r="O4192" s="91"/>
      <c r="P4192" s="91"/>
      <c r="Q4192" s="91"/>
      <c r="R4192" s="91">
        <v>10</v>
      </c>
      <c r="S4192" s="91"/>
      <c r="T4192" s="91"/>
      <c r="U4192" s="91">
        <f t="shared" si="395"/>
        <v>10</v>
      </c>
      <c r="V4192" s="82" t="str">
        <f t="shared" si="393"/>
        <v>131005020921</v>
      </c>
      <c r="W4192" s="83">
        <f>VLOOKUP(V4192,Factors!$E$6:$H$5950,4,FALSE)</f>
        <v>0.1124</v>
      </c>
      <c r="X4192" t="str">
        <f>VLOOKUP(V4192,Factors!$E$6:$F$5950,2,FALSE)</f>
        <v>3-factor</v>
      </c>
      <c r="Y4192" s="92">
        <f t="shared" si="396"/>
        <v>1.1240000000000001</v>
      </c>
      <c r="Z4192" s="92">
        <f t="shared" si="397"/>
        <v>8.8759999999999994</v>
      </c>
      <c r="AA4192" s="92">
        <f t="shared" si="398"/>
        <v>10</v>
      </c>
    </row>
    <row r="4193" spans="1:27" x14ac:dyDescent="0.25">
      <c r="A4193" t="s">
        <v>866</v>
      </c>
      <c r="B4193" t="s">
        <v>162</v>
      </c>
      <c r="C4193" t="s">
        <v>163</v>
      </c>
      <c r="D4193" t="s">
        <v>875</v>
      </c>
      <c r="E4193" t="s">
        <v>876</v>
      </c>
      <c r="F4193" t="str">
        <f t="shared" si="394"/>
        <v>5020</v>
      </c>
      <c r="G4193" t="s">
        <v>207</v>
      </c>
      <c r="H4193" t="s">
        <v>208</v>
      </c>
      <c r="I4193" s="91">
        <v>33.979999999999997</v>
      </c>
      <c r="J4193" s="91"/>
      <c r="K4193" s="91"/>
      <c r="L4193" s="91">
        <v>87.44</v>
      </c>
      <c r="M4193" s="91"/>
      <c r="N4193" s="91"/>
      <c r="O4193" s="91"/>
      <c r="P4193" s="91"/>
      <c r="Q4193" s="91"/>
      <c r="R4193" s="91"/>
      <c r="S4193" s="91"/>
      <c r="T4193" s="91"/>
      <c r="U4193" s="91">
        <f t="shared" si="395"/>
        <v>121.41999999999999</v>
      </c>
      <c r="V4193" s="82" t="str">
        <f t="shared" si="393"/>
        <v>131005020921</v>
      </c>
      <c r="W4193" s="83">
        <f>VLOOKUP(V4193,Factors!$E$6:$H$5950,4,FALSE)</f>
        <v>0.1124</v>
      </c>
      <c r="X4193" t="str">
        <f>VLOOKUP(V4193,Factors!$E$6:$F$5950,2,FALSE)</f>
        <v>3-factor</v>
      </c>
      <c r="Y4193" s="92">
        <f t="shared" si="396"/>
        <v>13.647607999999998</v>
      </c>
      <c r="Z4193" s="92">
        <f t="shared" si="397"/>
        <v>107.772392</v>
      </c>
      <c r="AA4193" s="92">
        <f t="shared" si="398"/>
        <v>121.41999999999999</v>
      </c>
    </row>
    <row r="4194" spans="1:27" x14ac:dyDescent="0.25">
      <c r="A4194" t="s">
        <v>866</v>
      </c>
      <c r="B4194" t="s">
        <v>162</v>
      </c>
      <c r="C4194" t="s">
        <v>163</v>
      </c>
      <c r="D4194" t="s">
        <v>875</v>
      </c>
      <c r="E4194" t="s">
        <v>876</v>
      </c>
      <c r="F4194" t="str">
        <f t="shared" si="394"/>
        <v>5020</v>
      </c>
      <c r="G4194" t="s">
        <v>96</v>
      </c>
      <c r="H4194" t="s">
        <v>97</v>
      </c>
      <c r="I4194" s="91"/>
      <c r="J4194" s="91">
        <v>420.61</v>
      </c>
      <c r="K4194" s="91"/>
      <c r="L4194" s="91"/>
      <c r="M4194" s="91"/>
      <c r="N4194" s="91"/>
      <c r="O4194" s="91"/>
      <c r="P4194" s="91"/>
      <c r="Q4194" s="91"/>
      <c r="R4194" s="91"/>
      <c r="S4194" s="91"/>
      <c r="T4194" s="91"/>
      <c r="U4194" s="91">
        <f t="shared" si="395"/>
        <v>420.61</v>
      </c>
      <c r="V4194" s="82" t="str">
        <f t="shared" si="393"/>
        <v>131005020921</v>
      </c>
      <c r="W4194" s="83">
        <f>VLOOKUP(V4194,Factors!$E$6:$H$5950,4,FALSE)</f>
        <v>0.1124</v>
      </c>
      <c r="X4194" t="str">
        <f>VLOOKUP(V4194,Factors!$E$6:$F$5950,2,FALSE)</f>
        <v>3-factor</v>
      </c>
      <c r="Y4194" s="92">
        <f t="shared" si="396"/>
        <v>47.276564</v>
      </c>
      <c r="Z4194" s="92">
        <f t="shared" si="397"/>
        <v>373.33343600000001</v>
      </c>
      <c r="AA4194" s="92">
        <f t="shared" si="398"/>
        <v>420.61</v>
      </c>
    </row>
    <row r="4195" spans="1:27" x14ac:dyDescent="0.25">
      <c r="A4195" t="s">
        <v>866</v>
      </c>
      <c r="B4195" t="s">
        <v>162</v>
      </c>
      <c r="C4195" t="s">
        <v>163</v>
      </c>
      <c r="D4195" t="s">
        <v>875</v>
      </c>
      <c r="E4195" t="s">
        <v>876</v>
      </c>
      <c r="F4195" t="str">
        <f t="shared" si="394"/>
        <v>5020</v>
      </c>
      <c r="G4195" t="s">
        <v>213</v>
      </c>
      <c r="H4195" t="s">
        <v>214</v>
      </c>
      <c r="I4195" s="91">
        <v>59267.839999999997</v>
      </c>
      <c r="J4195" s="91">
        <v>60372.639999999999</v>
      </c>
      <c r="K4195" s="91">
        <v>59325.89</v>
      </c>
      <c r="L4195" s="91">
        <v>57973.57</v>
      </c>
      <c r="M4195" s="91">
        <v>55878.73</v>
      </c>
      <c r="N4195" s="91">
        <v>60362.29</v>
      </c>
      <c r="O4195" s="91">
        <v>56952.15</v>
      </c>
      <c r="P4195" s="91">
        <v>58250.720000000001</v>
      </c>
      <c r="Q4195" s="91">
        <v>56416.74</v>
      </c>
      <c r="R4195" s="91">
        <v>57569.35</v>
      </c>
      <c r="S4195" s="91">
        <v>61958.49</v>
      </c>
      <c r="T4195" s="91">
        <v>58626.65</v>
      </c>
      <c r="U4195" s="91">
        <f t="shared" si="395"/>
        <v>702955.05999999994</v>
      </c>
      <c r="V4195" s="82" t="str">
        <f t="shared" si="393"/>
        <v>131005020921</v>
      </c>
      <c r="W4195" s="83">
        <f>VLOOKUP(V4195,Factors!$E$6:$H$5950,4,FALSE)</f>
        <v>0.1124</v>
      </c>
      <c r="X4195" t="str">
        <f>VLOOKUP(V4195,Factors!$E$6:$F$5950,2,FALSE)</f>
        <v>3-factor</v>
      </c>
      <c r="Y4195" s="92">
        <f t="shared" si="396"/>
        <v>79012.148743999991</v>
      </c>
      <c r="Z4195" s="92">
        <f t="shared" si="397"/>
        <v>623942.91125599993</v>
      </c>
      <c r="AA4195" s="92">
        <f t="shared" si="398"/>
        <v>702955.05999999994</v>
      </c>
    </row>
    <row r="4196" spans="1:27" x14ac:dyDescent="0.25">
      <c r="A4196" t="s">
        <v>866</v>
      </c>
      <c r="B4196" t="s">
        <v>162</v>
      </c>
      <c r="C4196" t="s">
        <v>163</v>
      </c>
      <c r="D4196" t="s">
        <v>875</v>
      </c>
      <c r="E4196" t="s">
        <v>876</v>
      </c>
      <c r="F4196" t="str">
        <f t="shared" si="394"/>
        <v>5020</v>
      </c>
      <c r="G4196" t="s">
        <v>98</v>
      </c>
      <c r="H4196" t="s">
        <v>99</v>
      </c>
      <c r="I4196" s="91"/>
      <c r="J4196" s="91"/>
      <c r="K4196" s="91"/>
      <c r="L4196" s="91"/>
      <c r="M4196" s="91"/>
      <c r="N4196" s="91"/>
      <c r="O4196" s="91"/>
      <c r="P4196" s="91"/>
      <c r="Q4196" s="91"/>
      <c r="R4196" s="91">
        <v>17.77</v>
      </c>
      <c r="S4196" s="91"/>
      <c r="T4196" s="91"/>
      <c r="U4196" s="91">
        <f t="shared" si="395"/>
        <v>17.77</v>
      </c>
      <c r="V4196" s="82" t="str">
        <f t="shared" si="393"/>
        <v>131005020921</v>
      </c>
      <c r="W4196" s="83">
        <f>VLOOKUP(V4196,Factors!$E$6:$H$5950,4,FALSE)</f>
        <v>0.1124</v>
      </c>
      <c r="X4196" t="str">
        <f>VLOOKUP(V4196,Factors!$E$6:$F$5950,2,FALSE)</f>
        <v>3-factor</v>
      </c>
      <c r="Y4196" s="92">
        <f t="shared" si="396"/>
        <v>1.9973479999999999</v>
      </c>
      <c r="Z4196" s="92">
        <f t="shared" si="397"/>
        <v>15.772651999999999</v>
      </c>
      <c r="AA4196" s="92">
        <f t="shared" si="398"/>
        <v>17.77</v>
      </c>
    </row>
    <row r="4197" spans="1:27" x14ac:dyDescent="0.25">
      <c r="A4197" t="s">
        <v>866</v>
      </c>
      <c r="B4197" t="s">
        <v>162</v>
      </c>
      <c r="C4197" t="s">
        <v>163</v>
      </c>
      <c r="D4197" t="s">
        <v>875</v>
      </c>
      <c r="E4197" t="s">
        <v>876</v>
      </c>
      <c r="F4197" t="str">
        <f t="shared" si="394"/>
        <v>5020</v>
      </c>
      <c r="G4197" t="s">
        <v>130</v>
      </c>
      <c r="H4197" t="s">
        <v>131</v>
      </c>
      <c r="I4197" s="91"/>
      <c r="J4197" s="91"/>
      <c r="K4197" s="91">
        <v>80</v>
      </c>
      <c r="L4197" s="91"/>
      <c r="M4197" s="91"/>
      <c r="N4197" s="91"/>
      <c r="O4197" s="91"/>
      <c r="P4197" s="91"/>
      <c r="Q4197" s="91"/>
      <c r="R4197" s="91"/>
      <c r="S4197" s="91"/>
      <c r="T4197" s="91"/>
      <c r="U4197" s="91">
        <f t="shared" si="395"/>
        <v>80</v>
      </c>
      <c r="V4197" s="82" t="str">
        <f t="shared" si="393"/>
        <v>131005020921</v>
      </c>
      <c r="W4197" s="83">
        <f>VLOOKUP(V4197,Factors!$E$6:$H$5950,4,FALSE)</f>
        <v>0.1124</v>
      </c>
      <c r="X4197" t="str">
        <f>VLOOKUP(V4197,Factors!$E$6:$F$5950,2,FALSE)</f>
        <v>3-factor</v>
      </c>
      <c r="Y4197" s="92">
        <f t="shared" si="396"/>
        <v>8.9920000000000009</v>
      </c>
      <c r="Z4197" s="92">
        <f t="shared" si="397"/>
        <v>71.007999999999996</v>
      </c>
      <c r="AA4197" s="92">
        <f t="shared" si="398"/>
        <v>80</v>
      </c>
    </row>
    <row r="4198" spans="1:27" x14ac:dyDescent="0.25">
      <c r="A4198" t="s">
        <v>866</v>
      </c>
      <c r="B4198" t="s">
        <v>162</v>
      </c>
      <c r="C4198" t="s">
        <v>163</v>
      </c>
      <c r="D4198" t="s">
        <v>875</v>
      </c>
      <c r="E4198" t="s">
        <v>876</v>
      </c>
      <c r="F4198" t="str">
        <f t="shared" si="394"/>
        <v>5020</v>
      </c>
      <c r="G4198" t="s">
        <v>132</v>
      </c>
      <c r="H4198" t="s">
        <v>133</v>
      </c>
      <c r="I4198" s="91">
        <v>356.55</v>
      </c>
      <c r="J4198" s="91">
        <v>134.86000000000001</v>
      </c>
      <c r="K4198" s="91">
        <v>79.95</v>
      </c>
      <c r="L4198" s="91">
        <v>807.11</v>
      </c>
      <c r="M4198" s="91">
        <v>277.56</v>
      </c>
      <c r="N4198" s="91">
        <v>961.65</v>
      </c>
      <c r="O4198" s="91"/>
      <c r="P4198" s="91">
        <v>2244.04</v>
      </c>
      <c r="Q4198" s="91">
        <v>433.5</v>
      </c>
      <c r="R4198" s="91"/>
      <c r="S4198" s="91"/>
      <c r="T4198" s="91"/>
      <c r="U4198" s="91">
        <f t="shared" si="395"/>
        <v>5295.2199999999993</v>
      </c>
      <c r="V4198" s="82" t="str">
        <f t="shared" si="393"/>
        <v>131005020921</v>
      </c>
      <c r="W4198" s="83">
        <f>VLOOKUP(V4198,Factors!$E$6:$H$5950,4,FALSE)</f>
        <v>0.1124</v>
      </c>
      <c r="X4198" t="str">
        <f>VLOOKUP(V4198,Factors!$E$6:$F$5950,2,FALSE)</f>
        <v>3-factor</v>
      </c>
      <c r="Y4198" s="92">
        <f t="shared" si="396"/>
        <v>595.18272799999988</v>
      </c>
      <c r="Z4198" s="92">
        <f t="shared" si="397"/>
        <v>4700.0372719999996</v>
      </c>
      <c r="AA4198" s="92">
        <f t="shared" si="398"/>
        <v>5295.2199999999993</v>
      </c>
    </row>
    <row r="4199" spans="1:27" x14ac:dyDescent="0.25">
      <c r="A4199" t="s">
        <v>866</v>
      </c>
      <c r="B4199" t="s">
        <v>162</v>
      </c>
      <c r="C4199" t="s">
        <v>163</v>
      </c>
      <c r="D4199" t="s">
        <v>875</v>
      </c>
      <c r="E4199" t="s">
        <v>876</v>
      </c>
      <c r="F4199" t="str">
        <f t="shared" si="394"/>
        <v>5020</v>
      </c>
      <c r="G4199" t="s">
        <v>199</v>
      </c>
      <c r="H4199" t="s">
        <v>200</v>
      </c>
      <c r="I4199" s="91"/>
      <c r="J4199" s="91"/>
      <c r="K4199" s="91"/>
      <c r="L4199" s="91"/>
      <c r="M4199" s="91"/>
      <c r="N4199" s="91"/>
      <c r="O4199" s="91"/>
      <c r="P4199" s="91">
        <v>4.75</v>
      </c>
      <c r="Q4199" s="91"/>
      <c r="R4199" s="91"/>
      <c r="S4199" s="91"/>
      <c r="T4199" s="91"/>
      <c r="U4199" s="91">
        <f t="shared" si="395"/>
        <v>4.75</v>
      </c>
      <c r="V4199" s="82" t="str">
        <f t="shared" si="393"/>
        <v>131005020921</v>
      </c>
      <c r="W4199" s="83">
        <f>VLOOKUP(V4199,Factors!$E$6:$H$5950,4,FALSE)</f>
        <v>0.1124</v>
      </c>
      <c r="X4199" t="str">
        <f>VLOOKUP(V4199,Factors!$E$6:$F$5950,2,FALSE)</f>
        <v>3-factor</v>
      </c>
      <c r="Y4199" s="92">
        <f t="shared" si="396"/>
        <v>0.53390000000000004</v>
      </c>
      <c r="Z4199" s="92">
        <f t="shared" si="397"/>
        <v>4.2161</v>
      </c>
      <c r="AA4199" s="92">
        <f t="shared" si="398"/>
        <v>4.75</v>
      </c>
    </row>
    <row r="4200" spans="1:27" x14ac:dyDescent="0.25">
      <c r="A4200" t="s">
        <v>866</v>
      </c>
      <c r="B4200" t="s">
        <v>162</v>
      </c>
      <c r="C4200" t="s">
        <v>163</v>
      </c>
      <c r="D4200" t="s">
        <v>875</v>
      </c>
      <c r="E4200" t="s">
        <v>876</v>
      </c>
      <c r="F4200" t="str">
        <f t="shared" si="394"/>
        <v>5020</v>
      </c>
      <c r="G4200" t="s">
        <v>340</v>
      </c>
      <c r="H4200" t="s">
        <v>341</v>
      </c>
      <c r="I4200" s="91"/>
      <c r="J4200" s="91"/>
      <c r="K4200" s="91"/>
      <c r="L4200" s="91"/>
      <c r="M4200" s="91"/>
      <c r="N4200" s="91"/>
      <c r="O4200" s="91"/>
      <c r="P4200" s="91"/>
      <c r="Q4200" s="91">
        <v>244.98</v>
      </c>
      <c r="R4200" s="91"/>
      <c r="S4200" s="91"/>
      <c r="T4200" s="91"/>
      <c r="U4200" s="91">
        <f t="shared" si="395"/>
        <v>244.98</v>
      </c>
      <c r="V4200" s="82" t="str">
        <f t="shared" si="393"/>
        <v>131005020921</v>
      </c>
      <c r="W4200" s="83">
        <f>VLOOKUP(V4200,Factors!$E$6:$H$5950,4,FALSE)</f>
        <v>0.1124</v>
      </c>
      <c r="X4200" t="str">
        <f>VLOOKUP(V4200,Factors!$E$6:$F$5950,2,FALSE)</f>
        <v>3-factor</v>
      </c>
      <c r="Y4200" s="92">
        <f t="shared" si="396"/>
        <v>27.535751999999999</v>
      </c>
      <c r="Z4200" s="92">
        <f t="shared" si="397"/>
        <v>217.44424799999999</v>
      </c>
      <c r="AA4200" s="92">
        <f t="shared" si="398"/>
        <v>244.98</v>
      </c>
    </row>
    <row r="4201" spans="1:27" x14ac:dyDescent="0.25">
      <c r="A4201" t="s">
        <v>866</v>
      </c>
      <c r="B4201" t="s">
        <v>162</v>
      </c>
      <c r="C4201" t="s">
        <v>163</v>
      </c>
      <c r="D4201" t="s">
        <v>875</v>
      </c>
      <c r="E4201" t="s">
        <v>876</v>
      </c>
      <c r="F4201" t="str">
        <f t="shared" si="394"/>
        <v>5020</v>
      </c>
      <c r="G4201" t="s">
        <v>102</v>
      </c>
      <c r="H4201" t="s">
        <v>103</v>
      </c>
      <c r="I4201" s="91">
        <v>4295.6400000000003</v>
      </c>
      <c r="J4201" s="91">
        <v>-1595.92</v>
      </c>
      <c r="K4201" s="91">
        <v>5332.24</v>
      </c>
      <c r="L4201" s="91">
        <v>5527.15</v>
      </c>
      <c r="M4201" s="91">
        <v>5045.16</v>
      </c>
      <c r="N4201" s="91">
        <v>6302.95</v>
      </c>
      <c r="O4201" s="91">
        <v>6072.48</v>
      </c>
      <c r="P4201" s="91">
        <v>9976.99</v>
      </c>
      <c r="Q4201" s="91">
        <v>11730.03</v>
      </c>
      <c r="R4201" s="91">
        <v>12892.05</v>
      </c>
      <c r="S4201" s="91">
        <v>11588.26</v>
      </c>
      <c r="T4201" s="91">
        <v>8773.64</v>
      </c>
      <c r="U4201" s="91">
        <f t="shared" si="395"/>
        <v>85940.67</v>
      </c>
      <c r="V4201" s="82" t="str">
        <f t="shared" si="393"/>
        <v>131005020921</v>
      </c>
      <c r="W4201" s="83">
        <f>VLOOKUP(V4201,Factors!$E$6:$H$5950,4,FALSE)</f>
        <v>0.1124</v>
      </c>
      <c r="X4201" t="str">
        <f>VLOOKUP(V4201,Factors!$E$6:$F$5950,2,FALSE)</f>
        <v>3-factor</v>
      </c>
      <c r="Y4201" s="92">
        <f t="shared" si="396"/>
        <v>9659.7313080000004</v>
      </c>
      <c r="Z4201" s="92">
        <f t="shared" si="397"/>
        <v>76280.938691999996</v>
      </c>
      <c r="AA4201" s="92">
        <f t="shared" si="398"/>
        <v>85940.67</v>
      </c>
    </row>
    <row r="4202" spans="1:27" x14ac:dyDescent="0.25">
      <c r="A4202" t="s">
        <v>866</v>
      </c>
      <c r="B4202" t="s">
        <v>162</v>
      </c>
      <c r="C4202" t="s">
        <v>163</v>
      </c>
      <c r="D4202" t="s">
        <v>875</v>
      </c>
      <c r="E4202" t="s">
        <v>876</v>
      </c>
      <c r="F4202" t="str">
        <f t="shared" si="394"/>
        <v>5020</v>
      </c>
      <c r="G4202" t="s">
        <v>187</v>
      </c>
      <c r="H4202" t="s">
        <v>188</v>
      </c>
      <c r="I4202" s="91"/>
      <c r="J4202" s="91"/>
      <c r="K4202" s="91"/>
      <c r="L4202" s="91">
        <v>59.99</v>
      </c>
      <c r="M4202" s="91"/>
      <c r="N4202" s="91"/>
      <c r="O4202" s="91"/>
      <c r="P4202" s="91"/>
      <c r="Q4202" s="91"/>
      <c r="R4202" s="91"/>
      <c r="S4202" s="91"/>
      <c r="T4202" s="91"/>
      <c r="U4202" s="91">
        <f t="shared" si="395"/>
        <v>59.99</v>
      </c>
      <c r="V4202" s="82" t="str">
        <f t="shared" si="393"/>
        <v>131005020921</v>
      </c>
      <c r="W4202" s="83">
        <f>VLOOKUP(V4202,Factors!$E$6:$H$5950,4,FALSE)</f>
        <v>0.1124</v>
      </c>
      <c r="X4202" t="str">
        <f>VLOOKUP(V4202,Factors!$E$6:$F$5950,2,FALSE)</f>
        <v>3-factor</v>
      </c>
      <c r="Y4202" s="92">
        <f t="shared" si="396"/>
        <v>6.7428759999999999</v>
      </c>
      <c r="Z4202" s="92">
        <f t="shared" si="397"/>
        <v>53.247123999999999</v>
      </c>
      <c r="AA4202" s="92">
        <f t="shared" si="398"/>
        <v>59.99</v>
      </c>
    </row>
    <row r="4203" spans="1:27" x14ac:dyDescent="0.25">
      <c r="A4203" t="s">
        <v>866</v>
      </c>
      <c r="B4203" t="s">
        <v>162</v>
      </c>
      <c r="C4203" t="s">
        <v>163</v>
      </c>
      <c r="D4203" t="s">
        <v>875</v>
      </c>
      <c r="E4203" t="s">
        <v>876</v>
      </c>
      <c r="F4203" t="str">
        <f t="shared" si="394"/>
        <v>5020</v>
      </c>
      <c r="G4203" t="s">
        <v>239</v>
      </c>
      <c r="H4203" t="s">
        <v>240</v>
      </c>
      <c r="I4203" s="91">
        <v>-44.35</v>
      </c>
      <c r="J4203" s="91"/>
      <c r="K4203" s="91"/>
      <c r="L4203" s="91">
        <v>820.8</v>
      </c>
      <c r="M4203" s="91">
        <v>48.56</v>
      </c>
      <c r="N4203" s="91">
        <v>149.94999999999999</v>
      </c>
      <c r="O4203" s="91">
        <v>732.1</v>
      </c>
      <c r="P4203" s="91"/>
      <c r="Q4203" s="91"/>
      <c r="R4203" s="91"/>
      <c r="S4203" s="91"/>
      <c r="T4203" s="91"/>
      <c r="U4203" s="91">
        <f t="shared" si="395"/>
        <v>1707.06</v>
      </c>
      <c r="V4203" s="82" t="str">
        <f t="shared" si="393"/>
        <v>131005020921</v>
      </c>
      <c r="W4203" s="83">
        <f>VLOOKUP(V4203,Factors!$E$6:$H$5950,4,FALSE)</f>
        <v>0.1124</v>
      </c>
      <c r="X4203" t="str">
        <f>VLOOKUP(V4203,Factors!$E$6:$F$5950,2,FALSE)</f>
        <v>3-factor</v>
      </c>
      <c r="Y4203" s="92">
        <f t="shared" si="396"/>
        <v>191.87354399999998</v>
      </c>
      <c r="Z4203" s="92">
        <f t="shared" si="397"/>
        <v>1515.1864559999999</v>
      </c>
      <c r="AA4203" s="92">
        <f t="shared" si="398"/>
        <v>1707.06</v>
      </c>
    </row>
    <row r="4204" spans="1:27" x14ac:dyDescent="0.25">
      <c r="A4204" t="s">
        <v>866</v>
      </c>
      <c r="B4204" t="s">
        <v>162</v>
      </c>
      <c r="C4204" t="s">
        <v>163</v>
      </c>
      <c r="D4204" t="s">
        <v>875</v>
      </c>
      <c r="E4204" t="s">
        <v>876</v>
      </c>
      <c r="F4204" t="str">
        <f t="shared" si="394"/>
        <v>5020</v>
      </c>
      <c r="G4204" t="s">
        <v>144</v>
      </c>
      <c r="H4204" t="s">
        <v>145</v>
      </c>
      <c r="I4204" s="91"/>
      <c r="J4204" s="91"/>
      <c r="K4204" s="91"/>
      <c r="L4204" s="91"/>
      <c r="M4204" s="91">
        <v>93.58</v>
      </c>
      <c r="N4204" s="91"/>
      <c r="O4204" s="91">
        <v>94</v>
      </c>
      <c r="P4204" s="91"/>
      <c r="Q4204" s="91">
        <v>260.45999999999998</v>
      </c>
      <c r="R4204" s="91"/>
      <c r="S4204" s="91"/>
      <c r="T4204" s="91">
        <v>37</v>
      </c>
      <c r="U4204" s="91">
        <f t="shared" si="395"/>
        <v>485.03999999999996</v>
      </c>
      <c r="V4204" s="82" t="str">
        <f t="shared" si="393"/>
        <v>131005020921</v>
      </c>
      <c r="W4204" s="83">
        <f>VLOOKUP(V4204,Factors!$E$6:$H$5950,4,FALSE)</f>
        <v>0.1124</v>
      </c>
      <c r="X4204" t="str">
        <f>VLOOKUP(V4204,Factors!$E$6:$F$5950,2,FALSE)</f>
        <v>3-factor</v>
      </c>
      <c r="Y4204" s="92">
        <f t="shared" si="396"/>
        <v>54.518495999999999</v>
      </c>
      <c r="Z4204" s="92">
        <f t="shared" si="397"/>
        <v>430.52150399999994</v>
      </c>
      <c r="AA4204" s="92">
        <f t="shared" si="398"/>
        <v>485.03999999999996</v>
      </c>
    </row>
    <row r="4205" spans="1:27" x14ac:dyDescent="0.25">
      <c r="A4205" t="s">
        <v>866</v>
      </c>
      <c r="B4205" t="s">
        <v>162</v>
      </c>
      <c r="C4205" t="s">
        <v>163</v>
      </c>
      <c r="D4205" t="s">
        <v>875</v>
      </c>
      <c r="E4205" t="s">
        <v>876</v>
      </c>
      <c r="F4205" t="str">
        <f t="shared" si="394"/>
        <v>5020</v>
      </c>
      <c r="G4205" t="s">
        <v>217</v>
      </c>
      <c r="H4205" t="s">
        <v>218</v>
      </c>
      <c r="I4205" s="91"/>
      <c r="J4205" s="91"/>
      <c r="K4205" s="91"/>
      <c r="L4205" s="91"/>
      <c r="M4205" s="91"/>
      <c r="N4205" s="91"/>
      <c r="O4205" s="91"/>
      <c r="P4205" s="91">
        <v>180.07</v>
      </c>
      <c r="Q4205" s="91"/>
      <c r="R4205" s="91"/>
      <c r="S4205" s="91"/>
      <c r="T4205" s="91"/>
      <c r="U4205" s="91">
        <f t="shared" si="395"/>
        <v>180.07</v>
      </c>
      <c r="V4205" s="82" t="str">
        <f t="shared" si="393"/>
        <v>131005020921</v>
      </c>
      <c r="W4205" s="83">
        <f>VLOOKUP(V4205,Factors!$E$6:$H$5950,4,FALSE)</f>
        <v>0.1124</v>
      </c>
      <c r="X4205" t="str">
        <f>VLOOKUP(V4205,Factors!$E$6:$F$5950,2,FALSE)</f>
        <v>3-factor</v>
      </c>
      <c r="Y4205" s="92">
        <f t="shared" si="396"/>
        <v>20.239867999999998</v>
      </c>
      <c r="Z4205" s="92">
        <f t="shared" si="397"/>
        <v>159.83013199999999</v>
      </c>
      <c r="AA4205" s="92">
        <f t="shared" si="398"/>
        <v>180.07</v>
      </c>
    </row>
    <row r="4206" spans="1:27" x14ac:dyDescent="0.25">
      <c r="A4206" t="s">
        <v>866</v>
      </c>
      <c r="B4206" t="s">
        <v>162</v>
      </c>
      <c r="C4206" t="s">
        <v>163</v>
      </c>
      <c r="D4206" t="s">
        <v>875</v>
      </c>
      <c r="E4206" t="s">
        <v>876</v>
      </c>
      <c r="F4206" t="str">
        <f t="shared" si="394"/>
        <v>5020</v>
      </c>
      <c r="G4206" t="s">
        <v>148</v>
      </c>
      <c r="H4206" t="s">
        <v>149</v>
      </c>
      <c r="I4206" s="91"/>
      <c r="J4206" s="91"/>
      <c r="K4206" s="91"/>
      <c r="L4206" s="91"/>
      <c r="M4206" s="91"/>
      <c r="N4206" s="91"/>
      <c r="O4206" s="91"/>
      <c r="P4206" s="91">
        <v>1016.72</v>
      </c>
      <c r="Q4206" s="91"/>
      <c r="R4206" s="91"/>
      <c r="S4206" s="91"/>
      <c r="T4206" s="91"/>
      <c r="U4206" s="91">
        <f t="shared" si="395"/>
        <v>1016.72</v>
      </c>
      <c r="V4206" s="82" t="str">
        <f t="shared" si="393"/>
        <v>131005020921</v>
      </c>
      <c r="W4206" s="83">
        <f>VLOOKUP(V4206,Factors!$E$6:$H$5950,4,FALSE)</f>
        <v>0.1124</v>
      </c>
      <c r="X4206" t="str">
        <f>VLOOKUP(V4206,Factors!$E$6:$F$5950,2,FALSE)</f>
        <v>3-factor</v>
      </c>
      <c r="Y4206" s="92">
        <f t="shared" si="396"/>
        <v>114.27932800000001</v>
      </c>
      <c r="Z4206" s="92">
        <f t="shared" si="397"/>
        <v>902.44067200000006</v>
      </c>
      <c r="AA4206" s="92">
        <f t="shared" si="398"/>
        <v>1016.72</v>
      </c>
    </row>
    <row r="4207" spans="1:27" x14ac:dyDescent="0.25">
      <c r="A4207" t="s">
        <v>866</v>
      </c>
      <c r="B4207" t="s">
        <v>644</v>
      </c>
      <c r="C4207" t="s">
        <v>645</v>
      </c>
      <c r="D4207" t="s">
        <v>867</v>
      </c>
      <c r="E4207" t="s">
        <v>868</v>
      </c>
      <c r="F4207" t="str">
        <f t="shared" si="394"/>
        <v>1505</v>
      </c>
      <c r="G4207" t="s">
        <v>144</v>
      </c>
      <c r="H4207" t="s">
        <v>145</v>
      </c>
      <c r="I4207" s="91"/>
      <c r="J4207" s="91">
        <v>58.78</v>
      </c>
      <c r="K4207" s="91"/>
      <c r="L4207" s="91"/>
      <c r="M4207" s="91"/>
      <c r="N4207" s="91"/>
      <c r="O4207" s="91"/>
      <c r="P4207" s="91"/>
      <c r="Q4207" s="91"/>
      <c r="R4207" s="91"/>
      <c r="S4207" s="91"/>
      <c r="T4207" s="91"/>
      <c r="U4207" s="91">
        <f t="shared" si="395"/>
        <v>58.78</v>
      </c>
      <c r="V4207" s="82" t="str">
        <f t="shared" si="393"/>
        <v>134001505921</v>
      </c>
      <c r="W4207" s="83">
        <f>VLOOKUP(V4207,Factors!$E$6:$H$5950,4,FALSE)</f>
        <v>0.1119</v>
      </c>
      <c r="X4207" t="str">
        <f>VLOOKUP(V4207,Factors!$E$6:$F$5950,2,FALSE)</f>
        <v>Customers-All</v>
      </c>
      <c r="Y4207" s="92">
        <f t="shared" si="396"/>
        <v>6.5774819999999998</v>
      </c>
      <c r="Z4207" s="92">
        <f t="shared" si="397"/>
        <v>52.202517999999998</v>
      </c>
      <c r="AA4207" s="92">
        <f t="shared" si="398"/>
        <v>58.78</v>
      </c>
    </row>
    <row r="4208" spans="1:27" x14ac:dyDescent="0.25">
      <c r="A4208" t="s">
        <v>866</v>
      </c>
      <c r="B4208" t="s">
        <v>644</v>
      </c>
      <c r="C4208" t="s">
        <v>645</v>
      </c>
      <c r="D4208" t="s">
        <v>867</v>
      </c>
      <c r="E4208" t="s">
        <v>868</v>
      </c>
      <c r="F4208" t="str">
        <f t="shared" si="394"/>
        <v>1505</v>
      </c>
      <c r="G4208" t="s">
        <v>146</v>
      </c>
      <c r="H4208" t="s">
        <v>147</v>
      </c>
      <c r="I4208" s="91"/>
      <c r="J4208" s="91">
        <v>2299.5</v>
      </c>
      <c r="K4208" s="91"/>
      <c r="L4208" s="91"/>
      <c r="M4208" s="91"/>
      <c r="N4208" s="91"/>
      <c r="O4208" s="91"/>
      <c r="P4208" s="91"/>
      <c r="Q4208" s="91"/>
      <c r="R4208" s="91"/>
      <c r="S4208" s="91"/>
      <c r="T4208" s="91"/>
      <c r="U4208" s="91">
        <f t="shared" si="395"/>
        <v>2299.5</v>
      </c>
      <c r="V4208" s="82" t="str">
        <f t="shared" si="393"/>
        <v>134001505921</v>
      </c>
      <c r="W4208" s="83">
        <f>VLOOKUP(V4208,Factors!$E$6:$H$5950,4,FALSE)</f>
        <v>0.1119</v>
      </c>
      <c r="X4208" t="str">
        <f>VLOOKUP(V4208,Factors!$E$6:$F$5950,2,FALSE)</f>
        <v>Customers-All</v>
      </c>
      <c r="Y4208" s="92">
        <f t="shared" si="396"/>
        <v>257.31405000000001</v>
      </c>
      <c r="Z4208" s="92">
        <f t="shared" si="397"/>
        <v>2042.18595</v>
      </c>
      <c r="AA4208" s="92">
        <f t="shared" si="398"/>
        <v>2299.5</v>
      </c>
    </row>
    <row r="4209" spans="1:27" x14ac:dyDescent="0.25">
      <c r="A4209" t="s">
        <v>866</v>
      </c>
      <c r="B4209" t="s">
        <v>338</v>
      </c>
      <c r="C4209" t="s">
        <v>339</v>
      </c>
      <c r="D4209" t="s">
        <v>867</v>
      </c>
      <c r="E4209" t="s">
        <v>868</v>
      </c>
      <c r="F4209" t="str">
        <f t="shared" si="394"/>
        <v>1505</v>
      </c>
      <c r="G4209" t="s">
        <v>61</v>
      </c>
      <c r="H4209" t="s">
        <v>62</v>
      </c>
      <c r="I4209" s="91">
        <v>840.7</v>
      </c>
      <c r="J4209" s="91">
        <v>205.48</v>
      </c>
      <c r="K4209" s="91">
        <v>525.75</v>
      </c>
      <c r="L4209" s="91">
        <v>322.36</v>
      </c>
      <c r="M4209" s="91"/>
      <c r="N4209" s="91"/>
      <c r="O4209" s="91"/>
      <c r="P4209" s="91"/>
      <c r="Q4209" s="91"/>
      <c r="R4209" s="91"/>
      <c r="S4209" s="91"/>
      <c r="T4209" s="91"/>
      <c r="U4209" s="91">
        <f t="shared" si="395"/>
        <v>1894.29</v>
      </c>
      <c r="V4209" s="82" t="str">
        <f t="shared" si="393"/>
        <v>135101505921</v>
      </c>
      <c r="W4209" s="83">
        <f>VLOOKUP(V4209,Factors!$E$6:$H$5950,4,FALSE)</f>
        <v>0.1119</v>
      </c>
      <c r="X4209" t="str">
        <f>VLOOKUP(V4209,Factors!$E$6:$F$5950,2,FALSE)</f>
        <v>Customers-All</v>
      </c>
      <c r="Y4209" s="92">
        <f t="shared" si="396"/>
        <v>211.97105099999999</v>
      </c>
      <c r="Z4209" s="92">
        <f t="shared" si="397"/>
        <v>1682.318949</v>
      </c>
      <c r="AA4209" s="92">
        <f t="shared" si="398"/>
        <v>1894.29</v>
      </c>
    </row>
    <row r="4210" spans="1:27" x14ac:dyDescent="0.25">
      <c r="A4210" t="s">
        <v>866</v>
      </c>
      <c r="B4210" t="s">
        <v>338</v>
      </c>
      <c r="C4210" t="s">
        <v>339</v>
      </c>
      <c r="D4210" t="s">
        <v>867</v>
      </c>
      <c r="E4210" t="s">
        <v>868</v>
      </c>
      <c r="F4210" t="str">
        <f t="shared" si="394"/>
        <v>1505</v>
      </c>
      <c r="G4210" t="s">
        <v>207</v>
      </c>
      <c r="H4210" t="s">
        <v>208</v>
      </c>
      <c r="I4210" s="91"/>
      <c r="J4210" s="91"/>
      <c r="K4210" s="91"/>
      <c r="L4210" s="91"/>
      <c r="M4210" s="91"/>
      <c r="N4210" s="91"/>
      <c r="O4210" s="91"/>
      <c r="P4210" s="91"/>
      <c r="Q4210" s="91"/>
      <c r="R4210" s="91"/>
      <c r="S4210" s="91">
        <v>37.46</v>
      </c>
      <c r="T4210" s="91"/>
      <c r="U4210" s="91">
        <f t="shared" si="395"/>
        <v>37.46</v>
      </c>
      <c r="V4210" s="82" t="str">
        <f t="shared" si="393"/>
        <v>135101505921</v>
      </c>
      <c r="W4210" s="83">
        <f>VLOOKUP(V4210,Factors!$E$6:$H$5950,4,FALSE)</f>
        <v>0.1119</v>
      </c>
      <c r="X4210" t="str">
        <f>VLOOKUP(V4210,Factors!$E$6:$F$5950,2,FALSE)</f>
        <v>Customers-All</v>
      </c>
      <c r="Y4210" s="92">
        <f t="shared" si="396"/>
        <v>4.1917739999999997</v>
      </c>
      <c r="Z4210" s="92">
        <f t="shared" si="397"/>
        <v>33.268225999999999</v>
      </c>
      <c r="AA4210" s="92">
        <f t="shared" si="398"/>
        <v>37.46</v>
      </c>
    </row>
    <row r="4211" spans="1:27" x14ac:dyDescent="0.25">
      <c r="A4211" t="s">
        <v>866</v>
      </c>
      <c r="B4211" t="s">
        <v>338</v>
      </c>
      <c r="C4211" t="s">
        <v>339</v>
      </c>
      <c r="D4211" t="s">
        <v>867</v>
      </c>
      <c r="E4211" t="s">
        <v>868</v>
      </c>
      <c r="F4211" t="str">
        <f t="shared" si="394"/>
        <v>1505</v>
      </c>
      <c r="G4211" t="s">
        <v>98</v>
      </c>
      <c r="H4211" t="s">
        <v>99</v>
      </c>
      <c r="I4211" s="91">
        <v>15.5</v>
      </c>
      <c r="J4211" s="91">
        <v>699.99</v>
      </c>
      <c r="K4211" s="91"/>
      <c r="L4211" s="91"/>
      <c r="M4211" s="91">
        <v>47.1</v>
      </c>
      <c r="N4211" s="91"/>
      <c r="O4211" s="91">
        <v>47.1</v>
      </c>
      <c r="P4211" s="91">
        <v>126.91</v>
      </c>
      <c r="Q4211" s="91">
        <v>91.77</v>
      </c>
      <c r="R4211" s="91">
        <v>17.23</v>
      </c>
      <c r="S4211" s="91"/>
      <c r="T4211" s="91">
        <v>214.85</v>
      </c>
      <c r="U4211" s="91">
        <f t="shared" si="395"/>
        <v>1260.45</v>
      </c>
      <c r="V4211" s="82" t="str">
        <f t="shared" si="393"/>
        <v>135101505921</v>
      </c>
      <c r="W4211" s="83">
        <f>VLOOKUP(V4211,Factors!$E$6:$H$5950,4,FALSE)</f>
        <v>0.1119</v>
      </c>
      <c r="X4211" t="str">
        <f>VLOOKUP(V4211,Factors!$E$6:$F$5950,2,FALSE)</f>
        <v>Customers-All</v>
      </c>
      <c r="Y4211" s="92">
        <f t="shared" si="396"/>
        <v>141.044355</v>
      </c>
      <c r="Z4211" s="92">
        <f t="shared" si="397"/>
        <v>1119.405645</v>
      </c>
      <c r="AA4211" s="92">
        <f t="shared" si="398"/>
        <v>1260.45</v>
      </c>
    </row>
    <row r="4212" spans="1:27" x14ac:dyDescent="0.25">
      <c r="A4212" t="s">
        <v>866</v>
      </c>
      <c r="B4212" t="s">
        <v>338</v>
      </c>
      <c r="C4212" t="s">
        <v>339</v>
      </c>
      <c r="D4212" t="s">
        <v>867</v>
      </c>
      <c r="E4212" t="s">
        <v>868</v>
      </c>
      <c r="F4212" t="str">
        <f t="shared" si="394"/>
        <v>1505</v>
      </c>
      <c r="G4212" t="s">
        <v>130</v>
      </c>
      <c r="H4212" t="s">
        <v>131</v>
      </c>
      <c r="I4212" s="91">
        <v>280.77</v>
      </c>
      <c r="J4212" s="91">
        <v>236.84</v>
      </c>
      <c r="K4212" s="91">
        <v>824.08</v>
      </c>
      <c r="L4212" s="91">
        <v>321.06</v>
      </c>
      <c r="M4212" s="91"/>
      <c r="N4212" s="91">
        <v>412.3</v>
      </c>
      <c r="O4212" s="91">
        <v>210.96</v>
      </c>
      <c r="P4212" s="91">
        <v>454.45</v>
      </c>
      <c r="Q4212" s="91"/>
      <c r="R4212" s="91">
        <v>453.18</v>
      </c>
      <c r="S4212" s="91">
        <v>342.28</v>
      </c>
      <c r="T4212" s="91"/>
      <c r="U4212" s="91">
        <f t="shared" si="395"/>
        <v>3535.92</v>
      </c>
      <c r="V4212" s="82" t="str">
        <f t="shared" si="393"/>
        <v>135101505921</v>
      </c>
      <c r="W4212" s="83">
        <f>VLOOKUP(V4212,Factors!$E$6:$H$5950,4,FALSE)</f>
        <v>0.1119</v>
      </c>
      <c r="X4212" t="str">
        <f>VLOOKUP(V4212,Factors!$E$6:$F$5950,2,FALSE)</f>
        <v>Customers-All</v>
      </c>
      <c r="Y4212" s="92">
        <f t="shared" si="396"/>
        <v>395.66944799999999</v>
      </c>
      <c r="Z4212" s="92">
        <f t="shared" si="397"/>
        <v>3140.250552</v>
      </c>
      <c r="AA4212" s="92">
        <f t="shared" si="398"/>
        <v>3535.92</v>
      </c>
    </row>
    <row r="4213" spans="1:27" x14ac:dyDescent="0.25">
      <c r="A4213" t="s">
        <v>866</v>
      </c>
      <c r="B4213" t="s">
        <v>338</v>
      </c>
      <c r="C4213" t="s">
        <v>339</v>
      </c>
      <c r="D4213" t="s">
        <v>867</v>
      </c>
      <c r="E4213" t="s">
        <v>868</v>
      </c>
      <c r="F4213" t="str">
        <f t="shared" si="394"/>
        <v>1505</v>
      </c>
      <c r="G4213" t="s">
        <v>132</v>
      </c>
      <c r="H4213" t="s">
        <v>133</v>
      </c>
      <c r="I4213" s="91"/>
      <c r="J4213" s="91"/>
      <c r="K4213" s="91"/>
      <c r="L4213" s="91"/>
      <c r="M4213" s="91"/>
      <c r="N4213" s="91"/>
      <c r="O4213" s="91"/>
      <c r="P4213" s="91"/>
      <c r="Q4213" s="91"/>
      <c r="R4213" s="91"/>
      <c r="S4213" s="91">
        <v>326</v>
      </c>
      <c r="T4213" s="91"/>
      <c r="U4213" s="91">
        <f t="shared" si="395"/>
        <v>326</v>
      </c>
      <c r="V4213" s="82" t="str">
        <f t="shared" si="393"/>
        <v>135101505921</v>
      </c>
      <c r="W4213" s="83">
        <f>VLOOKUP(V4213,Factors!$E$6:$H$5950,4,FALSE)</f>
        <v>0.1119</v>
      </c>
      <c r="X4213" t="str">
        <f>VLOOKUP(V4213,Factors!$E$6:$F$5950,2,FALSE)</f>
        <v>Customers-All</v>
      </c>
      <c r="Y4213" s="92">
        <f t="shared" si="396"/>
        <v>36.479399999999998</v>
      </c>
      <c r="Z4213" s="92">
        <f t="shared" si="397"/>
        <v>289.5206</v>
      </c>
      <c r="AA4213" s="92">
        <f t="shared" si="398"/>
        <v>326</v>
      </c>
    </row>
    <row r="4214" spans="1:27" x14ac:dyDescent="0.25">
      <c r="A4214" t="s">
        <v>866</v>
      </c>
      <c r="B4214" t="s">
        <v>338</v>
      </c>
      <c r="C4214" t="s">
        <v>339</v>
      </c>
      <c r="D4214" t="s">
        <v>867</v>
      </c>
      <c r="E4214" t="s">
        <v>868</v>
      </c>
      <c r="F4214" t="str">
        <f t="shared" si="394"/>
        <v>1505</v>
      </c>
      <c r="G4214" t="s">
        <v>136</v>
      </c>
      <c r="H4214" t="s">
        <v>137</v>
      </c>
      <c r="I4214" s="91">
        <v>11.4</v>
      </c>
      <c r="J4214" s="91"/>
      <c r="K4214" s="91"/>
      <c r="L4214" s="91"/>
      <c r="M4214" s="91"/>
      <c r="N4214" s="91"/>
      <c r="O4214" s="91">
        <v>4.4000000000000004</v>
      </c>
      <c r="P4214" s="91"/>
      <c r="Q4214" s="91">
        <v>4</v>
      </c>
      <c r="R4214" s="91"/>
      <c r="S4214" s="91">
        <v>12.4</v>
      </c>
      <c r="T4214" s="91"/>
      <c r="U4214" s="91">
        <f t="shared" si="395"/>
        <v>32.200000000000003</v>
      </c>
      <c r="V4214" s="82" t="str">
        <f t="shared" si="393"/>
        <v>135101505921</v>
      </c>
      <c r="W4214" s="83">
        <f>VLOOKUP(V4214,Factors!$E$6:$H$5950,4,FALSE)</f>
        <v>0.1119</v>
      </c>
      <c r="X4214" t="str">
        <f>VLOOKUP(V4214,Factors!$E$6:$F$5950,2,FALSE)</f>
        <v>Customers-All</v>
      </c>
      <c r="Y4214" s="92">
        <f t="shared" si="396"/>
        <v>3.6031800000000005</v>
      </c>
      <c r="Z4214" s="92">
        <f t="shared" si="397"/>
        <v>28.596820000000001</v>
      </c>
      <c r="AA4214" s="92">
        <f t="shared" si="398"/>
        <v>32.200000000000003</v>
      </c>
    </row>
    <row r="4215" spans="1:27" x14ac:dyDescent="0.25">
      <c r="A4215" t="s">
        <v>866</v>
      </c>
      <c r="B4215" t="s">
        <v>338</v>
      </c>
      <c r="C4215" t="s">
        <v>339</v>
      </c>
      <c r="D4215" t="s">
        <v>867</v>
      </c>
      <c r="E4215" t="s">
        <v>868</v>
      </c>
      <c r="F4215" t="str">
        <f t="shared" si="394"/>
        <v>1505</v>
      </c>
      <c r="G4215" t="s">
        <v>140</v>
      </c>
      <c r="H4215" t="s">
        <v>141</v>
      </c>
      <c r="I4215" s="91">
        <v>420</v>
      </c>
      <c r="J4215" s="91">
        <v>720</v>
      </c>
      <c r="K4215" s="91">
        <v>120</v>
      </c>
      <c r="L4215" s="91">
        <v>240</v>
      </c>
      <c r="M4215" s="91">
        <v>1320</v>
      </c>
      <c r="N4215" s="91">
        <v>300</v>
      </c>
      <c r="O4215" s="91"/>
      <c r="P4215" s="91">
        <v>1500</v>
      </c>
      <c r="Q4215" s="91"/>
      <c r="R4215" s="91">
        <v>420</v>
      </c>
      <c r="S4215" s="91"/>
      <c r="T4215" s="91">
        <v>945</v>
      </c>
      <c r="U4215" s="91">
        <f t="shared" si="395"/>
        <v>5985</v>
      </c>
      <c r="V4215" s="82" t="str">
        <f t="shared" si="393"/>
        <v>135101505921</v>
      </c>
      <c r="W4215" s="83">
        <f>VLOOKUP(V4215,Factors!$E$6:$H$5950,4,FALSE)</f>
        <v>0.1119</v>
      </c>
      <c r="X4215" t="str">
        <f>VLOOKUP(V4215,Factors!$E$6:$F$5950,2,FALSE)</f>
        <v>Customers-All</v>
      </c>
      <c r="Y4215" s="92">
        <f t="shared" si="396"/>
        <v>669.72149999999999</v>
      </c>
      <c r="Z4215" s="92">
        <f t="shared" si="397"/>
        <v>5315.2785000000003</v>
      </c>
      <c r="AA4215" s="92">
        <f t="shared" si="398"/>
        <v>5985</v>
      </c>
    </row>
    <row r="4216" spans="1:27" x14ac:dyDescent="0.25">
      <c r="A4216" t="s">
        <v>866</v>
      </c>
      <c r="B4216" t="s">
        <v>338</v>
      </c>
      <c r="C4216" t="s">
        <v>339</v>
      </c>
      <c r="D4216" t="s">
        <v>867</v>
      </c>
      <c r="E4216" t="s">
        <v>868</v>
      </c>
      <c r="F4216" t="str">
        <f t="shared" si="394"/>
        <v>1505</v>
      </c>
      <c r="G4216" t="s">
        <v>144</v>
      </c>
      <c r="H4216" t="s">
        <v>145</v>
      </c>
      <c r="I4216" s="91"/>
      <c r="J4216" s="91">
        <v>194.53</v>
      </c>
      <c r="K4216" s="91"/>
      <c r="L4216" s="91"/>
      <c r="M4216" s="91"/>
      <c r="N4216" s="91"/>
      <c r="O4216" s="91">
        <v>180</v>
      </c>
      <c r="P4216" s="91">
        <v>142.5</v>
      </c>
      <c r="Q4216" s="91"/>
      <c r="R4216" s="91"/>
      <c r="S4216" s="91"/>
      <c r="T4216" s="91"/>
      <c r="U4216" s="91">
        <f t="shared" si="395"/>
        <v>517.03</v>
      </c>
      <c r="V4216" s="82" t="str">
        <f t="shared" si="393"/>
        <v>135101505921</v>
      </c>
      <c r="W4216" s="83">
        <f>VLOOKUP(V4216,Factors!$E$6:$H$5950,4,FALSE)</f>
        <v>0.1119</v>
      </c>
      <c r="X4216" t="str">
        <f>VLOOKUP(V4216,Factors!$E$6:$F$5950,2,FALSE)</f>
        <v>Customers-All</v>
      </c>
      <c r="Y4216" s="92">
        <f t="shared" si="396"/>
        <v>57.855656999999994</v>
      </c>
      <c r="Z4216" s="92">
        <f t="shared" si="397"/>
        <v>459.17434299999996</v>
      </c>
      <c r="AA4216" s="92">
        <f t="shared" si="398"/>
        <v>517.03</v>
      </c>
    </row>
    <row r="4217" spans="1:27" x14ac:dyDescent="0.25">
      <c r="A4217" t="s">
        <v>866</v>
      </c>
      <c r="B4217" t="s">
        <v>338</v>
      </c>
      <c r="C4217" t="s">
        <v>339</v>
      </c>
      <c r="D4217" t="s">
        <v>867</v>
      </c>
      <c r="E4217" t="s">
        <v>868</v>
      </c>
      <c r="F4217" t="str">
        <f t="shared" si="394"/>
        <v>1505</v>
      </c>
      <c r="G4217" t="s">
        <v>152</v>
      </c>
      <c r="H4217" t="s">
        <v>153</v>
      </c>
      <c r="I4217" s="91"/>
      <c r="J4217" s="91"/>
      <c r="K4217" s="91"/>
      <c r="L4217" s="91"/>
      <c r="M4217" s="91"/>
      <c r="N4217" s="91"/>
      <c r="O4217" s="91"/>
      <c r="P4217" s="91">
        <v>180</v>
      </c>
      <c r="Q4217" s="91"/>
      <c r="R4217" s="91"/>
      <c r="S4217" s="91"/>
      <c r="T4217" s="91"/>
      <c r="U4217" s="91">
        <f t="shared" si="395"/>
        <v>180</v>
      </c>
      <c r="V4217" s="82" t="str">
        <f t="shared" si="393"/>
        <v>135101505921</v>
      </c>
      <c r="W4217" s="83">
        <f>VLOOKUP(V4217,Factors!$E$6:$H$5950,4,FALSE)</f>
        <v>0.1119</v>
      </c>
      <c r="X4217" t="str">
        <f>VLOOKUP(V4217,Factors!$E$6:$F$5950,2,FALSE)</f>
        <v>Customers-All</v>
      </c>
      <c r="Y4217" s="92">
        <f t="shared" si="396"/>
        <v>20.141999999999999</v>
      </c>
      <c r="Z4217" s="92">
        <f t="shared" si="397"/>
        <v>159.858</v>
      </c>
      <c r="AA4217" s="92">
        <f t="shared" si="398"/>
        <v>180</v>
      </c>
    </row>
    <row r="4218" spans="1:27" x14ac:dyDescent="0.25">
      <c r="A4218" t="s">
        <v>866</v>
      </c>
      <c r="B4218" t="s">
        <v>432</v>
      </c>
      <c r="C4218" t="s">
        <v>433</v>
      </c>
      <c r="D4218" t="s">
        <v>867</v>
      </c>
      <c r="E4218" t="s">
        <v>868</v>
      </c>
      <c r="F4218" t="str">
        <f t="shared" si="394"/>
        <v>1505</v>
      </c>
      <c r="G4218" t="s">
        <v>120</v>
      </c>
      <c r="H4218" t="s">
        <v>121</v>
      </c>
      <c r="I4218" s="91"/>
      <c r="J4218" s="91"/>
      <c r="K4218" s="91"/>
      <c r="L4218" s="91"/>
      <c r="M4218" s="91"/>
      <c r="N4218" s="91">
        <v>64.09</v>
      </c>
      <c r="O4218" s="91"/>
      <c r="P4218" s="91"/>
      <c r="Q4218" s="91"/>
      <c r="R4218" s="91"/>
      <c r="S4218" s="91"/>
      <c r="T4218" s="91"/>
      <c r="U4218" s="91">
        <f t="shared" si="395"/>
        <v>64.09</v>
      </c>
      <c r="V4218" s="82" t="str">
        <f t="shared" si="393"/>
        <v>135201505921</v>
      </c>
      <c r="W4218" s="83">
        <f>VLOOKUP(V4218,Factors!$E$6:$H$5950,4,FALSE)</f>
        <v>0.1119</v>
      </c>
      <c r="X4218" t="str">
        <f>VLOOKUP(V4218,Factors!$E$6:$F$5950,2,FALSE)</f>
        <v>Customers-All</v>
      </c>
      <c r="Y4218" s="92">
        <f t="shared" si="396"/>
        <v>7.1716709999999999</v>
      </c>
      <c r="Z4218" s="92">
        <f t="shared" si="397"/>
        <v>56.918329</v>
      </c>
      <c r="AA4218" s="92">
        <f t="shared" si="398"/>
        <v>64.09</v>
      </c>
    </row>
    <row r="4219" spans="1:27" x14ac:dyDescent="0.25">
      <c r="A4219" t="s">
        <v>866</v>
      </c>
      <c r="B4219" t="s">
        <v>432</v>
      </c>
      <c r="C4219" t="s">
        <v>433</v>
      </c>
      <c r="D4219" t="s">
        <v>867</v>
      </c>
      <c r="E4219" t="s">
        <v>868</v>
      </c>
      <c r="F4219" t="str">
        <f t="shared" si="394"/>
        <v>1505</v>
      </c>
      <c r="G4219" t="s">
        <v>146</v>
      </c>
      <c r="H4219" t="s">
        <v>147</v>
      </c>
      <c r="I4219" s="91"/>
      <c r="J4219" s="91">
        <v>1533</v>
      </c>
      <c r="K4219" s="91"/>
      <c r="L4219" s="91"/>
      <c r="M4219" s="91"/>
      <c r="N4219" s="91"/>
      <c r="O4219" s="91"/>
      <c r="P4219" s="91"/>
      <c r="Q4219" s="91"/>
      <c r="R4219" s="91"/>
      <c r="S4219" s="91"/>
      <c r="T4219" s="91"/>
      <c r="U4219" s="91">
        <f t="shared" si="395"/>
        <v>1533</v>
      </c>
      <c r="V4219" s="82" t="str">
        <f t="shared" si="393"/>
        <v>135201505921</v>
      </c>
      <c r="W4219" s="83">
        <f>VLOOKUP(V4219,Factors!$E$6:$H$5950,4,FALSE)</f>
        <v>0.1119</v>
      </c>
      <c r="X4219" t="str">
        <f>VLOOKUP(V4219,Factors!$E$6:$F$5950,2,FALSE)</f>
        <v>Customers-All</v>
      </c>
      <c r="Y4219" s="92">
        <f t="shared" si="396"/>
        <v>171.5427</v>
      </c>
      <c r="Z4219" s="92">
        <f t="shared" si="397"/>
        <v>1361.4573</v>
      </c>
      <c r="AA4219" s="92">
        <f t="shared" si="398"/>
        <v>1533</v>
      </c>
    </row>
    <row r="4220" spans="1:27" x14ac:dyDescent="0.25">
      <c r="A4220" t="s">
        <v>866</v>
      </c>
      <c r="B4220" t="s">
        <v>432</v>
      </c>
      <c r="C4220" t="s">
        <v>433</v>
      </c>
      <c r="D4220" t="s">
        <v>867</v>
      </c>
      <c r="E4220" t="s">
        <v>868</v>
      </c>
      <c r="F4220" t="str">
        <f t="shared" si="394"/>
        <v>1505</v>
      </c>
      <c r="G4220" t="s">
        <v>166</v>
      </c>
      <c r="H4220" t="s">
        <v>167</v>
      </c>
      <c r="I4220" s="91"/>
      <c r="J4220" s="91"/>
      <c r="K4220" s="91">
        <v>-1443.4</v>
      </c>
      <c r="L4220" s="91">
        <v>-2886.8</v>
      </c>
      <c r="M4220" s="91"/>
      <c r="N4220" s="91"/>
      <c r="O4220" s="91"/>
      <c r="P4220" s="91"/>
      <c r="Q4220" s="91"/>
      <c r="R4220" s="91"/>
      <c r="S4220" s="91">
        <v>-3491.04</v>
      </c>
      <c r="T4220" s="91"/>
      <c r="U4220" s="91">
        <f t="shared" si="395"/>
        <v>-7821.2400000000007</v>
      </c>
      <c r="V4220" s="82" t="str">
        <f t="shared" si="393"/>
        <v>135201505921</v>
      </c>
      <c r="W4220" s="83">
        <f>VLOOKUP(V4220,Factors!$E$6:$H$5950,4,FALSE)</f>
        <v>0.1119</v>
      </c>
      <c r="X4220" t="str">
        <f>VLOOKUP(V4220,Factors!$E$6:$F$5950,2,FALSE)</f>
        <v>Customers-All</v>
      </c>
      <c r="Y4220" s="92">
        <f t="shared" si="396"/>
        <v>-875.19675600000005</v>
      </c>
      <c r="Z4220" s="92">
        <f t="shared" si="397"/>
        <v>-6946.0432440000004</v>
      </c>
      <c r="AA4220" s="92">
        <f t="shared" si="398"/>
        <v>-7821.2400000000007</v>
      </c>
    </row>
    <row r="4221" spans="1:27" x14ac:dyDescent="0.25">
      <c r="A4221" t="s">
        <v>866</v>
      </c>
      <c r="B4221" t="s">
        <v>434</v>
      </c>
      <c r="C4221" t="s">
        <v>435</v>
      </c>
      <c r="D4221" t="s">
        <v>867</v>
      </c>
      <c r="E4221" t="s">
        <v>868</v>
      </c>
      <c r="F4221" t="str">
        <f t="shared" si="394"/>
        <v>1505</v>
      </c>
      <c r="G4221" t="s">
        <v>110</v>
      </c>
      <c r="H4221" t="s">
        <v>111</v>
      </c>
      <c r="I4221" s="91">
        <v>68169.36</v>
      </c>
      <c r="J4221" s="91">
        <v>69280.7</v>
      </c>
      <c r="K4221" s="91">
        <v>88554.880000000005</v>
      </c>
      <c r="L4221" s="91">
        <v>76126.47</v>
      </c>
      <c r="M4221" s="91">
        <v>65214.23</v>
      </c>
      <c r="N4221" s="91">
        <v>71695.899999999994</v>
      </c>
      <c r="O4221" s="91">
        <v>65400.91</v>
      </c>
      <c r="P4221" s="91">
        <v>66359.100000000006</v>
      </c>
      <c r="Q4221" s="91">
        <v>70154.42</v>
      </c>
      <c r="R4221" s="91">
        <v>67297.240000000005</v>
      </c>
      <c r="S4221" s="91">
        <v>68034.55</v>
      </c>
      <c r="T4221" s="91">
        <v>67177.48</v>
      </c>
      <c r="U4221" s="91">
        <f t="shared" si="395"/>
        <v>843465.24000000011</v>
      </c>
      <c r="V4221" s="82" t="str">
        <f t="shared" si="393"/>
        <v>135251505921</v>
      </c>
      <c r="W4221" s="83">
        <f>VLOOKUP(V4221,Factors!$E$6:$H$5950,4,FALSE)</f>
        <v>0.1119</v>
      </c>
      <c r="X4221" t="str">
        <f>VLOOKUP(V4221,Factors!$E$6:$F$5950,2,FALSE)</f>
        <v>customers-all</v>
      </c>
      <c r="Y4221" s="92">
        <f t="shared" si="396"/>
        <v>94383.760356000013</v>
      </c>
      <c r="Z4221" s="92">
        <f t="shared" si="397"/>
        <v>749081.47964400006</v>
      </c>
      <c r="AA4221" s="92">
        <f t="shared" si="398"/>
        <v>843465.24000000011</v>
      </c>
    </row>
    <row r="4222" spans="1:27" x14ac:dyDescent="0.25">
      <c r="A4222" t="s">
        <v>866</v>
      </c>
      <c r="B4222" t="s">
        <v>434</v>
      </c>
      <c r="C4222" t="s">
        <v>435</v>
      </c>
      <c r="D4222" t="s">
        <v>867</v>
      </c>
      <c r="E4222" t="s">
        <v>868</v>
      </c>
      <c r="F4222" t="str">
        <f t="shared" si="394"/>
        <v>1505</v>
      </c>
      <c r="G4222" t="s">
        <v>88</v>
      </c>
      <c r="H4222" t="s">
        <v>89</v>
      </c>
      <c r="I4222" s="91">
        <v>10360.049999999999</v>
      </c>
      <c r="J4222" s="91">
        <v>10360.07</v>
      </c>
      <c r="K4222" s="91">
        <v>13417.25</v>
      </c>
      <c r="L4222" s="91">
        <v>11604.23</v>
      </c>
      <c r="M4222" s="91">
        <v>11604.27</v>
      </c>
      <c r="N4222" s="91">
        <v>11604.2</v>
      </c>
      <c r="O4222" s="91">
        <v>11369.89</v>
      </c>
      <c r="P4222" s="91">
        <v>10667</v>
      </c>
      <c r="Q4222" s="91">
        <v>10667</v>
      </c>
      <c r="R4222" s="91">
        <v>10129.629999999999</v>
      </c>
      <c r="S4222" s="91">
        <v>10900.3</v>
      </c>
      <c r="T4222" s="91">
        <v>11468.9</v>
      </c>
      <c r="U4222" s="91">
        <f t="shared" si="395"/>
        <v>134152.79</v>
      </c>
      <c r="V4222" s="82" t="str">
        <f t="shared" si="393"/>
        <v>135251505921</v>
      </c>
      <c r="W4222" s="83">
        <f>VLOOKUP(V4222,Factors!$E$6:$H$5950,4,FALSE)</f>
        <v>0.1119</v>
      </c>
      <c r="X4222" t="str">
        <f>VLOOKUP(V4222,Factors!$E$6:$F$5950,2,FALSE)</f>
        <v>customers-all</v>
      </c>
      <c r="Y4222" s="92">
        <f t="shared" si="396"/>
        <v>15011.697201000001</v>
      </c>
      <c r="Z4222" s="92">
        <f t="shared" si="397"/>
        <v>119141.09279900001</v>
      </c>
      <c r="AA4222" s="92">
        <f t="shared" si="398"/>
        <v>134152.79</v>
      </c>
    </row>
    <row r="4223" spans="1:27" x14ac:dyDescent="0.25">
      <c r="A4223" t="s">
        <v>866</v>
      </c>
      <c r="B4223" t="s">
        <v>434</v>
      </c>
      <c r="C4223" t="s">
        <v>435</v>
      </c>
      <c r="D4223" t="s">
        <v>867</v>
      </c>
      <c r="E4223" t="s">
        <v>868</v>
      </c>
      <c r="F4223" t="str">
        <f t="shared" si="394"/>
        <v>1505</v>
      </c>
      <c r="G4223" t="s">
        <v>90</v>
      </c>
      <c r="H4223" t="s">
        <v>91</v>
      </c>
      <c r="I4223" s="91">
        <v>40248.15</v>
      </c>
      <c r="J4223" s="91">
        <v>40248.160000000003</v>
      </c>
      <c r="K4223" s="91">
        <v>52125.120000000003</v>
      </c>
      <c r="L4223" s="91">
        <v>45081.61</v>
      </c>
      <c r="M4223" s="91">
        <v>45081.66</v>
      </c>
      <c r="N4223" s="91">
        <v>45081.55</v>
      </c>
      <c r="O4223" s="91">
        <v>44171.42</v>
      </c>
      <c r="P4223" s="91">
        <v>41440.589999999997</v>
      </c>
      <c r="Q4223" s="91">
        <v>41440.660000000003</v>
      </c>
      <c r="R4223" s="91">
        <v>39353.07</v>
      </c>
      <c r="S4223" s="91">
        <v>42346.92</v>
      </c>
      <c r="T4223" s="91">
        <v>44555.9</v>
      </c>
      <c r="U4223" s="91">
        <f t="shared" si="395"/>
        <v>521174.81000000006</v>
      </c>
      <c r="V4223" s="82" t="str">
        <f t="shared" si="393"/>
        <v>135251505921</v>
      </c>
      <c r="W4223" s="83">
        <f>VLOOKUP(V4223,Factors!$E$6:$H$5950,4,FALSE)</f>
        <v>0.1119</v>
      </c>
      <c r="X4223" t="str">
        <f>VLOOKUP(V4223,Factors!$E$6:$F$5950,2,FALSE)</f>
        <v>customers-all</v>
      </c>
      <c r="Y4223" s="92">
        <f t="shared" si="396"/>
        <v>58319.461239000004</v>
      </c>
      <c r="Z4223" s="92">
        <f t="shared" si="397"/>
        <v>462855.34876100003</v>
      </c>
      <c r="AA4223" s="92">
        <f t="shared" si="398"/>
        <v>521174.81000000006</v>
      </c>
    </row>
    <row r="4224" spans="1:27" x14ac:dyDescent="0.25">
      <c r="A4224" t="s">
        <v>866</v>
      </c>
      <c r="B4224" t="s">
        <v>434</v>
      </c>
      <c r="C4224" t="s">
        <v>435</v>
      </c>
      <c r="D4224" t="s">
        <v>867</v>
      </c>
      <c r="E4224" t="s">
        <v>868</v>
      </c>
      <c r="F4224" t="str">
        <f t="shared" si="394"/>
        <v>1505</v>
      </c>
      <c r="G4224" t="s">
        <v>118</v>
      </c>
      <c r="H4224" t="s">
        <v>119</v>
      </c>
      <c r="I4224" s="91"/>
      <c r="J4224" s="91">
        <v>300</v>
      </c>
      <c r="K4224" s="91">
        <v>400</v>
      </c>
      <c r="L4224" s="91"/>
      <c r="M4224" s="91"/>
      <c r="N4224" s="91"/>
      <c r="O4224" s="91"/>
      <c r="P4224" s="91"/>
      <c r="Q4224" s="91"/>
      <c r="R4224" s="91"/>
      <c r="S4224" s="91"/>
      <c r="T4224" s="91"/>
      <c r="U4224" s="91">
        <f t="shared" si="395"/>
        <v>700</v>
      </c>
      <c r="V4224" s="82" t="str">
        <f t="shared" si="393"/>
        <v>135251505921</v>
      </c>
      <c r="W4224" s="83">
        <f>VLOOKUP(V4224,Factors!$E$6:$H$5950,4,FALSE)</f>
        <v>0.1119</v>
      </c>
      <c r="X4224" t="str">
        <f>VLOOKUP(V4224,Factors!$E$6:$F$5950,2,FALSE)</f>
        <v>customers-all</v>
      </c>
      <c r="Y4224" s="92">
        <f t="shared" si="396"/>
        <v>78.33</v>
      </c>
      <c r="Z4224" s="92">
        <f t="shared" si="397"/>
        <v>621.66999999999996</v>
      </c>
      <c r="AA4224" s="92">
        <f t="shared" si="398"/>
        <v>700</v>
      </c>
    </row>
    <row r="4225" spans="1:27" x14ac:dyDescent="0.25">
      <c r="A4225" t="s">
        <v>866</v>
      </c>
      <c r="B4225" t="s">
        <v>434</v>
      </c>
      <c r="C4225" t="s">
        <v>435</v>
      </c>
      <c r="D4225" t="s">
        <v>867</v>
      </c>
      <c r="E4225" t="s">
        <v>868</v>
      </c>
      <c r="F4225" t="str">
        <f t="shared" si="394"/>
        <v>1505</v>
      </c>
      <c r="G4225" t="s">
        <v>92</v>
      </c>
      <c r="H4225" t="s">
        <v>93</v>
      </c>
      <c r="I4225" s="91"/>
      <c r="J4225" s="91">
        <v>269.81</v>
      </c>
      <c r="K4225" s="91"/>
      <c r="L4225" s="91"/>
      <c r="M4225" s="91"/>
      <c r="N4225" s="91"/>
      <c r="O4225" s="91"/>
      <c r="P4225" s="91"/>
      <c r="Q4225" s="91"/>
      <c r="R4225" s="91"/>
      <c r="S4225" s="91"/>
      <c r="T4225" s="91"/>
      <c r="U4225" s="91">
        <f t="shared" si="395"/>
        <v>269.81</v>
      </c>
      <c r="V4225" s="82" t="str">
        <f t="shared" si="393"/>
        <v>135251505921</v>
      </c>
      <c r="W4225" s="83">
        <f>VLOOKUP(V4225,Factors!$E$6:$H$5950,4,FALSE)</f>
        <v>0.1119</v>
      </c>
      <c r="X4225" t="str">
        <f>VLOOKUP(V4225,Factors!$E$6:$F$5950,2,FALSE)</f>
        <v>customers-all</v>
      </c>
      <c r="Y4225" s="92">
        <f t="shared" si="396"/>
        <v>30.191739000000002</v>
      </c>
      <c r="Z4225" s="92">
        <f t="shared" si="397"/>
        <v>239.61826099999999</v>
      </c>
      <c r="AA4225" s="92">
        <f t="shared" si="398"/>
        <v>269.81</v>
      </c>
    </row>
    <row r="4226" spans="1:27" x14ac:dyDescent="0.25">
      <c r="A4226" t="s">
        <v>866</v>
      </c>
      <c r="B4226" t="s">
        <v>434</v>
      </c>
      <c r="C4226" t="s">
        <v>435</v>
      </c>
      <c r="D4226" t="s">
        <v>867</v>
      </c>
      <c r="E4226" t="s">
        <v>868</v>
      </c>
      <c r="F4226" t="str">
        <f t="shared" si="394"/>
        <v>1505</v>
      </c>
      <c r="G4226" t="s">
        <v>120</v>
      </c>
      <c r="H4226" t="s">
        <v>121</v>
      </c>
      <c r="I4226" s="91"/>
      <c r="J4226" s="91">
        <v>226.72</v>
      </c>
      <c r="K4226" s="91">
        <v>104.32</v>
      </c>
      <c r="L4226" s="91">
        <v>431.75</v>
      </c>
      <c r="M4226" s="91">
        <v>137.46</v>
      </c>
      <c r="N4226" s="91">
        <v>226.18</v>
      </c>
      <c r="O4226" s="91">
        <v>87.2</v>
      </c>
      <c r="P4226" s="91">
        <v>67.58</v>
      </c>
      <c r="Q4226" s="91"/>
      <c r="R4226" s="91">
        <v>545</v>
      </c>
      <c r="S4226" s="91"/>
      <c r="T4226" s="91">
        <v>942.86</v>
      </c>
      <c r="U4226" s="91">
        <f t="shared" si="395"/>
        <v>2769.07</v>
      </c>
      <c r="V4226" s="82" t="str">
        <f t="shared" si="393"/>
        <v>135251505921</v>
      </c>
      <c r="W4226" s="83">
        <f>VLOOKUP(V4226,Factors!$E$6:$H$5950,4,FALSE)</f>
        <v>0.1119</v>
      </c>
      <c r="X4226" t="str">
        <f>VLOOKUP(V4226,Factors!$E$6:$F$5950,2,FALSE)</f>
        <v>customers-all</v>
      </c>
      <c r="Y4226" s="92">
        <f t="shared" si="396"/>
        <v>309.85893300000004</v>
      </c>
      <c r="Z4226" s="92">
        <f t="shared" si="397"/>
        <v>2459.2110670000002</v>
      </c>
      <c r="AA4226" s="92">
        <f t="shared" si="398"/>
        <v>2769.07</v>
      </c>
    </row>
    <row r="4227" spans="1:27" x14ac:dyDescent="0.25">
      <c r="A4227" t="s">
        <v>866</v>
      </c>
      <c r="B4227" t="s">
        <v>434</v>
      </c>
      <c r="C4227" t="s">
        <v>435</v>
      </c>
      <c r="D4227" t="s">
        <v>867</v>
      </c>
      <c r="E4227" t="s">
        <v>868</v>
      </c>
      <c r="F4227" t="str">
        <f t="shared" si="394"/>
        <v>1505</v>
      </c>
      <c r="G4227" t="s">
        <v>207</v>
      </c>
      <c r="H4227" t="s">
        <v>208</v>
      </c>
      <c r="I4227" s="91"/>
      <c r="J4227" s="91">
        <v>100</v>
      </c>
      <c r="K4227" s="91"/>
      <c r="L4227" s="91"/>
      <c r="M4227" s="91"/>
      <c r="N4227" s="91">
        <v>0</v>
      </c>
      <c r="O4227" s="91"/>
      <c r="P4227" s="91">
        <v>1430</v>
      </c>
      <c r="Q4227" s="91"/>
      <c r="R4227" s="91"/>
      <c r="S4227" s="91"/>
      <c r="T4227" s="91"/>
      <c r="U4227" s="91">
        <f t="shared" si="395"/>
        <v>1530</v>
      </c>
      <c r="V4227" s="82" t="str">
        <f t="shared" si="393"/>
        <v>135251505921</v>
      </c>
      <c r="W4227" s="83">
        <f>VLOOKUP(V4227,Factors!$E$6:$H$5950,4,FALSE)</f>
        <v>0.1119</v>
      </c>
      <c r="X4227" t="str">
        <f>VLOOKUP(V4227,Factors!$E$6:$F$5950,2,FALSE)</f>
        <v>customers-all</v>
      </c>
      <c r="Y4227" s="92">
        <f t="shared" si="396"/>
        <v>171.20699999999999</v>
      </c>
      <c r="Z4227" s="92">
        <f t="shared" si="397"/>
        <v>1358.7930000000001</v>
      </c>
      <c r="AA4227" s="92">
        <f t="shared" si="398"/>
        <v>1530</v>
      </c>
    </row>
    <row r="4228" spans="1:27" x14ac:dyDescent="0.25">
      <c r="A4228" t="s">
        <v>866</v>
      </c>
      <c r="B4228" t="s">
        <v>434</v>
      </c>
      <c r="C4228" t="s">
        <v>435</v>
      </c>
      <c r="D4228" t="s">
        <v>867</v>
      </c>
      <c r="E4228" t="s">
        <v>868</v>
      </c>
      <c r="F4228" t="str">
        <f t="shared" si="394"/>
        <v>1505</v>
      </c>
      <c r="G4228" t="s">
        <v>128</v>
      </c>
      <c r="H4228" t="s">
        <v>129</v>
      </c>
      <c r="I4228" s="91"/>
      <c r="J4228" s="91"/>
      <c r="K4228" s="91"/>
      <c r="L4228" s="91"/>
      <c r="M4228" s="91"/>
      <c r="N4228" s="91"/>
      <c r="O4228" s="91"/>
      <c r="P4228" s="91"/>
      <c r="Q4228" s="91">
        <v>309.13</v>
      </c>
      <c r="R4228" s="91"/>
      <c r="S4228" s="91"/>
      <c r="T4228" s="91"/>
      <c r="U4228" s="91">
        <f t="shared" si="395"/>
        <v>309.13</v>
      </c>
      <c r="V4228" s="82" t="str">
        <f t="shared" ref="V4228:V4291" si="399">CONCATENATE(B4228,RIGHT(D4228,4),A4228)</f>
        <v>135251505921</v>
      </c>
      <c r="W4228" s="83">
        <f>VLOOKUP(V4228,Factors!$E$6:$H$5950,4,FALSE)</f>
        <v>0.1119</v>
      </c>
      <c r="X4228" t="str">
        <f>VLOOKUP(V4228,Factors!$E$6:$F$5950,2,FALSE)</f>
        <v>customers-all</v>
      </c>
      <c r="Y4228" s="92">
        <f t="shared" si="396"/>
        <v>34.591647000000002</v>
      </c>
      <c r="Z4228" s="92">
        <f t="shared" si="397"/>
        <v>274.53835299999997</v>
      </c>
      <c r="AA4228" s="92">
        <f t="shared" si="398"/>
        <v>309.13</v>
      </c>
    </row>
    <row r="4229" spans="1:27" x14ac:dyDescent="0.25">
      <c r="A4229" t="s">
        <v>866</v>
      </c>
      <c r="B4229" t="s">
        <v>434</v>
      </c>
      <c r="C4229" t="s">
        <v>435</v>
      </c>
      <c r="D4229" t="s">
        <v>867</v>
      </c>
      <c r="E4229" t="s">
        <v>868</v>
      </c>
      <c r="F4229" t="str">
        <f t="shared" ref="F4229:F4292" si="400">RIGHT(D4229,4)</f>
        <v>1505</v>
      </c>
      <c r="G4229" t="s">
        <v>98</v>
      </c>
      <c r="H4229" t="s">
        <v>99</v>
      </c>
      <c r="I4229" s="91">
        <v>822.78</v>
      </c>
      <c r="J4229" s="91">
        <v>145.38999999999999</v>
      </c>
      <c r="K4229" s="91">
        <v>253.35</v>
      </c>
      <c r="L4229" s="91">
        <v>123.36</v>
      </c>
      <c r="M4229" s="91">
        <v>98.78</v>
      </c>
      <c r="N4229" s="91">
        <v>167.37</v>
      </c>
      <c r="O4229" s="91">
        <v>109.87</v>
      </c>
      <c r="P4229" s="91">
        <v>156.68</v>
      </c>
      <c r="Q4229" s="91">
        <v>90.1</v>
      </c>
      <c r="R4229" s="91">
        <v>223.71</v>
      </c>
      <c r="S4229" s="91">
        <v>305.58999999999997</v>
      </c>
      <c r="T4229" s="91">
        <v>492.24</v>
      </c>
      <c r="U4229" s="91">
        <f t="shared" ref="U4229:U4292" si="401">SUM(I4229:T4229)</f>
        <v>2989.2199999999993</v>
      </c>
      <c r="V4229" s="82" t="str">
        <f t="shared" si="399"/>
        <v>135251505921</v>
      </c>
      <c r="W4229" s="83">
        <f>VLOOKUP(V4229,Factors!$E$6:$H$5950,4,FALSE)</f>
        <v>0.1119</v>
      </c>
      <c r="X4229" t="str">
        <f>VLOOKUP(V4229,Factors!$E$6:$F$5950,2,FALSE)</f>
        <v>customers-all</v>
      </c>
      <c r="Y4229" s="92">
        <f t="shared" si="396"/>
        <v>334.49371799999994</v>
      </c>
      <c r="Z4229" s="92">
        <f t="shared" si="397"/>
        <v>2654.7262819999996</v>
      </c>
      <c r="AA4229" s="92">
        <f t="shared" si="398"/>
        <v>2989.2199999999993</v>
      </c>
    </row>
    <row r="4230" spans="1:27" x14ac:dyDescent="0.25">
      <c r="A4230" t="s">
        <v>866</v>
      </c>
      <c r="B4230" t="s">
        <v>434</v>
      </c>
      <c r="C4230" t="s">
        <v>435</v>
      </c>
      <c r="D4230" t="s">
        <v>867</v>
      </c>
      <c r="E4230" t="s">
        <v>868</v>
      </c>
      <c r="F4230" t="str">
        <f t="shared" si="400"/>
        <v>1505</v>
      </c>
      <c r="G4230" t="s">
        <v>412</v>
      </c>
      <c r="H4230" t="s">
        <v>413</v>
      </c>
      <c r="I4230" s="91"/>
      <c r="J4230" s="91"/>
      <c r="K4230" s="91"/>
      <c r="L4230" s="91"/>
      <c r="M4230" s="91"/>
      <c r="N4230" s="91">
        <v>59</v>
      </c>
      <c r="O4230" s="91"/>
      <c r="P4230" s="91"/>
      <c r="Q4230" s="91"/>
      <c r="R4230" s="91"/>
      <c r="S4230" s="91"/>
      <c r="T4230" s="91"/>
      <c r="U4230" s="91">
        <f t="shared" si="401"/>
        <v>59</v>
      </c>
      <c r="V4230" s="82" t="str">
        <f t="shared" si="399"/>
        <v>135251505921</v>
      </c>
      <c r="W4230" s="83">
        <f>VLOOKUP(V4230,Factors!$E$6:$H$5950,4,FALSE)</f>
        <v>0.1119</v>
      </c>
      <c r="X4230" t="str">
        <f>VLOOKUP(V4230,Factors!$E$6:$F$5950,2,FALSE)</f>
        <v>customers-all</v>
      </c>
      <c r="Y4230" s="92">
        <f t="shared" si="396"/>
        <v>6.6021000000000001</v>
      </c>
      <c r="Z4230" s="92">
        <f t="shared" si="397"/>
        <v>52.3979</v>
      </c>
      <c r="AA4230" s="92">
        <f t="shared" si="398"/>
        <v>59</v>
      </c>
    </row>
    <row r="4231" spans="1:27" x14ac:dyDescent="0.25">
      <c r="A4231" t="s">
        <v>866</v>
      </c>
      <c r="B4231" t="s">
        <v>434</v>
      </c>
      <c r="C4231" t="s">
        <v>435</v>
      </c>
      <c r="D4231" t="s">
        <v>867</v>
      </c>
      <c r="E4231" t="s">
        <v>868</v>
      </c>
      <c r="F4231" t="str">
        <f t="shared" si="400"/>
        <v>1505</v>
      </c>
      <c r="G4231" t="s">
        <v>130</v>
      </c>
      <c r="H4231" t="s">
        <v>131</v>
      </c>
      <c r="I4231" s="91">
        <v>126.48</v>
      </c>
      <c r="J4231" s="91">
        <v>104.75</v>
      </c>
      <c r="K4231" s="91">
        <v>336.62</v>
      </c>
      <c r="L4231" s="91">
        <v>-103.39</v>
      </c>
      <c r="M4231" s="91">
        <v>234.26</v>
      </c>
      <c r="N4231" s="91">
        <v>127.02</v>
      </c>
      <c r="O4231" s="91">
        <v>364.37</v>
      </c>
      <c r="P4231" s="91">
        <v>192.04</v>
      </c>
      <c r="Q4231" s="91">
        <v>10.79</v>
      </c>
      <c r="R4231" s="91">
        <v>469.94</v>
      </c>
      <c r="S4231" s="91">
        <v>122.88</v>
      </c>
      <c r="T4231" s="91">
        <v>208.16</v>
      </c>
      <c r="U4231" s="91">
        <f t="shared" si="401"/>
        <v>2193.92</v>
      </c>
      <c r="V4231" s="82" t="str">
        <f t="shared" si="399"/>
        <v>135251505921</v>
      </c>
      <c r="W4231" s="83">
        <f>VLOOKUP(V4231,Factors!$E$6:$H$5950,4,FALSE)</f>
        <v>0.1119</v>
      </c>
      <c r="X4231" t="str">
        <f>VLOOKUP(V4231,Factors!$E$6:$F$5950,2,FALSE)</f>
        <v>customers-all</v>
      </c>
      <c r="Y4231" s="92">
        <f t="shared" si="396"/>
        <v>245.49964800000001</v>
      </c>
      <c r="Z4231" s="92">
        <f t="shared" si="397"/>
        <v>1948.4203520000001</v>
      </c>
      <c r="AA4231" s="92">
        <f t="shared" si="398"/>
        <v>2193.92</v>
      </c>
    </row>
    <row r="4232" spans="1:27" x14ac:dyDescent="0.25">
      <c r="A4232" t="s">
        <v>866</v>
      </c>
      <c r="B4232" t="s">
        <v>434</v>
      </c>
      <c r="C4232" t="s">
        <v>435</v>
      </c>
      <c r="D4232" t="s">
        <v>867</v>
      </c>
      <c r="E4232" t="s">
        <v>868</v>
      </c>
      <c r="F4232" t="str">
        <f t="shared" si="400"/>
        <v>1505</v>
      </c>
      <c r="G4232" t="s">
        <v>136</v>
      </c>
      <c r="H4232" t="s">
        <v>137</v>
      </c>
      <c r="I4232" s="91"/>
      <c r="J4232" s="91"/>
      <c r="K4232" s="91"/>
      <c r="L4232" s="91"/>
      <c r="M4232" s="91">
        <v>34</v>
      </c>
      <c r="N4232" s="91">
        <v>60</v>
      </c>
      <c r="O4232" s="91"/>
      <c r="P4232" s="91"/>
      <c r="Q4232" s="91"/>
      <c r="R4232" s="91">
        <v>51.6</v>
      </c>
      <c r="S4232" s="91"/>
      <c r="T4232" s="91">
        <v>8</v>
      </c>
      <c r="U4232" s="91">
        <f t="shared" si="401"/>
        <v>153.6</v>
      </c>
      <c r="V4232" s="82" t="str">
        <f t="shared" si="399"/>
        <v>135251505921</v>
      </c>
      <c r="W4232" s="83">
        <f>VLOOKUP(V4232,Factors!$E$6:$H$5950,4,FALSE)</f>
        <v>0.1119</v>
      </c>
      <c r="X4232" t="str">
        <f>VLOOKUP(V4232,Factors!$E$6:$F$5950,2,FALSE)</f>
        <v>customers-all</v>
      </c>
      <c r="Y4232" s="92">
        <f t="shared" si="396"/>
        <v>17.187839999999998</v>
      </c>
      <c r="Z4232" s="92">
        <f t="shared" si="397"/>
        <v>136.41216</v>
      </c>
      <c r="AA4232" s="92">
        <f t="shared" si="398"/>
        <v>153.6</v>
      </c>
    </row>
    <row r="4233" spans="1:27" x14ac:dyDescent="0.25">
      <c r="A4233" t="s">
        <v>866</v>
      </c>
      <c r="B4233" t="s">
        <v>434</v>
      </c>
      <c r="C4233" t="s">
        <v>435</v>
      </c>
      <c r="D4233" t="s">
        <v>867</v>
      </c>
      <c r="E4233" t="s">
        <v>868</v>
      </c>
      <c r="F4233" t="str">
        <f t="shared" si="400"/>
        <v>1505</v>
      </c>
      <c r="G4233" t="s">
        <v>144</v>
      </c>
      <c r="H4233" t="s">
        <v>145</v>
      </c>
      <c r="I4233" s="91">
        <v>305.20999999999998</v>
      </c>
      <c r="J4233" s="91">
        <v>752.19</v>
      </c>
      <c r="K4233" s="91">
        <v>666.17</v>
      </c>
      <c r="L4233" s="91">
        <v>1428.29</v>
      </c>
      <c r="M4233" s="91">
        <v>2131.1</v>
      </c>
      <c r="N4233" s="91">
        <v>1084.81</v>
      </c>
      <c r="O4233" s="91">
        <v>1296.5</v>
      </c>
      <c r="P4233" s="91">
        <v>874.77</v>
      </c>
      <c r="Q4233" s="91">
        <v>293</v>
      </c>
      <c r="R4233" s="91">
        <v>673.85</v>
      </c>
      <c r="S4233" s="91">
        <v>337.75</v>
      </c>
      <c r="T4233" s="91">
        <v>1742.14</v>
      </c>
      <c r="U4233" s="91">
        <f t="shared" si="401"/>
        <v>11585.78</v>
      </c>
      <c r="V4233" s="82" t="str">
        <f t="shared" si="399"/>
        <v>135251505921</v>
      </c>
      <c r="W4233" s="83">
        <f>VLOOKUP(V4233,Factors!$E$6:$H$5950,4,FALSE)</f>
        <v>0.1119</v>
      </c>
      <c r="X4233" t="str">
        <f>VLOOKUP(V4233,Factors!$E$6:$F$5950,2,FALSE)</f>
        <v>customers-all</v>
      </c>
      <c r="Y4233" s="92">
        <f t="shared" si="396"/>
        <v>1296.4487820000002</v>
      </c>
      <c r="Z4233" s="92">
        <f t="shared" si="397"/>
        <v>10289.331218000001</v>
      </c>
      <c r="AA4233" s="92">
        <f t="shared" si="398"/>
        <v>11585.78</v>
      </c>
    </row>
    <row r="4234" spans="1:27" x14ac:dyDescent="0.25">
      <c r="A4234" t="s">
        <v>866</v>
      </c>
      <c r="B4234" t="s">
        <v>434</v>
      </c>
      <c r="C4234" t="s">
        <v>435</v>
      </c>
      <c r="D4234" t="s">
        <v>867</v>
      </c>
      <c r="E4234" t="s">
        <v>868</v>
      </c>
      <c r="F4234" t="str">
        <f t="shared" si="400"/>
        <v>1505</v>
      </c>
      <c r="G4234" t="s">
        <v>217</v>
      </c>
      <c r="H4234" t="s">
        <v>218</v>
      </c>
      <c r="I4234" s="91"/>
      <c r="J4234" s="91"/>
      <c r="K4234" s="91"/>
      <c r="L4234" s="91">
        <v>25</v>
      </c>
      <c r="M4234" s="91">
        <v>25</v>
      </c>
      <c r="N4234" s="91"/>
      <c r="O4234" s="91"/>
      <c r="P4234" s="91"/>
      <c r="Q4234" s="91"/>
      <c r="R4234" s="91"/>
      <c r="S4234" s="91">
        <v>121.32</v>
      </c>
      <c r="T4234" s="91"/>
      <c r="U4234" s="91">
        <f t="shared" si="401"/>
        <v>171.32</v>
      </c>
      <c r="V4234" s="82" t="str">
        <f t="shared" si="399"/>
        <v>135251505921</v>
      </c>
      <c r="W4234" s="83">
        <f>VLOOKUP(V4234,Factors!$E$6:$H$5950,4,FALSE)</f>
        <v>0.1119</v>
      </c>
      <c r="X4234" t="str">
        <f>VLOOKUP(V4234,Factors!$E$6:$F$5950,2,FALSE)</f>
        <v>customers-all</v>
      </c>
      <c r="Y4234" s="92">
        <f t="shared" si="396"/>
        <v>19.170707999999998</v>
      </c>
      <c r="Z4234" s="92">
        <f t="shared" si="397"/>
        <v>152.149292</v>
      </c>
      <c r="AA4234" s="92">
        <f t="shared" si="398"/>
        <v>171.32</v>
      </c>
    </row>
    <row r="4235" spans="1:27" x14ac:dyDescent="0.25">
      <c r="A4235" t="s">
        <v>866</v>
      </c>
      <c r="B4235" t="s">
        <v>434</v>
      </c>
      <c r="C4235" t="s">
        <v>435</v>
      </c>
      <c r="D4235" t="s">
        <v>867</v>
      </c>
      <c r="E4235" t="s">
        <v>868</v>
      </c>
      <c r="F4235" t="str">
        <f t="shared" si="400"/>
        <v>1505</v>
      </c>
      <c r="G4235" t="s">
        <v>146</v>
      </c>
      <c r="H4235" t="s">
        <v>147</v>
      </c>
      <c r="I4235" s="91">
        <v>1220.0999999999999</v>
      </c>
      <c r="J4235" s="91">
        <v>561.1</v>
      </c>
      <c r="K4235" s="91"/>
      <c r="L4235" s="91">
        <v>5855.25</v>
      </c>
      <c r="M4235" s="91">
        <v>2900.68</v>
      </c>
      <c r="N4235" s="91">
        <v>2032.3</v>
      </c>
      <c r="O4235" s="91">
        <v>175.9</v>
      </c>
      <c r="P4235" s="91">
        <v>1961.96</v>
      </c>
      <c r="Q4235" s="91">
        <v>529.46</v>
      </c>
      <c r="R4235" s="91">
        <v>2272.9299999999998</v>
      </c>
      <c r="S4235" s="91">
        <v>3324.28</v>
      </c>
      <c r="T4235" s="91">
        <v>60</v>
      </c>
      <c r="U4235" s="91">
        <f t="shared" si="401"/>
        <v>20893.959999999995</v>
      </c>
      <c r="V4235" s="82" t="str">
        <f t="shared" si="399"/>
        <v>135251505921</v>
      </c>
      <c r="W4235" s="83">
        <f>VLOOKUP(V4235,Factors!$E$6:$H$5950,4,FALSE)</f>
        <v>0.1119</v>
      </c>
      <c r="X4235" t="str">
        <f>VLOOKUP(V4235,Factors!$E$6:$F$5950,2,FALSE)</f>
        <v>customers-all</v>
      </c>
      <c r="Y4235" s="92">
        <f t="shared" si="396"/>
        <v>2338.0341239999993</v>
      </c>
      <c r="Z4235" s="92">
        <f t="shared" si="397"/>
        <v>18555.925875999998</v>
      </c>
      <c r="AA4235" s="92">
        <f t="shared" si="398"/>
        <v>20893.959999999995</v>
      </c>
    </row>
    <row r="4236" spans="1:27" x14ac:dyDescent="0.25">
      <c r="A4236" t="s">
        <v>866</v>
      </c>
      <c r="B4236" t="s">
        <v>434</v>
      </c>
      <c r="C4236" t="s">
        <v>435</v>
      </c>
      <c r="D4236" t="s">
        <v>867</v>
      </c>
      <c r="E4236" t="s">
        <v>868</v>
      </c>
      <c r="F4236" t="str">
        <f t="shared" si="400"/>
        <v>1505</v>
      </c>
      <c r="G4236" t="s">
        <v>150</v>
      </c>
      <c r="H4236" t="s">
        <v>151</v>
      </c>
      <c r="I4236" s="91">
        <v>63.4</v>
      </c>
      <c r="J4236" s="91"/>
      <c r="K4236" s="91">
        <v>54.95</v>
      </c>
      <c r="L4236" s="91">
        <v>72.849999999999994</v>
      </c>
      <c r="M4236" s="91">
        <v>230.7</v>
      </c>
      <c r="N4236" s="91"/>
      <c r="O4236" s="91">
        <v>200</v>
      </c>
      <c r="P4236" s="91"/>
      <c r="Q4236" s="91"/>
      <c r="R4236" s="91"/>
      <c r="S4236" s="91"/>
      <c r="T4236" s="91">
        <v>23.44</v>
      </c>
      <c r="U4236" s="91">
        <f t="shared" si="401"/>
        <v>645.34</v>
      </c>
      <c r="V4236" s="82" t="str">
        <f t="shared" si="399"/>
        <v>135251505921</v>
      </c>
      <c r="W4236" s="83">
        <f>VLOOKUP(V4236,Factors!$E$6:$H$5950,4,FALSE)</f>
        <v>0.1119</v>
      </c>
      <c r="X4236" t="str">
        <f>VLOOKUP(V4236,Factors!$E$6:$F$5950,2,FALSE)</f>
        <v>customers-all</v>
      </c>
      <c r="Y4236" s="92">
        <f t="shared" si="396"/>
        <v>72.213546000000008</v>
      </c>
      <c r="Z4236" s="92">
        <f t="shared" si="397"/>
        <v>573.12645399999997</v>
      </c>
      <c r="AA4236" s="92">
        <f t="shared" si="398"/>
        <v>645.33999999999992</v>
      </c>
    </row>
    <row r="4237" spans="1:27" x14ac:dyDescent="0.25">
      <c r="A4237" t="s">
        <v>866</v>
      </c>
      <c r="B4237" t="s">
        <v>434</v>
      </c>
      <c r="C4237" t="s">
        <v>435</v>
      </c>
      <c r="D4237" t="s">
        <v>867</v>
      </c>
      <c r="E4237" t="s">
        <v>868</v>
      </c>
      <c r="F4237" t="str">
        <f t="shared" si="400"/>
        <v>1505</v>
      </c>
      <c r="G4237" t="s">
        <v>152</v>
      </c>
      <c r="H4237" t="s">
        <v>153</v>
      </c>
      <c r="I4237" s="91"/>
      <c r="J4237" s="91"/>
      <c r="K4237" s="91"/>
      <c r="L4237" s="91">
        <v>335.43</v>
      </c>
      <c r="M4237" s="91"/>
      <c r="N4237" s="91"/>
      <c r="O4237" s="91"/>
      <c r="P4237" s="91"/>
      <c r="Q4237" s="91"/>
      <c r="R4237" s="91">
        <v>439.73</v>
      </c>
      <c r="S4237" s="91"/>
      <c r="T4237" s="91">
        <v>1088.75</v>
      </c>
      <c r="U4237" s="91">
        <f t="shared" si="401"/>
        <v>1863.91</v>
      </c>
      <c r="V4237" s="82" t="str">
        <f t="shared" si="399"/>
        <v>135251505921</v>
      </c>
      <c r="W4237" s="83">
        <f>VLOOKUP(V4237,Factors!$E$6:$H$5950,4,FALSE)</f>
        <v>0.1119</v>
      </c>
      <c r="X4237" t="str">
        <f>VLOOKUP(V4237,Factors!$E$6:$F$5950,2,FALSE)</f>
        <v>customers-all</v>
      </c>
      <c r="Y4237" s="92">
        <f t="shared" si="396"/>
        <v>208.571529</v>
      </c>
      <c r="Z4237" s="92">
        <f t="shared" si="397"/>
        <v>1655.338471</v>
      </c>
      <c r="AA4237" s="92">
        <f t="shared" si="398"/>
        <v>1863.91</v>
      </c>
    </row>
    <row r="4238" spans="1:27" x14ac:dyDescent="0.25">
      <c r="A4238" t="s">
        <v>866</v>
      </c>
      <c r="B4238" t="s">
        <v>434</v>
      </c>
      <c r="C4238" t="s">
        <v>435</v>
      </c>
      <c r="D4238" t="s">
        <v>867</v>
      </c>
      <c r="E4238" t="s">
        <v>868</v>
      </c>
      <c r="F4238" t="str">
        <f t="shared" si="400"/>
        <v>1505</v>
      </c>
      <c r="G4238" t="s">
        <v>166</v>
      </c>
      <c r="H4238" t="s">
        <v>167</v>
      </c>
      <c r="I4238" s="91">
        <v>-83084.41</v>
      </c>
      <c r="J4238" s="91">
        <v>-76950.81</v>
      </c>
      <c r="K4238" s="91">
        <v>-80130.95</v>
      </c>
      <c r="L4238" s="91">
        <v>-80216.84</v>
      </c>
      <c r="M4238" s="91">
        <v>-85683.1</v>
      </c>
      <c r="N4238" s="91">
        <v>-78887.429999999993</v>
      </c>
      <c r="O4238" s="91">
        <v>-83104.710000000006</v>
      </c>
      <c r="P4238" s="91">
        <v>-84783.96</v>
      </c>
      <c r="Q4238" s="91">
        <v>-77327.490000000005</v>
      </c>
      <c r="R4238" s="91">
        <v>-79961.490000000005</v>
      </c>
      <c r="S4238" s="91">
        <v>-70820.740000000005</v>
      </c>
      <c r="T4238" s="91">
        <v>-67946.44</v>
      </c>
      <c r="U4238" s="91">
        <f t="shared" si="401"/>
        <v>-948898.36999999988</v>
      </c>
      <c r="V4238" s="82" t="str">
        <f t="shared" si="399"/>
        <v>135251505921</v>
      </c>
      <c r="W4238" s="83">
        <f>VLOOKUP(V4238,Factors!$E$6:$H$5950,4,FALSE)</f>
        <v>0.1119</v>
      </c>
      <c r="X4238" t="str">
        <f>VLOOKUP(V4238,Factors!$E$6:$F$5950,2,FALSE)</f>
        <v>customers-all</v>
      </c>
      <c r="Y4238" s="92">
        <f t="shared" si="396"/>
        <v>-106181.72760299999</v>
      </c>
      <c r="Z4238" s="92">
        <f t="shared" si="397"/>
        <v>-842716.64239699987</v>
      </c>
      <c r="AA4238" s="92">
        <f t="shared" si="398"/>
        <v>-948898.36999999988</v>
      </c>
    </row>
    <row r="4239" spans="1:27" x14ac:dyDescent="0.25">
      <c r="A4239" t="s">
        <v>866</v>
      </c>
      <c r="B4239" t="s">
        <v>672</v>
      </c>
      <c r="C4239" t="s">
        <v>673</v>
      </c>
      <c r="D4239" t="s">
        <v>867</v>
      </c>
      <c r="E4239" t="s">
        <v>868</v>
      </c>
      <c r="F4239" t="str">
        <f t="shared" si="400"/>
        <v>1505</v>
      </c>
      <c r="G4239" t="s">
        <v>118</v>
      </c>
      <c r="H4239" t="s">
        <v>119</v>
      </c>
      <c r="I4239" s="91"/>
      <c r="J4239" s="91"/>
      <c r="K4239" s="91"/>
      <c r="L4239" s="91"/>
      <c r="M4239" s="91"/>
      <c r="N4239" s="91"/>
      <c r="O4239" s="91">
        <v>1650</v>
      </c>
      <c r="P4239" s="91"/>
      <c r="Q4239" s="91"/>
      <c r="R4239" s="91"/>
      <c r="S4239" s="91"/>
      <c r="T4239" s="91"/>
      <c r="U4239" s="91">
        <f t="shared" si="401"/>
        <v>1650</v>
      </c>
      <c r="V4239" s="82" t="str">
        <f t="shared" si="399"/>
        <v>136001505921</v>
      </c>
      <c r="W4239" s="83">
        <f>VLOOKUP(V4239,Factors!$E$6:$H$5950,4,FALSE)</f>
        <v>0.1119</v>
      </c>
      <c r="X4239" t="str">
        <f>VLOOKUP(V4239,Factors!$E$6:$F$5950,2,FALSE)</f>
        <v>Customers-All</v>
      </c>
      <c r="Y4239" s="92">
        <f t="shared" si="396"/>
        <v>184.63499999999999</v>
      </c>
      <c r="Z4239" s="92">
        <f t="shared" si="397"/>
        <v>1465.365</v>
      </c>
      <c r="AA4239" s="92">
        <f t="shared" si="398"/>
        <v>1650</v>
      </c>
    </row>
    <row r="4240" spans="1:27" x14ac:dyDescent="0.25">
      <c r="A4240" t="s">
        <v>866</v>
      </c>
      <c r="B4240" t="s">
        <v>672</v>
      </c>
      <c r="C4240" t="s">
        <v>673</v>
      </c>
      <c r="D4240" t="s">
        <v>867</v>
      </c>
      <c r="E4240" t="s">
        <v>868</v>
      </c>
      <c r="F4240" t="str">
        <f t="shared" si="400"/>
        <v>1505</v>
      </c>
      <c r="G4240" t="s">
        <v>146</v>
      </c>
      <c r="H4240" t="s">
        <v>147</v>
      </c>
      <c r="I4240" s="91"/>
      <c r="J4240" s="91">
        <v>1882</v>
      </c>
      <c r="K4240" s="91"/>
      <c r="L4240" s="91"/>
      <c r="M4240" s="91"/>
      <c r="N4240" s="91"/>
      <c r="O4240" s="91"/>
      <c r="P4240" s="91"/>
      <c r="Q4240" s="91"/>
      <c r="R4240" s="91"/>
      <c r="S4240" s="91"/>
      <c r="T4240" s="91"/>
      <c r="U4240" s="91">
        <f t="shared" si="401"/>
        <v>1882</v>
      </c>
      <c r="V4240" s="82" t="str">
        <f t="shared" si="399"/>
        <v>136001505921</v>
      </c>
      <c r="W4240" s="83">
        <f>VLOOKUP(V4240,Factors!$E$6:$H$5950,4,FALSE)</f>
        <v>0.1119</v>
      </c>
      <c r="X4240" t="str">
        <f>VLOOKUP(V4240,Factors!$E$6:$F$5950,2,FALSE)</f>
        <v>Customers-All</v>
      </c>
      <c r="Y4240" s="92">
        <f t="shared" si="396"/>
        <v>210.5958</v>
      </c>
      <c r="Z4240" s="92">
        <f t="shared" si="397"/>
        <v>1671.4041999999999</v>
      </c>
      <c r="AA4240" s="92">
        <f t="shared" si="398"/>
        <v>1882</v>
      </c>
    </row>
    <row r="4241" spans="1:27" x14ac:dyDescent="0.25">
      <c r="A4241" t="s">
        <v>866</v>
      </c>
      <c r="B4241" t="s">
        <v>223</v>
      </c>
      <c r="C4241" t="s">
        <v>224</v>
      </c>
      <c r="D4241" t="s">
        <v>867</v>
      </c>
      <c r="E4241" t="s">
        <v>868</v>
      </c>
      <c r="F4241" t="str">
        <f t="shared" si="400"/>
        <v>1505</v>
      </c>
      <c r="G4241" t="s">
        <v>61</v>
      </c>
      <c r="H4241" t="s">
        <v>62</v>
      </c>
      <c r="I4241" s="91"/>
      <c r="J4241" s="91"/>
      <c r="K4241" s="91"/>
      <c r="L4241" s="91"/>
      <c r="M4241" s="91"/>
      <c r="N4241" s="91"/>
      <c r="O4241" s="91"/>
      <c r="P4241" s="91"/>
      <c r="Q4241" s="91"/>
      <c r="R4241" s="91"/>
      <c r="S4241" s="91"/>
      <c r="T4241" s="91">
        <v>419.97</v>
      </c>
      <c r="U4241" s="91">
        <f t="shared" si="401"/>
        <v>419.97</v>
      </c>
      <c r="V4241" s="82" t="str">
        <f t="shared" si="399"/>
        <v>141001505921</v>
      </c>
      <c r="W4241" s="83">
        <f>VLOOKUP(V4241,Factors!$E$6:$H$5950,4,FALSE)</f>
        <v>1.17E-2</v>
      </c>
      <c r="X4241" t="str">
        <f>VLOOKUP(V4241,Factors!$E$6:$F$5950,2,FALSE)</f>
        <v>Transmission</v>
      </c>
      <c r="Y4241" s="92">
        <f t="shared" si="396"/>
        <v>4.9136490000000004</v>
      </c>
      <c r="Z4241" s="92">
        <f t="shared" si="397"/>
        <v>415.05635100000001</v>
      </c>
      <c r="AA4241" s="92">
        <f t="shared" si="398"/>
        <v>419.97</v>
      </c>
    </row>
    <row r="4242" spans="1:27" x14ac:dyDescent="0.25">
      <c r="A4242" t="s">
        <v>866</v>
      </c>
      <c r="B4242" t="s">
        <v>223</v>
      </c>
      <c r="C4242" t="s">
        <v>224</v>
      </c>
      <c r="D4242" t="s">
        <v>867</v>
      </c>
      <c r="E4242" t="s">
        <v>868</v>
      </c>
      <c r="F4242" t="str">
        <f t="shared" si="400"/>
        <v>1505</v>
      </c>
      <c r="G4242" t="s">
        <v>144</v>
      </c>
      <c r="H4242" t="s">
        <v>145</v>
      </c>
      <c r="I4242" s="91"/>
      <c r="J4242" s="91">
        <v>58.78</v>
      </c>
      <c r="K4242" s="91"/>
      <c r="L4242" s="91"/>
      <c r="M4242" s="91"/>
      <c r="N4242" s="91"/>
      <c r="O4242" s="91"/>
      <c r="P4242" s="91"/>
      <c r="Q4242" s="91"/>
      <c r="R4242" s="91"/>
      <c r="S4242" s="91"/>
      <c r="T4242" s="91"/>
      <c r="U4242" s="91">
        <f t="shared" si="401"/>
        <v>58.78</v>
      </c>
      <c r="V4242" s="82" t="str">
        <f t="shared" si="399"/>
        <v>141001505921</v>
      </c>
      <c r="W4242" s="83">
        <f>VLOOKUP(V4242,Factors!$E$6:$H$5950,4,FALSE)</f>
        <v>1.17E-2</v>
      </c>
      <c r="X4242" t="str">
        <f>VLOOKUP(V4242,Factors!$E$6:$F$5950,2,FALSE)</f>
        <v>Transmission</v>
      </c>
      <c r="Y4242" s="92">
        <f t="shared" ref="Y4242:Y4305" si="402">U4242*W4242</f>
        <v>0.68772600000000006</v>
      </c>
      <c r="Z4242" s="92">
        <f t="shared" ref="Z4242:Z4305" si="403">U4242-Y4242</f>
        <v>58.092274000000003</v>
      </c>
      <c r="AA4242" s="92">
        <f t="shared" ref="AA4242:AA4305" si="404">Y4242+Z4242</f>
        <v>58.78</v>
      </c>
    </row>
    <row r="4243" spans="1:27" x14ac:dyDescent="0.25">
      <c r="A4243" t="s">
        <v>866</v>
      </c>
      <c r="B4243" t="s">
        <v>223</v>
      </c>
      <c r="C4243" t="s">
        <v>224</v>
      </c>
      <c r="D4243" t="s">
        <v>867</v>
      </c>
      <c r="E4243" t="s">
        <v>868</v>
      </c>
      <c r="F4243" t="str">
        <f t="shared" si="400"/>
        <v>1505</v>
      </c>
      <c r="G4243" t="s">
        <v>152</v>
      </c>
      <c r="H4243" t="s">
        <v>153</v>
      </c>
      <c r="I4243" s="91"/>
      <c r="J4243" s="91"/>
      <c r="K4243" s="91"/>
      <c r="L4243" s="91"/>
      <c r="M4243" s="91"/>
      <c r="N4243" s="91"/>
      <c r="O4243" s="91"/>
      <c r="P4243" s="91"/>
      <c r="Q4243" s="91"/>
      <c r="R4243" s="91"/>
      <c r="S4243" s="91">
        <v>4.29</v>
      </c>
      <c r="T4243" s="91"/>
      <c r="U4243" s="91">
        <f t="shared" si="401"/>
        <v>4.29</v>
      </c>
      <c r="V4243" s="82" t="str">
        <f t="shared" si="399"/>
        <v>141001505921</v>
      </c>
      <c r="W4243" s="83">
        <f>VLOOKUP(V4243,Factors!$E$6:$H$5950,4,FALSE)</f>
        <v>1.17E-2</v>
      </c>
      <c r="X4243" t="str">
        <f>VLOOKUP(V4243,Factors!$E$6:$F$5950,2,FALSE)</f>
        <v>Transmission</v>
      </c>
      <c r="Y4243" s="92">
        <f t="shared" si="402"/>
        <v>5.0193000000000002E-2</v>
      </c>
      <c r="Z4243" s="92">
        <f t="shared" si="403"/>
        <v>4.2398069999999999</v>
      </c>
      <c r="AA4243" s="92">
        <f t="shared" si="404"/>
        <v>4.29</v>
      </c>
    </row>
    <row r="4244" spans="1:27" x14ac:dyDescent="0.25">
      <c r="A4244" t="s">
        <v>866</v>
      </c>
      <c r="B4244" t="s">
        <v>223</v>
      </c>
      <c r="C4244" t="s">
        <v>224</v>
      </c>
      <c r="D4244" t="s">
        <v>879</v>
      </c>
      <c r="E4244" t="s">
        <v>880</v>
      </c>
      <c r="F4244" t="str">
        <f t="shared" si="400"/>
        <v>2666</v>
      </c>
      <c r="G4244" t="s">
        <v>61</v>
      </c>
      <c r="H4244" t="s">
        <v>62</v>
      </c>
      <c r="I4244" s="91"/>
      <c r="J4244" s="91"/>
      <c r="K4244" s="91"/>
      <c r="L4244" s="91"/>
      <c r="M4244" s="91"/>
      <c r="N4244" s="91"/>
      <c r="O4244" s="91"/>
      <c r="P4244" s="91">
        <v>227.67</v>
      </c>
      <c r="Q4244" s="91"/>
      <c r="R4244" s="91"/>
      <c r="S4244" s="91"/>
      <c r="T4244" s="91"/>
      <c r="U4244" s="91">
        <f t="shared" si="401"/>
        <v>227.67</v>
      </c>
      <c r="V4244" s="82" t="str">
        <f t="shared" si="399"/>
        <v>141002666921</v>
      </c>
      <c r="W4244" s="83">
        <f>VLOOKUP(V4244,Factors!$E$6:$H$5950,4,FALSE)</f>
        <v>1.17E-2</v>
      </c>
      <c r="X4244" t="str">
        <f>VLOOKUP(V4244,Factors!$E$6:$F$5950,2,FALSE)</f>
        <v>Transmission</v>
      </c>
      <c r="Y4244" s="92">
        <f t="shared" si="402"/>
        <v>2.6637390000000001</v>
      </c>
      <c r="Z4244" s="92">
        <f t="shared" si="403"/>
        <v>225.00626099999999</v>
      </c>
      <c r="AA4244" s="92">
        <f t="shared" si="404"/>
        <v>227.67</v>
      </c>
    </row>
    <row r="4245" spans="1:27" x14ac:dyDescent="0.25">
      <c r="A4245" t="s">
        <v>866</v>
      </c>
      <c r="B4245" t="s">
        <v>264</v>
      </c>
      <c r="C4245" t="s">
        <v>265</v>
      </c>
      <c r="D4245" t="s">
        <v>869</v>
      </c>
      <c r="E4245" t="s">
        <v>870</v>
      </c>
      <c r="F4245" t="str">
        <f t="shared" si="400"/>
        <v>2966</v>
      </c>
      <c r="G4245" t="s">
        <v>144</v>
      </c>
      <c r="H4245" t="s">
        <v>145</v>
      </c>
      <c r="I4245" s="91"/>
      <c r="J4245" s="91"/>
      <c r="K4245" s="91"/>
      <c r="L4245" s="91"/>
      <c r="M4245" s="91"/>
      <c r="N4245" s="91"/>
      <c r="O4245" s="91"/>
      <c r="P4245" s="91">
        <v>500</v>
      </c>
      <c r="Q4245" s="91"/>
      <c r="R4245" s="91"/>
      <c r="S4245" s="91"/>
      <c r="T4245" s="91"/>
      <c r="U4245" s="91">
        <f t="shared" si="401"/>
        <v>500</v>
      </c>
      <c r="V4245" s="82" t="str">
        <f t="shared" si="399"/>
        <v>141092966921</v>
      </c>
      <c r="W4245" s="83">
        <f>VLOOKUP(V4245,Factors!$E$6:$H$5950,4,FALSE)</f>
        <v>1</v>
      </c>
      <c r="X4245" t="str">
        <f>VLOOKUP(V4245,Factors!$E$6:$F$5950,2,FALSE)</f>
        <v>direct-wa</v>
      </c>
      <c r="Y4245" s="92">
        <f t="shared" si="402"/>
        <v>500</v>
      </c>
      <c r="Z4245" s="92">
        <f t="shared" si="403"/>
        <v>0</v>
      </c>
      <c r="AA4245" s="92">
        <f t="shared" si="404"/>
        <v>500</v>
      </c>
    </row>
    <row r="4246" spans="1:27" x14ac:dyDescent="0.25">
      <c r="A4246" t="s">
        <v>866</v>
      </c>
      <c r="B4246" t="s">
        <v>164</v>
      </c>
      <c r="C4246" t="s">
        <v>165</v>
      </c>
      <c r="D4246" t="s">
        <v>867</v>
      </c>
      <c r="E4246" t="s">
        <v>868</v>
      </c>
      <c r="F4246" t="str">
        <f t="shared" si="400"/>
        <v>1505</v>
      </c>
      <c r="G4246" t="s">
        <v>98</v>
      </c>
      <c r="H4246" t="s">
        <v>99</v>
      </c>
      <c r="I4246" s="91"/>
      <c r="J4246" s="91"/>
      <c r="K4246" s="91"/>
      <c r="L4246" s="91"/>
      <c r="M4246" s="91"/>
      <c r="N4246" s="91">
        <v>62.31</v>
      </c>
      <c r="O4246" s="91"/>
      <c r="P4246" s="91"/>
      <c r="Q4246" s="91"/>
      <c r="R4246" s="91"/>
      <c r="S4246" s="91"/>
      <c r="T4246" s="91"/>
      <c r="U4246" s="91">
        <f t="shared" si="401"/>
        <v>62.31</v>
      </c>
      <c r="V4246" s="82" t="str">
        <f t="shared" si="399"/>
        <v>151001505921</v>
      </c>
      <c r="W4246" s="83">
        <f>VLOOKUP(V4246,Factors!$E$6:$H$5950,4,FALSE)</f>
        <v>0</v>
      </c>
      <c r="X4246" t="str">
        <f>VLOOKUP(V4246,Factors!$E$6:$F$5950,2,FALSE)</f>
        <v>Direct-OR</v>
      </c>
      <c r="Y4246" s="92">
        <f t="shared" si="402"/>
        <v>0</v>
      </c>
      <c r="Z4246" s="92">
        <f t="shared" si="403"/>
        <v>62.31</v>
      </c>
      <c r="AA4246" s="92">
        <f t="shared" si="404"/>
        <v>62.31</v>
      </c>
    </row>
    <row r="4247" spans="1:27" x14ac:dyDescent="0.25">
      <c r="A4247" t="s">
        <v>866</v>
      </c>
      <c r="B4247" t="s">
        <v>164</v>
      </c>
      <c r="C4247" t="s">
        <v>165</v>
      </c>
      <c r="D4247" t="s">
        <v>867</v>
      </c>
      <c r="E4247" t="s">
        <v>868</v>
      </c>
      <c r="F4247" t="str">
        <f t="shared" si="400"/>
        <v>1505</v>
      </c>
      <c r="G4247" t="s">
        <v>144</v>
      </c>
      <c r="H4247" t="s">
        <v>145</v>
      </c>
      <c r="I4247" s="91"/>
      <c r="J4247" s="91">
        <v>58.78</v>
      </c>
      <c r="K4247" s="91"/>
      <c r="L4247" s="91"/>
      <c r="M4247" s="91"/>
      <c r="N4247" s="91"/>
      <c r="O4247" s="91"/>
      <c r="P4247" s="91"/>
      <c r="Q4247" s="91"/>
      <c r="R4247" s="91"/>
      <c r="S4247" s="91"/>
      <c r="T4247" s="91"/>
      <c r="U4247" s="91">
        <f t="shared" si="401"/>
        <v>58.78</v>
      </c>
      <c r="V4247" s="82" t="str">
        <f t="shared" si="399"/>
        <v>151001505921</v>
      </c>
      <c r="W4247" s="83">
        <f>VLOOKUP(V4247,Factors!$E$6:$H$5950,4,FALSE)</f>
        <v>0</v>
      </c>
      <c r="X4247" t="str">
        <f>VLOOKUP(V4247,Factors!$E$6:$F$5950,2,FALSE)</f>
        <v>Direct-OR</v>
      </c>
      <c r="Y4247" s="92">
        <f t="shared" si="402"/>
        <v>0</v>
      </c>
      <c r="Z4247" s="92">
        <f t="shared" si="403"/>
        <v>58.78</v>
      </c>
      <c r="AA4247" s="92">
        <f t="shared" si="404"/>
        <v>58.78</v>
      </c>
    </row>
    <row r="4248" spans="1:27" x14ac:dyDescent="0.25">
      <c r="A4248" t="s">
        <v>866</v>
      </c>
      <c r="B4248" t="s">
        <v>164</v>
      </c>
      <c r="C4248" t="s">
        <v>165</v>
      </c>
      <c r="D4248" t="s">
        <v>891</v>
      </c>
      <c r="E4248" t="s">
        <v>892</v>
      </c>
      <c r="F4248" t="str">
        <f t="shared" si="400"/>
        <v>2463</v>
      </c>
      <c r="G4248" t="s">
        <v>136</v>
      </c>
      <c r="H4248" t="s">
        <v>137</v>
      </c>
      <c r="I4248" s="91">
        <v>150</v>
      </c>
      <c r="J4248" s="91"/>
      <c r="K4248" s="91"/>
      <c r="L4248" s="91">
        <v>150</v>
      </c>
      <c r="M4248" s="91">
        <v>150</v>
      </c>
      <c r="N4248" s="91"/>
      <c r="O4248" s="91">
        <v>150</v>
      </c>
      <c r="P4248" s="91">
        <v>158</v>
      </c>
      <c r="Q4248" s="91"/>
      <c r="R4248" s="91">
        <v>158</v>
      </c>
      <c r="S4248" s="91">
        <v>158</v>
      </c>
      <c r="T4248" s="91">
        <v>158</v>
      </c>
      <c r="U4248" s="91">
        <f t="shared" si="401"/>
        <v>1232</v>
      </c>
      <c r="V4248" s="82" t="str">
        <f t="shared" si="399"/>
        <v>151002463921</v>
      </c>
      <c r="W4248" s="83">
        <f>VLOOKUP(V4248,Factors!$E$6:$H$5950,4,FALSE)</f>
        <v>0</v>
      </c>
      <c r="X4248" t="str">
        <f>VLOOKUP(V4248,Factors!$E$6:$F$5950,2,FALSE)</f>
        <v>Direct-OR</v>
      </c>
      <c r="Y4248" s="92">
        <f t="shared" si="402"/>
        <v>0</v>
      </c>
      <c r="Z4248" s="92">
        <f t="shared" si="403"/>
        <v>1232</v>
      </c>
      <c r="AA4248" s="92">
        <f t="shared" si="404"/>
        <v>1232</v>
      </c>
    </row>
    <row r="4249" spans="1:27" x14ac:dyDescent="0.25">
      <c r="A4249" t="s">
        <v>866</v>
      </c>
      <c r="B4249" t="s">
        <v>164</v>
      </c>
      <c r="C4249" t="s">
        <v>165</v>
      </c>
      <c r="D4249" t="s">
        <v>869</v>
      </c>
      <c r="E4249" t="s">
        <v>870</v>
      </c>
      <c r="F4249" t="str">
        <f t="shared" si="400"/>
        <v>2966</v>
      </c>
      <c r="G4249" t="s">
        <v>144</v>
      </c>
      <c r="H4249" t="s">
        <v>145</v>
      </c>
      <c r="I4249" s="91"/>
      <c r="J4249" s="91"/>
      <c r="K4249" s="91"/>
      <c r="L4249" s="91"/>
      <c r="M4249" s="91"/>
      <c r="N4249" s="91"/>
      <c r="O4249" s="91">
        <v>630</v>
      </c>
      <c r="P4249" s="91">
        <v>800</v>
      </c>
      <c r="Q4249" s="91"/>
      <c r="R4249" s="91"/>
      <c r="S4249" s="91"/>
      <c r="T4249" s="91"/>
      <c r="U4249" s="91">
        <f t="shared" si="401"/>
        <v>1430</v>
      </c>
      <c r="V4249" s="82" t="str">
        <f t="shared" si="399"/>
        <v>151002966921</v>
      </c>
      <c r="W4249" s="83">
        <f>VLOOKUP(V4249,Factors!$E$6:$H$5950,4,FALSE)</f>
        <v>0</v>
      </c>
      <c r="X4249" t="str">
        <f>VLOOKUP(V4249,Factors!$E$6:$F$5950,2,FALSE)</f>
        <v>direct-or</v>
      </c>
      <c r="Y4249" s="92">
        <f t="shared" si="402"/>
        <v>0</v>
      </c>
      <c r="Z4249" s="92">
        <f t="shared" si="403"/>
        <v>1430</v>
      </c>
      <c r="AA4249" s="92">
        <f t="shared" si="404"/>
        <v>1430</v>
      </c>
    </row>
    <row r="4250" spans="1:27" x14ac:dyDescent="0.25">
      <c r="A4250" t="s">
        <v>866</v>
      </c>
      <c r="B4250" t="s">
        <v>499</v>
      </c>
      <c r="C4250" t="s">
        <v>500</v>
      </c>
      <c r="D4250" t="s">
        <v>867</v>
      </c>
      <c r="E4250" t="s">
        <v>868</v>
      </c>
      <c r="F4250" t="str">
        <f t="shared" si="400"/>
        <v>1505</v>
      </c>
      <c r="G4250" t="s">
        <v>340</v>
      </c>
      <c r="H4250" t="s">
        <v>341</v>
      </c>
      <c r="I4250" s="91"/>
      <c r="J4250" s="91"/>
      <c r="K4250" s="91"/>
      <c r="L4250" s="91"/>
      <c r="M4250" s="91"/>
      <c r="N4250" s="91"/>
      <c r="O4250" s="91"/>
      <c r="P4250" s="91"/>
      <c r="Q4250" s="91"/>
      <c r="R4250" s="91"/>
      <c r="S4250" s="91"/>
      <c r="T4250" s="91">
        <v>1140.43</v>
      </c>
      <c r="U4250" s="91">
        <f t="shared" si="401"/>
        <v>1140.43</v>
      </c>
      <c r="V4250" s="82" t="str">
        <f t="shared" si="399"/>
        <v>154001505921</v>
      </c>
      <c r="W4250" s="83">
        <f>VLOOKUP(V4250,Factors!$E$6:$H$5950,4,FALSE)</f>
        <v>0.1124</v>
      </c>
      <c r="X4250" t="str">
        <f>VLOOKUP(V4250,Factors!$E$6:$F$5950,2,FALSE)</f>
        <v>3-factor</v>
      </c>
      <c r="Y4250" s="92">
        <f t="shared" si="402"/>
        <v>128.18433200000001</v>
      </c>
      <c r="Z4250" s="92">
        <f t="shared" si="403"/>
        <v>1012.245668</v>
      </c>
      <c r="AA4250" s="92">
        <f t="shared" si="404"/>
        <v>1140.43</v>
      </c>
    </row>
    <row r="4251" spans="1:27" x14ac:dyDescent="0.25">
      <c r="A4251" t="s">
        <v>866</v>
      </c>
      <c r="B4251" t="s">
        <v>168</v>
      </c>
      <c r="C4251" t="s">
        <v>169</v>
      </c>
      <c r="D4251" t="s">
        <v>893</v>
      </c>
      <c r="E4251" t="s">
        <v>894</v>
      </c>
      <c r="F4251" t="str">
        <f t="shared" si="400"/>
        <v>1590</v>
      </c>
      <c r="G4251" t="s">
        <v>118</v>
      </c>
      <c r="H4251" t="s">
        <v>119</v>
      </c>
      <c r="I4251" s="91"/>
      <c r="J4251" s="91"/>
      <c r="K4251" s="91"/>
      <c r="L4251" s="91"/>
      <c r="M4251" s="91"/>
      <c r="N4251" s="91"/>
      <c r="O4251" s="91"/>
      <c r="P4251" s="91"/>
      <c r="Q4251" s="91"/>
      <c r="R4251" s="91"/>
      <c r="S4251" s="91"/>
      <c r="T4251" s="91">
        <v>200</v>
      </c>
      <c r="U4251" s="91">
        <f t="shared" si="401"/>
        <v>200</v>
      </c>
      <c r="V4251" s="82" t="str">
        <f t="shared" si="399"/>
        <v>154101590921</v>
      </c>
      <c r="W4251" s="83">
        <f>VLOOKUP(V4251,Factors!$E$6:$H$5950,4,FALSE)</f>
        <v>0.10765</v>
      </c>
      <c r="X4251" t="str">
        <f>VLOOKUP(V4251,Factors!$E$6:$F$5950,2,FALSE)</f>
        <v>Employee Cost</v>
      </c>
      <c r="Y4251" s="92">
        <f t="shared" si="402"/>
        <v>21.529999999999998</v>
      </c>
      <c r="Z4251" s="92">
        <f t="shared" si="403"/>
        <v>178.47</v>
      </c>
      <c r="AA4251" s="92">
        <f t="shared" si="404"/>
        <v>200</v>
      </c>
    </row>
    <row r="4252" spans="1:27" x14ac:dyDescent="0.25">
      <c r="A4252" t="s">
        <v>866</v>
      </c>
      <c r="B4252" t="s">
        <v>168</v>
      </c>
      <c r="C4252" t="s">
        <v>169</v>
      </c>
      <c r="D4252" t="s">
        <v>895</v>
      </c>
      <c r="E4252" t="s">
        <v>896</v>
      </c>
      <c r="F4252" t="str">
        <f t="shared" si="400"/>
        <v>1591</v>
      </c>
      <c r="G4252" t="s">
        <v>199</v>
      </c>
      <c r="H4252" t="s">
        <v>200</v>
      </c>
      <c r="I4252" s="91"/>
      <c r="J4252" s="91"/>
      <c r="K4252" s="91"/>
      <c r="L4252" s="91">
        <v>17.7</v>
      </c>
      <c r="M4252" s="91">
        <v>138.6</v>
      </c>
      <c r="N4252" s="91"/>
      <c r="O4252" s="91"/>
      <c r="P4252" s="91">
        <v>448.33</v>
      </c>
      <c r="Q4252" s="91"/>
      <c r="R4252" s="91">
        <v>241.9</v>
      </c>
      <c r="S4252" s="91"/>
      <c r="T4252" s="91">
        <v>200.7</v>
      </c>
      <c r="U4252" s="91">
        <f t="shared" si="401"/>
        <v>1047.23</v>
      </c>
      <c r="V4252" s="82" t="str">
        <f t="shared" si="399"/>
        <v>154101591921</v>
      </c>
      <c r="W4252" s="83">
        <f>VLOOKUP(V4252,Factors!$E$6:$H$5950,4,FALSE)</f>
        <v>0.10765</v>
      </c>
      <c r="X4252" t="str">
        <f>VLOOKUP(V4252,Factors!$E$6:$F$5950,2,FALSE)</f>
        <v>Employee Cost</v>
      </c>
      <c r="Y4252" s="92">
        <f t="shared" si="402"/>
        <v>112.73430949999999</v>
      </c>
      <c r="Z4252" s="92">
        <f t="shared" si="403"/>
        <v>934.49569050000002</v>
      </c>
      <c r="AA4252" s="92">
        <f t="shared" si="404"/>
        <v>1047.23</v>
      </c>
    </row>
    <row r="4253" spans="1:27" x14ac:dyDescent="0.25">
      <c r="A4253" t="s">
        <v>866</v>
      </c>
      <c r="B4253" t="s">
        <v>168</v>
      </c>
      <c r="C4253" t="s">
        <v>169</v>
      </c>
      <c r="D4253" t="s">
        <v>895</v>
      </c>
      <c r="E4253" t="s">
        <v>896</v>
      </c>
      <c r="F4253" t="str">
        <f t="shared" si="400"/>
        <v>1591</v>
      </c>
      <c r="G4253" t="s">
        <v>138</v>
      </c>
      <c r="H4253" t="s">
        <v>139</v>
      </c>
      <c r="I4253" s="91"/>
      <c r="J4253" s="91"/>
      <c r="K4253" s="91"/>
      <c r="L4253" s="91"/>
      <c r="M4253" s="91"/>
      <c r="N4253" s="91"/>
      <c r="O4253" s="91"/>
      <c r="P4253" s="91">
        <v>171.78</v>
      </c>
      <c r="Q4253" s="91"/>
      <c r="R4253" s="91"/>
      <c r="S4253" s="91"/>
      <c r="T4253" s="91"/>
      <c r="U4253" s="91">
        <f t="shared" si="401"/>
        <v>171.78</v>
      </c>
      <c r="V4253" s="82" t="str">
        <f t="shared" si="399"/>
        <v>154101591921</v>
      </c>
      <c r="W4253" s="83">
        <f>VLOOKUP(V4253,Factors!$E$6:$H$5950,4,FALSE)</f>
        <v>0.10765</v>
      </c>
      <c r="X4253" t="str">
        <f>VLOOKUP(V4253,Factors!$E$6:$F$5950,2,FALSE)</f>
        <v>Employee Cost</v>
      </c>
      <c r="Y4253" s="92">
        <f t="shared" si="402"/>
        <v>18.492117</v>
      </c>
      <c r="Z4253" s="92">
        <f t="shared" si="403"/>
        <v>153.28788299999999</v>
      </c>
      <c r="AA4253" s="92">
        <f t="shared" si="404"/>
        <v>171.78</v>
      </c>
    </row>
    <row r="4254" spans="1:27" x14ac:dyDescent="0.25">
      <c r="A4254" t="s">
        <v>866</v>
      </c>
      <c r="B4254" t="s">
        <v>168</v>
      </c>
      <c r="C4254" t="s">
        <v>169</v>
      </c>
      <c r="D4254" t="s">
        <v>895</v>
      </c>
      <c r="E4254" t="s">
        <v>896</v>
      </c>
      <c r="F4254" t="str">
        <f t="shared" si="400"/>
        <v>1591</v>
      </c>
      <c r="G4254" t="s">
        <v>340</v>
      </c>
      <c r="H4254" t="s">
        <v>341</v>
      </c>
      <c r="I4254" s="91">
        <v>57951.7</v>
      </c>
      <c r="J4254" s="91">
        <v>64005.48</v>
      </c>
      <c r="K4254" s="91">
        <v>54366.17</v>
      </c>
      <c r="L4254" s="91">
        <v>31579.52</v>
      </c>
      <c r="M4254" s="91">
        <v>29332.91</v>
      </c>
      <c r="N4254" s="91">
        <v>24031</v>
      </c>
      <c r="O4254" s="91">
        <v>36577.06</v>
      </c>
      <c r="P4254" s="91">
        <v>37246.01</v>
      </c>
      <c r="Q4254" s="91">
        <v>28587.439999999999</v>
      </c>
      <c r="R4254" s="91">
        <v>43638.74</v>
      </c>
      <c r="S4254" s="91">
        <v>35402.25</v>
      </c>
      <c r="T4254" s="91">
        <v>64323.93</v>
      </c>
      <c r="U4254" s="91">
        <f t="shared" si="401"/>
        <v>507042.20999999996</v>
      </c>
      <c r="V4254" s="82" t="str">
        <f t="shared" si="399"/>
        <v>154101591921</v>
      </c>
      <c r="W4254" s="83">
        <f>VLOOKUP(V4254,Factors!$E$6:$H$5950,4,FALSE)</f>
        <v>0.10765</v>
      </c>
      <c r="X4254" t="str">
        <f>VLOOKUP(V4254,Factors!$E$6:$F$5950,2,FALSE)</f>
        <v>Employee Cost</v>
      </c>
      <c r="Y4254" s="92">
        <f t="shared" si="402"/>
        <v>54583.093906499991</v>
      </c>
      <c r="Z4254" s="92">
        <f t="shared" si="403"/>
        <v>452459.11609349999</v>
      </c>
      <c r="AA4254" s="92">
        <f t="shared" si="404"/>
        <v>507042.20999999996</v>
      </c>
    </row>
    <row r="4255" spans="1:27" x14ac:dyDescent="0.25">
      <c r="A4255" t="s">
        <v>866</v>
      </c>
      <c r="B4255" t="s">
        <v>168</v>
      </c>
      <c r="C4255" t="s">
        <v>169</v>
      </c>
      <c r="D4255" t="s">
        <v>897</v>
      </c>
      <c r="E4255" t="s">
        <v>898</v>
      </c>
      <c r="F4255" t="str">
        <f t="shared" si="400"/>
        <v>1592</v>
      </c>
      <c r="G4255" t="s">
        <v>138</v>
      </c>
      <c r="H4255" t="s">
        <v>139</v>
      </c>
      <c r="I4255" s="91">
        <v>281.33</v>
      </c>
      <c r="J4255" s="91"/>
      <c r="K4255" s="91"/>
      <c r="L4255" s="91"/>
      <c r="M4255" s="91"/>
      <c r="N4255" s="91"/>
      <c r="O4255" s="91"/>
      <c r="P4255" s="91"/>
      <c r="Q4255" s="91"/>
      <c r="R4255" s="91"/>
      <c r="S4255" s="91"/>
      <c r="T4255" s="91"/>
      <c r="U4255" s="91">
        <f t="shared" si="401"/>
        <v>281.33</v>
      </c>
      <c r="V4255" s="82" t="str">
        <f t="shared" si="399"/>
        <v>154101592921</v>
      </c>
      <c r="W4255" s="83">
        <f>VLOOKUP(V4255,Factors!$E$6:$H$5950,4,FALSE)</f>
        <v>0.10765</v>
      </c>
      <c r="X4255" t="str">
        <f>VLOOKUP(V4255,Factors!$E$6:$F$5950,2,FALSE)</f>
        <v>Employee Cost</v>
      </c>
      <c r="Y4255" s="92">
        <f t="shared" si="402"/>
        <v>30.285174499999997</v>
      </c>
      <c r="Z4255" s="92">
        <f t="shared" si="403"/>
        <v>251.0448255</v>
      </c>
      <c r="AA4255" s="92">
        <f t="shared" si="404"/>
        <v>281.33</v>
      </c>
    </row>
    <row r="4256" spans="1:27" x14ac:dyDescent="0.25">
      <c r="A4256" t="s">
        <v>866</v>
      </c>
      <c r="B4256" t="s">
        <v>168</v>
      </c>
      <c r="C4256" t="s">
        <v>169</v>
      </c>
      <c r="D4256" t="s">
        <v>897</v>
      </c>
      <c r="E4256" t="s">
        <v>898</v>
      </c>
      <c r="F4256" t="str">
        <f t="shared" si="400"/>
        <v>1592</v>
      </c>
      <c r="G4256" t="s">
        <v>340</v>
      </c>
      <c r="H4256" t="s">
        <v>341</v>
      </c>
      <c r="I4256" s="91">
        <v>10778.74</v>
      </c>
      <c r="J4256" s="91">
        <v>4875.03</v>
      </c>
      <c r="K4256" s="91">
        <v>7770.13</v>
      </c>
      <c r="L4256" s="91">
        <v>3473.28</v>
      </c>
      <c r="M4256" s="91">
        <v>4102.18</v>
      </c>
      <c r="N4256" s="91">
        <v>5040.4399999999996</v>
      </c>
      <c r="O4256" s="91">
        <v>2718.18</v>
      </c>
      <c r="P4256" s="91">
        <v>2728.84</v>
      </c>
      <c r="Q4256" s="91">
        <v>4666.37</v>
      </c>
      <c r="R4256" s="91">
        <v>6014.64</v>
      </c>
      <c r="S4256" s="91">
        <v>10535.45</v>
      </c>
      <c r="T4256" s="91">
        <v>14260.34</v>
      </c>
      <c r="U4256" s="91">
        <f t="shared" si="401"/>
        <v>76963.62000000001</v>
      </c>
      <c r="V4256" s="82" t="str">
        <f t="shared" si="399"/>
        <v>154101592921</v>
      </c>
      <c r="W4256" s="83">
        <f>VLOOKUP(V4256,Factors!$E$6:$H$5950,4,FALSE)</f>
        <v>0.10765</v>
      </c>
      <c r="X4256" t="str">
        <f>VLOOKUP(V4256,Factors!$E$6:$F$5950,2,FALSE)</f>
        <v>Employee Cost</v>
      </c>
      <c r="Y4256" s="92">
        <f t="shared" si="402"/>
        <v>8285.1336930000016</v>
      </c>
      <c r="Z4256" s="92">
        <f t="shared" si="403"/>
        <v>68678.486307000014</v>
      </c>
      <c r="AA4256" s="92">
        <f t="shared" si="404"/>
        <v>76963.62000000001</v>
      </c>
    </row>
    <row r="4257" spans="1:27" x14ac:dyDescent="0.25">
      <c r="A4257" t="s">
        <v>866</v>
      </c>
      <c r="B4257" t="s">
        <v>168</v>
      </c>
      <c r="C4257" t="s">
        <v>169</v>
      </c>
      <c r="D4257" t="s">
        <v>899</v>
      </c>
      <c r="E4257" t="s">
        <v>900</v>
      </c>
      <c r="F4257" t="str">
        <f t="shared" si="400"/>
        <v>1593</v>
      </c>
      <c r="G4257" t="s">
        <v>44</v>
      </c>
      <c r="H4257" t="s">
        <v>45</v>
      </c>
      <c r="I4257" s="91">
        <v>-6157.8</v>
      </c>
      <c r="J4257" s="91"/>
      <c r="K4257" s="91"/>
      <c r="L4257" s="91"/>
      <c r="M4257" s="91"/>
      <c r="N4257" s="91"/>
      <c r="O4257" s="91"/>
      <c r="P4257" s="91"/>
      <c r="Q4257" s="91"/>
      <c r="R4257" s="91"/>
      <c r="S4257" s="91"/>
      <c r="T4257" s="91"/>
      <c r="U4257" s="91">
        <f t="shared" si="401"/>
        <v>-6157.8</v>
      </c>
      <c r="V4257" s="82" t="str">
        <f t="shared" si="399"/>
        <v>154101593921</v>
      </c>
      <c r="W4257" s="83">
        <f>VLOOKUP(V4257,Factors!$E$6:$H$5950,4,FALSE)</f>
        <v>0.10765</v>
      </c>
      <c r="X4257" t="str">
        <f>VLOOKUP(V4257,Factors!$E$6:$F$5950,2,FALSE)</f>
        <v>Employee Cost</v>
      </c>
      <c r="Y4257" s="92">
        <f t="shared" si="402"/>
        <v>-662.88716999999997</v>
      </c>
      <c r="Z4257" s="92">
        <f t="shared" si="403"/>
        <v>-5494.9128300000002</v>
      </c>
      <c r="AA4257" s="92">
        <f t="shared" si="404"/>
        <v>-6157.8</v>
      </c>
    </row>
    <row r="4258" spans="1:27" x14ac:dyDescent="0.25">
      <c r="A4258" t="s">
        <v>866</v>
      </c>
      <c r="B4258" t="s">
        <v>168</v>
      </c>
      <c r="C4258" t="s">
        <v>169</v>
      </c>
      <c r="D4258" t="s">
        <v>899</v>
      </c>
      <c r="E4258" t="s">
        <v>900</v>
      </c>
      <c r="F4258" t="str">
        <f t="shared" si="400"/>
        <v>1593</v>
      </c>
      <c r="G4258" t="s">
        <v>340</v>
      </c>
      <c r="H4258" t="s">
        <v>341</v>
      </c>
      <c r="I4258" s="91">
        <v>-14364.86</v>
      </c>
      <c r="J4258" s="91">
        <v>206</v>
      </c>
      <c r="K4258" s="91">
        <v>13091.99</v>
      </c>
      <c r="L4258" s="91">
        <v>1217.45</v>
      </c>
      <c r="M4258" s="91">
        <v>2243.2600000000002</v>
      </c>
      <c r="N4258" s="91">
        <v>608.01</v>
      </c>
      <c r="O4258" s="91"/>
      <c r="P4258" s="91">
        <v>1026.3900000000001</v>
      </c>
      <c r="Q4258" s="91"/>
      <c r="R4258" s="91">
        <v>134.94999999999999</v>
      </c>
      <c r="S4258" s="91">
        <v>941.75</v>
      </c>
      <c r="T4258" s="91">
        <v>1156.27</v>
      </c>
      <c r="U4258" s="91">
        <f t="shared" si="401"/>
        <v>6261.2099999999991</v>
      </c>
      <c r="V4258" s="82" t="str">
        <f t="shared" si="399"/>
        <v>154101593921</v>
      </c>
      <c r="W4258" s="83">
        <f>VLOOKUP(V4258,Factors!$E$6:$H$5950,4,FALSE)</f>
        <v>0.10765</v>
      </c>
      <c r="X4258" t="str">
        <f>VLOOKUP(V4258,Factors!$E$6:$F$5950,2,FALSE)</f>
        <v>Employee Cost</v>
      </c>
      <c r="Y4258" s="92">
        <f t="shared" si="402"/>
        <v>674.01925649999987</v>
      </c>
      <c r="Z4258" s="92">
        <f t="shared" si="403"/>
        <v>5587.1907434999994</v>
      </c>
      <c r="AA4258" s="92">
        <f t="shared" si="404"/>
        <v>6261.2099999999991</v>
      </c>
    </row>
    <row r="4259" spans="1:27" x14ac:dyDescent="0.25">
      <c r="A4259" t="s">
        <v>866</v>
      </c>
      <c r="B4259" t="s">
        <v>168</v>
      </c>
      <c r="C4259" t="s">
        <v>169</v>
      </c>
      <c r="D4259" t="s">
        <v>901</v>
      </c>
      <c r="E4259" t="s">
        <v>902</v>
      </c>
      <c r="F4259" t="str">
        <f t="shared" si="400"/>
        <v>1594</v>
      </c>
      <c r="G4259" t="s">
        <v>340</v>
      </c>
      <c r="H4259" t="s">
        <v>341</v>
      </c>
      <c r="I4259" s="91">
        <v>1755</v>
      </c>
      <c r="J4259" s="91"/>
      <c r="K4259" s="91"/>
      <c r="L4259" s="91"/>
      <c r="M4259" s="91">
        <v>1533</v>
      </c>
      <c r="N4259" s="91"/>
      <c r="O4259" s="91"/>
      <c r="P4259" s="91">
        <v>7350</v>
      </c>
      <c r="Q4259" s="91"/>
      <c r="R4259" s="91"/>
      <c r="S4259" s="91">
        <v>2957</v>
      </c>
      <c r="T4259" s="91">
        <v>3425</v>
      </c>
      <c r="U4259" s="91">
        <f t="shared" si="401"/>
        <v>17020</v>
      </c>
      <c r="V4259" s="82" t="str">
        <f t="shared" si="399"/>
        <v>154101594921</v>
      </c>
      <c r="W4259" s="83">
        <f>VLOOKUP(V4259,Factors!$E$6:$H$5950,4,FALSE)</f>
        <v>0.10765</v>
      </c>
      <c r="X4259" t="str">
        <f>VLOOKUP(V4259,Factors!$E$6:$F$5950,2,FALSE)</f>
        <v>Employee Cost</v>
      </c>
      <c r="Y4259" s="92">
        <f t="shared" si="402"/>
        <v>1832.203</v>
      </c>
      <c r="Z4259" s="92">
        <f t="shared" si="403"/>
        <v>15187.797</v>
      </c>
      <c r="AA4259" s="92">
        <f t="shared" si="404"/>
        <v>17020</v>
      </c>
    </row>
    <row r="4260" spans="1:27" x14ac:dyDescent="0.25">
      <c r="A4260" t="s">
        <v>866</v>
      </c>
      <c r="B4260" t="s">
        <v>781</v>
      </c>
      <c r="C4260" t="s">
        <v>782</v>
      </c>
      <c r="D4260" t="s">
        <v>867</v>
      </c>
      <c r="E4260" t="s">
        <v>868</v>
      </c>
      <c r="F4260" t="str">
        <f t="shared" si="400"/>
        <v>1505</v>
      </c>
      <c r="G4260" t="s">
        <v>118</v>
      </c>
      <c r="H4260" t="s">
        <v>119</v>
      </c>
      <c r="I4260" s="91">
        <v>50</v>
      </c>
      <c r="J4260" s="91"/>
      <c r="K4260" s="91"/>
      <c r="L4260" s="91"/>
      <c r="M4260" s="91"/>
      <c r="N4260" s="91"/>
      <c r="O4260" s="91"/>
      <c r="P4260" s="91"/>
      <c r="Q4260" s="91"/>
      <c r="R4260" s="91"/>
      <c r="S4260" s="91"/>
      <c r="T4260" s="91"/>
      <c r="U4260" s="91">
        <f t="shared" si="401"/>
        <v>50</v>
      </c>
      <c r="V4260" s="82" t="str">
        <f t="shared" si="399"/>
        <v>154911505921</v>
      </c>
      <c r="W4260" s="83">
        <f>VLOOKUP(V4260,Factors!$E$6:$H$5950,4,FALSE)</f>
        <v>0.1119</v>
      </c>
      <c r="X4260" t="str">
        <f>VLOOKUP(V4260,Factors!$E$6:$F$5950,2,FALSE)</f>
        <v>Customers-All</v>
      </c>
      <c r="Y4260" s="92">
        <f t="shared" si="402"/>
        <v>5.5949999999999998</v>
      </c>
      <c r="Z4260" s="92">
        <f t="shared" si="403"/>
        <v>44.405000000000001</v>
      </c>
      <c r="AA4260" s="92">
        <f t="shared" si="404"/>
        <v>50</v>
      </c>
    </row>
    <row r="4261" spans="1:27" x14ac:dyDescent="0.25">
      <c r="A4261" t="s">
        <v>866</v>
      </c>
      <c r="B4261" t="s">
        <v>781</v>
      </c>
      <c r="C4261" t="s">
        <v>782</v>
      </c>
      <c r="D4261" t="s">
        <v>867</v>
      </c>
      <c r="E4261" t="s">
        <v>868</v>
      </c>
      <c r="F4261" t="str">
        <f t="shared" si="400"/>
        <v>1505</v>
      </c>
      <c r="G4261" t="s">
        <v>122</v>
      </c>
      <c r="H4261" t="s">
        <v>123</v>
      </c>
      <c r="I4261" s="91"/>
      <c r="J4261" s="91"/>
      <c r="K4261" s="91"/>
      <c r="L4261" s="91"/>
      <c r="M4261" s="91"/>
      <c r="N4261" s="91"/>
      <c r="O4261" s="91">
        <v>325</v>
      </c>
      <c r="P4261" s="91">
        <v>499</v>
      </c>
      <c r="Q4261" s="91"/>
      <c r="R4261" s="91"/>
      <c r="S4261" s="91"/>
      <c r="T4261" s="91"/>
      <c r="U4261" s="91">
        <f t="shared" si="401"/>
        <v>824</v>
      </c>
      <c r="V4261" s="82" t="str">
        <f t="shared" si="399"/>
        <v>154911505921</v>
      </c>
      <c r="W4261" s="83">
        <f>VLOOKUP(V4261,Factors!$E$6:$H$5950,4,FALSE)</f>
        <v>0.1119</v>
      </c>
      <c r="X4261" t="str">
        <f>VLOOKUP(V4261,Factors!$E$6:$F$5950,2,FALSE)</f>
        <v>Customers-All</v>
      </c>
      <c r="Y4261" s="92">
        <f t="shared" si="402"/>
        <v>92.205600000000004</v>
      </c>
      <c r="Z4261" s="92">
        <f t="shared" si="403"/>
        <v>731.7944</v>
      </c>
      <c r="AA4261" s="92">
        <f t="shared" si="404"/>
        <v>824</v>
      </c>
    </row>
    <row r="4262" spans="1:27" x14ac:dyDescent="0.25">
      <c r="A4262" t="s">
        <v>866</v>
      </c>
      <c r="B4262" t="s">
        <v>781</v>
      </c>
      <c r="C4262" t="s">
        <v>782</v>
      </c>
      <c r="D4262" t="s">
        <v>867</v>
      </c>
      <c r="E4262" t="s">
        <v>868</v>
      </c>
      <c r="F4262" t="str">
        <f t="shared" si="400"/>
        <v>1505</v>
      </c>
      <c r="G4262" t="s">
        <v>215</v>
      </c>
      <c r="H4262" t="s">
        <v>216</v>
      </c>
      <c r="I4262" s="91">
        <v>5.98</v>
      </c>
      <c r="J4262" s="91"/>
      <c r="K4262" s="91"/>
      <c r="L4262" s="91"/>
      <c r="M4262" s="91"/>
      <c r="N4262" s="91"/>
      <c r="O4262" s="91"/>
      <c r="P4262" s="91"/>
      <c r="Q4262" s="91"/>
      <c r="R4262" s="91"/>
      <c r="S4262" s="91"/>
      <c r="T4262" s="91"/>
      <c r="U4262" s="91">
        <f t="shared" si="401"/>
        <v>5.98</v>
      </c>
      <c r="V4262" s="82" t="str">
        <f t="shared" si="399"/>
        <v>154911505921</v>
      </c>
      <c r="W4262" s="83">
        <f>VLOOKUP(V4262,Factors!$E$6:$H$5950,4,FALSE)</f>
        <v>0.1119</v>
      </c>
      <c r="X4262" t="str">
        <f>VLOOKUP(V4262,Factors!$E$6:$F$5950,2,FALSE)</f>
        <v>Customers-All</v>
      </c>
      <c r="Y4262" s="92">
        <f t="shared" si="402"/>
        <v>0.66916200000000003</v>
      </c>
      <c r="Z4262" s="92">
        <f t="shared" si="403"/>
        <v>5.3108380000000004</v>
      </c>
      <c r="AA4262" s="92">
        <f t="shared" si="404"/>
        <v>5.98</v>
      </c>
    </row>
    <row r="4263" spans="1:27" x14ac:dyDescent="0.25">
      <c r="A4263" t="s">
        <v>866</v>
      </c>
      <c r="B4263" t="s">
        <v>781</v>
      </c>
      <c r="C4263" t="s">
        <v>782</v>
      </c>
      <c r="D4263" t="s">
        <v>867</v>
      </c>
      <c r="E4263" t="s">
        <v>868</v>
      </c>
      <c r="F4263" t="str">
        <f t="shared" si="400"/>
        <v>1505</v>
      </c>
      <c r="G4263" t="s">
        <v>130</v>
      </c>
      <c r="H4263" t="s">
        <v>131</v>
      </c>
      <c r="I4263" s="91"/>
      <c r="J4263" s="91"/>
      <c r="K4263" s="91"/>
      <c r="L4263" s="91"/>
      <c r="M4263" s="91"/>
      <c r="N4263" s="91"/>
      <c r="O4263" s="91"/>
      <c r="P4263" s="91">
        <v>8.25</v>
      </c>
      <c r="Q4263" s="91">
        <v>29.21</v>
      </c>
      <c r="R4263" s="91"/>
      <c r="S4263" s="91"/>
      <c r="T4263" s="91"/>
      <c r="U4263" s="91">
        <f t="shared" si="401"/>
        <v>37.46</v>
      </c>
      <c r="V4263" s="82" t="str">
        <f t="shared" si="399"/>
        <v>154911505921</v>
      </c>
      <c r="W4263" s="83">
        <f>VLOOKUP(V4263,Factors!$E$6:$H$5950,4,FALSE)</f>
        <v>0.1119</v>
      </c>
      <c r="X4263" t="str">
        <f>VLOOKUP(V4263,Factors!$E$6:$F$5950,2,FALSE)</f>
        <v>Customers-All</v>
      </c>
      <c r="Y4263" s="92">
        <f t="shared" si="402"/>
        <v>4.1917739999999997</v>
      </c>
      <c r="Z4263" s="92">
        <f t="shared" si="403"/>
        <v>33.268225999999999</v>
      </c>
      <c r="AA4263" s="92">
        <f t="shared" si="404"/>
        <v>37.46</v>
      </c>
    </row>
    <row r="4264" spans="1:27" x14ac:dyDescent="0.25">
      <c r="A4264" t="s">
        <v>866</v>
      </c>
      <c r="B4264" t="s">
        <v>781</v>
      </c>
      <c r="C4264" t="s">
        <v>782</v>
      </c>
      <c r="D4264" t="s">
        <v>867</v>
      </c>
      <c r="E4264" t="s">
        <v>868</v>
      </c>
      <c r="F4264" t="str">
        <f t="shared" si="400"/>
        <v>1505</v>
      </c>
      <c r="G4264" t="s">
        <v>136</v>
      </c>
      <c r="H4264" t="s">
        <v>137</v>
      </c>
      <c r="I4264" s="91"/>
      <c r="J4264" s="91"/>
      <c r="K4264" s="91"/>
      <c r="L4264" s="91"/>
      <c r="M4264" s="91"/>
      <c r="N4264" s="91">
        <v>14.5</v>
      </c>
      <c r="O4264" s="91">
        <v>7</v>
      </c>
      <c r="P4264" s="91"/>
      <c r="Q4264" s="91"/>
      <c r="R4264" s="91"/>
      <c r="S4264" s="91">
        <v>50</v>
      </c>
      <c r="T4264" s="91">
        <v>14.4</v>
      </c>
      <c r="U4264" s="91">
        <f t="shared" si="401"/>
        <v>85.9</v>
      </c>
      <c r="V4264" s="82" t="str">
        <f t="shared" si="399"/>
        <v>154911505921</v>
      </c>
      <c r="W4264" s="83">
        <f>VLOOKUP(V4264,Factors!$E$6:$H$5950,4,FALSE)</f>
        <v>0.1119</v>
      </c>
      <c r="X4264" t="str">
        <f>VLOOKUP(V4264,Factors!$E$6:$F$5950,2,FALSE)</f>
        <v>Customers-All</v>
      </c>
      <c r="Y4264" s="92">
        <f t="shared" si="402"/>
        <v>9.612210000000001</v>
      </c>
      <c r="Z4264" s="92">
        <f t="shared" si="403"/>
        <v>76.287790000000001</v>
      </c>
      <c r="AA4264" s="92">
        <f t="shared" si="404"/>
        <v>85.9</v>
      </c>
    </row>
    <row r="4265" spans="1:27" x14ac:dyDescent="0.25">
      <c r="A4265" t="s">
        <v>866</v>
      </c>
      <c r="B4265" t="s">
        <v>781</v>
      </c>
      <c r="C4265" t="s">
        <v>782</v>
      </c>
      <c r="D4265" t="s">
        <v>867</v>
      </c>
      <c r="E4265" t="s">
        <v>868</v>
      </c>
      <c r="F4265" t="str">
        <f t="shared" si="400"/>
        <v>1505</v>
      </c>
      <c r="G4265" t="s">
        <v>342</v>
      </c>
      <c r="H4265" t="s">
        <v>343</v>
      </c>
      <c r="I4265" s="91"/>
      <c r="J4265" s="91"/>
      <c r="K4265" s="91"/>
      <c r="L4265" s="91"/>
      <c r="M4265" s="91"/>
      <c r="N4265" s="91"/>
      <c r="O4265" s="91"/>
      <c r="P4265" s="91"/>
      <c r="Q4265" s="91"/>
      <c r="R4265" s="91"/>
      <c r="S4265" s="91">
        <v>4.95</v>
      </c>
      <c r="T4265" s="91"/>
      <c r="U4265" s="91">
        <f t="shared" si="401"/>
        <v>4.95</v>
      </c>
      <c r="V4265" s="82" t="str">
        <f t="shared" si="399"/>
        <v>154911505921</v>
      </c>
      <c r="W4265" s="83">
        <f>VLOOKUP(V4265,Factors!$E$6:$H$5950,4,FALSE)</f>
        <v>0.1119</v>
      </c>
      <c r="X4265" t="str">
        <f>VLOOKUP(V4265,Factors!$E$6:$F$5950,2,FALSE)</f>
        <v>Customers-All</v>
      </c>
      <c r="Y4265" s="92">
        <f t="shared" si="402"/>
        <v>0.55390499999999998</v>
      </c>
      <c r="Z4265" s="92">
        <f t="shared" si="403"/>
        <v>4.3960949999999999</v>
      </c>
      <c r="AA4265" s="92">
        <f t="shared" si="404"/>
        <v>4.95</v>
      </c>
    </row>
    <row r="4266" spans="1:27" x14ac:dyDescent="0.25">
      <c r="A4266" t="s">
        <v>866</v>
      </c>
      <c r="B4266" t="s">
        <v>781</v>
      </c>
      <c r="C4266" t="s">
        <v>782</v>
      </c>
      <c r="D4266" t="s">
        <v>867</v>
      </c>
      <c r="E4266" t="s">
        <v>868</v>
      </c>
      <c r="F4266" t="str">
        <f t="shared" si="400"/>
        <v>1505</v>
      </c>
      <c r="G4266" t="s">
        <v>144</v>
      </c>
      <c r="H4266" t="s">
        <v>145</v>
      </c>
      <c r="I4266" s="91">
        <v>194.25</v>
      </c>
      <c r="J4266" s="91">
        <v>359.58</v>
      </c>
      <c r="K4266" s="91">
        <v>216.36</v>
      </c>
      <c r="L4266" s="91">
        <v>94</v>
      </c>
      <c r="M4266" s="91">
        <v>936.49</v>
      </c>
      <c r="N4266" s="91">
        <v>318.69</v>
      </c>
      <c r="O4266" s="91">
        <v>287.82</v>
      </c>
      <c r="P4266" s="91">
        <v>111.75</v>
      </c>
      <c r="Q4266" s="91">
        <v>349.77</v>
      </c>
      <c r="R4266" s="91">
        <v>653.6</v>
      </c>
      <c r="S4266" s="91">
        <v>422.67</v>
      </c>
      <c r="T4266" s="91">
        <v>168.02</v>
      </c>
      <c r="U4266" s="91">
        <f t="shared" si="401"/>
        <v>4113</v>
      </c>
      <c r="V4266" s="82" t="str">
        <f t="shared" si="399"/>
        <v>154911505921</v>
      </c>
      <c r="W4266" s="83">
        <f>VLOOKUP(V4266,Factors!$E$6:$H$5950,4,FALSE)</f>
        <v>0.1119</v>
      </c>
      <c r="X4266" t="str">
        <f>VLOOKUP(V4266,Factors!$E$6:$F$5950,2,FALSE)</f>
        <v>Customers-All</v>
      </c>
      <c r="Y4266" s="92">
        <f t="shared" si="402"/>
        <v>460.24470000000002</v>
      </c>
      <c r="Z4266" s="92">
        <f t="shared" si="403"/>
        <v>3652.7552999999998</v>
      </c>
      <c r="AA4266" s="92">
        <f t="shared" si="404"/>
        <v>4113</v>
      </c>
    </row>
    <row r="4267" spans="1:27" x14ac:dyDescent="0.25">
      <c r="A4267" t="s">
        <v>866</v>
      </c>
      <c r="B4267" t="s">
        <v>781</v>
      </c>
      <c r="C4267" t="s">
        <v>782</v>
      </c>
      <c r="D4267" t="s">
        <v>867</v>
      </c>
      <c r="E4267" t="s">
        <v>868</v>
      </c>
      <c r="F4267" t="str">
        <f t="shared" si="400"/>
        <v>1505</v>
      </c>
      <c r="G4267" t="s">
        <v>146</v>
      </c>
      <c r="H4267" t="s">
        <v>147</v>
      </c>
      <c r="I4267" s="91"/>
      <c r="J4267" s="91">
        <v>2882.59</v>
      </c>
      <c r="K4267" s="91">
        <v>2568.9</v>
      </c>
      <c r="L4267" s="91"/>
      <c r="M4267" s="91">
        <v>1659.59</v>
      </c>
      <c r="N4267" s="91">
        <v>140.94999999999999</v>
      </c>
      <c r="O4267" s="91">
        <v>734.55</v>
      </c>
      <c r="P4267" s="91">
        <v>819.55</v>
      </c>
      <c r="Q4267" s="91">
        <v>1266.52</v>
      </c>
      <c r="R4267" s="91">
        <v>1098.1199999999999</v>
      </c>
      <c r="S4267" s="91">
        <v>1185.4100000000001</v>
      </c>
      <c r="T4267" s="91"/>
      <c r="U4267" s="91">
        <f t="shared" si="401"/>
        <v>12356.18</v>
      </c>
      <c r="V4267" s="82" t="str">
        <f t="shared" si="399"/>
        <v>154911505921</v>
      </c>
      <c r="W4267" s="83">
        <f>VLOOKUP(V4267,Factors!$E$6:$H$5950,4,FALSE)</f>
        <v>0.1119</v>
      </c>
      <c r="X4267" t="str">
        <f>VLOOKUP(V4267,Factors!$E$6:$F$5950,2,FALSE)</f>
        <v>Customers-All</v>
      </c>
      <c r="Y4267" s="92">
        <f t="shared" si="402"/>
        <v>1382.6565419999999</v>
      </c>
      <c r="Z4267" s="92">
        <f t="shared" si="403"/>
        <v>10973.523458</v>
      </c>
      <c r="AA4267" s="92">
        <f t="shared" si="404"/>
        <v>12356.18</v>
      </c>
    </row>
    <row r="4268" spans="1:27" x14ac:dyDescent="0.25">
      <c r="A4268" t="s">
        <v>866</v>
      </c>
      <c r="B4268" t="s">
        <v>781</v>
      </c>
      <c r="C4268" t="s">
        <v>782</v>
      </c>
      <c r="D4268" t="s">
        <v>867</v>
      </c>
      <c r="E4268" t="s">
        <v>868</v>
      </c>
      <c r="F4268" t="str">
        <f t="shared" si="400"/>
        <v>1505</v>
      </c>
      <c r="G4268" t="s">
        <v>148</v>
      </c>
      <c r="H4268" t="s">
        <v>149</v>
      </c>
      <c r="I4268" s="91"/>
      <c r="J4268" s="91"/>
      <c r="K4268" s="91"/>
      <c r="L4268" s="91"/>
      <c r="M4268" s="91"/>
      <c r="N4268" s="91">
        <v>27.89</v>
      </c>
      <c r="O4268" s="91"/>
      <c r="P4268" s="91"/>
      <c r="Q4268" s="91"/>
      <c r="R4268" s="91"/>
      <c r="S4268" s="91">
        <v>11.78</v>
      </c>
      <c r="T4268" s="91"/>
      <c r="U4268" s="91">
        <f t="shared" si="401"/>
        <v>39.67</v>
      </c>
      <c r="V4268" s="82" t="str">
        <f t="shared" si="399"/>
        <v>154911505921</v>
      </c>
      <c r="W4268" s="83">
        <f>VLOOKUP(V4268,Factors!$E$6:$H$5950,4,FALSE)</f>
        <v>0.1119</v>
      </c>
      <c r="X4268" t="str">
        <f>VLOOKUP(V4268,Factors!$E$6:$F$5950,2,FALSE)</f>
        <v>Customers-All</v>
      </c>
      <c r="Y4268" s="92">
        <f t="shared" si="402"/>
        <v>4.4390730000000005</v>
      </c>
      <c r="Z4268" s="92">
        <f t="shared" si="403"/>
        <v>35.230927000000001</v>
      </c>
      <c r="AA4268" s="92">
        <f t="shared" si="404"/>
        <v>39.67</v>
      </c>
    </row>
    <row r="4269" spans="1:27" x14ac:dyDescent="0.25">
      <c r="A4269" t="s">
        <v>866</v>
      </c>
      <c r="B4269" t="s">
        <v>781</v>
      </c>
      <c r="C4269" t="s">
        <v>782</v>
      </c>
      <c r="D4269" t="s">
        <v>867</v>
      </c>
      <c r="E4269" t="s">
        <v>868</v>
      </c>
      <c r="F4269" t="str">
        <f t="shared" si="400"/>
        <v>1505</v>
      </c>
      <c r="G4269" t="s">
        <v>150</v>
      </c>
      <c r="H4269" t="s">
        <v>151</v>
      </c>
      <c r="I4269" s="91"/>
      <c r="J4269" s="91"/>
      <c r="K4269" s="91"/>
      <c r="L4269" s="91"/>
      <c r="M4269" s="91"/>
      <c r="N4269" s="91"/>
      <c r="O4269" s="91"/>
      <c r="P4269" s="91"/>
      <c r="Q4269" s="91"/>
      <c r="R4269" s="91"/>
      <c r="S4269" s="91">
        <v>100</v>
      </c>
      <c r="T4269" s="91"/>
      <c r="U4269" s="91">
        <f t="shared" si="401"/>
        <v>100</v>
      </c>
      <c r="V4269" s="82" t="str">
        <f t="shared" si="399"/>
        <v>154911505921</v>
      </c>
      <c r="W4269" s="83">
        <f>VLOOKUP(V4269,Factors!$E$6:$H$5950,4,FALSE)</f>
        <v>0.1119</v>
      </c>
      <c r="X4269" t="str">
        <f>VLOOKUP(V4269,Factors!$E$6:$F$5950,2,FALSE)</f>
        <v>Customers-All</v>
      </c>
      <c r="Y4269" s="92">
        <f t="shared" si="402"/>
        <v>11.19</v>
      </c>
      <c r="Z4269" s="92">
        <f t="shared" si="403"/>
        <v>88.81</v>
      </c>
      <c r="AA4269" s="92">
        <f t="shared" si="404"/>
        <v>100</v>
      </c>
    </row>
    <row r="4270" spans="1:27" x14ac:dyDescent="0.25">
      <c r="A4270" t="s">
        <v>866</v>
      </c>
      <c r="B4270" t="s">
        <v>781</v>
      </c>
      <c r="C4270" t="s">
        <v>782</v>
      </c>
      <c r="D4270" t="s">
        <v>867</v>
      </c>
      <c r="E4270" t="s">
        <v>868</v>
      </c>
      <c r="F4270" t="str">
        <f t="shared" si="400"/>
        <v>1505</v>
      </c>
      <c r="G4270" t="s">
        <v>152</v>
      </c>
      <c r="H4270" t="s">
        <v>153</v>
      </c>
      <c r="I4270" s="91"/>
      <c r="J4270" s="91"/>
      <c r="K4270" s="91"/>
      <c r="L4270" s="91"/>
      <c r="M4270" s="91"/>
      <c r="N4270" s="91"/>
      <c r="O4270" s="91"/>
      <c r="P4270" s="91"/>
      <c r="Q4270" s="91"/>
      <c r="R4270" s="91"/>
      <c r="S4270" s="91"/>
      <c r="T4270" s="91">
        <v>684.25</v>
      </c>
      <c r="U4270" s="91">
        <f t="shared" si="401"/>
        <v>684.25</v>
      </c>
      <c r="V4270" s="82" t="str">
        <f t="shared" si="399"/>
        <v>154911505921</v>
      </c>
      <c r="W4270" s="83">
        <f>VLOOKUP(V4270,Factors!$E$6:$H$5950,4,FALSE)</f>
        <v>0.1119</v>
      </c>
      <c r="X4270" t="str">
        <f>VLOOKUP(V4270,Factors!$E$6:$F$5950,2,FALSE)</f>
        <v>Customers-All</v>
      </c>
      <c r="Y4270" s="92">
        <f t="shared" si="402"/>
        <v>76.567575000000005</v>
      </c>
      <c r="Z4270" s="92">
        <f t="shared" si="403"/>
        <v>607.68242499999997</v>
      </c>
      <c r="AA4270" s="92">
        <f t="shared" si="404"/>
        <v>684.25</v>
      </c>
    </row>
    <row r="4271" spans="1:27" x14ac:dyDescent="0.25">
      <c r="A4271" t="s">
        <v>866</v>
      </c>
      <c r="B4271" t="s">
        <v>781</v>
      </c>
      <c r="C4271" t="s">
        <v>782</v>
      </c>
      <c r="D4271" t="s">
        <v>869</v>
      </c>
      <c r="E4271" t="s">
        <v>870</v>
      </c>
      <c r="F4271" t="str">
        <f t="shared" si="400"/>
        <v>2966</v>
      </c>
      <c r="G4271" t="s">
        <v>144</v>
      </c>
      <c r="H4271" t="s">
        <v>145</v>
      </c>
      <c r="I4271" s="91"/>
      <c r="J4271" s="91">
        <v>33.1</v>
      </c>
      <c r="K4271" s="91"/>
      <c r="L4271" s="91"/>
      <c r="M4271" s="91">
        <v>106.79</v>
      </c>
      <c r="N4271" s="91"/>
      <c r="O4271" s="91"/>
      <c r="P4271" s="91"/>
      <c r="Q4271" s="91"/>
      <c r="R4271" s="91">
        <v>25.96</v>
      </c>
      <c r="S4271" s="91"/>
      <c r="T4271" s="91"/>
      <c r="U4271" s="91">
        <f t="shared" si="401"/>
        <v>165.85000000000002</v>
      </c>
      <c r="V4271" s="82" t="str">
        <f t="shared" si="399"/>
        <v>154912966921</v>
      </c>
      <c r="W4271" s="83">
        <f>VLOOKUP(V4271,Factors!$E$6:$H$5950,4,FALSE)</f>
        <v>0.1119</v>
      </c>
      <c r="X4271" t="str">
        <f>VLOOKUP(V4271,Factors!$E$6:$F$5950,2,FALSE)</f>
        <v>Customers-All</v>
      </c>
      <c r="Y4271" s="92">
        <f t="shared" si="402"/>
        <v>18.558615000000003</v>
      </c>
      <c r="Z4271" s="92">
        <f t="shared" si="403"/>
        <v>147.29138500000002</v>
      </c>
      <c r="AA4271" s="92">
        <f t="shared" si="404"/>
        <v>165.85000000000002</v>
      </c>
    </row>
    <row r="4272" spans="1:27" x14ac:dyDescent="0.25">
      <c r="A4272" t="s">
        <v>866</v>
      </c>
      <c r="B4272" t="s">
        <v>903</v>
      </c>
      <c r="C4272" t="s">
        <v>904</v>
      </c>
      <c r="D4272" t="s">
        <v>867</v>
      </c>
      <c r="E4272" t="s">
        <v>868</v>
      </c>
      <c r="F4272" t="str">
        <f t="shared" si="400"/>
        <v>1505</v>
      </c>
      <c r="G4272" t="s">
        <v>110</v>
      </c>
      <c r="H4272" t="s">
        <v>111</v>
      </c>
      <c r="I4272" s="91">
        <v>11176.54</v>
      </c>
      <c r="J4272" s="91">
        <v>11708.76</v>
      </c>
      <c r="K4272" s="91">
        <v>9891.2099999999991</v>
      </c>
      <c r="L4272" s="91">
        <v>12089.26</v>
      </c>
      <c r="M4272" s="91">
        <v>11081.82</v>
      </c>
      <c r="N4272" s="91">
        <v>11333.68</v>
      </c>
      <c r="O4272" s="91">
        <v>8563.23</v>
      </c>
      <c r="P4272" s="91">
        <v>8027.45</v>
      </c>
      <c r="Q4272" s="91">
        <v>11484.8</v>
      </c>
      <c r="R4272" s="91">
        <v>12089.26</v>
      </c>
      <c r="S4272" s="91">
        <v>11067.14</v>
      </c>
      <c r="T4272" s="91">
        <v>8737.2099999999991</v>
      </c>
      <c r="U4272" s="91">
        <f t="shared" si="401"/>
        <v>127250.35999999999</v>
      </c>
      <c r="V4272" s="82" t="str">
        <f t="shared" si="399"/>
        <v>154921505921</v>
      </c>
      <c r="W4272" s="83">
        <f>VLOOKUP(V4272,Factors!$E$6:$H$5950,4,FALSE)</f>
        <v>0.1124</v>
      </c>
      <c r="X4272" t="str">
        <f>VLOOKUP(V4272,Factors!$E$6:$F$5950,2,FALSE)</f>
        <v>3-factor</v>
      </c>
      <c r="Y4272" s="92">
        <f t="shared" si="402"/>
        <v>14302.940463999998</v>
      </c>
      <c r="Z4272" s="92">
        <f t="shared" si="403"/>
        <v>112947.41953599999</v>
      </c>
      <c r="AA4272" s="92">
        <f t="shared" si="404"/>
        <v>127250.35999999999</v>
      </c>
    </row>
    <row r="4273" spans="1:27" x14ac:dyDescent="0.25">
      <c r="A4273" t="s">
        <v>866</v>
      </c>
      <c r="B4273" t="s">
        <v>903</v>
      </c>
      <c r="C4273" t="s">
        <v>904</v>
      </c>
      <c r="D4273" t="s">
        <v>867</v>
      </c>
      <c r="E4273" t="s">
        <v>868</v>
      </c>
      <c r="F4273" t="str">
        <f t="shared" si="400"/>
        <v>1505</v>
      </c>
      <c r="G4273" t="s">
        <v>88</v>
      </c>
      <c r="H4273" t="s">
        <v>89</v>
      </c>
      <c r="I4273" s="91">
        <v>1577.16</v>
      </c>
      <c r="J4273" s="91">
        <v>1577.16</v>
      </c>
      <c r="K4273" s="91">
        <v>1628.42</v>
      </c>
      <c r="L4273" s="91">
        <v>1628.42</v>
      </c>
      <c r="M4273" s="91">
        <v>1628.42</v>
      </c>
      <c r="N4273" s="91">
        <v>1628.42</v>
      </c>
      <c r="O4273" s="91">
        <v>1628.42</v>
      </c>
      <c r="P4273" s="91">
        <v>1628.42</v>
      </c>
      <c r="Q4273" s="91">
        <v>1628.42</v>
      </c>
      <c r="R4273" s="91">
        <v>1628.42</v>
      </c>
      <c r="S4273" s="91">
        <v>1726.12</v>
      </c>
      <c r="T4273" s="91">
        <v>1726.12</v>
      </c>
      <c r="U4273" s="91">
        <f t="shared" si="401"/>
        <v>19633.919999999998</v>
      </c>
      <c r="V4273" s="82" t="str">
        <f t="shared" si="399"/>
        <v>154921505921</v>
      </c>
      <c r="W4273" s="83">
        <f>VLOOKUP(V4273,Factors!$E$6:$H$5950,4,FALSE)</f>
        <v>0.1124</v>
      </c>
      <c r="X4273" t="str">
        <f>VLOOKUP(V4273,Factors!$E$6:$F$5950,2,FALSE)</f>
        <v>3-factor</v>
      </c>
      <c r="Y4273" s="92">
        <f t="shared" si="402"/>
        <v>2206.8526079999997</v>
      </c>
      <c r="Z4273" s="92">
        <f t="shared" si="403"/>
        <v>17427.067391999997</v>
      </c>
      <c r="AA4273" s="92">
        <f t="shared" si="404"/>
        <v>19633.919999999998</v>
      </c>
    </row>
    <row r="4274" spans="1:27" x14ac:dyDescent="0.25">
      <c r="A4274" t="s">
        <v>866</v>
      </c>
      <c r="B4274" t="s">
        <v>903</v>
      </c>
      <c r="C4274" t="s">
        <v>904</v>
      </c>
      <c r="D4274" t="s">
        <v>867</v>
      </c>
      <c r="E4274" t="s">
        <v>868</v>
      </c>
      <c r="F4274" t="str">
        <f t="shared" si="400"/>
        <v>1505</v>
      </c>
      <c r="G4274" t="s">
        <v>90</v>
      </c>
      <c r="H4274" t="s">
        <v>91</v>
      </c>
      <c r="I4274" s="91">
        <v>6127.18</v>
      </c>
      <c r="J4274" s="91">
        <v>6127.18</v>
      </c>
      <c r="K4274" s="91">
        <v>6326.3</v>
      </c>
      <c r="L4274" s="91">
        <v>6326.3</v>
      </c>
      <c r="M4274" s="91">
        <v>6326.31</v>
      </c>
      <c r="N4274" s="91">
        <v>6326.31</v>
      </c>
      <c r="O4274" s="91">
        <v>6326.33</v>
      </c>
      <c r="P4274" s="91">
        <v>6326.32</v>
      </c>
      <c r="Q4274" s="91">
        <v>6326.31</v>
      </c>
      <c r="R4274" s="91">
        <v>6326.3</v>
      </c>
      <c r="S4274" s="91">
        <v>6705.87</v>
      </c>
      <c r="T4274" s="91">
        <v>6705.86</v>
      </c>
      <c r="U4274" s="91">
        <f t="shared" si="401"/>
        <v>76276.570000000007</v>
      </c>
      <c r="V4274" s="82" t="str">
        <f t="shared" si="399"/>
        <v>154921505921</v>
      </c>
      <c r="W4274" s="83">
        <f>VLOOKUP(V4274,Factors!$E$6:$H$5950,4,FALSE)</f>
        <v>0.1124</v>
      </c>
      <c r="X4274" t="str">
        <f>VLOOKUP(V4274,Factors!$E$6:$F$5950,2,FALSE)</f>
        <v>3-factor</v>
      </c>
      <c r="Y4274" s="92">
        <f t="shared" si="402"/>
        <v>8573.486468000001</v>
      </c>
      <c r="Z4274" s="92">
        <f t="shared" si="403"/>
        <v>67703.083532000004</v>
      </c>
      <c r="AA4274" s="92">
        <f t="shared" si="404"/>
        <v>76276.570000000007</v>
      </c>
    </row>
    <row r="4275" spans="1:27" x14ac:dyDescent="0.25">
      <c r="A4275" t="s">
        <v>866</v>
      </c>
      <c r="B4275" t="s">
        <v>903</v>
      </c>
      <c r="C4275" t="s">
        <v>904</v>
      </c>
      <c r="D4275" t="s">
        <v>867</v>
      </c>
      <c r="E4275" t="s">
        <v>868</v>
      </c>
      <c r="F4275" t="str">
        <f t="shared" si="400"/>
        <v>1505</v>
      </c>
      <c r="G4275" t="s">
        <v>118</v>
      </c>
      <c r="H4275" t="s">
        <v>119</v>
      </c>
      <c r="I4275" s="91"/>
      <c r="J4275" s="91"/>
      <c r="K4275" s="91"/>
      <c r="L4275" s="91"/>
      <c r="M4275" s="91"/>
      <c r="N4275" s="91"/>
      <c r="O4275" s="91"/>
      <c r="P4275" s="91"/>
      <c r="Q4275" s="91"/>
      <c r="R4275" s="91"/>
      <c r="S4275" s="91">
        <v>450</v>
      </c>
      <c r="T4275" s="91"/>
      <c r="U4275" s="91">
        <f t="shared" si="401"/>
        <v>450</v>
      </c>
      <c r="V4275" s="82" t="str">
        <f t="shared" si="399"/>
        <v>154921505921</v>
      </c>
      <c r="W4275" s="83">
        <f>VLOOKUP(V4275,Factors!$E$6:$H$5950,4,FALSE)</f>
        <v>0.1124</v>
      </c>
      <c r="X4275" t="str">
        <f>VLOOKUP(V4275,Factors!$E$6:$F$5950,2,FALSE)</f>
        <v>3-factor</v>
      </c>
      <c r="Y4275" s="92">
        <f t="shared" si="402"/>
        <v>50.58</v>
      </c>
      <c r="Z4275" s="92">
        <f t="shared" si="403"/>
        <v>399.42</v>
      </c>
      <c r="AA4275" s="92">
        <f t="shared" si="404"/>
        <v>450</v>
      </c>
    </row>
    <row r="4276" spans="1:27" x14ac:dyDescent="0.25">
      <c r="A4276" t="s">
        <v>866</v>
      </c>
      <c r="B4276" t="s">
        <v>903</v>
      </c>
      <c r="C4276" t="s">
        <v>904</v>
      </c>
      <c r="D4276" t="s">
        <v>867</v>
      </c>
      <c r="E4276" t="s">
        <v>868</v>
      </c>
      <c r="F4276" t="str">
        <f t="shared" si="400"/>
        <v>1505</v>
      </c>
      <c r="G4276" t="s">
        <v>120</v>
      </c>
      <c r="H4276" t="s">
        <v>121</v>
      </c>
      <c r="I4276" s="91">
        <v>352.57</v>
      </c>
      <c r="J4276" s="91"/>
      <c r="K4276" s="91"/>
      <c r="L4276" s="91"/>
      <c r="M4276" s="91"/>
      <c r="N4276" s="91"/>
      <c r="O4276" s="91"/>
      <c r="P4276" s="91"/>
      <c r="Q4276" s="91"/>
      <c r="R4276" s="91"/>
      <c r="S4276" s="91"/>
      <c r="T4276" s="91"/>
      <c r="U4276" s="91">
        <f t="shared" si="401"/>
        <v>352.57</v>
      </c>
      <c r="V4276" s="82" t="str">
        <f t="shared" si="399"/>
        <v>154921505921</v>
      </c>
      <c r="W4276" s="83">
        <f>VLOOKUP(V4276,Factors!$E$6:$H$5950,4,FALSE)</f>
        <v>0.1124</v>
      </c>
      <c r="X4276" t="str">
        <f>VLOOKUP(V4276,Factors!$E$6:$F$5950,2,FALSE)</f>
        <v>3-factor</v>
      </c>
      <c r="Y4276" s="92">
        <f t="shared" si="402"/>
        <v>39.628867999999997</v>
      </c>
      <c r="Z4276" s="92">
        <f t="shared" si="403"/>
        <v>312.94113199999998</v>
      </c>
      <c r="AA4276" s="92">
        <f t="shared" si="404"/>
        <v>352.57</v>
      </c>
    </row>
    <row r="4277" spans="1:27" x14ac:dyDescent="0.25">
      <c r="A4277" t="s">
        <v>866</v>
      </c>
      <c r="B4277" t="s">
        <v>903</v>
      </c>
      <c r="C4277" t="s">
        <v>904</v>
      </c>
      <c r="D4277" t="s">
        <v>867</v>
      </c>
      <c r="E4277" t="s">
        <v>868</v>
      </c>
      <c r="F4277" t="str">
        <f t="shared" si="400"/>
        <v>1505</v>
      </c>
      <c r="G4277" t="s">
        <v>94</v>
      </c>
      <c r="H4277" t="s">
        <v>95</v>
      </c>
      <c r="I4277" s="91"/>
      <c r="J4277" s="91"/>
      <c r="K4277" s="91"/>
      <c r="L4277" s="91"/>
      <c r="M4277" s="91"/>
      <c r="N4277" s="91"/>
      <c r="O4277" s="91"/>
      <c r="P4277" s="91"/>
      <c r="Q4277" s="91"/>
      <c r="R4277" s="91"/>
      <c r="S4277" s="91"/>
      <c r="T4277" s="91">
        <v>22.69</v>
      </c>
      <c r="U4277" s="91">
        <f t="shared" si="401"/>
        <v>22.69</v>
      </c>
      <c r="V4277" s="82" t="str">
        <f t="shared" si="399"/>
        <v>154921505921</v>
      </c>
      <c r="W4277" s="83">
        <f>VLOOKUP(V4277,Factors!$E$6:$H$5950,4,FALSE)</f>
        <v>0.1124</v>
      </c>
      <c r="X4277" t="str">
        <f>VLOOKUP(V4277,Factors!$E$6:$F$5950,2,FALSE)</f>
        <v>3-factor</v>
      </c>
      <c r="Y4277" s="92">
        <f t="shared" si="402"/>
        <v>2.5503560000000003</v>
      </c>
      <c r="Z4277" s="92">
        <f t="shared" si="403"/>
        <v>20.139644000000001</v>
      </c>
      <c r="AA4277" s="92">
        <f t="shared" si="404"/>
        <v>22.69</v>
      </c>
    </row>
    <row r="4278" spans="1:27" x14ac:dyDescent="0.25">
      <c r="A4278" t="s">
        <v>866</v>
      </c>
      <c r="B4278" t="s">
        <v>903</v>
      </c>
      <c r="C4278" t="s">
        <v>904</v>
      </c>
      <c r="D4278" t="s">
        <v>867</v>
      </c>
      <c r="E4278" t="s">
        <v>868</v>
      </c>
      <c r="F4278" t="str">
        <f t="shared" si="400"/>
        <v>1505</v>
      </c>
      <c r="G4278" t="s">
        <v>122</v>
      </c>
      <c r="H4278" t="s">
        <v>123</v>
      </c>
      <c r="I4278" s="91"/>
      <c r="J4278" s="91"/>
      <c r="K4278" s="91"/>
      <c r="L4278" s="91"/>
      <c r="M4278" s="91"/>
      <c r="N4278" s="91"/>
      <c r="O4278" s="91">
        <v>110</v>
      </c>
      <c r="P4278" s="91"/>
      <c r="Q4278" s="91"/>
      <c r="R4278" s="91"/>
      <c r="S4278" s="91"/>
      <c r="T4278" s="91"/>
      <c r="U4278" s="91">
        <f t="shared" si="401"/>
        <v>110</v>
      </c>
      <c r="V4278" s="82" t="str">
        <f t="shared" si="399"/>
        <v>154921505921</v>
      </c>
      <c r="W4278" s="83">
        <f>VLOOKUP(V4278,Factors!$E$6:$H$5950,4,FALSE)</f>
        <v>0.1124</v>
      </c>
      <c r="X4278" t="str">
        <f>VLOOKUP(V4278,Factors!$E$6:$F$5950,2,FALSE)</f>
        <v>3-factor</v>
      </c>
      <c r="Y4278" s="92">
        <f t="shared" si="402"/>
        <v>12.364000000000001</v>
      </c>
      <c r="Z4278" s="92">
        <f t="shared" si="403"/>
        <v>97.635999999999996</v>
      </c>
      <c r="AA4278" s="92">
        <f t="shared" si="404"/>
        <v>110</v>
      </c>
    </row>
    <row r="4279" spans="1:27" x14ac:dyDescent="0.25">
      <c r="A4279" t="s">
        <v>866</v>
      </c>
      <c r="B4279" t="s">
        <v>903</v>
      </c>
      <c r="C4279" t="s">
        <v>904</v>
      </c>
      <c r="D4279" t="s">
        <v>867</v>
      </c>
      <c r="E4279" t="s">
        <v>868</v>
      </c>
      <c r="F4279" t="str">
        <f t="shared" si="400"/>
        <v>1505</v>
      </c>
      <c r="G4279" t="s">
        <v>128</v>
      </c>
      <c r="H4279" t="s">
        <v>129</v>
      </c>
      <c r="I4279" s="91"/>
      <c r="J4279" s="91"/>
      <c r="K4279" s="91"/>
      <c r="L4279" s="91"/>
      <c r="M4279" s="91"/>
      <c r="N4279" s="91"/>
      <c r="O4279" s="91"/>
      <c r="P4279" s="91"/>
      <c r="Q4279" s="91"/>
      <c r="R4279" s="91"/>
      <c r="S4279" s="91">
        <v>1557.97</v>
      </c>
      <c r="T4279" s="91">
        <v>-1557.97</v>
      </c>
      <c r="U4279" s="91">
        <f t="shared" si="401"/>
        <v>0</v>
      </c>
      <c r="V4279" s="82" t="str">
        <f t="shared" si="399"/>
        <v>154921505921</v>
      </c>
      <c r="W4279" s="83">
        <f>VLOOKUP(V4279,Factors!$E$6:$H$5950,4,FALSE)</f>
        <v>0.1124</v>
      </c>
      <c r="X4279" t="str">
        <f>VLOOKUP(V4279,Factors!$E$6:$F$5950,2,FALSE)</f>
        <v>3-factor</v>
      </c>
      <c r="Y4279" s="92">
        <f t="shared" si="402"/>
        <v>0</v>
      </c>
      <c r="Z4279" s="92">
        <f t="shared" si="403"/>
        <v>0</v>
      </c>
      <c r="AA4279" s="92">
        <f t="shared" si="404"/>
        <v>0</v>
      </c>
    </row>
    <row r="4280" spans="1:27" x14ac:dyDescent="0.25">
      <c r="A4280" t="s">
        <v>866</v>
      </c>
      <c r="B4280" t="s">
        <v>903</v>
      </c>
      <c r="C4280" t="s">
        <v>904</v>
      </c>
      <c r="D4280" t="s">
        <v>867</v>
      </c>
      <c r="E4280" t="s">
        <v>868</v>
      </c>
      <c r="F4280" t="str">
        <f t="shared" si="400"/>
        <v>1505</v>
      </c>
      <c r="G4280" t="s">
        <v>98</v>
      </c>
      <c r="H4280" t="s">
        <v>99</v>
      </c>
      <c r="I4280" s="91"/>
      <c r="J4280" s="91"/>
      <c r="K4280" s="91"/>
      <c r="L4280" s="91">
        <v>2.61</v>
      </c>
      <c r="M4280" s="91"/>
      <c r="N4280" s="91"/>
      <c r="O4280" s="91"/>
      <c r="P4280" s="91">
        <v>3.59</v>
      </c>
      <c r="Q4280" s="91"/>
      <c r="R4280" s="91"/>
      <c r="S4280" s="91"/>
      <c r="T4280" s="91"/>
      <c r="U4280" s="91">
        <f t="shared" si="401"/>
        <v>6.1999999999999993</v>
      </c>
      <c r="V4280" s="82" t="str">
        <f t="shared" si="399"/>
        <v>154921505921</v>
      </c>
      <c r="W4280" s="83">
        <f>VLOOKUP(V4280,Factors!$E$6:$H$5950,4,FALSE)</f>
        <v>0.1124</v>
      </c>
      <c r="X4280" t="str">
        <f>VLOOKUP(V4280,Factors!$E$6:$F$5950,2,FALSE)</f>
        <v>3-factor</v>
      </c>
      <c r="Y4280" s="92">
        <f t="shared" si="402"/>
        <v>0.69687999999999994</v>
      </c>
      <c r="Z4280" s="92">
        <f t="shared" si="403"/>
        <v>5.5031199999999991</v>
      </c>
      <c r="AA4280" s="92">
        <f t="shared" si="404"/>
        <v>6.1999999999999993</v>
      </c>
    </row>
    <row r="4281" spans="1:27" x14ac:dyDescent="0.25">
      <c r="A4281" t="s">
        <v>866</v>
      </c>
      <c r="B4281" t="s">
        <v>903</v>
      </c>
      <c r="C4281" t="s">
        <v>904</v>
      </c>
      <c r="D4281" t="s">
        <v>867</v>
      </c>
      <c r="E4281" t="s">
        <v>868</v>
      </c>
      <c r="F4281" t="str">
        <f t="shared" si="400"/>
        <v>1505</v>
      </c>
      <c r="G4281" t="s">
        <v>215</v>
      </c>
      <c r="H4281" t="s">
        <v>216</v>
      </c>
      <c r="I4281" s="91"/>
      <c r="J4281" s="91"/>
      <c r="K4281" s="91"/>
      <c r="L4281" s="91"/>
      <c r="M4281" s="91">
        <v>23.34</v>
      </c>
      <c r="N4281" s="91"/>
      <c r="O4281" s="91"/>
      <c r="P4281" s="91"/>
      <c r="Q4281" s="91"/>
      <c r="R4281" s="91">
        <v>21.93</v>
      </c>
      <c r="S4281" s="91"/>
      <c r="T4281" s="91"/>
      <c r="U4281" s="91">
        <f t="shared" si="401"/>
        <v>45.269999999999996</v>
      </c>
      <c r="V4281" s="82" t="str">
        <f t="shared" si="399"/>
        <v>154921505921</v>
      </c>
      <c r="W4281" s="83">
        <f>VLOOKUP(V4281,Factors!$E$6:$H$5950,4,FALSE)</f>
        <v>0.1124</v>
      </c>
      <c r="X4281" t="str">
        <f>VLOOKUP(V4281,Factors!$E$6:$F$5950,2,FALSE)</f>
        <v>3-factor</v>
      </c>
      <c r="Y4281" s="92">
        <f t="shared" si="402"/>
        <v>5.0883479999999999</v>
      </c>
      <c r="Z4281" s="92">
        <f t="shared" si="403"/>
        <v>40.181652</v>
      </c>
      <c r="AA4281" s="92">
        <f t="shared" si="404"/>
        <v>45.269999999999996</v>
      </c>
    </row>
    <row r="4282" spans="1:27" x14ac:dyDescent="0.25">
      <c r="A4282" t="s">
        <v>866</v>
      </c>
      <c r="B4282" t="s">
        <v>903</v>
      </c>
      <c r="C4282" t="s">
        <v>904</v>
      </c>
      <c r="D4282" t="s">
        <v>867</v>
      </c>
      <c r="E4282" t="s">
        <v>868</v>
      </c>
      <c r="F4282" t="str">
        <f t="shared" si="400"/>
        <v>1505</v>
      </c>
      <c r="G4282" t="s">
        <v>130</v>
      </c>
      <c r="H4282" t="s">
        <v>131</v>
      </c>
      <c r="I4282" s="91">
        <v>26.95</v>
      </c>
      <c r="J4282" s="91">
        <v>38.35</v>
      </c>
      <c r="K4282" s="91">
        <v>209.49</v>
      </c>
      <c r="L4282" s="91">
        <v>21.72</v>
      </c>
      <c r="M4282" s="91">
        <v>62.56</v>
      </c>
      <c r="N4282" s="91">
        <v>193.14</v>
      </c>
      <c r="O4282" s="91">
        <v>28.73</v>
      </c>
      <c r="P4282" s="91">
        <v>12.88</v>
      </c>
      <c r="Q4282" s="91">
        <v>46.74</v>
      </c>
      <c r="R4282" s="91">
        <v>51.05</v>
      </c>
      <c r="S4282" s="91">
        <v>55.22</v>
      </c>
      <c r="T4282" s="91">
        <v>6.5</v>
      </c>
      <c r="U4282" s="91">
        <f t="shared" si="401"/>
        <v>753.33</v>
      </c>
      <c r="V4282" s="82" t="str">
        <f t="shared" si="399"/>
        <v>154921505921</v>
      </c>
      <c r="W4282" s="83">
        <f>VLOOKUP(V4282,Factors!$E$6:$H$5950,4,FALSE)</f>
        <v>0.1124</v>
      </c>
      <c r="X4282" t="str">
        <f>VLOOKUP(V4282,Factors!$E$6:$F$5950,2,FALSE)</f>
        <v>3-factor</v>
      </c>
      <c r="Y4282" s="92">
        <f t="shared" si="402"/>
        <v>84.674292000000008</v>
      </c>
      <c r="Z4282" s="92">
        <f t="shared" si="403"/>
        <v>668.655708</v>
      </c>
      <c r="AA4282" s="92">
        <f t="shared" si="404"/>
        <v>753.33</v>
      </c>
    </row>
    <row r="4283" spans="1:27" x14ac:dyDescent="0.25">
      <c r="A4283" t="s">
        <v>866</v>
      </c>
      <c r="B4283" t="s">
        <v>903</v>
      </c>
      <c r="C4283" t="s">
        <v>904</v>
      </c>
      <c r="D4283" t="s">
        <v>867</v>
      </c>
      <c r="E4283" t="s">
        <v>868</v>
      </c>
      <c r="F4283" t="str">
        <f t="shared" si="400"/>
        <v>1505</v>
      </c>
      <c r="G4283" t="s">
        <v>136</v>
      </c>
      <c r="H4283" t="s">
        <v>137</v>
      </c>
      <c r="I4283" s="91">
        <v>1.5</v>
      </c>
      <c r="J4283" s="91">
        <v>6.7</v>
      </c>
      <c r="K4283" s="91">
        <v>9</v>
      </c>
      <c r="L4283" s="91">
        <v>4.9000000000000004</v>
      </c>
      <c r="M4283" s="91"/>
      <c r="N4283" s="91">
        <v>1</v>
      </c>
      <c r="O4283" s="91"/>
      <c r="P4283" s="91">
        <v>2.7</v>
      </c>
      <c r="Q4283" s="91"/>
      <c r="R4283" s="91">
        <v>3.6</v>
      </c>
      <c r="S4283" s="91">
        <v>7.1</v>
      </c>
      <c r="T4283" s="91">
        <v>11</v>
      </c>
      <c r="U4283" s="91">
        <f t="shared" si="401"/>
        <v>47.5</v>
      </c>
      <c r="V4283" s="82" t="str">
        <f t="shared" si="399"/>
        <v>154921505921</v>
      </c>
      <c r="W4283" s="83">
        <f>VLOOKUP(V4283,Factors!$E$6:$H$5950,4,FALSE)</f>
        <v>0.1124</v>
      </c>
      <c r="X4283" t="str">
        <f>VLOOKUP(V4283,Factors!$E$6:$F$5950,2,FALSE)</f>
        <v>3-factor</v>
      </c>
      <c r="Y4283" s="92">
        <f t="shared" si="402"/>
        <v>5.3390000000000004</v>
      </c>
      <c r="Z4283" s="92">
        <f t="shared" si="403"/>
        <v>42.161000000000001</v>
      </c>
      <c r="AA4283" s="92">
        <f t="shared" si="404"/>
        <v>47.5</v>
      </c>
    </row>
    <row r="4284" spans="1:27" x14ac:dyDescent="0.25">
      <c r="A4284" t="s">
        <v>866</v>
      </c>
      <c r="B4284" t="s">
        <v>903</v>
      </c>
      <c r="C4284" t="s">
        <v>904</v>
      </c>
      <c r="D4284" t="s">
        <v>867</v>
      </c>
      <c r="E4284" t="s">
        <v>868</v>
      </c>
      <c r="F4284" t="str">
        <f t="shared" si="400"/>
        <v>1505</v>
      </c>
      <c r="G4284" t="s">
        <v>342</v>
      </c>
      <c r="H4284" t="s">
        <v>343</v>
      </c>
      <c r="I4284" s="91"/>
      <c r="J4284" s="91"/>
      <c r="K4284" s="91"/>
      <c r="L4284" s="91"/>
      <c r="M4284" s="91"/>
      <c r="N4284" s="91"/>
      <c r="O4284" s="91"/>
      <c r="P4284" s="91"/>
      <c r="Q4284" s="91"/>
      <c r="R4284" s="91"/>
      <c r="S4284" s="91"/>
      <c r="T4284" s="91">
        <v>16</v>
      </c>
      <c r="U4284" s="91">
        <f t="shared" si="401"/>
        <v>16</v>
      </c>
      <c r="V4284" s="82" t="str">
        <f t="shared" si="399"/>
        <v>154921505921</v>
      </c>
      <c r="W4284" s="83">
        <f>VLOOKUP(V4284,Factors!$E$6:$H$5950,4,FALSE)</f>
        <v>0.1124</v>
      </c>
      <c r="X4284" t="str">
        <f>VLOOKUP(V4284,Factors!$E$6:$F$5950,2,FALSE)</f>
        <v>3-factor</v>
      </c>
      <c r="Y4284" s="92">
        <f t="shared" si="402"/>
        <v>1.7984</v>
      </c>
      <c r="Z4284" s="92">
        <f t="shared" si="403"/>
        <v>14.201599999999999</v>
      </c>
      <c r="AA4284" s="92">
        <f t="shared" si="404"/>
        <v>16</v>
      </c>
    </row>
    <row r="4285" spans="1:27" x14ac:dyDescent="0.25">
      <c r="A4285" t="s">
        <v>866</v>
      </c>
      <c r="B4285" t="s">
        <v>903</v>
      </c>
      <c r="C4285" t="s">
        <v>904</v>
      </c>
      <c r="D4285" t="s">
        <v>867</v>
      </c>
      <c r="E4285" t="s">
        <v>868</v>
      </c>
      <c r="F4285" t="str">
        <f t="shared" si="400"/>
        <v>1505</v>
      </c>
      <c r="G4285" t="s">
        <v>144</v>
      </c>
      <c r="H4285" t="s">
        <v>145</v>
      </c>
      <c r="I4285" s="91">
        <v>216.3</v>
      </c>
      <c r="J4285" s="91">
        <v>550.5</v>
      </c>
      <c r="K4285" s="91">
        <v>368.14</v>
      </c>
      <c r="L4285" s="91">
        <v>223.28</v>
      </c>
      <c r="M4285" s="91">
        <v>475.02</v>
      </c>
      <c r="N4285" s="91">
        <v>95.17</v>
      </c>
      <c r="O4285" s="91">
        <v>270.72000000000003</v>
      </c>
      <c r="P4285" s="91">
        <v>143.5</v>
      </c>
      <c r="Q4285" s="91">
        <v>297.25</v>
      </c>
      <c r="R4285" s="91">
        <v>422.01</v>
      </c>
      <c r="S4285" s="91">
        <v>323.01</v>
      </c>
      <c r="T4285" s="91">
        <v>382.04</v>
      </c>
      <c r="U4285" s="91">
        <f t="shared" si="401"/>
        <v>3766.9400000000005</v>
      </c>
      <c r="V4285" s="82" t="str">
        <f t="shared" si="399"/>
        <v>154921505921</v>
      </c>
      <c r="W4285" s="83">
        <f>VLOOKUP(V4285,Factors!$E$6:$H$5950,4,FALSE)</f>
        <v>0.1124</v>
      </c>
      <c r="X4285" t="str">
        <f>VLOOKUP(V4285,Factors!$E$6:$F$5950,2,FALSE)</f>
        <v>3-factor</v>
      </c>
      <c r="Y4285" s="92">
        <f t="shared" si="402"/>
        <v>423.40405600000008</v>
      </c>
      <c r="Z4285" s="92">
        <f t="shared" si="403"/>
        <v>3343.5359440000002</v>
      </c>
      <c r="AA4285" s="92">
        <f t="shared" si="404"/>
        <v>3766.9400000000005</v>
      </c>
    </row>
    <row r="4286" spans="1:27" x14ac:dyDescent="0.25">
      <c r="A4286" t="s">
        <v>866</v>
      </c>
      <c r="B4286" t="s">
        <v>903</v>
      </c>
      <c r="C4286" t="s">
        <v>904</v>
      </c>
      <c r="D4286" t="s">
        <v>867</v>
      </c>
      <c r="E4286" t="s">
        <v>868</v>
      </c>
      <c r="F4286" t="str">
        <f t="shared" si="400"/>
        <v>1505</v>
      </c>
      <c r="G4286" t="s">
        <v>146</v>
      </c>
      <c r="H4286" t="s">
        <v>147</v>
      </c>
      <c r="I4286" s="91"/>
      <c r="J4286" s="91">
        <v>381.6</v>
      </c>
      <c r="K4286" s="91">
        <v>759</v>
      </c>
      <c r="L4286" s="91"/>
      <c r="M4286" s="91">
        <v>975.87</v>
      </c>
      <c r="N4286" s="91"/>
      <c r="O4286" s="91">
        <v>1529.26</v>
      </c>
      <c r="P4286" s="91">
        <v>741.44</v>
      </c>
      <c r="Q4286" s="91"/>
      <c r="R4286" s="91"/>
      <c r="S4286" s="91"/>
      <c r="T4286" s="91">
        <v>1430.29</v>
      </c>
      <c r="U4286" s="91">
        <f t="shared" si="401"/>
        <v>5817.46</v>
      </c>
      <c r="V4286" s="82" t="str">
        <f t="shared" si="399"/>
        <v>154921505921</v>
      </c>
      <c r="W4286" s="83">
        <f>VLOOKUP(V4286,Factors!$E$6:$H$5950,4,FALSE)</f>
        <v>0.1124</v>
      </c>
      <c r="X4286" t="str">
        <f>VLOOKUP(V4286,Factors!$E$6:$F$5950,2,FALSE)</f>
        <v>3-factor</v>
      </c>
      <c r="Y4286" s="92">
        <f t="shared" si="402"/>
        <v>653.88250400000004</v>
      </c>
      <c r="Z4286" s="92">
        <f t="shared" si="403"/>
        <v>5163.5774959999999</v>
      </c>
      <c r="AA4286" s="92">
        <f t="shared" si="404"/>
        <v>5817.46</v>
      </c>
    </row>
    <row r="4287" spans="1:27" x14ac:dyDescent="0.25">
      <c r="A4287" t="s">
        <v>866</v>
      </c>
      <c r="B4287" t="s">
        <v>903</v>
      </c>
      <c r="C4287" t="s">
        <v>904</v>
      </c>
      <c r="D4287" t="s">
        <v>867</v>
      </c>
      <c r="E4287" t="s">
        <v>868</v>
      </c>
      <c r="F4287" t="str">
        <f t="shared" si="400"/>
        <v>1505</v>
      </c>
      <c r="G4287" t="s">
        <v>148</v>
      </c>
      <c r="H4287" t="s">
        <v>149</v>
      </c>
      <c r="I4287" s="91">
        <v>772.28</v>
      </c>
      <c r="J4287" s="91">
        <v>439.09</v>
      </c>
      <c r="K4287" s="91">
        <v>1994.3</v>
      </c>
      <c r="L4287" s="91">
        <v>2258.6999999999998</v>
      </c>
      <c r="M4287" s="91"/>
      <c r="N4287" s="91"/>
      <c r="O4287" s="91">
        <v>1100</v>
      </c>
      <c r="P4287" s="91"/>
      <c r="Q4287" s="91"/>
      <c r="R4287" s="91">
        <v>233.28</v>
      </c>
      <c r="S4287" s="91">
        <v>1764.18</v>
      </c>
      <c r="T4287" s="91"/>
      <c r="U4287" s="91">
        <f t="shared" si="401"/>
        <v>8561.83</v>
      </c>
      <c r="V4287" s="82" t="str">
        <f t="shared" si="399"/>
        <v>154921505921</v>
      </c>
      <c r="W4287" s="83">
        <f>VLOOKUP(V4287,Factors!$E$6:$H$5950,4,FALSE)</f>
        <v>0.1124</v>
      </c>
      <c r="X4287" t="str">
        <f>VLOOKUP(V4287,Factors!$E$6:$F$5950,2,FALSE)</f>
        <v>3-factor</v>
      </c>
      <c r="Y4287" s="92">
        <f t="shared" si="402"/>
        <v>962.349692</v>
      </c>
      <c r="Z4287" s="92">
        <f t="shared" si="403"/>
        <v>7599.4803080000002</v>
      </c>
      <c r="AA4287" s="92">
        <f t="shared" si="404"/>
        <v>8561.83</v>
      </c>
    </row>
    <row r="4288" spans="1:27" x14ac:dyDescent="0.25">
      <c r="A4288" t="s">
        <v>866</v>
      </c>
      <c r="B4288" t="s">
        <v>903</v>
      </c>
      <c r="C4288" t="s">
        <v>904</v>
      </c>
      <c r="D4288" t="s">
        <v>867</v>
      </c>
      <c r="E4288" t="s">
        <v>868</v>
      </c>
      <c r="F4288" t="str">
        <f t="shared" si="400"/>
        <v>1505</v>
      </c>
      <c r="G4288" t="s">
        <v>150</v>
      </c>
      <c r="H4288" t="s">
        <v>151</v>
      </c>
      <c r="I4288" s="91"/>
      <c r="J4288" s="91"/>
      <c r="K4288" s="91"/>
      <c r="L4288" s="91"/>
      <c r="M4288" s="91">
        <v>95.95</v>
      </c>
      <c r="N4288" s="91">
        <v>100</v>
      </c>
      <c r="O4288" s="91"/>
      <c r="P4288" s="91"/>
      <c r="Q4288" s="91"/>
      <c r="R4288" s="91">
        <v>53.89</v>
      </c>
      <c r="S4288" s="91"/>
      <c r="T4288" s="91"/>
      <c r="U4288" s="91">
        <f t="shared" si="401"/>
        <v>249.83999999999997</v>
      </c>
      <c r="V4288" s="82" t="str">
        <f t="shared" si="399"/>
        <v>154921505921</v>
      </c>
      <c r="W4288" s="83">
        <f>VLOOKUP(V4288,Factors!$E$6:$H$5950,4,FALSE)</f>
        <v>0.1124</v>
      </c>
      <c r="X4288" t="str">
        <f>VLOOKUP(V4288,Factors!$E$6:$F$5950,2,FALSE)</f>
        <v>3-factor</v>
      </c>
      <c r="Y4288" s="92">
        <f t="shared" si="402"/>
        <v>28.082015999999996</v>
      </c>
      <c r="Z4288" s="92">
        <f t="shared" si="403"/>
        <v>221.75798399999996</v>
      </c>
      <c r="AA4288" s="92">
        <f t="shared" si="404"/>
        <v>249.83999999999997</v>
      </c>
    </row>
    <row r="4289" spans="1:27" x14ac:dyDescent="0.25">
      <c r="A4289" t="s">
        <v>866</v>
      </c>
      <c r="B4289" t="s">
        <v>903</v>
      </c>
      <c r="C4289" t="s">
        <v>904</v>
      </c>
      <c r="D4289" t="s">
        <v>867</v>
      </c>
      <c r="E4289" t="s">
        <v>868</v>
      </c>
      <c r="F4289" t="str">
        <f t="shared" si="400"/>
        <v>1505</v>
      </c>
      <c r="G4289" t="s">
        <v>152</v>
      </c>
      <c r="H4289" t="s">
        <v>153</v>
      </c>
      <c r="I4289" s="91">
        <v>191.7</v>
      </c>
      <c r="J4289" s="91"/>
      <c r="K4289" s="91"/>
      <c r="L4289" s="91"/>
      <c r="M4289" s="91"/>
      <c r="N4289" s="91">
        <v>4.34</v>
      </c>
      <c r="O4289" s="91"/>
      <c r="P4289" s="91"/>
      <c r="Q4289" s="91"/>
      <c r="R4289" s="91"/>
      <c r="S4289" s="91"/>
      <c r="T4289" s="91"/>
      <c r="U4289" s="91">
        <f t="shared" si="401"/>
        <v>196.04</v>
      </c>
      <c r="V4289" s="82" t="str">
        <f t="shared" si="399"/>
        <v>154921505921</v>
      </c>
      <c r="W4289" s="83">
        <f>VLOOKUP(V4289,Factors!$E$6:$H$5950,4,FALSE)</f>
        <v>0.1124</v>
      </c>
      <c r="X4289" t="str">
        <f>VLOOKUP(V4289,Factors!$E$6:$F$5950,2,FALSE)</f>
        <v>3-factor</v>
      </c>
      <c r="Y4289" s="92">
        <f t="shared" si="402"/>
        <v>22.034896</v>
      </c>
      <c r="Z4289" s="92">
        <f t="shared" si="403"/>
        <v>174.00510399999999</v>
      </c>
      <c r="AA4289" s="92">
        <f t="shared" si="404"/>
        <v>196.04</v>
      </c>
    </row>
    <row r="4290" spans="1:27" x14ac:dyDescent="0.25">
      <c r="A4290" t="s">
        <v>866</v>
      </c>
      <c r="B4290" t="s">
        <v>903</v>
      </c>
      <c r="C4290" t="s">
        <v>904</v>
      </c>
      <c r="D4290" t="s">
        <v>867</v>
      </c>
      <c r="E4290" t="s">
        <v>868</v>
      </c>
      <c r="F4290" t="str">
        <f t="shared" si="400"/>
        <v>1505</v>
      </c>
      <c r="G4290" t="s">
        <v>166</v>
      </c>
      <c r="H4290" t="s">
        <v>167</v>
      </c>
      <c r="I4290" s="91">
        <v>-8849.94</v>
      </c>
      <c r="J4290" s="91"/>
      <c r="K4290" s="91">
        <v>-11753.84</v>
      </c>
      <c r="L4290" s="91">
        <v>-8395.6</v>
      </c>
      <c r="M4290" s="91">
        <v>-9235.16</v>
      </c>
      <c r="N4290" s="91">
        <v>-8133.24</v>
      </c>
      <c r="O4290" s="91">
        <v>-6716.48</v>
      </c>
      <c r="P4290" s="91">
        <v>-6559.06</v>
      </c>
      <c r="Q4290" s="91">
        <v>-7975.82</v>
      </c>
      <c r="R4290" s="91">
        <v>-9654.94</v>
      </c>
      <c r="S4290" s="91">
        <v>-7975.82</v>
      </c>
      <c r="T4290" s="91">
        <v>-5876.92</v>
      </c>
      <c r="U4290" s="91">
        <f t="shared" si="401"/>
        <v>-91126.819999999992</v>
      </c>
      <c r="V4290" s="82" t="str">
        <f t="shared" si="399"/>
        <v>154921505921</v>
      </c>
      <c r="W4290" s="83">
        <f>VLOOKUP(V4290,Factors!$E$6:$H$5950,4,FALSE)</f>
        <v>0.1124</v>
      </c>
      <c r="X4290" t="str">
        <f>VLOOKUP(V4290,Factors!$E$6:$F$5950,2,FALSE)</f>
        <v>3-factor</v>
      </c>
      <c r="Y4290" s="92">
        <f t="shared" si="402"/>
        <v>-10242.654568</v>
      </c>
      <c r="Z4290" s="92">
        <f t="shared" si="403"/>
        <v>-80884.165431999994</v>
      </c>
      <c r="AA4290" s="92">
        <f t="shared" si="404"/>
        <v>-91126.819999999992</v>
      </c>
    </row>
    <row r="4291" spans="1:27" x14ac:dyDescent="0.25">
      <c r="A4291" t="s">
        <v>866</v>
      </c>
      <c r="B4291" t="s">
        <v>192</v>
      </c>
      <c r="C4291" t="s">
        <v>193</v>
      </c>
      <c r="D4291" t="s">
        <v>869</v>
      </c>
      <c r="E4291" t="s">
        <v>870</v>
      </c>
      <c r="F4291" t="str">
        <f t="shared" si="400"/>
        <v>2966</v>
      </c>
      <c r="G4291" t="s">
        <v>144</v>
      </c>
      <c r="H4291" t="s">
        <v>145</v>
      </c>
      <c r="I4291" s="91"/>
      <c r="J4291" s="91"/>
      <c r="K4291" s="91"/>
      <c r="L4291" s="91"/>
      <c r="M4291" s="91">
        <v>650</v>
      </c>
      <c r="N4291" s="91"/>
      <c r="O4291" s="91"/>
      <c r="P4291" s="91"/>
      <c r="Q4291" s="91"/>
      <c r="R4291" s="91"/>
      <c r="S4291" s="91"/>
      <c r="T4291" s="91"/>
      <c r="U4291" s="91">
        <f t="shared" si="401"/>
        <v>650</v>
      </c>
      <c r="V4291" s="82" t="str">
        <f t="shared" si="399"/>
        <v>155012966921</v>
      </c>
      <c r="W4291" s="83">
        <f>VLOOKUP(V4291,Factors!$E$6:$H$5950,4,FALSE)</f>
        <v>0.1124</v>
      </c>
      <c r="X4291" t="str">
        <f>VLOOKUP(V4291,Factors!$E$6:$F$5950,2,FALSE)</f>
        <v>3-Factor</v>
      </c>
      <c r="Y4291" s="92">
        <f t="shared" si="402"/>
        <v>73.06</v>
      </c>
      <c r="Z4291" s="92">
        <f t="shared" si="403"/>
        <v>576.94000000000005</v>
      </c>
      <c r="AA4291" s="92">
        <f t="shared" si="404"/>
        <v>650</v>
      </c>
    </row>
    <row r="4292" spans="1:27" x14ac:dyDescent="0.25">
      <c r="A4292" t="s">
        <v>866</v>
      </c>
      <c r="B4292" t="s">
        <v>192</v>
      </c>
      <c r="C4292" t="s">
        <v>193</v>
      </c>
      <c r="D4292" t="s">
        <v>869</v>
      </c>
      <c r="E4292" t="s">
        <v>870</v>
      </c>
      <c r="F4292" t="str">
        <f t="shared" si="400"/>
        <v>2966</v>
      </c>
      <c r="G4292" t="s">
        <v>152</v>
      </c>
      <c r="H4292" t="s">
        <v>153</v>
      </c>
      <c r="I4292" s="91"/>
      <c r="J4292" s="91"/>
      <c r="K4292" s="91"/>
      <c r="L4292" s="91"/>
      <c r="M4292" s="91"/>
      <c r="N4292" s="91">
        <v>640</v>
      </c>
      <c r="O4292" s="91"/>
      <c r="P4292" s="91"/>
      <c r="Q4292" s="91"/>
      <c r="R4292" s="91"/>
      <c r="S4292" s="91"/>
      <c r="T4292" s="91"/>
      <c r="U4292" s="91">
        <f t="shared" si="401"/>
        <v>640</v>
      </c>
      <c r="V4292" s="82" t="str">
        <f t="shared" ref="V4292:V4355" si="405">CONCATENATE(B4292,RIGHT(D4292,4),A4292)</f>
        <v>155012966921</v>
      </c>
      <c r="W4292" s="83">
        <f>VLOOKUP(V4292,Factors!$E$6:$H$5950,4,FALSE)</f>
        <v>0.1124</v>
      </c>
      <c r="X4292" t="str">
        <f>VLOOKUP(V4292,Factors!$E$6:$F$5950,2,FALSE)</f>
        <v>3-Factor</v>
      </c>
      <c r="Y4292" s="92">
        <f t="shared" si="402"/>
        <v>71.936000000000007</v>
      </c>
      <c r="Z4292" s="92">
        <f t="shared" si="403"/>
        <v>568.06399999999996</v>
      </c>
      <c r="AA4292" s="92">
        <f t="shared" si="404"/>
        <v>640</v>
      </c>
    </row>
    <row r="4293" spans="1:27" x14ac:dyDescent="0.25">
      <c r="A4293" t="s">
        <v>866</v>
      </c>
      <c r="B4293" t="s">
        <v>266</v>
      </c>
      <c r="C4293" t="s">
        <v>267</v>
      </c>
      <c r="D4293" t="s">
        <v>869</v>
      </c>
      <c r="E4293" t="s">
        <v>870</v>
      </c>
      <c r="F4293" t="str">
        <f t="shared" ref="F4293:F4356" si="406">RIGHT(D4293,4)</f>
        <v>2966</v>
      </c>
      <c r="G4293" t="s">
        <v>144</v>
      </c>
      <c r="H4293" t="s">
        <v>145</v>
      </c>
      <c r="I4293" s="91"/>
      <c r="J4293" s="91"/>
      <c r="K4293" s="91"/>
      <c r="L4293" s="91"/>
      <c r="M4293" s="91"/>
      <c r="N4293" s="91"/>
      <c r="O4293" s="91"/>
      <c r="P4293" s="91">
        <v>400</v>
      </c>
      <c r="Q4293" s="91"/>
      <c r="R4293" s="91"/>
      <c r="S4293" s="91"/>
      <c r="T4293" s="91"/>
      <c r="U4293" s="91">
        <f t="shared" ref="U4293:U4356" si="407">SUM(I4293:T4293)</f>
        <v>400</v>
      </c>
      <c r="V4293" s="82" t="str">
        <f t="shared" si="405"/>
        <v>155052966921</v>
      </c>
      <c r="W4293" s="83">
        <f>VLOOKUP(V4293,Factors!$E$6:$H$5950,4,FALSE)</f>
        <v>0.1124</v>
      </c>
      <c r="X4293" t="str">
        <f>VLOOKUP(V4293,Factors!$E$6:$F$5950,2,FALSE)</f>
        <v>3-factor</v>
      </c>
      <c r="Y4293" s="92">
        <f t="shared" si="402"/>
        <v>44.96</v>
      </c>
      <c r="Z4293" s="92">
        <f t="shared" si="403"/>
        <v>355.04</v>
      </c>
      <c r="AA4293" s="92">
        <f t="shared" si="404"/>
        <v>400</v>
      </c>
    </row>
    <row r="4294" spans="1:27" x14ac:dyDescent="0.25">
      <c r="A4294" t="s">
        <v>866</v>
      </c>
      <c r="B4294" t="s">
        <v>266</v>
      </c>
      <c r="C4294" t="s">
        <v>267</v>
      </c>
      <c r="D4294" t="s">
        <v>869</v>
      </c>
      <c r="E4294" t="s">
        <v>870</v>
      </c>
      <c r="F4294" t="str">
        <f t="shared" si="406"/>
        <v>2966</v>
      </c>
      <c r="G4294" t="s">
        <v>152</v>
      </c>
      <c r="H4294" t="s">
        <v>153</v>
      </c>
      <c r="I4294" s="91"/>
      <c r="J4294" s="91"/>
      <c r="K4294" s="91"/>
      <c r="L4294" s="91"/>
      <c r="M4294" s="91"/>
      <c r="N4294" s="91">
        <v>790</v>
      </c>
      <c r="O4294" s="91"/>
      <c r="P4294" s="91"/>
      <c r="Q4294" s="91"/>
      <c r="R4294" s="91"/>
      <c r="S4294" s="91"/>
      <c r="T4294" s="91"/>
      <c r="U4294" s="91">
        <f t="shared" si="407"/>
        <v>790</v>
      </c>
      <c r="V4294" s="82" t="str">
        <f t="shared" si="405"/>
        <v>155052966921</v>
      </c>
      <c r="W4294" s="83">
        <f>VLOOKUP(V4294,Factors!$E$6:$H$5950,4,FALSE)</f>
        <v>0.1124</v>
      </c>
      <c r="X4294" t="str">
        <f>VLOOKUP(V4294,Factors!$E$6:$F$5950,2,FALSE)</f>
        <v>3-factor</v>
      </c>
      <c r="Y4294" s="92">
        <f t="shared" si="402"/>
        <v>88.796000000000006</v>
      </c>
      <c r="Z4294" s="92">
        <f t="shared" si="403"/>
        <v>701.20399999999995</v>
      </c>
      <c r="AA4294" s="92">
        <f t="shared" si="404"/>
        <v>790</v>
      </c>
    </row>
    <row r="4295" spans="1:27" x14ac:dyDescent="0.25">
      <c r="A4295" t="s">
        <v>866</v>
      </c>
      <c r="B4295" t="s">
        <v>170</v>
      </c>
      <c r="C4295" t="s">
        <v>171</v>
      </c>
      <c r="D4295" t="s">
        <v>867</v>
      </c>
      <c r="E4295" t="s">
        <v>868</v>
      </c>
      <c r="F4295" t="str">
        <f t="shared" si="406"/>
        <v>1505</v>
      </c>
      <c r="G4295" t="s">
        <v>44</v>
      </c>
      <c r="H4295" t="s">
        <v>45</v>
      </c>
      <c r="I4295" s="91"/>
      <c r="J4295" s="91"/>
      <c r="K4295" s="91">
        <v>458.7</v>
      </c>
      <c r="L4295" s="91"/>
      <c r="M4295" s="91"/>
      <c r="N4295" s="91"/>
      <c r="O4295" s="91"/>
      <c r="P4295" s="91"/>
      <c r="Q4295" s="91"/>
      <c r="R4295" s="91"/>
      <c r="S4295" s="91"/>
      <c r="T4295" s="91"/>
      <c r="U4295" s="91">
        <f t="shared" si="407"/>
        <v>458.7</v>
      </c>
      <c r="V4295" s="82" t="str">
        <f t="shared" si="405"/>
        <v>155061505921</v>
      </c>
      <c r="W4295" s="83">
        <f>VLOOKUP(V4295,Factors!$E$6:$H$5950,4,FALSE)</f>
        <v>0</v>
      </c>
      <c r="X4295" t="str">
        <f>VLOOKUP(V4295,Factors!$E$6:$F$5950,2,FALSE)</f>
        <v>Direct-OR</v>
      </c>
      <c r="Y4295" s="92">
        <f t="shared" si="402"/>
        <v>0</v>
      </c>
      <c r="Z4295" s="92">
        <f t="shared" si="403"/>
        <v>458.7</v>
      </c>
      <c r="AA4295" s="92">
        <f t="shared" si="404"/>
        <v>458.7</v>
      </c>
    </row>
    <row r="4296" spans="1:27" x14ac:dyDescent="0.25">
      <c r="A4296" t="s">
        <v>866</v>
      </c>
      <c r="B4296" t="s">
        <v>170</v>
      </c>
      <c r="C4296" t="s">
        <v>171</v>
      </c>
      <c r="D4296" t="s">
        <v>869</v>
      </c>
      <c r="E4296" t="s">
        <v>870</v>
      </c>
      <c r="F4296" t="str">
        <f t="shared" si="406"/>
        <v>2966</v>
      </c>
      <c r="G4296" t="s">
        <v>144</v>
      </c>
      <c r="H4296" t="s">
        <v>145</v>
      </c>
      <c r="I4296" s="91"/>
      <c r="J4296" s="91"/>
      <c r="K4296" s="91"/>
      <c r="L4296" s="91"/>
      <c r="M4296" s="91"/>
      <c r="N4296" s="91"/>
      <c r="O4296" s="91"/>
      <c r="P4296" s="91">
        <v>500</v>
      </c>
      <c r="Q4296" s="91"/>
      <c r="R4296" s="91"/>
      <c r="S4296" s="91"/>
      <c r="T4296" s="91"/>
      <c r="U4296" s="91">
        <f t="shared" si="407"/>
        <v>500</v>
      </c>
      <c r="V4296" s="82" t="str">
        <f t="shared" si="405"/>
        <v>155062966921</v>
      </c>
      <c r="W4296" s="83">
        <f>VLOOKUP(V4296,Factors!$E$6:$H$5950,4,FALSE)</f>
        <v>0</v>
      </c>
      <c r="X4296" t="str">
        <f>VLOOKUP(V4296,Factors!$E$6:$F$5950,2,FALSE)</f>
        <v>Direct-OR</v>
      </c>
      <c r="Y4296" s="92">
        <f t="shared" si="402"/>
        <v>0</v>
      </c>
      <c r="Z4296" s="92">
        <f t="shared" si="403"/>
        <v>500</v>
      </c>
      <c r="AA4296" s="92">
        <f t="shared" si="404"/>
        <v>500</v>
      </c>
    </row>
    <row r="4297" spans="1:27" x14ac:dyDescent="0.25">
      <c r="A4297" t="s">
        <v>866</v>
      </c>
      <c r="B4297" t="s">
        <v>170</v>
      </c>
      <c r="C4297" t="s">
        <v>171</v>
      </c>
      <c r="D4297" t="s">
        <v>869</v>
      </c>
      <c r="E4297" t="s">
        <v>870</v>
      </c>
      <c r="F4297" t="str">
        <f t="shared" si="406"/>
        <v>2966</v>
      </c>
      <c r="G4297" t="s">
        <v>152</v>
      </c>
      <c r="H4297" t="s">
        <v>153</v>
      </c>
      <c r="I4297" s="91"/>
      <c r="J4297" s="91"/>
      <c r="K4297" s="91"/>
      <c r="L4297" s="91"/>
      <c r="M4297" s="91"/>
      <c r="N4297" s="91">
        <v>3180</v>
      </c>
      <c r="O4297" s="91"/>
      <c r="P4297" s="91"/>
      <c r="Q4297" s="91"/>
      <c r="R4297" s="91"/>
      <c r="S4297" s="91"/>
      <c r="T4297" s="91"/>
      <c r="U4297" s="91">
        <f t="shared" si="407"/>
        <v>3180</v>
      </c>
      <c r="V4297" s="82" t="str">
        <f t="shared" si="405"/>
        <v>155062966921</v>
      </c>
      <c r="W4297" s="83">
        <f>VLOOKUP(V4297,Factors!$E$6:$H$5950,4,FALSE)</f>
        <v>0</v>
      </c>
      <c r="X4297" t="str">
        <f>VLOOKUP(V4297,Factors!$E$6:$F$5950,2,FALSE)</f>
        <v>Direct-OR</v>
      </c>
      <c r="Y4297" s="92">
        <f t="shared" si="402"/>
        <v>0</v>
      </c>
      <c r="Z4297" s="92">
        <f t="shared" si="403"/>
        <v>3180</v>
      </c>
      <c r="AA4297" s="92">
        <f t="shared" si="404"/>
        <v>3180</v>
      </c>
    </row>
    <row r="4298" spans="1:27" x14ac:dyDescent="0.25">
      <c r="A4298" t="s">
        <v>866</v>
      </c>
      <c r="B4298" t="s">
        <v>783</v>
      </c>
      <c r="C4298" t="s">
        <v>784</v>
      </c>
      <c r="D4298" t="s">
        <v>867</v>
      </c>
      <c r="E4298" t="s">
        <v>868</v>
      </c>
      <c r="F4298" t="str">
        <f t="shared" si="406"/>
        <v>1505</v>
      </c>
      <c r="G4298" t="s">
        <v>110</v>
      </c>
      <c r="H4298" t="s">
        <v>111</v>
      </c>
      <c r="I4298" s="91">
        <v>48701.52</v>
      </c>
      <c r="J4298" s="91">
        <v>47737.9</v>
      </c>
      <c r="K4298" s="91">
        <v>46718.18</v>
      </c>
      <c r="L4298" s="91">
        <v>47145.07</v>
      </c>
      <c r="M4298" s="91">
        <v>44949.03</v>
      </c>
      <c r="N4298" s="91">
        <v>49039.3</v>
      </c>
      <c r="O4298" s="91">
        <v>45216.2</v>
      </c>
      <c r="P4298" s="91">
        <v>43076.22</v>
      </c>
      <c r="Q4298" s="91">
        <v>49922.75</v>
      </c>
      <c r="R4298" s="91">
        <v>50357.24</v>
      </c>
      <c r="S4298" s="91">
        <v>46423.97</v>
      </c>
      <c r="T4298" s="91">
        <v>43442.05</v>
      </c>
      <c r="U4298" s="91">
        <f t="shared" si="407"/>
        <v>562729.43000000005</v>
      </c>
      <c r="V4298" s="82" t="str">
        <f t="shared" si="405"/>
        <v>155081505921</v>
      </c>
      <c r="W4298" s="83">
        <f>VLOOKUP(V4298,Factors!$E$6:$H$5950,4,FALSE)</f>
        <v>0.1124</v>
      </c>
      <c r="X4298" t="str">
        <f>VLOOKUP(V4298,Factors!$E$6:$F$5950,2,FALSE)</f>
        <v>3-factor</v>
      </c>
      <c r="Y4298" s="92">
        <f t="shared" si="402"/>
        <v>63250.787932000007</v>
      </c>
      <c r="Z4298" s="92">
        <f t="shared" si="403"/>
        <v>499478.64206800004</v>
      </c>
      <c r="AA4298" s="92">
        <f t="shared" si="404"/>
        <v>562729.43000000005</v>
      </c>
    </row>
    <row r="4299" spans="1:27" x14ac:dyDescent="0.25">
      <c r="A4299" t="s">
        <v>866</v>
      </c>
      <c r="B4299" t="s">
        <v>783</v>
      </c>
      <c r="C4299" t="s">
        <v>784</v>
      </c>
      <c r="D4299" t="s">
        <v>867</v>
      </c>
      <c r="E4299" t="s">
        <v>868</v>
      </c>
      <c r="F4299" t="str">
        <f t="shared" si="406"/>
        <v>1505</v>
      </c>
      <c r="G4299" t="s">
        <v>88</v>
      </c>
      <c r="H4299" t="s">
        <v>89</v>
      </c>
      <c r="I4299" s="91">
        <v>7004.52</v>
      </c>
      <c r="J4299" s="91">
        <v>7004.51</v>
      </c>
      <c r="K4299" s="91">
        <v>7234.36</v>
      </c>
      <c r="L4299" s="91">
        <v>7234.27</v>
      </c>
      <c r="M4299" s="91">
        <v>7234.36</v>
      </c>
      <c r="N4299" s="91">
        <v>7234.31</v>
      </c>
      <c r="O4299" s="91">
        <v>7234.36</v>
      </c>
      <c r="P4299" s="91">
        <v>7234.4</v>
      </c>
      <c r="Q4299" s="91">
        <v>7234.32</v>
      </c>
      <c r="R4299" s="91">
        <v>7234.33</v>
      </c>
      <c r="S4299" s="91">
        <v>7234.3</v>
      </c>
      <c r="T4299" s="91">
        <v>7234.31</v>
      </c>
      <c r="U4299" s="91">
        <f t="shared" si="407"/>
        <v>86352.349999999991</v>
      </c>
      <c r="V4299" s="82" t="str">
        <f t="shared" si="405"/>
        <v>155081505921</v>
      </c>
      <c r="W4299" s="83">
        <f>VLOOKUP(V4299,Factors!$E$6:$H$5950,4,FALSE)</f>
        <v>0.1124</v>
      </c>
      <c r="X4299" t="str">
        <f>VLOOKUP(V4299,Factors!$E$6:$F$5950,2,FALSE)</f>
        <v>3-factor</v>
      </c>
      <c r="Y4299" s="92">
        <f t="shared" si="402"/>
        <v>9706.0041399999991</v>
      </c>
      <c r="Z4299" s="92">
        <f t="shared" si="403"/>
        <v>76646.345859999987</v>
      </c>
      <c r="AA4299" s="92">
        <f t="shared" si="404"/>
        <v>86352.349999999991</v>
      </c>
    </row>
    <row r="4300" spans="1:27" x14ac:dyDescent="0.25">
      <c r="A4300" t="s">
        <v>866</v>
      </c>
      <c r="B4300" t="s">
        <v>783</v>
      </c>
      <c r="C4300" t="s">
        <v>784</v>
      </c>
      <c r="D4300" t="s">
        <v>867</v>
      </c>
      <c r="E4300" t="s">
        <v>868</v>
      </c>
      <c r="F4300" t="str">
        <f t="shared" si="406"/>
        <v>1505</v>
      </c>
      <c r="G4300" t="s">
        <v>90</v>
      </c>
      <c r="H4300" t="s">
        <v>91</v>
      </c>
      <c r="I4300" s="91">
        <v>27212.07</v>
      </c>
      <c r="J4300" s="91">
        <v>27212.080000000002</v>
      </c>
      <c r="K4300" s="91">
        <v>28104.77</v>
      </c>
      <c r="L4300" s="91">
        <v>28104.76</v>
      </c>
      <c r="M4300" s="91">
        <v>28104.77</v>
      </c>
      <c r="N4300" s="91">
        <v>28104.77</v>
      </c>
      <c r="O4300" s="91">
        <v>28104.77</v>
      </c>
      <c r="P4300" s="91">
        <v>28104.799999999999</v>
      </c>
      <c r="Q4300" s="91">
        <v>28104.78</v>
      </c>
      <c r="R4300" s="91">
        <v>28104.76</v>
      </c>
      <c r="S4300" s="91">
        <v>28104.78</v>
      </c>
      <c r="T4300" s="91">
        <v>28104.799999999999</v>
      </c>
      <c r="U4300" s="91">
        <f t="shared" si="407"/>
        <v>335471.90999999997</v>
      </c>
      <c r="V4300" s="82" t="str">
        <f t="shared" si="405"/>
        <v>155081505921</v>
      </c>
      <c r="W4300" s="83">
        <f>VLOOKUP(V4300,Factors!$E$6:$H$5950,4,FALSE)</f>
        <v>0.1124</v>
      </c>
      <c r="X4300" t="str">
        <f>VLOOKUP(V4300,Factors!$E$6:$F$5950,2,FALSE)</f>
        <v>3-factor</v>
      </c>
      <c r="Y4300" s="92">
        <f t="shared" si="402"/>
        <v>37707.042684</v>
      </c>
      <c r="Z4300" s="92">
        <f t="shared" si="403"/>
        <v>297764.86731599999</v>
      </c>
      <c r="AA4300" s="92">
        <f t="shared" si="404"/>
        <v>335471.90999999997</v>
      </c>
    </row>
    <row r="4301" spans="1:27" x14ac:dyDescent="0.25">
      <c r="A4301" t="s">
        <v>866</v>
      </c>
      <c r="B4301" t="s">
        <v>783</v>
      </c>
      <c r="C4301" t="s">
        <v>784</v>
      </c>
      <c r="D4301" t="s">
        <v>867</v>
      </c>
      <c r="E4301" t="s">
        <v>868</v>
      </c>
      <c r="F4301" t="str">
        <f t="shared" si="406"/>
        <v>1505</v>
      </c>
      <c r="G4301" t="s">
        <v>118</v>
      </c>
      <c r="H4301" t="s">
        <v>119</v>
      </c>
      <c r="I4301" s="91"/>
      <c r="J4301" s="91"/>
      <c r="K4301" s="91">
        <v>388</v>
      </c>
      <c r="L4301" s="91"/>
      <c r="M4301" s="91">
        <v>1400</v>
      </c>
      <c r="N4301" s="91"/>
      <c r="O4301" s="91"/>
      <c r="P4301" s="91"/>
      <c r="Q4301" s="91"/>
      <c r="R4301" s="91"/>
      <c r="S4301" s="91"/>
      <c r="T4301" s="91">
        <v>1394</v>
      </c>
      <c r="U4301" s="91">
        <f t="shared" si="407"/>
        <v>3182</v>
      </c>
      <c r="V4301" s="82" t="str">
        <f t="shared" si="405"/>
        <v>155081505921</v>
      </c>
      <c r="W4301" s="83">
        <f>VLOOKUP(V4301,Factors!$E$6:$H$5950,4,FALSE)</f>
        <v>0.1124</v>
      </c>
      <c r="X4301" t="str">
        <f>VLOOKUP(V4301,Factors!$E$6:$F$5950,2,FALSE)</f>
        <v>3-factor</v>
      </c>
      <c r="Y4301" s="92">
        <f t="shared" si="402"/>
        <v>357.65679999999998</v>
      </c>
      <c r="Z4301" s="92">
        <f t="shared" si="403"/>
        <v>2824.3432000000003</v>
      </c>
      <c r="AA4301" s="92">
        <f t="shared" si="404"/>
        <v>3182</v>
      </c>
    </row>
    <row r="4302" spans="1:27" x14ac:dyDescent="0.25">
      <c r="A4302" t="s">
        <v>866</v>
      </c>
      <c r="B4302" t="s">
        <v>783</v>
      </c>
      <c r="C4302" t="s">
        <v>784</v>
      </c>
      <c r="D4302" t="s">
        <v>867</v>
      </c>
      <c r="E4302" t="s">
        <v>868</v>
      </c>
      <c r="F4302" t="str">
        <f t="shared" si="406"/>
        <v>1505</v>
      </c>
      <c r="G4302" t="s">
        <v>61</v>
      </c>
      <c r="H4302" t="s">
        <v>62</v>
      </c>
      <c r="I4302" s="91"/>
      <c r="J4302" s="91"/>
      <c r="K4302" s="91"/>
      <c r="L4302" s="91">
        <v>43.8</v>
      </c>
      <c r="M4302" s="91"/>
      <c r="N4302" s="91"/>
      <c r="O4302" s="91"/>
      <c r="P4302" s="91"/>
      <c r="Q4302" s="91"/>
      <c r="R4302" s="91"/>
      <c r="S4302" s="91"/>
      <c r="T4302" s="91"/>
      <c r="U4302" s="91">
        <f t="shared" si="407"/>
        <v>43.8</v>
      </c>
      <c r="V4302" s="82" t="str">
        <f t="shared" si="405"/>
        <v>155081505921</v>
      </c>
      <c r="W4302" s="83">
        <f>VLOOKUP(V4302,Factors!$E$6:$H$5950,4,FALSE)</f>
        <v>0.1124</v>
      </c>
      <c r="X4302" t="str">
        <f>VLOOKUP(V4302,Factors!$E$6:$F$5950,2,FALSE)</f>
        <v>3-factor</v>
      </c>
      <c r="Y4302" s="92">
        <f t="shared" si="402"/>
        <v>4.9231199999999999</v>
      </c>
      <c r="Z4302" s="92">
        <f t="shared" si="403"/>
        <v>38.87688</v>
      </c>
      <c r="AA4302" s="92">
        <f t="shared" si="404"/>
        <v>43.8</v>
      </c>
    </row>
    <row r="4303" spans="1:27" x14ac:dyDescent="0.25">
      <c r="A4303" t="s">
        <v>866</v>
      </c>
      <c r="B4303" t="s">
        <v>783</v>
      </c>
      <c r="C4303" t="s">
        <v>784</v>
      </c>
      <c r="D4303" t="s">
        <v>867</v>
      </c>
      <c r="E4303" t="s">
        <v>868</v>
      </c>
      <c r="F4303" t="str">
        <f t="shared" si="406"/>
        <v>1505</v>
      </c>
      <c r="G4303" t="s">
        <v>120</v>
      </c>
      <c r="H4303" t="s">
        <v>121</v>
      </c>
      <c r="I4303" s="91"/>
      <c r="J4303" s="91"/>
      <c r="K4303" s="91">
        <v>85.6</v>
      </c>
      <c r="L4303" s="91">
        <v>128.08000000000001</v>
      </c>
      <c r="M4303" s="91"/>
      <c r="N4303" s="91"/>
      <c r="O4303" s="91">
        <v>119.84</v>
      </c>
      <c r="P4303" s="91"/>
      <c r="Q4303" s="91"/>
      <c r="R4303" s="91"/>
      <c r="S4303" s="91"/>
      <c r="T4303" s="91"/>
      <c r="U4303" s="91">
        <f t="shared" si="407"/>
        <v>333.52</v>
      </c>
      <c r="V4303" s="82" t="str">
        <f t="shared" si="405"/>
        <v>155081505921</v>
      </c>
      <c r="W4303" s="83">
        <f>VLOOKUP(V4303,Factors!$E$6:$H$5950,4,FALSE)</f>
        <v>0.1124</v>
      </c>
      <c r="X4303" t="str">
        <f>VLOOKUP(V4303,Factors!$E$6:$F$5950,2,FALSE)</f>
        <v>3-factor</v>
      </c>
      <c r="Y4303" s="92">
        <f t="shared" si="402"/>
        <v>37.487648</v>
      </c>
      <c r="Z4303" s="92">
        <f t="shared" si="403"/>
        <v>296.032352</v>
      </c>
      <c r="AA4303" s="92">
        <f t="shared" si="404"/>
        <v>333.52</v>
      </c>
    </row>
    <row r="4304" spans="1:27" x14ac:dyDescent="0.25">
      <c r="A4304" t="s">
        <v>866</v>
      </c>
      <c r="B4304" t="s">
        <v>783</v>
      </c>
      <c r="C4304" t="s">
        <v>784</v>
      </c>
      <c r="D4304" t="s">
        <v>867</v>
      </c>
      <c r="E4304" t="s">
        <v>868</v>
      </c>
      <c r="F4304" t="str">
        <f t="shared" si="406"/>
        <v>1505</v>
      </c>
      <c r="G4304" t="s">
        <v>122</v>
      </c>
      <c r="H4304" t="s">
        <v>123</v>
      </c>
      <c r="I4304" s="91"/>
      <c r="J4304" s="91"/>
      <c r="K4304" s="91"/>
      <c r="L4304" s="91"/>
      <c r="M4304" s="91"/>
      <c r="N4304" s="91"/>
      <c r="O4304" s="91"/>
      <c r="P4304" s="91"/>
      <c r="Q4304" s="91"/>
      <c r="R4304" s="91"/>
      <c r="S4304" s="91">
        <v>119</v>
      </c>
      <c r="T4304" s="91"/>
      <c r="U4304" s="91">
        <f t="shared" si="407"/>
        <v>119</v>
      </c>
      <c r="V4304" s="82" t="str">
        <f t="shared" si="405"/>
        <v>155081505921</v>
      </c>
      <c r="W4304" s="83">
        <f>VLOOKUP(V4304,Factors!$E$6:$H$5950,4,FALSE)</f>
        <v>0.1124</v>
      </c>
      <c r="X4304" t="str">
        <f>VLOOKUP(V4304,Factors!$E$6:$F$5950,2,FALSE)</f>
        <v>3-factor</v>
      </c>
      <c r="Y4304" s="92">
        <f t="shared" si="402"/>
        <v>13.3756</v>
      </c>
      <c r="Z4304" s="92">
        <f t="shared" si="403"/>
        <v>105.62439999999999</v>
      </c>
      <c r="AA4304" s="92">
        <f t="shared" si="404"/>
        <v>119</v>
      </c>
    </row>
    <row r="4305" spans="1:27" x14ac:dyDescent="0.25">
      <c r="A4305" t="s">
        <v>866</v>
      </c>
      <c r="B4305" t="s">
        <v>783</v>
      </c>
      <c r="C4305" t="s">
        <v>784</v>
      </c>
      <c r="D4305" t="s">
        <v>867</v>
      </c>
      <c r="E4305" t="s">
        <v>868</v>
      </c>
      <c r="F4305" t="str">
        <f t="shared" si="406"/>
        <v>1505</v>
      </c>
      <c r="G4305" t="s">
        <v>136</v>
      </c>
      <c r="H4305" t="s">
        <v>137</v>
      </c>
      <c r="I4305" s="91"/>
      <c r="J4305" s="91"/>
      <c r="K4305" s="91"/>
      <c r="L4305" s="91"/>
      <c r="M4305" s="91">
        <v>129</v>
      </c>
      <c r="N4305" s="91">
        <v>4</v>
      </c>
      <c r="O4305" s="91"/>
      <c r="P4305" s="91"/>
      <c r="Q4305" s="91"/>
      <c r="R4305" s="91"/>
      <c r="S4305" s="91"/>
      <c r="T4305" s="91"/>
      <c r="U4305" s="91">
        <f t="shared" si="407"/>
        <v>133</v>
      </c>
      <c r="V4305" s="82" t="str">
        <f t="shared" si="405"/>
        <v>155081505921</v>
      </c>
      <c r="W4305" s="83">
        <f>VLOOKUP(V4305,Factors!$E$6:$H$5950,4,FALSE)</f>
        <v>0.1124</v>
      </c>
      <c r="X4305" t="str">
        <f>VLOOKUP(V4305,Factors!$E$6:$F$5950,2,FALSE)</f>
        <v>3-factor</v>
      </c>
      <c r="Y4305" s="92">
        <f t="shared" si="402"/>
        <v>14.949199999999999</v>
      </c>
      <c r="Z4305" s="92">
        <f t="shared" si="403"/>
        <v>118.0508</v>
      </c>
      <c r="AA4305" s="92">
        <f t="shared" si="404"/>
        <v>133</v>
      </c>
    </row>
    <row r="4306" spans="1:27" x14ac:dyDescent="0.25">
      <c r="A4306" t="s">
        <v>866</v>
      </c>
      <c r="B4306" t="s">
        <v>783</v>
      </c>
      <c r="C4306" t="s">
        <v>784</v>
      </c>
      <c r="D4306" t="s">
        <v>867</v>
      </c>
      <c r="E4306" t="s">
        <v>868</v>
      </c>
      <c r="F4306" t="str">
        <f t="shared" si="406"/>
        <v>1505</v>
      </c>
      <c r="G4306" t="s">
        <v>102</v>
      </c>
      <c r="H4306" t="s">
        <v>103</v>
      </c>
      <c r="I4306" s="91"/>
      <c r="J4306" s="91"/>
      <c r="K4306" s="91"/>
      <c r="L4306" s="91"/>
      <c r="M4306" s="91"/>
      <c r="N4306" s="91"/>
      <c r="O4306" s="91"/>
      <c r="P4306" s="91"/>
      <c r="Q4306" s="91"/>
      <c r="R4306" s="91"/>
      <c r="S4306" s="91"/>
      <c r="T4306" s="91">
        <v>639</v>
      </c>
      <c r="U4306" s="91">
        <f t="shared" si="407"/>
        <v>639</v>
      </c>
      <c r="V4306" s="82" t="str">
        <f t="shared" si="405"/>
        <v>155081505921</v>
      </c>
      <c r="W4306" s="83">
        <f>VLOOKUP(V4306,Factors!$E$6:$H$5950,4,FALSE)</f>
        <v>0.1124</v>
      </c>
      <c r="X4306" t="str">
        <f>VLOOKUP(V4306,Factors!$E$6:$F$5950,2,FALSE)</f>
        <v>3-factor</v>
      </c>
      <c r="Y4306" s="92">
        <f t="shared" ref="Y4306:Y4369" si="408">U4306*W4306</f>
        <v>71.823599999999999</v>
      </c>
      <c r="Z4306" s="92">
        <f t="shared" ref="Z4306:Z4369" si="409">U4306-Y4306</f>
        <v>567.17640000000006</v>
      </c>
      <c r="AA4306" s="92">
        <f t="shared" ref="AA4306:AA4369" si="410">Y4306+Z4306</f>
        <v>639</v>
      </c>
    </row>
    <row r="4307" spans="1:27" x14ac:dyDescent="0.25">
      <c r="A4307" t="s">
        <v>866</v>
      </c>
      <c r="B4307" t="s">
        <v>783</v>
      </c>
      <c r="C4307" t="s">
        <v>784</v>
      </c>
      <c r="D4307" t="s">
        <v>867</v>
      </c>
      <c r="E4307" t="s">
        <v>868</v>
      </c>
      <c r="F4307" t="str">
        <f t="shared" si="406"/>
        <v>1505</v>
      </c>
      <c r="G4307" t="s">
        <v>144</v>
      </c>
      <c r="H4307" t="s">
        <v>145</v>
      </c>
      <c r="I4307" s="91">
        <v>303.89</v>
      </c>
      <c r="J4307" s="91">
        <v>237</v>
      </c>
      <c r="K4307" s="91">
        <v>410.81</v>
      </c>
      <c r="L4307" s="91">
        <v>95</v>
      </c>
      <c r="M4307" s="91">
        <v>91.5</v>
      </c>
      <c r="N4307" s="91">
        <v>122.9</v>
      </c>
      <c r="O4307" s="91">
        <v>534.70000000000005</v>
      </c>
      <c r="P4307" s="91">
        <v>263.55</v>
      </c>
      <c r="Q4307" s="91">
        <v>1225.47</v>
      </c>
      <c r="R4307" s="91">
        <v>243.03</v>
      </c>
      <c r="S4307" s="91">
        <v>173.68</v>
      </c>
      <c r="T4307" s="91">
        <v>269.2</v>
      </c>
      <c r="U4307" s="91">
        <f t="shared" si="407"/>
        <v>3970.7300000000005</v>
      </c>
      <c r="V4307" s="82" t="str">
        <f t="shared" si="405"/>
        <v>155081505921</v>
      </c>
      <c r="W4307" s="83">
        <f>VLOOKUP(V4307,Factors!$E$6:$H$5950,4,FALSE)</f>
        <v>0.1124</v>
      </c>
      <c r="X4307" t="str">
        <f>VLOOKUP(V4307,Factors!$E$6:$F$5950,2,FALSE)</f>
        <v>3-factor</v>
      </c>
      <c r="Y4307" s="92">
        <f t="shared" si="408"/>
        <v>446.31005200000004</v>
      </c>
      <c r="Z4307" s="92">
        <f t="shared" si="409"/>
        <v>3524.4199480000007</v>
      </c>
      <c r="AA4307" s="92">
        <f t="shared" si="410"/>
        <v>3970.7300000000005</v>
      </c>
    </row>
    <row r="4308" spans="1:27" x14ac:dyDescent="0.25">
      <c r="A4308" t="s">
        <v>866</v>
      </c>
      <c r="B4308" t="s">
        <v>783</v>
      </c>
      <c r="C4308" t="s">
        <v>784</v>
      </c>
      <c r="D4308" t="s">
        <v>867</v>
      </c>
      <c r="E4308" t="s">
        <v>868</v>
      </c>
      <c r="F4308" t="str">
        <f t="shared" si="406"/>
        <v>1505</v>
      </c>
      <c r="G4308" t="s">
        <v>146</v>
      </c>
      <c r="H4308" t="s">
        <v>147</v>
      </c>
      <c r="I4308" s="91">
        <v>733.89</v>
      </c>
      <c r="J4308" s="91">
        <v>1034.5999999999999</v>
      </c>
      <c r="K4308" s="91">
        <v>1839.47</v>
      </c>
      <c r="L4308" s="91"/>
      <c r="M4308" s="91"/>
      <c r="N4308" s="91"/>
      <c r="O4308" s="91">
        <v>3682.57</v>
      </c>
      <c r="P4308" s="91">
        <v>721.06</v>
      </c>
      <c r="Q4308" s="91">
        <v>1246.31</v>
      </c>
      <c r="R4308" s="91">
        <v>2097.7199999999998</v>
      </c>
      <c r="S4308" s="91"/>
      <c r="T4308" s="91">
        <v>2611.7600000000002</v>
      </c>
      <c r="U4308" s="91">
        <f t="shared" si="407"/>
        <v>13967.38</v>
      </c>
      <c r="V4308" s="82" t="str">
        <f t="shared" si="405"/>
        <v>155081505921</v>
      </c>
      <c r="W4308" s="83">
        <f>VLOOKUP(V4308,Factors!$E$6:$H$5950,4,FALSE)</f>
        <v>0.1124</v>
      </c>
      <c r="X4308" t="str">
        <f>VLOOKUP(V4308,Factors!$E$6:$F$5950,2,FALSE)</f>
        <v>3-factor</v>
      </c>
      <c r="Y4308" s="92">
        <f t="shared" si="408"/>
        <v>1569.9335119999998</v>
      </c>
      <c r="Z4308" s="92">
        <f t="shared" si="409"/>
        <v>12397.446488</v>
      </c>
      <c r="AA4308" s="92">
        <f t="shared" si="410"/>
        <v>13967.38</v>
      </c>
    </row>
    <row r="4309" spans="1:27" x14ac:dyDescent="0.25">
      <c r="A4309" t="s">
        <v>866</v>
      </c>
      <c r="B4309" t="s">
        <v>783</v>
      </c>
      <c r="C4309" t="s">
        <v>784</v>
      </c>
      <c r="D4309" t="s">
        <v>867</v>
      </c>
      <c r="E4309" t="s">
        <v>868</v>
      </c>
      <c r="F4309" t="str">
        <f t="shared" si="406"/>
        <v>1505</v>
      </c>
      <c r="G4309" t="s">
        <v>148</v>
      </c>
      <c r="H4309" t="s">
        <v>149</v>
      </c>
      <c r="I4309" s="91"/>
      <c r="J4309" s="91">
        <v>171.6</v>
      </c>
      <c r="K4309" s="91"/>
      <c r="L4309" s="91"/>
      <c r="M4309" s="91"/>
      <c r="N4309" s="91"/>
      <c r="O4309" s="91"/>
      <c r="P4309" s="91"/>
      <c r="Q4309" s="91"/>
      <c r="R4309" s="91"/>
      <c r="S4309" s="91">
        <v>92.12</v>
      </c>
      <c r="T4309" s="91"/>
      <c r="U4309" s="91">
        <f t="shared" si="407"/>
        <v>263.72000000000003</v>
      </c>
      <c r="V4309" s="82" t="str">
        <f t="shared" si="405"/>
        <v>155081505921</v>
      </c>
      <c r="W4309" s="83">
        <f>VLOOKUP(V4309,Factors!$E$6:$H$5950,4,FALSE)</f>
        <v>0.1124</v>
      </c>
      <c r="X4309" t="str">
        <f>VLOOKUP(V4309,Factors!$E$6:$F$5950,2,FALSE)</f>
        <v>3-factor</v>
      </c>
      <c r="Y4309" s="92">
        <f t="shared" si="408"/>
        <v>29.642128000000003</v>
      </c>
      <c r="Z4309" s="92">
        <f t="shared" si="409"/>
        <v>234.07787200000001</v>
      </c>
      <c r="AA4309" s="92">
        <f t="shared" si="410"/>
        <v>263.72000000000003</v>
      </c>
    </row>
    <row r="4310" spans="1:27" x14ac:dyDescent="0.25">
      <c r="A4310" t="s">
        <v>866</v>
      </c>
      <c r="B4310" t="s">
        <v>783</v>
      </c>
      <c r="C4310" t="s">
        <v>784</v>
      </c>
      <c r="D4310" t="s">
        <v>867</v>
      </c>
      <c r="E4310" t="s">
        <v>868</v>
      </c>
      <c r="F4310" t="str">
        <f t="shared" si="406"/>
        <v>1505</v>
      </c>
      <c r="G4310" t="s">
        <v>152</v>
      </c>
      <c r="H4310" t="s">
        <v>153</v>
      </c>
      <c r="I4310" s="91">
        <v>250</v>
      </c>
      <c r="J4310" s="91"/>
      <c r="K4310" s="91"/>
      <c r="L4310" s="91"/>
      <c r="M4310" s="91"/>
      <c r="N4310" s="91"/>
      <c r="O4310" s="91"/>
      <c r="P4310" s="91"/>
      <c r="Q4310" s="91"/>
      <c r="R4310" s="91"/>
      <c r="S4310" s="91"/>
      <c r="T4310" s="91"/>
      <c r="U4310" s="91">
        <f t="shared" si="407"/>
        <v>250</v>
      </c>
      <c r="V4310" s="82" t="str">
        <f t="shared" si="405"/>
        <v>155081505921</v>
      </c>
      <c r="W4310" s="83">
        <f>VLOOKUP(V4310,Factors!$E$6:$H$5950,4,FALSE)</f>
        <v>0.1124</v>
      </c>
      <c r="X4310" t="str">
        <f>VLOOKUP(V4310,Factors!$E$6:$F$5950,2,FALSE)</f>
        <v>3-factor</v>
      </c>
      <c r="Y4310" s="92">
        <f t="shared" si="408"/>
        <v>28.1</v>
      </c>
      <c r="Z4310" s="92">
        <f t="shared" si="409"/>
        <v>221.9</v>
      </c>
      <c r="AA4310" s="92">
        <f t="shared" si="410"/>
        <v>250</v>
      </c>
    </row>
    <row r="4311" spans="1:27" x14ac:dyDescent="0.25">
      <c r="A4311" t="s">
        <v>866</v>
      </c>
      <c r="B4311" t="s">
        <v>783</v>
      </c>
      <c r="C4311" t="s">
        <v>784</v>
      </c>
      <c r="D4311" t="s">
        <v>867</v>
      </c>
      <c r="E4311" t="s">
        <v>868</v>
      </c>
      <c r="F4311" t="str">
        <f t="shared" si="406"/>
        <v>1505</v>
      </c>
      <c r="G4311" t="s">
        <v>166</v>
      </c>
      <c r="H4311" t="s">
        <v>167</v>
      </c>
      <c r="I4311" s="91">
        <v>-35511.81</v>
      </c>
      <c r="J4311" s="91">
        <v>-30766.38</v>
      </c>
      <c r="K4311" s="91">
        <v>-32292.45</v>
      </c>
      <c r="L4311" s="91">
        <v>-30976.47</v>
      </c>
      <c r="M4311" s="91">
        <v>-32207.759999999998</v>
      </c>
      <c r="N4311" s="91">
        <v>-31842.42</v>
      </c>
      <c r="O4311" s="91">
        <v>-30809.119999999999</v>
      </c>
      <c r="P4311" s="91">
        <v>-31767.99</v>
      </c>
      <c r="Q4311" s="91">
        <v>-29218.26</v>
      </c>
      <c r="R4311" s="91">
        <v>-38973.24</v>
      </c>
      <c r="S4311" s="91">
        <v>-31887.51</v>
      </c>
      <c r="T4311" s="91">
        <v>-27860.22</v>
      </c>
      <c r="U4311" s="91">
        <f t="shared" si="407"/>
        <v>-384113.63</v>
      </c>
      <c r="V4311" s="82" t="str">
        <f t="shared" si="405"/>
        <v>155081505921</v>
      </c>
      <c r="W4311" s="83">
        <f>VLOOKUP(V4311,Factors!$E$6:$H$5950,4,FALSE)</f>
        <v>0.1124</v>
      </c>
      <c r="X4311" t="str">
        <f>VLOOKUP(V4311,Factors!$E$6:$F$5950,2,FALSE)</f>
        <v>3-factor</v>
      </c>
      <c r="Y4311" s="92">
        <f t="shared" si="408"/>
        <v>-43174.372012</v>
      </c>
      <c r="Z4311" s="92">
        <f t="shared" si="409"/>
        <v>-340939.257988</v>
      </c>
      <c r="AA4311" s="92">
        <f t="shared" si="410"/>
        <v>-384113.63</v>
      </c>
    </row>
    <row r="4312" spans="1:27" x14ac:dyDescent="0.25">
      <c r="A4312" t="s">
        <v>866</v>
      </c>
      <c r="B4312" t="s">
        <v>355</v>
      </c>
      <c r="C4312" t="s">
        <v>356</v>
      </c>
      <c r="D4312" t="s">
        <v>869</v>
      </c>
      <c r="E4312" t="s">
        <v>870</v>
      </c>
      <c r="F4312" t="str">
        <f t="shared" si="406"/>
        <v>2966</v>
      </c>
      <c r="G4312" t="s">
        <v>144</v>
      </c>
      <c r="H4312" t="s">
        <v>145</v>
      </c>
      <c r="I4312" s="91"/>
      <c r="J4312" s="91"/>
      <c r="K4312" s="91"/>
      <c r="L4312" s="91"/>
      <c r="M4312" s="91"/>
      <c r="N4312" s="91"/>
      <c r="O4312" s="91">
        <v>2500</v>
      </c>
      <c r="P4312" s="91"/>
      <c r="Q4312" s="91"/>
      <c r="R4312" s="91"/>
      <c r="S4312" s="91"/>
      <c r="T4312" s="91"/>
      <c r="U4312" s="91">
        <f t="shared" si="407"/>
        <v>2500</v>
      </c>
      <c r="V4312" s="82" t="str">
        <f t="shared" si="405"/>
        <v>155092966921</v>
      </c>
      <c r="W4312" s="83">
        <f>VLOOKUP(V4312,Factors!$E$6:$H$5950,4,FALSE)</f>
        <v>0.1124</v>
      </c>
      <c r="X4312" t="str">
        <f>VLOOKUP(V4312,Factors!$E$6:$F$5950,2,FALSE)</f>
        <v>3-factor</v>
      </c>
      <c r="Y4312" s="92">
        <f t="shared" si="408"/>
        <v>281</v>
      </c>
      <c r="Z4312" s="92">
        <f t="shared" si="409"/>
        <v>2219</v>
      </c>
      <c r="AA4312" s="92">
        <f t="shared" si="410"/>
        <v>2500</v>
      </c>
    </row>
    <row r="4313" spans="1:27" x14ac:dyDescent="0.25">
      <c r="A4313" t="s">
        <v>866</v>
      </c>
      <c r="B4313" t="s">
        <v>438</v>
      </c>
      <c r="C4313" t="s">
        <v>439</v>
      </c>
      <c r="D4313" t="s">
        <v>893</v>
      </c>
      <c r="E4313" t="s">
        <v>894</v>
      </c>
      <c r="F4313" t="str">
        <f t="shared" si="406"/>
        <v>1590</v>
      </c>
      <c r="G4313" t="s">
        <v>128</v>
      </c>
      <c r="H4313" t="s">
        <v>129</v>
      </c>
      <c r="I4313" s="91"/>
      <c r="J4313" s="91"/>
      <c r="K4313" s="91"/>
      <c r="L4313" s="91"/>
      <c r="M4313" s="91"/>
      <c r="N4313" s="91"/>
      <c r="O4313" s="91"/>
      <c r="P4313" s="91"/>
      <c r="Q4313" s="91"/>
      <c r="R4313" s="91">
        <v>0</v>
      </c>
      <c r="S4313" s="91"/>
      <c r="T4313" s="91"/>
      <c r="U4313" s="91">
        <f t="shared" si="407"/>
        <v>0</v>
      </c>
      <c r="V4313" s="82" t="str">
        <f t="shared" si="405"/>
        <v>155101590921</v>
      </c>
      <c r="W4313" s="83">
        <f>VLOOKUP(V4313,Factors!$E$6:$H$5950,4,FALSE)</f>
        <v>0.1119</v>
      </c>
      <c r="X4313" t="str">
        <f>VLOOKUP(V4313,Factors!$E$6:$F$5950,2,FALSE)</f>
        <v>customers-all</v>
      </c>
      <c r="Y4313" s="92">
        <f t="shared" si="408"/>
        <v>0</v>
      </c>
      <c r="Z4313" s="92">
        <f t="shared" si="409"/>
        <v>0</v>
      </c>
      <c r="AA4313" s="92">
        <f t="shared" si="410"/>
        <v>0</v>
      </c>
    </row>
    <row r="4314" spans="1:27" x14ac:dyDescent="0.25">
      <c r="A4314" t="s">
        <v>866</v>
      </c>
      <c r="B4314" t="s">
        <v>438</v>
      </c>
      <c r="C4314" t="s">
        <v>439</v>
      </c>
      <c r="D4314" t="s">
        <v>893</v>
      </c>
      <c r="E4314" t="s">
        <v>894</v>
      </c>
      <c r="F4314" t="str">
        <f t="shared" si="406"/>
        <v>1590</v>
      </c>
      <c r="G4314" t="s">
        <v>144</v>
      </c>
      <c r="H4314" t="s">
        <v>145</v>
      </c>
      <c r="I4314" s="91"/>
      <c r="J4314" s="91"/>
      <c r="K4314" s="91">
        <v>10.3</v>
      </c>
      <c r="L4314" s="91"/>
      <c r="M4314" s="91"/>
      <c r="N4314" s="91">
        <v>27.97</v>
      </c>
      <c r="O4314" s="91"/>
      <c r="P4314" s="91"/>
      <c r="Q4314" s="91">
        <v>4.8899999999999997</v>
      </c>
      <c r="R4314" s="91"/>
      <c r="S4314" s="91"/>
      <c r="T4314" s="91"/>
      <c r="U4314" s="91">
        <f t="shared" si="407"/>
        <v>43.16</v>
      </c>
      <c r="V4314" s="82" t="str">
        <f t="shared" si="405"/>
        <v>155101590921</v>
      </c>
      <c r="W4314" s="83">
        <f>VLOOKUP(V4314,Factors!$E$6:$H$5950,4,FALSE)</f>
        <v>0.1119</v>
      </c>
      <c r="X4314" t="str">
        <f>VLOOKUP(V4314,Factors!$E$6:$F$5950,2,FALSE)</f>
        <v>customers-all</v>
      </c>
      <c r="Y4314" s="92">
        <f t="shared" si="408"/>
        <v>4.8296039999999998</v>
      </c>
      <c r="Z4314" s="92">
        <f t="shared" si="409"/>
        <v>38.330395999999993</v>
      </c>
      <c r="AA4314" s="92">
        <f t="shared" si="410"/>
        <v>43.16</v>
      </c>
    </row>
    <row r="4315" spans="1:27" x14ac:dyDescent="0.25">
      <c r="A4315" t="s">
        <v>866</v>
      </c>
      <c r="B4315" t="s">
        <v>294</v>
      </c>
      <c r="C4315" t="s">
        <v>295</v>
      </c>
      <c r="D4315" t="s">
        <v>867</v>
      </c>
      <c r="E4315" t="s">
        <v>868</v>
      </c>
      <c r="F4315" t="str">
        <f t="shared" si="406"/>
        <v>1505</v>
      </c>
      <c r="G4315" t="s">
        <v>140</v>
      </c>
      <c r="H4315" t="s">
        <v>141</v>
      </c>
      <c r="I4315" s="91"/>
      <c r="J4315" s="91"/>
      <c r="K4315" s="91"/>
      <c r="L4315" s="91"/>
      <c r="M4315" s="91"/>
      <c r="N4315" s="91">
        <v>600</v>
      </c>
      <c r="O4315" s="91">
        <v>180</v>
      </c>
      <c r="P4315" s="91"/>
      <c r="Q4315" s="91"/>
      <c r="R4315" s="91"/>
      <c r="S4315" s="91"/>
      <c r="T4315" s="91"/>
      <c r="U4315" s="91">
        <f t="shared" si="407"/>
        <v>780</v>
      </c>
      <c r="V4315" s="82" t="str">
        <f t="shared" si="405"/>
        <v>155201505921</v>
      </c>
      <c r="W4315" s="83">
        <f>VLOOKUP(V4315,Factors!$E$6:$H$5950,4,FALSE)</f>
        <v>0.1124</v>
      </c>
      <c r="X4315" t="str">
        <f>VLOOKUP(V4315,Factors!$E$6:$F$5950,2,FALSE)</f>
        <v>3-factor</v>
      </c>
      <c r="Y4315" s="92">
        <f t="shared" si="408"/>
        <v>87.671999999999997</v>
      </c>
      <c r="Z4315" s="92">
        <f t="shared" si="409"/>
        <v>692.32799999999997</v>
      </c>
      <c r="AA4315" s="92">
        <f t="shared" si="410"/>
        <v>780</v>
      </c>
    </row>
    <row r="4316" spans="1:27" x14ac:dyDescent="0.25">
      <c r="A4316" t="s">
        <v>866</v>
      </c>
      <c r="B4316" t="s">
        <v>905</v>
      </c>
      <c r="C4316" t="s">
        <v>906</v>
      </c>
      <c r="D4316" t="s">
        <v>867</v>
      </c>
      <c r="E4316" t="s">
        <v>868</v>
      </c>
      <c r="F4316" t="str">
        <f t="shared" si="406"/>
        <v>1505</v>
      </c>
      <c r="G4316" t="s">
        <v>102</v>
      </c>
      <c r="H4316" t="s">
        <v>103</v>
      </c>
      <c r="I4316" s="91"/>
      <c r="J4316" s="91"/>
      <c r="K4316" s="91"/>
      <c r="L4316" s="91">
        <v>-88375</v>
      </c>
      <c r="M4316" s="91"/>
      <c r="N4316" s="91"/>
      <c r="O4316" s="91"/>
      <c r="P4316" s="91"/>
      <c r="Q4316" s="91"/>
      <c r="R4316" s="91"/>
      <c r="S4316" s="91"/>
      <c r="T4316" s="91"/>
      <c r="U4316" s="91">
        <f t="shared" si="407"/>
        <v>-88375</v>
      </c>
      <c r="V4316" s="82" t="str">
        <f t="shared" si="405"/>
        <v>160001505921</v>
      </c>
      <c r="W4316" s="83">
        <f>VLOOKUP(V4316,Factors!$E$6:$H$5950,4,FALSE)</f>
        <v>0.1124</v>
      </c>
      <c r="X4316" t="str">
        <f>VLOOKUP(V4316,Factors!$E$6:$F$5950,2,FALSE)</f>
        <v>3-Factor</v>
      </c>
      <c r="Y4316" s="92">
        <f t="shared" si="408"/>
        <v>-9933.35</v>
      </c>
      <c r="Z4316" s="92">
        <f t="shared" si="409"/>
        <v>-78441.649999999994</v>
      </c>
      <c r="AA4316" s="92">
        <f t="shared" si="410"/>
        <v>-88375</v>
      </c>
    </row>
    <row r="4317" spans="1:27" x14ac:dyDescent="0.25">
      <c r="A4317" t="s">
        <v>866</v>
      </c>
      <c r="B4317" t="s">
        <v>905</v>
      </c>
      <c r="C4317" t="s">
        <v>906</v>
      </c>
      <c r="D4317" t="s">
        <v>891</v>
      </c>
      <c r="E4317" t="s">
        <v>892</v>
      </c>
      <c r="F4317" t="str">
        <f t="shared" si="406"/>
        <v>2463</v>
      </c>
      <c r="G4317" t="s">
        <v>136</v>
      </c>
      <c r="H4317" t="s">
        <v>137</v>
      </c>
      <c r="I4317" s="91"/>
      <c r="J4317" s="91"/>
      <c r="K4317" s="91"/>
      <c r="L4317" s="91">
        <v>0</v>
      </c>
      <c r="M4317" s="91">
        <v>4000</v>
      </c>
      <c r="N4317" s="91">
        <v>4000</v>
      </c>
      <c r="O4317" s="91">
        <v>4000</v>
      </c>
      <c r="P4317" s="91">
        <v>4000</v>
      </c>
      <c r="Q4317" s="91">
        <v>4000</v>
      </c>
      <c r="R4317" s="91">
        <v>4000</v>
      </c>
      <c r="S4317" s="91">
        <v>4000</v>
      </c>
      <c r="T4317" s="91">
        <v>4000</v>
      </c>
      <c r="U4317" s="91">
        <f t="shared" si="407"/>
        <v>32000</v>
      </c>
      <c r="V4317" s="82" t="str">
        <f t="shared" si="405"/>
        <v>160002463921</v>
      </c>
      <c r="W4317" s="83">
        <f>VLOOKUP(V4317,Factors!$E$6:$H$5950,4,FALSE)</f>
        <v>0.1124</v>
      </c>
      <c r="X4317" t="str">
        <f>VLOOKUP(V4317,Factors!$E$6:$F$5950,2,FALSE)</f>
        <v>3-Factor</v>
      </c>
      <c r="Y4317" s="92">
        <f t="shared" si="408"/>
        <v>3596.8</v>
      </c>
      <c r="Z4317" s="92">
        <f t="shared" si="409"/>
        <v>28403.200000000001</v>
      </c>
      <c r="AA4317" s="92">
        <f t="shared" si="410"/>
        <v>32000</v>
      </c>
    </row>
    <row r="4318" spans="1:27" x14ac:dyDescent="0.25">
      <c r="A4318" t="s">
        <v>866</v>
      </c>
      <c r="B4318" t="s">
        <v>52</v>
      </c>
      <c r="C4318" t="s">
        <v>53</v>
      </c>
      <c r="D4318" t="s">
        <v>867</v>
      </c>
      <c r="E4318" t="s">
        <v>868</v>
      </c>
      <c r="F4318" t="str">
        <f t="shared" si="406"/>
        <v>1505</v>
      </c>
      <c r="G4318" t="s">
        <v>44</v>
      </c>
      <c r="H4318" t="s">
        <v>45</v>
      </c>
      <c r="I4318" s="91"/>
      <c r="J4318" s="91">
        <v>58.1</v>
      </c>
      <c r="K4318" s="91"/>
      <c r="L4318" s="91"/>
      <c r="M4318" s="91"/>
      <c r="N4318" s="91"/>
      <c r="O4318" s="91"/>
      <c r="P4318" s="91"/>
      <c r="Q4318" s="91"/>
      <c r="R4318" s="91"/>
      <c r="S4318" s="91"/>
      <c r="T4318" s="91"/>
      <c r="U4318" s="91">
        <f t="shared" si="407"/>
        <v>58.1</v>
      </c>
      <c r="V4318" s="82" t="str">
        <f t="shared" si="405"/>
        <v>161001505921</v>
      </c>
      <c r="W4318" s="83">
        <f>VLOOKUP(V4318,Factors!$E$6:$H$5950,4,FALSE)</f>
        <v>0.1124</v>
      </c>
      <c r="X4318" t="str">
        <f>VLOOKUP(V4318,Factors!$E$6:$F$5950,2,FALSE)</f>
        <v>3-factor</v>
      </c>
      <c r="Y4318" s="92">
        <f t="shared" si="408"/>
        <v>6.5304400000000005</v>
      </c>
      <c r="Z4318" s="92">
        <f t="shared" si="409"/>
        <v>51.569560000000003</v>
      </c>
      <c r="AA4318" s="92">
        <f t="shared" si="410"/>
        <v>58.1</v>
      </c>
    </row>
    <row r="4319" spans="1:27" x14ac:dyDescent="0.25">
      <c r="A4319" t="s">
        <v>866</v>
      </c>
      <c r="B4319" t="s">
        <v>52</v>
      </c>
      <c r="C4319" t="s">
        <v>53</v>
      </c>
      <c r="D4319" t="s">
        <v>867</v>
      </c>
      <c r="E4319" t="s">
        <v>868</v>
      </c>
      <c r="F4319" t="str">
        <f t="shared" si="406"/>
        <v>1505</v>
      </c>
      <c r="G4319" t="s">
        <v>136</v>
      </c>
      <c r="H4319" t="s">
        <v>137</v>
      </c>
      <c r="I4319" s="91"/>
      <c r="J4319" s="91">
        <v>300</v>
      </c>
      <c r="K4319" s="91"/>
      <c r="L4319" s="91"/>
      <c r="M4319" s="91"/>
      <c r="N4319" s="91">
        <v>150</v>
      </c>
      <c r="O4319" s="91">
        <v>150</v>
      </c>
      <c r="P4319" s="91"/>
      <c r="Q4319" s="91">
        <v>158</v>
      </c>
      <c r="R4319" s="91"/>
      <c r="S4319" s="91"/>
      <c r="T4319" s="91"/>
      <c r="U4319" s="91">
        <f t="shared" si="407"/>
        <v>758</v>
      </c>
      <c r="V4319" s="82" t="str">
        <f t="shared" si="405"/>
        <v>161001505921</v>
      </c>
      <c r="W4319" s="83">
        <f>VLOOKUP(V4319,Factors!$E$6:$H$5950,4,FALSE)</f>
        <v>0.1124</v>
      </c>
      <c r="X4319" t="str">
        <f>VLOOKUP(V4319,Factors!$E$6:$F$5950,2,FALSE)</f>
        <v>3-factor</v>
      </c>
      <c r="Y4319" s="92">
        <f t="shared" si="408"/>
        <v>85.199200000000005</v>
      </c>
      <c r="Z4319" s="92">
        <f t="shared" si="409"/>
        <v>672.80079999999998</v>
      </c>
      <c r="AA4319" s="92">
        <f t="shared" si="410"/>
        <v>758</v>
      </c>
    </row>
    <row r="4320" spans="1:27" x14ac:dyDescent="0.25">
      <c r="A4320" t="s">
        <v>866</v>
      </c>
      <c r="B4320" t="s">
        <v>52</v>
      </c>
      <c r="C4320" t="s">
        <v>53</v>
      </c>
      <c r="D4320" t="s">
        <v>867</v>
      </c>
      <c r="E4320" t="s">
        <v>868</v>
      </c>
      <c r="F4320" t="str">
        <f t="shared" si="406"/>
        <v>1505</v>
      </c>
      <c r="G4320" t="s">
        <v>144</v>
      </c>
      <c r="H4320" t="s">
        <v>145</v>
      </c>
      <c r="I4320" s="91"/>
      <c r="J4320" s="91">
        <v>48.86</v>
      </c>
      <c r="K4320" s="91"/>
      <c r="L4320" s="91"/>
      <c r="M4320" s="91"/>
      <c r="N4320" s="91"/>
      <c r="O4320" s="91"/>
      <c r="P4320" s="91"/>
      <c r="Q4320" s="91"/>
      <c r="R4320" s="91"/>
      <c r="S4320" s="91"/>
      <c r="T4320" s="91"/>
      <c r="U4320" s="91">
        <f t="shared" si="407"/>
        <v>48.86</v>
      </c>
      <c r="V4320" s="82" t="str">
        <f t="shared" si="405"/>
        <v>161001505921</v>
      </c>
      <c r="W4320" s="83">
        <f>VLOOKUP(V4320,Factors!$E$6:$H$5950,4,FALSE)</f>
        <v>0.1124</v>
      </c>
      <c r="X4320" t="str">
        <f>VLOOKUP(V4320,Factors!$E$6:$F$5950,2,FALSE)</f>
        <v>3-factor</v>
      </c>
      <c r="Y4320" s="92">
        <f t="shared" si="408"/>
        <v>5.4918639999999996</v>
      </c>
      <c r="Z4320" s="92">
        <f t="shared" si="409"/>
        <v>43.368136</v>
      </c>
      <c r="AA4320" s="92">
        <f t="shared" si="410"/>
        <v>48.86</v>
      </c>
    </row>
    <row r="4321" spans="1:27" x14ac:dyDescent="0.25">
      <c r="A4321" t="s">
        <v>866</v>
      </c>
      <c r="B4321" t="s">
        <v>52</v>
      </c>
      <c r="C4321" t="s">
        <v>53</v>
      </c>
      <c r="D4321" t="s">
        <v>891</v>
      </c>
      <c r="E4321" t="s">
        <v>892</v>
      </c>
      <c r="F4321" t="str">
        <f t="shared" si="406"/>
        <v>2463</v>
      </c>
      <c r="G4321" t="s">
        <v>136</v>
      </c>
      <c r="H4321" t="s">
        <v>137</v>
      </c>
      <c r="I4321" s="91">
        <v>757</v>
      </c>
      <c r="J4321" s="91">
        <v>1024</v>
      </c>
      <c r="K4321" s="91">
        <v>5070</v>
      </c>
      <c r="L4321" s="91">
        <v>292</v>
      </c>
      <c r="M4321" s="91">
        <v>714</v>
      </c>
      <c r="N4321" s="91">
        <v>2327.5</v>
      </c>
      <c r="O4321" s="91">
        <v>-4037.5</v>
      </c>
      <c r="P4321" s="91">
        <v>6159.78</v>
      </c>
      <c r="Q4321" s="91">
        <v>2240.23</v>
      </c>
      <c r="R4321" s="91">
        <v>3565.5</v>
      </c>
      <c r="S4321" s="91">
        <v>2021.5</v>
      </c>
      <c r="T4321" s="91">
        <v>-570</v>
      </c>
      <c r="U4321" s="91">
        <f t="shared" si="407"/>
        <v>19564.009999999998</v>
      </c>
      <c r="V4321" s="82" t="str">
        <f t="shared" si="405"/>
        <v>161002463921</v>
      </c>
      <c r="W4321" s="83">
        <f>VLOOKUP(V4321,Factors!$E$6:$H$5950,4,FALSE)</f>
        <v>0.1124</v>
      </c>
      <c r="X4321" t="str">
        <f>VLOOKUP(V4321,Factors!$E$6:$F$5950,2,FALSE)</f>
        <v>3-Factor</v>
      </c>
      <c r="Y4321" s="92">
        <f t="shared" si="408"/>
        <v>2198.9947239999997</v>
      </c>
      <c r="Z4321" s="92">
        <f t="shared" si="409"/>
        <v>17365.015275999998</v>
      </c>
      <c r="AA4321" s="92">
        <f t="shared" si="410"/>
        <v>19564.009999999998</v>
      </c>
    </row>
    <row r="4322" spans="1:27" x14ac:dyDescent="0.25">
      <c r="A4322" t="s">
        <v>866</v>
      </c>
      <c r="B4322" t="s">
        <v>52</v>
      </c>
      <c r="C4322" t="s">
        <v>53</v>
      </c>
      <c r="D4322" t="s">
        <v>875</v>
      </c>
      <c r="E4322" t="s">
        <v>876</v>
      </c>
      <c r="F4322" t="str">
        <f t="shared" si="406"/>
        <v>5020</v>
      </c>
      <c r="G4322" t="s">
        <v>96</v>
      </c>
      <c r="H4322" t="s">
        <v>97</v>
      </c>
      <c r="I4322" s="91">
        <v>541.27</v>
      </c>
      <c r="J4322" s="91"/>
      <c r="K4322" s="91">
        <v>1029.5</v>
      </c>
      <c r="L4322" s="91"/>
      <c r="M4322" s="91">
        <v>1079.6199999999999</v>
      </c>
      <c r="N4322" s="91">
        <v>563.99</v>
      </c>
      <c r="O4322" s="91">
        <v>543.89</v>
      </c>
      <c r="P4322" s="91"/>
      <c r="Q4322" s="91">
        <v>1125.1300000000001</v>
      </c>
      <c r="R4322" s="91">
        <v>528.77</v>
      </c>
      <c r="S4322" s="91">
        <v>533.30999999999995</v>
      </c>
      <c r="T4322" s="91">
        <v>513.36</v>
      </c>
      <c r="U4322" s="91">
        <f t="shared" si="407"/>
        <v>6458.8399999999992</v>
      </c>
      <c r="V4322" s="82" t="str">
        <f t="shared" si="405"/>
        <v>161005020921</v>
      </c>
      <c r="W4322" s="83">
        <f>VLOOKUP(V4322,Factors!$E$6:$H$5950,4,FALSE)</f>
        <v>0.1124</v>
      </c>
      <c r="X4322" t="str">
        <f>VLOOKUP(V4322,Factors!$E$6:$F$5950,2,FALSE)</f>
        <v>3-factor</v>
      </c>
      <c r="Y4322" s="92">
        <f t="shared" si="408"/>
        <v>725.97361599999988</v>
      </c>
      <c r="Z4322" s="92">
        <f t="shared" si="409"/>
        <v>5732.866383999999</v>
      </c>
      <c r="AA4322" s="92">
        <f t="shared" si="410"/>
        <v>6458.8399999999992</v>
      </c>
    </row>
    <row r="4323" spans="1:27" x14ac:dyDescent="0.25">
      <c r="A4323" t="s">
        <v>866</v>
      </c>
      <c r="B4323" t="s">
        <v>52</v>
      </c>
      <c r="C4323" t="s">
        <v>53</v>
      </c>
      <c r="D4323" t="s">
        <v>875</v>
      </c>
      <c r="E4323" t="s">
        <v>876</v>
      </c>
      <c r="F4323" t="str">
        <f t="shared" si="406"/>
        <v>5020</v>
      </c>
      <c r="G4323" t="s">
        <v>213</v>
      </c>
      <c r="H4323" t="s">
        <v>214</v>
      </c>
      <c r="I4323" s="91"/>
      <c r="J4323" s="91">
        <v>71.72</v>
      </c>
      <c r="K4323" s="91"/>
      <c r="L4323" s="91"/>
      <c r="M4323" s="91"/>
      <c r="N4323" s="91"/>
      <c r="O4323" s="91"/>
      <c r="P4323" s="91"/>
      <c r="Q4323" s="91"/>
      <c r="R4323" s="91"/>
      <c r="S4323" s="91"/>
      <c r="T4323" s="91"/>
      <c r="U4323" s="91">
        <f t="shared" si="407"/>
        <v>71.72</v>
      </c>
      <c r="V4323" s="82" t="str">
        <f t="shared" si="405"/>
        <v>161005020921</v>
      </c>
      <c r="W4323" s="83">
        <f>VLOOKUP(V4323,Factors!$E$6:$H$5950,4,FALSE)</f>
        <v>0.1124</v>
      </c>
      <c r="X4323" t="str">
        <f>VLOOKUP(V4323,Factors!$E$6:$F$5950,2,FALSE)</f>
        <v>3-factor</v>
      </c>
      <c r="Y4323" s="92">
        <f t="shared" si="408"/>
        <v>8.0613279999999996</v>
      </c>
      <c r="Z4323" s="92">
        <f t="shared" si="409"/>
        <v>63.658671999999996</v>
      </c>
      <c r="AA4323" s="92">
        <f t="shared" si="410"/>
        <v>71.72</v>
      </c>
    </row>
    <row r="4324" spans="1:27" x14ac:dyDescent="0.25">
      <c r="A4324" t="s">
        <v>866</v>
      </c>
      <c r="B4324" t="s">
        <v>907</v>
      </c>
      <c r="C4324" t="s">
        <v>908</v>
      </c>
      <c r="D4324" t="s">
        <v>867</v>
      </c>
      <c r="E4324" t="s">
        <v>868</v>
      </c>
      <c r="F4324" t="str">
        <f t="shared" si="406"/>
        <v>1505</v>
      </c>
      <c r="G4324" t="s">
        <v>207</v>
      </c>
      <c r="H4324" t="s">
        <v>208</v>
      </c>
      <c r="I4324" s="91"/>
      <c r="J4324" s="91"/>
      <c r="K4324" s="91"/>
      <c r="L4324" s="91"/>
      <c r="M4324" s="91"/>
      <c r="N4324" s="91"/>
      <c r="O4324" s="91"/>
      <c r="P4324" s="91"/>
      <c r="Q4324" s="91"/>
      <c r="R4324" s="91"/>
      <c r="S4324" s="91">
        <v>27</v>
      </c>
      <c r="T4324" s="91"/>
      <c r="U4324" s="91">
        <f t="shared" si="407"/>
        <v>27</v>
      </c>
      <c r="V4324" s="82" t="str">
        <f t="shared" si="405"/>
        <v>161601505921</v>
      </c>
      <c r="W4324" s="83">
        <f>VLOOKUP(V4324,Factors!$E$6:$H$5950,4,FALSE)</f>
        <v>0</v>
      </c>
      <c r="X4324" t="str">
        <f>VLOOKUP(V4324,Factors!$E$6:$F$5950,2,FALSE)</f>
        <v>Direct-OR</v>
      </c>
      <c r="Y4324" s="92">
        <f t="shared" si="408"/>
        <v>0</v>
      </c>
      <c r="Z4324" s="92">
        <f t="shared" si="409"/>
        <v>27</v>
      </c>
      <c r="AA4324" s="92">
        <f t="shared" si="410"/>
        <v>27</v>
      </c>
    </row>
    <row r="4325" spans="1:27" x14ac:dyDescent="0.25">
      <c r="A4325" t="s">
        <v>866</v>
      </c>
      <c r="B4325" t="s">
        <v>909</v>
      </c>
      <c r="C4325" t="s">
        <v>910</v>
      </c>
      <c r="D4325" t="s">
        <v>867</v>
      </c>
      <c r="E4325" t="s">
        <v>868</v>
      </c>
      <c r="F4325" t="str">
        <f t="shared" si="406"/>
        <v>1505</v>
      </c>
      <c r="G4325" t="s">
        <v>187</v>
      </c>
      <c r="H4325" t="s">
        <v>188</v>
      </c>
      <c r="I4325" s="91"/>
      <c r="J4325" s="91"/>
      <c r="K4325" s="91"/>
      <c r="L4325" s="91"/>
      <c r="M4325" s="91"/>
      <c r="N4325" s="91"/>
      <c r="O4325" s="91"/>
      <c r="P4325" s="91">
        <v>145</v>
      </c>
      <c r="Q4325" s="91"/>
      <c r="R4325" s="91"/>
      <c r="S4325" s="91"/>
      <c r="T4325" s="91"/>
      <c r="U4325" s="91">
        <f t="shared" si="407"/>
        <v>145</v>
      </c>
      <c r="V4325" s="82" t="str">
        <f t="shared" si="405"/>
        <v>161751505921</v>
      </c>
      <c r="W4325" s="83">
        <f>VLOOKUP(V4325,Factors!$E$6:$H$5950,4,FALSE)</f>
        <v>0.1053</v>
      </c>
      <c r="X4325" t="str">
        <f>VLOOKUP(V4325,Factors!$E$6:$F$5950,2,FALSE)</f>
        <v>Firm Sales Volumes</v>
      </c>
      <c r="Y4325" s="92">
        <f t="shared" si="408"/>
        <v>15.268500000000001</v>
      </c>
      <c r="Z4325" s="92">
        <f t="shared" si="409"/>
        <v>129.73150000000001</v>
      </c>
      <c r="AA4325" s="92">
        <f t="shared" si="410"/>
        <v>145</v>
      </c>
    </row>
    <row r="4326" spans="1:27" x14ac:dyDescent="0.25">
      <c r="A4326" t="s">
        <v>866</v>
      </c>
      <c r="B4326" t="s">
        <v>371</v>
      </c>
      <c r="C4326" t="s">
        <v>372</v>
      </c>
      <c r="D4326" t="s">
        <v>867</v>
      </c>
      <c r="E4326" t="s">
        <v>868</v>
      </c>
      <c r="F4326" t="str">
        <f t="shared" si="406"/>
        <v>1505</v>
      </c>
      <c r="G4326" t="s">
        <v>94</v>
      </c>
      <c r="H4326" t="s">
        <v>95</v>
      </c>
      <c r="I4326" s="91"/>
      <c r="J4326" s="91"/>
      <c r="K4326" s="91"/>
      <c r="L4326" s="91"/>
      <c r="M4326" s="91"/>
      <c r="N4326" s="91"/>
      <c r="O4326" s="91"/>
      <c r="P4326" s="91"/>
      <c r="Q4326" s="91"/>
      <c r="R4326" s="91"/>
      <c r="S4326" s="91">
        <v>28</v>
      </c>
      <c r="T4326" s="91"/>
      <c r="U4326" s="91">
        <f t="shared" si="407"/>
        <v>28</v>
      </c>
      <c r="V4326" s="82" t="str">
        <f t="shared" si="405"/>
        <v>162001505921</v>
      </c>
      <c r="W4326" s="83">
        <f>VLOOKUP(V4326,Factors!$E$6:$H$5950,4,FALSE)</f>
        <v>0.1124</v>
      </c>
      <c r="X4326" t="str">
        <f>VLOOKUP(V4326,Factors!$E$6:$F$5950,2,FALSE)</f>
        <v>3-factor</v>
      </c>
      <c r="Y4326" s="92">
        <f t="shared" si="408"/>
        <v>3.1471999999999998</v>
      </c>
      <c r="Z4326" s="92">
        <f t="shared" si="409"/>
        <v>24.852800000000002</v>
      </c>
      <c r="AA4326" s="92">
        <f t="shared" si="410"/>
        <v>28</v>
      </c>
    </row>
    <row r="4327" spans="1:27" x14ac:dyDescent="0.25">
      <c r="A4327" t="s">
        <v>866</v>
      </c>
      <c r="B4327" t="s">
        <v>371</v>
      </c>
      <c r="C4327" t="s">
        <v>372</v>
      </c>
      <c r="D4327" t="s">
        <v>867</v>
      </c>
      <c r="E4327" t="s">
        <v>868</v>
      </c>
      <c r="F4327" t="str">
        <f t="shared" si="406"/>
        <v>1505</v>
      </c>
      <c r="G4327" t="s">
        <v>71</v>
      </c>
      <c r="H4327" t="s">
        <v>72</v>
      </c>
      <c r="I4327" s="91"/>
      <c r="J4327" s="91"/>
      <c r="K4327" s="91"/>
      <c r="L4327" s="91"/>
      <c r="M4327" s="91"/>
      <c r="N4327" s="91"/>
      <c r="O4327" s="91"/>
      <c r="P4327" s="91"/>
      <c r="Q4327" s="91"/>
      <c r="R4327" s="91"/>
      <c r="S4327" s="91"/>
      <c r="T4327" s="91">
        <v>253.96</v>
      </c>
      <c r="U4327" s="91">
        <f t="shared" si="407"/>
        <v>253.96</v>
      </c>
      <c r="V4327" s="82" t="str">
        <f t="shared" si="405"/>
        <v>162001505921</v>
      </c>
      <c r="W4327" s="83">
        <f>VLOOKUP(V4327,Factors!$E$6:$H$5950,4,FALSE)</f>
        <v>0.1124</v>
      </c>
      <c r="X4327" t="str">
        <f>VLOOKUP(V4327,Factors!$E$6:$F$5950,2,FALSE)</f>
        <v>3-factor</v>
      </c>
      <c r="Y4327" s="92">
        <f t="shared" si="408"/>
        <v>28.545104000000002</v>
      </c>
      <c r="Z4327" s="92">
        <f t="shared" si="409"/>
        <v>225.414896</v>
      </c>
      <c r="AA4327" s="92">
        <f t="shared" si="410"/>
        <v>253.96</v>
      </c>
    </row>
    <row r="4328" spans="1:27" x14ac:dyDescent="0.25">
      <c r="A4328" t="s">
        <v>866</v>
      </c>
      <c r="B4328" t="s">
        <v>371</v>
      </c>
      <c r="C4328" t="s">
        <v>372</v>
      </c>
      <c r="D4328" t="s">
        <v>867</v>
      </c>
      <c r="E4328" t="s">
        <v>868</v>
      </c>
      <c r="F4328" t="str">
        <f t="shared" si="406"/>
        <v>1505</v>
      </c>
      <c r="G4328" t="s">
        <v>98</v>
      </c>
      <c r="H4328" t="s">
        <v>99</v>
      </c>
      <c r="I4328" s="91">
        <v>293.73</v>
      </c>
      <c r="J4328" s="91">
        <v>102.98</v>
      </c>
      <c r="K4328" s="91">
        <v>63.16</v>
      </c>
      <c r="L4328" s="91">
        <v>196.34</v>
      </c>
      <c r="M4328" s="91">
        <v>61.49</v>
      </c>
      <c r="N4328" s="91">
        <v>456.48</v>
      </c>
      <c r="O4328" s="91">
        <v>135.02000000000001</v>
      </c>
      <c r="P4328" s="91">
        <v>317.48</v>
      </c>
      <c r="Q4328" s="91">
        <v>133.96</v>
      </c>
      <c r="R4328" s="91"/>
      <c r="S4328" s="91">
        <v>88.3</v>
      </c>
      <c r="T4328" s="91">
        <v>317</v>
      </c>
      <c r="U4328" s="91">
        <f t="shared" si="407"/>
        <v>2165.94</v>
      </c>
      <c r="V4328" s="82" t="str">
        <f t="shared" si="405"/>
        <v>162001505921</v>
      </c>
      <c r="W4328" s="83">
        <f>VLOOKUP(V4328,Factors!$E$6:$H$5950,4,FALSE)</f>
        <v>0.1124</v>
      </c>
      <c r="X4328" t="str">
        <f>VLOOKUP(V4328,Factors!$E$6:$F$5950,2,FALSE)</f>
        <v>3-factor</v>
      </c>
      <c r="Y4328" s="92">
        <f t="shared" si="408"/>
        <v>243.45165600000001</v>
      </c>
      <c r="Z4328" s="92">
        <f t="shared" si="409"/>
        <v>1922.4883440000001</v>
      </c>
      <c r="AA4328" s="92">
        <f t="shared" si="410"/>
        <v>2165.94</v>
      </c>
    </row>
    <row r="4329" spans="1:27" x14ac:dyDescent="0.25">
      <c r="A4329" t="s">
        <v>866</v>
      </c>
      <c r="B4329" t="s">
        <v>371</v>
      </c>
      <c r="C4329" t="s">
        <v>372</v>
      </c>
      <c r="D4329" t="s">
        <v>867</v>
      </c>
      <c r="E4329" t="s">
        <v>868</v>
      </c>
      <c r="F4329" t="str">
        <f t="shared" si="406"/>
        <v>1505</v>
      </c>
      <c r="G4329" t="s">
        <v>136</v>
      </c>
      <c r="H4329" t="s">
        <v>137</v>
      </c>
      <c r="I4329" s="91"/>
      <c r="J4329" s="91"/>
      <c r="K4329" s="91"/>
      <c r="L4329" s="91"/>
      <c r="M4329" s="91"/>
      <c r="N4329" s="91"/>
      <c r="O4329" s="91"/>
      <c r="P4329" s="91"/>
      <c r="Q4329" s="91">
        <v>1.8</v>
      </c>
      <c r="R4329" s="91"/>
      <c r="S4329" s="91"/>
      <c r="T4329" s="91">
        <v>66.400000000000006</v>
      </c>
      <c r="U4329" s="91">
        <f t="shared" si="407"/>
        <v>68.2</v>
      </c>
      <c r="V4329" s="82" t="str">
        <f t="shared" si="405"/>
        <v>162001505921</v>
      </c>
      <c r="W4329" s="83">
        <f>VLOOKUP(V4329,Factors!$E$6:$H$5950,4,FALSE)</f>
        <v>0.1124</v>
      </c>
      <c r="X4329" t="str">
        <f>VLOOKUP(V4329,Factors!$E$6:$F$5950,2,FALSE)</f>
        <v>3-factor</v>
      </c>
      <c r="Y4329" s="92">
        <f t="shared" si="408"/>
        <v>7.66568</v>
      </c>
      <c r="Z4329" s="92">
        <f t="shared" si="409"/>
        <v>60.534320000000001</v>
      </c>
      <c r="AA4329" s="92">
        <f t="shared" si="410"/>
        <v>68.2</v>
      </c>
    </row>
    <row r="4330" spans="1:27" x14ac:dyDescent="0.25">
      <c r="A4330" t="s">
        <v>866</v>
      </c>
      <c r="B4330" t="s">
        <v>371</v>
      </c>
      <c r="C4330" t="s">
        <v>372</v>
      </c>
      <c r="D4330" t="s">
        <v>867</v>
      </c>
      <c r="E4330" t="s">
        <v>868</v>
      </c>
      <c r="F4330" t="str">
        <f t="shared" si="406"/>
        <v>1505</v>
      </c>
      <c r="G4330" t="s">
        <v>144</v>
      </c>
      <c r="H4330" t="s">
        <v>145</v>
      </c>
      <c r="I4330" s="91"/>
      <c r="J4330" s="91"/>
      <c r="K4330" s="91"/>
      <c r="L4330" s="91"/>
      <c r="M4330" s="91"/>
      <c r="N4330" s="91"/>
      <c r="O4330" s="91"/>
      <c r="P4330" s="91"/>
      <c r="Q4330" s="91"/>
      <c r="R4330" s="91"/>
      <c r="S4330" s="91"/>
      <c r="T4330" s="91">
        <v>67.5</v>
      </c>
      <c r="U4330" s="91">
        <f t="shared" si="407"/>
        <v>67.5</v>
      </c>
      <c r="V4330" s="82" t="str">
        <f t="shared" si="405"/>
        <v>162001505921</v>
      </c>
      <c r="W4330" s="83">
        <f>VLOOKUP(V4330,Factors!$E$6:$H$5950,4,FALSE)</f>
        <v>0.1124</v>
      </c>
      <c r="X4330" t="str">
        <f>VLOOKUP(V4330,Factors!$E$6:$F$5950,2,FALSE)</f>
        <v>3-factor</v>
      </c>
      <c r="Y4330" s="92">
        <f t="shared" si="408"/>
        <v>7.5869999999999997</v>
      </c>
      <c r="Z4330" s="92">
        <f t="shared" si="409"/>
        <v>59.912999999999997</v>
      </c>
      <c r="AA4330" s="92">
        <f t="shared" si="410"/>
        <v>67.5</v>
      </c>
    </row>
    <row r="4331" spans="1:27" x14ac:dyDescent="0.25">
      <c r="A4331" t="s">
        <v>866</v>
      </c>
      <c r="B4331" t="s">
        <v>371</v>
      </c>
      <c r="C4331" t="s">
        <v>372</v>
      </c>
      <c r="D4331" t="s">
        <v>867</v>
      </c>
      <c r="E4331" t="s">
        <v>868</v>
      </c>
      <c r="F4331" t="str">
        <f t="shared" si="406"/>
        <v>1505</v>
      </c>
      <c r="G4331" t="s">
        <v>150</v>
      </c>
      <c r="H4331" t="s">
        <v>151</v>
      </c>
      <c r="I4331" s="91"/>
      <c r="J4331" s="91"/>
      <c r="K4331" s="91"/>
      <c r="L4331" s="91"/>
      <c r="M4331" s="91"/>
      <c r="N4331" s="91"/>
      <c r="O4331" s="91"/>
      <c r="P4331" s="91"/>
      <c r="Q4331" s="91"/>
      <c r="R4331" s="91"/>
      <c r="S4331" s="91"/>
      <c r="T4331" s="91">
        <v>680.39</v>
      </c>
      <c r="U4331" s="91">
        <f t="shared" si="407"/>
        <v>680.39</v>
      </c>
      <c r="V4331" s="82" t="str">
        <f t="shared" si="405"/>
        <v>162001505921</v>
      </c>
      <c r="W4331" s="83">
        <f>VLOOKUP(V4331,Factors!$E$6:$H$5950,4,FALSE)</f>
        <v>0.1124</v>
      </c>
      <c r="X4331" t="str">
        <f>VLOOKUP(V4331,Factors!$E$6:$F$5950,2,FALSE)</f>
        <v>3-factor</v>
      </c>
      <c r="Y4331" s="92">
        <f t="shared" si="408"/>
        <v>76.475836000000001</v>
      </c>
      <c r="Z4331" s="92">
        <f t="shared" si="409"/>
        <v>603.91416400000003</v>
      </c>
      <c r="AA4331" s="92">
        <f t="shared" si="410"/>
        <v>680.39</v>
      </c>
    </row>
    <row r="4332" spans="1:27" x14ac:dyDescent="0.25">
      <c r="A4332" t="s">
        <v>866</v>
      </c>
      <c r="B4332" t="s">
        <v>371</v>
      </c>
      <c r="C4332" t="s">
        <v>372</v>
      </c>
      <c r="D4332" t="s">
        <v>911</v>
      </c>
      <c r="E4332" t="s">
        <v>912</v>
      </c>
      <c r="F4332" t="str">
        <f t="shared" si="406"/>
        <v>6600</v>
      </c>
      <c r="G4332" t="s">
        <v>92</v>
      </c>
      <c r="H4332" t="s">
        <v>93</v>
      </c>
      <c r="I4332" s="91"/>
      <c r="J4332" s="91"/>
      <c r="K4332" s="91">
        <v>-137.25</v>
      </c>
      <c r="L4332" s="91"/>
      <c r="M4332" s="91"/>
      <c r="N4332" s="91"/>
      <c r="O4332" s="91">
        <v>-600.21</v>
      </c>
      <c r="P4332" s="91"/>
      <c r="Q4332" s="91"/>
      <c r="R4332" s="91"/>
      <c r="S4332" s="91"/>
      <c r="T4332" s="91"/>
      <c r="U4332" s="91">
        <f t="shared" si="407"/>
        <v>-737.46</v>
      </c>
      <c r="V4332" s="82" t="str">
        <f t="shared" si="405"/>
        <v>162006600921</v>
      </c>
      <c r="W4332" s="83">
        <f>VLOOKUP(V4332,Factors!$E$6:$H$5950,4,FALSE)</f>
        <v>0.1124</v>
      </c>
      <c r="X4332" t="str">
        <f>VLOOKUP(V4332,Factors!$E$6:$F$5950,2,FALSE)</f>
        <v>3-factor</v>
      </c>
      <c r="Y4332" s="92">
        <f t="shared" si="408"/>
        <v>-82.890504000000007</v>
      </c>
      <c r="Z4332" s="92">
        <f t="shared" si="409"/>
        <v>-654.56949600000007</v>
      </c>
      <c r="AA4332" s="92">
        <f t="shared" si="410"/>
        <v>-737.46</v>
      </c>
    </row>
    <row r="4333" spans="1:27" x14ac:dyDescent="0.25">
      <c r="A4333" t="s">
        <v>866</v>
      </c>
      <c r="B4333" t="s">
        <v>371</v>
      </c>
      <c r="C4333" t="s">
        <v>372</v>
      </c>
      <c r="D4333" t="s">
        <v>911</v>
      </c>
      <c r="E4333" t="s">
        <v>912</v>
      </c>
      <c r="F4333" t="str">
        <f t="shared" si="406"/>
        <v>6600</v>
      </c>
      <c r="G4333" t="s">
        <v>235</v>
      </c>
      <c r="H4333" t="s">
        <v>236</v>
      </c>
      <c r="I4333" s="91"/>
      <c r="J4333" s="91"/>
      <c r="K4333" s="91"/>
      <c r="L4333" s="91">
        <v>-314.51</v>
      </c>
      <c r="M4333" s="91"/>
      <c r="N4333" s="91"/>
      <c r="O4333" s="91"/>
      <c r="P4333" s="91"/>
      <c r="Q4333" s="91"/>
      <c r="R4333" s="91"/>
      <c r="S4333" s="91"/>
      <c r="T4333" s="91"/>
      <c r="U4333" s="91">
        <f t="shared" si="407"/>
        <v>-314.51</v>
      </c>
      <c r="V4333" s="82" t="str">
        <f t="shared" si="405"/>
        <v>162006600921</v>
      </c>
      <c r="W4333" s="83">
        <f>VLOOKUP(V4333,Factors!$E$6:$H$5950,4,FALSE)</f>
        <v>0.1124</v>
      </c>
      <c r="X4333" t="str">
        <f>VLOOKUP(V4333,Factors!$E$6:$F$5950,2,FALSE)</f>
        <v>3-factor</v>
      </c>
      <c r="Y4333" s="92">
        <f t="shared" si="408"/>
        <v>-35.350923999999999</v>
      </c>
      <c r="Z4333" s="92">
        <f t="shared" si="409"/>
        <v>-279.15907599999997</v>
      </c>
      <c r="AA4333" s="92">
        <f t="shared" si="410"/>
        <v>-314.51</v>
      </c>
    </row>
    <row r="4334" spans="1:27" x14ac:dyDescent="0.25">
      <c r="A4334" t="s">
        <v>866</v>
      </c>
      <c r="B4334" t="s">
        <v>371</v>
      </c>
      <c r="C4334" t="s">
        <v>372</v>
      </c>
      <c r="D4334" t="s">
        <v>911</v>
      </c>
      <c r="E4334" t="s">
        <v>912</v>
      </c>
      <c r="F4334" t="str">
        <f t="shared" si="406"/>
        <v>6600</v>
      </c>
      <c r="G4334" t="s">
        <v>913</v>
      </c>
      <c r="H4334" t="s">
        <v>914</v>
      </c>
      <c r="I4334" s="91">
        <v>-858.88</v>
      </c>
      <c r="J4334" s="91">
        <v>-2994.62</v>
      </c>
      <c r="K4334" s="91">
        <v>460.32</v>
      </c>
      <c r="L4334" s="91">
        <v>-875.98</v>
      </c>
      <c r="M4334" s="91">
        <v>-340.55</v>
      </c>
      <c r="N4334" s="91">
        <v>-507.64</v>
      </c>
      <c r="O4334" s="91">
        <v>2948.01</v>
      </c>
      <c r="P4334" s="91">
        <v>-4871.47</v>
      </c>
      <c r="Q4334" s="91">
        <v>7730.31</v>
      </c>
      <c r="R4334" s="91">
        <v>4351.51</v>
      </c>
      <c r="S4334" s="91">
        <v>42527.38</v>
      </c>
      <c r="T4334" s="91">
        <v>-0.93</v>
      </c>
      <c r="U4334" s="91">
        <f t="shared" si="407"/>
        <v>47567.46</v>
      </c>
      <c r="V4334" s="82" t="str">
        <f t="shared" si="405"/>
        <v>162006600921</v>
      </c>
      <c r="W4334" s="83">
        <f>VLOOKUP(V4334,Factors!$E$6:$H$5950,4,FALSE)</f>
        <v>0.1124</v>
      </c>
      <c r="X4334" t="str">
        <f>VLOOKUP(V4334,Factors!$E$6:$F$5950,2,FALSE)</f>
        <v>3-factor</v>
      </c>
      <c r="Y4334" s="92">
        <f t="shared" si="408"/>
        <v>5346.582504</v>
      </c>
      <c r="Z4334" s="92">
        <f t="shared" si="409"/>
        <v>42220.877496000001</v>
      </c>
      <c r="AA4334" s="92">
        <f t="shared" si="410"/>
        <v>47567.46</v>
      </c>
    </row>
    <row r="4335" spans="1:27" x14ac:dyDescent="0.25">
      <c r="A4335" t="s">
        <v>866</v>
      </c>
      <c r="B4335" t="s">
        <v>915</v>
      </c>
      <c r="C4335" t="s">
        <v>916</v>
      </c>
      <c r="D4335" t="s">
        <v>911</v>
      </c>
      <c r="E4335" t="s">
        <v>912</v>
      </c>
      <c r="F4335" t="str">
        <f t="shared" si="406"/>
        <v>6600</v>
      </c>
      <c r="G4335" t="s">
        <v>92</v>
      </c>
      <c r="H4335" t="s">
        <v>93</v>
      </c>
      <c r="I4335" s="91">
        <v>2755.15</v>
      </c>
      <c r="J4335" s="91">
        <v>3793.65</v>
      </c>
      <c r="K4335" s="91">
        <v>1321.87</v>
      </c>
      <c r="L4335" s="91">
        <v>1102.54</v>
      </c>
      <c r="M4335" s="91">
        <v>855.73</v>
      </c>
      <c r="N4335" s="91">
        <v>690.72</v>
      </c>
      <c r="O4335" s="91">
        <v>1768.61</v>
      </c>
      <c r="P4335" s="91">
        <v>2675.21</v>
      </c>
      <c r="Q4335" s="91"/>
      <c r="R4335" s="91">
        <v>665.01</v>
      </c>
      <c r="S4335" s="91">
        <v>2456.4899999999998</v>
      </c>
      <c r="T4335" s="91">
        <v>115.52</v>
      </c>
      <c r="U4335" s="91">
        <f t="shared" si="407"/>
        <v>18200.5</v>
      </c>
      <c r="V4335" s="82" t="str">
        <f t="shared" si="405"/>
        <v>162016600921</v>
      </c>
      <c r="W4335" s="83">
        <f>VLOOKUP(V4335,Factors!$E$6:$H$5950,4,FALSE)</f>
        <v>0.1119</v>
      </c>
      <c r="X4335" t="str">
        <f>VLOOKUP(V4335,Factors!$E$6:$F$5950,2,FALSE)</f>
        <v>customers-all</v>
      </c>
      <c r="Y4335" s="92">
        <f t="shared" si="408"/>
        <v>2036.6359500000001</v>
      </c>
      <c r="Z4335" s="92">
        <f t="shared" si="409"/>
        <v>16163.86405</v>
      </c>
      <c r="AA4335" s="92">
        <f t="shared" si="410"/>
        <v>18200.5</v>
      </c>
    </row>
    <row r="4336" spans="1:27" x14ac:dyDescent="0.25">
      <c r="A4336" t="s">
        <v>866</v>
      </c>
      <c r="B4336" t="s">
        <v>915</v>
      </c>
      <c r="C4336" t="s">
        <v>916</v>
      </c>
      <c r="D4336" t="s">
        <v>911</v>
      </c>
      <c r="E4336" t="s">
        <v>912</v>
      </c>
      <c r="F4336" t="str">
        <f t="shared" si="406"/>
        <v>6600</v>
      </c>
      <c r="G4336" t="s">
        <v>235</v>
      </c>
      <c r="H4336" t="s">
        <v>236</v>
      </c>
      <c r="I4336" s="91">
        <v>806.4</v>
      </c>
      <c r="J4336" s="91"/>
      <c r="K4336" s="91"/>
      <c r="L4336" s="91"/>
      <c r="M4336" s="91">
        <v>34229.660000000003</v>
      </c>
      <c r="N4336" s="91"/>
      <c r="O4336" s="91"/>
      <c r="P4336" s="91"/>
      <c r="Q4336" s="91">
        <v>31075.61</v>
      </c>
      <c r="R4336" s="91">
        <v>7953.67</v>
      </c>
      <c r="S4336" s="91"/>
      <c r="T4336" s="91">
        <v>7299.6</v>
      </c>
      <c r="U4336" s="91">
        <f t="shared" si="407"/>
        <v>81364.940000000017</v>
      </c>
      <c r="V4336" s="82" t="str">
        <f t="shared" si="405"/>
        <v>162016600921</v>
      </c>
      <c r="W4336" s="83">
        <f>VLOOKUP(V4336,Factors!$E$6:$H$5950,4,FALSE)</f>
        <v>0.1119</v>
      </c>
      <c r="X4336" t="str">
        <f>VLOOKUP(V4336,Factors!$E$6:$F$5950,2,FALSE)</f>
        <v>customers-all</v>
      </c>
      <c r="Y4336" s="92">
        <f t="shared" si="408"/>
        <v>9104.7367860000013</v>
      </c>
      <c r="Z4336" s="92">
        <f t="shared" si="409"/>
        <v>72260.203214000008</v>
      </c>
      <c r="AA4336" s="92">
        <f t="shared" si="410"/>
        <v>81364.94</v>
      </c>
    </row>
    <row r="4337" spans="1:27" x14ac:dyDescent="0.25">
      <c r="A4337" t="s">
        <v>866</v>
      </c>
      <c r="B4337" t="s">
        <v>915</v>
      </c>
      <c r="C4337" t="s">
        <v>916</v>
      </c>
      <c r="D4337" t="s">
        <v>911</v>
      </c>
      <c r="E4337" t="s">
        <v>912</v>
      </c>
      <c r="F4337" t="str">
        <f t="shared" si="406"/>
        <v>6600</v>
      </c>
      <c r="G4337" t="s">
        <v>917</v>
      </c>
      <c r="H4337" t="s">
        <v>918</v>
      </c>
      <c r="I4337" s="91"/>
      <c r="J4337" s="91"/>
      <c r="K4337" s="91">
        <v>34364.5</v>
      </c>
      <c r="L4337" s="91">
        <v>0</v>
      </c>
      <c r="M4337" s="91">
        <v>-34364.5</v>
      </c>
      <c r="N4337" s="91">
        <v>4887.2700000000004</v>
      </c>
      <c r="O4337" s="91">
        <v>0</v>
      </c>
      <c r="P4337" s="91">
        <v>-4887.2700000000004</v>
      </c>
      <c r="Q4337" s="91">
        <v>49326.98</v>
      </c>
      <c r="R4337" s="91">
        <v>0</v>
      </c>
      <c r="S4337" s="91">
        <v>-49326.98</v>
      </c>
      <c r="T4337" s="91">
        <v>182601.87</v>
      </c>
      <c r="U4337" s="91">
        <f t="shared" si="407"/>
        <v>182601.87</v>
      </c>
      <c r="V4337" s="82" t="str">
        <f t="shared" si="405"/>
        <v>162016600921</v>
      </c>
      <c r="W4337" s="83">
        <f>VLOOKUP(V4337,Factors!$E$6:$H$5950,4,FALSE)</f>
        <v>0.1119</v>
      </c>
      <c r="X4337" t="str">
        <f>VLOOKUP(V4337,Factors!$E$6:$F$5950,2,FALSE)</f>
        <v>customers-all</v>
      </c>
      <c r="Y4337" s="92">
        <f t="shared" si="408"/>
        <v>20433.149253</v>
      </c>
      <c r="Z4337" s="92">
        <f t="shared" si="409"/>
        <v>162168.72074699998</v>
      </c>
      <c r="AA4337" s="92">
        <f t="shared" si="410"/>
        <v>182601.87</v>
      </c>
    </row>
    <row r="4338" spans="1:27" x14ac:dyDescent="0.25">
      <c r="A4338" t="s">
        <v>866</v>
      </c>
      <c r="B4338" t="s">
        <v>919</v>
      </c>
      <c r="C4338" t="s">
        <v>920</v>
      </c>
      <c r="D4338" t="s">
        <v>867</v>
      </c>
      <c r="E4338" t="s">
        <v>868</v>
      </c>
      <c r="F4338" t="str">
        <f t="shared" si="406"/>
        <v>1505</v>
      </c>
      <c r="G4338" t="s">
        <v>110</v>
      </c>
      <c r="H4338" t="s">
        <v>111</v>
      </c>
      <c r="I4338" s="91">
        <v>59343.57</v>
      </c>
      <c r="J4338" s="91">
        <v>63293.56</v>
      </c>
      <c r="K4338" s="91">
        <v>60021.82</v>
      </c>
      <c r="L4338" s="91">
        <v>62669.49</v>
      </c>
      <c r="M4338" s="91">
        <v>59552.74</v>
      </c>
      <c r="N4338" s="91">
        <v>58912.87</v>
      </c>
      <c r="O4338" s="91">
        <v>50854.94</v>
      </c>
      <c r="P4338" s="91">
        <v>59246.07</v>
      </c>
      <c r="Q4338" s="91">
        <v>51396.49</v>
      </c>
      <c r="R4338" s="91">
        <v>60074.46</v>
      </c>
      <c r="S4338" s="91">
        <v>48239.35</v>
      </c>
      <c r="T4338" s="91">
        <v>37132.76</v>
      </c>
      <c r="U4338" s="91">
        <f t="shared" si="407"/>
        <v>670738.12</v>
      </c>
      <c r="V4338" s="82" t="str">
        <f t="shared" si="405"/>
        <v>163001505921</v>
      </c>
      <c r="W4338" s="83">
        <f>VLOOKUP(V4338,Factors!$E$6:$H$5950,4,FALSE)</f>
        <v>0.1124</v>
      </c>
      <c r="X4338" t="str">
        <f>VLOOKUP(V4338,Factors!$E$6:$F$5950,2,FALSE)</f>
        <v>3-factor</v>
      </c>
      <c r="Y4338" s="92">
        <f t="shared" si="408"/>
        <v>75390.964687999993</v>
      </c>
      <c r="Z4338" s="92">
        <f t="shared" si="409"/>
        <v>595347.15531199996</v>
      </c>
      <c r="AA4338" s="92">
        <f t="shared" si="410"/>
        <v>670738.12</v>
      </c>
    </row>
    <row r="4339" spans="1:27" x14ac:dyDescent="0.25">
      <c r="A4339" t="s">
        <v>866</v>
      </c>
      <c r="B4339" t="s">
        <v>919</v>
      </c>
      <c r="C4339" t="s">
        <v>920</v>
      </c>
      <c r="D4339" t="s">
        <v>867</v>
      </c>
      <c r="E4339" t="s">
        <v>868</v>
      </c>
      <c r="F4339" t="str">
        <f t="shared" si="406"/>
        <v>1505</v>
      </c>
      <c r="G4339" t="s">
        <v>112</v>
      </c>
      <c r="H4339" t="s">
        <v>113</v>
      </c>
      <c r="I4339" s="91"/>
      <c r="J4339" s="91"/>
      <c r="K4339" s="91"/>
      <c r="L4339" s="91"/>
      <c r="M4339" s="91"/>
      <c r="N4339" s="91"/>
      <c r="O4339" s="91"/>
      <c r="P4339" s="91"/>
      <c r="Q4339" s="91">
        <v>1000</v>
      </c>
      <c r="R4339" s="91"/>
      <c r="S4339" s="91"/>
      <c r="T4339" s="91">
        <v>1000</v>
      </c>
      <c r="U4339" s="91">
        <f t="shared" si="407"/>
        <v>2000</v>
      </c>
      <c r="V4339" s="82" t="str">
        <f t="shared" si="405"/>
        <v>163001505921</v>
      </c>
      <c r="W4339" s="83">
        <f>VLOOKUP(V4339,Factors!$E$6:$H$5950,4,FALSE)</f>
        <v>0.1124</v>
      </c>
      <c r="X4339" t="str">
        <f>VLOOKUP(V4339,Factors!$E$6:$F$5950,2,FALSE)</f>
        <v>3-factor</v>
      </c>
      <c r="Y4339" s="92">
        <f t="shared" si="408"/>
        <v>224.8</v>
      </c>
      <c r="Z4339" s="92">
        <f t="shared" si="409"/>
        <v>1775.2</v>
      </c>
      <c r="AA4339" s="92">
        <f t="shared" si="410"/>
        <v>2000</v>
      </c>
    </row>
    <row r="4340" spans="1:27" x14ac:dyDescent="0.25">
      <c r="A4340" t="s">
        <v>866</v>
      </c>
      <c r="B4340" t="s">
        <v>919</v>
      </c>
      <c r="C4340" t="s">
        <v>920</v>
      </c>
      <c r="D4340" t="s">
        <v>867</v>
      </c>
      <c r="E4340" t="s">
        <v>868</v>
      </c>
      <c r="F4340" t="str">
        <f t="shared" si="406"/>
        <v>1505</v>
      </c>
      <c r="G4340" t="s">
        <v>88</v>
      </c>
      <c r="H4340" t="s">
        <v>89</v>
      </c>
      <c r="I4340" s="91">
        <v>8715.4500000000007</v>
      </c>
      <c r="J4340" s="91">
        <v>8715.44</v>
      </c>
      <c r="K4340" s="91">
        <v>8972.4699999999993</v>
      </c>
      <c r="L4340" s="91">
        <v>8998.64</v>
      </c>
      <c r="M4340" s="91">
        <v>9041.27</v>
      </c>
      <c r="N4340" s="91">
        <v>9041.27</v>
      </c>
      <c r="O4340" s="91">
        <v>8121.59</v>
      </c>
      <c r="P4340" s="91">
        <v>8632.34</v>
      </c>
      <c r="Q4340" s="91">
        <v>8330.44</v>
      </c>
      <c r="R4340" s="91">
        <v>8330.3799999999992</v>
      </c>
      <c r="S4340" s="91">
        <v>7633.93</v>
      </c>
      <c r="T4340" s="91">
        <v>7308.96</v>
      </c>
      <c r="U4340" s="91">
        <f t="shared" si="407"/>
        <v>101842.18000000001</v>
      </c>
      <c r="V4340" s="82" t="str">
        <f t="shared" si="405"/>
        <v>163001505921</v>
      </c>
      <c r="W4340" s="83">
        <f>VLOOKUP(V4340,Factors!$E$6:$H$5950,4,FALSE)</f>
        <v>0.1124</v>
      </c>
      <c r="X4340" t="str">
        <f>VLOOKUP(V4340,Factors!$E$6:$F$5950,2,FALSE)</f>
        <v>3-factor</v>
      </c>
      <c r="Y4340" s="92">
        <f t="shared" si="408"/>
        <v>11447.061032000001</v>
      </c>
      <c r="Z4340" s="92">
        <f t="shared" si="409"/>
        <v>90395.11896800001</v>
      </c>
      <c r="AA4340" s="92">
        <f t="shared" si="410"/>
        <v>101842.18000000001</v>
      </c>
    </row>
    <row r="4341" spans="1:27" x14ac:dyDescent="0.25">
      <c r="A4341" t="s">
        <v>866</v>
      </c>
      <c r="B4341" t="s">
        <v>919</v>
      </c>
      <c r="C4341" t="s">
        <v>920</v>
      </c>
      <c r="D4341" t="s">
        <v>867</v>
      </c>
      <c r="E4341" t="s">
        <v>868</v>
      </c>
      <c r="F4341" t="str">
        <f t="shared" si="406"/>
        <v>1505</v>
      </c>
      <c r="G4341" t="s">
        <v>90</v>
      </c>
      <c r="H4341" t="s">
        <v>91</v>
      </c>
      <c r="I4341" s="91">
        <v>33858.81</v>
      </c>
      <c r="J4341" s="91">
        <v>33858.82</v>
      </c>
      <c r="K4341" s="91">
        <v>34857.599999999999</v>
      </c>
      <c r="L4341" s="91">
        <v>34959.230000000003</v>
      </c>
      <c r="M4341" s="91">
        <v>35124.620000000003</v>
      </c>
      <c r="N4341" s="91">
        <v>35124.6</v>
      </c>
      <c r="O4341" s="91">
        <v>31551.87</v>
      </c>
      <c r="P4341" s="91">
        <v>33536.06</v>
      </c>
      <c r="Q4341" s="91">
        <v>32463.02</v>
      </c>
      <c r="R4341" s="91">
        <v>32363.01</v>
      </c>
      <c r="S4341" s="91">
        <v>29657.29</v>
      </c>
      <c r="T4341" s="91">
        <v>28494.67</v>
      </c>
      <c r="U4341" s="91">
        <f t="shared" si="407"/>
        <v>395849.6</v>
      </c>
      <c r="V4341" s="82" t="str">
        <f t="shared" si="405"/>
        <v>163001505921</v>
      </c>
      <c r="W4341" s="83">
        <f>VLOOKUP(V4341,Factors!$E$6:$H$5950,4,FALSE)</f>
        <v>0.1124</v>
      </c>
      <c r="X4341" t="str">
        <f>VLOOKUP(V4341,Factors!$E$6:$F$5950,2,FALSE)</f>
        <v>3-factor</v>
      </c>
      <c r="Y4341" s="92">
        <f t="shared" si="408"/>
        <v>44493.495039999994</v>
      </c>
      <c r="Z4341" s="92">
        <f t="shared" si="409"/>
        <v>351356.10495999997</v>
      </c>
      <c r="AA4341" s="92">
        <f t="shared" si="410"/>
        <v>395849.6</v>
      </c>
    </row>
    <row r="4342" spans="1:27" x14ac:dyDescent="0.25">
      <c r="A4342" t="s">
        <v>866</v>
      </c>
      <c r="B4342" t="s">
        <v>919</v>
      </c>
      <c r="C4342" t="s">
        <v>920</v>
      </c>
      <c r="D4342" t="s">
        <v>867</v>
      </c>
      <c r="E4342" t="s">
        <v>868</v>
      </c>
      <c r="F4342" t="str">
        <f t="shared" si="406"/>
        <v>1505</v>
      </c>
      <c r="G4342" t="s">
        <v>61</v>
      </c>
      <c r="H4342" t="s">
        <v>62</v>
      </c>
      <c r="I4342" s="91"/>
      <c r="J4342" s="91"/>
      <c r="K4342" s="91">
        <v>768.54</v>
      </c>
      <c r="L4342" s="91"/>
      <c r="M4342" s="91"/>
      <c r="N4342" s="91"/>
      <c r="O4342" s="91"/>
      <c r="P4342" s="91"/>
      <c r="Q4342" s="91"/>
      <c r="R4342" s="91"/>
      <c r="S4342" s="91"/>
      <c r="T4342" s="91"/>
      <c r="U4342" s="91">
        <f t="shared" si="407"/>
        <v>768.54</v>
      </c>
      <c r="V4342" s="82" t="str">
        <f t="shared" si="405"/>
        <v>163001505921</v>
      </c>
      <c r="W4342" s="83">
        <f>VLOOKUP(V4342,Factors!$E$6:$H$5950,4,FALSE)</f>
        <v>0.1124</v>
      </c>
      <c r="X4342" t="str">
        <f>VLOOKUP(V4342,Factors!$E$6:$F$5950,2,FALSE)</f>
        <v>3-factor</v>
      </c>
      <c r="Y4342" s="92">
        <f t="shared" si="408"/>
        <v>86.383895999999993</v>
      </c>
      <c r="Z4342" s="92">
        <f t="shared" si="409"/>
        <v>682.15610399999991</v>
      </c>
      <c r="AA4342" s="92">
        <f t="shared" si="410"/>
        <v>768.54</v>
      </c>
    </row>
    <row r="4343" spans="1:27" x14ac:dyDescent="0.25">
      <c r="A4343" t="s">
        <v>866</v>
      </c>
      <c r="B4343" t="s">
        <v>919</v>
      </c>
      <c r="C4343" t="s">
        <v>920</v>
      </c>
      <c r="D4343" t="s">
        <v>867</v>
      </c>
      <c r="E4343" t="s">
        <v>868</v>
      </c>
      <c r="F4343" t="str">
        <f t="shared" si="406"/>
        <v>1505</v>
      </c>
      <c r="G4343" t="s">
        <v>120</v>
      </c>
      <c r="H4343" t="s">
        <v>121</v>
      </c>
      <c r="I4343" s="91">
        <v>145.18</v>
      </c>
      <c r="J4343" s="91">
        <v>161.35</v>
      </c>
      <c r="K4343" s="91">
        <v>417.45</v>
      </c>
      <c r="L4343" s="91">
        <v>138.02000000000001</v>
      </c>
      <c r="M4343" s="91">
        <v>175.58</v>
      </c>
      <c r="N4343" s="91">
        <v>504.04</v>
      </c>
      <c r="O4343" s="91">
        <v>74.180000000000007</v>
      </c>
      <c r="P4343" s="91">
        <v>211.54</v>
      </c>
      <c r="Q4343" s="91">
        <v>262.3</v>
      </c>
      <c r="R4343" s="91">
        <v>650.52</v>
      </c>
      <c r="S4343" s="91">
        <v>294.14</v>
      </c>
      <c r="T4343" s="91">
        <v>241.72</v>
      </c>
      <c r="U4343" s="91">
        <f t="shared" si="407"/>
        <v>3276.0199999999995</v>
      </c>
      <c r="V4343" s="82" t="str">
        <f t="shared" si="405"/>
        <v>163001505921</v>
      </c>
      <c r="W4343" s="83">
        <f>VLOOKUP(V4343,Factors!$E$6:$H$5950,4,FALSE)</f>
        <v>0.1124</v>
      </c>
      <c r="X4343" t="str">
        <f>VLOOKUP(V4343,Factors!$E$6:$F$5950,2,FALSE)</f>
        <v>3-factor</v>
      </c>
      <c r="Y4343" s="92">
        <f t="shared" si="408"/>
        <v>368.22464799999995</v>
      </c>
      <c r="Z4343" s="92">
        <f t="shared" si="409"/>
        <v>2907.7953519999996</v>
      </c>
      <c r="AA4343" s="92">
        <f t="shared" si="410"/>
        <v>3276.0199999999995</v>
      </c>
    </row>
    <row r="4344" spans="1:27" x14ac:dyDescent="0.25">
      <c r="A4344" t="s">
        <v>866</v>
      </c>
      <c r="B4344" t="s">
        <v>919</v>
      </c>
      <c r="C4344" t="s">
        <v>920</v>
      </c>
      <c r="D4344" t="s">
        <v>867</v>
      </c>
      <c r="E4344" t="s">
        <v>868</v>
      </c>
      <c r="F4344" t="str">
        <f t="shared" si="406"/>
        <v>1505</v>
      </c>
      <c r="G4344" t="s">
        <v>94</v>
      </c>
      <c r="H4344" t="s">
        <v>95</v>
      </c>
      <c r="I4344" s="91">
        <v>50.94</v>
      </c>
      <c r="J4344" s="91"/>
      <c r="K4344" s="91">
        <v>137.54</v>
      </c>
      <c r="L4344" s="91">
        <v>105.22</v>
      </c>
      <c r="M4344" s="91">
        <v>196.33</v>
      </c>
      <c r="N4344" s="91">
        <v>91</v>
      </c>
      <c r="O4344" s="91">
        <v>35</v>
      </c>
      <c r="P4344" s="91">
        <v>8</v>
      </c>
      <c r="Q4344" s="91">
        <v>7.4</v>
      </c>
      <c r="R4344" s="91">
        <v>45</v>
      </c>
      <c r="S4344" s="91"/>
      <c r="T4344" s="91">
        <v>10</v>
      </c>
      <c r="U4344" s="91">
        <f t="shared" si="407"/>
        <v>686.43</v>
      </c>
      <c r="V4344" s="82" t="str">
        <f t="shared" si="405"/>
        <v>163001505921</v>
      </c>
      <c r="W4344" s="83">
        <f>VLOOKUP(V4344,Factors!$E$6:$H$5950,4,FALSE)</f>
        <v>0.1124</v>
      </c>
      <c r="X4344" t="str">
        <f>VLOOKUP(V4344,Factors!$E$6:$F$5950,2,FALSE)</f>
        <v>3-factor</v>
      </c>
      <c r="Y4344" s="92">
        <f t="shared" si="408"/>
        <v>77.154731999999996</v>
      </c>
      <c r="Z4344" s="92">
        <f t="shared" si="409"/>
        <v>609.27526799999998</v>
      </c>
      <c r="AA4344" s="92">
        <f t="shared" si="410"/>
        <v>686.43</v>
      </c>
    </row>
    <row r="4345" spans="1:27" x14ac:dyDescent="0.25">
      <c r="A4345" t="s">
        <v>866</v>
      </c>
      <c r="B4345" t="s">
        <v>919</v>
      </c>
      <c r="C4345" t="s">
        <v>920</v>
      </c>
      <c r="D4345" t="s">
        <v>867</v>
      </c>
      <c r="E4345" t="s">
        <v>868</v>
      </c>
      <c r="F4345" t="str">
        <f t="shared" si="406"/>
        <v>1505</v>
      </c>
      <c r="G4345" t="s">
        <v>122</v>
      </c>
      <c r="H4345" t="s">
        <v>123</v>
      </c>
      <c r="I4345" s="91"/>
      <c r="J4345" s="91">
        <v>290</v>
      </c>
      <c r="K4345" s="91"/>
      <c r="L4345" s="91"/>
      <c r="M4345" s="91">
        <v>2500</v>
      </c>
      <c r="N4345" s="91"/>
      <c r="O4345" s="91"/>
      <c r="P4345" s="91">
        <v>225</v>
      </c>
      <c r="Q4345" s="91">
        <v>6564</v>
      </c>
      <c r="R4345" s="91"/>
      <c r="S4345" s="91"/>
      <c r="T4345" s="91"/>
      <c r="U4345" s="91">
        <f t="shared" si="407"/>
        <v>9579</v>
      </c>
      <c r="V4345" s="82" t="str">
        <f t="shared" si="405"/>
        <v>163001505921</v>
      </c>
      <c r="W4345" s="83">
        <f>VLOOKUP(V4345,Factors!$E$6:$H$5950,4,FALSE)</f>
        <v>0.1124</v>
      </c>
      <c r="X4345" t="str">
        <f>VLOOKUP(V4345,Factors!$E$6:$F$5950,2,FALSE)</f>
        <v>3-factor</v>
      </c>
      <c r="Y4345" s="92">
        <f t="shared" si="408"/>
        <v>1076.6795999999999</v>
      </c>
      <c r="Z4345" s="92">
        <f t="shared" si="409"/>
        <v>8502.3204000000005</v>
      </c>
      <c r="AA4345" s="92">
        <f t="shared" si="410"/>
        <v>9579</v>
      </c>
    </row>
    <row r="4346" spans="1:27" x14ac:dyDescent="0.25">
      <c r="A4346" t="s">
        <v>866</v>
      </c>
      <c r="B4346" t="s">
        <v>919</v>
      </c>
      <c r="C4346" t="s">
        <v>920</v>
      </c>
      <c r="D4346" t="s">
        <v>867</v>
      </c>
      <c r="E4346" t="s">
        <v>868</v>
      </c>
      <c r="F4346" t="str">
        <f t="shared" si="406"/>
        <v>1505</v>
      </c>
      <c r="G4346" t="s">
        <v>312</v>
      </c>
      <c r="H4346" t="s">
        <v>313</v>
      </c>
      <c r="I4346" s="91"/>
      <c r="J4346" s="91"/>
      <c r="K4346" s="91"/>
      <c r="L4346" s="91"/>
      <c r="M4346" s="91"/>
      <c r="N4346" s="91"/>
      <c r="O4346" s="91"/>
      <c r="P4346" s="91"/>
      <c r="Q4346" s="91"/>
      <c r="R4346" s="91"/>
      <c r="S4346" s="91"/>
      <c r="T4346" s="91">
        <v>5775</v>
      </c>
      <c r="U4346" s="91">
        <f t="shared" si="407"/>
        <v>5775</v>
      </c>
      <c r="V4346" s="82" t="str">
        <f t="shared" si="405"/>
        <v>163001505921</v>
      </c>
      <c r="W4346" s="83">
        <f>VLOOKUP(V4346,Factors!$E$6:$H$5950,4,FALSE)</f>
        <v>0.1124</v>
      </c>
      <c r="X4346" t="str">
        <f>VLOOKUP(V4346,Factors!$E$6:$F$5950,2,FALSE)</f>
        <v>3-factor</v>
      </c>
      <c r="Y4346" s="92">
        <f t="shared" si="408"/>
        <v>649.11</v>
      </c>
      <c r="Z4346" s="92">
        <f t="shared" si="409"/>
        <v>5125.8900000000003</v>
      </c>
      <c r="AA4346" s="92">
        <f t="shared" si="410"/>
        <v>5775</v>
      </c>
    </row>
    <row r="4347" spans="1:27" x14ac:dyDescent="0.25">
      <c r="A4347" t="s">
        <v>866</v>
      </c>
      <c r="B4347" t="s">
        <v>919</v>
      </c>
      <c r="C4347" t="s">
        <v>920</v>
      </c>
      <c r="D4347" t="s">
        <v>867</v>
      </c>
      <c r="E4347" t="s">
        <v>868</v>
      </c>
      <c r="F4347" t="str">
        <f t="shared" si="406"/>
        <v>1505</v>
      </c>
      <c r="G4347" t="s">
        <v>44</v>
      </c>
      <c r="H4347" t="s">
        <v>45</v>
      </c>
      <c r="I4347" s="91">
        <v>15.97</v>
      </c>
      <c r="J4347" s="91">
        <v>15.97</v>
      </c>
      <c r="K4347" s="91">
        <v>16.03</v>
      </c>
      <c r="L4347" s="91">
        <v>64.11</v>
      </c>
      <c r="M4347" s="91">
        <v>759.28</v>
      </c>
      <c r="N4347" s="91">
        <v>96.93</v>
      </c>
      <c r="O4347" s="91">
        <v>24.51</v>
      </c>
      <c r="P4347" s="91">
        <v>7374.51</v>
      </c>
      <c r="Q4347" s="91"/>
      <c r="R4347" s="91">
        <v>49.02</v>
      </c>
      <c r="S4347" s="91">
        <v>24.51</v>
      </c>
      <c r="T4347" s="91">
        <v>24.6</v>
      </c>
      <c r="U4347" s="91">
        <f t="shared" si="407"/>
        <v>8465.44</v>
      </c>
      <c r="V4347" s="82" t="str">
        <f t="shared" si="405"/>
        <v>163001505921</v>
      </c>
      <c r="W4347" s="83">
        <f>VLOOKUP(V4347,Factors!$E$6:$H$5950,4,FALSE)</f>
        <v>0.1124</v>
      </c>
      <c r="X4347" t="str">
        <f>VLOOKUP(V4347,Factors!$E$6:$F$5950,2,FALSE)</f>
        <v>3-factor</v>
      </c>
      <c r="Y4347" s="92">
        <f t="shared" si="408"/>
        <v>951.51545600000009</v>
      </c>
      <c r="Z4347" s="92">
        <f t="shared" si="409"/>
        <v>7513.9245440000004</v>
      </c>
      <c r="AA4347" s="92">
        <f t="shared" si="410"/>
        <v>8465.44</v>
      </c>
    </row>
    <row r="4348" spans="1:27" x14ac:dyDescent="0.25">
      <c r="A4348" t="s">
        <v>866</v>
      </c>
      <c r="B4348" t="s">
        <v>919</v>
      </c>
      <c r="C4348" t="s">
        <v>920</v>
      </c>
      <c r="D4348" t="s">
        <v>867</v>
      </c>
      <c r="E4348" t="s">
        <v>868</v>
      </c>
      <c r="F4348" t="str">
        <f t="shared" si="406"/>
        <v>1505</v>
      </c>
      <c r="G4348" t="s">
        <v>207</v>
      </c>
      <c r="H4348" t="s">
        <v>208</v>
      </c>
      <c r="I4348" s="91">
        <v>2.5</v>
      </c>
      <c r="J4348" s="91">
        <v>9.2200000000000006</v>
      </c>
      <c r="K4348" s="91">
        <v>0</v>
      </c>
      <c r="L4348" s="91"/>
      <c r="M4348" s="91"/>
      <c r="N4348" s="91">
        <v>2.08</v>
      </c>
      <c r="O4348" s="91"/>
      <c r="P4348" s="91">
        <v>460.67</v>
      </c>
      <c r="Q4348" s="91">
        <v>1707</v>
      </c>
      <c r="R4348" s="91"/>
      <c r="S4348" s="91">
        <v>4.2</v>
      </c>
      <c r="T4348" s="91">
        <v>3.99</v>
      </c>
      <c r="U4348" s="91">
        <f t="shared" si="407"/>
        <v>2189.66</v>
      </c>
      <c r="V4348" s="82" t="str">
        <f t="shared" si="405"/>
        <v>163001505921</v>
      </c>
      <c r="W4348" s="83">
        <f>VLOOKUP(V4348,Factors!$E$6:$H$5950,4,FALSE)</f>
        <v>0.1124</v>
      </c>
      <c r="X4348" t="str">
        <f>VLOOKUP(V4348,Factors!$E$6:$F$5950,2,FALSE)</f>
        <v>3-factor</v>
      </c>
      <c r="Y4348" s="92">
        <f t="shared" si="408"/>
        <v>246.11778399999997</v>
      </c>
      <c r="Z4348" s="92">
        <f t="shared" si="409"/>
        <v>1943.5422159999998</v>
      </c>
      <c r="AA4348" s="92">
        <f t="shared" si="410"/>
        <v>2189.66</v>
      </c>
    </row>
    <row r="4349" spans="1:27" x14ac:dyDescent="0.25">
      <c r="A4349" t="s">
        <v>866</v>
      </c>
      <c r="B4349" t="s">
        <v>919</v>
      </c>
      <c r="C4349" t="s">
        <v>920</v>
      </c>
      <c r="D4349" t="s">
        <v>867</v>
      </c>
      <c r="E4349" t="s">
        <v>868</v>
      </c>
      <c r="F4349" t="str">
        <f t="shared" si="406"/>
        <v>1505</v>
      </c>
      <c r="G4349" t="s">
        <v>71</v>
      </c>
      <c r="H4349" t="s">
        <v>72</v>
      </c>
      <c r="I4349" s="91"/>
      <c r="J4349" s="91"/>
      <c r="K4349" s="91"/>
      <c r="L4349" s="91"/>
      <c r="M4349" s="91"/>
      <c r="N4349" s="91"/>
      <c r="O4349" s="91"/>
      <c r="P4349" s="91"/>
      <c r="Q4349" s="91">
        <v>25</v>
      </c>
      <c r="R4349" s="91"/>
      <c r="S4349" s="91"/>
      <c r="T4349" s="91"/>
      <c r="U4349" s="91">
        <f t="shared" si="407"/>
        <v>25</v>
      </c>
      <c r="V4349" s="82" t="str">
        <f t="shared" si="405"/>
        <v>163001505921</v>
      </c>
      <c r="W4349" s="83">
        <f>VLOOKUP(V4349,Factors!$E$6:$H$5950,4,FALSE)</f>
        <v>0.1124</v>
      </c>
      <c r="X4349" t="str">
        <f>VLOOKUP(V4349,Factors!$E$6:$F$5950,2,FALSE)</f>
        <v>3-factor</v>
      </c>
      <c r="Y4349" s="92">
        <f t="shared" si="408"/>
        <v>2.81</v>
      </c>
      <c r="Z4349" s="92">
        <f t="shared" si="409"/>
        <v>22.19</v>
      </c>
      <c r="AA4349" s="92">
        <f t="shared" si="410"/>
        <v>25</v>
      </c>
    </row>
    <row r="4350" spans="1:27" x14ac:dyDescent="0.25">
      <c r="A4350" t="s">
        <v>866</v>
      </c>
      <c r="B4350" t="s">
        <v>919</v>
      </c>
      <c r="C4350" t="s">
        <v>920</v>
      </c>
      <c r="D4350" t="s">
        <v>867</v>
      </c>
      <c r="E4350" t="s">
        <v>868</v>
      </c>
      <c r="F4350" t="str">
        <f t="shared" si="406"/>
        <v>1505</v>
      </c>
      <c r="G4350" t="s">
        <v>98</v>
      </c>
      <c r="H4350" t="s">
        <v>99</v>
      </c>
      <c r="I4350" s="91">
        <v>50.26</v>
      </c>
      <c r="J4350" s="91">
        <v>60.64</v>
      </c>
      <c r="K4350" s="91">
        <v>51.87</v>
      </c>
      <c r="L4350" s="91">
        <v>50.11</v>
      </c>
      <c r="M4350" s="91">
        <v>44.99</v>
      </c>
      <c r="N4350" s="91">
        <v>52.04</v>
      </c>
      <c r="O4350" s="91">
        <v>157.03</v>
      </c>
      <c r="P4350" s="91">
        <v>51.13</v>
      </c>
      <c r="Q4350" s="91">
        <v>114.85</v>
      </c>
      <c r="R4350" s="91">
        <v>246.38</v>
      </c>
      <c r="S4350" s="91">
        <v>28.08</v>
      </c>
      <c r="T4350" s="91">
        <v>48.18</v>
      </c>
      <c r="U4350" s="91">
        <f t="shared" si="407"/>
        <v>955.56000000000006</v>
      </c>
      <c r="V4350" s="82" t="str">
        <f t="shared" si="405"/>
        <v>163001505921</v>
      </c>
      <c r="W4350" s="83">
        <f>VLOOKUP(V4350,Factors!$E$6:$H$5950,4,FALSE)</f>
        <v>0.1124</v>
      </c>
      <c r="X4350" t="str">
        <f>VLOOKUP(V4350,Factors!$E$6:$F$5950,2,FALSE)</f>
        <v>3-factor</v>
      </c>
      <c r="Y4350" s="92">
        <f t="shared" si="408"/>
        <v>107.404944</v>
      </c>
      <c r="Z4350" s="92">
        <f t="shared" si="409"/>
        <v>848.15505600000006</v>
      </c>
      <c r="AA4350" s="92">
        <f t="shared" si="410"/>
        <v>955.56000000000006</v>
      </c>
    </row>
    <row r="4351" spans="1:27" x14ac:dyDescent="0.25">
      <c r="A4351" t="s">
        <v>866</v>
      </c>
      <c r="B4351" t="s">
        <v>919</v>
      </c>
      <c r="C4351" t="s">
        <v>920</v>
      </c>
      <c r="D4351" t="s">
        <v>867</v>
      </c>
      <c r="E4351" t="s">
        <v>868</v>
      </c>
      <c r="F4351" t="str">
        <f t="shared" si="406"/>
        <v>1505</v>
      </c>
      <c r="G4351" t="s">
        <v>215</v>
      </c>
      <c r="H4351" t="s">
        <v>216</v>
      </c>
      <c r="I4351" s="91"/>
      <c r="J4351" s="91"/>
      <c r="K4351" s="91"/>
      <c r="L4351" s="91"/>
      <c r="M4351" s="91"/>
      <c r="N4351" s="91">
        <v>109</v>
      </c>
      <c r="O4351" s="91"/>
      <c r="P4351" s="91"/>
      <c r="Q4351" s="91"/>
      <c r="R4351" s="91"/>
      <c r="S4351" s="91"/>
      <c r="T4351" s="91"/>
      <c r="U4351" s="91">
        <f t="shared" si="407"/>
        <v>109</v>
      </c>
      <c r="V4351" s="82" t="str">
        <f t="shared" si="405"/>
        <v>163001505921</v>
      </c>
      <c r="W4351" s="83">
        <f>VLOOKUP(V4351,Factors!$E$6:$H$5950,4,FALSE)</f>
        <v>0.1124</v>
      </c>
      <c r="X4351" t="str">
        <f>VLOOKUP(V4351,Factors!$E$6:$F$5950,2,FALSE)</f>
        <v>3-factor</v>
      </c>
      <c r="Y4351" s="92">
        <f t="shared" si="408"/>
        <v>12.2516</v>
      </c>
      <c r="Z4351" s="92">
        <f t="shared" si="409"/>
        <v>96.748400000000004</v>
      </c>
      <c r="AA4351" s="92">
        <f t="shared" si="410"/>
        <v>109</v>
      </c>
    </row>
    <row r="4352" spans="1:27" x14ac:dyDescent="0.25">
      <c r="A4352" t="s">
        <v>866</v>
      </c>
      <c r="B4352" t="s">
        <v>919</v>
      </c>
      <c r="C4352" t="s">
        <v>920</v>
      </c>
      <c r="D4352" t="s">
        <v>867</v>
      </c>
      <c r="E4352" t="s">
        <v>868</v>
      </c>
      <c r="F4352" t="str">
        <f t="shared" si="406"/>
        <v>1505</v>
      </c>
      <c r="G4352" t="s">
        <v>130</v>
      </c>
      <c r="H4352" t="s">
        <v>131</v>
      </c>
      <c r="I4352" s="91"/>
      <c r="J4352" s="91"/>
      <c r="K4352" s="91"/>
      <c r="L4352" s="91"/>
      <c r="M4352" s="91">
        <v>42.5</v>
      </c>
      <c r="N4352" s="91">
        <v>1.68</v>
      </c>
      <c r="O4352" s="91"/>
      <c r="P4352" s="91">
        <v>1.68</v>
      </c>
      <c r="Q4352" s="91">
        <v>52.63</v>
      </c>
      <c r="R4352" s="91"/>
      <c r="S4352" s="91">
        <v>7.2</v>
      </c>
      <c r="T4352" s="91"/>
      <c r="U4352" s="91">
        <f t="shared" si="407"/>
        <v>105.69000000000001</v>
      </c>
      <c r="V4352" s="82" t="str">
        <f t="shared" si="405"/>
        <v>163001505921</v>
      </c>
      <c r="W4352" s="83">
        <f>VLOOKUP(V4352,Factors!$E$6:$H$5950,4,FALSE)</f>
        <v>0.1124</v>
      </c>
      <c r="X4352" t="str">
        <f>VLOOKUP(V4352,Factors!$E$6:$F$5950,2,FALSE)</f>
        <v>3-factor</v>
      </c>
      <c r="Y4352" s="92">
        <f t="shared" si="408"/>
        <v>11.879556000000001</v>
      </c>
      <c r="Z4352" s="92">
        <f t="shared" si="409"/>
        <v>93.810444000000018</v>
      </c>
      <c r="AA4352" s="92">
        <f t="shared" si="410"/>
        <v>105.69000000000003</v>
      </c>
    </row>
    <row r="4353" spans="1:27" x14ac:dyDescent="0.25">
      <c r="A4353" t="s">
        <v>866</v>
      </c>
      <c r="B4353" t="s">
        <v>919</v>
      </c>
      <c r="C4353" t="s">
        <v>920</v>
      </c>
      <c r="D4353" t="s">
        <v>867</v>
      </c>
      <c r="E4353" t="s">
        <v>868</v>
      </c>
      <c r="F4353" t="str">
        <f t="shared" si="406"/>
        <v>1505</v>
      </c>
      <c r="G4353" t="s">
        <v>715</v>
      </c>
      <c r="H4353" t="s">
        <v>716</v>
      </c>
      <c r="I4353" s="91"/>
      <c r="J4353" s="91"/>
      <c r="K4353" s="91"/>
      <c r="L4353" s="91"/>
      <c r="M4353" s="91"/>
      <c r="N4353" s="91">
        <v>121.95</v>
      </c>
      <c r="O4353" s="91"/>
      <c r="P4353" s="91"/>
      <c r="Q4353" s="91"/>
      <c r="R4353" s="91"/>
      <c r="S4353" s="91"/>
      <c r="T4353" s="91"/>
      <c r="U4353" s="91">
        <f t="shared" si="407"/>
        <v>121.95</v>
      </c>
      <c r="V4353" s="82" t="str">
        <f t="shared" si="405"/>
        <v>163001505921</v>
      </c>
      <c r="W4353" s="83">
        <f>VLOOKUP(V4353,Factors!$E$6:$H$5950,4,FALSE)</f>
        <v>0.1124</v>
      </c>
      <c r="X4353" t="str">
        <f>VLOOKUP(V4353,Factors!$E$6:$F$5950,2,FALSE)</f>
        <v>3-factor</v>
      </c>
      <c r="Y4353" s="92">
        <f t="shared" si="408"/>
        <v>13.707180000000001</v>
      </c>
      <c r="Z4353" s="92">
        <f t="shared" si="409"/>
        <v>108.24281999999999</v>
      </c>
      <c r="AA4353" s="92">
        <f t="shared" si="410"/>
        <v>121.94999999999999</v>
      </c>
    </row>
    <row r="4354" spans="1:27" x14ac:dyDescent="0.25">
      <c r="A4354" t="s">
        <v>866</v>
      </c>
      <c r="B4354" t="s">
        <v>919</v>
      </c>
      <c r="C4354" t="s">
        <v>920</v>
      </c>
      <c r="D4354" t="s">
        <v>867</v>
      </c>
      <c r="E4354" t="s">
        <v>868</v>
      </c>
      <c r="F4354" t="str">
        <f t="shared" si="406"/>
        <v>1505</v>
      </c>
      <c r="G4354" t="s">
        <v>136</v>
      </c>
      <c r="H4354" t="s">
        <v>137</v>
      </c>
      <c r="I4354" s="91">
        <v>114.45</v>
      </c>
      <c r="J4354" s="91">
        <v>59</v>
      </c>
      <c r="K4354" s="91"/>
      <c r="L4354" s="91">
        <v>46.85</v>
      </c>
      <c r="M4354" s="91">
        <v>51.2</v>
      </c>
      <c r="N4354" s="91">
        <v>48.2</v>
      </c>
      <c r="O4354" s="91">
        <v>35</v>
      </c>
      <c r="P4354" s="91">
        <v>5.4</v>
      </c>
      <c r="Q4354" s="91">
        <v>214.92</v>
      </c>
      <c r="R4354" s="91">
        <v>70.5</v>
      </c>
      <c r="S4354" s="91"/>
      <c r="T4354" s="91">
        <v>60.4</v>
      </c>
      <c r="U4354" s="91">
        <f t="shared" si="407"/>
        <v>705.92</v>
      </c>
      <c r="V4354" s="82" t="str">
        <f t="shared" si="405"/>
        <v>163001505921</v>
      </c>
      <c r="W4354" s="83">
        <f>VLOOKUP(V4354,Factors!$E$6:$H$5950,4,FALSE)</f>
        <v>0.1124</v>
      </c>
      <c r="X4354" t="str">
        <f>VLOOKUP(V4354,Factors!$E$6:$F$5950,2,FALSE)</f>
        <v>3-factor</v>
      </c>
      <c r="Y4354" s="92">
        <f t="shared" si="408"/>
        <v>79.345407999999992</v>
      </c>
      <c r="Z4354" s="92">
        <f t="shared" si="409"/>
        <v>626.57459199999994</v>
      </c>
      <c r="AA4354" s="92">
        <f t="shared" si="410"/>
        <v>705.92</v>
      </c>
    </row>
    <row r="4355" spans="1:27" x14ac:dyDescent="0.25">
      <c r="A4355" t="s">
        <v>866</v>
      </c>
      <c r="B4355" t="s">
        <v>919</v>
      </c>
      <c r="C4355" t="s">
        <v>920</v>
      </c>
      <c r="D4355" t="s">
        <v>867</v>
      </c>
      <c r="E4355" t="s">
        <v>868</v>
      </c>
      <c r="F4355" t="str">
        <f t="shared" si="406"/>
        <v>1505</v>
      </c>
      <c r="G4355" t="s">
        <v>199</v>
      </c>
      <c r="H4355" t="s">
        <v>200</v>
      </c>
      <c r="I4355" s="91"/>
      <c r="J4355" s="91"/>
      <c r="K4355" s="91"/>
      <c r="L4355" s="91"/>
      <c r="M4355" s="91">
        <v>56</v>
      </c>
      <c r="N4355" s="91"/>
      <c r="O4355" s="91"/>
      <c r="P4355" s="91"/>
      <c r="Q4355" s="91"/>
      <c r="R4355" s="91"/>
      <c r="S4355" s="91"/>
      <c r="T4355" s="91"/>
      <c r="U4355" s="91">
        <f t="shared" si="407"/>
        <v>56</v>
      </c>
      <c r="V4355" s="82" t="str">
        <f t="shared" si="405"/>
        <v>163001505921</v>
      </c>
      <c r="W4355" s="83">
        <f>VLOOKUP(V4355,Factors!$E$6:$H$5950,4,FALSE)</f>
        <v>0.1124</v>
      </c>
      <c r="X4355" t="str">
        <f>VLOOKUP(V4355,Factors!$E$6:$F$5950,2,FALSE)</f>
        <v>3-factor</v>
      </c>
      <c r="Y4355" s="92">
        <f t="shared" si="408"/>
        <v>6.2943999999999996</v>
      </c>
      <c r="Z4355" s="92">
        <f t="shared" si="409"/>
        <v>49.705600000000004</v>
      </c>
      <c r="AA4355" s="92">
        <f t="shared" si="410"/>
        <v>56</v>
      </c>
    </row>
    <row r="4356" spans="1:27" x14ac:dyDescent="0.25">
      <c r="A4356" t="s">
        <v>866</v>
      </c>
      <c r="B4356" t="s">
        <v>919</v>
      </c>
      <c r="C4356" t="s">
        <v>920</v>
      </c>
      <c r="D4356" t="s">
        <v>867</v>
      </c>
      <c r="E4356" t="s">
        <v>868</v>
      </c>
      <c r="F4356" t="str">
        <f t="shared" si="406"/>
        <v>1505</v>
      </c>
      <c r="G4356" t="s">
        <v>102</v>
      </c>
      <c r="H4356" t="s">
        <v>103</v>
      </c>
      <c r="I4356" s="91">
        <v>-4767</v>
      </c>
      <c r="J4356" s="91"/>
      <c r="K4356" s="91"/>
      <c r="L4356" s="91"/>
      <c r="M4356" s="91"/>
      <c r="N4356" s="91"/>
      <c r="O4356" s="91"/>
      <c r="P4356" s="91"/>
      <c r="Q4356" s="91"/>
      <c r="R4356" s="91"/>
      <c r="S4356" s="91"/>
      <c r="T4356" s="91"/>
      <c r="U4356" s="91">
        <f t="shared" si="407"/>
        <v>-4767</v>
      </c>
      <c r="V4356" s="82" t="str">
        <f t="shared" ref="V4356:V4419" si="411">CONCATENATE(B4356,RIGHT(D4356,4),A4356)</f>
        <v>163001505921</v>
      </c>
      <c r="W4356" s="83">
        <f>VLOOKUP(V4356,Factors!$E$6:$H$5950,4,FALSE)</f>
        <v>0.1124</v>
      </c>
      <c r="X4356" t="str">
        <f>VLOOKUP(V4356,Factors!$E$6:$F$5950,2,FALSE)</f>
        <v>3-factor</v>
      </c>
      <c r="Y4356" s="92">
        <f t="shared" si="408"/>
        <v>-535.81079999999997</v>
      </c>
      <c r="Z4356" s="92">
        <f t="shared" si="409"/>
        <v>-4231.1891999999998</v>
      </c>
      <c r="AA4356" s="92">
        <f t="shared" si="410"/>
        <v>-4767</v>
      </c>
    </row>
    <row r="4357" spans="1:27" x14ac:dyDescent="0.25">
      <c r="A4357" t="s">
        <v>866</v>
      </c>
      <c r="B4357" t="s">
        <v>919</v>
      </c>
      <c r="C4357" t="s">
        <v>920</v>
      </c>
      <c r="D4357" t="s">
        <v>867</v>
      </c>
      <c r="E4357" t="s">
        <v>868</v>
      </c>
      <c r="F4357" t="str">
        <f t="shared" ref="F4357:F4420" si="412">RIGHT(D4357,4)</f>
        <v>1505</v>
      </c>
      <c r="G4357" t="s">
        <v>140</v>
      </c>
      <c r="H4357" t="s">
        <v>141</v>
      </c>
      <c r="I4357" s="91"/>
      <c r="J4357" s="91"/>
      <c r="K4357" s="91"/>
      <c r="L4357" s="91"/>
      <c r="M4357" s="91"/>
      <c r="N4357" s="91"/>
      <c r="O4357" s="91"/>
      <c r="P4357" s="91"/>
      <c r="Q4357" s="91"/>
      <c r="R4357" s="91">
        <v>-268.62</v>
      </c>
      <c r="S4357" s="91"/>
      <c r="T4357" s="91"/>
      <c r="U4357" s="91">
        <f t="shared" ref="U4357:U4420" si="413">SUM(I4357:T4357)</f>
        <v>-268.62</v>
      </c>
      <c r="V4357" s="82" t="str">
        <f t="shared" si="411"/>
        <v>163001505921</v>
      </c>
      <c r="W4357" s="83">
        <f>VLOOKUP(V4357,Factors!$E$6:$H$5950,4,FALSE)</f>
        <v>0.1124</v>
      </c>
      <c r="X4357" t="str">
        <f>VLOOKUP(V4357,Factors!$E$6:$F$5950,2,FALSE)</f>
        <v>3-factor</v>
      </c>
      <c r="Y4357" s="92">
        <f t="shared" si="408"/>
        <v>-30.192888</v>
      </c>
      <c r="Z4357" s="92">
        <f t="shared" si="409"/>
        <v>-238.42711199999999</v>
      </c>
      <c r="AA4357" s="92">
        <f t="shared" si="410"/>
        <v>-268.62</v>
      </c>
    </row>
    <row r="4358" spans="1:27" x14ac:dyDescent="0.25">
      <c r="A4358" t="s">
        <v>866</v>
      </c>
      <c r="B4358" t="s">
        <v>919</v>
      </c>
      <c r="C4358" t="s">
        <v>920</v>
      </c>
      <c r="D4358" t="s">
        <v>867</v>
      </c>
      <c r="E4358" t="s">
        <v>868</v>
      </c>
      <c r="F4358" t="str">
        <f t="shared" si="412"/>
        <v>1505</v>
      </c>
      <c r="G4358" t="s">
        <v>178</v>
      </c>
      <c r="H4358" t="s">
        <v>179</v>
      </c>
      <c r="I4358" s="91"/>
      <c r="J4358" s="91">
        <v>85.99</v>
      </c>
      <c r="K4358" s="91"/>
      <c r="L4358" s="91">
        <v>78.72</v>
      </c>
      <c r="M4358" s="91"/>
      <c r="N4358" s="91">
        <v>8.11</v>
      </c>
      <c r="O4358" s="91"/>
      <c r="P4358" s="91"/>
      <c r="Q4358" s="91"/>
      <c r="R4358" s="91"/>
      <c r="S4358" s="91"/>
      <c r="T4358" s="91"/>
      <c r="U4358" s="91">
        <f t="shared" si="413"/>
        <v>172.82</v>
      </c>
      <c r="V4358" s="82" t="str">
        <f t="shared" si="411"/>
        <v>163001505921</v>
      </c>
      <c r="W4358" s="83">
        <f>VLOOKUP(V4358,Factors!$E$6:$H$5950,4,FALSE)</f>
        <v>0.1124</v>
      </c>
      <c r="X4358" t="str">
        <f>VLOOKUP(V4358,Factors!$E$6:$F$5950,2,FALSE)</f>
        <v>3-factor</v>
      </c>
      <c r="Y4358" s="92">
        <f t="shared" si="408"/>
        <v>19.424968</v>
      </c>
      <c r="Z4358" s="92">
        <f t="shared" si="409"/>
        <v>153.39503199999999</v>
      </c>
      <c r="AA4358" s="92">
        <f t="shared" si="410"/>
        <v>172.82</v>
      </c>
    </row>
    <row r="4359" spans="1:27" x14ac:dyDescent="0.25">
      <c r="A4359" t="s">
        <v>866</v>
      </c>
      <c r="B4359" t="s">
        <v>919</v>
      </c>
      <c r="C4359" t="s">
        <v>920</v>
      </c>
      <c r="D4359" t="s">
        <v>867</v>
      </c>
      <c r="E4359" t="s">
        <v>868</v>
      </c>
      <c r="F4359" t="str">
        <f t="shared" si="412"/>
        <v>1505</v>
      </c>
      <c r="G4359" t="s">
        <v>144</v>
      </c>
      <c r="H4359" t="s">
        <v>145</v>
      </c>
      <c r="I4359" s="91">
        <v>140.63</v>
      </c>
      <c r="J4359" s="91">
        <v>192.33</v>
      </c>
      <c r="K4359" s="91">
        <v>96.18</v>
      </c>
      <c r="L4359" s="91">
        <v>289.36</v>
      </c>
      <c r="M4359" s="91">
        <v>337</v>
      </c>
      <c r="N4359" s="91">
        <v>64.38</v>
      </c>
      <c r="O4359" s="91">
        <v>392.5</v>
      </c>
      <c r="P4359" s="91">
        <v>612.45000000000005</v>
      </c>
      <c r="Q4359" s="91">
        <v>1509.57</v>
      </c>
      <c r="R4359" s="91">
        <v>148.06</v>
      </c>
      <c r="S4359" s="91">
        <v>426.83</v>
      </c>
      <c r="T4359" s="91">
        <v>360.94</v>
      </c>
      <c r="U4359" s="91">
        <f t="shared" si="413"/>
        <v>4570.2299999999996</v>
      </c>
      <c r="V4359" s="82" t="str">
        <f t="shared" si="411"/>
        <v>163001505921</v>
      </c>
      <c r="W4359" s="83">
        <f>VLOOKUP(V4359,Factors!$E$6:$H$5950,4,FALSE)</f>
        <v>0.1124</v>
      </c>
      <c r="X4359" t="str">
        <f>VLOOKUP(V4359,Factors!$E$6:$F$5950,2,FALSE)</f>
        <v>3-factor</v>
      </c>
      <c r="Y4359" s="92">
        <f t="shared" si="408"/>
        <v>513.69385199999999</v>
      </c>
      <c r="Z4359" s="92">
        <f t="shared" si="409"/>
        <v>4056.5361479999997</v>
      </c>
      <c r="AA4359" s="92">
        <f t="shared" si="410"/>
        <v>4570.2299999999996</v>
      </c>
    </row>
    <row r="4360" spans="1:27" x14ac:dyDescent="0.25">
      <c r="A4360" t="s">
        <v>866</v>
      </c>
      <c r="B4360" t="s">
        <v>919</v>
      </c>
      <c r="C4360" t="s">
        <v>920</v>
      </c>
      <c r="D4360" t="s">
        <v>867</v>
      </c>
      <c r="E4360" t="s">
        <v>868</v>
      </c>
      <c r="F4360" t="str">
        <f t="shared" si="412"/>
        <v>1505</v>
      </c>
      <c r="G4360" t="s">
        <v>217</v>
      </c>
      <c r="H4360" t="s">
        <v>218</v>
      </c>
      <c r="I4360" s="91"/>
      <c r="J4360" s="91"/>
      <c r="K4360" s="91"/>
      <c r="L4360" s="91">
        <v>190.68</v>
      </c>
      <c r="M4360" s="91"/>
      <c r="N4360" s="91"/>
      <c r="O4360" s="91"/>
      <c r="P4360" s="91"/>
      <c r="Q4360" s="91"/>
      <c r="R4360" s="91"/>
      <c r="S4360" s="91">
        <v>107.94</v>
      </c>
      <c r="T4360" s="91"/>
      <c r="U4360" s="91">
        <f t="shared" si="413"/>
        <v>298.62</v>
      </c>
      <c r="V4360" s="82" t="str">
        <f t="shared" si="411"/>
        <v>163001505921</v>
      </c>
      <c r="W4360" s="83">
        <f>VLOOKUP(V4360,Factors!$E$6:$H$5950,4,FALSE)</f>
        <v>0.1124</v>
      </c>
      <c r="X4360" t="str">
        <f>VLOOKUP(V4360,Factors!$E$6:$F$5950,2,FALSE)</f>
        <v>3-factor</v>
      </c>
      <c r="Y4360" s="92">
        <f t="shared" si="408"/>
        <v>33.564888000000003</v>
      </c>
      <c r="Z4360" s="92">
        <f t="shared" si="409"/>
        <v>265.05511200000001</v>
      </c>
      <c r="AA4360" s="92">
        <f t="shared" si="410"/>
        <v>298.62</v>
      </c>
    </row>
    <row r="4361" spans="1:27" x14ac:dyDescent="0.25">
      <c r="A4361" t="s">
        <v>866</v>
      </c>
      <c r="B4361" t="s">
        <v>919</v>
      </c>
      <c r="C4361" t="s">
        <v>920</v>
      </c>
      <c r="D4361" t="s">
        <v>867</v>
      </c>
      <c r="E4361" t="s">
        <v>868</v>
      </c>
      <c r="F4361" t="str">
        <f t="shared" si="412"/>
        <v>1505</v>
      </c>
      <c r="G4361" t="s">
        <v>146</v>
      </c>
      <c r="H4361" t="s">
        <v>147</v>
      </c>
      <c r="I4361" s="91">
        <v>376.1</v>
      </c>
      <c r="J4361" s="91"/>
      <c r="K4361" s="91"/>
      <c r="L4361" s="91"/>
      <c r="M4361" s="91">
        <v>411.86</v>
      </c>
      <c r="N4361" s="91"/>
      <c r="O4361" s="91"/>
      <c r="P4361" s="91"/>
      <c r="Q4361" s="91">
        <v>3374.29</v>
      </c>
      <c r="R4361" s="91">
        <v>2429.13</v>
      </c>
      <c r="S4361" s="91">
        <v>523.52</v>
      </c>
      <c r="T4361" s="91">
        <v>458.1</v>
      </c>
      <c r="U4361" s="91">
        <f t="shared" si="413"/>
        <v>7573</v>
      </c>
      <c r="V4361" s="82" t="str">
        <f t="shared" si="411"/>
        <v>163001505921</v>
      </c>
      <c r="W4361" s="83">
        <f>VLOOKUP(V4361,Factors!$E$6:$H$5950,4,FALSE)</f>
        <v>0.1124</v>
      </c>
      <c r="X4361" t="str">
        <f>VLOOKUP(V4361,Factors!$E$6:$F$5950,2,FALSE)</f>
        <v>3-factor</v>
      </c>
      <c r="Y4361" s="92">
        <f t="shared" si="408"/>
        <v>851.20519999999999</v>
      </c>
      <c r="Z4361" s="92">
        <f t="shared" si="409"/>
        <v>6721.7947999999997</v>
      </c>
      <c r="AA4361" s="92">
        <f t="shared" si="410"/>
        <v>7573</v>
      </c>
    </row>
    <row r="4362" spans="1:27" x14ac:dyDescent="0.25">
      <c r="A4362" t="s">
        <v>866</v>
      </c>
      <c r="B4362" t="s">
        <v>919</v>
      </c>
      <c r="C4362" t="s">
        <v>920</v>
      </c>
      <c r="D4362" t="s">
        <v>867</v>
      </c>
      <c r="E4362" t="s">
        <v>868</v>
      </c>
      <c r="F4362" t="str">
        <f t="shared" si="412"/>
        <v>1505</v>
      </c>
      <c r="G4362" t="s">
        <v>148</v>
      </c>
      <c r="H4362" t="s">
        <v>149</v>
      </c>
      <c r="I4362" s="91"/>
      <c r="J4362" s="91"/>
      <c r="K4362" s="91">
        <v>433.97</v>
      </c>
      <c r="L4362" s="91"/>
      <c r="M4362" s="91"/>
      <c r="N4362" s="91">
        <v>6.52</v>
      </c>
      <c r="O4362" s="91"/>
      <c r="P4362" s="91"/>
      <c r="Q4362" s="91"/>
      <c r="R4362" s="91"/>
      <c r="S4362" s="91">
        <v>25.88</v>
      </c>
      <c r="T4362" s="91"/>
      <c r="U4362" s="91">
        <f t="shared" si="413"/>
        <v>466.37</v>
      </c>
      <c r="V4362" s="82" t="str">
        <f t="shared" si="411"/>
        <v>163001505921</v>
      </c>
      <c r="W4362" s="83">
        <f>VLOOKUP(V4362,Factors!$E$6:$H$5950,4,FALSE)</f>
        <v>0.1124</v>
      </c>
      <c r="X4362" t="str">
        <f>VLOOKUP(V4362,Factors!$E$6:$F$5950,2,FALSE)</f>
        <v>3-factor</v>
      </c>
      <c r="Y4362" s="92">
        <f t="shared" si="408"/>
        <v>52.419988000000004</v>
      </c>
      <c r="Z4362" s="92">
        <f t="shared" si="409"/>
        <v>413.95001200000002</v>
      </c>
      <c r="AA4362" s="92">
        <f t="shared" si="410"/>
        <v>466.37</v>
      </c>
    </row>
    <row r="4363" spans="1:27" x14ac:dyDescent="0.25">
      <c r="A4363" t="s">
        <v>866</v>
      </c>
      <c r="B4363" t="s">
        <v>919</v>
      </c>
      <c r="C4363" t="s">
        <v>920</v>
      </c>
      <c r="D4363" t="s">
        <v>867</v>
      </c>
      <c r="E4363" t="s">
        <v>868</v>
      </c>
      <c r="F4363" t="str">
        <f t="shared" si="412"/>
        <v>1505</v>
      </c>
      <c r="G4363" t="s">
        <v>150</v>
      </c>
      <c r="H4363" t="s">
        <v>151</v>
      </c>
      <c r="I4363" s="91">
        <v>-101.51</v>
      </c>
      <c r="J4363" s="91"/>
      <c r="K4363" s="91"/>
      <c r="L4363" s="91"/>
      <c r="M4363" s="91"/>
      <c r="N4363" s="91"/>
      <c r="O4363" s="91"/>
      <c r="P4363" s="91"/>
      <c r="Q4363" s="91"/>
      <c r="R4363" s="91"/>
      <c r="S4363" s="91"/>
      <c r="T4363" s="91"/>
      <c r="U4363" s="91">
        <f t="shared" si="413"/>
        <v>-101.51</v>
      </c>
      <c r="V4363" s="82" t="str">
        <f t="shared" si="411"/>
        <v>163001505921</v>
      </c>
      <c r="W4363" s="83">
        <f>VLOOKUP(V4363,Factors!$E$6:$H$5950,4,FALSE)</f>
        <v>0.1124</v>
      </c>
      <c r="X4363" t="str">
        <f>VLOOKUP(V4363,Factors!$E$6:$F$5950,2,FALSE)</f>
        <v>3-factor</v>
      </c>
      <c r="Y4363" s="92">
        <f t="shared" si="408"/>
        <v>-11.409724000000001</v>
      </c>
      <c r="Z4363" s="92">
        <f t="shared" si="409"/>
        <v>-90.100276000000008</v>
      </c>
      <c r="AA4363" s="92">
        <f t="shared" si="410"/>
        <v>-101.51</v>
      </c>
    </row>
    <row r="4364" spans="1:27" x14ac:dyDescent="0.25">
      <c r="A4364" t="s">
        <v>866</v>
      </c>
      <c r="B4364" t="s">
        <v>919</v>
      </c>
      <c r="C4364" t="s">
        <v>920</v>
      </c>
      <c r="D4364" t="s">
        <v>867</v>
      </c>
      <c r="E4364" t="s">
        <v>868</v>
      </c>
      <c r="F4364" t="str">
        <f t="shared" si="412"/>
        <v>1505</v>
      </c>
      <c r="G4364" t="s">
        <v>152</v>
      </c>
      <c r="H4364" t="s">
        <v>153</v>
      </c>
      <c r="I4364" s="91">
        <v>15.86</v>
      </c>
      <c r="J4364" s="91"/>
      <c r="K4364" s="91"/>
      <c r="L4364" s="91"/>
      <c r="M4364" s="91">
        <v>149.15</v>
      </c>
      <c r="N4364" s="91"/>
      <c r="O4364" s="91"/>
      <c r="P4364" s="91"/>
      <c r="Q4364" s="91"/>
      <c r="R4364" s="91"/>
      <c r="S4364" s="91">
        <v>409.54</v>
      </c>
      <c r="T4364" s="91">
        <v>253.45</v>
      </c>
      <c r="U4364" s="91">
        <f t="shared" si="413"/>
        <v>828</v>
      </c>
      <c r="V4364" s="82" t="str">
        <f t="shared" si="411"/>
        <v>163001505921</v>
      </c>
      <c r="W4364" s="83">
        <f>VLOOKUP(V4364,Factors!$E$6:$H$5950,4,FALSE)</f>
        <v>0.1124</v>
      </c>
      <c r="X4364" t="str">
        <f>VLOOKUP(V4364,Factors!$E$6:$F$5950,2,FALSE)</f>
        <v>3-factor</v>
      </c>
      <c r="Y4364" s="92">
        <f t="shared" si="408"/>
        <v>93.0672</v>
      </c>
      <c r="Z4364" s="92">
        <f t="shared" si="409"/>
        <v>734.93280000000004</v>
      </c>
      <c r="AA4364" s="92">
        <f t="shared" si="410"/>
        <v>828</v>
      </c>
    </row>
    <row r="4365" spans="1:27" x14ac:dyDescent="0.25">
      <c r="A4365" t="s">
        <v>866</v>
      </c>
      <c r="B4365" t="s">
        <v>919</v>
      </c>
      <c r="C4365" t="s">
        <v>920</v>
      </c>
      <c r="D4365" t="s">
        <v>867</v>
      </c>
      <c r="E4365" t="s">
        <v>868</v>
      </c>
      <c r="F4365" t="str">
        <f t="shared" si="412"/>
        <v>1505</v>
      </c>
      <c r="G4365" t="s">
        <v>180</v>
      </c>
      <c r="H4365" t="s">
        <v>181</v>
      </c>
      <c r="I4365" s="91">
        <v>15314.37</v>
      </c>
      <c r="J4365" s="91">
        <v>12695.53</v>
      </c>
      <c r="K4365" s="91">
        <v>23439.91</v>
      </c>
      <c r="L4365" s="91">
        <v>16385.169999999998</v>
      </c>
      <c r="M4365" s="91">
        <v>24106.43</v>
      </c>
      <c r="N4365" s="91">
        <v>13994.37</v>
      </c>
      <c r="O4365" s="91">
        <v>24690.71</v>
      </c>
      <c r="P4365" s="91">
        <v>22784.98</v>
      </c>
      <c r="Q4365" s="91">
        <v>17134.04</v>
      </c>
      <c r="R4365" s="91">
        <v>15567.9</v>
      </c>
      <c r="S4365" s="91">
        <v>7808.18</v>
      </c>
      <c r="T4365" s="91">
        <v>27377.25</v>
      </c>
      <c r="U4365" s="91">
        <f t="shared" si="413"/>
        <v>221298.84</v>
      </c>
      <c r="V4365" s="82" t="str">
        <f t="shared" si="411"/>
        <v>163001505921</v>
      </c>
      <c r="W4365" s="83">
        <f>VLOOKUP(V4365,Factors!$E$6:$H$5950,4,FALSE)</f>
        <v>0.1124</v>
      </c>
      <c r="X4365" t="str">
        <f>VLOOKUP(V4365,Factors!$E$6:$F$5950,2,FALSE)</f>
        <v>3-factor</v>
      </c>
      <c r="Y4365" s="92">
        <f t="shared" si="408"/>
        <v>24873.989615999999</v>
      </c>
      <c r="Z4365" s="92">
        <f t="shared" si="409"/>
        <v>196424.85038399999</v>
      </c>
      <c r="AA4365" s="92">
        <f t="shared" si="410"/>
        <v>221298.84</v>
      </c>
    </row>
    <row r="4366" spans="1:27" x14ac:dyDescent="0.25">
      <c r="A4366" t="s">
        <v>866</v>
      </c>
      <c r="B4366" t="s">
        <v>919</v>
      </c>
      <c r="C4366" t="s">
        <v>920</v>
      </c>
      <c r="D4366" t="s">
        <v>867</v>
      </c>
      <c r="E4366" t="s">
        <v>868</v>
      </c>
      <c r="F4366" t="str">
        <f t="shared" si="412"/>
        <v>1505</v>
      </c>
      <c r="G4366" t="s">
        <v>166</v>
      </c>
      <c r="H4366" t="s">
        <v>167</v>
      </c>
      <c r="I4366" s="91">
        <v>-92123.76</v>
      </c>
      <c r="J4366" s="91">
        <v>-60098.400000000001</v>
      </c>
      <c r="K4366" s="91">
        <v>-141581.78</v>
      </c>
      <c r="L4366" s="91">
        <v>-95652.36</v>
      </c>
      <c r="M4366" s="91">
        <v>-110441.92</v>
      </c>
      <c r="N4366" s="91">
        <v>-80527.92</v>
      </c>
      <c r="O4366" s="91">
        <v>-93912.92</v>
      </c>
      <c r="P4366" s="91">
        <v>-88514.32</v>
      </c>
      <c r="Q4366" s="91">
        <v>-61056.800000000003</v>
      </c>
      <c r="R4366" s="91">
        <v>-70262.8</v>
      </c>
      <c r="S4366" s="91">
        <v>-51538.400000000001</v>
      </c>
      <c r="T4366" s="91">
        <v>-110990.56</v>
      </c>
      <c r="U4366" s="91">
        <f t="shared" si="413"/>
        <v>-1056701.9400000002</v>
      </c>
      <c r="V4366" s="82" t="str">
        <f t="shared" si="411"/>
        <v>163001505921</v>
      </c>
      <c r="W4366" s="83">
        <f>VLOOKUP(V4366,Factors!$E$6:$H$5950,4,FALSE)</f>
        <v>0.1124</v>
      </c>
      <c r="X4366" t="str">
        <f>VLOOKUP(V4366,Factors!$E$6:$F$5950,2,FALSE)</f>
        <v>3-factor</v>
      </c>
      <c r="Y4366" s="92">
        <f t="shared" si="408"/>
        <v>-118773.29805600001</v>
      </c>
      <c r="Z4366" s="92">
        <f t="shared" si="409"/>
        <v>-937928.64194400015</v>
      </c>
      <c r="AA4366" s="92">
        <f t="shared" si="410"/>
        <v>-1056701.9400000002</v>
      </c>
    </row>
    <row r="4367" spans="1:27" x14ac:dyDescent="0.25">
      <c r="A4367" t="s">
        <v>866</v>
      </c>
      <c r="B4367" t="s">
        <v>507</v>
      </c>
      <c r="C4367" t="s">
        <v>508</v>
      </c>
      <c r="D4367" t="s">
        <v>867</v>
      </c>
      <c r="E4367" t="s">
        <v>868</v>
      </c>
      <c r="F4367" t="str">
        <f t="shared" si="412"/>
        <v>1505</v>
      </c>
      <c r="G4367" t="s">
        <v>110</v>
      </c>
      <c r="H4367" t="s">
        <v>111</v>
      </c>
      <c r="I4367" s="91">
        <v>7696.58</v>
      </c>
      <c r="J4367" s="91">
        <v>8063.08</v>
      </c>
      <c r="K4367" s="91">
        <v>8346.42</v>
      </c>
      <c r="L4367" s="91">
        <v>8346.42</v>
      </c>
      <c r="M4367" s="91">
        <v>5216.51</v>
      </c>
      <c r="N4367" s="91">
        <v>7967.04</v>
      </c>
      <c r="O4367" s="91">
        <v>6398.92</v>
      </c>
      <c r="P4367" s="91">
        <v>6101.74</v>
      </c>
      <c r="Q4367" s="91">
        <v>5842.5</v>
      </c>
      <c r="R4367" s="91">
        <v>5753.97</v>
      </c>
      <c r="S4367" s="91">
        <v>7587.65</v>
      </c>
      <c r="T4367" s="91">
        <v>7587.65</v>
      </c>
      <c r="U4367" s="91">
        <f t="shared" si="413"/>
        <v>84908.479999999981</v>
      </c>
      <c r="V4367" s="82" t="str">
        <f t="shared" si="411"/>
        <v>164001505921</v>
      </c>
      <c r="W4367" s="83">
        <f>VLOOKUP(V4367,Factors!$E$6:$H$5950,4,FALSE)</f>
        <v>0.1124</v>
      </c>
      <c r="X4367" t="str">
        <f>VLOOKUP(V4367,Factors!$E$6:$F$5950,2,FALSE)</f>
        <v>3-factor</v>
      </c>
      <c r="Y4367" s="92">
        <f t="shared" si="408"/>
        <v>9543.7131519999984</v>
      </c>
      <c r="Z4367" s="92">
        <f t="shared" si="409"/>
        <v>75364.766847999985</v>
      </c>
      <c r="AA4367" s="92">
        <f t="shared" si="410"/>
        <v>84908.479999999981</v>
      </c>
    </row>
    <row r="4368" spans="1:27" x14ac:dyDescent="0.25">
      <c r="A4368" t="s">
        <v>866</v>
      </c>
      <c r="B4368" t="s">
        <v>507</v>
      </c>
      <c r="C4368" t="s">
        <v>508</v>
      </c>
      <c r="D4368" t="s">
        <v>867</v>
      </c>
      <c r="E4368" t="s">
        <v>868</v>
      </c>
      <c r="F4368" t="str">
        <f t="shared" si="412"/>
        <v>1505</v>
      </c>
      <c r="G4368" t="s">
        <v>114</v>
      </c>
      <c r="H4368" t="s">
        <v>115</v>
      </c>
      <c r="I4368" s="91"/>
      <c r="J4368" s="91"/>
      <c r="K4368" s="91"/>
      <c r="L4368" s="91"/>
      <c r="M4368" s="91"/>
      <c r="N4368" s="91">
        <v>404.32</v>
      </c>
      <c r="O4368" s="91">
        <v>-202.16</v>
      </c>
      <c r="P4368" s="91"/>
      <c r="Q4368" s="91"/>
      <c r="R4368" s="91"/>
      <c r="S4368" s="91"/>
      <c r="T4368" s="91"/>
      <c r="U4368" s="91">
        <f t="shared" si="413"/>
        <v>202.16</v>
      </c>
      <c r="V4368" s="82" t="str">
        <f t="shared" si="411"/>
        <v>164001505921</v>
      </c>
      <c r="W4368" s="83">
        <f>VLOOKUP(V4368,Factors!$E$6:$H$5950,4,FALSE)</f>
        <v>0.1124</v>
      </c>
      <c r="X4368" t="str">
        <f>VLOOKUP(V4368,Factors!$E$6:$F$5950,2,FALSE)</f>
        <v>3-factor</v>
      </c>
      <c r="Y4368" s="92">
        <f t="shared" si="408"/>
        <v>22.722784000000001</v>
      </c>
      <c r="Z4368" s="92">
        <f t="shared" si="409"/>
        <v>179.43721600000001</v>
      </c>
      <c r="AA4368" s="92">
        <f t="shared" si="410"/>
        <v>202.16</v>
      </c>
    </row>
    <row r="4369" spans="1:27" x14ac:dyDescent="0.25">
      <c r="A4369" t="s">
        <v>866</v>
      </c>
      <c r="B4369" t="s">
        <v>507</v>
      </c>
      <c r="C4369" t="s">
        <v>508</v>
      </c>
      <c r="D4369" t="s">
        <v>867</v>
      </c>
      <c r="E4369" t="s">
        <v>868</v>
      </c>
      <c r="F4369" t="str">
        <f t="shared" si="412"/>
        <v>1505</v>
      </c>
      <c r="G4369" t="s">
        <v>86</v>
      </c>
      <c r="H4369" t="s">
        <v>87</v>
      </c>
      <c r="I4369" s="91">
        <v>9934.68</v>
      </c>
      <c r="J4369" s="91">
        <v>7323.98</v>
      </c>
      <c r="K4369" s="91">
        <v>10437.26</v>
      </c>
      <c r="L4369" s="91">
        <v>7965.04</v>
      </c>
      <c r="M4369" s="91">
        <v>10922.56</v>
      </c>
      <c r="N4369" s="91">
        <v>6440.16</v>
      </c>
      <c r="O4369" s="91">
        <v>9830.7800000000007</v>
      </c>
      <c r="P4369" s="91">
        <v>9461.06</v>
      </c>
      <c r="Q4369" s="91">
        <v>7349.96</v>
      </c>
      <c r="R4369" s="91">
        <v>10642.24</v>
      </c>
      <c r="S4369" s="91">
        <v>7812.08</v>
      </c>
      <c r="T4369" s="91">
        <v>8479.76</v>
      </c>
      <c r="U4369" s="91">
        <f t="shared" si="413"/>
        <v>106599.56</v>
      </c>
      <c r="V4369" s="82" t="str">
        <f t="shared" si="411"/>
        <v>164001505921</v>
      </c>
      <c r="W4369" s="83">
        <f>VLOOKUP(V4369,Factors!$E$6:$H$5950,4,FALSE)</f>
        <v>0.1124</v>
      </c>
      <c r="X4369" t="str">
        <f>VLOOKUP(V4369,Factors!$E$6:$F$5950,2,FALSE)</f>
        <v>3-factor</v>
      </c>
      <c r="Y4369" s="92">
        <f t="shared" si="408"/>
        <v>11981.790543999999</v>
      </c>
      <c r="Z4369" s="92">
        <f t="shared" si="409"/>
        <v>94617.769455999995</v>
      </c>
      <c r="AA4369" s="92">
        <f t="shared" si="410"/>
        <v>106599.56</v>
      </c>
    </row>
    <row r="4370" spans="1:27" x14ac:dyDescent="0.25">
      <c r="A4370" t="s">
        <v>866</v>
      </c>
      <c r="B4370" t="s">
        <v>507</v>
      </c>
      <c r="C4370" t="s">
        <v>508</v>
      </c>
      <c r="D4370" t="s">
        <v>867</v>
      </c>
      <c r="E4370" t="s">
        <v>868</v>
      </c>
      <c r="F4370" t="str">
        <f t="shared" si="412"/>
        <v>1505</v>
      </c>
      <c r="G4370" t="s">
        <v>116</v>
      </c>
      <c r="H4370" t="s">
        <v>117</v>
      </c>
      <c r="I4370" s="91">
        <v>166.41</v>
      </c>
      <c r="J4370" s="91">
        <v>120</v>
      </c>
      <c r="K4370" s="91">
        <v>160</v>
      </c>
      <c r="L4370" s="91">
        <v>247.97</v>
      </c>
      <c r="M4370" s="91">
        <v>456.25</v>
      </c>
      <c r="N4370" s="91">
        <v>435.74</v>
      </c>
      <c r="O4370" s="91">
        <v>60.22</v>
      </c>
      <c r="P4370" s="91">
        <v>120</v>
      </c>
      <c r="Q4370" s="91">
        <v>152</v>
      </c>
      <c r="R4370" s="91">
        <v>160</v>
      </c>
      <c r="S4370" s="91">
        <v>120</v>
      </c>
      <c r="T4370" s="91">
        <v>208</v>
      </c>
      <c r="U4370" s="91">
        <f t="shared" si="413"/>
        <v>2406.59</v>
      </c>
      <c r="V4370" s="82" t="str">
        <f t="shared" si="411"/>
        <v>164001505921</v>
      </c>
      <c r="W4370" s="83">
        <f>VLOOKUP(V4370,Factors!$E$6:$H$5950,4,FALSE)</f>
        <v>0.1124</v>
      </c>
      <c r="X4370" t="str">
        <f>VLOOKUP(V4370,Factors!$E$6:$F$5950,2,FALSE)</f>
        <v>3-factor</v>
      </c>
      <c r="Y4370" s="92">
        <f t="shared" ref="Y4370:Y4433" si="414">U4370*W4370</f>
        <v>270.50071600000001</v>
      </c>
      <c r="Z4370" s="92">
        <f t="shared" ref="Z4370:Z4433" si="415">U4370-Y4370</f>
        <v>2136.0892840000001</v>
      </c>
      <c r="AA4370" s="92">
        <f t="shared" ref="AA4370:AA4433" si="416">Y4370+Z4370</f>
        <v>2406.59</v>
      </c>
    </row>
    <row r="4371" spans="1:27" x14ac:dyDescent="0.25">
      <c r="A4371" t="s">
        <v>866</v>
      </c>
      <c r="B4371" t="s">
        <v>507</v>
      </c>
      <c r="C4371" t="s">
        <v>508</v>
      </c>
      <c r="D4371" t="s">
        <v>867</v>
      </c>
      <c r="E4371" t="s">
        <v>868</v>
      </c>
      <c r="F4371" t="str">
        <f t="shared" si="412"/>
        <v>1505</v>
      </c>
      <c r="G4371" t="s">
        <v>88</v>
      </c>
      <c r="H4371" t="s">
        <v>89</v>
      </c>
      <c r="I4371" s="91">
        <v>2519.86</v>
      </c>
      <c r="J4371" s="91">
        <v>2337.9</v>
      </c>
      <c r="K4371" s="91">
        <v>2491.86</v>
      </c>
      <c r="L4371" s="91">
        <v>2434.7199999999998</v>
      </c>
      <c r="M4371" s="91">
        <v>2554.52</v>
      </c>
      <c r="N4371" s="91">
        <v>2434.5</v>
      </c>
      <c r="O4371" s="91">
        <v>2493.46</v>
      </c>
      <c r="P4371" s="91">
        <v>2561.23</v>
      </c>
      <c r="Q4371" s="91">
        <v>2370.13</v>
      </c>
      <c r="R4371" s="91">
        <v>2555.83</v>
      </c>
      <c r="S4371" s="91">
        <v>2504.27</v>
      </c>
      <c r="T4371" s="91">
        <v>2469.9899999999998</v>
      </c>
      <c r="U4371" s="91">
        <f t="shared" si="413"/>
        <v>29728.270000000004</v>
      </c>
      <c r="V4371" s="82" t="str">
        <f t="shared" si="411"/>
        <v>164001505921</v>
      </c>
      <c r="W4371" s="83">
        <f>VLOOKUP(V4371,Factors!$E$6:$H$5950,4,FALSE)</f>
        <v>0.1124</v>
      </c>
      <c r="X4371" t="str">
        <f>VLOOKUP(V4371,Factors!$E$6:$F$5950,2,FALSE)</f>
        <v>3-factor</v>
      </c>
      <c r="Y4371" s="92">
        <f t="shared" si="414"/>
        <v>3341.4575480000003</v>
      </c>
      <c r="Z4371" s="92">
        <f t="shared" si="415"/>
        <v>26386.812452000006</v>
      </c>
      <c r="AA4371" s="92">
        <f t="shared" si="416"/>
        <v>29728.270000000004</v>
      </c>
    </row>
    <row r="4372" spans="1:27" x14ac:dyDescent="0.25">
      <c r="A4372" t="s">
        <v>866</v>
      </c>
      <c r="B4372" t="s">
        <v>507</v>
      </c>
      <c r="C4372" t="s">
        <v>508</v>
      </c>
      <c r="D4372" t="s">
        <v>867</v>
      </c>
      <c r="E4372" t="s">
        <v>868</v>
      </c>
      <c r="F4372" t="str">
        <f t="shared" si="412"/>
        <v>1505</v>
      </c>
      <c r="G4372" t="s">
        <v>90</v>
      </c>
      <c r="H4372" t="s">
        <v>91</v>
      </c>
      <c r="I4372" s="91">
        <v>9792.77</v>
      </c>
      <c r="J4372" s="91">
        <v>9082.66</v>
      </c>
      <c r="K4372" s="91">
        <v>9680.99</v>
      </c>
      <c r="L4372" s="91">
        <v>9476.01</v>
      </c>
      <c r="M4372" s="91">
        <v>9971.84</v>
      </c>
      <c r="N4372" s="91">
        <v>9570.25</v>
      </c>
      <c r="O4372" s="91">
        <v>9625.49</v>
      </c>
      <c r="P4372" s="91">
        <v>9950.02</v>
      </c>
      <c r="Q4372" s="91">
        <v>9207.85</v>
      </c>
      <c r="R4372" s="91">
        <v>9929.08</v>
      </c>
      <c r="S4372" s="91">
        <v>9729.18</v>
      </c>
      <c r="T4372" s="91">
        <v>9595.51</v>
      </c>
      <c r="U4372" s="91">
        <f t="shared" si="413"/>
        <v>115611.65000000001</v>
      </c>
      <c r="V4372" s="82" t="str">
        <f t="shared" si="411"/>
        <v>164001505921</v>
      </c>
      <c r="W4372" s="83">
        <f>VLOOKUP(V4372,Factors!$E$6:$H$5950,4,FALSE)</f>
        <v>0.1124</v>
      </c>
      <c r="X4372" t="str">
        <f>VLOOKUP(V4372,Factors!$E$6:$F$5950,2,FALSE)</f>
        <v>3-factor</v>
      </c>
      <c r="Y4372" s="92">
        <f t="shared" si="414"/>
        <v>12994.749460000001</v>
      </c>
      <c r="Z4372" s="92">
        <f t="shared" si="415"/>
        <v>102616.90054</v>
      </c>
      <c r="AA4372" s="92">
        <f t="shared" si="416"/>
        <v>115611.65000000001</v>
      </c>
    </row>
    <row r="4373" spans="1:27" x14ac:dyDescent="0.25">
      <c r="A4373" t="s">
        <v>866</v>
      </c>
      <c r="B4373" t="s">
        <v>507</v>
      </c>
      <c r="C4373" t="s">
        <v>508</v>
      </c>
      <c r="D4373" t="s">
        <v>867</v>
      </c>
      <c r="E4373" t="s">
        <v>868</v>
      </c>
      <c r="F4373" t="str">
        <f t="shared" si="412"/>
        <v>1505</v>
      </c>
      <c r="G4373" t="s">
        <v>118</v>
      </c>
      <c r="H4373" t="s">
        <v>119</v>
      </c>
      <c r="I4373" s="91"/>
      <c r="J4373" s="91">
        <v>1250</v>
      </c>
      <c r="K4373" s="91"/>
      <c r="L4373" s="91">
        <v>675</v>
      </c>
      <c r="M4373" s="91">
        <v>1405.07</v>
      </c>
      <c r="N4373" s="91"/>
      <c r="O4373" s="91">
        <v>1300</v>
      </c>
      <c r="P4373" s="91"/>
      <c r="Q4373" s="91"/>
      <c r="R4373" s="91"/>
      <c r="S4373" s="91">
        <v>130</v>
      </c>
      <c r="T4373" s="91"/>
      <c r="U4373" s="91">
        <f t="shared" si="413"/>
        <v>4760.07</v>
      </c>
      <c r="V4373" s="82" t="str">
        <f t="shared" si="411"/>
        <v>164001505921</v>
      </c>
      <c r="W4373" s="83">
        <f>VLOOKUP(V4373,Factors!$E$6:$H$5950,4,FALSE)</f>
        <v>0.1124</v>
      </c>
      <c r="X4373" t="str">
        <f>VLOOKUP(V4373,Factors!$E$6:$F$5950,2,FALSE)</f>
        <v>3-factor</v>
      </c>
      <c r="Y4373" s="92">
        <f t="shared" si="414"/>
        <v>535.03186799999992</v>
      </c>
      <c r="Z4373" s="92">
        <f t="shared" si="415"/>
        <v>4225.0381319999997</v>
      </c>
      <c r="AA4373" s="92">
        <f t="shared" si="416"/>
        <v>4760.07</v>
      </c>
    </row>
    <row r="4374" spans="1:27" x14ac:dyDescent="0.25">
      <c r="A4374" t="s">
        <v>866</v>
      </c>
      <c r="B4374" t="s">
        <v>507</v>
      </c>
      <c r="C4374" t="s">
        <v>508</v>
      </c>
      <c r="D4374" t="s">
        <v>867</v>
      </c>
      <c r="E4374" t="s">
        <v>868</v>
      </c>
      <c r="F4374" t="str">
        <f t="shared" si="412"/>
        <v>1505</v>
      </c>
      <c r="G4374" t="s">
        <v>61</v>
      </c>
      <c r="H4374" t="s">
        <v>62</v>
      </c>
      <c r="I4374" s="91"/>
      <c r="J4374" s="91">
        <v>41.39</v>
      </c>
      <c r="K4374" s="91"/>
      <c r="L4374" s="91"/>
      <c r="M4374" s="91">
        <v>162.41</v>
      </c>
      <c r="N4374" s="91"/>
      <c r="O4374" s="91"/>
      <c r="P4374" s="91">
        <v>1437.49</v>
      </c>
      <c r="Q4374" s="91"/>
      <c r="R4374" s="91"/>
      <c r="S4374" s="91">
        <v>1254.01</v>
      </c>
      <c r="T4374" s="91">
        <v>682.98</v>
      </c>
      <c r="U4374" s="91">
        <f t="shared" si="413"/>
        <v>3578.28</v>
      </c>
      <c r="V4374" s="82" t="str">
        <f t="shared" si="411"/>
        <v>164001505921</v>
      </c>
      <c r="W4374" s="83">
        <f>VLOOKUP(V4374,Factors!$E$6:$H$5950,4,FALSE)</f>
        <v>0.1124</v>
      </c>
      <c r="X4374" t="str">
        <f>VLOOKUP(V4374,Factors!$E$6:$F$5950,2,FALSE)</f>
        <v>3-factor</v>
      </c>
      <c r="Y4374" s="92">
        <f t="shared" si="414"/>
        <v>402.19867200000004</v>
      </c>
      <c r="Z4374" s="92">
        <f t="shared" si="415"/>
        <v>3176.0813280000002</v>
      </c>
      <c r="AA4374" s="92">
        <f t="shared" si="416"/>
        <v>3578.28</v>
      </c>
    </row>
    <row r="4375" spans="1:27" x14ac:dyDescent="0.25">
      <c r="A4375" t="s">
        <v>866</v>
      </c>
      <c r="B4375" t="s">
        <v>507</v>
      </c>
      <c r="C4375" t="s">
        <v>508</v>
      </c>
      <c r="D4375" t="s">
        <v>867</v>
      </c>
      <c r="E4375" t="s">
        <v>868</v>
      </c>
      <c r="F4375" t="str">
        <f t="shared" si="412"/>
        <v>1505</v>
      </c>
      <c r="G4375" t="s">
        <v>94</v>
      </c>
      <c r="H4375" t="s">
        <v>95</v>
      </c>
      <c r="I4375" s="91">
        <v>754</v>
      </c>
      <c r="J4375" s="91">
        <v>754</v>
      </c>
      <c r="K4375" s="91">
        <v>754</v>
      </c>
      <c r="L4375" s="91">
        <v>754</v>
      </c>
      <c r="M4375" s="91">
        <v>754</v>
      </c>
      <c r="N4375" s="91">
        <v>754</v>
      </c>
      <c r="O4375" s="91">
        <v>754</v>
      </c>
      <c r="P4375" s="91">
        <v>754</v>
      </c>
      <c r="Q4375" s="91">
        <v>754</v>
      </c>
      <c r="R4375" s="91">
        <v>754</v>
      </c>
      <c r="S4375" s="91">
        <v>754</v>
      </c>
      <c r="T4375" s="91">
        <v>754</v>
      </c>
      <c r="U4375" s="91">
        <f t="shared" si="413"/>
        <v>9048</v>
      </c>
      <c r="V4375" s="82" t="str">
        <f t="shared" si="411"/>
        <v>164001505921</v>
      </c>
      <c r="W4375" s="83">
        <f>VLOOKUP(V4375,Factors!$E$6:$H$5950,4,FALSE)</f>
        <v>0.1124</v>
      </c>
      <c r="X4375" t="str">
        <f>VLOOKUP(V4375,Factors!$E$6:$F$5950,2,FALSE)</f>
        <v>3-factor</v>
      </c>
      <c r="Y4375" s="92">
        <f t="shared" si="414"/>
        <v>1016.9952</v>
      </c>
      <c r="Z4375" s="92">
        <f t="shared" si="415"/>
        <v>8031.0047999999997</v>
      </c>
      <c r="AA4375" s="92">
        <f t="shared" si="416"/>
        <v>9048</v>
      </c>
    </row>
    <row r="4376" spans="1:27" x14ac:dyDescent="0.25">
      <c r="A4376" t="s">
        <v>866</v>
      </c>
      <c r="B4376" t="s">
        <v>507</v>
      </c>
      <c r="C4376" t="s">
        <v>508</v>
      </c>
      <c r="D4376" t="s">
        <v>867</v>
      </c>
      <c r="E4376" t="s">
        <v>868</v>
      </c>
      <c r="F4376" t="str">
        <f t="shared" si="412"/>
        <v>1505</v>
      </c>
      <c r="G4376" t="s">
        <v>84</v>
      </c>
      <c r="H4376" t="s">
        <v>85</v>
      </c>
      <c r="I4376" s="91"/>
      <c r="J4376" s="91"/>
      <c r="K4376" s="91"/>
      <c r="L4376" s="91"/>
      <c r="M4376" s="91"/>
      <c r="N4376" s="91"/>
      <c r="O4376" s="91"/>
      <c r="P4376" s="91"/>
      <c r="Q4376" s="91">
        <v>2500</v>
      </c>
      <c r="R4376" s="91"/>
      <c r="S4376" s="91"/>
      <c r="T4376" s="91"/>
      <c r="U4376" s="91">
        <f t="shared" si="413"/>
        <v>2500</v>
      </c>
      <c r="V4376" s="82" t="str">
        <f t="shared" si="411"/>
        <v>164001505921</v>
      </c>
      <c r="W4376" s="83">
        <f>VLOOKUP(V4376,Factors!$E$6:$H$5950,4,FALSE)</f>
        <v>0.1124</v>
      </c>
      <c r="X4376" t="str">
        <f>VLOOKUP(V4376,Factors!$E$6:$F$5950,2,FALSE)</f>
        <v>3-factor</v>
      </c>
      <c r="Y4376" s="92">
        <f t="shared" si="414"/>
        <v>281</v>
      </c>
      <c r="Z4376" s="92">
        <f t="shared" si="415"/>
        <v>2219</v>
      </c>
      <c r="AA4376" s="92">
        <f t="shared" si="416"/>
        <v>2500</v>
      </c>
    </row>
    <row r="4377" spans="1:27" x14ac:dyDescent="0.25">
      <c r="A4377" t="s">
        <v>866</v>
      </c>
      <c r="B4377" t="s">
        <v>507</v>
      </c>
      <c r="C4377" t="s">
        <v>508</v>
      </c>
      <c r="D4377" t="s">
        <v>867</v>
      </c>
      <c r="E4377" t="s">
        <v>868</v>
      </c>
      <c r="F4377" t="str">
        <f t="shared" si="412"/>
        <v>1505</v>
      </c>
      <c r="G4377" t="s">
        <v>122</v>
      </c>
      <c r="H4377" t="s">
        <v>123</v>
      </c>
      <c r="I4377" s="91">
        <v>612.5</v>
      </c>
      <c r="J4377" s="91">
        <v>437.5</v>
      </c>
      <c r="K4377" s="91"/>
      <c r="L4377" s="91"/>
      <c r="M4377" s="91"/>
      <c r="N4377" s="91"/>
      <c r="O4377" s="91"/>
      <c r="P4377" s="91"/>
      <c r="Q4377" s="91"/>
      <c r="R4377" s="91"/>
      <c r="S4377" s="91"/>
      <c r="T4377" s="91"/>
      <c r="U4377" s="91">
        <f t="shared" si="413"/>
        <v>1050</v>
      </c>
      <c r="V4377" s="82" t="str">
        <f t="shared" si="411"/>
        <v>164001505921</v>
      </c>
      <c r="W4377" s="83">
        <f>VLOOKUP(V4377,Factors!$E$6:$H$5950,4,FALSE)</f>
        <v>0.1124</v>
      </c>
      <c r="X4377" t="str">
        <f>VLOOKUP(V4377,Factors!$E$6:$F$5950,2,FALSE)</f>
        <v>3-factor</v>
      </c>
      <c r="Y4377" s="92">
        <f t="shared" si="414"/>
        <v>118.02</v>
      </c>
      <c r="Z4377" s="92">
        <f t="shared" si="415"/>
        <v>931.98</v>
      </c>
      <c r="AA4377" s="92">
        <f t="shared" si="416"/>
        <v>1050</v>
      </c>
    </row>
    <row r="4378" spans="1:27" x14ac:dyDescent="0.25">
      <c r="A4378" t="s">
        <v>866</v>
      </c>
      <c r="B4378" t="s">
        <v>507</v>
      </c>
      <c r="C4378" t="s">
        <v>508</v>
      </c>
      <c r="D4378" t="s">
        <v>867</v>
      </c>
      <c r="E4378" t="s">
        <v>868</v>
      </c>
      <c r="F4378" t="str">
        <f t="shared" si="412"/>
        <v>1505</v>
      </c>
      <c r="G4378" t="s">
        <v>312</v>
      </c>
      <c r="H4378" t="s">
        <v>313</v>
      </c>
      <c r="I4378" s="91">
        <v>6959.55</v>
      </c>
      <c r="J4378" s="91">
        <v>4248.3999999999996</v>
      </c>
      <c r="K4378" s="91">
        <v>4472</v>
      </c>
      <c r="L4378" s="91">
        <v>2236</v>
      </c>
      <c r="M4378" s="91"/>
      <c r="N4378" s="91"/>
      <c r="O4378" s="91"/>
      <c r="P4378" s="91"/>
      <c r="Q4378" s="91">
        <v>4248.3999999999996</v>
      </c>
      <c r="R4378" s="91">
        <v>6484.4</v>
      </c>
      <c r="S4378" s="91">
        <v>4546.84</v>
      </c>
      <c r="T4378" s="91"/>
      <c r="U4378" s="91">
        <f t="shared" si="413"/>
        <v>33195.589999999997</v>
      </c>
      <c r="V4378" s="82" t="str">
        <f t="shared" si="411"/>
        <v>164001505921</v>
      </c>
      <c r="W4378" s="83">
        <f>VLOOKUP(V4378,Factors!$E$6:$H$5950,4,FALSE)</f>
        <v>0.1124</v>
      </c>
      <c r="X4378" t="str">
        <f>VLOOKUP(V4378,Factors!$E$6:$F$5950,2,FALSE)</f>
        <v>3-factor</v>
      </c>
      <c r="Y4378" s="92">
        <f t="shared" si="414"/>
        <v>3731.1843159999994</v>
      </c>
      <c r="Z4378" s="92">
        <f t="shared" si="415"/>
        <v>29464.405683999998</v>
      </c>
      <c r="AA4378" s="92">
        <f t="shared" si="416"/>
        <v>33195.589999999997</v>
      </c>
    </row>
    <row r="4379" spans="1:27" x14ac:dyDescent="0.25">
      <c r="A4379" t="s">
        <v>866</v>
      </c>
      <c r="B4379" t="s">
        <v>507</v>
      </c>
      <c r="C4379" t="s">
        <v>508</v>
      </c>
      <c r="D4379" t="s">
        <v>867</v>
      </c>
      <c r="E4379" t="s">
        <v>868</v>
      </c>
      <c r="F4379" t="str">
        <f t="shared" si="412"/>
        <v>1505</v>
      </c>
      <c r="G4379" t="s">
        <v>26</v>
      </c>
      <c r="H4379" t="s">
        <v>27</v>
      </c>
      <c r="I4379" s="91">
        <v>910</v>
      </c>
      <c r="J4379" s="91"/>
      <c r="K4379" s="91"/>
      <c r="L4379" s="91"/>
      <c r="M4379" s="91"/>
      <c r="N4379" s="91"/>
      <c r="O4379" s="91"/>
      <c r="P4379" s="91"/>
      <c r="Q4379" s="91"/>
      <c r="R4379" s="91"/>
      <c r="S4379" s="91"/>
      <c r="T4379" s="91"/>
      <c r="U4379" s="91">
        <f t="shared" si="413"/>
        <v>910</v>
      </c>
      <c r="V4379" s="82" t="str">
        <f t="shared" si="411"/>
        <v>164001505921</v>
      </c>
      <c r="W4379" s="83">
        <f>VLOOKUP(V4379,Factors!$E$6:$H$5950,4,FALSE)</f>
        <v>0.1124</v>
      </c>
      <c r="X4379" t="str">
        <f>VLOOKUP(V4379,Factors!$E$6:$F$5950,2,FALSE)</f>
        <v>3-factor</v>
      </c>
      <c r="Y4379" s="92">
        <f t="shared" si="414"/>
        <v>102.28400000000001</v>
      </c>
      <c r="Z4379" s="92">
        <f t="shared" si="415"/>
        <v>807.71600000000001</v>
      </c>
      <c r="AA4379" s="92">
        <f t="shared" si="416"/>
        <v>910</v>
      </c>
    </row>
    <row r="4380" spans="1:27" x14ac:dyDescent="0.25">
      <c r="A4380" t="s">
        <v>866</v>
      </c>
      <c r="B4380" t="s">
        <v>507</v>
      </c>
      <c r="C4380" t="s">
        <v>508</v>
      </c>
      <c r="D4380" t="s">
        <v>867</v>
      </c>
      <c r="E4380" t="s">
        <v>868</v>
      </c>
      <c r="F4380" t="str">
        <f t="shared" si="412"/>
        <v>1505</v>
      </c>
      <c r="G4380" t="s">
        <v>71</v>
      </c>
      <c r="H4380" t="s">
        <v>72</v>
      </c>
      <c r="I4380" s="91">
        <v>4006.35</v>
      </c>
      <c r="J4380" s="91">
        <v>3402.47</v>
      </c>
      <c r="K4380" s="91">
        <v>2867.43</v>
      </c>
      <c r="L4380" s="91">
        <v>4271.03</v>
      </c>
      <c r="M4380" s="91">
        <v>2746.63</v>
      </c>
      <c r="N4380" s="91">
        <v>3295.47</v>
      </c>
      <c r="O4380" s="91">
        <v>8374.42</v>
      </c>
      <c r="P4380" s="91">
        <v>3868.75</v>
      </c>
      <c r="Q4380" s="91">
        <v>1773.13</v>
      </c>
      <c r="R4380" s="91">
        <v>6836.46</v>
      </c>
      <c r="S4380" s="91">
        <v>3405.36</v>
      </c>
      <c r="T4380" s="91">
        <v>2514.23</v>
      </c>
      <c r="U4380" s="91">
        <f t="shared" si="413"/>
        <v>47361.73</v>
      </c>
      <c r="V4380" s="82" t="str">
        <f t="shared" si="411"/>
        <v>164001505921</v>
      </c>
      <c r="W4380" s="83">
        <f>VLOOKUP(V4380,Factors!$E$6:$H$5950,4,FALSE)</f>
        <v>0.1124</v>
      </c>
      <c r="X4380" t="str">
        <f>VLOOKUP(V4380,Factors!$E$6:$F$5950,2,FALSE)</f>
        <v>3-factor</v>
      </c>
      <c r="Y4380" s="92">
        <f t="shared" si="414"/>
        <v>5323.4584520000008</v>
      </c>
      <c r="Z4380" s="92">
        <f t="shared" si="415"/>
        <v>42038.271548000004</v>
      </c>
      <c r="AA4380" s="92">
        <f t="shared" si="416"/>
        <v>47361.73</v>
      </c>
    </row>
    <row r="4381" spans="1:27" x14ac:dyDescent="0.25">
      <c r="A4381" t="s">
        <v>866</v>
      </c>
      <c r="B4381" t="s">
        <v>507</v>
      </c>
      <c r="C4381" t="s">
        <v>508</v>
      </c>
      <c r="D4381" t="s">
        <v>867</v>
      </c>
      <c r="E4381" t="s">
        <v>868</v>
      </c>
      <c r="F4381" t="str">
        <f t="shared" si="412"/>
        <v>1505</v>
      </c>
      <c r="G4381" t="s">
        <v>98</v>
      </c>
      <c r="H4381" t="s">
        <v>99</v>
      </c>
      <c r="I4381" s="91">
        <v>3957.89</v>
      </c>
      <c r="J4381" s="91">
        <v>5921.84</v>
      </c>
      <c r="K4381" s="91">
        <v>10805.08</v>
      </c>
      <c r="L4381" s="91">
        <v>4237.1000000000004</v>
      </c>
      <c r="M4381" s="91">
        <v>8405.11</v>
      </c>
      <c r="N4381" s="91">
        <v>5139.57</v>
      </c>
      <c r="O4381" s="91">
        <v>2158.6799999999998</v>
      </c>
      <c r="P4381" s="91">
        <v>6395.22</v>
      </c>
      <c r="Q4381" s="91">
        <v>6477.88</v>
      </c>
      <c r="R4381" s="91">
        <v>5865.43</v>
      </c>
      <c r="S4381" s="91">
        <v>1607.95</v>
      </c>
      <c r="T4381" s="91">
        <v>53.77</v>
      </c>
      <c r="U4381" s="91">
        <f t="shared" si="413"/>
        <v>61025.51999999999</v>
      </c>
      <c r="V4381" s="82" t="str">
        <f t="shared" si="411"/>
        <v>164001505921</v>
      </c>
      <c r="W4381" s="83">
        <f>VLOOKUP(V4381,Factors!$E$6:$H$5950,4,FALSE)</f>
        <v>0.1124</v>
      </c>
      <c r="X4381" t="str">
        <f>VLOOKUP(V4381,Factors!$E$6:$F$5950,2,FALSE)</f>
        <v>3-factor</v>
      </c>
      <c r="Y4381" s="92">
        <f t="shared" si="414"/>
        <v>6859.2684479999989</v>
      </c>
      <c r="Z4381" s="92">
        <f t="shared" si="415"/>
        <v>54166.251551999987</v>
      </c>
      <c r="AA4381" s="92">
        <f t="shared" si="416"/>
        <v>61025.51999999999</v>
      </c>
    </row>
    <row r="4382" spans="1:27" x14ac:dyDescent="0.25">
      <c r="A4382" t="s">
        <v>866</v>
      </c>
      <c r="B4382" t="s">
        <v>507</v>
      </c>
      <c r="C4382" t="s">
        <v>508</v>
      </c>
      <c r="D4382" t="s">
        <v>867</v>
      </c>
      <c r="E4382" t="s">
        <v>868</v>
      </c>
      <c r="F4382" t="str">
        <f t="shared" si="412"/>
        <v>1505</v>
      </c>
      <c r="G4382" t="s">
        <v>412</v>
      </c>
      <c r="H4382" t="s">
        <v>413</v>
      </c>
      <c r="I4382" s="91"/>
      <c r="J4382" s="91"/>
      <c r="K4382" s="91">
        <v>405.87</v>
      </c>
      <c r="L4382" s="91">
        <v>-928.32</v>
      </c>
      <c r="M4382" s="91"/>
      <c r="N4382" s="91">
        <v>-234.11</v>
      </c>
      <c r="O4382" s="91"/>
      <c r="P4382" s="91">
        <v>1201.25</v>
      </c>
      <c r="Q4382" s="91"/>
      <c r="R4382" s="91"/>
      <c r="S4382" s="91">
        <v>6556.26</v>
      </c>
      <c r="T4382" s="91">
        <v>-103.35</v>
      </c>
      <c r="U4382" s="91">
        <f t="shared" si="413"/>
        <v>6897.5999999999995</v>
      </c>
      <c r="V4382" s="82" t="str">
        <f t="shared" si="411"/>
        <v>164001505921</v>
      </c>
      <c r="W4382" s="83">
        <f>VLOOKUP(V4382,Factors!$E$6:$H$5950,4,FALSE)</f>
        <v>0.1124</v>
      </c>
      <c r="X4382" t="str">
        <f>VLOOKUP(V4382,Factors!$E$6:$F$5950,2,FALSE)</f>
        <v>3-factor</v>
      </c>
      <c r="Y4382" s="92">
        <f t="shared" si="414"/>
        <v>775.29023999999993</v>
      </c>
      <c r="Z4382" s="92">
        <f t="shared" si="415"/>
        <v>6122.3097599999992</v>
      </c>
      <c r="AA4382" s="92">
        <f t="shared" si="416"/>
        <v>6897.5999999999995</v>
      </c>
    </row>
    <row r="4383" spans="1:27" x14ac:dyDescent="0.25">
      <c r="A4383" t="s">
        <v>866</v>
      </c>
      <c r="B4383" t="s">
        <v>507</v>
      </c>
      <c r="C4383" t="s">
        <v>508</v>
      </c>
      <c r="D4383" t="s">
        <v>867</v>
      </c>
      <c r="E4383" t="s">
        <v>868</v>
      </c>
      <c r="F4383" t="str">
        <f t="shared" si="412"/>
        <v>1505</v>
      </c>
      <c r="G4383" t="s">
        <v>215</v>
      </c>
      <c r="H4383" t="s">
        <v>216</v>
      </c>
      <c r="I4383" s="91"/>
      <c r="J4383" s="91"/>
      <c r="K4383" s="91">
        <v>7.91</v>
      </c>
      <c r="L4383" s="91">
        <v>47.62</v>
      </c>
      <c r="M4383" s="91">
        <v>39.869999999999997</v>
      </c>
      <c r="N4383" s="91">
        <v>39.950000000000003</v>
      </c>
      <c r="O4383" s="91">
        <v>31.96</v>
      </c>
      <c r="P4383" s="91">
        <v>31.96</v>
      </c>
      <c r="Q4383" s="91">
        <v>15.98</v>
      </c>
      <c r="R4383" s="91">
        <v>47.94</v>
      </c>
      <c r="S4383" s="91">
        <v>49.35</v>
      </c>
      <c r="T4383" s="91">
        <v>31.84</v>
      </c>
      <c r="U4383" s="91">
        <f t="shared" si="413"/>
        <v>344.38000000000005</v>
      </c>
      <c r="V4383" s="82" t="str">
        <f t="shared" si="411"/>
        <v>164001505921</v>
      </c>
      <c r="W4383" s="83">
        <f>VLOOKUP(V4383,Factors!$E$6:$H$5950,4,FALSE)</f>
        <v>0.1124</v>
      </c>
      <c r="X4383" t="str">
        <f>VLOOKUP(V4383,Factors!$E$6:$F$5950,2,FALSE)</f>
        <v>3-factor</v>
      </c>
      <c r="Y4383" s="92">
        <f t="shared" si="414"/>
        <v>38.708312000000006</v>
      </c>
      <c r="Z4383" s="92">
        <f t="shared" si="415"/>
        <v>305.67168800000002</v>
      </c>
      <c r="AA4383" s="92">
        <f t="shared" si="416"/>
        <v>344.38</v>
      </c>
    </row>
    <row r="4384" spans="1:27" x14ac:dyDescent="0.25">
      <c r="A4384" t="s">
        <v>866</v>
      </c>
      <c r="B4384" t="s">
        <v>507</v>
      </c>
      <c r="C4384" t="s">
        <v>508</v>
      </c>
      <c r="D4384" t="s">
        <v>867</v>
      </c>
      <c r="E4384" t="s">
        <v>868</v>
      </c>
      <c r="F4384" t="str">
        <f t="shared" si="412"/>
        <v>1505</v>
      </c>
      <c r="G4384" t="s">
        <v>130</v>
      </c>
      <c r="H4384" t="s">
        <v>131</v>
      </c>
      <c r="I4384" s="91">
        <v>89.12</v>
      </c>
      <c r="J4384" s="91">
        <v>46.75</v>
      </c>
      <c r="K4384" s="91">
        <v>197.67</v>
      </c>
      <c r="L4384" s="91">
        <v>19.84</v>
      </c>
      <c r="M4384" s="91">
        <v>37.19</v>
      </c>
      <c r="N4384" s="91">
        <v>78.540000000000006</v>
      </c>
      <c r="O4384" s="91">
        <v>125.6</v>
      </c>
      <c r="P4384" s="91">
        <v>228.06</v>
      </c>
      <c r="Q4384" s="91">
        <v>202.11</v>
      </c>
      <c r="R4384" s="91">
        <v>399.05</v>
      </c>
      <c r="S4384" s="91">
        <v>64.11</v>
      </c>
      <c r="T4384" s="91">
        <v>612.35</v>
      </c>
      <c r="U4384" s="91">
        <f t="shared" si="413"/>
        <v>2100.39</v>
      </c>
      <c r="V4384" s="82" t="str">
        <f t="shared" si="411"/>
        <v>164001505921</v>
      </c>
      <c r="W4384" s="83">
        <f>VLOOKUP(V4384,Factors!$E$6:$H$5950,4,FALSE)</f>
        <v>0.1124</v>
      </c>
      <c r="X4384" t="str">
        <f>VLOOKUP(V4384,Factors!$E$6:$F$5950,2,FALSE)</f>
        <v>3-factor</v>
      </c>
      <c r="Y4384" s="92">
        <f t="shared" si="414"/>
        <v>236.08383599999999</v>
      </c>
      <c r="Z4384" s="92">
        <f t="shared" si="415"/>
        <v>1864.3061639999999</v>
      </c>
      <c r="AA4384" s="92">
        <f t="shared" si="416"/>
        <v>2100.39</v>
      </c>
    </row>
    <row r="4385" spans="1:27" x14ac:dyDescent="0.25">
      <c r="A4385" t="s">
        <v>866</v>
      </c>
      <c r="B4385" t="s">
        <v>507</v>
      </c>
      <c r="C4385" t="s">
        <v>508</v>
      </c>
      <c r="D4385" t="s">
        <v>867</v>
      </c>
      <c r="E4385" t="s">
        <v>868</v>
      </c>
      <c r="F4385" t="str">
        <f t="shared" si="412"/>
        <v>1505</v>
      </c>
      <c r="G4385" t="s">
        <v>921</v>
      </c>
      <c r="H4385" t="s">
        <v>922</v>
      </c>
      <c r="I4385" s="91">
        <v>9145</v>
      </c>
      <c r="J4385" s="91">
        <v>6078.79</v>
      </c>
      <c r="K4385" s="91">
        <v>10373.14</v>
      </c>
      <c r="L4385" s="91">
        <v>7426.34</v>
      </c>
      <c r="M4385" s="91">
        <v>8284.7099999999991</v>
      </c>
      <c r="N4385" s="91">
        <v>8443.4699999999993</v>
      </c>
      <c r="O4385" s="91">
        <v>7771.9</v>
      </c>
      <c r="P4385" s="91">
        <v>6849.36</v>
      </c>
      <c r="Q4385" s="91">
        <v>11371.51</v>
      </c>
      <c r="R4385" s="91">
        <v>7135.65</v>
      </c>
      <c r="S4385" s="91">
        <v>7825.5</v>
      </c>
      <c r="T4385" s="91">
        <v>7435.45</v>
      </c>
      <c r="U4385" s="91">
        <f t="shared" si="413"/>
        <v>98140.819999999992</v>
      </c>
      <c r="V4385" s="82" t="str">
        <f t="shared" si="411"/>
        <v>164001505921</v>
      </c>
      <c r="W4385" s="83">
        <f>VLOOKUP(V4385,Factors!$E$6:$H$5950,4,FALSE)</f>
        <v>0.1124</v>
      </c>
      <c r="X4385" t="str">
        <f>VLOOKUP(V4385,Factors!$E$6:$F$5950,2,FALSE)</f>
        <v>3-factor</v>
      </c>
      <c r="Y4385" s="92">
        <f t="shared" si="414"/>
        <v>11031.028167999999</v>
      </c>
      <c r="Z4385" s="92">
        <f t="shared" si="415"/>
        <v>87109.791831999988</v>
      </c>
      <c r="AA4385" s="92">
        <f t="shared" si="416"/>
        <v>98140.819999999992</v>
      </c>
    </row>
    <row r="4386" spans="1:27" x14ac:dyDescent="0.25">
      <c r="A4386" t="s">
        <v>866</v>
      </c>
      <c r="B4386" t="s">
        <v>507</v>
      </c>
      <c r="C4386" t="s">
        <v>508</v>
      </c>
      <c r="D4386" t="s">
        <v>867</v>
      </c>
      <c r="E4386" t="s">
        <v>868</v>
      </c>
      <c r="F4386" t="str">
        <f t="shared" si="412"/>
        <v>1505</v>
      </c>
      <c r="G4386" t="s">
        <v>136</v>
      </c>
      <c r="H4386" t="s">
        <v>137</v>
      </c>
      <c r="I4386" s="91">
        <v>585</v>
      </c>
      <c r="J4386" s="91">
        <v>585</v>
      </c>
      <c r="K4386" s="91">
        <v>585</v>
      </c>
      <c r="L4386" s="91">
        <v>585</v>
      </c>
      <c r="M4386" s="91">
        <v>585</v>
      </c>
      <c r="N4386" s="91">
        <v>585</v>
      </c>
      <c r="O4386" s="91">
        <v>585</v>
      </c>
      <c r="P4386" s="91">
        <v>595</v>
      </c>
      <c r="Q4386" s="91">
        <v>597.45000000000005</v>
      </c>
      <c r="R4386" s="91">
        <v>595</v>
      </c>
      <c r="S4386" s="91">
        <v>595</v>
      </c>
      <c r="T4386" s="91">
        <v>682.5</v>
      </c>
      <c r="U4386" s="91">
        <f t="shared" si="413"/>
        <v>7159.95</v>
      </c>
      <c r="V4386" s="82" t="str">
        <f t="shared" si="411"/>
        <v>164001505921</v>
      </c>
      <c r="W4386" s="83">
        <f>VLOOKUP(V4386,Factors!$E$6:$H$5950,4,FALSE)</f>
        <v>0.1124</v>
      </c>
      <c r="X4386" t="str">
        <f>VLOOKUP(V4386,Factors!$E$6:$F$5950,2,FALSE)</f>
        <v>3-factor</v>
      </c>
      <c r="Y4386" s="92">
        <f t="shared" si="414"/>
        <v>804.77837999999997</v>
      </c>
      <c r="Z4386" s="92">
        <f t="shared" si="415"/>
        <v>6355.1716200000001</v>
      </c>
      <c r="AA4386" s="92">
        <f t="shared" si="416"/>
        <v>7159.95</v>
      </c>
    </row>
    <row r="4387" spans="1:27" x14ac:dyDescent="0.25">
      <c r="A4387" t="s">
        <v>866</v>
      </c>
      <c r="B4387" t="s">
        <v>507</v>
      </c>
      <c r="C4387" t="s">
        <v>508</v>
      </c>
      <c r="D4387" t="s">
        <v>867</v>
      </c>
      <c r="E4387" t="s">
        <v>868</v>
      </c>
      <c r="F4387" t="str">
        <f t="shared" si="412"/>
        <v>1505</v>
      </c>
      <c r="G4387" t="s">
        <v>199</v>
      </c>
      <c r="H4387" t="s">
        <v>200</v>
      </c>
      <c r="I4387" s="91"/>
      <c r="J4387" s="91"/>
      <c r="K4387" s="91"/>
      <c r="L4387" s="91"/>
      <c r="M4387" s="91"/>
      <c r="N4387" s="91"/>
      <c r="O4387" s="91"/>
      <c r="P4387" s="91"/>
      <c r="Q4387" s="91">
        <v>29.93</v>
      </c>
      <c r="R4387" s="91"/>
      <c r="S4387" s="91"/>
      <c r="T4387" s="91"/>
      <c r="U4387" s="91">
        <f t="shared" si="413"/>
        <v>29.93</v>
      </c>
      <c r="V4387" s="82" t="str">
        <f t="shared" si="411"/>
        <v>164001505921</v>
      </c>
      <c r="W4387" s="83">
        <f>VLOOKUP(V4387,Factors!$E$6:$H$5950,4,FALSE)</f>
        <v>0.1124</v>
      </c>
      <c r="X4387" t="str">
        <f>VLOOKUP(V4387,Factors!$E$6:$F$5950,2,FALSE)</f>
        <v>3-factor</v>
      </c>
      <c r="Y4387" s="92">
        <f t="shared" si="414"/>
        <v>3.3641320000000001</v>
      </c>
      <c r="Z4387" s="92">
        <f t="shared" si="415"/>
        <v>26.565867999999998</v>
      </c>
      <c r="AA4387" s="92">
        <f t="shared" si="416"/>
        <v>29.93</v>
      </c>
    </row>
    <row r="4388" spans="1:27" x14ac:dyDescent="0.25">
      <c r="A4388" t="s">
        <v>866</v>
      </c>
      <c r="B4388" t="s">
        <v>507</v>
      </c>
      <c r="C4388" t="s">
        <v>508</v>
      </c>
      <c r="D4388" t="s">
        <v>867</v>
      </c>
      <c r="E4388" t="s">
        <v>868</v>
      </c>
      <c r="F4388" t="str">
        <f t="shared" si="412"/>
        <v>1505</v>
      </c>
      <c r="G4388" t="s">
        <v>102</v>
      </c>
      <c r="H4388" t="s">
        <v>103</v>
      </c>
      <c r="I4388" s="91"/>
      <c r="J4388" s="91"/>
      <c r="K4388" s="91"/>
      <c r="L4388" s="91">
        <v>494.5</v>
      </c>
      <c r="M4388" s="91">
        <v>11.09</v>
      </c>
      <c r="N4388" s="91">
        <v>463</v>
      </c>
      <c r="O4388" s="91">
        <v>456.36</v>
      </c>
      <c r="P4388" s="91"/>
      <c r="Q4388" s="91"/>
      <c r="R4388" s="91"/>
      <c r="S4388" s="91"/>
      <c r="T4388" s="91">
        <v>528.5</v>
      </c>
      <c r="U4388" s="91">
        <f t="shared" si="413"/>
        <v>1953.4499999999998</v>
      </c>
      <c r="V4388" s="82" t="str">
        <f t="shared" si="411"/>
        <v>164001505921</v>
      </c>
      <c r="W4388" s="83">
        <f>VLOOKUP(V4388,Factors!$E$6:$H$5950,4,FALSE)</f>
        <v>0.1124</v>
      </c>
      <c r="X4388" t="str">
        <f>VLOOKUP(V4388,Factors!$E$6:$F$5950,2,FALSE)</f>
        <v>3-factor</v>
      </c>
      <c r="Y4388" s="92">
        <f t="shared" si="414"/>
        <v>219.56777999999997</v>
      </c>
      <c r="Z4388" s="92">
        <f t="shared" si="415"/>
        <v>1733.88222</v>
      </c>
      <c r="AA4388" s="92">
        <f t="shared" si="416"/>
        <v>1953.4499999999998</v>
      </c>
    </row>
    <row r="4389" spans="1:27" x14ac:dyDescent="0.25">
      <c r="A4389" t="s">
        <v>866</v>
      </c>
      <c r="B4389" t="s">
        <v>507</v>
      </c>
      <c r="C4389" t="s">
        <v>508</v>
      </c>
      <c r="D4389" t="s">
        <v>867</v>
      </c>
      <c r="E4389" t="s">
        <v>868</v>
      </c>
      <c r="F4389" t="str">
        <f t="shared" si="412"/>
        <v>1505</v>
      </c>
      <c r="G4389" t="s">
        <v>316</v>
      </c>
      <c r="H4389" t="s">
        <v>317</v>
      </c>
      <c r="I4389" s="91"/>
      <c r="J4389" s="91"/>
      <c r="K4389" s="91"/>
      <c r="L4389" s="91"/>
      <c r="M4389" s="91"/>
      <c r="N4389" s="91"/>
      <c r="O4389" s="91"/>
      <c r="P4389" s="91"/>
      <c r="Q4389" s="91">
        <v>53.94</v>
      </c>
      <c r="R4389" s="91"/>
      <c r="S4389" s="91"/>
      <c r="T4389" s="91"/>
      <c r="U4389" s="91">
        <f t="shared" si="413"/>
        <v>53.94</v>
      </c>
      <c r="V4389" s="82" t="str">
        <f t="shared" si="411"/>
        <v>164001505921</v>
      </c>
      <c r="W4389" s="83">
        <f>VLOOKUP(V4389,Factors!$E$6:$H$5950,4,FALSE)</f>
        <v>0.1124</v>
      </c>
      <c r="X4389" t="str">
        <f>VLOOKUP(V4389,Factors!$E$6:$F$5950,2,FALSE)</f>
        <v>3-factor</v>
      </c>
      <c r="Y4389" s="92">
        <f t="shared" si="414"/>
        <v>6.062856</v>
      </c>
      <c r="Z4389" s="92">
        <f t="shared" si="415"/>
        <v>47.877144000000001</v>
      </c>
      <c r="AA4389" s="92">
        <f t="shared" si="416"/>
        <v>53.94</v>
      </c>
    </row>
    <row r="4390" spans="1:27" x14ac:dyDescent="0.25">
      <c r="A4390" t="s">
        <v>866</v>
      </c>
      <c r="B4390" t="s">
        <v>507</v>
      </c>
      <c r="C4390" t="s">
        <v>508</v>
      </c>
      <c r="D4390" t="s">
        <v>867</v>
      </c>
      <c r="E4390" t="s">
        <v>868</v>
      </c>
      <c r="F4390" t="str">
        <f t="shared" si="412"/>
        <v>1505</v>
      </c>
      <c r="G4390" t="s">
        <v>144</v>
      </c>
      <c r="H4390" t="s">
        <v>145</v>
      </c>
      <c r="I4390" s="91">
        <v>118.54</v>
      </c>
      <c r="J4390" s="91">
        <v>762.23</v>
      </c>
      <c r="K4390" s="91">
        <v>127.49</v>
      </c>
      <c r="L4390" s="91">
        <v>140</v>
      </c>
      <c r="M4390" s="91">
        <v>475.42</v>
      </c>
      <c r="N4390" s="91"/>
      <c r="O4390" s="91"/>
      <c r="P4390" s="91">
        <v>30</v>
      </c>
      <c r="Q4390" s="91"/>
      <c r="R4390" s="91">
        <v>55.47</v>
      </c>
      <c r="S4390" s="91">
        <v>61.83</v>
      </c>
      <c r="T4390" s="91">
        <v>179.05</v>
      </c>
      <c r="U4390" s="91">
        <f t="shared" si="413"/>
        <v>1950.03</v>
      </c>
      <c r="V4390" s="82" t="str">
        <f t="shared" si="411"/>
        <v>164001505921</v>
      </c>
      <c r="W4390" s="83">
        <f>VLOOKUP(V4390,Factors!$E$6:$H$5950,4,FALSE)</f>
        <v>0.1124</v>
      </c>
      <c r="X4390" t="str">
        <f>VLOOKUP(V4390,Factors!$E$6:$F$5950,2,FALSE)</f>
        <v>3-factor</v>
      </c>
      <c r="Y4390" s="92">
        <f t="shared" si="414"/>
        <v>219.18337199999999</v>
      </c>
      <c r="Z4390" s="92">
        <f t="shared" si="415"/>
        <v>1730.846628</v>
      </c>
      <c r="AA4390" s="92">
        <f t="shared" si="416"/>
        <v>1950.03</v>
      </c>
    </row>
    <row r="4391" spans="1:27" x14ac:dyDescent="0.25">
      <c r="A4391" t="s">
        <v>866</v>
      </c>
      <c r="B4391" t="s">
        <v>507</v>
      </c>
      <c r="C4391" t="s">
        <v>508</v>
      </c>
      <c r="D4391" t="s">
        <v>867</v>
      </c>
      <c r="E4391" t="s">
        <v>868</v>
      </c>
      <c r="F4391" t="str">
        <f t="shared" si="412"/>
        <v>1505</v>
      </c>
      <c r="G4391" t="s">
        <v>146</v>
      </c>
      <c r="H4391" t="s">
        <v>147</v>
      </c>
      <c r="I4391" s="91"/>
      <c r="J4391" s="91"/>
      <c r="K4391" s="91">
        <v>419.1</v>
      </c>
      <c r="L4391" s="91">
        <v>2838.77</v>
      </c>
      <c r="M4391" s="91">
        <v>1745.97</v>
      </c>
      <c r="N4391" s="91"/>
      <c r="O4391" s="91">
        <v>128.88999999999999</v>
      </c>
      <c r="P4391" s="91"/>
      <c r="Q4391" s="91">
        <v>30.5</v>
      </c>
      <c r="R4391" s="91"/>
      <c r="S4391" s="91"/>
      <c r="T4391" s="91"/>
      <c r="U4391" s="91">
        <f t="shared" si="413"/>
        <v>5163.2300000000005</v>
      </c>
      <c r="V4391" s="82" t="str">
        <f t="shared" si="411"/>
        <v>164001505921</v>
      </c>
      <c r="W4391" s="83">
        <f>VLOOKUP(V4391,Factors!$E$6:$H$5950,4,FALSE)</f>
        <v>0.1124</v>
      </c>
      <c r="X4391" t="str">
        <f>VLOOKUP(V4391,Factors!$E$6:$F$5950,2,FALSE)</f>
        <v>3-factor</v>
      </c>
      <c r="Y4391" s="92">
        <f t="shared" si="414"/>
        <v>580.34705200000008</v>
      </c>
      <c r="Z4391" s="92">
        <f t="shared" si="415"/>
        <v>4582.8829480000004</v>
      </c>
      <c r="AA4391" s="92">
        <f t="shared" si="416"/>
        <v>5163.2300000000005</v>
      </c>
    </row>
    <row r="4392" spans="1:27" x14ac:dyDescent="0.25">
      <c r="A4392" t="s">
        <v>866</v>
      </c>
      <c r="B4392" t="s">
        <v>507</v>
      </c>
      <c r="C4392" t="s">
        <v>508</v>
      </c>
      <c r="D4392" t="s">
        <v>867</v>
      </c>
      <c r="E4392" t="s">
        <v>868</v>
      </c>
      <c r="F4392" t="str">
        <f t="shared" si="412"/>
        <v>1505</v>
      </c>
      <c r="G4392" t="s">
        <v>148</v>
      </c>
      <c r="H4392" t="s">
        <v>149</v>
      </c>
      <c r="I4392" s="91"/>
      <c r="J4392" s="91"/>
      <c r="K4392" s="91">
        <v>244.38</v>
      </c>
      <c r="L4392" s="91"/>
      <c r="M4392" s="91"/>
      <c r="N4392" s="91"/>
      <c r="O4392" s="91"/>
      <c r="P4392" s="91"/>
      <c r="Q4392" s="91"/>
      <c r="R4392" s="91"/>
      <c r="S4392" s="91"/>
      <c r="T4392" s="91"/>
      <c r="U4392" s="91">
        <f t="shared" si="413"/>
        <v>244.38</v>
      </c>
      <c r="V4392" s="82" t="str">
        <f t="shared" si="411"/>
        <v>164001505921</v>
      </c>
      <c r="W4392" s="83">
        <f>VLOOKUP(V4392,Factors!$E$6:$H$5950,4,FALSE)</f>
        <v>0.1124</v>
      </c>
      <c r="X4392" t="str">
        <f>VLOOKUP(V4392,Factors!$E$6:$F$5950,2,FALSE)</f>
        <v>3-factor</v>
      </c>
      <c r="Y4392" s="92">
        <f t="shared" si="414"/>
        <v>27.468312000000001</v>
      </c>
      <c r="Z4392" s="92">
        <f t="shared" si="415"/>
        <v>216.911688</v>
      </c>
      <c r="AA4392" s="92">
        <f t="shared" si="416"/>
        <v>244.38</v>
      </c>
    </row>
    <row r="4393" spans="1:27" x14ac:dyDescent="0.25">
      <c r="A4393" t="s">
        <v>866</v>
      </c>
      <c r="B4393" t="s">
        <v>507</v>
      </c>
      <c r="C4393" t="s">
        <v>508</v>
      </c>
      <c r="D4393" t="s">
        <v>923</v>
      </c>
      <c r="E4393" t="s">
        <v>924</v>
      </c>
      <c r="F4393" t="str">
        <f t="shared" si="412"/>
        <v>4920</v>
      </c>
      <c r="G4393" t="s">
        <v>102</v>
      </c>
      <c r="H4393" t="s">
        <v>103</v>
      </c>
      <c r="I4393" s="91">
        <v>5314.13</v>
      </c>
      <c r="J4393" s="91">
        <v>4214.51</v>
      </c>
      <c r="K4393" s="91">
        <v>4086.39</v>
      </c>
      <c r="L4393" s="91">
        <v>4139.95</v>
      </c>
      <c r="M4393" s="91">
        <v>4164.47</v>
      </c>
      <c r="N4393" s="91">
        <v>4201.66</v>
      </c>
      <c r="O4393" s="91">
        <v>4213.13</v>
      </c>
      <c r="P4393" s="91">
        <v>752.58</v>
      </c>
      <c r="Q4393" s="91">
        <v>795.24</v>
      </c>
      <c r="R4393" s="91">
        <v>346.8</v>
      </c>
      <c r="S4393" s="91">
        <v>534.1</v>
      </c>
      <c r="T4393" s="91">
        <v>144.16</v>
      </c>
      <c r="U4393" s="91">
        <f t="shared" si="413"/>
        <v>32907.120000000003</v>
      </c>
      <c r="V4393" s="82" t="str">
        <f t="shared" si="411"/>
        <v>164004920921</v>
      </c>
      <c r="W4393" s="83">
        <f>VLOOKUP(V4393,Factors!$E$6:$H$5950,4,FALSE)</f>
        <v>0.1124</v>
      </c>
      <c r="X4393" t="str">
        <f>VLOOKUP(V4393,Factors!$E$6:$F$5950,2,FALSE)</f>
        <v>3-factor</v>
      </c>
      <c r="Y4393" s="92">
        <f t="shared" si="414"/>
        <v>3698.7602880000004</v>
      </c>
      <c r="Z4393" s="92">
        <f t="shared" si="415"/>
        <v>29208.359712000001</v>
      </c>
      <c r="AA4393" s="92">
        <f t="shared" si="416"/>
        <v>32907.120000000003</v>
      </c>
    </row>
    <row r="4394" spans="1:27" x14ac:dyDescent="0.25">
      <c r="A4394" t="s">
        <v>866</v>
      </c>
      <c r="B4394" t="s">
        <v>507</v>
      </c>
      <c r="C4394" t="s">
        <v>508</v>
      </c>
      <c r="D4394" t="s">
        <v>925</v>
      </c>
      <c r="E4394" t="s">
        <v>926</v>
      </c>
      <c r="F4394" t="str">
        <f t="shared" si="412"/>
        <v>4925</v>
      </c>
      <c r="G4394" t="s">
        <v>61</v>
      </c>
      <c r="H4394" t="s">
        <v>62</v>
      </c>
      <c r="I4394" s="91"/>
      <c r="J4394" s="91"/>
      <c r="K4394" s="91"/>
      <c r="L4394" s="91">
        <v>407.6</v>
      </c>
      <c r="M4394" s="91"/>
      <c r="N4394" s="91"/>
      <c r="O4394" s="91">
        <v>44</v>
      </c>
      <c r="P4394" s="91">
        <v>125</v>
      </c>
      <c r="Q4394" s="91">
        <v>109.87</v>
      </c>
      <c r="R4394" s="91"/>
      <c r="S4394" s="91"/>
      <c r="T4394" s="91"/>
      <c r="U4394" s="91">
        <f t="shared" si="413"/>
        <v>686.47</v>
      </c>
      <c r="V4394" s="82" t="str">
        <f t="shared" si="411"/>
        <v>164004925921</v>
      </c>
      <c r="W4394" s="83">
        <f>VLOOKUP(V4394,Factors!$E$6:$H$5950,4,FALSE)</f>
        <v>0.1124</v>
      </c>
      <c r="X4394" t="str">
        <f>VLOOKUP(V4394,Factors!$E$6:$F$5950,2,FALSE)</f>
        <v>3-factor</v>
      </c>
      <c r="Y4394" s="92">
        <f t="shared" si="414"/>
        <v>77.159227999999999</v>
      </c>
      <c r="Z4394" s="92">
        <f t="shared" si="415"/>
        <v>609.31077200000004</v>
      </c>
      <c r="AA4394" s="92">
        <f t="shared" si="416"/>
        <v>686.47</v>
      </c>
    </row>
    <row r="4395" spans="1:27" x14ac:dyDescent="0.25">
      <c r="A4395" t="s">
        <v>866</v>
      </c>
      <c r="B4395" t="s">
        <v>507</v>
      </c>
      <c r="C4395" t="s">
        <v>508</v>
      </c>
      <c r="D4395" t="s">
        <v>925</v>
      </c>
      <c r="E4395" t="s">
        <v>926</v>
      </c>
      <c r="F4395" t="str">
        <f t="shared" si="412"/>
        <v>4925</v>
      </c>
      <c r="G4395" t="s">
        <v>84</v>
      </c>
      <c r="H4395" t="s">
        <v>85</v>
      </c>
      <c r="I4395" s="91"/>
      <c r="J4395" s="91"/>
      <c r="K4395" s="91"/>
      <c r="L4395" s="91"/>
      <c r="M4395" s="91"/>
      <c r="N4395" s="91"/>
      <c r="O4395" s="91"/>
      <c r="P4395" s="91"/>
      <c r="Q4395" s="91"/>
      <c r="R4395" s="91"/>
      <c r="S4395" s="91">
        <v>180</v>
      </c>
      <c r="T4395" s="91"/>
      <c r="U4395" s="91">
        <f t="shared" si="413"/>
        <v>180</v>
      </c>
      <c r="V4395" s="82" t="str">
        <f t="shared" si="411"/>
        <v>164004925921</v>
      </c>
      <c r="W4395" s="83">
        <f>VLOOKUP(V4395,Factors!$E$6:$H$5950,4,FALSE)</f>
        <v>0.1124</v>
      </c>
      <c r="X4395" t="str">
        <f>VLOOKUP(V4395,Factors!$E$6:$F$5950,2,FALSE)</f>
        <v>3-factor</v>
      </c>
      <c r="Y4395" s="92">
        <f t="shared" si="414"/>
        <v>20.231999999999999</v>
      </c>
      <c r="Z4395" s="92">
        <f t="shared" si="415"/>
        <v>159.768</v>
      </c>
      <c r="AA4395" s="92">
        <f t="shared" si="416"/>
        <v>180</v>
      </c>
    </row>
    <row r="4396" spans="1:27" x14ac:dyDescent="0.25">
      <c r="A4396" t="s">
        <v>866</v>
      </c>
      <c r="B4396" t="s">
        <v>507</v>
      </c>
      <c r="C4396" t="s">
        <v>508</v>
      </c>
      <c r="D4396" t="s">
        <v>925</v>
      </c>
      <c r="E4396" t="s">
        <v>926</v>
      </c>
      <c r="F4396" t="str">
        <f t="shared" si="412"/>
        <v>4925</v>
      </c>
      <c r="G4396" t="s">
        <v>71</v>
      </c>
      <c r="H4396" t="s">
        <v>72</v>
      </c>
      <c r="I4396" s="91">
        <v>-30.35</v>
      </c>
      <c r="J4396" s="91">
        <v>-25.88</v>
      </c>
      <c r="K4396" s="91">
        <v>-363.1</v>
      </c>
      <c r="L4396" s="91">
        <v>-816.99</v>
      </c>
      <c r="M4396" s="91">
        <v>-30</v>
      </c>
      <c r="N4396" s="91">
        <v>-8.8000000000000007</v>
      </c>
      <c r="O4396" s="91">
        <v>-4.8600000000000003</v>
      </c>
      <c r="P4396" s="91"/>
      <c r="Q4396" s="91">
        <v>-60.13</v>
      </c>
      <c r="R4396" s="91">
        <v>-16.600000000000001</v>
      </c>
      <c r="S4396" s="91">
        <v>-182.94</v>
      </c>
      <c r="T4396" s="91">
        <v>-77.650000000000006</v>
      </c>
      <c r="U4396" s="91">
        <f t="shared" si="413"/>
        <v>-1617.3000000000002</v>
      </c>
      <c r="V4396" s="82" t="str">
        <f t="shared" si="411"/>
        <v>164004925921</v>
      </c>
      <c r="W4396" s="83">
        <f>VLOOKUP(V4396,Factors!$E$6:$H$5950,4,FALSE)</f>
        <v>0.1124</v>
      </c>
      <c r="X4396" t="str">
        <f>VLOOKUP(V4396,Factors!$E$6:$F$5950,2,FALSE)</f>
        <v>3-factor</v>
      </c>
      <c r="Y4396" s="92">
        <f t="shared" si="414"/>
        <v>-181.78452000000001</v>
      </c>
      <c r="Z4396" s="92">
        <f t="shared" si="415"/>
        <v>-1435.5154800000003</v>
      </c>
      <c r="AA4396" s="92">
        <f t="shared" si="416"/>
        <v>-1617.3000000000002</v>
      </c>
    </row>
    <row r="4397" spans="1:27" x14ac:dyDescent="0.25">
      <c r="A4397" t="s">
        <v>866</v>
      </c>
      <c r="B4397" t="s">
        <v>507</v>
      </c>
      <c r="C4397" t="s">
        <v>508</v>
      </c>
      <c r="D4397" t="s">
        <v>925</v>
      </c>
      <c r="E4397" t="s">
        <v>926</v>
      </c>
      <c r="F4397" t="str">
        <f t="shared" si="412"/>
        <v>4925</v>
      </c>
      <c r="G4397" t="s">
        <v>98</v>
      </c>
      <c r="H4397" t="s">
        <v>99</v>
      </c>
      <c r="I4397" s="91">
        <v>353.28</v>
      </c>
      <c r="J4397" s="91"/>
      <c r="K4397" s="91"/>
      <c r="L4397" s="91"/>
      <c r="M4397" s="91"/>
      <c r="N4397" s="91">
        <v>117.27</v>
      </c>
      <c r="O4397" s="91">
        <v>724.21</v>
      </c>
      <c r="P4397" s="91"/>
      <c r="Q4397" s="91"/>
      <c r="R4397" s="91">
        <v>1161.74</v>
      </c>
      <c r="S4397" s="91"/>
      <c r="T4397" s="91"/>
      <c r="U4397" s="91">
        <f t="shared" si="413"/>
        <v>2356.5</v>
      </c>
      <c r="V4397" s="82" t="str">
        <f t="shared" si="411"/>
        <v>164004925921</v>
      </c>
      <c r="W4397" s="83">
        <f>VLOOKUP(V4397,Factors!$E$6:$H$5950,4,FALSE)</f>
        <v>0.1124</v>
      </c>
      <c r="X4397" t="str">
        <f>VLOOKUP(V4397,Factors!$E$6:$F$5950,2,FALSE)</f>
        <v>3-factor</v>
      </c>
      <c r="Y4397" s="92">
        <f t="shared" si="414"/>
        <v>264.87060000000002</v>
      </c>
      <c r="Z4397" s="92">
        <f t="shared" si="415"/>
        <v>2091.6293999999998</v>
      </c>
      <c r="AA4397" s="92">
        <f t="shared" si="416"/>
        <v>2356.5</v>
      </c>
    </row>
    <row r="4398" spans="1:27" x14ac:dyDescent="0.25">
      <c r="A4398" t="s">
        <v>866</v>
      </c>
      <c r="B4398" t="s">
        <v>507</v>
      </c>
      <c r="C4398" t="s">
        <v>508</v>
      </c>
      <c r="D4398" t="s">
        <v>925</v>
      </c>
      <c r="E4398" t="s">
        <v>926</v>
      </c>
      <c r="F4398" t="str">
        <f t="shared" si="412"/>
        <v>4925</v>
      </c>
      <c r="G4398" t="s">
        <v>412</v>
      </c>
      <c r="H4398" t="s">
        <v>413</v>
      </c>
      <c r="I4398" s="91">
        <v>1242.69</v>
      </c>
      <c r="J4398" s="91"/>
      <c r="K4398" s="91"/>
      <c r="L4398" s="91"/>
      <c r="M4398" s="91"/>
      <c r="N4398" s="91"/>
      <c r="O4398" s="91">
        <v>60</v>
      </c>
      <c r="P4398" s="91"/>
      <c r="Q4398" s="91"/>
      <c r="R4398" s="91">
        <v>30</v>
      </c>
      <c r="S4398" s="91">
        <v>30</v>
      </c>
      <c r="T4398" s="91"/>
      <c r="U4398" s="91">
        <f t="shared" si="413"/>
        <v>1362.69</v>
      </c>
      <c r="V4398" s="82" t="str">
        <f t="shared" si="411"/>
        <v>164004925921</v>
      </c>
      <c r="W4398" s="83">
        <f>VLOOKUP(V4398,Factors!$E$6:$H$5950,4,FALSE)</f>
        <v>0.1124</v>
      </c>
      <c r="X4398" t="str">
        <f>VLOOKUP(V4398,Factors!$E$6:$F$5950,2,FALSE)</f>
        <v>3-factor</v>
      </c>
      <c r="Y4398" s="92">
        <f t="shared" si="414"/>
        <v>153.16635600000001</v>
      </c>
      <c r="Z4398" s="92">
        <f t="shared" si="415"/>
        <v>1209.5236440000001</v>
      </c>
      <c r="AA4398" s="92">
        <f t="shared" si="416"/>
        <v>1362.69</v>
      </c>
    </row>
    <row r="4399" spans="1:27" x14ac:dyDescent="0.25">
      <c r="A4399" t="s">
        <v>866</v>
      </c>
      <c r="B4399" t="s">
        <v>507</v>
      </c>
      <c r="C4399" t="s">
        <v>508</v>
      </c>
      <c r="D4399" t="s">
        <v>925</v>
      </c>
      <c r="E4399" t="s">
        <v>926</v>
      </c>
      <c r="F4399" t="str">
        <f t="shared" si="412"/>
        <v>4925</v>
      </c>
      <c r="G4399" t="s">
        <v>921</v>
      </c>
      <c r="H4399" t="s">
        <v>922</v>
      </c>
      <c r="I4399" s="91">
        <v>1722.97</v>
      </c>
      <c r="J4399" s="91">
        <v>1074</v>
      </c>
      <c r="K4399" s="91">
        <v>1074</v>
      </c>
      <c r="L4399" s="91">
        <v>1074</v>
      </c>
      <c r="M4399" s="91">
        <v>1074</v>
      </c>
      <c r="N4399" s="91">
        <v>1484.2</v>
      </c>
      <c r="O4399" s="91">
        <v>1074</v>
      </c>
      <c r="P4399" s="91">
        <v>1074</v>
      </c>
      <c r="Q4399" s="91">
        <v>2135.35</v>
      </c>
      <c r="R4399" s="91">
        <v>1074</v>
      </c>
      <c r="S4399" s="91">
        <v>1074</v>
      </c>
      <c r="T4399" s="91">
        <v>2321.7199999999998</v>
      </c>
      <c r="U4399" s="91">
        <f t="shared" si="413"/>
        <v>16256.24</v>
      </c>
      <c r="V4399" s="82" t="str">
        <f t="shared" si="411"/>
        <v>164004925921</v>
      </c>
      <c r="W4399" s="83">
        <f>VLOOKUP(V4399,Factors!$E$6:$H$5950,4,FALSE)</f>
        <v>0.1124</v>
      </c>
      <c r="X4399" t="str">
        <f>VLOOKUP(V4399,Factors!$E$6:$F$5950,2,FALSE)</f>
        <v>3-factor</v>
      </c>
      <c r="Y4399" s="92">
        <f t="shared" si="414"/>
        <v>1827.201376</v>
      </c>
      <c r="Z4399" s="92">
        <f t="shared" si="415"/>
        <v>14429.038624000001</v>
      </c>
      <c r="AA4399" s="92">
        <f t="shared" si="416"/>
        <v>16256.240000000002</v>
      </c>
    </row>
    <row r="4400" spans="1:27" x14ac:dyDescent="0.25">
      <c r="A4400" t="s">
        <v>866</v>
      </c>
      <c r="B4400" t="s">
        <v>507</v>
      </c>
      <c r="C4400" t="s">
        <v>508</v>
      </c>
      <c r="D4400" t="s">
        <v>925</v>
      </c>
      <c r="E4400" t="s">
        <v>926</v>
      </c>
      <c r="F4400" t="str">
        <f t="shared" si="412"/>
        <v>4925</v>
      </c>
      <c r="G4400" t="s">
        <v>102</v>
      </c>
      <c r="H4400" t="s">
        <v>103</v>
      </c>
      <c r="I4400" s="91"/>
      <c r="J4400" s="91"/>
      <c r="K4400" s="91"/>
      <c r="L4400" s="91"/>
      <c r="M4400" s="91"/>
      <c r="N4400" s="91">
        <v>899.25</v>
      </c>
      <c r="O4400" s="91"/>
      <c r="P4400" s="91"/>
      <c r="Q4400" s="91"/>
      <c r="R4400" s="91"/>
      <c r="S4400" s="91"/>
      <c r="T4400" s="91"/>
      <c r="U4400" s="91">
        <f t="shared" si="413"/>
        <v>899.25</v>
      </c>
      <c r="V4400" s="82" t="str">
        <f t="shared" si="411"/>
        <v>164004925921</v>
      </c>
      <c r="W4400" s="83">
        <f>VLOOKUP(V4400,Factors!$E$6:$H$5950,4,FALSE)</f>
        <v>0.1124</v>
      </c>
      <c r="X4400" t="str">
        <f>VLOOKUP(V4400,Factors!$E$6:$F$5950,2,FALSE)</f>
        <v>3-factor</v>
      </c>
      <c r="Y4400" s="92">
        <f t="shared" si="414"/>
        <v>101.0757</v>
      </c>
      <c r="Z4400" s="92">
        <f t="shared" si="415"/>
        <v>798.17430000000002</v>
      </c>
      <c r="AA4400" s="92">
        <f t="shared" si="416"/>
        <v>899.25</v>
      </c>
    </row>
    <row r="4401" spans="1:27" x14ac:dyDescent="0.25">
      <c r="A4401" t="s">
        <v>866</v>
      </c>
      <c r="B4401" t="s">
        <v>507</v>
      </c>
      <c r="C4401" t="s">
        <v>508</v>
      </c>
      <c r="D4401" t="s">
        <v>927</v>
      </c>
      <c r="E4401" t="s">
        <v>928</v>
      </c>
      <c r="F4401" t="str">
        <f t="shared" si="412"/>
        <v>4930</v>
      </c>
      <c r="G4401" t="s">
        <v>114</v>
      </c>
      <c r="H4401" t="s">
        <v>115</v>
      </c>
      <c r="I4401" s="91"/>
      <c r="J4401" s="91"/>
      <c r="K4401" s="91"/>
      <c r="L4401" s="91"/>
      <c r="M4401" s="91"/>
      <c r="N4401" s="91">
        <v>404.32</v>
      </c>
      <c r="O4401" s="91">
        <v>-202.16</v>
      </c>
      <c r="P4401" s="91"/>
      <c r="Q4401" s="91"/>
      <c r="R4401" s="91"/>
      <c r="S4401" s="91"/>
      <c r="T4401" s="91">
        <v>346.56</v>
      </c>
      <c r="U4401" s="91">
        <f t="shared" si="413"/>
        <v>548.72</v>
      </c>
      <c r="V4401" s="82" t="str">
        <f t="shared" si="411"/>
        <v>164004930921</v>
      </c>
      <c r="W4401" s="83">
        <f>VLOOKUP(V4401,Factors!$E$6:$H$5950,4,FALSE)</f>
        <v>0.1124</v>
      </c>
      <c r="X4401" t="str">
        <f>VLOOKUP(V4401,Factors!$E$6:$F$5950,2,FALSE)</f>
        <v>3-factor</v>
      </c>
      <c r="Y4401" s="92">
        <f t="shared" si="414"/>
        <v>61.676128000000006</v>
      </c>
      <c r="Z4401" s="92">
        <f t="shared" si="415"/>
        <v>487.04387200000002</v>
      </c>
      <c r="AA4401" s="92">
        <f t="shared" si="416"/>
        <v>548.72</v>
      </c>
    </row>
    <row r="4402" spans="1:27" x14ac:dyDescent="0.25">
      <c r="A4402" t="s">
        <v>866</v>
      </c>
      <c r="B4402" t="s">
        <v>507</v>
      </c>
      <c r="C4402" t="s">
        <v>508</v>
      </c>
      <c r="D4402" t="s">
        <v>927</v>
      </c>
      <c r="E4402" t="s">
        <v>928</v>
      </c>
      <c r="F4402" t="str">
        <f t="shared" si="412"/>
        <v>4930</v>
      </c>
      <c r="G4402" t="s">
        <v>86</v>
      </c>
      <c r="H4402" t="s">
        <v>87</v>
      </c>
      <c r="I4402" s="91">
        <v>31222.11</v>
      </c>
      <c r="J4402" s="91">
        <v>28969.08</v>
      </c>
      <c r="K4402" s="91">
        <v>29521.61</v>
      </c>
      <c r="L4402" s="91">
        <v>29167.05</v>
      </c>
      <c r="M4402" s="91">
        <v>33653.449999999997</v>
      </c>
      <c r="N4402" s="91">
        <v>29021.599999999999</v>
      </c>
      <c r="O4402" s="91">
        <v>24962.14</v>
      </c>
      <c r="P4402" s="91">
        <v>32386.66</v>
      </c>
      <c r="Q4402" s="91">
        <v>18615.52</v>
      </c>
      <c r="R4402" s="91">
        <v>21395.26</v>
      </c>
      <c r="S4402" s="91">
        <v>19611.009999999998</v>
      </c>
      <c r="T4402" s="91">
        <v>30219.13</v>
      </c>
      <c r="U4402" s="91">
        <f t="shared" si="413"/>
        <v>328744.62</v>
      </c>
      <c r="V4402" s="82" t="str">
        <f t="shared" si="411"/>
        <v>164004930921</v>
      </c>
      <c r="W4402" s="83">
        <f>VLOOKUP(V4402,Factors!$E$6:$H$5950,4,FALSE)</f>
        <v>0.1124</v>
      </c>
      <c r="X4402" t="str">
        <f>VLOOKUP(V4402,Factors!$E$6:$F$5950,2,FALSE)</f>
        <v>3-factor</v>
      </c>
      <c r="Y4402" s="92">
        <f t="shared" si="414"/>
        <v>36950.895288</v>
      </c>
      <c r="Z4402" s="92">
        <f t="shared" si="415"/>
        <v>291793.724712</v>
      </c>
      <c r="AA4402" s="92">
        <f t="shared" si="416"/>
        <v>328744.62</v>
      </c>
    </row>
    <row r="4403" spans="1:27" x14ac:dyDescent="0.25">
      <c r="A4403" t="s">
        <v>866</v>
      </c>
      <c r="B4403" t="s">
        <v>507</v>
      </c>
      <c r="C4403" t="s">
        <v>508</v>
      </c>
      <c r="D4403" t="s">
        <v>927</v>
      </c>
      <c r="E4403" t="s">
        <v>928</v>
      </c>
      <c r="F4403" t="str">
        <f t="shared" si="412"/>
        <v>4930</v>
      </c>
      <c r="G4403" t="s">
        <v>116</v>
      </c>
      <c r="H4403" t="s">
        <v>117</v>
      </c>
      <c r="I4403" s="91">
        <v>70.41</v>
      </c>
      <c r="J4403" s="91">
        <v>110.41</v>
      </c>
      <c r="K4403" s="91">
        <v>108.6</v>
      </c>
      <c r="L4403" s="91">
        <v>276.17</v>
      </c>
      <c r="M4403" s="91">
        <v>1301.06</v>
      </c>
      <c r="N4403" s="91">
        <v>149.79</v>
      </c>
      <c r="O4403" s="91">
        <v>-175.02</v>
      </c>
      <c r="P4403" s="91">
        <v>27.01</v>
      </c>
      <c r="Q4403" s="91">
        <v>215.04</v>
      </c>
      <c r="R4403" s="91">
        <v>-53.57</v>
      </c>
      <c r="S4403" s="91">
        <v>111.11</v>
      </c>
      <c r="T4403" s="91">
        <v>473.82</v>
      </c>
      <c r="U4403" s="91">
        <f t="shared" si="413"/>
        <v>2614.83</v>
      </c>
      <c r="V4403" s="82" t="str">
        <f t="shared" si="411"/>
        <v>164004930921</v>
      </c>
      <c r="W4403" s="83">
        <f>VLOOKUP(V4403,Factors!$E$6:$H$5950,4,FALSE)</f>
        <v>0.1124</v>
      </c>
      <c r="X4403" t="str">
        <f>VLOOKUP(V4403,Factors!$E$6:$F$5950,2,FALSE)</f>
        <v>3-factor</v>
      </c>
      <c r="Y4403" s="92">
        <f t="shared" si="414"/>
        <v>293.90689199999997</v>
      </c>
      <c r="Z4403" s="92">
        <f t="shared" si="415"/>
        <v>2320.923108</v>
      </c>
      <c r="AA4403" s="92">
        <f t="shared" si="416"/>
        <v>2614.83</v>
      </c>
    </row>
    <row r="4404" spans="1:27" x14ac:dyDescent="0.25">
      <c r="A4404" t="s">
        <v>866</v>
      </c>
      <c r="B4404" t="s">
        <v>507</v>
      </c>
      <c r="C4404" t="s">
        <v>508</v>
      </c>
      <c r="D4404" t="s">
        <v>927</v>
      </c>
      <c r="E4404" t="s">
        <v>928</v>
      </c>
      <c r="F4404" t="str">
        <f t="shared" si="412"/>
        <v>4930</v>
      </c>
      <c r="G4404" t="s">
        <v>211</v>
      </c>
      <c r="H4404" t="s">
        <v>212</v>
      </c>
      <c r="I4404" s="91">
        <v>1670.4</v>
      </c>
      <c r="J4404" s="91">
        <v>1447.46</v>
      </c>
      <c r="K4404" s="91">
        <v>1597.03</v>
      </c>
      <c r="L4404" s="91">
        <v>2428.7800000000002</v>
      </c>
      <c r="M4404" s="91">
        <v>2687.95</v>
      </c>
      <c r="N4404" s="91">
        <v>2030.7</v>
      </c>
      <c r="O4404" s="91">
        <v>1553.84</v>
      </c>
      <c r="P4404" s="91">
        <v>1133.8599999999999</v>
      </c>
      <c r="Q4404" s="91">
        <v>1224.31</v>
      </c>
      <c r="R4404" s="91">
        <v>1852.46</v>
      </c>
      <c r="S4404" s="91">
        <v>1750.26</v>
      </c>
      <c r="T4404" s="91">
        <v>1454.14</v>
      </c>
      <c r="U4404" s="91">
        <f t="shared" si="413"/>
        <v>20831.189999999999</v>
      </c>
      <c r="V4404" s="82" t="str">
        <f t="shared" si="411"/>
        <v>164004930921</v>
      </c>
      <c r="W4404" s="83">
        <f>VLOOKUP(V4404,Factors!$E$6:$H$5950,4,FALSE)</f>
        <v>0.1124</v>
      </c>
      <c r="X4404" t="str">
        <f>VLOOKUP(V4404,Factors!$E$6:$F$5950,2,FALSE)</f>
        <v>3-factor</v>
      </c>
      <c r="Y4404" s="92">
        <f t="shared" si="414"/>
        <v>2341.4257559999996</v>
      </c>
      <c r="Z4404" s="92">
        <f t="shared" si="415"/>
        <v>18489.764243999998</v>
      </c>
      <c r="AA4404" s="92">
        <f t="shared" si="416"/>
        <v>20831.189999999999</v>
      </c>
    </row>
    <row r="4405" spans="1:27" x14ac:dyDescent="0.25">
      <c r="A4405" t="s">
        <v>866</v>
      </c>
      <c r="B4405" t="s">
        <v>507</v>
      </c>
      <c r="C4405" t="s">
        <v>508</v>
      </c>
      <c r="D4405" t="s">
        <v>927</v>
      </c>
      <c r="E4405" t="s">
        <v>928</v>
      </c>
      <c r="F4405" t="str">
        <f t="shared" si="412"/>
        <v>4930</v>
      </c>
      <c r="G4405" t="s">
        <v>88</v>
      </c>
      <c r="H4405" t="s">
        <v>89</v>
      </c>
      <c r="I4405" s="91">
        <v>4924.6499999999996</v>
      </c>
      <c r="J4405" s="91">
        <v>4274.79</v>
      </c>
      <c r="K4405" s="91">
        <v>4691.5600000000004</v>
      </c>
      <c r="L4405" s="91">
        <v>4671.88</v>
      </c>
      <c r="M4405" s="91">
        <v>5004.2700000000004</v>
      </c>
      <c r="N4405" s="91">
        <v>4566.93</v>
      </c>
      <c r="O4405" s="91">
        <v>4601.04</v>
      </c>
      <c r="P4405" s="91">
        <v>4956.2700000000004</v>
      </c>
      <c r="Q4405" s="91">
        <v>2770.17</v>
      </c>
      <c r="R4405" s="91">
        <v>3499.95</v>
      </c>
      <c r="S4405" s="91">
        <v>3045.3</v>
      </c>
      <c r="T4405" s="91">
        <v>4967.1000000000004</v>
      </c>
      <c r="U4405" s="91">
        <f t="shared" si="413"/>
        <v>51973.909999999996</v>
      </c>
      <c r="V4405" s="82" t="str">
        <f t="shared" si="411"/>
        <v>164004930921</v>
      </c>
      <c r="W4405" s="83">
        <f>VLOOKUP(V4405,Factors!$E$6:$H$5950,4,FALSE)</f>
        <v>0.1124</v>
      </c>
      <c r="X4405" t="str">
        <f>VLOOKUP(V4405,Factors!$E$6:$F$5950,2,FALSE)</f>
        <v>3-factor</v>
      </c>
      <c r="Y4405" s="92">
        <f t="shared" si="414"/>
        <v>5841.8674839999994</v>
      </c>
      <c r="Z4405" s="92">
        <f t="shared" si="415"/>
        <v>46132.042515999994</v>
      </c>
      <c r="AA4405" s="92">
        <f t="shared" si="416"/>
        <v>51973.909999999996</v>
      </c>
    </row>
    <row r="4406" spans="1:27" x14ac:dyDescent="0.25">
      <c r="A4406" t="s">
        <v>866</v>
      </c>
      <c r="B4406" t="s">
        <v>507</v>
      </c>
      <c r="C4406" t="s">
        <v>508</v>
      </c>
      <c r="D4406" t="s">
        <v>927</v>
      </c>
      <c r="E4406" t="s">
        <v>928</v>
      </c>
      <c r="F4406" t="str">
        <f t="shared" si="412"/>
        <v>4930</v>
      </c>
      <c r="G4406" t="s">
        <v>90</v>
      </c>
      <c r="H4406" t="s">
        <v>91</v>
      </c>
      <c r="I4406" s="91">
        <v>19135.7</v>
      </c>
      <c r="J4406" s="91">
        <v>16611.29</v>
      </c>
      <c r="K4406" s="91">
        <v>18242.5</v>
      </c>
      <c r="L4406" s="91">
        <v>18181.66</v>
      </c>
      <c r="M4406" s="91">
        <v>19654.57</v>
      </c>
      <c r="N4406" s="91">
        <v>15740.8</v>
      </c>
      <c r="O4406" s="91">
        <v>16297.18</v>
      </c>
      <c r="P4406" s="91">
        <v>17604.759999999998</v>
      </c>
      <c r="Q4406" s="91">
        <v>9433.6299999999992</v>
      </c>
      <c r="R4406" s="91">
        <v>11940.13</v>
      </c>
      <c r="S4406" s="91">
        <v>10261.959999999999</v>
      </c>
      <c r="T4406" s="91">
        <v>18130.919999999998</v>
      </c>
      <c r="U4406" s="91">
        <f t="shared" si="413"/>
        <v>191235.10000000003</v>
      </c>
      <c r="V4406" s="82" t="str">
        <f t="shared" si="411"/>
        <v>164004930921</v>
      </c>
      <c r="W4406" s="83">
        <f>VLOOKUP(V4406,Factors!$E$6:$H$5950,4,FALSE)</f>
        <v>0.1124</v>
      </c>
      <c r="X4406" t="str">
        <f>VLOOKUP(V4406,Factors!$E$6:$F$5950,2,FALSE)</f>
        <v>3-factor</v>
      </c>
      <c r="Y4406" s="92">
        <f t="shared" si="414"/>
        <v>21494.825240000006</v>
      </c>
      <c r="Z4406" s="92">
        <f t="shared" si="415"/>
        <v>169740.27476000003</v>
      </c>
      <c r="AA4406" s="92">
        <f t="shared" si="416"/>
        <v>191235.10000000003</v>
      </c>
    </row>
    <row r="4407" spans="1:27" x14ac:dyDescent="0.25">
      <c r="A4407" t="s">
        <v>866</v>
      </c>
      <c r="B4407" t="s">
        <v>507</v>
      </c>
      <c r="C4407" t="s">
        <v>508</v>
      </c>
      <c r="D4407" t="s">
        <v>927</v>
      </c>
      <c r="E4407" t="s">
        <v>928</v>
      </c>
      <c r="F4407" t="str">
        <f t="shared" si="412"/>
        <v>4930</v>
      </c>
      <c r="G4407" t="s">
        <v>118</v>
      </c>
      <c r="H4407" t="s">
        <v>119</v>
      </c>
      <c r="I4407" s="91"/>
      <c r="J4407" s="91"/>
      <c r="K4407" s="91"/>
      <c r="L4407" s="91"/>
      <c r="M4407" s="91"/>
      <c r="N4407" s="91">
        <v>262.5</v>
      </c>
      <c r="O4407" s="91"/>
      <c r="P4407" s="91"/>
      <c r="Q4407" s="91"/>
      <c r="R4407" s="91"/>
      <c r="S4407" s="91"/>
      <c r="T4407" s="91"/>
      <c r="U4407" s="91">
        <f t="shared" si="413"/>
        <v>262.5</v>
      </c>
      <c r="V4407" s="82" t="str">
        <f t="shared" si="411"/>
        <v>164004930921</v>
      </c>
      <c r="W4407" s="83">
        <f>VLOOKUP(V4407,Factors!$E$6:$H$5950,4,FALSE)</f>
        <v>0.1124</v>
      </c>
      <c r="X4407" t="str">
        <f>VLOOKUP(V4407,Factors!$E$6:$F$5950,2,FALSE)</f>
        <v>3-factor</v>
      </c>
      <c r="Y4407" s="92">
        <f t="shared" si="414"/>
        <v>29.504999999999999</v>
      </c>
      <c r="Z4407" s="92">
        <f t="shared" si="415"/>
        <v>232.995</v>
      </c>
      <c r="AA4407" s="92">
        <f t="shared" si="416"/>
        <v>262.5</v>
      </c>
    </row>
    <row r="4408" spans="1:27" x14ac:dyDescent="0.25">
      <c r="A4408" t="s">
        <v>866</v>
      </c>
      <c r="B4408" t="s">
        <v>507</v>
      </c>
      <c r="C4408" t="s">
        <v>508</v>
      </c>
      <c r="D4408" t="s">
        <v>927</v>
      </c>
      <c r="E4408" t="s">
        <v>928</v>
      </c>
      <c r="F4408" t="str">
        <f t="shared" si="412"/>
        <v>4930</v>
      </c>
      <c r="G4408" t="s">
        <v>61</v>
      </c>
      <c r="H4408" t="s">
        <v>62</v>
      </c>
      <c r="I4408" s="91"/>
      <c r="J4408" s="91">
        <v>1875.81</v>
      </c>
      <c r="K4408" s="91">
        <v>147.97</v>
      </c>
      <c r="L4408" s="91">
        <v>1110.02</v>
      </c>
      <c r="M4408" s="91"/>
      <c r="N4408" s="91">
        <v>1113.96</v>
      </c>
      <c r="O4408" s="91">
        <v>424.09</v>
      </c>
      <c r="P4408" s="91">
        <v>441.64</v>
      </c>
      <c r="Q4408" s="91">
        <v>431.99</v>
      </c>
      <c r="R4408" s="91">
        <v>621.9</v>
      </c>
      <c r="S4408" s="91">
        <v>1429.94</v>
      </c>
      <c r="T4408" s="91">
        <v>225.84</v>
      </c>
      <c r="U4408" s="91">
        <f t="shared" si="413"/>
        <v>7823.16</v>
      </c>
      <c r="V4408" s="82" t="str">
        <f t="shared" si="411"/>
        <v>164004930921</v>
      </c>
      <c r="W4408" s="83">
        <f>VLOOKUP(V4408,Factors!$E$6:$H$5950,4,FALSE)</f>
        <v>0.1124</v>
      </c>
      <c r="X4408" t="str">
        <f>VLOOKUP(V4408,Factors!$E$6:$F$5950,2,FALSE)</f>
        <v>3-factor</v>
      </c>
      <c r="Y4408" s="92">
        <f t="shared" si="414"/>
        <v>879.32318399999997</v>
      </c>
      <c r="Z4408" s="92">
        <f t="shared" si="415"/>
        <v>6943.836816</v>
      </c>
      <c r="AA4408" s="92">
        <f t="shared" si="416"/>
        <v>7823.16</v>
      </c>
    </row>
    <row r="4409" spans="1:27" x14ac:dyDescent="0.25">
      <c r="A4409" t="s">
        <v>866</v>
      </c>
      <c r="B4409" t="s">
        <v>507</v>
      </c>
      <c r="C4409" t="s">
        <v>508</v>
      </c>
      <c r="D4409" t="s">
        <v>927</v>
      </c>
      <c r="E4409" t="s">
        <v>928</v>
      </c>
      <c r="F4409" t="str">
        <f t="shared" si="412"/>
        <v>4930</v>
      </c>
      <c r="G4409" t="s">
        <v>92</v>
      </c>
      <c r="H4409" t="s">
        <v>93</v>
      </c>
      <c r="I4409" s="91"/>
      <c r="J4409" s="91">
        <v>112.18</v>
      </c>
      <c r="K4409" s="91"/>
      <c r="L4409" s="91"/>
      <c r="M4409" s="91"/>
      <c r="N4409" s="91">
        <v>35.299999999999997</v>
      </c>
      <c r="O4409" s="91"/>
      <c r="P4409" s="91">
        <v>43.54</v>
      </c>
      <c r="Q4409" s="91">
        <v>35.26</v>
      </c>
      <c r="R4409" s="91">
        <v>85.14</v>
      </c>
      <c r="S4409" s="91"/>
      <c r="T4409" s="91"/>
      <c r="U4409" s="91">
        <f t="shared" si="413"/>
        <v>311.42</v>
      </c>
      <c r="V4409" s="82" t="str">
        <f t="shared" si="411"/>
        <v>164004930921</v>
      </c>
      <c r="W4409" s="83">
        <f>VLOOKUP(V4409,Factors!$E$6:$H$5950,4,FALSE)</f>
        <v>0.1124</v>
      </c>
      <c r="X4409" t="str">
        <f>VLOOKUP(V4409,Factors!$E$6:$F$5950,2,FALSE)</f>
        <v>3-factor</v>
      </c>
      <c r="Y4409" s="92">
        <f t="shared" si="414"/>
        <v>35.003608</v>
      </c>
      <c r="Z4409" s="92">
        <f t="shared" si="415"/>
        <v>276.41639200000003</v>
      </c>
      <c r="AA4409" s="92">
        <f t="shared" si="416"/>
        <v>311.42</v>
      </c>
    </row>
    <row r="4410" spans="1:27" x14ac:dyDescent="0.25">
      <c r="A4410" t="s">
        <v>866</v>
      </c>
      <c r="B4410" t="s">
        <v>507</v>
      </c>
      <c r="C4410" t="s">
        <v>508</v>
      </c>
      <c r="D4410" t="s">
        <v>927</v>
      </c>
      <c r="E4410" t="s">
        <v>928</v>
      </c>
      <c r="F4410" t="str">
        <f t="shared" si="412"/>
        <v>4930</v>
      </c>
      <c r="G4410" t="s">
        <v>120</v>
      </c>
      <c r="H4410" t="s">
        <v>121</v>
      </c>
      <c r="I4410" s="91"/>
      <c r="J4410" s="91"/>
      <c r="K4410" s="91"/>
      <c r="L4410" s="91"/>
      <c r="M4410" s="91"/>
      <c r="N4410" s="91"/>
      <c r="O4410" s="91"/>
      <c r="P4410" s="91"/>
      <c r="Q4410" s="91">
        <v>21.25</v>
      </c>
      <c r="R4410" s="91"/>
      <c r="S4410" s="91"/>
      <c r="T4410" s="91"/>
      <c r="U4410" s="91">
        <f t="shared" si="413"/>
        <v>21.25</v>
      </c>
      <c r="V4410" s="82" t="str">
        <f t="shared" si="411"/>
        <v>164004930921</v>
      </c>
      <c r="W4410" s="83">
        <f>VLOOKUP(V4410,Factors!$E$6:$H$5950,4,FALSE)</f>
        <v>0.1124</v>
      </c>
      <c r="X4410" t="str">
        <f>VLOOKUP(V4410,Factors!$E$6:$F$5950,2,FALSE)</f>
        <v>3-factor</v>
      </c>
      <c r="Y4410" s="92">
        <f t="shared" si="414"/>
        <v>2.3885000000000001</v>
      </c>
      <c r="Z4410" s="92">
        <f t="shared" si="415"/>
        <v>18.861499999999999</v>
      </c>
      <c r="AA4410" s="92">
        <f t="shared" si="416"/>
        <v>21.25</v>
      </c>
    </row>
    <row r="4411" spans="1:27" x14ac:dyDescent="0.25">
      <c r="A4411" t="s">
        <v>866</v>
      </c>
      <c r="B4411" t="s">
        <v>507</v>
      </c>
      <c r="C4411" t="s">
        <v>508</v>
      </c>
      <c r="D4411" t="s">
        <v>927</v>
      </c>
      <c r="E4411" t="s">
        <v>928</v>
      </c>
      <c r="F4411" t="str">
        <f t="shared" si="412"/>
        <v>4930</v>
      </c>
      <c r="G4411" t="s">
        <v>44</v>
      </c>
      <c r="H4411" t="s">
        <v>45</v>
      </c>
      <c r="I4411" s="91">
        <v>7254.5</v>
      </c>
      <c r="J4411" s="91">
        <v>7254.5</v>
      </c>
      <c r="K4411" s="91">
        <v>7254.5</v>
      </c>
      <c r="L4411" s="91"/>
      <c r="M4411" s="91"/>
      <c r="N4411" s="91"/>
      <c r="O4411" s="91"/>
      <c r="P4411" s="91"/>
      <c r="Q4411" s="91"/>
      <c r="R4411" s="91">
        <v>-21763.5</v>
      </c>
      <c r="S4411" s="91"/>
      <c r="T4411" s="91"/>
      <c r="U4411" s="91">
        <f t="shared" si="413"/>
        <v>0</v>
      </c>
      <c r="V4411" s="82" t="str">
        <f t="shared" si="411"/>
        <v>164004930921</v>
      </c>
      <c r="W4411" s="83">
        <f>VLOOKUP(V4411,Factors!$E$6:$H$5950,4,FALSE)</f>
        <v>0.1124</v>
      </c>
      <c r="X4411" t="str">
        <f>VLOOKUP(V4411,Factors!$E$6:$F$5950,2,FALSE)</f>
        <v>3-factor</v>
      </c>
      <c r="Y4411" s="92">
        <f t="shared" si="414"/>
        <v>0</v>
      </c>
      <c r="Z4411" s="92">
        <f t="shared" si="415"/>
        <v>0</v>
      </c>
      <c r="AA4411" s="92">
        <f t="shared" si="416"/>
        <v>0</v>
      </c>
    </row>
    <row r="4412" spans="1:27" x14ac:dyDescent="0.25">
      <c r="A4412" t="s">
        <v>866</v>
      </c>
      <c r="B4412" t="s">
        <v>507</v>
      </c>
      <c r="C4412" t="s">
        <v>508</v>
      </c>
      <c r="D4412" t="s">
        <v>927</v>
      </c>
      <c r="E4412" t="s">
        <v>928</v>
      </c>
      <c r="F4412" t="str">
        <f t="shared" si="412"/>
        <v>4930</v>
      </c>
      <c r="G4412" t="s">
        <v>26</v>
      </c>
      <c r="H4412" t="s">
        <v>27</v>
      </c>
      <c r="I4412" s="91">
        <v>685</v>
      </c>
      <c r="J4412" s="91"/>
      <c r="K4412" s="91"/>
      <c r="L4412" s="91"/>
      <c r="M4412" s="91"/>
      <c r="N4412" s="91">
        <v>214</v>
      </c>
      <c r="O4412" s="91"/>
      <c r="P4412" s="91"/>
      <c r="Q4412" s="91"/>
      <c r="R4412" s="91">
        <v>82</v>
      </c>
      <c r="S4412" s="91"/>
      <c r="T4412" s="91">
        <v>2632.05</v>
      </c>
      <c r="U4412" s="91">
        <f t="shared" si="413"/>
        <v>3613.05</v>
      </c>
      <c r="V4412" s="82" t="str">
        <f t="shared" si="411"/>
        <v>164004930921</v>
      </c>
      <c r="W4412" s="83">
        <f>VLOOKUP(V4412,Factors!$E$6:$H$5950,4,FALSE)</f>
        <v>0.1124</v>
      </c>
      <c r="X4412" t="str">
        <f>VLOOKUP(V4412,Factors!$E$6:$F$5950,2,FALSE)</f>
        <v>3-factor</v>
      </c>
      <c r="Y4412" s="92">
        <f t="shared" si="414"/>
        <v>406.10682000000003</v>
      </c>
      <c r="Z4412" s="92">
        <f t="shared" si="415"/>
        <v>3206.9431800000002</v>
      </c>
      <c r="AA4412" s="92">
        <f t="shared" si="416"/>
        <v>3613.05</v>
      </c>
    </row>
    <row r="4413" spans="1:27" x14ac:dyDescent="0.25">
      <c r="A4413" t="s">
        <v>866</v>
      </c>
      <c r="B4413" t="s">
        <v>507</v>
      </c>
      <c r="C4413" t="s">
        <v>508</v>
      </c>
      <c r="D4413" t="s">
        <v>927</v>
      </c>
      <c r="E4413" t="s">
        <v>928</v>
      </c>
      <c r="F4413" t="str">
        <f t="shared" si="412"/>
        <v>4930</v>
      </c>
      <c r="G4413" t="s">
        <v>71</v>
      </c>
      <c r="H4413" t="s">
        <v>72</v>
      </c>
      <c r="I4413" s="91">
        <v>101.43</v>
      </c>
      <c r="J4413" s="91">
        <v>1095.24</v>
      </c>
      <c r="K4413" s="91">
        <v>111.52</v>
      </c>
      <c r="L4413" s="91">
        <v>1299.29</v>
      </c>
      <c r="M4413" s="91">
        <v>664.4</v>
      </c>
      <c r="N4413" s="91">
        <v>310.02</v>
      </c>
      <c r="O4413" s="91">
        <v>115.27</v>
      </c>
      <c r="P4413" s="91">
        <v>799.94</v>
      </c>
      <c r="Q4413" s="91">
        <v>-308.52</v>
      </c>
      <c r="R4413" s="91">
        <v>177.49</v>
      </c>
      <c r="S4413" s="91">
        <v>1158.1500000000001</v>
      </c>
      <c r="T4413" s="91">
        <v>-238.19</v>
      </c>
      <c r="U4413" s="91">
        <f t="shared" si="413"/>
        <v>5286.04</v>
      </c>
      <c r="V4413" s="82" t="str">
        <f t="shared" si="411"/>
        <v>164004930921</v>
      </c>
      <c r="W4413" s="83">
        <f>VLOOKUP(V4413,Factors!$E$6:$H$5950,4,FALSE)</f>
        <v>0.1124</v>
      </c>
      <c r="X4413" t="str">
        <f>VLOOKUP(V4413,Factors!$E$6:$F$5950,2,FALSE)</f>
        <v>3-factor</v>
      </c>
      <c r="Y4413" s="92">
        <f t="shared" si="414"/>
        <v>594.15089599999999</v>
      </c>
      <c r="Z4413" s="92">
        <f t="shared" si="415"/>
        <v>4691.8891039999999</v>
      </c>
      <c r="AA4413" s="92">
        <f t="shared" si="416"/>
        <v>5286.04</v>
      </c>
    </row>
    <row r="4414" spans="1:27" x14ac:dyDescent="0.25">
      <c r="A4414" t="s">
        <v>866</v>
      </c>
      <c r="B4414" t="s">
        <v>507</v>
      </c>
      <c r="C4414" t="s">
        <v>508</v>
      </c>
      <c r="D4414" t="s">
        <v>927</v>
      </c>
      <c r="E4414" t="s">
        <v>928</v>
      </c>
      <c r="F4414" t="str">
        <f t="shared" si="412"/>
        <v>4930</v>
      </c>
      <c r="G4414" t="s">
        <v>98</v>
      </c>
      <c r="H4414" t="s">
        <v>99</v>
      </c>
      <c r="I4414" s="91">
        <v>488.81</v>
      </c>
      <c r="J4414" s="91"/>
      <c r="K4414" s="91">
        <v>122.38</v>
      </c>
      <c r="L4414" s="91"/>
      <c r="M4414" s="91">
        <v>6.68</v>
      </c>
      <c r="N4414" s="91">
        <v>91.99</v>
      </c>
      <c r="O4414" s="91"/>
      <c r="P4414" s="91"/>
      <c r="Q4414" s="91"/>
      <c r="R4414" s="91"/>
      <c r="S4414" s="91"/>
      <c r="T4414" s="91">
        <v>297.87</v>
      </c>
      <c r="U4414" s="91">
        <f t="shared" si="413"/>
        <v>1007.73</v>
      </c>
      <c r="V4414" s="82" t="str">
        <f t="shared" si="411"/>
        <v>164004930921</v>
      </c>
      <c r="W4414" s="83">
        <f>VLOOKUP(V4414,Factors!$E$6:$H$5950,4,FALSE)</f>
        <v>0.1124</v>
      </c>
      <c r="X4414" t="str">
        <f>VLOOKUP(V4414,Factors!$E$6:$F$5950,2,FALSE)</f>
        <v>3-factor</v>
      </c>
      <c r="Y4414" s="92">
        <f t="shared" si="414"/>
        <v>113.268852</v>
      </c>
      <c r="Z4414" s="92">
        <f t="shared" si="415"/>
        <v>894.46114799999998</v>
      </c>
      <c r="AA4414" s="92">
        <f t="shared" si="416"/>
        <v>1007.73</v>
      </c>
    </row>
    <row r="4415" spans="1:27" x14ac:dyDescent="0.25">
      <c r="A4415" t="s">
        <v>866</v>
      </c>
      <c r="B4415" t="s">
        <v>507</v>
      </c>
      <c r="C4415" t="s">
        <v>508</v>
      </c>
      <c r="D4415" t="s">
        <v>927</v>
      </c>
      <c r="E4415" t="s">
        <v>928</v>
      </c>
      <c r="F4415" t="str">
        <f t="shared" si="412"/>
        <v>4930</v>
      </c>
      <c r="G4415" t="s">
        <v>102</v>
      </c>
      <c r="H4415" t="s">
        <v>103</v>
      </c>
      <c r="I4415" s="91">
        <v>182.56</v>
      </c>
      <c r="J4415" s="91">
        <v>-1031.52</v>
      </c>
      <c r="K4415" s="91">
        <v>1425</v>
      </c>
      <c r="L4415" s="91"/>
      <c r="M4415" s="91"/>
      <c r="N4415" s="91"/>
      <c r="O4415" s="91"/>
      <c r="P4415" s="91">
        <v>4201.66</v>
      </c>
      <c r="Q4415" s="91">
        <v>4201.66</v>
      </c>
      <c r="R4415" s="91">
        <v>4197.9399999999996</v>
      </c>
      <c r="S4415" s="91">
        <v>6711.97</v>
      </c>
      <c r="T4415" s="91">
        <v>5069.49</v>
      </c>
      <c r="U4415" s="91">
        <f t="shared" si="413"/>
        <v>24958.760000000002</v>
      </c>
      <c r="V4415" s="82" t="str">
        <f t="shared" si="411"/>
        <v>164004930921</v>
      </c>
      <c r="W4415" s="83">
        <f>VLOOKUP(V4415,Factors!$E$6:$H$5950,4,FALSE)</f>
        <v>0.1124</v>
      </c>
      <c r="X4415" t="str">
        <f>VLOOKUP(V4415,Factors!$E$6:$F$5950,2,FALSE)</f>
        <v>3-factor</v>
      </c>
      <c r="Y4415" s="92">
        <f t="shared" si="414"/>
        <v>2805.3646240000003</v>
      </c>
      <c r="Z4415" s="92">
        <f t="shared" si="415"/>
        <v>22153.395376</v>
      </c>
      <c r="AA4415" s="92">
        <f t="shared" si="416"/>
        <v>24958.760000000002</v>
      </c>
    </row>
    <row r="4416" spans="1:27" x14ac:dyDescent="0.25">
      <c r="A4416" t="s">
        <v>866</v>
      </c>
      <c r="B4416" t="s">
        <v>507</v>
      </c>
      <c r="C4416" t="s">
        <v>508</v>
      </c>
      <c r="D4416" t="s">
        <v>927</v>
      </c>
      <c r="E4416" t="s">
        <v>928</v>
      </c>
      <c r="F4416" t="str">
        <f t="shared" si="412"/>
        <v>4930</v>
      </c>
      <c r="G4416" t="s">
        <v>187</v>
      </c>
      <c r="H4416" t="s">
        <v>188</v>
      </c>
      <c r="I4416" s="91"/>
      <c r="J4416" s="91"/>
      <c r="K4416" s="91"/>
      <c r="L4416" s="91"/>
      <c r="M4416" s="91"/>
      <c r="N4416" s="91"/>
      <c r="O4416" s="91"/>
      <c r="P4416" s="91">
        <v>3528</v>
      </c>
      <c r="Q4416" s="91"/>
      <c r="R4416" s="91"/>
      <c r="S4416" s="91"/>
      <c r="T4416" s="91">
        <v>3883.73</v>
      </c>
      <c r="U4416" s="91">
        <f t="shared" si="413"/>
        <v>7411.73</v>
      </c>
      <c r="V4416" s="82" t="str">
        <f t="shared" si="411"/>
        <v>164004930921</v>
      </c>
      <c r="W4416" s="83">
        <f>VLOOKUP(V4416,Factors!$E$6:$H$5950,4,FALSE)</f>
        <v>0.1124</v>
      </c>
      <c r="X4416" t="str">
        <f>VLOOKUP(V4416,Factors!$E$6:$F$5950,2,FALSE)</f>
        <v>3-factor</v>
      </c>
      <c r="Y4416" s="92">
        <f t="shared" si="414"/>
        <v>833.07845199999997</v>
      </c>
      <c r="Z4416" s="92">
        <f t="shared" si="415"/>
        <v>6578.6515479999998</v>
      </c>
      <c r="AA4416" s="92">
        <f t="shared" si="416"/>
        <v>7411.73</v>
      </c>
    </row>
    <row r="4417" spans="1:27" x14ac:dyDescent="0.25">
      <c r="A4417" t="s">
        <v>866</v>
      </c>
      <c r="B4417" t="s">
        <v>507</v>
      </c>
      <c r="C4417" t="s">
        <v>508</v>
      </c>
      <c r="D4417" t="s">
        <v>927</v>
      </c>
      <c r="E4417" t="s">
        <v>928</v>
      </c>
      <c r="F4417" t="str">
        <f t="shared" si="412"/>
        <v>4930</v>
      </c>
      <c r="G4417" t="s">
        <v>314</v>
      </c>
      <c r="H4417" t="s">
        <v>315</v>
      </c>
      <c r="I4417" s="91"/>
      <c r="J4417" s="91"/>
      <c r="K4417" s="91"/>
      <c r="L4417" s="91">
        <v>7254.5</v>
      </c>
      <c r="M4417" s="91">
        <v>7254.5</v>
      </c>
      <c r="N4417" s="91">
        <v>7254.5</v>
      </c>
      <c r="O4417" s="91">
        <v>7254.5</v>
      </c>
      <c r="P4417" s="91">
        <v>7254.5</v>
      </c>
      <c r="Q4417" s="91">
        <v>7254.5</v>
      </c>
      <c r="R4417" s="91">
        <v>-43527</v>
      </c>
      <c r="S4417" s="91"/>
      <c r="T4417" s="91"/>
      <c r="U4417" s="91">
        <f t="shared" si="413"/>
        <v>0</v>
      </c>
      <c r="V4417" s="82" t="str">
        <f t="shared" si="411"/>
        <v>164004930921</v>
      </c>
      <c r="W4417" s="83">
        <f>VLOOKUP(V4417,Factors!$E$6:$H$5950,4,FALSE)</f>
        <v>0.1124</v>
      </c>
      <c r="X4417" t="str">
        <f>VLOOKUP(V4417,Factors!$E$6:$F$5950,2,FALSE)</f>
        <v>3-factor</v>
      </c>
      <c r="Y4417" s="92">
        <f t="shared" si="414"/>
        <v>0</v>
      </c>
      <c r="Z4417" s="92">
        <f t="shared" si="415"/>
        <v>0</v>
      </c>
      <c r="AA4417" s="92">
        <f t="shared" si="416"/>
        <v>0</v>
      </c>
    </row>
    <row r="4418" spans="1:27" x14ac:dyDescent="0.25">
      <c r="A4418" t="s">
        <v>866</v>
      </c>
      <c r="B4418" t="s">
        <v>507</v>
      </c>
      <c r="C4418" t="s">
        <v>508</v>
      </c>
      <c r="D4418" t="s">
        <v>927</v>
      </c>
      <c r="E4418" t="s">
        <v>928</v>
      </c>
      <c r="F4418" t="str">
        <f t="shared" si="412"/>
        <v>4930</v>
      </c>
      <c r="G4418" t="s">
        <v>140</v>
      </c>
      <c r="H4418" t="s">
        <v>141</v>
      </c>
      <c r="I4418" s="91"/>
      <c r="J4418" s="91"/>
      <c r="K4418" s="91"/>
      <c r="L4418" s="91"/>
      <c r="M4418" s="91"/>
      <c r="N4418" s="91"/>
      <c r="O4418" s="91"/>
      <c r="P4418" s="91"/>
      <c r="Q4418" s="91"/>
      <c r="R4418" s="91"/>
      <c r="S4418" s="91"/>
      <c r="T4418" s="91">
        <v>22.5</v>
      </c>
      <c r="U4418" s="91">
        <f t="shared" si="413"/>
        <v>22.5</v>
      </c>
      <c r="V4418" s="82" t="str">
        <f t="shared" si="411"/>
        <v>164004930921</v>
      </c>
      <c r="W4418" s="83">
        <f>VLOOKUP(V4418,Factors!$E$6:$H$5950,4,FALSE)</f>
        <v>0.1124</v>
      </c>
      <c r="X4418" t="str">
        <f>VLOOKUP(V4418,Factors!$E$6:$F$5950,2,FALSE)</f>
        <v>3-factor</v>
      </c>
      <c r="Y4418" s="92">
        <f t="shared" si="414"/>
        <v>2.5289999999999999</v>
      </c>
      <c r="Z4418" s="92">
        <f t="shared" si="415"/>
        <v>19.971</v>
      </c>
      <c r="AA4418" s="92">
        <f t="shared" si="416"/>
        <v>22.5</v>
      </c>
    </row>
    <row r="4419" spans="1:27" x14ac:dyDescent="0.25">
      <c r="A4419" t="s">
        <v>866</v>
      </c>
      <c r="B4419" t="s">
        <v>507</v>
      </c>
      <c r="C4419" t="s">
        <v>508</v>
      </c>
      <c r="D4419" t="s">
        <v>927</v>
      </c>
      <c r="E4419" t="s">
        <v>928</v>
      </c>
      <c r="F4419" t="str">
        <f t="shared" si="412"/>
        <v>4930</v>
      </c>
      <c r="G4419" t="s">
        <v>144</v>
      </c>
      <c r="H4419" t="s">
        <v>145</v>
      </c>
      <c r="I4419" s="91"/>
      <c r="J4419" s="91"/>
      <c r="K4419" s="91"/>
      <c r="L4419" s="91"/>
      <c r="M4419" s="91"/>
      <c r="N4419" s="91"/>
      <c r="O4419" s="91"/>
      <c r="P4419" s="91"/>
      <c r="Q4419" s="91">
        <v>15</v>
      </c>
      <c r="R4419" s="91"/>
      <c r="S4419" s="91"/>
      <c r="T4419" s="91"/>
      <c r="U4419" s="91">
        <f t="shared" si="413"/>
        <v>15</v>
      </c>
      <c r="V4419" s="82" t="str">
        <f t="shared" si="411"/>
        <v>164004930921</v>
      </c>
      <c r="W4419" s="83">
        <f>VLOOKUP(V4419,Factors!$E$6:$H$5950,4,FALSE)</f>
        <v>0.1124</v>
      </c>
      <c r="X4419" t="str">
        <f>VLOOKUP(V4419,Factors!$E$6:$F$5950,2,FALSE)</f>
        <v>3-factor</v>
      </c>
      <c r="Y4419" s="92">
        <f t="shared" si="414"/>
        <v>1.6859999999999999</v>
      </c>
      <c r="Z4419" s="92">
        <f t="shared" si="415"/>
        <v>13.314</v>
      </c>
      <c r="AA4419" s="92">
        <f t="shared" si="416"/>
        <v>15</v>
      </c>
    </row>
    <row r="4420" spans="1:27" x14ac:dyDescent="0.25">
      <c r="A4420" t="s">
        <v>866</v>
      </c>
      <c r="B4420" t="s">
        <v>507</v>
      </c>
      <c r="C4420" t="s">
        <v>508</v>
      </c>
      <c r="D4420" t="s">
        <v>927</v>
      </c>
      <c r="E4420" t="s">
        <v>928</v>
      </c>
      <c r="F4420" t="str">
        <f t="shared" si="412"/>
        <v>4930</v>
      </c>
      <c r="G4420" t="s">
        <v>56</v>
      </c>
      <c r="H4420" t="s">
        <v>57</v>
      </c>
      <c r="I4420" s="91">
        <v>1524.8</v>
      </c>
      <c r="J4420" s="91">
        <v>1219.8399999999999</v>
      </c>
      <c r="K4420" s="91">
        <v>1220.24</v>
      </c>
      <c r="L4420" s="91">
        <v>1220.1600000000001</v>
      </c>
      <c r="M4420" s="91">
        <v>1525.2</v>
      </c>
      <c r="N4420" s="91">
        <v>1220.1600000000001</v>
      </c>
      <c r="O4420" s="91">
        <v>1525.2</v>
      </c>
      <c r="P4420" s="91">
        <v>1220.1600000000001</v>
      </c>
      <c r="Q4420" s="91">
        <v>1220.1600000000001</v>
      </c>
      <c r="R4420" s="91">
        <v>915.12</v>
      </c>
      <c r="S4420" s="91">
        <v>2875.11</v>
      </c>
      <c r="T4420" s="91">
        <v>3722.13</v>
      </c>
      <c r="U4420" s="91">
        <f t="shared" si="413"/>
        <v>19408.280000000002</v>
      </c>
      <c r="V4420" s="82" t="str">
        <f t="shared" ref="V4420:V4483" si="417">CONCATENATE(B4420,RIGHT(D4420,4),A4420)</f>
        <v>164004930921</v>
      </c>
      <c r="W4420" s="83">
        <f>VLOOKUP(V4420,Factors!$E$6:$H$5950,4,FALSE)</f>
        <v>0.1124</v>
      </c>
      <c r="X4420" t="str">
        <f>VLOOKUP(V4420,Factors!$E$6:$F$5950,2,FALSE)</f>
        <v>3-factor</v>
      </c>
      <c r="Y4420" s="92">
        <f t="shared" si="414"/>
        <v>2181.4906720000004</v>
      </c>
      <c r="Z4420" s="92">
        <f t="shared" si="415"/>
        <v>17226.789328000003</v>
      </c>
      <c r="AA4420" s="92">
        <f t="shared" si="416"/>
        <v>19408.280000000002</v>
      </c>
    </row>
    <row r="4421" spans="1:27" x14ac:dyDescent="0.25">
      <c r="A4421" t="s">
        <v>866</v>
      </c>
      <c r="B4421" t="s">
        <v>507</v>
      </c>
      <c r="C4421" t="s">
        <v>508</v>
      </c>
      <c r="D4421" t="s">
        <v>927</v>
      </c>
      <c r="E4421" t="s">
        <v>928</v>
      </c>
      <c r="F4421" t="str">
        <f t="shared" ref="F4421:F4484" si="418">RIGHT(D4421,4)</f>
        <v>4930</v>
      </c>
      <c r="G4421" t="s">
        <v>106</v>
      </c>
      <c r="H4421" t="s">
        <v>107</v>
      </c>
      <c r="I4421" s="91">
        <v>-7436.54</v>
      </c>
      <c r="J4421" s="91">
        <v>-6785.43</v>
      </c>
      <c r="K4421" s="91">
        <v>-9209.5499999999993</v>
      </c>
      <c r="L4421" s="91">
        <v>-8356.2999999999993</v>
      </c>
      <c r="M4421" s="91">
        <v>-7103.39</v>
      </c>
      <c r="N4421" s="91">
        <v>-6808.58</v>
      </c>
      <c r="O4421" s="91">
        <v>-5441.89</v>
      </c>
      <c r="P4421" s="91">
        <v>-7450.21</v>
      </c>
      <c r="Q4421" s="91">
        <v>-205.9</v>
      </c>
      <c r="R4421" s="91">
        <v>-205.9</v>
      </c>
      <c r="S4421" s="91">
        <v>-247.08</v>
      </c>
      <c r="T4421" s="91">
        <v>-1154.24</v>
      </c>
      <c r="U4421" s="91">
        <f t="shared" ref="U4421:U4484" si="419">SUM(I4421:T4421)</f>
        <v>-60405.01</v>
      </c>
      <c r="V4421" s="82" t="str">
        <f t="shared" si="417"/>
        <v>164004930921</v>
      </c>
      <c r="W4421" s="83">
        <f>VLOOKUP(V4421,Factors!$E$6:$H$5950,4,FALSE)</f>
        <v>0.1124</v>
      </c>
      <c r="X4421" t="str">
        <f>VLOOKUP(V4421,Factors!$E$6:$F$5950,2,FALSE)</f>
        <v>3-factor</v>
      </c>
      <c r="Y4421" s="92">
        <f t="shared" si="414"/>
        <v>-6789.5231240000003</v>
      </c>
      <c r="Z4421" s="92">
        <f t="shared" si="415"/>
        <v>-53615.486876000003</v>
      </c>
      <c r="AA4421" s="92">
        <f t="shared" si="416"/>
        <v>-60405.01</v>
      </c>
    </row>
    <row r="4422" spans="1:27" x14ac:dyDescent="0.25">
      <c r="A4422" t="s">
        <v>866</v>
      </c>
      <c r="B4422" t="s">
        <v>929</v>
      </c>
      <c r="C4422" t="s">
        <v>930</v>
      </c>
      <c r="D4422" t="s">
        <v>867</v>
      </c>
      <c r="E4422" t="s">
        <v>868</v>
      </c>
      <c r="F4422" t="str">
        <f t="shared" si="418"/>
        <v>1505</v>
      </c>
      <c r="G4422" t="s">
        <v>110</v>
      </c>
      <c r="H4422" t="s">
        <v>111</v>
      </c>
      <c r="I4422" s="91">
        <v>4538.99</v>
      </c>
      <c r="J4422" s="91">
        <v>12876.14</v>
      </c>
      <c r="K4422" s="91">
        <v>14932.47</v>
      </c>
      <c r="L4422" s="91">
        <v>13326.89</v>
      </c>
      <c r="M4422" s="91">
        <v>13371.85</v>
      </c>
      <c r="N4422" s="91">
        <v>11429.01</v>
      </c>
      <c r="O4422" s="91">
        <v>9500</v>
      </c>
      <c r="P4422" s="91">
        <v>15626.07</v>
      </c>
      <c r="Q4422" s="91">
        <v>12938.26</v>
      </c>
      <c r="R4422" s="91">
        <v>15288.47</v>
      </c>
      <c r="S4422" s="91">
        <v>12337.3</v>
      </c>
      <c r="T4422" s="91">
        <v>12418.67</v>
      </c>
      <c r="U4422" s="91">
        <f t="shared" si="419"/>
        <v>148584.12</v>
      </c>
      <c r="V4422" s="82" t="str">
        <f t="shared" si="417"/>
        <v>311001505921</v>
      </c>
      <c r="W4422" s="83">
        <f>VLOOKUP(V4422,Factors!$E$6:$H$5950,4,FALSE)</f>
        <v>0.1124</v>
      </c>
      <c r="X4422" t="str">
        <f>VLOOKUP(V4422,Factors!$E$6:$F$5950,2,FALSE)</f>
        <v>3-factor</v>
      </c>
      <c r="Y4422" s="92">
        <f t="shared" si="414"/>
        <v>16700.855088</v>
      </c>
      <c r="Z4422" s="92">
        <f t="shared" si="415"/>
        <v>131883.26491199998</v>
      </c>
      <c r="AA4422" s="92">
        <f t="shared" si="416"/>
        <v>148584.12</v>
      </c>
    </row>
    <row r="4423" spans="1:27" x14ac:dyDescent="0.25">
      <c r="A4423" t="s">
        <v>866</v>
      </c>
      <c r="B4423" t="s">
        <v>929</v>
      </c>
      <c r="C4423" t="s">
        <v>930</v>
      </c>
      <c r="D4423" t="s">
        <v>867</v>
      </c>
      <c r="E4423" t="s">
        <v>868</v>
      </c>
      <c r="F4423" t="str">
        <f t="shared" si="418"/>
        <v>1505</v>
      </c>
      <c r="G4423" t="s">
        <v>493</v>
      </c>
      <c r="H4423" t="s">
        <v>494</v>
      </c>
      <c r="I4423" s="91"/>
      <c r="J4423" s="91"/>
      <c r="K4423" s="91"/>
      <c r="L4423" s="91"/>
      <c r="M4423" s="91"/>
      <c r="N4423" s="91"/>
      <c r="O4423" s="91"/>
      <c r="P4423" s="91">
        <v>896.64</v>
      </c>
      <c r="Q4423" s="91">
        <v>-73.84</v>
      </c>
      <c r="R4423" s="91">
        <v>248.96</v>
      </c>
      <c r="S4423" s="91">
        <v>489.47</v>
      </c>
      <c r="T4423" s="91">
        <v>400.85</v>
      </c>
      <c r="U4423" s="91">
        <f t="shared" si="419"/>
        <v>1962.08</v>
      </c>
      <c r="V4423" s="82" t="str">
        <f t="shared" si="417"/>
        <v>311001505921</v>
      </c>
      <c r="W4423" s="83">
        <f>VLOOKUP(V4423,Factors!$E$6:$H$5950,4,FALSE)</f>
        <v>0.1124</v>
      </c>
      <c r="X4423" t="str">
        <f>VLOOKUP(V4423,Factors!$E$6:$F$5950,2,FALSE)</f>
        <v>3-factor</v>
      </c>
      <c r="Y4423" s="92">
        <f t="shared" si="414"/>
        <v>220.537792</v>
      </c>
      <c r="Z4423" s="92">
        <f t="shared" si="415"/>
        <v>1741.5422079999998</v>
      </c>
      <c r="AA4423" s="92">
        <f t="shared" si="416"/>
        <v>1962.08</v>
      </c>
    </row>
    <row r="4424" spans="1:27" x14ac:dyDescent="0.25">
      <c r="A4424" t="s">
        <v>866</v>
      </c>
      <c r="B4424" t="s">
        <v>929</v>
      </c>
      <c r="C4424" t="s">
        <v>930</v>
      </c>
      <c r="D4424" t="s">
        <v>867</v>
      </c>
      <c r="E4424" t="s">
        <v>868</v>
      </c>
      <c r="F4424" t="str">
        <f t="shared" si="418"/>
        <v>1505</v>
      </c>
      <c r="G4424" t="s">
        <v>112</v>
      </c>
      <c r="H4424" t="s">
        <v>113</v>
      </c>
      <c r="I4424" s="91"/>
      <c r="J4424" s="91"/>
      <c r="K4424" s="91"/>
      <c r="L4424" s="91"/>
      <c r="M4424" s="91"/>
      <c r="N4424" s="91"/>
      <c r="O4424" s="91"/>
      <c r="P4424" s="91"/>
      <c r="Q4424" s="91"/>
      <c r="R4424" s="91"/>
      <c r="S4424" s="91"/>
      <c r="T4424" s="91">
        <v>227.13</v>
      </c>
      <c r="U4424" s="91">
        <f t="shared" si="419"/>
        <v>227.13</v>
      </c>
      <c r="V4424" s="82" t="str">
        <f t="shared" si="417"/>
        <v>311001505921</v>
      </c>
      <c r="W4424" s="83">
        <f>VLOOKUP(V4424,Factors!$E$6:$H$5950,4,FALSE)</f>
        <v>0.1124</v>
      </c>
      <c r="X4424" t="str">
        <f>VLOOKUP(V4424,Factors!$E$6:$F$5950,2,FALSE)</f>
        <v>3-factor</v>
      </c>
      <c r="Y4424" s="92">
        <f t="shared" si="414"/>
        <v>25.529412000000001</v>
      </c>
      <c r="Z4424" s="92">
        <f t="shared" si="415"/>
        <v>201.60058799999999</v>
      </c>
      <c r="AA4424" s="92">
        <f t="shared" si="416"/>
        <v>227.13</v>
      </c>
    </row>
    <row r="4425" spans="1:27" x14ac:dyDescent="0.25">
      <c r="A4425" t="s">
        <v>866</v>
      </c>
      <c r="B4425" t="s">
        <v>929</v>
      </c>
      <c r="C4425" t="s">
        <v>930</v>
      </c>
      <c r="D4425" t="s">
        <v>867</v>
      </c>
      <c r="E4425" t="s">
        <v>868</v>
      </c>
      <c r="F4425" t="str">
        <f t="shared" si="418"/>
        <v>1505</v>
      </c>
      <c r="G4425" t="s">
        <v>88</v>
      </c>
      <c r="H4425" t="s">
        <v>89</v>
      </c>
      <c r="I4425" s="91">
        <v>673.22</v>
      </c>
      <c r="J4425" s="91">
        <v>1809.97</v>
      </c>
      <c r="K4425" s="91">
        <v>2008.97</v>
      </c>
      <c r="L4425" s="91">
        <v>1978.7</v>
      </c>
      <c r="M4425" s="91">
        <v>2038.82</v>
      </c>
      <c r="N4425" s="91">
        <v>1677.9</v>
      </c>
      <c r="O4425" s="91">
        <v>1347</v>
      </c>
      <c r="P4425" s="91">
        <v>2104.87</v>
      </c>
      <c r="Q4425" s="91">
        <v>1953.27</v>
      </c>
      <c r="R4425" s="91">
        <v>2044.16</v>
      </c>
      <c r="S4425" s="91">
        <v>2013.9</v>
      </c>
      <c r="T4425" s="91">
        <v>1989.2</v>
      </c>
      <c r="U4425" s="91">
        <f t="shared" si="419"/>
        <v>21639.980000000003</v>
      </c>
      <c r="V4425" s="82" t="str">
        <f t="shared" si="417"/>
        <v>311001505921</v>
      </c>
      <c r="W4425" s="83">
        <f>VLOOKUP(V4425,Factors!$E$6:$H$5950,4,FALSE)</f>
        <v>0.1124</v>
      </c>
      <c r="X4425" t="str">
        <f>VLOOKUP(V4425,Factors!$E$6:$F$5950,2,FALSE)</f>
        <v>3-factor</v>
      </c>
      <c r="Y4425" s="92">
        <f t="shared" si="414"/>
        <v>2432.3337520000005</v>
      </c>
      <c r="Z4425" s="92">
        <f t="shared" si="415"/>
        <v>19207.646248000005</v>
      </c>
      <c r="AA4425" s="92">
        <f t="shared" si="416"/>
        <v>21639.980000000003</v>
      </c>
    </row>
    <row r="4426" spans="1:27" x14ac:dyDescent="0.25">
      <c r="A4426" t="s">
        <v>866</v>
      </c>
      <c r="B4426" t="s">
        <v>929</v>
      </c>
      <c r="C4426" t="s">
        <v>930</v>
      </c>
      <c r="D4426" t="s">
        <v>867</v>
      </c>
      <c r="E4426" t="s">
        <v>868</v>
      </c>
      <c r="F4426" t="str">
        <f t="shared" si="418"/>
        <v>1505</v>
      </c>
      <c r="G4426" t="s">
        <v>90</v>
      </c>
      <c r="H4426" t="s">
        <v>91</v>
      </c>
      <c r="I4426" s="91">
        <v>2615.5100000000002</v>
      </c>
      <c r="J4426" s="91">
        <v>7031.57</v>
      </c>
      <c r="K4426" s="91">
        <v>7804.31</v>
      </c>
      <c r="L4426" s="91">
        <v>7686.64</v>
      </c>
      <c r="M4426" s="91">
        <v>7920.36</v>
      </c>
      <c r="N4426" s="91">
        <v>6518.22</v>
      </c>
      <c r="O4426" s="91">
        <v>5233</v>
      </c>
      <c r="P4426" s="91">
        <v>8324.59</v>
      </c>
      <c r="Q4426" s="91">
        <v>7576.04</v>
      </c>
      <c r="R4426" s="91">
        <v>7982.46</v>
      </c>
      <c r="S4426" s="91">
        <v>7904.29</v>
      </c>
      <c r="T4426" s="91">
        <v>7794.05</v>
      </c>
      <c r="U4426" s="91">
        <f t="shared" si="419"/>
        <v>84391.039999999994</v>
      </c>
      <c r="V4426" s="82" t="str">
        <f t="shared" si="417"/>
        <v>311001505921</v>
      </c>
      <c r="W4426" s="83">
        <f>VLOOKUP(V4426,Factors!$E$6:$H$5950,4,FALSE)</f>
        <v>0.1124</v>
      </c>
      <c r="X4426" t="str">
        <f>VLOOKUP(V4426,Factors!$E$6:$F$5950,2,FALSE)</f>
        <v>3-factor</v>
      </c>
      <c r="Y4426" s="92">
        <f t="shared" si="414"/>
        <v>9485.5528959999992</v>
      </c>
      <c r="Z4426" s="92">
        <f t="shared" si="415"/>
        <v>74905.487104</v>
      </c>
      <c r="AA4426" s="92">
        <f t="shared" si="416"/>
        <v>84391.039999999994</v>
      </c>
    </row>
    <row r="4427" spans="1:27" x14ac:dyDescent="0.25">
      <c r="A4427" t="s">
        <v>866</v>
      </c>
      <c r="B4427" t="s">
        <v>929</v>
      </c>
      <c r="C4427" t="s">
        <v>930</v>
      </c>
      <c r="D4427" t="s">
        <v>867</v>
      </c>
      <c r="E4427" t="s">
        <v>868</v>
      </c>
      <c r="F4427" t="str">
        <f t="shared" si="418"/>
        <v>1505</v>
      </c>
      <c r="G4427" t="s">
        <v>118</v>
      </c>
      <c r="H4427" t="s">
        <v>119</v>
      </c>
      <c r="I4427" s="91"/>
      <c r="J4427" s="91"/>
      <c r="K4427" s="91">
        <v>14</v>
      </c>
      <c r="L4427" s="91"/>
      <c r="M4427" s="91"/>
      <c r="N4427" s="91"/>
      <c r="O4427" s="91"/>
      <c r="P4427" s="91"/>
      <c r="Q4427" s="91"/>
      <c r="R4427" s="91"/>
      <c r="S4427" s="91"/>
      <c r="T4427" s="91"/>
      <c r="U4427" s="91">
        <f t="shared" si="419"/>
        <v>14</v>
      </c>
      <c r="V4427" s="82" t="str">
        <f t="shared" si="417"/>
        <v>311001505921</v>
      </c>
      <c r="W4427" s="83">
        <f>VLOOKUP(V4427,Factors!$E$6:$H$5950,4,FALSE)</f>
        <v>0.1124</v>
      </c>
      <c r="X4427" t="str">
        <f>VLOOKUP(V4427,Factors!$E$6:$F$5950,2,FALSE)</f>
        <v>3-factor</v>
      </c>
      <c r="Y4427" s="92">
        <f t="shared" si="414"/>
        <v>1.5735999999999999</v>
      </c>
      <c r="Z4427" s="92">
        <f t="shared" si="415"/>
        <v>12.426400000000001</v>
      </c>
      <c r="AA4427" s="92">
        <f t="shared" si="416"/>
        <v>14</v>
      </c>
    </row>
    <row r="4428" spans="1:27" x14ac:dyDescent="0.25">
      <c r="A4428" t="s">
        <v>866</v>
      </c>
      <c r="B4428" t="s">
        <v>929</v>
      </c>
      <c r="C4428" t="s">
        <v>930</v>
      </c>
      <c r="D4428" t="s">
        <v>867</v>
      </c>
      <c r="E4428" t="s">
        <v>868</v>
      </c>
      <c r="F4428" t="str">
        <f t="shared" si="418"/>
        <v>1505</v>
      </c>
      <c r="G4428" t="s">
        <v>61</v>
      </c>
      <c r="H4428" t="s">
        <v>62</v>
      </c>
      <c r="I4428" s="91">
        <v>2496</v>
      </c>
      <c r="J4428" s="91">
        <v>3901.9</v>
      </c>
      <c r="K4428" s="91">
        <v>786.97</v>
      </c>
      <c r="L4428" s="91"/>
      <c r="M4428" s="91">
        <v>747</v>
      </c>
      <c r="N4428" s="91">
        <v>245.5</v>
      </c>
      <c r="O4428" s="91">
        <v>1892.47</v>
      </c>
      <c r="P4428" s="91">
        <v>5151</v>
      </c>
      <c r="Q4428" s="91">
        <v>9017</v>
      </c>
      <c r="R4428" s="91">
        <v>-1950</v>
      </c>
      <c r="S4428" s="91">
        <v>3931</v>
      </c>
      <c r="T4428" s="91">
        <v>2454.5</v>
      </c>
      <c r="U4428" s="91">
        <f t="shared" si="419"/>
        <v>28673.34</v>
      </c>
      <c r="V4428" s="82" t="str">
        <f t="shared" si="417"/>
        <v>311001505921</v>
      </c>
      <c r="W4428" s="83">
        <f>VLOOKUP(V4428,Factors!$E$6:$H$5950,4,FALSE)</f>
        <v>0.1124</v>
      </c>
      <c r="X4428" t="str">
        <f>VLOOKUP(V4428,Factors!$E$6:$F$5950,2,FALSE)</f>
        <v>3-factor</v>
      </c>
      <c r="Y4428" s="92">
        <f t="shared" si="414"/>
        <v>3222.8834160000001</v>
      </c>
      <c r="Z4428" s="92">
        <f t="shared" si="415"/>
        <v>25450.456584</v>
      </c>
      <c r="AA4428" s="92">
        <f t="shared" si="416"/>
        <v>28673.34</v>
      </c>
    </row>
    <row r="4429" spans="1:27" x14ac:dyDescent="0.25">
      <c r="A4429" t="s">
        <v>866</v>
      </c>
      <c r="B4429" t="s">
        <v>929</v>
      </c>
      <c r="C4429" t="s">
        <v>930</v>
      </c>
      <c r="D4429" t="s">
        <v>867</v>
      </c>
      <c r="E4429" t="s">
        <v>868</v>
      </c>
      <c r="F4429" t="str">
        <f t="shared" si="418"/>
        <v>1505</v>
      </c>
      <c r="G4429" t="s">
        <v>120</v>
      </c>
      <c r="H4429" t="s">
        <v>121</v>
      </c>
      <c r="I4429" s="91"/>
      <c r="J4429" s="91"/>
      <c r="K4429" s="91">
        <v>68.48</v>
      </c>
      <c r="L4429" s="91"/>
      <c r="M4429" s="91"/>
      <c r="N4429" s="91"/>
      <c r="O4429" s="91"/>
      <c r="P4429" s="91"/>
      <c r="Q4429" s="91"/>
      <c r="R4429" s="91"/>
      <c r="S4429" s="91"/>
      <c r="T4429" s="91"/>
      <c r="U4429" s="91">
        <f t="shared" si="419"/>
        <v>68.48</v>
      </c>
      <c r="V4429" s="82" t="str">
        <f t="shared" si="417"/>
        <v>311001505921</v>
      </c>
      <c r="W4429" s="83">
        <f>VLOOKUP(V4429,Factors!$E$6:$H$5950,4,FALSE)</f>
        <v>0.1124</v>
      </c>
      <c r="X4429" t="str">
        <f>VLOOKUP(V4429,Factors!$E$6:$F$5950,2,FALSE)</f>
        <v>3-factor</v>
      </c>
      <c r="Y4429" s="92">
        <f t="shared" si="414"/>
        <v>7.6971520000000009</v>
      </c>
      <c r="Z4429" s="92">
        <f t="shared" si="415"/>
        <v>60.782848000000001</v>
      </c>
      <c r="AA4429" s="92">
        <f t="shared" si="416"/>
        <v>68.48</v>
      </c>
    </row>
    <row r="4430" spans="1:27" x14ac:dyDescent="0.25">
      <c r="A4430" t="s">
        <v>866</v>
      </c>
      <c r="B4430" t="s">
        <v>929</v>
      </c>
      <c r="C4430" t="s">
        <v>930</v>
      </c>
      <c r="D4430" t="s">
        <v>867</v>
      </c>
      <c r="E4430" t="s">
        <v>868</v>
      </c>
      <c r="F4430" t="str">
        <f t="shared" si="418"/>
        <v>1505</v>
      </c>
      <c r="G4430" t="s">
        <v>122</v>
      </c>
      <c r="H4430" t="s">
        <v>123</v>
      </c>
      <c r="I4430" s="91"/>
      <c r="J4430" s="91"/>
      <c r="K4430" s="91"/>
      <c r="L4430" s="91"/>
      <c r="M4430" s="91"/>
      <c r="N4430" s="91"/>
      <c r="O4430" s="91"/>
      <c r="P4430" s="91"/>
      <c r="Q4430" s="91"/>
      <c r="R4430" s="91"/>
      <c r="S4430" s="91">
        <v>37.5</v>
      </c>
      <c r="T4430" s="91"/>
      <c r="U4430" s="91">
        <f t="shared" si="419"/>
        <v>37.5</v>
      </c>
      <c r="V4430" s="82" t="str">
        <f t="shared" si="417"/>
        <v>311001505921</v>
      </c>
      <c r="W4430" s="83">
        <f>VLOOKUP(V4430,Factors!$E$6:$H$5950,4,FALSE)</f>
        <v>0.1124</v>
      </c>
      <c r="X4430" t="str">
        <f>VLOOKUP(V4430,Factors!$E$6:$F$5950,2,FALSE)</f>
        <v>3-factor</v>
      </c>
      <c r="Y4430" s="92">
        <f t="shared" si="414"/>
        <v>4.2149999999999999</v>
      </c>
      <c r="Z4430" s="92">
        <f t="shared" si="415"/>
        <v>33.284999999999997</v>
      </c>
      <c r="AA4430" s="92">
        <f t="shared" si="416"/>
        <v>37.5</v>
      </c>
    </row>
    <row r="4431" spans="1:27" x14ac:dyDescent="0.25">
      <c r="A4431" t="s">
        <v>866</v>
      </c>
      <c r="B4431" t="s">
        <v>929</v>
      </c>
      <c r="C4431" t="s">
        <v>930</v>
      </c>
      <c r="D4431" t="s">
        <v>867</v>
      </c>
      <c r="E4431" t="s">
        <v>868</v>
      </c>
      <c r="F4431" t="str">
        <f t="shared" si="418"/>
        <v>1505</v>
      </c>
      <c r="G4431" t="s">
        <v>312</v>
      </c>
      <c r="H4431" t="s">
        <v>313</v>
      </c>
      <c r="I4431" s="91">
        <v>5911.46</v>
      </c>
      <c r="J4431" s="91">
        <v>5086.03</v>
      </c>
      <c r="K4431" s="91">
        <v>4281.08</v>
      </c>
      <c r="L4431" s="91">
        <v>9236.34</v>
      </c>
      <c r="M4431" s="91">
        <v>3976.75</v>
      </c>
      <c r="N4431" s="91">
        <v>2896.93</v>
      </c>
      <c r="O4431" s="91">
        <v>11672.96</v>
      </c>
      <c r="P4431" s="91">
        <v>12197.28</v>
      </c>
      <c r="Q4431" s="91">
        <v>600.78</v>
      </c>
      <c r="R4431" s="91">
        <v>303.52</v>
      </c>
      <c r="S4431" s="91">
        <v>1049.4000000000001</v>
      </c>
      <c r="T4431" s="91">
        <v>1333.48</v>
      </c>
      <c r="U4431" s="91">
        <f t="shared" si="419"/>
        <v>58546.01</v>
      </c>
      <c r="V4431" s="82" t="str">
        <f t="shared" si="417"/>
        <v>311001505921</v>
      </c>
      <c r="W4431" s="83">
        <f>VLOOKUP(V4431,Factors!$E$6:$H$5950,4,FALSE)</f>
        <v>0.1124</v>
      </c>
      <c r="X4431" t="str">
        <f>VLOOKUP(V4431,Factors!$E$6:$F$5950,2,FALSE)</f>
        <v>3-factor</v>
      </c>
      <c r="Y4431" s="92">
        <f t="shared" si="414"/>
        <v>6580.571524</v>
      </c>
      <c r="Z4431" s="92">
        <f t="shared" si="415"/>
        <v>51965.438476000003</v>
      </c>
      <c r="AA4431" s="92">
        <f t="shared" si="416"/>
        <v>58546.01</v>
      </c>
    </row>
    <row r="4432" spans="1:27" x14ac:dyDescent="0.25">
      <c r="A4432" t="s">
        <v>866</v>
      </c>
      <c r="B4432" t="s">
        <v>929</v>
      </c>
      <c r="C4432" t="s">
        <v>930</v>
      </c>
      <c r="D4432" t="s">
        <v>867</v>
      </c>
      <c r="E4432" t="s">
        <v>868</v>
      </c>
      <c r="F4432" t="str">
        <f t="shared" si="418"/>
        <v>1505</v>
      </c>
      <c r="G4432" t="s">
        <v>44</v>
      </c>
      <c r="H4432" t="s">
        <v>45</v>
      </c>
      <c r="I4432" s="91">
        <v>660</v>
      </c>
      <c r="J4432" s="91">
        <v>1065</v>
      </c>
      <c r="K4432" s="91">
        <v>486</v>
      </c>
      <c r="L4432" s="91">
        <v>933</v>
      </c>
      <c r="M4432" s="91">
        <v>306</v>
      </c>
      <c r="N4432" s="91">
        <v>981</v>
      </c>
      <c r="O4432" s="91">
        <v>578</v>
      </c>
      <c r="P4432" s="91">
        <v>80</v>
      </c>
      <c r="Q4432" s="91">
        <v>315</v>
      </c>
      <c r="R4432" s="91">
        <v>1436</v>
      </c>
      <c r="S4432" s="91">
        <v>57</v>
      </c>
      <c r="T4432" s="91">
        <v>57</v>
      </c>
      <c r="U4432" s="91">
        <f t="shared" si="419"/>
        <v>6954</v>
      </c>
      <c r="V4432" s="82" t="str">
        <f t="shared" si="417"/>
        <v>311001505921</v>
      </c>
      <c r="W4432" s="83">
        <f>VLOOKUP(V4432,Factors!$E$6:$H$5950,4,FALSE)</f>
        <v>0.1124</v>
      </c>
      <c r="X4432" t="str">
        <f>VLOOKUP(V4432,Factors!$E$6:$F$5950,2,FALSE)</f>
        <v>3-factor</v>
      </c>
      <c r="Y4432" s="92">
        <f t="shared" si="414"/>
        <v>781.62959999999998</v>
      </c>
      <c r="Z4432" s="92">
        <f t="shared" si="415"/>
        <v>6172.3703999999998</v>
      </c>
      <c r="AA4432" s="92">
        <f t="shared" si="416"/>
        <v>6954</v>
      </c>
    </row>
    <row r="4433" spans="1:27" x14ac:dyDescent="0.25">
      <c r="A4433" t="s">
        <v>866</v>
      </c>
      <c r="B4433" t="s">
        <v>929</v>
      </c>
      <c r="C4433" t="s">
        <v>930</v>
      </c>
      <c r="D4433" t="s">
        <v>867</v>
      </c>
      <c r="E4433" t="s">
        <v>868</v>
      </c>
      <c r="F4433" t="str">
        <f t="shared" si="418"/>
        <v>1505</v>
      </c>
      <c r="G4433" t="s">
        <v>207</v>
      </c>
      <c r="H4433" t="s">
        <v>208</v>
      </c>
      <c r="I4433" s="91"/>
      <c r="J4433" s="91"/>
      <c r="K4433" s="91"/>
      <c r="L4433" s="91"/>
      <c r="M4433" s="91"/>
      <c r="N4433" s="91"/>
      <c r="O4433" s="91"/>
      <c r="P4433" s="91"/>
      <c r="Q4433" s="91"/>
      <c r="R4433" s="91"/>
      <c r="S4433" s="91"/>
      <c r="T4433" s="91">
        <v>452.34</v>
      </c>
      <c r="U4433" s="91">
        <f t="shared" si="419"/>
        <v>452.34</v>
      </c>
      <c r="V4433" s="82" t="str">
        <f t="shared" si="417"/>
        <v>311001505921</v>
      </c>
      <c r="W4433" s="83">
        <f>VLOOKUP(V4433,Factors!$E$6:$H$5950,4,FALSE)</f>
        <v>0.1124</v>
      </c>
      <c r="X4433" t="str">
        <f>VLOOKUP(V4433,Factors!$E$6:$F$5950,2,FALSE)</f>
        <v>3-factor</v>
      </c>
      <c r="Y4433" s="92">
        <f t="shared" si="414"/>
        <v>50.843015999999999</v>
      </c>
      <c r="Z4433" s="92">
        <f t="shared" si="415"/>
        <v>401.496984</v>
      </c>
      <c r="AA4433" s="92">
        <f t="shared" si="416"/>
        <v>452.34</v>
      </c>
    </row>
    <row r="4434" spans="1:27" x14ac:dyDescent="0.25">
      <c r="A4434" t="s">
        <v>866</v>
      </c>
      <c r="B4434" t="s">
        <v>929</v>
      </c>
      <c r="C4434" t="s">
        <v>930</v>
      </c>
      <c r="D4434" t="s">
        <v>867</v>
      </c>
      <c r="E4434" t="s">
        <v>868</v>
      </c>
      <c r="F4434" t="str">
        <f t="shared" si="418"/>
        <v>1505</v>
      </c>
      <c r="G4434" t="s">
        <v>128</v>
      </c>
      <c r="H4434" t="s">
        <v>129</v>
      </c>
      <c r="I4434" s="91"/>
      <c r="J4434" s="91"/>
      <c r="K4434" s="91"/>
      <c r="L4434" s="91"/>
      <c r="M4434" s="91"/>
      <c r="N4434" s="91"/>
      <c r="O4434" s="91"/>
      <c r="P4434" s="91"/>
      <c r="Q4434" s="91">
        <v>1421.19</v>
      </c>
      <c r="R4434" s="91">
        <v>-873.44</v>
      </c>
      <c r="S4434" s="91">
        <v>-502.75</v>
      </c>
      <c r="T4434" s="91"/>
      <c r="U4434" s="91">
        <f t="shared" si="419"/>
        <v>45</v>
      </c>
      <c r="V4434" s="82" t="str">
        <f t="shared" si="417"/>
        <v>311001505921</v>
      </c>
      <c r="W4434" s="83">
        <f>VLOOKUP(V4434,Factors!$E$6:$H$5950,4,FALSE)</f>
        <v>0.1124</v>
      </c>
      <c r="X4434" t="str">
        <f>VLOOKUP(V4434,Factors!$E$6:$F$5950,2,FALSE)</f>
        <v>3-factor</v>
      </c>
      <c r="Y4434" s="92">
        <f t="shared" ref="Y4434:Y4497" si="420">U4434*W4434</f>
        <v>5.0579999999999998</v>
      </c>
      <c r="Z4434" s="92">
        <f t="shared" ref="Z4434:Z4497" si="421">U4434-Y4434</f>
        <v>39.942</v>
      </c>
      <c r="AA4434" s="92">
        <f t="shared" ref="AA4434:AA4497" si="422">Y4434+Z4434</f>
        <v>45</v>
      </c>
    </row>
    <row r="4435" spans="1:27" x14ac:dyDescent="0.25">
      <c r="A4435" t="s">
        <v>866</v>
      </c>
      <c r="B4435" t="s">
        <v>929</v>
      </c>
      <c r="C4435" t="s">
        <v>930</v>
      </c>
      <c r="D4435" t="s">
        <v>867</v>
      </c>
      <c r="E4435" t="s">
        <v>868</v>
      </c>
      <c r="F4435" t="str">
        <f t="shared" si="418"/>
        <v>1505</v>
      </c>
      <c r="G4435" t="s">
        <v>71</v>
      </c>
      <c r="H4435" t="s">
        <v>72</v>
      </c>
      <c r="I4435" s="91">
        <v>56.42</v>
      </c>
      <c r="J4435" s="91"/>
      <c r="K4435" s="91"/>
      <c r="L4435" s="91">
        <v>36.950000000000003</v>
      </c>
      <c r="M4435" s="91"/>
      <c r="N4435" s="91">
        <v>63.76</v>
      </c>
      <c r="O4435" s="91"/>
      <c r="P4435" s="91"/>
      <c r="Q4435" s="91"/>
      <c r="R4435" s="91"/>
      <c r="S4435" s="91"/>
      <c r="T4435" s="91"/>
      <c r="U4435" s="91">
        <f t="shared" si="419"/>
        <v>157.13</v>
      </c>
      <c r="V4435" s="82" t="str">
        <f t="shared" si="417"/>
        <v>311001505921</v>
      </c>
      <c r="W4435" s="83">
        <f>VLOOKUP(V4435,Factors!$E$6:$H$5950,4,FALSE)</f>
        <v>0.1124</v>
      </c>
      <c r="X4435" t="str">
        <f>VLOOKUP(V4435,Factors!$E$6:$F$5950,2,FALSE)</f>
        <v>3-factor</v>
      </c>
      <c r="Y4435" s="92">
        <f t="shared" si="420"/>
        <v>17.661411999999999</v>
      </c>
      <c r="Z4435" s="92">
        <f t="shared" si="421"/>
        <v>139.46858800000001</v>
      </c>
      <c r="AA4435" s="92">
        <f t="shared" si="422"/>
        <v>157.13</v>
      </c>
    </row>
    <row r="4436" spans="1:27" x14ac:dyDescent="0.25">
      <c r="A4436" t="s">
        <v>866</v>
      </c>
      <c r="B4436" t="s">
        <v>929</v>
      </c>
      <c r="C4436" t="s">
        <v>930</v>
      </c>
      <c r="D4436" t="s">
        <v>867</v>
      </c>
      <c r="E4436" t="s">
        <v>868</v>
      </c>
      <c r="F4436" t="str">
        <f t="shared" si="418"/>
        <v>1505</v>
      </c>
      <c r="G4436" t="s">
        <v>98</v>
      </c>
      <c r="H4436" t="s">
        <v>99</v>
      </c>
      <c r="I4436" s="91">
        <v>10</v>
      </c>
      <c r="J4436" s="91"/>
      <c r="K4436" s="91"/>
      <c r="L4436" s="91"/>
      <c r="M4436" s="91"/>
      <c r="N4436" s="91"/>
      <c r="O4436" s="91"/>
      <c r="P4436" s="91">
        <v>1079.4100000000001</v>
      </c>
      <c r="Q4436" s="91"/>
      <c r="R4436" s="91"/>
      <c r="S4436" s="91">
        <v>212.76</v>
      </c>
      <c r="T4436" s="91"/>
      <c r="U4436" s="91">
        <f t="shared" si="419"/>
        <v>1302.17</v>
      </c>
      <c r="V4436" s="82" t="str">
        <f t="shared" si="417"/>
        <v>311001505921</v>
      </c>
      <c r="W4436" s="83">
        <f>VLOOKUP(V4436,Factors!$E$6:$H$5950,4,FALSE)</f>
        <v>0.1124</v>
      </c>
      <c r="X4436" t="str">
        <f>VLOOKUP(V4436,Factors!$E$6:$F$5950,2,FALSE)</f>
        <v>3-factor</v>
      </c>
      <c r="Y4436" s="92">
        <f t="shared" si="420"/>
        <v>146.36390800000001</v>
      </c>
      <c r="Z4436" s="92">
        <f t="shared" si="421"/>
        <v>1155.806092</v>
      </c>
      <c r="AA4436" s="92">
        <f t="shared" si="422"/>
        <v>1302.17</v>
      </c>
    </row>
    <row r="4437" spans="1:27" x14ac:dyDescent="0.25">
      <c r="A4437" t="s">
        <v>866</v>
      </c>
      <c r="B4437" t="s">
        <v>929</v>
      </c>
      <c r="C4437" t="s">
        <v>930</v>
      </c>
      <c r="D4437" t="s">
        <v>867</v>
      </c>
      <c r="E4437" t="s">
        <v>868</v>
      </c>
      <c r="F4437" t="str">
        <f t="shared" si="418"/>
        <v>1505</v>
      </c>
      <c r="G4437" t="s">
        <v>215</v>
      </c>
      <c r="H4437" t="s">
        <v>216</v>
      </c>
      <c r="I4437" s="91"/>
      <c r="J4437" s="91"/>
      <c r="K4437" s="91">
        <v>7.92</v>
      </c>
      <c r="L4437" s="91">
        <v>47.66</v>
      </c>
      <c r="M4437" s="91">
        <v>39.880000000000003</v>
      </c>
      <c r="N4437" s="91">
        <v>39.950000000000003</v>
      </c>
      <c r="O4437" s="91">
        <v>31.96</v>
      </c>
      <c r="P4437" s="91">
        <v>31.96</v>
      </c>
      <c r="Q4437" s="91">
        <v>15.98</v>
      </c>
      <c r="R4437" s="91">
        <v>47.94</v>
      </c>
      <c r="S4437" s="91">
        <v>49.35</v>
      </c>
      <c r="T4437" s="91">
        <v>31.84</v>
      </c>
      <c r="U4437" s="91">
        <f t="shared" si="419"/>
        <v>344.44</v>
      </c>
      <c r="V4437" s="82" t="str">
        <f t="shared" si="417"/>
        <v>311001505921</v>
      </c>
      <c r="W4437" s="83">
        <f>VLOOKUP(V4437,Factors!$E$6:$H$5950,4,FALSE)</f>
        <v>0.1124</v>
      </c>
      <c r="X4437" t="str">
        <f>VLOOKUP(V4437,Factors!$E$6:$F$5950,2,FALSE)</f>
        <v>3-factor</v>
      </c>
      <c r="Y4437" s="92">
        <f t="shared" si="420"/>
        <v>38.715055999999997</v>
      </c>
      <c r="Z4437" s="92">
        <f t="shared" si="421"/>
        <v>305.72494399999999</v>
      </c>
      <c r="AA4437" s="92">
        <f t="shared" si="422"/>
        <v>344.44</v>
      </c>
    </row>
    <row r="4438" spans="1:27" x14ac:dyDescent="0.25">
      <c r="A4438" t="s">
        <v>866</v>
      </c>
      <c r="B4438" t="s">
        <v>929</v>
      </c>
      <c r="C4438" t="s">
        <v>930</v>
      </c>
      <c r="D4438" t="s">
        <v>867</v>
      </c>
      <c r="E4438" t="s">
        <v>868</v>
      </c>
      <c r="F4438" t="str">
        <f t="shared" si="418"/>
        <v>1505</v>
      </c>
      <c r="G4438" t="s">
        <v>130</v>
      </c>
      <c r="H4438" t="s">
        <v>131</v>
      </c>
      <c r="I4438" s="91"/>
      <c r="J4438" s="91"/>
      <c r="K4438" s="91">
        <v>47.5</v>
      </c>
      <c r="L4438" s="91"/>
      <c r="M4438" s="91"/>
      <c r="N4438" s="91"/>
      <c r="O4438" s="91"/>
      <c r="P4438" s="91"/>
      <c r="Q4438" s="91"/>
      <c r="R4438" s="91">
        <v>5.2</v>
      </c>
      <c r="S4438" s="91">
        <v>23.26</v>
      </c>
      <c r="T4438" s="91"/>
      <c r="U4438" s="91">
        <f t="shared" si="419"/>
        <v>75.960000000000008</v>
      </c>
      <c r="V4438" s="82" t="str">
        <f t="shared" si="417"/>
        <v>311001505921</v>
      </c>
      <c r="W4438" s="83">
        <f>VLOOKUP(V4438,Factors!$E$6:$H$5950,4,FALSE)</f>
        <v>0.1124</v>
      </c>
      <c r="X4438" t="str">
        <f>VLOOKUP(V4438,Factors!$E$6:$F$5950,2,FALSE)</f>
        <v>3-factor</v>
      </c>
      <c r="Y4438" s="92">
        <f t="shared" si="420"/>
        <v>8.537904000000001</v>
      </c>
      <c r="Z4438" s="92">
        <f t="shared" si="421"/>
        <v>67.42209600000001</v>
      </c>
      <c r="AA4438" s="92">
        <f t="shared" si="422"/>
        <v>75.960000000000008</v>
      </c>
    </row>
    <row r="4439" spans="1:27" x14ac:dyDescent="0.25">
      <c r="A4439" t="s">
        <v>866</v>
      </c>
      <c r="B4439" t="s">
        <v>929</v>
      </c>
      <c r="C4439" t="s">
        <v>930</v>
      </c>
      <c r="D4439" t="s">
        <v>867</v>
      </c>
      <c r="E4439" t="s">
        <v>868</v>
      </c>
      <c r="F4439" t="str">
        <f t="shared" si="418"/>
        <v>1505</v>
      </c>
      <c r="G4439" t="s">
        <v>136</v>
      </c>
      <c r="H4439" t="s">
        <v>137</v>
      </c>
      <c r="I4439" s="91"/>
      <c r="J4439" s="91">
        <v>97.59</v>
      </c>
      <c r="K4439" s="91">
        <v>45</v>
      </c>
      <c r="L4439" s="91"/>
      <c r="M4439" s="91"/>
      <c r="N4439" s="91"/>
      <c r="O4439" s="91"/>
      <c r="P4439" s="91"/>
      <c r="Q4439" s="91"/>
      <c r="R4439" s="91"/>
      <c r="S4439" s="91"/>
      <c r="T4439" s="91"/>
      <c r="U4439" s="91">
        <f t="shared" si="419"/>
        <v>142.59</v>
      </c>
      <c r="V4439" s="82" t="str">
        <f t="shared" si="417"/>
        <v>311001505921</v>
      </c>
      <c r="W4439" s="83">
        <f>VLOOKUP(V4439,Factors!$E$6:$H$5950,4,FALSE)</f>
        <v>0.1124</v>
      </c>
      <c r="X4439" t="str">
        <f>VLOOKUP(V4439,Factors!$E$6:$F$5950,2,FALSE)</f>
        <v>3-factor</v>
      </c>
      <c r="Y4439" s="92">
        <f t="shared" si="420"/>
        <v>16.027115999999999</v>
      </c>
      <c r="Z4439" s="92">
        <f t="shared" si="421"/>
        <v>126.562884</v>
      </c>
      <c r="AA4439" s="92">
        <f t="shared" si="422"/>
        <v>142.59</v>
      </c>
    </row>
    <row r="4440" spans="1:27" x14ac:dyDescent="0.25">
      <c r="A4440" t="s">
        <v>866</v>
      </c>
      <c r="B4440" t="s">
        <v>929</v>
      </c>
      <c r="C4440" t="s">
        <v>930</v>
      </c>
      <c r="D4440" t="s">
        <v>867</v>
      </c>
      <c r="E4440" t="s">
        <v>868</v>
      </c>
      <c r="F4440" t="str">
        <f t="shared" si="418"/>
        <v>1505</v>
      </c>
      <c r="G4440" t="s">
        <v>102</v>
      </c>
      <c r="H4440" t="s">
        <v>103</v>
      </c>
      <c r="I4440" s="91">
        <v>2630.21</v>
      </c>
      <c r="J4440" s="91">
        <v>4124.62</v>
      </c>
      <c r="K4440" s="91">
        <v>2792.09</v>
      </c>
      <c r="L4440" s="91">
        <v>11706.37</v>
      </c>
      <c r="M4440" s="91">
        <v>764.01</v>
      </c>
      <c r="N4440" s="91">
        <v>3387.27</v>
      </c>
      <c r="O4440" s="91">
        <v>2372.62</v>
      </c>
      <c r="P4440" s="91">
        <v>-4247.62</v>
      </c>
      <c r="Q4440" s="91">
        <v>10453.66</v>
      </c>
      <c r="R4440" s="91">
        <v>25</v>
      </c>
      <c r="S4440" s="91">
        <v>-2159</v>
      </c>
      <c r="T4440" s="91">
        <v>4492</v>
      </c>
      <c r="U4440" s="91">
        <f t="shared" si="419"/>
        <v>36341.229999999996</v>
      </c>
      <c r="V4440" s="82" t="str">
        <f t="shared" si="417"/>
        <v>311001505921</v>
      </c>
      <c r="W4440" s="83">
        <f>VLOOKUP(V4440,Factors!$E$6:$H$5950,4,FALSE)</f>
        <v>0.1124</v>
      </c>
      <c r="X4440" t="str">
        <f>VLOOKUP(V4440,Factors!$E$6:$F$5950,2,FALSE)</f>
        <v>3-factor</v>
      </c>
      <c r="Y4440" s="92">
        <f t="shared" si="420"/>
        <v>4084.7542519999997</v>
      </c>
      <c r="Z4440" s="92">
        <f t="shared" si="421"/>
        <v>32256.475747999997</v>
      </c>
      <c r="AA4440" s="92">
        <f t="shared" si="422"/>
        <v>36341.229999999996</v>
      </c>
    </row>
    <row r="4441" spans="1:27" x14ac:dyDescent="0.25">
      <c r="A4441" t="s">
        <v>866</v>
      </c>
      <c r="B4441" t="s">
        <v>929</v>
      </c>
      <c r="C4441" t="s">
        <v>930</v>
      </c>
      <c r="D4441" t="s">
        <v>867</v>
      </c>
      <c r="E4441" t="s">
        <v>868</v>
      </c>
      <c r="F4441" t="str">
        <f t="shared" si="418"/>
        <v>1505</v>
      </c>
      <c r="G4441" t="s">
        <v>495</v>
      </c>
      <c r="H4441" t="s">
        <v>496</v>
      </c>
      <c r="I4441" s="91">
        <v>5383</v>
      </c>
      <c r="J4441" s="91">
        <v>19722</v>
      </c>
      <c r="K4441" s="91">
        <v>3013.4</v>
      </c>
      <c r="L4441" s="91">
        <v>8471</v>
      </c>
      <c r="M4441" s="91">
        <v>3209</v>
      </c>
      <c r="N4441" s="91">
        <v>4491.99</v>
      </c>
      <c r="O4441" s="91">
        <v>4980.08</v>
      </c>
      <c r="P4441" s="91">
        <v>1339</v>
      </c>
      <c r="Q4441" s="91">
        <v>1215</v>
      </c>
      <c r="R4441" s="91">
        <v>1333.99</v>
      </c>
      <c r="S4441" s="91">
        <v>485</v>
      </c>
      <c r="T4441" s="91">
        <v>2957</v>
      </c>
      <c r="U4441" s="91">
        <f t="shared" si="419"/>
        <v>56600.46</v>
      </c>
      <c r="V4441" s="82" t="str">
        <f t="shared" si="417"/>
        <v>311001505921</v>
      </c>
      <c r="W4441" s="83">
        <f>VLOOKUP(V4441,Factors!$E$6:$H$5950,4,FALSE)</f>
        <v>0.1124</v>
      </c>
      <c r="X4441" t="str">
        <f>VLOOKUP(V4441,Factors!$E$6:$F$5950,2,FALSE)</f>
        <v>3-factor</v>
      </c>
      <c r="Y4441" s="92">
        <f t="shared" si="420"/>
        <v>6361.8917039999997</v>
      </c>
      <c r="Z4441" s="92">
        <f t="shared" si="421"/>
        <v>50238.568295999998</v>
      </c>
      <c r="AA4441" s="92">
        <f t="shared" si="422"/>
        <v>56600.46</v>
      </c>
    </row>
    <row r="4442" spans="1:27" x14ac:dyDescent="0.25">
      <c r="A4442" t="s">
        <v>866</v>
      </c>
      <c r="B4442" t="s">
        <v>929</v>
      </c>
      <c r="C4442" t="s">
        <v>930</v>
      </c>
      <c r="D4442" t="s">
        <v>867</v>
      </c>
      <c r="E4442" t="s">
        <v>868</v>
      </c>
      <c r="F4442" t="str">
        <f t="shared" si="418"/>
        <v>1505</v>
      </c>
      <c r="G4442" t="s">
        <v>357</v>
      </c>
      <c r="H4442" t="s">
        <v>358</v>
      </c>
      <c r="I4442" s="91"/>
      <c r="J4442" s="91">
        <v>2250</v>
      </c>
      <c r="K4442" s="91"/>
      <c r="L4442" s="91"/>
      <c r="M4442" s="91"/>
      <c r="N4442" s="91"/>
      <c r="O4442" s="91"/>
      <c r="P4442" s="91"/>
      <c r="Q4442" s="91"/>
      <c r="R4442" s="91"/>
      <c r="S4442" s="91"/>
      <c r="T4442" s="91"/>
      <c r="U4442" s="91">
        <f t="shared" si="419"/>
        <v>2250</v>
      </c>
      <c r="V4442" s="82" t="str">
        <f t="shared" si="417"/>
        <v>311001505921</v>
      </c>
      <c r="W4442" s="83">
        <f>VLOOKUP(V4442,Factors!$E$6:$H$5950,4,FALSE)</f>
        <v>0.1124</v>
      </c>
      <c r="X4442" t="str">
        <f>VLOOKUP(V4442,Factors!$E$6:$F$5950,2,FALSE)</f>
        <v>3-factor</v>
      </c>
      <c r="Y4442" s="92">
        <f t="shared" si="420"/>
        <v>252.9</v>
      </c>
      <c r="Z4442" s="92">
        <f t="shared" si="421"/>
        <v>1997.1</v>
      </c>
      <c r="AA4442" s="92">
        <f t="shared" si="422"/>
        <v>2250</v>
      </c>
    </row>
    <row r="4443" spans="1:27" x14ac:dyDescent="0.25">
      <c r="A4443" t="s">
        <v>866</v>
      </c>
      <c r="B4443" t="s">
        <v>929</v>
      </c>
      <c r="C4443" t="s">
        <v>930</v>
      </c>
      <c r="D4443" t="s">
        <v>867</v>
      </c>
      <c r="E4443" t="s">
        <v>868</v>
      </c>
      <c r="F4443" t="str">
        <f t="shared" si="418"/>
        <v>1505</v>
      </c>
      <c r="G4443" t="s">
        <v>144</v>
      </c>
      <c r="H4443" t="s">
        <v>145</v>
      </c>
      <c r="I4443" s="91"/>
      <c r="J4443" s="91"/>
      <c r="K4443" s="91">
        <v>24.22</v>
      </c>
      <c r="L4443" s="91">
        <v>207.22</v>
      </c>
      <c r="M4443" s="91">
        <v>116.58</v>
      </c>
      <c r="N4443" s="91">
        <v>70.58</v>
      </c>
      <c r="O4443" s="91"/>
      <c r="P4443" s="91">
        <v>150.44999999999999</v>
      </c>
      <c r="Q4443" s="91"/>
      <c r="R4443" s="91">
        <v>12</v>
      </c>
      <c r="S4443" s="91"/>
      <c r="T4443" s="91">
        <v>93.15</v>
      </c>
      <c r="U4443" s="91">
        <f t="shared" si="419"/>
        <v>674.19999999999993</v>
      </c>
      <c r="V4443" s="82" t="str">
        <f t="shared" si="417"/>
        <v>311001505921</v>
      </c>
      <c r="W4443" s="83">
        <f>VLOOKUP(V4443,Factors!$E$6:$H$5950,4,FALSE)</f>
        <v>0.1124</v>
      </c>
      <c r="X4443" t="str">
        <f>VLOOKUP(V4443,Factors!$E$6:$F$5950,2,FALSE)</f>
        <v>3-factor</v>
      </c>
      <c r="Y4443" s="92">
        <f t="shared" si="420"/>
        <v>75.780079999999998</v>
      </c>
      <c r="Z4443" s="92">
        <f t="shared" si="421"/>
        <v>598.41991999999993</v>
      </c>
      <c r="AA4443" s="92">
        <f t="shared" si="422"/>
        <v>674.19999999999993</v>
      </c>
    </row>
    <row r="4444" spans="1:27" x14ac:dyDescent="0.25">
      <c r="A4444" t="s">
        <v>866</v>
      </c>
      <c r="B4444" t="s">
        <v>929</v>
      </c>
      <c r="C4444" t="s">
        <v>930</v>
      </c>
      <c r="D4444" t="s">
        <v>867</v>
      </c>
      <c r="E4444" t="s">
        <v>868</v>
      </c>
      <c r="F4444" t="str">
        <f t="shared" si="418"/>
        <v>1505</v>
      </c>
      <c r="G4444" t="s">
        <v>217</v>
      </c>
      <c r="H4444" t="s">
        <v>218</v>
      </c>
      <c r="I4444" s="91"/>
      <c r="J4444" s="91"/>
      <c r="K4444" s="91"/>
      <c r="L4444" s="91"/>
      <c r="M4444" s="91"/>
      <c r="N4444" s="91"/>
      <c r="O4444" s="91"/>
      <c r="P4444" s="91"/>
      <c r="Q4444" s="91"/>
      <c r="R4444" s="91"/>
      <c r="S4444" s="91"/>
      <c r="T4444" s="91">
        <v>1.5</v>
      </c>
      <c r="U4444" s="91">
        <f t="shared" si="419"/>
        <v>1.5</v>
      </c>
      <c r="V4444" s="82" t="str">
        <f t="shared" si="417"/>
        <v>311001505921</v>
      </c>
      <c r="W4444" s="83">
        <f>VLOOKUP(V4444,Factors!$E$6:$H$5950,4,FALSE)</f>
        <v>0.1124</v>
      </c>
      <c r="X4444" t="str">
        <f>VLOOKUP(V4444,Factors!$E$6:$F$5950,2,FALSE)</f>
        <v>3-factor</v>
      </c>
      <c r="Y4444" s="92">
        <f t="shared" si="420"/>
        <v>0.1686</v>
      </c>
      <c r="Z4444" s="92">
        <f t="shared" si="421"/>
        <v>1.3313999999999999</v>
      </c>
      <c r="AA4444" s="92">
        <f t="shared" si="422"/>
        <v>1.5</v>
      </c>
    </row>
    <row r="4445" spans="1:27" x14ac:dyDescent="0.25">
      <c r="A4445" t="s">
        <v>866</v>
      </c>
      <c r="B4445" t="s">
        <v>929</v>
      </c>
      <c r="C4445" t="s">
        <v>930</v>
      </c>
      <c r="D4445" t="s">
        <v>867</v>
      </c>
      <c r="E4445" t="s">
        <v>868</v>
      </c>
      <c r="F4445" t="str">
        <f t="shared" si="418"/>
        <v>1505</v>
      </c>
      <c r="G4445" t="s">
        <v>146</v>
      </c>
      <c r="H4445" t="s">
        <v>147</v>
      </c>
      <c r="I4445" s="91"/>
      <c r="J4445" s="91">
        <v>190.6</v>
      </c>
      <c r="K4445" s="91"/>
      <c r="L4445" s="91"/>
      <c r="M4445" s="91">
        <v>492.49</v>
      </c>
      <c r="N4445" s="91">
        <v>593.08000000000004</v>
      </c>
      <c r="O4445" s="91">
        <v>307.85000000000002</v>
      </c>
      <c r="P4445" s="91"/>
      <c r="Q4445" s="91"/>
      <c r="R4445" s="91"/>
      <c r="S4445" s="91">
        <v>2029.72</v>
      </c>
      <c r="T4445" s="91"/>
      <c r="U4445" s="91">
        <f t="shared" si="419"/>
        <v>3613.74</v>
      </c>
      <c r="V4445" s="82" t="str">
        <f t="shared" si="417"/>
        <v>311001505921</v>
      </c>
      <c r="W4445" s="83">
        <f>VLOOKUP(V4445,Factors!$E$6:$H$5950,4,FALSE)</f>
        <v>0.1124</v>
      </c>
      <c r="X4445" t="str">
        <f>VLOOKUP(V4445,Factors!$E$6:$F$5950,2,FALSE)</f>
        <v>3-factor</v>
      </c>
      <c r="Y4445" s="92">
        <f t="shared" si="420"/>
        <v>406.18437599999999</v>
      </c>
      <c r="Z4445" s="92">
        <f t="shared" si="421"/>
        <v>3207.5556239999996</v>
      </c>
      <c r="AA4445" s="92">
        <f t="shared" si="422"/>
        <v>3613.74</v>
      </c>
    </row>
    <row r="4446" spans="1:27" x14ac:dyDescent="0.25">
      <c r="A4446" t="s">
        <v>866</v>
      </c>
      <c r="B4446" t="s">
        <v>929</v>
      </c>
      <c r="C4446" t="s">
        <v>930</v>
      </c>
      <c r="D4446" t="s">
        <v>867</v>
      </c>
      <c r="E4446" t="s">
        <v>868</v>
      </c>
      <c r="F4446" t="str">
        <f t="shared" si="418"/>
        <v>1505</v>
      </c>
      <c r="G4446" t="s">
        <v>148</v>
      </c>
      <c r="H4446" t="s">
        <v>149</v>
      </c>
      <c r="I4446" s="91"/>
      <c r="J4446" s="91"/>
      <c r="K4446" s="91">
        <v>535.5</v>
      </c>
      <c r="L4446" s="91"/>
      <c r="M4446" s="91"/>
      <c r="N4446" s="91"/>
      <c r="O4446" s="91"/>
      <c r="P4446" s="91">
        <v>1466.62</v>
      </c>
      <c r="Q4446" s="91">
        <v>-733.31</v>
      </c>
      <c r="R4446" s="91"/>
      <c r="S4446" s="91"/>
      <c r="T4446" s="91"/>
      <c r="U4446" s="91">
        <f t="shared" si="419"/>
        <v>1268.81</v>
      </c>
      <c r="V4446" s="82" t="str">
        <f t="shared" si="417"/>
        <v>311001505921</v>
      </c>
      <c r="W4446" s="83">
        <f>VLOOKUP(V4446,Factors!$E$6:$H$5950,4,FALSE)</f>
        <v>0.1124</v>
      </c>
      <c r="X4446" t="str">
        <f>VLOOKUP(V4446,Factors!$E$6:$F$5950,2,FALSE)</f>
        <v>3-factor</v>
      </c>
      <c r="Y4446" s="92">
        <f t="shared" si="420"/>
        <v>142.61424399999999</v>
      </c>
      <c r="Z4446" s="92">
        <f t="shared" si="421"/>
        <v>1126.1957560000001</v>
      </c>
      <c r="AA4446" s="92">
        <f t="shared" si="422"/>
        <v>1268.81</v>
      </c>
    </row>
    <row r="4447" spans="1:27" x14ac:dyDescent="0.25">
      <c r="A4447" t="s">
        <v>866</v>
      </c>
      <c r="B4447" t="s">
        <v>929</v>
      </c>
      <c r="C4447" t="s">
        <v>930</v>
      </c>
      <c r="D4447" t="s">
        <v>931</v>
      </c>
      <c r="E4447" t="s">
        <v>932</v>
      </c>
      <c r="F4447" t="str">
        <f t="shared" si="418"/>
        <v>1670</v>
      </c>
      <c r="G4447" t="s">
        <v>316</v>
      </c>
      <c r="H4447" t="s">
        <v>317</v>
      </c>
      <c r="I4447" s="91"/>
      <c r="J4447" s="91"/>
      <c r="K4447" s="91"/>
      <c r="L4447" s="91"/>
      <c r="M4447" s="91"/>
      <c r="N4447" s="91"/>
      <c r="O4447" s="91"/>
      <c r="P4447" s="91"/>
      <c r="Q4447" s="91"/>
      <c r="R4447" s="91"/>
      <c r="S4447" s="91"/>
      <c r="T4447" s="91">
        <v>50</v>
      </c>
      <c r="U4447" s="91">
        <f t="shared" si="419"/>
        <v>50</v>
      </c>
      <c r="V4447" s="82" t="str">
        <f t="shared" si="417"/>
        <v>311001670921</v>
      </c>
      <c r="W4447" s="83">
        <f>VLOOKUP(V4447,Factors!$E$6:$H$5950,4,FALSE)</f>
        <v>0.10765</v>
      </c>
      <c r="X4447" t="str">
        <f>VLOOKUP(V4447,Factors!$E$6:$F$5950,2,FALSE)</f>
        <v>Employee Cost</v>
      </c>
      <c r="Y4447" s="92">
        <f t="shared" si="420"/>
        <v>5.3824999999999994</v>
      </c>
      <c r="Z4447" s="92">
        <f t="shared" si="421"/>
        <v>44.6175</v>
      </c>
      <c r="AA4447" s="92">
        <f t="shared" si="422"/>
        <v>50</v>
      </c>
    </row>
    <row r="4448" spans="1:27" x14ac:dyDescent="0.25">
      <c r="A4448" t="s">
        <v>866</v>
      </c>
      <c r="B4448" t="s">
        <v>929</v>
      </c>
      <c r="C4448" t="s">
        <v>930</v>
      </c>
      <c r="D4448" t="s">
        <v>933</v>
      </c>
      <c r="E4448" t="s">
        <v>934</v>
      </c>
      <c r="F4448" t="str">
        <f t="shared" si="418"/>
        <v>4536</v>
      </c>
      <c r="G4448" t="s">
        <v>495</v>
      </c>
      <c r="H4448" t="s">
        <v>496</v>
      </c>
      <c r="I4448" s="91">
        <v>1199.4000000000001</v>
      </c>
      <c r="J4448" s="91"/>
      <c r="K4448" s="91"/>
      <c r="L4448" s="91"/>
      <c r="M4448" s="91"/>
      <c r="N4448" s="91"/>
      <c r="O4448" s="91"/>
      <c r="P4448" s="91"/>
      <c r="Q4448" s="91"/>
      <c r="R4448" s="91"/>
      <c r="S4448" s="91"/>
      <c r="T4448" s="91"/>
      <c r="U4448" s="91">
        <f t="shared" si="419"/>
        <v>1199.4000000000001</v>
      </c>
      <c r="V4448" s="82" t="str">
        <f t="shared" si="417"/>
        <v>311004536921</v>
      </c>
      <c r="W4448" s="83">
        <f>VLOOKUP(V4448,Factors!$E$6:$H$5950,4,FALSE)</f>
        <v>0.10765</v>
      </c>
      <c r="X4448" t="str">
        <f>VLOOKUP(V4448,Factors!$E$6:$F$5950,2,FALSE)</f>
        <v>Employee Cost</v>
      </c>
      <c r="Y4448" s="92">
        <f t="shared" si="420"/>
        <v>129.11541</v>
      </c>
      <c r="Z4448" s="92">
        <f t="shared" si="421"/>
        <v>1070.2845900000002</v>
      </c>
      <c r="AA4448" s="92">
        <f t="shared" si="422"/>
        <v>1199.4000000000001</v>
      </c>
    </row>
    <row r="4449" spans="1:27" x14ac:dyDescent="0.25">
      <c r="A4449" t="s">
        <v>866</v>
      </c>
      <c r="B4449" t="s">
        <v>935</v>
      </c>
      <c r="C4449" t="s">
        <v>936</v>
      </c>
      <c r="D4449" t="s">
        <v>867</v>
      </c>
      <c r="E4449" t="s">
        <v>868</v>
      </c>
      <c r="F4449" t="str">
        <f t="shared" si="418"/>
        <v>1505</v>
      </c>
      <c r="G4449" t="s">
        <v>102</v>
      </c>
      <c r="H4449" t="s">
        <v>103</v>
      </c>
      <c r="I4449" s="91"/>
      <c r="J4449" s="91"/>
      <c r="K4449" s="91"/>
      <c r="L4449" s="91"/>
      <c r="M4449" s="91"/>
      <c r="N4449" s="91"/>
      <c r="O4449" s="91"/>
      <c r="P4449" s="91"/>
      <c r="Q4449" s="91"/>
      <c r="R4449" s="91"/>
      <c r="S4449" s="91"/>
      <c r="T4449" s="91">
        <v>2904.9</v>
      </c>
      <c r="U4449" s="91">
        <f t="shared" si="419"/>
        <v>2904.9</v>
      </c>
      <c r="V4449" s="82" t="str">
        <f t="shared" si="417"/>
        <v>312001505921</v>
      </c>
      <c r="W4449" s="83">
        <f>VLOOKUP(V4449,Factors!$E$6:$H$5950,4,FALSE)</f>
        <v>0.10765</v>
      </c>
      <c r="X4449" t="str">
        <f>VLOOKUP(V4449,Factors!$E$6:$F$5950,2,FALSE)</f>
        <v>Employee Cost</v>
      </c>
      <c r="Y4449" s="92">
        <f t="shared" si="420"/>
        <v>312.71248500000002</v>
      </c>
      <c r="Z4449" s="92">
        <f t="shared" si="421"/>
        <v>2592.1875150000001</v>
      </c>
      <c r="AA4449" s="92">
        <f t="shared" si="422"/>
        <v>2904.9</v>
      </c>
    </row>
    <row r="4450" spans="1:27" x14ac:dyDescent="0.25">
      <c r="A4450" t="s">
        <v>866</v>
      </c>
      <c r="B4450" t="s">
        <v>935</v>
      </c>
      <c r="C4450" t="s">
        <v>936</v>
      </c>
      <c r="D4450" t="s">
        <v>937</v>
      </c>
      <c r="E4450" t="s">
        <v>938</v>
      </c>
      <c r="F4450" t="str">
        <f t="shared" si="418"/>
        <v>4560</v>
      </c>
      <c r="G4450" t="s">
        <v>44</v>
      </c>
      <c r="H4450" t="s">
        <v>45</v>
      </c>
      <c r="I4450" s="91">
        <v>940</v>
      </c>
      <c r="J4450" s="91">
        <v>4839</v>
      </c>
      <c r="K4450" s="91">
        <v>627</v>
      </c>
      <c r="L4450" s="91">
        <v>5103</v>
      </c>
      <c r="M4450" s="91">
        <v>-306</v>
      </c>
      <c r="N4450" s="91">
        <v>3316</v>
      </c>
      <c r="O4450" s="91">
        <v>513</v>
      </c>
      <c r="P4450" s="91"/>
      <c r="Q4450" s="91">
        <v>9411</v>
      </c>
      <c r="R4450" s="91">
        <v>3450.5</v>
      </c>
      <c r="S4450" s="91">
        <v>-57</v>
      </c>
      <c r="T4450" s="91">
        <v>2574</v>
      </c>
      <c r="U4450" s="91">
        <f t="shared" si="419"/>
        <v>30410.5</v>
      </c>
      <c r="V4450" s="82" t="str">
        <f t="shared" si="417"/>
        <v>312004560921</v>
      </c>
      <c r="W4450" s="83">
        <f>VLOOKUP(V4450,Factors!$E$6:$H$5950,4,FALSE)</f>
        <v>0.10765</v>
      </c>
      <c r="X4450" t="str">
        <f>VLOOKUP(V4450,Factors!$E$6:$F$5950,2,FALSE)</f>
        <v>Employee Cost</v>
      </c>
      <c r="Y4450" s="92">
        <f t="shared" si="420"/>
        <v>3273.690325</v>
      </c>
      <c r="Z4450" s="92">
        <f t="shared" si="421"/>
        <v>27136.809675</v>
      </c>
      <c r="AA4450" s="92">
        <f t="shared" si="422"/>
        <v>30410.5</v>
      </c>
    </row>
    <row r="4451" spans="1:27" x14ac:dyDescent="0.25">
      <c r="A4451" t="s">
        <v>866</v>
      </c>
      <c r="B4451" t="s">
        <v>939</v>
      </c>
      <c r="C4451" t="s">
        <v>940</v>
      </c>
      <c r="D4451" t="s">
        <v>867</v>
      </c>
      <c r="E4451" t="s">
        <v>868</v>
      </c>
      <c r="F4451" t="str">
        <f t="shared" si="418"/>
        <v>1505</v>
      </c>
      <c r="G4451" t="s">
        <v>110</v>
      </c>
      <c r="H4451" t="s">
        <v>111</v>
      </c>
      <c r="I4451" s="91">
        <v>10340.44</v>
      </c>
      <c r="J4451" s="91">
        <v>10340.44</v>
      </c>
      <c r="K4451" s="91">
        <v>11212</v>
      </c>
      <c r="L4451" s="91">
        <v>11212</v>
      </c>
      <c r="M4451" s="91">
        <v>9343.33</v>
      </c>
      <c r="N4451" s="91">
        <v>8154.18</v>
      </c>
      <c r="O4451" s="91">
        <v>10651.4</v>
      </c>
      <c r="P4451" s="91">
        <v>10277.67</v>
      </c>
      <c r="Q4451" s="91">
        <v>10090.799999999999</v>
      </c>
      <c r="R4451" s="91">
        <v>10702.36</v>
      </c>
      <c r="S4451" s="91">
        <v>10192.73</v>
      </c>
      <c r="T4451" s="91">
        <v>9632.1299999999992</v>
      </c>
      <c r="U4451" s="91">
        <f t="shared" si="419"/>
        <v>122149.48000000001</v>
      </c>
      <c r="V4451" s="82" t="str">
        <f t="shared" si="417"/>
        <v>313001505921</v>
      </c>
      <c r="W4451" s="83">
        <f>VLOOKUP(V4451,Factors!$E$6:$H$5950,4,FALSE)</f>
        <v>0.10765</v>
      </c>
      <c r="X4451" t="str">
        <f>VLOOKUP(V4451,Factors!$E$6:$F$5950,2,FALSE)</f>
        <v>Employee Cost</v>
      </c>
      <c r="Y4451" s="92">
        <f t="shared" si="420"/>
        <v>13149.391522</v>
      </c>
      <c r="Z4451" s="92">
        <f t="shared" si="421"/>
        <v>109000.08847800001</v>
      </c>
      <c r="AA4451" s="92">
        <f t="shared" si="422"/>
        <v>122149.48000000001</v>
      </c>
    </row>
    <row r="4452" spans="1:27" x14ac:dyDescent="0.25">
      <c r="A4452" t="s">
        <v>866</v>
      </c>
      <c r="B4452" t="s">
        <v>939</v>
      </c>
      <c r="C4452" t="s">
        <v>940</v>
      </c>
      <c r="D4452" t="s">
        <v>867</v>
      </c>
      <c r="E4452" t="s">
        <v>868</v>
      </c>
      <c r="F4452" t="str">
        <f t="shared" si="418"/>
        <v>1505</v>
      </c>
      <c r="G4452" t="s">
        <v>112</v>
      </c>
      <c r="H4452" t="s">
        <v>113</v>
      </c>
      <c r="I4452" s="91">
        <v>2082.2600000000002</v>
      </c>
      <c r="J4452" s="91">
        <v>1818.18</v>
      </c>
      <c r="K4452" s="91">
        <v>1818.18</v>
      </c>
      <c r="L4452" s="91">
        <v>1818.18</v>
      </c>
      <c r="M4452" s="91">
        <v>1944.18</v>
      </c>
      <c r="N4452" s="91">
        <v>1818.18</v>
      </c>
      <c r="O4452" s="91">
        <v>2134.5100000000002</v>
      </c>
      <c r="P4452" s="91">
        <v>1818.18</v>
      </c>
      <c r="Q4452" s="91">
        <v>1818.18</v>
      </c>
      <c r="R4452" s="91">
        <v>1818.18</v>
      </c>
      <c r="S4452" s="91">
        <v>1818.18</v>
      </c>
      <c r="T4452" s="91">
        <v>2041.51</v>
      </c>
      <c r="U4452" s="91">
        <f t="shared" si="419"/>
        <v>22747.9</v>
      </c>
      <c r="V4452" s="82" t="str">
        <f t="shared" si="417"/>
        <v>313001505921</v>
      </c>
      <c r="W4452" s="83">
        <f>VLOOKUP(V4452,Factors!$E$6:$H$5950,4,FALSE)</f>
        <v>0.10765</v>
      </c>
      <c r="X4452" t="str">
        <f>VLOOKUP(V4452,Factors!$E$6:$F$5950,2,FALSE)</f>
        <v>Employee Cost</v>
      </c>
      <c r="Y4452" s="92">
        <f t="shared" si="420"/>
        <v>2448.8114350000001</v>
      </c>
      <c r="Z4452" s="92">
        <f t="shared" si="421"/>
        <v>20299.088565000002</v>
      </c>
      <c r="AA4452" s="92">
        <f t="shared" si="422"/>
        <v>22747.9</v>
      </c>
    </row>
    <row r="4453" spans="1:27" x14ac:dyDescent="0.25">
      <c r="A4453" t="s">
        <v>866</v>
      </c>
      <c r="B4453" t="s">
        <v>939</v>
      </c>
      <c r="C4453" t="s">
        <v>940</v>
      </c>
      <c r="D4453" t="s">
        <v>867</v>
      </c>
      <c r="E4453" t="s">
        <v>868</v>
      </c>
      <c r="F4453" t="str">
        <f t="shared" si="418"/>
        <v>1505</v>
      </c>
      <c r="G4453" t="s">
        <v>88</v>
      </c>
      <c r="H4453" t="s">
        <v>89</v>
      </c>
      <c r="I4453" s="91">
        <v>1459.18</v>
      </c>
      <c r="J4453" s="91">
        <v>1459.18</v>
      </c>
      <c r="K4453" s="91">
        <v>1510.26</v>
      </c>
      <c r="L4453" s="91">
        <v>1510.26</v>
      </c>
      <c r="M4453" s="91">
        <v>1510.27</v>
      </c>
      <c r="N4453" s="91">
        <v>1510.27</v>
      </c>
      <c r="O4453" s="91">
        <v>1510.26</v>
      </c>
      <c r="P4453" s="91">
        <v>1510.26</v>
      </c>
      <c r="Q4453" s="91">
        <v>1510.25</v>
      </c>
      <c r="R4453" s="91">
        <v>1510.26</v>
      </c>
      <c r="S4453" s="91">
        <v>1510.26</v>
      </c>
      <c r="T4453" s="91">
        <v>1510.26</v>
      </c>
      <c r="U4453" s="91">
        <f t="shared" si="419"/>
        <v>18020.969999999998</v>
      </c>
      <c r="V4453" s="82" t="str">
        <f t="shared" si="417"/>
        <v>313001505921</v>
      </c>
      <c r="W4453" s="83">
        <f>VLOOKUP(V4453,Factors!$E$6:$H$5950,4,FALSE)</f>
        <v>0.10765</v>
      </c>
      <c r="X4453" t="str">
        <f>VLOOKUP(V4453,Factors!$E$6:$F$5950,2,FALSE)</f>
        <v>Employee Cost</v>
      </c>
      <c r="Y4453" s="92">
        <f t="shared" si="420"/>
        <v>1939.9574204999997</v>
      </c>
      <c r="Z4453" s="92">
        <f t="shared" si="421"/>
        <v>16081.012579499999</v>
      </c>
      <c r="AA4453" s="92">
        <f t="shared" si="422"/>
        <v>18020.969999999998</v>
      </c>
    </row>
    <row r="4454" spans="1:27" x14ac:dyDescent="0.25">
      <c r="A4454" t="s">
        <v>866</v>
      </c>
      <c r="B4454" t="s">
        <v>939</v>
      </c>
      <c r="C4454" t="s">
        <v>940</v>
      </c>
      <c r="D4454" t="s">
        <v>867</v>
      </c>
      <c r="E4454" t="s">
        <v>868</v>
      </c>
      <c r="F4454" t="str">
        <f t="shared" si="418"/>
        <v>1505</v>
      </c>
      <c r="G4454" t="s">
        <v>90</v>
      </c>
      <c r="H4454" t="s">
        <v>91</v>
      </c>
      <c r="I4454" s="91">
        <v>5850.64</v>
      </c>
      <c r="J4454" s="91">
        <v>5850.64</v>
      </c>
      <c r="K4454" s="91">
        <v>6049.06</v>
      </c>
      <c r="L4454" s="91">
        <v>6049.06</v>
      </c>
      <c r="M4454" s="91">
        <v>6049.07</v>
      </c>
      <c r="N4454" s="91">
        <v>6049.04</v>
      </c>
      <c r="O4454" s="91">
        <v>6049.06</v>
      </c>
      <c r="P4454" s="91">
        <v>6049.06</v>
      </c>
      <c r="Q4454" s="91">
        <v>6049.06</v>
      </c>
      <c r="R4454" s="91">
        <v>6049.06</v>
      </c>
      <c r="S4454" s="91">
        <v>6049.06</v>
      </c>
      <c r="T4454" s="91">
        <v>6049.06</v>
      </c>
      <c r="U4454" s="91">
        <f t="shared" si="419"/>
        <v>72191.87</v>
      </c>
      <c r="V4454" s="82" t="str">
        <f t="shared" si="417"/>
        <v>313001505921</v>
      </c>
      <c r="W4454" s="83">
        <f>VLOOKUP(V4454,Factors!$E$6:$H$5950,4,FALSE)</f>
        <v>0.10765</v>
      </c>
      <c r="X4454" t="str">
        <f>VLOOKUP(V4454,Factors!$E$6:$F$5950,2,FALSE)</f>
        <v>Employee Cost</v>
      </c>
      <c r="Y4454" s="92">
        <f t="shared" si="420"/>
        <v>7771.4548054999996</v>
      </c>
      <c r="Z4454" s="92">
        <f t="shared" si="421"/>
        <v>64420.415194499998</v>
      </c>
      <c r="AA4454" s="92">
        <f t="shared" si="422"/>
        <v>72191.87</v>
      </c>
    </row>
    <row r="4455" spans="1:27" x14ac:dyDescent="0.25">
      <c r="A4455" t="s">
        <v>866</v>
      </c>
      <c r="B4455" t="s">
        <v>939</v>
      </c>
      <c r="C4455" t="s">
        <v>940</v>
      </c>
      <c r="D4455" t="s">
        <v>867</v>
      </c>
      <c r="E4455" t="s">
        <v>868</v>
      </c>
      <c r="F4455" t="str">
        <f t="shared" si="418"/>
        <v>1505</v>
      </c>
      <c r="G4455" t="s">
        <v>118</v>
      </c>
      <c r="H4455" t="s">
        <v>119</v>
      </c>
      <c r="I4455" s="91"/>
      <c r="J4455" s="91">
        <v>3745</v>
      </c>
      <c r="K4455" s="91"/>
      <c r="L4455" s="91"/>
      <c r="M4455" s="91"/>
      <c r="N4455" s="91"/>
      <c r="O4455" s="91"/>
      <c r="P4455" s="91"/>
      <c r="Q4455" s="91"/>
      <c r="R4455" s="91"/>
      <c r="S4455" s="91"/>
      <c r="T4455" s="91"/>
      <c r="U4455" s="91">
        <f t="shared" si="419"/>
        <v>3745</v>
      </c>
      <c r="V4455" s="82" t="str">
        <f t="shared" si="417"/>
        <v>313001505921</v>
      </c>
      <c r="W4455" s="83">
        <f>VLOOKUP(V4455,Factors!$E$6:$H$5950,4,FALSE)</f>
        <v>0.10765</v>
      </c>
      <c r="X4455" t="str">
        <f>VLOOKUP(V4455,Factors!$E$6:$F$5950,2,FALSE)</f>
        <v>Employee Cost</v>
      </c>
      <c r="Y4455" s="92">
        <f t="shared" si="420"/>
        <v>403.14924999999999</v>
      </c>
      <c r="Z4455" s="92">
        <f t="shared" si="421"/>
        <v>3341.8507500000001</v>
      </c>
      <c r="AA4455" s="92">
        <f t="shared" si="422"/>
        <v>3745</v>
      </c>
    </row>
    <row r="4456" spans="1:27" x14ac:dyDescent="0.25">
      <c r="A4456" t="s">
        <v>866</v>
      </c>
      <c r="B4456" t="s">
        <v>939</v>
      </c>
      <c r="C4456" t="s">
        <v>940</v>
      </c>
      <c r="D4456" t="s">
        <v>867</v>
      </c>
      <c r="E4456" t="s">
        <v>868</v>
      </c>
      <c r="F4456" t="str">
        <f t="shared" si="418"/>
        <v>1505</v>
      </c>
      <c r="G4456" t="s">
        <v>120</v>
      </c>
      <c r="H4456" t="s">
        <v>121</v>
      </c>
      <c r="I4456" s="91"/>
      <c r="J4456" s="91"/>
      <c r="K4456" s="91"/>
      <c r="L4456" s="91"/>
      <c r="M4456" s="91">
        <v>52.32</v>
      </c>
      <c r="N4456" s="91"/>
      <c r="O4456" s="91"/>
      <c r="P4456" s="91"/>
      <c r="Q4456" s="91">
        <v>126.44</v>
      </c>
      <c r="R4456" s="91"/>
      <c r="S4456" s="91">
        <v>115.54</v>
      </c>
      <c r="T4456" s="91"/>
      <c r="U4456" s="91">
        <f t="shared" si="419"/>
        <v>294.3</v>
      </c>
      <c r="V4456" s="82" t="str">
        <f t="shared" si="417"/>
        <v>313001505921</v>
      </c>
      <c r="W4456" s="83">
        <f>VLOOKUP(V4456,Factors!$E$6:$H$5950,4,FALSE)</f>
        <v>0.10765</v>
      </c>
      <c r="X4456" t="str">
        <f>VLOOKUP(V4456,Factors!$E$6:$F$5950,2,FALSE)</f>
        <v>Employee Cost</v>
      </c>
      <c r="Y4456" s="92">
        <f t="shared" si="420"/>
        <v>31.681394999999998</v>
      </c>
      <c r="Z4456" s="92">
        <f t="shared" si="421"/>
        <v>262.618605</v>
      </c>
      <c r="AA4456" s="92">
        <f t="shared" si="422"/>
        <v>294.3</v>
      </c>
    </row>
    <row r="4457" spans="1:27" x14ac:dyDescent="0.25">
      <c r="A4457" t="s">
        <v>866</v>
      </c>
      <c r="B4457" t="s">
        <v>939</v>
      </c>
      <c r="C4457" t="s">
        <v>940</v>
      </c>
      <c r="D4457" t="s">
        <v>867</v>
      </c>
      <c r="E4457" t="s">
        <v>868</v>
      </c>
      <c r="F4457" t="str">
        <f t="shared" si="418"/>
        <v>1505</v>
      </c>
      <c r="G4457" t="s">
        <v>122</v>
      </c>
      <c r="H4457" t="s">
        <v>123</v>
      </c>
      <c r="I4457" s="91"/>
      <c r="J4457" s="91">
        <v>209</v>
      </c>
      <c r="K4457" s="91"/>
      <c r="L4457" s="91"/>
      <c r="M4457" s="91"/>
      <c r="N4457" s="91"/>
      <c r="O4457" s="91"/>
      <c r="P4457" s="91"/>
      <c r="Q4457" s="91"/>
      <c r="R4457" s="91"/>
      <c r="S4457" s="91"/>
      <c r="T4457" s="91"/>
      <c r="U4457" s="91">
        <f t="shared" si="419"/>
        <v>209</v>
      </c>
      <c r="V4457" s="82" t="str">
        <f t="shared" si="417"/>
        <v>313001505921</v>
      </c>
      <c r="W4457" s="83">
        <f>VLOOKUP(V4457,Factors!$E$6:$H$5950,4,FALSE)</f>
        <v>0.10765</v>
      </c>
      <c r="X4457" t="str">
        <f>VLOOKUP(V4457,Factors!$E$6:$F$5950,2,FALSE)</f>
        <v>Employee Cost</v>
      </c>
      <c r="Y4457" s="92">
        <f t="shared" si="420"/>
        <v>22.498849999999997</v>
      </c>
      <c r="Z4457" s="92">
        <f t="shared" si="421"/>
        <v>186.50115</v>
      </c>
      <c r="AA4457" s="92">
        <f t="shared" si="422"/>
        <v>209</v>
      </c>
    </row>
    <row r="4458" spans="1:27" x14ac:dyDescent="0.25">
      <c r="A4458" t="s">
        <v>866</v>
      </c>
      <c r="B4458" t="s">
        <v>939</v>
      </c>
      <c r="C4458" t="s">
        <v>940</v>
      </c>
      <c r="D4458" t="s">
        <v>867</v>
      </c>
      <c r="E4458" t="s">
        <v>868</v>
      </c>
      <c r="F4458" t="str">
        <f t="shared" si="418"/>
        <v>1505</v>
      </c>
      <c r="G4458" t="s">
        <v>136</v>
      </c>
      <c r="H4458" t="s">
        <v>137</v>
      </c>
      <c r="I4458" s="91"/>
      <c r="J4458" s="91"/>
      <c r="K4458" s="91"/>
      <c r="L4458" s="91">
        <v>93</v>
      </c>
      <c r="M4458" s="91"/>
      <c r="N4458" s="91"/>
      <c r="O4458" s="91"/>
      <c r="P4458" s="91"/>
      <c r="Q4458" s="91"/>
      <c r="R4458" s="91"/>
      <c r="S4458" s="91"/>
      <c r="T4458" s="91"/>
      <c r="U4458" s="91">
        <f t="shared" si="419"/>
        <v>93</v>
      </c>
      <c r="V4458" s="82" t="str">
        <f t="shared" si="417"/>
        <v>313001505921</v>
      </c>
      <c r="W4458" s="83">
        <f>VLOOKUP(V4458,Factors!$E$6:$H$5950,4,FALSE)</f>
        <v>0.10765</v>
      </c>
      <c r="X4458" t="str">
        <f>VLOOKUP(V4458,Factors!$E$6:$F$5950,2,FALSE)</f>
        <v>Employee Cost</v>
      </c>
      <c r="Y4458" s="92">
        <f t="shared" si="420"/>
        <v>10.01145</v>
      </c>
      <c r="Z4458" s="92">
        <f t="shared" si="421"/>
        <v>82.988550000000004</v>
      </c>
      <c r="AA4458" s="92">
        <f t="shared" si="422"/>
        <v>93</v>
      </c>
    </row>
    <row r="4459" spans="1:27" x14ac:dyDescent="0.25">
      <c r="A4459" t="s">
        <v>866</v>
      </c>
      <c r="B4459" t="s">
        <v>939</v>
      </c>
      <c r="C4459" t="s">
        <v>940</v>
      </c>
      <c r="D4459" t="s">
        <v>867</v>
      </c>
      <c r="E4459" t="s">
        <v>868</v>
      </c>
      <c r="F4459" t="str">
        <f t="shared" si="418"/>
        <v>1505</v>
      </c>
      <c r="G4459" t="s">
        <v>144</v>
      </c>
      <c r="H4459" t="s">
        <v>145</v>
      </c>
      <c r="I4459" s="91">
        <v>41.75</v>
      </c>
      <c r="J4459" s="91">
        <v>184.21</v>
      </c>
      <c r="K4459" s="91">
        <v>111.86</v>
      </c>
      <c r="L4459" s="91">
        <v>175.37</v>
      </c>
      <c r="M4459" s="91">
        <v>89.25</v>
      </c>
      <c r="N4459" s="91">
        <v>151.5</v>
      </c>
      <c r="O4459" s="91">
        <v>29</v>
      </c>
      <c r="P4459" s="91">
        <v>223.14</v>
      </c>
      <c r="Q4459" s="91"/>
      <c r="R4459" s="91">
        <v>219.06</v>
      </c>
      <c r="S4459" s="91">
        <v>377.81</v>
      </c>
      <c r="T4459" s="91">
        <v>272.67</v>
      </c>
      <c r="U4459" s="91">
        <f t="shared" si="419"/>
        <v>1875.6200000000001</v>
      </c>
      <c r="V4459" s="82" t="str">
        <f t="shared" si="417"/>
        <v>313001505921</v>
      </c>
      <c r="W4459" s="83">
        <f>VLOOKUP(V4459,Factors!$E$6:$H$5950,4,FALSE)</f>
        <v>0.10765</v>
      </c>
      <c r="X4459" t="str">
        <f>VLOOKUP(V4459,Factors!$E$6:$F$5950,2,FALSE)</f>
        <v>Employee Cost</v>
      </c>
      <c r="Y4459" s="92">
        <f t="shared" si="420"/>
        <v>201.910493</v>
      </c>
      <c r="Z4459" s="92">
        <f t="shared" si="421"/>
        <v>1673.709507</v>
      </c>
      <c r="AA4459" s="92">
        <f t="shared" si="422"/>
        <v>1875.6200000000001</v>
      </c>
    </row>
    <row r="4460" spans="1:27" x14ac:dyDescent="0.25">
      <c r="A4460" t="s">
        <v>866</v>
      </c>
      <c r="B4460" t="s">
        <v>939</v>
      </c>
      <c r="C4460" t="s">
        <v>940</v>
      </c>
      <c r="D4460" t="s">
        <v>867</v>
      </c>
      <c r="E4460" t="s">
        <v>868</v>
      </c>
      <c r="F4460" t="str">
        <f t="shared" si="418"/>
        <v>1505</v>
      </c>
      <c r="G4460" t="s">
        <v>146</v>
      </c>
      <c r="H4460" t="s">
        <v>147</v>
      </c>
      <c r="I4460" s="91"/>
      <c r="J4460" s="91">
        <v>190.6</v>
      </c>
      <c r="K4460" s="91"/>
      <c r="L4460" s="91">
        <v>1184.1199999999999</v>
      </c>
      <c r="M4460" s="91">
        <v>672.01</v>
      </c>
      <c r="N4460" s="91"/>
      <c r="O4460" s="91"/>
      <c r="P4460" s="91"/>
      <c r="Q4460" s="91"/>
      <c r="R4460" s="91"/>
      <c r="S4460" s="91"/>
      <c r="T4460" s="91"/>
      <c r="U4460" s="91">
        <f t="shared" si="419"/>
        <v>2046.7299999999998</v>
      </c>
      <c r="V4460" s="82" t="str">
        <f t="shared" si="417"/>
        <v>313001505921</v>
      </c>
      <c r="W4460" s="83">
        <f>VLOOKUP(V4460,Factors!$E$6:$H$5950,4,FALSE)</f>
        <v>0.10765</v>
      </c>
      <c r="X4460" t="str">
        <f>VLOOKUP(V4460,Factors!$E$6:$F$5950,2,FALSE)</f>
        <v>Employee Cost</v>
      </c>
      <c r="Y4460" s="92">
        <f t="shared" si="420"/>
        <v>220.33048449999995</v>
      </c>
      <c r="Z4460" s="92">
        <f t="shared" si="421"/>
        <v>1826.3995154999998</v>
      </c>
      <c r="AA4460" s="92">
        <f t="shared" si="422"/>
        <v>2046.7299999999998</v>
      </c>
    </row>
    <row r="4461" spans="1:27" x14ac:dyDescent="0.25">
      <c r="A4461" t="s">
        <v>866</v>
      </c>
      <c r="B4461" t="s">
        <v>939</v>
      </c>
      <c r="C4461" t="s">
        <v>940</v>
      </c>
      <c r="D4461" t="s">
        <v>867</v>
      </c>
      <c r="E4461" t="s">
        <v>868</v>
      </c>
      <c r="F4461" t="str">
        <f t="shared" si="418"/>
        <v>1505</v>
      </c>
      <c r="G4461" t="s">
        <v>148</v>
      </c>
      <c r="H4461" t="s">
        <v>149</v>
      </c>
      <c r="I4461" s="91"/>
      <c r="J4461" s="91">
        <v>9.5</v>
      </c>
      <c r="K4461" s="91"/>
      <c r="L4461" s="91"/>
      <c r="M4461" s="91"/>
      <c r="N4461" s="91"/>
      <c r="O4461" s="91"/>
      <c r="P4461" s="91"/>
      <c r="Q4461" s="91"/>
      <c r="R4461" s="91"/>
      <c r="S4461" s="91"/>
      <c r="T4461" s="91"/>
      <c r="U4461" s="91">
        <f t="shared" si="419"/>
        <v>9.5</v>
      </c>
      <c r="V4461" s="82" t="str">
        <f t="shared" si="417"/>
        <v>313001505921</v>
      </c>
      <c r="W4461" s="83">
        <f>VLOOKUP(V4461,Factors!$E$6:$H$5950,4,FALSE)</f>
        <v>0.10765</v>
      </c>
      <c r="X4461" t="str">
        <f>VLOOKUP(V4461,Factors!$E$6:$F$5950,2,FALSE)</f>
        <v>Employee Cost</v>
      </c>
      <c r="Y4461" s="92">
        <f t="shared" si="420"/>
        <v>1.022675</v>
      </c>
      <c r="Z4461" s="92">
        <f t="shared" si="421"/>
        <v>8.4773250000000004</v>
      </c>
      <c r="AA4461" s="92">
        <f t="shared" si="422"/>
        <v>9.5</v>
      </c>
    </row>
    <row r="4462" spans="1:27" x14ac:dyDescent="0.25">
      <c r="A4462" t="s">
        <v>866</v>
      </c>
      <c r="B4462" t="s">
        <v>939</v>
      </c>
      <c r="C4462" t="s">
        <v>940</v>
      </c>
      <c r="D4462" t="s">
        <v>867</v>
      </c>
      <c r="E4462" t="s">
        <v>868</v>
      </c>
      <c r="F4462" t="str">
        <f t="shared" si="418"/>
        <v>1505</v>
      </c>
      <c r="G4462" t="s">
        <v>150</v>
      </c>
      <c r="H4462" t="s">
        <v>151</v>
      </c>
      <c r="I4462" s="91"/>
      <c r="J4462" s="91"/>
      <c r="K4462" s="91"/>
      <c r="L4462" s="91"/>
      <c r="M4462" s="91">
        <v>60</v>
      </c>
      <c r="N4462" s="91">
        <v>40</v>
      </c>
      <c r="O4462" s="91"/>
      <c r="P4462" s="91"/>
      <c r="Q4462" s="91"/>
      <c r="R4462" s="91"/>
      <c r="S4462" s="91">
        <v>58</v>
      </c>
      <c r="T4462" s="91">
        <v>250</v>
      </c>
      <c r="U4462" s="91">
        <f t="shared" si="419"/>
        <v>408</v>
      </c>
      <c r="V4462" s="82" t="str">
        <f t="shared" si="417"/>
        <v>313001505921</v>
      </c>
      <c r="W4462" s="83">
        <f>VLOOKUP(V4462,Factors!$E$6:$H$5950,4,FALSE)</f>
        <v>0.10765</v>
      </c>
      <c r="X4462" t="str">
        <f>VLOOKUP(V4462,Factors!$E$6:$F$5950,2,FALSE)</f>
        <v>Employee Cost</v>
      </c>
      <c r="Y4462" s="92">
        <f t="shared" si="420"/>
        <v>43.921199999999999</v>
      </c>
      <c r="Z4462" s="92">
        <f t="shared" si="421"/>
        <v>364.0788</v>
      </c>
      <c r="AA4462" s="92">
        <f t="shared" si="422"/>
        <v>408</v>
      </c>
    </row>
    <row r="4463" spans="1:27" x14ac:dyDescent="0.25">
      <c r="A4463" t="s">
        <v>866</v>
      </c>
      <c r="B4463" t="s">
        <v>939</v>
      </c>
      <c r="C4463" t="s">
        <v>940</v>
      </c>
      <c r="D4463" t="s">
        <v>867</v>
      </c>
      <c r="E4463" t="s">
        <v>868</v>
      </c>
      <c r="F4463" t="str">
        <f t="shared" si="418"/>
        <v>1505</v>
      </c>
      <c r="G4463" t="s">
        <v>166</v>
      </c>
      <c r="H4463" t="s">
        <v>167</v>
      </c>
      <c r="I4463" s="91">
        <v>-2498.88</v>
      </c>
      <c r="J4463" s="91"/>
      <c r="K4463" s="91"/>
      <c r="L4463" s="91"/>
      <c r="M4463" s="91"/>
      <c r="N4463" s="91"/>
      <c r="O4463" s="91"/>
      <c r="P4463" s="91"/>
      <c r="Q4463" s="91"/>
      <c r="R4463" s="91"/>
      <c r="S4463" s="91"/>
      <c r="T4463" s="91"/>
      <c r="U4463" s="91">
        <f t="shared" si="419"/>
        <v>-2498.88</v>
      </c>
      <c r="V4463" s="82" t="str">
        <f t="shared" si="417"/>
        <v>313001505921</v>
      </c>
      <c r="W4463" s="83">
        <f>VLOOKUP(V4463,Factors!$E$6:$H$5950,4,FALSE)</f>
        <v>0.10765</v>
      </c>
      <c r="X4463" t="str">
        <f>VLOOKUP(V4463,Factors!$E$6:$F$5950,2,FALSE)</f>
        <v>Employee Cost</v>
      </c>
      <c r="Y4463" s="92">
        <f t="shared" si="420"/>
        <v>-269.00443200000001</v>
      </c>
      <c r="Z4463" s="92">
        <f t="shared" si="421"/>
        <v>-2229.8755679999999</v>
      </c>
      <c r="AA4463" s="92">
        <f t="shared" si="422"/>
        <v>-2498.88</v>
      </c>
    </row>
    <row r="4464" spans="1:27" x14ac:dyDescent="0.25">
      <c r="A4464" t="s">
        <v>866</v>
      </c>
      <c r="B4464" t="s">
        <v>939</v>
      </c>
      <c r="C4464" t="s">
        <v>940</v>
      </c>
      <c r="D4464" t="s">
        <v>941</v>
      </c>
      <c r="E4464" t="s">
        <v>942</v>
      </c>
      <c r="F4464" t="str">
        <f t="shared" si="418"/>
        <v>1672</v>
      </c>
      <c r="G4464" t="s">
        <v>102</v>
      </c>
      <c r="H4464" t="s">
        <v>103</v>
      </c>
      <c r="I4464" s="91"/>
      <c r="J4464" s="91"/>
      <c r="K4464" s="91"/>
      <c r="L4464" s="91"/>
      <c r="M4464" s="91"/>
      <c r="N4464" s="91">
        <v>2700</v>
      </c>
      <c r="O4464" s="91"/>
      <c r="P4464" s="91"/>
      <c r="Q4464" s="91"/>
      <c r="R4464" s="91"/>
      <c r="S4464" s="91"/>
      <c r="T4464" s="91"/>
      <c r="U4464" s="91">
        <f t="shared" si="419"/>
        <v>2700</v>
      </c>
      <c r="V4464" s="82" t="str">
        <f t="shared" si="417"/>
        <v>313001672921</v>
      </c>
      <c r="W4464" s="83">
        <f>VLOOKUP(V4464,Factors!$E$6:$H$5950,4,FALSE)</f>
        <v>0.10765</v>
      </c>
      <c r="X4464" t="str">
        <f>VLOOKUP(V4464,Factors!$E$6:$F$5950,2,FALSE)</f>
        <v>Employee Cost</v>
      </c>
      <c r="Y4464" s="92">
        <f t="shared" si="420"/>
        <v>290.65499999999997</v>
      </c>
      <c r="Z4464" s="92">
        <f t="shared" si="421"/>
        <v>2409.3450000000003</v>
      </c>
      <c r="AA4464" s="92">
        <f t="shared" si="422"/>
        <v>2700</v>
      </c>
    </row>
    <row r="4465" spans="1:27" x14ac:dyDescent="0.25">
      <c r="A4465" t="s">
        <v>866</v>
      </c>
      <c r="B4465" t="s">
        <v>939</v>
      </c>
      <c r="C4465" t="s">
        <v>940</v>
      </c>
      <c r="D4465" t="s">
        <v>943</v>
      </c>
      <c r="E4465" t="s">
        <v>944</v>
      </c>
      <c r="F4465" t="str">
        <f t="shared" si="418"/>
        <v>4590</v>
      </c>
      <c r="G4465" t="s">
        <v>118</v>
      </c>
      <c r="H4465" t="s">
        <v>119</v>
      </c>
      <c r="I4465" s="91">
        <v>215</v>
      </c>
      <c r="J4465" s="91">
        <v>240</v>
      </c>
      <c r="K4465" s="91">
        <v>200</v>
      </c>
      <c r="L4465" s="91">
        <v>120</v>
      </c>
      <c r="M4465" s="91">
        <v>30</v>
      </c>
      <c r="N4465" s="91">
        <v>60</v>
      </c>
      <c r="O4465" s="91"/>
      <c r="P4465" s="91">
        <v>50</v>
      </c>
      <c r="Q4465" s="91">
        <v>-10</v>
      </c>
      <c r="R4465" s="91">
        <v>349</v>
      </c>
      <c r="S4465" s="91">
        <v>450</v>
      </c>
      <c r="T4465" s="91"/>
      <c r="U4465" s="91">
        <f t="shared" si="419"/>
        <v>1704</v>
      </c>
      <c r="V4465" s="82" t="str">
        <f t="shared" si="417"/>
        <v>313004590921</v>
      </c>
      <c r="W4465" s="83">
        <f>VLOOKUP(V4465,Factors!$E$6:$H$5950,4,FALSE)</f>
        <v>8.4099999999999994E-2</v>
      </c>
      <c r="X4465" t="str">
        <f>VLOOKUP(V4465,Factors!$E$6:$F$5950,2,FALSE)</f>
        <v>Customers-Ind</v>
      </c>
      <c r="Y4465" s="92">
        <f t="shared" si="420"/>
        <v>143.3064</v>
      </c>
      <c r="Z4465" s="92">
        <f t="shared" si="421"/>
        <v>1560.6936000000001</v>
      </c>
      <c r="AA4465" s="92">
        <f t="shared" si="422"/>
        <v>1704</v>
      </c>
    </row>
    <row r="4466" spans="1:27" x14ac:dyDescent="0.25">
      <c r="A4466" t="s">
        <v>866</v>
      </c>
      <c r="B4466" t="s">
        <v>939</v>
      </c>
      <c r="C4466" t="s">
        <v>940</v>
      </c>
      <c r="D4466" t="s">
        <v>943</v>
      </c>
      <c r="E4466" t="s">
        <v>944</v>
      </c>
      <c r="F4466" t="str">
        <f t="shared" si="418"/>
        <v>4590</v>
      </c>
      <c r="G4466" t="s">
        <v>122</v>
      </c>
      <c r="H4466" t="s">
        <v>123</v>
      </c>
      <c r="I4466" s="91">
        <v>552</v>
      </c>
      <c r="J4466" s="91"/>
      <c r="K4466" s="91"/>
      <c r="L4466" s="91"/>
      <c r="M4466" s="91"/>
      <c r="N4466" s="91"/>
      <c r="O4466" s="91"/>
      <c r="P4466" s="91"/>
      <c r="Q4466" s="91"/>
      <c r="R4466" s="91"/>
      <c r="S4466" s="91"/>
      <c r="T4466" s="91">
        <v>209</v>
      </c>
      <c r="U4466" s="91">
        <f t="shared" si="419"/>
        <v>761</v>
      </c>
      <c r="V4466" s="82" t="str">
        <f t="shared" si="417"/>
        <v>313004590921</v>
      </c>
      <c r="W4466" s="83">
        <f>VLOOKUP(V4466,Factors!$E$6:$H$5950,4,FALSE)</f>
        <v>8.4099999999999994E-2</v>
      </c>
      <c r="X4466" t="str">
        <f>VLOOKUP(V4466,Factors!$E$6:$F$5950,2,FALSE)</f>
        <v>Customers-Ind</v>
      </c>
      <c r="Y4466" s="92">
        <f t="shared" si="420"/>
        <v>64.000099999999989</v>
      </c>
      <c r="Z4466" s="92">
        <f t="shared" si="421"/>
        <v>696.99990000000003</v>
      </c>
      <c r="AA4466" s="92">
        <f t="shared" si="422"/>
        <v>761</v>
      </c>
    </row>
    <row r="4467" spans="1:27" x14ac:dyDescent="0.25">
      <c r="A4467" t="s">
        <v>866</v>
      </c>
      <c r="B4467" t="s">
        <v>939</v>
      </c>
      <c r="C4467" t="s">
        <v>940</v>
      </c>
      <c r="D4467" t="s">
        <v>943</v>
      </c>
      <c r="E4467" t="s">
        <v>944</v>
      </c>
      <c r="F4467" t="str">
        <f t="shared" si="418"/>
        <v>4590</v>
      </c>
      <c r="G4467" t="s">
        <v>44</v>
      </c>
      <c r="H4467" t="s">
        <v>45</v>
      </c>
      <c r="I4467" s="91"/>
      <c r="J4467" s="91"/>
      <c r="K4467" s="91">
        <v>87.15</v>
      </c>
      <c r="L4467" s="91"/>
      <c r="M4467" s="91"/>
      <c r="N4467" s="91"/>
      <c r="O4467" s="91"/>
      <c r="P4467" s="91"/>
      <c r="Q4467" s="91"/>
      <c r="R4467" s="91"/>
      <c r="S4467" s="91">
        <v>496.13</v>
      </c>
      <c r="T4467" s="91"/>
      <c r="U4467" s="91">
        <f t="shared" si="419"/>
        <v>583.28</v>
      </c>
      <c r="V4467" s="82" t="str">
        <f t="shared" si="417"/>
        <v>313004590921</v>
      </c>
      <c r="W4467" s="83">
        <f>VLOOKUP(V4467,Factors!$E$6:$H$5950,4,FALSE)</f>
        <v>8.4099999999999994E-2</v>
      </c>
      <c r="X4467" t="str">
        <f>VLOOKUP(V4467,Factors!$E$6:$F$5950,2,FALSE)</f>
        <v>Customers-Ind</v>
      </c>
      <c r="Y4467" s="92">
        <f t="shared" si="420"/>
        <v>49.053847999999995</v>
      </c>
      <c r="Z4467" s="92">
        <f t="shared" si="421"/>
        <v>534.22615199999996</v>
      </c>
      <c r="AA4467" s="92">
        <f t="shared" si="422"/>
        <v>583.28</v>
      </c>
    </row>
    <row r="4468" spans="1:27" x14ac:dyDescent="0.25">
      <c r="A4468" t="s">
        <v>866</v>
      </c>
      <c r="B4468" t="s">
        <v>939</v>
      </c>
      <c r="C4468" t="s">
        <v>940</v>
      </c>
      <c r="D4468" t="s">
        <v>943</v>
      </c>
      <c r="E4468" t="s">
        <v>944</v>
      </c>
      <c r="F4468" t="str">
        <f t="shared" si="418"/>
        <v>4590</v>
      </c>
      <c r="G4468" t="s">
        <v>128</v>
      </c>
      <c r="H4468" t="s">
        <v>129</v>
      </c>
      <c r="I4468" s="91"/>
      <c r="J4468" s="91"/>
      <c r="K4468" s="91">
        <v>-10</v>
      </c>
      <c r="L4468" s="91"/>
      <c r="M4468" s="91"/>
      <c r="N4468" s="91"/>
      <c r="O4468" s="91"/>
      <c r="P4468" s="91"/>
      <c r="Q4468" s="91">
        <v>10</v>
      </c>
      <c r="R4468" s="91"/>
      <c r="S4468" s="91"/>
      <c r="T4468" s="91"/>
      <c r="U4468" s="91">
        <f t="shared" si="419"/>
        <v>0</v>
      </c>
      <c r="V4468" s="82" t="str">
        <f t="shared" si="417"/>
        <v>313004590921</v>
      </c>
      <c r="W4468" s="83">
        <f>VLOOKUP(V4468,Factors!$E$6:$H$5950,4,FALSE)</f>
        <v>8.4099999999999994E-2</v>
      </c>
      <c r="X4468" t="str">
        <f>VLOOKUP(V4468,Factors!$E$6:$F$5950,2,FALSE)</f>
        <v>Customers-Ind</v>
      </c>
      <c r="Y4468" s="92">
        <f t="shared" si="420"/>
        <v>0</v>
      </c>
      <c r="Z4468" s="92">
        <f t="shared" si="421"/>
        <v>0</v>
      </c>
      <c r="AA4468" s="92">
        <f t="shared" si="422"/>
        <v>0</v>
      </c>
    </row>
    <row r="4469" spans="1:27" x14ac:dyDescent="0.25">
      <c r="A4469" t="s">
        <v>866</v>
      </c>
      <c r="B4469" t="s">
        <v>939</v>
      </c>
      <c r="C4469" t="s">
        <v>940</v>
      </c>
      <c r="D4469" t="s">
        <v>943</v>
      </c>
      <c r="E4469" t="s">
        <v>944</v>
      </c>
      <c r="F4469" t="str">
        <f t="shared" si="418"/>
        <v>4590</v>
      </c>
      <c r="G4469" t="s">
        <v>199</v>
      </c>
      <c r="H4469" t="s">
        <v>200</v>
      </c>
      <c r="I4469" s="91"/>
      <c r="J4469" s="91"/>
      <c r="K4469" s="91"/>
      <c r="L4469" s="91"/>
      <c r="M4469" s="91"/>
      <c r="N4469" s="91"/>
      <c r="O4469" s="91"/>
      <c r="P4469" s="91"/>
      <c r="Q4469" s="91"/>
      <c r="R4469" s="91">
        <v>26</v>
      </c>
      <c r="S4469" s="91"/>
      <c r="T4469" s="91"/>
      <c r="U4469" s="91">
        <f t="shared" si="419"/>
        <v>26</v>
      </c>
      <c r="V4469" s="82" t="str">
        <f t="shared" si="417"/>
        <v>313004590921</v>
      </c>
      <c r="W4469" s="83">
        <f>VLOOKUP(V4469,Factors!$E$6:$H$5950,4,FALSE)</f>
        <v>8.4099999999999994E-2</v>
      </c>
      <c r="X4469" t="str">
        <f>VLOOKUP(V4469,Factors!$E$6:$F$5950,2,FALSE)</f>
        <v>Customers-Ind</v>
      </c>
      <c r="Y4469" s="92">
        <f t="shared" si="420"/>
        <v>2.1865999999999999</v>
      </c>
      <c r="Z4469" s="92">
        <f t="shared" si="421"/>
        <v>23.813400000000001</v>
      </c>
      <c r="AA4469" s="92">
        <f t="shared" si="422"/>
        <v>26</v>
      </c>
    </row>
    <row r="4470" spans="1:27" x14ac:dyDescent="0.25">
      <c r="A4470" t="s">
        <v>866</v>
      </c>
      <c r="B4470" t="s">
        <v>939</v>
      </c>
      <c r="C4470" t="s">
        <v>940</v>
      </c>
      <c r="D4470" t="s">
        <v>943</v>
      </c>
      <c r="E4470" t="s">
        <v>944</v>
      </c>
      <c r="F4470" t="str">
        <f t="shared" si="418"/>
        <v>4590</v>
      </c>
      <c r="G4470" t="s">
        <v>102</v>
      </c>
      <c r="H4470" t="s">
        <v>103</v>
      </c>
      <c r="I4470" s="91"/>
      <c r="J4470" s="91"/>
      <c r="K4470" s="91"/>
      <c r="L4470" s="91"/>
      <c r="M4470" s="91"/>
      <c r="N4470" s="91"/>
      <c r="O4470" s="91"/>
      <c r="P4470" s="91"/>
      <c r="Q4470" s="91">
        <v>500</v>
      </c>
      <c r="R4470" s="91">
        <v>2100</v>
      </c>
      <c r="S4470" s="91"/>
      <c r="T4470" s="91"/>
      <c r="U4470" s="91">
        <f t="shared" si="419"/>
        <v>2600</v>
      </c>
      <c r="V4470" s="82" t="str">
        <f t="shared" si="417"/>
        <v>313004590921</v>
      </c>
      <c r="W4470" s="83">
        <f>VLOOKUP(V4470,Factors!$E$6:$H$5950,4,FALSE)</f>
        <v>8.4099999999999994E-2</v>
      </c>
      <c r="X4470" t="str">
        <f>VLOOKUP(V4470,Factors!$E$6:$F$5950,2,FALSE)</f>
        <v>Customers-Ind</v>
      </c>
      <c r="Y4470" s="92">
        <f t="shared" si="420"/>
        <v>218.66</v>
      </c>
      <c r="Z4470" s="92">
        <f t="shared" si="421"/>
        <v>2381.34</v>
      </c>
      <c r="AA4470" s="92">
        <f t="shared" si="422"/>
        <v>2600</v>
      </c>
    </row>
    <row r="4471" spans="1:27" x14ac:dyDescent="0.25">
      <c r="A4471" t="s">
        <v>866</v>
      </c>
      <c r="B4471" t="s">
        <v>939</v>
      </c>
      <c r="C4471" t="s">
        <v>940</v>
      </c>
      <c r="D4471" t="s">
        <v>943</v>
      </c>
      <c r="E4471" t="s">
        <v>944</v>
      </c>
      <c r="F4471" t="str">
        <f t="shared" si="418"/>
        <v>4590</v>
      </c>
      <c r="G4471" t="s">
        <v>144</v>
      </c>
      <c r="H4471" t="s">
        <v>145</v>
      </c>
      <c r="I4471" s="91"/>
      <c r="J4471" s="91">
        <v>101.59</v>
      </c>
      <c r="K4471" s="91">
        <v>42</v>
      </c>
      <c r="L4471" s="91">
        <v>100.25</v>
      </c>
      <c r="M4471" s="91">
        <v>23.29</v>
      </c>
      <c r="N4471" s="91">
        <v>67.5</v>
      </c>
      <c r="O4471" s="91"/>
      <c r="P4471" s="91">
        <v>104.49</v>
      </c>
      <c r="Q4471" s="91">
        <v>123.7</v>
      </c>
      <c r="R4471" s="91">
        <v>615.69000000000005</v>
      </c>
      <c r="S4471" s="91"/>
      <c r="T4471" s="91"/>
      <c r="U4471" s="91">
        <f t="shared" si="419"/>
        <v>1178.5100000000002</v>
      </c>
      <c r="V4471" s="82" t="str">
        <f t="shared" si="417"/>
        <v>313004590921</v>
      </c>
      <c r="W4471" s="83">
        <f>VLOOKUP(V4471,Factors!$E$6:$H$5950,4,FALSE)</f>
        <v>8.4099999999999994E-2</v>
      </c>
      <c r="X4471" t="str">
        <f>VLOOKUP(V4471,Factors!$E$6:$F$5950,2,FALSE)</f>
        <v>Customers-Ind</v>
      </c>
      <c r="Y4471" s="92">
        <f t="shared" si="420"/>
        <v>99.112691000000012</v>
      </c>
      <c r="Z4471" s="92">
        <f t="shared" si="421"/>
        <v>1079.3973090000002</v>
      </c>
      <c r="AA4471" s="92">
        <f t="shared" si="422"/>
        <v>1178.5100000000002</v>
      </c>
    </row>
    <row r="4472" spans="1:27" x14ac:dyDescent="0.25">
      <c r="A4472" t="s">
        <v>866</v>
      </c>
      <c r="B4472" t="s">
        <v>939</v>
      </c>
      <c r="C4472" t="s">
        <v>940</v>
      </c>
      <c r="D4472" t="s">
        <v>943</v>
      </c>
      <c r="E4472" t="s">
        <v>944</v>
      </c>
      <c r="F4472" t="str">
        <f t="shared" si="418"/>
        <v>4590</v>
      </c>
      <c r="G4472" t="s">
        <v>146</v>
      </c>
      <c r="H4472" t="s">
        <v>147</v>
      </c>
      <c r="I4472" s="91"/>
      <c r="J4472" s="91"/>
      <c r="K4472" s="91"/>
      <c r="L4472" s="91">
        <v>516.32000000000005</v>
      </c>
      <c r="M4472" s="91"/>
      <c r="N4472" s="91">
        <v>416.9</v>
      </c>
      <c r="O4472" s="91"/>
      <c r="P4472" s="91"/>
      <c r="Q4472" s="91">
        <v>545</v>
      </c>
      <c r="R4472" s="91">
        <v>439.14</v>
      </c>
      <c r="S4472" s="91">
        <v>20</v>
      </c>
      <c r="T4472" s="91"/>
      <c r="U4472" s="91">
        <f t="shared" si="419"/>
        <v>1937.3600000000001</v>
      </c>
      <c r="V4472" s="82" t="str">
        <f t="shared" si="417"/>
        <v>313004590921</v>
      </c>
      <c r="W4472" s="83">
        <f>VLOOKUP(V4472,Factors!$E$6:$H$5950,4,FALSE)</f>
        <v>8.4099999999999994E-2</v>
      </c>
      <c r="X4472" t="str">
        <f>VLOOKUP(V4472,Factors!$E$6:$F$5950,2,FALSE)</f>
        <v>Customers-Ind</v>
      </c>
      <c r="Y4472" s="92">
        <f t="shared" si="420"/>
        <v>162.93197599999999</v>
      </c>
      <c r="Z4472" s="92">
        <f t="shared" si="421"/>
        <v>1774.4280240000001</v>
      </c>
      <c r="AA4472" s="92">
        <f t="shared" si="422"/>
        <v>1937.3600000000001</v>
      </c>
    </row>
    <row r="4473" spans="1:27" x14ac:dyDescent="0.25">
      <c r="A4473" t="s">
        <v>866</v>
      </c>
      <c r="B4473" t="s">
        <v>939</v>
      </c>
      <c r="C4473" t="s">
        <v>940</v>
      </c>
      <c r="D4473" t="s">
        <v>943</v>
      </c>
      <c r="E4473" t="s">
        <v>944</v>
      </c>
      <c r="F4473" t="str">
        <f t="shared" si="418"/>
        <v>4590</v>
      </c>
      <c r="G4473" t="s">
        <v>150</v>
      </c>
      <c r="H4473" t="s">
        <v>151</v>
      </c>
      <c r="I4473" s="91"/>
      <c r="J4473" s="91"/>
      <c r="K4473" s="91"/>
      <c r="L4473" s="91"/>
      <c r="M4473" s="91"/>
      <c r="N4473" s="91">
        <v>58</v>
      </c>
      <c r="O4473" s="91"/>
      <c r="P4473" s="91"/>
      <c r="Q4473" s="91"/>
      <c r="R4473" s="91"/>
      <c r="S4473" s="91"/>
      <c r="T4473" s="91">
        <v>58</v>
      </c>
      <c r="U4473" s="91">
        <f t="shared" si="419"/>
        <v>116</v>
      </c>
      <c r="V4473" s="82" t="str">
        <f t="shared" si="417"/>
        <v>313004590921</v>
      </c>
      <c r="W4473" s="83">
        <f>VLOOKUP(V4473,Factors!$E$6:$H$5950,4,FALSE)</f>
        <v>8.4099999999999994E-2</v>
      </c>
      <c r="X4473" t="str">
        <f>VLOOKUP(V4473,Factors!$E$6:$F$5950,2,FALSE)</f>
        <v>Customers-Ind</v>
      </c>
      <c r="Y4473" s="92">
        <f t="shared" si="420"/>
        <v>9.7555999999999994</v>
      </c>
      <c r="Z4473" s="92">
        <f t="shared" si="421"/>
        <v>106.2444</v>
      </c>
      <c r="AA4473" s="92">
        <f t="shared" si="422"/>
        <v>116</v>
      </c>
    </row>
    <row r="4474" spans="1:27" x14ac:dyDescent="0.25">
      <c r="A4474" t="s">
        <v>866</v>
      </c>
      <c r="B4474" t="s">
        <v>945</v>
      </c>
      <c r="C4474" t="s">
        <v>669</v>
      </c>
      <c r="D4474" t="s">
        <v>867</v>
      </c>
      <c r="E4474" t="s">
        <v>868</v>
      </c>
      <c r="F4474" t="str">
        <f t="shared" si="418"/>
        <v>1505</v>
      </c>
      <c r="G4474" t="s">
        <v>312</v>
      </c>
      <c r="H4474" t="s">
        <v>313</v>
      </c>
      <c r="I4474" s="91"/>
      <c r="J4474" s="91"/>
      <c r="K4474" s="91">
        <v>306.8</v>
      </c>
      <c r="L4474" s="91"/>
      <c r="M4474" s="91"/>
      <c r="N4474" s="91"/>
      <c r="O4474" s="91"/>
      <c r="P4474" s="91"/>
      <c r="Q4474" s="91">
        <v>1711.36</v>
      </c>
      <c r="R4474" s="91">
        <v>6112</v>
      </c>
      <c r="S4474" s="91">
        <v>6356.48</v>
      </c>
      <c r="T4474" s="91">
        <v>2811.52</v>
      </c>
      <c r="U4474" s="91">
        <f t="shared" si="419"/>
        <v>17298.16</v>
      </c>
      <c r="V4474" s="82" t="str">
        <f t="shared" si="417"/>
        <v>320001505921</v>
      </c>
      <c r="W4474" s="83">
        <f>VLOOKUP(V4474,Factors!$E$6:$H$5950,4,FALSE)</f>
        <v>0.10765</v>
      </c>
      <c r="X4474" t="str">
        <f>VLOOKUP(V4474,Factors!$E$6:$F$5950,2,FALSE)</f>
        <v>Employee Cost</v>
      </c>
      <c r="Y4474" s="92">
        <f t="shared" si="420"/>
        <v>1862.1469239999999</v>
      </c>
      <c r="Z4474" s="92">
        <f t="shared" si="421"/>
        <v>15436.013075999999</v>
      </c>
      <c r="AA4474" s="92">
        <f t="shared" si="422"/>
        <v>17298.16</v>
      </c>
    </row>
    <row r="4475" spans="1:27" x14ac:dyDescent="0.25">
      <c r="A4475" t="s">
        <v>866</v>
      </c>
      <c r="B4475" t="s">
        <v>945</v>
      </c>
      <c r="C4475" t="s">
        <v>669</v>
      </c>
      <c r="D4475" t="s">
        <v>867</v>
      </c>
      <c r="E4475" t="s">
        <v>868</v>
      </c>
      <c r="F4475" t="str">
        <f t="shared" si="418"/>
        <v>1505</v>
      </c>
      <c r="G4475" t="s">
        <v>166</v>
      </c>
      <c r="H4475" t="s">
        <v>167</v>
      </c>
      <c r="I4475" s="91"/>
      <c r="J4475" s="91"/>
      <c r="K4475" s="91"/>
      <c r="L4475" s="91"/>
      <c r="M4475" s="91"/>
      <c r="N4475" s="91"/>
      <c r="O4475" s="91"/>
      <c r="P4475" s="91"/>
      <c r="Q4475" s="91">
        <v>0</v>
      </c>
      <c r="R4475" s="91"/>
      <c r="S4475" s="91"/>
      <c r="T4475" s="91"/>
      <c r="U4475" s="91">
        <f t="shared" si="419"/>
        <v>0</v>
      </c>
      <c r="V4475" s="82" t="str">
        <f t="shared" si="417"/>
        <v>320001505921</v>
      </c>
      <c r="W4475" s="83">
        <f>VLOOKUP(V4475,Factors!$E$6:$H$5950,4,FALSE)</f>
        <v>0.10765</v>
      </c>
      <c r="X4475" t="str">
        <f>VLOOKUP(V4475,Factors!$E$6:$F$5950,2,FALSE)</f>
        <v>Employee Cost</v>
      </c>
      <c r="Y4475" s="92">
        <f t="shared" si="420"/>
        <v>0</v>
      </c>
      <c r="Z4475" s="92">
        <f t="shared" si="421"/>
        <v>0</v>
      </c>
      <c r="AA4475" s="92">
        <f t="shared" si="422"/>
        <v>0</v>
      </c>
    </row>
    <row r="4476" spans="1:27" x14ac:dyDescent="0.25">
      <c r="A4476" t="s">
        <v>866</v>
      </c>
      <c r="B4476" t="s">
        <v>946</v>
      </c>
      <c r="C4476" t="s">
        <v>947</v>
      </c>
      <c r="D4476" t="s">
        <v>867</v>
      </c>
      <c r="E4476" t="s">
        <v>868</v>
      </c>
      <c r="F4476" t="str">
        <f t="shared" si="418"/>
        <v>1505</v>
      </c>
      <c r="G4476" t="s">
        <v>110</v>
      </c>
      <c r="H4476" t="s">
        <v>111</v>
      </c>
      <c r="I4476" s="91">
        <v>8460.25</v>
      </c>
      <c r="J4476" s="91">
        <v>10349.879999999999</v>
      </c>
      <c r="K4476" s="91">
        <v>10404.530000000001</v>
      </c>
      <c r="L4476" s="91">
        <v>10677.54</v>
      </c>
      <c r="M4476" s="91">
        <v>8008.16</v>
      </c>
      <c r="N4476" s="91">
        <v>7765.48</v>
      </c>
      <c r="O4476" s="91">
        <v>10143.66</v>
      </c>
      <c r="P4476" s="91">
        <v>4206.3</v>
      </c>
      <c r="Q4476" s="91">
        <v>9609.7800000000007</v>
      </c>
      <c r="R4476" s="91">
        <v>9342.85</v>
      </c>
      <c r="S4476" s="91">
        <v>9221.51</v>
      </c>
      <c r="T4476" s="91">
        <v>9221.51</v>
      </c>
      <c r="U4476" s="91">
        <f t="shared" si="419"/>
        <v>107411.45</v>
      </c>
      <c r="V4476" s="82" t="str">
        <f t="shared" si="417"/>
        <v>330001505921</v>
      </c>
      <c r="W4476" s="83">
        <f>VLOOKUP(V4476,Factors!$E$6:$H$5950,4,FALSE)</f>
        <v>0.10765</v>
      </c>
      <c r="X4476" t="str">
        <f>VLOOKUP(V4476,Factors!$E$6:$F$5950,2,FALSE)</f>
        <v>Employee Cost</v>
      </c>
      <c r="Y4476" s="92">
        <f t="shared" si="420"/>
        <v>11562.842592499999</v>
      </c>
      <c r="Z4476" s="92">
        <f t="shared" si="421"/>
        <v>95848.607407499992</v>
      </c>
      <c r="AA4476" s="92">
        <f t="shared" si="422"/>
        <v>107411.45</v>
      </c>
    </row>
    <row r="4477" spans="1:27" x14ac:dyDescent="0.25">
      <c r="A4477" t="s">
        <v>866</v>
      </c>
      <c r="B4477" t="s">
        <v>946</v>
      </c>
      <c r="C4477" t="s">
        <v>947</v>
      </c>
      <c r="D4477" t="s">
        <v>867</v>
      </c>
      <c r="E4477" t="s">
        <v>868</v>
      </c>
      <c r="F4477" t="str">
        <f t="shared" si="418"/>
        <v>1505</v>
      </c>
      <c r="G4477" t="s">
        <v>112</v>
      </c>
      <c r="H4477" t="s">
        <v>113</v>
      </c>
      <c r="I4477" s="91">
        <v>184.1</v>
      </c>
      <c r="J4477" s="91"/>
      <c r="K4477" s="91"/>
      <c r="L4477" s="91"/>
      <c r="M4477" s="91">
        <v>126</v>
      </c>
      <c r="N4477" s="91"/>
      <c r="O4477" s="91"/>
      <c r="P4477" s="91"/>
      <c r="Q4477" s="91"/>
      <c r="R4477" s="91"/>
      <c r="S4477" s="91"/>
      <c r="T4477" s="91">
        <v>212.56</v>
      </c>
      <c r="U4477" s="91">
        <f t="shared" si="419"/>
        <v>522.66000000000008</v>
      </c>
      <c r="V4477" s="82" t="str">
        <f t="shared" si="417"/>
        <v>330001505921</v>
      </c>
      <c r="W4477" s="83">
        <f>VLOOKUP(V4477,Factors!$E$6:$H$5950,4,FALSE)</f>
        <v>0.10765</v>
      </c>
      <c r="X4477" t="str">
        <f>VLOOKUP(V4477,Factors!$E$6:$F$5950,2,FALSE)</f>
        <v>Employee Cost</v>
      </c>
      <c r="Y4477" s="92">
        <f t="shared" si="420"/>
        <v>56.26434900000001</v>
      </c>
      <c r="Z4477" s="92">
        <f t="shared" si="421"/>
        <v>466.39565100000004</v>
      </c>
      <c r="AA4477" s="92">
        <f t="shared" si="422"/>
        <v>522.66000000000008</v>
      </c>
    </row>
    <row r="4478" spans="1:27" x14ac:dyDescent="0.25">
      <c r="A4478" t="s">
        <v>866</v>
      </c>
      <c r="B4478" t="s">
        <v>946</v>
      </c>
      <c r="C4478" t="s">
        <v>947</v>
      </c>
      <c r="D4478" t="s">
        <v>867</v>
      </c>
      <c r="E4478" t="s">
        <v>868</v>
      </c>
      <c r="F4478" t="str">
        <f t="shared" si="418"/>
        <v>1505</v>
      </c>
      <c r="G4478" t="s">
        <v>88</v>
      </c>
      <c r="H4478" t="s">
        <v>89</v>
      </c>
      <c r="I4478" s="91">
        <v>1394.12</v>
      </c>
      <c r="J4478" s="91">
        <v>1394.12</v>
      </c>
      <c r="K4478" s="91">
        <v>1438.26</v>
      </c>
      <c r="L4478" s="91">
        <v>1438.26</v>
      </c>
      <c r="M4478" s="91">
        <v>1438.28</v>
      </c>
      <c r="N4478" s="91">
        <v>1438.29</v>
      </c>
      <c r="O4478" s="91">
        <v>1438.26</v>
      </c>
      <c r="P4478" s="91">
        <v>1438.31</v>
      </c>
      <c r="Q4478" s="91">
        <v>1438.26</v>
      </c>
      <c r="R4478" s="91">
        <v>1438.27</v>
      </c>
      <c r="S4478" s="91">
        <v>1438.26</v>
      </c>
      <c r="T4478" s="91">
        <v>1438.26</v>
      </c>
      <c r="U4478" s="91">
        <f t="shared" si="419"/>
        <v>17170.95</v>
      </c>
      <c r="V4478" s="82" t="str">
        <f t="shared" si="417"/>
        <v>330001505921</v>
      </c>
      <c r="W4478" s="83">
        <f>VLOOKUP(V4478,Factors!$E$6:$H$5950,4,FALSE)</f>
        <v>0.10765</v>
      </c>
      <c r="X4478" t="str">
        <f>VLOOKUP(V4478,Factors!$E$6:$F$5950,2,FALSE)</f>
        <v>Employee Cost</v>
      </c>
      <c r="Y4478" s="92">
        <f t="shared" si="420"/>
        <v>1848.4527674999999</v>
      </c>
      <c r="Z4478" s="92">
        <f t="shared" si="421"/>
        <v>15322.497232500002</v>
      </c>
      <c r="AA4478" s="92">
        <f t="shared" si="422"/>
        <v>17170.95</v>
      </c>
    </row>
    <row r="4479" spans="1:27" x14ac:dyDescent="0.25">
      <c r="A4479" t="s">
        <v>866</v>
      </c>
      <c r="B4479" t="s">
        <v>946</v>
      </c>
      <c r="C4479" t="s">
        <v>947</v>
      </c>
      <c r="D4479" t="s">
        <v>867</v>
      </c>
      <c r="E4479" t="s">
        <v>868</v>
      </c>
      <c r="F4479" t="str">
        <f t="shared" si="418"/>
        <v>1505</v>
      </c>
      <c r="G4479" t="s">
        <v>90</v>
      </c>
      <c r="H4479" t="s">
        <v>91</v>
      </c>
      <c r="I4479" s="91">
        <v>5416.11</v>
      </c>
      <c r="J4479" s="91">
        <v>5416.1</v>
      </c>
      <c r="K4479" s="91">
        <v>5587.56</v>
      </c>
      <c r="L4479" s="91">
        <v>5587.56</v>
      </c>
      <c r="M4479" s="91">
        <v>5587.53</v>
      </c>
      <c r="N4479" s="91">
        <v>5587.56</v>
      </c>
      <c r="O4479" s="91">
        <v>5587.56</v>
      </c>
      <c r="P4479" s="91">
        <v>5587.52</v>
      </c>
      <c r="Q4479" s="91">
        <v>5587.56</v>
      </c>
      <c r="R4479" s="91">
        <v>5587.55</v>
      </c>
      <c r="S4479" s="91">
        <v>5587.56</v>
      </c>
      <c r="T4479" s="91">
        <v>5587.56</v>
      </c>
      <c r="U4479" s="91">
        <f t="shared" si="419"/>
        <v>66707.73</v>
      </c>
      <c r="V4479" s="82" t="str">
        <f t="shared" si="417"/>
        <v>330001505921</v>
      </c>
      <c r="W4479" s="83">
        <f>VLOOKUP(V4479,Factors!$E$6:$H$5950,4,FALSE)</f>
        <v>0.10765</v>
      </c>
      <c r="X4479" t="str">
        <f>VLOOKUP(V4479,Factors!$E$6:$F$5950,2,FALSE)</f>
        <v>Employee Cost</v>
      </c>
      <c r="Y4479" s="92">
        <f t="shared" si="420"/>
        <v>7181.0871344999996</v>
      </c>
      <c r="Z4479" s="92">
        <f t="shared" si="421"/>
        <v>59526.642865499998</v>
      </c>
      <c r="AA4479" s="92">
        <f t="shared" si="422"/>
        <v>66707.73</v>
      </c>
    </row>
    <row r="4480" spans="1:27" x14ac:dyDescent="0.25">
      <c r="A4480" t="s">
        <v>866</v>
      </c>
      <c r="B4480" t="s">
        <v>946</v>
      </c>
      <c r="C4480" t="s">
        <v>947</v>
      </c>
      <c r="D4480" t="s">
        <v>867</v>
      </c>
      <c r="E4480" t="s">
        <v>868</v>
      </c>
      <c r="F4480" t="str">
        <f t="shared" si="418"/>
        <v>1505</v>
      </c>
      <c r="G4480" t="s">
        <v>118</v>
      </c>
      <c r="H4480" t="s">
        <v>119</v>
      </c>
      <c r="I4480" s="91"/>
      <c r="J4480" s="91"/>
      <c r="K4480" s="91">
        <v>279</v>
      </c>
      <c r="L4480" s="91"/>
      <c r="M4480" s="91"/>
      <c r="N4480" s="91"/>
      <c r="O4480" s="91"/>
      <c r="P4480" s="91"/>
      <c r="Q4480" s="91"/>
      <c r="R4480" s="91"/>
      <c r="S4480" s="91"/>
      <c r="T4480" s="91"/>
      <c r="U4480" s="91">
        <f t="shared" si="419"/>
        <v>279</v>
      </c>
      <c r="V4480" s="82" t="str">
        <f t="shared" si="417"/>
        <v>330001505921</v>
      </c>
      <c r="W4480" s="83">
        <f>VLOOKUP(V4480,Factors!$E$6:$H$5950,4,FALSE)</f>
        <v>0.10765</v>
      </c>
      <c r="X4480" t="str">
        <f>VLOOKUP(V4480,Factors!$E$6:$F$5950,2,FALSE)</f>
        <v>Employee Cost</v>
      </c>
      <c r="Y4480" s="92">
        <f t="shared" si="420"/>
        <v>30.03435</v>
      </c>
      <c r="Z4480" s="92">
        <f t="shared" si="421"/>
        <v>248.96565000000001</v>
      </c>
      <c r="AA4480" s="92">
        <f t="shared" si="422"/>
        <v>279</v>
      </c>
    </row>
    <row r="4481" spans="1:27" x14ac:dyDescent="0.25">
      <c r="A4481" t="s">
        <v>866</v>
      </c>
      <c r="B4481" t="s">
        <v>946</v>
      </c>
      <c r="C4481" t="s">
        <v>947</v>
      </c>
      <c r="D4481" t="s">
        <v>867</v>
      </c>
      <c r="E4481" t="s">
        <v>868</v>
      </c>
      <c r="F4481" t="str">
        <f t="shared" si="418"/>
        <v>1505</v>
      </c>
      <c r="G4481" t="s">
        <v>122</v>
      </c>
      <c r="H4481" t="s">
        <v>123</v>
      </c>
      <c r="I4481" s="91">
        <v>219</v>
      </c>
      <c r="J4481" s="91"/>
      <c r="K4481" s="91"/>
      <c r="L4481" s="91"/>
      <c r="M4481" s="91"/>
      <c r="N4481" s="91"/>
      <c r="O4481" s="91"/>
      <c r="P4481" s="91"/>
      <c r="Q4481" s="91"/>
      <c r="R4481" s="91"/>
      <c r="S4481" s="91"/>
      <c r="T4481" s="91"/>
      <c r="U4481" s="91">
        <f t="shared" si="419"/>
        <v>219</v>
      </c>
      <c r="V4481" s="82" t="str">
        <f t="shared" si="417"/>
        <v>330001505921</v>
      </c>
      <c r="W4481" s="83">
        <f>VLOOKUP(V4481,Factors!$E$6:$H$5950,4,FALSE)</f>
        <v>0.10765</v>
      </c>
      <c r="X4481" t="str">
        <f>VLOOKUP(V4481,Factors!$E$6:$F$5950,2,FALSE)</f>
        <v>Employee Cost</v>
      </c>
      <c r="Y4481" s="92">
        <f t="shared" si="420"/>
        <v>23.57535</v>
      </c>
      <c r="Z4481" s="92">
        <f t="shared" si="421"/>
        <v>195.42464999999999</v>
      </c>
      <c r="AA4481" s="92">
        <f t="shared" si="422"/>
        <v>219</v>
      </c>
    </row>
    <row r="4482" spans="1:27" x14ac:dyDescent="0.25">
      <c r="A4482" t="s">
        <v>866</v>
      </c>
      <c r="B4482" t="s">
        <v>946</v>
      </c>
      <c r="C4482" t="s">
        <v>947</v>
      </c>
      <c r="D4482" t="s">
        <v>867</v>
      </c>
      <c r="E4482" t="s">
        <v>868</v>
      </c>
      <c r="F4482" t="str">
        <f t="shared" si="418"/>
        <v>1505</v>
      </c>
      <c r="G4482" t="s">
        <v>412</v>
      </c>
      <c r="H4482" t="s">
        <v>413</v>
      </c>
      <c r="I4482" s="91">
        <v>320.58</v>
      </c>
      <c r="J4482" s="91"/>
      <c r="K4482" s="91">
        <v>428.6</v>
      </c>
      <c r="L4482" s="91"/>
      <c r="M4482" s="91"/>
      <c r="N4482" s="91"/>
      <c r="O4482" s="91"/>
      <c r="P4482" s="91"/>
      <c r="Q4482" s="91"/>
      <c r="R4482" s="91"/>
      <c r="S4482" s="91"/>
      <c r="T4482" s="91"/>
      <c r="U4482" s="91">
        <f t="shared" si="419"/>
        <v>749.18000000000006</v>
      </c>
      <c r="V4482" s="82" t="str">
        <f t="shared" si="417"/>
        <v>330001505921</v>
      </c>
      <c r="W4482" s="83">
        <f>VLOOKUP(V4482,Factors!$E$6:$H$5950,4,FALSE)</f>
        <v>0.10765</v>
      </c>
      <c r="X4482" t="str">
        <f>VLOOKUP(V4482,Factors!$E$6:$F$5950,2,FALSE)</f>
        <v>Employee Cost</v>
      </c>
      <c r="Y4482" s="92">
        <f t="shared" si="420"/>
        <v>80.64922700000001</v>
      </c>
      <c r="Z4482" s="92">
        <f t="shared" si="421"/>
        <v>668.53077300000007</v>
      </c>
      <c r="AA4482" s="92">
        <f t="shared" si="422"/>
        <v>749.18000000000006</v>
      </c>
    </row>
    <row r="4483" spans="1:27" x14ac:dyDescent="0.25">
      <c r="A4483" t="s">
        <v>866</v>
      </c>
      <c r="B4483" t="s">
        <v>946</v>
      </c>
      <c r="C4483" t="s">
        <v>947</v>
      </c>
      <c r="D4483" t="s">
        <v>867</v>
      </c>
      <c r="E4483" t="s">
        <v>868</v>
      </c>
      <c r="F4483" t="str">
        <f t="shared" si="418"/>
        <v>1505</v>
      </c>
      <c r="G4483" t="s">
        <v>136</v>
      </c>
      <c r="H4483" t="s">
        <v>137</v>
      </c>
      <c r="I4483" s="91"/>
      <c r="J4483" s="91"/>
      <c r="K4483" s="91"/>
      <c r="L4483" s="91"/>
      <c r="M4483" s="91"/>
      <c r="N4483" s="91"/>
      <c r="O4483" s="91"/>
      <c r="P4483" s="91"/>
      <c r="Q4483" s="91"/>
      <c r="R4483" s="91">
        <v>12</v>
      </c>
      <c r="S4483" s="91"/>
      <c r="T4483" s="91"/>
      <c r="U4483" s="91">
        <f t="shared" si="419"/>
        <v>12</v>
      </c>
      <c r="V4483" s="82" t="str">
        <f t="shared" si="417"/>
        <v>330001505921</v>
      </c>
      <c r="W4483" s="83">
        <f>VLOOKUP(V4483,Factors!$E$6:$H$5950,4,FALSE)</f>
        <v>0.10765</v>
      </c>
      <c r="X4483" t="str">
        <f>VLOOKUP(V4483,Factors!$E$6:$F$5950,2,FALSE)</f>
        <v>Employee Cost</v>
      </c>
      <c r="Y4483" s="92">
        <f t="shared" si="420"/>
        <v>1.2917999999999998</v>
      </c>
      <c r="Z4483" s="92">
        <f t="shared" si="421"/>
        <v>10.7082</v>
      </c>
      <c r="AA4483" s="92">
        <f t="shared" si="422"/>
        <v>12</v>
      </c>
    </row>
    <row r="4484" spans="1:27" x14ac:dyDescent="0.25">
      <c r="A4484" t="s">
        <v>866</v>
      </c>
      <c r="B4484" t="s">
        <v>946</v>
      </c>
      <c r="C4484" t="s">
        <v>947</v>
      </c>
      <c r="D4484" t="s">
        <v>867</v>
      </c>
      <c r="E4484" t="s">
        <v>868</v>
      </c>
      <c r="F4484" t="str">
        <f t="shared" si="418"/>
        <v>1505</v>
      </c>
      <c r="G4484" t="s">
        <v>314</v>
      </c>
      <c r="H4484" t="s">
        <v>315</v>
      </c>
      <c r="I4484" s="91"/>
      <c r="J4484" s="91"/>
      <c r="K4484" s="91"/>
      <c r="L4484" s="91"/>
      <c r="M4484" s="91"/>
      <c r="N4484" s="91">
        <v>69</v>
      </c>
      <c r="O4484" s="91"/>
      <c r="P4484" s="91"/>
      <c r="Q4484" s="91"/>
      <c r="R4484" s="91"/>
      <c r="S4484" s="91"/>
      <c r="T4484" s="91"/>
      <c r="U4484" s="91">
        <f t="shared" si="419"/>
        <v>69</v>
      </c>
      <c r="V4484" s="82" t="str">
        <f t="shared" ref="V4484:V4547" si="423">CONCATENATE(B4484,RIGHT(D4484,4),A4484)</f>
        <v>330001505921</v>
      </c>
      <c r="W4484" s="83">
        <f>VLOOKUP(V4484,Factors!$E$6:$H$5950,4,FALSE)</f>
        <v>0.10765</v>
      </c>
      <c r="X4484" t="str">
        <f>VLOOKUP(V4484,Factors!$E$6:$F$5950,2,FALSE)</f>
        <v>Employee Cost</v>
      </c>
      <c r="Y4484" s="92">
        <f t="shared" si="420"/>
        <v>7.4278499999999994</v>
      </c>
      <c r="Z4484" s="92">
        <f t="shared" si="421"/>
        <v>61.572150000000001</v>
      </c>
      <c r="AA4484" s="92">
        <f t="shared" si="422"/>
        <v>69</v>
      </c>
    </row>
    <row r="4485" spans="1:27" x14ac:dyDescent="0.25">
      <c r="A4485" t="s">
        <v>866</v>
      </c>
      <c r="B4485" t="s">
        <v>946</v>
      </c>
      <c r="C4485" t="s">
        <v>947</v>
      </c>
      <c r="D4485" t="s">
        <v>867</v>
      </c>
      <c r="E4485" t="s">
        <v>868</v>
      </c>
      <c r="F4485" t="str">
        <f t="shared" ref="F4485:F4548" si="424">RIGHT(D4485,4)</f>
        <v>1505</v>
      </c>
      <c r="G4485" t="s">
        <v>948</v>
      </c>
      <c r="H4485" t="s">
        <v>949</v>
      </c>
      <c r="I4485" s="91"/>
      <c r="J4485" s="91"/>
      <c r="K4485" s="91"/>
      <c r="L4485" s="91"/>
      <c r="M4485" s="91">
        <v>10</v>
      </c>
      <c r="N4485" s="91"/>
      <c r="O4485" s="91"/>
      <c r="P4485" s="91"/>
      <c r="Q4485" s="91"/>
      <c r="R4485" s="91"/>
      <c r="S4485" s="91"/>
      <c r="T4485" s="91"/>
      <c r="U4485" s="91">
        <f t="shared" ref="U4485:U4548" si="425">SUM(I4485:T4485)</f>
        <v>10</v>
      </c>
      <c r="V4485" s="82" t="str">
        <f t="shared" si="423"/>
        <v>330001505921</v>
      </c>
      <c r="W4485" s="83">
        <f>VLOOKUP(V4485,Factors!$E$6:$H$5950,4,FALSE)</f>
        <v>0.10765</v>
      </c>
      <c r="X4485" t="str">
        <f>VLOOKUP(V4485,Factors!$E$6:$F$5950,2,FALSE)</f>
        <v>Employee Cost</v>
      </c>
      <c r="Y4485" s="92">
        <f t="shared" si="420"/>
        <v>1.0765</v>
      </c>
      <c r="Z4485" s="92">
        <f t="shared" si="421"/>
        <v>8.9235000000000007</v>
      </c>
      <c r="AA4485" s="92">
        <f t="shared" si="422"/>
        <v>10</v>
      </c>
    </row>
    <row r="4486" spans="1:27" x14ac:dyDescent="0.25">
      <c r="A4486" t="s">
        <v>866</v>
      </c>
      <c r="B4486" t="s">
        <v>946</v>
      </c>
      <c r="C4486" t="s">
        <v>947</v>
      </c>
      <c r="D4486" t="s">
        <v>867</v>
      </c>
      <c r="E4486" t="s">
        <v>868</v>
      </c>
      <c r="F4486" t="str">
        <f t="shared" si="424"/>
        <v>1505</v>
      </c>
      <c r="G4486" t="s">
        <v>144</v>
      </c>
      <c r="H4486" t="s">
        <v>145</v>
      </c>
      <c r="I4486" s="91"/>
      <c r="J4486" s="91"/>
      <c r="K4486" s="91">
        <v>74.040000000000006</v>
      </c>
      <c r="L4486" s="91">
        <v>68.25</v>
      </c>
      <c r="M4486" s="91"/>
      <c r="N4486" s="91"/>
      <c r="O4486" s="91">
        <v>28.5</v>
      </c>
      <c r="P4486" s="91">
        <v>39.25</v>
      </c>
      <c r="Q4486" s="91">
        <v>13.9</v>
      </c>
      <c r="R4486" s="91"/>
      <c r="S4486" s="91">
        <v>147.16</v>
      </c>
      <c r="T4486" s="91">
        <v>137</v>
      </c>
      <c r="U4486" s="91">
        <f t="shared" si="425"/>
        <v>508.1</v>
      </c>
      <c r="V4486" s="82" t="str">
        <f t="shared" si="423"/>
        <v>330001505921</v>
      </c>
      <c r="W4486" s="83">
        <f>VLOOKUP(V4486,Factors!$E$6:$H$5950,4,FALSE)</f>
        <v>0.10765</v>
      </c>
      <c r="X4486" t="str">
        <f>VLOOKUP(V4486,Factors!$E$6:$F$5950,2,FALSE)</f>
        <v>Employee Cost</v>
      </c>
      <c r="Y4486" s="92">
        <f t="shared" si="420"/>
        <v>54.696964999999999</v>
      </c>
      <c r="Z4486" s="92">
        <f t="shared" si="421"/>
        <v>453.40303500000005</v>
      </c>
      <c r="AA4486" s="92">
        <f t="shared" si="422"/>
        <v>508.1</v>
      </c>
    </row>
    <row r="4487" spans="1:27" x14ac:dyDescent="0.25">
      <c r="A4487" t="s">
        <v>866</v>
      </c>
      <c r="B4487" t="s">
        <v>946</v>
      </c>
      <c r="C4487" t="s">
        <v>947</v>
      </c>
      <c r="D4487" t="s">
        <v>867</v>
      </c>
      <c r="E4487" t="s">
        <v>868</v>
      </c>
      <c r="F4487" t="str">
        <f t="shared" si="424"/>
        <v>1505</v>
      </c>
      <c r="G4487" t="s">
        <v>152</v>
      </c>
      <c r="H4487" t="s">
        <v>153</v>
      </c>
      <c r="I4487" s="91"/>
      <c r="J4487" s="91"/>
      <c r="K4487" s="91"/>
      <c r="L4487" s="91"/>
      <c r="M4487" s="91"/>
      <c r="N4487" s="91"/>
      <c r="O4487" s="91">
        <v>95.33</v>
      </c>
      <c r="P4487" s="91"/>
      <c r="Q4487" s="91"/>
      <c r="R4487" s="91"/>
      <c r="S4487" s="91"/>
      <c r="T4487" s="91">
        <v>219.8</v>
      </c>
      <c r="U4487" s="91">
        <f t="shared" si="425"/>
        <v>315.13</v>
      </c>
      <c r="V4487" s="82" t="str">
        <f t="shared" si="423"/>
        <v>330001505921</v>
      </c>
      <c r="W4487" s="83">
        <f>VLOOKUP(V4487,Factors!$E$6:$H$5950,4,FALSE)</f>
        <v>0.10765</v>
      </c>
      <c r="X4487" t="str">
        <f>VLOOKUP(V4487,Factors!$E$6:$F$5950,2,FALSE)</f>
        <v>Employee Cost</v>
      </c>
      <c r="Y4487" s="92">
        <f t="shared" si="420"/>
        <v>33.923744499999998</v>
      </c>
      <c r="Z4487" s="92">
        <f t="shared" si="421"/>
        <v>281.2062555</v>
      </c>
      <c r="AA4487" s="92">
        <f t="shared" si="422"/>
        <v>315.13</v>
      </c>
    </row>
    <row r="4488" spans="1:27" x14ac:dyDescent="0.25">
      <c r="A4488" t="s">
        <v>866</v>
      </c>
      <c r="B4488" t="s">
        <v>946</v>
      </c>
      <c r="C4488" t="s">
        <v>947</v>
      </c>
      <c r="D4488" t="s">
        <v>867</v>
      </c>
      <c r="E4488" t="s">
        <v>868</v>
      </c>
      <c r="F4488" t="str">
        <f t="shared" si="424"/>
        <v>1505</v>
      </c>
      <c r="G4488" t="s">
        <v>166</v>
      </c>
      <c r="H4488" t="s">
        <v>167</v>
      </c>
      <c r="I4488" s="91"/>
      <c r="J4488" s="91"/>
      <c r="K4488" s="91"/>
      <c r="L4488" s="91"/>
      <c r="M4488" s="91"/>
      <c r="N4488" s="91"/>
      <c r="O4488" s="91"/>
      <c r="P4488" s="91"/>
      <c r="Q4488" s="91"/>
      <c r="R4488" s="91"/>
      <c r="S4488" s="91"/>
      <c r="T4488" s="91">
        <v>-97.43</v>
      </c>
      <c r="U4488" s="91">
        <f t="shared" si="425"/>
        <v>-97.43</v>
      </c>
      <c r="V4488" s="82" t="str">
        <f t="shared" si="423"/>
        <v>330001505921</v>
      </c>
      <c r="W4488" s="83">
        <f>VLOOKUP(V4488,Factors!$E$6:$H$5950,4,FALSE)</f>
        <v>0.10765</v>
      </c>
      <c r="X4488" t="str">
        <f>VLOOKUP(V4488,Factors!$E$6:$F$5950,2,FALSE)</f>
        <v>Employee Cost</v>
      </c>
      <c r="Y4488" s="92">
        <f t="shared" si="420"/>
        <v>-10.4883395</v>
      </c>
      <c r="Z4488" s="92">
        <f t="shared" si="421"/>
        <v>-86.941660500000012</v>
      </c>
      <c r="AA4488" s="92">
        <f t="shared" si="422"/>
        <v>-97.43</v>
      </c>
    </row>
    <row r="4489" spans="1:27" x14ac:dyDescent="0.25">
      <c r="A4489" t="s">
        <v>866</v>
      </c>
      <c r="B4489" t="s">
        <v>950</v>
      </c>
      <c r="C4489" t="s">
        <v>951</v>
      </c>
      <c r="D4489" t="s">
        <v>867</v>
      </c>
      <c r="E4489" t="s">
        <v>868</v>
      </c>
      <c r="F4489" t="str">
        <f t="shared" si="424"/>
        <v>1505</v>
      </c>
      <c r="G4489" t="s">
        <v>110</v>
      </c>
      <c r="H4489" t="s">
        <v>111</v>
      </c>
      <c r="I4489" s="91">
        <v>11097.76</v>
      </c>
      <c r="J4489" s="91">
        <v>13750</v>
      </c>
      <c r="K4489" s="91">
        <v>14093.76</v>
      </c>
      <c r="L4489" s="91">
        <v>14578.61</v>
      </c>
      <c r="M4489" s="91">
        <v>20205.29</v>
      </c>
      <c r="N4489" s="91">
        <v>22190.720000000001</v>
      </c>
      <c r="O4489" s="91">
        <v>18452.87</v>
      </c>
      <c r="P4489" s="91">
        <v>10666.66</v>
      </c>
      <c r="Q4489" s="91">
        <v>10133.33</v>
      </c>
      <c r="R4489" s="91">
        <v>9777.77</v>
      </c>
      <c r="S4489" s="91">
        <v>8727.27</v>
      </c>
      <c r="T4489" s="91">
        <v>9696.9599999999991</v>
      </c>
      <c r="U4489" s="91">
        <f t="shared" si="425"/>
        <v>163370.99999999997</v>
      </c>
      <c r="V4489" s="82" t="str">
        <f t="shared" si="423"/>
        <v>340001505921</v>
      </c>
      <c r="W4489" s="83">
        <f>VLOOKUP(V4489,Factors!$E$6:$H$5950,4,FALSE)</f>
        <v>0.10765</v>
      </c>
      <c r="X4489" t="str">
        <f>VLOOKUP(V4489,Factors!$E$6:$F$5950,2,FALSE)</f>
        <v>Employee Cost</v>
      </c>
      <c r="Y4489" s="92">
        <f t="shared" si="420"/>
        <v>17586.888149999995</v>
      </c>
      <c r="Z4489" s="92">
        <f t="shared" si="421"/>
        <v>145784.11184999999</v>
      </c>
      <c r="AA4489" s="92">
        <f t="shared" si="422"/>
        <v>163370.99999999997</v>
      </c>
    </row>
    <row r="4490" spans="1:27" x14ac:dyDescent="0.25">
      <c r="A4490" t="s">
        <v>866</v>
      </c>
      <c r="B4490" t="s">
        <v>950</v>
      </c>
      <c r="C4490" t="s">
        <v>951</v>
      </c>
      <c r="D4490" t="s">
        <v>867</v>
      </c>
      <c r="E4490" t="s">
        <v>868</v>
      </c>
      <c r="F4490" t="str">
        <f t="shared" si="424"/>
        <v>1505</v>
      </c>
      <c r="G4490" t="s">
        <v>112</v>
      </c>
      <c r="H4490" t="s">
        <v>113</v>
      </c>
      <c r="I4490" s="91">
        <v>206.95</v>
      </c>
      <c r="J4490" s="91"/>
      <c r="K4490" s="91"/>
      <c r="L4490" s="91">
        <v>0</v>
      </c>
      <c r="M4490" s="91">
        <v>1500</v>
      </c>
      <c r="N4490" s="91">
        <v>1500</v>
      </c>
      <c r="O4490" s="91">
        <v>1500</v>
      </c>
      <c r="P4490" s="91">
        <v>1500</v>
      </c>
      <c r="Q4490" s="91">
        <v>1500</v>
      </c>
      <c r="R4490" s="91">
        <v>1500</v>
      </c>
      <c r="S4490" s="91">
        <v>1500</v>
      </c>
      <c r="T4490" s="91">
        <v>1720.76</v>
      </c>
      <c r="U4490" s="91">
        <f t="shared" si="425"/>
        <v>12427.710000000001</v>
      </c>
      <c r="V4490" s="82" t="str">
        <f t="shared" si="423"/>
        <v>340001505921</v>
      </c>
      <c r="W4490" s="83">
        <f>VLOOKUP(V4490,Factors!$E$6:$H$5950,4,FALSE)</f>
        <v>0.10765</v>
      </c>
      <c r="X4490" t="str">
        <f>VLOOKUP(V4490,Factors!$E$6:$F$5950,2,FALSE)</f>
        <v>Employee Cost</v>
      </c>
      <c r="Y4490" s="92">
        <f t="shared" si="420"/>
        <v>1337.8429815</v>
      </c>
      <c r="Z4490" s="92">
        <f t="shared" si="421"/>
        <v>11089.867018500001</v>
      </c>
      <c r="AA4490" s="92">
        <f t="shared" si="422"/>
        <v>12427.710000000001</v>
      </c>
    </row>
    <row r="4491" spans="1:27" x14ac:dyDescent="0.25">
      <c r="A4491" t="s">
        <v>866</v>
      </c>
      <c r="B4491" t="s">
        <v>950</v>
      </c>
      <c r="C4491" t="s">
        <v>951</v>
      </c>
      <c r="D4491" t="s">
        <v>867</v>
      </c>
      <c r="E4491" t="s">
        <v>868</v>
      </c>
      <c r="F4491" t="str">
        <f t="shared" si="424"/>
        <v>1505</v>
      </c>
      <c r="G4491" t="s">
        <v>88</v>
      </c>
      <c r="H4491" t="s">
        <v>89</v>
      </c>
      <c r="I4491" s="91">
        <v>1702.56</v>
      </c>
      <c r="J4491" s="91">
        <v>1852.12</v>
      </c>
      <c r="K4491" s="91">
        <v>1898.42</v>
      </c>
      <c r="L4491" s="91">
        <v>1963.73</v>
      </c>
      <c r="M4491" s="91">
        <v>3335.22</v>
      </c>
      <c r="N4491" s="91">
        <v>3335.22</v>
      </c>
      <c r="O4491" s="91">
        <v>3335.22</v>
      </c>
      <c r="P4491" s="91">
        <v>1436.8</v>
      </c>
      <c r="Q4491" s="91">
        <v>1436.8</v>
      </c>
      <c r="R4491" s="91">
        <v>1436.81</v>
      </c>
      <c r="S4491" s="91">
        <v>1436.8</v>
      </c>
      <c r="T4491" s="91">
        <v>1436.8</v>
      </c>
      <c r="U4491" s="91">
        <f t="shared" si="425"/>
        <v>24606.499999999996</v>
      </c>
      <c r="V4491" s="82" t="str">
        <f t="shared" si="423"/>
        <v>340001505921</v>
      </c>
      <c r="W4491" s="83">
        <f>VLOOKUP(V4491,Factors!$E$6:$H$5950,4,FALSE)</f>
        <v>0.10765</v>
      </c>
      <c r="X4491" t="str">
        <f>VLOOKUP(V4491,Factors!$E$6:$F$5950,2,FALSE)</f>
        <v>Employee Cost</v>
      </c>
      <c r="Y4491" s="92">
        <f t="shared" si="420"/>
        <v>2648.8897249999995</v>
      </c>
      <c r="Z4491" s="92">
        <f t="shared" si="421"/>
        <v>21957.610274999995</v>
      </c>
      <c r="AA4491" s="92">
        <f t="shared" si="422"/>
        <v>24606.499999999996</v>
      </c>
    </row>
    <row r="4492" spans="1:27" x14ac:dyDescent="0.25">
      <c r="A4492" t="s">
        <v>866</v>
      </c>
      <c r="B4492" t="s">
        <v>950</v>
      </c>
      <c r="C4492" t="s">
        <v>951</v>
      </c>
      <c r="D4492" t="s">
        <v>867</v>
      </c>
      <c r="E4492" t="s">
        <v>868</v>
      </c>
      <c r="F4492" t="str">
        <f t="shared" si="424"/>
        <v>1505</v>
      </c>
      <c r="G4492" t="s">
        <v>90</v>
      </c>
      <c r="H4492" t="s">
        <v>91</v>
      </c>
      <c r="I4492" s="91">
        <v>6614.34</v>
      </c>
      <c r="J4492" s="91">
        <v>7195.38</v>
      </c>
      <c r="K4492" s="91">
        <v>7375.26</v>
      </c>
      <c r="L4492" s="91">
        <v>7628.98</v>
      </c>
      <c r="M4492" s="91">
        <v>13107.1</v>
      </c>
      <c r="N4492" s="91">
        <v>13107.11</v>
      </c>
      <c r="O4492" s="91">
        <v>13107.1</v>
      </c>
      <c r="P4492" s="91">
        <v>5731.86</v>
      </c>
      <c r="Q4492" s="91">
        <v>5731.86</v>
      </c>
      <c r="R4492" s="91">
        <v>5731.86</v>
      </c>
      <c r="S4492" s="91">
        <v>5731.86</v>
      </c>
      <c r="T4492" s="91">
        <v>5731.86</v>
      </c>
      <c r="U4492" s="91">
        <f t="shared" si="425"/>
        <v>96794.57</v>
      </c>
      <c r="V4492" s="82" t="str">
        <f t="shared" si="423"/>
        <v>340001505921</v>
      </c>
      <c r="W4492" s="83">
        <f>VLOOKUP(V4492,Factors!$E$6:$H$5950,4,FALSE)</f>
        <v>0.10765</v>
      </c>
      <c r="X4492" t="str">
        <f>VLOOKUP(V4492,Factors!$E$6:$F$5950,2,FALSE)</f>
        <v>Employee Cost</v>
      </c>
      <c r="Y4492" s="92">
        <f t="shared" si="420"/>
        <v>10419.935460500001</v>
      </c>
      <c r="Z4492" s="92">
        <f t="shared" si="421"/>
        <v>86374.63453950001</v>
      </c>
      <c r="AA4492" s="92">
        <f t="shared" si="422"/>
        <v>96794.57</v>
      </c>
    </row>
    <row r="4493" spans="1:27" x14ac:dyDescent="0.25">
      <c r="A4493" t="s">
        <v>866</v>
      </c>
      <c r="B4493" t="s">
        <v>950</v>
      </c>
      <c r="C4493" t="s">
        <v>951</v>
      </c>
      <c r="D4493" t="s">
        <v>867</v>
      </c>
      <c r="E4493" t="s">
        <v>868</v>
      </c>
      <c r="F4493" t="str">
        <f t="shared" si="424"/>
        <v>1505</v>
      </c>
      <c r="G4493" t="s">
        <v>118</v>
      </c>
      <c r="H4493" t="s">
        <v>119</v>
      </c>
      <c r="I4493" s="91"/>
      <c r="J4493" s="91">
        <v>1116</v>
      </c>
      <c r="K4493" s="91"/>
      <c r="L4493" s="91"/>
      <c r="M4493" s="91"/>
      <c r="N4493" s="91"/>
      <c r="O4493" s="91">
        <v>1820.03</v>
      </c>
      <c r="P4493" s="91">
        <v>2300</v>
      </c>
      <c r="Q4493" s="91">
        <v>72.16</v>
      </c>
      <c r="R4493" s="91"/>
      <c r="S4493" s="91"/>
      <c r="T4493" s="91">
        <v>360</v>
      </c>
      <c r="U4493" s="91">
        <f t="shared" si="425"/>
        <v>5668.19</v>
      </c>
      <c r="V4493" s="82" t="str">
        <f t="shared" si="423"/>
        <v>340001505921</v>
      </c>
      <c r="W4493" s="83">
        <f>VLOOKUP(V4493,Factors!$E$6:$H$5950,4,FALSE)</f>
        <v>0.10765</v>
      </c>
      <c r="X4493" t="str">
        <f>VLOOKUP(V4493,Factors!$E$6:$F$5950,2,FALSE)</f>
        <v>Employee Cost</v>
      </c>
      <c r="Y4493" s="92">
        <f t="shared" si="420"/>
        <v>610.18065349999995</v>
      </c>
      <c r="Z4493" s="92">
        <f t="shared" si="421"/>
        <v>5058.0093465</v>
      </c>
      <c r="AA4493" s="92">
        <f t="shared" si="422"/>
        <v>5668.19</v>
      </c>
    </row>
    <row r="4494" spans="1:27" x14ac:dyDescent="0.25">
      <c r="A4494" t="s">
        <v>866</v>
      </c>
      <c r="B4494" t="s">
        <v>950</v>
      </c>
      <c r="C4494" t="s">
        <v>951</v>
      </c>
      <c r="D4494" t="s">
        <v>867</v>
      </c>
      <c r="E4494" t="s">
        <v>868</v>
      </c>
      <c r="F4494" t="str">
        <f t="shared" si="424"/>
        <v>1505</v>
      </c>
      <c r="G4494" t="s">
        <v>61</v>
      </c>
      <c r="H4494" t="s">
        <v>62</v>
      </c>
      <c r="I4494" s="91"/>
      <c r="J4494" s="91">
        <v>850</v>
      </c>
      <c r="K4494" s="91"/>
      <c r="L4494" s="91"/>
      <c r="M4494" s="91"/>
      <c r="N4494" s="91"/>
      <c r="O4494" s="91"/>
      <c r="P4494" s="91"/>
      <c r="Q4494" s="91"/>
      <c r="R4494" s="91"/>
      <c r="S4494" s="91">
        <v>6</v>
      </c>
      <c r="T4494" s="91">
        <v>78</v>
      </c>
      <c r="U4494" s="91">
        <f t="shared" si="425"/>
        <v>934</v>
      </c>
      <c r="V4494" s="82" t="str">
        <f t="shared" si="423"/>
        <v>340001505921</v>
      </c>
      <c r="W4494" s="83">
        <f>VLOOKUP(V4494,Factors!$E$6:$H$5950,4,FALSE)</f>
        <v>0.10765</v>
      </c>
      <c r="X4494" t="str">
        <f>VLOOKUP(V4494,Factors!$E$6:$F$5950,2,FALSE)</f>
        <v>Employee Cost</v>
      </c>
      <c r="Y4494" s="92">
        <f t="shared" si="420"/>
        <v>100.54509999999999</v>
      </c>
      <c r="Z4494" s="92">
        <f t="shared" si="421"/>
        <v>833.45489999999995</v>
      </c>
      <c r="AA4494" s="92">
        <f t="shared" si="422"/>
        <v>934</v>
      </c>
    </row>
    <row r="4495" spans="1:27" x14ac:dyDescent="0.25">
      <c r="A4495" t="s">
        <v>866</v>
      </c>
      <c r="B4495" t="s">
        <v>950</v>
      </c>
      <c r="C4495" t="s">
        <v>951</v>
      </c>
      <c r="D4495" t="s">
        <v>867</v>
      </c>
      <c r="E4495" t="s">
        <v>868</v>
      </c>
      <c r="F4495" t="str">
        <f t="shared" si="424"/>
        <v>1505</v>
      </c>
      <c r="G4495" t="s">
        <v>120</v>
      </c>
      <c r="H4495" t="s">
        <v>121</v>
      </c>
      <c r="I4495" s="91"/>
      <c r="J4495" s="91"/>
      <c r="K4495" s="91"/>
      <c r="L4495" s="91">
        <v>156.96</v>
      </c>
      <c r="M4495" s="91"/>
      <c r="N4495" s="91"/>
      <c r="O4495" s="91"/>
      <c r="P4495" s="91"/>
      <c r="Q4495" s="91"/>
      <c r="R4495" s="91"/>
      <c r="S4495" s="91"/>
      <c r="T4495" s="91"/>
      <c r="U4495" s="91">
        <f t="shared" si="425"/>
        <v>156.96</v>
      </c>
      <c r="V4495" s="82" t="str">
        <f t="shared" si="423"/>
        <v>340001505921</v>
      </c>
      <c r="W4495" s="83">
        <f>VLOOKUP(V4495,Factors!$E$6:$H$5950,4,FALSE)</f>
        <v>0.10765</v>
      </c>
      <c r="X4495" t="str">
        <f>VLOOKUP(V4495,Factors!$E$6:$F$5950,2,FALSE)</f>
        <v>Employee Cost</v>
      </c>
      <c r="Y4495" s="92">
        <f t="shared" si="420"/>
        <v>16.896744000000002</v>
      </c>
      <c r="Z4495" s="92">
        <f t="shared" si="421"/>
        <v>140.063256</v>
      </c>
      <c r="AA4495" s="92">
        <f t="shared" si="422"/>
        <v>156.96</v>
      </c>
    </row>
    <row r="4496" spans="1:27" x14ac:dyDescent="0.25">
      <c r="A4496" t="s">
        <v>866</v>
      </c>
      <c r="B4496" t="s">
        <v>950</v>
      </c>
      <c r="C4496" t="s">
        <v>951</v>
      </c>
      <c r="D4496" t="s">
        <v>867</v>
      </c>
      <c r="E4496" t="s">
        <v>868</v>
      </c>
      <c r="F4496" t="str">
        <f t="shared" si="424"/>
        <v>1505</v>
      </c>
      <c r="G4496" t="s">
        <v>94</v>
      </c>
      <c r="H4496" t="s">
        <v>95</v>
      </c>
      <c r="I4496" s="91"/>
      <c r="J4496" s="91"/>
      <c r="K4496" s="91"/>
      <c r="L4496" s="91"/>
      <c r="M4496" s="91"/>
      <c r="N4496" s="91"/>
      <c r="O4496" s="91"/>
      <c r="P4496" s="91"/>
      <c r="Q4496" s="91"/>
      <c r="R4496" s="91"/>
      <c r="S4496" s="91">
        <v>25.76</v>
      </c>
      <c r="T4496" s="91"/>
      <c r="U4496" s="91">
        <f t="shared" si="425"/>
        <v>25.76</v>
      </c>
      <c r="V4496" s="82" t="str">
        <f t="shared" si="423"/>
        <v>340001505921</v>
      </c>
      <c r="W4496" s="83">
        <f>VLOOKUP(V4496,Factors!$E$6:$H$5950,4,FALSE)</f>
        <v>0.10765</v>
      </c>
      <c r="X4496" t="str">
        <f>VLOOKUP(V4496,Factors!$E$6:$F$5950,2,FALSE)</f>
        <v>Employee Cost</v>
      </c>
      <c r="Y4496" s="92">
        <f t="shared" si="420"/>
        <v>2.7730640000000002</v>
      </c>
      <c r="Z4496" s="92">
        <f t="shared" si="421"/>
        <v>22.986936</v>
      </c>
      <c r="AA4496" s="92">
        <f t="shared" si="422"/>
        <v>25.76</v>
      </c>
    </row>
    <row r="4497" spans="1:27" x14ac:dyDescent="0.25">
      <c r="A4497" t="s">
        <v>866</v>
      </c>
      <c r="B4497" t="s">
        <v>950</v>
      </c>
      <c r="C4497" t="s">
        <v>951</v>
      </c>
      <c r="D4497" t="s">
        <v>867</v>
      </c>
      <c r="E4497" t="s">
        <v>868</v>
      </c>
      <c r="F4497" t="str">
        <f t="shared" si="424"/>
        <v>1505</v>
      </c>
      <c r="G4497" t="s">
        <v>207</v>
      </c>
      <c r="H4497" t="s">
        <v>208</v>
      </c>
      <c r="I4497" s="91"/>
      <c r="J4497" s="91"/>
      <c r="K4497" s="91"/>
      <c r="L4497" s="91"/>
      <c r="M4497" s="91"/>
      <c r="N4497" s="91"/>
      <c r="O4497" s="91">
        <v>225</v>
      </c>
      <c r="P4497" s="91"/>
      <c r="Q4497" s="91"/>
      <c r="R4497" s="91"/>
      <c r="S4497" s="91"/>
      <c r="T4497" s="91"/>
      <c r="U4497" s="91">
        <f t="shared" si="425"/>
        <v>225</v>
      </c>
      <c r="V4497" s="82" t="str">
        <f t="shared" si="423"/>
        <v>340001505921</v>
      </c>
      <c r="W4497" s="83">
        <f>VLOOKUP(V4497,Factors!$E$6:$H$5950,4,FALSE)</f>
        <v>0.10765</v>
      </c>
      <c r="X4497" t="str">
        <f>VLOOKUP(V4497,Factors!$E$6:$F$5950,2,FALSE)</f>
        <v>Employee Cost</v>
      </c>
      <c r="Y4497" s="92">
        <f t="shared" si="420"/>
        <v>24.221249999999998</v>
      </c>
      <c r="Z4497" s="92">
        <f t="shared" si="421"/>
        <v>200.77875</v>
      </c>
      <c r="AA4497" s="92">
        <f t="shared" si="422"/>
        <v>225</v>
      </c>
    </row>
    <row r="4498" spans="1:27" x14ac:dyDescent="0.25">
      <c r="A4498" t="s">
        <v>866</v>
      </c>
      <c r="B4498" t="s">
        <v>950</v>
      </c>
      <c r="C4498" t="s">
        <v>951</v>
      </c>
      <c r="D4498" t="s">
        <v>867</v>
      </c>
      <c r="E4498" t="s">
        <v>868</v>
      </c>
      <c r="F4498" t="str">
        <f t="shared" si="424"/>
        <v>1505</v>
      </c>
      <c r="G4498" t="s">
        <v>128</v>
      </c>
      <c r="H4498" t="s">
        <v>129</v>
      </c>
      <c r="I4498" s="91">
        <v>72.75</v>
      </c>
      <c r="J4498" s="91"/>
      <c r="K4498" s="91"/>
      <c r="L4498" s="91">
        <v>35</v>
      </c>
      <c r="M4498" s="91"/>
      <c r="N4498" s="91"/>
      <c r="O4498" s="91"/>
      <c r="P4498" s="91"/>
      <c r="Q4498" s="91">
        <v>-107.75</v>
      </c>
      <c r="R4498" s="91"/>
      <c r="S4498" s="91"/>
      <c r="T4498" s="91"/>
      <c r="U4498" s="91">
        <f t="shared" si="425"/>
        <v>0</v>
      </c>
      <c r="V4498" s="82" t="str">
        <f t="shared" si="423"/>
        <v>340001505921</v>
      </c>
      <c r="W4498" s="83">
        <f>VLOOKUP(V4498,Factors!$E$6:$H$5950,4,FALSE)</f>
        <v>0.10765</v>
      </c>
      <c r="X4498" t="str">
        <f>VLOOKUP(V4498,Factors!$E$6:$F$5950,2,FALSE)</f>
        <v>Employee Cost</v>
      </c>
      <c r="Y4498" s="92">
        <f t="shared" ref="Y4498:Y4561" si="426">U4498*W4498</f>
        <v>0</v>
      </c>
      <c r="Z4498" s="92">
        <f t="shared" ref="Z4498:Z4561" si="427">U4498-Y4498</f>
        <v>0</v>
      </c>
      <c r="AA4498" s="92">
        <f t="shared" ref="AA4498:AA4561" si="428">Y4498+Z4498</f>
        <v>0</v>
      </c>
    </row>
    <row r="4499" spans="1:27" x14ac:dyDescent="0.25">
      <c r="A4499" t="s">
        <v>866</v>
      </c>
      <c r="B4499" t="s">
        <v>950</v>
      </c>
      <c r="C4499" t="s">
        <v>951</v>
      </c>
      <c r="D4499" t="s">
        <v>867</v>
      </c>
      <c r="E4499" t="s">
        <v>868</v>
      </c>
      <c r="F4499" t="str">
        <f t="shared" si="424"/>
        <v>1505</v>
      </c>
      <c r="G4499" t="s">
        <v>98</v>
      </c>
      <c r="H4499" t="s">
        <v>99</v>
      </c>
      <c r="I4499" s="91"/>
      <c r="J4499" s="91">
        <v>79</v>
      </c>
      <c r="K4499" s="91"/>
      <c r="L4499" s="91"/>
      <c r="M4499" s="91"/>
      <c r="N4499" s="91"/>
      <c r="O4499" s="91"/>
      <c r="P4499" s="91"/>
      <c r="Q4499" s="91">
        <v>50</v>
      </c>
      <c r="R4499" s="91"/>
      <c r="S4499" s="91"/>
      <c r="T4499" s="91"/>
      <c r="U4499" s="91">
        <f t="shared" si="425"/>
        <v>129</v>
      </c>
      <c r="V4499" s="82" t="str">
        <f t="shared" si="423"/>
        <v>340001505921</v>
      </c>
      <c r="W4499" s="83">
        <f>VLOOKUP(V4499,Factors!$E$6:$H$5950,4,FALSE)</f>
        <v>0.10765</v>
      </c>
      <c r="X4499" t="str">
        <f>VLOOKUP(V4499,Factors!$E$6:$F$5950,2,FALSE)</f>
        <v>Employee Cost</v>
      </c>
      <c r="Y4499" s="92">
        <f t="shared" si="426"/>
        <v>13.886849999999999</v>
      </c>
      <c r="Z4499" s="92">
        <f t="shared" si="427"/>
        <v>115.11315</v>
      </c>
      <c r="AA4499" s="92">
        <f t="shared" si="428"/>
        <v>129</v>
      </c>
    </row>
    <row r="4500" spans="1:27" x14ac:dyDescent="0.25">
      <c r="A4500" t="s">
        <v>866</v>
      </c>
      <c r="B4500" t="s">
        <v>950</v>
      </c>
      <c r="C4500" t="s">
        <v>951</v>
      </c>
      <c r="D4500" t="s">
        <v>867</v>
      </c>
      <c r="E4500" t="s">
        <v>868</v>
      </c>
      <c r="F4500" t="str">
        <f t="shared" si="424"/>
        <v>1505</v>
      </c>
      <c r="G4500" t="s">
        <v>215</v>
      </c>
      <c r="H4500" t="s">
        <v>216</v>
      </c>
      <c r="I4500" s="91">
        <v>17.989999999999998</v>
      </c>
      <c r="J4500" s="91"/>
      <c r="K4500" s="91"/>
      <c r="L4500" s="91"/>
      <c r="M4500" s="91"/>
      <c r="N4500" s="91"/>
      <c r="O4500" s="91"/>
      <c r="P4500" s="91"/>
      <c r="Q4500" s="91">
        <v>22.75</v>
      </c>
      <c r="R4500" s="91">
        <v>18.75</v>
      </c>
      <c r="S4500" s="91">
        <v>10.98</v>
      </c>
      <c r="T4500" s="91"/>
      <c r="U4500" s="91">
        <f t="shared" si="425"/>
        <v>70.47</v>
      </c>
      <c r="V4500" s="82" t="str">
        <f t="shared" si="423"/>
        <v>340001505921</v>
      </c>
      <c r="W4500" s="83">
        <f>VLOOKUP(V4500,Factors!$E$6:$H$5950,4,FALSE)</f>
        <v>0.10765</v>
      </c>
      <c r="X4500" t="str">
        <f>VLOOKUP(V4500,Factors!$E$6:$F$5950,2,FALSE)</f>
        <v>Employee Cost</v>
      </c>
      <c r="Y4500" s="92">
        <f t="shared" si="426"/>
        <v>7.5860954999999999</v>
      </c>
      <c r="Z4500" s="92">
        <f t="shared" si="427"/>
        <v>62.8839045</v>
      </c>
      <c r="AA4500" s="92">
        <f t="shared" si="428"/>
        <v>70.47</v>
      </c>
    </row>
    <row r="4501" spans="1:27" x14ac:dyDescent="0.25">
      <c r="A4501" t="s">
        <v>866</v>
      </c>
      <c r="B4501" t="s">
        <v>950</v>
      </c>
      <c r="C4501" t="s">
        <v>951</v>
      </c>
      <c r="D4501" t="s">
        <v>867</v>
      </c>
      <c r="E4501" t="s">
        <v>868</v>
      </c>
      <c r="F4501" t="str">
        <f t="shared" si="424"/>
        <v>1505</v>
      </c>
      <c r="G4501" t="s">
        <v>130</v>
      </c>
      <c r="H4501" t="s">
        <v>131</v>
      </c>
      <c r="I4501" s="91"/>
      <c r="J4501" s="91"/>
      <c r="K4501" s="91"/>
      <c r="L4501" s="91">
        <v>148.28</v>
      </c>
      <c r="M4501" s="91"/>
      <c r="N4501" s="91"/>
      <c r="O4501" s="91">
        <v>21.45</v>
      </c>
      <c r="P4501" s="91">
        <v>57.1</v>
      </c>
      <c r="Q4501" s="91"/>
      <c r="R4501" s="91"/>
      <c r="S4501" s="91">
        <v>27.02</v>
      </c>
      <c r="T4501" s="91">
        <v>208</v>
      </c>
      <c r="U4501" s="91">
        <f t="shared" si="425"/>
        <v>461.85</v>
      </c>
      <c r="V4501" s="82" t="str">
        <f t="shared" si="423"/>
        <v>340001505921</v>
      </c>
      <c r="W4501" s="83">
        <f>VLOOKUP(V4501,Factors!$E$6:$H$5950,4,FALSE)</f>
        <v>0.10765</v>
      </c>
      <c r="X4501" t="str">
        <f>VLOOKUP(V4501,Factors!$E$6:$F$5950,2,FALSE)</f>
        <v>Employee Cost</v>
      </c>
      <c r="Y4501" s="92">
        <f t="shared" si="426"/>
        <v>49.718152500000002</v>
      </c>
      <c r="Z4501" s="92">
        <f t="shared" si="427"/>
        <v>412.13184750000005</v>
      </c>
      <c r="AA4501" s="92">
        <f t="shared" si="428"/>
        <v>461.85</v>
      </c>
    </row>
    <row r="4502" spans="1:27" x14ac:dyDescent="0.25">
      <c r="A4502" t="s">
        <v>866</v>
      </c>
      <c r="B4502" t="s">
        <v>950</v>
      </c>
      <c r="C4502" t="s">
        <v>951</v>
      </c>
      <c r="D4502" t="s">
        <v>867</v>
      </c>
      <c r="E4502" t="s">
        <v>868</v>
      </c>
      <c r="F4502" t="str">
        <f t="shared" si="424"/>
        <v>1505</v>
      </c>
      <c r="G4502" t="s">
        <v>132</v>
      </c>
      <c r="H4502" t="s">
        <v>133</v>
      </c>
      <c r="I4502" s="91"/>
      <c r="J4502" s="91"/>
      <c r="K4502" s="91"/>
      <c r="L4502" s="91"/>
      <c r="M4502" s="91"/>
      <c r="N4502" s="91"/>
      <c r="O4502" s="91"/>
      <c r="P4502" s="91"/>
      <c r="Q4502" s="91">
        <v>522</v>
      </c>
      <c r="R4502" s="91"/>
      <c r="S4502" s="91"/>
      <c r="T4502" s="91"/>
      <c r="U4502" s="91">
        <f t="shared" si="425"/>
        <v>522</v>
      </c>
      <c r="V4502" s="82" t="str">
        <f t="shared" si="423"/>
        <v>340001505921</v>
      </c>
      <c r="W4502" s="83">
        <f>VLOOKUP(V4502,Factors!$E$6:$H$5950,4,FALSE)</f>
        <v>0.10765</v>
      </c>
      <c r="X4502" t="str">
        <f>VLOOKUP(V4502,Factors!$E$6:$F$5950,2,FALSE)</f>
        <v>Employee Cost</v>
      </c>
      <c r="Y4502" s="92">
        <f t="shared" si="426"/>
        <v>56.193300000000001</v>
      </c>
      <c r="Z4502" s="92">
        <f t="shared" si="427"/>
        <v>465.80669999999998</v>
      </c>
      <c r="AA4502" s="92">
        <f t="shared" si="428"/>
        <v>522</v>
      </c>
    </row>
    <row r="4503" spans="1:27" x14ac:dyDescent="0.25">
      <c r="A4503" t="s">
        <v>866</v>
      </c>
      <c r="B4503" t="s">
        <v>950</v>
      </c>
      <c r="C4503" t="s">
        <v>951</v>
      </c>
      <c r="D4503" t="s">
        <v>867</v>
      </c>
      <c r="E4503" t="s">
        <v>868</v>
      </c>
      <c r="F4503" t="str">
        <f t="shared" si="424"/>
        <v>1505</v>
      </c>
      <c r="G4503" t="s">
        <v>136</v>
      </c>
      <c r="H4503" t="s">
        <v>137</v>
      </c>
      <c r="I4503" s="91"/>
      <c r="J4503" s="91"/>
      <c r="K4503" s="91"/>
      <c r="L4503" s="91">
        <v>390</v>
      </c>
      <c r="M4503" s="91"/>
      <c r="N4503" s="91"/>
      <c r="O4503" s="91"/>
      <c r="P4503" s="91"/>
      <c r="Q4503" s="91"/>
      <c r="R4503" s="91"/>
      <c r="S4503" s="91"/>
      <c r="T4503" s="91"/>
      <c r="U4503" s="91">
        <f t="shared" si="425"/>
        <v>390</v>
      </c>
      <c r="V4503" s="82" t="str">
        <f t="shared" si="423"/>
        <v>340001505921</v>
      </c>
      <c r="W4503" s="83">
        <f>VLOOKUP(V4503,Factors!$E$6:$H$5950,4,FALSE)</f>
        <v>0.10765</v>
      </c>
      <c r="X4503" t="str">
        <f>VLOOKUP(V4503,Factors!$E$6:$F$5950,2,FALSE)</f>
        <v>Employee Cost</v>
      </c>
      <c r="Y4503" s="92">
        <f t="shared" si="426"/>
        <v>41.983499999999999</v>
      </c>
      <c r="Z4503" s="92">
        <f t="shared" si="427"/>
        <v>348.01650000000001</v>
      </c>
      <c r="AA4503" s="92">
        <f t="shared" si="428"/>
        <v>390</v>
      </c>
    </row>
    <row r="4504" spans="1:27" x14ac:dyDescent="0.25">
      <c r="A4504" t="s">
        <v>866</v>
      </c>
      <c r="B4504" t="s">
        <v>950</v>
      </c>
      <c r="C4504" t="s">
        <v>951</v>
      </c>
      <c r="D4504" t="s">
        <v>867</v>
      </c>
      <c r="E4504" t="s">
        <v>868</v>
      </c>
      <c r="F4504" t="str">
        <f t="shared" si="424"/>
        <v>1505</v>
      </c>
      <c r="G4504" t="s">
        <v>102</v>
      </c>
      <c r="H4504" t="s">
        <v>103</v>
      </c>
      <c r="I4504" s="91"/>
      <c r="J4504" s="91"/>
      <c r="K4504" s="91"/>
      <c r="L4504" s="91"/>
      <c r="M4504" s="91"/>
      <c r="N4504" s="91"/>
      <c r="O4504" s="91"/>
      <c r="P4504" s="91">
        <v>78.5</v>
      </c>
      <c r="Q4504" s="91"/>
      <c r="R4504" s="91">
        <v>11550</v>
      </c>
      <c r="S4504" s="91"/>
      <c r="T4504" s="91"/>
      <c r="U4504" s="91">
        <f t="shared" si="425"/>
        <v>11628.5</v>
      </c>
      <c r="V4504" s="82" t="str">
        <f t="shared" si="423"/>
        <v>340001505921</v>
      </c>
      <c r="W4504" s="83">
        <f>VLOOKUP(V4504,Factors!$E$6:$H$5950,4,FALSE)</f>
        <v>0.10765</v>
      </c>
      <c r="X4504" t="str">
        <f>VLOOKUP(V4504,Factors!$E$6:$F$5950,2,FALSE)</f>
        <v>Employee Cost</v>
      </c>
      <c r="Y4504" s="92">
        <f t="shared" si="426"/>
        <v>1251.808025</v>
      </c>
      <c r="Z4504" s="92">
        <f t="shared" si="427"/>
        <v>10376.691975</v>
      </c>
      <c r="AA4504" s="92">
        <f t="shared" si="428"/>
        <v>11628.5</v>
      </c>
    </row>
    <row r="4505" spans="1:27" x14ac:dyDescent="0.25">
      <c r="A4505" t="s">
        <v>866</v>
      </c>
      <c r="B4505" t="s">
        <v>950</v>
      </c>
      <c r="C4505" t="s">
        <v>951</v>
      </c>
      <c r="D4505" t="s">
        <v>867</v>
      </c>
      <c r="E4505" t="s">
        <v>868</v>
      </c>
      <c r="F4505" t="str">
        <f t="shared" si="424"/>
        <v>1505</v>
      </c>
      <c r="G4505" t="s">
        <v>495</v>
      </c>
      <c r="H4505" t="s">
        <v>496</v>
      </c>
      <c r="I4505" s="91"/>
      <c r="J4505" s="91"/>
      <c r="K4505" s="91"/>
      <c r="L4505" s="91"/>
      <c r="M4505" s="91"/>
      <c r="N4505" s="91"/>
      <c r="O4505" s="91"/>
      <c r="P4505" s="91"/>
      <c r="Q4505" s="91">
        <v>1000</v>
      </c>
      <c r="R4505" s="91"/>
      <c r="S4505" s="91"/>
      <c r="T4505" s="91"/>
      <c r="U4505" s="91">
        <f t="shared" si="425"/>
        <v>1000</v>
      </c>
      <c r="V4505" s="82" t="str">
        <f t="shared" si="423"/>
        <v>340001505921</v>
      </c>
      <c r="W4505" s="83">
        <f>VLOOKUP(V4505,Factors!$E$6:$H$5950,4,FALSE)</f>
        <v>0.10765</v>
      </c>
      <c r="X4505" t="str">
        <f>VLOOKUP(V4505,Factors!$E$6:$F$5950,2,FALSE)</f>
        <v>Employee Cost</v>
      </c>
      <c r="Y4505" s="92">
        <f t="shared" si="426"/>
        <v>107.64999999999999</v>
      </c>
      <c r="Z4505" s="92">
        <f t="shared" si="427"/>
        <v>892.35</v>
      </c>
      <c r="AA4505" s="92">
        <f t="shared" si="428"/>
        <v>1000</v>
      </c>
    </row>
    <row r="4506" spans="1:27" x14ac:dyDescent="0.25">
      <c r="A4506" t="s">
        <v>866</v>
      </c>
      <c r="B4506" t="s">
        <v>950</v>
      </c>
      <c r="C4506" t="s">
        <v>951</v>
      </c>
      <c r="D4506" t="s">
        <v>867</v>
      </c>
      <c r="E4506" t="s">
        <v>868</v>
      </c>
      <c r="F4506" t="str">
        <f t="shared" si="424"/>
        <v>1505</v>
      </c>
      <c r="G4506" t="s">
        <v>316</v>
      </c>
      <c r="H4506" t="s">
        <v>317</v>
      </c>
      <c r="I4506" s="91">
        <v>1500</v>
      </c>
      <c r="J4506" s="91"/>
      <c r="K4506" s="91"/>
      <c r="L4506" s="91"/>
      <c r="M4506" s="91"/>
      <c r="N4506" s="91"/>
      <c r="O4506" s="91"/>
      <c r="P4506" s="91"/>
      <c r="Q4506" s="91"/>
      <c r="R4506" s="91"/>
      <c r="S4506" s="91"/>
      <c r="T4506" s="91"/>
      <c r="U4506" s="91">
        <f t="shared" si="425"/>
        <v>1500</v>
      </c>
      <c r="V4506" s="82" t="str">
        <f t="shared" si="423"/>
        <v>340001505921</v>
      </c>
      <c r="W4506" s="83">
        <f>VLOOKUP(V4506,Factors!$E$6:$H$5950,4,FALSE)</f>
        <v>0.10765</v>
      </c>
      <c r="X4506" t="str">
        <f>VLOOKUP(V4506,Factors!$E$6:$F$5950,2,FALSE)</f>
        <v>Employee Cost</v>
      </c>
      <c r="Y4506" s="92">
        <f t="shared" si="426"/>
        <v>161.47499999999999</v>
      </c>
      <c r="Z4506" s="92">
        <f t="shared" si="427"/>
        <v>1338.5250000000001</v>
      </c>
      <c r="AA4506" s="92">
        <f t="shared" si="428"/>
        <v>1500</v>
      </c>
    </row>
    <row r="4507" spans="1:27" x14ac:dyDescent="0.25">
      <c r="A4507" t="s">
        <v>866</v>
      </c>
      <c r="B4507" t="s">
        <v>950</v>
      </c>
      <c r="C4507" t="s">
        <v>951</v>
      </c>
      <c r="D4507" t="s">
        <v>867</v>
      </c>
      <c r="E4507" t="s">
        <v>868</v>
      </c>
      <c r="F4507" t="str">
        <f t="shared" si="424"/>
        <v>1505</v>
      </c>
      <c r="G4507" t="s">
        <v>144</v>
      </c>
      <c r="H4507" t="s">
        <v>145</v>
      </c>
      <c r="I4507" s="91"/>
      <c r="J4507" s="91">
        <v>319.35000000000002</v>
      </c>
      <c r="K4507" s="91">
        <v>410.97</v>
      </c>
      <c r="L4507" s="91">
        <v>241.33</v>
      </c>
      <c r="M4507" s="91">
        <v>43.48</v>
      </c>
      <c r="N4507" s="91">
        <v>345.02</v>
      </c>
      <c r="O4507" s="91">
        <v>232.6</v>
      </c>
      <c r="P4507" s="91">
        <v>173</v>
      </c>
      <c r="Q4507" s="91">
        <v>180.75</v>
      </c>
      <c r="R4507" s="91">
        <v>28.5</v>
      </c>
      <c r="S4507" s="91">
        <v>28.15</v>
      </c>
      <c r="T4507" s="91">
        <v>1434.18</v>
      </c>
      <c r="U4507" s="91">
        <f t="shared" si="425"/>
        <v>3437.33</v>
      </c>
      <c r="V4507" s="82" t="str">
        <f t="shared" si="423"/>
        <v>340001505921</v>
      </c>
      <c r="W4507" s="83">
        <f>VLOOKUP(V4507,Factors!$E$6:$H$5950,4,FALSE)</f>
        <v>0.10765</v>
      </c>
      <c r="X4507" t="str">
        <f>VLOOKUP(V4507,Factors!$E$6:$F$5950,2,FALSE)</f>
        <v>Employee Cost</v>
      </c>
      <c r="Y4507" s="92">
        <f t="shared" si="426"/>
        <v>370.02857449999999</v>
      </c>
      <c r="Z4507" s="92">
        <f t="shared" si="427"/>
        <v>3067.3014254999998</v>
      </c>
      <c r="AA4507" s="92">
        <f t="shared" si="428"/>
        <v>3437.33</v>
      </c>
    </row>
    <row r="4508" spans="1:27" x14ac:dyDescent="0.25">
      <c r="A4508" t="s">
        <v>866</v>
      </c>
      <c r="B4508" t="s">
        <v>950</v>
      </c>
      <c r="C4508" t="s">
        <v>951</v>
      </c>
      <c r="D4508" t="s">
        <v>867</v>
      </c>
      <c r="E4508" t="s">
        <v>868</v>
      </c>
      <c r="F4508" t="str">
        <f t="shared" si="424"/>
        <v>1505</v>
      </c>
      <c r="G4508" t="s">
        <v>217</v>
      </c>
      <c r="H4508" t="s">
        <v>218</v>
      </c>
      <c r="I4508" s="91"/>
      <c r="J4508" s="91"/>
      <c r="K4508" s="91"/>
      <c r="L4508" s="91"/>
      <c r="M4508" s="91"/>
      <c r="N4508" s="91"/>
      <c r="O4508" s="91"/>
      <c r="P4508" s="91">
        <v>0</v>
      </c>
      <c r="Q4508" s="91"/>
      <c r="R4508" s="91">
        <v>175</v>
      </c>
      <c r="S4508" s="91"/>
      <c r="T4508" s="91"/>
      <c r="U4508" s="91">
        <f t="shared" si="425"/>
        <v>175</v>
      </c>
      <c r="V4508" s="82" t="str">
        <f t="shared" si="423"/>
        <v>340001505921</v>
      </c>
      <c r="W4508" s="83">
        <f>VLOOKUP(V4508,Factors!$E$6:$H$5950,4,FALSE)</f>
        <v>0.10765</v>
      </c>
      <c r="X4508" t="str">
        <f>VLOOKUP(V4508,Factors!$E$6:$F$5950,2,FALSE)</f>
        <v>Employee Cost</v>
      </c>
      <c r="Y4508" s="92">
        <f t="shared" si="426"/>
        <v>18.838750000000001</v>
      </c>
      <c r="Z4508" s="92">
        <f t="shared" si="427"/>
        <v>156.16125</v>
      </c>
      <c r="AA4508" s="92">
        <f t="shared" si="428"/>
        <v>175</v>
      </c>
    </row>
    <row r="4509" spans="1:27" x14ac:dyDescent="0.25">
      <c r="A4509" t="s">
        <v>866</v>
      </c>
      <c r="B4509" t="s">
        <v>950</v>
      </c>
      <c r="C4509" t="s">
        <v>951</v>
      </c>
      <c r="D4509" t="s">
        <v>867</v>
      </c>
      <c r="E4509" t="s">
        <v>868</v>
      </c>
      <c r="F4509" t="str">
        <f t="shared" si="424"/>
        <v>1505</v>
      </c>
      <c r="G4509" t="s">
        <v>146</v>
      </c>
      <c r="H4509" t="s">
        <v>147</v>
      </c>
      <c r="I4509" s="91">
        <v>252.1</v>
      </c>
      <c r="J4509" s="91">
        <v>955.3</v>
      </c>
      <c r="K4509" s="91">
        <v>472.1</v>
      </c>
      <c r="L4509" s="91">
        <v>5080.5600000000004</v>
      </c>
      <c r="M4509" s="91"/>
      <c r="N4509" s="91"/>
      <c r="O4509" s="91">
        <v>500</v>
      </c>
      <c r="P4509" s="91">
        <v>311.44</v>
      </c>
      <c r="Q4509" s="91">
        <v>150</v>
      </c>
      <c r="R4509" s="91">
        <v>500.18</v>
      </c>
      <c r="S4509" s="91"/>
      <c r="T4509" s="91">
        <v>5000</v>
      </c>
      <c r="U4509" s="91">
        <f t="shared" si="425"/>
        <v>13221.68</v>
      </c>
      <c r="V4509" s="82" t="str">
        <f t="shared" si="423"/>
        <v>340001505921</v>
      </c>
      <c r="W4509" s="83">
        <f>VLOOKUP(V4509,Factors!$E$6:$H$5950,4,FALSE)</f>
        <v>0.10765</v>
      </c>
      <c r="X4509" t="str">
        <f>VLOOKUP(V4509,Factors!$E$6:$F$5950,2,FALSE)</f>
        <v>Employee Cost</v>
      </c>
      <c r="Y4509" s="92">
        <f t="shared" si="426"/>
        <v>1423.313852</v>
      </c>
      <c r="Z4509" s="92">
        <f t="shared" si="427"/>
        <v>11798.366148000001</v>
      </c>
      <c r="AA4509" s="92">
        <f t="shared" si="428"/>
        <v>13221.68</v>
      </c>
    </row>
    <row r="4510" spans="1:27" x14ac:dyDescent="0.25">
      <c r="A4510" t="s">
        <v>866</v>
      </c>
      <c r="B4510" t="s">
        <v>950</v>
      </c>
      <c r="C4510" t="s">
        <v>951</v>
      </c>
      <c r="D4510" t="s">
        <v>867</v>
      </c>
      <c r="E4510" t="s">
        <v>868</v>
      </c>
      <c r="F4510" t="str">
        <f t="shared" si="424"/>
        <v>1505</v>
      </c>
      <c r="G4510" t="s">
        <v>148</v>
      </c>
      <c r="H4510" t="s">
        <v>149</v>
      </c>
      <c r="I4510" s="91"/>
      <c r="J4510" s="91"/>
      <c r="K4510" s="91"/>
      <c r="L4510" s="91"/>
      <c r="M4510" s="91"/>
      <c r="N4510" s="91"/>
      <c r="O4510" s="91"/>
      <c r="P4510" s="91">
        <v>576.6</v>
      </c>
      <c r="Q4510" s="91">
        <v>642.86</v>
      </c>
      <c r="R4510" s="91">
        <v>328.93</v>
      </c>
      <c r="S4510" s="91"/>
      <c r="T4510" s="91"/>
      <c r="U4510" s="91">
        <f t="shared" si="425"/>
        <v>1548.39</v>
      </c>
      <c r="V4510" s="82" t="str">
        <f t="shared" si="423"/>
        <v>340001505921</v>
      </c>
      <c r="W4510" s="83">
        <f>VLOOKUP(V4510,Factors!$E$6:$H$5950,4,FALSE)</f>
        <v>0.10765</v>
      </c>
      <c r="X4510" t="str">
        <f>VLOOKUP(V4510,Factors!$E$6:$F$5950,2,FALSE)</f>
        <v>Employee Cost</v>
      </c>
      <c r="Y4510" s="92">
        <f t="shared" si="426"/>
        <v>166.68418350000002</v>
      </c>
      <c r="Z4510" s="92">
        <f t="shared" si="427"/>
        <v>1381.7058165000001</v>
      </c>
      <c r="AA4510" s="92">
        <f t="shared" si="428"/>
        <v>1548.39</v>
      </c>
    </row>
    <row r="4511" spans="1:27" x14ac:dyDescent="0.25">
      <c r="A4511" t="s">
        <v>866</v>
      </c>
      <c r="B4511" t="s">
        <v>950</v>
      </c>
      <c r="C4511" t="s">
        <v>951</v>
      </c>
      <c r="D4511" t="s">
        <v>867</v>
      </c>
      <c r="E4511" t="s">
        <v>868</v>
      </c>
      <c r="F4511" t="str">
        <f t="shared" si="424"/>
        <v>1505</v>
      </c>
      <c r="G4511" t="s">
        <v>152</v>
      </c>
      <c r="H4511" t="s">
        <v>153</v>
      </c>
      <c r="I4511" s="91"/>
      <c r="J4511" s="91"/>
      <c r="K4511" s="91"/>
      <c r="L4511" s="91"/>
      <c r="M4511" s="91">
        <v>38.5</v>
      </c>
      <c r="N4511" s="91"/>
      <c r="O4511" s="91"/>
      <c r="P4511" s="91"/>
      <c r="Q4511" s="91">
        <v>18.899999999999999</v>
      </c>
      <c r="R4511" s="91"/>
      <c r="S4511" s="91"/>
      <c r="T4511" s="91"/>
      <c r="U4511" s="91">
        <f t="shared" si="425"/>
        <v>57.4</v>
      </c>
      <c r="V4511" s="82" t="str">
        <f t="shared" si="423"/>
        <v>340001505921</v>
      </c>
      <c r="W4511" s="83">
        <f>VLOOKUP(V4511,Factors!$E$6:$H$5950,4,FALSE)</f>
        <v>0.10765</v>
      </c>
      <c r="X4511" t="str">
        <f>VLOOKUP(V4511,Factors!$E$6:$F$5950,2,FALSE)</f>
        <v>Employee Cost</v>
      </c>
      <c r="Y4511" s="92">
        <f t="shared" si="426"/>
        <v>6.1791099999999997</v>
      </c>
      <c r="Z4511" s="92">
        <f t="shared" si="427"/>
        <v>51.220889999999997</v>
      </c>
      <c r="AA4511" s="92">
        <f t="shared" si="428"/>
        <v>57.4</v>
      </c>
    </row>
    <row r="4512" spans="1:27" x14ac:dyDescent="0.25">
      <c r="A4512" t="s">
        <v>866</v>
      </c>
      <c r="B4512" t="s">
        <v>950</v>
      </c>
      <c r="C4512" t="s">
        <v>951</v>
      </c>
      <c r="D4512" t="s">
        <v>931</v>
      </c>
      <c r="E4512" t="s">
        <v>932</v>
      </c>
      <c r="F4512" t="str">
        <f t="shared" si="424"/>
        <v>1670</v>
      </c>
      <c r="G4512" t="s">
        <v>118</v>
      </c>
      <c r="H4512" t="s">
        <v>119</v>
      </c>
      <c r="I4512" s="91">
        <v>9000</v>
      </c>
      <c r="J4512" s="91"/>
      <c r="K4512" s="91"/>
      <c r="L4512" s="91">
        <v>3400</v>
      </c>
      <c r="M4512" s="91"/>
      <c r="N4512" s="91"/>
      <c r="O4512" s="91">
        <v>337</v>
      </c>
      <c r="P4512" s="91"/>
      <c r="Q4512" s="91"/>
      <c r="R4512" s="91"/>
      <c r="S4512" s="91"/>
      <c r="T4512" s="91"/>
      <c r="U4512" s="91">
        <f t="shared" si="425"/>
        <v>12737</v>
      </c>
      <c r="V4512" s="82" t="str">
        <f t="shared" si="423"/>
        <v>340001670921</v>
      </c>
      <c r="W4512" s="83">
        <f>VLOOKUP(V4512,Factors!$E$6:$H$5950,4,FALSE)</f>
        <v>0.10765</v>
      </c>
      <c r="X4512" t="str">
        <f>VLOOKUP(V4512,Factors!$E$6:$F$5950,2,FALSE)</f>
        <v>Employee Cost</v>
      </c>
      <c r="Y4512" s="92">
        <f t="shared" si="426"/>
        <v>1371.13805</v>
      </c>
      <c r="Z4512" s="92">
        <f t="shared" si="427"/>
        <v>11365.86195</v>
      </c>
      <c r="AA4512" s="92">
        <f t="shared" si="428"/>
        <v>12737</v>
      </c>
    </row>
    <row r="4513" spans="1:27" x14ac:dyDescent="0.25">
      <c r="A4513" t="s">
        <v>866</v>
      </c>
      <c r="B4513" t="s">
        <v>950</v>
      </c>
      <c r="C4513" t="s">
        <v>951</v>
      </c>
      <c r="D4513" t="s">
        <v>931</v>
      </c>
      <c r="E4513" t="s">
        <v>932</v>
      </c>
      <c r="F4513" t="str">
        <f t="shared" si="424"/>
        <v>1670</v>
      </c>
      <c r="G4513" t="s">
        <v>122</v>
      </c>
      <c r="H4513" t="s">
        <v>123</v>
      </c>
      <c r="I4513" s="91"/>
      <c r="J4513" s="91">
        <v>395</v>
      </c>
      <c r="K4513" s="91"/>
      <c r="L4513" s="91"/>
      <c r="M4513" s="91"/>
      <c r="N4513" s="91"/>
      <c r="O4513" s="91"/>
      <c r="P4513" s="91"/>
      <c r="Q4513" s="91"/>
      <c r="R4513" s="91"/>
      <c r="S4513" s="91"/>
      <c r="T4513" s="91"/>
      <c r="U4513" s="91">
        <f t="shared" si="425"/>
        <v>395</v>
      </c>
      <c r="V4513" s="82" t="str">
        <f t="shared" si="423"/>
        <v>340001670921</v>
      </c>
      <c r="W4513" s="83">
        <f>VLOOKUP(V4513,Factors!$E$6:$H$5950,4,FALSE)</f>
        <v>0.10765</v>
      </c>
      <c r="X4513" t="str">
        <f>VLOOKUP(V4513,Factors!$E$6:$F$5950,2,FALSE)</f>
        <v>Employee Cost</v>
      </c>
      <c r="Y4513" s="92">
        <f t="shared" si="426"/>
        <v>42.521749999999997</v>
      </c>
      <c r="Z4513" s="92">
        <f t="shared" si="427"/>
        <v>352.47825</v>
      </c>
      <c r="AA4513" s="92">
        <f t="shared" si="428"/>
        <v>395</v>
      </c>
    </row>
    <row r="4514" spans="1:27" x14ac:dyDescent="0.25">
      <c r="A4514" t="s">
        <v>866</v>
      </c>
      <c r="B4514" t="s">
        <v>950</v>
      </c>
      <c r="C4514" t="s">
        <v>951</v>
      </c>
      <c r="D4514" t="s">
        <v>931</v>
      </c>
      <c r="E4514" t="s">
        <v>932</v>
      </c>
      <c r="F4514" t="str">
        <f t="shared" si="424"/>
        <v>1670</v>
      </c>
      <c r="G4514" t="s">
        <v>44</v>
      </c>
      <c r="H4514" t="s">
        <v>45</v>
      </c>
      <c r="I4514" s="91"/>
      <c r="J4514" s="91"/>
      <c r="K4514" s="91">
        <v>499.1</v>
      </c>
      <c r="L4514" s="91"/>
      <c r="M4514" s="91"/>
      <c r="N4514" s="91"/>
      <c r="O4514" s="91"/>
      <c r="P4514" s="91"/>
      <c r="Q4514" s="91"/>
      <c r="R4514" s="91"/>
      <c r="S4514" s="91">
        <v>236.25</v>
      </c>
      <c r="T4514" s="91"/>
      <c r="U4514" s="91">
        <f t="shared" si="425"/>
        <v>735.35</v>
      </c>
      <c r="V4514" s="82" t="str">
        <f t="shared" si="423"/>
        <v>340001670921</v>
      </c>
      <c r="W4514" s="83">
        <f>VLOOKUP(V4514,Factors!$E$6:$H$5950,4,FALSE)</f>
        <v>0.10765</v>
      </c>
      <c r="X4514" t="str">
        <f>VLOOKUP(V4514,Factors!$E$6:$F$5950,2,FALSE)</f>
        <v>Employee Cost</v>
      </c>
      <c r="Y4514" s="92">
        <f t="shared" si="426"/>
        <v>79.160427499999997</v>
      </c>
      <c r="Z4514" s="92">
        <f t="shared" si="427"/>
        <v>656.18957250000005</v>
      </c>
      <c r="AA4514" s="92">
        <f t="shared" si="428"/>
        <v>735.35</v>
      </c>
    </row>
    <row r="4515" spans="1:27" x14ac:dyDescent="0.25">
      <c r="A4515" t="s">
        <v>866</v>
      </c>
      <c r="B4515" t="s">
        <v>950</v>
      </c>
      <c r="C4515" t="s">
        <v>951</v>
      </c>
      <c r="D4515" t="s">
        <v>931</v>
      </c>
      <c r="E4515" t="s">
        <v>932</v>
      </c>
      <c r="F4515" t="str">
        <f t="shared" si="424"/>
        <v>1670</v>
      </c>
      <c r="G4515" t="s">
        <v>130</v>
      </c>
      <c r="H4515" t="s">
        <v>131</v>
      </c>
      <c r="I4515" s="91"/>
      <c r="J4515" s="91">
        <v>39.200000000000003</v>
      </c>
      <c r="K4515" s="91">
        <v>312.08</v>
      </c>
      <c r="L4515" s="91">
        <v>75.819999999999993</v>
      </c>
      <c r="M4515" s="91"/>
      <c r="N4515" s="91">
        <v>144</v>
      </c>
      <c r="O4515" s="91"/>
      <c r="P4515" s="91">
        <v>19.14</v>
      </c>
      <c r="Q4515" s="91">
        <v>141.83000000000001</v>
      </c>
      <c r="R4515" s="91"/>
      <c r="S4515" s="91"/>
      <c r="T4515" s="91"/>
      <c r="U4515" s="91">
        <f t="shared" si="425"/>
        <v>732.06999999999994</v>
      </c>
      <c r="V4515" s="82" t="str">
        <f t="shared" si="423"/>
        <v>340001670921</v>
      </c>
      <c r="W4515" s="83">
        <f>VLOOKUP(V4515,Factors!$E$6:$H$5950,4,FALSE)</f>
        <v>0.10765</v>
      </c>
      <c r="X4515" t="str">
        <f>VLOOKUP(V4515,Factors!$E$6:$F$5950,2,FALSE)</f>
        <v>Employee Cost</v>
      </c>
      <c r="Y4515" s="92">
        <f t="shared" si="426"/>
        <v>78.807335499999994</v>
      </c>
      <c r="Z4515" s="92">
        <f t="shared" si="427"/>
        <v>653.26266449999991</v>
      </c>
      <c r="AA4515" s="92">
        <f t="shared" si="428"/>
        <v>732.06999999999994</v>
      </c>
    </row>
    <row r="4516" spans="1:27" x14ac:dyDescent="0.25">
      <c r="A4516" t="s">
        <v>866</v>
      </c>
      <c r="B4516" t="s">
        <v>950</v>
      </c>
      <c r="C4516" t="s">
        <v>951</v>
      </c>
      <c r="D4516" t="s">
        <v>931</v>
      </c>
      <c r="E4516" t="s">
        <v>932</v>
      </c>
      <c r="F4516" t="str">
        <f t="shared" si="424"/>
        <v>1670</v>
      </c>
      <c r="G4516" t="s">
        <v>136</v>
      </c>
      <c r="H4516" t="s">
        <v>137</v>
      </c>
      <c r="I4516" s="91"/>
      <c r="J4516" s="91"/>
      <c r="K4516" s="91"/>
      <c r="L4516" s="91"/>
      <c r="M4516" s="91"/>
      <c r="N4516" s="91"/>
      <c r="O4516" s="91"/>
      <c r="P4516" s="91"/>
      <c r="Q4516" s="91"/>
      <c r="R4516" s="91">
        <v>1624</v>
      </c>
      <c r="S4516" s="91"/>
      <c r="T4516" s="91"/>
      <c r="U4516" s="91">
        <f t="shared" si="425"/>
        <v>1624</v>
      </c>
      <c r="V4516" s="82" t="str">
        <f t="shared" si="423"/>
        <v>340001670921</v>
      </c>
      <c r="W4516" s="83">
        <f>VLOOKUP(V4516,Factors!$E$6:$H$5950,4,FALSE)</f>
        <v>0.10765</v>
      </c>
      <c r="X4516" t="str">
        <f>VLOOKUP(V4516,Factors!$E$6:$F$5950,2,FALSE)</f>
        <v>Employee Cost</v>
      </c>
      <c r="Y4516" s="92">
        <f t="shared" si="426"/>
        <v>174.8236</v>
      </c>
      <c r="Z4516" s="92">
        <f t="shared" si="427"/>
        <v>1449.1764000000001</v>
      </c>
      <c r="AA4516" s="92">
        <f t="shared" si="428"/>
        <v>1624</v>
      </c>
    </row>
    <row r="4517" spans="1:27" x14ac:dyDescent="0.25">
      <c r="A4517" t="s">
        <v>866</v>
      </c>
      <c r="B4517" t="s">
        <v>950</v>
      </c>
      <c r="C4517" t="s">
        <v>951</v>
      </c>
      <c r="D4517" t="s">
        <v>931</v>
      </c>
      <c r="E4517" t="s">
        <v>932</v>
      </c>
      <c r="F4517" t="str">
        <f t="shared" si="424"/>
        <v>1670</v>
      </c>
      <c r="G4517" t="s">
        <v>199</v>
      </c>
      <c r="H4517" t="s">
        <v>200</v>
      </c>
      <c r="I4517" s="91"/>
      <c r="J4517" s="91"/>
      <c r="K4517" s="91">
        <v>33.9</v>
      </c>
      <c r="L4517" s="91"/>
      <c r="M4517" s="91"/>
      <c r="N4517" s="91"/>
      <c r="O4517" s="91"/>
      <c r="P4517" s="91"/>
      <c r="Q4517" s="91"/>
      <c r="R4517" s="91">
        <v>19</v>
      </c>
      <c r="S4517" s="91">
        <v>19</v>
      </c>
      <c r="T4517" s="91"/>
      <c r="U4517" s="91">
        <f t="shared" si="425"/>
        <v>71.900000000000006</v>
      </c>
      <c r="V4517" s="82" t="str">
        <f t="shared" si="423"/>
        <v>340001670921</v>
      </c>
      <c r="W4517" s="83">
        <f>VLOOKUP(V4517,Factors!$E$6:$H$5950,4,FALSE)</f>
        <v>0.10765</v>
      </c>
      <c r="X4517" t="str">
        <f>VLOOKUP(V4517,Factors!$E$6:$F$5950,2,FALSE)</f>
        <v>Employee Cost</v>
      </c>
      <c r="Y4517" s="92">
        <f t="shared" si="426"/>
        <v>7.7400350000000007</v>
      </c>
      <c r="Z4517" s="92">
        <f t="shared" si="427"/>
        <v>64.159965</v>
      </c>
      <c r="AA4517" s="92">
        <f t="shared" si="428"/>
        <v>71.900000000000006</v>
      </c>
    </row>
    <row r="4518" spans="1:27" x14ac:dyDescent="0.25">
      <c r="A4518" t="s">
        <v>866</v>
      </c>
      <c r="B4518" t="s">
        <v>950</v>
      </c>
      <c r="C4518" t="s">
        <v>951</v>
      </c>
      <c r="D4518" t="s">
        <v>931</v>
      </c>
      <c r="E4518" t="s">
        <v>932</v>
      </c>
      <c r="F4518" t="str">
        <f t="shared" si="424"/>
        <v>1670</v>
      </c>
      <c r="G4518" t="s">
        <v>102</v>
      </c>
      <c r="H4518" t="s">
        <v>103</v>
      </c>
      <c r="I4518" s="91">
        <v>-1700</v>
      </c>
      <c r="J4518" s="91"/>
      <c r="K4518" s="91"/>
      <c r="L4518" s="91"/>
      <c r="M4518" s="91"/>
      <c r="N4518" s="91"/>
      <c r="O4518" s="91"/>
      <c r="P4518" s="91">
        <v>1051</v>
      </c>
      <c r="Q4518" s="91">
        <v>1710</v>
      </c>
      <c r="R4518" s="91"/>
      <c r="S4518" s="91"/>
      <c r="T4518" s="91"/>
      <c r="U4518" s="91">
        <f t="shared" si="425"/>
        <v>1061</v>
      </c>
      <c r="V4518" s="82" t="str">
        <f t="shared" si="423"/>
        <v>340001670921</v>
      </c>
      <c r="W4518" s="83">
        <f>VLOOKUP(V4518,Factors!$E$6:$H$5950,4,FALSE)</f>
        <v>0.10765</v>
      </c>
      <c r="X4518" t="str">
        <f>VLOOKUP(V4518,Factors!$E$6:$F$5950,2,FALSE)</f>
        <v>Employee Cost</v>
      </c>
      <c r="Y4518" s="92">
        <f t="shared" si="426"/>
        <v>114.21665</v>
      </c>
      <c r="Z4518" s="92">
        <f t="shared" si="427"/>
        <v>946.78335000000004</v>
      </c>
      <c r="AA4518" s="92">
        <f t="shared" si="428"/>
        <v>1061</v>
      </c>
    </row>
    <row r="4519" spans="1:27" x14ac:dyDescent="0.25">
      <c r="A4519" t="s">
        <v>866</v>
      </c>
      <c r="B4519" t="s">
        <v>950</v>
      </c>
      <c r="C4519" t="s">
        <v>951</v>
      </c>
      <c r="D4519" t="s">
        <v>931</v>
      </c>
      <c r="E4519" t="s">
        <v>932</v>
      </c>
      <c r="F4519" t="str">
        <f t="shared" si="424"/>
        <v>1670</v>
      </c>
      <c r="G4519" t="s">
        <v>144</v>
      </c>
      <c r="H4519" t="s">
        <v>145</v>
      </c>
      <c r="I4519" s="91"/>
      <c r="J4519" s="91"/>
      <c r="K4519" s="91"/>
      <c r="L4519" s="91"/>
      <c r="M4519" s="91"/>
      <c r="N4519" s="91"/>
      <c r="O4519" s="91"/>
      <c r="P4519" s="91"/>
      <c r="Q4519" s="91">
        <v>420.16</v>
      </c>
      <c r="R4519" s="91"/>
      <c r="S4519" s="91">
        <v>159.26</v>
      </c>
      <c r="T4519" s="91"/>
      <c r="U4519" s="91">
        <f t="shared" si="425"/>
        <v>579.42000000000007</v>
      </c>
      <c r="V4519" s="82" t="str">
        <f t="shared" si="423"/>
        <v>340001670921</v>
      </c>
      <c r="W4519" s="83">
        <f>VLOOKUP(V4519,Factors!$E$6:$H$5950,4,FALSE)</f>
        <v>0.10765</v>
      </c>
      <c r="X4519" t="str">
        <f>VLOOKUP(V4519,Factors!$E$6:$F$5950,2,FALSE)</f>
        <v>Employee Cost</v>
      </c>
      <c r="Y4519" s="92">
        <f t="shared" si="426"/>
        <v>62.374563000000002</v>
      </c>
      <c r="Z4519" s="92">
        <f t="shared" si="427"/>
        <v>517.04543700000011</v>
      </c>
      <c r="AA4519" s="92">
        <f t="shared" si="428"/>
        <v>579.42000000000007</v>
      </c>
    </row>
    <row r="4520" spans="1:27" x14ac:dyDescent="0.25">
      <c r="A4520" t="s">
        <v>866</v>
      </c>
      <c r="B4520" t="s">
        <v>950</v>
      </c>
      <c r="C4520" t="s">
        <v>951</v>
      </c>
      <c r="D4520" t="s">
        <v>941</v>
      </c>
      <c r="E4520" t="s">
        <v>942</v>
      </c>
      <c r="F4520" t="str">
        <f t="shared" si="424"/>
        <v>1672</v>
      </c>
      <c r="G4520" t="s">
        <v>118</v>
      </c>
      <c r="H4520" t="s">
        <v>119</v>
      </c>
      <c r="I4520" s="91">
        <v>25700</v>
      </c>
      <c r="J4520" s="91"/>
      <c r="K4520" s="91"/>
      <c r="L4520" s="91">
        <v>14340</v>
      </c>
      <c r="M4520" s="91"/>
      <c r="N4520" s="91"/>
      <c r="O4520" s="91"/>
      <c r="P4520" s="91"/>
      <c r="Q4520" s="91">
        <v>5970</v>
      </c>
      <c r="R4520" s="91"/>
      <c r="S4520" s="91"/>
      <c r="T4520" s="91">
        <v>8874</v>
      </c>
      <c r="U4520" s="91">
        <f t="shared" si="425"/>
        <v>54884</v>
      </c>
      <c r="V4520" s="82" t="str">
        <f t="shared" si="423"/>
        <v>340001672921</v>
      </c>
      <c r="W4520" s="83">
        <f>VLOOKUP(V4520,Factors!$E$6:$H$5950,4,FALSE)</f>
        <v>0.10765</v>
      </c>
      <c r="X4520" t="str">
        <f>VLOOKUP(V4520,Factors!$E$6:$F$5950,2,FALSE)</f>
        <v>Employee Cost</v>
      </c>
      <c r="Y4520" s="92">
        <f t="shared" si="426"/>
        <v>5908.2626</v>
      </c>
      <c r="Z4520" s="92">
        <f t="shared" si="427"/>
        <v>48975.737399999998</v>
      </c>
      <c r="AA4520" s="92">
        <f t="shared" si="428"/>
        <v>54884</v>
      </c>
    </row>
    <row r="4521" spans="1:27" x14ac:dyDescent="0.25">
      <c r="A4521" t="s">
        <v>866</v>
      </c>
      <c r="B4521" t="s">
        <v>950</v>
      </c>
      <c r="C4521" t="s">
        <v>951</v>
      </c>
      <c r="D4521" t="s">
        <v>941</v>
      </c>
      <c r="E4521" t="s">
        <v>942</v>
      </c>
      <c r="F4521" t="str">
        <f t="shared" si="424"/>
        <v>1672</v>
      </c>
      <c r="G4521" t="s">
        <v>130</v>
      </c>
      <c r="H4521" t="s">
        <v>131</v>
      </c>
      <c r="I4521" s="91"/>
      <c r="J4521" s="91"/>
      <c r="K4521" s="91">
        <v>76.95</v>
      </c>
      <c r="L4521" s="91"/>
      <c r="M4521" s="91"/>
      <c r="N4521" s="91"/>
      <c r="O4521" s="91"/>
      <c r="P4521" s="91"/>
      <c r="Q4521" s="91"/>
      <c r="R4521" s="91"/>
      <c r="S4521" s="91"/>
      <c r="T4521" s="91"/>
      <c r="U4521" s="91">
        <f t="shared" si="425"/>
        <v>76.95</v>
      </c>
      <c r="V4521" s="82" t="str">
        <f t="shared" si="423"/>
        <v>340001672921</v>
      </c>
      <c r="W4521" s="83">
        <f>VLOOKUP(V4521,Factors!$E$6:$H$5950,4,FALSE)</f>
        <v>0.10765</v>
      </c>
      <c r="X4521" t="str">
        <f>VLOOKUP(V4521,Factors!$E$6:$F$5950,2,FALSE)</f>
        <v>Employee Cost</v>
      </c>
      <c r="Y4521" s="92">
        <f t="shared" si="426"/>
        <v>8.2836675</v>
      </c>
      <c r="Z4521" s="92">
        <f t="shared" si="427"/>
        <v>68.66633250000001</v>
      </c>
      <c r="AA4521" s="92">
        <f t="shared" si="428"/>
        <v>76.950000000000017</v>
      </c>
    </row>
    <row r="4522" spans="1:27" x14ac:dyDescent="0.25">
      <c r="A4522" t="s">
        <v>866</v>
      </c>
      <c r="B4522" t="s">
        <v>950</v>
      </c>
      <c r="C4522" t="s">
        <v>951</v>
      </c>
      <c r="D4522" t="s">
        <v>941</v>
      </c>
      <c r="E4522" t="s">
        <v>942</v>
      </c>
      <c r="F4522" t="str">
        <f t="shared" si="424"/>
        <v>1672</v>
      </c>
      <c r="G4522" t="s">
        <v>102</v>
      </c>
      <c r="H4522" t="s">
        <v>103</v>
      </c>
      <c r="I4522" s="91"/>
      <c r="J4522" s="91"/>
      <c r="K4522" s="91"/>
      <c r="L4522" s="91"/>
      <c r="M4522" s="91"/>
      <c r="N4522" s="91">
        <v>3800</v>
      </c>
      <c r="O4522" s="91"/>
      <c r="P4522" s="91"/>
      <c r="Q4522" s="91"/>
      <c r="R4522" s="91"/>
      <c r="S4522" s="91"/>
      <c r="T4522" s="91"/>
      <c r="U4522" s="91">
        <f t="shared" si="425"/>
        <v>3800</v>
      </c>
      <c r="V4522" s="82" t="str">
        <f t="shared" si="423"/>
        <v>340001672921</v>
      </c>
      <c r="W4522" s="83">
        <f>VLOOKUP(V4522,Factors!$E$6:$H$5950,4,FALSE)</f>
        <v>0.10765</v>
      </c>
      <c r="X4522" t="str">
        <f>VLOOKUP(V4522,Factors!$E$6:$F$5950,2,FALSE)</f>
        <v>Employee Cost</v>
      </c>
      <c r="Y4522" s="92">
        <f t="shared" si="426"/>
        <v>409.07</v>
      </c>
      <c r="Z4522" s="92">
        <f t="shared" si="427"/>
        <v>3390.93</v>
      </c>
      <c r="AA4522" s="92">
        <f t="shared" si="428"/>
        <v>3800</v>
      </c>
    </row>
    <row r="4523" spans="1:27" x14ac:dyDescent="0.25">
      <c r="A4523" t="s">
        <v>866</v>
      </c>
      <c r="B4523" t="s">
        <v>950</v>
      </c>
      <c r="C4523" t="s">
        <v>951</v>
      </c>
      <c r="D4523" t="s">
        <v>941</v>
      </c>
      <c r="E4523" t="s">
        <v>942</v>
      </c>
      <c r="F4523" t="str">
        <f t="shared" si="424"/>
        <v>1672</v>
      </c>
      <c r="G4523" t="s">
        <v>144</v>
      </c>
      <c r="H4523" t="s">
        <v>145</v>
      </c>
      <c r="I4523" s="91">
        <v>46.65</v>
      </c>
      <c r="J4523" s="91"/>
      <c r="K4523" s="91"/>
      <c r="L4523" s="91"/>
      <c r="M4523" s="91"/>
      <c r="N4523" s="91"/>
      <c r="O4523" s="91"/>
      <c r="P4523" s="91"/>
      <c r="Q4523" s="91"/>
      <c r="R4523" s="91"/>
      <c r="S4523" s="91"/>
      <c r="T4523" s="91"/>
      <c r="U4523" s="91">
        <f t="shared" si="425"/>
        <v>46.65</v>
      </c>
      <c r="V4523" s="82" t="str">
        <f t="shared" si="423"/>
        <v>340001672921</v>
      </c>
      <c r="W4523" s="83">
        <f>VLOOKUP(V4523,Factors!$E$6:$H$5950,4,FALSE)</f>
        <v>0.10765</v>
      </c>
      <c r="X4523" t="str">
        <f>VLOOKUP(V4523,Factors!$E$6:$F$5950,2,FALSE)</f>
        <v>Employee Cost</v>
      </c>
      <c r="Y4523" s="92">
        <f t="shared" si="426"/>
        <v>5.0218724999999997</v>
      </c>
      <c r="Z4523" s="92">
        <f t="shared" si="427"/>
        <v>41.628127499999998</v>
      </c>
      <c r="AA4523" s="92">
        <f t="shared" si="428"/>
        <v>46.65</v>
      </c>
    </row>
    <row r="4524" spans="1:27" x14ac:dyDescent="0.25">
      <c r="A4524" t="s">
        <v>866</v>
      </c>
      <c r="B4524" t="s">
        <v>950</v>
      </c>
      <c r="C4524" t="s">
        <v>951</v>
      </c>
      <c r="D4524" t="s">
        <v>952</v>
      </c>
      <c r="E4524" t="s">
        <v>953</v>
      </c>
      <c r="F4524" t="str">
        <f t="shared" si="424"/>
        <v>2050</v>
      </c>
      <c r="G4524" t="s">
        <v>118</v>
      </c>
      <c r="H4524" t="s">
        <v>119</v>
      </c>
      <c r="I4524" s="91"/>
      <c r="J4524" s="91"/>
      <c r="K4524" s="91"/>
      <c r="L4524" s="91"/>
      <c r="M4524" s="91">
        <v>32153.56</v>
      </c>
      <c r="N4524" s="91"/>
      <c r="O4524" s="91"/>
      <c r="P4524" s="91"/>
      <c r="Q4524" s="91"/>
      <c r="R4524" s="91"/>
      <c r="S4524" s="91"/>
      <c r="T4524" s="91"/>
      <c r="U4524" s="91">
        <f t="shared" si="425"/>
        <v>32153.56</v>
      </c>
      <c r="V4524" s="82" t="str">
        <f t="shared" si="423"/>
        <v>340002050921</v>
      </c>
      <c r="W4524" s="83">
        <f>VLOOKUP(V4524,Factors!$E$6:$H$5950,4,FALSE)</f>
        <v>0.10765</v>
      </c>
      <c r="X4524" t="str">
        <f>VLOOKUP(V4524,Factors!$E$6:$F$5950,2,FALSE)</f>
        <v>Employee Cost</v>
      </c>
      <c r="Y4524" s="92">
        <f t="shared" si="426"/>
        <v>3461.3307340000001</v>
      </c>
      <c r="Z4524" s="92">
        <f t="shared" si="427"/>
        <v>28692.229266000002</v>
      </c>
      <c r="AA4524" s="92">
        <f t="shared" si="428"/>
        <v>32153.56</v>
      </c>
    </row>
    <row r="4525" spans="1:27" x14ac:dyDescent="0.25">
      <c r="A4525" t="s">
        <v>866</v>
      </c>
      <c r="B4525" t="s">
        <v>950</v>
      </c>
      <c r="C4525" t="s">
        <v>951</v>
      </c>
      <c r="D4525" t="s">
        <v>952</v>
      </c>
      <c r="E4525" t="s">
        <v>953</v>
      </c>
      <c r="F4525" t="str">
        <f t="shared" si="424"/>
        <v>2050</v>
      </c>
      <c r="G4525" t="s">
        <v>120</v>
      </c>
      <c r="H4525" t="s">
        <v>121</v>
      </c>
      <c r="I4525" s="91"/>
      <c r="J4525" s="91"/>
      <c r="K4525" s="91"/>
      <c r="L4525" s="91">
        <v>126.99</v>
      </c>
      <c r="M4525" s="91"/>
      <c r="N4525" s="91"/>
      <c r="O4525" s="91"/>
      <c r="P4525" s="91"/>
      <c r="Q4525" s="91"/>
      <c r="R4525" s="91"/>
      <c r="S4525" s="91"/>
      <c r="T4525" s="91"/>
      <c r="U4525" s="91">
        <f t="shared" si="425"/>
        <v>126.99</v>
      </c>
      <c r="V4525" s="82" t="str">
        <f t="shared" si="423"/>
        <v>340002050921</v>
      </c>
      <c r="W4525" s="83">
        <f>VLOOKUP(V4525,Factors!$E$6:$H$5950,4,FALSE)</f>
        <v>0.10765</v>
      </c>
      <c r="X4525" t="str">
        <f>VLOOKUP(V4525,Factors!$E$6:$F$5950,2,FALSE)</f>
        <v>Employee Cost</v>
      </c>
      <c r="Y4525" s="92">
        <f t="shared" si="426"/>
        <v>13.670473499999998</v>
      </c>
      <c r="Z4525" s="92">
        <f t="shared" si="427"/>
        <v>113.31952649999999</v>
      </c>
      <c r="AA4525" s="92">
        <f t="shared" si="428"/>
        <v>126.99</v>
      </c>
    </row>
    <row r="4526" spans="1:27" x14ac:dyDescent="0.25">
      <c r="A4526" t="s">
        <v>866</v>
      </c>
      <c r="B4526" t="s">
        <v>950</v>
      </c>
      <c r="C4526" t="s">
        <v>951</v>
      </c>
      <c r="D4526" t="s">
        <v>952</v>
      </c>
      <c r="E4526" t="s">
        <v>953</v>
      </c>
      <c r="F4526" t="str">
        <f t="shared" si="424"/>
        <v>2050</v>
      </c>
      <c r="G4526" t="s">
        <v>102</v>
      </c>
      <c r="H4526" t="s">
        <v>103</v>
      </c>
      <c r="I4526" s="91"/>
      <c r="J4526" s="91"/>
      <c r="K4526" s="91"/>
      <c r="L4526" s="91">
        <v>12200</v>
      </c>
      <c r="M4526" s="91"/>
      <c r="N4526" s="91"/>
      <c r="O4526" s="91"/>
      <c r="P4526" s="91"/>
      <c r="Q4526" s="91"/>
      <c r="R4526" s="91"/>
      <c r="S4526" s="91"/>
      <c r="T4526" s="91">
        <v>5000</v>
      </c>
      <c r="U4526" s="91">
        <f t="shared" si="425"/>
        <v>17200</v>
      </c>
      <c r="V4526" s="82" t="str">
        <f t="shared" si="423"/>
        <v>340002050921</v>
      </c>
      <c r="W4526" s="83">
        <f>VLOOKUP(V4526,Factors!$E$6:$H$5950,4,FALSE)</f>
        <v>0.10765</v>
      </c>
      <c r="X4526" t="str">
        <f>VLOOKUP(V4526,Factors!$E$6:$F$5950,2,FALSE)</f>
        <v>Employee Cost</v>
      </c>
      <c r="Y4526" s="92">
        <f t="shared" si="426"/>
        <v>1851.58</v>
      </c>
      <c r="Z4526" s="92">
        <f t="shared" si="427"/>
        <v>15348.42</v>
      </c>
      <c r="AA4526" s="92">
        <f t="shared" si="428"/>
        <v>17200</v>
      </c>
    </row>
    <row r="4527" spans="1:27" x14ac:dyDescent="0.25">
      <c r="A4527" t="s">
        <v>866</v>
      </c>
      <c r="B4527" t="s">
        <v>950</v>
      </c>
      <c r="C4527" t="s">
        <v>951</v>
      </c>
      <c r="D4527" t="s">
        <v>952</v>
      </c>
      <c r="E4527" t="s">
        <v>953</v>
      </c>
      <c r="F4527" t="str">
        <f t="shared" si="424"/>
        <v>2050</v>
      </c>
      <c r="G4527" t="s">
        <v>144</v>
      </c>
      <c r="H4527" t="s">
        <v>145</v>
      </c>
      <c r="I4527" s="91"/>
      <c r="J4527" s="91"/>
      <c r="K4527" s="91"/>
      <c r="L4527" s="91">
        <v>7.7</v>
      </c>
      <c r="M4527" s="91"/>
      <c r="N4527" s="91"/>
      <c r="O4527" s="91"/>
      <c r="P4527" s="91"/>
      <c r="Q4527" s="91"/>
      <c r="R4527" s="91"/>
      <c r="S4527" s="91"/>
      <c r="T4527" s="91"/>
      <c r="U4527" s="91">
        <f t="shared" si="425"/>
        <v>7.7</v>
      </c>
      <c r="V4527" s="82" t="str">
        <f t="shared" si="423"/>
        <v>340002050921</v>
      </c>
      <c r="W4527" s="83">
        <f>VLOOKUP(V4527,Factors!$E$6:$H$5950,4,FALSE)</f>
        <v>0.10765</v>
      </c>
      <c r="X4527" t="str">
        <f>VLOOKUP(V4527,Factors!$E$6:$F$5950,2,FALSE)</f>
        <v>Employee Cost</v>
      </c>
      <c r="Y4527" s="92">
        <f t="shared" si="426"/>
        <v>0.828905</v>
      </c>
      <c r="Z4527" s="92">
        <f t="shared" si="427"/>
        <v>6.8710950000000004</v>
      </c>
      <c r="AA4527" s="92">
        <f t="shared" si="428"/>
        <v>7.7</v>
      </c>
    </row>
    <row r="4528" spans="1:27" x14ac:dyDescent="0.25">
      <c r="A4528" t="s">
        <v>866</v>
      </c>
      <c r="B4528" t="s">
        <v>950</v>
      </c>
      <c r="C4528" t="s">
        <v>951</v>
      </c>
      <c r="D4528" t="s">
        <v>952</v>
      </c>
      <c r="E4528" t="s">
        <v>953</v>
      </c>
      <c r="F4528" t="str">
        <f t="shared" si="424"/>
        <v>2050</v>
      </c>
      <c r="G4528" t="s">
        <v>150</v>
      </c>
      <c r="H4528" t="s">
        <v>151</v>
      </c>
      <c r="I4528" s="91"/>
      <c r="J4528" s="91"/>
      <c r="K4528" s="91"/>
      <c r="L4528" s="91"/>
      <c r="M4528" s="91"/>
      <c r="N4528" s="91"/>
      <c r="O4528" s="91"/>
      <c r="P4528" s="91"/>
      <c r="Q4528" s="91"/>
      <c r="R4528" s="91"/>
      <c r="S4528" s="91"/>
      <c r="T4528" s="91">
        <v>165</v>
      </c>
      <c r="U4528" s="91">
        <f t="shared" si="425"/>
        <v>165</v>
      </c>
      <c r="V4528" s="82" t="str">
        <f t="shared" si="423"/>
        <v>340002050921</v>
      </c>
      <c r="W4528" s="83">
        <f>VLOOKUP(V4528,Factors!$E$6:$H$5950,4,FALSE)</f>
        <v>0.10765</v>
      </c>
      <c r="X4528" t="str">
        <f>VLOOKUP(V4528,Factors!$E$6:$F$5950,2,FALSE)</f>
        <v>Employee Cost</v>
      </c>
      <c r="Y4528" s="92">
        <f t="shared" si="426"/>
        <v>17.762249999999998</v>
      </c>
      <c r="Z4528" s="92">
        <f t="shared" si="427"/>
        <v>147.23775000000001</v>
      </c>
      <c r="AA4528" s="92">
        <f t="shared" si="428"/>
        <v>165</v>
      </c>
    </row>
    <row r="4529" spans="1:27" x14ac:dyDescent="0.25">
      <c r="A4529" t="s">
        <v>866</v>
      </c>
      <c r="B4529" t="s">
        <v>950</v>
      </c>
      <c r="C4529" t="s">
        <v>951</v>
      </c>
      <c r="D4529" t="s">
        <v>869</v>
      </c>
      <c r="E4529" t="s">
        <v>870</v>
      </c>
      <c r="F4529" t="str">
        <f t="shared" si="424"/>
        <v>2966</v>
      </c>
      <c r="G4529" t="s">
        <v>144</v>
      </c>
      <c r="H4529" t="s">
        <v>145</v>
      </c>
      <c r="I4529" s="91"/>
      <c r="J4529" s="91"/>
      <c r="K4529" s="91"/>
      <c r="L4529" s="91"/>
      <c r="M4529" s="91"/>
      <c r="N4529" s="91"/>
      <c r="O4529" s="91"/>
      <c r="P4529" s="91"/>
      <c r="Q4529" s="91"/>
      <c r="R4529" s="91"/>
      <c r="S4529" s="91"/>
      <c r="T4529" s="91">
        <v>502.8</v>
      </c>
      <c r="U4529" s="91">
        <f t="shared" si="425"/>
        <v>502.8</v>
      </c>
      <c r="V4529" s="82" t="str">
        <f t="shared" si="423"/>
        <v>340002966921</v>
      </c>
      <c r="W4529" s="83">
        <f>VLOOKUP(V4529,Factors!$E$6:$H$5950,4,FALSE)</f>
        <v>0.10765</v>
      </c>
      <c r="X4529" t="str">
        <f>VLOOKUP(V4529,Factors!$E$6:$F$5950,2,FALSE)</f>
        <v>Employee Cost</v>
      </c>
      <c r="Y4529" s="92">
        <f t="shared" si="426"/>
        <v>54.126419999999996</v>
      </c>
      <c r="Z4529" s="92">
        <f t="shared" si="427"/>
        <v>448.67358000000002</v>
      </c>
      <c r="AA4529" s="92">
        <f t="shared" si="428"/>
        <v>502.8</v>
      </c>
    </row>
    <row r="4530" spans="1:27" x14ac:dyDescent="0.25">
      <c r="A4530" t="s">
        <v>866</v>
      </c>
      <c r="B4530" t="s">
        <v>950</v>
      </c>
      <c r="C4530" t="s">
        <v>951</v>
      </c>
      <c r="D4530" t="s">
        <v>869</v>
      </c>
      <c r="E4530" t="s">
        <v>870</v>
      </c>
      <c r="F4530" t="str">
        <f t="shared" si="424"/>
        <v>2966</v>
      </c>
      <c r="G4530" t="s">
        <v>146</v>
      </c>
      <c r="H4530" t="s">
        <v>147</v>
      </c>
      <c r="I4530" s="91"/>
      <c r="J4530" s="91"/>
      <c r="K4530" s="91"/>
      <c r="L4530" s="91">
        <v>359.6</v>
      </c>
      <c r="M4530" s="91"/>
      <c r="N4530" s="91"/>
      <c r="O4530" s="91"/>
      <c r="P4530" s="91"/>
      <c r="Q4530" s="91"/>
      <c r="R4530" s="91"/>
      <c r="S4530" s="91"/>
      <c r="T4530" s="91"/>
      <c r="U4530" s="91">
        <f t="shared" si="425"/>
        <v>359.6</v>
      </c>
      <c r="V4530" s="82" t="str">
        <f t="shared" si="423"/>
        <v>340002966921</v>
      </c>
      <c r="W4530" s="83">
        <f>VLOOKUP(V4530,Factors!$E$6:$H$5950,4,FALSE)</f>
        <v>0.10765</v>
      </c>
      <c r="X4530" t="str">
        <f>VLOOKUP(V4530,Factors!$E$6:$F$5950,2,FALSE)</f>
        <v>Employee Cost</v>
      </c>
      <c r="Y4530" s="92">
        <f t="shared" si="426"/>
        <v>38.710940000000001</v>
      </c>
      <c r="Z4530" s="92">
        <f t="shared" si="427"/>
        <v>320.88906000000003</v>
      </c>
      <c r="AA4530" s="92">
        <f t="shared" si="428"/>
        <v>359.6</v>
      </c>
    </row>
    <row r="4531" spans="1:27" x14ac:dyDescent="0.25">
      <c r="A4531" t="s">
        <v>866</v>
      </c>
      <c r="B4531" t="s">
        <v>950</v>
      </c>
      <c r="C4531" t="s">
        <v>951</v>
      </c>
      <c r="D4531" t="s">
        <v>869</v>
      </c>
      <c r="E4531" t="s">
        <v>870</v>
      </c>
      <c r="F4531" t="str">
        <f t="shared" si="424"/>
        <v>2966</v>
      </c>
      <c r="G4531" t="s">
        <v>150</v>
      </c>
      <c r="H4531" t="s">
        <v>151</v>
      </c>
      <c r="I4531" s="91"/>
      <c r="J4531" s="91"/>
      <c r="K4531" s="91"/>
      <c r="L4531" s="91"/>
      <c r="M4531" s="91"/>
      <c r="N4531" s="91"/>
      <c r="O4531" s="91"/>
      <c r="P4531" s="91"/>
      <c r="Q4531" s="91"/>
      <c r="R4531" s="91">
        <v>328.04</v>
      </c>
      <c r="S4531" s="91"/>
      <c r="T4531" s="91"/>
      <c r="U4531" s="91">
        <f t="shared" si="425"/>
        <v>328.04</v>
      </c>
      <c r="V4531" s="82" t="str">
        <f t="shared" si="423"/>
        <v>340002966921</v>
      </c>
      <c r="W4531" s="83">
        <f>VLOOKUP(V4531,Factors!$E$6:$H$5950,4,FALSE)</f>
        <v>0.10765</v>
      </c>
      <c r="X4531" t="str">
        <f>VLOOKUP(V4531,Factors!$E$6:$F$5950,2,FALSE)</f>
        <v>Employee Cost</v>
      </c>
      <c r="Y4531" s="92">
        <f t="shared" si="426"/>
        <v>35.313506000000004</v>
      </c>
      <c r="Z4531" s="92">
        <f t="shared" si="427"/>
        <v>292.726494</v>
      </c>
      <c r="AA4531" s="92">
        <f t="shared" si="428"/>
        <v>328.04</v>
      </c>
    </row>
    <row r="4532" spans="1:27" x14ac:dyDescent="0.25">
      <c r="A4532" t="s">
        <v>866</v>
      </c>
      <c r="B4532" t="s">
        <v>950</v>
      </c>
      <c r="C4532" t="s">
        <v>951</v>
      </c>
      <c r="D4532" t="s">
        <v>933</v>
      </c>
      <c r="E4532" t="s">
        <v>934</v>
      </c>
      <c r="F4532" t="str">
        <f t="shared" si="424"/>
        <v>4536</v>
      </c>
      <c r="G4532" t="s">
        <v>110</v>
      </c>
      <c r="H4532" t="s">
        <v>111</v>
      </c>
      <c r="I4532" s="91">
        <v>19705.439999999999</v>
      </c>
      <c r="J4532" s="91">
        <v>20028.900000000001</v>
      </c>
      <c r="K4532" s="91">
        <v>20942.169999999998</v>
      </c>
      <c r="L4532" s="91">
        <v>19499.86</v>
      </c>
      <c r="M4532" s="91">
        <v>20386.91</v>
      </c>
      <c r="N4532" s="91">
        <v>18996.04</v>
      </c>
      <c r="O4532" s="91">
        <v>18077.580000000002</v>
      </c>
      <c r="P4532" s="91">
        <v>17448.98</v>
      </c>
      <c r="Q4532" s="91">
        <v>19992.990000000002</v>
      </c>
      <c r="R4532" s="91">
        <v>19118</v>
      </c>
      <c r="S4532" s="91">
        <v>19352.400000000001</v>
      </c>
      <c r="T4532" s="91">
        <v>16269.31</v>
      </c>
      <c r="U4532" s="91">
        <f t="shared" si="425"/>
        <v>229818.58000000002</v>
      </c>
      <c r="V4532" s="82" t="str">
        <f t="shared" si="423"/>
        <v>340004536921</v>
      </c>
      <c r="W4532" s="83">
        <f>VLOOKUP(V4532,Factors!$E$6:$H$5950,4,FALSE)</f>
        <v>0.10765</v>
      </c>
      <c r="X4532" t="str">
        <f>VLOOKUP(V4532,Factors!$E$6:$F$5950,2,FALSE)</f>
        <v>Employee Cost</v>
      </c>
      <c r="Y4532" s="92">
        <f t="shared" si="426"/>
        <v>24739.970137</v>
      </c>
      <c r="Z4532" s="92">
        <f t="shared" si="427"/>
        <v>205078.60986300002</v>
      </c>
      <c r="AA4532" s="92">
        <f t="shared" si="428"/>
        <v>229818.58000000002</v>
      </c>
    </row>
    <row r="4533" spans="1:27" x14ac:dyDescent="0.25">
      <c r="A4533" t="s">
        <v>866</v>
      </c>
      <c r="B4533" t="s">
        <v>950</v>
      </c>
      <c r="C4533" t="s">
        <v>951</v>
      </c>
      <c r="D4533" t="s">
        <v>933</v>
      </c>
      <c r="E4533" t="s">
        <v>934</v>
      </c>
      <c r="F4533" t="str">
        <f t="shared" si="424"/>
        <v>4536</v>
      </c>
      <c r="G4533" t="s">
        <v>88</v>
      </c>
      <c r="H4533" t="s">
        <v>89</v>
      </c>
      <c r="I4533" s="91">
        <v>2855.76</v>
      </c>
      <c r="J4533" s="91">
        <v>2756.26</v>
      </c>
      <c r="K4533" s="91">
        <v>2932.65</v>
      </c>
      <c r="L4533" s="91">
        <v>2898.42</v>
      </c>
      <c r="M4533" s="91">
        <v>2966.95</v>
      </c>
      <c r="N4533" s="91">
        <v>2898.4</v>
      </c>
      <c r="O4533" s="91">
        <v>2932.7</v>
      </c>
      <c r="P4533" s="91">
        <v>2966.92</v>
      </c>
      <c r="Q4533" s="91">
        <v>2864.18</v>
      </c>
      <c r="R4533" s="91">
        <v>2966.88</v>
      </c>
      <c r="S4533" s="91">
        <v>2932.68</v>
      </c>
      <c r="T4533" s="91">
        <v>2898.39</v>
      </c>
      <c r="U4533" s="91">
        <f t="shared" si="425"/>
        <v>34870.19000000001</v>
      </c>
      <c r="V4533" s="82" t="str">
        <f t="shared" si="423"/>
        <v>340004536921</v>
      </c>
      <c r="W4533" s="83">
        <f>VLOOKUP(V4533,Factors!$E$6:$H$5950,4,FALSE)</f>
        <v>0.10765</v>
      </c>
      <c r="X4533" t="str">
        <f>VLOOKUP(V4533,Factors!$E$6:$F$5950,2,FALSE)</f>
        <v>Employee Cost</v>
      </c>
      <c r="Y4533" s="92">
        <f t="shared" si="426"/>
        <v>3753.7759535000009</v>
      </c>
      <c r="Z4533" s="92">
        <f t="shared" si="427"/>
        <v>31116.414046500009</v>
      </c>
      <c r="AA4533" s="92">
        <f t="shared" si="428"/>
        <v>34870.19000000001</v>
      </c>
    </row>
    <row r="4534" spans="1:27" x14ac:dyDescent="0.25">
      <c r="A4534" t="s">
        <v>866</v>
      </c>
      <c r="B4534" t="s">
        <v>950</v>
      </c>
      <c r="C4534" t="s">
        <v>951</v>
      </c>
      <c r="D4534" t="s">
        <v>933</v>
      </c>
      <c r="E4534" t="s">
        <v>934</v>
      </c>
      <c r="F4534" t="str">
        <f t="shared" si="424"/>
        <v>4536</v>
      </c>
      <c r="G4534" t="s">
        <v>90</v>
      </c>
      <c r="H4534" t="s">
        <v>91</v>
      </c>
      <c r="I4534" s="91">
        <v>11094.31</v>
      </c>
      <c r="J4534" s="91">
        <v>10707.82</v>
      </c>
      <c r="K4534" s="91">
        <v>11392.66</v>
      </c>
      <c r="L4534" s="91">
        <v>11259.71</v>
      </c>
      <c r="M4534" s="91">
        <v>11525.7</v>
      </c>
      <c r="N4534" s="91">
        <v>11259.69</v>
      </c>
      <c r="O4534" s="91">
        <v>11392.68</v>
      </c>
      <c r="P4534" s="91">
        <v>11525.74</v>
      </c>
      <c r="Q4534" s="91">
        <v>11126.7</v>
      </c>
      <c r="R4534" s="91">
        <v>11525.69</v>
      </c>
      <c r="S4534" s="91">
        <v>11392.69</v>
      </c>
      <c r="T4534" s="91">
        <v>11259.71</v>
      </c>
      <c r="U4534" s="91">
        <f t="shared" si="425"/>
        <v>135463.1</v>
      </c>
      <c r="V4534" s="82" t="str">
        <f t="shared" si="423"/>
        <v>340004536921</v>
      </c>
      <c r="W4534" s="83">
        <f>VLOOKUP(V4534,Factors!$E$6:$H$5950,4,FALSE)</f>
        <v>0.10765</v>
      </c>
      <c r="X4534" t="str">
        <f>VLOOKUP(V4534,Factors!$E$6:$F$5950,2,FALSE)</f>
        <v>Employee Cost</v>
      </c>
      <c r="Y4534" s="92">
        <f t="shared" si="426"/>
        <v>14582.602715000001</v>
      </c>
      <c r="Z4534" s="92">
        <f t="shared" si="427"/>
        <v>120880.497285</v>
      </c>
      <c r="AA4534" s="92">
        <f t="shared" si="428"/>
        <v>135463.1</v>
      </c>
    </row>
    <row r="4535" spans="1:27" x14ac:dyDescent="0.25">
      <c r="A4535" t="s">
        <v>866</v>
      </c>
      <c r="B4535" t="s">
        <v>950</v>
      </c>
      <c r="C4535" t="s">
        <v>951</v>
      </c>
      <c r="D4535" t="s">
        <v>933</v>
      </c>
      <c r="E4535" t="s">
        <v>934</v>
      </c>
      <c r="F4535" t="str">
        <f t="shared" si="424"/>
        <v>4536</v>
      </c>
      <c r="G4535" t="s">
        <v>118</v>
      </c>
      <c r="H4535" t="s">
        <v>119</v>
      </c>
      <c r="I4535" s="91">
        <v>399</v>
      </c>
      <c r="J4535" s="91">
        <v>3543</v>
      </c>
      <c r="K4535" s="91"/>
      <c r="L4535" s="91">
        <v>-399</v>
      </c>
      <c r="M4535" s="91"/>
      <c r="N4535" s="91"/>
      <c r="O4535" s="91">
        <v>469</v>
      </c>
      <c r="P4535" s="91"/>
      <c r="Q4535" s="91">
        <v>1000</v>
      </c>
      <c r="R4535" s="91"/>
      <c r="S4535" s="91"/>
      <c r="T4535" s="91"/>
      <c r="U4535" s="91">
        <f t="shared" si="425"/>
        <v>5012</v>
      </c>
      <c r="V4535" s="82" t="str">
        <f t="shared" si="423"/>
        <v>340004536921</v>
      </c>
      <c r="W4535" s="83">
        <f>VLOOKUP(V4535,Factors!$E$6:$H$5950,4,FALSE)</f>
        <v>0.10765</v>
      </c>
      <c r="X4535" t="str">
        <f>VLOOKUP(V4535,Factors!$E$6:$F$5950,2,FALSE)</f>
        <v>Employee Cost</v>
      </c>
      <c r="Y4535" s="92">
        <f t="shared" si="426"/>
        <v>539.54179999999997</v>
      </c>
      <c r="Z4535" s="92">
        <f t="shared" si="427"/>
        <v>4472.4582</v>
      </c>
      <c r="AA4535" s="92">
        <f t="shared" si="428"/>
        <v>5012</v>
      </c>
    </row>
    <row r="4536" spans="1:27" x14ac:dyDescent="0.25">
      <c r="A4536" t="s">
        <v>866</v>
      </c>
      <c r="B4536" t="s">
        <v>950</v>
      </c>
      <c r="C4536" t="s">
        <v>951</v>
      </c>
      <c r="D4536" t="s">
        <v>933</v>
      </c>
      <c r="E4536" t="s">
        <v>934</v>
      </c>
      <c r="F4536" t="str">
        <f t="shared" si="424"/>
        <v>4536</v>
      </c>
      <c r="G4536" t="s">
        <v>61</v>
      </c>
      <c r="H4536" t="s">
        <v>62</v>
      </c>
      <c r="I4536" s="91"/>
      <c r="J4536" s="91"/>
      <c r="K4536" s="91"/>
      <c r="L4536" s="91"/>
      <c r="M4536" s="91">
        <v>21.55</v>
      </c>
      <c r="N4536" s="91"/>
      <c r="O4536" s="91"/>
      <c r="P4536" s="91"/>
      <c r="Q4536" s="91"/>
      <c r="R4536" s="91">
        <v>795.75</v>
      </c>
      <c r="S4536" s="91">
        <v>175</v>
      </c>
      <c r="T4536" s="91"/>
      <c r="U4536" s="91">
        <f t="shared" si="425"/>
        <v>992.3</v>
      </c>
      <c r="V4536" s="82" t="str">
        <f t="shared" si="423"/>
        <v>340004536921</v>
      </c>
      <c r="W4536" s="83">
        <f>VLOOKUP(V4536,Factors!$E$6:$H$5950,4,FALSE)</f>
        <v>0.10765</v>
      </c>
      <c r="X4536" t="str">
        <f>VLOOKUP(V4536,Factors!$E$6:$F$5950,2,FALSE)</f>
        <v>Employee Cost</v>
      </c>
      <c r="Y4536" s="92">
        <f t="shared" si="426"/>
        <v>106.82109499999999</v>
      </c>
      <c r="Z4536" s="92">
        <f t="shared" si="427"/>
        <v>885.47890499999994</v>
      </c>
      <c r="AA4536" s="92">
        <f t="shared" si="428"/>
        <v>992.3</v>
      </c>
    </row>
    <row r="4537" spans="1:27" x14ac:dyDescent="0.25">
      <c r="A4537" t="s">
        <v>866</v>
      </c>
      <c r="B4537" t="s">
        <v>950</v>
      </c>
      <c r="C4537" t="s">
        <v>951</v>
      </c>
      <c r="D4537" t="s">
        <v>933</v>
      </c>
      <c r="E4537" t="s">
        <v>934</v>
      </c>
      <c r="F4537" t="str">
        <f t="shared" si="424"/>
        <v>4536</v>
      </c>
      <c r="G4537" t="s">
        <v>120</v>
      </c>
      <c r="H4537" t="s">
        <v>121</v>
      </c>
      <c r="I4537" s="91"/>
      <c r="J4537" s="91"/>
      <c r="K4537" s="91"/>
      <c r="L4537" s="91"/>
      <c r="M4537" s="91"/>
      <c r="N4537" s="91"/>
      <c r="O4537" s="91">
        <v>52.32</v>
      </c>
      <c r="P4537" s="91">
        <v>52.32</v>
      </c>
      <c r="Q4537" s="91"/>
      <c r="R4537" s="91"/>
      <c r="S4537" s="91"/>
      <c r="T4537" s="91"/>
      <c r="U4537" s="91">
        <f t="shared" si="425"/>
        <v>104.64</v>
      </c>
      <c r="V4537" s="82" t="str">
        <f t="shared" si="423"/>
        <v>340004536921</v>
      </c>
      <c r="W4537" s="83">
        <f>VLOOKUP(V4537,Factors!$E$6:$H$5950,4,FALSE)</f>
        <v>0.10765</v>
      </c>
      <c r="X4537" t="str">
        <f>VLOOKUP(V4537,Factors!$E$6:$F$5950,2,FALSE)</f>
        <v>Employee Cost</v>
      </c>
      <c r="Y4537" s="92">
        <f t="shared" si="426"/>
        <v>11.264495999999999</v>
      </c>
      <c r="Z4537" s="92">
        <f t="shared" si="427"/>
        <v>93.375504000000006</v>
      </c>
      <c r="AA4537" s="92">
        <f t="shared" si="428"/>
        <v>104.64</v>
      </c>
    </row>
    <row r="4538" spans="1:27" x14ac:dyDescent="0.25">
      <c r="A4538" t="s">
        <v>866</v>
      </c>
      <c r="B4538" t="s">
        <v>950</v>
      </c>
      <c r="C4538" t="s">
        <v>951</v>
      </c>
      <c r="D4538" t="s">
        <v>933</v>
      </c>
      <c r="E4538" t="s">
        <v>934</v>
      </c>
      <c r="F4538" t="str">
        <f t="shared" si="424"/>
        <v>4536</v>
      </c>
      <c r="G4538" t="s">
        <v>122</v>
      </c>
      <c r="H4538" t="s">
        <v>123</v>
      </c>
      <c r="I4538" s="91"/>
      <c r="J4538" s="91"/>
      <c r="K4538" s="91"/>
      <c r="L4538" s="91">
        <v>209</v>
      </c>
      <c r="M4538" s="91"/>
      <c r="N4538" s="91">
        <v>199</v>
      </c>
      <c r="O4538" s="91"/>
      <c r="P4538" s="91">
        <v>259</v>
      </c>
      <c r="Q4538" s="91">
        <v>265</v>
      </c>
      <c r="R4538" s="91"/>
      <c r="S4538" s="91"/>
      <c r="T4538" s="91"/>
      <c r="U4538" s="91">
        <f t="shared" si="425"/>
        <v>932</v>
      </c>
      <c r="V4538" s="82" t="str">
        <f t="shared" si="423"/>
        <v>340004536921</v>
      </c>
      <c r="W4538" s="83">
        <f>VLOOKUP(V4538,Factors!$E$6:$H$5950,4,FALSE)</f>
        <v>0.10765</v>
      </c>
      <c r="X4538" t="str">
        <f>VLOOKUP(V4538,Factors!$E$6:$F$5950,2,FALSE)</f>
        <v>Employee Cost</v>
      </c>
      <c r="Y4538" s="92">
        <f t="shared" si="426"/>
        <v>100.32979999999999</v>
      </c>
      <c r="Z4538" s="92">
        <f t="shared" si="427"/>
        <v>831.67020000000002</v>
      </c>
      <c r="AA4538" s="92">
        <f t="shared" si="428"/>
        <v>932</v>
      </c>
    </row>
    <row r="4539" spans="1:27" x14ac:dyDescent="0.25">
      <c r="A4539" t="s">
        <v>866</v>
      </c>
      <c r="B4539" t="s">
        <v>950</v>
      </c>
      <c r="C4539" t="s">
        <v>951</v>
      </c>
      <c r="D4539" t="s">
        <v>933</v>
      </c>
      <c r="E4539" t="s">
        <v>934</v>
      </c>
      <c r="F4539" t="str">
        <f t="shared" si="424"/>
        <v>4536</v>
      </c>
      <c r="G4539" t="s">
        <v>207</v>
      </c>
      <c r="H4539" t="s">
        <v>208</v>
      </c>
      <c r="I4539" s="91"/>
      <c r="J4539" s="91"/>
      <c r="K4539" s="91"/>
      <c r="L4539" s="91">
        <v>106</v>
      </c>
      <c r="M4539" s="91"/>
      <c r="N4539" s="91"/>
      <c r="O4539" s="91"/>
      <c r="P4539" s="91"/>
      <c r="Q4539" s="91">
        <v>265</v>
      </c>
      <c r="R4539" s="91">
        <v>46.64</v>
      </c>
      <c r="S4539" s="91"/>
      <c r="T4539" s="91"/>
      <c r="U4539" s="91">
        <f t="shared" si="425"/>
        <v>417.64</v>
      </c>
      <c r="V4539" s="82" t="str">
        <f t="shared" si="423"/>
        <v>340004536921</v>
      </c>
      <c r="W4539" s="83">
        <f>VLOOKUP(V4539,Factors!$E$6:$H$5950,4,FALSE)</f>
        <v>0.10765</v>
      </c>
      <c r="X4539" t="str">
        <f>VLOOKUP(V4539,Factors!$E$6:$F$5950,2,FALSE)</f>
        <v>Employee Cost</v>
      </c>
      <c r="Y4539" s="92">
        <f t="shared" si="426"/>
        <v>44.958945999999997</v>
      </c>
      <c r="Z4539" s="92">
        <f t="shared" si="427"/>
        <v>372.68105400000002</v>
      </c>
      <c r="AA4539" s="92">
        <f t="shared" si="428"/>
        <v>417.64</v>
      </c>
    </row>
    <row r="4540" spans="1:27" x14ac:dyDescent="0.25">
      <c r="A4540" t="s">
        <v>866</v>
      </c>
      <c r="B4540" t="s">
        <v>950</v>
      </c>
      <c r="C4540" t="s">
        <v>951</v>
      </c>
      <c r="D4540" t="s">
        <v>933</v>
      </c>
      <c r="E4540" t="s">
        <v>934</v>
      </c>
      <c r="F4540" t="str">
        <f t="shared" si="424"/>
        <v>4536</v>
      </c>
      <c r="G4540" t="s">
        <v>128</v>
      </c>
      <c r="H4540" t="s">
        <v>129</v>
      </c>
      <c r="I4540" s="91"/>
      <c r="J4540" s="91"/>
      <c r="K4540" s="91"/>
      <c r="L4540" s="91"/>
      <c r="M4540" s="91"/>
      <c r="N4540" s="91"/>
      <c r="O4540" s="91"/>
      <c r="P4540" s="91"/>
      <c r="Q4540" s="91">
        <v>0</v>
      </c>
      <c r="R4540" s="91">
        <v>0</v>
      </c>
      <c r="S4540" s="91"/>
      <c r="T4540" s="91"/>
      <c r="U4540" s="91">
        <f t="shared" si="425"/>
        <v>0</v>
      </c>
      <c r="V4540" s="82" t="str">
        <f t="shared" si="423"/>
        <v>340004536921</v>
      </c>
      <c r="W4540" s="83">
        <f>VLOOKUP(V4540,Factors!$E$6:$H$5950,4,FALSE)</f>
        <v>0.10765</v>
      </c>
      <c r="X4540" t="str">
        <f>VLOOKUP(V4540,Factors!$E$6:$F$5950,2,FALSE)</f>
        <v>Employee Cost</v>
      </c>
      <c r="Y4540" s="92">
        <f t="shared" si="426"/>
        <v>0</v>
      </c>
      <c r="Z4540" s="92">
        <f t="shared" si="427"/>
        <v>0</v>
      </c>
      <c r="AA4540" s="92">
        <f t="shared" si="428"/>
        <v>0</v>
      </c>
    </row>
    <row r="4541" spans="1:27" x14ac:dyDescent="0.25">
      <c r="A4541" t="s">
        <v>866</v>
      </c>
      <c r="B4541" t="s">
        <v>950</v>
      </c>
      <c r="C4541" t="s">
        <v>951</v>
      </c>
      <c r="D4541" t="s">
        <v>933</v>
      </c>
      <c r="E4541" t="s">
        <v>934</v>
      </c>
      <c r="F4541" t="str">
        <f t="shared" si="424"/>
        <v>4536</v>
      </c>
      <c r="G4541" t="s">
        <v>98</v>
      </c>
      <c r="H4541" t="s">
        <v>99</v>
      </c>
      <c r="I4541" s="91">
        <v>41.87</v>
      </c>
      <c r="J4541" s="91"/>
      <c r="K4541" s="91">
        <v>5.77</v>
      </c>
      <c r="L4541" s="91"/>
      <c r="M4541" s="91">
        <v>30.78</v>
      </c>
      <c r="N4541" s="91">
        <v>56.08</v>
      </c>
      <c r="O4541" s="91"/>
      <c r="P4541" s="91"/>
      <c r="Q4541" s="91"/>
      <c r="R4541" s="91"/>
      <c r="S4541" s="91"/>
      <c r="T4541" s="91">
        <v>79.27</v>
      </c>
      <c r="U4541" s="91">
        <f t="shared" si="425"/>
        <v>213.76999999999998</v>
      </c>
      <c r="V4541" s="82" t="str">
        <f t="shared" si="423"/>
        <v>340004536921</v>
      </c>
      <c r="W4541" s="83">
        <f>VLOOKUP(V4541,Factors!$E$6:$H$5950,4,FALSE)</f>
        <v>0.10765</v>
      </c>
      <c r="X4541" t="str">
        <f>VLOOKUP(V4541,Factors!$E$6:$F$5950,2,FALSE)</f>
        <v>Employee Cost</v>
      </c>
      <c r="Y4541" s="92">
        <f t="shared" si="426"/>
        <v>23.012340499999997</v>
      </c>
      <c r="Z4541" s="92">
        <f t="shared" si="427"/>
        <v>190.75765949999999</v>
      </c>
      <c r="AA4541" s="92">
        <f t="shared" si="428"/>
        <v>213.76999999999998</v>
      </c>
    </row>
    <row r="4542" spans="1:27" x14ac:dyDescent="0.25">
      <c r="A4542" t="s">
        <v>866</v>
      </c>
      <c r="B4542" t="s">
        <v>950</v>
      </c>
      <c r="C4542" t="s">
        <v>951</v>
      </c>
      <c r="D4542" t="s">
        <v>933</v>
      </c>
      <c r="E4542" t="s">
        <v>934</v>
      </c>
      <c r="F4542" t="str">
        <f t="shared" si="424"/>
        <v>4536</v>
      </c>
      <c r="G4542" t="s">
        <v>215</v>
      </c>
      <c r="H4542" t="s">
        <v>216</v>
      </c>
      <c r="I4542" s="91">
        <v>148.53</v>
      </c>
      <c r="J4542" s="91"/>
      <c r="K4542" s="91">
        <v>19.18</v>
      </c>
      <c r="L4542" s="91"/>
      <c r="M4542" s="91">
        <v>172.84</v>
      </c>
      <c r="N4542" s="91">
        <v>117.27</v>
      </c>
      <c r="O4542" s="91"/>
      <c r="P4542" s="91"/>
      <c r="Q4542" s="91"/>
      <c r="R4542" s="91">
        <v>15.99</v>
      </c>
      <c r="S4542" s="91">
        <v>320</v>
      </c>
      <c r="T4542" s="91"/>
      <c r="U4542" s="91">
        <f t="shared" si="425"/>
        <v>793.81</v>
      </c>
      <c r="V4542" s="82" t="str">
        <f t="shared" si="423"/>
        <v>340004536921</v>
      </c>
      <c r="W4542" s="83">
        <f>VLOOKUP(V4542,Factors!$E$6:$H$5950,4,FALSE)</f>
        <v>0.10765</v>
      </c>
      <c r="X4542" t="str">
        <f>VLOOKUP(V4542,Factors!$E$6:$F$5950,2,FALSE)</f>
        <v>Employee Cost</v>
      </c>
      <c r="Y4542" s="92">
        <f t="shared" si="426"/>
        <v>85.453646499999991</v>
      </c>
      <c r="Z4542" s="92">
        <f t="shared" si="427"/>
        <v>708.35635349999995</v>
      </c>
      <c r="AA4542" s="92">
        <f t="shared" si="428"/>
        <v>793.81</v>
      </c>
    </row>
    <row r="4543" spans="1:27" x14ac:dyDescent="0.25">
      <c r="A4543" t="s">
        <v>866</v>
      </c>
      <c r="B4543" t="s">
        <v>950</v>
      </c>
      <c r="C4543" t="s">
        <v>951</v>
      </c>
      <c r="D4543" t="s">
        <v>933</v>
      </c>
      <c r="E4543" t="s">
        <v>934</v>
      </c>
      <c r="F4543" t="str">
        <f t="shared" si="424"/>
        <v>4536</v>
      </c>
      <c r="G4543" t="s">
        <v>130</v>
      </c>
      <c r="H4543" t="s">
        <v>131</v>
      </c>
      <c r="I4543" s="91"/>
      <c r="J4543" s="91"/>
      <c r="K4543" s="91"/>
      <c r="L4543" s="91"/>
      <c r="M4543" s="91"/>
      <c r="N4543" s="91"/>
      <c r="O4543" s="91"/>
      <c r="P4543" s="91"/>
      <c r="Q4543" s="91">
        <v>5.99</v>
      </c>
      <c r="R4543" s="91"/>
      <c r="S4543" s="91"/>
      <c r="T4543" s="91"/>
      <c r="U4543" s="91">
        <f t="shared" si="425"/>
        <v>5.99</v>
      </c>
      <c r="V4543" s="82" t="str">
        <f t="shared" si="423"/>
        <v>340004536921</v>
      </c>
      <c r="W4543" s="83">
        <f>VLOOKUP(V4543,Factors!$E$6:$H$5950,4,FALSE)</f>
        <v>0.10765</v>
      </c>
      <c r="X4543" t="str">
        <f>VLOOKUP(V4543,Factors!$E$6:$F$5950,2,FALSE)</f>
        <v>Employee Cost</v>
      </c>
      <c r="Y4543" s="92">
        <f t="shared" si="426"/>
        <v>0.64482349999999999</v>
      </c>
      <c r="Z4543" s="92">
        <f t="shared" si="427"/>
        <v>5.3451765</v>
      </c>
      <c r="AA4543" s="92">
        <f t="shared" si="428"/>
        <v>5.99</v>
      </c>
    </row>
    <row r="4544" spans="1:27" x14ac:dyDescent="0.25">
      <c r="A4544" t="s">
        <v>866</v>
      </c>
      <c r="B4544" t="s">
        <v>950</v>
      </c>
      <c r="C4544" t="s">
        <v>951</v>
      </c>
      <c r="D4544" t="s">
        <v>933</v>
      </c>
      <c r="E4544" t="s">
        <v>934</v>
      </c>
      <c r="F4544" t="str">
        <f t="shared" si="424"/>
        <v>4536</v>
      </c>
      <c r="G4544" t="s">
        <v>136</v>
      </c>
      <c r="H4544" t="s">
        <v>137</v>
      </c>
      <c r="I4544" s="91"/>
      <c r="J4544" s="91"/>
      <c r="K4544" s="91"/>
      <c r="L4544" s="91"/>
      <c r="M4544" s="91"/>
      <c r="N4544" s="91"/>
      <c r="O4544" s="91"/>
      <c r="P4544" s="91">
        <v>8</v>
      </c>
      <c r="Q4544" s="91">
        <v>10</v>
      </c>
      <c r="R4544" s="91">
        <v>15</v>
      </c>
      <c r="S4544" s="91"/>
      <c r="T4544" s="91">
        <v>11.5</v>
      </c>
      <c r="U4544" s="91">
        <f t="shared" si="425"/>
        <v>44.5</v>
      </c>
      <c r="V4544" s="82" t="str">
        <f t="shared" si="423"/>
        <v>340004536921</v>
      </c>
      <c r="W4544" s="83">
        <f>VLOOKUP(V4544,Factors!$E$6:$H$5950,4,FALSE)</f>
        <v>0.10765</v>
      </c>
      <c r="X4544" t="str">
        <f>VLOOKUP(V4544,Factors!$E$6:$F$5950,2,FALSE)</f>
        <v>Employee Cost</v>
      </c>
      <c r="Y4544" s="92">
        <f t="shared" si="426"/>
        <v>4.7904249999999999</v>
      </c>
      <c r="Z4544" s="92">
        <f t="shared" si="427"/>
        <v>39.709575000000001</v>
      </c>
      <c r="AA4544" s="92">
        <f t="shared" si="428"/>
        <v>44.5</v>
      </c>
    </row>
    <row r="4545" spans="1:27" x14ac:dyDescent="0.25">
      <c r="A4545" t="s">
        <v>866</v>
      </c>
      <c r="B4545" t="s">
        <v>950</v>
      </c>
      <c r="C4545" t="s">
        <v>951</v>
      </c>
      <c r="D4545" t="s">
        <v>933</v>
      </c>
      <c r="E4545" t="s">
        <v>934</v>
      </c>
      <c r="F4545" t="str">
        <f t="shared" si="424"/>
        <v>4536</v>
      </c>
      <c r="G4545" t="s">
        <v>199</v>
      </c>
      <c r="H4545" t="s">
        <v>200</v>
      </c>
      <c r="I4545" s="91"/>
      <c r="J4545" s="91"/>
      <c r="K4545" s="91"/>
      <c r="L4545" s="91"/>
      <c r="M4545" s="91"/>
      <c r="N4545" s="91"/>
      <c r="O4545" s="91"/>
      <c r="P4545" s="91"/>
      <c r="Q4545" s="91"/>
      <c r="R4545" s="91">
        <v>26</v>
      </c>
      <c r="S4545" s="91"/>
      <c r="T4545" s="91"/>
      <c r="U4545" s="91">
        <f t="shared" si="425"/>
        <v>26</v>
      </c>
      <c r="V4545" s="82" t="str">
        <f t="shared" si="423"/>
        <v>340004536921</v>
      </c>
      <c r="W4545" s="83">
        <f>VLOOKUP(V4545,Factors!$E$6:$H$5950,4,FALSE)</f>
        <v>0.10765</v>
      </c>
      <c r="X4545" t="str">
        <f>VLOOKUP(V4545,Factors!$E$6:$F$5950,2,FALSE)</f>
        <v>Employee Cost</v>
      </c>
      <c r="Y4545" s="92">
        <f t="shared" si="426"/>
        <v>2.7988999999999997</v>
      </c>
      <c r="Z4545" s="92">
        <f t="shared" si="427"/>
        <v>23.2011</v>
      </c>
      <c r="AA4545" s="92">
        <f t="shared" si="428"/>
        <v>26</v>
      </c>
    </row>
    <row r="4546" spans="1:27" x14ac:dyDescent="0.25">
      <c r="A4546" t="s">
        <v>866</v>
      </c>
      <c r="B4546" t="s">
        <v>950</v>
      </c>
      <c r="C4546" t="s">
        <v>951</v>
      </c>
      <c r="D4546" t="s">
        <v>933</v>
      </c>
      <c r="E4546" t="s">
        <v>934</v>
      </c>
      <c r="F4546" t="str">
        <f t="shared" si="424"/>
        <v>4536</v>
      </c>
      <c r="G4546" t="s">
        <v>102</v>
      </c>
      <c r="H4546" t="s">
        <v>103</v>
      </c>
      <c r="I4546" s="91"/>
      <c r="J4546" s="91"/>
      <c r="K4546" s="91"/>
      <c r="L4546" s="91">
        <v>1394</v>
      </c>
      <c r="M4546" s="91">
        <v>-599</v>
      </c>
      <c r="N4546" s="91"/>
      <c r="O4546" s="91"/>
      <c r="P4546" s="91"/>
      <c r="Q4546" s="91"/>
      <c r="R4546" s="91">
        <v>14000</v>
      </c>
      <c r="S4546" s="91"/>
      <c r="T4546" s="91">
        <v>30000</v>
      </c>
      <c r="U4546" s="91">
        <f t="shared" si="425"/>
        <v>44795</v>
      </c>
      <c r="V4546" s="82" t="str">
        <f t="shared" si="423"/>
        <v>340004536921</v>
      </c>
      <c r="W4546" s="83">
        <f>VLOOKUP(V4546,Factors!$E$6:$H$5950,4,FALSE)</f>
        <v>0.10765</v>
      </c>
      <c r="X4546" t="str">
        <f>VLOOKUP(V4546,Factors!$E$6:$F$5950,2,FALSE)</f>
        <v>Employee Cost</v>
      </c>
      <c r="Y4546" s="92">
        <f t="shared" si="426"/>
        <v>4822.1817499999997</v>
      </c>
      <c r="Z4546" s="92">
        <f t="shared" si="427"/>
        <v>39972.818249999997</v>
      </c>
      <c r="AA4546" s="92">
        <f t="shared" si="428"/>
        <v>44795</v>
      </c>
    </row>
    <row r="4547" spans="1:27" x14ac:dyDescent="0.25">
      <c r="A4547" t="s">
        <v>866</v>
      </c>
      <c r="B4547" t="s">
        <v>950</v>
      </c>
      <c r="C4547" t="s">
        <v>951</v>
      </c>
      <c r="D4547" t="s">
        <v>933</v>
      </c>
      <c r="E4547" t="s">
        <v>934</v>
      </c>
      <c r="F4547" t="str">
        <f t="shared" si="424"/>
        <v>4536</v>
      </c>
      <c r="G4547" t="s">
        <v>144</v>
      </c>
      <c r="H4547" t="s">
        <v>145</v>
      </c>
      <c r="I4547" s="91">
        <v>70.650000000000006</v>
      </c>
      <c r="J4547" s="91"/>
      <c r="K4547" s="91">
        <v>39.840000000000003</v>
      </c>
      <c r="L4547" s="91">
        <v>122</v>
      </c>
      <c r="M4547" s="91">
        <v>345.24</v>
      </c>
      <c r="N4547" s="91">
        <v>174.82</v>
      </c>
      <c r="O4547" s="91"/>
      <c r="P4547" s="91">
        <v>79.11</v>
      </c>
      <c r="Q4547" s="91">
        <v>241.66</v>
      </c>
      <c r="R4547" s="91">
        <v>807.59</v>
      </c>
      <c r="S4547" s="91">
        <v>143.69999999999999</v>
      </c>
      <c r="T4547" s="91">
        <v>1771.29</v>
      </c>
      <c r="U4547" s="91">
        <f t="shared" si="425"/>
        <v>3795.8999999999996</v>
      </c>
      <c r="V4547" s="82" t="str">
        <f t="shared" si="423"/>
        <v>340004536921</v>
      </c>
      <c r="W4547" s="83">
        <f>VLOOKUP(V4547,Factors!$E$6:$H$5950,4,FALSE)</f>
        <v>0.10765</v>
      </c>
      <c r="X4547" t="str">
        <f>VLOOKUP(V4547,Factors!$E$6:$F$5950,2,FALSE)</f>
        <v>Employee Cost</v>
      </c>
      <c r="Y4547" s="92">
        <f t="shared" si="426"/>
        <v>408.62863499999992</v>
      </c>
      <c r="Z4547" s="92">
        <f t="shared" si="427"/>
        <v>3387.2713649999996</v>
      </c>
      <c r="AA4547" s="92">
        <f t="shared" si="428"/>
        <v>3795.8999999999996</v>
      </c>
    </row>
    <row r="4548" spans="1:27" x14ac:dyDescent="0.25">
      <c r="A4548" t="s">
        <v>866</v>
      </c>
      <c r="B4548" t="s">
        <v>950</v>
      </c>
      <c r="C4548" t="s">
        <v>951</v>
      </c>
      <c r="D4548" t="s">
        <v>933</v>
      </c>
      <c r="E4548" t="s">
        <v>934</v>
      </c>
      <c r="F4548" t="str">
        <f t="shared" si="424"/>
        <v>4536</v>
      </c>
      <c r="G4548" t="s">
        <v>146</v>
      </c>
      <c r="H4548" t="s">
        <v>147</v>
      </c>
      <c r="I4548" s="91"/>
      <c r="J4548" s="91">
        <v>1250</v>
      </c>
      <c r="K4548" s="91"/>
      <c r="L4548" s="91">
        <v>631.54999999999995</v>
      </c>
      <c r="M4548" s="91">
        <v>3109.94</v>
      </c>
      <c r="N4548" s="91">
        <v>1882.32</v>
      </c>
      <c r="O4548" s="91"/>
      <c r="P4548" s="91"/>
      <c r="Q4548" s="91">
        <v>248.87</v>
      </c>
      <c r="R4548" s="91"/>
      <c r="S4548" s="91"/>
      <c r="T4548" s="91">
        <v>35</v>
      </c>
      <c r="U4548" s="91">
        <f t="shared" si="425"/>
        <v>7157.6799999999994</v>
      </c>
      <c r="V4548" s="82" t="str">
        <f t="shared" ref="V4548:V4611" si="429">CONCATENATE(B4548,RIGHT(D4548,4),A4548)</f>
        <v>340004536921</v>
      </c>
      <c r="W4548" s="83">
        <f>VLOOKUP(V4548,Factors!$E$6:$H$5950,4,FALSE)</f>
        <v>0.10765</v>
      </c>
      <c r="X4548" t="str">
        <f>VLOOKUP(V4548,Factors!$E$6:$F$5950,2,FALSE)</f>
        <v>Employee Cost</v>
      </c>
      <c r="Y4548" s="92">
        <f t="shared" si="426"/>
        <v>770.52425199999993</v>
      </c>
      <c r="Z4548" s="92">
        <f t="shared" si="427"/>
        <v>6387.1557479999992</v>
      </c>
      <c r="AA4548" s="92">
        <f t="shared" si="428"/>
        <v>7157.6799999999994</v>
      </c>
    </row>
    <row r="4549" spans="1:27" x14ac:dyDescent="0.25">
      <c r="A4549" t="s">
        <v>866</v>
      </c>
      <c r="B4549" t="s">
        <v>950</v>
      </c>
      <c r="C4549" t="s">
        <v>951</v>
      </c>
      <c r="D4549" t="s">
        <v>933</v>
      </c>
      <c r="E4549" t="s">
        <v>934</v>
      </c>
      <c r="F4549" t="str">
        <f t="shared" ref="F4549:F4612" si="430">RIGHT(D4549,4)</f>
        <v>4536</v>
      </c>
      <c r="G4549" t="s">
        <v>148</v>
      </c>
      <c r="H4549" t="s">
        <v>149</v>
      </c>
      <c r="I4549" s="91"/>
      <c r="J4549" s="91">
        <v>269.04000000000002</v>
      </c>
      <c r="K4549" s="91">
        <v>29.8</v>
      </c>
      <c r="L4549" s="91">
        <v>258.39</v>
      </c>
      <c r="M4549" s="91"/>
      <c r="N4549" s="91"/>
      <c r="O4549" s="91"/>
      <c r="P4549" s="91"/>
      <c r="Q4549" s="91"/>
      <c r="R4549" s="91"/>
      <c r="S4549" s="91"/>
      <c r="T4549" s="91"/>
      <c r="U4549" s="91">
        <f t="shared" ref="U4549:U4612" si="431">SUM(I4549:T4549)</f>
        <v>557.23</v>
      </c>
      <c r="V4549" s="82" t="str">
        <f t="shared" si="429"/>
        <v>340004536921</v>
      </c>
      <c r="W4549" s="83">
        <f>VLOOKUP(V4549,Factors!$E$6:$H$5950,4,FALSE)</f>
        <v>0.10765</v>
      </c>
      <c r="X4549" t="str">
        <f>VLOOKUP(V4549,Factors!$E$6:$F$5950,2,FALSE)</f>
        <v>Employee Cost</v>
      </c>
      <c r="Y4549" s="92">
        <f t="shared" si="426"/>
        <v>59.985809500000002</v>
      </c>
      <c r="Z4549" s="92">
        <f t="shared" si="427"/>
        <v>497.2441905</v>
      </c>
      <c r="AA4549" s="92">
        <f t="shared" si="428"/>
        <v>557.23</v>
      </c>
    </row>
    <row r="4550" spans="1:27" x14ac:dyDescent="0.25">
      <c r="A4550" t="s">
        <v>866</v>
      </c>
      <c r="B4550" t="s">
        <v>950</v>
      </c>
      <c r="C4550" t="s">
        <v>951</v>
      </c>
      <c r="D4550" t="s">
        <v>933</v>
      </c>
      <c r="E4550" t="s">
        <v>934</v>
      </c>
      <c r="F4550" t="str">
        <f t="shared" si="430"/>
        <v>4536</v>
      </c>
      <c r="G4550" t="s">
        <v>150</v>
      </c>
      <c r="H4550" t="s">
        <v>151</v>
      </c>
      <c r="I4550" s="91">
        <v>660</v>
      </c>
      <c r="J4550" s="91">
        <v>110</v>
      </c>
      <c r="K4550" s="91">
        <v>293</v>
      </c>
      <c r="L4550" s="91">
        <v>15</v>
      </c>
      <c r="M4550" s="91"/>
      <c r="N4550" s="91"/>
      <c r="O4550" s="91"/>
      <c r="P4550" s="91"/>
      <c r="Q4550" s="91">
        <v>100</v>
      </c>
      <c r="R4550" s="91"/>
      <c r="S4550" s="91"/>
      <c r="T4550" s="91"/>
      <c r="U4550" s="91">
        <f t="shared" si="431"/>
        <v>1178</v>
      </c>
      <c r="V4550" s="82" t="str">
        <f t="shared" si="429"/>
        <v>340004536921</v>
      </c>
      <c r="W4550" s="83">
        <f>VLOOKUP(V4550,Factors!$E$6:$H$5950,4,FALSE)</f>
        <v>0.10765</v>
      </c>
      <c r="X4550" t="str">
        <f>VLOOKUP(V4550,Factors!$E$6:$F$5950,2,FALSE)</f>
        <v>Employee Cost</v>
      </c>
      <c r="Y4550" s="92">
        <f t="shared" si="426"/>
        <v>126.8117</v>
      </c>
      <c r="Z4550" s="92">
        <f t="shared" si="427"/>
        <v>1051.1883</v>
      </c>
      <c r="AA4550" s="92">
        <f t="shared" si="428"/>
        <v>1178</v>
      </c>
    </row>
    <row r="4551" spans="1:27" x14ac:dyDescent="0.25">
      <c r="A4551" t="s">
        <v>866</v>
      </c>
      <c r="B4551" t="s">
        <v>950</v>
      </c>
      <c r="C4551" t="s">
        <v>951</v>
      </c>
      <c r="D4551" t="s">
        <v>933</v>
      </c>
      <c r="E4551" t="s">
        <v>934</v>
      </c>
      <c r="F4551" t="str">
        <f t="shared" si="430"/>
        <v>4536</v>
      </c>
      <c r="G4551" t="s">
        <v>152</v>
      </c>
      <c r="H4551" t="s">
        <v>153</v>
      </c>
      <c r="I4551" s="91">
        <v>25</v>
      </c>
      <c r="J4551" s="91"/>
      <c r="K4551" s="91"/>
      <c r="L4551" s="91"/>
      <c r="M4551" s="91"/>
      <c r="N4551" s="91"/>
      <c r="O4551" s="91">
        <v>134.44999999999999</v>
      </c>
      <c r="P4551" s="91"/>
      <c r="Q4551" s="91"/>
      <c r="R4551" s="91"/>
      <c r="S4551" s="91"/>
      <c r="T4551" s="91"/>
      <c r="U4551" s="91">
        <f t="shared" si="431"/>
        <v>159.44999999999999</v>
      </c>
      <c r="V4551" s="82" t="str">
        <f t="shared" si="429"/>
        <v>340004536921</v>
      </c>
      <c r="W4551" s="83">
        <f>VLOOKUP(V4551,Factors!$E$6:$H$5950,4,FALSE)</f>
        <v>0.10765</v>
      </c>
      <c r="X4551" t="str">
        <f>VLOOKUP(V4551,Factors!$E$6:$F$5950,2,FALSE)</f>
        <v>Employee Cost</v>
      </c>
      <c r="Y4551" s="92">
        <f t="shared" si="426"/>
        <v>17.164792499999997</v>
      </c>
      <c r="Z4551" s="92">
        <f t="shared" si="427"/>
        <v>142.28520749999998</v>
      </c>
      <c r="AA4551" s="92">
        <f t="shared" si="428"/>
        <v>159.44999999999999</v>
      </c>
    </row>
    <row r="4552" spans="1:27" x14ac:dyDescent="0.25">
      <c r="A4552" t="s">
        <v>866</v>
      </c>
      <c r="B4552" t="s">
        <v>950</v>
      </c>
      <c r="C4552" t="s">
        <v>951</v>
      </c>
      <c r="D4552" t="s">
        <v>954</v>
      </c>
      <c r="E4552" t="s">
        <v>955</v>
      </c>
      <c r="F4552" t="str">
        <f t="shared" si="430"/>
        <v>4945</v>
      </c>
      <c r="G4552" t="s">
        <v>118</v>
      </c>
      <c r="H4552" t="s">
        <v>119</v>
      </c>
      <c r="I4552" s="91">
        <v>395.5</v>
      </c>
      <c r="J4552" s="91"/>
      <c r="K4552" s="91"/>
      <c r="L4552" s="91"/>
      <c r="M4552" s="91"/>
      <c r="N4552" s="91"/>
      <c r="O4552" s="91"/>
      <c r="P4552" s="91"/>
      <c r="Q4552" s="91"/>
      <c r="R4552" s="91">
        <v>-395.5</v>
      </c>
      <c r="S4552" s="91"/>
      <c r="T4552" s="91"/>
      <c r="U4552" s="91">
        <f t="shared" si="431"/>
        <v>0</v>
      </c>
      <c r="V4552" s="82" t="str">
        <f t="shared" si="429"/>
        <v>340004945921</v>
      </c>
      <c r="W4552" s="83">
        <f>VLOOKUP(V4552,Factors!$E$6:$H$5950,4,FALSE)</f>
        <v>0.10765</v>
      </c>
      <c r="X4552" t="str">
        <f>VLOOKUP(V4552,Factors!$E$6:$F$5950,2,FALSE)</f>
        <v>Employee Cost</v>
      </c>
      <c r="Y4552" s="92">
        <f t="shared" si="426"/>
        <v>0</v>
      </c>
      <c r="Z4552" s="92">
        <f t="shared" si="427"/>
        <v>0</v>
      </c>
      <c r="AA4552" s="92">
        <f t="shared" si="428"/>
        <v>0</v>
      </c>
    </row>
    <row r="4553" spans="1:27" x14ac:dyDescent="0.25">
      <c r="A4553" t="s">
        <v>866</v>
      </c>
      <c r="B4553" t="s">
        <v>950</v>
      </c>
      <c r="C4553" t="s">
        <v>951</v>
      </c>
      <c r="D4553" t="s">
        <v>954</v>
      </c>
      <c r="E4553" t="s">
        <v>955</v>
      </c>
      <c r="F4553" t="str">
        <f t="shared" si="430"/>
        <v>4945</v>
      </c>
      <c r="G4553" t="s">
        <v>44</v>
      </c>
      <c r="H4553" t="s">
        <v>45</v>
      </c>
      <c r="I4553" s="91">
        <v>116.2</v>
      </c>
      <c r="J4553" s="91"/>
      <c r="K4553" s="91">
        <v>72.63</v>
      </c>
      <c r="L4553" s="91">
        <v>116.2</v>
      </c>
      <c r="M4553" s="91"/>
      <c r="N4553" s="91"/>
      <c r="O4553" s="91">
        <v>201.95</v>
      </c>
      <c r="P4553" s="91"/>
      <c r="Q4553" s="91">
        <v>91.8</v>
      </c>
      <c r="R4553" s="91">
        <v>-507.65</v>
      </c>
      <c r="S4553" s="91"/>
      <c r="T4553" s="91">
        <v>101.25</v>
      </c>
      <c r="U4553" s="91">
        <f t="shared" si="431"/>
        <v>192.38</v>
      </c>
      <c r="V4553" s="82" t="str">
        <f t="shared" si="429"/>
        <v>340004945921</v>
      </c>
      <c r="W4553" s="83">
        <f>VLOOKUP(V4553,Factors!$E$6:$H$5950,4,FALSE)</f>
        <v>0.10765</v>
      </c>
      <c r="X4553" t="str">
        <f>VLOOKUP(V4553,Factors!$E$6:$F$5950,2,FALSE)</f>
        <v>Employee Cost</v>
      </c>
      <c r="Y4553" s="92">
        <f t="shared" si="426"/>
        <v>20.709706999999998</v>
      </c>
      <c r="Z4553" s="92">
        <f t="shared" si="427"/>
        <v>171.67029299999999</v>
      </c>
      <c r="AA4553" s="92">
        <f t="shared" si="428"/>
        <v>192.38</v>
      </c>
    </row>
    <row r="4554" spans="1:27" x14ac:dyDescent="0.25">
      <c r="A4554" t="s">
        <v>866</v>
      </c>
      <c r="B4554" t="s">
        <v>950</v>
      </c>
      <c r="C4554" t="s">
        <v>951</v>
      </c>
      <c r="D4554" t="s">
        <v>954</v>
      </c>
      <c r="E4554" t="s">
        <v>955</v>
      </c>
      <c r="F4554" t="str">
        <f t="shared" si="430"/>
        <v>4945</v>
      </c>
      <c r="G4554" t="s">
        <v>199</v>
      </c>
      <c r="H4554" t="s">
        <v>200</v>
      </c>
      <c r="I4554" s="91">
        <v>9.65</v>
      </c>
      <c r="J4554" s="91">
        <v>11.4</v>
      </c>
      <c r="K4554" s="91">
        <v>15</v>
      </c>
      <c r="L4554" s="91">
        <v>21.81</v>
      </c>
      <c r="M4554" s="91">
        <v>27.94</v>
      </c>
      <c r="N4554" s="91">
        <v>20</v>
      </c>
      <c r="O4554" s="91">
        <v>26</v>
      </c>
      <c r="P4554" s="91">
        <v>23</v>
      </c>
      <c r="Q4554" s="91">
        <v>18</v>
      </c>
      <c r="R4554" s="91"/>
      <c r="S4554" s="91"/>
      <c r="T4554" s="91">
        <v>19</v>
      </c>
      <c r="U4554" s="91">
        <f t="shared" si="431"/>
        <v>191.8</v>
      </c>
      <c r="V4554" s="82" t="str">
        <f t="shared" si="429"/>
        <v>340004945921</v>
      </c>
      <c r="W4554" s="83">
        <f>VLOOKUP(V4554,Factors!$E$6:$H$5950,4,FALSE)</f>
        <v>0.10765</v>
      </c>
      <c r="X4554" t="str">
        <f>VLOOKUP(V4554,Factors!$E$6:$F$5950,2,FALSE)</f>
        <v>Employee Cost</v>
      </c>
      <c r="Y4554" s="92">
        <f t="shared" si="426"/>
        <v>20.647269999999999</v>
      </c>
      <c r="Z4554" s="92">
        <f t="shared" si="427"/>
        <v>171.15273000000002</v>
      </c>
      <c r="AA4554" s="92">
        <f t="shared" si="428"/>
        <v>191.8</v>
      </c>
    </row>
    <row r="4555" spans="1:27" x14ac:dyDescent="0.25">
      <c r="A4555" t="s">
        <v>866</v>
      </c>
      <c r="B4555" t="s">
        <v>950</v>
      </c>
      <c r="C4555" t="s">
        <v>951</v>
      </c>
      <c r="D4555" t="s">
        <v>954</v>
      </c>
      <c r="E4555" t="s">
        <v>955</v>
      </c>
      <c r="F4555" t="str">
        <f t="shared" si="430"/>
        <v>4945</v>
      </c>
      <c r="G4555" t="s">
        <v>102</v>
      </c>
      <c r="H4555" t="s">
        <v>103</v>
      </c>
      <c r="I4555" s="91"/>
      <c r="J4555" s="91"/>
      <c r="K4555" s="91">
        <v>620</v>
      </c>
      <c r="L4555" s="91">
        <v>27500</v>
      </c>
      <c r="M4555" s="91">
        <v>2970</v>
      </c>
      <c r="N4555" s="91"/>
      <c r="O4555" s="91"/>
      <c r="P4555" s="91"/>
      <c r="Q4555" s="91"/>
      <c r="R4555" s="91">
        <v>-31090</v>
      </c>
      <c r="S4555" s="91"/>
      <c r="T4555" s="91"/>
      <c r="U4555" s="91">
        <f t="shared" si="431"/>
        <v>0</v>
      </c>
      <c r="V4555" s="82" t="str">
        <f t="shared" si="429"/>
        <v>340004945921</v>
      </c>
      <c r="W4555" s="83">
        <f>VLOOKUP(V4555,Factors!$E$6:$H$5950,4,FALSE)</f>
        <v>0.10765</v>
      </c>
      <c r="X4555" t="str">
        <f>VLOOKUP(V4555,Factors!$E$6:$F$5950,2,FALSE)</f>
        <v>Employee Cost</v>
      </c>
      <c r="Y4555" s="92">
        <f t="shared" si="426"/>
        <v>0</v>
      </c>
      <c r="Z4555" s="92">
        <f t="shared" si="427"/>
        <v>0</v>
      </c>
      <c r="AA4555" s="92">
        <f t="shared" si="428"/>
        <v>0</v>
      </c>
    </row>
    <row r="4556" spans="1:27" x14ac:dyDescent="0.25">
      <c r="A4556" t="s">
        <v>866</v>
      </c>
      <c r="B4556" t="s">
        <v>950</v>
      </c>
      <c r="C4556" t="s">
        <v>951</v>
      </c>
      <c r="D4556" t="s">
        <v>954</v>
      </c>
      <c r="E4556" t="s">
        <v>955</v>
      </c>
      <c r="F4556" t="str">
        <f t="shared" si="430"/>
        <v>4945</v>
      </c>
      <c r="G4556" t="s">
        <v>357</v>
      </c>
      <c r="H4556" t="s">
        <v>358</v>
      </c>
      <c r="I4556" s="91">
        <v>5000</v>
      </c>
      <c r="J4556" s="91">
        <v>840.02</v>
      </c>
      <c r="K4556" s="91">
        <v>-5840.02</v>
      </c>
      <c r="L4556" s="91"/>
      <c r="M4556" s="91"/>
      <c r="N4556" s="91"/>
      <c r="O4556" s="91"/>
      <c r="P4556" s="91"/>
      <c r="Q4556" s="91"/>
      <c r="R4556" s="91">
        <v>0</v>
      </c>
      <c r="S4556" s="91"/>
      <c r="T4556" s="91">
        <v>339.33</v>
      </c>
      <c r="U4556" s="91">
        <f t="shared" si="431"/>
        <v>339.33</v>
      </c>
      <c r="V4556" s="82" t="str">
        <f t="shared" si="429"/>
        <v>340004945921</v>
      </c>
      <c r="W4556" s="83">
        <f>VLOOKUP(V4556,Factors!$E$6:$H$5950,4,FALSE)</f>
        <v>0.10765</v>
      </c>
      <c r="X4556" t="str">
        <f>VLOOKUP(V4556,Factors!$E$6:$F$5950,2,FALSE)</f>
        <v>Employee Cost</v>
      </c>
      <c r="Y4556" s="92">
        <f t="shared" si="426"/>
        <v>36.528874499999993</v>
      </c>
      <c r="Z4556" s="92">
        <f t="shared" si="427"/>
        <v>302.80112550000001</v>
      </c>
      <c r="AA4556" s="92">
        <f t="shared" si="428"/>
        <v>339.33</v>
      </c>
    </row>
    <row r="4557" spans="1:27" x14ac:dyDescent="0.25">
      <c r="A4557" t="s">
        <v>866</v>
      </c>
      <c r="B4557" t="s">
        <v>950</v>
      </c>
      <c r="C4557" t="s">
        <v>951</v>
      </c>
      <c r="D4557" t="s">
        <v>954</v>
      </c>
      <c r="E4557" t="s">
        <v>955</v>
      </c>
      <c r="F4557" t="str">
        <f t="shared" si="430"/>
        <v>4945</v>
      </c>
      <c r="G4557" t="s">
        <v>144</v>
      </c>
      <c r="H4557" t="s">
        <v>145</v>
      </c>
      <c r="I4557" s="91">
        <v>92.37</v>
      </c>
      <c r="J4557" s="91">
        <v>43.5</v>
      </c>
      <c r="K4557" s="91">
        <v>69.7</v>
      </c>
      <c r="L4557" s="91"/>
      <c r="M4557" s="91">
        <v>262.79000000000002</v>
      </c>
      <c r="N4557" s="91">
        <v>81.94</v>
      </c>
      <c r="O4557" s="91">
        <v>72.58</v>
      </c>
      <c r="P4557" s="91"/>
      <c r="Q4557" s="91">
        <v>211.17</v>
      </c>
      <c r="R4557" s="91">
        <v>-579.38</v>
      </c>
      <c r="S4557" s="91"/>
      <c r="T4557" s="91">
        <v>199.91</v>
      </c>
      <c r="U4557" s="91">
        <f t="shared" si="431"/>
        <v>454.57999999999993</v>
      </c>
      <c r="V4557" s="82" t="str">
        <f t="shared" si="429"/>
        <v>340004945921</v>
      </c>
      <c r="W4557" s="83">
        <f>VLOOKUP(V4557,Factors!$E$6:$H$5950,4,FALSE)</f>
        <v>0.10765</v>
      </c>
      <c r="X4557" t="str">
        <f>VLOOKUP(V4557,Factors!$E$6:$F$5950,2,FALSE)</f>
        <v>Employee Cost</v>
      </c>
      <c r="Y4557" s="92">
        <f t="shared" si="426"/>
        <v>48.935536999999989</v>
      </c>
      <c r="Z4557" s="92">
        <f t="shared" si="427"/>
        <v>405.64446299999992</v>
      </c>
      <c r="AA4557" s="92">
        <f t="shared" si="428"/>
        <v>454.57999999999993</v>
      </c>
    </row>
    <row r="4558" spans="1:27" x14ac:dyDescent="0.25">
      <c r="A4558" t="s">
        <v>866</v>
      </c>
      <c r="B4558" t="s">
        <v>950</v>
      </c>
      <c r="C4558" t="s">
        <v>951</v>
      </c>
      <c r="D4558" t="s">
        <v>956</v>
      </c>
      <c r="E4558" t="s">
        <v>957</v>
      </c>
      <c r="F4558" t="str">
        <f t="shared" si="430"/>
        <v>4950</v>
      </c>
      <c r="G4558" t="s">
        <v>118</v>
      </c>
      <c r="H4558" t="s">
        <v>119</v>
      </c>
      <c r="I4558" s="91"/>
      <c r="J4558" s="91">
        <v>298</v>
      </c>
      <c r="K4558" s="91"/>
      <c r="L4558" s="91"/>
      <c r="M4558" s="91"/>
      <c r="N4558" s="91"/>
      <c r="O4558" s="91"/>
      <c r="P4558" s="91"/>
      <c r="Q4558" s="91"/>
      <c r="R4558" s="91">
        <v>-298</v>
      </c>
      <c r="S4558" s="91"/>
      <c r="T4558" s="91"/>
      <c r="U4558" s="91">
        <f t="shared" si="431"/>
        <v>0</v>
      </c>
      <c r="V4558" s="82" t="str">
        <f t="shared" si="429"/>
        <v>340004950921</v>
      </c>
      <c r="W4558" s="83">
        <f>VLOOKUP(V4558,Factors!$E$6:$H$5950,4,FALSE)</f>
        <v>0.10765</v>
      </c>
      <c r="X4558" t="str">
        <f>VLOOKUP(V4558,Factors!$E$6:$F$5950,2,FALSE)</f>
        <v>Employee Cost</v>
      </c>
      <c r="Y4558" s="92">
        <f t="shared" si="426"/>
        <v>0</v>
      </c>
      <c r="Z4558" s="92">
        <f t="shared" si="427"/>
        <v>0</v>
      </c>
      <c r="AA4558" s="92">
        <f t="shared" si="428"/>
        <v>0</v>
      </c>
    </row>
    <row r="4559" spans="1:27" x14ac:dyDescent="0.25">
      <c r="A4559" t="s">
        <v>866</v>
      </c>
      <c r="B4559" t="s">
        <v>950</v>
      </c>
      <c r="C4559" t="s">
        <v>951</v>
      </c>
      <c r="D4559" t="s">
        <v>956</v>
      </c>
      <c r="E4559" t="s">
        <v>957</v>
      </c>
      <c r="F4559" t="str">
        <f t="shared" si="430"/>
        <v>4950</v>
      </c>
      <c r="G4559" t="s">
        <v>44</v>
      </c>
      <c r="H4559" t="s">
        <v>45</v>
      </c>
      <c r="I4559" s="91"/>
      <c r="J4559" s="91">
        <v>242.73</v>
      </c>
      <c r="K4559" s="91"/>
      <c r="L4559" s="91"/>
      <c r="M4559" s="91"/>
      <c r="N4559" s="91"/>
      <c r="O4559" s="91"/>
      <c r="P4559" s="91"/>
      <c r="Q4559" s="91"/>
      <c r="R4559" s="91">
        <v>-242.73</v>
      </c>
      <c r="S4559" s="91"/>
      <c r="T4559" s="91"/>
      <c r="U4559" s="91">
        <f t="shared" si="431"/>
        <v>0</v>
      </c>
      <c r="V4559" s="82" t="str">
        <f t="shared" si="429"/>
        <v>340004950921</v>
      </c>
      <c r="W4559" s="83">
        <f>VLOOKUP(V4559,Factors!$E$6:$H$5950,4,FALSE)</f>
        <v>0.10765</v>
      </c>
      <c r="X4559" t="str">
        <f>VLOOKUP(V4559,Factors!$E$6:$F$5950,2,FALSE)</f>
        <v>Employee Cost</v>
      </c>
      <c r="Y4559" s="92">
        <f t="shared" si="426"/>
        <v>0</v>
      </c>
      <c r="Z4559" s="92">
        <f t="shared" si="427"/>
        <v>0</v>
      </c>
      <c r="AA4559" s="92">
        <f t="shared" si="428"/>
        <v>0</v>
      </c>
    </row>
    <row r="4560" spans="1:27" x14ac:dyDescent="0.25">
      <c r="A4560" t="s">
        <v>866</v>
      </c>
      <c r="B4560" t="s">
        <v>950</v>
      </c>
      <c r="C4560" t="s">
        <v>951</v>
      </c>
      <c r="D4560" t="s">
        <v>956</v>
      </c>
      <c r="E4560" t="s">
        <v>957</v>
      </c>
      <c r="F4560" t="str">
        <f t="shared" si="430"/>
        <v>4950</v>
      </c>
      <c r="G4560" t="s">
        <v>715</v>
      </c>
      <c r="H4560" t="s">
        <v>716</v>
      </c>
      <c r="I4560" s="91"/>
      <c r="J4560" s="91">
        <v>266.32</v>
      </c>
      <c r="K4560" s="91"/>
      <c r="L4560" s="91"/>
      <c r="M4560" s="91"/>
      <c r="N4560" s="91"/>
      <c r="O4560" s="91"/>
      <c r="P4560" s="91"/>
      <c r="Q4560" s="91"/>
      <c r="R4560" s="91">
        <v>-266.32</v>
      </c>
      <c r="S4560" s="91"/>
      <c r="T4560" s="91"/>
      <c r="U4560" s="91">
        <f t="shared" si="431"/>
        <v>0</v>
      </c>
      <c r="V4560" s="82" t="str">
        <f t="shared" si="429"/>
        <v>340004950921</v>
      </c>
      <c r="W4560" s="83">
        <f>VLOOKUP(V4560,Factors!$E$6:$H$5950,4,FALSE)</f>
        <v>0.10765</v>
      </c>
      <c r="X4560" t="str">
        <f>VLOOKUP(V4560,Factors!$E$6:$F$5950,2,FALSE)</f>
        <v>Employee Cost</v>
      </c>
      <c r="Y4560" s="92">
        <f t="shared" si="426"/>
        <v>0</v>
      </c>
      <c r="Z4560" s="92">
        <f t="shared" si="427"/>
        <v>0</v>
      </c>
      <c r="AA4560" s="92">
        <f t="shared" si="428"/>
        <v>0</v>
      </c>
    </row>
    <row r="4561" spans="1:27" x14ac:dyDescent="0.25">
      <c r="A4561" t="s">
        <v>866</v>
      </c>
      <c r="B4561" t="s">
        <v>950</v>
      </c>
      <c r="C4561" t="s">
        <v>951</v>
      </c>
      <c r="D4561" t="s">
        <v>956</v>
      </c>
      <c r="E4561" t="s">
        <v>957</v>
      </c>
      <c r="F4561" t="str">
        <f t="shared" si="430"/>
        <v>4950</v>
      </c>
      <c r="G4561" t="s">
        <v>199</v>
      </c>
      <c r="H4561" t="s">
        <v>200</v>
      </c>
      <c r="I4561" s="91"/>
      <c r="J4561" s="91">
        <v>44.15</v>
      </c>
      <c r="K4561" s="91"/>
      <c r="L4561" s="91"/>
      <c r="M4561" s="91"/>
      <c r="N4561" s="91"/>
      <c r="O4561" s="91"/>
      <c r="P4561" s="91"/>
      <c r="Q4561" s="91"/>
      <c r="R4561" s="91"/>
      <c r="S4561" s="91"/>
      <c r="T4561" s="91"/>
      <c r="U4561" s="91">
        <f t="shared" si="431"/>
        <v>44.15</v>
      </c>
      <c r="V4561" s="82" t="str">
        <f t="shared" si="429"/>
        <v>340004950921</v>
      </c>
      <c r="W4561" s="83">
        <f>VLOOKUP(V4561,Factors!$E$6:$H$5950,4,FALSE)</f>
        <v>0.10765</v>
      </c>
      <c r="X4561" t="str">
        <f>VLOOKUP(V4561,Factors!$E$6:$F$5950,2,FALSE)</f>
        <v>Employee Cost</v>
      </c>
      <c r="Y4561" s="92">
        <f t="shared" si="426"/>
        <v>4.7527474999999999</v>
      </c>
      <c r="Z4561" s="92">
        <f t="shared" si="427"/>
        <v>39.3972525</v>
      </c>
      <c r="AA4561" s="92">
        <f t="shared" si="428"/>
        <v>44.15</v>
      </c>
    </row>
    <row r="4562" spans="1:27" x14ac:dyDescent="0.25">
      <c r="A4562" t="s">
        <v>866</v>
      </c>
      <c r="B4562" t="s">
        <v>958</v>
      </c>
      <c r="C4562" t="s">
        <v>959</v>
      </c>
      <c r="D4562" t="s">
        <v>954</v>
      </c>
      <c r="E4562" t="s">
        <v>955</v>
      </c>
      <c r="F4562" t="str">
        <f t="shared" si="430"/>
        <v>4945</v>
      </c>
      <c r="G4562" t="s">
        <v>118</v>
      </c>
      <c r="H4562" t="s">
        <v>119</v>
      </c>
      <c r="I4562" s="91"/>
      <c r="J4562" s="91"/>
      <c r="K4562" s="91"/>
      <c r="L4562" s="91"/>
      <c r="M4562" s="91"/>
      <c r="N4562" s="91"/>
      <c r="O4562" s="91"/>
      <c r="P4562" s="91"/>
      <c r="Q4562" s="91"/>
      <c r="R4562" s="91">
        <v>395.5</v>
      </c>
      <c r="S4562" s="91"/>
      <c r="T4562" s="91"/>
      <c r="U4562" s="91">
        <f t="shared" si="431"/>
        <v>395.5</v>
      </c>
      <c r="V4562" s="82" t="str">
        <f t="shared" si="429"/>
        <v>345004945921</v>
      </c>
      <c r="W4562" s="83">
        <f>VLOOKUP(V4562,Factors!$E$6:$H$5950,4,FALSE)</f>
        <v>0.10765</v>
      </c>
      <c r="X4562" t="str">
        <f>VLOOKUP(V4562,Factors!$E$6:$F$5950,2,FALSE)</f>
        <v>Employee Cost</v>
      </c>
      <c r="Y4562" s="92">
        <f t="shared" ref="Y4562:Y4625" si="432">U4562*W4562</f>
        <v>42.575575000000001</v>
      </c>
      <c r="Z4562" s="92">
        <f t="shared" ref="Z4562:Z4625" si="433">U4562-Y4562</f>
        <v>352.92442499999999</v>
      </c>
      <c r="AA4562" s="92">
        <f t="shared" ref="AA4562:AA4625" si="434">Y4562+Z4562</f>
        <v>395.5</v>
      </c>
    </row>
    <row r="4563" spans="1:27" x14ac:dyDescent="0.25">
      <c r="A4563" t="s">
        <v>866</v>
      </c>
      <c r="B4563" t="s">
        <v>958</v>
      </c>
      <c r="C4563" t="s">
        <v>959</v>
      </c>
      <c r="D4563" t="s">
        <v>954</v>
      </c>
      <c r="E4563" t="s">
        <v>955</v>
      </c>
      <c r="F4563" t="str">
        <f t="shared" si="430"/>
        <v>4945</v>
      </c>
      <c r="G4563" t="s">
        <v>44</v>
      </c>
      <c r="H4563" t="s">
        <v>45</v>
      </c>
      <c r="I4563" s="91"/>
      <c r="J4563" s="91"/>
      <c r="K4563" s="91"/>
      <c r="L4563" s="91"/>
      <c r="M4563" s="91"/>
      <c r="N4563" s="91"/>
      <c r="O4563" s="91"/>
      <c r="P4563" s="91"/>
      <c r="Q4563" s="91"/>
      <c r="R4563" s="91">
        <v>598.78</v>
      </c>
      <c r="S4563" s="91"/>
      <c r="T4563" s="91"/>
      <c r="U4563" s="91">
        <f t="shared" si="431"/>
        <v>598.78</v>
      </c>
      <c r="V4563" s="82" t="str">
        <f t="shared" si="429"/>
        <v>345004945921</v>
      </c>
      <c r="W4563" s="83">
        <f>VLOOKUP(V4563,Factors!$E$6:$H$5950,4,FALSE)</f>
        <v>0.10765</v>
      </c>
      <c r="X4563" t="str">
        <f>VLOOKUP(V4563,Factors!$E$6:$F$5950,2,FALSE)</f>
        <v>Employee Cost</v>
      </c>
      <c r="Y4563" s="92">
        <f t="shared" si="432"/>
        <v>64.458666999999991</v>
      </c>
      <c r="Z4563" s="92">
        <f t="shared" si="433"/>
        <v>534.32133299999998</v>
      </c>
      <c r="AA4563" s="92">
        <f t="shared" si="434"/>
        <v>598.78</v>
      </c>
    </row>
    <row r="4564" spans="1:27" x14ac:dyDescent="0.25">
      <c r="A4564" t="s">
        <v>866</v>
      </c>
      <c r="B4564" t="s">
        <v>958</v>
      </c>
      <c r="C4564" t="s">
        <v>959</v>
      </c>
      <c r="D4564" t="s">
        <v>954</v>
      </c>
      <c r="E4564" t="s">
        <v>955</v>
      </c>
      <c r="F4564" t="str">
        <f t="shared" si="430"/>
        <v>4945</v>
      </c>
      <c r="G4564" t="s">
        <v>207</v>
      </c>
      <c r="H4564" t="s">
        <v>208</v>
      </c>
      <c r="I4564" s="91"/>
      <c r="J4564" s="91"/>
      <c r="K4564" s="91"/>
      <c r="L4564" s="91"/>
      <c r="M4564" s="91"/>
      <c r="N4564" s="91">
        <v>188.18</v>
      </c>
      <c r="O4564" s="91"/>
      <c r="P4564" s="91"/>
      <c r="Q4564" s="91"/>
      <c r="R4564" s="91"/>
      <c r="S4564" s="91">
        <v>50</v>
      </c>
      <c r="T4564" s="91"/>
      <c r="U4564" s="91">
        <f t="shared" si="431"/>
        <v>238.18</v>
      </c>
      <c r="V4564" s="82" t="str">
        <f t="shared" si="429"/>
        <v>345004945921</v>
      </c>
      <c r="W4564" s="83">
        <f>VLOOKUP(V4564,Factors!$E$6:$H$5950,4,FALSE)</f>
        <v>0.10765</v>
      </c>
      <c r="X4564" t="str">
        <f>VLOOKUP(V4564,Factors!$E$6:$F$5950,2,FALSE)</f>
        <v>Employee Cost</v>
      </c>
      <c r="Y4564" s="92">
        <f t="shared" si="432"/>
        <v>25.640076999999998</v>
      </c>
      <c r="Z4564" s="92">
        <f t="shared" si="433"/>
        <v>212.53992300000002</v>
      </c>
      <c r="AA4564" s="92">
        <f t="shared" si="434"/>
        <v>238.18</v>
      </c>
    </row>
    <row r="4565" spans="1:27" x14ac:dyDescent="0.25">
      <c r="A4565" t="s">
        <v>866</v>
      </c>
      <c r="B4565" t="s">
        <v>958</v>
      </c>
      <c r="C4565" t="s">
        <v>959</v>
      </c>
      <c r="D4565" t="s">
        <v>954</v>
      </c>
      <c r="E4565" t="s">
        <v>955</v>
      </c>
      <c r="F4565" t="str">
        <f t="shared" si="430"/>
        <v>4945</v>
      </c>
      <c r="G4565" t="s">
        <v>98</v>
      </c>
      <c r="H4565" t="s">
        <v>99</v>
      </c>
      <c r="I4565" s="91"/>
      <c r="J4565" s="91"/>
      <c r="K4565" s="91"/>
      <c r="L4565" s="91"/>
      <c r="M4565" s="91"/>
      <c r="N4565" s="91"/>
      <c r="O4565" s="91"/>
      <c r="P4565" s="91"/>
      <c r="Q4565" s="91"/>
      <c r="R4565" s="91">
        <v>136.47</v>
      </c>
      <c r="S4565" s="91"/>
      <c r="T4565" s="91"/>
      <c r="U4565" s="91">
        <f t="shared" si="431"/>
        <v>136.47</v>
      </c>
      <c r="V4565" s="82" t="str">
        <f t="shared" si="429"/>
        <v>345004945921</v>
      </c>
      <c r="W4565" s="83">
        <f>VLOOKUP(V4565,Factors!$E$6:$H$5950,4,FALSE)</f>
        <v>0.10765</v>
      </c>
      <c r="X4565" t="str">
        <f>VLOOKUP(V4565,Factors!$E$6:$F$5950,2,FALSE)</f>
        <v>Employee Cost</v>
      </c>
      <c r="Y4565" s="92">
        <f t="shared" si="432"/>
        <v>14.6909955</v>
      </c>
      <c r="Z4565" s="92">
        <f t="shared" si="433"/>
        <v>121.7790045</v>
      </c>
      <c r="AA4565" s="92">
        <f t="shared" si="434"/>
        <v>136.47</v>
      </c>
    </row>
    <row r="4566" spans="1:27" x14ac:dyDescent="0.25">
      <c r="A4566" t="s">
        <v>866</v>
      </c>
      <c r="B4566" t="s">
        <v>958</v>
      </c>
      <c r="C4566" t="s">
        <v>959</v>
      </c>
      <c r="D4566" t="s">
        <v>954</v>
      </c>
      <c r="E4566" t="s">
        <v>955</v>
      </c>
      <c r="F4566" t="str">
        <f t="shared" si="430"/>
        <v>4945</v>
      </c>
      <c r="G4566" t="s">
        <v>215</v>
      </c>
      <c r="H4566" t="s">
        <v>216</v>
      </c>
      <c r="I4566" s="91"/>
      <c r="J4566" s="91"/>
      <c r="K4566" s="91"/>
      <c r="L4566" s="91"/>
      <c r="M4566" s="91"/>
      <c r="N4566" s="91"/>
      <c r="O4566" s="91">
        <v>142.05000000000001</v>
      </c>
      <c r="P4566" s="91"/>
      <c r="Q4566" s="91"/>
      <c r="R4566" s="91"/>
      <c r="S4566" s="91"/>
      <c r="T4566" s="91">
        <v>142.35</v>
      </c>
      <c r="U4566" s="91">
        <f t="shared" si="431"/>
        <v>284.39999999999998</v>
      </c>
      <c r="V4566" s="82" t="str">
        <f t="shared" si="429"/>
        <v>345004945921</v>
      </c>
      <c r="W4566" s="83">
        <f>VLOOKUP(V4566,Factors!$E$6:$H$5950,4,FALSE)</f>
        <v>0.10765</v>
      </c>
      <c r="X4566" t="str">
        <f>VLOOKUP(V4566,Factors!$E$6:$F$5950,2,FALSE)</f>
        <v>Employee Cost</v>
      </c>
      <c r="Y4566" s="92">
        <f t="shared" si="432"/>
        <v>30.615659999999995</v>
      </c>
      <c r="Z4566" s="92">
        <f t="shared" si="433"/>
        <v>253.78433999999999</v>
      </c>
      <c r="AA4566" s="92">
        <f t="shared" si="434"/>
        <v>284.39999999999998</v>
      </c>
    </row>
    <row r="4567" spans="1:27" x14ac:dyDescent="0.25">
      <c r="A4567" t="s">
        <v>866</v>
      </c>
      <c r="B4567" t="s">
        <v>958</v>
      </c>
      <c r="C4567" t="s">
        <v>959</v>
      </c>
      <c r="D4567" t="s">
        <v>954</v>
      </c>
      <c r="E4567" t="s">
        <v>955</v>
      </c>
      <c r="F4567" t="str">
        <f t="shared" si="430"/>
        <v>4945</v>
      </c>
      <c r="G4567" t="s">
        <v>130</v>
      </c>
      <c r="H4567" t="s">
        <v>131</v>
      </c>
      <c r="I4567" s="91"/>
      <c r="J4567" s="91"/>
      <c r="K4567" s="91"/>
      <c r="L4567" s="91"/>
      <c r="M4567" s="91"/>
      <c r="N4567" s="91">
        <v>104.34</v>
      </c>
      <c r="O4567" s="91"/>
      <c r="P4567" s="91"/>
      <c r="Q4567" s="91"/>
      <c r="R4567" s="91"/>
      <c r="S4567" s="91"/>
      <c r="T4567" s="91"/>
      <c r="U4567" s="91">
        <f t="shared" si="431"/>
        <v>104.34</v>
      </c>
      <c r="V4567" s="82" t="str">
        <f t="shared" si="429"/>
        <v>345004945921</v>
      </c>
      <c r="W4567" s="83">
        <f>VLOOKUP(V4567,Factors!$E$6:$H$5950,4,FALSE)</f>
        <v>0.10765</v>
      </c>
      <c r="X4567" t="str">
        <f>VLOOKUP(V4567,Factors!$E$6:$F$5950,2,FALSE)</f>
        <v>Employee Cost</v>
      </c>
      <c r="Y4567" s="92">
        <f t="shared" si="432"/>
        <v>11.232201</v>
      </c>
      <c r="Z4567" s="92">
        <f t="shared" si="433"/>
        <v>93.107799</v>
      </c>
      <c r="AA4567" s="92">
        <f t="shared" si="434"/>
        <v>104.34</v>
      </c>
    </row>
    <row r="4568" spans="1:27" x14ac:dyDescent="0.25">
      <c r="A4568" t="s">
        <v>866</v>
      </c>
      <c r="B4568" t="s">
        <v>958</v>
      </c>
      <c r="C4568" t="s">
        <v>959</v>
      </c>
      <c r="D4568" t="s">
        <v>954</v>
      </c>
      <c r="E4568" t="s">
        <v>955</v>
      </c>
      <c r="F4568" t="str">
        <f t="shared" si="430"/>
        <v>4945</v>
      </c>
      <c r="G4568" t="s">
        <v>136</v>
      </c>
      <c r="H4568" t="s">
        <v>137</v>
      </c>
      <c r="I4568" s="91"/>
      <c r="J4568" s="91"/>
      <c r="K4568" s="91"/>
      <c r="L4568" s="91"/>
      <c r="M4568" s="91"/>
      <c r="N4568" s="91"/>
      <c r="O4568" s="91"/>
      <c r="P4568" s="91"/>
      <c r="Q4568" s="91"/>
      <c r="R4568" s="91"/>
      <c r="S4568" s="91">
        <v>69</v>
      </c>
      <c r="T4568" s="91"/>
      <c r="U4568" s="91">
        <f t="shared" si="431"/>
        <v>69</v>
      </c>
      <c r="V4568" s="82" t="str">
        <f t="shared" si="429"/>
        <v>345004945921</v>
      </c>
      <c r="W4568" s="83">
        <f>VLOOKUP(V4568,Factors!$E$6:$H$5950,4,FALSE)</f>
        <v>0.10765</v>
      </c>
      <c r="X4568" t="str">
        <f>VLOOKUP(V4568,Factors!$E$6:$F$5950,2,FALSE)</f>
        <v>Employee Cost</v>
      </c>
      <c r="Y4568" s="92">
        <f t="shared" si="432"/>
        <v>7.4278499999999994</v>
      </c>
      <c r="Z4568" s="92">
        <f t="shared" si="433"/>
        <v>61.572150000000001</v>
      </c>
      <c r="AA4568" s="92">
        <f t="shared" si="434"/>
        <v>69</v>
      </c>
    </row>
    <row r="4569" spans="1:27" x14ac:dyDescent="0.25">
      <c r="A4569" t="s">
        <v>866</v>
      </c>
      <c r="B4569" t="s">
        <v>958</v>
      </c>
      <c r="C4569" t="s">
        <v>959</v>
      </c>
      <c r="D4569" t="s">
        <v>954</v>
      </c>
      <c r="E4569" t="s">
        <v>955</v>
      </c>
      <c r="F4569" t="str">
        <f t="shared" si="430"/>
        <v>4945</v>
      </c>
      <c r="G4569" t="s">
        <v>138</v>
      </c>
      <c r="H4569" t="s">
        <v>139</v>
      </c>
      <c r="I4569" s="91"/>
      <c r="J4569" s="91"/>
      <c r="K4569" s="91"/>
      <c r="L4569" s="91"/>
      <c r="M4569" s="91"/>
      <c r="N4569" s="91"/>
      <c r="O4569" s="91"/>
      <c r="P4569" s="91">
        <v>45</v>
      </c>
      <c r="Q4569" s="91"/>
      <c r="R4569" s="91"/>
      <c r="S4569" s="91"/>
      <c r="T4569" s="91"/>
      <c r="U4569" s="91">
        <f t="shared" si="431"/>
        <v>45</v>
      </c>
      <c r="V4569" s="82" t="str">
        <f t="shared" si="429"/>
        <v>345004945921</v>
      </c>
      <c r="W4569" s="83">
        <f>VLOOKUP(V4569,Factors!$E$6:$H$5950,4,FALSE)</f>
        <v>0.10765</v>
      </c>
      <c r="X4569" t="str">
        <f>VLOOKUP(V4569,Factors!$E$6:$F$5950,2,FALSE)</f>
        <v>Employee Cost</v>
      </c>
      <c r="Y4569" s="92">
        <f t="shared" si="432"/>
        <v>4.8442499999999997</v>
      </c>
      <c r="Z4569" s="92">
        <f t="shared" si="433"/>
        <v>40.155749999999998</v>
      </c>
      <c r="AA4569" s="92">
        <f t="shared" si="434"/>
        <v>45</v>
      </c>
    </row>
    <row r="4570" spans="1:27" x14ac:dyDescent="0.25">
      <c r="A4570" t="s">
        <v>866</v>
      </c>
      <c r="B4570" t="s">
        <v>958</v>
      </c>
      <c r="C4570" t="s">
        <v>959</v>
      </c>
      <c r="D4570" t="s">
        <v>954</v>
      </c>
      <c r="E4570" t="s">
        <v>955</v>
      </c>
      <c r="F4570" t="str">
        <f t="shared" si="430"/>
        <v>4945</v>
      </c>
      <c r="G4570" t="s">
        <v>102</v>
      </c>
      <c r="H4570" t="s">
        <v>103</v>
      </c>
      <c r="I4570" s="91"/>
      <c r="J4570" s="91"/>
      <c r="K4570" s="91"/>
      <c r="L4570" s="91"/>
      <c r="M4570" s="91"/>
      <c r="N4570" s="91"/>
      <c r="O4570" s="91"/>
      <c r="P4570" s="91"/>
      <c r="Q4570" s="91"/>
      <c r="R4570" s="91">
        <v>31090</v>
      </c>
      <c r="S4570" s="91">
        <v>1250</v>
      </c>
      <c r="T4570" s="91"/>
      <c r="U4570" s="91">
        <f t="shared" si="431"/>
        <v>32340</v>
      </c>
      <c r="V4570" s="82" t="str">
        <f t="shared" si="429"/>
        <v>345004945921</v>
      </c>
      <c r="W4570" s="83">
        <f>VLOOKUP(V4570,Factors!$E$6:$H$5950,4,FALSE)</f>
        <v>0.10765</v>
      </c>
      <c r="X4570" t="str">
        <f>VLOOKUP(V4570,Factors!$E$6:$F$5950,2,FALSE)</f>
        <v>Employee Cost</v>
      </c>
      <c r="Y4570" s="92">
        <f t="shared" si="432"/>
        <v>3481.4009999999998</v>
      </c>
      <c r="Z4570" s="92">
        <f t="shared" si="433"/>
        <v>28858.599000000002</v>
      </c>
      <c r="AA4570" s="92">
        <f t="shared" si="434"/>
        <v>32340</v>
      </c>
    </row>
    <row r="4571" spans="1:27" x14ac:dyDescent="0.25">
      <c r="A4571" t="s">
        <v>866</v>
      </c>
      <c r="B4571" t="s">
        <v>958</v>
      </c>
      <c r="C4571" t="s">
        <v>959</v>
      </c>
      <c r="D4571" t="s">
        <v>954</v>
      </c>
      <c r="E4571" t="s">
        <v>955</v>
      </c>
      <c r="F4571" t="str">
        <f t="shared" si="430"/>
        <v>4945</v>
      </c>
      <c r="G4571" t="s">
        <v>357</v>
      </c>
      <c r="H4571" t="s">
        <v>358</v>
      </c>
      <c r="I4571" s="91"/>
      <c r="J4571" s="91"/>
      <c r="K4571" s="91">
        <v>5840.02</v>
      </c>
      <c r="L4571" s="91"/>
      <c r="M4571" s="91">
        <v>300</v>
      </c>
      <c r="N4571" s="91">
        <v>196.92</v>
      </c>
      <c r="O4571" s="91"/>
      <c r="P4571" s="91"/>
      <c r="Q4571" s="91">
        <v>25000</v>
      </c>
      <c r="R4571" s="91">
        <v>8419.0499999999993</v>
      </c>
      <c r="S4571" s="91">
        <v>28095.46</v>
      </c>
      <c r="T4571" s="91"/>
      <c r="U4571" s="91">
        <f t="shared" si="431"/>
        <v>67851.450000000012</v>
      </c>
      <c r="V4571" s="82" t="str">
        <f t="shared" si="429"/>
        <v>345004945921</v>
      </c>
      <c r="W4571" s="83">
        <f>VLOOKUP(V4571,Factors!$E$6:$H$5950,4,FALSE)</f>
        <v>0.10765</v>
      </c>
      <c r="X4571" t="str">
        <f>VLOOKUP(V4571,Factors!$E$6:$F$5950,2,FALSE)</f>
        <v>Employee Cost</v>
      </c>
      <c r="Y4571" s="92">
        <f t="shared" si="432"/>
        <v>7304.208592500001</v>
      </c>
      <c r="Z4571" s="92">
        <f t="shared" si="433"/>
        <v>60547.241407500012</v>
      </c>
      <c r="AA4571" s="92">
        <f t="shared" si="434"/>
        <v>67851.450000000012</v>
      </c>
    </row>
    <row r="4572" spans="1:27" x14ac:dyDescent="0.25">
      <c r="A4572" t="s">
        <v>866</v>
      </c>
      <c r="B4572" t="s">
        <v>958</v>
      </c>
      <c r="C4572" t="s">
        <v>959</v>
      </c>
      <c r="D4572" t="s">
        <v>954</v>
      </c>
      <c r="E4572" t="s">
        <v>955</v>
      </c>
      <c r="F4572" t="str">
        <f t="shared" si="430"/>
        <v>4945</v>
      </c>
      <c r="G4572" t="s">
        <v>144</v>
      </c>
      <c r="H4572" t="s">
        <v>145</v>
      </c>
      <c r="I4572" s="91"/>
      <c r="J4572" s="91"/>
      <c r="K4572" s="91"/>
      <c r="L4572" s="91"/>
      <c r="M4572" s="91">
        <v>52.4</v>
      </c>
      <c r="N4572" s="91">
        <v>120.63</v>
      </c>
      <c r="O4572" s="91"/>
      <c r="P4572" s="91">
        <v>9.99</v>
      </c>
      <c r="Q4572" s="91"/>
      <c r="R4572" s="91">
        <v>579.38</v>
      </c>
      <c r="S4572" s="91">
        <v>1688.36</v>
      </c>
      <c r="T4572" s="91"/>
      <c r="U4572" s="91">
        <f t="shared" si="431"/>
        <v>2450.7599999999998</v>
      </c>
      <c r="V4572" s="82" t="str">
        <f t="shared" si="429"/>
        <v>345004945921</v>
      </c>
      <c r="W4572" s="83">
        <f>VLOOKUP(V4572,Factors!$E$6:$H$5950,4,FALSE)</f>
        <v>0.10765</v>
      </c>
      <c r="X4572" t="str">
        <f>VLOOKUP(V4572,Factors!$E$6:$F$5950,2,FALSE)</f>
        <v>Employee Cost</v>
      </c>
      <c r="Y4572" s="92">
        <f t="shared" si="432"/>
        <v>263.82431399999996</v>
      </c>
      <c r="Z4572" s="92">
        <f t="shared" si="433"/>
        <v>2186.9356859999998</v>
      </c>
      <c r="AA4572" s="92">
        <f t="shared" si="434"/>
        <v>2450.7599999999998</v>
      </c>
    </row>
    <row r="4573" spans="1:27" x14ac:dyDescent="0.25">
      <c r="A4573" t="s">
        <v>866</v>
      </c>
      <c r="B4573" t="s">
        <v>958</v>
      </c>
      <c r="C4573" t="s">
        <v>959</v>
      </c>
      <c r="D4573" t="s">
        <v>954</v>
      </c>
      <c r="E4573" t="s">
        <v>955</v>
      </c>
      <c r="F4573" t="str">
        <f t="shared" si="430"/>
        <v>4945</v>
      </c>
      <c r="G4573" t="s">
        <v>146</v>
      </c>
      <c r="H4573" t="s">
        <v>147</v>
      </c>
      <c r="I4573" s="91"/>
      <c r="J4573" s="91"/>
      <c r="K4573" s="91"/>
      <c r="L4573" s="91"/>
      <c r="M4573" s="91"/>
      <c r="N4573" s="91"/>
      <c r="O4573" s="91"/>
      <c r="P4573" s="91"/>
      <c r="Q4573" s="91"/>
      <c r="R4573" s="91"/>
      <c r="S4573" s="91">
        <v>217</v>
      </c>
      <c r="T4573" s="91"/>
      <c r="U4573" s="91">
        <f t="shared" si="431"/>
        <v>217</v>
      </c>
      <c r="V4573" s="82" t="str">
        <f t="shared" si="429"/>
        <v>345004945921</v>
      </c>
      <c r="W4573" s="83">
        <f>VLOOKUP(V4573,Factors!$E$6:$H$5950,4,FALSE)</f>
        <v>0.10765</v>
      </c>
      <c r="X4573" t="str">
        <f>VLOOKUP(V4573,Factors!$E$6:$F$5950,2,FALSE)</f>
        <v>Employee Cost</v>
      </c>
      <c r="Y4573" s="92">
        <f t="shared" si="432"/>
        <v>23.360049999999998</v>
      </c>
      <c r="Z4573" s="92">
        <f t="shared" si="433"/>
        <v>193.63995</v>
      </c>
      <c r="AA4573" s="92">
        <f t="shared" si="434"/>
        <v>217</v>
      </c>
    </row>
    <row r="4574" spans="1:27" x14ac:dyDescent="0.25">
      <c r="A4574" t="s">
        <v>866</v>
      </c>
      <c r="B4574" t="s">
        <v>958</v>
      </c>
      <c r="C4574" t="s">
        <v>959</v>
      </c>
      <c r="D4574" t="s">
        <v>954</v>
      </c>
      <c r="E4574" t="s">
        <v>955</v>
      </c>
      <c r="F4574" t="str">
        <f t="shared" si="430"/>
        <v>4945</v>
      </c>
      <c r="G4574" t="s">
        <v>150</v>
      </c>
      <c r="H4574" t="s">
        <v>151</v>
      </c>
      <c r="I4574" s="91"/>
      <c r="J4574" s="91"/>
      <c r="K4574" s="91"/>
      <c r="L4574" s="91"/>
      <c r="M4574" s="91">
        <v>125</v>
      </c>
      <c r="N4574" s="91"/>
      <c r="O4574" s="91"/>
      <c r="P4574" s="91"/>
      <c r="Q4574" s="91"/>
      <c r="R4574" s="91"/>
      <c r="S4574" s="91"/>
      <c r="T4574" s="91">
        <v>279.81</v>
      </c>
      <c r="U4574" s="91">
        <f t="shared" si="431"/>
        <v>404.81</v>
      </c>
      <c r="V4574" s="82" t="str">
        <f t="shared" si="429"/>
        <v>345004945921</v>
      </c>
      <c r="W4574" s="83">
        <f>VLOOKUP(V4574,Factors!$E$6:$H$5950,4,FALSE)</f>
        <v>0.10765</v>
      </c>
      <c r="X4574" t="str">
        <f>VLOOKUP(V4574,Factors!$E$6:$F$5950,2,FALSE)</f>
        <v>Employee Cost</v>
      </c>
      <c r="Y4574" s="92">
        <f t="shared" si="432"/>
        <v>43.577796499999998</v>
      </c>
      <c r="Z4574" s="92">
        <f t="shared" si="433"/>
        <v>361.23220350000003</v>
      </c>
      <c r="AA4574" s="92">
        <f t="shared" si="434"/>
        <v>404.81</v>
      </c>
    </row>
    <row r="4575" spans="1:27" x14ac:dyDescent="0.25">
      <c r="A4575" t="s">
        <v>866</v>
      </c>
      <c r="B4575" t="s">
        <v>958</v>
      </c>
      <c r="C4575" t="s">
        <v>959</v>
      </c>
      <c r="D4575" t="s">
        <v>954</v>
      </c>
      <c r="E4575" t="s">
        <v>955</v>
      </c>
      <c r="F4575" t="str">
        <f t="shared" si="430"/>
        <v>4945</v>
      </c>
      <c r="G4575" t="s">
        <v>152</v>
      </c>
      <c r="H4575" t="s">
        <v>153</v>
      </c>
      <c r="I4575" s="91"/>
      <c r="J4575" s="91"/>
      <c r="K4575" s="91"/>
      <c r="L4575" s="91">
        <v>74.900000000000006</v>
      </c>
      <c r="M4575" s="91"/>
      <c r="N4575" s="91"/>
      <c r="O4575" s="91"/>
      <c r="P4575" s="91"/>
      <c r="Q4575" s="91"/>
      <c r="R4575" s="91"/>
      <c r="S4575" s="91"/>
      <c r="T4575" s="91"/>
      <c r="U4575" s="91">
        <f t="shared" si="431"/>
        <v>74.900000000000006</v>
      </c>
      <c r="V4575" s="82" t="str">
        <f t="shared" si="429"/>
        <v>345004945921</v>
      </c>
      <c r="W4575" s="83">
        <f>VLOOKUP(V4575,Factors!$E$6:$H$5950,4,FALSE)</f>
        <v>0.10765</v>
      </c>
      <c r="X4575" t="str">
        <f>VLOOKUP(V4575,Factors!$E$6:$F$5950,2,FALSE)</f>
        <v>Employee Cost</v>
      </c>
      <c r="Y4575" s="92">
        <f t="shared" si="432"/>
        <v>8.0629849999999994</v>
      </c>
      <c r="Z4575" s="92">
        <f t="shared" si="433"/>
        <v>66.837015000000008</v>
      </c>
      <c r="AA4575" s="92">
        <f t="shared" si="434"/>
        <v>74.900000000000006</v>
      </c>
    </row>
    <row r="4576" spans="1:27" x14ac:dyDescent="0.25">
      <c r="A4576" t="s">
        <v>866</v>
      </c>
      <c r="B4576" t="s">
        <v>958</v>
      </c>
      <c r="C4576" t="s">
        <v>959</v>
      </c>
      <c r="D4576" t="s">
        <v>956</v>
      </c>
      <c r="E4576" t="s">
        <v>957</v>
      </c>
      <c r="F4576" t="str">
        <f t="shared" si="430"/>
        <v>4950</v>
      </c>
      <c r="G4576" t="s">
        <v>118</v>
      </c>
      <c r="H4576" t="s">
        <v>119</v>
      </c>
      <c r="I4576" s="91"/>
      <c r="J4576" s="91"/>
      <c r="K4576" s="91"/>
      <c r="L4576" s="91"/>
      <c r="M4576" s="91"/>
      <c r="N4576" s="91"/>
      <c r="O4576" s="91"/>
      <c r="P4576" s="91"/>
      <c r="Q4576" s="91">
        <v>1050</v>
      </c>
      <c r="R4576" s="91">
        <v>410.5</v>
      </c>
      <c r="S4576" s="91"/>
      <c r="T4576" s="91"/>
      <c r="U4576" s="91">
        <f t="shared" si="431"/>
        <v>1460.5</v>
      </c>
      <c r="V4576" s="82" t="str">
        <f t="shared" si="429"/>
        <v>345004950921</v>
      </c>
      <c r="W4576" s="83">
        <f>VLOOKUP(V4576,Factors!$E$6:$H$5950,4,FALSE)</f>
        <v>0.1124</v>
      </c>
      <c r="X4576" t="str">
        <f>VLOOKUP(V4576,Factors!$E$6:$F$5950,2,FALSE)</f>
        <v>3-FACTOR</v>
      </c>
      <c r="Y4576" s="92">
        <f t="shared" si="432"/>
        <v>164.1602</v>
      </c>
      <c r="Z4576" s="92">
        <f t="shared" si="433"/>
        <v>1296.3398</v>
      </c>
      <c r="AA4576" s="92">
        <f t="shared" si="434"/>
        <v>1460.5</v>
      </c>
    </row>
    <row r="4577" spans="1:27" x14ac:dyDescent="0.25">
      <c r="A4577" t="s">
        <v>866</v>
      </c>
      <c r="B4577" t="s">
        <v>958</v>
      </c>
      <c r="C4577" t="s">
        <v>959</v>
      </c>
      <c r="D4577" t="s">
        <v>956</v>
      </c>
      <c r="E4577" t="s">
        <v>957</v>
      </c>
      <c r="F4577" t="str">
        <f t="shared" si="430"/>
        <v>4950</v>
      </c>
      <c r="G4577" t="s">
        <v>44</v>
      </c>
      <c r="H4577" t="s">
        <v>45</v>
      </c>
      <c r="I4577" s="91"/>
      <c r="J4577" s="91"/>
      <c r="K4577" s="91"/>
      <c r="L4577" s="91"/>
      <c r="M4577" s="91"/>
      <c r="N4577" s="91"/>
      <c r="O4577" s="91"/>
      <c r="P4577" s="91"/>
      <c r="Q4577" s="91"/>
      <c r="R4577" s="91">
        <v>242.73</v>
      </c>
      <c r="S4577" s="91"/>
      <c r="T4577" s="91"/>
      <c r="U4577" s="91">
        <f t="shared" si="431"/>
        <v>242.73</v>
      </c>
      <c r="V4577" s="82" t="str">
        <f t="shared" si="429"/>
        <v>345004950921</v>
      </c>
      <c r="W4577" s="83">
        <f>VLOOKUP(V4577,Factors!$E$6:$H$5950,4,FALSE)</f>
        <v>0.1124</v>
      </c>
      <c r="X4577" t="str">
        <f>VLOOKUP(V4577,Factors!$E$6:$F$5950,2,FALSE)</f>
        <v>3-FACTOR</v>
      </c>
      <c r="Y4577" s="92">
        <f t="shared" si="432"/>
        <v>27.282851999999998</v>
      </c>
      <c r="Z4577" s="92">
        <f t="shared" si="433"/>
        <v>215.447148</v>
      </c>
      <c r="AA4577" s="92">
        <f t="shared" si="434"/>
        <v>242.73</v>
      </c>
    </row>
    <row r="4578" spans="1:27" x14ac:dyDescent="0.25">
      <c r="A4578" t="s">
        <v>866</v>
      </c>
      <c r="B4578" t="s">
        <v>958</v>
      </c>
      <c r="C4578" t="s">
        <v>959</v>
      </c>
      <c r="D4578" t="s">
        <v>956</v>
      </c>
      <c r="E4578" t="s">
        <v>957</v>
      </c>
      <c r="F4578" t="str">
        <f t="shared" si="430"/>
        <v>4950</v>
      </c>
      <c r="G4578" t="s">
        <v>130</v>
      </c>
      <c r="H4578" t="s">
        <v>131</v>
      </c>
      <c r="I4578" s="91"/>
      <c r="J4578" s="91"/>
      <c r="K4578" s="91"/>
      <c r="L4578" s="91"/>
      <c r="M4578" s="91"/>
      <c r="N4578" s="91"/>
      <c r="O4578" s="91"/>
      <c r="P4578" s="91"/>
      <c r="Q4578" s="91"/>
      <c r="R4578" s="91"/>
      <c r="S4578" s="91">
        <v>81.400000000000006</v>
      </c>
      <c r="T4578" s="91"/>
      <c r="U4578" s="91">
        <f t="shared" si="431"/>
        <v>81.400000000000006</v>
      </c>
      <c r="V4578" s="82" t="str">
        <f t="shared" si="429"/>
        <v>345004950921</v>
      </c>
      <c r="W4578" s="83">
        <f>VLOOKUP(V4578,Factors!$E$6:$H$5950,4,FALSE)</f>
        <v>0.1124</v>
      </c>
      <c r="X4578" t="str">
        <f>VLOOKUP(V4578,Factors!$E$6:$F$5950,2,FALSE)</f>
        <v>3-FACTOR</v>
      </c>
      <c r="Y4578" s="92">
        <f t="shared" si="432"/>
        <v>9.1493600000000015</v>
      </c>
      <c r="Z4578" s="92">
        <f t="shared" si="433"/>
        <v>72.250640000000004</v>
      </c>
      <c r="AA4578" s="92">
        <f t="shared" si="434"/>
        <v>81.400000000000006</v>
      </c>
    </row>
    <row r="4579" spans="1:27" x14ac:dyDescent="0.25">
      <c r="A4579" t="s">
        <v>866</v>
      </c>
      <c r="B4579" t="s">
        <v>958</v>
      </c>
      <c r="C4579" t="s">
        <v>959</v>
      </c>
      <c r="D4579" t="s">
        <v>956</v>
      </c>
      <c r="E4579" t="s">
        <v>957</v>
      </c>
      <c r="F4579" t="str">
        <f t="shared" si="430"/>
        <v>4950</v>
      </c>
      <c r="G4579" t="s">
        <v>715</v>
      </c>
      <c r="H4579" t="s">
        <v>716</v>
      </c>
      <c r="I4579" s="91"/>
      <c r="J4579" s="91"/>
      <c r="K4579" s="91"/>
      <c r="L4579" s="91"/>
      <c r="M4579" s="91"/>
      <c r="N4579" s="91"/>
      <c r="O4579" s="91"/>
      <c r="P4579" s="91"/>
      <c r="Q4579" s="91"/>
      <c r="R4579" s="91">
        <v>266.32</v>
      </c>
      <c r="S4579" s="91"/>
      <c r="T4579" s="91"/>
      <c r="U4579" s="91">
        <f t="shared" si="431"/>
        <v>266.32</v>
      </c>
      <c r="V4579" s="82" t="str">
        <f t="shared" si="429"/>
        <v>345004950921</v>
      </c>
      <c r="W4579" s="83">
        <f>VLOOKUP(V4579,Factors!$E$6:$H$5950,4,FALSE)</f>
        <v>0.1124</v>
      </c>
      <c r="X4579" t="str">
        <f>VLOOKUP(V4579,Factors!$E$6:$F$5950,2,FALSE)</f>
        <v>3-FACTOR</v>
      </c>
      <c r="Y4579" s="92">
        <f t="shared" si="432"/>
        <v>29.934367999999999</v>
      </c>
      <c r="Z4579" s="92">
        <f t="shared" si="433"/>
        <v>236.38563199999999</v>
      </c>
      <c r="AA4579" s="92">
        <f t="shared" si="434"/>
        <v>266.32</v>
      </c>
    </row>
    <row r="4580" spans="1:27" x14ac:dyDescent="0.25">
      <c r="A4580" t="s">
        <v>866</v>
      </c>
      <c r="B4580" t="s">
        <v>958</v>
      </c>
      <c r="C4580" t="s">
        <v>959</v>
      </c>
      <c r="D4580" t="s">
        <v>956</v>
      </c>
      <c r="E4580" t="s">
        <v>957</v>
      </c>
      <c r="F4580" t="str">
        <f t="shared" si="430"/>
        <v>4950</v>
      </c>
      <c r="G4580" t="s">
        <v>357</v>
      </c>
      <c r="H4580" t="s">
        <v>358</v>
      </c>
      <c r="I4580" s="91"/>
      <c r="J4580" s="91"/>
      <c r="K4580" s="91"/>
      <c r="L4580" s="91">
        <v>248.2</v>
      </c>
      <c r="M4580" s="91"/>
      <c r="N4580" s="91"/>
      <c r="O4580" s="91"/>
      <c r="P4580" s="91"/>
      <c r="Q4580" s="91"/>
      <c r="R4580" s="91"/>
      <c r="S4580" s="91"/>
      <c r="T4580" s="91"/>
      <c r="U4580" s="91">
        <f t="shared" si="431"/>
        <v>248.2</v>
      </c>
      <c r="V4580" s="82" t="str">
        <f t="shared" si="429"/>
        <v>345004950921</v>
      </c>
      <c r="W4580" s="83">
        <f>VLOOKUP(V4580,Factors!$E$6:$H$5950,4,FALSE)</f>
        <v>0.1124</v>
      </c>
      <c r="X4580" t="str">
        <f>VLOOKUP(V4580,Factors!$E$6:$F$5950,2,FALSE)</f>
        <v>3-FACTOR</v>
      </c>
      <c r="Y4580" s="92">
        <f t="shared" si="432"/>
        <v>27.897679999999998</v>
      </c>
      <c r="Z4580" s="92">
        <f t="shared" si="433"/>
        <v>220.30231999999998</v>
      </c>
      <c r="AA4580" s="92">
        <f t="shared" si="434"/>
        <v>248.2</v>
      </c>
    </row>
    <row r="4581" spans="1:27" x14ac:dyDescent="0.25">
      <c r="A4581" t="s">
        <v>866</v>
      </c>
      <c r="B4581" t="s">
        <v>958</v>
      </c>
      <c r="C4581" t="s">
        <v>959</v>
      </c>
      <c r="D4581" t="s">
        <v>956</v>
      </c>
      <c r="E4581" t="s">
        <v>957</v>
      </c>
      <c r="F4581" t="str">
        <f t="shared" si="430"/>
        <v>4950</v>
      </c>
      <c r="G4581" t="s">
        <v>144</v>
      </c>
      <c r="H4581" t="s">
        <v>145</v>
      </c>
      <c r="I4581" s="91"/>
      <c r="J4581" s="91"/>
      <c r="K4581" s="91"/>
      <c r="L4581" s="91"/>
      <c r="M4581" s="91">
        <v>250</v>
      </c>
      <c r="N4581" s="91"/>
      <c r="O4581" s="91"/>
      <c r="P4581" s="91"/>
      <c r="Q4581" s="91"/>
      <c r="R4581" s="91"/>
      <c r="S4581" s="91">
        <v>314</v>
      </c>
      <c r="T4581" s="91">
        <v>1044.19</v>
      </c>
      <c r="U4581" s="91">
        <f t="shared" si="431"/>
        <v>1608.19</v>
      </c>
      <c r="V4581" s="82" t="str">
        <f t="shared" si="429"/>
        <v>345004950921</v>
      </c>
      <c r="W4581" s="83">
        <f>VLOOKUP(V4581,Factors!$E$6:$H$5950,4,FALSE)</f>
        <v>0.1124</v>
      </c>
      <c r="X4581" t="str">
        <f>VLOOKUP(V4581,Factors!$E$6:$F$5950,2,FALSE)</f>
        <v>3-FACTOR</v>
      </c>
      <c r="Y4581" s="92">
        <f t="shared" si="432"/>
        <v>180.76055600000001</v>
      </c>
      <c r="Z4581" s="92">
        <f t="shared" si="433"/>
        <v>1427.4294440000001</v>
      </c>
      <c r="AA4581" s="92">
        <f t="shared" si="434"/>
        <v>1608.19</v>
      </c>
    </row>
    <row r="4582" spans="1:27" x14ac:dyDescent="0.25">
      <c r="A4582" t="s">
        <v>866</v>
      </c>
      <c r="B4582" t="s">
        <v>958</v>
      </c>
      <c r="C4582" t="s">
        <v>959</v>
      </c>
      <c r="D4582" t="s">
        <v>956</v>
      </c>
      <c r="E4582" t="s">
        <v>957</v>
      </c>
      <c r="F4582" t="str">
        <f t="shared" si="430"/>
        <v>4950</v>
      </c>
      <c r="G4582" t="s">
        <v>152</v>
      </c>
      <c r="H4582" t="s">
        <v>153</v>
      </c>
      <c r="I4582" s="91"/>
      <c r="J4582" s="91"/>
      <c r="K4582" s="91"/>
      <c r="L4582" s="91"/>
      <c r="M4582" s="91"/>
      <c r="N4582" s="91"/>
      <c r="O4582" s="91"/>
      <c r="P4582" s="91"/>
      <c r="Q4582" s="91"/>
      <c r="R4582" s="91"/>
      <c r="S4582" s="91"/>
      <c r="T4582" s="91">
        <v>320.72000000000003</v>
      </c>
      <c r="U4582" s="91">
        <f t="shared" si="431"/>
        <v>320.72000000000003</v>
      </c>
      <c r="V4582" s="82" t="str">
        <f t="shared" si="429"/>
        <v>345004950921</v>
      </c>
      <c r="W4582" s="83">
        <f>VLOOKUP(V4582,Factors!$E$6:$H$5950,4,FALSE)</f>
        <v>0.1124</v>
      </c>
      <c r="X4582" t="str">
        <f>VLOOKUP(V4582,Factors!$E$6:$F$5950,2,FALSE)</f>
        <v>3-FACTOR</v>
      </c>
      <c r="Y4582" s="92">
        <f t="shared" si="432"/>
        <v>36.048928000000004</v>
      </c>
      <c r="Z4582" s="92">
        <f t="shared" si="433"/>
        <v>284.67107200000004</v>
      </c>
      <c r="AA4582" s="92">
        <f t="shared" si="434"/>
        <v>320.72000000000003</v>
      </c>
    </row>
    <row r="4583" spans="1:27" x14ac:dyDescent="0.25">
      <c r="A4583" t="s">
        <v>866</v>
      </c>
      <c r="B4583" t="s">
        <v>960</v>
      </c>
      <c r="C4583" t="s">
        <v>961</v>
      </c>
      <c r="D4583" t="s">
        <v>867</v>
      </c>
      <c r="E4583" t="s">
        <v>868</v>
      </c>
      <c r="F4583" t="str">
        <f t="shared" si="430"/>
        <v>1505</v>
      </c>
      <c r="G4583" t="s">
        <v>180</v>
      </c>
      <c r="H4583" t="s">
        <v>181</v>
      </c>
      <c r="I4583" s="91"/>
      <c r="J4583" s="91"/>
      <c r="K4583" s="91"/>
      <c r="L4583" s="91"/>
      <c r="M4583" s="91"/>
      <c r="N4583" s="91"/>
      <c r="O4583" s="91"/>
      <c r="P4583" s="91"/>
      <c r="Q4583" s="91"/>
      <c r="R4583" s="91"/>
      <c r="S4583" s="91"/>
      <c r="T4583" s="91">
        <v>86.26</v>
      </c>
      <c r="U4583" s="91">
        <f t="shared" si="431"/>
        <v>86.26</v>
      </c>
      <c r="V4583" s="82" t="str">
        <f t="shared" si="429"/>
        <v>350001505921</v>
      </c>
      <c r="W4583" s="83">
        <f>VLOOKUP(V4583,Factors!$E$6:$H$5950,4,FALSE)</f>
        <v>0.10765</v>
      </c>
      <c r="X4583" t="str">
        <f>VLOOKUP(V4583,Factors!$E$6:$F$5950,2,FALSE)</f>
        <v>Employee Cost</v>
      </c>
      <c r="Y4583" s="92">
        <f t="shared" si="432"/>
        <v>9.2858890000000009</v>
      </c>
      <c r="Z4583" s="92">
        <f t="shared" si="433"/>
        <v>76.974111000000008</v>
      </c>
      <c r="AA4583" s="92">
        <f t="shared" si="434"/>
        <v>86.26</v>
      </c>
    </row>
    <row r="4584" spans="1:27" x14ac:dyDescent="0.25">
      <c r="A4584" t="s">
        <v>866</v>
      </c>
      <c r="B4584" t="s">
        <v>962</v>
      </c>
      <c r="C4584" t="s">
        <v>963</v>
      </c>
      <c r="D4584" t="s">
        <v>867</v>
      </c>
      <c r="E4584" t="s">
        <v>868</v>
      </c>
      <c r="F4584" t="str">
        <f t="shared" si="430"/>
        <v>1505</v>
      </c>
      <c r="G4584" t="s">
        <v>118</v>
      </c>
      <c r="H4584" t="s">
        <v>119</v>
      </c>
      <c r="I4584" s="91"/>
      <c r="J4584" s="91"/>
      <c r="K4584" s="91">
        <v>5380</v>
      </c>
      <c r="L4584" s="91"/>
      <c r="M4584" s="91">
        <v>100</v>
      </c>
      <c r="N4584" s="91"/>
      <c r="O4584" s="91"/>
      <c r="P4584" s="91"/>
      <c r="Q4584" s="91"/>
      <c r="R4584" s="91"/>
      <c r="S4584" s="91"/>
      <c r="T4584" s="91"/>
      <c r="U4584" s="91">
        <f t="shared" si="431"/>
        <v>5480</v>
      </c>
      <c r="V4584" s="82" t="str">
        <f t="shared" si="429"/>
        <v>410101505921</v>
      </c>
      <c r="W4584" s="83">
        <f>VLOOKUP(V4584,Factors!$E$6:$H$5950,4,FALSE)</f>
        <v>0.1119</v>
      </c>
      <c r="X4584" t="str">
        <f>VLOOKUP(V4584,Factors!$E$6:$F$5950,2,FALSE)</f>
        <v>Customers-all</v>
      </c>
      <c r="Y4584" s="92">
        <f t="shared" si="432"/>
        <v>613.21199999999999</v>
      </c>
      <c r="Z4584" s="92">
        <f t="shared" si="433"/>
        <v>4866.7880000000005</v>
      </c>
      <c r="AA4584" s="92">
        <f t="shared" si="434"/>
        <v>5480</v>
      </c>
    </row>
    <row r="4585" spans="1:27" x14ac:dyDescent="0.25">
      <c r="A4585" t="s">
        <v>866</v>
      </c>
      <c r="B4585" t="s">
        <v>962</v>
      </c>
      <c r="C4585" t="s">
        <v>963</v>
      </c>
      <c r="D4585" t="s">
        <v>867</v>
      </c>
      <c r="E4585" t="s">
        <v>868</v>
      </c>
      <c r="F4585" t="str">
        <f t="shared" si="430"/>
        <v>1505</v>
      </c>
      <c r="G4585" t="s">
        <v>361</v>
      </c>
      <c r="H4585" t="s">
        <v>362</v>
      </c>
      <c r="I4585" s="91">
        <v>34.99</v>
      </c>
      <c r="J4585" s="91"/>
      <c r="K4585" s="91"/>
      <c r="L4585" s="91"/>
      <c r="M4585" s="91"/>
      <c r="N4585" s="91"/>
      <c r="O4585" s="91"/>
      <c r="P4585" s="91"/>
      <c r="Q4585" s="91"/>
      <c r="R4585" s="91"/>
      <c r="S4585" s="91">
        <v>9.99</v>
      </c>
      <c r="T4585" s="91"/>
      <c r="U4585" s="91">
        <f t="shared" si="431"/>
        <v>44.980000000000004</v>
      </c>
      <c r="V4585" s="82" t="str">
        <f t="shared" si="429"/>
        <v>410101505921</v>
      </c>
      <c r="W4585" s="83">
        <f>VLOOKUP(V4585,Factors!$E$6:$H$5950,4,FALSE)</f>
        <v>0.1119</v>
      </c>
      <c r="X4585" t="str">
        <f>VLOOKUP(V4585,Factors!$E$6:$F$5950,2,FALSE)</f>
        <v>Customers-all</v>
      </c>
      <c r="Y4585" s="92">
        <f t="shared" si="432"/>
        <v>5.0332620000000006</v>
      </c>
      <c r="Z4585" s="92">
        <f t="shared" si="433"/>
        <v>39.946738000000003</v>
      </c>
      <c r="AA4585" s="92">
        <f t="shared" si="434"/>
        <v>44.980000000000004</v>
      </c>
    </row>
    <row r="4586" spans="1:27" x14ac:dyDescent="0.25">
      <c r="A4586" t="s">
        <v>866</v>
      </c>
      <c r="B4586" t="s">
        <v>962</v>
      </c>
      <c r="C4586" t="s">
        <v>963</v>
      </c>
      <c r="D4586" t="s">
        <v>867</v>
      </c>
      <c r="E4586" t="s">
        <v>868</v>
      </c>
      <c r="F4586" t="str">
        <f t="shared" si="430"/>
        <v>1505</v>
      </c>
      <c r="G4586" t="s">
        <v>128</v>
      </c>
      <c r="H4586" t="s">
        <v>129</v>
      </c>
      <c r="I4586" s="91"/>
      <c r="J4586" s="91"/>
      <c r="K4586" s="91"/>
      <c r="L4586" s="91"/>
      <c r="M4586" s="91"/>
      <c r="N4586" s="91"/>
      <c r="O4586" s="91"/>
      <c r="P4586" s="91"/>
      <c r="Q4586" s="91"/>
      <c r="R4586" s="91"/>
      <c r="S4586" s="91">
        <v>268.61</v>
      </c>
      <c r="T4586" s="91"/>
      <c r="U4586" s="91">
        <f t="shared" si="431"/>
        <v>268.61</v>
      </c>
      <c r="V4586" s="82" t="str">
        <f t="shared" si="429"/>
        <v>410101505921</v>
      </c>
      <c r="W4586" s="83">
        <f>VLOOKUP(V4586,Factors!$E$6:$H$5950,4,FALSE)</f>
        <v>0.1119</v>
      </c>
      <c r="X4586" t="str">
        <f>VLOOKUP(V4586,Factors!$E$6:$F$5950,2,FALSE)</f>
        <v>Customers-all</v>
      </c>
      <c r="Y4586" s="92">
        <f t="shared" si="432"/>
        <v>30.057459000000001</v>
      </c>
      <c r="Z4586" s="92">
        <f t="shared" si="433"/>
        <v>238.55254100000002</v>
      </c>
      <c r="AA4586" s="92">
        <f t="shared" si="434"/>
        <v>268.61</v>
      </c>
    </row>
    <row r="4587" spans="1:27" x14ac:dyDescent="0.25">
      <c r="A4587" t="s">
        <v>866</v>
      </c>
      <c r="B4587" t="s">
        <v>962</v>
      </c>
      <c r="C4587" t="s">
        <v>963</v>
      </c>
      <c r="D4587" t="s">
        <v>867</v>
      </c>
      <c r="E4587" t="s">
        <v>868</v>
      </c>
      <c r="F4587" t="str">
        <f t="shared" si="430"/>
        <v>1505</v>
      </c>
      <c r="G4587" t="s">
        <v>215</v>
      </c>
      <c r="H4587" t="s">
        <v>216</v>
      </c>
      <c r="I4587" s="91"/>
      <c r="J4587" s="91">
        <v>21.95</v>
      </c>
      <c r="K4587" s="91"/>
      <c r="L4587" s="91"/>
      <c r="M4587" s="91">
        <v>24.84</v>
      </c>
      <c r="N4587" s="91"/>
      <c r="O4587" s="91"/>
      <c r="P4587" s="91"/>
      <c r="Q4587" s="91"/>
      <c r="R4587" s="91"/>
      <c r="S4587" s="91"/>
      <c r="T4587" s="91">
        <v>143.49</v>
      </c>
      <c r="U4587" s="91">
        <f t="shared" si="431"/>
        <v>190.28</v>
      </c>
      <c r="V4587" s="82" t="str">
        <f t="shared" si="429"/>
        <v>410101505921</v>
      </c>
      <c r="W4587" s="83">
        <f>VLOOKUP(V4587,Factors!$E$6:$H$5950,4,FALSE)</f>
        <v>0.1119</v>
      </c>
      <c r="X4587" t="str">
        <f>VLOOKUP(V4587,Factors!$E$6:$F$5950,2,FALSE)</f>
        <v>Customers-all</v>
      </c>
      <c r="Y4587" s="92">
        <f t="shared" si="432"/>
        <v>21.292331999999998</v>
      </c>
      <c r="Z4587" s="92">
        <f t="shared" si="433"/>
        <v>168.98766800000001</v>
      </c>
      <c r="AA4587" s="92">
        <f t="shared" si="434"/>
        <v>190.28</v>
      </c>
    </row>
    <row r="4588" spans="1:27" x14ac:dyDescent="0.25">
      <c r="A4588" t="s">
        <v>866</v>
      </c>
      <c r="B4588" t="s">
        <v>962</v>
      </c>
      <c r="C4588" t="s">
        <v>963</v>
      </c>
      <c r="D4588" t="s">
        <v>867</v>
      </c>
      <c r="E4588" t="s">
        <v>868</v>
      </c>
      <c r="F4588" t="str">
        <f t="shared" si="430"/>
        <v>1505</v>
      </c>
      <c r="G4588" t="s">
        <v>144</v>
      </c>
      <c r="H4588" t="s">
        <v>145</v>
      </c>
      <c r="I4588" s="91">
        <v>22.25</v>
      </c>
      <c r="J4588" s="91">
        <v>100.87</v>
      </c>
      <c r="K4588" s="91">
        <v>34.799999999999997</v>
      </c>
      <c r="L4588" s="91"/>
      <c r="M4588" s="91">
        <v>91.92</v>
      </c>
      <c r="N4588" s="91">
        <v>1359.71</v>
      </c>
      <c r="O4588" s="91"/>
      <c r="P4588" s="91">
        <v>122.17</v>
      </c>
      <c r="Q4588" s="91">
        <v>64.7</v>
      </c>
      <c r="R4588" s="91">
        <v>88.02</v>
      </c>
      <c r="S4588" s="91">
        <v>227.04</v>
      </c>
      <c r="T4588" s="91">
        <v>151.19999999999999</v>
      </c>
      <c r="U4588" s="91">
        <f t="shared" si="431"/>
        <v>2262.6800000000003</v>
      </c>
      <c r="V4588" s="82" t="str">
        <f t="shared" si="429"/>
        <v>410101505921</v>
      </c>
      <c r="W4588" s="83">
        <f>VLOOKUP(V4588,Factors!$E$6:$H$5950,4,FALSE)</f>
        <v>0.1119</v>
      </c>
      <c r="X4588" t="str">
        <f>VLOOKUP(V4588,Factors!$E$6:$F$5950,2,FALSE)</f>
        <v>Customers-all</v>
      </c>
      <c r="Y4588" s="92">
        <f t="shared" si="432"/>
        <v>253.19389200000003</v>
      </c>
      <c r="Z4588" s="92">
        <f t="shared" si="433"/>
        <v>2009.4861080000003</v>
      </c>
      <c r="AA4588" s="92">
        <f t="shared" si="434"/>
        <v>2262.6800000000003</v>
      </c>
    </row>
    <row r="4589" spans="1:27" x14ac:dyDescent="0.25">
      <c r="A4589" t="s">
        <v>866</v>
      </c>
      <c r="B4589" t="s">
        <v>962</v>
      </c>
      <c r="C4589" t="s">
        <v>963</v>
      </c>
      <c r="D4589" t="s">
        <v>867</v>
      </c>
      <c r="E4589" t="s">
        <v>868</v>
      </c>
      <c r="F4589" t="str">
        <f t="shared" si="430"/>
        <v>1505</v>
      </c>
      <c r="G4589" t="s">
        <v>146</v>
      </c>
      <c r="H4589" t="s">
        <v>147</v>
      </c>
      <c r="I4589" s="91"/>
      <c r="J4589" s="91"/>
      <c r="K4589" s="91">
        <v>278.32</v>
      </c>
      <c r="L4589" s="91"/>
      <c r="M4589" s="91"/>
      <c r="N4589" s="91"/>
      <c r="O4589" s="91"/>
      <c r="P4589" s="91"/>
      <c r="Q4589" s="91"/>
      <c r="R4589" s="91"/>
      <c r="S4589" s="91">
        <v>1150.8399999999999</v>
      </c>
      <c r="T4589" s="91"/>
      <c r="U4589" s="91">
        <f t="shared" si="431"/>
        <v>1429.1599999999999</v>
      </c>
      <c r="V4589" s="82" t="str">
        <f t="shared" si="429"/>
        <v>410101505921</v>
      </c>
      <c r="W4589" s="83">
        <f>VLOOKUP(V4589,Factors!$E$6:$H$5950,4,FALSE)</f>
        <v>0.1119</v>
      </c>
      <c r="X4589" t="str">
        <f>VLOOKUP(V4589,Factors!$E$6:$F$5950,2,FALSE)</f>
        <v>Customers-all</v>
      </c>
      <c r="Y4589" s="92">
        <f t="shared" si="432"/>
        <v>159.92300399999999</v>
      </c>
      <c r="Z4589" s="92">
        <f t="shared" si="433"/>
        <v>1269.2369959999999</v>
      </c>
      <c r="AA4589" s="92">
        <f t="shared" si="434"/>
        <v>1429.1599999999999</v>
      </c>
    </row>
    <row r="4590" spans="1:27" x14ac:dyDescent="0.25">
      <c r="A4590" t="s">
        <v>866</v>
      </c>
      <c r="B4590" t="s">
        <v>962</v>
      </c>
      <c r="C4590" t="s">
        <v>963</v>
      </c>
      <c r="D4590" t="s">
        <v>964</v>
      </c>
      <c r="E4590" t="s">
        <v>965</v>
      </c>
      <c r="F4590" t="str">
        <f t="shared" si="430"/>
        <v>4750</v>
      </c>
      <c r="G4590" t="s">
        <v>146</v>
      </c>
      <c r="H4590" t="s">
        <v>147</v>
      </c>
      <c r="I4590" s="91"/>
      <c r="J4590" s="91"/>
      <c r="K4590" s="91"/>
      <c r="L4590" s="91"/>
      <c r="M4590" s="91"/>
      <c r="N4590" s="91">
        <v>1795</v>
      </c>
      <c r="O4590" s="91"/>
      <c r="P4590" s="91"/>
      <c r="Q4590" s="91"/>
      <c r="R4590" s="91"/>
      <c r="S4590" s="91"/>
      <c r="T4590" s="91"/>
      <c r="U4590" s="91">
        <f t="shared" si="431"/>
        <v>1795</v>
      </c>
      <c r="V4590" s="82" t="str">
        <f t="shared" si="429"/>
        <v>410104750921</v>
      </c>
      <c r="W4590" s="83">
        <f>VLOOKUP(V4590,Factors!$E$6:$H$5950,4,FALSE)</f>
        <v>0.1124</v>
      </c>
      <c r="X4590" t="str">
        <f>VLOOKUP(V4590,Factors!$E$6:$F$5950,2,FALSE)</f>
        <v>3-factor</v>
      </c>
      <c r="Y4590" s="92">
        <f t="shared" si="432"/>
        <v>201.75800000000001</v>
      </c>
      <c r="Z4590" s="92">
        <f t="shared" si="433"/>
        <v>1593.242</v>
      </c>
      <c r="AA4590" s="92">
        <f t="shared" si="434"/>
        <v>1795</v>
      </c>
    </row>
    <row r="4591" spans="1:27" x14ac:dyDescent="0.25">
      <c r="A4591" t="s">
        <v>866</v>
      </c>
      <c r="B4591" t="s">
        <v>962</v>
      </c>
      <c r="C4591" t="s">
        <v>963</v>
      </c>
      <c r="D4591" t="s">
        <v>889</v>
      </c>
      <c r="E4591" t="s">
        <v>890</v>
      </c>
      <c r="F4591" t="str">
        <f t="shared" si="430"/>
        <v>4760</v>
      </c>
      <c r="G4591" t="s">
        <v>110</v>
      </c>
      <c r="H4591" t="s">
        <v>111</v>
      </c>
      <c r="I4591" s="91">
        <v>49380.84</v>
      </c>
      <c r="J4591" s="91">
        <v>48955.13</v>
      </c>
      <c r="K4591" s="91">
        <v>52577.31</v>
      </c>
      <c r="L4591" s="91">
        <v>47412.36</v>
      </c>
      <c r="M4591" s="91">
        <v>50447.05</v>
      </c>
      <c r="N4591" s="91">
        <v>51537.34</v>
      </c>
      <c r="O4591" s="91">
        <v>42808.82</v>
      </c>
      <c r="P4591" s="91">
        <v>52025.18</v>
      </c>
      <c r="Q4591" s="91">
        <v>43388.08</v>
      </c>
      <c r="R4591" s="91">
        <v>48902.2</v>
      </c>
      <c r="S4591" s="91">
        <v>44366.400000000001</v>
      </c>
      <c r="T4591" s="91">
        <v>42657.48</v>
      </c>
      <c r="U4591" s="91">
        <f t="shared" si="431"/>
        <v>574458.19000000006</v>
      </c>
      <c r="V4591" s="82" t="str">
        <f t="shared" si="429"/>
        <v>410104760921</v>
      </c>
      <c r="W4591" s="83">
        <f>VLOOKUP(V4591,Factors!$E$6:$H$5950,4,FALSE)</f>
        <v>0.1119</v>
      </c>
      <c r="X4591" t="str">
        <f>VLOOKUP(V4591,Factors!$E$6:$F$5950,2,FALSE)</f>
        <v>customers-all</v>
      </c>
      <c r="Y4591" s="92">
        <f t="shared" si="432"/>
        <v>64281.87146100001</v>
      </c>
      <c r="Z4591" s="92">
        <f t="shared" si="433"/>
        <v>510176.31853900006</v>
      </c>
      <c r="AA4591" s="92">
        <f t="shared" si="434"/>
        <v>574458.19000000006</v>
      </c>
    </row>
    <row r="4592" spans="1:27" x14ac:dyDescent="0.25">
      <c r="A4592" t="s">
        <v>866</v>
      </c>
      <c r="B4592" t="s">
        <v>962</v>
      </c>
      <c r="C4592" t="s">
        <v>963</v>
      </c>
      <c r="D4592" t="s">
        <v>889</v>
      </c>
      <c r="E4592" t="s">
        <v>890</v>
      </c>
      <c r="F4592" t="str">
        <f t="shared" si="430"/>
        <v>4760</v>
      </c>
      <c r="G4592" t="s">
        <v>88</v>
      </c>
      <c r="H4592" t="s">
        <v>89</v>
      </c>
      <c r="I4592" s="91">
        <v>7080.08</v>
      </c>
      <c r="J4592" s="91">
        <v>7080.09</v>
      </c>
      <c r="K4592" s="91">
        <v>7283.54</v>
      </c>
      <c r="L4592" s="91">
        <v>7283.54</v>
      </c>
      <c r="M4592" s="91">
        <v>7283.56</v>
      </c>
      <c r="N4592" s="91">
        <v>7283.52</v>
      </c>
      <c r="O4592" s="91">
        <v>7283.53</v>
      </c>
      <c r="P4592" s="91">
        <v>7283.55</v>
      </c>
      <c r="Q4592" s="91">
        <v>7283.5</v>
      </c>
      <c r="R4592" s="91">
        <v>7283.54</v>
      </c>
      <c r="S4592" s="91">
        <v>7283.53</v>
      </c>
      <c r="T4592" s="91">
        <v>7283.52</v>
      </c>
      <c r="U4592" s="91">
        <f t="shared" si="431"/>
        <v>86995.5</v>
      </c>
      <c r="V4592" s="82" t="str">
        <f t="shared" si="429"/>
        <v>410104760921</v>
      </c>
      <c r="W4592" s="83">
        <f>VLOOKUP(V4592,Factors!$E$6:$H$5950,4,FALSE)</f>
        <v>0.1119</v>
      </c>
      <c r="X4592" t="str">
        <f>VLOOKUP(V4592,Factors!$E$6:$F$5950,2,FALSE)</f>
        <v>customers-all</v>
      </c>
      <c r="Y4592" s="92">
        <f t="shared" si="432"/>
        <v>9734.7964499999998</v>
      </c>
      <c r="Z4592" s="92">
        <f t="shared" si="433"/>
        <v>77260.703550000006</v>
      </c>
      <c r="AA4592" s="92">
        <f t="shared" si="434"/>
        <v>86995.5</v>
      </c>
    </row>
    <row r="4593" spans="1:27" x14ac:dyDescent="0.25">
      <c r="A4593" t="s">
        <v>866</v>
      </c>
      <c r="B4593" t="s">
        <v>962</v>
      </c>
      <c r="C4593" t="s">
        <v>963</v>
      </c>
      <c r="D4593" t="s">
        <v>889</v>
      </c>
      <c r="E4593" t="s">
        <v>890</v>
      </c>
      <c r="F4593" t="str">
        <f t="shared" si="430"/>
        <v>4760</v>
      </c>
      <c r="G4593" t="s">
        <v>90</v>
      </c>
      <c r="H4593" t="s">
        <v>91</v>
      </c>
      <c r="I4593" s="91">
        <v>27505.54</v>
      </c>
      <c r="J4593" s="91">
        <v>27505.54</v>
      </c>
      <c r="K4593" s="91">
        <v>28295.98</v>
      </c>
      <c r="L4593" s="91">
        <v>28295.97</v>
      </c>
      <c r="M4593" s="91">
        <v>28295.99</v>
      </c>
      <c r="N4593" s="91">
        <v>28296</v>
      </c>
      <c r="O4593" s="91">
        <v>28296.01</v>
      </c>
      <c r="P4593" s="91">
        <v>28295.97</v>
      </c>
      <c r="Q4593" s="91">
        <v>28295.99</v>
      </c>
      <c r="R4593" s="91">
        <v>28295.99</v>
      </c>
      <c r="S4593" s="91">
        <v>28295.98</v>
      </c>
      <c r="T4593" s="91">
        <v>28296</v>
      </c>
      <c r="U4593" s="91">
        <f t="shared" si="431"/>
        <v>337970.95999999996</v>
      </c>
      <c r="V4593" s="82" t="str">
        <f t="shared" si="429"/>
        <v>410104760921</v>
      </c>
      <c r="W4593" s="83">
        <f>VLOOKUP(V4593,Factors!$E$6:$H$5950,4,FALSE)</f>
        <v>0.1119</v>
      </c>
      <c r="X4593" t="str">
        <f>VLOOKUP(V4593,Factors!$E$6:$F$5950,2,FALSE)</f>
        <v>customers-all</v>
      </c>
      <c r="Y4593" s="92">
        <f t="shared" si="432"/>
        <v>37818.950423999995</v>
      </c>
      <c r="Z4593" s="92">
        <f t="shared" si="433"/>
        <v>300152.00957599998</v>
      </c>
      <c r="AA4593" s="92">
        <f t="shared" si="434"/>
        <v>337970.95999999996</v>
      </c>
    </row>
    <row r="4594" spans="1:27" x14ac:dyDescent="0.25">
      <c r="A4594" t="s">
        <v>866</v>
      </c>
      <c r="B4594" t="s">
        <v>962</v>
      </c>
      <c r="C4594" t="s">
        <v>963</v>
      </c>
      <c r="D4594" t="s">
        <v>889</v>
      </c>
      <c r="E4594" t="s">
        <v>890</v>
      </c>
      <c r="F4594" t="str">
        <f t="shared" si="430"/>
        <v>4760</v>
      </c>
      <c r="G4594" t="s">
        <v>118</v>
      </c>
      <c r="H4594" t="s">
        <v>119</v>
      </c>
      <c r="I4594" s="91"/>
      <c r="J4594" s="91"/>
      <c r="K4594" s="91"/>
      <c r="L4594" s="91"/>
      <c r="M4594" s="91"/>
      <c r="N4594" s="91"/>
      <c r="O4594" s="91"/>
      <c r="P4594" s="91"/>
      <c r="Q4594" s="91"/>
      <c r="R4594" s="91">
        <v>585.34</v>
      </c>
      <c r="S4594" s="91">
        <v>895</v>
      </c>
      <c r="T4594" s="91"/>
      <c r="U4594" s="91">
        <f t="shared" si="431"/>
        <v>1480.3400000000001</v>
      </c>
      <c r="V4594" s="82" t="str">
        <f t="shared" si="429"/>
        <v>410104760921</v>
      </c>
      <c r="W4594" s="83">
        <f>VLOOKUP(V4594,Factors!$E$6:$H$5950,4,FALSE)</f>
        <v>0.1119</v>
      </c>
      <c r="X4594" t="str">
        <f>VLOOKUP(V4594,Factors!$E$6:$F$5950,2,FALSE)</f>
        <v>customers-all</v>
      </c>
      <c r="Y4594" s="92">
        <f t="shared" si="432"/>
        <v>165.650046</v>
      </c>
      <c r="Z4594" s="92">
        <f t="shared" si="433"/>
        <v>1314.6899540000002</v>
      </c>
      <c r="AA4594" s="92">
        <f t="shared" si="434"/>
        <v>1480.3400000000001</v>
      </c>
    </row>
    <row r="4595" spans="1:27" x14ac:dyDescent="0.25">
      <c r="A4595" t="s">
        <v>866</v>
      </c>
      <c r="B4595" t="s">
        <v>962</v>
      </c>
      <c r="C4595" t="s">
        <v>963</v>
      </c>
      <c r="D4595" t="s">
        <v>889</v>
      </c>
      <c r="E4595" t="s">
        <v>890</v>
      </c>
      <c r="F4595" t="str">
        <f t="shared" si="430"/>
        <v>4760</v>
      </c>
      <c r="G4595" t="s">
        <v>120</v>
      </c>
      <c r="H4595" t="s">
        <v>121</v>
      </c>
      <c r="I4595" s="91"/>
      <c r="J4595" s="91"/>
      <c r="K4595" s="91"/>
      <c r="L4595" s="91"/>
      <c r="M4595" s="91"/>
      <c r="N4595" s="91"/>
      <c r="O4595" s="91"/>
      <c r="P4595" s="91"/>
      <c r="Q4595" s="91"/>
      <c r="R4595" s="91"/>
      <c r="S4595" s="91">
        <v>390.22</v>
      </c>
      <c r="T4595" s="91"/>
      <c r="U4595" s="91">
        <f t="shared" si="431"/>
        <v>390.22</v>
      </c>
      <c r="V4595" s="82" t="str">
        <f t="shared" si="429"/>
        <v>410104760921</v>
      </c>
      <c r="W4595" s="83">
        <f>VLOOKUP(V4595,Factors!$E$6:$H$5950,4,FALSE)</f>
        <v>0.1119</v>
      </c>
      <c r="X4595" t="str">
        <f>VLOOKUP(V4595,Factors!$E$6:$F$5950,2,FALSE)</f>
        <v>customers-all</v>
      </c>
      <c r="Y4595" s="92">
        <f t="shared" si="432"/>
        <v>43.665618000000002</v>
      </c>
      <c r="Z4595" s="92">
        <f t="shared" si="433"/>
        <v>346.55438200000003</v>
      </c>
      <c r="AA4595" s="92">
        <f t="shared" si="434"/>
        <v>390.22</v>
      </c>
    </row>
    <row r="4596" spans="1:27" x14ac:dyDescent="0.25">
      <c r="A4596" t="s">
        <v>866</v>
      </c>
      <c r="B4596" t="s">
        <v>962</v>
      </c>
      <c r="C4596" t="s">
        <v>963</v>
      </c>
      <c r="D4596" t="s">
        <v>889</v>
      </c>
      <c r="E4596" t="s">
        <v>890</v>
      </c>
      <c r="F4596" t="str">
        <f t="shared" si="430"/>
        <v>4760</v>
      </c>
      <c r="G4596" t="s">
        <v>44</v>
      </c>
      <c r="H4596" t="s">
        <v>45</v>
      </c>
      <c r="I4596" s="91"/>
      <c r="J4596" s="91"/>
      <c r="K4596" s="91"/>
      <c r="L4596" s="91"/>
      <c r="M4596" s="91"/>
      <c r="N4596" s="91"/>
      <c r="O4596" s="91"/>
      <c r="P4596" s="91"/>
      <c r="Q4596" s="91"/>
      <c r="R4596" s="91"/>
      <c r="S4596" s="91">
        <v>13770</v>
      </c>
      <c r="T4596" s="91">
        <v>81</v>
      </c>
      <c r="U4596" s="91">
        <f t="shared" si="431"/>
        <v>13851</v>
      </c>
      <c r="V4596" s="82" t="str">
        <f t="shared" si="429"/>
        <v>410104760921</v>
      </c>
      <c r="W4596" s="83">
        <f>VLOOKUP(V4596,Factors!$E$6:$H$5950,4,FALSE)</f>
        <v>0.1119</v>
      </c>
      <c r="X4596" t="str">
        <f>VLOOKUP(V4596,Factors!$E$6:$F$5950,2,FALSE)</f>
        <v>customers-all</v>
      </c>
      <c r="Y4596" s="92">
        <f t="shared" si="432"/>
        <v>1549.9268999999999</v>
      </c>
      <c r="Z4596" s="92">
        <f t="shared" si="433"/>
        <v>12301.0731</v>
      </c>
      <c r="AA4596" s="92">
        <f t="shared" si="434"/>
        <v>13851</v>
      </c>
    </row>
    <row r="4597" spans="1:27" x14ac:dyDescent="0.25">
      <c r="A4597" t="s">
        <v>866</v>
      </c>
      <c r="B4597" t="s">
        <v>962</v>
      </c>
      <c r="C4597" t="s">
        <v>963</v>
      </c>
      <c r="D4597" t="s">
        <v>889</v>
      </c>
      <c r="E4597" t="s">
        <v>890</v>
      </c>
      <c r="F4597" t="str">
        <f t="shared" si="430"/>
        <v>4760</v>
      </c>
      <c r="G4597" t="s">
        <v>130</v>
      </c>
      <c r="H4597" t="s">
        <v>131</v>
      </c>
      <c r="I4597" s="91">
        <v>167.57</v>
      </c>
      <c r="J4597" s="91">
        <v>3.94</v>
      </c>
      <c r="K4597" s="91"/>
      <c r="L4597" s="91"/>
      <c r="M4597" s="91"/>
      <c r="N4597" s="91"/>
      <c r="O4597" s="91"/>
      <c r="P4597" s="91"/>
      <c r="Q4597" s="91"/>
      <c r="R4597" s="91"/>
      <c r="S4597" s="91"/>
      <c r="T4597" s="91"/>
      <c r="U4597" s="91">
        <f t="shared" si="431"/>
        <v>171.51</v>
      </c>
      <c r="V4597" s="82" t="str">
        <f t="shared" si="429"/>
        <v>410104760921</v>
      </c>
      <c r="W4597" s="83">
        <f>VLOOKUP(V4597,Factors!$E$6:$H$5950,4,FALSE)</f>
        <v>0.1119</v>
      </c>
      <c r="X4597" t="str">
        <f>VLOOKUP(V4597,Factors!$E$6:$F$5950,2,FALSE)</f>
        <v>customers-all</v>
      </c>
      <c r="Y4597" s="92">
        <f t="shared" si="432"/>
        <v>19.191969</v>
      </c>
      <c r="Z4597" s="92">
        <f t="shared" si="433"/>
        <v>152.31803099999999</v>
      </c>
      <c r="AA4597" s="92">
        <f t="shared" si="434"/>
        <v>171.51</v>
      </c>
    </row>
    <row r="4598" spans="1:27" x14ac:dyDescent="0.25">
      <c r="A4598" t="s">
        <v>866</v>
      </c>
      <c r="B4598" t="s">
        <v>962</v>
      </c>
      <c r="C4598" t="s">
        <v>963</v>
      </c>
      <c r="D4598" t="s">
        <v>889</v>
      </c>
      <c r="E4598" t="s">
        <v>890</v>
      </c>
      <c r="F4598" t="str">
        <f t="shared" si="430"/>
        <v>4760</v>
      </c>
      <c r="G4598" t="s">
        <v>136</v>
      </c>
      <c r="H4598" t="s">
        <v>137</v>
      </c>
      <c r="I4598" s="91"/>
      <c r="J4598" s="91"/>
      <c r="K4598" s="91"/>
      <c r="L4598" s="91"/>
      <c r="M4598" s="91"/>
      <c r="N4598" s="91"/>
      <c r="O4598" s="91"/>
      <c r="P4598" s="91"/>
      <c r="Q4598" s="91"/>
      <c r="R4598" s="91"/>
      <c r="S4598" s="91">
        <v>25</v>
      </c>
      <c r="T4598" s="91"/>
      <c r="U4598" s="91">
        <f t="shared" si="431"/>
        <v>25</v>
      </c>
      <c r="V4598" s="82" t="str">
        <f t="shared" si="429"/>
        <v>410104760921</v>
      </c>
      <c r="W4598" s="83">
        <f>VLOOKUP(V4598,Factors!$E$6:$H$5950,4,FALSE)</f>
        <v>0.1119</v>
      </c>
      <c r="X4598" t="str">
        <f>VLOOKUP(V4598,Factors!$E$6:$F$5950,2,FALSE)</f>
        <v>customers-all</v>
      </c>
      <c r="Y4598" s="92">
        <f t="shared" si="432"/>
        <v>2.7974999999999999</v>
      </c>
      <c r="Z4598" s="92">
        <f t="shared" si="433"/>
        <v>22.202500000000001</v>
      </c>
      <c r="AA4598" s="92">
        <f t="shared" si="434"/>
        <v>25</v>
      </c>
    </row>
    <row r="4599" spans="1:27" x14ac:dyDescent="0.25">
      <c r="A4599" t="s">
        <v>866</v>
      </c>
      <c r="B4599" t="s">
        <v>962</v>
      </c>
      <c r="C4599" t="s">
        <v>963</v>
      </c>
      <c r="D4599" t="s">
        <v>889</v>
      </c>
      <c r="E4599" t="s">
        <v>890</v>
      </c>
      <c r="F4599" t="str">
        <f t="shared" si="430"/>
        <v>4760</v>
      </c>
      <c r="G4599" t="s">
        <v>199</v>
      </c>
      <c r="H4599" t="s">
        <v>200</v>
      </c>
      <c r="I4599" s="91"/>
      <c r="J4599" s="91"/>
      <c r="K4599" s="91"/>
      <c r="L4599" s="91"/>
      <c r="M4599" s="91"/>
      <c r="N4599" s="91"/>
      <c r="O4599" s="91"/>
      <c r="P4599" s="91"/>
      <c r="Q4599" s="91"/>
      <c r="R4599" s="91"/>
      <c r="S4599" s="91">
        <v>19</v>
      </c>
      <c r="T4599" s="91">
        <v>19</v>
      </c>
      <c r="U4599" s="91">
        <f t="shared" si="431"/>
        <v>38</v>
      </c>
      <c r="V4599" s="82" t="str">
        <f t="shared" si="429"/>
        <v>410104760921</v>
      </c>
      <c r="W4599" s="83">
        <f>VLOOKUP(V4599,Factors!$E$6:$H$5950,4,FALSE)</f>
        <v>0.1119</v>
      </c>
      <c r="X4599" t="str">
        <f>VLOOKUP(V4599,Factors!$E$6:$F$5950,2,FALSE)</f>
        <v>customers-all</v>
      </c>
      <c r="Y4599" s="92">
        <f t="shared" si="432"/>
        <v>4.2522000000000002</v>
      </c>
      <c r="Z4599" s="92">
        <f t="shared" si="433"/>
        <v>33.747799999999998</v>
      </c>
      <c r="AA4599" s="92">
        <f t="shared" si="434"/>
        <v>38</v>
      </c>
    </row>
    <row r="4600" spans="1:27" x14ac:dyDescent="0.25">
      <c r="A4600" t="s">
        <v>866</v>
      </c>
      <c r="B4600" t="s">
        <v>962</v>
      </c>
      <c r="C4600" t="s">
        <v>963</v>
      </c>
      <c r="D4600" t="s">
        <v>889</v>
      </c>
      <c r="E4600" t="s">
        <v>890</v>
      </c>
      <c r="F4600" t="str">
        <f t="shared" si="430"/>
        <v>4760</v>
      </c>
      <c r="G4600" t="s">
        <v>340</v>
      </c>
      <c r="H4600" t="s">
        <v>341</v>
      </c>
      <c r="I4600" s="91"/>
      <c r="J4600" s="91"/>
      <c r="K4600" s="91"/>
      <c r="L4600" s="91"/>
      <c r="M4600" s="91"/>
      <c r="N4600" s="91"/>
      <c r="O4600" s="91"/>
      <c r="P4600" s="91"/>
      <c r="Q4600" s="91"/>
      <c r="R4600" s="91"/>
      <c r="S4600" s="91">
        <v>139.97999999999999</v>
      </c>
      <c r="T4600" s="91"/>
      <c r="U4600" s="91">
        <f t="shared" si="431"/>
        <v>139.97999999999999</v>
      </c>
      <c r="V4600" s="82" t="str">
        <f t="shared" si="429"/>
        <v>410104760921</v>
      </c>
      <c r="W4600" s="83">
        <f>VLOOKUP(V4600,Factors!$E$6:$H$5950,4,FALSE)</f>
        <v>0.1119</v>
      </c>
      <c r="X4600" t="str">
        <f>VLOOKUP(V4600,Factors!$E$6:$F$5950,2,FALSE)</f>
        <v>customers-all</v>
      </c>
      <c r="Y4600" s="92">
        <f t="shared" si="432"/>
        <v>15.663761999999998</v>
      </c>
      <c r="Z4600" s="92">
        <f t="shared" si="433"/>
        <v>124.316238</v>
      </c>
      <c r="AA4600" s="92">
        <f t="shared" si="434"/>
        <v>139.97999999999999</v>
      </c>
    </row>
    <row r="4601" spans="1:27" x14ac:dyDescent="0.25">
      <c r="A4601" t="s">
        <v>866</v>
      </c>
      <c r="B4601" t="s">
        <v>962</v>
      </c>
      <c r="C4601" t="s">
        <v>963</v>
      </c>
      <c r="D4601" t="s">
        <v>889</v>
      </c>
      <c r="E4601" t="s">
        <v>890</v>
      </c>
      <c r="F4601" t="str">
        <f t="shared" si="430"/>
        <v>4760</v>
      </c>
      <c r="G4601" t="s">
        <v>144</v>
      </c>
      <c r="H4601" t="s">
        <v>145</v>
      </c>
      <c r="I4601" s="91"/>
      <c r="J4601" s="91">
        <v>121.06</v>
      </c>
      <c r="K4601" s="91"/>
      <c r="L4601" s="91">
        <v>8.5</v>
      </c>
      <c r="M4601" s="91"/>
      <c r="N4601" s="91"/>
      <c r="O4601" s="91"/>
      <c r="P4601" s="91">
        <v>272.52999999999997</v>
      </c>
      <c r="Q4601" s="91"/>
      <c r="R4601" s="91">
        <v>52.59</v>
      </c>
      <c r="S4601" s="91">
        <v>36.86</v>
      </c>
      <c r="T4601" s="91">
        <v>161.44</v>
      </c>
      <c r="U4601" s="91">
        <f t="shared" si="431"/>
        <v>652.98</v>
      </c>
      <c r="V4601" s="82" t="str">
        <f t="shared" si="429"/>
        <v>410104760921</v>
      </c>
      <c r="W4601" s="83">
        <f>VLOOKUP(V4601,Factors!$E$6:$H$5950,4,FALSE)</f>
        <v>0.1119</v>
      </c>
      <c r="X4601" t="str">
        <f>VLOOKUP(V4601,Factors!$E$6:$F$5950,2,FALSE)</f>
        <v>customers-all</v>
      </c>
      <c r="Y4601" s="92">
        <f t="shared" si="432"/>
        <v>73.068461999999997</v>
      </c>
      <c r="Z4601" s="92">
        <f t="shared" si="433"/>
        <v>579.91153800000006</v>
      </c>
      <c r="AA4601" s="92">
        <f t="shared" si="434"/>
        <v>652.98</v>
      </c>
    </row>
    <row r="4602" spans="1:27" x14ac:dyDescent="0.25">
      <c r="A4602" t="s">
        <v>866</v>
      </c>
      <c r="B4602" t="s">
        <v>962</v>
      </c>
      <c r="C4602" t="s">
        <v>963</v>
      </c>
      <c r="D4602" t="s">
        <v>889</v>
      </c>
      <c r="E4602" t="s">
        <v>890</v>
      </c>
      <c r="F4602" t="str">
        <f t="shared" si="430"/>
        <v>4760</v>
      </c>
      <c r="G4602" t="s">
        <v>217</v>
      </c>
      <c r="H4602" t="s">
        <v>218</v>
      </c>
      <c r="I4602" s="91"/>
      <c r="J4602" s="91">
        <v>834.84</v>
      </c>
      <c r="K4602" s="91"/>
      <c r="L4602" s="91"/>
      <c r="M4602" s="91"/>
      <c r="N4602" s="91"/>
      <c r="O4602" s="91"/>
      <c r="P4602" s="91">
        <v>1113.28</v>
      </c>
      <c r="Q4602" s="91"/>
      <c r="R4602" s="91">
        <v>656.86</v>
      </c>
      <c r="S4602" s="91">
        <v>164.03</v>
      </c>
      <c r="T4602" s="91"/>
      <c r="U4602" s="91">
        <f t="shared" si="431"/>
        <v>2769.01</v>
      </c>
      <c r="V4602" s="82" t="str">
        <f t="shared" si="429"/>
        <v>410104760921</v>
      </c>
      <c r="W4602" s="83">
        <f>VLOOKUP(V4602,Factors!$E$6:$H$5950,4,FALSE)</f>
        <v>0.1119</v>
      </c>
      <c r="X4602" t="str">
        <f>VLOOKUP(V4602,Factors!$E$6:$F$5950,2,FALSE)</f>
        <v>customers-all</v>
      </c>
      <c r="Y4602" s="92">
        <f t="shared" si="432"/>
        <v>309.85221900000005</v>
      </c>
      <c r="Z4602" s="92">
        <f t="shared" si="433"/>
        <v>2459.1577810000003</v>
      </c>
      <c r="AA4602" s="92">
        <f t="shared" si="434"/>
        <v>2769.01</v>
      </c>
    </row>
    <row r="4603" spans="1:27" x14ac:dyDescent="0.25">
      <c r="A4603" t="s">
        <v>866</v>
      </c>
      <c r="B4603" t="s">
        <v>962</v>
      </c>
      <c r="C4603" t="s">
        <v>963</v>
      </c>
      <c r="D4603" t="s">
        <v>889</v>
      </c>
      <c r="E4603" t="s">
        <v>890</v>
      </c>
      <c r="F4603" t="str">
        <f t="shared" si="430"/>
        <v>4760</v>
      </c>
      <c r="G4603" t="s">
        <v>146</v>
      </c>
      <c r="H4603" t="s">
        <v>147</v>
      </c>
      <c r="I4603" s="91"/>
      <c r="J4603" s="91">
        <v>200</v>
      </c>
      <c r="K4603" s="91"/>
      <c r="L4603" s="91"/>
      <c r="M4603" s="91"/>
      <c r="N4603" s="91">
        <v>323.10000000000002</v>
      </c>
      <c r="O4603" s="91"/>
      <c r="P4603" s="91"/>
      <c r="Q4603" s="91"/>
      <c r="R4603" s="91">
        <v>62.8</v>
      </c>
      <c r="S4603" s="91"/>
      <c r="T4603" s="91"/>
      <c r="U4603" s="91">
        <f t="shared" si="431"/>
        <v>585.9</v>
      </c>
      <c r="V4603" s="82" t="str">
        <f t="shared" si="429"/>
        <v>410104760921</v>
      </c>
      <c r="W4603" s="83">
        <f>VLOOKUP(V4603,Factors!$E$6:$H$5950,4,FALSE)</f>
        <v>0.1119</v>
      </c>
      <c r="X4603" t="str">
        <f>VLOOKUP(V4603,Factors!$E$6:$F$5950,2,FALSE)</f>
        <v>customers-all</v>
      </c>
      <c r="Y4603" s="92">
        <f t="shared" si="432"/>
        <v>65.562209999999993</v>
      </c>
      <c r="Z4603" s="92">
        <f t="shared" si="433"/>
        <v>520.33779000000004</v>
      </c>
      <c r="AA4603" s="92">
        <f t="shared" si="434"/>
        <v>585.90000000000009</v>
      </c>
    </row>
    <row r="4604" spans="1:27" x14ac:dyDescent="0.25">
      <c r="A4604" t="s">
        <v>866</v>
      </c>
      <c r="B4604" t="s">
        <v>962</v>
      </c>
      <c r="C4604" t="s">
        <v>963</v>
      </c>
      <c r="D4604" t="s">
        <v>889</v>
      </c>
      <c r="E4604" t="s">
        <v>890</v>
      </c>
      <c r="F4604" t="str">
        <f t="shared" si="430"/>
        <v>4760</v>
      </c>
      <c r="G4604" t="s">
        <v>148</v>
      </c>
      <c r="H4604" t="s">
        <v>149</v>
      </c>
      <c r="I4604" s="91"/>
      <c r="J4604" s="91">
        <v>134</v>
      </c>
      <c r="K4604" s="91"/>
      <c r="L4604" s="91"/>
      <c r="M4604" s="91"/>
      <c r="N4604" s="91"/>
      <c r="O4604" s="91"/>
      <c r="P4604" s="91">
        <v>330.52</v>
      </c>
      <c r="Q4604" s="91"/>
      <c r="R4604" s="91"/>
      <c r="S4604" s="91"/>
      <c r="T4604" s="91"/>
      <c r="U4604" s="91">
        <f t="shared" si="431"/>
        <v>464.52</v>
      </c>
      <c r="V4604" s="82" t="str">
        <f t="shared" si="429"/>
        <v>410104760921</v>
      </c>
      <c r="W4604" s="83">
        <f>VLOOKUP(V4604,Factors!$E$6:$H$5950,4,FALSE)</f>
        <v>0.1119</v>
      </c>
      <c r="X4604" t="str">
        <f>VLOOKUP(V4604,Factors!$E$6:$F$5950,2,FALSE)</f>
        <v>customers-all</v>
      </c>
      <c r="Y4604" s="92">
        <f t="shared" si="432"/>
        <v>51.979787999999999</v>
      </c>
      <c r="Z4604" s="92">
        <f t="shared" si="433"/>
        <v>412.540212</v>
      </c>
      <c r="AA4604" s="92">
        <f t="shared" si="434"/>
        <v>464.52</v>
      </c>
    </row>
    <row r="4605" spans="1:27" x14ac:dyDescent="0.25">
      <c r="A4605" t="s">
        <v>866</v>
      </c>
      <c r="B4605" t="s">
        <v>962</v>
      </c>
      <c r="C4605" t="s">
        <v>963</v>
      </c>
      <c r="D4605" t="s">
        <v>889</v>
      </c>
      <c r="E4605" t="s">
        <v>890</v>
      </c>
      <c r="F4605" t="str">
        <f t="shared" si="430"/>
        <v>4760</v>
      </c>
      <c r="G4605" t="s">
        <v>166</v>
      </c>
      <c r="H4605" t="s">
        <v>167</v>
      </c>
      <c r="I4605" s="91">
        <v>-9995.52</v>
      </c>
      <c r="J4605" s="91">
        <v>-13691.78</v>
      </c>
      <c r="K4605" s="91">
        <v>-6997.02</v>
      </c>
      <c r="L4605" s="91">
        <v>-5523.89</v>
      </c>
      <c r="M4605" s="91">
        <v>-4504.92</v>
      </c>
      <c r="N4605" s="91">
        <v>-10377.41</v>
      </c>
      <c r="O4605" s="91">
        <v>-15820.85</v>
      </c>
      <c r="P4605" s="91">
        <v>-11956.9</v>
      </c>
      <c r="Q4605" s="91">
        <v>-9602.0300000000007</v>
      </c>
      <c r="R4605" s="91">
        <v>-2896.02</v>
      </c>
      <c r="S4605" s="91">
        <v>-5717.41</v>
      </c>
      <c r="T4605" s="91">
        <v>-4054.88</v>
      </c>
      <c r="U4605" s="91">
        <f t="shared" si="431"/>
        <v>-101138.63000000002</v>
      </c>
      <c r="V4605" s="82" t="str">
        <f t="shared" si="429"/>
        <v>410104760921</v>
      </c>
      <c r="W4605" s="83">
        <f>VLOOKUP(V4605,Factors!$E$6:$H$5950,4,FALSE)</f>
        <v>0.1119</v>
      </c>
      <c r="X4605" t="str">
        <f>VLOOKUP(V4605,Factors!$E$6:$F$5950,2,FALSE)</f>
        <v>customers-all</v>
      </c>
      <c r="Y4605" s="92">
        <f t="shared" si="432"/>
        <v>-11317.412697000002</v>
      </c>
      <c r="Z4605" s="92">
        <f t="shared" si="433"/>
        <v>-89821.217303000012</v>
      </c>
      <c r="AA4605" s="92">
        <f t="shared" si="434"/>
        <v>-101138.63000000002</v>
      </c>
    </row>
    <row r="4606" spans="1:27" x14ac:dyDescent="0.25">
      <c r="A4606" t="s">
        <v>866</v>
      </c>
      <c r="B4606" t="s">
        <v>474</v>
      </c>
      <c r="C4606" t="s">
        <v>475</v>
      </c>
      <c r="D4606" t="s">
        <v>867</v>
      </c>
      <c r="E4606" t="s">
        <v>868</v>
      </c>
      <c r="F4606" t="str">
        <f t="shared" si="430"/>
        <v>1505</v>
      </c>
      <c r="G4606" t="s">
        <v>110</v>
      </c>
      <c r="H4606" t="s">
        <v>111</v>
      </c>
      <c r="I4606" s="91">
        <v>15668.1</v>
      </c>
      <c r="J4606" s="91">
        <v>22906.78</v>
      </c>
      <c r="K4606" s="91">
        <v>22870.9</v>
      </c>
      <c r="L4606" s="91">
        <v>22113.49</v>
      </c>
      <c r="M4606" s="91">
        <v>18527.41</v>
      </c>
      <c r="N4606" s="91">
        <v>7228.66</v>
      </c>
      <c r="O4606" s="91">
        <v>11350.48</v>
      </c>
      <c r="P4606" s="91">
        <v>9025.51</v>
      </c>
      <c r="Q4606" s="91">
        <v>12814.13</v>
      </c>
      <c r="R4606" s="91">
        <v>12777.95</v>
      </c>
      <c r="S4606" s="91">
        <v>10564.35</v>
      </c>
      <c r="T4606" s="91">
        <v>14377.56</v>
      </c>
      <c r="U4606" s="91">
        <f t="shared" si="431"/>
        <v>180225.32</v>
      </c>
      <c r="V4606" s="82" t="str">
        <f t="shared" si="429"/>
        <v>410201505921</v>
      </c>
      <c r="W4606" s="83">
        <f>VLOOKUP(V4606,Factors!$E$6:$H$5950,4,FALSE)</f>
        <v>0.1124</v>
      </c>
      <c r="X4606" t="str">
        <f>VLOOKUP(V4606,Factors!$E$6:$F$5950,2,FALSE)</f>
        <v>3-factor</v>
      </c>
      <c r="Y4606" s="92">
        <f t="shared" si="432"/>
        <v>20257.325968000001</v>
      </c>
      <c r="Z4606" s="92">
        <f t="shared" si="433"/>
        <v>159967.99403200002</v>
      </c>
      <c r="AA4606" s="92">
        <f t="shared" si="434"/>
        <v>180225.32</v>
      </c>
    </row>
    <row r="4607" spans="1:27" x14ac:dyDescent="0.25">
      <c r="A4607" t="s">
        <v>866</v>
      </c>
      <c r="B4607" t="s">
        <v>474</v>
      </c>
      <c r="C4607" t="s">
        <v>475</v>
      </c>
      <c r="D4607" t="s">
        <v>867</v>
      </c>
      <c r="E4607" t="s">
        <v>868</v>
      </c>
      <c r="F4607" t="str">
        <f t="shared" si="430"/>
        <v>1505</v>
      </c>
      <c r="G4607" t="s">
        <v>501</v>
      </c>
      <c r="H4607" t="s">
        <v>502</v>
      </c>
      <c r="I4607" s="91">
        <v>1894.02</v>
      </c>
      <c r="J4607" s="91">
        <v>1816.09</v>
      </c>
      <c r="K4607" s="91">
        <v>1998.09</v>
      </c>
      <c r="L4607" s="91">
        <v>2080.08</v>
      </c>
      <c r="M4607" s="91">
        <v>2041.47</v>
      </c>
      <c r="N4607" s="91">
        <v>1828.53</v>
      </c>
      <c r="O4607" s="91">
        <v>1683.45</v>
      </c>
      <c r="P4607" s="91">
        <v>1993.09</v>
      </c>
      <c r="Q4607" s="91">
        <v>1209.3599999999999</v>
      </c>
      <c r="R4607" s="91">
        <v>2467.1</v>
      </c>
      <c r="S4607" s="91">
        <v>1935</v>
      </c>
      <c r="T4607" s="91">
        <v>677.25</v>
      </c>
      <c r="U4607" s="91">
        <f t="shared" si="431"/>
        <v>21623.53</v>
      </c>
      <c r="V4607" s="82" t="str">
        <f t="shared" si="429"/>
        <v>410201505921</v>
      </c>
      <c r="W4607" s="83">
        <f>VLOOKUP(V4607,Factors!$E$6:$H$5950,4,FALSE)</f>
        <v>0.1124</v>
      </c>
      <c r="X4607" t="str">
        <f>VLOOKUP(V4607,Factors!$E$6:$F$5950,2,FALSE)</f>
        <v>3-factor</v>
      </c>
      <c r="Y4607" s="92">
        <f t="shared" si="432"/>
        <v>2430.4847719999998</v>
      </c>
      <c r="Z4607" s="92">
        <f t="shared" si="433"/>
        <v>19193.045227999999</v>
      </c>
      <c r="AA4607" s="92">
        <f t="shared" si="434"/>
        <v>21623.53</v>
      </c>
    </row>
    <row r="4608" spans="1:27" x14ac:dyDescent="0.25">
      <c r="A4608" t="s">
        <v>866</v>
      </c>
      <c r="B4608" t="s">
        <v>474</v>
      </c>
      <c r="C4608" t="s">
        <v>475</v>
      </c>
      <c r="D4608" t="s">
        <v>867</v>
      </c>
      <c r="E4608" t="s">
        <v>868</v>
      </c>
      <c r="F4608" t="str">
        <f t="shared" si="430"/>
        <v>1505</v>
      </c>
      <c r="G4608" t="s">
        <v>88</v>
      </c>
      <c r="H4608" t="s">
        <v>89</v>
      </c>
      <c r="I4608" s="91">
        <v>3565.81</v>
      </c>
      <c r="J4608" s="91">
        <v>3538.93</v>
      </c>
      <c r="K4608" s="91">
        <v>3668.02</v>
      </c>
      <c r="L4608" s="91">
        <v>3654.87</v>
      </c>
      <c r="M4608" s="91">
        <v>3681</v>
      </c>
      <c r="N4608" s="91">
        <v>2228.48</v>
      </c>
      <c r="O4608" s="91">
        <v>2241.5700000000002</v>
      </c>
      <c r="P4608" s="91">
        <v>2254.61</v>
      </c>
      <c r="Q4608" s="91">
        <v>2215.4299999999998</v>
      </c>
      <c r="R4608" s="91">
        <v>2254.4899999999998</v>
      </c>
      <c r="S4608" s="91">
        <v>2241.59</v>
      </c>
      <c r="T4608" s="91">
        <v>2386.9899999999998</v>
      </c>
      <c r="U4608" s="91">
        <f t="shared" si="431"/>
        <v>33931.79</v>
      </c>
      <c r="V4608" s="82" t="str">
        <f t="shared" si="429"/>
        <v>410201505921</v>
      </c>
      <c r="W4608" s="83">
        <f>VLOOKUP(V4608,Factors!$E$6:$H$5950,4,FALSE)</f>
        <v>0.1124</v>
      </c>
      <c r="X4608" t="str">
        <f>VLOOKUP(V4608,Factors!$E$6:$F$5950,2,FALSE)</f>
        <v>3-factor</v>
      </c>
      <c r="Y4608" s="92">
        <f t="shared" si="432"/>
        <v>3813.933196</v>
      </c>
      <c r="Z4608" s="92">
        <f t="shared" si="433"/>
        <v>30117.856804000003</v>
      </c>
      <c r="AA4608" s="92">
        <f t="shared" si="434"/>
        <v>33931.79</v>
      </c>
    </row>
    <row r="4609" spans="1:27" x14ac:dyDescent="0.25">
      <c r="A4609" t="s">
        <v>866</v>
      </c>
      <c r="B4609" t="s">
        <v>474</v>
      </c>
      <c r="C4609" t="s">
        <v>475</v>
      </c>
      <c r="D4609" t="s">
        <v>867</v>
      </c>
      <c r="E4609" t="s">
        <v>868</v>
      </c>
      <c r="F4609" t="str">
        <f t="shared" si="430"/>
        <v>1505</v>
      </c>
      <c r="G4609" t="s">
        <v>90</v>
      </c>
      <c r="H4609" t="s">
        <v>91</v>
      </c>
      <c r="I4609" s="91">
        <v>13852.57</v>
      </c>
      <c r="J4609" s="91">
        <v>13749.09</v>
      </c>
      <c r="K4609" s="91">
        <v>14250.01</v>
      </c>
      <c r="L4609" s="91">
        <v>14199.32</v>
      </c>
      <c r="M4609" s="91">
        <v>14300.6</v>
      </c>
      <c r="N4609" s="91">
        <v>8657.76</v>
      </c>
      <c r="O4609" s="91">
        <v>8708.43</v>
      </c>
      <c r="P4609" s="91">
        <v>8759.0400000000009</v>
      </c>
      <c r="Q4609" s="91">
        <v>8607.1299999999992</v>
      </c>
      <c r="R4609" s="91">
        <v>8758.9500000000007</v>
      </c>
      <c r="S4609" s="91">
        <v>8708.4500000000007</v>
      </c>
      <c r="T4609" s="91">
        <v>9273.2099999999991</v>
      </c>
      <c r="U4609" s="91">
        <f t="shared" si="431"/>
        <v>131824.56</v>
      </c>
      <c r="V4609" s="82" t="str">
        <f t="shared" si="429"/>
        <v>410201505921</v>
      </c>
      <c r="W4609" s="83">
        <f>VLOOKUP(V4609,Factors!$E$6:$H$5950,4,FALSE)</f>
        <v>0.1124</v>
      </c>
      <c r="X4609" t="str">
        <f>VLOOKUP(V4609,Factors!$E$6:$F$5950,2,FALSE)</f>
        <v>3-factor</v>
      </c>
      <c r="Y4609" s="92">
        <f t="shared" si="432"/>
        <v>14817.080544</v>
      </c>
      <c r="Z4609" s="92">
        <f t="shared" si="433"/>
        <v>117007.479456</v>
      </c>
      <c r="AA4609" s="92">
        <f t="shared" si="434"/>
        <v>131824.56</v>
      </c>
    </row>
    <row r="4610" spans="1:27" x14ac:dyDescent="0.25">
      <c r="A4610" t="s">
        <v>866</v>
      </c>
      <c r="B4610" t="s">
        <v>474</v>
      </c>
      <c r="C4610" t="s">
        <v>475</v>
      </c>
      <c r="D4610" t="s">
        <v>867</v>
      </c>
      <c r="E4610" t="s">
        <v>868</v>
      </c>
      <c r="F4610" t="str">
        <f t="shared" si="430"/>
        <v>1505</v>
      </c>
      <c r="G4610" t="s">
        <v>118</v>
      </c>
      <c r="H4610" t="s">
        <v>119</v>
      </c>
      <c r="I4610" s="91"/>
      <c r="J4610" s="91"/>
      <c r="K4610" s="91"/>
      <c r="L4610" s="91">
        <v>1695</v>
      </c>
      <c r="M4610" s="91">
        <v>5667</v>
      </c>
      <c r="N4610" s="91">
        <v>1195</v>
      </c>
      <c r="O4610" s="91"/>
      <c r="P4610" s="91"/>
      <c r="Q4610" s="91"/>
      <c r="R4610" s="91"/>
      <c r="S4610" s="91"/>
      <c r="T4610" s="91"/>
      <c r="U4610" s="91">
        <f t="shared" si="431"/>
        <v>8557</v>
      </c>
      <c r="V4610" s="82" t="str">
        <f t="shared" si="429"/>
        <v>410201505921</v>
      </c>
      <c r="W4610" s="83">
        <f>VLOOKUP(V4610,Factors!$E$6:$H$5950,4,FALSE)</f>
        <v>0.1124</v>
      </c>
      <c r="X4610" t="str">
        <f>VLOOKUP(V4610,Factors!$E$6:$F$5950,2,FALSE)</f>
        <v>3-factor</v>
      </c>
      <c r="Y4610" s="92">
        <f t="shared" si="432"/>
        <v>961.80679999999995</v>
      </c>
      <c r="Z4610" s="92">
        <f t="shared" si="433"/>
        <v>7595.1931999999997</v>
      </c>
      <c r="AA4610" s="92">
        <f t="shared" si="434"/>
        <v>8557</v>
      </c>
    </row>
    <row r="4611" spans="1:27" x14ac:dyDescent="0.25">
      <c r="A4611" t="s">
        <v>866</v>
      </c>
      <c r="B4611" t="s">
        <v>474</v>
      </c>
      <c r="C4611" t="s">
        <v>475</v>
      </c>
      <c r="D4611" t="s">
        <v>867</v>
      </c>
      <c r="E4611" t="s">
        <v>868</v>
      </c>
      <c r="F4611" t="str">
        <f t="shared" si="430"/>
        <v>1505</v>
      </c>
      <c r="G4611" t="s">
        <v>120</v>
      </c>
      <c r="H4611" t="s">
        <v>121</v>
      </c>
      <c r="I4611" s="91"/>
      <c r="J4611" s="91"/>
      <c r="K4611" s="91"/>
      <c r="L4611" s="91"/>
      <c r="M4611" s="91"/>
      <c r="N4611" s="91">
        <v>17.82</v>
      </c>
      <c r="O4611" s="91"/>
      <c r="P4611" s="91"/>
      <c r="Q4611" s="91"/>
      <c r="R4611" s="91"/>
      <c r="S4611" s="91"/>
      <c r="T4611" s="91"/>
      <c r="U4611" s="91">
        <f t="shared" si="431"/>
        <v>17.82</v>
      </c>
      <c r="V4611" s="82" t="str">
        <f t="shared" si="429"/>
        <v>410201505921</v>
      </c>
      <c r="W4611" s="83">
        <f>VLOOKUP(V4611,Factors!$E$6:$H$5950,4,FALSE)</f>
        <v>0.1124</v>
      </c>
      <c r="X4611" t="str">
        <f>VLOOKUP(V4611,Factors!$E$6:$F$5950,2,FALSE)</f>
        <v>3-factor</v>
      </c>
      <c r="Y4611" s="92">
        <f t="shared" si="432"/>
        <v>2.0029680000000001</v>
      </c>
      <c r="Z4611" s="92">
        <f t="shared" si="433"/>
        <v>15.817032000000001</v>
      </c>
      <c r="AA4611" s="92">
        <f t="shared" si="434"/>
        <v>17.82</v>
      </c>
    </row>
    <row r="4612" spans="1:27" x14ac:dyDescent="0.25">
      <c r="A4612" t="s">
        <v>866</v>
      </c>
      <c r="B4612" t="s">
        <v>474</v>
      </c>
      <c r="C4612" t="s">
        <v>475</v>
      </c>
      <c r="D4612" t="s">
        <v>867</v>
      </c>
      <c r="E4612" t="s">
        <v>868</v>
      </c>
      <c r="F4612" t="str">
        <f t="shared" si="430"/>
        <v>1505</v>
      </c>
      <c r="G4612" t="s">
        <v>361</v>
      </c>
      <c r="H4612" t="s">
        <v>362</v>
      </c>
      <c r="I4612" s="91"/>
      <c r="J4612" s="91">
        <v>49.23</v>
      </c>
      <c r="K4612" s="91"/>
      <c r="L4612" s="91"/>
      <c r="M4612" s="91"/>
      <c r="N4612" s="91"/>
      <c r="O4612" s="91"/>
      <c r="P4612" s="91"/>
      <c r="Q4612" s="91"/>
      <c r="R4612" s="91"/>
      <c r="S4612" s="91"/>
      <c r="T4612" s="91"/>
      <c r="U4612" s="91">
        <f t="shared" si="431"/>
        <v>49.23</v>
      </c>
      <c r="V4612" s="82" t="str">
        <f t="shared" ref="V4612:V4675" si="435">CONCATENATE(B4612,RIGHT(D4612,4),A4612)</f>
        <v>410201505921</v>
      </c>
      <c r="W4612" s="83">
        <f>VLOOKUP(V4612,Factors!$E$6:$H$5950,4,FALSE)</f>
        <v>0.1124</v>
      </c>
      <c r="X4612" t="str">
        <f>VLOOKUP(V4612,Factors!$E$6:$F$5950,2,FALSE)</f>
        <v>3-factor</v>
      </c>
      <c r="Y4612" s="92">
        <f t="shared" si="432"/>
        <v>5.5334519999999996</v>
      </c>
      <c r="Z4612" s="92">
        <f t="shared" si="433"/>
        <v>43.696548</v>
      </c>
      <c r="AA4612" s="92">
        <f t="shared" si="434"/>
        <v>49.23</v>
      </c>
    </row>
    <row r="4613" spans="1:27" x14ac:dyDescent="0.25">
      <c r="A4613" t="s">
        <v>866</v>
      </c>
      <c r="B4613" t="s">
        <v>474</v>
      </c>
      <c r="C4613" t="s">
        <v>475</v>
      </c>
      <c r="D4613" t="s">
        <v>867</v>
      </c>
      <c r="E4613" t="s">
        <v>868</v>
      </c>
      <c r="F4613" t="str">
        <f t="shared" ref="F4613:F4676" si="436">RIGHT(D4613,4)</f>
        <v>1505</v>
      </c>
      <c r="G4613" t="s">
        <v>122</v>
      </c>
      <c r="H4613" t="s">
        <v>123</v>
      </c>
      <c r="I4613" s="91"/>
      <c r="J4613" s="91">
        <v>295</v>
      </c>
      <c r="K4613" s="91"/>
      <c r="L4613" s="91"/>
      <c r="M4613" s="91"/>
      <c r="N4613" s="91"/>
      <c r="O4613" s="91"/>
      <c r="P4613" s="91"/>
      <c r="Q4613" s="91"/>
      <c r="R4613" s="91"/>
      <c r="S4613" s="91"/>
      <c r="T4613" s="91"/>
      <c r="U4613" s="91">
        <f t="shared" ref="U4613:U4676" si="437">SUM(I4613:T4613)</f>
        <v>295</v>
      </c>
      <c r="V4613" s="82" t="str">
        <f t="shared" si="435"/>
        <v>410201505921</v>
      </c>
      <c r="W4613" s="83">
        <f>VLOOKUP(V4613,Factors!$E$6:$H$5950,4,FALSE)</f>
        <v>0.1124</v>
      </c>
      <c r="X4613" t="str">
        <f>VLOOKUP(V4613,Factors!$E$6:$F$5950,2,FALSE)</f>
        <v>3-factor</v>
      </c>
      <c r="Y4613" s="92">
        <f t="shared" si="432"/>
        <v>33.158000000000001</v>
      </c>
      <c r="Z4613" s="92">
        <f t="shared" si="433"/>
        <v>261.84199999999998</v>
      </c>
      <c r="AA4613" s="92">
        <f t="shared" si="434"/>
        <v>295</v>
      </c>
    </row>
    <row r="4614" spans="1:27" x14ac:dyDescent="0.25">
      <c r="A4614" t="s">
        <v>866</v>
      </c>
      <c r="B4614" t="s">
        <v>474</v>
      </c>
      <c r="C4614" t="s">
        <v>475</v>
      </c>
      <c r="D4614" t="s">
        <v>867</v>
      </c>
      <c r="E4614" t="s">
        <v>868</v>
      </c>
      <c r="F4614" t="str">
        <f t="shared" si="436"/>
        <v>1505</v>
      </c>
      <c r="G4614" t="s">
        <v>44</v>
      </c>
      <c r="H4614" t="s">
        <v>45</v>
      </c>
      <c r="I4614" s="91"/>
      <c r="J4614" s="91"/>
      <c r="K4614" s="91"/>
      <c r="L4614" s="91">
        <v>0</v>
      </c>
      <c r="M4614" s="91"/>
      <c r="N4614" s="91"/>
      <c r="O4614" s="91">
        <v>15700</v>
      </c>
      <c r="P4614" s="91">
        <v>2220</v>
      </c>
      <c r="Q4614" s="91">
        <v>19520</v>
      </c>
      <c r="R4614" s="91">
        <v>-36000</v>
      </c>
      <c r="S4614" s="91">
        <v>16440</v>
      </c>
      <c r="T4614" s="91"/>
      <c r="U4614" s="91">
        <f t="shared" si="437"/>
        <v>17880</v>
      </c>
      <c r="V4614" s="82" t="str">
        <f t="shared" si="435"/>
        <v>410201505921</v>
      </c>
      <c r="W4614" s="83">
        <f>VLOOKUP(V4614,Factors!$E$6:$H$5950,4,FALSE)</f>
        <v>0.1124</v>
      </c>
      <c r="X4614" t="str">
        <f>VLOOKUP(V4614,Factors!$E$6:$F$5950,2,FALSE)</f>
        <v>3-factor</v>
      </c>
      <c r="Y4614" s="92">
        <f t="shared" si="432"/>
        <v>2009.712</v>
      </c>
      <c r="Z4614" s="92">
        <f t="shared" si="433"/>
        <v>15870.288</v>
      </c>
      <c r="AA4614" s="92">
        <f t="shared" si="434"/>
        <v>17880</v>
      </c>
    </row>
    <row r="4615" spans="1:27" x14ac:dyDescent="0.25">
      <c r="A4615" t="s">
        <v>866</v>
      </c>
      <c r="B4615" t="s">
        <v>474</v>
      </c>
      <c r="C4615" t="s">
        <v>475</v>
      </c>
      <c r="D4615" t="s">
        <v>867</v>
      </c>
      <c r="E4615" t="s">
        <v>868</v>
      </c>
      <c r="F4615" t="str">
        <f t="shared" si="436"/>
        <v>1505</v>
      </c>
      <c r="G4615" t="s">
        <v>207</v>
      </c>
      <c r="H4615" t="s">
        <v>208</v>
      </c>
      <c r="I4615" s="91"/>
      <c r="J4615" s="91"/>
      <c r="K4615" s="91"/>
      <c r="L4615" s="91">
        <v>97.9</v>
      </c>
      <c r="M4615" s="91"/>
      <c r="N4615" s="91">
        <v>4.33</v>
      </c>
      <c r="O4615" s="91"/>
      <c r="P4615" s="91"/>
      <c r="Q4615" s="91"/>
      <c r="R4615" s="91"/>
      <c r="S4615" s="91"/>
      <c r="T4615" s="91"/>
      <c r="U4615" s="91">
        <f t="shared" si="437"/>
        <v>102.23</v>
      </c>
      <c r="V4615" s="82" t="str">
        <f t="shared" si="435"/>
        <v>410201505921</v>
      </c>
      <c r="W4615" s="83">
        <f>VLOOKUP(V4615,Factors!$E$6:$H$5950,4,FALSE)</f>
        <v>0.1124</v>
      </c>
      <c r="X4615" t="str">
        <f>VLOOKUP(V4615,Factors!$E$6:$F$5950,2,FALSE)</f>
        <v>3-factor</v>
      </c>
      <c r="Y4615" s="92">
        <f t="shared" si="432"/>
        <v>11.490652000000001</v>
      </c>
      <c r="Z4615" s="92">
        <f t="shared" si="433"/>
        <v>90.739348000000007</v>
      </c>
      <c r="AA4615" s="92">
        <f t="shared" si="434"/>
        <v>102.23</v>
      </c>
    </row>
    <row r="4616" spans="1:27" x14ac:dyDescent="0.25">
      <c r="A4616" t="s">
        <v>866</v>
      </c>
      <c r="B4616" t="s">
        <v>474</v>
      </c>
      <c r="C4616" t="s">
        <v>475</v>
      </c>
      <c r="D4616" t="s">
        <v>867</v>
      </c>
      <c r="E4616" t="s">
        <v>868</v>
      </c>
      <c r="F4616" t="str">
        <f t="shared" si="436"/>
        <v>1505</v>
      </c>
      <c r="G4616" t="s">
        <v>213</v>
      </c>
      <c r="H4616" t="s">
        <v>214</v>
      </c>
      <c r="I4616" s="91"/>
      <c r="J4616" s="91"/>
      <c r="K4616" s="91"/>
      <c r="L4616" s="91"/>
      <c r="M4616" s="91"/>
      <c r="N4616" s="91"/>
      <c r="O4616" s="91"/>
      <c r="P4616" s="91"/>
      <c r="Q4616" s="91"/>
      <c r="R4616" s="91">
        <v>104.85</v>
      </c>
      <c r="S4616" s="91">
        <v>106.85</v>
      </c>
      <c r="T4616" s="91">
        <v>106.85</v>
      </c>
      <c r="U4616" s="91">
        <f t="shared" si="437"/>
        <v>318.54999999999995</v>
      </c>
      <c r="V4616" s="82" t="str">
        <f t="shared" si="435"/>
        <v>410201505921</v>
      </c>
      <c r="W4616" s="83">
        <f>VLOOKUP(V4616,Factors!$E$6:$H$5950,4,FALSE)</f>
        <v>0.1124</v>
      </c>
      <c r="X4616" t="str">
        <f>VLOOKUP(V4616,Factors!$E$6:$F$5950,2,FALSE)</f>
        <v>3-factor</v>
      </c>
      <c r="Y4616" s="92">
        <f t="shared" si="432"/>
        <v>35.805019999999992</v>
      </c>
      <c r="Z4616" s="92">
        <f t="shared" si="433"/>
        <v>282.74497999999994</v>
      </c>
      <c r="AA4616" s="92">
        <f t="shared" si="434"/>
        <v>318.54999999999995</v>
      </c>
    </row>
    <row r="4617" spans="1:27" x14ac:dyDescent="0.25">
      <c r="A4617" t="s">
        <v>866</v>
      </c>
      <c r="B4617" t="s">
        <v>474</v>
      </c>
      <c r="C4617" t="s">
        <v>475</v>
      </c>
      <c r="D4617" t="s">
        <v>867</v>
      </c>
      <c r="E4617" t="s">
        <v>868</v>
      </c>
      <c r="F4617" t="str">
        <f t="shared" si="436"/>
        <v>1505</v>
      </c>
      <c r="G4617" t="s">
        <v>71</v>
      </c>
      <c r="H4617" t="s">
        <v>72</v>
      </c>
      <c r="I4617" s="91">
        <v>29.6</v>
      </c>
      <c r="J4617" s="91"/>
      <c r="K4617" s="91"/>
      <c r="L4617" s="91"/>
      <c r="M4617" s="91"/>
      <c r="N4617" s="91"/>
      <c r="O4617" s="91"/>
      <c r="P4617" s="91"/>
      <c r="Q4617" s="91"/>
      <c r="R4617" s="91"/>
      <c r="S4617" s="91"/>
      <c r="T4617" s="91"/>
      <c r="U4617" s="91">
        <f t="shared" si="437"/>
        <v>29.6</v>
      </c>
      <c r="V4617" s="82" t="str">
        <f t="shared" si="435"/>
        <v>410201505921</v>
      </c>
      <c r="W4617" s="83">
        <f>VLOOKUP(V4617,Factors!$E$6:$H$5950,4,FALSE)</f>
        <v>0.1124</v>
      </c>
      <c r="X4617" t="str">
        <f>VLOOKUP(V4617,Factors!$E$6:$F$5950,2,FALSE)</f>
        <v>3-factor</v>
      </c>
      <c r="Y4617" s="92">
        <f t="shared" si="432"/>
        <v>3.3270400000000002</v>
      </c>
      <c r="Z4617" s="92">
        <f t="shared" si="433"/>
        <v>26.272960000000001</v>
      </c>
      <c r="AA4617" s="92">
        <f t="shared" si="434"/>
        <v>29.6</v>
      </c>
    </row>
    <row r="4618" spans="1:27" x14ac:dyDescent="0.25">
      <c r="A4618" t="s">
        <v>866</v>
      </c>
      <c r="B4618" t="s">
        <v>474</v>
      </c>
      <c r="C4618" t="s">
        <v>475</v>
      </c>
      <c r="D4618" t="s">
        <v>867</v>
      </c>
      <c r="E4618" t="s">
        <v>868</v>
      </c>
      <c r="F4618" t="str">
        <f t="shared" si="436"/>
        <v>1505</v>
      </c>
      <c r="G4618" t="s">
        <v>412</v>
      </c>
      <c r="H4618" t="s">
        <v>413</v>
      </c>
      <c r="I4618" s="91"/>
      <c r="J4618" s="91"/>
      <c r="K4618" s="91"/>
      <c r="L4618" s="91"/>
      <c r="M4618" s="91"/>
      <c r="N4618" s="91">
        <v>276.27</v>
      </c>
      <c r="O4618" s="91"/>
      <c r="P4618" s="91"/>
      <c r="Q4618" s="91"/>
      <c r="R4618" s="91">
        <v>276.27</v>
      </c>
      <c r="S4618" s="91"/>
      <c r="T4618" s="91"/>
      <c r="U4618" s="91">
        <f t="shared" si="437"/>
        <v>552.54</v>
      </c>
      <c r="V4618" s="82" t="str">
        <f t="shared" si="435"/>
        <v>410201505921</v>
      </c>
      <c r="W4618" s="83">
        <f>VLOOKUP(V4618,Factors!$E$6:$H$5950,4,FALSE)</f>
        <v>0.1124</v>
      </c>
      <c r="X4618" t="str">
        <f>VLOOKUP(V4618,Factors!$E$6:$F$5950,2,FALSE)</f>
        <v>3-factor</v>
      </c>
      <c r="Y4618" s="92">
        <f t="shared" si="432"/>
        <v>62.105495999999995</v>
      </c>
      <c r="Z4618" s="92">
        <f t="shared" si="433"/>
        <v>490.43450399999995</v>
      </c>
      <c r="AA4618" s="92">
        <f t="shared" si="434"/>
        <v>552.54</v>
      </c>
    </row>
    <row r="4619" spans="1:27" x14ac:dyDescent="0.25">
      <c r="A4619" t="s">
        <v>866</v>
      </c>
      <c r="B4619" t="s">
        <v>474</v>
      </c>
      <c r="C4619" t="s">
        <v>475</v>
      </c>
      <c r="D4619" t="s">
        <v>867</v>
      </c>
      <c r="E4619" t="s">
        <v>868</v>
      </c>
      <c r="F4619" t="str">
        <f t="shared" si="436"/>
        <v>1505</v>
      </c>
      <c r="G4619" t="s">
        <v>102</v>
      </c>
      <c r="H4619" t="s">
        <v>103</v>
      </c>
      <c r="I4619" s="91">
        <v>1473.4</v>
      </c>
      <c r="J4619" s="91">
        <v>1446.93</v>
      </c>
      <c r="K4619" s="91">
        <v>1421.98</v>
      </c>
      <c r="L4619" s="91">
        <v>1585.33</v>
      </c>
      <c r="M4619" s="91">
        <v>1436.62</v>
      </c>
      <c r="N4619" s="91">
        <v>1517.24</v>
      </c>
      <c r="O4619" s="91">
        <v>1517.26</v>
      </c>
      <c r="P4619" s="91">
        <v>1492.45</v>
      </c>
      <c r="Q4619" s="91">
        <v>1640.87</v>
      </c>
      <c r="R4619" s="91">
        <v>1487.82</v>
      </c>
      <c r="S4619" s="91">
        <v>1571.54</v>
      </c>
      <c r="T4619" s="91">
        <v>1474.11</v>
      </c>
      <c r="U4619" s="91">
        <f t="shared" si="437"/>
        <v>18065.550000000003</v>
      </c>
      <c r="V4619" s="82" t="str">
        <f t="shared" si="435"/>
        <v>410201505921</v>
      </c>
      <c r="W4619" s="83">
        <f>VLOOKUP(V4619,Factors!$E$6:$H$5950,4,FALSE)</f>
        <v>0.1124</v>
      </c>
      <c r="X4619" t="str">
        <f>VLOOKUP(V4619,Factors!$E$6:$F$5950,2,FALSE)</f>
        <v>3-factor</v>
      </c>
      <c r="Y4619" s="92">
        <f t="shared" si="432"/>
        <v>2030.5678200000004</v>
      </c>
      <c r="Z4619" s="92">
        <f t="shared" si="433"/>
        <v>16034.982180000003</v>
      </c>
      <c r="AA4619" s="92">
        <f t="shared" si="434"/>
        <v>18065.550000000003</v>
      </c>
    </row>
    <row r="4620" spans="1:27" x14ac:dyDescent="0.25">
      <c r="A4620" t="s">
        <v>866</v>
      </c>
      <c r="B4620" t="s">
        <v>474</v>
      </c>
      <c r="C4620" t="s">
        <v>475</v>
      </c>
      <c r="D4620" t="s">
        <v>867</v>
      </c>
      <c r="E4620" t="s">
        <v>868</v>
      </c>
      <c r="F4620" t="str">
        <f t="shared" si="436"/>
        <v>1505</v>
      </c>
      <c r="G4620" t="s">
        <v>314</v>
      </c>
      <c r="H4620" t="s">
        <v>315</v>
      </c>
      <c r="I4620" s="91"/>
      <c r="J4620" s="91"/>
      <c r="K4620" s="91"/>
      <c r="L4620" s="91"/>
      <c r="M4620" s="91"/>
      <c r="N4620" s="91"/>
      <c r="O4620" s="91"/>
      <c r="P4620" s="91"/>
      <c r="Q4620" s="91"/>
      <c r="R4620" s="91">
        <v>-6.5</v>
      </c>
      <c r="S4620" s="91"/>
      <c r="T4620" s="91"/>
      <c r="U4620" s="91">
        <f t="shared" si="437"/>
        <v>-6.5</v>
      </c>
      <c r="V4620" s="82" t="str">
        <f t="shared" si="435"/>
        <v>410201505921</v>
      </c>
      <c r="W4620" s="83">
        <f>VLOOKUP(V4620,Factors!$E$6:$H$5950,4,FALSE)</f>
        <v>0.1124</v>
      </c>
      <c r="X4620" t="str">
        <f>VLOOKUP(V4620,Factors!$E$6:$F$5950,2,FALSE)</f>
        <v>3-factor</v>
      </c>
      <c r="Y4620" s="92">
        <f t="shared" si="432"/>
        <v>-0.73060000000000003</v>
      </c>
      <c r="Z4620" s="92">
        <f t="shared" si="433"/>
        <v>-5.7694000000000001</v>
      </c>
      <c r="AA4620" s="92">
        <f t="shared" si="434"/>
        <v>-6.5</v>
      </c>
    </row>
    <row r="4621" spans="1:27" x14ac:dyDescent="0.25">
      <c r="A4621" t="s">
        <v>866</v>
      </c>
      <c r="B4621" t="s">
        <v>474</v>
      </c>
      <c r="C4621" t="s">
        <v>475</v>
      </c>
      <c r="D4621" t="s">
        <v>867</v>
      </c>
      <c r="E4621" t="s">
        <v>868</v>
      </c>
      <c r="F4621" t="str">
        <f t="shared" si="436"/>
        <v>1505</v>
      </c>
      <c r="G4621" t="s">
        <v>241</v>
      </c>
      <c r="H4621" t="s">
        <v>242</v>
      </c>
      <c r="I4621" s="91"/>
      <c r="J4621" s="91"/>
      <c r="K4621" s="91">
        <v>20</v>
      </c>
      <c r="L4621" s="91"/>
      <c r="M4621" s="91"/>
      <c r="N4621" s="91">
        <v>730.34</v>
      </c>
      <c r="O4621" s="91"/>
      <c r="P4621" s="91"/>
      <c r="Q4621" s="91"/>
      <c r="R4621" s="91"/>
      <c r="S4621" s="91"/>
      <c r="T4621" s="91"/>
      <c r="U4621" s="91">
        <f t="shared" si="437"/>
        <v>750.34</v>
      </c>
      <c r="V4621" s="82" t="str">
        <f t="shared" si="435"/>
        <v>410201505921</v>
      </c>
      <c r="W4621" s="83">
        <f>VLOOKUP(V4621,Factors!$E$6:$H$5950,4,FALSE)</f>
        <v>0.1124</v>
      </c>
      <c r="X4621" t="str">
        <f>VLOOKUP(V4621,Factors!$E$6:$F$5950,2,FALSE)</f>
        <v>3-factor</v>
      </c>
      <c r="Y4621" s="92">
        <f t="shared" si="432"/>
        <v>84.338216000000003</v>
      </c>
      <c r="Z4621" s="92">
        <f t="shared" si="433"/>
        <v>666.00178400000004</v>
      </c>
      <c r="AA4621" s="92">
        <f t="shared" si="434"/>
        <v>750.34</v>
      </c>
    </row>
    <row r="4622" spans="1:27" x14ac:dyDescent="0.25">
      <c r="A4622" t="s">
        <v>866</v>
      </c>
      <c r="B4622" t="s">
        <v>474</v>
      </c>
      <c r="C4622" t="s">
        <v>475</v>
      </c>
      <c r="D4622" t="s">
        <v>867</v>
      </c>
      <c r="E4622" t="s">
        <v>868</v>
      </c>
      <c r="F4622" t="str">
        <f t="shared" si="436"/>
        <v>1505</v>
      </c>
      <c r="G4622" t="s">
        <v>286</v>
      </c>
      <c r="H4622" t="s">
        <v>287</v>
      </c>
      <c r="I4622" s="91"/>
      <c r="J4622" s="91"/>
      <c r="K4622" s="91"/>
      <c r="L4622" s="91"/>
      <c r="M4622" s="91"/>
      <c r="N4622" s="91"/>
      <c r="O4622" s="91"/>
      <c r="P4622" s="91"/>
      <c r="Q4622" s="91">
        <v>538170.26</v>
      </c>
      <c r="R4622" s="91"/>
      <c r="S4622" s="91"/>
      <c r="T4622" s="91">
        <v>1512.93</v>
      </c>
      <c r="U4622" s="91">
        <f t="shared" si="437"/>
        <v>539683.19000000006</v>
      </c>
      <c r="V4622" s="82" t="str">
        <f t="shared" si="435"/>
        <v>410201505921</v>
      </c>
      <c r="W4622" s="83">
        <f>VLOOKUP(V4622,Factors!$E$6:$H$5950,4,FALSE)</f>
        <v>0.1124</v>
      </c>
      <c r="X4622" t="str">
        <f>VLOOKUP(V4622,Factors!$E$6:$F$5950,2,FALSE)</f>
        <v>3-factor</v>
      </c>
      <c r="Y4622" s="92">
        <f t="shared" si="432"/>
        <v>60660.390556000006</v>
      </c>
      <c r="Z4622" s="92">
        <f t="shared" si="433"/>
        <v>479022.79944400006</v>
      </c>
      <c r="AA4622" s="92">
        <f t="shared" si="434"/>
        <v>539683.19000000006</v>
      </c>
    </row>
    <row r="4623" spans="1:27" x14ac:dyDescent="0.25">
      <c r="A4623" t="s">
        <v>866</v>
      </c>
      <c r="B4623" t="s">
        <v>474</v>
      </c>
      <c r="C4623" t="s">
        <v>475</v>
      </c>
      <c r="D4623" t="s">
        <v>867</v>
      </c>
      <c r="E4623" t="s">
        <v>868</v>
      </c>
      <c r="F4623" t="str">
        <f t="shared" si="436"/>
        <v>1505</v>
      </c>
      <c r="G4623" t="s">
        <v>144</v>
      </c>
      <c r="H4623" t="s">
        <v>145</v>
      </c>
      <c r="I4623" s="91">
        <v>236.5</v>
      </c>
      <c r="J4623" s="91"/>
      <c r="K4623" s="91"/>
      <c r="L4623" s="91">
        <v>85.5</v>
      </c>
      <c r="M4623" s="91">
        <v>267.35000000000002</v>
      </c>
      <c r="N4623" s="91">
        <v>889.19</v>
      </c>
      <c r="O4623" s="91"/>
      <c r="P4623" s="91"/>
      <c r="Q4623" s="91">
        <v>793.77</v>
      </c>
      <c r="R4623" s="91"/>
      <c r="S4623" s="91">
        <v>55.47</v>
      </c>
      <c r="T4623" s="91">
        <v>250.25</v>
      </c>
      <c r="U4623" s="91">
        <f t="shared" si="437"/>
        <v>2578.0299999999997</v>
      </c>
      <c r="V4623" s="82" t="str">
        <f t="shared" si="435"/>
        <v>410201505921</v>
      </c>
      <c r="W4623" s="83">
        <f>VLOOKUP(V4623,Factors!$E$6:$H$5950,4,FALSE)</f>
        <v>0.1124</v>
      </c>
      <c r="X4623" t="str">
        <f>VLOOKUP(V4623,Factors!$E$6:$F$5950,2,FALSE)</f>
        <v>3-factor</v>
      </c>
      <c r="Y4623" s="92">
        <f t="shared" si="432"/>
        <v>289.77057199999996</v>
      </c>
      <c r="Z4623" s="92">
        <f t="shared" si="433"/>
        <v>2288.2594279999998</v>
      </c>
      <c r="AA4623" s="92">
        <f t="shared" si="434"/>
        <v>2578.0299999999997</v>
      </c>
    </row>
    <row r="4624" spans="1:27" x14ac:dyDescent="0.25">
      <c r="A4624" t="s">
        <v>866</v>
      </c>
      <c r="B4624" t="s">
        <v>474</v>
      </c>
      <c r="C4624" t="s">
        <v>475</v>
      </c>
      <c r="D4624" t="s">
        <v>867</v>
      </c>
      <c r="E4624" t="s">
        <v>868</v>
      </c>
      <c r="F4624" t="str">
        <f t="shared" si="436"/>
        <v>1505</v>
      </c>
      <c r="G4624" t="s">
        <v>217</v>
      </c>
      <c r="H4624" t="s">
        <v>218</v>
      </c>
      <c r="I4624" s="91"/>
      <c r="J4624" s="91"/>
      <c r="K4624" s="91"/>
      <c r="L4624" s="91"/>
      <c r="M4624" s="91"/>
      <c r="N4624" s="91">
        <v>1488.25</v>
      </c>
      <c r="O4624" s="91"/>
      <c r="P4624" s="91"/>
      <c r="Q4624" s="91"/>
      <c r="R4624" s="91"/>
      <c r="S4624" s="91"/>
      <c r="T4624" s="91"/>
      <c r="U4624" s="91">
        <f t="shared" si="437"/>
        <v>1488.25</v>
      </c>
      <c r="V4624" s="82" t="str">
        <f t="shared" si="435"/>
        <v>410201505921</v>
      </c>
      <c r="W4624" s="83">
        <f>VLOOKUP(V4624,Factors!$E$6:$H$5950,4,FALSE)</f>
        <v>0.1124</v>
      </c>
      <c r="X4624" t="str">
        <f>VLOOKUP(V4624,Factors!$E$6:$F$5950,2,FALSE)</f>
        <v>3-factor</v>
      </c>
      <c r="Y4624" s="92">
        <f t="shared" si="432"/>
        <v>167.27930000000001</v>
      </c>
      <c r="Z4624" s="92">
        <f t="shared" si="433"/>
        <v>1320.9707000000001</v>
      </c>
      <c r="AA4624" s="92">
        <f t="shared" si="434"/>
        <v>1488.25</v>
      </c>
    </row>
    <row r="4625" spans="1:27" x14ac:dyDescent="0.25">
      <c r="A4625" t="s">
        <v>866</v>
      </c>
      <c r="B4625" t="s">
        <v>474</v>
      </c>
      <c r="C4625" t="s">
        <v>475</v>
      </c>
      <c r="D4625" t="s">
        <v>867</v>
      </c>
      <c r="E4625" t="s">
        <v>868</v>
      </c>
      <c r="F4625" t="str">
        <f t="shared" si="436"/>
        <v>1505</v>
      </c>
      <c r="G4625" t="s">
        <v>146</v>
      </c>
      <c r="H4625" t="s">
        <v>147</v>
      </c>
      <c r="I4625" s="91"/>
      <c r="J4625" s="91"/>
      <c r="K4625" s="91"/>
      <c r="L4625" s="91">
        <v>429</v>
      </c>
      <c r="M4625" s="91"/>
      <c r="N4625" s="91">
        <v>198.42</v>
      </c>
      <c r="O4625" s="91"/>
      <c r="P4625" s="91"/>
      <c r="Q4625" s="91"/>
      <c r="R4625" s="91"/>
      <c r="S4625" s="91"/>
      <c r="T4625" s="91"/>
      <c r="U4625" s="91">
        <f t="shared" si="437"/>
        <v>627.41999999999996</v>
      </c>
      <c r="V4625" s="82" t="str">
        <f t="shared" si="435"/>
        <v>410201505921</v>
      </c>
      <c r="W4625" s="83">
        <f>VLOOKUP(V4625,Factors!$E$6:$H$5950,4,FALSE)</f>
        <v>0.1124</v>
      </c>
      <c r="X4625" t="str">
        <f>VLOOKUP(V4625,Factors!$E$6:$F$5950,2,FALSE)</f>
        <v>3-factor</v>
      </c>
      <c r="Y4625" s="92">
        <f t="shared" si="432"/>
        <v>70.522008</v>
      </c>
      <c r="Z4625" s="92">
        <f t="shared" si="433"/>
        <v>556.89799199999993</v>
      </c>
      <c r="AA4625" s="92">
        <f t="shared" si="434"/>
        <v>627.41999999999996</v>
      </c>
    </row>
    <row r="4626" spans="1:27" x14ac:dyDescent="0.25">
      <c r="A4626" t="s">
        <v>866</v>
      </c>
      <c r="B4626" t="s">
        <v>474</v>
      </c>
      <c r="C4626" t="s">
        <v>475</v>
      </c>
      <c r="D4626" t="s">
        <v>867</v>
      </c>
      <c r="E4626" t="s">
        <v>868</v>
      </c>
      <c r="F4626" t="str">
        <f t="shared" si="436"/>
        <v>1505</v>
      </c>
      <c r="G4626" t="s">
        <v>148</v>
      </c>
      <c r="H4626" t="s">
        <v>149</v>
      </c>
      <c r="I4626" s="91"/>
      <c r="J4626" s="91"/>
      <c r="K4626" s="91"/>
      <c r="L4626" s="91"/>
      <c r="M4626" s="91"/>
      <c r="N4626" s="91"/>
      <c r="O4626" s="91"/>
      <c r="P4626" s="91"/>
      <c r="Q4626" s="91"/>
      <c r="R4626" s="91"/>
      <c r="S4626" s="91">
        <v>183.14</v>
      </c>
      <c r="T4626" s="91"/>
      <c r="U4626" s="91">
        <f t="shared" si="437"/>
        <v>183.14</v>
      </c>
      <c r="V4626" s="82" t="str">
        <f t="shared" si="435"/>
        <v>410201505921</v>
      </c>
      <c r="W4626" s="83">
        <f>VLOOKUP(V4626,Factors!$E$6:$H$5950,4,FALSE)</f>
        <v>0.1124</v>
      </c>
      <c r="X4626" t="str">
        <f>VLOOKUP(V4626,Factors!$E$6:$F$5950,2,FALSE)</f>
        <v>3-factor</v>
      </c>
      <c r="Y4626" s="92">
        <f t="shared" ref="Y4626:Y4689" si="438">U4626*W4626</f>
        <v>20.584935999999999</v>
      </c>
      <c r="Z4626" s="92">
        <f t="shared" ref="Z4626:Z4689" si="439">U4626-Y4626</f>
        <v>162.55506399999999</v>
      </c>
      <c r="AA4626" s="92">
        <f t="shared" ref="AA4626:AA4689" si="440">Y4626+Z4626</f>
        <v>183.14</v>
      </c>
    </row>
    <row r="4627" spans="1:27" x14ac:dyDescent="0.25">
      <c r="A4627" t="s">
        <v>866</v>
      </c>
      <c r="B4627" t="s">
        <v>474</v>
      </c>
      <c r="C4627" t="s">
        <v>475</v>
      </c>
      <c r="D4627" t="s">
        <v>867</v>
      </c>
      <c r="E4627" t="s">
        <v>868</v>
      </c>
      <c r="F4627" t="str">
        <f t="shared" si="436"/>
        <v>1505</v>
      </c>
      <c r="G4627" t="s">
        <v>150</v>
      </c>
      <c r="H4627" t="s">
        <v>151</v>
      </c>
      <c r="I4627" s="91">
        <v>0</v>
      </c>
      <c r="J4627" s="91"/>
      <c r="K4627" s="91"/>
      <c r="L4627" s="91"/>
      <c r="M4627" s="91"/>
      <c r="N4627" s="91">
        <v>275</v>
      </c>
      <c r="O4627" s="91"/>
      <c r="P4627" s="91"/>
      <c r="Q4627" s="91"/>
      <c r="R4627" s="91"/>
      <c r="S4627" s="91"/>
      <c r="T4627" s="91"/>
      <c r="U4627" s="91">
        <f t="shared" si="437"/>
        <v>275</v>
      </c>
      <c r="V4627" s="82" t="str">
        <f t="shared" si="435"/>
        <v>410201505921</v>
      </c>
      <c r="W4627" s="83">
        <f>VLOOKUP(V4627,Factors!$E$6:$H$5950,4,FALSE)</f>
        <v>0.1124</v>
      </c>
      <c r="X4627" t="str">
        <f>VLOOKUP(V4627,Factors!$E$6:$F$5950,2,FALSE)</f>
        <v>3-factor</v>
      </c>
      <c r="Y4627" s="92">
        <f t="shared" si="438"/>
        <v>30.91</v>
      </c>
      <c r="Z4627" s="92">
        <f t="shared" si="439"/>
        <v>244.09</v>
      </c>
      <c r="AA4627" s="92">
        <f t="shared" si="440"/>
        <v>275</v>
      </c>
    </row>
    <row r="4628" spans="1:27" x14ac:dyDescent="0.25">
      <c r="A4628" t="s">
        <v>866</v>
      </c>
      <c r="B4628" t="s">
        <v>474</v>
      </c>
      <c r="C4628" t="s">
        <v>475</v>
      </c>
      <c r="D4628" t="s">
        <v>867</v>
      </c>
      <c r="E4628" t="s">
        <v>868</v>
      </c>
      <c r="F4628" t="str">
        <f t="shared" si="436"/>
        <v>1505</v>
      </c>
      <c r="G4628" t="s">
        <v>152</v>
      </c>
      <c r="H4628" t="s">
        <v>153</v>
      </c>
      <c r="I4628" s="91"/>
      <c r="J4628" s="91"/>
      <c r="K4628" s="91"/>
      <c r="L4628" s="91"/>
      <c r="M4628" s="91"/>
      <c r="N4628" s="91"/>
      <c r="O4628" s="91"/>
      <c r="P4628" s="91"/>
      <c r="Q4628" s="91"/>
      <c r="R4628" s="91"/>
      <c r="S4628" s="91">
        <v>107.95</v>
      </c>
      <c r="T4628" s="91"/>
      <c r="U4628" s="91">
        <f t="shared" si="437"/>
        <v>107.95</v>
      </c>
      <c r="V4628" s="82" t="str">
        <f t="shared" si="435"/>
        <v>410201505921</v>
      </c>
      <c r="W4628" s="83">
        <f>VLOOKUP(V4628,Factors!$E$6:$H$5950,4,FALSE)</f>
        <v>0.1124</v>
      </c>
      <c r="X4628" t="str">
        <f>VLOOKUP(V4628,Factors!$E$6:$F$5950,2,FALSE)</f>
        <v>3-factor</v>
      </c>
      <c r="Y4628" s="92">
        <f t="shared" si="438"/>
        <v>12.13358</v>
      </c>
      <c r="Z4628" s="92">
        <f t="shared" si="439"/>
        <v>95.816420000000008</v>
      </c>
      <c r="AA4628" s="92">
        <f t="shared" si="440"/>
        <v>107.95</v>
      </c>
    </row>
    <row r="4629" spans="1:27" x14ac:dyDescent="0.25">
      <c r="A4629" t="s">
        <v>866</v>
      </c>
      <c r="B4629" t="s">
        <v>474</v>
      </c>
      <c r="C4629" t="s">
        <v>475</v>
      </c>
      <c r="D4629" t="s">
        <v>867</v>
      </c>
      <c r="E4629" t="s">
        <v>868</v>
      </c>
      <c r="F4629" t="str">
        <f t="shared" si="436"/>
        <v>1505</v>
      </c>
      <c r="G4629" t="s">
        <v>166</v>
      </c>
      <c r="H4629" t="s">
        <v>167</v>
      </c>
      <c r="I4629" s="91"/>
      <c r="J4629" s="91"/>
      <c r="K4629" s="91"/>
      <c r="L4629" s="91"/>
      <c r="M4629" s="91"/>
      <c r="N4629" s="91"/>
      <c r="O4629" s="91"/>
      <c r="P4629" s="91"/>
      <c r="Q4629" s="91"/>
      <c r="R4629" s="91"/>
      <c r="S4629" s="91">
        <v>-1046.48</v>
      </c>
      <c r="T4629" s="91"/>
      <c r="U4629" s="91">
        <f t="shared" si="437"/>
        <v>-1046.48</v>
      </c>
      <c r="V4629" s="82" t="str">
        <f t="shared" si="435"/>
        <v>410201505921</v>
      </c>
      <c r="W4629" s="83">
        <f>VLOOKUP(V4629,Factors!$E$6:$H$5950,4,FALSE)</f>
        <v>0.1124</v>
      </c>
      <c r="X4629" t="str">
        <f>VLOOKUP(V4629,Factors!$E$6:$F$5950,2,FALSE)</f>
        <v>3-factor</v>
      </c>
      <c r="Y4629" s="92">
        <f t="shared" si="438"/>
        <v>-117.624352</v>
      </c>
      <c r="Z4629" s="92">
        <f t="shared" si="439"/>
        <v>-928.85564799999997</v>
      </c>
      <c r="AA4629" s="92">
        <f t="shared" si="440"/>
        <v>-1046.48</v>
      </c>
    </row>
    <row r="4630" spans="1:27" x14ac:dyDescent="0.25">
      <c r="A4630" t="s">
        <v>866</v>
      </c>
      <c r="B4630" t="s">
        <v>474</v>
      </c>
      <c r="C4630" t="s">
        <v>475</v>
      </c>
      <c r="D4630" t="s">
        <v>966</v>
      </c>
      <c r="E4630" t="s">
        <v>967</v>
      </c>
      <c r="F4630" t="str">
        <f t="shared" si="436"/>
        <v>1596</v>
      </c>
      <c r="G4630" t="s">
        <v>314</v>
      </c>
      <c r="H4630" t="s">
        <v>315</v>
      </c>
      <c r="I4630" s="91">
        <v>27309.69</v>
      </c>
      <c r="J4630" s="91">
        <v>27309.69</v>
      </c>
      <c r="K4630" s="91">
        <v>27309.69</v>
      </c>
      <c r="L4630" s="91">
        <v>27309.69</v>
      </c>
      <c r="M4630" s="91">
        <v>27309.69</v>
      </c>
      <c r="N4630" s="91">
        <v>28017.69</v>
      </c>
      <c r="O4630" s="91">
        <v>27309.69</v>
      </c>
      <c r="P4630" s="91">
        <v>27309.69</v>
      </c>
      <c r="Q4630" s="91">
        <v>27309.69</v>
      </c>
      <c r="R4630" s="91">
        <v>27309.69</v>
      </c>
      <c r="S4630" s="91">
        <v>27309.69</v>
      </c>
      <c r="T4630" s="91">
        <v>27309.68</v>
      </c>
      <c r="U4630" s="91">
        <f t="shared" si="437"/>
        <v>328424.26999999996</v>
      </c>
      <c r="V4630" s="82" t="str">
        <f t="shared" si="435"/>
        <v>410201596921</v>
      </c>
      <c r="W4630" s="83">
        <f>VLOOKUP(V4630,Factors!$E$6:$H$5950,4,FALSE)</f>
        <v>0.1124</v>
      </c>
      <c r="X4630" t="str">
        <f>VLOOKUP(V4630,Factors!$E$6:$F$5950,2,FALSE)</f>
        <v>3-factor</v>
      </c>
      <c r="Y4630" s="92">
        <f t="shared" si="438"/>
        <v>36914.887947999996</v>
      </c>
      <c r="Z4630" s="92">
        <f t="shared" si="439"/>
        <v>291509.38205199997</v>
      </c>
      <c r="AA4630" s="92">
        <f t="shared" si="440"/>
        <v>328424.26999999996</v>
      </c>
    </row>
    <row r="4631" spans="1:27" x14ac:dyDescent="0.25">
      <c r="A4631" t="s">
        <v>866</v>
      </c>
      <c r="B4631" t="s">
        <v>474</v>
      </c>
      <c r="C4631" t="s">
        <v>475</v>
      </c>
      <c r="D4631" t="s">
        <v>968</v>
      </c>
      <c r="E4631" t="s">
        <v>969</v>
      </c>
      <c r="F4631" t="str">
        <f t="shared" si="436"/>
        <v>4700</v>
      </c>
      <c r="G4631" t="s">
        <v>314</v>
      </c>
      <c r="H4631" t="s">
        <v>315</v>
      </c>
      <c r="I4631" s="91">
        <v>1765.64</v>
      </c>
      <c r="J4631" s="91">
        <v>1765.66</v>
      </c>
      <c r="K4631" s="91">
        <v>1820.94</v>
      </c>
      <c r="L4631" s="91">
        <v>1820.94</v>
      </c>
      <c r="M4631" s="91">
        <v>1820.94</v>
      </c>
      <c r="N4631" s="91">
        <v>1820.94</v>
      </c>
      <c r="O4631" s="91">
        <v>1820.94</v>
      </c>
      <c r="P4631" s="91">
        <v>1820.92</v>
      </c>
      <c r="Q4631" s="91">
        <v>15518.01</v>
      </c>
      <c r="R4631" s="91">
        <v>744.75</v>
      </c>
      <c r="S4631" s="91">
        <v>744.75</v>
      </c>
      <c r="T4631" s="91">
        <v>744.75</v>
      </c>
      <c r="U4631" s="91">
        <f t="shared" si="437"/>
        <v>32209.18</v>
      </c>
      <c r="V4631" s="82" t="str">
        <f t="shared" si="435"/>
        <v>410204700921</v>
      </c>
      <c r="W4631" s="83">
        <f>VLOOKUP(V4631,Factors!$E$6:$H$5950,4,FALSE)</f>
        <v>0.1124</v>
      </c>
      <c r="X4631" t="str">
        <f>VLOOKUP(V4631,Factors!$E$6:$F$5950,2,FALSE)</f>
        <v>3-factor</v>
      </c>
      <c r="Y4631" s="92">
        <f t="shared" si="438"/>
        <v>3620.3118319999999</v>
      </c>
      <c r="Z4631" s="92">
        <f t="shared" si="439"/>
        <v>28588.868168000001</v>
      </c>
      <c r="AA4631" s="92">
        <f t="shared" si="440"/>
        <v>32209.18</v>
      </c>
    </row>
    <row r="4632" spans="1:27" x14ac:dyDescent="0.25">
      <c r="A4632" t="s">
        <v>866</v>
      </c>
      <c r="B4632" t="s">
        <v>474</v>
      </c>
      <c r="C4632" t="s">
        <v>475</v>
      </c>
      <c r="D4632" t="s">
        <v>968</v>
      </c>
      <c r="E4632" t="s">
        <v>969</v>
      </c>
      <c r="F4632" t="str">
        <f t="shared" si="436"/>
        <v>4700</v>
      </c>
      <c r="G4632" t="s">
        <v>241</v>
      </c>
      <c r="H4632" t="s">
        <v>242</v>
      </c>
      <c r="I4632" s="91"/>
      <c r="J4632" s="91"/>
      <c r="K4632" s="91"/>
      <c r="L4632" s="91"/>
      <c r="M4632" s="91"/>
      <c r="N4632" s="91"/>
      <c r="O4632" s="91"/>
      <c r="P4632" s="91"/>
      <c r="Q4632" s="91"/>
      <c r="R4632" s="91"/>
      <c r="S4632" s="91"/>
      <c r="T4632" s="91">
        <v>378.84</v>
      </c>
      <c r="U4632" s="91">
        <f t="shared" si="437"/>
        <v>378.84</v>
      </c>
      <c r="V4632" s="82" t="str">
        <f t="shared" si="435"/>
        <v>410204700921</v>
      </c>
      <c r="W4632" s="83">
        <f>VLOOKUP(V4632,Factors!$E$6:$H$5950,4,FALSE)</f>
        <v>0.1124</v>
      </c>
      <c r="X4632" t="str">
        <f>VLOOKUP(V4632,Factors!$E$6:$F$5950,2,FALSE)</f>
        <v>3-factor</v>
      </c>
      <c r="Y4632" s="92">
        <f t="shared" si="438"/>
        <v>42.581615999999997</v>
      </c>
      <c r="Z4632" s="92">
        <f t="shared" si="439"/>
        <v>336.25838399999998</v>
      </c>
      <c r="AA4632" s="92">
        <f t="shared" si="440"/>
        <v>378.84</v>
      </c>
    </row>
    <row r="4633" spans="1:27" x14ac:dyDescent="0.25">
      <c r="A4633" t="s">
        <v>866</v>
      </c>
      <c r="B4633" t="s">
        <v>474</v>
      </c>
      <c r="C4633" t="s">
        <v>475</v>
      </c>
      <c r="D4633" t="s">
        <v>881</v>
      </c>
      <c r="E4633" t="s">
        <v>882</v>
      </c>
      <c r="F4633" t="str">
        <f t="shared" si="436"/>
        <v>4705</v>
      </c>
      <c r="G4633" t="s">
        <v>110</v>
      </c>
      <c r="H4633" t="s">
        <v>111</v>
      </c>
      <c r="I4633" s="91">
        <v>42437.33</v>
      </c>
      <c r="J4633" s="91">
        <v>43516.7</v>
      </c>
      <c r="K4633" s="91">
        <v>43621.34</v>
      </c>
      <c r="L4633" s="91">
        <v>46358.71</v>
      </c>
      <c r="M4633" s="91">
        <v>42251.47</v>
      </c>
      <c r="N4633" s="91">
        <v>44232.18</v>
      </c>
      <c r="O4633" s="91">
        <v>37700.18</v>
      </c>
      <c r="P4633" s="91">
        <v>51470.3</v>
      </c>
      <c r="Q4633" s="91">
        <v>45755.64</v>
      </c>
      <c r="R4633" s="91">
        <v>50993.37</v>
      </c>
      <c r="S4633" s="91">
        <v>48502.2</v>
      </c>
      <c r="T4633" s="91">
        <v>41746.050000000003</v>
      </c>
      <c r="U4633" s="91">
        <f t="shared" si="437"/>
        <v>538585.47</v>
      </c>
      <c r="V4633" s="82" t="str">
        <f t="shared" si="435"/>
        <v>410204705921</v>
      </c>
      <c r="W4633" s="83">
        <f>VLOOKUP(V4633,Factors!$E$6:$H$5950,4,FALSE)</f>
        <v>0.1124</v>
      </c>
      <c r="X4633" t="str">
        <f>VLOOKUP(V4633,Factors!$E$6:$F$5950,2,FALSE)</f>
        <v>3-factor</v>
      </c>
      <c r="Y4633" s="92">
        <f t="shared" si="438"/>
        <v>60537.006827999998</v>
      </c>
      <c r="Z4633" s="92">
        <f t="shared" si="439"/>
        <v>478048.46317199996</v>
      </c>
      <c r="AA4633" s="92">
        <f t="shared" si="440"/>
        <v>538585.47</v>
      </c>
    </row>
    <row r="4634" spans="1:27" x14ac:dyDescent="0.25">
      <c r="A4634" t="s">
        <v>866</v>
      </c>
      <c r="B4634" t="s">
        <v>474</v>
      </c>
      <c r="C4634" t="s">
        <v>475</v>
      </c>
      <c r="D4634" t="s">
        <v>881</v>
      </c>
      <c r="E4634" t="s">
        <v>882</v>
      </c>
      <c r="F4634" t="str">
        <f t="shared" si="436"/>
        <v>4705</v>
      </c>
      <c r="G4634" t="s">
        <v>493</v>
      </c>
      <c r="H4634" t="s">
        <v>494</v>
      </c>
      <c r="I4634" s="91">
        <v>370.98</v>
      </c>
      <c r="J4634" s="91">
        <v>10.92</v>
      </c>
      <c r="K4634" s="91">
        <v>377.49</v>
      </c>
      <c r="L4634" s="91">
        <v>111.85</v>
      </c>
      <c r="M4634" s="91">
        <v>430.6</v>
      </c>
      <c r="N4634" s="91">
        <v>-150.99</v>
      </c>
      <c r="O4634" s="91"/>
      <c r="P4634" s="91"/>
      <c r="Q4634" s="91"/>
      <c r="R4634" s="91"/>
      <c r="S4634" s="91"/>
      <c r="T4634" s="91"/>
      <c r="U4634" s="91">
        <f t="shared" si="437"/>
        <v>1150.8500000000001</v>
      </c>
      <c r="V4634" s="82" t="str">
        <f t="shared" si="435"/>
        <v>410204705921</v>
      </c>
      <c r="W4634" s="83">
        <f>VLOOKUP(V4634,Factors!$E$6:$H$5950,4,FALSE)</f>
        <v>0.1124</v>
      </c>
      <c r="X4634" t="str">
        <f>VLOOKUP(V4634,Factors!$E$6:$F$5950,2,FALSE)</f>
        <v>3-factor</v>
      </c>
      <c r="Y4634" s="92">
        <f t="shared" si="438"/>
        <v>129.35554000000002</v>
      </c>
      <c r="Z4634" s="92">
        <f t="shared" si="439"/>
        <v>1021.4944600000001</v>
      </c>
      <c r="AA4634" s="92">
        <f t="shared" si="440"/>
        <v>1150.8500000000001</v>
      </c>
    </row>
    <row r="4635" spans="1:27" x14ac:dyDescent="0.25">
      <c r="A4635" t="s">
        <v>866</v>
      </c>
      <c r="B4635" t="s">
        <v>474</v>
      </c>
      <c r="C4635" t="s">
        <v>475</v>
      </c>
      <c r="D4635" t="s">
        <v>881</v>
      </c>
      <c r="E4635" t="s">
        <v>882</v>
      </c>
      <c r="F4635" t="str">
        <f t="shared" si="436"/>
        <v>4705</v>
      </c>
      <c r="G4635" t="s">
        <v>88</v>
      </c>
      <c r="H4635" t="s">
        <v>89</v>
      </c>
      <c r="I4635" s="91">
        <v>6932.67</v>
      </c>
      <c r="J4635" s="91">
        <v>6312.72</v>
      </c>
      <c r="K4635" s="91">
        <v>6325.92</v>
      </c>
      <c r="L4635" s="91">
        <v>6285.74</v>
      </c>
      <c r="M4635" s="91">
        <v>6694.38</v>
      </c>
      <c r="N4635" s="91">
        <v>6213.85</v>
      </c>
      <c r="O4635" s="91">
        <v>6188.09</v>
      </c>
      <c r="P4635" s="91">
        <v>7043.55</v>
      </c>
      <c r="Q4635" s="91">
        <v>7169.24</v>
      </c>
      <c r="R4635" s="91">
        <v>7505.96</v>
      </c>
      <c r="S4635" s="91">
        <v>7550.36</v>
      </c>
      <c r="T4635" s="91">
        <v>7256.75</v>
      </c>
      <c r="U4635" s="91">
        <f t="shared" si="437"/>
        <v>81479.23</v>
      </c>
      <c r="V4635" s="82" t="str">
        <f t="shared" si="435"/>
        <v>410204705921</v>
      </c>
      <c r="W4635" s="83">
        <f>VLOOKUP(V4635,Factors!$E$6:$H$5950,4,FALSE)</f>
        <v>0.1124</v>
      </c>
      <c r="X4635" t="str">
        <f>VLOOKUP(V4635,Factors!$E$6:$F$5950,2,FALSE)</f>
        <v>3-factor</v>
      </c>
      <c r="Y4635" s="92">
        <f t="shared" si="438"/>
        <v>9158.2654519999996</v>
      </c>
      <c r="Z4635" s="92">
        <f t="shared" si="439"/>
        <v>72320.964547999989</v>
      </c>
      <c r="AA4635" s="92">
        <f t="shared" si="440"/>
        <v>81479.229999999981</v>
      </c>
    </row>
    <row r="4636" spans="1:27" x14ac:dyDescent="0.25">
      <c r="A4636" t="s">
        <v>866</v>
      </c>
      <c r="B4636" t="s">
        <v>474</v>
      </c>
      <c r="C4636" t="s">
        <v>475</v>
      </c>
      <c r="D4636" t="s">
        <v>881</v>
      </c>
      <c r="E4636" t="s">
        <v>882</v>
      </c>
      <c r="F4636" t="str">
        <f t="shared" si="436"/>
        <v>4705</v>
      </c>
      <c r="G4636" t="s">
        <v>90</v>
      </c>
      <c r="H4636" t="s">
        <v>91</v>
      </c>
      <c r="I4636" s="91">
        <v>26951.62</v>
      </c>
      <c r="J4636" s="91">
        <v>24526.400000000001</v>
      </c>
      <c r="K4636" s="91">
        <v>24637.360000000001</v>
      </c>
      <c r="L4636" s="91">
        <v>24437.63</v>
      </c>
      <c r="M4636" s="91">
        <v>26077.77</v>
      </c>
      <c r="N4636" s="91">
        <v>24115.06</v>
      </c>
      <c r="O4636" s="91">
        <v>24040.080000000002</v>
      </c>
      <c r="P4636" s="91">
        <v>27363.599999999999</v>
      </c>
      <c r="Q4636" s="91">
        <v>27851.83</v>
      </c>
      <c r="R4636" s="91">
        <v>29160.03</v>
      </c>
      <c r="S4636" s="91">
        <v>29332.51</v>
      </c>
      <c r="T4636" s="91">
        <v>28192.01</v>
      </c>
      <c r="U4636" s="91">
        <f t="shared" si="437"/>
        <v>316685.90000000002</v>
      </c>
      <c r="V4636" s="82" t="str">
        <f t="shared" si="435"/>
        <v>410204705921</v>
      </c>
      <c r="W4636" s="83">
        <f>VLOOKUP(V4636,Factors!$E$6:$H$5950,4,FALSE)</f>
        <v>0.1124</v>
      </c>
      <c r="X4636" t="str">
        <f>VLOOKUP(V4636,Factors!$E$6:$F$5950,2,FALSE)</f>
        <v>3-factor</v>
      </c>
      <c r="Y4636" s="92">
        <f t="shared" si="438"/>
        <v>35595.495160000006</v>
      </c>
      <c r="Z4636" s="92">
        <f t="shared" si="439"/>
        <v>281090.40484000003</v>
      </c>
      <c r="AA4636" s="92">
        <f t="shared" si="440"/>
        <v>316685.90000000002</v>
      </c>
    </row>
    <row r="4637" spans="1:27" x14ac:dyDescent="0.25">
      <c r="A4637" t="s">
        <v>866</v>
      </c>
      <c r="B4637" t="s">
        <v>474</v>
      </c>
      <c r="C4637" t="s">
        <v>475</v>
      </c>
      <c r="D4637" t="s">
        <v>881</v>
      </c>
      <c r="E4637" t="s">
        <v>882</v>
      </c>
      <c r="F4637" t="str">
        <f t="shared" si="436"/>
        <v>4705</v>
      </c>
      <c r="G4637" t="s">
        <v>120</v>
      </c>
      <c r="H4637" t="s">
        <v>121</v>
      </c>
      <c r="I4637" s="91"/>
      <c r="J4637" s="91"/>
      <c r="K4637" s="91"/>
      <c r="L4637" s="91"/>
      <c r="M4637" s="91"/>
      <c r="N4637" s="91">
        <v>19.62</v>
      </c>
      <c r="O4637" s="91"/>
      <c r="P4637" s="91"/>
      <c r="Q4637" s="91">
        <v>37.61</v>
      </c>
      <c r="R4637" s="91"/>
      <c r="S4637" s="91"/>
      <c r="T4637" s="91"/>
      <c r="U4637" s="91">
        <f t="shared" si="437"/>
        <v>57.230000000000004</v>
      </c>
      <c r="V4637" s="82" t="str">
        <f t="shared" si="435"/>
        <v>410204705921</v>
      </c>
      <c r="W4637" s="83">
        <f>VLOOKUP(V4637,Factors!$E$6:$H$5950,4,FALSE)</f>
        <v>0.1124</v>
      </c>
      <c r="X4637" t="str">
        <f>VLOOKUP(V4637,Factors!$E$6:$F$5950,2,FALSE)</f>
        <v>3-factor</v>
      </c>
      <c r="Y4637" s="92">
        <f t="shared" si="438"/>
        <v>6.432652</v>
      </c>
      <c r="Z4637" s="92">
        <f t="shared" si="439"/>
        <v>50.797348000000007</v>
      </c>
      <c r="AA4637" s="92">
        <f t="shared" si="440"/>
        <v>57.230000000000004</v>
      </c>
    </row>
    <row r="4638" spans="1:27" x14ac:dyDescent="0.25">
      <c r="A4638" t="s">
        <v>866</v>
      </c>
      <c r="B4638" t="s">
        <v>474</v>
      </c>
      <c r="C4638" t="s">
        <v>475</v>
      </c>
      <c r="D4638" t="s">
        <v>881</v>
      </c>
      <c r="E4638" t="s">
        <v>882</v>
      </c>
      <c r="F4638" t="str">
        <f t="shared" si="436"/>
        <v>4705</v>
      </c>
      <c r="G4638" t="s">
        <v>71</v>
      </c>
      <c r="H4638" t="s">
        <v>72</v>
      </c>
      <c r="I4638" s="91">
        <v>271.33999999999997</v>
      </c>
      <c r="J4638" s="91">
        <v>31.17</v>
      </c>
      <c r="K4638" s="91">
        <v>99.79</v>
      </c>
      <c r="L4638" s="91">
        <v>38.85</v>
      </c>
      <c r="M4638" s="91">
        <v>31.4</v>
      </c>
      <c r="N4638" s="91">
        <v>102.32</v>
      </c>
      <c r="O4638" s="91">
        <v>31.47</v>
      </c>
      <c r="P4638" s="91"/>
      <c r="Q4638" s="91">
        <v>97.81</v>
      </c>
      <c r="R4638" s="91">
        <v>52.61</v>
      </c>
      <c r="S4638" s="91">
        <v>31.98</v>
      </c>
      <c r="T4638" s="91">
        <v>107</v>
      </c>
      <c r="U4638" s="91">
        <f t="shared" si="437"/>
        <v>895.74000000000012</v>
      </c>
      <c r="V4638" s="82" t="str">
        <f t="shared" si="435"/>
        <v>410204705921</v>
      </c>
      <c r="W4638" s="83">
        <f>VLOOKUP(V4638,Factors!$E$6:$H$5950,4,FALSE)</f>
        <v>0.1124</v>
      </c>
      <c r="X4638" t="str">
        <f>VLOOKUP(V4638,Factors!$E$6:$F$5950,2,FALSE)</f>
        <v>3-factor</v>
      </c>
      <c r="Y4638" s="92">
        <f t="shared" si="438"/>
        <v>100.68117600000001</v>
      </c>
      <c r="Z4638" s="92">
        <f t="shared" si="439"/>
        <v>795.05882400000007</v>
      </c>
      <c r="AA4638" s="92">
        <f t="shared" si="440"/>
        <v>895.74000000000012</v>
      </c>
    </row>
    <row r="4639" spans="1:27" x14ac:dyDescent="0.25">
      <c r="A4639" t="s">
        <v>866</v>
      </c>
      <c r="B4639" t="s">
        <v>474</v>
      </c>
      <c r="C4639" t="s">
        <v>475</v>
      </c>
      <c r="D4639" t="s">
        <v>881</v>
      </c>
      <c r="E4639" t="s">
        <v>882</v>
      </c>
      <c r="F4639" t="str">
        <f t="shared" si="436"/>
        <v>4705</v>
      </c>
      <c r="G4639" t="s">
        <v>136</v>
      </c>
      <c r="H4639" t="s">
        <v>137</v>
      </c>
      <c r="I4639" s="91"/>
      <c r="J4639" s="91"/>
      <c r="K4639" s="91"/>
      <c r="L4639" s="91"/>
      <c r="M4639" s="91"/>
      <c r="N4639" s="91">
        <v>40</v>
      </c>
      <c r="O4639" s="91"/>
      <c r="P4639" s="91"/>
      <c r="Q4639" s="91"/>
      <c r="R4639" s="91"/>
      <c r="S4639" s="91">
        <v>28.4</v>
      </c>
      <c r="T4639" s="91"/>
      <c r="U4639" s="91">
        <f t="shared" si="437"/>
        <v>68.400000000000006</v>
      </c>
      <c r="V4639" s="82" t="str">
        <f t="shared" si="435"/>
        <v>410204705921</v>
      </c>
      <c r="W4639" s="83">
        <f>VLOOKUP(V4639,Factors!$E$6:$H$5950,4,FALSE)</f>
        <v>0.1124</v>
      </c>
      <c r="X4639" t="str">
        <f>VLOOKUP(V4639,Factors!$E$6:$F$5950,2,FALSE)</f>
        <v>3-factor</v>
      </c>
      <c r="Y4639" s="92">
        <f t="shared" si="438"/>
        <v>7.6881600000000008</v>
      </c>
      <c r="Z4639" s="92">
        <f t="shared" si="439"/>
        <v>60.711840000000002</v>
      </c>
      <c r="AA4639" s="92">
        <f t="shared" si="440"/>
        <v>68.400000000000006</v>
      </c>
    </row>
    <row r="4640" spans="1:27" x14ac:dyDescent="0.25">
      <c r="A4640" t="s">
        <v>866</v>
      </c>
      <c r="B4640" t="s">
        <v>474</v>
      </c>
      <c r="C4640" t="s">
        <v>475</v>
      </c>
      <c r="D4640" t="s">
        <v>881</v>
      </c>
      <c r="E4640" t="s">
        <v>882</v>
      </c>
      <c r="F4640" t="str">
        <f t="shared" si="436"/>
        <v>4705</v>
      </c>
      <c r="G4640" t="s">
        <v>102</v>
      </c>
      <c r="H4640" t="s">
        <v>103</v>
      </c>
      <c r="I4640" s="91"/>
      <c r="J4640" s="91"/>
      <c r="K4640" s="91"/>
      <c r="L4640" s="91"/>
      <c r="M4640" s="91"/>
      <c r="N4640" s="91"/>
      <c r="O4640" s="91"/>
      <c r="P4640" s="91">
        <v>12315</v>
      </c>
      <c r="Q4640" s="91"/>
      <c r="R4640" s="91"/>
      <c r="S4640" s="91"/>
      <c r="T4640" s="91"/>
      <c r="U4640" s="91">
        <f t="shared" si="437"/>
        <v>12315</v>
      </c>
      <c r="V4640" s="82" t="str">
        <f t="shared" si="435"/>
        <v>410204705921</v>
      </c>
      <c r="W4640" s="83">
        <f>VLOOKUP(V4640,Factors!$E$6:$H$5950,4,FALSE)</f>
        <v>0.1124</v>
      </c>
      <c r="X4640" t="str">
        <f>VLOOKUP(V4640,Factors!$E$6:$F$5950,2,FALSE)</f>
        <v>3-factor</v>
      </c>
      <c r="Y4640" s="92">
        <f t="shared" si="438"/>
        <v>1384.2059999999999</v>
      </c>
      <c r="Z4640" s="92">
        <f t="shared" si="439"/>
        <v>10930.794</v>
      </c>
      <c r="AA4640" s="92">
        <f t="shared" si="440"/>
        <v>12315</v>
      </c>
    </row>
    <row r="4641" spans="1:27" x14ac:dyDescent="0.25">
      <c r="A4641" t="s">
        <v>866</v>
      </c>
      <c r="B4641" t="s">
        <v>474</v>
      </c>
      <c r="C4641" t="s">
        <v>475</v>
      </c>
      <c r="D4641" t="s">
        <v>881</v>
      </c>
      <c r="E4641" t="s">
        <v>882</v>
      </c>
      <c r="F4641" t="str">
        <f t="shared" si="436"/>
        <v>4705</v>
      </c>
      <c r="G4641" t="s">
        <v>314</v>
      </c>
      <c r="H4641" t="s">
        <v>315</v>
      </c>
      <c r="I4641" s="91">
        <v>43740.71</v>
      </c>
      <c r="J4641" s="91">
        <v>35582.370000000003</v>
      </c>
      <c r="K4641" s="91">
        <v>42125.78</v>
      </c>
      <c r="L4641" s="91">
        <v>24457.62</v>
      </c>
      <c r="M4641" s="91">
        <v>24961.21</v>
      </c>
      <c r="N4641" s="91">
        <v>21884.36</v>
      </c>
      <c r="O4641" s="91">
        <v>29687.69</v>
      </c>
      <c r="P4641" s="91">
        <v>20035.34</v>
      </c>
      <c r="Q4641" s="91">
        <v>21529</v>
      </c>
      <c r="R4641" s="91">
        <v>42589.5</v>
      </c>
      <c r="S4641" s="91">
        <v>49073.81</v>
      </c>
      <c r="T4641" s="91">
        <v>12884.31</v>
      </c>
      <c r="U4641" s="91">
        <f t="shared" si="437"/>
        <v>368551.69999999995</v>
      </c>
      <c r="V4641" s="82" t="str">
        <f t="shared" si="435"/>
        <v>410204705921</v>
      </c>
      <c r="W4641" s="83">
        <f>VLOOKUP(V4641,Factors!$E$6:$H$5950,4,FALSE)</f>
        <v>0.1124</v>
      </c>
      <c r="X4641" t="str">
        <f>VLOOKUP(V4641,Factors!$E$6:$F$5950,2,FALSE)</f>
        <v>3-factor</v>
      </c>
      <c r="Y4641" s="92">
        <f t="shared" si="438"/>
        <v>41425.211079999994</v>
      </c>
      <c r="Z4641" s="92">
        <f t="shared" si="439"/>
        <v>327126.48891999997</v>
      </c>
      <c r="AA4641" s="92">
        <f t="shared" si="440"/>
        <v>368551.69999999995</v>
      </c>
    </row>
    <row r="4642" spans="1:27" x14ac:dyDescent="0.25">
      <c r="A4642" t="s">
        <v>866</v>
      </c>
      <c r="B4642" t="s">
        <v>474</v>
      </c>
      <c r="C4642" t="s">
        <v>475</v>
      </c>
      <c r="D4642" t="s">
        <v>881</v>
      </c>
      <c r="E4642" t="s">
        <v>882</v>
      </c>
      <c r="F4642" t="str">
        <f t="shared" si="436"/>
        <v>4705</v>
      </c>
      <c r="G4642" t="s">
        <v>241</v>
      </c>
      <c r="H4642" t="s">
        <v>242</v>
      </c>
      <c r="I4642" s="91">
        <v>12055.31</v>
      </c>
      <c r="J4642" s="91">
        <v>22906.57</v>
      </c>
      <c r="K4642" s="91">
        <v>45505.93</v>
      </c>
      <c r="L4642" s="91">
        <v>14521.8</v>
      </c>
      <c r="M4642" s="91">
        <v>2369.94</v>
      </c>
      <c r="N4642" s="91">
        <v>32699.72</v>
      </c>
      <c r="O4642" s="91">
        <v>13579.45</v>
      </c>
      <c r="P4642" s="91">
        <v>15993.53</v>
      </c>
      <c r="Q4642" s="91">
        <v>17308.439999999999</v>
      </c>
      <c r="R4642" s="91">
        <v>25407.78</v>
      </c>
      <c r="S4642" s="91">
        <v>19741.07</v>
      </c>
      <c r="T4642" s="91">
        <v>13608.51</v>
      </c>
      <c r="U4642" s="91">
        <f t="shared" si="437"/>
        <v>235698.05000000002</v>
      </c>
      <c r="V4642" s="82" t="str">
        <f t="shared" si="435"/>
        <v>410204705921</v>
      </c>
      <c r="W4642" s="83">
        <f>VLOOKUP(V4642,Factors!$E$6:$H$5950,4,FALSE)</f>
        <v>0.1124</v>
      </c>
      <c r="X4642" t="str">
        <f>VLOOKUP(V4642,Factors!$E$6:$F$5950,2,FALSE)</f>
        <v>3-factor</v>
      </c>
      <c r="Y4642" s="92">
        <f t="shared" si="438"/>
        <v>26492.46082</v>
      </c>
      <c r="Z4642" s="92">
        <f t="shared" si="439"/>
        <v>209205.58918000001</v>
      </c>
      <c r="AA4642" s="92">
        <f t="shared" si="440"/>
        <v>235698.05000000002</v>
      </c>
    </row>
    <row r="4643" spans="1:27" x14ac:dyDescent="0.25">
      <c r="A4643" t="s">
        <v>866</v>
      </c>
      <c r="B4643" t="s">
        <v>474</v>
      </c>
      <c r="C4643" t="s">
        <v>475</v>
      </c>
      <c r="D4643" t="s">
        <v>881</v>
      </c>
      <c r="E4643" t="s">
        <v>882</v>
      </c>
      <c r="F4643" t="str">
        <f t="shared" si="436"/>
        <v>4705</v>
      </c>
      <c r="G4643" t="s">
        <v>144</v>
      </c>
      <c r="H4643" t="s">
        <v>145</v>
      </c>
      <c r="I4643" s="91"/>
      <c r="J4643" s="91"/>
      <c r="K4643" s="91"/>
      <c r="L4643" s="91"/>
      <c r="M4643" s="91"/>
      <c r="N4643" s="91">
        <v>128.05000000000001</v>
      </c>
      <c r="O4643" s="91"/>
      <c r="P4643" s="91"/>
      <c r="Q4643" s="91">
        <v>272.77</v>
      </c>
      <c r="R4643" s="91">
        <v>126.97</v>
      </c>
      <c r="S4643" s="91"/>
      <c r="T4643" s="91">
        <v>23.25</v>
      </c>
      <c r="U4643" s="91">
        <f t="shared" si="437"/>
        <v>551.04</v>
      </c>
      <c r="V4643" s="82" t="str">
        <f t="shared" si="435"/>
        <v>410204705921</v>
      </c>
      <c r="W4643" s="83">
        <f>VLOOKUP(V4643,Factors!$E$6:$H$5950,4,FALSE)</f>
        <v>0.1124</v>
      </c>
      <c r="X4643" t="str">
        <f>VLOOKUP(V4643,Factors!$E$6:$F$5950,2,FALSE)</f>
        <v>3-factor</v>
      </c>
      <c r="Y4643" s="92">
        <f t="shared" si="438"/>
        <v>61.936895999999997</v>
      </c>
      <c r="Z4643" s="92">
        <f t="shared" si="439"/>
        <v>489.10310399999997</v>
      </c>
      <c r="AA4643" s="92">
        <f t="shared" si="440"/>
        <v>551.04</v>
      </c>
    </row>
    <row r="4644" spans="1:27" x14ac:dyDescent="0.25">
      <c r="A4644" t="s">
        <v>866</v>
      </c>
      <c r="B4644" t="s">
        <v>474</v>
      </c>
      <c r="C4644" t="s">
        <v>475</v>
      </c>
      <c r="D4644" t="s">
        <v>881</v>
      </c>
      <c r="E4644" t="s">
        <v>882</v>
      </c>
      <c r="F4644" t="str">
        <f t="shared" si="436"/>
        <v>4705</v>
      </c>
      <c r="G4644" t="s">
        <v>217</v>
      </c>
      <c r="H4644" t="s">
        <v>218</v>
      </c>
      <c r="I4644" s="91"/>
      <c r="J4644" s="91"/>
      <c r="K4644" s="91"/>
      <c r="L4644" s="91"/>
      <c r="M4644" s="91"/>
      <c r="N4644" s="91">
        <v>430.06</v>
      </c>
      <c r="O4644" s="91"/>
      <c r="P4644" s="91"/>
      <c r="Q4644" s="91"/>
      <c r="R4644" s="91"/>
      <c r="S4644" s="91"/>
      <c r="T4644" s="91"/>
      <c r="U4644" s="91">
        <f t="shared" si="437"/>
        <v>430.06</v>
      </c>
      <c r="V4644" s="82" t="str">
        <f t="shared" si="435"/>
        <v>410204705921</v>
      </c>
      <c r="W4644" s="83">
        <f>VLOOKUP(V4644,Factors!$E$6:$H$5950,4,FALSE)</f>
        <v>0.1124</v>
      </c>
      <c r="X4644" t="str">
        <f>VLOOKUP(V4644,Factors!$E$6:$F$5950,2,FALSE)</f>
        <v>3-factor</v>
      </c>
      <c r="Y4644" s="92">
        <f t="shared" si="438"/>
        <v>48.338743999999998</v>
      </c>
      <c r="Z4644" s="92">
        <f t="shared" si="439"/>
        <v>381.72125599999998</v>
      </c>
      <c r="AA4644" s="92">
        <f t="shared" si="440"/>
        <v>430.06</v>
      </c>
    </row>
    <row r="4645" spans="1:27" x14ac:dyDescent="0.25">
      <c r="A4645" t="s">
        <v>866</v>
      </c>
      <c r="B4645" t="s">
        <v>474</v>
      </c>
      <c r="C4645" t="s">
        <v>475</v>
      </c>
      <c r="D4645" t="s">
        <v>881</v>
      </c>
      <c r="E4645" t="s">
        <v>882</v>
      </c>
      <c r="F4645" t="str">
        <f t="shared" si="436"/>
        <v>4705</v>
      </c>
      <c r="G4645" t="s">
        <v>146</v>
      </c>
      <c r="H4645" t="s">
        <v>147</v>
      </c>
      <c r="I4645" s="91"/>
      <c r="J4645" s="91"/>
      <c r="K4645" s="91"/>
      <c r="L4645" s="91">
        <v>190.37</v>
      </c>
      <c r="M4645" s="91"/>
      <c r="N4645" s="91"/>
      <c r="O4645" s="91"/>
      <c r="P4645" s="91"/>
      <c r="Q4645" s="91">
        <v>390.24</v>
      </c>
      <c r="R4645" s="91"/>
      <c r="S4645" s="91"/>
      <c r="T4645" s="91"/>
      <c r="U4645" s="91">
        <f t="shared" si="437"/>
        <v>580.61</v>
      </c>
      <c r="V4645" s="82" t="str">
        <f t="shared" si="435"/>
        <v>410204705921</v>
      </c>
      <c r="W4645" s="83">
        <f>VLOOKUP(V4645,Factors!$E$6:$H$5950,4,FALSE)</f>
        <v>0.1124</v>
      </c>
      <c r="X4645" t="str">
        <f>VLOOKUP(V4645,Factors!$E$6:$F$5950,2,FALSE)</f>
        <v>3-factor</v>
      </c>
      <c r="Y4645" s="92">
        <f t="shared" si="438"/>
        <v>65.260564000000002</v>
      </c>
      <c r="Z4645" s="92">
        <f t="shared" si="439"/>
        <v>515.34943599999997</v>
      </c>
      <c r="AA4645" s="92">
        <f t="shared" si="440"/>
        <v>580.61</v>
      </c>
    </row>
    <row r="4646" spans="1:27" x14ac:dyDescent="0.25">
      <c r="A4646" t="s">
        <v>866</v>
      </c>
      <c r="B4646" t="s">
        <v>474</v>
      </c>
      <c r="C4646" t="s">
        <v>475</v>
      </c>
      <c r="D4646" t="s">
        <v>881</v>
      </c>
      <c r="E4646" t="s">
        <v>882</v>
      </c>
      <c r="F4646" t="str">
        <f t="shared" si="436"/>
        <v>4705</v>
      </c>
      <c r="G4646" t="s">
        <v>148</v>
      </c>
      <c r="H4646" t="s">
        <v>149</v>
      </c>
      <c r="I4646" s="91"/>
      <c r="J4646" s="91"/>
      <c r="K4646" s="91"/>
      <c r="L4646" s="91"/>
      <c r="M4646" s="91"/>
      <c r="N4646" s="91"/>
      <c r="O4646" s="91"/>
      <c r="P4646" s="91"/>
      <c r="Q4646" s="91"/>
      <c r="R4646" s="91">
        <v>451.66</v>
      </c>
      <c r="S4646" s="91">
        <v>0</v>
      </c>
      <c r="T4646" s="91"/>
      <c r="U4646" s="91">
        <f t="shared" si="437"/>
        <v>451.66</v>
      </c>
      <c r="V4646" s="82" t="str">
        <f t="shared" si="435"/>
        <v>410204705921</v>
      </c>
      <c r="W4646" s="83">
        <f>VLOOKUP(V4646,Factors!$E$6:$H$5950,4,FALSE)</f>
        <v>0.1124</v>
      </c>
      <c r="X4646" t="str">
        <f>VLOOKUP(V4646,Factors!$E$6:$F$5950,2,FALSE)</f>
        <v>3-factor</v>
      </c>
      <c r="Y4646" s="92">
        <f t="shared" si="438"/>
        <v>50.766584000000002</v>
      </c>
      <c r="Z4646" s="92">
        <f t="shared" si="439"/>
        <v>400.893416</v>
      </c>
      <c r="AA4646" s="92">
        <f t="shared" si="440"/>
        <v>451.66</v>
      </c>
    </row>
    <row r="4647" spans="1:27" x14ac:dyDescent="0.25">
      <c r="A4647" t="s">
        <v>866</v>
      </c>
      <c r="B4647" t="s">
        <v>474</v>
      </c>
      <c r="C4647" t="s">
        <v>475</v>
      </c>
      <c r="D4647" t="s">
        <v>881</v>
      </c>
      <c r="E4647" t="s">
        <v>882</v>
      </c>
      <c r="F4647" t="str">
        <f t="shared" si="436"/>
        <v>4705</v>
      </c>
      <c r="G4647" t="s">
        <v>166</v>
      </c>
      <c r="H4647" t="s">
        <v>167</v>
      </c>
      <c r="I4647" s="91">
        <v>-3663.6</v>
      </c>
      <c r="J4647" s="91">
        <v>-12078.58</v>
      </c>
      <c r="K4647" s="91">
        <v>-10235.200000000001</v>
      </c>
      <c r="L4647" s="91">
        <v>-8789.94</v>
      </c>
      <c r="M4647" s="91">
        <v>-12183.61</v>
      </c>
      <c r="N4647" s="91">
        <v>-14559.75</v>
      </c>
      <c r="O4647" s="91">
        <v>-10512.44</v>
      </c>
      <c r="P4647" s="91">
        <v>-12651.67</v>
      </c>
      <c r="Q4647" s="91">
        <v>-10935.99</v>
      </c>
      <c r="R4647" s="91">
        <v>-16142.14</v>
      </c>
      <c r="S4647" s="91">
        <v>-18809.099999999999</v>
      </c>
      <c r="T4647" s="91">
        <v>-18590.189999999999</v>
      </c>
      <c r="U4647" s="91">
        <f t="shared" si="437"/>
        <v>-149152.21</v>
      </c>
      <c r="V4647" s="82" t="str">
        <f t="shared" si="435"/>
        <v>410204705921</v>
      </c>
      <c r="W4647" s="83">
        <f>VLOOKUP(V4647,Factors!$E$6:$H$5950,4,FALSE)</f>
        <v>0.1124</v>
      </c>
      <c r="X4647" t="str">
        <f>VLOOKUP(V4647,Factors!$E$6:$F$5950,2,FALSE)</f>
        <v>3-factor</v>
      </c>
      <c r="Y4647" s="92">
        <f t="shared" si="438"/>
        <v>-16764.708404000001</v>
      </c>
      <c r="Z4647" s="92">
        <f t="shared" si="439"/>
        <v>-132387.50159599999</v>
      </c>
      <c r="AA4647" s="92">
        <f t="shared" si="440"/>
        <v>-149152.21</v>
      </c>
    </row>
    <row r="4648" spans="1:27" x14ac:dyDescent="0.25">
      <c r="A4648" t="s">
        <v>866</v>
      </c>
      <c r="B4648" t="s">
        <v>474</v>
      </c>
      <c r="C4648" t="s">
        <v>475</v>
      </c>
      <c r="D4648" t="s">
        <v>970</v>
      </c>
      <c r="E4648" t="s">
        <v>971</v>
      </c>
      <c r="F4648" t="str">
        <f t="shared" si="436"/>
        <v>4715</v>
      </c>
      <c r="G4648" t="s">
        <v>110</v>
      </c>
      <c r="H4648" t="s">
        <v>111</v>
      </c>
      <c r="I4648" s="91">
        <v>6280.91</v>
      </c>
      <c r="J4648" s="91">
        <v>6909</v>
      </c>
      <c r="K4648" s="91">
        <v>6500.76</v>
      </c>
      <c r="L4648" s="91">
        <v>6825.8</v>
      </c>
      <c r="M4648" s="91">
        <v>6527.85</v>
      </c>
      <c r="N4648" s="91">
        <v>7150.84</v>
      </c>
      <c r="O4648" s="91">
        <v>6078.21</v>
      </c>
      <c r="P4648" s="91">
        <v>6453.36</v>
      </c>
      <c r="Q4648" s="91">
        <v>6793.3</v>
      </c>
      <c r="R4648" s="91">
        <v>1950.23</v>
      </c>
      <c r="S4648" s="91"/>
      <c r="T4648" s="91"/>
      <c r="U4648" s="91">
        <f t="shared" si="437"/>
        <v>61470.260000000009</v>
      </c>
      <c r="V4648" s="82" t="str">
        <f t="shared" si="435"/>
        <v>410204715921</v>
      </c>
      <c r="W4648" s="83">
        <f>VLOOKUP(V4648,Factors!$E$6:$H$5950,4,FALSE)</f>
        <v>0.1124</v>
      </c>
      <c r="X4648" t="str">
        <f>VLOOKUP(V4648,Factors!$E$6:$F$5950,2,FALSE)</f>
        <v>3-factor</v>
      </c>
      <c r="Y4648" s="92">
        <f t="shared" si="438"/>
        <v>6909.2572240000009</v>
      </c>
      <c r="Z4648" s="92">
        <f t="shared" si="439"/>
        <v>54561.002776000008</v>
      </c>
      <c r="AA4648" s="92">
        <f t="shared" si="440"/>
        <v>61470.260000000009</v>
      </c>
    </row>
    <row r="4649" spans="1:27" x14ac:dyDescent="0.25">
      <c r="A4649" t="s">
        <v>866</v>
      </c>
      <c r="B4649" t="s">
        <v>474</v>
      </c>
      <c r="C4649" t="s">
        <v>475</v>
      </c>
      <c r="D4649" t="s">
        <v>970</v>
      </c>
      <c r="E4649" t="s">
        <v>971</v>
      </c>
      <c r="F4649" t="str">
        <f t="shared" si="436"/>
        <v>4715</v>
      </c>
      <c r="G4649" t="s">
        <v>88</v>
      </c>
      <c r="H4649" t="s">
        <v>89</v>
      </c>
      <c r="I4649" s="91">
        <v>930.64</v>
      </c>
      <c r="J4649" s="91">
        <v>930.64</v>
      </c>
      <c r="K4649" s="91">
        <v>963.22</v>
      </c>
      <c r="L4649" s="91">
        <v>963.22</v>
      </c>
      <c r="M4649" s="91">
        <v>963.21</v>
      </c>
      <c r="N4649" s="91">
        <v>963.22</v>
      </c>
      <c r="O4649" s="91">
        <v>963.22</v>
      </c>
      <c r="P4649" s="91">
        <v>963.21</v>
      </c>
      <c r="Q4649" s="91">
        <v>963.22</v>
      </c>
      <c r="R4649" s="91">
        <v>481.6</v>
      </c>
      <c r="S4649" s="91"/>
      <c r="T4649" s="91"/>
      <c r="U4649" s="91">
        <f t="shared" si="437"/>
        <v>9085.4000000000015</v>
      </c>
      <c r="V4649" s="82" t="str">
        <f t="shared" si="435"/>
        <v>410204715921</v>
      </c>
      <c r="W4649" s="83">
        <f>VLOOKUP(V4649,Factors!$E$6:$H$5950,4,FALSE)</f>
        <v>0.1124</v>
      </c>
      <c r="X4649" t="str">
        <f>VLOOKUP(V4649,Factors!$E$6:$F$5950,2,FALSE)</f>
        <v>3-factor</v>
      </c>
      <c r="Y4649" s="92">
        <f t="shared" si="438"/>
        <v>1021.1989600000002</v>
      </c>
      <c r="Z4649" s="92">
        <f t="shared" si="439"/>
        <v>8064.2010400000017</v>
      </c>
      <c r="AA4649" s="92">
        <f t="shared" si="440"/>
        <v>9085.4000000000015</v>
      </c>
    </row>
    <row r="4650" spans="1:27" x14ac:dyDescent="0.25">
      <c r="A4650" t="s">
        <v>866</v>
      </c>
      <c r="B4650" t="s">
        <v>474</v>
      </c>
      <c r="C4650" t="s">
        <v>475</v>
      </c>
      <c r="D4650" t="s">
        <v>970</v>
      </c>
      <c r="E4650" t="s">
        <v>971</v>
      </c>
      <c r="F4650" t="str">
        <f t="shared" si="436"/>
        <v>4715</v>
      </c>
      <c r="G4650" t="s">
        <v>90</v>
      </c>
      <c r="H4650" t="s">
        <v>91</v>
      </c>
      <c r="I4650" s="91">
        <v>3615.48</v>
      </c>
      <c r="J4650" s="91">
        <v>3615.48</v>
      </c>
      <c r="K4650" s="91">
        <v>3742.04</v>
      </c>
      <c r="L4650" s="91">
        <v>3742.04</v>
      </c>
      <c r="M4650" s="91">
        <v>3742.05</v>
      </c>
      <c r="N4650" s="91">
        <v>3742.04</v>
      </c>
      <c r="O4650" s="91">
        <v>3742.03</v>
      </c>
      <c r="P4650" s="91">
        <v>3742.04</v>
      </c>
      <c r="Q4650" s="91">
        <v>3742.04</v>
      </c>
      <c r="R4650" s="91">
        <v>1871.01</v>
      </c>
      <c r="S4650" s="91"/>
      <c r="T4650" s="91"/>
      <c r="U4650" s="91">
        <f t="shared" si="437"/>
        <v>35296.25</v>
      </c>
      <c r="V4650" s="82" t="str">
        <f t="shared" si="435"/>
        <v>410204715921</v>
      </c>
      <c r="W4650" s="83">
        <f>VLOOKUP(V4650,Factors!$E$6:$H$5950,4,FALSE)</f>
        <v>0.1124</v>
      </c>
      <c r="X4650" t="str">
        <f>VLOOKUP(V4650,Factors!$E$6:$F$5950,2,FALSE)</f>
        <v>3-factor</v>
      </c>
      <c r="Y4650" s="92">
        <f t="shared" si="438"/>
        <v>3967.2984999999999</v>
      </c>
      <c r="Z4650" s="92">
        <f t="shared" si="439"/>
        <v>31328.951499999999</v>
      </c>
      <c r="AA4650" s="92">
        <f t="shared" si="440"/>
        <v>35296.25</v>
      </c>
    </row>
    <row r="4651" spans="1:27" x14ac:dyDescent="0.25">
      <c r="A4651" t="s">
        <v>866</v>
      </c>
      <c r="B4651" t="s">
        <v>474</v>
      </c>
      <c r="C4651" t="s">
        <v>475</v>
      </c>
      <c r="D4651" t="s">
        <v>970</v>
      </c>
      <c r="E4651" t="s">
        <v>971</v>
      </c>
      <c r="F4651" t="str">
        <f t="shared" si="436"/>
        <v>4715</v>
      </c>
      <c r="G4651" t="s">
        <v>166</v>
      </c>
      <c r="H4651" t="s">
        <v>167</v>
      </c>
      <c r="I4651" s="91">
        <v>-14068</v>
      </c>
      <c r="J4651" s="91">
        <v>-11254.4</v>
      </c>
      <c r="K4651" s="91">
        <v>-11547.2</v>
      </c>
      <c r="L4651" s="91">
        <v>-10969.84</v>
      </c>
      <c r="M4651" s="91">
        <v>-12701.92</v>
      </c>
      <c r="N4651" s="91">
        <v>-12124.56</v>
      </c>
      <c r="O4651" s="91">
        <v>-9815.1200000000008</v>
      </c>
      <c r="P4651" s="91">
        <v>-10969.84</v>
      </c>
      <c r="Q4651" s="91">
        <v>-10969.84</v>
      </c>
      <c r="R4651" s="91">
        <v>-2886.8</v>
      </c>
      <c r="S4651" s="91"/>
      <c r="T4651" s="91"/>
      <c r="U4651" s="91">
        <f t="shared" si="437"/>
        <v>-107307.51999999999</v>
      </c>
      <c r="V4651" s="82" t="str">
        <f t="shared" si="435"/>
        <v>410204715921</v>
      </c>
      <c r="W4651" s="83">
        <f>VLOOKUP(V4651,Factors!$E$6:$H$5950,4,FALSE)</f>
        <v>0.1124</v>
      </c>
      <c r="X4651" t="str">
        <f>VLOOKUP(V4651,Factors!$E$6:$F$5950,2,FALSE)</f>
        <v>3-factor</v>
      </c>
      <c r="Y4651" s="92">
        <f t="shared" si="438"/>
        <v>-12061.365247999998</v>
      </c>
      <c r="Z4651" s="92">
        <f t="shared" si="439"/>
        <v>-95246.154751999988</v>
      </c>
      <c r="AA4651" s="92">
        <f t="shared" si="440"/>
        <v>-107307.51999999999</v>
      </c>
    </row>
    <row r="4652" spans="1:27" x14ac:dyDescent="0.25">
      <c r="A4652" t="s">
        <v>866</v>
      </c>
      <c r="B4652" t="s">
        <v>474</v>
      </c>
      <c r="C4652" t="s">
        <v>475</v>
      </c>
      <c r="D4652" t="s">
        <v>883</v>
      </c>
      <c r="E4652" t="s">
        <v>884</v>
      </c>
      <c r="F4652" t="str">
        <f t="shared" si="436"/>
        <v>4720</v>
      </c>
      <c r="G4652" t="s">
        <v>118</v>
      </c>
      <c r="H4652" t="s">
        <v>119</v>
      </c>
      <c r="I4652" s="91"/>
      <c r="J4652" s="91">
        <v>10577</v>
      </c>
      <c r="K4652" s="91"/>
      <c r="L4652" s="91"/>
      <c r="M4652" s="91"/>
      <c r="N4652" s="91"/>
      <c r="O4652" s="91"/>
      <c r="P4652" s="91"/>
      <c r="Q4652" s="91"/>
      <c r="R4652" s="91"/>
      <c r="S4652" s="91"/>
      <c r="T4652" s="91"/>
      <c r="U4652" s="91">
        <f t="shared" si="437"/>
        <v>10577</v>
      </c>
      <c r="V4652" s="82" t="str">
        <f t="shared" si="435"/>
        <v>410204720921</v>
      </c>
      <c r="W4652" s="83">
        <f>VLOOKUP(V4652,Factors!$E$6:$H$5950,4,FALSE)</f>
        <v>0.1124</v>
      </c>
      <c r="X4652" t="str">
        <f>VLOOKUP(V4652,Factors!$E$6:$F$5950,2,FALSE)</f>
        <v>3-factor</v>
      </c>
      <c r="Y4652" s="92">
        <f t="shared" si="438"/>
        <v>1188.8548000000001</v>
      </c>
      <c r="Z4652" s="92">
        <f t="shared" si="439"/>
        <v>9388.145199999999</v>
      </c>
      <c r="AA4652" s="92">
        <f t="shared" si="440"/>
        <v>10577</v>
      </c>
    </row>
    <row r="4653" spans="1:27" x14ac:dyDescent="0.25">
      <c r="A4653" t="s">
        <v>866</v>
      </c>
      <c r="B4653" t="s">
        <v>474</v>
      </c>
      <c r="C4653" t="s">
        <v>475</v>
      </c>
      <c r="D4653" t="s">
        <v>883</v>
      </c>
      <c r="E4653" t="s">
        <v>884</v>
      </c>
      <c r="F4653" t="str">
        <f t="shared" si="436"/>
        <v>4720</v>
      </c>
      <c r="G4653" t="s">
        <v>120</v>
      </c>
      <c r="H4653" t="s">
        <v>121</v>
      </c>
      <c r="I4653" s="91"/>
      <c r="J4653" s="91"/>
      <c r="K4653" s="91">
        <v>118.81</v>
      </c>
      <c r="L4653" s="91"/>
      <c r="M4653" s="91"/>
      <c r="N4653" s="91"/>
      <c r="O4653" s="91"/>
      <c r="P4653" s="91"/>
      <c r="Q4653" s="91"/>
      <c r="R4653" s="91"/>
      <c r="S4653" s="91"/>
      <c r="T4653" s="91">
        <v>237.4</v>
      </c>
      <c r="U4653" s="91">
        <f t="shared" si="437"/>
        <v>356.21000000000004</v>
      </c>
      <c r="V4653" s="82" t="str">
        <f t="shared" si="435"/>
        <v>410204720921</v>
      </c>
      <c r="W4653" s="83">
        <f>VLOOKUP(V4653,Factors!$E$6:$H$5950,4,FALSE)</f>
        <v>0.1124</v>
      </c>
      <c r="X4653" t="str">
        <f>VLOOKUP(V4653,Factors!$E$6:$F$5950,2,FALSE)</f>
        <v>3-factor</v>
      </c>
      <c r="Y4653" s="92">
        <f t="shared" si="438"/>
        <v>40.038004000000001</v>
      </c>
      <c r="Z4653" s="92">
        <f t="shared" si="439"/>
        <v>316.17199600000004</v>
      </c>
      <c r="AA4653" s="92">
        <f t="shared" si="440"/>
        <v>356.21000000000004</v>
      </c>
    </row>
    <row r="4654" spans="1:27" x14ac:dyDescent="0.25">
      <c r="A4654" t="s">
        <v>866</v>
      </c>
      <c r="B4654" t="s">
        <v>474</v>
      </c>
      <c r="C4654" t="s">
        <v>475</v>
      </c>
      <c r="D4654" t="s">
        <v>883</v>
      </c>
      <c r="E4654" t="s">
        <v>884</v>
      </c>
      <c r="F4654" t="str">
        <f t="shared" si="436"/>
        <v>4720</v>
      </c>
      <c r="G4654" t="s">
        <v>102</v>
      </c>
      <c r="H4654" t="s">
        <v>103</v>
      </c>
      <c r="I4654" s="91"/>
      <c r="J4654" s="91"/>
      <c r="K4654" s="91"/>
      <c r="L4654" s="91"/>
      <c r="M4654" s="91"/>
      <c r="N4654" s="91"/>
      <c r="O4654" s="91"/>
      <c r="P4654" s="91"/>
      <c r="Q4654" s="91">
        <v>0</v>
      </c>
      <c r="R4654" s="91"/>
      <c r="S4654" s="91"/>
      <c r="T4654" s="91"/>
      <c r="U4654" s="91">
        <f t="shared" si="437"/>
        <v>0</v>
      </c>
      <c r="V4654" s="82" t="str">
        <f t="shared" si="435"/>
        <v>410204720921</v>
      </c>
      <c r="W4654" s="83">
        <f>VLOOKUP(V4654,Factors!$E$6:$H$5950,4,FALSE)</f>
        <v>0.1124</v>
      </c>
      <c r="X4654" t="str">
        <f>VLOOKUP(V4654,Factors!$E$6:$F$5950,2,FALSE)</f>
        <v>3-factor</v>
      </c>
      <c r="Y4654" s="92">
        <f t="shared" si="438"/>
        <v>0</v>
      </c>
      <c r="Z4654" s="92">
        <f t="shared" si="439"/>
        <v>0</v>
      </c>
      <c r="AA4654" s="92">
        <f t="shared" si="440"/>
        <v>0</v>
      </c>
    </row>
    <row r="4655" spans="1:27" x14ac:dyDescent="0.25">
      <c r="A4655" t="s">
        <v>866</v>
      </c>
      <c r="B4655" t="s">
        <v>474</v>
      </c>
      <c r="C4655" t="s">
        <v>475</v>
      </c>
      <c r="D4655" t="s">
        <v>883</v>
      </c>
      <c r="E4655" t="s">
        <v>884</v>
      </c>
      <c r="F4655" t="str">
        <f t="shared" si="436"/>
        <v>4720</v>
      </c>
      <c r="G4655" t="s">
        <v>314</v>
      </c>
      <c r="H4655" t="s">
        <v>315</v>
      </c>
      <c r="I4655" s="91">
        <v>171815.87</v>
      </c>
      <c r="J4655" s="91">
        <v>152005.66</v>
      </c>
      <c r="K4655" s="91">
        <v>183907.99</v>
      </c>
      <c r="L4655" s="91">
        <v>155374.16</v>
      </c>
      <c r="M4655" s="91">
        <v>187382.55</v>
      </c>
      <c r="N4655" s="91">
        <v>154582.72</v>
      </c>
      <c r="O4655" s="91">
        <v>174922.53</v>
      </c>
      <c r="P4655" s="91">
        <v>209866.86</v>
      </c>
      <c r="Q4655" s="91">
        <v>217457.91</v>
      </c>
      <c r="R4655" s="91">
        <v>232393.71</v>
      </c>
      <c r="S4655" s="91">
        <v>191575.22</v>
      </c>
      <c r="T4655" s="91">
        <v>182937.63</v>
      </c>
      <c r="U4655" s="91">
        <f t="shared" si="437"/>
        <v>2214222.8099999996</v>
      </c>
      <c r="V4655" s="82" t="str">
        <f t="shared" si="435"/>
        <v>410204720921</v>
      </c>
      <c r="W4655" s="83">
        <f>VLOOKUP(V4655,Factors!$E$6:$H$5950,4,FALSE)</f>
        <v>0.1124</v>
      </c>
      <c r="X4655" t="str">
        <f>VLOOKUP(V4655,Factors!$E$6:$F$5950,2,FALSE)</f>
        <v>3-factor</v>
      </c>
      <c r="Y4655" s="92">
        <f t="shared" si="438"/>
        <v>248878.64384399995</v>
      </c>
      <c r="Z4655" s="92">
        <f t="shared" si="439"/>
        <v>1965344.1661559995</v>
      </c>
      <c r="AA4655" s="92">
        <f t="shared" si="440"/>
        <v>2214222.8099999996</v>
      </c>
    </row>
    <row r="4656" spans="1:27" x14ac:dyDescent="0.25">
      <c r="A4656" t="s">
        <v>866</v>
      </c>
      <c r="B4656" t="s">
        <v>474</v>
      </c>
      <c r="C4656" t="s">
        <v>475</v>
      </c>
      <c r="D4656" t="s">
        <v>883</v>
      </c>
      <c r="E4656" t="s">
        <v>884</v>
      </c>
      <c r="F4656" t="str">
        <f t="shared" si="436"/>
        <v>4720</v>
      </c>
      <c r="G4656" t="s">
        <v>681</v>
      </c>
      <c r="H4656" t="s">
        <v>682</v>
      </c>
      <c r="I4656" s="91"/>
      <c r="J4656" s="91"/>
      <c r="K4656" s="91">
        <v>2363.83</v>
      </c>
      <c r="L4656" s="91">
        <v>-2363.83</v>
      </c>
      <c r="M4656" s="91"/>
      <c r="N4656" s="91"/>
      <c r="O4656" s="91"/>
      <c r="P4656" s="91"/>
      <c r="Q4656" s="91"/>
      <c r="R4656" s="91"/>
      <c r="S4656" s="91"/>
      <c r="T4656" s="91"/>
      <c r="U4656" s="91">
        <f t="shared" si="437"/>
        <v>0</v>
      </c>
      <c r="V4656" s="82" t="str">
        <f t="shared" si="435"/>
        <v>410204720921</v>
      </c>
      <c r="W4656" s="83">
        <f>VLOOKUP(V4656,Factors!$E$6:$H$5950,4,FALSE)</f>
        <v>0.1124</v>
      </c>
      <c r="X4656" t="str">
        <f>VLOOKUP(V4656,Factors!$E$6:$F$5950,2,FALSE)</f>
        <v>3-factor</v>
      </c>
      <c r="Y4656" s="92">
        <f t="shared" si="438"/>
        <v>0</v>
      </c>
      <c r="Z4656" s="92">
        <f t="shared" si="439"/>
        <v>0</v>
      </c>
      <c r="AA4656" s="92">
        <f t="shared" si="440"/>
        <v>0</v>
      </c>
    </row>
    <row r="4657" spans="1:27" x14ac:dyDescent="0.25">
      <c r="A4657" t="s">
        <v>866</v>
      </c>
      <c r="B4657" t="s">
        <v>474</v>
      </c>
      <c r="C4657" t="s">
        <v>475</v>
      </c>
      <c r="D4657" t="s">
        <v>883</v>
      </c>
      <c r="E4657" t="s">
        <v>884</v>
      </c>
      <c r="F4657" t="str">
        <f t="shared" si="436"/>
        <v>4720</v>
      </c>
      <c r="G4657" t="s">
        <v>241</v>
      </c>
      <c r="H4657" t="s">
        <v>242</v>
      </c>
      <c r="I4657" s="91">
        <v>32688.639999999999</v>
      </c>
      <c r="J4657" s="91">
        <v>13173.29</v>
      </c>
      <c r="K4657" s="91">
        <v>13173.29</v>
      </c>
      <c r="L4657" s="91">
        <v>13504.82</v>
      </c>
      <c r="M4657" s="91">
        <v>13293.27</v>
      </c>
      <c r="N4657" s="91">
        <v>15773.4</v>
      </c>
      <c r="O4657" s="91">
        <v>40830.39</v>
      </c>
      <c r="P4657" s="91">
        <v>12829.46</v>
      </c>
      <c r="Q4657" s="91">
        <v>15260.46</v>
      </c>
      <c r="R4657" s="91">
        <v>10229.69</v>
      </c>
      <c r="S4657" s="91">
        <v>20128.2</v>
      </c>
      <c r="T4657" s="91">
        <v>24055.71</v>
      </c>
      <c r="U4657" s="91">
        <f t="shared" si="437"/>
        <v>224940.62</v>
      </c>
      <c r="V4657" s="82" t="str">
        <f t="shared" si="435"/>
        <v>410204720921</v>
      </c>
      <c r="W4657" s="83">
        <f>VLOOKUP(V4657,Factors!$E$6:$H$5950,4,FALSE)</f>
        <v>0.1124</v>
      </c>
      <c r="X4657" t="str">
        <f>VLOOKUP(V4657,Factors!$E$6:$F$5950,2,FALSE)</f>
        <v>3-factor</v>
      </c>
      <c r="Y4657" s="92">
        <f t="shared" si="438"/>
        <v>25283.325688000001</v>
      </c>
      <c r="Z4657" s="92">
        <f t="shared" si="439"/>
        <v>199657.29431199998</v>
      </c>
      <c r="AA4657" s="92">
        <f t="shared" si="440"/>
        <v>224940.62</v>
      </c>
    </row>
    <row r="4658" spans="1:27" x14ac:dyDescent="0.25">
      <c r="A4658" t="s">
        <v>866</v>
      </c>
      <c r="B4658" t="s">
        <v>474</v>
      </c>
      <c r="C4658" t="s">
        <v>475</v>
      </c>
      <c r="D4658" t="s">
        <v>883</v>
      </c>
      <c r="E4658" t="s">
        <v>884</v>
      </c>
      <c r="F4658" t="str">
        <f t="shared" si="436"/>
        <v>4720</v>
      </c>
      <c r="G4658" t="s">
        <v>144</v>
      </c>
      <c r="H4658" t="s">
        <v>145</v>
      </c>
      <c r="I4658" s="91"/>
      <c r="J4658" s="91"/>
      <c r="K4658" s="91"/>
      <c r="L4658" s="91"/>
      <c r="M4658" s="91"/>
      <c r="N4658" s="91"/>
      <c r="O4658" s="91"/>
      <c r="P4658" s="91"/>
      <c r="Q4658" s="91"/>
      <c r="R4658" s="91"/>
      <c r="S4658" s="91"/>
      <c r="T4658" s="91">
        <v>169.78</v>
      </c>
      <c r="U4658" s="91">
        <f t="shared" si="437"/>
        <v>169.78</v>
      </c>
      <c r="V4658" s="82" t="str">
        <f t="shared" si="435"/>
        <v>410204720921</v>
      </c>
      <c r="W4658" s="83">
        <f>VLOOKUP(V4658,Factors!$E$6:$H$5950,4,FALSE)</f>
        <v>0.1124</v>
      </c>
      <c r="X4658" t="str">
        <f>VLOOKUP(V4658,Factors!$E$6:$F$5950,2,FALSE)</f>
        <v>3-factor</v>
      </c>
      <c r="Y4658" s="92">
        <f t="shared" si="438"/>
        <v>19.083272000000001</v>
      </c>
      <c r="Z4658" s="92">
        <f t="shared" si="439"/>
        <v>150.69672800000001</v>
      </c>
      <c r="AA4658" s="92">
        <f t="shared" si="440"/>
        <v>169.78</v>
      </c>
    </row>
    <row r="4659" spans="1:27" x14ac:dyDescent="0.25">
      <c r="A4659" t="s">
        <v>866</v>
      </c>
      <c r="B4659" t="s">
        <v>474</v>
      </c>
      <c r="C4659" t="s">
        <v>475</v>
      </c>
      <c r="D4659" t="s">
        <v>883</v>
      </c>
      <c r="E4659" t="s">
        <v>884</v>
      </c>
      <c r="F4659" t="str">
        <f t="shared" si="436"/>
        <v>4720</v>
      </c>
      <c r="G4659" t="s">
        <v>146</v>
      </c>
      <c r="H4659" t="s">
        <v>147</v>
      </c>
      <c r="I4659" s="91"/>
      <c r="J4659" s="91"/>
      <c r="K4659" s="91"/>
      <c r="L4659" s="91"/>
      <c r="M4659" s="91">
        <v>832.5</v>
      </c>
      <c r="N4659" s="91"/>
      <c r="O4659" s="91">
        <v>217.47</v>
      </c>
      <c r="P4659" s="91"/>
      <c r="Q4659" s="91"/>
      <c r="R4659" s="91"/>
      <c r="S4659" s="91"/>
      <c r="T4659" s="91"/>
      <c r="U4659" s="91">
        <f t="shared" si="437"/>
        <v>1049.97</v>
      </c>
      <c r="V4659" s="82" t="str">
        <f t="shared" si="435"/>
        <v>410204720921</v>
      </c>
      <c r="W4659" s="83">
        <f>VLOOKUP(V4659,Factors!$E$6:$H$5950,4,FALSE)</f>
        <v>0.1124</v>
      </c>
      <c r="X4659" t="str">
        <f>VLOOKUP(V4659,Factors!$E$6:$F$5950,2,FALSE)</f>
        <v>3-factor</v>
      </c>
      <c r="Y4659" s="92">
        <f t="shared" si="438"/>
        <v>118.016628</v>
      </c>
      <c r="Z4659" s="92">
        <f t="shared" si="439"/>
        <v>931.95337200000006</v>
      </c>
      <c r="AA4659" s="92">
        <f t="shared" si="440"/>
        <v>1049.97</v>
      </c>
    </row>
    <row r="4660" spans="1:27" x14ac:dyDescent="0.25">
      <c r="A4660" t="s">
        <v>866</v>
      </c>
      <c r="B4660" t="s">
        <v>474</v>
      </c>
      <c r="C4660" t="s">
        <v>475</v>
      </c>
      <c r="D4660" t="s">
        <v>883</v>
      </c>
      <c r="E4660" t="s">
        <v>884</v>
      </c>
      <c r="F4660" t="str">
        <f t="shared" si="436"/>
        <v>4720</v>
      </c>
      <c r="G4660" t="s">
        <v>166</v>
      </c>
      <c r="H4660" t="s">
        <v>167</v>
      </c>
      <c r="I4660" s="91"/>
      <c r="J4660" s="91"/>
      <c r="K4660" s="91"/>
      <c r="L4660" s="91"/>
      <c r="M4660" s="91"/>
      <c r="N4660" s="91">
        <v>-144.34</v>
      </c>
      <c r="O4660" s="91"/>
      <c r="P4660" s="91"/>
      <c r="Q4660" s="91"/>
      <c r="R4660" s="91"/>
      <c r="S4660" s="91"/>
      <c r="T4660" s="91"/>
      <c r="U4660" s="91">
        <f t="shared" si="437"/>
        <v>-144.34</v>
      </c>
      <c r="V4660" s="82" t="str">
        <f t="shared" si="435"/>
        <v>410204720921</v>
      </c>
      <c r="W4660" s="83">
        <f>VLOOKUP(V4660,Factors!$E$6:$H$5950,4,FALSE)</f>
        <v>0.1124</v>
      </c>
      <c r="X4660" t="str">
        <f>VLOOKUP(V4660,Factors!$E$6:$F$5950,2,FALSE)</f>
        <v>3-factor</v>
      </c>
      <c r="Y4660" s="92">
        <f t="shared" si="438"/>
        <v>-16.223815999999999</v>
      </c>
      <c r="Z4660" s="92">
        <f t="shared" si="439"/>
        <v>-128.116184</v>
      </c>
      <c r="AA4660" s="92">
        <f t="shared" si="440"/>
        <v>-144.34</v>
      </c>
    </row>
    <row r="4661" spans="1:27" x14ac:dyDescent="0.25">
      <c r="A4661" t="s">
        <v>866</v>
      </c>
      <c r="B4661" t="s">
        <v>474</v>
      </c>
      <c r="C4661" t="s">
        <v>475</v>
      </c>
      <c r="D4661" t="s">
        <v>885</v>
      </c>
      <c r="E4661" t="s">
        <v>886</v>
      </c>
      <c r="F4661" t="str">
        <f t="shared" si="436"/>
        <v>4735</v>
      </c>
      <c r="G4661" t="s">
        <v>314</v>
      </c>
      <c r="H4661" t="s">
        <v>315</v>
      </c>
      <c r="I4661" s="91">
        <v>24095.85</v>
      </c>
      <c r="J4661" s="91">
        <v>24095.85</v>
      </c>
      <c r="K4661" s="91">
        <v>24195.85</v>
      </c>
      <c r="L4661" s="91">
        <v>24095.85</v>
      </c>
      <c r="M4661" s="91">
        <v>24195.85</v>
      </c>
      <c r="N4661" s="91">
        <v>24322.84</v>
      </c>
      <c r="O4661" s="91">
        <v>26790.85</v>
      </c>
      <c r="P4661" s="91">
        <v>24095.85</v>
      </c>
      <c r="Q4661" s="91">
        <v>24095.85</v>
      </c>
      <c r="R4661" s="91">
        <v>24095.85</v>
      </c>
      <c r="S4661" s="91">
        <v>24095.85</v>
      </c>
      <c r="T4661" s="91">
        <v>30500.81</v>
      </c>
      <c r="U4661" s="91">
        <f t="shared" si="437"/>
        <v>298677.15000000002</v>
      </c>
      <c r="V4661" s="82" t="str">
        <f t="shared" si="435"/>
        <v>410204735921</v>
      </c>
      <c r="W4661" s="83">
        <f>VLOOKUP(V4661,Factors!$E$6:$H$5950,4,FALSE)</f>
        <v>0.1124</v>
      </c>
      <c r="X4661" t="str">
        <f>VLOOKUP(V4661,Factors!$E$6:$F$5950,2,FALSE)</f>
        <v>3-factor</v>
      </c>
      <c r="Y4661" s="92">
        <f t="shared" si="438"/>
        <v>33571.311659999999</v>
      </c>
      <c r="Z4661" s="92">
        <f t="shared" si="439"/>
        <v>265105.83834000002</v>
      </c>
      <c r="AA4661" s="92">
        <f t="shared" si="440"/>
        <v>298677.15000000002</v>
      </c>
    </row>
    <row r="4662" spans="1:27" x14ac:dyDescent="0.25">
      <c r="A4662" t="s">
        <v>866</v>
      </c>
      <c r="B4662" t="s">
        <v>474</v>
      </c>
      <c r="C4662" t="s">
        <v>475</v>
      </c>
      <c r="D4662" t="s">
        <v>885</v>
      </c>
      <c r="E4662" t="s">
        <v>886</v>
      </c>
      <c r="F4662" t="str">
        <f t="shared" si="436"/>
        <v>4735</v>
      </c>
      <c r="G4662" t="s">
        <v>241</v>
      </c>
      <c r="H4662" t="s">
        <v>242</v>
      </c>
      <c r="I4662" s="91"/>
      <c r="J4662" s="91"/>
      <c r="K4662" s="91">
        <v>8359.5499999999993</v>
      </c>
      <c r="L4662" s="91"/>
      <c r="M4662" s="91"/>
      <c r="N4662" s="91"/>
      <c r="O4662" s="91"/>
      <c r="P4662" s="91"/>
      <c r="Q4662" s="91"/>
      <c r="R4662" s="91"/>
      <c r="S4662" s="91"/>
      <c r="T4662" s="91">
        <v>3738.86</v>
      </c>
      <c r="U4662" s="91">
        <f t="shared" si="437"/>
        <v>12098.41</v>
      </c>
      <c r="V4662" s="82" t="str">
        <f t="shared" si="435"/>
        <v>410204735921</v>
      </c>
      <c r="W4662" s="83">
        <f>VLOOKUP(V4662,Factors!$E$6:$H$5950,4,FALSE)</f>
        <v>0.1124</v>
      </c>
      <c r="X4662" t="str">
        <f>VLOOKUP(V4662,Factors!$E$6:$F$5950,2,FALSE)</f>
        <v>3-factor</v>
      </c>
      <c r="Y4662" s="92">
        <f t="shared" si="438"/>
        <v>1359.8612840000001</v>
      </c>
      <c r="Z4662" s="92">
        <f t="shared" si="439"/>
        <v>10738.548715999999</v>
      </c>
      <c r="AA4662" s="92">
        <f t="shared" si="440"/>
        <v>12098.41</v>
      </c>
    </row>
    <row r="4663" spans="1:27" x14ac:dyDescent="0.25">
      <c r="A4663" t="s">
        <v>866</v>
      </c>
      <c r="B4663" t="s">
        <v>474</v>
      </c>
      <c r="C4663" t="s">
        <v>475</v>
      </c>
      <c r="D4663" t="s">
        <v>964</v>
      </c>
      <c r="E4663" t="s">
        <v>965</v>
      </c>
      <c r="F4663" t="str">
        <f t="shared" si="436"/>
        <v>4750</v>
      </c>
      <c r="G4663" t="s">
        <v>128</v>
      </c>
      <c r="H4663" t="s">
        <v>129</v>
      </c>
      <c r="I4663" s="91"/>
      <c r="J4663" s="91"/>
      <c r="K4663" s="91"/>
      <c r="L4663" s="91"/>
      <c r="M4663" s="91"/>
      <c r="N4663" s="91"/>
      <c r="O4663" s="91"/>
      <c r="P4663" s="91"/>
      <c r="Q4663" s="91">
        <v>1808.4</v>
      </c>
      <c r="R4663" s="91"/>
      <c r="S4663" s="91"/>
      <c r="T4663" s="91"/>
      <c r="U4663" s="91">
        <f t="shared" si="437"/>
        <v>1808.4</v>
      </c>
      <c r="V4663" s="82" t="str">
        <f t="shared" si="435"/>
        <v>410204750921</v>
      </c>
      <c r="W4663" s="83">
        <f>VLOOKUP(V4663,Factors!$E$6:$H$5950,4,FALSE)</f>
        <v>0.1124</v>
      </c>
      <c r="X4663" t="str">
        <f>VLOOKUP(V4663,Factors!$E$6:$F$5950,2,FALSE)</f>
        <v>3-factor</v>
      </c>
      <c r="Y4663" s="92">
        <f t="shared" si="438"/>
        <v>203.26416</v>
      </c>
      <c r="Z4663" s="92">
        <f t="shared" si="439"/>
        <v>1605.1358400000001</v>
      </c>
      <c r="AA4663" s="92">
        <f t="shared" si="440"/>
        <v>1808.4</v>
      </c>
    </row>
    <row r="4664" spans="1:27" x14ac:dyDescent="0.25">
      <c r="A4664" t="s">
        <v>866</v>
      </c>
      <c r="B4664" t="s">
        <v>474</v>
      </c>
      <c r="C4664" t="s">
        <v>475</v>
      </c>
      <c r="D4664" t="s">
        <v>964</v>
      </c>
      <c r="E4664" t="s">
        <v>965</v>
      </c>
      <c r="F4664" t="str">
        <f t="shared" si="436"/>
        <v>4750</v>
      </c>
      <c r="G4664" t="s">
        <v>314</v>
      </c>
      <c r="H4664" t="s">
        <v>315</v>
      </c>
      <c r="I4664" s="91">
        <v>10858.4</v>
      </c>
      <c r="J4664" s="91">
        <v>3123.4</v>
      </c>
      <c r="K4664" s="91">
        <v>21160.11</v>
      </c>
      <c r="L4664" s="91">
        <v>3123.4</v>
      </c>
      <c r="M4664" s="91">
        <v>9578.68</v>
      </c>
      <c r="N4664" s="91">
        <v>10753.68</v>
      </c>
      <c r="O4664" s="91">
        <v>9578.68</v>
      </c>
      <c r="P4664" s="91">
        <v>12943.68</v>
      </c>
      <c r="Q4664" s="91">
        <v>17209.64</v>
      </c>
      <c r="R4664" s="91">
        <v>14537.44</v>
      </c>
      <c r="S4664" s="91">
        <v>26514.84</v>
      </c>
      <c r="T4664" s="91">
        <v>25368.34</v>
      </c>
      <c r="U4664" s="91">
        <f t="shared" si="437"/>
        <v>164750.29</v>
      </c>
      <c r="V4664" s="82" t="str">
        <f t="shared" si="435"/>
        <v>410204750921</v>
      </c>
      <c r="W4664" s="83">
        <f>VLOOKUP(V4664,Factors!$E$6:$H$5950,4,FALSE)</f>
        <v>0.1124</v>
      </c>
      <c r="X4664" t="str">
        <f>VLOOKUP(V4664,Factors!$E$6:$F$5950,2,FALSE)</f>
        <v>3-factor</v>
      </c>
      <c r="Y4664" s="92">
        <f t="shared" si="438"/>
        <v>18517.932596000002</v>
      </c>
      <c r="Z4664" s="92">
        <f t="shared" si="439"/>
        <v>146232.35740400001</v>
      </c>
      <c r="AA4664" s="92">
        <f t="shared" si="440"/>
        <v>164750.29</v>
      </c>
    </row>
    <row r="4665" spans="1:27" x14ac:dyDescent="0.25">
      <c r="A4665" t="s">
        <v>866</v>
      </c>
      <c r="B4665" t="s">
        <v>474</v>
      </c>
      <c r="C4665" t="s">
        <v>475</v>
      </c>
      <c r="D4665" t="s">
        <v>964</v>
      </c>
      <c r="E4665" t="s">
        <v>965</v>
      </c>
      <c r="F4665" t="str">
        <f t="shared" si="436"/>
        <v>4750</v>
      </c>
      <c r="G4665" t="s">
        <v>241</v>
      </c>
      <c r="H4665" t="s">
        <v>242</v>
      </c>
      <c r="I4665" s="91">
        <v>4246.29</v>
      </c>
      <c r="J4665" s="91">
        <v>4272.04</v>
      </c>
      <c r="K4665" s="91">
        <v>4390.3500000000004</v>
      </c>
      <c r="L4665" s="91">
        <v>4298.51</v>
      </c>
      <c r="M4665" s="91">
        <v>10336.459999999999</v>
      </c>
      <c r="N4665" s="91">
        <v>3070.77</v>
      </c>
      <c r="O4665" s="91">
        <v>4275.82</v>
      </c>
      <c r="P4665" s="91">
        <v>5390.1</v>
      </c>
      <c r="Q4665" s="91">
        <v>12098.01</v>
      </c>
      <c r="R4665" s="91">
        <v>10703.58</v>
      </c>
      <c r="S4665" s="91">
        <v>16217.38</v>
      </c>
      <c r="T4665" s="91">
        <v>10739.48</v>
      </c>
      <c r="U4665" s="91">
        <f t="shared" si="437"/>
        <v>90038.790000000008</v>
      </c>
      <c r="V4665" s="82" t="str">
        <f t="shared" si="435"/>
        <v>410204750921</v>
      </c>
      <c r="W4665" s="83">
        <f>VLOOKUP(V4665,Factors!$E$6:$H$5950,4,FALSE)</f>
        <v>0.1124</v>
      </c>
      <c r="X4665" t="str">
        <f>VLOOKUP(V4665,Factors!$E$6:$F$5950,2,FALSE)</f>
        <v>3-factor</v>
      </c>
      <c r="Y4665" s="92">
        <f t="shared" si="438"/>
        <v>10120.359996000001</v>
      </c>
      <c r="Z4665" s="92">
        <f t="shared" si="439"/>
        <v>79918.430004000009</v>
      </c>
      <c r="AA4665" s="92">
        <f t="shared" si="440"/>
        <v>90038.790000000008</v>
      </c>
    </row>
    <row r="4666" spans="1:27" x14ac:dyDescent="0.25">
      <c r="A4666" t="s">
        <v>866</v>
      </c>
      <c r="B4666" t="s">
        <v>474</v>
      </c>
      <c r="C4666" t="s">
        <v>475</v>
      </c>
      <c r="D4666" t="s">
        <v>964</v>
      </c>
      <c r="E4666" t="s">
        <v>965</v>
      </c>
      <c r="F4666" t="str">
        <f t="shared" si="436"/>
        <v>4750</v>
      </c>
      <c r="G4666" t="s">
        <v>146</v>
      </c>
      <c r="H4666" t="s">
        <v>147</v>
      </c>
      <c r="I4666" s="91">
        <v>411.5</v>
      </c>
      <c r="J4666" s="91"/>
      <c r="K4666" s="91"/>
      <c r="L4666" s="91"/>
      <c r="M4666" s="91"/>
      <c r="N4666" s="91"/>
      <c r="O4666" s="91"/>
      <c r="P4666" s="91"/>
      <c r="Q4666" s="91"/>
      <c r="R4666" s="91"/>
      <c r="S4666" s="91"/>
      <c r="T4666" s="91"/>
      <c r="U4666" s="91">
        <f t="shared" si="437"/>
        <v>411.5</v>
      </c>
      <c r="V4666" s="82" t="str">
        <f t="shared" si="435"/>
        <v>410204750921</v>
      </c>
      <c r="W4666" s="83">
        <f>VLOOKUP(V4666,Factors!$E$6:$H$5950,4,FALSE)</f>
        <v>0.1124</v>
      </c>
      <c r="X4666" t="str">
        <f>VLOOKUP(V4666,Factors!$E$6:$F$5950,2,FALSE)</f>
        <v>3-factor</v>
      </c>
      <c r="Y4666" s="92">
        <f t="shared" si="438"/>
        <v>46.252600000000001</v>
      </c>
      <c r="Z4666" s="92">
        <f t="shared" si="439"/>
        <v>365.24739999999997</v>
      </c>
      <c r="AA4666" s="92">
        <f t="shared" si="440"/>
        <v>411.5</v>
      </c>
    </row>
    <row r="4667" spans="1:27" x14ac:dyDescent="0.25">
      <c r="A4667" t="s">
        <v>866</v>
      </c>
      <c r="B4667" t="s">
        <v>474</v>
      </c>
      <c r="C4667" t="s">
        <v>475</v>
      </c>
      <c r="D4667" t="s">
        <v>889</v>
      </c>
      <c r="E4667" t="s">
        <v>890</v>
      </c>
      <c r="F4667" t="str">
        <f t="shared" si="436"/>
        <v>4760</v>
      </c>
      <c r="G4667" t="s">
        <v>44</v>
      </c>
      <c r="H4667" t="s">
        <v>45</v>
      </c>
      <c r="I4667" s="91"/>
      <c r="J4667" s="91"/>
      <c r="K4667" s="91"/>
      <c r="L4667" s="91"/>
      <c r="M4667" s="91"/>
      <c r="N4667" s="91"/>
      <c r="O4667" s="91"/>
      <c r="P4667" s="91"/>
      <c r="Q4667" s="91"/>
      <c r="R4667" s="91"/>
      <c r="S4667" s="91">
        <v>18876</v>
      </c>
      <c r="T4667" s="91">
        <v>18876</v>
      </c>
      <c r="U4667" s="91">
        <f t="shared" si="437"/>
        <v>37752</v>
      </c>
      <c r="V4667" s="82" t="str">
        <f t="shared" si="435"/>
        <v>410204760921</v>
      </c>
      <c r="W4667" s="83">
        <f>VLOOKUP(V4667,Factors!$E$6:$H$5950,4,FALSE)</f>
        <v>0.1124</v>
      </c>
      <c r="X4667" t="str">
        <f>VLOOKUP(V4667,Factors!$E$6:$F$5950,2,FALSE)</f>
        <v>3-factor</v>
      </c>
      <c r="Y4667" s="92">
        <f t="shared" si="438"/>
        <v>4243.3248000000003</v>
      </c>
      <c r="Z4667" s="92">
        <f t="shared" si="439"/>
        <v>33508.675199999998</v>
      </c>
      <c r="AA4667" s="92">
        <f t="shared" si="440"/>
        <v>37752</v>
      </c>
    </row>
    <row r="4668" spans="1:27" x14ac:dyDescent="0.25">
      <c r="A4668" t="s">
        <v>866</v>
      </c>
      <c r="B4668" t="s">
        <v>474</v>
      </c>
      <c r="C4668" t="s">
        <v>475</v>
      </c>
      <c r="D4668" t="s">
        <v>889</v>
      </c>
      <c r="E4668" t="s">
        <v>890</v>
      </c>
      <c r="F4668" t="str">
        <f t="shared" si="436"/>
        <v>4760</v>
      </c>
      <c r="G4668" t="s">
        <v>213</v>
      </c>
      <c r="H4668" t="s">
        <v>214</v>
      </c>
      <c r="I4668" s="91">
        <v>104.85</v>
      </c>
      <c r="J4668" s="91">
        <v>104.85</v>
      </c>
      <c r="K4668" s="91">
        <v>104.85</v>
      </c>
      <c r="L4668" s="91">
        <v>104.85</v>
      </c>
      <c r="M4668" s="91"/>
      <c r="N4668" s="91">
        <v>104.85</v>
      </c>
      <c r="O4668" s="91">
        <v>104.85</v>
      </c>
      <c r="P4668" s="91">
        <v>104.85</v>
      </c>
      <c r="Q4668" s="91">
        <v>104.85</v>
      </c>
      <c r="R4668" s="91"/>
      <c r="S4668" s="91"/>
      <c r="T4668" s="91"/>
      <c r="U4668" s="91">
        <f t="shared" si="437"/>
        <v>838.80000000000007</v>
      </c>
      <c r="V4668" s="82" t="str">
        <f t="shared" si="435"/>
        <v>410204760921</v>
      </c>
      <c r="W4668" s="83">
        <f>VLOOKUP(V4668,Factors!$E$6:$H$5950,4,FALSE)</f>
        <v>0.1124</v>
      </c>
      <c r="X4668" t="str">
        <f>VLOOKUP(V4668,Factors!$E$6:$F$5950,2,FALSE)</f>
        <v>3-factor</v>
      </c>
      <c r="Y4668" s="92">
        <f t="shared" si="438"/>
        <v>94.281120000000001</v>
      </c>
      <c r="Z4668" s="92">
        <f t="shared" si="439"/>
        <v>744.51888000000008</v>
      </c>
      <c r="AA4668" s="92">
        <f t="shared" si="440"/>
        <v>838.80000000000007</v>
      </c>
    </row>
    <row r="4669" spans="1:27" x14ac:dyDescent="0.25">
      <c r="A4669" t="s">
        <v>866</v>
      </c>
      <c r="B4669" t="s">
        <v>474</v>
      </c>
      <c r="C4669" t="s">
        <v>475</v>
      </c>
      <c r="D4669" t="s">
        <v>889</v>
      </c>
      <c r="E4669" t="s">
        <v>890</v>
      </c>
      <c r="F4669" t="str">
        <f t="shared" si="436"/>
        <v>4760</v>
      </c>
      <c r="G4669" t="s">
        <v>314</v>
      </c>
      <c r="H4669" t="s">
        <v>315</v>
      </c>
      <c r="I4669" s="91">
        <v>12395.03</v>
      </c>
      <c r="J4669" s="91">
        <v>11369.03</v>
      </c>
      <c r="K4669" s="91">
        <v>47135.08</v>
      </c>
      <c r="L4669" s="91">
        <v>15740.1</v>
      </c>
      <c r="M4669" s="91">
        <v>23497.45</v>
      </c>
      <c r="N4669" s="91">
        <v>14679.43</v>
      </c>
      <c r="O4669" s="91">
        <v>15346.6</v>
      </c>
      <c r="P4669" s="91">
        <v>15346.6</v>
      </c>
      <c r="Q4669" s="91">
        <v>19340.599999999999</v>
      </c>
      <c r="R4669" s="91">
        <v>15346.6</v>
      </c>
      <c r="S4669" s="91">
        <v>15346.62</v>
      </c>
      <c r="T4669" s="91">
        <v>12784.71</v>
      </c>
      <c r="U4669" s="91">
        <f t="shared" si="437"/>
        <v>218327.85</v>
      </c>
      <c r="V4669" s="82" t="str">
        <f t="shared" si="435"/>
        <v>410204760921</v>
      </c>
      <c r="W4669" s="83">
        <f>VLOOKUP(V4669,Factors!$E$6:$H$5950,4,FALSE)</f>
        <v>0.1124</v>
      </c>
      <c r="X4669" t="str">
        <f>VLOOKUP(V4669,Factors!$E$6:$F$5950,2,FALSE)</f>
        <v>3-factor</v>
      </c>
      <c r="Y4669" s="92">
        <f t="shared" si="438"/>
        <v>24540.050340000002</v>
      </c>
      <c r="Z4669" s="92">
        <f t="shared" si="439"/>
        <v>193787.79966000002</v>
      </c>
      <c r="AA4669" s="92">
        <f t="shared" si="440"/>
        <v>218327.85000000003</v>
      </c>
    </row>
    <row r="4670" spans="1:27" x14ac:dyDescent="0.25">
      <c r="A4670" t="s">
        <v>866</v>
      </c>
      <c r="B4670" t="s">
        <v>474</v>
      </c>
      <c r="C4670" t="s">
        <v>475</v>
      </c>
      <c r="D4670" t="s">
        <v>889</v>
      </c>
      <c r="E4670" t="s">
        <v>890</v>
      </c>
      <c r="F4670" t="str">
        <f t="shared" si="436"/>
        <v>4760</v>
      </c>
      <c r="G4670" t="s">
        <v>241</v>
      </c>
      <c r="H4670" t="s">
        <v>242</v>
      </c>
      <c r="I4670" s="91">
        <v>6570.15</v>
      </c>
      <c r="J4670" s="91">
        <v>-332.29</v>
      </c>
      <c r="K4670" s="91">
        <v>11936.59</v>
      </c>
      <c r="L4670" s="91">
        <v>516.41</v>
      </c>
      <c r="M4670" s="91">
        <v>516.41</v>
      </c>
      <c r="N4670" s="91">
        <v>516.41</v>
      </c>
      <c r="O4670" s="91">
        <v>2494.06</v>
      </c>
      <c r="P4670" s="91">
        <v>2494.06</v>
      </c>
      <c r="Q4670" s="91">
        <v>2494.06</v>
      </c>
      <c r="R4670" s="91">
        <v>2494.06</v>
      </c>
      <c r="S4670" s="91">
        <v>3996.1</v>
      </c>
      <c r="T4670" s="91">
        <v>4914.92</v>
      </c>
      <c r="U4670" s="91">
        <f t="shared" si="437"/>
        <v>38610.94</v>
      </c>
      <c r="V4670" s="82" t="str">
        <f t="shared" si="435"/>
        <v>410204760921</v>
      </c>
      <c r="W4670" s="83">
        <f>VLOOKUP(V4670,Factors!$E$6:$H$5950,4,FALSE)</f>
        <v>0.1124</v>
      </c>
      <c r="X4670" t="str">
        <f>VLOOKUP(V4670,Factors!$E$6:$F$5950,2,FALSE)</f>
        <v>3-factor</v>
      </c>
      <c r="Y4670" s="92">
        <f t="shared" si="438"/>
        <v>4339.8696559999998</v>
      </c>
      <c r="Z4670" s="92">
        <f t="shared" si="439"/>
        <v>34271.070344</v>
      </c>
      <c r="AA4670" s="92">
        <f t="shared" si="440"/>
        <v>38610.94</v>
      </c>
    </row>
    <row r="4671" spans="1:27" x14ac:dyDescent="0.25">
      <c r="A4671" t="s">
        <v>866</v>
      </c>
      <c r="B4671" t="s">
        <v>474</v>
      </c>
      <c r="C4671" t="s">
        <v>475</v>
      </c>
      <c r="D4671" t="s">
        <v>889</v>
      </c>
      <c r="E4671" t="s">
        <v>890</v>
      </c>
      <c r="F4671" t="str">
        <f t="shared" si="436"/>
        <v>4760</v>
      </c>
      <c r="G4671" t="s">
        <v>180</v>
      </c>
      <c r="H4671" t="s">
        <v>181</v>
      </c>
      <c r="I4671" s="91">
        <v>1555.92</v>
      </c>
      <c r="J4671" s="91">
        <v>607.91999999999996</v>
      </c>
      <c r="K4671" s="91">
        <v>2064.58</v>
      </c>
      <c r="L4671" s="91">
        <v>8202.67</v>
      </c>
      <c r="M4671" s="91">
        <v>1792.01</v>
      </c>
      <c r="N4671" s="91">
        <v>1398.78</v>
      </c>
      <c r="O4671" s="91">
        <v>1821.01</v>
      </c>
      <c r="P4671" s="91">
        <v>408.27</v>
      </c>
      <c r="Q4671" s="91">
        <v>1129.74</v>
      </c>
      <c r="R4671" s="91">
        <v>4159.33</v>
      </c>
      <c r="S4671" s="91">
        <v>1032.29</v>
      </c>
      <c r="T4671" s="91"/>
      <c r="U4671" s="91">
        <f t="shared" si="437"/>
        <v>24172.520000000004</v>
      </c>
      <c r="V4671" s="82" t="str">
        <f t="shared" si="435"/>
        <v>410204760921</v>
      </c>
      <c r="W4671" s="83">
        <f>VLOOKUP(V4671,Factors!$E$6:$H$5950,4,FALSE)</f>
        <v>0.1124</v>
      </c>
      <c r="X4671" t="str">
        <f>VLOOKUP(V4671,Factors!$E$6:$F$5950,2,FALSE)</f>
        <v>3-factor</v>
      </c>
      <c r="Y4671" s="92">
        <f t="shared" si="438"/>
        <v>2716.9912480000003</v>
      </c>
      <c r="Z4671" s="92">
        <f t="shared" si="439"/>
        <v>21455.528752000006</v>
      </c>
      <c r="AA4671" s="92">
        <f t="shared" si="440"/>
        <v>24172.520000000004</v>
      </c>
    </row>
    <row r="4672" spans="1:27" x14ac:dyDescent="0.25">
      <c r="A4672" t="s">
        <v>866</v>
      </c>
      <c r="B4672" t="s">
        <v>474</v>
      </c>
      <c r="C4672" t="s">
        <v>475</v>
      </c>
      <c r="D4672" t="s">
        <v>927</v>
      </c>
      <c r="E4672" t="s">
        <v>928</v>
      </c>
      <c r="F4672" t="str">
        <f t="shared" si="436"/>
        <v>4930</v>
      </c>
      <c r="G4672" t="s">
        <v>314</v>
      </c>
      <c r="H4672" t="s">
        <v>315</v>
      </c>
      <c r="I4672" s="91"/>
      <c r="J4672" s="91"/>
      <c r="K4672" s="91"/>
      <c r="L4672" s="91"/>
      <c r="M4672" s="91"/>
      <c r="N4672" s="91"/>
      <c r="O4672" s="91"/>
      <c r="P4672" s="91"/>
      <c r="Q4672" s="91"/>
      <c r="R4672" s="91">
        <v>72545</v>
      </c>
      <c r="S4672" s="91">
        <v>7254.5</v>
      </c>
      <c r="T4672" s="91">
        <v>7254.5</v>
      </c>
      <c r="U4672" s="91">
        <f t="shared" si="437"/>
        <v>87054</v>
      </c>
      <c r="V4672" s="82" t="str">
        <f t="shared" si="435"/>
        <v>410204930921</v>
      </c>
      <c r="W4672" s="83">
        <f>VLOOKUP(V4672,Factors!$E$6:$H$5950,4,FALSE)</f>
        <v>0.1124</v>
      </c>
      <c r="X4672" t="str">
        <f>VLOOKUP(V4672,Factors!$E$6:$F$5950,2,FALSE)</f>
        <v>3-Factor</v>
      </c>
      <c r="Y4672" s="92">
        <f t="shared" si="438"/>
        <v>9784.8696</v>
      </c>
      <c r="Z4672" s="92">
        <f t="shared" si="439"/>
        <v>77269.130399999995</v>
      </c>
      <c r="AA4672" s="92">
        <f t="shared" si="440"/>
        <v>87054</v>
      </c>
    </row>
    <row r="4673" spans="1:27" x14ac:dyDescent="0.25">
      <c r="A4673" t="s">
        <v>866</v>
      </c>
      <c r="B4673" t="s">
        <v>474</v>
      </c>
      <c r="C4673" t="s">
        <v>475</v>
      </c>
      <c r="D4673" t="s">
        <v>875</v>
      </c>
      <c r="E4673" t="s">
        <v>876</v>
      </c>
      <c r="F4673" t="str">
        <f t="shared" si="436"/>
        <v>5020</v>
      </c>
      <c r="G4673" t="s">
        <v>241</v>
      </c>
      <c r="H4673" t="s">
        <v>242</v>
      </c>
      <c r="I4673" s="91"/>
      <c r="J4673" s="91"/>
      <c r="K4673" s="91"/>
      <c r="L4673" s="91"/>
      <c r="M4673" s="91"/>
      <c r="N4673" s="91"/>
      <c r="O4673" s="91"/>
      <c r="P4673" s="91">
        <v>354.86</v>
      </c>
      <c r="Q4673" s="91">
        <v>1331.37</v>
      </c>
      <c r="R4673" s="91"/>
      <c r="S4673" s="91"/>
      <c r="T4673" s="91"/>
      <c r="U4673" s="91">
        <f t="shared" si="437"/>
        <v>1686.23</v>
      </c>
      <c r="V4673" s="82" t="str">
        <f t="shared" si="435"/>
        <v>410205020921</v>
      </c>
      <c r="W4673" s="83">
        <f>VLOOKUP(V4673,Factors!$E$6:$H$5950,4,FALSE)</f>
        <v>0.1124</v>
      </c>
      <c r="X4673" t="str">
        <f>VLOOKUP(V4673,Factors!$E$6:$F$5950,2,FALSE)</f>
        <v>3-Factor</v>
      </c>
      <c r="Y4673" s="92">
        <f t="shared" si="438"/>
        <v>189.532252</v>
      </c>
      <c r="Z4673" s="92">
        <f t="shared" si="439"/>
        <v>1496.697748</v>
      </c>
      <c r="AA4673" s="92">
        <f t="shared" si="440"/>
        <v>1686.23</v>
      </c>
    </row>
    <row r="4674" spans="1:27" x14ac:dyDescent="0.25">
      <c r="A4674" t="s">
        <v>866</v>
      </c>
      <c r="B4674" t="s">
        <v>509</v>
      </c>
      <c r="C4674" t="s">
        <v>510</v>
      </c>
      <c r="D4674" t="s">
        <v>867</v>
      </c>
      <c r="E4674" t="s">
        <v>868</v>
      </c>
      <c r="F4674" t="str">
        <f t="shared" si="436"/>
        <v>1505</v>
      </c>
      <c r="G4674" t="s">
        <v>110</v>
      </c>
      <c r="H4674" t="s">
        <v>111</v>
      </c>
      <c r="I4674" s="91">
        <v>224431.89</v>
      </c>
      <c r="J4674" s="91">
        <v>236081.85</v>
      </c>
      <c r="K4674" s="91">
        <v>230639.35</v>
      </c>
      <c r="L4674" s="91">
        <v>234495.31</v>
      </c>
      <c r="M4674" s="91">
        <v>211572.42</v>
      </c>
      <c r="N4674" s="91">
        <v>221993.49</v>
      </c>
      <c r="O4674" s="91">
        <v>209655.53</v>
      </c>
      <c r="P4674" s="91">
        <v>216379.98</v>
      </c>
      <c r="Q4674" s="91">
        <v>204318.36</v>
      </c>
      <c r="R4674" s="91">
        <v>214102.13</v>
      </c>
      <c r="S4674" s="91">
        <v>197325.68</v>
      </c>
      <c r="T4674" s="91">
        <v>179158.89</v>
      </c>
      <c r="U4674" s="91">
        <f t="shared" si="437"/>
        <v>2580154.88</v>
      </c>
      <c r="V4674" s="82" t="str">
        <f t="shared" si="435"/>
        <v>410401505921</v>
      </c>
      <c r="W4674" s="83">
        <f>VLOOKUP(V4674,Factors!$E$6:$H$5950,4,FALSE)</f>
        <v>0.1124</v>
      </c>
      <c r="X4674" t="str">
        <f>VLOOKUP(V4674,Factors!$E$6:$F$5950,2,FALSE)</f>
        <v>3-factor</v>
      </c>
      <c r="Y4674" s="92">
        <f t="shared" si="438"/>
        <v>290009.40851199999</v>
      </c>
      <c r="Z4674" s="92">
        <f t="shared" si="439"/>
        <v>2290145.4714879999</v>
      </c>
      <c r="AA4674" s="92">
        <f t="shared" si="440"/>
        <v>2580154.88</v>
      </c>
    </row>
    <row r="4675" spans="1:27" x14ac:dyDescent="0.25">
      <c r="A4675" t="s">
        <v>866</v>
      </c>
      <c r="B4675" t="s">
        <v>509</v>
      </c>
      <c r="C4675" t="s">
        <v>510</v>
      </c>
      <c r="D4675" t="s">
        <v>867</v>
      </c>
      <c r="E4675" t="s">
        <v>868</v>
      </c>
      <c r="F4675" t="str">
        <f t="shared" si="436"/>
        <v>1505</v>
      </c>
      <c r="G4675" t="s">
        <v>112</v>
      </c>
      <c r="H4675" t="s">
        <v>113</v>
      </c>
      <c r="I4675" s="91">
        <v>8550</v>
      </c>
      <c r="J4675" s="91"/>
      <c r="K4675" s="91"/>
      <c r="L4675" s="91"/>
      <c r="M4675" s="91">
        <v>629.99</v>
      </c>
      <c r="N4675" s="91"/>
      <c r="O4675" s="91"/>
      <c r="P4675" s="91"/>
      <c r="Q4675" s="91"/>
      <c r="R4675" s="91"/>
      <c r="S4675" s="91"/>
      <c r="T4675" s="91"/>
      <c r="U4675" s="91">
        <f t="shared" si="437"/>
        <v>9179.99</v>
      </c>
      <c r="V4675" s="82" t="str">
        <f t="shared" si="435"/>
        <v>410401505921</v>
      </c>
      <c r="W4675" s="83">
        <f>VLOOKUP(V4675,Factors!$E$6:$H$5950,4,FALSE)</f>
        <v>0.1124</v>
      </c>
      <c r="X4675" t="str">
        <f>VLOOKUP(V4675,Factors!$E$6:$F$5950,2,FALSE)</f>
        <v>3-factor</v>
      </c>
      <c r="Y4675" s="92">
        <f t="shared" si="438"/>
        <v>1031.830876</v>
      </c>
      <c r="Z4675" s="92">
        <f t="shared" si="439"/>
        <v>8148.1591239999998</v>
      </c>
      <c r="AA4675" s="92">
        <f t="shared" si="440"/>
        <v>9179.99</v>
      </c>
    </row>
    <row r="4676" spans="1:27" x14ac:dyDescent="0.25">
      <c r="A4676" t="s">
        <v>866</v>
      </c>
      <c r="B4676" t="s">
        <v>509</v>
      </c>
      <c r="C4676" t="s">
        <v>510</v>
      </c>
      <c r="D4676" t="s">
        <v>867</v>
      </c>
      <c r="E4676" t="s">
        <v>868</v>
      </c>
      <c r="F4676" t="str">
        <f t="shared" si="436"/>
        <v>1505</v>
      </c>
      <c r="G4676" t="s">
        <v>88</v>
      </c>
      <c r="H4676" t="s">
        <v>89</v>
      </c>
      <c r="I4676" s="91">
        <v>33401.49</v>
      </c>
      <c r="J4676" s="91">
        <v>34577.589999999997</v>
      </c>
      <c r="K4676" s="91">
        <v>34628.69</v>
      </c>
      <c r="L4676" s="91">
        <v>33492.54</v>
      </c>
      <c r="M4676" s="91">
        <v>32238.51</v>
      </c>
      <c r="N4676" s="91">
        <v>32200.85</v>
      </c>
      <c r="O4676" s="91">
        <v>33664.58</v>
      </c>
      <c r="P4676" s="91">
        <v>33611.699999999997</v>
      </c>
      <c r="Q4676" s="91">
        <v>31520.39</v>
      </c>
      <c r="R4676" s="91">
        <v>31520.36</v>
      </c>
      <c r="S4676" s="91">
        <v>31520.34</v>
      </c>
      <c r="T4676" s="91">
        <v>32165.83</v>
      </c>
      <c r="U4676" s="91">
        <f t="shared" si="437"/>
        <v>394542.87000000005</v>
      </c>
      <c r="V4676" s="82" t="str">
        <f t="shared" ref="V4676:V4739" si="441">CONCATENATE(B4676,RIGHT(D4676,4),A4676)</f>
        <v>410401505921</v>
      </c>
      <c r="W4676" s="83">
        <f>VLOOKUP(V4676,Factors!$E$6:$H$5950,4,FALSE)</f>
        <v>0.1124</v>
      </c>
      <c r="X4676" t="str">
        <f>VLOOKUP(V4676,Factors!$E$6:$F$5950,2,FALSE)</f>
        <v>3-factor</v>
      </c>
      <c r="Y4676" s="92">
        <f t="shared" si="438"/>
        <v>44346.618588000005</v>
      </c>
      <c r="Z4676" s="92">
        <f t="shared" si="439"/>
        <v>350196.25141200004</v>
      </c>
      <c r="AA4676" s="92">
        <f t="shared" si="440"/>
        <v>394542.87000000005</v>
      </c>
    </row>
    <row r="4677" spans="1:27" x14ac:dyDescent="0.25">
      <c r="A4677" t="s">
        <v>866</v>
      </c>
      <c r="B4677" t="s">
        <v>509</v>
      </c>
      <c r="C4677" t="s">
        <v>510</v>
      </c>
      <c r="D4677" t="s">
        <v>867</v>
      </c>
      <c r="E4677" t="s">
        <v>868</v>
      </c>
      <c r="F4677" t="str">
        <f t="shared" ref="F4677:F4740" si="442">RIGHT(D4677,4)</f>
        <v>1505</v>
      </c>
      <c r="G4677" t="s">
        <v>90</v>
      </c>
      <c r="H4677" t="s">
        <v>91</v>
      </c>
      <c r="I4677" s="91">
        <v>130617.31</v>
      </c>
      <c r="J4677" s="91">
        <v>134331.51999999999</v>
      </c>
      <c r="K4677" s="91">
        <v>134530</v>
      </c>
      <c r="L4677" s="91">
        <v>130116.38</v>
      </c>
      <c r="M4677" s="91">
        <v>125244.6</v>
      </c>
      <c r="N4677" s="91">
        <v>125098.13</v>
      </c>
      <c r="O4677" s="91">
        <v>130784.53</v>
      </c>
      <c r="P4677" s="91">
        <v>130579.51</v>
      </c>
      <c r="Q4677" s="91">
        <v>122454.52</v>
      </c>
      <c r="R4677" s="91">
        <v>122454.53</v>
      </c>
      <c r="S4677" s="91">
        <v>122454.56</v>
      </c>
      <c r="T4677" s="91">
        <v>124962</v>
      </c>
      <c r="U4677" s="91">
        <f t="shared" ref="U4677:U4740" si="443">SUM(I4677:T4677)</f>
        <v>1533627.59</v>
      </c>
      <c r="V4677" s="82" t="str">
        <f t="shared" si="441"/>
        <v>410401505921</v>
      </c>
      <c r="W4677" s="83">
        <f>VLOOKUP(V4677,Factors!$E$6:$H$5950,4,FALSE)</f>
        <v>0.1124</v>
      </c>
      <c r="X4677" t="str">
        <f>VLOOKUP(V4677,Factors!$E$6:$F$5950,2,FALSE)</f>
        <v>3-factor</v>
      </c>
      <c r="Y4677" s="92">
        <f t="shared" si="438"/>
        <v>172379.74111600002</v>
      </c>
      <c r="Z4677" s="92">
        <f t="shared" si="439"/>
        <v>1361247.848884</v>
      </c>
      <c r="AA4677" s="92">
        <f t="shared" si="440"/>
        <v>1533627.59</v>
      </c>
    </row>
    <row r="4678" spans="1:27" x14ac:dyDescent="0.25">
      <c r="A4678" t="s">
        <v>866</v>
      </c>
      <c r="B4678" t="s">
        <v>509</v>
      </c>
      <c r="C4678" t="s">
        <v>510</v>
      </c>
      <c r="D4678" t="s">
        <v>867</v>
      </c>
      <c r="E4678" t="s">
        <v>868</v>
      </c>
      <c r="F4678" t="str">
        <f t="shared" si="442"/>
        <v>1505</v>
      </c>
      <c r="G4678" t="s">
        <v>118</v>
      </c>
      <c r="H4678" t="s">
        <v>119</v>
      </c>
      <c r="I4678" s="91"/>
      <c r="J4678" s="91"/>
      <c r="K4678" s="91">
        <v>4950</v>
      </c>
      <c r="L4678" s="91"/>
      <c r="M4678" s="91">
        <v>-1076</v>
      </c>
      <c r="N4678" s="91">
        <v>1195</v>
      </c>
      <c r="O4678" s="91">
        <v>2504.9899999999998</v>
      </c>
      <c r="P4678" s="91">
        <v>1000</v>
      </c>
      <c r="Q4678" s="91"/>
      <c r="R4678" s="91">
        <v>1097</v>
      </c>
      <c r="S4678" s="91">
        <v>535.98</v>
      </c>
      <c r="T4678" s="91">
        <v>450</v>
      </c>
      <c r="U4678" s="91">
        <f t="shared" si="443"/>
        <v>10656.97</v>
      </c>
      <c r="V4678" s="82" t="str">
        <f t="shared" si="441"/>
        <v>410401505921</v>
      </c>
      <c r="W4678" s="83">
        <f>VLOOKUP(V4678,Factors!$E$6:$H$5950,4,FALSE)</f>
        <v>0.1124</v>
      </c>
      <c r="X4678" t="str">
        <f>VLOOKUP(V4678,Factors!$E$6:$F$5950,2,FALSE)</f>
        <v>3-factor</v>
      </c>
      <c r="Y4678" s="92">
        <f t="shared" si="438"/>
        <v>1197.8434279999999</v>
      </c>
      <c r="Z4678" s="92">
        <f t="shared" si="439"/>
        <v>9459.1265719999992</v>
      </c>
      <c r="AA4678" s="92">
        <f t="shared" si="440"/>
        <v>10656.97</v>
      </c>
    </row>
    <row r="4679" spans="1:27" x14ac:dyDescent="0.25">
      <c r="A4679" t="s">
        <v>866</v>
      </c>
      <c r="B4679" t="s">
        <v>509</v>
      </c>
      <c r="C4679" t="s">
        <v>510</v>
      </c>
      <c r="D4679" t="s">
        <v>867</v>
      </c>
      <c r="E4679" t="s">
        <v>868</v>
      </c>
      <c r="F4679" t="str">
        <f t="shared" si="442"/>
        <v>1505</v>
      </c>
      <c r="G4679" t="s">
        <v>120</v>
      </c>
      <c r="H4679" t="s">
        <v>121</v>
      </c>
      <c r="I4679" s="91"/>
      <c r="J4679" s="91"/>
      <c r="K4679" s="91">
        <v>228.9</v>
      </c>
      <c r="L4679" s="91"/>
      <c r="M4679" s="91">
        <v>74.56</v>
      </c>
      <c r="N4679" s="91"/>
      <c r="O4679" s="91">
        <v>57.77</v>
      </c>
      <c r="P4679" s="91"/>
      <c r="Q4679" s="91"/>
      <c r="R4679" s="91"/>
      <c r="S4679" s="91">
        <v>4.71</v>
      </c>
      <c r="T4679" s="91"/>
      <c r="U4679" s="91">
        <f t="shared" si="443"/>
        <v>365.94</v>
      </c>
      <c r="V4679" s="82" t="str">
        <f t="shared" si="441"/>
        <v>410401505921</v>
      </c>
      <c r="W4679" s="83">
        <f>VLOOKUP(V4679,Factors!$E$6:$H$5950,4,FALSE)</f>
        <v>0.1124</v>
      </c>
      <c r="X4679" t="str">
        <f>VLOOKUP(V4679,Factors!$E$6:$F$5950,2,FALSE)</f>
        <v>3-factor</v>
      </c>
      <c r="Y4679" s="92">
        <f t="shared" si="438"/>
        <v>41.131656</v>
      </c>
      <c r="Z4679" s="92">
        <f t="shared" si="439"/>
        <v>324.80834399999998</v>
      </c>
      <c r="AA4679" s="92">
        <f t="shared" si="440"/>
        <v>365.94</v>
      </c>
    </row>
    <row r="4680" spans="1:27" x14ac:dyDescent="0.25">
      <c r="A4680" t="s">
        <v>866</v>
      </c>
      <c r="B4680" t="s">
        <v>509</v>
      </c>
      <c r="C4680" t="s">
        <v>510</v>
      </c>
      <c r="D4680" t="s">
        <v>867</v>
      </c>
      <c r="E4680" t="s">
        <v>868</v>
      </c>
      <c r="F4680" t="str">
        <f t="shared" si="442"/>
        <v>1505</v>
      </c>
      <c r="G4680" t="s">
        <v>44</v>
      </c>
      <c r="H4680" t="s">
        <v>45</v>
      </c>
      <c r="I4680" s="91">
        <v>5225</v>
      </c>
      <c r="J4680" s="91">
        <v>5080</v>
      </c>
      <c r="K4680" s="91">
        <v>0</v>
      </c>
      <c r="L4680" s="91">
        <v>5750</v>
      </c>
      <c r="M4680" s="91">
        <v>7708.98</v>
      </c>
      <c r="N4680" s="91">
        <v>-6475</v>
      </c>
      <c r="O4680" s="91"/>
      <c r="P4680" s="91">
        <v>10392.5</v>
      </c>
      <c r="Q4680" s="91">
        <v>-10392.5</v>
      </c>
      <c r="R4680" s="91">
        <v>10037.5</v>
      </c>
      <c r="S4680" s="91">
        <v>3900</v>
      </c>
      <c r="T4680" s="91">
        <v>11122.5</v>
      </c>
      <c r="U4680" s="91">
        <f t="shared" si="443"/>
        <v>42348.979999999996</v>
      </c>
      <c r="V4680" s="82" t="str">
        <f t="shared" si="441"/>
        <v>410401505921</v>
      </c>
      <c r="W4680" s="83">
        <f>VLOOKUP(V4680,Factors!$E$6:$H$5950,4,FALSE)</f>
        <v>0.1124</v>
      </c>
      <c r="X4680" t="str">
        <f>VLOOKUP(V4680,Factors!$E$6:$F$5950,2,FALSE)</f>
        <v>3-factor</v>
      </c>
      <c r="Y4680" s="92">
        <f t="shared" si="438"/>
        <v>4760.0253519999997</v>
      </c>
      <c r="Z4680" s="92">
        <f t="shared" si="439"/>
        <v>37588.954647999999</v>
      </c>
      <c r="AA4680" s="92">
        <f t="shared" si="440"/>
        <v>42348.979999999996</v>
      </c>
    </row>
    <row r="4681" spans="1:27" x14ac:dyDescent="0.25">
      <c r="A4681" t="s">
        <v>866</v>
      </c>
      <c r="B4681" t="s">
        <v>509</v>
      </c>
      <c r="C4681" t="s">
        <v>510</v>
      </c>
      <c r="D4681" t="s">
        <v>867</v>
      </c>
      <c r="E4681" t="s">
        <v>868</v>
      </c>
      <c r="F4681" t="str">
        <f t="shared" si="442"/>
        <v>1505</v>
      </c>
      <c r="G4681" t="s">
        <v>207</v>
      </c>
      <c r="H4681" t="s">
        <v>208</v>
      </c>
      <c r="I4681" s="91"/>
      <c r="J4681" s="91"/>
      <c r="K4681" s="91"/>
      <c r="L4681" s="91"/>
      <c r="M4681" s="91"/>
      <c r="N4681" s="91"/>
      <c r="O4681" s="91"/>
      <c r="P4681" s="91"/>
      <c r="Q4681" s="91"/>
      <c r="R4681" s="91"/>
      <c r="S4681" s="91">
        <v>59</v>
      </c>
      <c r="T4681" s="91"/>
      <c r="U4681" s="91">
        <f t="shared" si="443"/>
        <v>59</v>
      </c>
      <c r="V4681" s="82" t="str">
        <f t="shared" si="441"/>
        <v>410401505921</v>
      </c>
      <c r="W4681" s="83">
        <f>VLOOKUP(V4681,Factors!$E$6:$H$5950,4,FALSE)</f>
        <v>0.1124</v>
      </c>
      <c r="X4681" t="str">
        <f>VLOOKUP(V4681,Factors!$E$6:$F$5950,2,FALSE)</f>
        <v>3-factor</v>
      </c>
      <c r="Y4681" s="92">
        <f t="shared" si="438"/>
        <v>6.6315999999999997</v>
      </c>
      <c r="Z4681" s="92">
        <f t="shared" si="439"/>
        <v>52.368400000000001</v>
      </c>
      <c r="AA4681" s="92">
        <f t="shared" si="440"/>
        <v>59</v>
      </c>
    </row>
    <row r="4682" spans="1:27" x14ac:dyDescent="0.25">
      <c r="A4682" t="s">
        <v>866</v>
      </c>
      <c r="B4682" t="s">
        <v>509</v>
      </c>
      <c r="C4682" t="s">
        <v>510</v>
      </c>
      <c r="D4682" t="s">
        <v>867</v>
      </c>
      <c r="E4682" t="s">
        <v>868</v>
      </c>
      <c r="F4682" t="str">
        <f t="shared" si="442"/>
        <v>1505</v>
      </c>
      <c r="G4682" t="s">
        <v>128</v>
      </c>
      <c r="H4682" t="s">
        <v>129</v>
      </c>
      <c r="I4682" s="91"/>
      <c r="J4682" s="91"/>
      <c r="K4682" s="91"/>
      <c r="L4682" s="91"/>
      <c r="M4682" s="91"/>
      <c r="N4682" s="91"/>
      <c r="O4682" s="91">
        <v>0</v>
      </c>
      <c r="P4682" s="91"/>
      <c r="Q4682" s="91">
        <v>299</v>
      </c>
      <c r="R4682" s="91">
        <v>-299</v>
      </c>
      <c r="S4682" s="91"/>
      <c r="T4682" s="91">
        <v>0</v>
      </c>
      <c r="U4682" s="91">
        <f t="shared" si="443"/>
        <v>0</v>
      </c>
      <c r="V4682" s="82" t="str">
        <f t="shared" si="441"/>
        <v>410401505921</v>
      </c>
      <c r="W4682" s="83">
        <f>VLOOKUP(V4682,Factors!$E$6:$H$5950,4,FALSE)</f>
        <v>0.1124</v>
      </c>
      <c r="X4682" t="str">
        <f>VLOOKUP(V4682,Factors!$E$6:$F$5950,2,FALSE)</f>
        <v>3-factor</v>
      </c>
      <c r="Y4682" s="92">
        <f t="shared" si="438"/>
        <v>0</v>
      </c>
      <c r="Z4682" s="92">
        <f t="shared" si="439"/>
        <v>0</v>
      </c>
      <c r="AA4682" s="92">
        <f t="shared" si="440"/>
        <v>0</v>
      </c>
    </row>
    <row r="4683" spans="1:27" x14ac:dyDescent="0.25">
      <c r="A4683" t="s">
        <v>866</v>
      </c>
      <c r="B4683" t="s">
        <v>509</v>
      </c>
      <c r="C4683" t="s">
        <v>510</v>
      </c>
      <c r="D4683" t="s">
        <v>867</v>
      </c>
      <c r="E4683" t="s">
        <v>868</v>
      </c>
      <c r="F4683" t="str">
        <f t="shared" si="442"/>
        <v>1505</v>
      </c>
      <c r="G4683" t="s">
        <v>71</v>
      </c>
      <c r="H4683" t="s">
        <v>72</v>
      </c>
      <c r="I4683" s="91"/>
      <c r="J4683" s="91">
        <v>24.98</v>
      </c>
      <c r="K4683" s="91"/>
      <c r="L4683" s="91"/>
      <c r="M4683" s="91"/>
      <c r="N4683" s="91"/>
      <c r="O4683" s="91"/>
      <c r="P4683" s="91"/>
      <c r="Q4683" s="91"/>
      <c r="R4683" s="91">
        <v>72.77</v>
      </c>
      <c r="S4683" s="91">
        <v>114.77</v>
      </c>
      <c r="T4683" s="91"/>
      <c r="U4683" s="91">
        <f t="shared" si="443"/>
        <v>212.51999999999998</v>
      </c>
      <c r="V4683" s="82" t="str">
        <f t="shared" si="441"/>
        <v>410401505921</v>
      </c>
      <c r="W4683" s="83">
        <f>VLOOKUP(V4683,Factors!$E$6:$H$5950,4,FALSE)</f>
        <v>0.1124</v>
      </c>
      <c r="X4683" t="str">
        <f>VLOOKUP(V4683,Factors!$E$6:$F$5950,2,FALSE)</f>
        <v>3-factor</v>
      </c>
      <c r="Y4683" s="92">
        <f t="shared" si="438"/>
        <v>23.887248</v>
      </c>
      <c r="Z4683" s="92">
        <f t="shared" si="439"/>
        <v>188.63275199999998</v>
      </c>
      <c r="AA4683" s="92">
        <f t="shared" si="440"/>
        <v>212.51999999999998</v>
      </c>
    </row>
    <row r="4684" spans="1:27" x14ac:dyDescent="0.25">
      <c r="A4684" t="s">
        <v>866</v>
      </c>
      <c r="B4684" t="s">
        <v>509</v>
      </c>
      <c r="C4684" t="s">
        <v>510</v>
      </c>
      <c r="D4684" t="s">
        <v>867</v>
      </c>
      <c r="E4684" t="s">
        <v>868</v>
      </c>
      <c r="F4684" t="str">
        <f t="shared" si="442"/>
        <v>1505</v>
      </c>
      <c r="G4684" t="s">
        <v>215</v>
      </c>
      <c r="H4684" t="s">
        <v>216</v>
      </c>
      <c r="I4684" s="91"/>
      <c r="J4684" s="91"/>
      <c r="K4684" s="91"/>
      <c r="L4684" s="91">
        <v>184.97</v>
      </c>
      <c r="M4684" s="91">
        <v>55.2</v>
      </c>
      <c r="N4684" s="91"/>
      <c r="O4684" s="91"/>
      <c r="P4684" s="91">
        <v>55.46</v>
      </c>
      <c r="Q4684" s="91"/>
      <c r="R4684" s="91"/>
      <c r="S4684" s="91"/>
      <c r="T4684" s="91"/>
      <c r="U4684" s="91">
        <f t="shared" si="443"/>
        <v>295.63</v>
      </c>
      <c r="V4684" s="82" t="str">
        <f t="shared" si="441"/>
        <v>410401505921</v>
      </c>
      <c r="W4684" s="83">
        <f>VLOOKUP(V4684,Factors!$E$6:$H$5950,4,FALSE)</f>
        <v>0.1124</v>
      </c>
      <c r="X4684" t="str">
        <f>VLOOKUP(V4684,Factors!$E$6:$F$5950,2,FALSE)</f>
        <v>3-factor</v>
      </c>
      <c r="Y4684" s="92">
        <f t="shared" si="438"/>
        <v>33.228811999999998</v>
      </c>
      <c r="Z4684" s="92">
        <f t="shared" si="439"/>
        <v>262.40118799999999</v>
      </c>
      <c r="AA4684" s="92">
        <f t="shared" si="440"/>
        <v>295.63</v>
      </c>
    </row>
    <row r="4685" spans="1:27" x14ac:dyDescent="0.25">
      <c r="A4685" t="s">
        <v>866</v>
      </c>
      <c r="B4685" t="s">
        <v>509</v>
      </c>
      <c r="C4685" t="s">
        <v>510</v>
      </c>
      <c r="D4685" t="s">
        <v>867</v>
      </c>
      <c r="E4685" t="s">
        <v>868</v>
      </c>
      <c r="F4685" t="str">
        <f t="shared" si="442"/>
        <v>1505</v>
      </c>
      <c r="G4685" t="s">
        <v>130</v>
      </c>
      <c r="H4685" t="s">
        <v>131</v>
      </c>
      <c r="I4685" s="91"/>
      <c r="J4685" s="91"/>
      <c r="K4685" s="91"/>
      <c r="L4685" s="91"/>
      <c r="M4685" s="91"/>
      <c r="N4685" s="91"/>
      <c r="O4685" s="91"/>
      <c r="P4685" s="91">
        <v>253.76</v>
      </c>
      <c r="Q4685" s="91">
        <v>16.5</v>
      </c>
      <c r="R4685" s="91"/>
      <c r="S4685" s="91"/>
      <c r="T4685" s="91"/>
      <c r="U4685" s="91">
        <f t="shared" si="443"/>
        <v>270.26</v>
      </c>
      <c r="V4685" s="82" t="str">
        <f t="shared" si="441"/>
        <v>410401505921</v>
      </c>
      <c r="W4685" s="83">
        <f>VLOOKUP(V4685,Factors!$E$6:$H$5950,4,FALSE)</f>
        <v>0.1124</v>
      </c>
      <c r="X4685" t="str">
        <f>VLOOKUP(V4685,Factors!$E$6:$F$5950,2,FALSE)</f>
        <v>3-factor</v>
      </c>
      <c r="Y4685" s="92">
        <f t="shared" si="438"/>
        <v>30.377223999999998</v>
      </c>
      <c r="Z4685" s="92">
        <f t="shared" si="439"/>
        <v>239.88277599999998</v>
      </c>
      <c r="AA4685" s="92">
        <f t="shared" si="440"/>
        <v>270.26</v>
      </c>
    </row>
    <row r="4686" spans="1:27" x14ac:dyDescent="0.25">
      <c r="A4686" t="s">
        <v>866</v>
      </c>
      <c r="B4686" t="s">
        <v>509</v>
      </c>
      <c r="C4686" t="s">
        <v>510</v>
      </c>
      <c r="D4686" t="s">
        <v>867</v>
      </c>
      <c r="E4686" t="s">
        <v>868</v>
      </c>
      <c r="F4686" t="str">
        <f t="shared" si="442"/>
        <v>1505</v>
      </c>
      <c r="G4686" t="s">
        <v>136</v>
      </c>
      <c r="H4686" t="s">
        <v>137</v>
      </c>
      <c r="I4686" s="91"/>
      <c r="J4686" s="91"/>
      <c r="K4686" s="91"/>
      <c r="L4686" s="91"/>
      <c r="M4686" s="91"/>
      <c r="N4686" s="91"/>
      <c r="O4686" s="91"/>
      <c r="P4686" s="91">
        <v>8</v>
      </c>
      <c r="Q4686" s="91"/>
      <c r="R4686" s="91">
        <v>168</v>
      </c>
      <c r="S4686" s="91"/>
      <c r="T4686" s="91"/>
      <c r="U4686" s="91">
        <f t="shared" si="443"/>
        <v>176</v>
      </c>
      <c r="V4686" s="82" t="str">
        <f t="shared" si="441"/>
        <v>410401505921</v>
      </c>
      <c r="W4686" s="83">
        <f>VLOOKUP(V4686,Factors!$E$6:$H$5950,4,FALSE)</f>
        <v>0.1124</v>
      </c>
      <c r="X4686" t="str">
        <f>VLOOKUP(V4686,Factors!$E$6:$F$5950,2,FALSE)</f>
        <v>3-factor</v>
      </c>
      <c r="Y4686" s="92">
        <f t="shared" si="438"/>
        <v>19.782399999999999</v>
      </c>
      <c r="Z4686" s="92">
        <f t="shared" si="439"/>
        <v>156.2176</v>
      </c>
      <c r="AA4686" s="92">
        <f t="shared" si="440"/>
        <v>176</v>
      </c>
    </row>
    <row r="4687" spans="1:27" x14ac:dyDescent="0.25">
      <c r="A4687" t="s">
        <v>866</v>
      </c>
      <c r="B4687" t="s">
        <v>509</v>
      </c>
      <c r="C4687" t="s">
        <v>510</v>
      </c>
      <c r="D4687" t="s">
        <v>867</v>
      </c>
      <c r="E4687" t="s">
        <v>868</v>
      </c>
      <c r="F4687" t="str">
        <f t="shared" si="442"/>
        <v>1505</v>
      </c>
      <c r="G4687" t="s">
        <v>102</v>
      </c>
      <c r="H4687" t="s">
        <v>103</v>
      </c>
      <c r="I4687" s="91"/>
      <c r="J4687" s="91"/>
      <c r="K4687" s="91"/>
      <c r="L4687" s="91">
        <v>19000</v>
      </c>
      <c r="M4687" s="91"/>
      <c r="N4687" s="91"/>
      <c r="O4687" s="91"/>
      <c r="P4687" s="91">
        <v>18000</v>
      </c>
      <c r="Q4687" s="91">
        <v>0</v>
      </c>
      <c r="R4687" s="91"/>
      <c r="S4687" s="91"/>
      <c r="T4687" s="91"/>
      <c r="U4687" s="91">
        <f t="shared" si="443"/>
        <v>37000</v>
      </c>
      <c r="V4687" s="82" t="str">
        <f t="shared" si="441"/>
        <v>410401505921</v>
      </c>
      <c r="W4687" s="83">
        <f>VLOOKUP(V4687,Factors!$E$6:$H$5950,4,FALSE)</f>
        <v>0.1124</v>
      </c>
      <c r="X4687" t="str">
        <f>VLOOKUP(V4687,Factors!$E$6:$F$5950,2,FALSE)</f>
        <v>3-factor</v>
      </c>
      <c r="Y4687" s="92">
        <f t="shared" si="438"/>
        <v>4158.8</v>
      </c>
      <c r="Z4687" s="92">
        <f t="shared" si="439"/>
        <v>32841.199999999997</v>
      </c>
      <c r="AA4687" s="92">
        <f t="shared" si="440"/>
        <v>37000</v>
      </c>
    </row>
    <row r="4688" spans="1:27" x14ac:dyDescent="0.25">
      <c r="A4688" t="s">
        <v>866</v>
      </c>
      <c r="B4688" t="s">
        <v>509</v>
      </c>
      <c r="C4688" t="s">
        <v>510</v>
      </c>
      <c r="D4688" t="s">
        <v>867</v>
      </c>
      <c r="E4688" t="s">
        <v>868</v>
      </c>
      <c r="F4688" t="str">
        <f t="shared" si="442"/>
        <v>1505</v>
      </c>
      <c r="G4688" t="s">
        <v>144</v>
      </c>
      <c r="H4688" t="s">
        <v>145</v>
      </c>
      <c r="I4688" s="91">
        <v>883.19</v>
      </c>
      <c r="J4688" s="91">
        <v>1322.93</v>
      </c>
      <c r="K4688" s="91">
        <v>222.83</v>
      </c>
      <c r="L4688" s="91">
        <v>507.01</v>
      </c>
      <c r="M4688" s="91">
        <v>660.41</v>
      </c>
      <c r="N4688" s="91">
        <v>584.04</v>
      </c>
      <c r="O4688" s="91">
        <v>1722.32</v>
      </c>
      <c r="P4688" s="91">
        <v>381</v>
      </c>
      <c r="Q4688" s="91">
        <v>2022.58</v>
      </c>
      <c r="R4688" s="91">
        <v>1486.52</v>
      </c>
      <c r="S4688" s="91">
        <v>1474.2</v>
      </c>
      <c r="T4688" s="91">
        <v>1133.81</v>
      </c>
      <c r="U4688" s="91">
        <f t="shared" si="443"/>
        <v>12400.84</v>
      </c>
      <c r="V4688" s="82" t="str">
        <f t="shared" si="441"/>
        <v>410401505921</v>
      </c>
      <c r="W4688" s="83">
        <f>VLOOKUP(V4688,Factors!$E$6:$H$5950,4,FALSE)</f>
        <v>0.1124</v>
      </c>
      <c r="X4688" t="str">
        <f>VLOOKUP(V4688,Factors!$E$6:$F$5950,2,FALSE)</f>
        <v>3-factor</v>
      </c>
      <c r="Y4688" s="92">
        <f t="shared" si="438"/>
        <v>1393.8544160000001</v>
      </c>
      <c r="Z4688" s="92">
        <f t="shared" si="439"/>
        <v>11006.985584</v>
      </c>
      <c r="AA4688" s="92">
        <f t="shared" si="440"/>
        <v>12400.84</v>
      </c>
    </row>
    <row r="4689" spans="1:27" x14ac:dyDescent="0.25">
      <c r="A4689" t="s">
        <v>866</v>
      </c>
      <c r="B4689" t="s">
        <v>509</v>
      </c>
      <c r="C4689" t="s">
        <v>510</v>
      </c>
      <c r="D4689" t="s">
        <v>867</v>
      </c>
      <c r="E4689" t="s">
        <v>868</v>
      </c>
      <c r="F4689" t="str">
        <f t="shared" si="442"/>
        <v>1505</v>
      </c>
      <c r="G4689" t="s">
        <v>217</v>
      </c>
      <c r="H4689" t="s">
        <v>218</v>
      </c>
      <c r="I4689" s="91"/>
      <c r="J4689" s="91"/>
      <c r="K4689" s="91">
        <v>599.44000000000005</v>
      </c>
      <c r="L4689" s="91">
        <v>1233.92</v>
      </c>
      <c r="M4689" s="91"/>
      <c r="N4689" s="91"/>
      <c r="O4689" s="91"/>
      <c r="P4689" s="91"/>
      <c r="Q4689" s="91"/>
      <c r="R4689" s="91">
        <v>1170.45</v>
      </c>
      <c r="S4689" s="91">
        <v>818.03</v>
      </c>
      <c r="T4689" s="91"/>
      <c r="U4689" s="91">
        <f t="shared" si="443"/>
        <v>3821.84</v>
      </c>
      <c r="V4689" s="82" t="str">
        <f t="shared" si="441"/>
        <v>410401505921</v>
      </c>
      <c r="W4689" s="83">
        <f>VLOOKUP(V4689,Factors!$E$6:$H$5950,4,FALSE)</f>
        <v>0.1124</v>
      </c>
      <c r="X4689" t="str">
        <f>VLOOKUP(V4689,Factors!$E$6:$F$5950,2,FALSE)</f>
        <v>3-factor</v>
      </c>
      <c r="Y4689" s="92">
        <f t="shared" si="438"/>
        <v>429.574816</v>
      </c>
      <c r="Z4689" s="92">
        <f t="shared" si="439"/>
        <v>3392.2651840000003</v>
      </c>
      <c r="AA4689" s="92">
        <f t="shared" si="440"/>
        <v>3821.84</v>
      </c>
    </row>
    <row r="4690" spans="1:27" x14ac:dyDescent="0.25">
      <c r="A4690" t="s">
        <v>866</v>
      </c>
      <c r="B4690" t="s">
        <v>509</v>
      </c>
      <c r="C4690" t="s">
        <v>510</v>
      </c>
      <c r="D4690" t="s">
        <v>867</v>
      </c>
      <c r="E4690" t="s">
        <v>868</v>
      </c>
      <c r="F4690" t="str">
        <f t="shared" si="442"/>
        <v>1505</v>
      </c>
      <c r="G4690" t="s">
        <v>146</v>
      </c>
      <c r="H4690" t="s">
        <v>147</v>
      </c>
      <c r="I4690" s="91">
        <v>1021.2</v>
      </c>
      <c r="J4690" s="91">
        <v>3493.1</v>
      </c>
      <c r="K4690" s="91">
        <v>1514.55</v>
      </c>
      <c r="L4690" s="91"/>
      <c r="M4690" s="91">
        <v>3793.05</v>
      </c>
      <c r="N4690" s="91">
        <v>3533.5</v>
      </c>
      <c r="O4690" s="91">
        <v>418.85</v>
      </c>
      <c r="P4690" s="91">
        <v>3.15</v>
      </c>
      <c r="Q4690" s="91">
        <v>10108.39</v>
      </c>
      <c r="R4690" s="91">
        <v>4691.17</v>
      </c>
      <c r="S4690" s="91">
        <v>2346.34</v>
      </c>
      <c r="T4690" s="91">
        <v>746.25</v>
      </c>
      <c r="U4690" s="91">
        <f t="shared" si="443"/>
        <v>31669.55</v>
      </c>
      <c r="V4690" s="82" t="str">
        <f t="shared" si="441"/>
        <v>410401505921</v>
      </c>
      <c r="W4690" s="83">
        <f>VLOOKUP(V4690,Factors!$E$6:$H$5950,4,FALSE)</f>
        <v>0.1124</v>
      </c>
      <c r="X4690" t="str">
        <f>VLOOKUP(V4690,Factors!$E$6:$F$5950,2,FALSE)</f>
        <v>3-factor</v>
      </c>
      <c r="Y4690" s="92">
        <f t="shared" ref="Y4690:Y4753" si="444">U4690*W4690</f>
        <v>3559.65742</v>
      </c>
      <c r="Z4690" s="92">
        <f t="shared" ref="Z4690:Z4753" si="445">U4690-Y4690</f>
        <v>28109.89258</v>
      </c>
      <c r="AA4690" s="92">
        <f t="shared" ref="AA4690:AA4753" si="446">Y4690+Z4690</f>
        <v>31669.55</v>
      </c>
    </row>
    <row r="4691" spans="1:27" x14ac:dyDescent="0.25">
      <c r="A4691" t="s">
        <v>866</v>
      </c>
      <c r="B4691" t="s">
        <v>509</v>
      </c>
      <c r="C4691" t="s">
        <v>510</v>
      </c>
      <c r="D4691" t="s">
        <v>867</v>
      </c>
      <c r="E4691" t="s">
        <v>868</v>
      </c>
      <c r="F4691" t="str">
        <f t="shared" si="442"/>
        <v>1505</v>
      </c>
      <c r="G4691" t="s">
        <v>148</v>
      </c>
      <c r="H4691" t="s">
        <v>149</v>
      </c>
      <c r="I4691" s="91"/>
      <c r="J4691" s="91">
        <v>1911.25</v>
      </c>
      <c r="K4691" s="91">
        <v>-216.13</v>
      </c>
      <c r="L4691" s="91"/>
      <c r="M4691" s="91"/>
      <c r="N4691" s="91">
        <v>1380.4</v>
      </c>
      <c r="O4691" s="91">
        <v>1298.02</v>
      </c>
      <c r="P4691" s="91">
        <v>173.72</v>
      </c>
      <c r="Q4691" s="91"/>
      <c r="R4691" s="91"/>
      <c r="S4691" s="91">
        <v>24</v>
      </c>
      <c r="T4691" s="91"/>
      <c r="U4691" s="91">
        <f t="shared" si="443"/>
        <v>4571.26</v>
      </c>
      <c r="V4691" s="82" t="str">
        <f t="shared" si="441"/>
        <v>410401505921</v>
      </c>
      <c r="W4691" s="83">
        <f>VLOOKUP(V4691,Factors!$E$6:$H$5950,4,FALSE)</f>
        <v>0.1124</v>
      </c>
      <c r="X4691" t="str">
        <f>VLOOKUP(V4691,Factors!$E$6:$F$5950,2,FALSE)</f>
        <v>3-factor</v>
      </c>
      <c r="Y4691" s="92">
        <f t="shared" si="444"/>
        <v>513.80962399999999</v>
      </c>
      <c r="Z4691" s="92">
        <f t="shared" si="445"/>
        <v>4057.4503760000002</v>
      </c>
      <c r="AA4691" s="92">
        <f t="shared" si="446"/>
        <v>4571.26</v>
      </c>
    </row>
    <row r="4692" spans="1:27" x14ac:dyDescent="0.25">
      <c r="A4692" t="s">
        <v>866</v>
      </c>
      <c r="B4692" t="s">
        <v>509</v>
      </c>
      <c r="C4692" t="s">
        <v>510</v>
      </c>
      <c r="D4692" t="s">
        <v>867</v>
      </c>
      <c r="E4692" t="s">
        <v>868</v>
      </c>
      <c r="F4692" t="str">
        <f t="shared" si="442"/>
        <v>1505</v>
      </c>
      <c r="G4692" t="s">
        <v>166</v>
      </c>
      <c r="H4692" t="s">
        <v>167</v>
      </c>
      <c r="I4692" s="91">
        <v>-28265.56</v>
      </c>
      <c r="J4692" s="91">
        <v>-25827.84</v>
      </c>
      <c r="K4692" s="91">
        <v>-53670.32</v>
      </c>
      <c r="L4692" s="91">
        <v>-25983.71</v>
      </c>
      <c r="M4692" s="91">
        <v>-59333.79</v>
      </c>
      <c r="N4692" s="91">
        <v>-47854.54</v>
      </c>
      <c r="O4692" s="91">
        <v>-84604.14</v>
      </c>
      <c r="P4692" s="91">
        <v>-73645.279999999999</v>
      </c>
      <c r="Q4692" s="91">
        <v>-87286.99</v>
      </c>
      <c r="R4692" s="91">
        <v>-100054.56</v>
      </c>
      <c r="S4692" s="91">
        <v>-74249.62</v>
      </c>
      <c r="T4692" s="91">
        <v>-79259.08</v>
      </c>
      <c r="U4692" s="91">
        <f t="shared" si="443"/>
        <v>-740035.42999999993</v>
      </c>
      <c r="V4692" s="82" t="str">
        <f t="shared" si="441"/>
        <v>410401505921</v>
      </c>
      <c r="W4692" s="83">
        <f>VLOOKUP(V4692,Factors!$E$6:$H$5950,4,FALSE)</f>
        <v>0.1124</v>
      </c>
      <c r="X4692" t="str">
        <f>VLOOKUP(V4692,Factors!$E$6:$F$5950,2,FALSE)</f>
        <v>3-factor</v>
      </c>
      <c r="Y4692" s="92">
        <f t="shared" si="444"/>
        <v>-83179.982332</v>
      </c>
      <c r="Z4692" s="92">
        <f t="shared" si="445"/>
        <v>-656855.44766799989</v>
      </c>
      <c r="AA4692" s="92">
        <f t="shared" si="446"/>
        <v>-740035.42999999993</v>
      </c>
    </row>
    <row r="4693" spans="1:27" x14ac:dyDescent="0.25">
      <c r="A4693" t="s">
        <v>866</v>
      </c>
      <c r="B4693" t="s">
        <v>509</v>
      </c>
      <c r="C4693" t="s">
        <v>510</v>
      </c>
      <c r="D4693" t="s">
        <v>966</v>
      </c>
      <c r="E4693" t="s">
        <v>967</v>
      </c>
      <c r="F4693" t="str">
        <f t="shared" si="442"/>
        <v>1596</v>
      </c>
      <c r="G4693" t="s">
        <v>118</v>
      </c>
      <c r="H4693" t="s">
        <v>119</v>
      </c>
      <c r="I4693" s="91"/>
      <c r="J4693" s="91">
        <v>6690</v>
      </c>
      <c r="K4693" s="91"/>
      <c r="L4693" s="91"/>
      <c r="M4693" s="91"/>
      <c r="N4693" s="91"/>
      <c r="O4693" s="91"/>
      <c r="P4693" s="91"/>
      <c r="Q4693" s="91"/>
      <c r="R4693" s="91"/>
      <c r="S4693" s="91"/>
      <c r="T4693" s="91"/>
      <c r="U4693" s="91">
        <f t="shared" si="443"/>
        <v>6690</v>
      </c>
      <c r="V4693" s="82" t="str">
        <f t="shared" si="441"/>
        <v>410401596921</v>
      </c>
      <c r="W4693" s="83">
        <f>VLOOKUP(V4693,Factors!$E$6:$H$5950,4,FALSE)</f>
        <v>0.1124</v>
      </c>
      <c r="X4693" t="str">
        <f>VLOOKUP(V4693,Factors!$E$6:$F$5950,2,FALSE)</f>
        <v>3-factor</v>
      </c>
      <c r="Y4693" s="92">
        <f t="shared" si="444"/>
        <v>751.95600000000002</v>
      </c>
      <c r="Z4693" s="92">
        <f t="shared" si="445"/>
        <v>5938.0439999999999</v>
      </c>
      <c r="AA4693" s="92">
        <f t="shared" si="446"/>
        <v>6690</v>
      </c>
    </row>
    <row r="4694" spans="1:27" x14ac:dyDescent="0.25">
      <c r="A4694" t="s">
        <v>866</v>
      </c>
      <c r="B4694" t="s">
        <v>509</v>
      </c>
      <c r="C4694" t="s">
        <v>510</v>
      </c>
      <c r="D4694" t="s">
        <v>966</v>
      </c>
      <c r="E4694" t="s">
        <v>967</v>
      </c>
      <c r="F4694" t="str">
        <f t="shared" si="442"/>
        <v>1596</v>
      </c>
      <c r="G4694" t="s">
        <v>120</v>
      </c>
      <c r="H4694" t="s">
        <v>121</v>
      </c>
      <c r="I4694" s="91"/>
      <c r="J4694" s="91"/>
      <c r="K4694" s="91"/>
      <c r="L4694" s="91"/>
      <c r="M4694" s="91"/>
      <c r="N4694" s="91"/>
      <c r="O4694" s="91"/>
      <c r="P4694" s="91"/>
      <c r="Q4694" s="91"/>
      <c r="R4694" s="91">
        <v>109.14</v>
      </c>
      <c r="S4694" s="91"/>
      <c r="T4694" s="91"/>
      <c r="U4694" s="91">
        <f t="shared" si="443"/>
        <v>109.14</v>
      </c>
      <c r="V4694" s="82" t="str">
        <f t="shared" si="441"/>
        <v>410401596921</v>
      </c>
      <c r="W4694" s="83">
        <f>VLOOKUP(V4694,Factors!$E$6:$H$5950,4,FALSE)</f>
        <v>0.1124</v>
      </c>
      <c r="X4694" t="str">
        <f>VLOOKUP(V4694,Factors!$E$6:$F$5950,2,FALSE)</f>
        <v>3-factor</v>
      </c>
      <c r="Y4694" s="92">
        <f t="shared" si="444"/>
        <v>12.267336</v>
      </c>
      <c r="Z4694" s="92">
        <f t="shared" si="445"/>
        <v>96.872664</v>
      </c>
      <c r="AA4694" s="92">
        <f t="shared" si="446"/>
        <v>109.14</v>
      </c>
    </row>
    <row r="4695" spans="1:27" x14ac:dyDescent="0.25">
      <c r="A4695" t="s">
        <v>866</v>
      </c>
      <c r="B4695" t="s">
        <v>509</v>
      </c>
      <c r="C4695" t="s">
        <v>510</v>
      </c>
      <c r="D4695" t="s">
        <v>966</v>
      </c>
      <c r="E4695" t="s">
        <v>967</v>
      </c>
      <c r="F4695" t="str">
        <f t="shared" si="442"/>
        <v>1596</v>
      </c>
      <c r="G4695" t="s">
        <v>122</v>
      </c>
      <c r="H4695" t="s">
        <v>123</v>
      </c>
      <c r="I4695" s="91"/>
      <c r="J4695" s="91"/>
      <c r="K4695" s="91"/>
      <c r="L4695" s="91"/>
      <c r="M4695" s="91"/>
      <c r="N4695" s="91"/>
      <c r="O4695" s="91"/>
      <c r="P4695" s="91"/>
      <c r="Q4695" s="91"/>
      <c r="R4695" s="91"/>
      <c r="S4695" s="91"/>
      <c r="T4695" s="91">
        <v>2425</v>
      </c>
      <c r="U4695" s="91">
        <f t="shared" si="443"/>
        <v>2425</v>
      </c>
      <c r="V4695" s="82" t="str">
        <f t="shared" si="441"/>
        <v>410401596921</v>
      </c>
      <c r="W4695" s="83">
        <f>VLOOKUP(V4695,Factors!$E$6:$H$5950,4,FALSE)</f>
        <v>0.1124</v>
      </c>
      <c r="X4695" t="str">
        <f>VLOOKUP(V4695,Factors!$E$6:$F$5950,2,FALSE)</f>
        <v>3-factor</v>
      </c>
      <c r="Y4695" s="92">
        <f t="shared" si="444"/>
        <v>272.57</v>
      </c>
      <c r="Z4695" s="92">
        <f t="shared" si="445"/>
        <v>2152.4299999999998</v>
      </c>
      <c r="AA4695" s="92">
        <f t="shared" si="446"/>
        <v>2425</v>
      </c>
    </row>
    <row r="4696" spans="1:27" x14ac:dyDescent="0.25">
      <c r="A4696" t="s">
        <v>866</v>
      </c>
      <c r="B4696" t="s">
        <v>509</v>
      </c>
      <c r="C4696" t="s">
        <v>510</v>
      </c>
      <c r="D4696" t="s">
        <v>966</v>
      </c>
      <c r="E4696" t="s">
        <v>967</v>
      </c>
      <c r="F4696" t="str">
        <f t="shared" si="442"/>
        <v>1596</v>
      </c>
      <c r="G4696" t="s">
        <v>144</v>
      </c>
      <c r="H4696" t="s">
        <v>145</v>
      </c>
      <c r="I4696" s="91"/>
      <c r="J4696" s="91"/>
      <c r="K4696" s="91"/>
      <c r="L4696" s="91"/>
      <c r="M4696" s="91">
        <v>35.92</v>
      </c>
      <c r="N4696" s="91"/>
      <c r="O4696" s="91">
        <v>130.86000000000001</v>
      </c>
      <c r="P4696" s="91"/>
      <c r="Q4696" s="91"/>
      <c r="R4696" s="91"/>
      <c r="S4696" s="91"/>
      <c r="T4696" s="91"/>
      <c r="U4696" s="91">
        <f t="shared" si="443"/>
        <v>166.78000000000003</v>
      </c>
      <c r="V4696" s="82" t="str">
        <f t="shared" si="441"/>
        <v>410401596921</v>
      </c>
      <c r="W4696" s="83">
        <f>VLOOKUP(V4696,Factors!$E$6:$H$5950,4,FALSE)</f>
        <v>0.1124</v>
      </c>
      <c r="X4696" t="str">
        <f>VLOOKUP(V4696,Factors!$E$6:$F$5950,2,FALSE)</f>
        <v>3-factor</v>
      </c>
      <c r="Y4696" s="92">
        <f t="shared" si="444"/>
        <v>18.746072000000002</v>
      </c>
      <c r="Z4696" s="92">
        <f t="shared" si="445"/>
        <v>148.03392800000003</v>
      </c>
      <c r="AA4696" s="92">
        <f t="shared" si="446"/>
        <v>166.78000000000003</v>
      </c>
    </row>
    <row r="4697" spans="1:27" x14ac:dyDescent="0.25">
      <c r="A4697" t="s">
        <v>866</v>
      </c>
      <c r="B4697" t="s">
        <v>509</v>
      </c>
      <c r="C4697" t="s">
        <v>510</v>
      </c>
      <c r="D4697" t="s">
        <v>966</v>
      </c>
      <c r="E4697" t="s">
        <v>967</v>
      </c>
      <c r="F4697" t="str">
        <f t="shared" si="442"/>
        <v>1596</v>
      </c>
      <c r="G4697" t="s">
        <v>146</v>
      </c>
      <c r="H4697" t="s">
        <v>147</v>
      </c>
      <c r="I4697" s="91"/>
      <c r="J4697" s="91"/>
      <c r="K4697" s="91"/>
      <c r="L4697" s="91"/>
      <c r="M4697" s="91"/>
      <c r="N4697" s="91"/>
      <c r="O4697" s="91">
        <v>55</v>
      </c>
      <c r="P4697" s="91"/>
      <c r="Q4697" s="91"/>
      <c r="R4697" s="91"/>
      <c r="S4697" s="91"/>
      <c r="T4697" s="91"/>
      <c r="U4697" s="91">
        <f t="shared" si="443"/>
        <v>55</v>
      </c>
      <c r="V4697" s="82" t="str">
        <f t="shared" si="441"/>
        <v>410401596921</v>
      </c>
      <c r="W4697" s="83">
        <f>VLOOKUP(V4697,Factors!$E$6:$H$5950,4,FALSE)</f>
        <v>0.1124</v>
      </c>
      <c r="X4697" t="str">
        <f>VLOOKUP(V4697,Factors!$E$6:$F$5950,2,FALSE)</f>
        <v>3-factor</v>
      </c>
      <c r="Y4697" s="92">
        <f t="shared" si="444"/>
        <v>6.1820000000000004</v>
      </c>
      <c r="Z4697" s="92">
        <f t="shared" si="445"/>
        <v>48.817999999999998</v>
      </c>
      <c r="AA4697" s="92">
        <f t="shared" si="446"/>
        <v>55</v>
      </c>
    </row>
    <row r="4698" spans="1:27" x14ac:dyDescent="0.25">
      <c r="A4698" t="s">
        <v>866</v>
      </c>
      <c r="B4698" t="s">
        <v>509</v>
      </c>
      <c r="C4698" t="s">
        <v>510</v>
      </c>
      <c r="D4698" t="s">
        <v>972</v>
      </c>
      <c r="E4698" t="s">
        <v>973</v>
      </c>
      <c r="F4698" t="str">
        <f t="shared" si="442"/>
        <v>4710</v>
      </c>
      <c r="G4698" t="s">
        <v>44</v>
      </c>
      <c r="H4698" t="s">
        <v>45</v>
      </c>
      <c r="I4698" s="91">
        <v>2633.94</v>
      </c>
      <c r="J4698" s="91">
        <v>2649.65</v>
      </c>
      <c r="K4698" s="91">
        <v>2676.09</v>
      </c>
      <c r="L4698" s="91">
        <v>2715.9</v>
      </c>
      <c r="M4698" s="91">
        <v>2762.85</v>
      </c>
      <c r="N4698" s="91">
        <v>2761.93</v>
      </c>
      <c r="O4698" s="91">
        <v>2857.19</v>
      </c>
      <c r="P4698" s="91">
        <v>3682.14</v>
      </c>
      <c r="Q4698" s="91">
        <v>4269.26</v>
      </c>
      <c r="R4698" s="91">
        <v>3017.87</v>
      </c>
      <c r="S4698" s="91"/>
      <c r="T4698" s="91">
        <v>2882.14</v>
      </c>
      <c r="U4698" s="91">
        <f t="shared" si="443"/>
        <v>32908.959999999999</v>
      </c>
      <c r="V4698" s="82" t="str">
        <f t="shared" si="441"/>
        <v>410404710921</v>
      </c>
      <c r="W4698" s="83">
        <f>VLOOKUP(V4698,Factors!$E$6:$H$5950,4,FALSE)</f>
        <v>0.1124</v>
      </c>
      <c r="X4698" t="str">
        <f>VLOOKUP(V4698,Factors!$E$6:$F$5950,2,FALSE)</f>
        <v>3-factor</v>
      </c>
      <c r="Y4698" s="92">
        <f t="shared" si="444"/>
        <v>3698.9671039999998</v>
      </c>
      <c r="Z4698" s="92">
        <f t="shared" si="445"/>
        <v>29209.992896</v>
      </c>
      <c r="AA4698" s="92">
        <f t="shared" si="446"/>
        <v>32908.959999999999</v>
      </c>
    </row>
    <row r="4699" spans="1:27" x14ac:dyDescent="0.25">
      <c r="A4699" t="s">
        <v>866</v>
      </c>
      <c r="B4699" t="s">
        <v>509</v>
      </c>
      <c r="C4699" t="s">
        <v>510</v>
      </c>
      <c r="D4699" t="s">
        <v>889</v>
      </c>
      <c r="E4699" t="s">
        <v>890</v>
      </c>
      <c r="F4699" t="str">
        <f t="shared" si="442"/>
        <v>4760</v>
      </c>
      <c r="G4699" t="s">
        <v>118</v>
      </c>
      <c r="H4699" t="s">
        <v>119</v>
      </c>
      <c r="I4699" s="91"/>
      <c r="J4699" s="91"/>
      <c r="K4699" s="91"/>
      <c r="L4699" s="91"/>
      <c r="M4699" s="91"/>
      <c r="N4699" s="91"/>
      <c r="O4699" s="91"/>
      <c r="P4699" s="91"/>
      <c r="Q4699" s="91"/>
      <c r="R4699" s="91"/>
      <c r="S4699" s="91">
        <v>1095</v>
      </c>
      <c r="T4699" s="91"/>
      <c r="U4699" s="91">
        <f t="shared" si="443"/>
        <v>1095</v>
      </c>
      <c r="V4699" s="82" t="str">
        <f t="shared" si="441"/>
        <v>410404760921</v>
      </c>
      <c r="W4699" s="83">
        <f>VLOOKUP(V4699,Factors!$E$6:$H$5950,4,FALSE)</f>
        <v>0.1124</v>
      </c>
      <c r="X4699" t="str">
        <f>VLOOKUP(V4699,Factors!$E$6:$F$5950,2,FALSE)</f>
        <v>3-factor</v>
      </c>
      <c r="Y4699" s="92">
        <f t="shared" si="444"/>
        <v>123.078</v>
      </c>
      <c r="Z4699" s="92">
        <f t="shared" si="445"/>
        <v>971.92200000000003</v>
      </c>
      <c r="AA4699" s="92">
        <f t="shared" si="446"/>
        <v>1095</v>
      </c>
    </row>
    <row r="4700" spans="1:27" x14ac:dyDescent="0.25">
      <c r="A4700" t="s">
        <v>866</v>
      </c>
      <c r="B4700" t="s">
        <v>509</v>
      </c>
      <c r="C4700" t="s">
        <v>510</v>
      </c>
      <c r="D4700" t="s">
        <v>889</v>
      </c>
      <c r="E4700" t="s">
        <v>890</v>
      </c>
      <c r="F4700" t="str">
        <f t="shared" si="442"/>
        <v>4760</v>
      </c>
      <c r="G4700" t="s">
        <v>120</v>
      </c>
      <c r="H4700" t="s">
        <v>121</v>
      </c>
      <c r="I4700" s="91"/>
      <c r="J4700" s="91"/>
      <c r="K4700" s="91"/>
      <c r="L4700" s="91"/>
      <c r="M4700" s="91"/>
      <c r="N4700" s="91"/>
      <c r="O4700" s="91"/>
      <c r="P4700" s="91"/>
      <c r="Q4700" s="91"/>
      <c r="R4700" s="91"/>
      <c r="S4700" s="91">
        <v>19.84</v>
      </c>
      <c r="T4700" s="91"/>
      <c r="U4700" s="91">
        <f t="shared" si="443"/>
        <v>19.84</v>
      </c>
      <c r="V4700" s="82" t="str">
        <f t="shared" si="441"/>
        <v>410404760921</v>
      </c>
      <c r="W4700" s="83">
        <f>VLOOKUP(V4700,Factors!$E$6:$H$5950,4,FALSE)</f>
        <v>0.1124</v>
      </c>
      <c r="X4700" t="str">
        <f>VLOOKUP(V4700,Factors!$E$6:$F$5950,2,FALSE)</f>
        <v>3-factor</v>
      </c>
      <c r="Y4700" s="92">
        <f t="shared" si="444"/>
        <v>2.230016</v>
      </c>
      <c r="Z4700" s="92">
        <f t="shared" si="445"/>
        <v>17.609984000000001</v>
      </c>
      <c r="AA4700" s="92">
        <f t="shared" si="446"/>
        <v>19.84</v>
      </c>
    </row>
    <row r="4701" spans="1:27" x14ac:dyDescent="0.25">
      <c r="A4701" t="s">
        <v>866</v>
      </c>
      <c r="B4701" t="s">
        <v>509</v>
      </c>
      <c r="C4701" t="s">
        <v>510</v>
      </c>
      <c r="D4701" t="s">
        <v>889</v>
      </c>
      <c r="E4701" t="s">
        <v>890</v>
      </c>
      <c r="F4701" t="str">
        <f t="shared" si="442"/>
        <v>4760</v>
      </c>
      <c r="G4701" t="s">
        <v>130</v>
      </c>
      <c r="H4701" t="s">
        <v>131</v>
      </c>
      <c r="I4701" s="91"/>
      <c r="J4701" s="91"/>
      <c r="K4701" s="91"/>
      <c r="L4701" s="91"/>
      <c r="M4701" s="91"/>
      <c r="N4701" s="91"/>
      <c r="O4701" s="91"/>
      <c r="P4701" s="91"/>
      <c r="Q4701" s="91"/>
      <c r="R4701" s="91"/>
      <c r="S4701" s="91">
        <v>8.36</v>
      </c>
      <c r="T4701" s="91"/>
      <c r="U4701" s="91">
        <f t="shared" si="443"/>
        <v>8.36</v>
      </c>
      <c r="V4701" s="82" t="str">
        <f t="shared" si="441"/>
        <v>410404760921</v>
      </c>
      <c r="W4701" s="83">
        <f>VLOOKUP(V4701,Factors!$E$6:$H$5950,4,FALSE)</f>
        <v>0.1124</v>
      </c>
      <c r="X4701" t="str">
        <f>VLOOKUP(V4701,Factors!$E$6:$F$5950,2,FALSE)</f>
        <v>3-factor</v>
      </c>
      <c r="Y4701" s="92">
        <f t="shared" si="444"/>
        <v>0.93966399999999994</v>
      </c>
      <c r="Z4701" s="92">
        <f t="shared" si="445"/>
        <v>7.4203359999999998</v>
      </c>
      <c r="AA4701" s="92">
        <f t="shared" si="446"/>
        <v>8.36</v>
      </c>
    </row>
    <row r="4702" spans="1:27" x14ac:dyDescent="0.25">
      <c r="A4702" t="s">
        <v>866</v>
      </c>
      <c r="B4702" t="s">
        <v>509</v>
      </c>
      <c r="C4702" t="s">
        <v>510</v>
      </c>
      <c r="D4702" t="s">
        <v>889</v>
      </c>
      <c r="E4702" t="s">
        <v>890</v>
      </c>
      <c r="F4702" t="str">
        <f t="shared" si="442"/>
        <v>4760</v>
      </c>
      <c r="G4702" t="s">
        <v>144</v>
      </c>
      <c r="H4702" t="s">
        <v>145</v>
      </c>
      <c r="I4702" s="91"/>
      <c r="J4702" s="91"/>
      <c r="K4702" s="91"/>
      <c r="L4702" s="91"/>
      <c r="M4702" s="91"/>
      <c r="N4702" s="91"/>
      <c r="O4702" s="91"/>
      <c r="P4702" s="91"/>
      <c r="Q4702" s="91"/>
      <c r="R4702" s="91"/>
      <c r="S4702" s="91">
        <v>22.5</v>
      </c>
      <c r="T4702" s="91"/>
      <c r="U4702" s="91">
        <f t="shared" si="443"/>
        <v>22.5</v>
      </c>
      <c r="V4702" s="82" t="str">
        <f t="shared" si="441"/>
        <v>410404760921</v>
      </c>
      <c r="W4702" s="83">
        <f>VLOOKUP(V4702,Factors!$E$6:$H$5950,4,FALSE)</f>
        <v>0.1124</v>
      </c>
      <c r="X4702" t="str">
        <f>VLOOKUP(V4702,Factors!$E$6:$F$5950,2,FALSE)</f>
        <v>3-factor</v>
      </c>
      <c r="Y4702" s="92">
        <f t="shared" si="444"/>
        <v>2.5289999999999999</v>
      </c>
      <c r="Z4702" s="92">
        <f t="shared" si="445"/>
        <v>19.971</v>
      </c>
      <c r="AA4702" s="92">
        <f t="shared" si="446"/>
        <v>22.5</v>
      </c>
    </row>
    <row r="4703" spans="1:27" x14ac:dyDescent="0.25">
      <c r="A4703" t="s">
        <v>866</v>
      </c>
      <c r="B4703" t="s">
        <v>509</v>
      </c>
      <c r="C4703" t="s">
        <v>510</v>
      </c>
      <c r="D4703" t="s">
        <v>889</v>
      </c>
      <c r="E4703" t="s">
        <v>890</v>
      </c>
      <c r="F4703" t="str">
        <f t="shared" si="442"/>
        <v>4760</v>
      </c>
      <c r="G4703" t="s">
        <v>217</v>
      </c>
      <c r="H4703" t="s">
        <v>218</v>
      </c>
      <c r="I4703" s="91"/>
      <c r="J4703" s="91"/>
      <c r="K4703" s="91"/>
      <c r="L4703" s="91"/>
      <c r="M4703" s="91"/>
      <c r="N4703" s="91"/>
      <c r="O4703" s="91"/>
      <c r="P4703" s="91"/>
      <c r="Q4703" s="91"/>
      <c r="R4703" s="91"/>
      <c r="S4703" s="91">
        <v>333.73</v>
      </c>
      <c r="T4703" s="91"/>
      <c r="U4703" s="91">
        <f t="shared" si="443"/>
        <v>333.73</v>
      </c>
      <c r="V4703" s="82" t="str">
        <f t="shared" si="441"/>
        <v>410404760921</v>
      </c>
      <c r="W4703" s="83">
        <f>VLOOKUP(V4703,Factors!$E$6:$H$5950,4,FALSE)</f>
        <v>0.1124</v>
      </c>
      <c r="X4703" t="str">
        <f>VLOOKUP(V4703,Factors!$E$6:$F$5950,2,FALSE)</f>
        <v>3-factor</v>
      </c>
      <c r="Y4703" s="92">
        <f t="shared" si="444"/>
        <v>37.511251999999999</v>
      </c>
      <c r="Z4703" s="92">
        <f t="shared" si="445"/>
        <v>296.21874800000001</v>
      </c>
      <c r="AA4703" s="92">
        <f t="shared" si="446"/>
        <v>333.73</v>
      </c>
    </row>
    <row r="4704" spans="1:27" x14ac:dyDescent="0.25">
      <c r="A4704" t="s">
        <v>866</v>
      </c>
      <c r="B4704" t="s">
        <v>560</v>
      </c>
      <c r="C4704" t="s">
        <v>561</v>
      </c>
      <c r="D4704" t="s">
        <v>867</v>
      </c>
      <c r="E4704" t="s">
        <v>868</v>
      </c>
      <c r="F4704" t="str">
        <f t="shared" si="442"/>
        <v>1505</v>
      </c>
      <c r="G4704" t="s">
        <v>110</v>
      </c>
      <c r="H4704" t="s">
        <v>111</v>
      </c>
      <c r="I4704" s="91">
        <v>30199.05</v>
      </c>
      <c r="J4704" s="91">
        <v>32651.01</v>
      </c>
      <c r="K4704" s="91">
        <v>35862.39</v>
      </c>
      <c r="L4704" s="91">
        <v>19435.060000000001</v>
      </c>
      <c r="M4704" s="91">
        <v>26155.73</v>
      </c>
      <c r="N4704" s="91">
        <v>32806.9</v>
      </c>
      <c r="O4704" s="91">
        <v>32317.43</v>
      </c>
      <c r="P4704" s="91">
        <v>46642.64</v>
      </c>
      <c r="Q4704" s="91">
        <v>52295.91</v>
      </c>
      <c r="R4704" s="91">
        <v>57814.76</v>
      </c>
      <c r="S4704" s="91">
        <v>53170.04</v>
      </c>
      <c r="T4704" s="91">
        <v>50612.43</v>
      </c>
      <c r="U4704" s="91">
        <f t="shared" si="443"/>
        <v>469963.35</v>
      </c>
      <c r="V4704" s="82" t="str">
        <f t="shared" si="441"/>
        <v>410501505921</v>
      </c>
      <c r="W4704" s="83">
        <f>VLOOKUP(V4704,Factors!$E$6:$H$5950,4,FALSE)</f>
        <v>0.1124</v>
      </c>
      <c r="X4704" t="str">
        <f>VLOOKUP(V4704,Factors!$E$6:$F$5950,2,FALSE)</f>
        <v>3-factor</v>
      </c>
      <c r="Y4704" s="92">
        <f t="shared" si="444"/>
        <v>52823.880539999998</v>
      </c>
      <c r="Z4704" s="92">
        <f t="shared" si="445"/>
        <v>417139.46945999999</v>
      </c>
      <c r="AA4704" s="92">
        <f t="shared" si="446"/>
        <v>469963.35</v>
      </c>
    </row>
    <row r="4705" spans="1:27" x14ac:dyDescent="0.25">
      <c r="A4705" t="s">
        <v>866</v>
      </c>
      <c r="B4705" t="s">
        <v>560</v>
      </c>
      <c r="C4705" t="s">
        <v>561</v>
      </c>
      <c r="D4705" t="s">
        <v>867</v>
      </c>
      <c r="E4705" t="s">
        <v>868</v>
      </c>
      <c r="F4705" t="str">
        <f t="shared" si="442"/>
        <v>1505</v>
      </c>
      <c r="G4705" t="s">
        <v>112</v>
      </c>
      <c r="H4705" t="s">
        <v>113</v>
      </c>
      <c r="I4705" s="91">
        <v>1101.07</v>
      </c>
      <c r="J4705" s="91">
        <v>1454.57</v>
      </c>
      <c r="K4705" s="91">
        <v>1163.58</v>
      </c>
      <c r="L4705" s="91">
        <v>1163.58</v>
      </c>
      <c r="M4705" s="91">
        <v>1163.58</v>
      </c>
      <c r="N4705" s="91">
        <v>1580.25</v>
      </c>
      <c r="O4705" s="91">
        <v>11580.25</v>
      </c>
      <c r="P4705" s="91">
        <v>11580.25</v>
      </c>
      <c r="Q4705" s="91">
        <v>1580.25</v>
      </c>
      <c r="R4705" s="91">
        <v>1580.25</v>
      </c>
      <c r="S4705" s="91">
        <v>1580.25</v>
      </c>
      <c r="T4705" s="91">
        <v>1580.25</v>
      </c>
      <c r="U4705" s="91">
        <f t="shared" si="443"/>
        <v>37108.129999999997</v>
      </c>
      <c r="V4705" s="82" t="str">
        <f t="shared" si="441"/>
        <v>410501505921</v>
      </c>
      <c r="W4705" s="83">
        <f>VLOOKUP(V4705,Factors!$E$6:$H$5950,4,FALSE)</f>
        <v>0.1124</v>
      </c>
      <c r="X4705" t="str">
        <f>VLOOKUP(V4705,Factors!$E$6:$F$5950,2,FALSE)</f>
        <v>3-factor</v>
      </c>
      <c r="Y4705" s="92">
        <f t="shared" si="444"/>
        <v>4170.9538119999997</v>
      </c>
      <c r="Z4705" s="92">
        <f t="shared" si="445"/>
        <v>32937.176187999998</v>
      </c>
      <c r="AA4705" s="92">
        <f t="shared" si="446"/>
        <v>37108.129999999997</v>
      </c>
    </row>
    <row r="4706" spans="1:27" x14ac:dyDescent="0.25">
      <c r="A4706" t="s">
        <v>866</v>
      </c>
      <c r="B4706" t="s">
        <v>560</v>
      </c>
      <c r="C4706" t="s">
        <v>561</v>
      </c>
      <c r="D4706" t="s">
        <v>867</v>
      </c>
      <c r="E4706" t="s">
        <v>868</v>
      </c>
      <c r="F4706" t="str">
        <f t="shared" si="442"/>
        <v>1505</v>
      </c>
      <c r="G4706" t="s">
        <v>88</v>
      </c>
      <c r="H4706" t="s">
        <v>89</v>
      </c>
      <c r="I4706" s="91">
        <v>4740.01</v>
      </c>
      <c r="J4706" s="91">
        <v>4740.05</v>
      </c>
      <c r="K4706" s="91">
        <v>4902.8599999999997</v>
      </c>
      <c r="L4706" s="91">
        <v>3314.11</v>
      </c>
      <c r="M4706" s="91">
        <v>3793.97</v>
      </c>
      <c r="N4706" s="91">
        <v>4593.76</v>
      </c>
      <c r="O4706" s="91">
        <v>5117.6000000000004</v>
      </c>
      <c r="P4706" s="91">
        <v>6763.92</v>
      </c>
      <c r="Q4706" s="91">
        <v>8185.8</v>
      </c>
      <c r="R4706" s="91">
        <v>8185.77</v>
      </c>
      <c r="S4706" s="91">
        <v>8185.77</v>
      </c>
      <c r="T4706" s="91">
        <v>8185.78</v>
      </c>
      <c r="U4706" s="91">
        <f t="shared" si="443"/>
        <v>70709.400000000009</v>
      </c>
      <c r="V4706" s="82" t="str">
        <f t="shared" si="441"/>
        <v>410501505921</v>
      </c>
      <c r="W4706" s="83">
        <f>VLOOKUP(V4706,Factors!$E$6:$H$5950,4,FALSE)</f>
        <v>0.1124</v>
      </c>
      <c r="X4706" t="str">
        <f>VLOOKUP(V4706,Factors!$E$6:$F$5950,2,FALSE)</f>
        <v>3-factor</v>
      </c>
      <c r="Y4706" s="92">
        <f t="shared" si="444"/>
        <v>7947.7365600000012</v>
      </c>
      <c r="Z4706" s="92">
        <f t="shared" si="445"/>
        <v>62761.663440000004</v>
      </c>
      <c r="AA4706" s="92">
        <f t="shared" si="446"/>
        <v>70709.400000000009</v>
      </c>
    </row>
    <row r="4707" spans="1:27" x14ac:dyDescent="0.25">
      <c r="A4707" t="s">
        <v>866</v>
      </c>
      <c r="B4707" t="s">
        <v>560</v>
      </c>
      <c r="C4707" t="s">
        <v>561</v>
      </c>
      <c r="D4707" t="s">
        <v>867</v>
      </c>
      <c r="E4707" t="s">
        <v>868</v>
      </c>
      <c r="F4707" t="str">
        <f t="shared" si="442"/>
        <v>1505</v>
      </c>
      <c r="G4707" t="s">
        <v>90</v>
      </c>
      <c r="H4707" t="s">
        <v>91</v>
      </c>
      <c r="I4707" s="91">
        <v>18524.82</v>
      </c>
      <c r="J4707" s="91">
        <v>18560.18</v>
      </c>
      <c r="K4707" s="91">
        <v>19163.7</v>
      </c>
      <c r="L4707" s="91">
        <v>12991.46</v>
      </c>
      <c r="M4707" s="91">
        <v>13855.72</v>
      </c>
      <c r="N4707" s="91">
        <v>18004.48</v>
      </c>
      <c r="O4707" s="91">
        <v>21039.55</v>
      </c>
      <c r="P4707" s="91">
        <v>27435.42</v>
      </c>
      <c r="Q4707" s="91">
        <v>31959.15</v>
      </c>
      <c r="R4707" s="91">
        <v>31959.17</v>
      </c>
      <c r="S4707" s="91">
        <v>31959.18</v>
      </c>
      <c r="T4707" s="91">
        <v>31959.16</v>
      </c>
      <c r="U4707" s="91">
        <f t="shared" si="443"/>
        <v>277411.99</v>
      </c>
      <c r="V4707" s="82" t="str">
        <f t="shared" si="441"/>
        <v>410501505921</v>
      </c>
      <c r="W4707" s="83">
        <f>VLOOKUP(V4707,Factors!$E$6:$H$5950,4,FALSE)</f>
        <v>0.1124</v>
      </c>
      <c r="X4707" t="str">
        <f>VLOOKUP(V4707,Factors!$E$6:$F$5950,2,FALSE)</f>
        <v>3-factor</v>
      </c>
      <c r="Y4707" s="92">
        <f t="shared" si="444"/>
        <v>31181.107676</v>
      </c>
      <c r="Z4707" s="92">
        <f t="shared" si="445"/>
        <v>246230.88232400001</v>
      </c>
      <c r="AA4707" s="92">
        <f t="shared" si="446"/>
        <v>277411.99</v>
      </c>
    </row>
    <row r="4708" spans="1:27" x14ac:dyDescent="0.25">
      <c r="A4708" t="s">
        <v>866</v>
      </c>
      <c r="B4708" t="s">
        <v>560</v>
      </c>
      <c r="C4708" t="s">
        <v>561</v>
      </c>
      <c r="D4708" t="s">
        <v>867</v>
      </c>
      <c r="E4708" t="s">
        <v>868</v>
      </c>
      <c r="F4708" t="str">
        <f t="shared" si="442"/>
        <v>1505</v>
      </c>
      <c r="G4708" t="s">
        <v>118</v>
      </c>
      <c r="H4708" t="s">
        <v>119</v>
      </c>
      <c r="I4708" s="91">
        <v>5464.28</v>
      </c>
      <c r="J4708" s="91">
        <v>17588.54</v>
      </c>
      <c r="K4708" s="91"/>
      <c r="L4708" s="91">
        <v>17031.22</v>
      </c>
      <c r="M4708" s="91"/>
      <c r="N4708" s="91"/>
      <c r="O4708" s="91">
        <v>19950</v>
      </c>
      <c r="P4708" s="91">
        <v>1927.5</v>
      </c>
      <c r="Q4708" s="91">
        <v>314</v>
      </c>
      <c r="R4708" s="91">
        <v>21750</v>
      </c>
      <c r="S4708" s="91">
        <v>4193.3599999999997</v>
      </c>
      <c r="T4708" s="91">
        <v>7200</v>
      </c>
      <c r="U4708" s="91">
        <f t="shared" si="443"/>
        <v>95418.900000000009</v>
      </c>
      <c r="V4708" s="82" t="str">
        <f t="shared" si="441"/>
        <v>410501505921</v>
      </c>
      <c r="W4708" s="83">
        <f>VLOOKUP(V4708,Factors!$E$6:$H$5950,4,FALSE)</f>
        <v>0.1124</v>
      </c>
      <c r="X4708" t="str">
        <f>VLOOKUP(V4708,Factors!$E$6:$F$5950,2,FALSE)</f>
        <v>3-factor</v>
      </c>
      <c r="Y4708" s="92">
        <f t="shared" si="444"/>
        <v>10725.084360000001</v>
      </c>
      <c r="Z4708" s="92">
        <f t="shared" si="445"/>
        <v>84693.815640000015</v>
      </c>
      <c r="AA4708" s="92">
        <f t="shared" si="446"/>
        <v>95418.900000000023</v>
      </c>
    </row>
    <row r="4709" spans="1:27" x14ac:dyDescent="0.25">
      <c r="A4709" t="s">
        <v>866</v>
      </c>
      <c r="B4709" t="s">
        <v>560</v>
      </c>
      <c r="C4709" t="s">
        <v>561</v>
      </c>
      <c r="D4709" t="s">
        <v>867</v>
      </c>
      <c r="E4709" t="s">
        <v>868</v>
      </c>
      <c r="F4709" t="str">
        <f t="shared" si="442"/>
        <v>1505</v>
      </c>
      <c r="G4709" t="s">
        <v>61</v>
      </c>
      <c r="H4709" t="s">
        <v>62</v>
      </c>
      <c r="I4709" s="91">
        <v>-482.08</v>
      </c>
      <c r="J4709" s="91"/>
      <c r="K4709" s="91"/>
      <c r="L4709" s="91"/>
      <c r="M4709" s="91"/>
      <c r="N4709" s="91"/>
      <c r="O4709" s="91"/>
      <c r="P4709" s="91"/>
      <c r="Q4709" s="91"/>
      <c r="R4709" s="91"/>
      <c r="S4709" s="91"/>
      <c r="T4709" s="91"/>
      <c r="U4709" s="91">
        <f t="shared" si="443"/>
        <v>-482.08</v>
      </c>
      <c r="V4709" s="82" t="str">
        <f t="shared" si="441"/>
        <v>410501505921</v>
      </c>
      <c r="W4709" s="83">
        <f>VLOOKUP(V4709,Factors!$E$6:$H$5950,4,FALSE)</f>
        <v>0.1124</v>
      </c>
      <c r="X4709" t="str">
        <f>VLOOKUP(V4709,Factors!$E$6:$F$5950,2,FALSE)</f>
        <v>3-factor</v>
      </c>
      <c r="Y4709" s="92">
        <f t="shared" si="444"/>
        <v>-54.185791999999999</v>
      </c>
      <c r="Z4709" s="92">
        <f t="shared" si="445"/>
        <v>-427.89420799999999</v>
      </c>
      <c r="AA4709" s="92">
        <f t="shared" si="446"/>
        <v>-482.08</v>
      </c>
    </row>
    <row r="4710" spans="1:27" x14ac:dyDescent="0.25">
      <c r="A4710" t="s">
        <v>866</v>
      </c>
      <c r="B4710" t="s">
        <v>560</v>
      </c>
      <c r="C4710" t="s">
        <v>561</v>
      </c>
      <c r="D4710" t="s">
        <v>867</v>
      </c>
      <c r="E4710" t="s">
        <v>868</v>
      </c>
      <c r="F4710" t="str">
        <f t="shared" si="442"/>
        <v>1505</v>
      </c>
      <c r="G4710" t="s">
        <v>92</v>
      </c>
      <c r="H4710" t="s">
        <v>93</v>
      </c>
      <c r="I4710" s="91"/>
      <c r="J4710" s="91"/>
      <c r="K4710" s="91"/>
      <c r="L4710" s="91">
        <v>43.08</v>
      </c>
      <c r="M4710" s="91"/>
      <c r="N4710" s="91"/>
      <c r="O4710" s="91"/>
      <c r="P4710" s="91">
        <v>37.15</v>
      </c>
      <c r="Q4710" s="91"/>
      <c r="R4710" s="91"/>
      <c r="S4710" s="91"/>
      <c r="T4710" s="91"/>
      <c r="U4710" s="91">
        <f t="shared" si="443"/>
        <v>80.22999999999999</v>
      </c>
      <c r="V4710" s="82" t="str">
        <f t="shared" si="441"/>
        <v>410501505921</v>
      </c>
      <c r="W4710" s="83">
        <f>VLOOKUP(V4710,Factors!$E$6:$H$5950,4,FALSE)</f>
        <v>0.1124</v>
      </c>
      <c r="X4710" t="str">
        <f>VLOOKUP(V4710,Factors!$E$6:$F$5950,2,FALSE)</f>
        <v>3-factor</v>
      </c>
      <c r="Y4710" s="92">
        <f t="shared" si="444"/>
        <v>9.0178519999999995</v>
      </c>
      <c r="Z4710" s="92">
        <f t="shared" si="445"/>
        <v>71.212147999999985</v>
      </c>
      <c r="AA4710" s="92">
        <f t="shared" si="446"/>
        <v>80.22999999999999</v>
      </c>
    </row>
    <row r="4711" spans="1:27" x14ac:dyDescent="0.25">
      <c r="A4711" t="s">
        <v>866</v>
      </c>
      <c r="B4711" t="s">
        <v>560</v>
      </c>
      <c r="C4711" t="s">
        <v>561</v>
      </c>
      <c r="D4711" t="s">
        <v>867</v>
      </c>
      <c r="E4711" t="s">
        <v>868</v>
      </c>
      <c r="F4711" t="str">
        <f t="shared" si="442"/>
        <v>1505</v>
      </c>
      <c r="G4711" t="s">
        <v>94</v>
      </c>
      <c r="H4711" t="s">
        <v>95</v>
      </c>
      <c r="I4711" s="91"/>
      <c r="J4711" s="91"/>
      <c r="K4711" s="91"/>
      <c r="L4711" s="91"/>
      <c r="M4711" s="91"/>
      <c r="N4711" s="91"/>
      <c r="O4711" s="91"/>
      <c r="P4711" s="91"/>
      <c r="Q4711" s="91"/>
      <c r="R4711" s="91"/>
      <c r="S4711" s="91">
        <v>0</v>
      </c>
      <c r="T4711" s="91"/>
      <c r="U4711" s="91">
        <f t="shared" si="443"/>
        <v>0</v>
      </c>
      <c r="V4711" s="82" t="str">
        <f t="shared" si="441"/>
        <v>410501505921</v>
      </c>
      <c r="W4711" s="83">
        <f>VLOOKUP(V4711,Factors!$E$6:$H$5950,4,FALSE)</f>
        <v>0.1124</v>
      </c>
      <c r="X4711" t="str">
        <f>VLOOKUP(V4711,Factors!$E$6:$F$5950,2,FALSE)</f>
        <v>3-factor</v>
      </c>
      <c r="Y4711" s="92">
        <f t="shared" si="444"/>
        <v>0</v>
      </c>
      <c r="Z4711" s="92">
        <f t="shared" si="445"/>
        <v>0</v>
      </c>
      <c r="AA4711" s="92">
        <f t="shared" si="446"/>
        <v>0</v>
      </c>
    </row>
    <row r="4712" spans="1:27" x14ac:dyDescent="0.25">
      <c r="A4712" t="s">
        <v>866</v>
      </c>
      <c r="B4712" t="s">
        <v>560</v>
      </c>
      <c r="C4712" t="s">
        <v>561</v>
      </c>
      <c r="D4712" t="s">
        <v>867</v>
      </c>
      <c r="E4712" t="s">
        <v>868</v>
      </c>
      <c r="F4712" t="str">
        <f t="shared" si="442"/>
        <v>1505</v>
      </c>
      <c r="G4712" t="s">
        <v>361</v>
      </c>
      <c r="H4712" t="s">
        <v>362</v>
      </c>
      <c r="I4712" s="91"/>
      <c r="J4712" s="91"/>
      <c r="K4712" s="91">
        <v>23.92</v>
      </c>
      <c r="L4712" s="91"/>
      <c r="M4712" s="91"/>
      <c r="N4712" s="91"/>
      <c r="O4712" s="91"/>
      <c r="P4712" s="91"/>
      <c r="Q4712" s="91"/>
      <c r="R4712" s="91"/>
      <c r="S4712" s="91"/>
      <c r="T4712" s="91">
        <v>115.08</v>
      </c>
      <c r="U4712" s="91">
        <f t="shared" si="443"/>
        <v>139</v>
      </c>
      <c r="V4712" s="82" t="str">
        <f t="shared" si="441"/>
        <v>410501505921</v>
      </c>
      <c r="W4712" s="83">
        <f>VLOOKUP(V4712,Factors!$E$6:$H$5950,4,FALSE)</f>
        <v>0.1124</v>
      </c>
      <c r="X4712" t="str">
        <f>VLOOKUP(V4712,Factors!$E$6:$F$5950,2,FALSE)</f>
        <v>3-factor</v>
      </c>
      <c r="Y4712" s="92">
        <f t="shared" si="444"/>
        <v>15.6236</v>
      </c>
      <c r="Z4712" s="92">
        <f t="shared" si="445"/>
        <v>123.3764</v>
      </c>
      <c r="AA4712" s="92">
        <f t="shared" si="446"/>
        <v>139</v>
      </c>
    </row>
    <row r="4713" spans="1:27" x14ac:dyDescent="0.25">
      <c r="A4713" t="s">
        <v>866</v>
      </c>
      <c r="B4713" t="s">
        <v>560</v>
      </c>
      <c r="C4713" t="s">
        <v>561</v>
      </c>
      <c r="D4713" t="s">
        <v>867</v>
      </c>
      <c r="E4713" t="s">
        <v>868</v>
      </c>
      <c r="F4713" t="str">
        <f t="shared" si="442"/>
        <v>1505</v>
      </c>
      <c r="G4713" t="s">
        <v>122</v>
      </c>
      <c r="H4713" t="s">
        <v>123</v>
      </c>
      <c r="I4713" s="91">
        <v>496</v>
      </c>
      <c r="J4713" s="91"/>
      <c r="K4713" s="91"/>
      <c r="L4713" s="91"/>
      <c r="M4713" s="91"/>
      <c r="N4713" s="91"/>
      <c r="O4713" s="91"/>
      <c r="P4713" s="91"/>
      <c r="Q4713" s="91"/>
      <c r="R4713" s="91"/>
      <c r="S4713" s="91">
        <v>745</v>
      </c>
      <c r="T4713" s="91"/>
      <c r="U4713" s="91">
        <f t="shared" si="443"/>
        <v>1241</v>
      </c>
      <c r="V4713" s="82" t="str">
        <f t="shared" si="441"/>
        <v>410501505921</v>
      </c>
      <c r="W4713" s="83">
        <f>VLOOKUP(V4713,Factors!$E$6:$H$5950,4,FALSE)</f>
        <v>0.1124</v>
      </c>
      <c r="X4713" t="str">
        <f>VLOOKUP(V4713,Factors!$E$6:$F$5950,2,FALSE)</f>
        <v>3-factor</v>
      </c>
      <c r="Y4713" s="92">
        <f t="shared" si="444"/>
        <v>139.48840000000001</v>
      </c>
      <c r="Z4713" s="92">
        <f t="shared" si="445"/>
        <v>1101.5116</v>
      </c>
      <c r="AA4713" s="92">
        <f t="shared" si="446"/>
        <v>1241</v>
      </c>
    </row>
    <row r="4714" spans="1:27" x14ac:dyDescent="0.25">
      <c r="A4714" t="s">
        <v>866</v>
      </c>
      <c r="B4714" t="s">
        <v>560</v>
      </c>
      <c r="C4714" t="s">
        <v>561</v>
      </c>
      <c r="D4714" t="s">
        <v>867</v>
      </c>
      <c r="E4714" t="s">
        <v>868</v>
      </c>
      <c r="F4714" t="str">
        <f t="shared" si="442"/>
        <v>1505</v>
      </c>
      <c r="G4714" t="s">
        <v>44</v>
      </c>
      <c r="H4714" t="s">
        <v>45</v>
      </c>
      <c r="I4714" s="91">
        <v>13460.91</v>
      </c>
      <c r="J4714" s="91">
        <v>14036.01</v>
      </c>
      <c r="K4714" s="91">
        <v>17569.39</v>
      </c>
      <c r="L4714" s="91">
        <v>99339.31</v>
      </c>
      <c r="M4714" s="91">
        <v>86757.8</v>
      </c>
      <c r="N4714" s="91">
        <v>260432.51</v>
      </c>
      <c r="O4714" s="91">
        <v>147244.82</v>
      </c>
      <c r="P4714" s="91">
        <v>143635.1</v>
      </c>
      <c r="Q4714" s="91">
        <v>128299.94</v>
      </c>
      <c r="R4714" s="91">
        <v>3719.01</v>
      </c>
      <c r="S4714" s="91">
        <v>10270.64</v>
      </c>
      <c r="T4714" s="91">
        <v>66221.88</v>
      </c>
      <c r="U4714" s="91">
        <f t="shared" si="443"/>
        <v>990987.32000000007</v>
      </c>
      <c r="V4714" s="82" t="str">
        <f t="shared" si="441"/>
        <v>410501505921</v>
      </c>
      <c r="W4714" s="83">
        <f>VLOOKUP(V4714,Factors!$E$6:$H$5950,4,FALSE)</f>
        <v>0.1124</v>
      </c>
      <c r="X4714" t="str">
        <f>VLOOKUP(V4714,Factors!$E$6:$F$5950,2,FALSE)</f>
        <v>3-factor</v>
      </c>
      <c r="Y4714" s="92">
        <f t="shared" si="444"/>
        <v>111386.974768</v>
      </c>
      <c r="Z4714" s="92">
        <f t="shared" si="445"/>
        <v>879600.34523200011</v>
      </c>
      <c r="AA4714" s="92">
        <f t="shared" si="446"/>
        <v>990987.32000000007</v>
      </c>
    </row>
    <row r="4715" spans="1:27" x14ac:dyDescent="0.25">
      <c r="A4715" t="s">
        <v>866</v>
      </c>
      <c r="B4715" t="s">
        <v>560</v>
      </c>
      <c r="C4715" t="s">
        <v>561</v>
      </c>
      <c r="D4715" t="s">
        <v>867</v>
      </c>
      <c r="E4715" t="s">
        <v>868</v>
      </c>
      <c r="F4715" t="str">
        <f t="shared" si="442"/>
        <v>1505</v>
      </c>
      <c r="G4715" t="s">
        <v>207</v>
      </c>
      <c r="H4715" t="s">
        <v>208</v>
      </c>
      <c r="I4715" s="91">
        <v>175.8</v>
      </c>
      <c r="J4715" s="91">
        <v>72.900000000000006</v>
      </c>
      <c r="K4715" s="91">
        <v>192.9</v>
      </c>
      <c r="L4715" s="91">
        <v>146.47</v>
      </c>
      <c r="M4715" s="91">
        <v>191.21</v>
      </c>
      <c r="N4715" s="91">
        <v>261.45</v>
      </c>
      <c r="O4715" s="91"/>
      <c r="P4715" s="91">
        <v>40</v>
      </c>
      <c r="Q4715" s="91"/>
      <c r="R4715" s="91">
        <v>87.9</v>
      </c>
      <c r="S4715" s="91">
        <v>196.8</v>
      </c>
      <c r="T4715" s="91"/>
      <c r="U4715" s="91">
        <f t="shared" si="443"/>
        <v>1365.43</v>
      </c>
      <c r="V4715" s="82" t="str">
        <f t="shared" si="441"/>
        <v>410501505921</v>
      </c>
      <c r="W4715" s="83">
        <f>VLOOKUP(V4715,Factors!$E$6:$H$5950,4,FALSE)</f>
        <v>0.1124</v>
      </c>
      <c r="X4715" t="str">
        <f>VLOOKUP(V4715,Factors!$E$6:$F$5950,2,FALSE)</f>
        <v>3-factor</v>
      </c>
      <c r="Y4715" s="92">
        <f t="shared" si="444"/>
        <v>153.474332</v>
      </c>
      <c r="Z4715" s="92">
        <f t="shared" si="445"/>
        <v>1211.9556680000001</v>
      </c>
      <c r="AA4715" s="92">
        <f t="shared" si="446"/>
        <v>1365.43</v>
      </c>
    </row>
    <row r="4716" spans="1:27" x14ac:dyDescent="0.25">
      <c r="A4716" t="s">
        <v>866</v>
      </c>
      <c r="B4716" t="s">
        <v>560</v>
      </c>
      <c r="C4716" t="s">
        <v>561</v>
      </c>
      <c r="D4716" t="s">
        <v>867</v>
      </c>
      <c r="E4716" t="s">
        <v>868</v>
      </c>
      <c r="F4716" t="str">
        <f t="shared" si="442"/>
        <v>1505</v>
      </c>
      <c r="G4716" t="s">
        <v>71</v>
      </c>
      <c r="H4716" t="s">
        <v>72</v>
      </c>
      <c r="I4716" s="91"/>
      <c r="J4716" s="91"/>
      <c r="K4716" s="91"/>
      <c r="L4716" s="91"/>
      <c r="M4716" s="91"/>
      <c r="N4716" s="91"/>
      <c r="O4716" s="91"/>
      <c r="P4716" s="91">
        <v>118.74</v>
      </c>
      <c r="Q4716" s="91">
        <v>12.93</v>
      </c>
      <c r="R4716" s="91"/>
      <c r="S4716" s="91"/>
      <c r="T4716" s="91">
        <v>11.37</v>
      </c>
      <c r="U4716" s="91">
        <f t="shared" si="443"/>
        <v>143.04</v>
      </c>
      <c r="V4716" s="82" t="str">
        <f t="shared" si="441"/>
        <v>410501505921</v>
      </c>
      <c r="W4716" s="83">
        <f>VLOOKUP(V4716,Factors!$E$6:$H$5950,4,FALSE)</f>
        <v>0.1124</v>
      </c>
      <c r="X4716" t="str">
        <f>VLOOKUP(V4716,Factors!$E$6:$F$5950,2,FALSE)</f>
        <v>3-factor</v>
      </c>
      <c r="Y4716" s="92">
        <f t="shared" si="444"/>
        <v>16.077696</v>
      </c>
      <c r="Z4716" s="92">
        <f t="shared" si="445"/>
        <v>126.96230399999999</v>
      </c>
      <c r="AA4716" s="92">
        <f t="shared" si="446"/>
        <v>143.04</v>
      </c>
    </row>
    <row r="4717" spans="1:27" x14ac:dyDescent="0.25">
      <c r="A4717" t="s">
        <v>866</v>
      </c>
      <c r="B4717" t="s">
        <v>560</v>
      </c>
      <c r="C4717" t="s">
        <v>561</v>
      </c>
      <c r="D4717" t="s">
        <v>867</v>
      </c>
      <c r="E4717" t="s">
        <v>868</v>
      </c>
      <c r="F4717" t="str">
        <f t="shared" si="442"/>
        <v>1505</v>
      </c>
      <c r="G4717" t="s">
        <v>98</v>
      </c>
      <c r="H4717" t="s">
        <v>99</v>
      </c>
      <c r="I4717" s="91">
        <v>420.93</v>
      </c>
      <c r="J4717" s="91">
        <v>357.11</v>
      </c>
      <c r="K4717" s="91">
        <v>456.88</v>
      </c>
      <c r="L4717" s="91">
        <v>203.77</v>
      </c>
      <c r="M4717" s="91">
        <v>0</v>
      </c>
      <c r="N4717" s="91">
        <v>239.14</v>
      </c>
      <c r="O4717" s="91">
        <v>526.15</v>
      </c>
      <c r="P4717" s="91">
        <v>522.47</v>
      </c>
      <c r="Q4717" s="91">
        <v>910.57</v>
      </c>
      <c r="R4717" s="91">
        <v>754.74</v>
      </c>
      <c r="S4717" s="91">
        <v>993.91</v>
      </c>
      <c r="T4717" s="91">
        <v>777.57</v>
      </c>
      <c r="U4717" s="91">
        <f t="shared" si="443"/>
        <v>6163.24</v>
      </c>
      <c r="V4717" s="82" t="str">
        <f t="shared" si="441"/>
        <v>410501505921</v>
      </c>
      <c r="W4717" s="83">
        <f>VLOOKUP(V4717,Factors!$E$6:$H$5950,4,FALSE)</f>
        <v>0.1124</v>
      </c>
      <c r="X4717" t="str">
        <f>VLOOKUP(V4717,Factors!$E$6:$F$5950,2,FALSE)</f>
        <v>3-factor</v>
      </c>
      <c r="Y4717" s="92">
        <f t="shared" si="444"/>
        <v>692.74817599999994</v>
      </c>
      <c r="Z4717" s="92">
        <f t="shared" si="445"/>
        <v>5470.4918239999997</v>
      </c>
      <c r="AA4717" s="92">
        <f t="shared" si="446"/>
        <v>6163.24</v>
      </c>
    </row>
    <row r="4718" spans="1:27" x14ac:dyDescent="0.25">
      <c r="A4718" t="s">
        <v>866</v>
      </c>
      <c r="B4718" t="s">
        <v>560</v>
      </c>
      <c r="C4718" t="s">
        <v>561</v>
      </c>
      <c r="D4718" t="s">
        <v>867</v>
      </c>
      <c r="E4718" t="s">
        <v>868</v>
      </c>
      <c r="F4718" t="str">
        <f t="shared" si="442"/>
        <v>1505</v>
      </c>
      <c r="G4718" t="s">
        <v>215</v>
      </c>
      <c r="H4718" t="s">
        <v>216</v>
      </c>
      <c r="I4718" s="91">
        <v>758.78</v>
      </c>
      <c r="J4718" s="91"/>
      <c r="K4718" s="91">
        <v>7.92</v>
      </c>
      <c r="L4718" s="91">
        <v>47.66</v>
      </c>
      <c r="M4718" s="91">
        <v>71.989999999999995</v>
      </c>
      <c r="N4718" s="91">
        <v>39.950000000000003</v>
      </c>
      <c r="O4718" s="91">
        <v>31.96</v>
      </c>
      <c r="P4718" s="91">
        <v>31.96</v>
      </c>
      <c r="Q4718" s="91">
        <v>15.98</v>
      </c>
      <c r="R4718" s="91">
        <v>47.94</v>
      </c>
      <c r="S4718" s="91">
        <v>49.35</v>
      </c>
      <c r="T4718" s="91">
        <v>89.71</v>
      </c>
      <c r="U4718" s="91">
        <f t="shared" si="443"/>
        <v>1193.2</v>
      </c>
      <c r="V4718" s="82" t="str">
        <f t="shared" si="441"/>
        <v>410501505921</v>
      </c>
      <c r="W4718" s="83">
        <f>VLOOKUP(V4718,Factors!$E$6:$H$5950,4,FALSE)</f>
        <v>0.1124</v>
      </c>
      <c r="X4718" t="str">
        <f>VLOOKUP(V4718,Factors!$E$6:$F$5950,2,FALSE)</f>
        <v>3-factor</v>
      </c>
      <c r="Y4718" s="92">
        <f t="shared" si="444"/>
        <v>134.11568</v>
      </c>
      <c r="Z4718" s="92">
        <f t="shared" si="445"/>
        <v>1059.0843199999999</v>
      </c>
      <c r="AA4718" s="92">
        <f t="shared" si="446"/>
        <v>1193.1999999999998</v>
      </c>
    </row>
    <row r="4719" spans="1:27" x14ac:dyDescent="0.25">
      <c r="A4719" t="s">
        <v>866</v>
      </c>
      <c r="B4719" t="s">
        <v>560</v>
      </c>
      <c r="C4719" t="s">
        <v>561</v>
      </c>
      <c r="D4719" t="s">
        <v>867</v>
      </c>
      <c r="E4719" t="s">
        <v>868</v>
      </c>
      <c r="F4719" t="str">
        <f t="shared" si="442"/>
        <v>1505</v>
      </c>
      <c r="G4719" t="s">
        <v>130</v>
      </c>
      <c r="H4719" t="s">
        <v>131</v>
      </c>
      <c r="I4719" s="91">
        <v>962.8</v>
      </c>
      <c r="J4719" s="91">
        <v>893.15</v>
      </c>
      <c r="K4719" s="91">
        <v>673.75</v>
      </c>
      <c r="L4719" s="91">
        <v>612.70000000000005</v>
      </c>
      <c r="M4719" s="91">
        <v>450.37</v>
      </c>
      <c r="N4719" s="91">
        <v>558.70000000000005</v>
      </c>
      <c r="O4719" s="91">
        <v>881.3</v>
      </c>
      <c r="P4719" s="91">
        <v>539.36</v>
      </c>
      <c r="Q4719" s="91"/>
      <c r="R4719" s="91"/>
      <c r="S4719" s="91"/>
      <c r="T4719" s="91">
        <v>141.29</v>
      </c>
      <c r="U4719" s="91">
        <f t="shared" si="443"/>
        <v>5713.4199999999992</v>
      </c>
      <c r="V4719" s="82" t="str">
        <f t="shared" si="441"/>
        <v>410501505921</v>
      </c>
      <c r="W4719" s="83">
        <f>VLOOKUP(V4719,Factors!$E$6:$H$5950,4,FALSE)</f>
        <v>0.1124</v>
      </c>
      <c r="X4719" t="str">
        <f>VLOOKUP(V4719,Factors!$E$6:$F$5950,2,FALSE)</f>
        <v>3-factor</v>
      </c>
      <c r="Y4719" s="92">
        <f t="shared" si="444"/>
        <v>642.18840799999987</v>
      </c>
      <c r="Z4719" s="92">
        <f t="shared" si="445"/>
        <v>5071.2315919999992</v>
      </c>
      <c r="AA4719" s="92">
        <f t="shared" si="446"/>
        <v>5713.4199999999992</v>
      </c>
    </row>
    <row r="4720" spans="1:27" x14ac:dyDescent="0.25">
      <c r="A4720" t="s">
        <v>866</v>
      </c>
      <c r="B4720" t="s">
        <v>560</v>
      </c>
      <c r="C4720" t="s">
        <v>561</v>
      </c>
      <c r="D4720" t="s">
        <v>867</v>
      </c>
      <c r="E4720" t="s">
        <v>868</v>
      </c>
      <c r="F4720" t="str">
        <f t="shared" si="442"/>
        <v>1505</v>
      </c>
      <c r="G4720" t="s">
        <v>136</v>
      </c>
      <c r="H4720" t="s">
        <v>137</v>
      </c>
      <c r="I4720" s="91">
        <v>120</v>
      </c>
      <c r="J4720" s="91">
        <v>120</v>
      </c>
      <c r="K4720" s="91">
        <v>120</v>
      </c>
      <c r="L4720" s="91">
        <v>120</v>
      </c>
      <c r="M4720" s="91">
        <v>120</v>
      </c>
      <c r="N4720" s="91">
        <v>120</v>
      </c>
      <c r="O4720" s="91">
        <v>120</v>
      </c>
      <c r="P4720" s="91">
        <v>160</v>
      </c>
      <c r="Q4720" s="91">
        <v>280</v>
      </c>
      <c r="R4720" s="91">
        <v>26</v>
      </c>
      <c r="S4720" s="91">
        <v>440</v>
      </c>
      <c r="T4720" s="91">
        <v>220</v>
      </c>
      <c r="U4720" s="91">
        <f t="shared" si="443"/>
        <v>1966</v>
      </c>
      <c r="V4720" s="82" t="str">
        <f t="shared" si="441"/>
        <v>410501505921</v>
      </c>
      <c r="W4720" s="83">
        <f>VLOOKUP(V4720,Factors!$E$6:$H$5950,4,FALSE)</f>
        <v>0.1124</v>
      </c>
      <c r="X4720" t="str">
        <f>VLOOKUP(V4720,Factors!$E$6:$F$5950,2,FALSE)</f>
        <v>3-factor</v>
      </c>
      <c r="Y4720" s="92">
        <f t="shared" si="444"/>
        <v>220.97839999999999</v>
      </c>
      <c r="Z4720" s="92">
        <f t="shared" si="445"/>
        <v>1745.0216</v>
      </c>
      <c r="AA4720" s="92">
        <f t="shared" si="446"/>
        <v>1966</v>
      </c>
    </row>
    <row r="4721" spans="1:27" x14ac:dyDescent="0.25">
      <c r="A4721" t="s">
        <v>866</v>
      </c>
      <c r="B4721" t="s">
        <v>560</v>
      </c>
      <c r="C4721" t="s">
        <v>561</v>
      </c>
      <c r="D4721" t="s">
        <v>867</v>
      </c>
      <c r="E4721" t="s">
        <v>868</v>
      </c>
      <c r="F4721" t="str">
        <f t="shared" si="442"/>
        <v>1505</v>
      </c>
      <c r="G4721" t="s">
        <v>102</v>
      </c>
      <c r="H4721" t="s">
        <v>103</v>
      </c>
      <c r="I4721" s="91">
        <v>127550</v>
      </c>
      <c r="J4721" s="91"/>
      <c r="K4721" s="91"/>
      <c r="L4721" s="91"/>
      <c r="M4721" s="91"/>
      <c r="N4721" s="91"/>
      <c r="O4721" s="91"/>
      <c r="P4721" s="91">
        <v>34000</v>
      </c>
      <c r="Q4721" s="91"/>
      <c r="R4721" s="91"/>
      <c r="S4721" s="91">
        <v>33683</v>
      </c>
      <c r="T4721" s="91"/>
      <c r="U4721" s="91">
        <f t="shared" si="443"/>
        <v>195233</v>
      </c>
      <c r="V4721" s="82" t="str">
        <f t="shared" si="441"/>
        <v>410501505921</v>
      </c>
      <c r="W4721" s="83">
        <f>VLOOKUP(V4721,Factors!$E$6:$H$5950,4,FALSE)</f>
        <v>0.1124</v>
      </c>
      <c r="X4721" t="str">
        <f>VLOOKUP(V4721,Factors!$E$6:$F$5950,2,FALSE)</f>
        <v>3-factor</v>
      </c>
      <c r="Y4721" s="92">
        <f t="shared" si="444"/>
        <v>21944.189200000001</v>
      </c>
      <c r="Z4721" s="92">
        <f t="shared" si="445"/>
        <v>173288.81080000001</v>
      </c>
      <c r="AA4721" s="92">
        <f t="shared" si="446"/>
        <v>195233</v>
      </c>
    </row>
    <row r="4722" spans="1:27" x14ac:dyDescent="0.25">
      <c r="A4722" t="s">
        <v>866</v>
      </c>
      <c r="B4722" t="s">
        <v>560</v>
      </c>
      <c r="C4722" t="s">
        <v>561</v>
      </c>
      <c r="D4722" t="s">
        <v>867</v>
      </c>
      <c r="E4722" t="s">
        <v>868</v>
      </c>
      <c r="F4722" t="str">
        <f t="shared" si="442"/>
        <v>1505</v>
      </c>
      <c r="G4722" t="s">
        <v>286</v>
      </c>
      <c r="H4722" t="s">
        <v>287</v>
      </c>
      <c r="I4722" s="91"/>
      <c r="J4722" s="91"/>
      <c r="K4722" s="91"/>
      <c r="L4722" s="91"/>
      <c r="M4722" s="91"/>
      <c r="N4722" s="91">
        <v>45404.02</v>
      </c>
      <c r="O4722" s="91"/>
      <c r="P4722" s="91"/>
      <c r="Q4722" s="91"/>
      <c r="R4722" s="91"/>
      <c r="S4722" s="91"/>
      <c r="T4722" s="91"/>
      <c r="U4722" s="91">
        <f t="shared" si="443"/>
        <v>45404.02</v>
      </c>
      <c r="V4722" s="82" t="str">
        <f t="shared" si="441"/>
        <v>410501505921</v>
      </c>
      <c r="W4722" s="83">
        <f>VLOOKUP(V4722,Factors!$E$6:$H$5950,4,FALSE)</f>
        <v>0.1124</v>
      </c>
      <c r="X4722" t="str">
        <f>VLOOKUP(V4722,Factors!$E$6:$F$5950,2,FALSE)</f>
        <v>3-factor</v>
      </c>
      <c r="Y4722" s="92">
        <f t="shared" si="444"/>
        <v>5103.4118479999997</v>
      </c>
      <c r="Z4722" s="92">
        <f t="shared" si="445"/>
        <v>40300.608152000001</v>
      </c>
      <c r="AA4722" s="92">
        <f t="shared" si="446"/>
        <v>45404.020000000004</v>
      </c>
    </row>
    <row r="4723" spans="1:27" x14ac:dyDescent="0.25">
      <c r="A4723" t="s">
        <v>866</v>
      </c>
      <c r="B4723" t="s">
        <v>560</v>
      </c>
      <c r="C4723" t="s">
        <v>561</v>
      </c>
      <c r="D4723" t="s">
        <v>867</v>
      </c>
      <c r="E4723" t="s">
        <v>868</v>
      </c>
      <c r="F4723" t="str">
        <f t="shared" si="442"/>
        <v>1505</v>
      </c>
      <c r="G4723" t="s">
        <v>144</v>
      </c>
      <c r="H4723" t="s">
        <v>145</v>
      </c>
      <c r="I4723" s="91">
        <v>151.5</v>
      </c>
      <c r="J4723" s="91">
        <v>188.79</v>
      </c>
      <c r="K4723" s="91">
        <v>283.44</v>
      </c>
      <c r="L4723" s="91">
        <v>592.41999999999996</v>
      </c>
      <c r="M4723" s="91">
        <v>159.69999999999999</v>
      </c>
      <c r="N4723" s="91">
        <v>460.99</v>
      </c>
      <c r="O4723" s="91">
        <v>418.78</v>
      </c>
      <c r="P4723" s="91">
        <v>433.68</v>
      </c>
      <c r="Q4723" s="91">
        <v>287.55</v>
      </c>
      <c r="R4723" s="91">
        <v>694.14</v>
      </c>
      <c r="S4723" s="91">
        <v>85.75</v>
      </c>
      <c r="T4723" s="91">
        <v>461.65</v>
      </c>
      <c r="U4723" s="91">
        <f t="shared" si="443"/>
        <v>4218.3899999999994</v>
      </c>
      <c r="V4723" s="82" t="str">
        <f t="shared" si="441"/>
        <v>410501505921</v>
      </c>
      <c r="W4723" s="83">
        <f>VLOOKUP(V4723,Factors!$E$6:$H$5950,4,FALSE)</f>
        <v>0.1124</v>
      </c>
      <c r="X4723" t="str">
        <f>VLOOKUP(V4723,Factors!$E$6:$F$5950,2,FALSE)</f>
        <v>3-factor</v>
      </c>
      <c r="Y4723" s="92">
        <f t="shared" si="444"/>
        <v>474.14703599999996</v>
      </c>
      <c r="Z4723" s="92">
        <f t="shared" si="445"/>
        <v>3744.2429639999996</v>
      </c>
      <c r="AA4723" s="92">
        <f t="shared" si="446"/>
        <v>4218.3899999999994</v>
      </c>
    </row>
    <row r="4724" spans="1:27" x14ac:dyDescent="0.25">
      <c r="A4724" t="s">
        <v>866</v>
      </c>
      <c r="B4724" t="s">
        <v>560</v>
      </c>
      <c r="C4724" t="s">
        <v>561</v>
      </c>
      <c r="D4724" t="s">
        <v>867</v>
      </c>
      <c r="E4724" t="s">
        <v>868</v>
      </c>
      <c r="F4724" t="str">
        <f t="shared" si="442"/>
        <v>1505</v>
      </c>
      <c r="G4724" t="s">
        <v>146</v>
      </c>
      <c r="H4724" t="s">
        <v>147</v>
      </c>
      <c r="I4724" s="91">
        <v>1463.12</v>
      </c>
      <c r="J4724" s="91">
        <v>2373.1</v>
      </c>
      <c r="K4724" s="91">
        <v>822.69</v>
      </c>
      <c r="L4724" s="91"/>
      <c r="M4724" s="91"/>
      <c r="N4724" s="91">
        <v>1375.4</v>
      </c>
      <c r="O4724" s="91"/>
      <c r="P4724" s="91">
        <v>848.72</v>
      </c>
      <c r="Q4724" s="91">
        <v>811.84</v>
      </c>
      <c r="R4724" s="91">
        <v>5541.95</v>
      </c>
      <c r="S4724" s="91">
        <v>1456.13</v>
      </c>
      <c r="T4724" s="91">
        <v>0</v>
      </c>
      <c r="U4724" s="91">
        <f t="shared" si="443"/>
        <v>14692.95</v>
      </c>
      <c r="V4724" s="82" t="str">
        <f t="shared" si="441"/>
        <v>410501505921</v>
      </c>
      <c r="W4724" s="83">
        <f>VLOOKUP(V4724,Factors!$E$6:$H$5950,4,FALSE)</f>
        <v>0.1124</v>
      </c>
      <c r="X4724" t="str">
        <f>VLOOKUP(V4724,Factors!$E$6:$F$5950,2,FALSE)</f>
        <v>3-factor</v>
      </c>
      <c r="Y4724" s="92">
        <f t="shared" si="444"/>
        <v>1651.48758</v>
      </c>
      <c r="Z4724" s="92">
        <f t="shared" si="445"/>
        <v>13041.46242</v>
      </c>
      <c r="AA4724" s="92">
        <f t="shared" si="446"/>
        <v>14692.95</v>
      </c>
    </row>
    <row r="4725" spans="1:27" x14ac:dyDescent="0.25">
      <c r="A4725" t="s">
        <v>866</v>
      </c>
      <c r="B4725" t="s">
        <v>560</v>
      </c>
      <c r="C4725" t="s">
        <v>561</v>
      </c>
      <c r="D4725" t="s">
        <v>867</v>
      </c>
      <c r="E4725" t="s">
        <v>868</v>
      </c>
      <c r="F4725" t="str">
        <f t="shared" si="442"/>
        <v>1505</v>
      </c>
      <c r="G4725" t="s">
        <v>148</v>
      </c>
      <c r="H4725" t="s">
        <v>149</v>
      </c>
      <c r="I4725" s="91">
        <v>221.94</v>
      </c>
      <c r="J4725" s="91"/>
      <c r="K4725" s="91">
        <v>-2.0299999999999998</v>
      </c>
      <c r="L4725" s="91"/>
      <c r="M4725" s="91"/>
      <c r="N4725" s="91"/>
      <c r="O4725" s="91"/>
      <c r="P4725" s="91"/>
      <c r="Q4725" s="91"/>
      <c r="R4725" s="91"/>
      <c r="S4725" s="91">
        <v>209.12</v>
      </c>
      <c r="T4725" s="91"/>
      <c r="U4725" s="91">
        <f t="shared" si="443"/>
        <v>429.03</v>
      </c>
      <c r="V4725" s="82" t="str">
        <f t="shared" si="441"/>
        <v>410501505921</v>
      </c>
      <c r="W4725" s="83">
        <f>VLOOKUP(V4725,Factors!$E$6:$H$5950,4,FALSE)</f>
        <v>0.1124</v>
      </c>
      <c r="X4725" t="str">
        <f>VLOOKUP(V4725,Factors!$E$6:$F$5950,2,FALSE)</f>
        <v>3-factor</v>
      </c>
      <c r="Y4725" s="92">
        <f t="shared" si="444"/>
        <v>48.222971999999999</v>
      </c>
      <c r="Z4725" s="92">
        <f t="shared" si="445"/>
        <v>380.80702799999995</v>
      </c>
      <c r="AA4725" s="92">
        <f t="shared" si="446"/>
        <v>429.03</v>
      </c>
    </row>
    <row r="4726" spans="1:27" x14ac:dyDescent="0.25">
      <c r="A4726" t="s">
        <v>866</v>
      </c>
      <c r="B4726" t="s">
        <v>560</v>
      </c>
      <c r="C4726" t="s">
        <v>561</v>
      </c>
      <c r="D4726" t="s">
        <v>867</v>
      </c>
      <c r="E4726" t="s">
        <v>868</v>
      </c>
      <c r="F4726" t="str">
        <f t="shared" si="442"/>
        <v>1505</v>
      </c>
      <c r="G4726" t="s">
        <v>150</v>
      </c>
      <c r="H4726" t="s">
        <v>151</v>
      </c>
      <c r="I4726" s="91">
        <v>207.99</v>
      </c>
      <c r="J4726" s="91"/>
      <c r="K4726" s="91"/>
      <c r="L4726" s="91"/>
      <c r="M4726" s="91"/>
      <c r="N4726" s="91"/>
      <c r="O4726" s="91"/>
      <c r="P4726" s="91"/>
      <c r="Q4726" s="91">
        <v>11.5</v>
      </c>
      <c r="R4726" s="91"/>
      <c r="S4726" s="91">
        <v>55</v>
      </c>
      <c r="T4726" s="91">
        <v>691.2</v>
      </c>
      <c r="U4726" s="91">
        <f t="shared" si="443"/>
        <v>965.69</v>
      </c>
      <c r="V4726" s="82" t="str">
        <f t="shared" si="441"/>
        <v>410501505921</v>
      </c>
      <c r="W4726" s="83">
        <f>VLOOKUP(V4726,Factors!$E$6:$H$5950,4,FALSE)</f>
        <v>0.1124</v>
      </c>
      <c r="X4726" t="str">
        <f>VLOOKUP(V4726,Factors!$E$6:$F$5950,2,FALSE)</f>
        <v>3-factor</v>
      </c>
      <c r="Y4726" s="92">
        <f t="shared" si="444"/>
        <v>108.54355600000001</v>
      </c>
      <c r="Z4726" s="92">
        <f t="shared" si="445"/>
        <v>857.14644400000009</v>
      </c>
      <c r="AA4726" s="92">
        <f t="shared" si="446"/>
        <v>965.69</v>
      </c>
    </row>
    <row r="4727" spans="1:27" x14ac:dyDescent="0.25">
      <c r="A4727" t="s">
        <v>866</v>
      </c>
      <c r="B4727" t="s">
        <v>560</v>
      </c>
      <c r="C4727" t="s">
        <v>561</v>
      </c>
      <c r="D4727" t="s">
        <v>867</v>
      </c>
      <c r="E4727" t="s">
        <v>868</v>
      </c>
      <c r="F4727" t="str">
        <f t="shared" si="442"/>
        <v>1505</v>
      </c>
      <c r="G4727" t="s">
        <v>152</v>
      </c>
      <c r="H4727" t="s">
        <v>153</v>
      </c>
      <c r="I4727" s="91"/>
      <c r="J4727" s="91"/>
      <c r="K4727" s="91"/>
      <c r="L4727" s="91">
        <v>559</v>
      </c>
      <c r="M4727" s="91">
        <v>476.36</v>
      </c>
      <c r="N4727" s="91"/>
      <c r="O4727" s="91"/>
      <c r="P4727" s="91"/>
      <c r="Q4727" s="91">
        <v>1062.3900000000001</v>
      </c>
      <c r="R4727" s="91">
        <v>1136.58</v>
      </c>
      <c r="S4727" s="91">
        <v>138.5</v>
      </c>
      <c r="T4727" s="91">
        <v>5183.21</v>
      </c>
      <c r="U4727" s="91">
        <f t="shared" si="443"/>
        <v>8556.0400000000009</v>
      </c>
      <c r="V4727" s="82" t="str">
        <f t="shared" si="441"/>
        <v>410501505921</v>
      </c>
      <c r="W4727" s="83">
        <f>VLOOKUP(V4727,Factors!$E$6:$H$5950,4,FALSE)</f>
        <v>0.1124</v>
      </c>
      <c r="X4727" t="str">
        <f>VLOOKUP(V4727,Factors!$E$6:$F$5950,2,FALSE)</f>
        <v>3-factor</v>
      </c>
      <c r="Y4727" s="92">
        <f t="shared" si="444"/>
        <v>961.6988960000001</v>
      </c>
      <c r="Z4727" s="92">
        <f t="shared" si="445"/>
        <v>7594.341104000001</v>
      </c>
      <c r="AA4727" s="92">
        <f t="shared" si="446"/>
        <v>8556.0400000000009</v>
      </c>
    </row>
    <row r="4728" spans="1:27" x14ac:dyDescent="0.25">
      <c r="A4728" t="s">
        <v>866</v>
      </c>
      <c r="B4728" t="s">
        <v>560</v>
      </c>
      <c r="C4728" t="s">
        <v>561</v>
      </c>
      <c r="D4728" t="s">
        <v>867</v>
      </c>
      <c r="E4728" t="s">
        <v>868</v>
      </c>
      <c r="F4728" t="str">
        <f t="shared" si="442"/>
        <v>1505</v>
      </c>
      <c r="G4728" t="s">
        <v>359</v>
      </c>
      <c r="H4728" t="s">
        <v>360</v>
      </c>
      <c r="I4728" s="91"/>
      <c r="J4728" s="91"/>
      <c r="K4728" s="91"/>
      <c r="L4728" s="91"/>
      <c r="M4728" s="91"/>
      <c r="N4728" s="91"/>
      <c r="O4728" s="91"/>
      <c r="P4728" s="91"/>
      <c r="Q4728" s="91"/>
      <c r="R4728" s="91"/>
      <c r="S4728" s="91"/>
      <c r="T4728" s="91">
        <v>75</v>
      </c>
      <c r="U4728" s="91">
        <f t="shared" si="443"/>
        <v>75</v>
      </c>
      <c r="V4728" s="82" t="str">
        <f t="shared" si="441"/>
        <v>410501505921</v>
      </c>
      <c r="W4728" s="83">
        <f>VLOOKUP(V4728,Factors!$E$6:$H$5950,4,FALSE)</f>
        <v>0.1124</v>
      </c>
      <c r="X4728" t="str">
        <f>VLOOKUP(V4728,Factors!$E$6:$F$5950,2,FALSE)</f>
        <v>3-factor</v>
      </c>
      <c r="Y4728" s="92">
        <f t="shared" si="444"/>
        <v>8.43</v>
      </c>
      <c r="Z4728" s="92">
        <f t="shared" si="445"/>
        <v>66.569999999999993</v>
      </c>
      <c r="AA4728" s="92">
        <f t="shared" si="446"/>
        <v>75</v>
      </c>
    </row>
    <row r="4729" spans="1:27" x14ac:dyDescent="0.25">
      <c r="A4729" t="s">
        <v>866</v>
      </c>
      <c r="B4729" t="s">
        <v>560</v>
      </c>
      <c r="C4729" t="s">
        <v>561</v>
      </c>
      <c r="D4729" t="s">
        <v>974</v>
      </c>
      <c r="E4729" t="s">
        <v>975</v>
      </c>
      <c r="F4729" t="str">
        <f t="shared" si="442"/>
        <v>2492</v>
      </c>
      <c r="G4729" t="s">
        <v>102</v>
      </c>
      <c r="H4729" t="s">
        <v>103</v>
      </c>
      <c r="I4729" s="91"/>
      <c r="J4729" s="91"/>
      <c r="K4729" s="91"/>
      <c r="L4729" s="91"/>
      <c r="M4729" s="91"/>
      <c r="N4729" s="91"/>
      <c r="O4729" s="91">
        <v>-4138.29</v>
      </c>
      <c r="P4729" s="91"/>
      <c r="Q4729" s="91"/>
      <c r="R4729" s="91"/>
      <c r="S4729" s="91"/>
      <c r="T4729" s="91"/>
      <c r="U4729" s="91">
        <f t="shared" si="443"/>
        <v>-4138.29</v>
      </c>
      <c r="V4729" s="82" t="str">
        <f t="shared" si="441"/>
        <v>410502492921</v>
      </c>
      <c r="W4729" s="83">
        <f>VLOOKUP(V4729,Factors!$E$6:$H$5950,4,FALSE)</f>
        <v>0.1124</v>
      </c>
      <c r="X4729" t="str">
        <f>VLOOKUP(V4729,Factors!$E$6:$F$5950,2,FALSE)</f>
        <v>3-factor</v>
      </c>
      <c r="Y4729" s="92">
        <f t="shared" si="444"/>
        <v>-465.14379600000001</v>
      </c>
      <c r="Z4729" s="92">
        <f t="shared" si="445"/>
        <v>-3673.1462040000001</v>
      </c>
      <c r="AA4729" s="92">
        <f t="shared" si="446"/>
        <v>-4138.29</v>
      </c>
    </row>
    <row r="4730" spans="1:27" x14ac:dyDescent="0.25">
      <c r="A4730" t="s">
        <v>866</v>
      </c>
      <c r="B4730" t="s">
        <v>560</v>
      </c>
      <c r="C4730" t="s">
        <v>561</v>
      </c>
      <c r="D4730" t="s">
        <v>881</v>
      </c>
      <c r="E4730" t="s">
        <v>882</v>
      </c>
      <c r="F4730" t="str">
        <f t="shared" si="442"/>
        <v>4705</v>
      </c>
      <c r="G4730" t="s">
        <v>144</v>
      </c>
      <c r="H4730" t="s">
        <v>145</v>
      </c>
      <c r="I4730" s="91"/>
      <c r="J4730" s="91"/>
      <c r="K4730" s="91"/>
      <c r="L4730" s="91"/>
      <c r="M4730" s="91"/>
      <c r="N4730" s="91"/>
      <c r="O4730" s="91">
        <v>45</v>
      </c>
      <c r="P4730" s="91"/>
      <c r="Q4730" s="91"/>
      <c r="R4730" s="91"/>
      <c r="S4730" s="91"/>
      <c r="T4730" s="91"/>
      <c r="U4730" s="91">
        <f t="shared" si="443"/>
        <v>45</v>
      </c>
      <c r="V4730" s="82" t="str">
        <f t="shared" si="441"/>
        <v>410504705921</v>
      </c>
      <c r="W4730" s="83">
        <f>VLOOKUP(V4730,Factors!$E$6:$H$5950,4,FALSE)</f>
        <v>0.1124</v>
      </c>
      <c r="X4730" t="str">
        <f>VLOOKUP(V4730,Factors!$E$6:$F$5950,2,FALSE)</f>
        <v>3-factor</v>
      </c>
      <c r="Y4730" s="92">
        <f t="shared" si="444"/>
        <v>5.0579999999999998</v>
      </c>
      <c r="Z4730" s="92">
        <f t="shared" si="445"/>
        <v>39.942</v>
      </c>
      <c r="AA4730" s="92">
        <f t="shared" si="446"/>
        <v>45</v>
      </c>
    </row>
    <row r="4731" spans="1:27" x14ac:dyDescent="0.25">
      <c r="A4731" t="s">
        <v>866</v>
      </c>
      <c r="B4731" t="s">
        <v>560</v>
      </c>
      <c r="C4731" t="s">
        <v>561</v>
      </c>
      <c r="D4731" t="s">
        <v>883</v>
      </c>
      <c r="E4731" t="s">
        <v>884</v>
      </c>
      <c r="F4731" t="str">
        <f t="shared" si="442"/>
        <v>4720</v>
      </c>
      <c r="G4731" t="s">
        <v>118</v>
      </c>
      <c r="H4731" t="s">
        <v>119</v>
      </c>
      <c r="I4731" s="91"/>
      <c r="J4731" s="91"/>
      <c r="K4731" s="91"/>
      <c r="L4731" s="91"/>
      <c r="M4731" s="91"/>
      <c r="N4731" s="91"/>
      <c r="O4731" s="91">
        <v>27327.19</v>
      </c>
      <c r="P4731" s="91">
        <v>0</v>
      </c>
      <c r="Q4731" s="91"/>
      <c r="R4731" s="91"/>
      <c r="S4731" s="91"/>
      <c r="T4731" s="91"/>
      <c r="U4731" s="91">
        <f t="shared" si="443"/>
        <v>27327.19</v>
      </c>
      <c r="V4731" s="82" t="str">
        <f t="shared" si="441"/>
        <v>410504720921</v>
      </c>
      <c r="W4731" s="83">
        <f>VLOOKUP(V4731,Factors!$E$6:$H$5950,4,FALSE)</f>
        <v>0.1124</v>
      </c>
      <c r="X4731" t="str">
        <f>VLOOKUP(V4731,Factors!$E$6:$F$5950,2,FALSE)</f>
        <v>3-factor</v>
      </c>
      <c r="Y4731" s="92">
        <f t="shared" si="444"/>
        <v>3071.5761559999996</v>
      </c>
      <c r="Z4731" s="92">
        <f t="shared" si="445"/>
        <v>24255.613844</v>
      </c>
      <c r="AA4731" s="92">
        <f t="shared" si="446"/>
        <v>27327.19</v>
      </c>
    </row>
    <row r="4732" spans="1:27" x14ac:dyDescent="0.25">
      <c r="A4732" t="s">
        <v>866</v>
      </c>
      <c r="B4732" t="s">
        <v>560</v>
      </c>
      <c r="C4732" t="s">
        <v>561</v>
      </c>
      <c r="D4732" t="s">
        <v>883</v>
      </c>
      <c r="E4732" t="s">
        <v>884</v>
      </c>
      <c r="F4732" t="str">
        <f t="shared" si="442"/>
        <v>4720</v>
      </c>
      <c r="G4732" t="s">
        <v>44</v>
      </c>
      <c r="H4732" t="s">
        <v>45</v>
      </c>
      <c r="I4732" s="91">
        <v>-2500</v>
      </c>
      <c r="J4732" s="91"/>
      <c r="K4732" s="91"/>
      <c r="L4732" s="91"/>
      <c r="M4732" s="91"/>
      <c r="N4732" s="91"/>
      <c r="O4732" s="91">
        <v>42795</v>
      </c>
      <c r="P4732" s="91">
        <v>62505</v>
      </c>
      <c r="Q4732" s="91">
        <v>31800</v>
      </c>
      <c r="R4732" s="91">
        <v>1950</v>
      </c>
      <c r="S4732" s="91"/>
      <c r="T4732" s="91"/>
      <c r="U4732" s="91">
        <f t="shared" si="443"/>
        <v>136550</v>
      </c>
      <c r="V4732" s="82" t="str">
        <f t="shared" si="441"/>
        <v>410504720921</v>
      </c>
      <c r="W4732" s="83">
        <f>VLOOKUP(V4732,Factors!$E$6:$H$5950,4,FALSE)</f>
        <v>0.1124</v>
      </c>
      <c r="X4732" t="str">
        <f>VLOOKUP(V4732,Factors!$E$6:$F$5950,2,FALSE)</f>
        <v>3-factor</v>
      </c>
      <c r="Y4732" s="92">
        <f t="shared" si="444"/>
        <v>15348.22</v>
      </c>
      <c r="Z4732" s="92">
        <f t="shared" si="445"/>
        <v>121201.78</v>
      </c>
      <c r="AA4732" s="92">
        <f t="shared" si="446"/>
        <v>136550</v>
      </c>
    </row>
    <row r="4733" spans="1:27" x14ac:dyDescent="0.25">
      <c r="A4733" t="s">
        <v>866</v>
      </c>
      <c r="B4733" t="s">
        <v>560</v>
      </c>
      <c r="C4733" t="s">
        <v>561</v>
      </c>
      <c r="D4733" t="s">
        <v>883</v>
      </c>
      <c r="E4733" t="s">
        <v>884</v>
      </c>
      <c r="F4733" t="str">
        <f t="shared" si="442"/>
        <v>4720</v>
      </c>
      <c r="G4733" t="s">
        <v>146</v>
      </c>
      <c r="H4733" t="s">
        <v>147</v>
      </c>
      <c r="I4733" s="91"/>
      <c r="J4733" s="91"/>
      <c r="K4733" s="91"/>
      <c r="L4733" s="91"/>
      <c r="M4733" s="91"/>
      <c r="N4733" s="91"/>
      <c r="O4733" s="91"/>
      <c r="P4733" s="91">
        <v>630.94000000000005</v>
      </c>
      <c r="Q4733" s="91"/>
      <c r="R4733" s="91"/>
      <c r="S4733" s="91"/>
      <c r="T4733" s="91"/>
      <c r="U4733" s="91">
        <f t="shared" si="443"/>
        <v>630.94000000000005</v>
      </c>
      <c r="V4733" s="82" t="str">
        <f t="shared" si="441"/>
        <v>410504720921</v>
      </c>
      <c r="W4733" s="83">
        <f>VLOOKUP(V4733,Factors!$E$6:$H$5950,4,FALSE)</f>
        <v>0.1124</v>
      </c>
      <c r="X4733" t="str">
        <f>VLOOKUP(V4733,Factors!$E$6:$F$5950,2,FALSE)</f>
        <v>3-factor</v>
      </c>
      <c r="Y4733" s="92">
        <f t="shared" si="444"/>
        <v>70.917656000000008</v>
      </c>
      <c r="Z4733" s="92">
        <f t="shared" si="445"/>
        <v>560.02234400000009</v>
      </c>
      <c r="AA4733" s="92">
        <f t="shared" si="446"/>
        <v>630.94000000000005</v>
      </c>
    </row>
    <row r="4734" spans="1:27" x14ac:dyDescent="0.25">
      <c r="A4734" t="s">
        <v>866</v>
      </c>
      <c r="B4734" t="s">
        <v>560</v>
      </c>
      <c r="C4734" t="s">
        <v>561</v>
      </c>
      <c r="D4734" t="s">
        <v>885</v>
      </c>
      <c r="E4734" t="s">
        <v>886</v>
      </c>
      <c r="F4734" t="str">
        <f t="shared" si="442"/>
        <v>4735</v>
      </c>
      <c r="G4734" t="s">
        <v>44</v>
      </c>
      <c r="H4734" t="s">
        <v>45</v>
      </c>
      <c r="I4734" s="91"/>
      <c r="J4734" s="91"/>
      <c r="K4734" s="91">
        <v>9750</v>
      </c>
      <c r="L4734" s="91"/>
      <c r="M4734" s="91"/>
      <c r="N4734" s="91"/>
      <c r="O4734" s="91">
        <v>-8775</v>
      </c>
      <c r="P4734" s="91">
        <v>1267.5</v>
      </c>
      <c r="Q4734" s="91">
        <v>195</v>
      </c>
      <c r="R4734" s="91">
        <v>4192.5</v>
      </c>
      <c r="S4734" s="91">
        <v>1560</v>
      </c>
      <c r="T4734" s="91">
        <v>0</v>
      </c>
      <c r="U4734" s="91">
        <f t="shared" si="443"/>
        <v>8190</v>
      </c>
      <c r="V4734" s="82" t="str">
        <f t="shared" si="441"/>
        <v>410504735921</v>
      </c>
      <c r="W4734" s="83">
        <f>VLOOKUP(V4734,Factors!$E$6:$H$5950,4,FALSE)</f>
        <v>0.1124</v>
      </c>
      <c r="X4734" t="str">
        <f>VLOOKUP(V4734,Factors!$E$6:$F$5950,2,FALSE)</f>
        <v>3-factor</v>
      </c>
      <c r="Y4734" s="92">
        <f t="shared" si="444"/>
        <v>920.55600000000004</v>
      </c>
      <c r="Z4734" s="92">
        <f t="shared" si="445"/>
        <v>7269.4439999999995</v>
      </c>
      <c r="AA4734" s="92">
        <f t="shared" si="446"/>
        <v>8190</v>
      </c>
    </row>
    <row r="4735" spans="1:27" x14ac:dyDescent="0.25">
      <c r="A4735" t="s">
        <v>866</v>
      </c>
      <c r="B4735" t="s">
        <v>560</v>
      </c>
      <c r="C4735" t="s">
        <v>561</v>
      </c>
      <c r="D4735" t="s">
        <v>889</v>
      </c>
      <c r="E4735" t="s">
        <v>890</v>
      </c>
      <c r="F4735" t="str">
        <f t="shared" si="442"/>
        <v>4760</v>
      </c>
      <c r="G4735" t="s">
        <v>110</v>
      </c>
      <c r="H4735" t="s">
        <v>111</v>
      </c>
      <c r="I4735" s="91">
        <v>10124.469999999999</v>
      </c>
      <c r="J4735" s="91">
        <v>10672.88</v>
      </c>
      <c r="K4735" s="91">
        <v>11471</v>
      </c>
      <c r="L4735" s="91">
        <v>10558.53</v>
      </c>
      <c r="M4735" s="91">
        <v>10515.08</v>
      </c>
      <c r="N4735" s="91">
        <v>10428.18</v>
      </c>
      <c r="O4735" s="91">
        <v>9750.35</v>
      </c>
      <c r="P4735" s="91">
        <v>10993.04</v>
      </c>
      <c r="Q4735" s="91">
        <v>10897.45</v>
      </c>
      <c r="R4735" s="91">
        <v>11471</v>
      </c>
      <c r="S4735" s="91">
        <v>9385.36</v>
      </c>
      <c r="T4735" s="91">
        <v>8238.26</v>
      </c>
      <c r="U4735" s="91">
        <f t="shared" si="443"/>
        <v>124505.59999999999</v>
      </c>
      <c r="V4735" s="82" t="str">
        <f t="shared" si="441"/>
        <v>410504760921</v>
      </c>
      <c r="W4735" s="83">
        <f>VLOOKUP(V4735,Factors!$E$6:$H$5950,4,FALSE)</f>
        <v>0.1124</v>
      </c>
      <c r="X4735" t="str">
        <f>VLOOKUP(V4735,Factors!$E$6:$F$5950,2,FALSE)</f>
        <v>3-factor</v>
      </c>
      <c r="Y4735" s="92">
        <f t="shared" si="444"/>
        <v>13994.42944</v>
      </c>
      <c r="Z4735" s="92">
        <f t="shared" si="445"/>
        <v>110511.17056</v>
      </c>
      <c r="AA4735" s="92">
        <f t="shared" si="446"/>
        <v>124505.60000000001</v>
      </c>
    </row>
    <row r="4736" spans="1:27" x14ac:dyDescent="0.25">
      <c r="A4736" t="s">
        <v>866</v>
      </c>
      <c r="B4736" t="s">
        <v>560</v>
      </c>
      <c r="C4736" t="s">
        <v>561</v>
      </c>
      <c r="D4736" t="s">
        <v>889</v>
      </c>
      <c r="E4736" t="s">
        <v>890</v>
      </c>
      <c r="F4736" t="str">
        <f t="shared" si="442"/>
        <v>4760</v>
      </c>
      <c r="G4736" t="s">
        <v>112</v>
      </c>
      <c r="H4736" t="s">
        <v>113</v>
      </c>
      <c r="I4736" s="91"/>
      <c r="J4736" s="91"/>
      <c r="K4736" s="91"/>
      <c r="L4736" s="91"/>
      <c r="M4736" s="91"/>
      <c r="N4736" s="91"/>
      <c r="O4736" s="91"/>
      <c r="P4736" s="91"/>
      <c r="Q4736" s="91"/>
      <c r="R4736" s="91"/>
      <c r="S4736" s="91">
        <v>5750</v>
      </c>
      <c r="T4736" s="91"/>
      <c r="U4736" s="91">
        <f t="shared" si="443"/>
        <v>5750</v>
      </c>
      <c r="V4736" s="82" t="str">
        <f t="shared" si="441"/>
        <v>410504760921</v>
      </c>
      <c r="W4736" s="83">
        <f>VLOOKUP(V4736,Factors!$E$6:$H$5950,4,FALSE)</f>
        <v>0.1124</v>
      </c>
      <c r="X4736" t="str">
        <f>VLOOKUP(V4736,Factors!$E$6:$F$5950,2,FALSE)</f>
        <v>3-factor</v>
      </c>
      <c r="Y4736" s="92">
        <f t="shared" si="444"/>
        <v>646.29999999999995</v>
      </c>
      <c r="Z4736" s="92">
        <f t="shared" si="445"/>
        <v>5103.7</v>
      </c>
      <c r="AA4736" s="92">
        <f t="shared" si="446"/>
        <v>5750</v>
      </c>
    </row>
    <row r="4737" spans="1:27" x14ac:dyDescent="0.25">
      <c r="A4737" t="s">
        <v>866</v>
      </c>
      <c r="B4737" t="s">
        <v>560</v>
      </c>
      <c r="C4737" t="s">
        <v>561</v>
      </c>
      <c r="D4737" t="s">
        <v>889</v>
      </c>
      <c r="E4737" t="s">
        <v>890</v>
      </c>
      <c r="F4737" t="str">
        <f t="shared" si="442"/>
        <v>4760</v>
      </c>
      <c r="G4737" t="s">
        <v>88</v>
      </c>
      <c r="H4737" t="s">
        <v>89</v>
      </c>
      <c r="I4737" s="91">
        <v>1500.14</v>
      </c>
      <c r="J4737" s="91">
        <v>1500.14</v>
      </c>
      <c r="K4737" s="91">
        <v>1545.14</v>
      </c>
      <c r="L4737" s="91">
        <v>1545.14</v>
      </c>
      <c r="M4737" s="91">
        <v>1545.14</v>
      </c>
      <c r="N4737" s="91">
        <v>1545.13</v>
      </c>
      <c r="O4737" s="91">
        <v>1545.15</v>
      </c>
      <c r="P4737" s="91">
        <v>1545.14</v>
      </c>
      <c r="Q4737" s="91">
        <v>1545.14</v>
      </c>
      <c r="R4737" s="91">
        <v>1545.14</v>
      </c>
      <c r="S4737" s="91">
        <v>1545.14</v>
      </c>
      <c r="T4737" s="91">
        <v>1545.15</v>
      </c>
      <c r="U4737" s="91">
        <f t="shared" si="443"/>
        <v>18451.690000000002</v>
      </c>
      <c r="V4737" s="82" t="str">
        <f t="shared" si="441"/>
        <v>410504760921</v>
      </c>
      <c r="W4737" s="83">
        <f>VLOOKUP(V4737,Factors!$E$6:$H$5950,4,FALSE)</f>
        <v>0.1124</v>
      </c>
      <c r="X4737" t="str">
        <f>VLOOKUP(V4737,Factors!$E$6:$F$5950,2,FALSE)</f>
        <v>3-factor</v>
      </c>
      <c r="Y4737" s="92">
        <f t="shared" si="444"/>
        <v>2073.9699560000004</v>
      </c>
      <c r="Z4737" s="92">
        <f t="shared" si="445"/>
        <v>16377.720044000002</v>
      </c>
      <c r="AA4737" s="92">
        <f t="shared" si="446"/>
        <v>18451.690000000002</v>
      </c>
    </row>
    <row r="4738" spans="1:27" x14ac:dyDescent="0.25">
      <c r="A4738" t="s">
        <v>866</v>
      </c>
      <c r="B4738" t="s">
        <v>560</v>
      </c>
      <c r="C4738" t="s">
        <v>561</v>
      </c>
      <c r="D4738" t="s">
        <v>889</v>
      </c>
      <c r="E4738" t="s">
        <v>890</v>
      </c>
      <c r="F4738" t="str">
        <f t="shared" si="442"/>
        <v>4760</v>
      </c>
      <c r="G4738" t="s">
        <v>90</v>
      </c>
      <c r="H4738" t="s">
        <v>91</v>
      </c>
      <c r="I4738" s="91">
        <v>5827.95</v>
      </c>
      <c r="J4738" s="91">
        <v>5827.94</v>
      </c>
      <c r="K4738" s="91">
        <v>6002.78</v>
      </c>
      <c r="L4738" s="91">
        <v>6002.78</v>
      </c>
      <c r="M4738" s="91">
        <v>6002.79</v>
      </c>
      <c r="N4738" s="91">
        <v>6002.77</v>
      </c>
      <c r="O4738" s="91">
        <v>6002.78</v>
      </c>
      <c r="P4738" s="91">
        <v>6002.78</v>
      </c>
      <c r="Q4738" s="91">
        <v>6002.78</v>
      </c>
      <c r="R4738" s="91">
        <v>6002.78</v>
      </c>
      <c r="S4738" s="91">
        <v>6002.78</v>
      </c>
      <c r="T4738" s="91">
        <v>6002.78</v>
      </c>
      <c r="U4738" s="91">
        <f t="shared" si="443"/>
        <v>71683.689999999988</v>
      </c>
      <c r="V4738" s="82" t="str">
        <f t="shared" si="441"/>
        <v>410504760921</v>
      </c>
      <c r="W4738" s="83">
        <f>VLOOKUP(V4738,Factors!$E$6:$H$5950,4,FALSE)</f>
        <v>0.1124</v>
      </c>
      <c r="X4738" t="str">
        <f>VLOOKUP(V4738,Factors!$E$6:$F$5950,2,FALSE)</f>
        <v>3-factor</v>
      </c>
      <c r="Y4738" s="92">
        <f t="shared" si="444"/>
        <v>8057.2467559999986</v>
      </c>
      <c r="Z4738" s="92">
        <f t="shared" si="445"/>
        <v>63626.443243999987</v>
      </c>
      <c r="AA4738" s="92">
        <f t="shared" si="446"/>
        <v>71683.689999999988</v>
      </c>
    </row>
    <row r="4739" spans="1:27" x14ac:dyDescent="0.25">
      <c r="A4739" t="s">
        <v>866</v>
      </c>
      <c r="B4739" t="s">
        <v>560</v>
      </c>
      <c r="C4739" t="s">
        <v>561</v>
      </c>
      <c r="D4739" t="s">
        <v>889</v>
      </c>
      <c r="E4739" t="s">
        <v>890</v>
      </c>
      <c r="F4739" t="str">
        <f t="shared" si="442"/>
        <v>4760</v>
      </c>
      <c r="G4739" t="s">
        <v>44</v>
      </c>
      <c r="H4739" t="s">
        <v>45</v>
      </c>
      <c r="I4739" s="91"/>
      <c r="J4739" s="91"/>
      <c r="K4739" s="91"/>
      <c r="L4739" s="91"/>
      <c r="M4739" s="91"/>
      <c r="N4739" s="91"/>
      <c r="O4739" s="91"/>
      <c r="P4739" s="91"/>
      <c r="Q4739" s="91"/>
      <c r="R4739" s="91"/>
      <c r="S4739" s="91"/>
      <c r="T4739" s="91">
        <v>30000</v>
      </c>
      <c r="U4739" s="91">
        <f t="shared" si="443"/>
        <v>30000</v>
      </c>
      <c r="V4739" s="82" t="str">
        <f t="shared" si="441"/>
        <v>410504760921</v>
      </c>
      <c r="W4739" s="83">
        <f>VLOOKUP(V4739,Factors!$E$6:$H$5950,4,FALSE)</f>
        <v>0.1124</v>
      </c>
      <c r="X4739" t="str">
        <f>VLOOKUP(V4739,Factors!$E$6:$F$5950,2,FALSE)</f>
        <v>3-factor</v>
      </c>
      <c r="Y4739" s="92">
        <f t="shared" si="444"/>
        <v>3372</v>
      </c>
      <c r="Z4739" s="92">
        <f t="shared" si="445"/>
        <v>26628</v>
      </c>
      <c r="AA4739" s="92">
        <f t="shared" si="446"/>
        <v>30000</v>
      </c>
    </row>
    <row r="4740" spans="1:27" x14ac:dyDescent="0.25">
      <c r="A4740" t="s">
        <v>866</v>
      </c>
      <c r="B4740" t="s">
        <v>560</v>
      </c>
      <c r="C4740" t="s">
        <v>561</v>
      </c>
      <c r="D4740" t="s">
        <v>889</v>
      </c>
      <c r="E4740" t="s">
        <v>890</v>
      </c>
      <c r="F4740" t="str">
        <f t="shared" si="442"/>
        <v>4760</v>
      </c>
      <c r="G4740" t="s">
        <v>146</v>
      </c>
      <c r="H4740" t="s">
        <v>147</v>
      </c>
      <c r="I4740" s="91">
        <v>506.1</v>
      </c>
      <c r="J4740" s="91">
        <v>535.94000000000005</v>
      </c>
      <c r="K4740" s="91"/>
      <c r="L4740" s="91"/>
      <c r="M4740" s="91"/>
      <c r="N4740" s="91"/>
      <c r="O4740" s="91"/>
      <c r="P4740" s="91"/>
      <c r="Q4740" s="91">
        <v>489.03</v>
      </c>
      <c r="R4740" s="91"/>
      <c r="S4740" s="91"/>
      <c r="T4740" s="91"/>
      <c r="U4740" s="91">
        <f t="shared" si="443"/>
        <v>1531.07</v>
      </c>
      <c r="V4740" s="82" t="str">
        <f t="shared" ref="V4740:V4803" si="447">CONCATENATE(B4740,RIGHT(D4740,4),A4740)</f>
        <v>410504760921</v>
      </c>
      <c r="W4740" s="83">
        <f>VLOOKUP(V4740,Factors!$E$6:$H$5950,4,FALSE)</f>
        <v>0.1124</v>
      </c>
      <c r="X4740" t="str">
        <f>VLOOKUP(V4740,Factors!$E$6:$F$5950,2,FALSE)</f>
        <v>3-factor</v>
      </c>
      <c r="Y4740" s="92">
        <f t="shared" si="444"/>
        <v>172.09226799999999</v>
      </c>
      <c r="Z4740" s="92">
        <f t="shared" si="445"/>
        <v>1358.9777319999998</v>
      </c>
      <c r="AA4740" s="92">
        <f t="shared" si="446"/>
        <v>1531.0699999999997</v>
      </c>
    </row>
    <row r="4741" spans="1:27" x14ac:dyDescent="0.25">
      <c r="A4741" t="s">
        <v>866</v>
      </c>
      <c r="B4741" t="s">
        <v>976</v>
      </c>
      <c r="C4741" t="s">
        <v>977</v>
      </c>
      <c r="D4741" t="s">
        <v>867</v>
      </c>
      <c r="E4741" t="s">
        <v>868</v>
      </c>
      <c r="F4741" t="str">
        <f t="shared" ref="F4741:F4804" si="448">RIGHT(D4741,4)</f>
        <v>1505</v>
      </c>
      <c r="G4741" t="s">
        <v>146</v>
      </c>
      <c r="H4741" t="s">
        <v>147</v>
      </c>
      <c r="I4741" s="91"/>
      <c r="J4741" s="91">
        <v>512.5</v>
      </c>
      <c r="K4741" s="91">
        <v>9.5</v>
      </c>
      <c r="L4741" s="91"/>
      <c r="M4741" s="91"/>
      <c r="N4741" s="91">
        <v>639.4</v>
      </c>
      <c r="O4741" s="91"/>
      <c r="P4741" s="91"/>
      <c r="Q4741" s="91">
        <v>748.08</v>
      </c>
      <c r="R4741" s="91">
        <v>206.89</v>
      </c>
      <c r="S4741" s="91"/>
      <c r="T4741" s="91"/>
      <c r="U4741" s="91">
        <f t="shared" ref="U4741:U4804" si="449">SUM(I4741:T4741)</f>
        <v>2116.37</v>
      </c>
      <c r="V4741" s="82" t="str">
        <f t="shared" si="447"/>
        <v>410601505921</v>
      </c>
      <c r="W4741" s="83">
        <f>VLOOKUP(V4741,Factors!$E$6:$H$5950,4,FALSE)</f>
        <v>0.1124</v>
      </c>
      <c r="X4741" t="str">
        <f>VLOOKUP(V4741,Factors!$E$6:$F$5950,2,FALSE)</f>
        <v>3-factor</v>
      </c>
      <c r="Y4741" s="92">
        <f t="shared" si="444"/>
        <v>237.879988</v>
      </c>
      <c r="Z4741" s="92">
        <f t="shared" si="445"/>
        <v>1878.490012</v>
      </c>
      <c r="AA4741" s="92">
        <f t="shared" si="446"/>
        <v>2116.37</v>
      </c>
    </row>
    <row r="4742" spans="1:27" x14ac:dyDescent="0.25">
      <c r="A4742" t="s">
        <v>866</v>
      </c>
      <c r="B4742" t="s">
        <v>978</v>
      </c>
      <c r="C4742" t="s">
        <v>979</v>
      </c>
      <c r="D4742" t="s">
        <v>867</v>
      </c>
      <c r="E4742" t="s">
        <v>868</v>
      </c>
      <c r="F4742" t="str">
        <f t="shared" si="448"/>
        <v>1505</v>
      </c>
      <c r="G4742" t="s">
        <v>110</v>
      </c>
      <c r="H4742" t="s">
        <v>111</v>
      </c>
      <c r="I4742" s="91">
        <v>11256.42</v>
      </c>
      <c r="J4742" s="91">
        <v>13160.53</v>
      </c>
      <c r="K4742" s="91">
        <v>10979.15</v>
      </c>
      <c r="L4742" s="91">
        <v>15191.87</v>
      </c>
      <c r="M4742" s="91">
        <v>14474.63</v>
      </c>
      <c r="N4742" s="91">
        <v>13836.53</v>
      </c>
      <c r="O4742" s="91">
        <v>11551.17</v>
      </c>
      <c r="P4742" s="91">
        <v>14436.1</v>
      </c>
      <c r="Q4742" s="91">
        <v>13392.71</v>
      </c>
      <c r="R4742" s="91">
        <v>15872.65</v>
      </c>
      <c r="S4742" s="91">
        <v>13455.87</v>
      </c>
      <c r="T4742" s="91">
        <v>25555.88</v>
      </c>
      <c r="U4742" s="91">
        <f t="shared" si="449"/>
        <v>173163.51</v>
      </c>
      <c r="V4742" s="82" t="str">
        <f t="shared" si="447"/>
        <v>410701505921</v>
      </c>
      <c r="W4742" s="83">
        <f>VLOOKUP(V4742,Factors!$E$6:$H$5950,4,FALSE)</f>
        <v>0.1124</v>
      </c>
      <c r="X4742" t="str">
        <f>VLOOKUP(V4742,Factors!$E$6:$F$5950,2,FALSE)</f>
        <v>3-factor</v>
      </c>
      <c r="Y4742" s="92">
        <f t="shared" si="444"/>
        <v>19463.578524</v>
      </c>
      <c r="Z4742" s="92">
        <f t="shared" si="445"/>
        <v>153699.931476</v>
      </c>
      <c r="AA4742" s="92">
        <f t="shared" si="446"/>
        <v>173163.51</v>
      </c>
    </row>
    <row r="4743" spans="1:27" x14ac:dyDescent="0.25">
      <c r="A4743" t="s">
        <v>866</v>
      </c>
      <c r="B4743" t="s">
        <v>978</v>
      </c>
      <c r="C4743" t="s">
        <v>979</v>
      </c>
      <c r="D4743" t="s">
        <v>867</v>
      </c>
      <c r="E4743" t="s">
        <v>868</v>
      </c>
      <c r="F4743" t="str">
        <f t="shared" si="448"/>
        <v>1505</v>
      </c>
      <c r="G4743" t="s">
        <v>112</v>
      </c>
      <c r="H4743" t="s">
        <v>113</v>
      </c>
      <c r="I4743" s="91"/>
      <c r="J4743" s="91"/>
      <c r="K4743" s="91"/>
      <c r="L4743" s="91"/>
      <c r="M4743" s="91"/>
      <c r="N4743" s="91"/>
      <c r="O4743" s="91"/>
      <c r="P4743" s="91"/>
      <c r="Q4743" s="91"/>
      <c r="R4743" s="91"/>
      <c r="S4743" s="91"/>
      <c r="T4743" s="91">
        <v>2874.15</v>
      </c>
      <c r="U4743" s="91">
        <f t="shared" si="449"/>
        <v>2874.15</v>
      </c>
      <c r="V4743" s="82" t="str">
        <f t="shared" si="447"/>
        <v>410701505921</v>
      </c>
      <c r="W4743" s="83">
        <f>VLOOKUP(V4743,Factors!$E$6:$H$5950,4,FALSE)</f>
        <v>0.1124</v>
      </c>
      <c r="X4743" t="str">
        <f>VLOOKUP(V4743,Factors!$E$6:$F$5950,2,FALSE)</f>
        <v>3-factor</v>
      </c>
      <c r="Y4743" s="92">
        <f t="shared" si="444"/>
        <v>323.05446000000001</v>
      </c>
      <c r="Z4743" s="92">
        <f t="shared" si="445"/>
        <v>2551.0955400000003</v>
      </c>
      <c r="AA4743" s="92">
        <f t="shared" si="446"/>
        <v>2874.15</v>
      </c>
    </row>
    <row r="4744" spans="1:27" x14ac:dyDescent="0.25">
      <c r="A4744" t="s">
        <v>866</v>
      </c>
      <c r="B4744" t="s">
        <v>978</v>
      </c>
      <c r="C4744" t="s">
        <v>979</v>
      </c>
      <c r="D4744" t="s">
        <v>867</v>
      </c>
      <c r="E4744" t="s">
        <v>868</v>
      </c>
      <c r="F4744" t="str">
        <f t="shared" si="448"/>
        <v>1505</v>
      </c>
      <c r="G4744" t="s">
        <v>88</v>
      </c>
      <c r="H4744" t="s">
        <v>89</v>
      </c>
      <c r="I4744" s="91">
        <v>2118.7800000000002</v>
      </c>
      <c r="J4744" s="91">
        <v>2118.7399999999998</v>
      </c>
      <c r="K4744" s="91">
        <v>2185.5100000000002</v>
      </c>
      <c r="L4744" s="91">
        <v>2185.46</v>
      </c>
      <c r="M4744" s="91">
        <v>2185.48</v>
      </c>
      <c r="N4744" s="91">
        <v>2185.48</v>
      </c>
      <c r="O4744" s="91">
        <v>2185.44</v>
      </c>
      <c r="P4744" s="91">
        <v>2185.48</v>
      </c>
      <c r="Q4744" s="91">
        <v>2185.4699999999998</v>
      </c>
      <c r="R4744" s="91">
        <v>2185.48</v>
      </c>
      <c r="S4744" s="91">
        <v>2185.4899999999998</v>
      </c>
      <c r="T4744" s="91">
        <v>4433.29</v>
      </c>
      <c r="U4744" s="91">
        <f t="shared" si="449"/>
        <v>28340.100000000006</v>
      </c>
      <c r="V4744" s="82" t="str">
        <f t="shared" si="447"/>
        <v>410701505921</v>
      </c>
      <c r="W4744" s="83">
        <f>VLOOKUP(V4744,Factors!$E$6:$H$5950,4,FALSE)</f>
        <v>0.1124</v>
      </c>
      <c r="X4744" t="str">
        <f>VLOOKUP(V4744,Factors!$E$6:$F$5950,2,FALSE)</f>
        <v>3-factor</v>
      </c>
      <c r="Y4744" s="92">
        <f t="shared" si="444"/>
        <v>3185.4272400000004</v>
      </c>
      <c r="Z4744" s="92">
        <f t="shared" si="445"/>
        <v>25154.672760000005</v>
      </c>
      <c r="AA4744" s="92">
        <f t="shared" si="446"/>
        <v>28340.100000000006</v>
      </c>
    </row>
    <row r="4745" spans="1:27" x14ac:dyDescent="0.25">
      <c r="A4745" t="s">
        <v>866</v>
      </c>
      <c r="B4745" t="s">
        <v>978</v>
      </c>
      <c r="C4745" t="s">
        <v>979</v>
      </c>
      <c r="D4745" t="s">
        <v>867</v>
      </c>
      <c r="E4745" t="s">
        <v>868</v>
      </c>
      <c r="F4745" t="str">
        <f t="shared" si="448"/>
        <v>1505</v>
      </c>
      <c r="G4745" t="s">
        <v>90</v>
      </c>
      <c r="H4745" t="s">
        <v>91</v>
      </c>
      <c r="I4745" s="91">
        <v>8231.2199999999993</v>
      </c>
      <c r="J4745" s="91">
        <v>8231.17</v>
      </c>
      <c r="K4745" s="91">
        <v>8490.4500000000007</v>
      </c>
      <c r="L4745" s="91">
        <v>8490.39</v>
      </c>
      <c r="M4745" s="91">
        <v>8490.41</v>
      </c>
      <c r="N4745" s="91">
        <v>8490.41</v>
      </c>
      <c r="O4745" s="91">
        <v>8490.4</v>
      </c>
      <c r="P4745" s="91">
        <v>8490.41</v>
      </c>
      <c r="Q4745" s="91">
        <v>8490.41</v>
      </c>
      <c r="R4745" s="91">
        <v>8490.4</v>
      </c>
      <c r="S4745" s="91">
        <v>8490.41</v>
      </c>
      <c r="T4745" s="91">
        <v>17427.05</v>
      </c>
      <c r="U4745" s="91">
        <f t="shared" si="449"/>
        <v>110303.13</v>
      </c>
      <c r="V4745" s="82" t="str">
        <f t="shared" si="447"/>
        <v>410701505921</v>
      </c>
      <c r="W4745" s="83">
        <f>VLOOKUP(V4745,Factors!$E$6:$H$5950,4,FALSE)</f>
        <v>0.1124</v>
      </c>
      <c r="X4745" t="str">
        <f>VLOOKUP(V4745,Factors!$E$6:$F$5950,2,FALSE)</f>
        <v>3-factor</v>
      </c>
      <c r="Y4745" s="92">
        <f t="shared" si="444"/>
        <v>12398.071812</v>
      </c>
      <c r="Z4745" s="92">
        <f t="shared" si="445"/>
        <v>97905.05818800001</v>
      </c>
      <c r="AA4745" s="92">
        <f t="shared" si="446"/>
        <v>110303.13</v>
      </c>
    </row>
    <row r="4746" spans="1:27" x14ac:dyDescent="0.25">
      <c r="A4746" t="s">
        <v>866</v>
      </c>
      <c r="B4746" t="s">
        <v>978</v>
      </c>
      <c r="C4746" t="s">
        <v>979</v>
      </c>
      <c r="D4746" t="s">
        <v>867</v>
      </c>
      <c r="E4746" t="s">
        <v>868</v>
      </c>
      <c r="F4746" t="str">
        <f t="shared" si="448"/>
        <v>1505</v>
      </c>
      <c r="G4746" t="s">
        <v>118</v>
      </c>
      <c r="H4746" t="s">
        <v>119</v>
      </c>
      <c r="I4746" s="91">
        <v>12140</v>
      </c>
      <c r="J4746" s="91"/>
      <c r="K4746" s="91"/>
      <c r="L4746" s="91">
        <v>5395</v>
      </c>
      <c r="M4746" s="91">
        <v>5385</v>
      </c>
      <c r="N4746" s="91"/>
      <c r="O4746" s="91"/>
      <c r="P4746" s="91"/>
      <c r="Q4746" s="91"/>
      <c r="R4746" s="91"/>
      <c r="S4746" s="91"/>
      <c r="T4746" s="91"/>
      <c r="U4746" s="91">
        <f t="shared" si="449"/>
        <v>22920</v>
      </c>
      <c r="V4746" s="82" t="str">
        <f t="shared" si="447"/>
        <v>410701505921</v>
      </c>
      <c r="W4746" s="83">
        <f>VLOOKUP(V4746,Factors!$E$6:$H$5950,4,FALSE)</f>
        <v>0.1124</v>
      </c>
      <c r="X4746" t="str">
        <f>VLOOKUP(V4746,Factors!$E$6:$F$5950,2,FALSE)</f>
        <v>3-factor</v>
      </c>
      <c r="Y4746" s="92">
        <f t="shared" si="444"/>
        <v>2576.2080000000001</v>
      </c>
      <c r="Z4746" s="92">
        <f t="shared" si="445"/>
        <v>20343.792000000001</v>
      </c>
      <c r="AA4746" s="92">
        <f t="shared" si="446"/>
        <v>22920</v>
      </c>
    </row>
    <row r="4747" spans="1:27" x14ac:dyDescent="0.25">
      <c r="A4747" t="s">
        <v>866</v>
      </c>
      <c r="B4747" t="s">
        <v>978</v>
      </c>
      <c r="C4747" t="s">
        <v>979</v>
      </c>
      <c r="D4747" t="s">
        <v>867</v>
      </c>
      <c r="E4747" t="s">
        <v>868</v>
      </c>
      <c r="F4747" t="str">
        <f t="shared" si="448"/>
        <v>1505</v>
      </c>
      <c r="G4747" t="s">
        <v>61</v>
      </c>
      <c r="H4747" t="s">
        <v>62</v>
      </c>
      <c r="I4747" s="91">
        <v>59.05</v>
      </c>
      <c r="J4747" s="91"/>
      <c r="K4747" s="91"/>
      <c r="L4747" s="91"/>
      <c r="M4747" s="91"/>
      <c r="N4747" s="91"/>
      <c r="O4747" s="91"/>
      <c r="P4747" s="91"/>
      <c r="Q4747" s="91"/>
      <c r="R4747" s="91"/>
      <c r="S4747" s="91"/>
      <c r="T4747" s="91"/>
      <c r="U4747" s="91">
        <f t="shared" si="449"/>
        <v>59.05</v>
      </c>
      <c r="V4747" s="82" t="str">
        <f t="shared" si="447"/>
        <v>410701505921</v>
      </c>
      <c r="W4747" s="83">
        <f>VLOOKUP(V4747,Factors!$E$6:$H$5950,4,FALSE)</f>
        <v>0.1124</v>
      </c>
      <c r="X4747" t="str">
        <f>VLOOKUP(V4747,Factors!$E$6:$F$5950,2,FALSE)</f>
        <v>3-factor</v>
      </c>
      <c r="Y4747" s="92">
        <f t="shared" si="444"/>
        <v>6.6372199999999992</v>
      </c>
      <c r="Z4747" s="92">
        <f t="shared" si="445"/>
        <v>52.412779999999998</v>
      </c>
      <c r="AA4747" s="92">
        <f t="shared" si="446"/>
        <v>59.05</v>
      </c>
    </row>
    <row r="4748" spans="1:27" x14ac:dyDescent="0.25">
      <c r="A4748" t="s">
        <v>866</v>
      </c>
      <c r="B4748" t="s">
        <v>978</v>
      </c>
      <c r="C4748" t="s">
        <v>979</v>
      </c>
      <c r="D4748" t="s">
        <v>867</v>
      </c>
      <c r="E4748" t="s">
        <v>868</v>
      </c>
      <c r="F4748" t="str">
        <f t="shared" si="448"/>
        <v>1505</v>
      </c>
      <c r="G4748" t="s">
        <v>120</v>
      </c>
      <c r="H4748" t="s">
        <v>121</v>
      </c>
      <c r="I4748" s="91"/>
      <c r="J4748" s="91"/>
      <c r="K4748" s="91"/>
      <c r="L4748" s="91"/>
      <c r="M4748" s="91"/>
      <c r="N4748" s="91"/>
      <c r="O4748" s="91"/>
      <c r="P4748" s="91"/>
      <c r="Q4748" s="91">
        <v>55.59</v>
      </c>
      <c r="R4748" s="91"/>
      <c r="S4748" s="91"/>
      <c r="T4748" s="91"/>
      <c r="U4748" s="91">
        <f t="shared" si="449"/>
        <v>55.59</v>
      </c>
      <c r="V4748" s="82" t="str">
        <f t="shared" si="447"/>
        <v>410701505921</v>
      </c>
      <c r="W4748" s="83">
        <f>VLOOKUP(V4748,Factors!$E$6:$H$5950,4,FALSE)</f>
        <v>0.1124</v>
      </c>
      <c r="X4748" t="str">
        <f>VLOOKUP(V4748,Factors!$E$6:$F$5950,2,FALSE)</f>
        <v>3-factor</v>
      </c>
      <c r="Y4748" s="92">
        <f t="shared" si="444"/>
        <v>6.248316</v>
      </c>
      <c r="Z4748" s="92">
        <f t="shared" si="445"/>
        <v>49.341684000000001</v>
      </c>
      <c r="AA4748" s="92">
        <f t="shared" si="446"/>
        <v>55.59</v>
      </c>
    </row>
    <row r="4749" spans="1:27" x14ac:dyDescent="0.25">
      <c r="A4749" t="s">
        <v>866</v>
      </c>
      <c r="B4749" t="s">
        <v>978</v>
      </c>
      <c r="C4749" t="s">
        <v>979</v>
      </c>
      <c r="D4749" t="s">
        <v>867</v>
      </c>
      <c r="E4749" t="s">
        <v>868</v>
      </c>
      <c r="F4749" t="str">
        <f t="shared" si="448"/>
        <v>1505</v>
      </c>
      <c r="G4749" t="s">
        <v>94</v>
      </c>
      <c r="H4749" t="s">
        <v>95</v>
      </c>
      <c r="I4749" s="91"/>
      <c r="J4749" s="91"/>
      <c r="K4749" s="91"/>
      <c r="L4749" s="91"/>
      <c r="M4749" s="91"/>
      <c r="N4749" s="91">
        <v>164</v>
      </c>
      <c r="O4749" s="91">
        <v>28.06</v>
      </c>
      <c r="P4749" s="91"/>
      <c r="Q4749" s="91"/>
      <c r="R4749" s="91">
        <v>0.56999999999999995</v>
      </c>
      <c r="S4749" s="91"/>
      <c r="T4749" s="91"/>
      <c r="U4749" s="91">
        <f t="shared" si="449"/>
        <v>192.63</v>
      </c>
      <c r="V4749" s="82" t="str">
        <f t="shared" si="447"/>
        <v>410701505921</v>
      </c>
      <c r="W4749" s="83">
        <f>VLOOKUP(V4749,Factors!$E$6:$H$5950,4,FALSE)</f>
        <v>0.1124</v>
      </c>
      <c r="X4749" t="str">
        <f>VLOOKUP(V4749,Factors!$E$6:$F$5950,2,FALSE)</f>
        <v>3-factor</v>
      </c>
      <c r="Y4749" s="92">
        <f t="shared" si="444"/>
        <v>21.651612</v>
      </c>
      <c r="Z4749" s="92">
        <f t="shared" si="445"/>
        <v>170.978388</v>
      </c>
      <c r="AA4749" s="92">
        <f t="shared" si="446"/>
        <v>192.63</v>
      </c>
    </row>
    <row r="4750" spans="1:27" x14ac:dyDescent="0.25">
      <c r="A4750" t="s">
        <v>866</v>
      </c>
      <c r="B4750" t="s">
        <v>978</v>
      </c>
      <c r="C4750" t="s">
        <v>979</v>
      </c>
      <c r="D4750" t="s">
        <v>867</v>
      </c>
      <c r="E4750" t="s">
        <v>868</v>
      </c>
      <c r="F4750" t="str">
        <f t="shared" si="448"/>
        <v>1505</v>
      </c>
      <c r="G4750" t="s">
        <v>122</v>
      </c>
      <c r="H4750" t="s">
        <v>123</v>
      </c>
      <c r="I4750" s="91"/>
      <c r="J4750" s="91"/>
      <c r="K4750" s="91"/>
      <c r="L4750" s="91"/>
      <c r="M4750" s="91"/>
      <c r="N4750" s="91"/>
      <c r="O4750" s="91"/>
      <c r="P4750" s="91"/>
      <c r="Q4750" s="91"/>
      <c r="R4750" s="91"/>
      <c r="S4750" s="91">
        <v>190</v>
      </c>
      <c r="T4750" s="91"/>
      <c r="U4750" s="91">
        <f t="shared" si="449"/>
        <v>190</v>
      </c>
      <c r="V4750" s="82" t="str">
        <f t="shared" si="447"/>
        <v>410701505921</v>
      </c>
      <c r="W4750" s="83">
        <f>VLOOKUP(V4750,Factors!$E$6:$H$5950,4,FALSE)</f>
        <v>0.1124</v>
      </c>
      <c r="X4750" t="str">
        <f>VLOOKUP(V4750,Factors!$E$6:$F$5950,2,FALSE)</f>
        <v>3-factor</v>
      </c>
      <c r="Y4750" s="92">
        <f t="shared" si="444"/>
        <v>21.356000000000002</v>
      </c>
      <c r="Z4750" s="92">
        <f t="shared" si="445"/>
        <v>168.64400000000001</v>
      </c>
      <c r="AA4750" s="92">
        <f t="shared" si="446"/>
        <v>190</v>
      </c>
    </row>
    <row r="4751" spans="1:27" x14ac:dyDescent="0.25">
      <c r="A4751" t="s">
        <v>866</v>
      </c>
      <c r="B4751" t="s">
        <v>978</v>
      </c>
      <c r="C4751" t="s">
        <v>979</v>
      </c>
      <c r="D4751" t="s">
        <v>867</v>
      </c>
      <c r="E4751" t="s">
        <v>868</v>
      </c>
      <c r="F4751" t="str">
        <f t="shared" si="448"/>
        <v>1505</v>
      </c>
      <c r="G4751" t="s">
        <v>128</v>
      </c>
      <c r="H4751" t="s">
        <v>129</v>
      </c>
      <c r="I4751" s="91"/>
      <c r="J4751" s="91"/>
      <c r="K4751" s="91">
        <v>449.72</v>
      </c>
      <c r="L4751" s="91"/>
      <c r="M4751" s="91"/>
      <c r="N4751" s="91"/>
      <c r="O4751" s="91"/>
      <c r="P4751" s="91"/>
      <c r="Q4751" s="91">
        <v>-449.72</v>
      </c>
      <c r="R4751" s="91"/>
      <c r="S4751" s="91"/>
      <c r="T4751" s="91"/>
      <c r="U4751" s="91">
        <f t="shared" si="449"/>
        <v>0</v>
      </c>
      <c r="V4751" s="82" t="str">
        <f t="shared" si="447"/>
        <v>410701505921</v>
      </c>
      <c r="W4751" s="83">
        <f>VLOOKUP(V4751,Factors!$E$6:$H$5950,4,FALSE)</f>
        <v>0.1124</v>
      </c>
      <c r="X4751" t="str">
        <f>VLOOKUP(V4751,Factors!$E$6:$F$5950,2,FALSE)</f>
        <v>3-factor</v>
      </c>
      <c r="Y4751" s="92">
        <f t="shared" si="444"/>
        <v>0</v>
      </c>
      <c r="Z4751" s="92">
        <f t="shared" si="445"/>
        <v>0</v>
      </c>
      <c r="AA4751" s="92">
        <f t="shared" si="446"/>
        <v>0</v>
      </c>
    </row>
    <row r="4752" spans="1:27" x14ac:dyDescent="0.25">
      <c r="A4752" t="s">
        <v>866</v>
      </c>
      <c r="B4752" t="s">
        <v>978</v>
      </c>
      <c r="C4752" t="s">
        <v>979</v>
      </c>
      <c r="D4752" t="s">
        <v>867</v>
      </c>
      <c r="E4752" t="s">
        <v>868</v>
      </c>
      <c r="F4752" t="str">
        <f t="shared" si="448"/>
        <v>1505</v>
      </c>
      <c r="G4752" t="s">
        <v>98</v>
      </c>
      <c r="H4752" t="s">
        <v>99</v>
      </c>
      <c r="I4752" s="91"/>
      <c r="J4752" s="91"/>
      <c r="K4752" s="91"/>
      <c r="L4752" s="91"/>
      <c r="M4752" s="91"/>
      <c r="N4752" s="91"/>
      <c r="O4752" s="91"/>
      <c r="P4752" s="91"/>
      <c r="Q4752" s="91"/>
      <c r="R4752" s="91"/>
      <c r="S4752" s="91">
        <v>37.43</v>
      </c>
      <c r="T4752" s="91"/>
      <c r="U4752" s="91">
        <f t="shared" si="449"/>
        <v>37.43</v>
      </c>
      <c r="V4752" s="82" t="str">
        <f t="shared" si="447"/>
        <v>410701505921</v>
      </c>
      <c r="W4752" s="83">
        <f>VLOOKUP(V4752,Factors!$E$6:$H$5950,4,FALSE)</f>
        <v>0.1124</v>
      </c>
      <c r="X4752" t="str">
        <f>VLOOKUP(V4752,Factors!$E$6:$F$5950,2,FALSE)</f>
        <v>3-factor</v>
      </c>
      <c r="Y4752" s="92">
        <f t="shared" si="444"/>
        <v>4.2071319999999996</v>
      </c>
      <c r="Z4752" s="92">
        <f t="shared" si="445"/>
        <v>33.222867999999998</v>
      </c>
      <c r="AA4752" s="92">
        <f t="shared" si="446"/>
        <v>37.43</v>
      </c>
    </row>
    <row r="4753" spans="1:27" x14ac:dyDescent="0.25">
      <c r="A4753" t="s">
        <v>866</v>
      </c>
      <c r="B4753" t="s">
        <v>978</v>
      </c>
      <c r="C4753" t="s">
        <v>979</v>
      </c>
      <c r="D4753" t="s">
        <v>867</v>
      </c>
      <c r="E4753" t="s">
        <v>868</v>
      </c>
      <c r="F4753" t="str">
        <f t="shared" si="448"/>
        <v>1505</v>
      </c>
      <c r="G4753" t="s">
        <v>215</v>
      </c>
      <c r="H4753" t="s">
        <v>216</v>
      </c>
      <c r="I4753" s="91"/>
      <c r="J4753" s="91"/>
      <c r="K4753" s="91"/>
      <c r="L4753" s="91"/>
      <c r="M4753" s="91"/>
      <c r="N4753" s="91"/>
      <c r="O4753" s="91"/>
      <c r="P4753" s="91"/>
      <c r="Q4753" s="91"/>
      <c r="R4753" s="91">
        <v>134.41</v>
      </c>
      <c r="S4753" s="91"/>
      <c r="T4753" s="91"/>
      <c r="U4753" s="91">
        <f t="shared" si="449"/>
        <v>134.41</v>
      </c>
      <c r="V4753" s="82" t="str">
        <f t="shared" si="447"/>
        <v>410701505921</v>
      </c>
      <c r="W4753" s="83">
        <f>VLOOKUP(V4753,Factors!$E$6:$H$5950,4,FALSE)</f>
        <v>0.1124</v>
      </c>
      <c r="X4753" t="str">
        <f>VLOOKUP(V4753,Factors!$E$6:$F$5950,2,FALSE)</f>
        <v>3-factor</v>
      </c>
      <c r="Y4753" s="92">
        <f t="shared" si="444"/>
        <v>15.107683999999999</v>
      </c>
      <c r="Z4753" s="92">
        <f t="shared" si="445"/>
        <v>119.30231599999999</v>
      </c>
      <c r="AA4753" s="92">
        <f t="shared" si="446"/>
        <v>134.41</v>
      </c>
    </row>
    <row r="4754" spans="1:27" x14ac:dyDescent="0.25">
      <c r="A4754" t="s">
        <v>866</v>
      </c>
      <c r="B4754" t="s">
        <v>978</v>
      </c>
      <c r="C4754" t="s">
        <v>979</v>
      </c>
      <c r="D4754" t="s">
        <v>867</v>
      </c>
      <c r="E4754" t="s">
        <v>868</v>
      </c>
      <c r="F4754" t="str">
        <f t="shared" si="448"/>
        <v>1505</v>
      </c>
      <c r="G4754" t="s">
        <v>130</v>
      </c>
      <c r="H4754" t="s">
        <v>131</v>
      </c>
      <c r="I4754" s="91">
        <v>7.75</v>
      </c>
      <c r="J4754" s="91">
        <v>12.6</v>
      </c>
      <c r="K4754" s="91"/>
      <c r="L4754" s="91">
        <v>12.85</v>
      </c>
      <c r="M4754" s="91">
        <v>40.1</v>
      </c>
      <c r="N4754" s="91">
        <v>24.05</v>
      </c>
      <c r="O4754" s="91">
        <v>42.64</v>
      </c>
      <c r="P4754" s="91"/>
      <c r="Q4754" s="91"/>
      <c r="R4754" s="91"/>
      <c r="S4754" s="91">
        <v>4.9000000000000004</v>
      </c>
      <c r="T4754" s="91">
        <v>40.9</v>
      </c>
      <c r="U4754" s="91">
        <f t="shared" si="449"/>
        <v>185.79000000000002</v>
      </c>
      <c r="V4754" s="82" t="str">
        <f t="shared" si="447"/>
        <v>410701505921</v>
      </c>
      <c r="W4754" s="83">
        <f>VLOOKUP(V4754,Factors!$E$6:$H$5950,4,FALSE)</f>
        <v>0.1124</v>
      </c>
      <c r="X4754" t="str">
        <f>VLOOKUP(V4754,Factors!$E$6:$F$5950,2,FALSE)</f>
        <v>3-factor</v>
      </c>
      <c r="Y4754" s="92">
        <f t="shared" ref="Y4754:Y4817" si="450">U4754*W4754</f>
        <v>20.882796000000003</v>
      </c>
      <c r="Z4754" s="92">
        <f t="shared" ref="Z4754:Z4817" si="451">U4754-Y4754</f>
        <v>164.90720400000001</v>
      </c>
      <c r="AA4754" s="92">
        <f t="shared" ref="AA4754:AA4817" si="452">Y4754+Z4754</f>
        <v>185.79000000000002</v>
      </c>
    </row>
    <row r="4755" spans="1:27" x14ac:dyDescent="0.25">
      <c r="A4755" t="s">
        <v>866</v>
      </c>
      <c r="B4755" t="s">
        <v>978</v>
      </c>
      <c r="C4755" t="s">
        <v>979</v>
      </c>
      <c r="D4755" t="s">
        <v>867</v>
      </c>
      <c r="E4755" t="s">
        <v>868</v>
      </c>
      <c r="F4755" t="str">
        <f t="shared" si="448"/>
        <v>1505</v>
      </c>
      <c r="G4755" t="s">
        <v>136</v>
      </c>
      <c r="H4755" t="s">
        <v>137</v>
      </c>
      <c r="I4755" s="91"/>
      <c r="J4755" s="91"/>
      <c r="K4755" s="91"/>
      <c r="L4755" s="91"/>
      <c r="M4755" s="91"/>
      <c r="N4755" s="91"/>
      <c r="O4755" s="91"/>
      <c r="P4755" s="91"/>
      <c r="Q4755" s="91">
        <v>4</v>
      </c>
      <c r="R4755" s="91"/>
      <c r="S4755" s="91">
        <v>48</v>
      </c>
      <c r="T4755" s="91"/>
      <c r="U4755" s="91">
        <f t="shared" si="449"/>
        <v>52</v>
      </c>
      <c r="V4755" s="82" t="str">
        <f t="shared" si="447"/>
        <v>410701505921</v>
      </c>
      <c r="W4755" s="83">
        <f>VLOOKUP(V4755,Factors!$E$6:$H$5950,4,FALSE)</f>
        <v>0.1124</v>
      </c>
      <c r="X4755" t="str">
        <f>VLOOKUP(V4755,Factors!$E$6:$F$5950,2,FALSE)</f>
        <v>3-factor</v>
      </c>
      <c r="Y4755" s="92">
        <f t="shared" si="450"/>
        <v>5.8448000000000002</v>
      </c>
      <c r="Z4755" s="92">
        <f t="shared" si="451"/>
        <v>46.155200000000001</v>
      </c>
      <c r="AA4755" s="92">
        <f t="shared" si="452"/>
        <v>52</v>
      </c>
    </row>
    <row r="4756" spans="1:27" x14ac:dyDescent="0.25">
      <c r="A4756" t="s">
        <v>866</v>
      </c>
      <c r="B4756" t="s">
        <v>978</v>
      </c>
      <c r="C4756" t="s">
        <v>979</v>
      </c>
      <c r="D4756" t="s">
        <v>867</v>
      </c>
      <c r="E4756" t="s">
        <v>868</v>
      </c>
      <c r="F4756" t="str">
        <f t="shared" si="448"/>
        <v>1505</v>
      </c>
      <c r="G4756" t="s">
        <v>144</v>
      </c>
      <c r="H4756" t="s">
        <v>145</v>
      </c>
      <c r="I4756" s="91">
        <v>115</v>
      </c>
      <c r="J4756" s="91">
        <v>8.1</v>
      </c>
      <c r="K4756" s="91">
        <v>114.95</v>
      </c>
      <c r="L4756" s="91">
        <v>80</v>
      </c>
      <c r="M4756" s="91">
        <v>324.95</v>
      </c>
      <c r="N4756" s="91">
        <v>49.45</v>
      </c>
      <c r="O4756" s="91">
        <v>101.64</v>
      </c>
      <c r="P4756" s="91">
        <v>265.3</v>
      </c>
      <c r="Q4756" s="91">
        <v>91.97</v>
      </c>
      <c r="R4756" s="91">
        <v>470.16</v>
      </c>
      <c r="S4756" s="91">
        <v>180.99</v>
      </c>
      <c r="T4756" s="91">
        <v>57.75</v>
      </c>
      <c r="U4756" s="91">
        <f t="shared" si="449"/>
        <v>1860.2600000000002</v>
      </c>
      <c r="V4756" s="82" t="str">
        <f t="shared" si="447"/>
        <v>410701505921</v>
      </c>
      <c r="W4756" s="83">
        <f>VLOOKUP(V4756,Factors!$E$6:$H$5950,4,FALSE)</f>
        <v>0.1124</v>
      </c>
      <c r="X4756" t="str">
        <f>VLOOKUP(V4756,Factors!$E$6:$F$5950,2,FALSE)</f>
        <v>3-factor</v>
      </c>
      <c r="Y4756" s="92">
        <f t="shared" si="450"/>
        <v>209.09322400000002</v>
      </c>
      <c r="Z4756" s="92">
        <f t="shared" si="451"/>
        <v>1651.1667760000003</v>
      </c>
      <c r="AA4756" s="92">
        <f t="shared" si="452"/>
        <v>1860.2600000000002</v>
      </c>
    </row>
    <row r="4757" spans="1:27" x14ac:dyDescent="0.25">
      <c r="A4757" t="s">
        <v>866</v>
      </c>
      <c r="B4757" t="s">
        <v>978</v>
      </c>
      <c r="C4757" t="s">
        <v>979</v>
      </c>
      <c r="D4757" t="s">
        <v>867</v>
      </c>
      <c r="E4757" t="s">
        <v>868</v>
      </c>
      <c r="F4757" t="str">
        <f t="shared" si="448"/>
        <v>1505</v>
      </c>
      <c r="G4757" t="s">
        <v>217</v>
      </c>
      <c r="H4757" t="s">
        <v>218</v>
      </c>
      <c r="I4757" s="91">
        <v>6</v>
      </c>
      <c r="J4757" s="91">
        <v>4</v>
      </c>
      <c r="K4757" s="91"/>
      <c r="L4757" s="91"/>
      <c r="M4757" s="91"/>
      <c r="N4757" s="91"/>
      <c r="O4757" s="91">
        <v>508.32</v>
      </c>
      <c r="P4757" s="91">
        <v>811.8</v>
      </c>
      <c r="Q4757" s="91">
        <v>108</v>
      </c>
      <c r="R4757" s="91">
        <v>429.48</v>
      </c>
      <c r="S4757" s="91"/>
      <c r="T4757" s="91"/>
      <c r="U4757" s="91">
        <f t="shared" si="449"/>
        <v>1867.6</v>
      </c>
      <c r="V4757" s="82" t="str">
        <f t="shared" si="447"/>
        <v>410701505921</v>
      </c>
      <c r="W4757" s="83">
        <f>VLOOKUP(V4757,Factors!$E$6:$H$5950,4,FALSE)</f>
        <v>0.1124</v>
      </c>
      <c r="X4757" t="str">
        <f>VLOOKUP(V4757,Factors!$E$6:$F$5950,2,FALSE)</f>
        <v>3-factor</v>
      </c>
      <c r="Y4757" s="92">
        <f t="shared" si="450"/>
        <v>209.91824</v>
      </c>
      <c r="Z4757" s="92">
        <f t="shared" si="451"/>
        <v>1657.6817599999999</v>
      </c>
      <c r="AA4757" s="92">
        <f t="shared" si="452"/>
        <v>1867.6</v>
      </c>
    </row>
    <row r="4758" spans="1:27" x14ac:dyDescent="0.25">
      <c r="A4758" t="s">
        <v>866</v>
      </c>
      <c r="B4758" t="s">
        <v>978</v>
      </c>
      <c r="C4758" t="s">
        <v>979</v>
      </c>
      <c r="D4758" t="s">
        <v>867</v>
      </c>
      <c r="E4758" t="s">
        <v>868</v>
      </c>
      <c r="F4758" t="str">
        <f t="shared" si="448"/>
        <v>1505</v>
      </c>
      <c r="G4758" t="s">
        <v>146</v>
      </c>
      <c r="H4758" t="s">
        <v>147</v>
      </c>
      <c r="I4758" s="91"/>
      <c r="J4758" s="91">
        <v>4</v>
      </c>
      <c r="K4758" s="91"/>
      <c r="L4758" s="91"/>
      <c r="M4758" s="91">
        <v>2611.4499999999998</v>
      </c>
      <c r="N4758" s="91"/>
      <c r="O4758" s="91"/>
      <c r="P4758" s="91">
        <v>1073.4000000000001</v>
      </c>
      <c r="Q4758" s="91">
        <v>427.55</v>
      </c>
      <c r="R4758" s="91">
        <v>872.13</v>
      </c>
      <c r="S4758" s="91"/>
      <c r="T4758" s="91"/>
      <c r="U4758" s="91">
        <f t="shared" si="449"/>
        <v>4988.53</v>
      </c>
      <c r="V4758" s="82" t="str">
        <f t="shared" si="447"/>
        <v>410701505921</v>
      </c>
      <c r="W4758" s="83">
        <f>VLOOKUP(V4758,Factors!$E$6:$H$5950,4,FALSE)</f>
        <v>0.1124</v>
      </c>
      <c r="X4758" t="str">
        <f>VLOOKUP(V4758,Factors!$E$6:$F$5950,2,FALSE)</f>
        <v>3-factor</v>
      </c>
      <c r="Y4758" s="92">
        <f t="shared" si="450"/>
        <v>560.71077200000002</v>
      </c>
      <c r="Z4758" s="92">
        <f t="shared" si="451"/>
        <v>4427.8192279999994</v>
      </c>
      <c r="AA4758" s="92">
        <f t="shared" si="452"/>
        <v>4988.53</v>
      </c>
    </row>
    <row r="4759" spans="1:27" x14ac:dyDescent="0.25">
      <c r="A4759" t="s">
        <v>866</v>
      </c>
      <c r="B4759" t="s">
        <v>978</v>
      </c>
      <c r="C4759" t="s">
        <v>979</v>
      </c>
      <c r="D4759" t="s">
        <v>867</v>
      </c>
      <c r="E4759" t="s">
        <v>868</v>
      </c>
      <c r="F4759" t="str">
        <f t="shared" si="448"/>
        <v>1505</v>
      </c>
      <c r="G4759" t="s">
        <v>148</v>
      </c>
      <c r="H4759" t="s">
        <v>149</v>
      </c>
      <c r="I4759" s="91">
        <v>3</v>
      </c>
      <c r="J4759" s="91">
        <v>1627.5</v>
      </c>
      <c r="K4759" s="91">
        <v>474.55</v>
      </c>
      <c r="L4759" s="91"/>
      <c r="M4759" s="91">
        <v>762</v>
      </c>
      <c r="N4759" s="91"/>
      <c r="O4759" s="91"/>
      <c r="P4759" s="91"/>
      <c r="Q4759" s="91">
        <v>299</v>
      </c>
      <c r="R4759" s="91">
        <v>1357.81</v>
      </c>
      <c r="S4759" s="91"/>
      <c r="T4759" s="91"/>
      <c r="U4759" s="91">
        <f t="shared" si="449"/>
        <v>4523.8600000000006</v>
      </c>
      <c r="V4759" s="82" t="str">
        <f t="shared" si="447"/>
        <v>410701505921</v>
      </c>
      <c r="W4759" s="83">
        <f>VLOOKUP(V4759,Factors!$E$6:$H$5950,4,FALSE)</f>
        <v>0.1124</v>
      </c>
      <c r="X4759" t="str">
        <f>VLOOKUP(V4759,Factors!$E$6:$F$5950,2,FALSE)</f>
        <v>3-factor</v>
      </c>
      <c r="Y4759" s="92">
        <f t="shared" si="450"/>
        <v>508.48186400000009</v>
      </c>
      <c r="Z4759" s="92">
        <f t="shared" si="451"/>
        <v>4015.3781360000003</v>
      </c>
      <c r="AA4759" s="92">
        <f t="shared" si="452"/>
        <v>4523.8600000000006</v>
      </c>
    </row>
    <row r="4760" spans="1:27" x14ac:dyDescent="0.25">
      <c r="A4760" t="s">
        <v>866</v>
      </c>
      <c r="B4760" t="s">
        <v>978</v>
      </c>
      <c r="C4760" t="s">
        <v>979</v>
      </c>
      <c r="D4760" t="s">
        <v>867</v>
      </c>
      <c r="E4760" t="s">
        <v>868</v>
      </c>
      <c r="F4760" t="str">
        <f t="shared" si="448"/>
        <v>1505</v>
      </c>
      <c r="G4760" t="s">
        <v>166</v>
      </c>
      <c r="H4760" t="s">
        <v>167</v>
      </c>
      <c r="I4760" s="91"/>
      <c r="J4760" s="91"/>
      <c r="K4760" s="91"/>
      <c r="L4760" s="91"/>
      <c r="M4760" s="91"/>
      <c r="N4760" s="91"/>
      <c r="O4760" s="91"/>
      <c r="P4760" s="91">
        <v>-2070.2399999999998</v>
      </c>
      <c r="Q4760" s="91">
        <v>-1466.42</v>
      </c>
      <c r="R4760" s="91">
        <v>-776.34</v>
      </c>
      <c r="S4760" s="91">
        <v>-3019.1</v>
      </c>
      <c r="T4760" s="91">
        <v>-2156.5</v>
      </c>
      <c r="U4760" s="91">
        <f t="shared" si="449"/>
        <v>-9488.6</v>
      </c>
      <c r="V4760" s="82" t="str">
        <f t="shared" si="447"/>
        <v>410701505921</v>
      </c>
      <c r="W4760" s="83">
        <f>VLOOKUP(V4760,Factors!$E$6:$H$5950,4,FALSE)</f>
        <v>0.1124</v>
      </c>
      <c r="X4760" t="str">
        <f>VLOOKUP(V4760,Factors!$E$6:$F$5950,2,FALSE)</f>
        <v>3-factor</v>
      </c>
      <c r="Y4760" s="92">
        <f t="shared" si="450"/>
        <v>-1066.51864</v>
      </c>
      <c r="Z4760" s="92">
        <f t="shared" si="451"/>
        <v>-8422.0813600000001</v>
      </c>
      <c r="AA4760" s="92">
        <f t="shared" si="452"/>
        <v>-9488.6</v>
      </c>
    </row>
    <row r="4761" spans="1:27" x14ac:dyDescent="0.25">
      <c r="A4761" t="s">
        <v>866</v>
      </c>
      <c r="B4761" t="s">
        <v>978</v>
      </c>
      <c r="C4761" t="s">
        <v>979</v>
      </c>
      <c r="D4761" t="s">
        <v>972</v>
      </c>
      <c r="E4761" t="s">
        <v>973</v>
      </c>
      <c r="F4761" t="str">
        <f t="shared" si="448"/>
        <v>4710</v>
      </c>
      <c r="G4761" t="s">
        <v>110</v>
      </c>
      <c r="H4761" t="s">
        <v>111</v>
      </c>
      <c r="I4761" s="91">
        <v>24141.360000000001</v>
      </c>
      <c r="J4761" s="91">
        <v>27040.25</v>
      </c>
      <c r="K4761" s="91">
        <v>27324.11</v>
      </c>
      <c r="L4761" s="91">
        <v>26946.71</v>
      </c>
      <c r="M4761" s="91">
        <v>27181.200000000001</v>
      </c>
      <c r="N4761" s="91">
        <v>25008.27</v>
      </c>
      <c r="O4761" s="91">
        <v>25947.439999999999</v>
      </c>
      <c r="P4761" s="91">
        <v>28981.05</v>
      </c>
      <c r="Q4761" s="91">
        <v>32399.51</v>
      </c>
      <c r="R4761" s="91">
        <v>34163.17</v>
      </c>
      <c r="S4761" s="91">
        <v>32192.12</v>
      </c>
      <c r="T4761" s="91">
        <v>30052.26</v>
      </c>
      <c r="U4761" s="91">
        <f t="shared" si="449"/>
        <v>341377.45</v>
      </c>
      <c r="V4761" s="82" t="str">
        <f t="shared" si="447"/>
        <v>410704710921</v>
      </c>
      <c r="W4761" s="83">
        <f>VLOOKUP(V4761,Factors!$E$6:$H$5950,4,FALSE)</f>
        <v>0.1124</v>
      </c>
      <c r="X4761" t="str">
        <f>VLOOKUP(V4761,Factors!$E$6:$F$5950,2,FALSE)</f>
        <v>3-factor</v>
      </c>
      <c r="Y4761" s="92">
        <f t="shared" si="450"/>
        <v>38370.825380000002</v>
      </c>
      <c r="Z4761" s="92">
        <f t="shared" si="451"/>
        <v>303006.62462000002</v>
      </c>
      <c r="AA4761" s="92">
        <f t="shared" si="452"/>
        <v>341377.45</v>
      </c>
    </row>
    <row r="4762" spans="1:27" x14ac:dyDescent="0.25">
      <c r="A4762" t="s">
        <v>866</v>
      </c>
      <c r="B4762" t="s">
        <v>978</v>
      </c>
      <c r="C4762" t="s">
        <v>979</v>
      </c>
      <c r="D4762" t="s">
        <v>972</v>
      </c>
      <c r="E4762" t="s">
        <v>973</v>
      </c>
      <c r="F4762" t="str">
        <f t="shared" si="448"/>
        <v>4710</v>
      </c>
      <c r="G4762" t="s">
        <v>112</v>
      </c>
      <c r="H4762" t="s">
        <v>113</v>
      </c>
      <c r="I4762" s="91">
        <v>150</v>
      </c>
      <c r="J4762" s="91">
        <v>150</v>
      </c>
      <c r="K4762" s="91">
        <v>150</v>
      </c>
      <c r="L4762" s="91">
        <v>-1350</v>
      </c>
      <c r="M4762" s="91"/>
      <c r="N4762" s="91"/>
      <c r="O4762" s="91"/>
      <c r="P4762" s="91"/>
      <c r="Q4762" s="91"/>
      <c r="R4762" s="91"/>
      <c r="S4762" s="91"/>
      <c r="T4762" s="91"/>
      <c r="U4762" s="91">
        <f t="shared" si="449"/>
        <v>-900</v>
      </c>
      <c r="V4762" s="82" t="str">
        <f t="shared" si="447"/>
        <v>410704710921</v>
      </c>
      <c r="W4762" s="83">
        <f>VLOOKUP(V4762,Factors!$E$6:$H$5950,4,FALSE)</f>
        <v>0.1124</v>
      </c>
      <c r="X4762" t="str">
        <f>VLOOKUP(V4762,Factors!$E$6:$F$5950,2,FALSE)</f>
        <v>3-factor</v>
      </c>
      <c r="Y4762" s="92">
        <f t="shared" si="450"/>
        <v>-101.16</v>
      </c>
      <c r="Z4762" s="92">
        <f t="shared" si="451"/>
        <v>-798.84</v>
      </c>
      <c r="AA4762" s="92">
        <f t="shared" si="452"/>
        <v>-900</v>
      </c>
    </row>
    <row r="4763" spans="1:27" x14ac:dyDescent="0.25">
      <c r="A4763" t="s">
        <v>866</v>
      </c>
      <c r="B4763" t="s">
        <v>978</v>
      </c>
      <c r="C4763" t="s">
        <v>979</v>
      </c>
      <c r="D4763" t="s">
        <v>972</v>
      </c>
      <c r="E4763" t="s">
        <v>973</v>
      </c>
      <c r="F4763" t="str">
        <f t="shared" si="448"/>
        <v>4710</v>
      </c>
      <c r="G4763" t="s">
        <v>88</v>
      </c>
      <c r="H4763" t="s">
        <v>89</v>
      </c>
      <c r="I4763" s="91">
        <v>3710.52</v>
      </c>
      <c r="J4763" s="91">
        <v>3710.52</v>
      </c>
      <c r="K4763" s="91">
        <v>3820.5</v>
      </c>
      <c r="L4763" s="91">
        <v>3820.51</v>
      </c>
      <c r="M4763" s="91">
        <v>3820.5</v>
      </c>
      <c r="N4763" s="91">
        <v>3820.5</v>
      </c>
      <c r="O4763" s="91">
        <v>3820.49</v>
      </c>
      <c r="P4763" s="91">
        <v>4554.54</v>
      </c>
      <c r="Q4763" s="91">
        <v>5288.57</v>
      </c>
      <c r="R4763" s="91">
        <v>5288.59</v>
      </c>
      <c r="S4763" s="91">
        <v>5288.58</v>
      </c>
      <c r="T4763" s="91">
        <v>5288.59</v>
      </c>
      <c r="U4763" s="91">
        <f t="shared" si="449"/>
        <v>52232.41</v>
      </c>
      <c r="V4763" s="82" t="str">
        <f t="shared" si="447"/>
        <v>410704710921</v>
      </c>
      <c r="W4763" s="83">
        <f>VLOOKUP(V4763,Factors!$E$6:$H$5950,4,FALSE)</f>
        <v>0.1124</v>
      </c>
      <c r="X4763" t="str">
        <f>VLOOKUP(V4763,Factors!$E$6:$F$5950,2,FALSE)</f>
        <v>3-factor</v>
      </c>
      <c r="Y4763" s="92">
        <f t="shared" si="450"/>
        <v>5870.9228840000005</v>
      </c>
      <c r="Z4763" s="92">
        <f t="shared" si="451"/>
        <v>46361.487116000004</v>
      </c>
      <c r="AA4763" s="92">
        <f t="shared" si="452"/>
        <v>52232.41</v>
      </c>
    </row>
    <row r="4764" spans="1:27" x14ac:dyDescent="0.25">
      <c r="A4764" t="s">
        <v>866</v>
      </c>
      <c r="B4764" t="s">
        <v>978</v>
      </c>
      <c r="C4764" t="s">
        <v>979</v>
      </c>
      <c r="D4764" t="s">
        <v>972</v>
      </c>
      <c r="E4764" t="s">
        <v>973</v>
      </c>
      <c r="F4764" t="str">
        <f t="shared" si="448"/>
        <v>4710</v>
      </c>
      <c r="G4764" t="s">
        <v>90</v>
      </c>
      <c r="H4764" t="s">
        <v>91</v>
      </c>
      <c r="I4764" s="91">
        <v>14430.14</v>
      </c>
      <c r="J4764" s="91">
        <v>14430.12</v>
      </c>
      <c r="K4764" s="91">
        <v>14857.35</v>
      </c>
      <c r="L4764" s="91">
        <v>14707.35</v>
      </c>
      <c r="M4764" s="91">
        <v>14842.36</v>
      </c>
      <c r="N4764" s="91">
        <v>14842.35</v>
      </c>
      <c r="O4764" s="91">
        <v>14842.36</v>
      </c>
      <c r="P4764" s="91">
        <v>17694.03</v>
      </c>
      <c r="Q4764" s="91">
        <v>20545.759999999998</v>
      </c>
      <c r="R4764" s="91">
        <v>20545.77</v>
      </c>
      <c r="S4764" s="91">
        <v>20545.77</v>
      </c>
      <c r="T4764" s="91">
        <v>20545.740000000002</v>
      </c>
      <c r="U4764" s="91">
        <f t="shared" si="449"/>
        <v>202829.09999999998</v>
      </c>
      <c r="V4764" s="82" t="str">
        <f t="shared" si="447"/>
        <v>410704710921</v>
      </c>
      <c r="W4764" s="83">
        <f>VLOOKUP(V4764,Factors!$E$6:$H$5950,4,FALSE)</f>
        <v>0.1124</v>
      </c>
      <c r="X4764" t="str">
        <f>VLOOKUP(V4764,Factors!$E$6:$F$5950,2,FALSE)</f>
        <v>3-factor</v>
      </c>
      <c r="Y4764" s="92">
        <f t="shared" si="450"/>
        <v>22797.990839999999</v>
      </c>
      <c r="Z4764" s="92">
        <f t="shared" si="451"/>
        <v>180031.10915999999</v>
      </c>
      <c r="AA4764" s="92">
        <f t="shared" si="452"/>
        <v>202829.09999999998</v>
      </c>
    </row>
    <row r="4765" spans="1:27" x14ac:dyDescent="0.25">
      <c r="A4765" t="s">
        <v>866</v>
      </c>
      <c r="B4765" t="s">
        <v>978</v>
      </c>
      <c r="C4765" t="s">
        <v>979</v>
      </c>
      <c r="D4765" t="s">
        <v>972</v>
      </c>
      <c r="E4765" t="s">
        <v>973</v>
      </c>
      <c r="F4765" t="str">
        <f t="shared" si="448"/>
        <v>4710</v>
      </c>
      <c r="G4765" t="s">
        <v>166</v>
      </c>
      <c r="H4765" t="s">
        <v>167</v>
      </c>
      <c r="I4765" s="91">
        <v>-235.48</v>
      </c>
      <c r="J4765" s="91"/>
      <c r="K4765" s="91"/>
      <c r="L4765" s="91"/>
      <c r="M4765" s="91">
        <v>-4433.09</v>
      </c>
      <c r="N4765" s="91">
        <v>-6552.2</v>
      </c>
      <c r="O4765" s="91">
        <v>-2601.39</v>
      </c>
      <c r="P4765" s="91">
        <v>-3260.53</v>
      </c>
      <c r="Q4765" s="91">
        <v>-6264.24</v>
      </c>
      <c r="R4765" s="91">
        <v>-4952.3500000000004</v>
      </c>
      <c r="S4765" s="91">
        <v>-2972.93</v>
      </c>
      <c r="T4765" s="91">
        <v>-2938.73</v>
      </c>
      <c r="U4765" s="91">
        <f t="shared" si="449"/>
        <v>-34210.94</v>
      </c>
      <c r="V4765" s="82" t="str">
        <f t="shared" si="447"/>
        <v>410704710921</v>
      </c>
      <c r="W4765" s="83">
        <f>VLOOKUP(V4765,Factors!$E$6:$H$5950,4,FALSE)</f>
        <v>0.1124</v>
      </c>
      <c r="X4765" t="str">
        <f>VLOOKUP(V4765,Factors!$E$6:$F$5950,2,FALSE)</f>
        <v>3-factor</v>
      </c>
      <c r="Y4765" s="92">
        <f t="shared" si="450"/>
        <v>-3845.3096560000004</v>
      </c>
      <c r="Z4765" s="92">
        <f t="shared" si="451"/>
        <v>-30365.630344000001</v>
      </c>
      <c r="AA4765" s="92">
        <f t="shared" si="452"/>
        <v>-34210.94</v>
      </c>
    </row>
    <row r="4766" spans="1:27" x14ac:dyDescent="0.25">
      <c r="A4766" t="s">
        <v>866</v>
      </c>
      <c r="B4766" t="s">
        <v>978</v>
      </c>
      <c r="C4766" t="s">
        <v>979</v>
      </c>
      <c r="D4766" t="s">
        <v>883</v>
      </c>
      <c r="E4766" t="s">
        <v>884</v>
      </c>
      <c r="F4766" t="str">
        <f t="shared" si="448"/>
        <v>4720</v>
      </c>
      <c r="G4766" t="s">
        <v>110</v>
      </c>
      <c r="H4766" t="s">
        <v>111</v>
      </c>
      <c r="I4766" s="91">
        <v>74848.800000000003</v>
      </c>
      <c r="J4766" s="91">
        <v>84191.86</v>
      </c>
      <c r="K4766" s="91">
        <v>79860.649999999994</v>
      </c>
      <c r="L4766" s="91">
        <v>77224.509999999995</v>
      </c>
      <c r="M4766" s="91">
        <v>70663.55</v>
      </c>
      <c r="N4766" s="91">
        <v>82645.17</v>
      </c>
      <c r="O4766" s="91">
        <v>71203.350000000006</v>
      </c>
      <c r="P4766" s="91">
        <v>80235.429999999993</v>
      </c>
      <c r="Q4766" s="91">
        <v>66150.149999999994</v>
      </c>
      <c r="R4766" s="91">
        <v>79376.73</v>
      </c>
      <c r="S4766" s="91">
        <v>70575.09</v>
      </c>
      <c r="T4766" s="91">
        <v>73395.08</v>
      </c>
      <c r="U4766" s="91">
        <f t="shared" si="449"/>
        <v>910370.37</v>
      </c>
      <c r="V4766" s="82" t="str">
        <f t="shared" si="447"/>
        <v>410704720921</v>
      </c>
      <c r="W4766" s="83">
        <f>VLOOKUP(V4766,Factors!$E$6:$H$5950,4,FALSE)</f>
        <v>0.1124</v>
      </c>
      <c r="X4766" t="str">
        <f>VLOOKUP(V4766,Factors!$E$6:$F$5950,2,FALSE)</f>
        <v>3-Factor</v>
      </c>
      <c r="Y4766" s="92">
        <f t="shared" si="450"/>
        <v>102325.629588</v>
      </c>
      <c r="Z4766" s="92">
        <f t="shared" si="451"/>
        <v>808044.74041199998</v>
      </c>
      <c r="AA4766" s="92">
        <f t="shared" si="452"/>
        <v>910370.37</v>
      </c>
    </row>
    <row r="4767" spans="1:27" x14ac:dyDescent="0.25">
      <c r="A4767" t="s">
        <v>866</v>
      </c>
      <c r="B4767" t="s">
        <v>978</v>
      </c>
      <c r="C4767" t="s">
        <v>979</v>
      </c>
      <c r="D4767" t="s">
        <v>883</v>
      </c>
      <c r="E4767" t="s">
        <v>884</v>
      </c>
      <c r="F4767" t="str">
        <f t="shared" si="448"/>
        <v>4720</v>
      </c>
      <c r="G4767" t="s">
        <v>88</v>
      </c>
      <c r="H4767" t="s">
        <v>89</v>
      </c>
      <c r="I4767" s="91">
        <v>11890.3</v>
      </c>
      <c r="J4767" s="91">
        <v>11890.31</v>
      </c>
      <c r="K4767" s="91">
        <v>12282.3</v>
      </c>
      <c r="L4767" s="91">
        <v>12282.25</v>
      </c>
      <c r="M4767" s="91">
        <v>11118.75</v>
      </c>
      <c r="N4767" s="91">
        <v>12113.65</v>
      </c>
      <c r="O4767" s="91">
        <v>12160.97</v>
      </c>
      <c r="P4767" s="91">
        <v>11981.71</v>
      </c>
      <c r="Q4767" s="91">
        <v>10781.42</v>
      </c>
      <c r="R4767" s="91">
        <v>10781.44</v>
      </c>
      <c r="S4767" s="91">
        <v>11761.07</v>
      </c>
      <c r="T4767" s="91">
        <v>12218.22</v>
      </c>
      <c r="U4767" s="91">
        <f t="shared" si="449"/>
        <v>141262.38999999998</v>
      </c>
      <c r="V4767" s="82" t="str">
        <f t="shared" si="447"/>
        <v>410704720921</v>
      </c>
      <c r="W4767" s="83">
        <f>VLOOKUP(V4767,Factors!$E$6:$H$5950,4,FALSE)</f>
        <v>0.1124</v>
      </c>
      <c r="X4767" t="str">
        <f>VLOOKUP(V4767,Factors!$E$6:$F$5950,2,FALSE)</f>
        <v>3-Factor</v>
      </c>
      <c r="Y4767" s="92">
        <f t="shared" si="450"/>
        <v>15877.892635999999</v>
      </c>
      <c r="Z4767" s="92">
        <f t="shared" si="451"/>
        <v>125384.49736399998</v>
      </c>
      <c r="AA4767" s="92">
        <f t="shared" si="452"/>
        <v>141262.38999999998</v>
      </c>
    </row>
    <row r="4768" spans="1:27" x14ac:dyDescent="0.25">
      <c r="A4768" t="s">
        <v>866</v>
      </c>
      <c r="B4768" t="s">
        <v>978</v>
      </c>
      <c r="C4768" t="s">
        <v>979</v>
      </c>
      <c r="D4768" t="s">
        <v>883</v>
      </c>
      <c r="E4768" t="s">
        <v>884</v>
      </c>
      <c r="F4768" t="str">
        <f t="shared" si="448"/>
        <v>4720</v>
      </c>
      <c r="G4768" t="s">
        <v>90</v>
      </c>
      <c r="H4768" t="s">
        <v>91</v>
      </c>
      <c r="I4768" s="91">
        <v>46192.99</v>
      </c>
      <c r="J4768" s="91">
        <v>46192.97</v>
      </c>
      <c r="K4768" s="91">
        <v>47715.65</v>
      </c>
      <c r="L4768" s="91">
        <v>47715.65</v>
      </c>
      <c r="M4768" s="91">
        <v>43195.62</v>
      </c>
      <c r="N4768" s="91">
        <v>47060.61</v>
      </c>
      <c r="O4768" s="91">
        <v>47244.66</v>
      </c>
      <c r="P4768" s="91">
        <v>46547.94</v>
      </c>
      <c r="Q4768" s="91">
        <v>41885.18</v>
      </c>
      <c r="R4768" s="91">
        <v>41885.21</v>
      </c>
      <c r="S4768" s="91">
        <v>45690.99</v>
      </c>
      <c r="T4768" s="91">
        <v>47467.06</v>
      </c>
      <c r="U4768" s="91">
        <f t="shared" si="449"/>
        <v>548794.53</v>
      </c>
      <c r="V4768" s="82" t="str">
        <f t="shared" si="447"/>
        <v>410704720921</v>
      </c>
      <c r="W4768" s="83">
        <f>VLOOKUP(V4768,Factors!$E$6:$H$5950,4,FALSE)</f>
        <v>0.1124</v>
      </c>
      <c r="X4768" t="str">
        <f>VLOOKUP(V4768,Factors!$E$6:$F$5950,2,FALSE)</f>
        <v>3-Factor</v>
      </c>
      <c r="Y4768" s="92">
        <f t="shared" si="450"/>
        <v>61684.505172000005</v>
      </c>
      <c r="Z4768" s="92">
        <f t="shared" si="451"/>
        <v>487110.02482799999</v>
      </c>
      <c r="AA4768" s="92">
        <f t="shared" si="452"/>
        <v>548794.53</v>
      </c>
    </row>
    <row r="4769" spans="1:27" x14ac:dyDescent="0.25">
      <c r="A4769" t="s">
        <v>866</v>
      </c>
      <c r="B4769" t="s">
        <v>978</v>
      </c>
      <c r="C4769" t="s">
        <v>979</v>
      </c>
      <c r="D4769" t="s">
        <v>883</v>
      </c>
      <c r="E4769" t="s">
        <v>884</v>
      </c>
      <c r="F4769" t="str">
        <f t="shared" si="448"/>
        <v>4720</v>
      </c>
      <c r="G4769" t="s">
        <v>146</v>
      </c>
      <c r="H4769" t="s">
        <v>147</v>
      </c>
      <c r="I4769" s="91"/>
      <c r="J4769" s="91"/>
      <c r="K4769" s="91"/>
      <c r="L4769" s="91"/>
      <c r="M4769" s="91">
        <v>423.1</v>
      </c>
      <c r="N4769" s="91"/>
      <c r="O4769" s="91"/>
      <c r="P4769" s="91"/>
      <c r="Q4769" s="91"/>
      <c r="R4769" s="91"/>
      <c r="S4769" s="91"/>
      <c r="T4769" s="91"/>
      <c r="U4769" s="91">
        <f t="shared" si="449"/>
        <v>423.1</v>
      </c>
      <c r="V4769" s="82" t="str">
        <f t="shared" si="447"/>
        <v>410704720921</v>
      </c>
      <c r="W4769" s="83">
        <f>VLOOKUP(V4769,Factors!$E$6:$H$5950,4,FALSE)</f>
        <v>0.1124</v>
      </c>
      <c r="X4769" t="str">
        <f>VLOOKUP(V4769,Factors!$E$6:$F$5950,2,FALSE)</f>
        <v>3-Factor</v>
      </c>
      <c r="Y4769" s="92">
        <f t="shared" si="450"/>
        <v>47.556440000000002</v>
      </c>
      <c r="Z4769" s="92">
        <f t="shared" si="451"/>
        <v>375.54356000000001</v>
      </c>
      <c r="AA4769" s="92">
        <f t="shared" si="452"/>
        <v>423.1</v>
      </c>
    </row>
    <row r="4770" spans="1:27" x14ac:dyDescent="0.25">
      <c r="A4770" t="s">
        <v>866</v>
      </c>
      <c r="B4770" t="s">
        <v>978</v>
      </c>
      <c r="C4770" t="s">
        <v>979</v>
      </c>
      <c r="D4770" t="s">
        <v>883</v>
      </c>
      <c r="E4770" t="s">
        <v>884</v>
      </c>
      <c r="F4770" t="str">
        <f t="shared" si="448"/>
        <v>4720</v>
      </c>
      <c r="G4770" t="s">
        <v>166</v>
      </c>
      <c r="H4770" t="s">
        <v>167</v>
      </c>
      <c r="I4770" s="91">
        <v>-22933.32</v>
      </c>
      <c r="J4770" s="91">
        <v>-13690.32</v>
      </c>
      <c r="K4770" s="91">
        <v>-13319.02</v>
      </c>
      <c r="L4770" s="91">
        <v>-25262.240000000002</v>
      </c>
      <c r="M4770" s="91">
        <v>-8471.82</v>
      </c>
      <c r="N4770" s="91">
        <v>-15672.79</v>
      </c>
      <c r="O4770" s="91">
        <v>-23553.68</v>
      </c>
      <c r="P4770" s="91">
        <v>-5053.5</v>
      </c>
      <c r="Q4770" s="91">
        <v>-16791.55</v>
      </c>
      <c r="R4770" s="91">
        <v>-26467.23</v>
      </c>
      <c r="S4770" s="91">
        <v>-23691.65</v>
      </c>
      <c r="T4770" s="91">
        <v>-19271.439999999999</v>
      </c>
      <c r="U4770" s="91">
        <f t="shared" si="449"/>
        <v>-214178.56</v>
      </c>
      <c r="V4770" s="82" t="str">
        <f t="shared" si="447"/>
        <v>410704720921</v>
      </c>
      <c r="W4770" s="83">
        <f>VLOOKUP(V4770,Factors!$E$6:$H$5950,4,FALSE)</f>
        <v>0.1124</v>
      </c>
      <c r="X4770" t="str">
        <f>VLOOKUP(V4770,Factors!$E$6:$F$5950,2,FALSE)</f>
        <v>3-Factor</v>
      </c>
      <c r="Y4770" s="92">
        <f t="shared" si="450"/>
        <v>-24073.670144</v>
      </c>
      <c r="Z4770" s="92">
        <f t="shared" si="451"/>
        <v>-190104.88985599999</v>
      </c>
      <c r="AA4770" s="92">
        <f t="shared" si="452"/>
        <v>-214178.56</v>
      </c>
    </row>
    <row r="4771" spans="1:27" x14ac:dyDescent="0.25">
      <c r="A4771" t="s">
        <v>866</v>
      </c>
      <c r="B4771" t="s">
        <v>978</v>
      </c>
      <c r="C4771" t="s">
        <v>979</v>
      </c>
      <c r="D4771" t="s">
        <v>964</v>
      </c>
      <c r="E4771" t="s">
        <v>965</v>
      </c>
      <c r="F4771" t="str">
        <f t="shared" si="448"/>
        <v>4750</v>
      </c>
      <c r="G4771" t="s">
        <v>144</v>
      </c>
      <c r="H4771" t="s">
        <v>145</v>
      </c>
      <c r="I4771" s="91"/>
      <c r="J4771" s="91"/>
      <c r="K4771" s="91"/>
      <c r="L4771" s="91"/>
      <c r="M4771" s="91"/>
      <c r="N4771" s="91"/>
      <c r="O4771" s="91"/>
      <c r="P4771" s="91"/>
      <c r="Q4771" s="91">
        <v>77.849999999999994</v>
      </c>
      <c r="R4771" s="91"/>
      <c r="S4771" s="91"/>
      <c r="T4771" s="91"/>
      <c r="U4771" s="91">
        <f t="shared" si="449"/>
        <v>77.849999999999994</v>
      </c>
      <c r="V4771" s="82" t="str">
        <f t="shared" si="447"/>
        <v>410704750921</v>
      </c>
      <c r="W4771" s="83">
        <f>VLOOKUP(V4771,Factors!$E$6:$H$5950,4,FALSE)</f>
        <v>0.1124</v>
      </c>
      <c r="X4771" t="str">
        <f>VLOOKUP(V4771,Factors!$E$6:$F$5950,2,FALSE)</f>
        <v>3-FACTOR</v>
      </c>
      <c r="Y4771" s="92">
        <f t="shared" si="450"/>
        <v>8.7503399999999996</v>
      </c>
      <c r="Z4771" s="92">
        <f t="shared" si="451"/>
        <v>69.09966</v>
      </c>
      <c r="AA4771" s="92">
        <f t="shared" si="452"/>
        <v>77.849999999999994</v>
      </c>
    </row>
    <row r="4772" spans="1:27" x14ac:dyDescent="0.25">
      <c r="A4772" t="s">
        <v>866</v>
      </c>
      <c r="B4772" t="s">
        <v>978</v>
      </c>
      <c r="C4772" t="s">
        <v>979</v>
      </c>
      <c r="D4772" t="s">
        <v>964</v>
      </c>
      <c r="E4772" t="s">
        <v>965</v>
      </c>
      <c r="F4772" t="str">
        <f t="shared" si="448"/>
        <v>4750</v>
      </c>
      <c r="G4772" t="s">
        <v>146</v>
      </c>
      <c r="H4772" t="s">
        <v>147</v>
      </c>
      <c r="I4772" s="91"/>
      <c r="J4772" s="91"/>
      <c r="K4772" s="91"/>
      <c r="L4772" s="91"/>
      <c r="M4772" s="91">
        <v>1000</v>
      </c>
      <c r="N4772" s="91"/>
      <c r="O4772" s="91"/>
      <c r="P4772" s="91"/>
      <c r="Q4772" s="91">
        <v>132.5</v>
      </c>
      <c r="R4772" s="91"/>
      <c r="S4772" s="91"/>
      <c r="T4772" s="91"/>
      <c r="U4772" s="91">
        <f t="shared" si="449"/>
        <v>1132.5</v>
      </c>
      <c r="V4772" s="82" t="str">
        <f t="shared" si="447"/>
        <v>410704750921</v>
      </c>
      <c r="W4772" s="83">
        <f>VLOOKUP(V4772,Factors!$E$6:$H$5950,4,FALSE)</f>
        <v>0.1124</v>
      </c>
      <c r="X4772" t="str">
        <f>VLOOKUP(V4772,Factors!$E$6:$F$5950,2,FALSE)</f>
        <v>3-FACTOR</v>
      </c>
      <c r="Y4772" s="92">
        <f t="shared" si="450"/>
        <v>127.29300000000001</v>
      </c>
      <c r="Z4772" s="92">
        <f t="shared" si="451"/>
        <v>1005.207</v>
      </c>
      <c r="AA4772" s="92">
        <f t="shared" si="452"/>
        <v>1132.5</v>
      </c>
    </row>
    <row r="4773" spans="1:27" x14ac:dyDescent="0.25">
      <c r="A4773" t="s">
        <v>866</v>
      </c>
      <c r="B4773" t="s">
        <v>978</v>
      </c>
      <c r="C4773" t="s">
        <v>979</v>
      </c>
      <c r="D4773" t="s">
        <v>889</v>
      </c>
      <c r="E4773" t="s">
        <v>890</v>
      </c>
      <c r="F4773" t="str">
        <f t="shared" si="448"/>
        <v>4760</v>
      </c>
      <c r="G4773" t="s">
        <v>180</v>
      </c>
      <c r="H4773" t="s">
        <v>181</v>
      </c>
      <c r="I4773" s="91">
        <v>6162</v>
      </c>
      <c r="J4773" s="91">
        <v>379.2</v>
      </c>
      <c r="K4773" s="91">
        <v>1948.6</v>
      </c>
      <c r="L4773" s="91">
        <v>8184.12</v>
      </c>
      <c r="M4773" s="91">
        <v>97.43</v>
      </c>
      <c r="N4773" s="91"/>
      <c r="O4773" s="91">
        <v>292.29000000000002</v>
      </c>
      <c r="P4773" s="91"/>
      <c r="Q4773" s="91"/>
      <c r="R4773" s="91"/>
      <c r="S4773" s="91"/>
      <c r="T4773" s="91"/>
      <c r="U4773" s="91">
        <f t="shared" si="449"/>
        <v>17063.64</v>
      </c>
      <c r="V4773" s="82" t="str">
        <f t="shared" si="447"/>
        <v>410704760921</v>
      </c>
      <c r="W4773" s="83">
        <f>VLOOKUP(V4773,Factors!$E$6:$H$5950,4,FALSE)</f>
        <v>0.1124</v>
      </c>
      <c r="X4773" t="str">
        <f>VLOOKUP(V4773,Factors!$E$6:$F$5950,2,FALSE)</f>
        <v>3-Factor</v>
      </c>
      <c r="Y4773" s="92">
        <f t="shared" si="450"/>
        <v>1917.9531359999999</v>
      </c>
      <c r="Z4773" s="92">
        <f t="shared" si="451"/>
        <v>15145.686863999999</v>
      </c>
      <c r="AA4773" s="92">
        <f t="shared" si="452"/>
        <v>17063.64</v>
      </c>
    </row>
    <row r="4774" spans="1:27" x14ac:dyDescent="0.25">
      <c r="A4774" t="s">
        <v>866</v>
      </c>
      <c r="B4774" t="s">
        <v>980</v>
      </c>
      <c r="C4774" t="s">
        <v>981</v>
      </c>
      <c r="D4774" t="s">
        <v>867</v>
      </c>
      <c r="E4774" t="s">
        <v>868</v>
      </c>
      <c r="F4774" t="str">
        <f t="shared" si="448"/>
        <v>1505</v>
      </c>
      <c r="G4774" t="s">
        <v>110</v>
      </c>
      <c r="H4774" t="s">
        <v>111</v>
      </c>
      <c r="I4774" s="91">
        <v>31859.16</v>
      </c>
      <c r="J4774" s="91">
        <v>33483.760000000002</v>
      </c>
      <c r="K4774" s="91">
        <v>32248.51</v>
      </c>
      <c r="L4774" s="91">
        <v>34633.360000000001</v>
      </c>
      <c r="M4774" s="91">
        <v>29162.55</v>
      </c>
      <c r="N4774" s="91">
        <v>34012.15</v>
      </c>
      <c r="O4774" s="91">
        <v>31238.84</v>
      </c>
      <c r="P4774" s="91">
        <v>33647.019999999997</v>
      </c>
      <c r="Q4774" s="91">
        <v>26004.16</v>
      </c>
      <c r="R4774" s="91">
        <v>33988.910000000003</v>
      </c>
      <c r="S4774" s="91">
        <v>22749.25</v>
      </c>
      <c r="T4774" s="91">
        <v>26714.79</v>
      </c>
      <c r="U4774" s="91">
        <f t="shared" si="449"/>
        <v>369742.4599999999</v>
      </c>
      <c r="V4774" s="82" t="str">
        <f t="shared" si="447"/>
        <v>420101505921</v>
      </c>
      <c r="W4774" s="83">
        <f>VLOOKUP(V4774,Factors!$E$6:$H$5950,4,FALSE)</f>
        <v>0.1124</v>
      </c>
      <c r="X4774" t="str">
        <f>VLOOKUP(V4774,Factors!$E$6:$F$5950,2,FALSE)</f>
        <v>3-factor</v>
      </c>
      <c r="Y4774" s="92">
        <f t="shared" si="450"/>
        <v>41559.052503999992</v>
      </c>
      <c r="Z4774" s="92">
        <f t="shared" si="451"/>
        <v>328183.40749599994</v>
      </c>
      <c r="AA4774" s="92">
        <f t="shared" si="452"/>
        <v>369742.45999999996</v>
      </c>
    </row>
    <row r="4775" spans="1:27" x14ac:dyDescent="0.25">
      <c r="A4775" t="s">
        <v>866</v>
      </c>
      <c r="B4775" t="s">
        <v>980</v>
      </c>
      <c r="C4775" t="s">
        <v>981</v>
      </c>
      <c r="D4775" t="s">
        <v>867</v>
      </c>
      <c r="E4775" t="s">
        <v>868</v>
      </c>
      <c r="F4775" t="str">
        <f t="shared" si="448"/>
        <v>1505</v>
      </c>
      <c r="G4775" t="s">
        <v>86</v>
      </c>
      <c r="H4775" t="s">
        <v>87</v>
      </c>
      <c r="I4775" s="91">
        <v>4825.51</v>
      </c>
      <c r="J4775" s="91">
        <v>4473.0600000000004</v>
      </c>
      <c r="K4775" s="91">
        <v>5004.63</v>
      </c>
      <c r="L4775" s="91">
        <v>4495.1899999999996</v>
      </c>
      <c r="M4775" s="91">
        <v>5942.07</v>
      </c>
      <c r="N4775" s="91">
        <v>4910.01</v>
      </c>
      <c r="O4775" s="91">
        <v>4672.08</v>
      </c>
      <c r="P4775" s="91">
        <v>4953.2700000000004</v>
      </c>
      <c r="Q4775" s="91">
        <v>4882.21</v>
      </c>
      <c r="R4775" s="91">
        <v>5324.06</v>
      </c>
      <c r="S4775" s="91">
        <v>5537.28</v>
      </c>
      <c r="T4775" s="91">
        <v>3627.22</v>
      </c>
      <c r="U4775" s="91">
        <f t="shared" si="449"/>
        <v>58646.590000000004</v>
      </c>
      <c r="V4775" s="82" t="str">
        <f t="shared" si="447"/>
        <v>420101505921</v>
      </c>
      <c r="W4775" s="83">
        <f>VLOOKUP(V4775,Factors!$E$6:$H$5950,4,FALSE)</f>
        <v>0.1124</v>
      </c>
      <c r="X4775" t="str">
        <f>VLOOKUP(V4775,Factors!$E$6:$F$5950,2,FALSE)</f>
        <v>3-factor</v>
      </c>
      <c r="Y4775" s="92">
        <f t="shared" si="450"/>
        <v>6591.8767160000007</v>
      </c>
      <c r="Z4775" s="92">
        <f t="shared" si="451"/>
        <v>52054.713284000005</v>
      </c>
      <c r="AA4775" s="92">
        <f t="shared" si="452"/>
        <v>58646.590000000004</v>
      </c>
    </row>
    <row r="4776" spans="1:27" x14ac:dyDescent="0.25">
      <c r="A4776" t="s">
        <v>866</v>
      </c>
      <c r="B4776" t="s">
        <v>980</v>
      </c>
      <c r="C4776" t="s">
        <v>981</v>
      </c>
      <c r="D4776" t="s">
        <v>867</v>
      </c>
      <c r="E4776" t="s">
        <v>868</v>
      </c>
      <c r="F4776" t="str">
        <f t="shared" si="448"/>
        <v>1505</v>
      </c>
      <c r="G4776" t="s">
        <v>116</v>
      </c>
      <c r="H4776" t="s">
        <v>117</v>
      </c>
      <c r="I4776" s="91"/>
      <c r="J4776" s="91"/>
      <c r="K4776" s="91"/>
      <c r="L4776" s="91"/>
      <c r="M4776" s="91"/>
      <c r="N4776" s="91"/>
      <c r="O4776" s="91">
        <v>282.74</v>
      </c>
      <c r="P4776" s="91">
        <v>180.77</v>
      </c>
      <c r="Q4776" s="91">
        <v>46.35</v>
      </c>
      <c r="R4776" s="91">
        <v>139.05000000000001</v>
      </c>
      <c r="S4776" s="91">
        <v>162.22999999999999</v>
      </c>
      <c r="T4776" s="91">
        <v>861.59</v>
      </c>
      <c r="U4776" s="91">
        <f t="shared" si="449"/>
        <v>1672.73</v>
      </c>
      <c r="V4776" s="82" t="str">
        <f t="shared" si="447"/>
        <v>420101505921</v>
      </c>
      <c r="W4776" s="83">
        <f>VLOOKUP(V4776,Factors!$E$6:$H$5950,4,FALSE)</f>
        <v>0.1124</v>
      </c>
      <c r="X4776" t="str">
        <f>VLOOKUP(V4776,Factors!$E$6:$F$5950,2,FALSE)</f>
        <v>3-factor</v>
      </c>
      <c r="Y4776" s="92">
        <f t="shared" si="450"/>
        <v>188.01485199999999</v>
      </c>
      <c r="Z4776" s="92">
        <f t="shared" si="451"/>
        <v>1484.715148</v>
      </c>
      <c r="AA4776" s="92">
        <f t="shared" si="452"/>
        <v>1672.73</v>
      </c>
    </row>
    <row r="4777" spans="1:27" x14ac:dyDescent="0.25">
      <c r="A4777" t="s">
        <v>866</v>
      </c>
      <c r="B4777" t="s">
        <v>980</v>
      </c>
      <c r="C4777" t="s">
        <v>981</v>
      </c>
      <c r="D4777" t="s">
        <v>867</v>
      </c>
      <c r="E4777" t="s">
        <v>868</v>
      </c>
      <c r="F4777" t="str">
        <f t="shared" si="448"/>
        <v>1505</v>
      </c>
      <c r="G4777" t="s">
        <v>112</v>
      </c>
      <c r="H4777" t="s">
        <v>113</v>
      </c>
      <c r="I4777" s="91"/>
      <c r="J4777" s="91">
        <v>63</v>
      </c>
      <c r="K4777" s="91"/>
      <c r="L4777" s="91"/>
      <c r="M4777" s="91"/>
      <c r="N4777" s="91"/>
      <c r="O4777" s="91"/>
      <c r="P4777" s="91"/>
      <c r="Q4777" s="91"/>
      <c r="R4777" s="91"/>
      <c r="S4777" s="91"/>
      <c r="T4777" s="91"/>
      <c r="U4777" s="91">
        <f t="shared" si="449"/>
        <v>63</v>
      </c>
      <c r="V4777" s="82" t="str">
        <f t="shared" si="447"/>
        <v>420101505921</v>
      </c>
      <c r="W4777" s="83">
        <f>VLOOKUP(V4777,Factors!$E$6:$H$5950,4,FALSE)</f>
        <v>0.1124</v>
      </c>
      <c r="X4777" t="str">
        <f>VLOOKUP(V4777,Factors!$E$6:$F$5950,2,FALSE)</f>
        <v>3-factor</v>
      </c>
      <c r="Y4777" s="92">
        <f t="shared" si="450"/>
        <v>7.0811999999999999</v>
      </c>
      <c r="Z4777" s="92">
        <f t="shared" si="451"/>
        <v>55.918799999999997</v>
      </c>
      <c r="AA4777" s="92">
        <f t="shared" si="452"/>
        <v>63</v>
      </c>
    </row>
    <row r="4778" spans="1:27" x14ac:dyDescent="0.25">
      <c r="A4778" t="s">
        <v>866</v>
      </c>
      <c r="B4778" t="s">
        <v>980</v>
      </c>
      <c r="C4778" t="s">
        <v>981</v>
      </c>
      <c r="D4778" t="s">
        <v>867</v>
      </c>
      <c r="E4778" t="s">
        <v>868</v>
      </c>
      <c r="F4778" t="str">
        <f t="shared" si="448"/>
        <v>1505</v>
      </c>
      <c r="G4778" t="s">
        <v>88</v>
      </c>
      <c r="H4778" t="s">
        <v>89</v>
      </c>
      <c r="I4778" s="91">
        <v>5238.26</v>
      </c>
      <c r="J4778" s="91">
        <v>5143.24</v>
      </c>
      <c r="K4778" s="91">
        <v>5361.43</v>
      </c>
      <c r="L4778" s="91">
        <v>5420.45</v>
      </c>
      <c r="M4778" s="91">
        <v>5431.01</v>
      </c>
      <c r="N4778" s="91">
        <v>5364.42</v>
      </c>
      <c r="O4778" s="91">
        <v>5397.73</v>
      </c>
      <c r="P4778" s="91">
        <v>5431.04</v>
      </c>
      <c r="Q4778" s="91">
        <v>5331.11</v>
      </c>
      <c r="R4778" s="91">
        <v>5390.54</v>
      </c>
      <c r="S4778" s="91">
        <v>4426.7700000000004</v>
      </c>
      <c r="T4778" s="91">
        <v>5402.22</v>
      </c>
      <c r="U4778" s="91">
        <f t="shared" si="449"/>
        <v>63338.22</v>
      </c>
      <c r="V4778" s="82" t="str">
        <f t="shared" si="447"/>
        <v>420101505921</v>
      </c>
      <c r="W4778" s="83">
        <f>VLOOKUP(V4778,Factors!$E$6:$H$5950,4,FALSE)</f>
        <v>0.1124</v>
      </c>
      <c r="X4778" t="str">
        <f>VLOOKUP(V4778,Factors!$E$6:$F$5950,2,FALSE)</f>
        <v>3-factor</v>
      </c>
      <c r="Y4778" s="92">
        <f t="shared" si="450"/>
        <v>7119.2159280000005</v>
      </c>
      <c r="Z4778" s="92">
        <f t="shared" si="451"/>
        <v>56219.004072000003</v>
      </c>
      <c r="AA4778" s="92">
        <f t="shared" si="452"/>
        <v>63338.22</v>
      </c>
    </row>
    <row r="4779" spans="1:27" x14ac:dyDescent="0.25">
      <c r="A4779" t="s">
        <v>866</v>
      </c>
      <c r="B4779" t="s">
        <v>980</v>
      </c>
      <c r="C4779" t="s">
        <v>981</v>
      </c>
      <c r="D4779" t="s">
        <v>867</v>
      </c>
      <c r="E4779" t="s">
        <v>868</v>
      </c>
      <c r="F4779" t="str">
        <f t="shared" si="448"/>
        <v>1505</v>
      </c>
      <c r="G4779" t="s">
        <v>90</v>
      </c>
      <c r="H4779" t="s">
        <v>91</v>
      </c>
      <c r="I4779" s="91">
        <v>20349.97</v>
      </c>
      <c r="J4779" s="91">
        <v>19981.11</v>
      </c>
      <c r="K4779" s="91">
        <v>20828.54</v>
      </c>
      <c r="L4779" s="91">
        <v>21058.01</v>
      </c>
      <c r="M4779" s="91">
        <v>21098.89</v>
      </c>
      <c r="N4779" s="91">
        <v>20840.22</v>
      </c>
      <c r="O4779" s="91">
        <v>21016.04</v>
      </c>
      <c r="P4779" s="91">
        <v>21128.68</v>
      </c>
      <c r="Q4779" s="91">
        <v>20718.490000000002</v>
      </c>
      <c r="R4779" s="91">
        <v>20964.61</v>
      </c>
      <c r="S4779" s="91">
        <v>17224.09</v>
      </c>
      <c r="T4779" s="91">
        <v>21129.21</v>
      </c>
      <c r="U4779" s="91">
        <f t="shared" si="449"/>
        <v>246337.86</v>
      </c>
      <c r="V4779" s="82" t="str">
        <f t="shared" si="447"/>
        <v>420101505921</v>
      </c>
      <c r="W4779" s="83">
        <f>VLOOKUP(V4779,Factors!$E$6:$H$5950,4,FALSE)</f>
        <v>0.1124</v>
      </c>
      <c r="X4779" t="str">
        <f>VLOOKUP(V4779,Factors!$E$6:$F$5950,2,FALSE)</f>
        <v>3-factor</v>
      </c>
      <c r="Y4779" s="92">
        <f t="shared" si="450"/>
        <v>27688.375463999997</v>
      </c>
      <c r="Z4779" s="92">
        <f t="shared" si="451"/>
        <v>218649.484536</v>
      </c>
      <c r="AA4779" s="92">
        <f t="shared" si="452"/>
        <v>246337.86</v>
      </c>
    </row>
    <row r="4780" spans="1:27" x14ac:dyDescent="0.25">
      <c r="A4780" t="s">
        <v>866</v>
      </c>
      <c r="B4780" t="s">
        <v>980</v>
      </c>
      <c r="C4780" t="s">
        <v>981</v>
      </c>
      <c r="D4780" t="s">
        <v>867</v>
      </c>
      <c r="E4780" t="s">
        <v>868</v>
      </c>
      <c r="F4780" t="str">
        <f t="shared" si="448"/>
        <v>1505</v>
      </c>
      <c r="G4780" t="s">
        <v>118</v>
      </c>
      <c r="H4780" t="s">
        <v>119</v>
      </c>
      <c r="I4780" s="91"/>
      <c r="J4780" s="91"/>
      <c r="K4780" s="91"/>
      <c r="L4780" s="91"/>
      <c r="M4780" s="91">
        <v>1097</v>
      </c>
      <c r="N4780" s="91">
        <v>2809.19</v>
      </c>
      <c r="O4780" s="91"/>
      <c r="P4780" s="91">
        <v>1500</v>
      </c>
      <c r="Q4780" s="91"/>
      <c r="R4780" s="91"/>
      <c r="S4780" s="91">
        <v>375</v>
      </c>
      <c r="T4780" s="91"/>
      <c r="U4780" s="91">
        <f t="shared" si="449"/>
        <v>5781.1900000000005</v>
      </c>
      <c r="V4780" s="82" t="str">
        <f t="shared" si="447"/>
        <v>420101505921</v>
      </c>
      <c r="W4780" s="83">
        <f>VLOOKUP(V4780,Factors!$E$6:$H$5950,4,FALSE)</f>
        <v>0.1124</v>
      </c>
      <c r="X4780" t="str">
        <f>VLOOKUP(V4780,Factors!$E$6:$F$5950,2,FALSE)</f>
        <v>3-factor</v>
      </c>
      <c r="Y4780" s="92">
        <f t="shared" si="450"/>
        <v>649.80575600000009</v>
      </c>
      <c r="Z4780" s="92">
        <f t="shared" si="451"/>
        <v>5131.3842440000008</v>
      </c>
      <c r="AA4780" s="92">
        <f t="shared" si="452"/>
        <v>5781.1900000000005</v>
      </c>
    </row>
    <row r="4781" spans="1:27" x14ac:dyDescent="0.25">
      <c r="A4781" t="s">
        <v>866</v>
      </c>
      <c r="B4781" t="s">
        <v>980</v>
      </c>
      <c r="C4781" t="s">
        <v>981</v>
      </c>
      <c r="D4781" t="s">
        <v>867</v>
      </c>
      <c r="E4781" t="s">
        <v>868</v>
      </c>
      <c r="F4781" t="str">
        <f t="shared" si="448"/>
        <v>1505</v>
      </c>
      <c r="G4781" t="s">
        <v>120</v>
      </c>
      <c r="H4781" t="s">
        <v>121</v>
      </c>
      <c r="I4781" s="91"/>
      <c r="J4781" s="91"/>
      <c r="K4781" s="91"/>
      <c r="L4781" s="91"/>
      <c r="M4781" s="91"/>
      <c r="N4781" s="91">
        <v>51.23</v>
      </c>
      <c r="O4781" s="91"/>
      <c r="P4781" s="91"/>
      <c r="Q4781" s="91"/>
      <c r="R4781" s="91"/>
      <c r="S4781" s="91"/>
      <c r="T4781" s="91"/>
      <c r="U4781" s="91">
        <f t="shared" si="449"/>
        <v>51.23</v>
      </c>
      <c r="V4781" s="82" t="str">
        <f t="shared" si="447"/>
        <v>420101505921</v>
      </c>
      <c r="W4781" s="83">
        <f>VLOOKUP(V4781,Factors!$E$6:$H$5950,4,FALSE)</f>
        <v>0.1124</v>
      </c>
      <c r="X4781" t="str">
        <f>VLOOKUP(V4781,Factors!$E$6:$F$5950,2,FALSE)</f>
        <v>3-factor</v>
      </c>
      <c r="Y4781" s="92">
        <f t="shared" si="450"/>
        <v>5.7582519999999997</v>
      </c>
      <c r="Z4781" s="92">
        <f t="shared" si="451"/>
        <v>45.471747999999998</v>
      </c>
      <c r="AA4781" s="92">
        <f t="shared" si="452"/>
        <v>51.23</v>
      </c>
    </row>
    <row r="4782" spans="1:27" x14ac:dyDescent="0.25">
      <c r="A4782" t="s">
        <v>866</v>
      </c>
      <c r="B4782" t="s">
        <v>980</v>
      </c>
      <c r="C4782" t="s">
        <v>981</v>
      </c>
      <c r="D4782" t="s">
        <v>867</v>
      </c>
      <c r="E4782" t="s">
        <v>868</v>
      </c>
      <c r="F4782" t="str">
        <f t="shared" si="448"/>
        <v>1505</v>
      </c>
      <c r="G4782" t="s">
        <v>94</v>
      </c>
      <c r="H4782" t="s">
        <v>95</v>
      </c>
      <c r="I4782" s="91"/>
      <c r="J4782" s="91"/>
      <c r="K4782" s="91"/>
      <c r="L4782" s="91"/>
      <c r="M4782" s="91"/>
      <c r="N4782" s="91"/>
      <c r="O4782" s="91"/>
      <c r="P4782" s="91">
        <v>8.57</v>
      </c>
      <c r="Q4782" s="91"/>
      <c r="R4782" s="91"/>
      <c r="S4782" s="91"/>
      <c r="T4782" s="91"/>
      <c r="U4782" s="91">
        <f t="shared" si="449"/>
        <v>8.57</v>
      </c>
      <c r="V4782" s="82" t="str">
        <f t="shared" si="447"/>
        <v>420101505921</v>
      </c>
      <c r="W4782" s="83">
        <f>VLOOKUP(V4782,Factors!$E$6:$H$5950,4,FALSE)</f>
        <v>0.1124</v>
      </c>
      <c r="X4782" t="str">
        <f>VLOOKUP(V4782,Factors!$E$6:$F$5950,2,FALSE)</f>
        <v>3-factor</v>
      </c>
      <c r="Y4782" s="92">
        <f t="shared" si="450"/>
        <v>0.96326800000000001</v>
      </c>
      <c r="Z4782" s="92">
        <f t="shared" si="451"/>
        <v>7.606732</v>
      </c>
      <c r="AA4782" s="92">
        <f t="shared" si="452"/>
        <v>8.57</v>
      </c>
    </row>
    <row r="4783" spans="1:27" x14ac:dyDescent="0.25">
      <c r="A4783" t="s">
        <v>866</v>
      </c>
      <c r="B4783" t="s">
        <v>980</v>
      </c>
      <c r="C4783" t="s">
        <v>981</v>
      </c>
      <c r="D4783" t="s">
        <v>867</v>
      </c>
      <c r="E4783" t="s">
        <v>868</v>
      </c>
      <c r="F4783" t="str">
        <f t="shared" si="448"/>
        <v>1505</v>
      </c>
      <c r="G4783" t="s">
        <v>122</v>
      </c>
      <c r="H4783" t="s">
        <v>123</v>
      </c>
      <c r="I4783" s="91">
        <v>199.77</v>
      </c>
      <c r="J4783" s="91"/>
      <c r="K4783" s="91"/>
      <c r="L4783" s="91"/>
      <c r="M4783" s="91"/>
      <c r="N4783" s="91"/>
      <c r="O4783" s="91">
        <v>1269.42</v>
      </c>
      <c r="P4783" s="91">
        <v>275</v>
      </c>
      <c r="Q4783" s="91"/>
      <c r="R4783" s="91"/>
      <c r="S4783" s="91"/>
      <c r="T4783" s="91"/>
      <c r="U4783" s="91">
        <f t="shared" si="449"/>
        <v>1744.19</v>
      </c>
      <c r="V4783" s="82" t="str">
        <f t="shared" si="447"/>
        <v>420101505921</v>
      </c>
      <c r="W4783" s="83">
        <f>VLOOKUP(V4783,Factors!$E$6:$H$5950,4,FALSE)</f>
        <v>0.1124</v>
      </c>
      <c r="X4783" t="str">
        <f>VLOOKUP(V4783,Factors!$E$6:$F$5950,2,FALSE)</f>
        <v>3-factor</v>
      </c>
      <c r="Y4783" s="92">
        <f t="shared" si="450"/>
        <v>196.04695599999999</v>
      </c>
      <c r="Z4783" s="92">
        <f t="shared" si="451"/>
        <v>1548.1430440000001</v>
      </c>
      <c r="AA4783" s="92">
        <f t="shared" si="452"/>
        <v>1744.19</v>
      </c>
    </row>
    <row r="4784" spans="1:27" x14ac:dyDescent="0.25">
      <c r="A4784" t="s">
        <v>866</v>
      </c>
      <c r="B4784" t="s">
        <v>980</v>
      </c>
      <c r="C4784" t="s">
        <v>981</v>
      </c>
      <c r="D4784" t="s">
        <v>867</v>
      </c>
      <c r="E4784" t="s">
        <v>868</v>
      </c>
      <c r="F4784" t="str">
        <f t="shared" si="448"/>
        <v>1505</v>
      </c>
      <c r="G4784" t="s">
        <v>312</v>
      </c>
      <c r="H4784" t="s">
        <v>313</v>
      </c>
      <c r="I4784" s="91">
        <v>8400</v>
      </c>
      <c r="J4784" s="91">
        <v>9900</v>
      </c>
      <c r="K4784" s="91">
        <v>1920</v>
      </c>
      <c r="L4784" s="91">
        <v>4762.5</v>
      </c>
      <c r="M4784" s="91">
        <v>6032.5</v>
      </c>
      <c r="N4784" s="91">
        <v>9207.5</v>
      </c>
      <c r="O4784" s="91">
        <v>12001.5</v>
      </c>
      <c r="P4784" s="91">
        <v>5905.5</v>
      </c>
      <c r="Q4784" s="91">
        <v>11058.93</v>
      </c>
      <c r="R4784" s="91">
        <v>13589</v>
      </c>
      <c r="S4784" s="91">
        <v>13398.5</v>
      </c>
      <c r="T4784" s="91">
        <v>8636</v>
      </c>
      <c r="U4784" s="91">
        <f t="shared" si="449"/>
        <v>104811.93</v>
      </c>
      <c r="V4784" s="82" t="str">
        <f t="shared" si="447"/>
        <v>420101505921</v>
      </c>
      <c r="W4784" s="83">
        <f>VLOOKUP(V4784,Factors!$E$6:$H$5950,4,FALSE)</f>
        <v>0.1124</v>
      </c>
      <c r="X4784" t="str">
        <f>VLOOKUP(V4784,Factors!$E$6:$F$5950,2,FALSE)</f>
        <v>3-factor</v>
      </c>
      <c r="Y4784" s="92">
        <f t="shared" si="450"/>
        <v>11780.860932</v>
      </c>
      <c r="Z4784" s="92">
        <f t="shared" si="451"/>
        <v>93031.069067999997</v>
      </c>
      <c r="AA4784" s="92">
        <f t="shared" si="452"/>
        <v>104811.93</v>
      </c>
    </row>
    <row r="4785" spans="1:27" x14ac:dyDescent="0.25">
      <c r="A4785" t="s">
        <v>866</v>
      </c>
      <c r="B4785" t="s">
        <v>980</v>
      </c>
      <c r="C4785" t="s">
        <v>981</v>
      </c>
      <c r="D4785" t="s">
        <v>867</v>
      </c>
      <c r="E4785" t="s">
        <v>868</v>
      </c>
      <c r="F4785" t="str">
        <f t="shared" si="448"/>
        <v>1505</v>
      </c>
      <c r="G4785" t="s">
        <v>44</v>
      </c>
      <c r="H4785" t="s">
        <v>45</v>
      </c>
      <c r="I4785" s="91"/>
      <c r="J4785" s="91">
        <v>15.97</v>
      </c>
      <c r="K4785" s="91"/>
      <c r="L4785" s="91"/>
      <c r="M4785" s="91"/>
      <c r="N4785" s="91">
        <v>142.18</v>
      </c>
      <c r="O4785" s="91">
        <v>67.430000000000007</v>
      </c>
      <c r="P4785" s="91"/>
      <c r="Q4785" s="91"/>
      <c r="R4785" s="91"/>
      <c r="S4785" s="91"/>
      <c r="T4785" s="91">
        <v>91.8</v>
      </c>
      <c r="U4785" s="91">
        <f t="shared" si="449"/>
        <v>317.38</v>
      </c>
      <c r="V4785" s="82" t="str">
        <f t="shared" si="447"/>
        <v>420101505921</v>
      </c>
      <c r="W4785" s="83">
        <f>VLOOKUP(V4785,Factors!$E$6:$H$5950,4,FALSE)</f>
        <v>0.1124</v>
      </c>
      <c r="X4785" t="str">
        <f>VLOOKUP(V4785,Factors!$E$6:$F$5950,2,FALSE)</f>
        <v>3-factor</v>
      </c>
      <c r="Y4785" s="92">
        <f t="shared" si="450"/>
        <v>35.673512000000002</v>
      </c>
      <c r="Z4785" s="92">
        <f t="shared" si="451"/>
        <v>281.70648799999998</v>
      </c>
      <c r="AA4785" s="92">
        <f t="shared" si="452"/>
        <v>317.38</v>
      </c>
    </row>
    <row r="4786" spans="1:27" x14ac:dyDescent="0.25">
      <c r="A4786" t="s">
        <v>866</v>
      </c>
      <c r="B4786" t="s">
        <v>980</v>
      </c>
      <c r="C4786" t="s">
        <v>981</v>
      </c>
      <c r="D4786" t="s">
        <v>867</v>
      </c>
      <c r="E4786" t="s">
        <v>868</v>
      </c>
      <c r="F4786" t="str">
        <f t="shared" si="448"/>
        <v>1505</v>
      </c>
      <c r="G4786" t="s">
        <v>677</v>
      </c>
      <c r="H4786" t="s">
        <v>678</v>
      </c>
      <c r="I4786" s="91"/>
      <c r="J4786" s="91"/>
      <c r="K4786" s="91">
        <v>-30366.52</v>
      </c>
      <c r="L4786" s="91"/>
      <c r="M4786" s="91"/>
      <c r="N4786" s="91"/>
      <c r="O4786" s="91"/>
      <c r="P4786" s="91"/>
      <c r="Q4786" s="91"/>
      <c r="R4786" s="91"/>
      <c r="S4786" s="91">
        <v>13.42</v>
      </c>
      <c r="T4786" s="91">
        <v>10.73</v>
      </c>
      <c r="U4786" s="91">
        <f t="shared" si="449"/>
        <v>-30342.370000000003</v>
      </c>
      <c r="V4786" s="82" t="str">
        <f t="shared" si="447"/>
        <v>420101505921</v>
      </c>
      <c r="W4786" s="83">
        <f>VLOOKUP(V4786,Factors!$E$6:$H$5950,4,FALSE)</f>
        <v>0.1124</v>
      </c>
      <c r="X4786" t="str">
        <f>VLOOKUP(V4786,Factors!$E$6:$F$5950,2,FALSE)</f>
        <v>3-factor</v>
      </c>
      <c r="Y4786" s="92">
        <f t="shared" si="450"/>
        <v>-3410.4823880000004</v>
      </c>
      <c r="Z4786" s="92">
        <f t="shared" si="451"/>
        <v>-26931.887612000002</v>
      </c>
      <c r="AA4786" s="92">
        <f t="shared" si="452"/>
        <v>-30342.370000000003</v>
      </c>
    </row>
    <row r="4787" spans="1:27" x14ac:dyDescent="0.25">
      <c r="A4787" t="s">
        <v>866</v>
      </c>
      <c r="B4787" t="s">
        <v>980</v>
      </c>
      <c r="C4787" t="s">
        <v>981</v>
      </c>
      <c r="D4787" t="s">
        <v>867</v>
      </c>
      <c r="E4787" t="s">
        <v>868</v>
      </c>
      <c r="F4787" t="str">
        <f t="shared" si="448"/>
        <v>1505</v>
      </c>
      <c r="G4787" t="s">
        <v>71</v>
      </c>
      <c r="H4787" t="s">
        <v>72</v>
      </c>
      <c r="I4787" s="91"/>
      <c r="J4787" s="91"/>
      <c r="K4787" s="91"/>
      <c r="L4787" s="91"/>
      <c r="M4787" s="91"/>
      <c r="N4787" s="91">
        <v>8.0500000000000007</v>
      </c>
      <c r="O4787" s="91">
        <v>16.29</v>
      </c>
      <c r="P4787" s="91"/>
      <c r="Q4787" s="91">
        <v>28.47</v>
      </c>
      <c r="R4787" s="91"/>
      <c r="S4787" s="91"/>
      <c r="T4787" s="91"/>
      <c r="U4787" s="91">
        <f t="shared" si="449"/>
        <v>52.81</v>
      </c>
      <c r="V4787" s="82" t="str">
        <f t="shared" si="447"/>
        <v>420101505921</v>
      </c>
      <c r="W4787" s="83">
        <f>VLOOKUP(V4787,Factors!$E$6:$H$5950,4,FALSE)</f>
        <v>0.1124</v>
      </c>
      <c r="X4787" t="str">
        <f>VLOOKUP(V4787,Factors!$E$6:$F$5950,2,FALSE)</f>
        <v>3-factor</v>
      </c>
      <c r="Y4787" s="92">
        <f t="shared" si="450"/>
        <v>5.9358440000000003</v>
      </c>
      <c r="Z4787" s="92">
        <f t="shared" si="451"/>
        <v>46.874155999999999</v>
      </c>
      <c r="AA4787" s="92">
        <f t="shared" si="452"/>
        <v>52.81</v>
      </c>
    </row>
    <row r="4788" spans="1:27" x14ac:dyDescent="0.25">
      <c r="A4788" t="s">
        <v>866</v>
      </c>
      <c r="B4788" t="s">
        <v>980</v>
      </c>
      <c r="C4788" t="s">
        <v>981</v>
      </c>
      <c r="D4788" t="s">
        <v>867</v>
      </c>
      <c r="E4788" t="s">
        <v>868</v>
      </c>
      <c r="F4788" t="str">
        <f t="shared" si="448"/>
        <v>1505</v>
      </c>
      <c r="G4788" t="s">
        <v>98</v>
      </c>
      <c r="H4788" t="s">
        <v>99</v>
      </c>
      <c r="I4788" s="91">
        <v>390.19</v>
      </c>
      <c r="J4788" s="91">
        <v>910.21</v>
      </c>
      <c r="K4788" s="91">
        <v>78.510000000000005</v>
      </c>
      <c r="L4788" s="91">
        <v>147.19999999999999</v>
      </c>
      <c r="M4788" s="91">
        <v>348.51</v>
      </c>
      <c r="N4788" s="91">
        <v>492.44</v>
      </c>
      <c r="O4788" s="91">
        <v>164.17</v>
      </c>
      <c r="P4788" s="91">
        <v>126.44</v>
      </c>
      <c r="Q4788" s="91">
        <v>235.07</v>
      </c>
      <c r="R4788" s="91">
        <v>483.73</v>
      </c>
      <c r="S4788" s="91">
        <v>43.99</v>
      </c>
      <c r="T4788" s="91">
        <v>481.65</v>
      </c>
      <c r="U4788" s="91">
        <f t="shared" si="449"/>
        <v>3902.11</v>
      </c>
      <c r="V4788" s="82" t="str">
        <f t="shared" si="447"/>
        <v>420101505921</v>
      </c>
      <c r="W4788" s="83">
        <f>VLOOKUP(V4788,Factors!$E$6:$H$5950,4,FALSE)</f>
        <v>0.1124</v>
      </c>
      <c r="X4788" t="str">
        <f>VLOOKUP(V4788,Factors!$E$6:$F$5950,2,FALSE)</f>
        <v>3-factor</v>
      </c>
      <c r="Y4788" s="92">
        <f t="shared" si="450"/>
        <v>438.59716400000002</v>
      </c>
      <c r="Z4788" s="92">
        <f t="shared" si="451"/>
        <v>3463.5128359999999</v>
      </c>
      <c r="AA4788" s="92">
        <f t="shared" si="452"/>
        <v>3902.1099999999997</v>
      </c>
    </row>
    <row r="4789" spans="1:27" x14ac:dyDescent="0.25">
      <c r="A4789" t="s">
        <v>866</v>
      </c>
      <c r="B4789" t="s">
        <v>980</v>
      </c>
      <c r="C4789" t="s">
        <v>981</v>
      </c>
      <c r="D4789" t="s">
        <v>867</v>
      </c>
      <c r="E4789" t="s">
        <v>868</v>
      </c>
      <c r="F4789" t="str">
        <f t="shared" si="448"/>
        <v>1505</v>
      </c>
      <c r="G4789" t="s">
        <v>130</v>
      </c>
      <c r="H4789" t="s">
        <v>131</v>
      </c>
      <c r="I4789" s="91">
        <v>64.069999999999993</v>
      </c>
      <c r="J4789" s="91">
        <v>52.56</v>
      </c>
      <c r="K4789" s="91">
        <v>33.92</v>
      </c>
      <c r="L4789" s="91">
        <v>16.68</v>
      </c>
      <c r="M4789" s="91">
        <v>154.78</v>
      </c>
      <c r="N4789" s="91">
        <v>36.96</v>
      </c>
      <c r="O4789" s="91">
        <v>102.67</v>
      </c>
      <c r="P4789" s="91">
        <v>23.67</v>
      </c>
      <c r="Q4789" s="91">
        <v>24.14</v>
      </c>
      <c r="R4789" s="91">
        <v>11.22</v>
      </c>
      <c r="S4789" s="91">
        <v>252.97</v>
      </c>
      <c r="T4789" s="91">
        <v>15.65</v>
      </c>
      <c r="U4789" s="91">
        <f t="shared" si="449"/>
        <v>789.29</v>
      </c>
      <c r="V4789" s="82" t="str">
        <f t="shared" si="447"/>
        <v>420101505921</v>
      </c>
      <c r="W4789" s="83">
        <f>VLOOKUP(V4789,Factors!$E$6:$H$5950,4,FALSE)</f>
        <v>0.1124</v>
      </c>
      <c r="X4789" t="str">
        <f>VLOOKUP(V4789,Factors!$E$6:$F$5950,2,FALSE)</f>
        <v>3-factor</v>
      </c>
      <c r="Y4789" s="92">
        <f t="shared" si="450"/>
        <v>88.716195999999997</v>
      </c>
      <c r="Z4789" s="92">
        <f t="shared" si="451"/>
        <v>700.573804</v>
      </c>
      <c r="AA4789" s="92">
        <f t="shared" si="452"/>
        <v>789.29</v>
      </c>
    </row>
    <row r="4790" spans="1:27" x14ac:dyDescent="0.25">
      <c r="A4790" t="s">
        <v>866</v>
      </c>
      <c r="B4790" t="s">
        <v>980</v>
      </c>
      <c r="C4790" t="s">
        <v>981</v>
      </c>
      <c r="D4790" t="s">
        <v>867</v>
      </c>
      <c r="E4790" t="s">
        <v>868</v>
      </c>
      <c r="F4790" t="str">
        <f t="shared" si="448"/>
        <v>1505</v>
      </c>
      <c r="G4790" t="s">
        <v>136</v>
      </c>
      <c r="H4790" t="s">
        <v>137</v>
      </c>
      <c r="I4790" s="91">
        <v>40</v>
      </c>
      <c r="J4790" s="91">
        <v>7.4</v>
      </c>
      <c r="K4790" s="91">
        <v>2.1</v>
      </c>
      <c r="L4790" s="91">
        <v>6.3</v>
      </c>
      <c r="M4790" s="91">
        <v>4.2</v>
      </c>
      <c r="N4790" s="91"/>
      <c r="O4790" s="91"/>
      <c r="P4790" s="91">
        <v>98.1</v>
      </c>
      <c r="Q4790" s="91">
        <v>3</v>
      </c>
      <c r="R4790" s="91">
        <v>8.3000000000000007</v>
      </c>
      <c r="S4790" s="91">
        <v>2.1</v>
      </c>
      <c r="T4790" s="91">
        <v>59.1</v>
      </c>
      <c r="U4790" s="91">
        <f t="shared" si="449"/>
        <v>230.6</v>
      </c>
      <c r="V4790" s="82" t="str">
        <f t="shared" si="447"/>
        <v>420101505921</v>
      </c>
      <c r="W4790" s="83">
        <f>VLOOKUP(V4790,Factors!$E$6:$H$5950,4,FALSE)</f>
        <v>0.1124</v>
      </c>
      <c r="X4790" t="str">
        <f>VLOOKUP(V4790,Factors!$E$6:$F$5950,2,FALSE)</f>
        <v>3-factor</v>
      </c>
      <c r="Y4790" s="92">
        <f t="shared" si="450"/>
        <v>25.919439999999998</v>
      </c>
      <c r="Z4790" s="92">
        <f t="shared" si="451"/>
        <v>204.68055999999999</v>
      </c>
      <c r="AA4790" s="92">
        <f t="shared" si="452"/>
        <v>230.6</v>
      </c>
    </row>
    <row r="4791" spans="1:27" x14ac:dyDescent="0.25">
      <c r="A4791" t="s">
        <v>866</v>
      </c>
      <c r="B4791" t="s">
        <v>980</v>
      </c>
      <c r="C4791" t="s">
        <v>981</v>
      </c>
      <c r="D4791" t="s">
        <v>867</v>
      </c>
      <c r="E4791" t="s">
        <v>868</v>
      </c>
      <c r="F4791" t="str">
        <f t="shared" si="448"/>
        <v>1505</v>
      </c>
      <c r="G4791" t="s">
        <v>199</v>
      </c>
      <c r="H4791" t="s">
        <v>200</v>
      </c>
      <c r="I4791" s="91"/>
      <c r="J4791" s="91"/>
      <c r="K4791" s="91"/>
      <c r="L4791" s="91"/>
      <c r="M4791" s="91"/>
      <c r="N4791" s="91"/>
      <c r="O4791" s="91"/>
      <c r="P4791" s="91"/>
      <c r="Q4791" s="91"/>
      <c r="R4791" s="91"/>
      <c r="S4791" s="91"/>
      <c r="T4791" s="91">
        <v>19</v>
      </c>
      <c r="U4791" s="91">
        <f t="shared" si="449"/>
        <v>19</v>
      </c>
      <c r="V4791" s="82" t="str">
        <f t="shared" si="447"/>
        <v>420101505921</v>
      </c>
      <c r="W4791" s="83">
        <f>VLOOKUP(V4791,Factors!$E$6:$H$5950,4,FALSE)</f>
        <v>0.1124</v>
      </c>
      <c r="X4791" t="str">
        <f>VLOOKUP(V4791,Factors!$E$6:$F$5950,2,FALSE)</f>
        <v>3-factor</v>
      </c>
      <c r="Y4791" s="92">
        <f t="shared" si="450"/>
        <v>2.1356000000000002</v>
      </c>
      <c r="Z4791" s="92">
        <f t="shared" si="451"/>
        <v>16.8644</v>
      </c>
      <c r="AA4791" s="92">
        <f t="shared" si="452"/>
        <v>19</v>
      </c>
    </row>
    <row r="4792" spans="1:27" x14ac:dyDescent="0.25">
      <c r="A4792" t="s">
        <v>866</v>
      </c>
      <c r="B4792" t="s">
        <v>980</v>
      </c>
      <c r="C4792" t="s">
        <v>981</v>
      </c>
      <c r="D4792" t="s">
        <v>867</v>
      </c>
      <c r="E4792" t="s">
        <v>868</v>
      </c>
      <c r="F4792" t="str">
        <f t="shared" si="448"/>
        <v>1505</v>
      </c>
      <c r="G4792" t="s">
        <v>102</v>
      </c>
      <c r="H4792" t="s">
        <v>103</v>
      </c>
      <c r="I4792" s="91"/>
      <c r="J4792" s="91"/>
      <c r="K4792" s="91"/>
      <c r="L4792" s="91"/>
      <c r="M4792" s="91"/>
      <c r="N4792" s="91"/>
      <c r="O4792" s="91"/>
      <c r="P4792" s="91"/>
      <c r="Q4792" s="91"/>
      <c r="R4792" s="91"/>
      <c r="S4792" s="91"/>
      <c r="T4792" s="91">
        <v>19360</v>
      </c>
      <c r="U4792" s="91">
        <f t="shared" si="449"/>
        <v>19360</v>
      </c>
      <c r="V4792" s="82" t="str">
        <f t="shared" si="447"/>
        <v>420101505921</v>
      </c>
      <c r="W4792" s="83">
        <f>VLOOKUP(V4792,Factors!$E$6:$H$5950,4,FALSE)</f>
        <v>0.1124</v>
      </c>
      <c r="X4792" t="str">
        <f>VLOOKUP(V4792,Factors!$E$6:$F$5950,2,FALSE)</f>
        <v>3-factor</v>
      </c>
      <c r="Y4792" s="92">
        <f t="shared" si="450"/>
        <v>2176.0639999999999</v>
      </c>
      <c r="Z4792" s="92">
        <f t="shared" si="451"/>
        <v>17183.936000000002</v>
      </c>
      <c r="AA4792" s="92">
        <f t="shared" si="452"/>
        <v>19360</v>
      </c>
    </row>
    <row r="4793" spans="1:27" x14ac:dyDescent="0.25">
      <c r="A4793" t="s">
        <v>866</v>
      </c>
      <c r="B4793" t="s">
        <v>980</v>
      </c>
      <c r="C4793" t="s">
        <v>981</v>
      </c>
      <c r="D4793" t="s">
        <v>867</v>
      </c>
      <c r="E4793" t="s">
        <v>868</v>
      </c>
      <c r="F4793" t="str">
        <f t="shared" si="448"/>
        <v>1505</v>
      </c>
      <c r="G4793" t="s">
        <v>144</v>
      </c>
      <c r="H4793" t="s">
        <v>145</v>
      </c>
      <c r="I4793" s="91">
        <v>-2.74</v>
      </c>
      <c r="J4793" s="91">
        <v>45.42</v>
      </c>
      <c r="K4793" s="91">
        <v>231.96</v>
      </c>
      <c r="L4793" s="91">
        <v>66.78</v>
      </c>
      <c r="M4793" s="91">
        <v>1609.57</v>
      </c>
      <c r="N4793" s="91">
        <v>418.4</v>
      </c>
      <c r="O4793" s="91">
        <v>89.29</v>
      </c>
      <c r="P4793" s="91">
        <v>427.48</v>
      </c>
      <c r="Q4793" s="91">
        <v>276.68</v>
      </c>
      <c r="R4793" s="91">
        <v>247.36</v>
      </c>
      <c r="S4793" s="91">
        <v>342.17</v>
      </c>
      <c r="T4793" s="91">
        <v>297.45</v>
      </c>
      <c r="U4793" s="91">
        <f t="shared" si="449"/>
        <v>4049.8199999999997</v>
      </c>
      <c r="V4793" s="82" t="str">
        <f t="shared" si="447"/>
        <v>420101505921</v>
      </c>
      <c r="W4793" s="83">
        <f>VLOOKUP(V4793,Factors!$E$6:$H$5950,4,FALSE)</f>
        <v>0.1124</v>
      </c>
      <c r="X4793" t="str">
        <f>VLOOKUP(V4793,Factors!$E$6:$F$5950,2,FALSE)</f>
        <v>3-factor</v>
      </c>
      <c r="Y4793" s="92">
        <f t="shared" si="450"/>
        <v>455.19976799999995</v>
      </c>
      <c r="Z4793" s="92">
        <f t="shared" si="451"/>
        <v>3594.6202319999998</v>
      </c>
      <c r="AA4793" s="92">
        <f t="shared" si="452"/>
        <v>4049.8199999999997</v>
      </c>
    </row>
    <row r="4794" spans="1:27" x14ac:dyDescent="0.25">
      <c r="A4794" t="s">
        <v>866</v>
      </c>
      <c r="B4794" t="s">
        <v>980</v>
      </c>
      <c r="C4794" t="s">
        <v>981</v>
      </c>
      <c r="D4794" t="s">
        <v>867</v>
      </c>
      <c r="E4794" t="s">
        <v>868</v>
      </c>
      <c r="F4794" t="str">
        <f t="shared" si="448"/>
        <v>1505</v>
      </c>
      <c r="G4794" t="s">
        <v>146</v>
      </c>
      <c r="H4794" t="s">
        <v>147</v>
      </c>
      <c r="I4794" s="91"/>
      <c r="J4794" s="91">
        <v>-200</v>
      </c>
      <c r="K4794" s="91"/>
      <c r="L4794" s="91">
        <v>277.36</v>
      </c>
      <c r="M4794" s="91"/>
      <c r="N4794" s="91">
        <v>2105.77</v>
      </c>
      <c r="O4794" s="91">
        <v>545.1</v>
      </c>
      <c r="P4794" s="91">
        <v>1063.3800000000001</v>
      </c>
      <c r="Q4794" s="91">
        <v>1271.3</v>
      </c>
      <c r="R4794" s="91"/>
      <c r="S4794" s="91">
        <v>529.34</v>
      </c>
      <c r="T4794" s="91">
        <v>277.72000000000003</v>
      </c>
      <c r="U4794" s="91">
        <f t="shared" si="449"/>
        <v>5869.97</v>
      </c>
      <c r="V4794" s="82" t="str">
        <f t="shared" si="447"/>
        <v>420101505921</v>
      </c>
      <c r="W4794" s="83">
        <f>VLOOKUP(V4794,Factors!$E$6:$H$5950,4,FALSE)</f>
        <v>0.1124</v>
      </c>
      <c r="X4794" t="str">
        <f>VLOOKUP(V4794,Factors!$E$6:$F$5950,2,FALSE)</f>
        <v>3-factor</v>
      </c>
      <c r="Y4794" s="92">
        <f t="shared" si="450"/>
        <v>659.784628</v>
      </c>
      <c r="Z4794" s="92">
        <f t="shared" si="451"/>
        <v>5210.1853719999999</v>
      </c>
      <c r="AA4794" s="92">
        <f t="shared" si="452"/>
        <v>5869.97</v>
      </c>
    </row>
    <row r="4795" spans="1:27" x14ac:dyDescent="0.25">
      <c r="A4795" t="s">
        <v>866</v>
      </c>
      <c r="B4795" t="s">
        <v>980</v>
      </c>
      <c r="C4795" t="s">
        <v>981</v>
      </c>
      <c r="D4795" t="s">
        <v>867</v>
      </c>
      <c r="E4795" t="s">
        <v>868</v>
      </c>
      <c r="F4795" t="str">
        <f t="shared" si="448"/>
        <v>1505</v>
      </c>
      <c r="G4795" t="s">
        <v>150</v>
      </c>
      <c r="H4795" t="s">
        <v>151</v>
      </c>
      <c r="I4795" s="91">
        <v>0</v>
      </c>
      <c r="J4795" s="91">
        <v>196.39</v>
      </c>
      <c r="K4795" s="91">
        <v>260.95</v>
      </c>
      <c r="L4795" s="91"/>
      <c r="M4795" s="91">
        <v>120</v>
      </c>
      <c r="N4795" s="91">
        <v>85</v>
      </c>
      <c r="O4795" s="91">
        <v>150</v>
      </c>
      <c r="P4795" s="91"/>
      <c r="Q4795" s="91"/>
      <c r="R4795" s="91"/>
      <c r="S4795" s="91">
        <v>25</v>
      </c>
      <c r="T4795" s="91">
        <v>1133.9000000000001</v>
      </c>
      <c r="U4795" s="91">
        <f t="shared" si="449"/>
        <v>1971.24</v>
      </c>
      <c r="V4795" s="82" t="str">
        <f t="shared" si="447"/>
        <v>420101505921</v>
      </c>
      <c r="W4795" s="83">
        <f>VLOOKUP(V4795,Factors!$E$6:$H$5950,4,FALSE)</f>
        <v>0.1124</v>
      </c>
      <c r="X4795" t="str">
        <f>VLOOKUP(V4795,Factors!$E$6:$F$5950,2,FALSE)</f>
        <v>3-factor</v>
      </c>
      <c r="Y4795" s="92">
        <f t="shared" si="450"/>
        <v>221.567376</v>
      </c>
      <c r="Z4795" s="92">
        <f t="shared" si="451"/>
        <v>1749.672624</v>
      </c>
      <c r="AA4795" s="92">
        <f t="shared" si="452"/>
        <v>1971.24</v>
      </c>
    </row>
    <row r="4796" spans="1:27" x14ac:dyDescent="0.25">
      <c r="A4796" t="s">
        <v>866</v>
      </c>
      <c r="B4796" t="s">
        <v>980</v>
      </c>
      <c r="C4796" t="s">
        <v>981</v>
      </c>
      <c r="D4796" t="s">
        <v>867</v>
      </c>
      <c r="E4796" t="s">
        <v>868</v>
      </c>
      <c r="F4796" t="str">
        <f t="shared" si="448"/>
        <v>1505</v>
      </c>
      <c r="G4796" t="s">
        <v>152</v>
      </c>
      <c r="H4796" t="s">
        <v>153</v>
      </c>
      <c r="I4796" s="91">
        <v>511.98</v>
      </c>
      <c r="J4796" s="91">
        <v>38.229999999999997</v>
      </c>
      <c r="K4796" s="91"/>
      <c r="L4796" s="91"/>
      <c r="M4796" s="91"/>
      <c r="N4796" s="91"/>
      <c r="O4796" s="91"/>
      <c r="P4796" s="91"/>
      <c r="Q4796" s="91"/>
      <c r="R4796" s="91"/>
      <c r="S4796" s="91"/>
      <c r="T4796" s="91"/>
      <c r="U4796" s="91">
        <f t="shared" si="449"/>
        <v>550.21</v>
      </c>
      <c r="V4796" s="82" t="str">
        <f t="shared" si="447"/>
        <v>420101505921</v>
      </c>
      <c r="W4796" s="83">
        <f>VLOOKUP(V4796,Factors!$E$6:$H$5950,4,FALSE)</f>
        <v>0.1124</v>
      </c>
      <c r="X4796" t="str">
        <f>VLOOKUP(V4796,Factors!$E$6:$F$5950,2,FALSE)</f>
        <v>3-factor</v>
      </c>
      <c r="Y4796" s="92">
        <f t="shared" si="450"/>
        <v>61.843604000000006</v>
      </c>
      <c r="Z4796" s="92">
        <f t="shared" si="451"/>
        <v>488.36639600000001</v>
      </c>
      <c r="AA4796" s="92">
        <f t="shared" si="452"/>
        <v>550.21</v>
      </c>
    </row>
    <row r="4797" spans="1:27" x14ac:dyDescent="0.25">
      <c r="A4797" t="s">
        <v>866</v>
      </c>
      <c r="B4797" t="s">
        <v>980</v>
      </c>
      <c r="C4797" t="s">
        <v>981</v>
      </c>
      <c r="D4797" t="s">
        <v>867</v>
      </c>
      <c r="E4797" t="s">
        <v>868</v>
      </c>
      <c r="F4797" t="str">
        <f t="shared" si="448"/>
        <v>1505</v>
      </c>
      <c r="G4797" t="s">
        <v>166</v>
      </c>
      <c r="H4797" t="s">
        <v>167</v>
      </c>
      <c r="I4797" s="91">
        <v>-13295.26</v>
      </c>
      <c r="J4797" s="91">
        <v>-12631.16</v>
      </c>
      <c r="K4797" s="91">
        <v>-13128.73</v>
      </c>
      <c r="L4797" s="91">
        <v>-14928.87</v>
      </c>
      <c r="M4797" s="91">
        <v>-13480.17</v>
      </c>
      <c r="N4797" s="91">
        <v>-13298.89</v>
      </c>
      <c r="O4797" s="91">
        <v>-13776.38</v>
      </c>
      <c r="P4797" s="91">
        <v>-16932.28</v>
      </c>
      <c r="Q4797" s="91">
        <v>-14247.1</v>
      </c>
      <c r="R4797" s="91">
        <v>-15321.54</v>
      </c>
      <c r="S4797" s="91">
        <v>-12626.71</v>
      </c>
      <c r="T4797" s="91">
        <v>-10073.1</v>
      </c>
      <c r="U4797" s="91">
        <f t="shared" si="449"/>
        <v>-163740.19</v>
      </c>
      <c r="V4797" s="82" t="str">
        <f t="shared" si="447"/>
        <v>420101505921</v>
      </c>
      <c r="W4797" s="83">
        <f>VLOOKUP(V4797,Factors!$E$6:$H$5950,4,FALSE)</f>
        <v>0.1124</v>
      </c>
      <c r="X4797" t="str">
        <f>VLOOKUP(V4797,Factors!$E$6:$F$5950,2,FALSE)</f>
        <v>3-factor</v>
      </c>
      <c r="Y4797" s="92">
        <f t="shared" si="450"/>
        <v>-18404.397356000001</v>
      </c>
      <c r="Z4797" s="92">
        <f t="shared" si="451"/>
        <v>-145335.792644</v>
      </c>
      <c r="AA4797" s="92">
        <f t="shared" si="452"/>
        <v>-163740.19</v>
      </c>
    </row>
    <row r="4798" spans="1:27" x14ac:dyDescent="0.25">
      <c r="A4798" t="s">
        <v>866</v>
      </c>
      <c r="B4798" t="s">
        <v>980</v>
      </c>
      <c r="C4798" t="s">
        <v>981</v>
      </c>
      <c r="D4798" t="s">
        <v>867</v>
      </c>
      <c r="E4798" t="s">
        <v>868</v>
      </c>
      <c r="F4798" t="str">
        <f t="shared" si="448"/>
        <v>1505</v>
      </c>
      <c r="G4798" t="s">
        <v>106</v>
      </c>
      <c r="H4798" t="s">
        <v>107</v>
      </c>
      <c r="I4798" s="91">
        <v>-108.96</v>
      </c>
      <c r="J4798" s="91">
        <v>-108.96</v>
      </c>
      <c r="K4798" s="91">
        <v>-109</v>
      </c>
      <c r="L4798" s="91">
        <v>-81.75</v>
      </c>
      <c r="M4798" s="91">
        <v>-54.5</v>
      </c>
      <c r="N4798" s="91">
        <v>-109</v>
      </c>
      <c r="O4798" s="91">
        <v>-109</v>
      </c>
      <c r="P4798" s="91">
        <v>-545</v>
      </c>
      <c r="Q4798" s="91">
        <v>-81.75</v>
      </c>
      <c r="R4798" s="91">
        <v>-109</v>
      </c>
      <c r="S4798" s="91">
        <v>-272.5</v>
      </c>
      <c r="T4798" s="91">
        <v>-364.78</v>
      </c>
      <c r="U4798" s="91">
        <f t="shared" si="449"/>
        <v>-2054.1999999999998</v>
      </c>
      <c r="V4798" s="82" t="str">
        <f t="shared" si="447"/>
        <v>420101505921</v>
      </c>
      <c r="W4798" s="83">
        <f>VLOOKUP(V4798,Factors!$E$6:$H$5950,4,FALSE)</f>
        <v>0.1124</v>
      </c>
      <c r="X4798" t="str">
        <f>VLOOKUP(V4798,Factors!$E$6:$F$5950,2,FALSE)</f>
        <v>3-factor</v>
      </c>
      <c r="Y4798" s="92">
        <f t="shared" si="450"/>
        <v>-230.89207999999999</v>
      </c>
      <c r="Z4798" s="92">
        <f t="shared" si="451"/>
        <v>-1823.3079199999997</v>
      </c>
      <c r="AA4798" s="92">
        <f t="shared" si="452"/>
        <v>-2054.1999999999998</v>
      </c>
    </row>
    <row r="4799" spans="1:27" x14ac:dyDescent="0.25">
      <c r="A4799" t="s">
        <v>866</v>
      </c>
      <c r="B4799" t="s">
        <v>980</v>
      </c>
      <c r="C4799" t="s">
        <v>981</v>
      </c>
      <c r="D4799" t="s">
        <v>889</v>
      </c>
      <c r="E4799" t="s">
        <v>890</v>
      </c>
      <c r="F4799" t="str">
        <f t="shared" si="448"/>
        <v>4760</v>
      </c>
      <c r="G4799" t="s">
        <v>241</v>
      </c>
      <c r="H4799" t="s">
        <v>242</v>
      </c>
      <c r="I4799" s="91">
        <v>-424.35</v>
      </c>
      <c r="J4799" s="91"/>
      <c r="K4799" s="91"/>
      <c r="L4799" s="91"/>
      <c r="M4799" s="91"/>
      <c r="N4799" s="91"/>
      <c r="O4799" s="91"/>
      <c r="P4799" s="91"/>
      <c r="Q4799" s="91"/>
      <c r="R4799" s="91"/>
      <c r="S4799" s="91"/>
      <c r="T4799" s="91"/>
      <c r="U4799" s="91">
        <f t="shared" si="449"/>
        <v>-424.35</v>
      </c>
      <c r="V4799" s="82" t="str">
        <f t="shared" si="447"/>
        <v>420104760921</v>
      </c>
      <c r="W4799" s="83">
        <f>VLOOKUP(V4799,Factors!$E$6:$H$5950,4,FALSE)</f>
        <v>0.1124</v>
      </c>
      <c r="X4799" t="str">
        <f>VLOOKUP(V4799,Factors!$E$6:$F$5950,2,FALSE)</f>
        <v>3-factor</v>
      </c>
      <c r="Y4799" s="92">
        <f t="shared" si="450"/>
        <v>-47.696940000000005</v>
      </c>
      <c r="Z4799" s="92">
        <f t="shared" si="451"/>
        <v>-376.65306000000004</v>
      </c>
      <c r="AA4799" s="92">
        <f t="shared" si="452"/>
        <v>-424.35</v>
      </c>
    </row>
    <row r="4800" spans="1:27" x14ac:dyDescent="0.25">
      <c r="A4800" t="s">
        <v>866</v>
      </c>
      <c r="B4800" t="s">
        <v>982</v>
      </c>
      <c r="C4800" t="s">
        <v>983</v>
      </c>
      <c r="D4800" t="s">
        <v>867</v>
      </c>
      <c r="E4800" t="s">
        <v>868</v>
      </c>
      <c r="F4800" t="str">
        <f t="shared" si="448"/>
        <v>1505</v>
      </c>
      <c r="G4800" t="s">
        <v>118</v>
      </c>
      <c r="H4800" t="s">
        <v>119</v>
      </c>
      <c r="I4800" s="91"/>
      <c r="J4800" s="91"/>
      <c r="K4800" s="91"/>
      <c r="L4800" s="91"/>
      <c r="M4800" s="91">
        <v>329</v>
      </c>
      <c r="N4800" s="91"/>
      <c r="O4800" s="91"/>
      <c r="P4800" s="91"/>
      <c r="Q4800" s="91"/>
      <c r="R4800" s="91"/>
      <c r="S4800" s="91"/>
      <c r="T4800" s="91"/>
      <c r="U4800" s="91">
        <f t="shared" si="449"/>
        <v>329</v>
      </c>
      <c r="V4800" s="82" t="str">
        <f t="shared" si="447"/>
        <v>420121505921</v>
      </c>
      <c r="W4800" s="83">
        <f>VLOOKUP(V4800,Factors!$E$6:$H$5950,4,FALSE)</f>
        <v>0.1124</v>
      </c>
      <c r="X4800" t="str">
        <f>VLOOKUP(V4800,Factors!$E$6:$F$5950,2,FALSE)</f>
        <v>3-factor</v>
      </c>
      <c r="Y4800" s="92">
        <f t="shared" si="450"/>
        <v>36.979599999999998</v>
      </c>
      <c r="Z4800" s="92">
        <f t="shared" si="451"/>
        <v>292.0204</v>
      </c>
      <c r="AA4800" s="92">
        <f t="shared" si="452"/>
        <v>329</v>
      </c>
    </row>
    <row r="4801" spans="1:27" x14ac:dyDescent="0.25">
      <c r="A4801" t="s">
        <v>866</v>
      </c>
      <c r="B4801" t="s">
        <v>982</v>
      </c>
      <c r="C4801" t="s">
        <v>983</v>
      </c>
      <c r="D4801" t="s">
        <v>867</v>
      </c>
      <c r="E4801" t="s">
        <v>868</v>
      </c>
      <c r="F4801" t="str">
        <f t="shared" si="448"/>
        <v>1505</v>
      </c>
      <c r="G4801" t="s">
        <v>94</v>
      </c>
      <c r="H4801" t="s">
        <v>95</v>
      </c>
      <c r="I4801" s="91"/>
      <c r="J4801" s="91"/>
      <c r="K4801" s="91"/>
      <c r="L4801" s="91"/>
      <c r="M4801" s="91"/>
      <c r="N4801" s="91"/>
      <c r="O4801" s="91"/>
      <c r="P4801" s="91">
        <v>8.57</v>
      </c>
      <c r="Q4801" s="91"/>
      <c r="R4801" s="91"/>
      <c r="S4801" s="91"/>
      <c r="T4801" s="91"/>
      <c r="U4801" s="91">
        <f t="shared" si="449"/>
        <v>8.57</v>
      </c>
      <c r="V4801" s="82" t="str">
        <f t="shared" si="447"/>
        <v>420121505921</v>
      </c>
      <c r="W4801" s="83">
        <f>VLOOKUP(V4801,Factors!$E$6:$H$5950,4,FALSE)</f>
        <v>0.1124</v>
      </c>
      <c r="X4801" t="str">
        <f>VLOOKUP(V4801,Factors!$E$6:$F$5950,2,FALSE)</f>
        <v>3-factor</v>
      </c>
      <c r="Y4801" s="92">
        <f t="shared" si="450"/>
        <v>0.96326800000000001</v>
      </c>
      <c r="Z4801" s="92">
        <f t="shared" si="451"/>
        <v>7.606732</v>
      </c>
      <c r="AA4801" s="92">
        <f t="shared" si="452"/>
        <v>8.57</v>
      </c>
    </row>
    <row r="4802" spans="1:27" x14ac:dyDescent="0.25">
      <c r="A4802" t="s">
        <v>866</v>
      </c>
      <c r="B4802" t="s">
        <v>982</v>
      </c>
      <c r="C4802" t="s">
        <v>983</v>
      </c>
      <c r="D4802" t="s">
        <v>867</v>
      </c>
      <c r="E4802" t="s">
        <v>868</v>
      </c>
      <c r="F4802" t="str">
        <f t="shared" si="448"/>
        <v>1505</v>
      </c>
      <c r="G4802" t="s">
        <v>122</v>
      </c>
      <c r="H4802" t="s">
        <v>123</v>
      </c>
      <c r="I4802" s="91">
        <v>199.77</v>
      </c>
      <c r="J4802" s="91"/>
      <c r="K4802" s="91"/>
      <c r="L4802" s="91"/>
      <c r="M4802" s="91"/>
      <c r="N4802" s="91"/>
      <c r="O4802" s="91"/>
      <c r="P4802" s="91"/>
      <c r="Q4802" s="91"/>
      <c r="R4802" s="91"/>
      <c r="S4802" s="91"/>
      <c r="T4802" s="91"/>
      <c r="U4802" s="91">
        <f t="shared" si="449"/>
        <v>199.77</v>
      </c>
      <c r="V4802" s="82" t="str">
        <f t="shared" si="447"/>
        <v>420121505921</v>
      </c>
      <c r="W4802" s="83">
        <f>VLOOKUP(V4802,Factors!$E$6:$H$5950,4,FALSE)</f>
        <v>0.1124</v>
      </c>
      <c r="X4802" t="str">
        <f>VLOOKUP(V4802,Factors!$E$6:$F$5950,2,FALSE)</f>
        <v>3-factor</v>
      </c>
      <c r="Y4802" s="92">
        <f t="shared" si="450"/>
        <v>22.454148</v>
      </c>
      <c r="Z4802" s="92">
        <f t="shared" si="451"/>
        <v>177.31585200000001</v>
      </c>
      <c r="AA4802" s="92">
        <f t="shared" si="452"/>
        <v>199.77</v>
      </c>
    </row>
    <row r="4803" spans="1:27" x14ac:dyDescent="0.25">
      <c r="A4803" t="s">
        <v>866</v>
      </c>
      <c r="B4803" t="s">
        <v>982</v>
      </c>
      <c r="C4803" t="s">
        <v>983</v>
      </c>
      <c r="D4803" t="s">
        <v>867</v>
      </c>
      <c r="E4803" t="s">
        <v>868</v>
      </c>
      <c r="F4803" t="str">
        <f t="shared" si="448"/>
        <v>1505</v>
      </c>
      <c r="G4803" t="s">
        <v>44</v>
      </c>
      <c r="H4803" t="s">
        <v>45</v>
      </c>
      <c r="I4803" s="91"/>
      <c r="J4803" s="91"/>
      <c r="K4803" s="91"/>
      <c r="L4803" s="91"/>
      <c r="M4803" s="91"/>
      <c r="N4803" s="91"/>
      <c r="O4803" s="91"/>
      <c r="P4803" s="91"/>
      <c r="Q4803" s="91"/>
      <c r="R4803" s="91"/>
      <c r="S4803" s="91"/>
      <c r="T4803" s="91">
        <v>22500</v>
      </c>
      <c r="U4803" s="91">
        <f t="shared" si="449"/>
        <v>22500</v>
      </c>
      <c r="V4803" s="82" t="str">
        <f t="shared" si="447"/>
        <v>420121505921</v>
      </c>
      <c r="W4803" s="83">
        <f>VLOOKUP(V4803,Factors!$E$6:$H$5950,4,FALSE)</f>
        <v>0.1124</v>
      </c>
      <c r="X4803" t="str">
        <f>VLOOKUP(V4803,Factors!$E$6:$F$5950,2,FALSE)</f>
        <v>3-factor</v>
      </c>
      <c r="Y4803" s="92">
        <f t="shared" si="450"/>
        <v>2529</v>
      </c>
      <c r="Z4803" s="92">
        <f t="shared" si="451"/>
        <v>19971</v>
      </c>
      <c r="AA4803" s="92">
        <f t="shared" si="452"/>
        <v>22500</v>
      </c>
    </row>
    <row r="4804" spans="1:27" x14ac:dyDescent="0.25">
      <c r="A4804" t="s">
        <v>866</v>
      </c>
      <c r="B4804" t="s">
        <v>982</v>
      </c>
      <c r="C4804" t="s">
        <v>983</v>
      </c>
      <c r="D4804" t="s">
        <v>867</v>
      </c>
      <c r="E4804" t="s">
        <v>868</v>
      </c>
      <c r="F4804" t="str">
        <f t="shared" si="448"/>
        <v>1505</v>
      </c>
      <c r="G4804" t="s">
        <v>98</v>
      </c>
      <c r="H4804" t="s">
        <v>99</v>
      </c>
      <c r="I4804" s="91"/>
      <c r="J4804" s="91"/>
      <c r="K4804" s="91"/>
      <c r="L4804" s="91"/>
      <c r="M4804" s="91"/>
      <c r="N4804" s="91"/>
      <c r="O4804" s="91"/>
      <c r="P4804" s="91"/>
      <c r="Q4804" s="91"/>
      <c r="R4804" s="91"/>
      <c r="S4804" s="91">
        <v>20.21</v>
      </c>
      <c r="T4804" s="91"/>
      <c r="U4804" s="91">
        <f t="shared" si="449"/>
        <v>20.21</v>
      </c>
      <c r="V4804" s="82" t="str">
        <f t="shared" ref="V4804:V4867" si="453">CONCATENATE(B4804,RIGHT(D4804,4),A4804)</f>
        <v>420121505921</v>
      </c>
      <c r="W4804" s="83">
        <f>VLOOKUP(V4804,Factors!$E$6:$H$5950,4,FALSE)</f>
        <v>0.1124</v>
      </c>
      <c r="X4804" t="str">
        <f>VLOOKUP(V4804,Factors!$E$6:$F$5950,2,FALSE)</f>
        <v>3-factor</v>
      </c>
      <c r="Y4804" s="92">
        <f t="shared" si="450"/>
        <v>2.271604</v>
      </c>
      <c r="Z4804" s="92">
        <f t="shared" si="451"/>
        <v>17.938396000000001</v>
      </c>
      <c r="AA4804" s="92">
        <f t="shared" si="452"/>
        <v>20.21</v>
      </c>
    </row>
    <row r="4805" spans="1:27" x14ac:dyDescent="0.25">
      <c r="A4805" t="s">
        <v>866</v>
      </c>
      <c r="B4805" t="s">
        <v>982</v>
      </c>
      <c r="C4805" t="s">
        <v>983</v>
      </c>
      <c r="D4805" t="s">
        <v>867</v>
      </c>
      <c r="E4805" t="s">
        <v>868</v>
      </c>
      <c r="F4805" t="str">
        <f t="shared" ref="F4805:F4868" si="454">RIGHT(D4805,4)</f>
        <v>1505</v>
      </c>
      <c r="G4805" t="s">
        <v>412</v>
      </c>
      <c r="H4805" t="s">
        <v>413</v>
      </c>
      <c r="I4805" s="91">
        <v>252.98</v>
      </c>
      <c r="J4805" s="91"/>
      <c r="K4805" s="91"/>
      <c r="L4805" s="91"/>
      <c r="M4805" s="91"/>
      <c r="N4805" s="91"/>
      <c r="O4805" s="91"/>
      <c r="P4805" s="91"/>
      <c r="Q4805" s="91"/>
      <c r="R4805" s="91"/>
      <c r="S4805" s="91"/>
      <c r="T4805" s="91"/>
      <c r="U4805" s="91">
        <f t="shared" ref="U4805:U4868" si="455">SUM(I4805:T4805)</f>
        <v>252.98</v>
      </c>
      <c r="V4805" s="82" t="str">
        <f t="shared" si="453"/>
        <v>420121505921</v>
      </c>
      <c r="W4805" s="83">
        <f>VLOOKUP(V4805,Factors!$E$6:$H$5950,4,FALSE)</f>
        <v>0.1124</v>
      </c>
      <c r="X4805" t="str">
        <f>VLOOKUP(V4805,Factors!$E$6:$F$5950,2,FALSE)</f>
        <v>3-factor</v>
      </c>
      <c r="Y4805" s="92">
        <f t="shared" si="450"/>
        <v>28.434951999999999</v>
      </c>
      <c r="Z4805" s="92">
        <f t="shared" si="451"/>
        <v>224.54504799999998</v>
      </c>
      <c r="AA4805" s="92">
        <f t="shared" si="452"/>
        <v>252.98</v>
      </c>
    </row>
    <row r="4806" spans="1:27" x14ac:dyDescent="0.25">
      <c r="A4806" t="s">
        <v>866</v>
      </c>
      <c r="B4806" t="s">
        <v>982</v>
      </c>
      <c r="C4806" t="s">
        <v>983</v>
      </c>
      <c r="D4806" t="s">
        <v>867</v>
      </c>
      <c r="E4806" t="s">
        <v>868</v>
      </c>
      <c r="F4806" t="str">
        <f t="shared" si="454"/>
        <v>1505</v>
      </c>
      <c r="G4806" t="s">
        <v>102</v>
      </c>
      <c r="H4806" t="s">
        <v>103</v>
      </c>
      <c r="I4806" s="91"/>
      <c r="J4806" s="91"/>
      <c r="K4806" s="91"/>
      <c r="L4806" s="91"/>
      <c r="M4806" s="91"/>
      <c r="N4806" s="91"/>
      <c r="O4806" s="91"/>
      <c r="P4806" s="91"/>
      <c r="Q4806" s="91"/>
      <c r="R4806" s="91"/>
      <c r="S4806" s="91"/>
      <c r="T4806" s="91">
        <v>115000</v>
      </c>
      <c r="U4806" s="91">
        <f t="shared" si="455"/>
        <v>115000</v>
      </c>
      <c r="V4806" s="82" t="str">
        <f t="shared" si="453"/>
        <v>420121505921</v>
      </c>
      <c r="W4806" s="83">
        <f>VLOOKUP(V4806,Factors!$E$6:$H$5950,4,FALSE)</f>
        <v>0.1124</v>
      </c>
      <c r="X4806" t="str">
        <f>VLOOKUP(V4806,Factors!$E$6:$F$5950,2,FALSE)</f>
        <v>3-factor</v>
      </c>
      <c r="Y4806" s="92">
        <f t="shared" si="450"/>
        <v>12926</v>
      </c>
      <c r="Z4806" s="92">
        <f t="shared" si="451"/>
        <v>102074</v>
      </c>
      <c r="AA4806" s="92">
        <f t="shared" si="452"/>
        <v>115000</v>
      </c>
    </row>
    <row r="4807" spans="1:27" x14ac:dyDescent="0.25">
      <c r="A4807" t="s">
        <v>866</v>
      </c>
      <c r="B4807" t="s">
        <v>982</v>
      </c>
      <c r="C4807" t="s">
        <v>983</v>
      </c>
      <c r="D4807" t="s">
        <v>867</v>
      </c>
      <c r="E4807" t="s">
        <v>868</v>
      </c>
      <c r="F4807" t="str">
        <f t="shared" si="454"/>
        <v>1505</v>
      </c>
      <c r="G4807" t="s">
        <v>144</v>
      </c>
      <c r="H4807" t="s">
        <v>145</v>
      </c>
      <c r="I4807" s="91"/>
      <c r="J4807" s="91"/>
      <c r="K4807" s="91"/>
      <c r="L4807" s="91">
        <v>77.64</v>
      </c>
      <c r="M4807" s="91">
        <v>-70</v>
      </c>
      <c r="N4807" s="91"/>
      <c r="O4807" s="91"/>
      <c r="P4807" s="91">
        <v>30.26</v>
      </c>
      <c r="Q4807" s="91">
        <v>114.13</v>
      </c>
      <c r="R4807" s="91"/>
      <c r="S4807" s="91">
        <v>28</v>
      </c>
      <c r="T4807" s="91">
        <v>17.25</v>
      </c>
      <c r="U4807" s="91">
        <f t="shared" si="455"/>
        <v>197.28</v>
      </c>
      <c r="V4807" s="82" t="str">
        <f t="shared" si="453"/>
        <v>420121505921</v>
      </c>
      <c r="W4807" s="83">
        <f>VLOOKUP(V4807,Factors!$E$6:$H$5950,4,FALSE)</f>
        <v>0.1124</v>
      </c>
      <c r="X4807" t="str">
        <f>VLOOKUP(V4807,Factors!$E$6:$F$5950,2,FALSE)</f>
        <v>3-factor</v>
      </c>
      <c r="Y4807" s="92">
        <f t="shared" si="450"/>
        <v>22.174271999999998</v>
      </c>
      <c r="Z4807" s="92">
        <f t="shared" si="451"/>
        <v>175.105728</v>
      </c>
      <c r="AA4807" s="92">
        <f t="shared" si="452"/>
        <v>197.28</v>
      </c>
    </row>
    <row r="4808" spans="1:27" x14ac:dyDescent="0.25">
      <c r="A4808" t="s">
        <v>866</v>
      </c>
      <c r="B4808" t="s">
        <v>982</v>
      </c>
      <c r="C4808" t="s">
        <v>983</v>
      </c>
      <c r="D4808" t="s">
        <v>867</v>
      </c>
      <c r="E4808" t="s">
        <v>868</v>
      </c>
      <c r="F4808" t="str">
        <f t="shared" si="454"/>
        <v>1505</v>
      </c>
      <c r="G4808" t="s">
        <v>146</v>
      </c>
      <c r="H4808" t="s">
        <v>147</v>
      </c>
      <c r="I4808" s="91"/>
      <c r="J4808" s="91"/>
      <c r="K4808" s="91"/>
      <c r="L4808" s="91"/>
      <c r="M4808" s="91"/>
      <c r="N4808" s="91"/>
      <c r="O4808" s="91">
        <v>545.1</v>
      </c>
      <c r="P4808" s="91">
        <v>4.38</v>
      </c>
      <c r="Q4808" s="91"/>
      <c r="R4808" s="91"/>
      <c r="S4808" s="91"/>
      <c r="T4808" s="91"/>
      <c r="U4808" s="91">
        <f t="shared" si="455"/>
        <v>549.48</v>
      </c>
      <c r="V4808" s="82" t="str">
        <f t="shared" si="453"/>
        <v>420121505921</v>
      </c>
      <c r="W4808" s="83">
        <f>VLOOKUP(V4808,Factors!$E$6:$H$5950,4,FALSE)</f>
        <v>0.1124</v>
      </c>
      <c r="X4808" t="str">
        <f>VLOOKUP(V4808,Factors!$E$6:$F$5950,2,FALSE)</f>
        <v>3-factor</v>
      </c>
      <c r="Y4808" s="92">
        <f t="shared" si="450"/>
        <v>61.761552000000002</v>
      </c>
      <c r="Z4808" s="92">
        <f t="shared" si="451"/>
        <v>487.71844800000002</v>
      </c>
      <c r="AA4808" s="92">
        <f t="shared" si="452"/>
        <v>549.48</v>
      </c>
    </row>
    <row r="4809" spans="1:27" x14ac:dyDescent="0.25">
      <c r="A4809" t="s">
        <v>866</v>
      </c>
      <c r="B4809" t="s">
        <v>982</v>
      </c>
      <c r="C4809" t="s">
        <v>983</v>
      </c>
      <c r="D4809" t="s">
        <v>867</v>
      </c>
      <c r="E4809" t="s">
        <v>868</v>
      </c>
      <c r="F4809" t="str">
        <f t="shared" si="454"/>
        <v>1505</v>
      </c>
      <c r="G4809" t="s">
        <v>150</v>
      </c>
      <c r="H4809" t="s">
        <v>151</v>
      </c>
      <c r="I4809" s="91">
        <v>0</v>
      </c>
      <c r="J4809" s="91"/>
      <c r="K4809" s="91"/>
      <c r="L4809" s="91"/>
      <c r="M4809" s="91"/>
      <c r="N4809" s="91"/>
      <c r="O4809" s="91"/>
      <c r="P4809" s="91"/>
      <c r="Q4809" s="91"/>
      <c r="R4809" s="91"/>
      <c r="S4809" s="91"/>
      <c r="T4809" s="91">
        <v>40</v>
      </c>
      <c r="U4809" s="91">
        <f t="shared" si="455"/>
        <v>40</v>
      </c>
      <c r="V4809" s="82" t="str">
        <f t="shared" si="453"/>
        <v>420121505921</v>
      </c>
      <c r="W4809" s="83">
        <f>VLOOKUP(V4809,Factors!$E$6:$H$5950,4,FALSE)</f>
        <v>0.1124</v>
      </c>
      <c r="X4809" t="str">
        <f>VLOOKUP(V4809,Factors!$E$6:$F$5950,2,FALSE)</f>
        <v>3-factor</v>
      </c>
      <c r="Y4809" s="92">
        <f t="shared" si="450"/>
        <v>4.4960000000000004</v>
      </c>
      <c r="Z4809" s="92">
        <f t="shared" si="451"/>
        <v>35.503999999999998</v>
      </c>
      <c r="AA4809" s="92">
        <f t="shared" si="452"/>
        <v>40</v>
      </c>
    </row>
    <row r="4810" spans="1:27" x14ac:dyDescent="0.25">
      <c r="A4810" t="s">
        <v>866</v>
      </c>
      <c r="B4810" t="s">
        <v>982</v>
      </c>
      <c r="C4810" t="s">
        <v>983</v>
      </c>
      <c r="D4810" t="s">
        <v>984</v>
      </c>
      <c r="E4810" t="s">
        <v>985</v>
      </c>
      <c r="F4810" t="str">
        <f t="shared" si="454"/>
        <v>2553</v>
      </c>
      <c r="G4810" t="s">
        <v>110</v>
      </c>
      <c r="H4810" t="s">
        <v>111</v>
      </c>
      <c r="I4810" s="91">
        <v>15185.61</v>
      </c>
      <c r="J4810" s="91">
        <v>16250</v>
      </c>
      <c r="K4810" s="91">
        <v>15748.49</v>
      </c>
      <c r="L4810" s="91">
        <v>16854.18</v>
      </c>
      <c r="M4810" s="91">
        <v>13270.67</v>
      </c>
      <c r="N4810" s="91">
        <v>15149.75</v>
      </c>
      <c r="O4810" s="91">
        <v>15231.03</v>
      </c>
      <c r="P4810" s="91">
        <v>16542.900000000001</v>
      </c>
      <c r="Q4810" s="91">
        <v>13761.26</v>
      </c>
      <c r="R4810" s="91">
        <v>16854.18</v>
      </c>
      <c r="S4810" s="91">
        <v>12944.89</v>
      </c>
      <c r="T4810" s="91">
        <v>13721.87</v>
      </c>
      <c r="U4810" s="91">
        <f t="shared" si="455"/>
        <v>181514.83000000002</v>
      </c>
      <c r="V4810" s="82" t="str">
        <f t="shared" si="453"/>
        <v>420122553921</v>
      </c>
      <c r="W4810" s="83">
        <f>VLOOKUP(V4810,Factors!$E$6:$H$5950,4,FALSE)</f>
        <v>0.1124</v>
      </c>
      <c r="X4810" t="str">
        <f>VLOOKUP(V4810,Factors!$E$6:$F$5950,2,FALSE)</f>
        <v>3-factor</v>
      </c>
      <c r="Y4810" s="92">
        <f t="shared" si="450"/>
        <v>20402.266892000003</v>
      </c>
      <c r="Z4810" s="92">
        <f t="shared" si="451"/>
        <v>161112.563108</v>
      </c>
      <c r="AA4810" s="92">
        <f t="shared" si="452"/>
        <v>181514.83000000002</v>
      </c>
    </row>
    <row r="4811" spans="1:27" x14ac:dyDescent="0.25">
      <c r="A4811" t="s">
        <v>866</v>
      </c>
      <c r="B4811" t="s">
        <v>982</v>
      </c>
      <c r="C4811" t="s">
        <v>983</v>
      </c>
      <c r="D4811" t="s">
        <v>984</v>
      </c>
      <c r="E4811" t="s">
        <v>985</v>
      </c>
      <c r="F4811" t="str">
        <f t="shared" si="454"/>
        <v>2553</v>
      </c>
      <c r="G4811" t="s">
        <v>112</v>
      </c>
      <c r="H4811" t="s">
        <v>113</v>
      </c>
      <c r="I4811" s="91"/>
      <c r="J4811" s="91"/>
      <c r="K4811" s="91"/>
      <c r="L4811" s="91"/>
      <c r="M4811" s="91"/>
      <c r="N4811" s="91"/>
      <c r="O4811" s="91"/>
      <c r="P4811" s="91"/>
      <c r="Q4811" s="91">
        <v>158.15</v>
      </c>
      <c r="R4811" s="91"/>
      <c r="S4811" s="91"/>
      <c r="T4811" s="91"/>
      <c r="U4811" s="91">
        <f t="shared" si="455"/>
        <v>158.15</v>
      </c>
      <c r="V4811" s="82" t="str">
        <f t="shared" si="453"/>
        <v>420122553921</v>
      </c>
      <c r="W4811" s="83">
        <f>VLOOKUP(V4811,Factors!$E$6:$H$5950,4,FALSE)</f>
        <v>0.1124</v>
      </c>
      <c r="X4811" t="str">
        <f>VLOOKUP(V4811,Factors!$E$6:$F$5950,2,FALSE)</f>
        <v>3-factor</v>
      </c>
      <c r="Y4811" s="92">
        <f t="shared" si="450"/>
        <v>17.776060000000001</v>
      </c>
      <c r="Z4811" s="92">
        <f t="shared" si="451"/>
        <v>140.37394</v>
      </c>
      <c r="AA4811" s="92">
        <f t="shared" si="452"/>
        <v>158.15</v>
      </c>
    </row>
    <row r="4812" spans="1:27" x14ac:dyDescent="0.25">
      <c r="A4812" t="s">
        <v>866</v>
      </c>
      <c r="B4812" t="s">
        <v>982</v>
      </c>
      <c r="C4812" t="s">
        <v>983</v>
      </c>
      <c r="D4812" t="s">
        <v>984</v>
      </c>
      <c r="E4812" t="s">
        <v>985</v>
      </c>
      <c r="F4812" t="str">
        <f t="shared" si="454"/>
        <v>2553</v>
      </c>
      <c r="G4812" t="s">
        <v>88</v>
      </c>
      <c r="H4812" t="s">
        <v>89</v>
      </c>
      <c r="I4812" s="91">
        <v>2188.88</v>
      </c>
      <c r="J4812" s="91">
        <v>2188.88</v>
      </c>
      <c r="K4812" s="91">
        <v>2270.2600000000002</v>
      </c>
      <c r="L4812" s="91">
        <v>2270.2600000000002</v>
      </c>
      <c r="M4812" s="91">
        <v>2270.25</v>
      </c>
      <c r="N4812" s="91">
        <v>2270.27</v>
      </c>
      <c r="O4812" s="91">
        <v>2270.27</v>
      </c>
      <c r="P4812" s="91">
        <v>2270.2600000000002</v>
      </c>
      <c r="Q4812" s="91">
        <v>2270.27</v>
      </c>
      <c r="R4812" s="91">
        <v>2270.2600000000002</v>
      </c>
      <c r="S4812" s="91">
        <v>2270.25</v>
      </c>
      <c r="T4812" s="91">
        <v>2270.2600000000002</v>
      </c>
      <c r="U4812" s="91">
        <f t="shared" si="455"/>
        <v>27080.370000000003</v>
      </c>
      <c r="V4812" s="82" t="str">
        <f t="shared" si="453"/>
        <v>420122553921</v>
      </c>
      <c r="W4812" s="83">
        <f>VLOOKUP(V4812,Factors!$E$6:$H$5950,4,FALSE)</f>
        <v>0.1124</v>
      </c>
      <c r="X4812" t="str">
        <f>VLOOKUP(V4812,Factors!$E$6:$F$5950,2,FALSE)</f>
        <v>3-factor</v>
      </c>
      <c r="Y4812" s="92">
        <f t="shared" si="450"/>
        <v>3043.8335880000004</v>
      </c>
      <c r="Z4812" s="92">
        <f t="shared" si="451"/>
        <v>24036.536412000001</v>
      </c>
      <c r="AA4812" s="92">
        <f t="shared" si="452"/>
        <v>27080.370000000003</v>
      </c>
    </row>
    <row r="4813" spans="1:27" x14ac:dyDescent="0.25">
      <c r="A4813" t="s">
        <v>866</v>
      </c>
      <c r="B4813" t="s">
        <v>982</v>
      </c>
      <c r="C4813" t="s">
        <v>983</v>
      </c>
      <c r="D4813" t="s">
        <v>984</v>
      </c>
      <c r="E4813" t="s">
        <v>985</v>
      </c>
      <c r="F4813" t="str">
        <f t="shared" si="454"/>
        <v>2553</v>
      </c>
      <c r="G4813" t="s">
        <v>90</v>
      </c>
      <c r="H4813" t="s">
        <v>91</v>
      </c>
      <c r="I4813" s="91">
        <v>8503.6200000000008</v>
      </c>
      <c r="J4813" s="91">
        <v>8503.6200000000008</v>
      </c>
      <c r="K4813" s="91">
        <v>8819.77</v>
      </c>
      <c r="L4813" s="91">
        <v>8819.7800000000007</v>
      </c>
      <c r="M4813" s="91">
        <v>8819.84</v>
      </c>
      <c r="N4813" s="91">
        <v>8819.77</v>
      </c>
      <c r="O4813" s="91">
        <v>8819.7800000000007</v>
      </c>
      <c r="P4813" s="91">
        <v>8819.7900000000009</v>
      </c>
      <c r="Q4813" s="91">
        <v>8819.76</v>
      </c>
      <c r="R4813" s="91">
        <v>8819.7800000000007</v>
      </c>
      <c r="S4813" s="91">
        <v>8819.75</v>
      </c>
      <c r="T4813" s="91">
        <v>8819.7800000000007</v>
      </c>
      <c r="U4813" s="91">
        <f t="shared" si="455"/>
        <v>105205.04</v>
      </c>
      <c r="V4813" s="82" t="str">
        <f t="shared" si="453"/>
        <v>420122553921</v>
      </c>
      <c r="W4813" s="83">
        <f>VLOOKUP(V4813,Factors!$E$6:$H$5950,4,FALSE)</f>
        <v>0.1124</v>
      </c>
      <c r="X4813" t="str">
        <f>VLOOKUP(V4813,Factors!$E$6:$F$5950,2,FALSE)</f>
        <v>3-factor</v>
      </c>
      <c r="Y4813" s="92">
        <f t="shared" si="450"/>
        <v>11825.046495999999</v>
      </c>
      <c r="Z4813" s="92">
        <f t="shared" si="451"/>
        <v>93379.993503999998</v>
      </c>
      <c r="AA4813" s="92">
        <f t="shared" si="452"/>
        <v>105205.04</v>
      </c>
    </row>
    <row r="4814" spans="1:27" x14ac:dyDescent="0.25">
      <c r="A4814" t="s">
        <v>866</v>
      </c>
      <c r="B4814" t="s">
        <v>982</v>
      </c>
      <c r="C4814" t="s">
        <v>983</v>
      </c>
      <c r="D4814" t="s">
        <v>984</v>
      </c>
      <c r="E4814" t="s">
        <v>985</v>
      </c>
      <c r="F4814" t="str">
        <f t="shared" si="454"/>
        <v>2553</v>
      </c>
      <c r="G4814" t="s">
        <v>118</v>
      </c>
      <c r="H4814" t="s">
        <v>119</v>
      </c>
      <c r="I4814" s="91"/>
      <c r="J4814" s="91"/>
      <c r="K4814" s="91"/>
      <c r="L4814" s="91"/>
      <c r="M4814" s="91"/>
      <c r="N4814" s="91"/>
      <c r="O4814" s="91">
        <v>1795</v>
      </c>
      <c r="P4814" s="91"/>
      <c r="Q4814" s="91"/>
      <c r="R4814" s="91"/>
      <c r="S4814" s="91"/>
      <c r="T4814" s="91"/>
      <c r="U4814" s="91">
        <f t="shared" si="455"/>
        <v>1795</v>
      </c>
      <c r="V4814" s="82" t="str">
        <f t="shared" si="453"/>
        <v>420122553921</v>
      </c>
      <c r="W4814" s="83">
        <f>VLOOKUP(V4814,Factors!$E$6:$H$5950,4,FALSE)</f>
        <v>0.1124</v>
      </c>
      <c r="X4814" t="str">
        <f>VLOOKUP(V4814,Factors!$E$6:$F$5950,2,FALSE)</f>
        <v>3-factor</v>
      </c>
      <c r="Y4814" s="92">
        <f t="shared" si="450"/>
        <v>201.75800000000001</v>
      </c>
      <c r="Z4814" s="92">
        <f t="shared" si="451"/>
        <v>1593.242</v>
      </c>
      <c r="AA4814" s="92">
        <f t="shared" si="452"/>
        <v>1795</v>
      </c>
    </row>
    <row r="4815" spans="1:27" x14ac:dyDescent="0.25">
      <c r="A4815" t="s">
        <v>866</v>
      </c>
      <c r="B4815" t="s">
        <v>982</v>
      </c>
      <c r="C4815" t="s">
        <v>983</v>
      </c>
      <c r="D4815" t="s">
        <v>984</v>
      </c>
      <c r="E4815" t="s">
        <v>985</v>
      </c>
      <c r="F4815" t="str">
        <f t="shared" si="454"/>
        <v>2553</v>
      </c>
      <c r="G4815" t="s">
        <v>130</v>
      </c>
      <c r="H4815" t="s">
        <v>131</v>
      </c>
      <c r="I4815" s="91"/>
      <c r="J4815" s="91"/>
      <c r="K4815" s="91"/>
      <c r="L4815" s="91"/>
      <c r="M4815" s="91"/>
      <c r="N4815" s="91"/>
      <c r="O4815" s="91"/>
      <c r="P4815" s="91">
        <v>9.5</v>
      </c>
      <c r="Q4815" s="91"/>
      <c r="R4815" s="91"/>
      <c r="S4815" s="91"/>
      <c r="T4815" s="91"/>
      <c r="U4815" s="91">
        <f t="shared" si="455"/>
        <v>9.5</v>
      </c>
      <c r="V4815" s="82" t="str">
        <f t="shared" si="453"/>
        <v>420122553921</v>
      </c>
      <c r="W4815" s="83">
        <f>VLOOKUP(V4815,Factors!$E$6:$H$5950,4,FALSE)</f>
        <v>0.1124</v>
      </c>
      <c r="X4815" t="str">
        <f>VLOOKUP(V4815,Factors!$E$6:$F$5950,2,FALSE)</f>
        <v>3-factor</v>
      </c>
      <c r="Y4815" s="92">
        <f t="shared" si="450"/>
        <v>1.0678000000000001</v>
      </c>
      <c r="Z4815" s="92">
        <f t="shared" si="451"/>
        <v>8.4321999999999999</v>
      </c>
      <c r="AA4815" s="92">
        <f t="shared" si="452"/>
        <v>9.5</v>
      </c>
    </row>
    <row r="4816" spans="1:27" x14ac:dyDescent="0.25">
      <c r="A4816" t="s">
        <v>866</v>
      </c>
      <c r="B4816" t="s">
        <v>982</v>
      </c>
      <c r="C4816" t="s">
        <v>983</v>
      </c>
      <c r="D4816" t="s">
        <v>984</v>
      </c>
      <c r="E4816" t="s">
        <v>985</v>
      </c>
      <c r="F4816" t="str">
        <f t="shared" si="454"/>
        <v>2553</v>
      </c>
      <c r="G4816" t="s">
        <v>102</v>
      </c>
      <c r="H4816" t="s">
        <v>103</v>
      </c>
      <c r="I4816" s="91">
        <v>89133</v>
      </c>
      <c r="J4816" s="91">
        <v>88335</v>
      </c>
      <c r="K4816" s="91">
        <v>109208</v>
      </c>
      <c r="L4816" s="91">
        <v>94133</v>
      </c>
      <c r="M4816" s="91">
        <v>88366</v>
      </c>
      <c r="N4816" s="91">
        <v>149819</v>
      </c>
      <c r="O4816" s="91">
        <v>100045</v>
      </c>
      <c r="P4816" s="91">
        <v>98593</v>
      </c>
      <c r="Q4816" s="91">
        <v>116932</v>
      </c>
      <c r="R4816" s="91">
        <v>97742</v>
      </c>
      <c r="S4816" s="91">
        <v>134638</v>
      </c>
      <c r="T4816" s="91">
        <v>98558</v>
      </c>
      <c r="U4816" s="91">
        <f t="shared" si="455"/>
        <v>1265502</v>
      </c>
      <c r="V4816" s="82" t="str">
        <f t="shared" si="453"/>
        <v>420122553921</v>
      </c>
      <c r="W4816" s="83">
        <f>VLOOKUP(V4816,Factors!$E$6:$H$5950,4,FALSE)</f>
        <v>0.1124</v>
      </c>
      <c r="X4816" t="str">
        <f>VLOOKUP(V4816,Factors!$E$6:$F$5950,2,FALSE)</f>
        <v>3-factor</v>
      </c>
      <c r="Y4816" s="92">
        <f t="shared" si="450"/>
        <v>142242.42480000001</v>
      </c>
      <c r="Z4816" s="92">
        <f t="shared" si="451"/>
        <v>1123259.5752000001</v>
      </c>
      <c r="AA4816" s="92">
        <f t="shared" si="452"/>
        <v>1265502</v>
      </c>
    </row>
    <row r="4817" spans="1:27" x14ac:dyDescent="0.25">
      <c r="A4817" t="s">
        <v>866</v>
      </c>
      <c r="B4817" t="s">
        <v>982</v>
      </c>
      <c r="C4817" t="s">
        <v>983</v>
      </c>
      <c r="D4817" t="s">
        <v>984</v>
      </c>
      <c r="E4817" t="s">
        <v>985</v>
      </c>
      <c r="F4817" t="str">
        <f t="shared" si="454"/>
        <v>2553</v>
      </c>
      <c r="G4817" t="s">
        <v>144</v>
      </c>
      <c r="H4817" t="s">
        <v>145</v>
      </c>
      <c r="I4817" s="91"/>
      <c r="J4817" s="91"/>
      <c r="K4817" s="91"/>
      <c r="L4817" s="91"/>
      <c r="M4817" s="91">
        <v>93.57</v>
      </c>
      <c r="N4817" s="91">
        <v>199.02</v>
      </c>
      <c r="O4817" s="91"/>
      <c r="P4817" s="91"/>
      <c r="Q4817" s="91">
        <v>39.72</v>
      </c>
      <c r="R4817" s="91"/>
      <c r="S4817" s="91"/>
      <c r="T4817" s="91"/>
      <c r="U4817" s="91">
        <f t="shared" si="455"/>
        <v>332.31000000000006</v>
      </c>
      <c r="V4817" s="82" t="str">
        <f t="shared" si="453"/>
        <v>420122553921</v>
      </c>
      <c r="W4817" s="83">
        <f>VLOOKUP(V4817,Factors!$E$6:$H$5950,4,FALSE)</f>
        <v>0.1124</v>
      </c>
      <c r="X4817" t="str">
        <f>VLOOKUP(V4817,Factors!$E$6:$F$5950,2,FALSE)</f>
        <v>3-factor</v>
      </c>
      <c r="Y4817" s="92">
        <f t="shared" si="450"/>
        <v>37.351644000000007</v>
      </c>
      <c r="Z4817" s="92">
        <f t="shared" si="451"/>
        <v>294.95835600000004</v>
      </c>
      <c r="AA4817" s="92">
        <f t="shared" si="452"/>
        <v>332.31000000000006</v>
      </c>
    </row>
    <row r="4818" spans="1:27" x14ac:dyDescent="0.25">
      <c r="A4818" t="s">
        <v>866</v>
      </c>
      <c r="B4818" t="s">
        <v>982</v>
      </c>
      <c r="C4818" t="s">
        <v>983</v>
      </c>
      <c r="D4818" t="s">
        <v>984</v>
      </c>
      <c r="E4818" t="s">
        <v>985</v>
      </c>
      <c r="F4818" t="str">
        <f t="shared" si="454"/>
        <v>2553</v>
      </c>
      <c r="G4818" t="s">
        <v>146</v>
      </c>
      <c r="H4818" t="s">
        <v>147</v>
      </c>
      <c r="I4818" s="91"/>
      <c r="J4818" s="91"/>
      <c r="K4818" s="91"/>
      <c r="L4818" s="91"/>
      <c r="M4818" s="91"/>
      <c r="N4818" s="91"/>
      <c r="O4818" s="91"/>
      <c r="P4818" s="91">
        <v>19.82</v>
      </c>
      <c r="Q4818" s="91">
        <v>961.12</v>
      </c>
      <c r="R4818" s="91"/>
      <c r="S4818" s="91"/>
      <c r="T4818" s="91"/>
      <c r="U4818" s="91">
        <f t="shared" si="455"/>
        <v>980.94</v>
      </c>
      <c r="V4818" s="82" t="str">
        <f t="shared" si="453"/>
        <v>420122553921</v>
      </c>
      <c r="W4818" s="83">
        <f>VLOOKUP(V4818,Factors!$E$6:$H$5950,4,FALSE)</f>
        <v>0.1124</v>
      </c>
      <c r="X4818" t="str">
        <f>VLOOKUP(V4818,Factors!$E$6:$F$5950,2,FALSE)</f>
        <v>3-factor</v>
      </c>
      <c r="Y4818" s="92">
        <f t="shared" ref="Y4818:Y4881" si="456">U4818*W4818</f>
        <v>110.25765600000001</v>
      </c>
      <c r="Z4818" s="92">
        <f t="shared" ref="Z4818:Z4881" si="457">U4818-Y4818</f>
        <v>870.68234400000006</v>
      </c>
      <c r="AA4818" s="92">
        <f t="shared" ref="AA4818:AA4881" si="458">Y4818+Z4818</f>
        <v>980.94</v>
      </c>
    </row>
    <row r="4819" spans="1:27" x14ac:dyDescent="0.25">
      <c r="A4819" t="s">
        <v>866</v>
      </c>
      <c r="B4819" t="s">
        <v>982</v>
      </c>
      <c r="C4819" t="s">
        <v>983</v>
      </c>
      <c r="D4819" t="s">
        <v>984</v>
      </c>
      <c r="E4819" t="s">
        <v>985</v>
      </c>
      <c r="F4819" t="str">
        <f t="shared" si="454"/>
        <v>2553</v>
      </c>
      <c r="G4819" t="s">
        <v>166</v>
      </c>
      <c r="H4819" t="s">
        <v>167</v>
      </c>
      <c r="I4819" s="91">
        <v>-451.28</v>
      </c>
      <c r="J4819" s="91">
        <v>-284.39999999999998</v>
      </c>
      <c r="K4819" s="91">
        <v>-903.25</v>
      </c>
      <c r="L4819" s="91">
        <v>-1705.03</v>
      </c>
      <c r="M4819" s="91">
        <v>-925.61</v>
      </c>
      <c r="N4819" s="91">
        <v>-1255.45</v>
      </c>
      <c r="O4819" s="91">
        <v>-1071.76</v>
      </c>
      <c r="P4819" s="91">
        <v>-3604.93</v>
      </c>
      <c r="Q4819" s="91">
        <v>-3508.46</v>
      </c>
      <c r="R4819" s="91">
        <v>-2462.1799999999998</v>
      </c>
      <c r="S4819" s="91">
        <v>-1266.6600000000001</v>
      </c>
      <c r="T4819" s="91">
        <v>-1266.6600000000001</v>
      </c>
      <c r="U4819" s="91">
        <f t="shared" si="455"/>
        <v>-18705.669999999998</v>
      </c>
      <c r="V4819" s="82" t="str">
        <f t="shared" si="453"/>
        <v>420122553921</v>
      </c>
      <c r="W4819" s="83">
        <f>VLOOKUP(V4819,Factors!$E$6:$H$5950,4,FALSE)</f>
        <v>0.1124</v>
      </c>
      <c r="X4819" t="str">
        <f>VLOOKUP(V4819,Factors!$E$6:$F$5950,2,FALSE)</f>
        <v>3-factor</v>
      </c>
      <c r="Y4819" s="92">
        <f t="shared" si="456"/>
        <v>-2102.517308</v>
      </c>
      <c r="Z4819" s="92">
        <f t="shared" si="457"/>
        <v>-16603.152692</v>
      </c>
      <c r="AA4819" s="92">
        <f t="shared" si="458"/>
        <v>-18705.669999999998</v>
      </c>
    </row>
    <row r="4820" spans="1:27" x14ac:dyDescent="0.25">
      <c r="A4820" t="s">
        <v>866</v>
      </c>
      <c r="B4820" t="s">
        <v>982</v>
      </c>
      <c r="C4820" t="s">
        <v>983</v>
      </c>
      <c r="D4820" t="s">
        <v>869</v>
      </c>
      <c r="E4820" t="s">
        <v>870</v>
      </c>
      <c r="F4820" t="str">
        <f t="shared" si="454"/>
        <v>2966</v>
      </c>
      <c r="G4820" t="s">
        <v>102</v>
      </c>
      <c r="H4820" t="s">
        <v>103</v>
      </c>
      <c r="I4820" s="91"/>
      <c r="J4820" s="91"/>
      <c r="K4820" s="91"/>
      <c r="L4820" s="91"/>
      <c r="M4820" s="91"/>
      <c r="N4820" s="91"/>
      <c r="O4820" s="91"/>
      <c r="P4820" s="91"/>
      <c r="Q4820" s="91"/>
      <c r="R4820" s="91"/>
      <c r="S4820" s="91">
        <v>80600</v>
      </c>
      <c r="T4820" s="91">
        <v>39400</v>
      </c>
      <c r="U4820" s="91">
        <f t="shared" si="455"/>
        <v>120000</v>
      </c>
      <c r="V4820" s="82" t="str">
        <f t="shared" si="453"/>
        <v>420122966921</v>
      </c>
      <c r="W4820" s="83">
        <f>VLOOKUP(V4820,Factors!$E$6:$H$5950,4,FALSE)</f>
        <v>0.1124</v>
      </c>
      <c r="X4820" t="str">
        <f>VLOOKUP(V4820,Factors!$E$6:$F$5950,2,FALSE)</f>
        <v>3-factor</v>
      </c>
      <c r="Y4820" s="92">
        <f t="shared" si="456"/>
        <v>13488</v>
      </c>
      <c r="Z4820" s="92">
        <f t="shared" si="457"/>
        <v>106512</v>
      </c>
      <c r="AA4820" s="92">
        <f t="shared" si="458"/>
        <v>120000</v>
      </c>
    </row>
    <row r="4821" spans="1:27" x14ac:dyDescent="0.25">
      <c r="A4821" t="s">
        <v>866</v>
      </c>
      <c r="B4821" t="s">
        <v>845</v>
      </c>
      <c r="C4821" t="s">
        <v>846</v>
      </c>
      <c r="D4821" t="s">
        <v>867</v>
      </c>
      <c r="E4821" t="s">
        <v>868</v>
      </c>
      <c r="F4821" t="str">
        <f t="shared" si="454"/>
        <v>1505</v>
      </c>
      <c r="G4821" t="s">
        <v>110</v>
      </c>
      <c r="H4821" t="s">
        <v>111</v>
      </c>
      <c r="I4821" s="91">
        <v>27156.63</v>
      </c>
      <c r="J4821" s="91">
        <v>30815.43</v>
      </c>
      <c r="K4821" s="91">
        <v>29315.919999999998</v>
      </c>
      <c r="L4821" s="91">
        <v>31883.06</v>
      </c>
      <c r="M4821" s="91">
        <v>29657.13</v>
      </c>
      <c r="N4821" s="91">
        <v>26950.01</v>
      </c>
      <c r="O4821" s="91">
        <v>23069.17</v>
      </c>
      <c r="P4821" s="91">
        <v>19455.71</v>
      </c>
      <c r="Q4821" s="91">
        <v>19685.84</v>
      </c>
      <c r="R4821" s="91">
        <v>24583.69</v>
      </c>
      <c r="S4821" s="91">
        <v>27385.43</v>
      </c>
      <c r="T4821" s="91">
        <v>33025.370000000003</v>
      </c>
      <c r="U4821" s="91">
        <f t="shared" si="455"/>
        <v>322983.38999999996</v>
      </c>
      <c r="V4821" s="82" t="str">
        <f t="shared" si="453"/>
        <v>420141505921</v>
      </c>
      <c r="W4821" s="83">
        <f>VLOOKUP(V4821,Factors!$E$6:$H$5950,4,FALSE)</f>
        <v>0.1124</v>
      </c>
      <c r="X4821" t="str">
        <f>VLOOKUP(V4821,Factors!$E$6:$F$5950,2,FALSE)</f>
        <v>3-factor</v>
      </c>
      <c r="Y4821" s="92">
        <f t="shared" si="456"/>
        <v>36303.333035999996</v>
      </c>
      <c r="Z4821" s="92">
        <f t="shared" si="457"/>
        <v>286680.05696399999</v>
      </c>
      <c r="AA4821" s="92">
        <f t="shared" si="458"/>
        <v>322983.39</v>
      </c>
    </row>
    <row r="4822" spans="1:27" x14ac:dyDescent="0.25">
      <c r="A4822" t="s">
        <v>866</v>
      </c>
      <c r="B4822" t="s">
        <v>845</v>
      </c>
      <c r="C4822" t="s">
        <v>846</v>
      </c>
      <c r="D4822" t="s">
        <v>867</v>
      </c>
      <c r="E4822" t="s">
        <v>868</v>
      </c>
      <c r="F4822" t="str">
        <f t="shared" si="454"/>
        <v>1505</v>
      </c>
      <c r="G4822" t="s">
        <v>112</v>
      </c>
      <c r="H4822" t="s">
        <v>113</v>
      </c>
      <c r="I4822" s="91"/>
      <c r="J4822" s="91"/>
      <c r="K4822" s="91">
        <v>8779.9500000000007</v>
      </c>
      <c r="L4822" s="91"/>
      <c r="M4822" s="91"/>
      <c r="N4822" s="91"/>
      <c r="O4822" s="91"/>
      <c r="P4822" s="91"/>
      <c r="Q4822" s="91"/>
      <c r="R4822" s="91"/>
      <c r="S4822" s="91"/>
      <c r="T4822" s="91"/>
      <c r="U4822" s="91">
        <f t="shared" si="455"/>
        <v>8779.9500000000007</v>
      </c>
      <c r="V4822" s="82" t="str">
        <f t="shared" si="453"/>
        <v>420141505921</v>
      </c>
      <c r="W4822" s="83">
        <f>VLOOKUP(V4822,Factors!$E$6:$H$5950,4,FALSE)</f>
        <v>0.1124</v>
      </c>
      <c r="X4822" t="str">
        <f>VLOOKUP(V4822,Factors!$E$6:$F$5950,2,FALSE)</f>
        <v>3-factor</v>
      </c>
      <c r="Y4822" s="92">
        <f t="shared" si="456"/>
        <v>986.86638000000005</v>
      </c>
      <c r="Z4822" s="92">
        <f t="shared" si="457"/>
        <v>7793.0836200000003</v>
      </c>
      <c r="AA4822" s="92">
        <f t="shared" si="458"/>
        <v>8779.9500000000007</v>
      </c>
    </row>
    <row r="4823" spans="1:27" x14ac:dyDescent="0.25">
      <c r="A4823" t="s">
        <v>866</v>
      </c>
      <c r="B4823" t="s">
        <v>845</v>
      </c>
      <c r="C4823" t="s">
        <v>846</v>
      </c>
      <c r="D4823" t="s">
        <v>867</v>
      </c>
      <c r="E4823" t="s">
        <v>868</v>
      </c>
      <c r="F4823" t="str">
        <f t="shared" si="454"/>
        <v>1505</v>
      </c>
      <c r="G4823" t="s">
        <v>88</v>
      </c>
      <c r="H4823" t="s">
        <v>89</v>
      </c>
      <c r="I4823" s="91">
        <v>4198.3</v>
      </c>
      <c r="J4823" s="91">
        <v>4198.32</v>
      </c>
      <c r="K4823" s="91">
        <v>4292.46</v>
      </c>
      <c r="L4823" s="91">
        <v>4292.43</v>
      </c>
      <c r="M4823" s="91">
        <v>4292.46</v>
      </c>
      <c r="N4823" s="91">
        <v>3688.84</v>
      </c>
      <c r="O4823" s="91">
        <v>3270.96</v>
      </c>
      <c r="P4823" s="91">
        <v>3270.98</v>
      </c>
      <c r="Q4823" s="91">
        <v>3270.94</v>
      </c>
      <c r="R4823" s="91">
        <v>3311.42</v>
      </c>
      <c r="S4823" s="91">
        <v>4241.92</v>
      </c>
      <c r="T4823" s="91">
        <v>5291.47</v>
      </c>
      <c r="U4823" s="91">
        <f t="shared" si="455"/>
        <v>47620.499999999993</v>
      </c>
      <c r="V4823" s="82" t="str">
        <f t="shared" si="453"/>
        <v>420141505921</v>
      </c>
      <c r="W4823" s="83">
        <f>VLOOKUP(V4823,Factors!$E$6:$H$5950,4,FALSE)</f>
        <v>0.1124</v>
      </c>
      <c r="X4823" t="str">
        <f>VLOOKUP(V4823,Factors!$E$6:$F$5950,2,FALSE)</f>
        <v>3-factor</v>
      </c>
      <c r="Y4823" s="92">
        <f t="shared" si="456"/>
        <v>5352.5441999999994</v>
      </c>
      <c r="Z4823" s="92">
        <f t="shared" si="457"/>
        <v>42267.955799999996</v>
      </c>
      <c r="AA4823" s="92">
        <f t="shared" si="458"/>
        <v>47620.499999999993</v>
      </c>
    </row>
    <row r="4824" spans="1:27" x14ac:dyDescent="0.25">
      <c r="A4824" t="s">
        <v>866</v>
      </c>
      <c r="B4824" t="s">
        <v>845</v>
      </c>
      <c r="C4824" t="s">
        <v>846</v>
      </c>
      <c r="D4824" t="s">
        <v>867</v>
      </c>
      <c r="E4824" t="s">
        <v>868</v>
      </c>
      <c r="F4824" t="str">
        <f t="shared" si="454"/>
        <v>1505</v>
      </c>
      <c r="G4824" t="s">
        <v>90</v>
      </c>
      <c r="H4824" t="s">
        <v>91</v>
      </c>
      <c r="I4824" s="91">
        <v>16310.1</v>
      </c>
      <c r="J4824" s="91">
        <v>16310.14</v>
      </c>
      <c r="K4824" s="91">
        <v>16675.8</v>
      </c>
      <c r="L4824" s="91">
        <v>16675.830000000002</v>
      </c>
      <c r="M4824" s="91">
        <v>16675.830000000002</v>
      </c>
      <c r="N4824" s="91">
        <v>14330.88</v>
      </c>
      <c r="O4824" s="91">
        <v>12707.47</v>
      </c>
      <c r="P4824" s="91">
        <v>12707.49</v>
      </c>
      <c r="Q4824" s="91">
        <v>12707.47</v>
      </c>
      <c r="R4824" s="91">
        <v>12864.63</v>
      </c>
      <c r="S4824" s="91">
        <v>16479.580000000002</v>
      </c>
      <c r="T4824" s="91">
        <v>20556.97</v>
      </c>
      <c r="U4824" s="91">
        <f t="shared" si="455"/>
        <v>185002.19000000003</v>
      </c>
      <c r="V4824" s="82" t="str">
        <f t="shared" si="453"/>
        <v>420141505921</v>
      </c>
      <c r="W4824" s="83">
        <f>VLOOKUP(V4824,Factors!$E$6:$H$5950,4,FALSE)</f>
        <v>0.1124</v>
      </c>
      <c r="X4824" t="str">
        <f>VLOOKUP(V4824,Factors!$E$6:$F$5950,2,FALSE)</f>
        <v>3-factor</v>
      </c>
      <c r="Y4824" s="92">
        <f t="shared" si="456"/>
        <v>20794.246156000005</v>
      </c>
      <c r="Z4824" s="92">
        <f t="shared" si="457"/>
        <v>164207.94384400002</v>
      </c>
      <c r="AA4824" s="92">
        <f t="shared" si="458"/>
        <v>185002.19000000003</v>
      </c>
    </row>
    <row r="4825" spans="1:27" x14ac:dyDescent="0.25">
      <c r="A4825" t="s">
        <v>866</v>
      </c>
      <c r="B4825" t="s">
        <v>845</v>
      </c>
      <c r="C4825" t="s">
        <v>846</v>
      </c>
      <c r="D4825" t="s">
        <v>867</v>
      </c>
      <c r="E4825" t="s">
        <v>868</v>
      </c>
      <c r="F4825" t="str">
        <f t="shared" si="454"/>
        <v>1505</v>
      </c>
      <c r="G4825" t="s">
        <v>118</v>
      </c>
      <c r="H4825" t="s">
        <v>119</v>
      </c>
      <c r="I4825" s="91"/>
      <c r="J4825" s="91"/>
      <c r="K4825" s="91"/>
      <c r="L4825" s="91"/>
      <c r="M4825" s="91">
        <v>987</v>
      </c>
      <c r="N4825" s="91">
        <v>329</v>
      </c>
      <c r="O4825" s="91">
        <v>2890</v>
      </c>
      <c r="P4825" s="91"/>
      <c r="Q4825" s="91"/>
      <c r="R4825" s="91"/>
      <c r="S4825" s="91">
        <v>375</v>
      </c>
      <c r="T4825" s="91"/>
      <c r="U4825" s="91">
        <f t="shared" si="455"/>
        <v>4581</v>
      </c>
      <c r="V4825" s="82" t="str">
        <f t="shared" si="453"/>
        <v>420141505921</v>
      </c>
      <c r="W4825" s="83">
        <f>VLOOKUP(V4825,Factors!$E$6:$H$5950,4,FALSE)</f>
        <v>0.1124</v>
      </c>
      <c r="X4825" t="str">
        <f>VLOOKUP(V4825,Factors!$E$6:$F$5950,2,FALSE)</f>
        <v>3-factor</v>
      </c>
      <c r="Y4825" s="92">
        <f t="shared" si="456"/>
        <v>514.90440000000001</v>
      </c>
      <c r="Z4825" s="92">
        <f t="shared" si="457"/>
        <v>4066.0956000000001</v>
      </c>
      <c r="AA4825" s="92">
        <f t="shared" si="458"/>
        <v>4581</v>
      </c>
    </row>
    <row r="4826" spans="1:27" x14ac:dyDescent="0.25">
      <c r="A4826" t="s">
        <v>866</v>
      </c>
      <c r="B4826" t="s">
        <v>845</v>
      </c>
      <c r="C4826" t="s">
        <v>846</v>
      </c>
      <c r="D4826" t="s">
        <v>867</v>
      </c>
      <c r="E4826" t="s">
        <v>868</v>
      </c>
      <c r="F4826" t="str">
        <f t="shared" si="454"/>
        <v>1505</v>
      </c>
      <c r="G4826" t="s">
        <v>120</v>
      </c>
      <c r="H4826" t="s">
        <v>121</v>
      </c>
      <c r="I4826" s="91"/>
      <c r="J4826" s="91"/>
      <c r="K4826" s="91"/>
      <c r="L4826" s="91"/>
      <c r="M4826" s="91"/>
      <c r="N4826" s="91"/>
      <c r="O4826" s="91"/>
      <c r="P4826" s="91"/>
      <c r="Q4826" s="91"/>
      <c r="R4826" s="91"/>
      <c r="S4826" s="91">
        <v>202.2</v>
      </c>
      <c r="T4826" s="91"/>
      <c r="U4826" s="91">
        <f t="shared" si="455"/>
        <v>202.2</v>
      </c>
      <c r="V4826" s="82" t="str">
        <f t="shared" si="453"/>
        <v>420141505921</v>
      </c>
      <c r="W4826" s="83">
        <f>VLOOKUP(V4826,Factors!$E$6:$H$5950,4,FALSE)</f>
        <v>0.1124</v>
      </c>
      <c r="X4826" t="str">
        <f>VLOOKUP(V4826,Factors!$E$6:$F$5950,2,FALSE)</f>
        <v>3-factor</v>
      </c>
      <c r="Y4826" s="92">
        <f t="shared" si="456"/>
        <v>22.72728</v>
      </c>
      <c r="Z4826" s="92">
        <f t="shared" si="457"/>
        <v>179.47271999999998</v>
      </c>
      <c r="AA4826" s="92">
        <f t="shared" si="458"/>
        <v>202.2</v>
      </c>
    </row>
    <row r="4827" spans="1:27" x14ac:dyDescent="0.25">
      <c r="A4827" t="s">
        <v>866</v>
      </c>
      <c r="B4827" t="s">
        <v>845</v>
      </c>
      <c r="C4827" t="s">
        <v>846</v>
      </c>
      <c r="D4827" t="s">
        <v>867</v>
      </c>
      <c r="E4827" t="s">
        <v>868</v>
      </c>
      <c r="F4827" t="str">
        <f t="shared" si="454"/>
        <v>1505</v>
      </c>
      <c r="G4827" t="s">
        <v>94</v>
      </c>
      <c r="H4827" t="s">
        <v>95</v>
      </c>
      <c r="I4827" s="91"/>
      <c r="J4827" s="91"/>
      <c r="K4827" s="91"/>
      <c r="L4827" s="91"/>
      <c r="M4827" s="91"/>
      <c r="N4827" s="91"/>
      <c r="O4827" s="91"/>
      <c r="P4827" s="91">
        <v>8.5500000000000007</v>
      </c>
      <c r="Q4827" s="91"/>
      <c r="R4827" s="91"/>
      <c r="S4827" s="91"/>
      <c r="T4827" s="91"/>
      <c r="U4827" s="91">
        <f t="shared" si="455"/>
        <v>8.5500000000000007</v>
      </c>
      <c r="V4827" s="82" t="str">
        <f t="shared" si="453"/>
        <v>420141505921</v>
      </c>
      <c r="W4827" s="83">
        <f>VLOOKUP(V4827,Factors!$E$6:$H$5950,4,FALSE)</f>
        <v>0.1124</v>
      </c>
      <c r="X4827" t="str">
        <f>VLOOKUP(V4827,Factors!$E$6:$F$5950,2,FALSE)</f>
        <v>3-factor</v>
      </c>
      <c r="Y4827" s="92">
        <f t="shared" si="456"/>
        <v>0.9610200000000001</v>
      </c>
      <c r="Z4827" s="92">
        <f t="shared" si="457"/>
        <v>7.5889800000000003</v>
      </c>
      <c r="AA4827" s="92">
        <f t="shared" si="458"/>
        <v>8.5500000000000007</v>
      </c>
    </row>
    <row r="4828" spans="1:27" x14ac:dyDescent="0.25">
      <c r="A4828" t="s">
        <v>866</v>
      </c>
      <c r="B4828" t="s">
        <v>845</v>
      </c>
      <c r="C4828" t="s">
        <v>846</v>
      </c>
      <c r="D4828" t="s">
        <v>867</v>
      </c>
      <c r="E4828" t="s">
        <v>868</v>
      </c>
      <c r="F4828" t="str">
        <f t="shared" si="454"/>
        <v>1505</v>
      </c>
      <c r="G4828" t="s">
        <v>44</v>
      </c>
      <c r="H4828" t="s">
        <v>45</v>
      </c>
      <c r="I4828" s="91">
        <v>843.8</v>
      </c>
      <c r="J4828" s="91">
        <v>317.45</v>
      </c>
      <c r="K4828" s="91">
        <v>116.2</v>
      </c>
      <c r="L4828" s="91"/>
      <c r="M4828" s="91">
        <v>159.78</v>
      </c>
      <c r="N4828" s="91"/>
      <c r="O4828" s="91">
        <v>11176.2</v>
      </c>
      <c r="P4828" s="91">
        <v>27616</v>
      </c>
      <c r="Q4828" s="91">
        <v>17629.080000000002</v>
      </c>
      <c r="R4828" s="91">
        <v>25572</v>
      </c>
      <c r="S4828" s="91">
        <v>33193.25</v>
      </c>
      <c r="T4828" s="91">
        <v>17821</v>
      </c>
      <c r="U4828" s="91">
        <f t="shared" si="455"/>
        <v>134444.76</v>
      </c>
      <c r="V4828" s="82" t="str">
        <f t="shared" si="453"/>
        <v>420141505921</v>
      </c>
      <c r="W4828" s="83">
        <f>VLOOKUP(V4828,Factors!$E$6:$H$5950,4,FALSE)</f>
        <v>0.1124</v>
      </c>
      <c r="X4828" t="str">
        <f>VLOOKUP(V4828,Factors!$E$6:$F$5950,2,FALSE)</f>
        <v>3-factor</v>
      </c>
      <c r="Y4828" s="92">
        <f t="shared" si="456"/>
        <v>15111.591024000001</v>
      </c>
      <c r="Z4828" s="92">
        <f t="shared" si="457"/>
        <v>119333.16897600002</v>
      </c>
      <c r="AA4828" s="92">
        <f t="shared" si="458"/>
        <v>134444.76</v>
      </c>
    </row>
    <row r="4829" spans="1:27" x14ac:dyDescent="0.25">
      <c r="A4829" t="s">
        <v>866</v>
      </c>
      <c r="B4829" t="s">
        <v>845</v>
      </c>
      <c r="C4829" t="s">
        <v>846</v>
      </c>
      <c r="D4829" t="s">
        <v>867</v>
      </c>
      <c r="E4829" t="s">
        <v>868</v>
      </c>
      <c r="F4829" t="str">
        <f t="shared" si="454"/>
        <v>1505</v>
      </c>
      <c r="G4829" t="s">
        <v>98</v>
      </c>
      <c r="H4829" t="s">
        <v>99</v>
      </c>
      <c r="I4829" s="91"/>
      <c r="J4829" s="91"/>
      <c r="K4829" s="91"/>
      <c r="L4829" s="91">
        <v>205.56</v>
      </c>
      <c r="M4829" s="91"/>
      <c r="N4829" s="91"/>
      <c r="O4829" s="91"/>
      <c r="P4829" s="91"/>
      <c r="Q4829" s="91"/>
      <c r="R4829" s="91"/>
      <c r="S4829" s="91"/>
      <c r="T4829" s="91"/>
      <c r="U4829" s="91">
        <f t="shared" si="455"/>
        <v>205.56</v>
      </c>
      <c r="V4829" s="82" t="str">
        <f t="shared" si="453"/>
        <v>420141505921</v>
      </c>
      <c r="W4829" s="83">
        <f>VLOOKUP(V4829,Factors!$E$6:$H$5950,4,FALSE)</f>
        <v>0.1124</v>
      </c>
      <c r="X4829" t="str">
        <f>VLOOKUP(V4829,Factors!$E$6:$F$5950,2,FALSE)</f>
        <v>3-factor</v>
      </c>
      <c r="Y4829" s="92">
        <f t="shared" si="456"/>
        <v>23.104944</v>
      </c>
      <c r="Z4829" s="92">
        <f t="shared" si="457"/>
        <v>182.45505600000001</v>
      </c>
      <c r="AA4829" s="92">
        <f t="shared" si="458"/>
        <v>205.56</v>
      </c>
    </row>
    <row r="4830" spans="1:27" x14ac:dyDescent="0.25">
      <c r="A4830" t="s">
        <v>866</v>
      </c>
      <c r="B4830" t="s">
        <v>845</v>
      </c>
      <c r="C4830" t="s">
        <v>846</v>
      </c>
      <c r="D4830" t="s">
        <v>867</v>
      </c>
      <c r="E4830" t="s">
        <v>868</v>
      </c>
      <c r="F4830" t="str">
        <f t="shared" si="454"/>
        <v>1505</v>
      </c>
      <c r="G4830" t="s">
        <v>130</v>
      </c>
      <c r="H4830" t="s">
        <v>131</v>
      </c>
      <c r="I4830" s="91"/>
      <c r="J4830" s="91"/>
      <c r="K4830" s="91"/>
      <c r="L4830" s="91">
        <v>34</v>
      </c>
      <c r="M4830" s="91"/>
      <c r="N4830" s="91"/>
      <c r="O4830" s="91"/>
      <c r="P4830" s="91">
        <v>25.2</v>
      </c>
      <c r="Q4830" s="91"/>
      <c r="R4830" s="91"/>
      <c r="S4830" s="91"/>
      <c r="T4830" s="91"/>
      <c r="U4830" s="91">
        <f t="shared" si="455"/>
        <v>59.2</v>
      </c>
      <c r="V4830" s="82" t="str">
        <f t="shared" si="453"/>
        <v>420141505921</v>
      </c>
      <c r="W4830" s="83">
        <f>VLOOKUP(V4830,Factors!$E$6:$H$5950,4,FALSE)</f>
        <v>0.1124</v>
      </c>
      <c r="X4830" t="str">
        <f>VLOOKUP(V4830,Factors!$E$6:$F$5950,2,FALSE)</f>
        <v>3-factor</v>
      </c>
      <c r="Y4830" s="92">
        <f t="shared" si="456"/>
        <v>6.6540800000000004</v>
      </c>
      <c r="Z4830" s="92">
        <f t="shared" si="457"/>
        <v>52.545920000000002</v>
      </c>
      <c r="AA4830" s="92">
        <f t="shared" si="458"/>
        <v>59.2</v>
      </c>
    </row>
    <row r="4831" spans="1:27" x14ac:dyDescent="0.25">
      <c r="A4831" t="s">
        <v>866</v>
      </c>
      <c r="B4831" t="s">
        <v>845</v>
      </c>
      <c r="C4831" t="s">
        <v>846</v>
      </c>
      <c r="D4831" t="s">
        <v>867</v>
      </c>
      <c r="E4831" t="s">
        <v>868</v>
      </c>
      <c r="F4831" t="str">
        <f t="shared" si="454"/>
        <v>1505</v>
      </c>
      <c r="G4831" t="s">
        <v>199</v>
      </c>
      <c r="H4831" t="s">
        <v>200</v>
      </c>
      <c r="I4831" s="91">
        <v>19.3</v>
      </c>
      <c r="J4831" s="91">
        <v>22.8</v>
      </c>
      <c r="K4831" s="91">
        <v>7.65</v>
      </c>
      <c r="L4831" s="91">
        <v>58.62</v>
      </c>
      <c r="M4831" s="91"/>
      <c r="N4831" s="91"/>
      <c r="O4831" s="91">
        <v>67</v>
      </c>
      <c r="P4831" s="91"/>
      <c r="Q4831" s="91"/>
      <c r="R4831" s="91">
        <v>51</v>
      </c>
      <c r="S4831" s="91"/>
      <c r="T4831" s="91">
        <v>19</v>
      </c>
      <c r="U4831" s="91">
        <f t="shared" si="455"/>
        <v>245.37</v>
      </c>
      <c r="V4831" s="82" t="str">
        <f t="shared" si="453"/>
        <v>420141505921</v>
      </c>
      <c r="W4831" s="83">
        <f>VLOOKUP(V4831,Factors!$E$6:$H$5950,4,FALSE)</f>
        <v>0.1124</v>
      </c>
      <c r="X4831" t="str">
        <f>VLOOKUP(V4831,Factors!$E$6:$F$5950,2,FALSE)</f>
        <v>3-factor</v>
      </c>
      <c r="Y4831" s="92">
        <f t="shared" si="456"/>
        <v>27.579588000000001</v>
      </c>
      <c r="Z4831" s="92">
        <f t="shared" si="457"/>
        <v>217.790412</v>
      </c>
      <c r="AA4831" s="92">
        <f t="shared" si="458"/>
        <v>245.37</v>
      </c>
    </row>
    <row r="4832" spans="1:27" x14ac:dyDescent="0.25">
      <c r="A4832" t="s">
        <v>866</v>
      </c>
      <c r="B4832" t="s">
        <v>845</v>
      </c>
      <c r="C4832" t="s">
        <v>846</v>
      </c>
      <c r="D4832" t="s">
        <v>867</v>
      </c>
      <c r="E4832" t="s">
        <v>868</v>
      </c>
      <c r="F4832" t="str">
        <f t="shared" si="454"/>
        <v>1505</v>
      </c>
      <c r="G4832" t="s">
        <v>102</v>
      </c>
      <c r="H4832" t="s">
        <v>103</v>
      </c>
      <c r="I4832" s="91">
        <v>-1600</v>
      </c>
      <c r="J4832" s="91">
        <v>1600</v>
      </c>
      <c r="K4832" s="91"/>
      <c r="L4832" s="91"/>
      <c r="M4832" s="91"/>
      <c r="N4832" s="91">
        <v>1600</v>
      </c>
      <c r="O4832" s="91">
        <v>1600</v>
      </c>
      <c r="P4832" s="91">
        <v>-1600</v>
      </c>
      <c r="Q4832" s="91"/>
      <c r="R4832" s="91"/>
      <c r="S4832" s="91"/>
      <c r="T4832" s="91">
        <v>13237</v>
      </c>
      <c r="U4832" s="91">
        <f t="shared" si="455"/>
        <v>14837</v>
      </c>
      <c r="V4832" s="82" t="str">
        <f t="shared" si="453"/>
        <v>420141505921</v>
      </c>
      <c r="W4832" s="83">
        <f>VLOOKUP(V4832,Factors!$E$6:$H$5950,4,FALSE)</f>
        <v>0.1124</v>
      </c>
      <c r="X4832" t="str">
        <f>VLOOKUP(V4832,Factors!$E$6:$F$5950,2,FALSE)</f>
        <v>3-factor</v>
      </c>
      <c r="Y4832" s="92">
        <f t="shared" si="456"/>
        <v>1667.6787999999999</v>
      </c>
      <c r="Z4832" s="92">
        <f t="shared" si="457"/>
        <v>13169.3212</v>
      </c>
      <c r="AA4832" s="92">
        <f t="shared" si="458"/>
        <v>14837</v>
      </c>
    </row>
    <row r="4833" spans="1:27" x14ac:dyDescent="0.25">
      <c r="A4833" t="s">
        <v>866</v>
      </c>
      <c r="B4833" t="s">
        <v>845</v>
      </c>
      <c r="C4833" t="s">
        <v>846</v>
      </c>
      <c r="D4833" t="s">
        <v>867</v>
      </c>
      <c r="E4833" t="s">
        <v>868</v>
      </c>
      <c r="F4833" t="str">
        <f t="shared" si="454"/>
        <v>1505</v>
      </c>
      <c r="G4833" t="s">
        <v>314</v>
      </c>
      <c r="H4833" t="s">
        <v>315</v>
      </c>
      <c r="I4833" s="91">
        <v>2682.86</v>
      </c>
      <c r="J4833" s="91">
        <v>2682.86</v>
      </c>
      <c r="K4833" s="91">
        <v>2682.86</v>
      </c>
      <c r="L4833" s="91">
        <v>2682.86</v>
      </c>
      <c r="M4833" s="91">
        <v>2682.86</v>
      </c>
      <c r="N4833" s="91">
        <v>2682.86</v>
      </c>
      <c r="O4833" s="91">
        <v>2682.86</v>
      </c>
      <c r="P4833" s="91">
        <v>2682.86</v>
      </c>
      <c r="Q4833" s="91">
        <v>2682.86</v>
      </c>
      <c r="R4833" s="91">
        <v>2682.86</v>
      </c>
      <c r="S4833" s="91">
        <v>3476.1</v>
      </c>
      <c r="T4833" s="91">
        <v>3476.1</v>
      </c>
      <c r="U4833" s="91">
        <f t="shared" si="455"/>
        <v>33780.800000000003</v>
      </c>
      <c r="V4833" s="82" t="str">
        <f t="shared" si="453"/>
        <v>420141505921</v>
      </c>
      <c r="W4833" s="83">
        <f>VLOOKUP(V4833,Factors!$E$6:$H$5950,4,FALSE)</f>
        <v>0.1124</v>
      </c>
      <c r="X4833" t="str">
        <f>VLOOKUP(V4833,Factors!$E$6:$F$5950,2,FALSE)</f>
        <v>3-factor</v>
      </c>
      <c r="Y4833" s="92">
        <f t="shared" si="456"/>
        <v>3796.9619200000002</v>
      </c>
      <c r="Z4833" s="92">
        <f t="shared" si="457"/>
        <v>29983.838080000001</v>
      </c>
      <c r="AA4833" s="92">
        <f t="shared" si="458"/>
        <v>33780.800000000003</v>
      </c>
    </row>
    <row r="4834" spans="1:27" x14ac:dyDescent="0.25">
      <c r="A4834" t="s">
        <v>866</v>
      </c>
      <c r="B4834" t="s">
        <v>845</v>
      </c>
      <c r="C4834" t="s">
        <v>846</v>
      </c>
      <c r="D4834" t="s">
        <v>867</v>
      </c>
      <c r="E4834" t="s">
        <v>868</v>
      </c>
      <c r="F4834" t="str">
        <f t="shared" si="454"/>
        <v>1505</v>
      </c>
      <c r="G4834" t="s">
        <v>144</v>
      </c>
      <c r="H4834" t="s">
        <v>145</v>
      </c>
      <c r="I4834" s="91">
        <v>225.13</v>
      </c>
      <c r="J4834" s="91">
        <v>283.01</v>
      </c>
      <c r="K4834" s="91"/>
      <c r="L4834" s="91">
        <v>189.31</v>
      </c>
      <c r="M4834" s="91">
        <v>264.77999999999997</v>
      </c>
      <c r="N4834" s="91"/>
      <c r="O4834" s="91">
        <v>177.91</v>
      </c>
      <c r="P4834" s="91">
        <v>616.19000000000005</v>
      </c>
      <c r="Q4834" s="91">
        <v>153.85</v>
      </c>
      <c r="R4834" s="91">
        <v>141.21</v>
      </c>
      <c r="S4834" s="91">
        <v>258.33</v>
      </c>
      <c r="T4834" s="91">
        <v>206.21</v>
      </c>
      <c r="U4834" s="91">
        <f t="shared" si="455"/>
        <v>2515.9299999999998</v>
      </c>
      <c r="V4834" s="82" t="str">
        <f t="shared" si="453"/>
        <v>420141505921</v>
      </c>
      <c r="W4834" s="83">
        <f>VLOOKUP(V4834,Factors!$E$6:$H$5950,4,FALSE)</f>
        <v>0.1124</v>
      </c>
      <c r="X4834" t="str">
        <f>VLOOKUP(V4834,Factors!$E$6:$F$5950,2,FALSE)</f>
        <v>3-factor</v>
      </c>
      <c r="Y4834" s="92">
        <f t="shared" si="456"/>
        <v>282.79053199999998</v>
      </c>
      <c r="Z4834" s="92">
        <f t="shared" si="457"/>
        <v>2233.1394679999999</v>
      </c>
      <c r="AA4834" s="92">
        <f t="shared" si="458"/>
        <v>2515.9299999999998</v>
      </c>
    </row>
    <row r="4835" spans="1:27" x14ac:dyDescent="0.25">
      <c r="A4835" t="s">
        <v>866</v>
      </c>
      <c r="B4835" t="s">
        <v>845</v>
      </c>
      <c r="C4835" t="s">
        <v>846</v>
      </c>
      <c r="D4835" t="s">
        <v>867</v>
      </c>
      <c r="E4835" t="s">
        <v>868</v>
      </c>
      <c r="F4835" t="str">
        <f t="shared" si="454"/>
        <v>1505</v>
      </c>
      <c r="G4835" t="s">
        <v>146</v>
      </c>
      <c r="H4835" t="s">
        <v>147</v>
      </c>
      <c r="I4835" s="91"/>
      <c r="J4835" s="91"/>
      <c r="K4835" s="91"/>
      <c r="L4835" s="91"/>
      <c r="M4835" s="91"/>
      <c r="N4835" s="91"/>
      <c r="O4835" s="91">
        <v>545.1</v>
      </c>
      <c r="P4835" s="91">
        <v>1062.0899999999999</v>
      </c>
      <c r="Q4835" s="91">
        <v>1981.85</v>
      </c>
      <c r="R4835" s="91"/>
      <c r="S4835" s="91">
        <v>3199.33</v>
      </c>
      <c r="T4835" s="91">
        <v>329.7</v>
      </c>
      <c r="U4835" s="91">
        <f t="shared" si="455"/>
        <v>7118.07</v>
      </c>
      <c r="V4835" s="82" t="str">
        <f t="shared" si="453"/>
        <v>420141505921</v>
      </c>
      <c r="W4835" s="83">
        <f>VLOOKUP(V4835,Factors!$E$6:$H$5950,4,FALSE)</f>
        <v>0.1124</v>
      </c>
      <c r="X4835" t="str">
        <f>VLOOKUP(V4835,Factors!$E$6:$F$5950,2,FALSE)</f>
        <v>3-factor</v>
      </c>
      <c r="Y4835" s="92">
        <f t="shared" si="456"/>
        <v>800.07106799999997</v>
      </c>
      <c r="Z4835" s="92">
        <f t="shared" si="457"/>
        <v>6317.9989319999995</v>
      </c>
      <c r="AA4835" s="92">
        <f t="shared" si="458"/>
        <v>7118.07</v>
      </c>
    </row>
    <row r="4836" spans="1:27" x14ac:dyDescent="0.25">
      <c r="A4836" t="s">
        <v>866</v>
      </c>
      <c r="B4836" t="s">
        <v>845</v>
      </c>
      <c r="C4836" t="s">
        <v>846</v>
      </c>
      <c r="D4836" t="s">
        <v>867</v>
      </c>
      <c r="E4836" t="s">
        <v>868</v>
      </c>
      <c r="F4836" t="str">
        <f t="shared" si="454"/>
        <v>1505</v>
      </c>
      <c r="G4836" t="s">
        <v>148</v>
      </c>
      <c r="H4836" t="s">
        <v>149</v>
      </c>
      <c r="I4836" s="91"/>
      <c r="J4836" s="91"/>
      <c r="K4836" s="91"/>
      <c r="L4836" s="91"/>
      <c r="M4836" s="91"/>
      <c r="N4836" s="91"/>
      <c r="O4836" s="91"/>
      <c r="P4836" s="91"/>
      <c r="Q4836" s="91"/>
      <c r="R4836" s="91"/>
      <c r="S4836" s="91"/>
      <c r="T4836" s="91">
        <v>256.26</v>
      </c>
      <c r="U4836" s="91">
        <f t="shared" si="455"/>
        <v>256.26</v>
      </c>
      <c r="V4836" s="82" t="str">
        <f t="shared" si="453"/>
        <v>420141505921</v>
      </c>
      <c r="W4836" s="83">
        <f>VLOOKUP(V4836,Factors!$E$6:$H$5950,4,FALSE)</f>
        <v>0.1124</v>
      </c>
      <c r="X4836" t="str">
        <f>VLOOKUP(V4836,Factors!$E$6:$F$5950,2,FALSE)</f>
        <v>3-factor</v>
      </c>
      <c r="Y4836" s="92">
        <f t="shared" si="456"/>
        <v>28.803623999999999</v>
      </c>
      <c r="Z4836" s="92">
        <f t="shared" si="457"/>
        <v>227.45637599999998</v>
      </c>
      <c r="AA4836" s="92">
        <f t="shared" si="458"/>
        <v>256.26</v>
      </c>
    </row>
    <row r="4837" spans="1:27" x14ac:dyDescent="0.25">
      <c r="A4837" t="s">
        <v>866</v>
      </c>
      <c r="B4837" t="s">
        <v>845</v>
      </c>
      <c r="C4837" t="s">
        <v>846</v>
      </c>
      <c r="D4837" t="s">
        <v>867</v>
      </c>
      <c r="E4837" t="s">
        <v>868</v>
      </c>
      <c r="F4837" t="str">
        <f t="shared" si="454"/>
        <v>1505</v>
      </c>
      <c r="G4837" t="s">
        <v>150</v>
      </c>
      <c r="H4837" t="s">
        <v>151</v>
      </c>
      <c r="I4837" s="91"/>
      <c r="J4837" s="91"/>
      <c r="K4837" s="91"/>
      <c r="L4837" s="91">
        <v>1011.9</v>
      </c>
      <c r="M4837" s="91"/>
      <c r="N4837" s="91"/>
      <c r="O4837" s="91"/>
      <c r="P4837" s="91"/>
      <c r="Q4837" s="91"/>
      <c r="R4837" s="91"/>
      <c r="S4837" s="91"/>
      <c r="T4837" s="91">
        <v>219.8</v>
      </c>
      <c r="U4837" s="91">
        <f t="shared" si="455"/>
        <v>1231.7</v>
      </c>
      <c r="V4837" s="82" t="str">
        <f t="shared" si="453"/>
        <v>420141505921</v>
      </c>
      <c r="W4837" s="83">
        <f>VLOOKUP(V4837,Factors!$E$6:$H$5950,4,FALSE)</f>
        <v>0.1124</v>
      </c>
      <c r="X4837" t="str">
        <f>VLOOKUP(V4837,Factors!$E$6:$F$5950,2,FALSE)</f>
        <v>3-factor</v>
      </c>
      <c r="Y4837" s="92">
        <f t="shared" si="456"/>
        <v>138.44308000000001</v>
      </c>
      <c r="Z4837" s="92">
        <f t="shared" si="457"/>
        <v>1093.25692</v>
      </c>
      <c r="AA4837" s="92">
        <f t="shared" si="458"/>
        <v>1231.7</v>
      </c>
    </row>
    <row r="4838" spans="1:27" x14ac:dyDescent="0.25">
      <c r="A4838" t="s">
        <v>866</v>
      </c>
      <c r="B4838" t="s">
        <v>845</v>
      </c>
      <c r="C4838" t="s">
        <v>846</v>
      </c>
      <c r="D4838" t="s">
        <v>867</v>
      </c>
      <c r="E4838" t="s">
        <v>868</v>
      </c>
      <c r="F4838" t="str">
        <f t="shared" si="454"/>
        <v>1505</v>
      </c>
      <c r="G4838" t="s">
        <v>166</v>
      </c>
      <c r="H4838" t="s">
        <v>167</v>
      </c>
      <c r="I4838" s="91"/>
      <c r="J4838" s="91"/>
      <c r="K4838" s="91">
        <v>-1287.1199999999999</v>
      </c>
      <c r="L4838" s="91">
        <v>-5077.74</v>
      </c>
      <c r="M4838" s="91">
        <v>-9284.84</v>
      </c>
      <c r="N4838" s="91">
        <v>-2409.63</v>
      </c>
      <c r="O4838" s="91">
        <v>-301.91000000000003</v>
      </c>
      <c r="P4838" s="91">
        <v>-2274.59</v>
      </c>
      <c r="Q4838" s="91">
        <v>-8575.43</v>
      </c>
      <c r="R4838" s="91"/>
      <c r="S4838" s="91"/>
      <c r="T4838" s="91"/>
      <c r="U4838" s="91">
        <f t="shared" si="455"/>
        <v>-29211.260000000002</v>
      </c>
      <c r="V4838" s="82" t="str">
        <f t="shared" si="453"/>
        <v>420141505921</v>
      </c>
      <c r="W4838" s="83">
        <f>VLOOKUP(V4838,Factors!$E$6:$H$5950,4,FALSE)</f>
        <v>0.1124</v>
      </c>
      <c r="X4838" t="str">
        <f>VLOOKUP(V4838,Factors!$E$6:$F$5950,2,FALSE)</f>
        <v>3-factor</v>
      </c>
      <c r="Y4838" s="92">
        <f t="shared" si="456"/>
        <v>-3283.345624</v>
      </c>
      <c r="Z4838" s="92">
        <f t="shared" si="457"/>
        <v>-25927.914376000001</v>
      </c>
      <c r="AA4838" s="92">
        <f t="shared" si="458"/>
        <v>-29211.260000000002</v>
      </c>
    </row>
    <row r="4839" spans="1:27" x14ac:dyDescent="0.25">
      <c r="A4839" t="s">
        <v>866</v>
      </c>
      <c r="B4839" t="s">
        <v>182</v>
      </c>
      <c r="C4839" t="s">
        <v>183</v>
      </c>
      <c r="D4839" t="s">
        <v>867</v>
      </c>
      <c r="E4839" t="s">
        <v>868</v>
      </c>
      <c r="F4839" t="str">
        <f t="shared" si="454"/>
        <v>1505</v>
      </c>
      <c r="G4839" t="s">
        <v>110</v>
      </c>
      <c r="H4839" t="s">
        <v>111</v>
      </c>
      <c r="I4839" s="91">
        <v>26621.27</v>
      </c>
      <c r="J4839" s="91">
        <v>35672.85</v>
      </c>
      <c r="K4839" s="91">
        <v>27294.69</v>
      </c>
      <c r="L4839" s="91">
        <v>36781.879999999997</v>
      </c>
      <c r="M4839" s="91">
        <v>32186.51</v>
      </c>
      <c r="N4839" s="91">
        <v>35245.71</v>
      </c>
      <c r="O4839" s="91">
        <v>30943.1</v>
      </c>
      <c r="P4839" s="91">
        <v>31425.62</v>
      </c>
      <c r="Q4839" s="91">
        <v>31487.7</v>
      </c>
      <c r="R4839" s="91">
        <v>35153.69</v>
      </c>
      <c r="S4839" s="91">
        <v>32075.98</v>
      </c>
      <c r="T4839" s="91">
        <v>25754.19</v>
      </c>
      <c r="U4839" s="91">
        <f t="shared" si="455"/>
        <v>380643.19</v>
      </c>
      <c r="V4839" s="82" t="str">
        <f t="shared" si="453"/>
        <v>420161505921</v>
      </c>
      <c r="W4839" s="83">
        <f>VLOOKUP(V4839,Factors!$E$6:$H$5950,4,FALSE)</f>
        <v>0.1124</v>
      </c>
      <c r="X4839" t="str">
        <f>VLOOKUP(V4839,Factors!$E$6:$F$5950,2,FALSE)</f>
        <v>3-factor</v>
      </c>
      <c r="Y4839" s="92">
        <f t="shared" si="456"/>
        <v>42784.294556000001</v>
      </c>
      <c r="Z4839" s="92">
        <f t="shared" si="457"/>
        <v>337858.89544400002</v>
      </c>
      <c r="AA4839" s="92">
        <f t="shared" si="458"/>
        <v>380643.19</v>
      </c>
    </row>
    <row r="4840" spans="1:27" x14ac:dyDescent="0.25">
      <c r="A4840" t="s">
        <v>866</v>
      </c>
      <c r="B4840" t="s">
        <v>182</v>
      </c>
      <c r="C4840" t="s">
        <v>183</v>
      </c>
      <c r="D4840" t="s">
        <v>867</v>
      </c>
      <c r="E4840" t="s">
        <v>868</v>
      </c>
      <c r="F4840" t="str">
        <f t="shared" si="454"/>
        <v>1505</v>
      </c>
      <c r="G4840" t="s">
        <v>112</v>
      </c>
      <c r="H4840" t="s">
        <v>113</v>
      </c>
      <c r="I4840" s="91">
        <v>4000</v>
      </c>
      <c r="J4840" s="91"/>
      <c r="K4840" s="91"/>
      <c r="L4840" s="91"/>
      <c r="M4840" s="91"/>
      <c r="N4840" s="91"/>
      <c r="O4840" s="91"/>
      <c r="P4840" s="91"/>
      <c r="Q4840" s="91"/>
      <c r="R4840" s="91"/>
      <c r="S4840" s="91"/>
      <c r="T4840" s="91"/>
      <c r="U4840" s="91">
        <f t="shared" si="455"/>
        <v>4000</v>
      </c>
      <c r="V4840" s="82" t="str">
        <f t="shared" si="453"/>
        <v>420161505921</v>
      </c>
      <c r="W4840" s="83">
        <f>VLOOKUP(V4840,Factors!$E$6:$H$5950,4,FALSE)</f>
        <v>0.1124</v>
      </c>
      <c r="X4840" t="str">
        <f>VLOOKUP(V4840,Factors!$E$6:$F$5950,2,FALSE)</f>
        <v>3-factor</v>
      </c>
      <c r="Y4840" s="92">
        <f t="shared" si="456"/>
        <v>449.6</v>
      </c>
      <c r="Z4840" s="92">
        <f t="shared" si="457"/>
        <v>3550.4</v>
      </c>
      <c r="AA4840" s="92">
        <f t="shared" si="458"/>
        <v>4000</v>
      </c>
    </row>
    <row r="4841" spans="1:27" x14ac:dyDescent="0.25">
      <c r="A4841" t="s">
        <v>866</v>
      </c>
      <c r="B4841" t="s">
        <v>182</v>
      </c>
      <c r="C4841" t="s">
        <v>183</v>
      </c>
      <c r="D4841" t="s">
        <v>867</v>
      </c>
      <c r="E4841" t="s">
        <v>868</v>
      </c>
      <c r="F4841" t="str">
        <f t="shared" si="454"/>
        <v>1505</v>
      </c>
      <c r="G4841" t="s">
        <v>88</v>
      </c>
      <c r="H4841" t="s">
        <v>89</v>
      </c>
      <c r="I4841" s="91">
        <v>3923.25</v>
      </c>
      <c r="J4841" s="91">
        <v>4856.34</v>
      </c>
      <c r="K4841" s="91">
        <v>4983.3100000000004</v>
      </c>
      <c r="L4841" s="91">
        <v>4983.34</v>
      </c>
      <c r="M4841" s="91">
        <v>4983.29</v>
      </c>
      <c r="N4841" s="91">
        <v>4983.34</v>
      </c>
      <c r="O4841" s="91">
        <v>4983.3100000000004</v>
      </c>
      <c r="P4841" s="91">
        <v>4983.3</v>
      </c>
      <c r="Q4841" s="91">
        <v>4983.3599999999997</v>
      </c>
      <c r="R4841" s="91">
        <v>4983.33</v>
      </c>
      <c r="S4841" s="91">
        <v>4983.3100000000004</v>
      </c>
      <c r="T4841" s="91">
        <v>4983.3</v>
      </c>
      <c r="U4841" s="91">
        <f t="shared" si="455"/>
        <v>58612.780000000006</v>
      </c>
      <c r="V4841" s="82" t="str">
        <f t="shared" si="453"/>
        <v>420161505921</v>
      </c>
      <c r="W4841" s="83">
        <f>VLOOKUP(V4841,Factors!$E$6:$H$5950,4,FALSE)</f>
        <v>0.1124</v>
      </c>
      <c r="X4841" t="str">
        <f>VLOOKUP(V4841,Factors!$E$6:$F$5950,2,FALSE)</f>
        <v>3-factor</v>
      </c>
      <c r="Y4841" s="92">
        <f t="shared" si="456"/>
        <v>6588.0764720000006</v>
      </c>
      <c r="Z4841" s="92">
        <f t="shared" si="457"/>
        <v>52024.703528000005</v>
      </c>
      <c r="AA4841" s="92">
        <f t="shared" si="458"/>
        <v>58612.780000000006</v>
      </c>
    </row>
    <row r="4842" spans="1:27" x14ac:dyDescent="0.25">
      <c r="A4842" t="s">
        <v>866</v>
      </c>
      <c r="B4842" t="s">
        <v>182</v>
      </c>
      <c r="C4842" t="s">
        <v>183</v>
      </c>
      <c r="D4842" t="s">
        <v>867</v>
      </c>
      <c r="E4842" t="s">
        <v>868</v>
      </c>
      <c r="F4842" t="str">
        <f t="shared" si="454"/>
        <v>1505</v>
      </c>
      <c r="G4842" t="s">
        <v>90</v>
      </c>
      <c r="H4842" t="s">
        <v>91</v>
      </c>
      <c r="I4842" s="91">
        <v>15641.58</v>
      </c>
      <c r="J4842" s="91">
        <v>18866.54</v>
      </c>
      <c r="K4842" s="91">
        <v>19359.990000000002</v>
      </c>
      <c r="L4842" s="91">
        <v>19359.939999999999</v>
      </c>
      <c r="M4842" s="91">
        <v>19359.95</v>
      </c>
      <c r="N4842" s="91">
        <v>19359.93</v>
      </c>
      <c r="O4842" s="91">
        <v>19359.939999999999</v>
      </c>
      <c r="P4842" s="91">
        <v>19359.919999999998</v>
      </c>
      <c r="Q4842" s="91">
        <v>19359.93</v>
      </c>
      <c r="R4842" s="91">
        <v>19359.95</v>
      </c>
      <c r="S4842" s="91">
        <v>19359.91</v>
      </c>
      <c r="T4842" s="91">
        <v>19359.939999999999</v>
      </c>
      <c r="U4842" s="91">
        <f t="shared" si="455"/>
        <v>228107.51999999999</v>
      </c>
      <c r="V4842" s="82" t="str">
        <f t="shared" si="453"/>
        <v>420161505921</v>
      </c>
      <c r="W4842" s="83">
        <f>VLOOKUP(V4842,Factors!$E$6:$H$5950,4,FALSE)</f>
        <v>0.1124</v>
      </c>
      <c r="X4842" t="str">
        <f>VLOOKUP(V4842,Factors!$E$6:$F$5950,2,FALSE)</f>
        <v>3-factor</v>
      </c>
      <c r="Y4842" s="92">
        <f t="shared" si="456"/>
        <v>25639.285248</v>
      </c>
      <c r="Z4842" s="92">
        <f t="shared" si="457"/>
        <v>202468.23475199999</v>
      </c>
      <c r="AA4842" s="92">
        <f t="shared" si="458"/>
        <v>228107.51999999999</v>
      </c>
    </row>
    <row r="4843" spans="1:27" x14ac:dyDescent="0.25">
      <c r="A4843" t="s">
        <v>866</v>
      </c>
      <c r="B4843" t="s">
        <v>182</v>
      </c>
      <c r="C4843" t="s">
        <v>183</v>
      </c>
      <c r="D4843" t="s">
        <v>867</v>
      </c>
      <c r="E4843" t="s">
        <v>868</v>
      </c>
      <c r="F4843" t="str">
        <f t="shared" si="454"/>
        <v>1505</v>
      </c>
      <c r="G4843" t="s">
        <v>118</v>
      </c>
      <c r="H4843" t="s">
        <v>119</v>
      </c>
      <c r="I4843" s="91"/>
      <c r="J4843" s="91"/>
      <c r="K4843" s="91">
        <v>189</v>
      </c>
      <c r="L4843" s="91"/>
      <c r="M4843" s="91">
        <v>987</v>
      </c>
      <c r="N4843" s="91">
        <v>1920</v>
      </c>
      <c r="O4843" s="91"/>
      <c r="P4843" s="91">
        <v>5000</v>
      </c>
      <c r="Q4843" s="91"/>
      <c r="R4843" s="91"/>
      <c r="S4843" s="91"/>
      <c r="T4843" s="91"/>
      <c r="U4843" s="91">
        <f t="shared" si="455"/>
        <v>8096</v>
      </c>
      <c r="V4843" s="82" t="str">
        <f t="shared" si="453"/>
        <v>420161505921</v>
      </c>
      <c r="W4843" s="83">
        <f>VLOOKUP(V4843,Factors!$E$6:$H$5950,4,FALSE)</f>
        <v>0.1124</v>
      </c>
      <c r="X4843" t="str">
        <f>VLOOKUP(V4843,Factors!$E$6:$F$5950,2,FALSE)</f>
        <v>3-factor</v>
      </c>
      <c r="Y4843" s="92">
        <f t="shared" si="456"/>
        <v>909.99040000000002</v>
      </c>
      <c r="Z4843" s="92">
        <f t="shared" si="457"/>
        <v>7186.0096000000003</v>
      </c>
      <c r="AA4843" s="92">
        <f t="shared" si="458"/>
        <v>8096</v>
      </c>
    </row>
    <row r="4844" spans="1:27" x14ac:dyDescent="0.25">
      <c r="A4844" t="s">
        <v>866</v>
      </c>
      <c r="B4844" t="s">
        <v>182</v>
      </c>
      <c r="C4844" t="s">
        <v>183</v>
      </c>
      <c r="D4844" t="s">
        <v>867</v>
      </c>
      <c r="E4844" t="s">
        <v>868</v>
      </c>
      <c r="F4844" t="str">
        <f t="shared" si="454"/>
        <v>1505</v>
      </c>
      <c r="G4844" t="s">
        <v>122</v>
      </c>
      <c r="H4844" t="s">
        <v>123</v>
      </c>
      <c r="I4844" s="91"/>
      <c r="J4844" s="91"/>
      <c r="K4844" s="91"/>
      <c r="L4844" s="91"/>
      <c r="M4844" s="91"/>
      <c r="N4844" s="91"/>
      <c r="O4844" s="91">
        <v>510</v>
      </c>
      <c r="P4844" s="91">
        <v>275</v>
      </c>
      <c r="Q4844" s="91"/>
      <c r="R4844" s="91"/>
      <c r="S4844" s="91"/>
      <c r="T4844" s="91"/>
      <c r="U4844" s="91">
        <f t="shared" si="455"/>
        <v>785</v>
      </c>
      <c r="V4844" s="82" t="str">
        <f t="shared" si="453"/>
        <v>420161505921</v>
      </c>
      <c r="W4844" s="83">
        <f>VLOOKUP(V4844,Factors!$E$6:$H$5950,4,FALSE)</f>
        <v>0.1124</v>
      </c>
      <c r="X4844" t="str">
        <f>VLOOKUP(V4844,Factors!$E$6:$F$5950,2,FALSE)</f>
        <v>3-factor</v>
      </c>
      <c r="Y4844" s="92">
        <f t="shared" si="456"/>
        <v>88.233999999999995</v>
      </c>
      <c r="Z4844" s="92">
        <f t="shared" si="457"/>
        <v>696.76599999999996</v>
      </c>
      <c r="AA4844" s="92">
        <f t="shared" si="458"/>
        <v>785</v>
      </c>
    </row>
    <row r="4845" spans="1:27" x14ac:dyDescent="0.25">
      <c r="A4845" t="s">
        <v>866</v>
      </c>
      <c r="B4845" t="s">
        <v>182</v>
      </c>
      <c r="C4845" t="s">
        <v>183</v>
      </c>
      <c r="D4845" t="s">
        <v>867</v>
      </c>
      <c r="E4845" t="s">
        <v>868</v>
      </c>
      <c r="F4845" t="str">
        <f t="shared" si="454"/>
        <v>1505</v>
      </c>
      <c r="G4845" t="s">
        <v>44</v>
      </c>
      <c r="H4845" t="s">
        <v>45</v>
      </c>
      <c r="I4845" s="91"/>
      <c r="J4845" s="91"/>
      <c r="K4845" s="91">
        <v>55000</v>
      </c>
      <c r="L4845" s="91"/>
      <c r="M4845" s="91"/>
      <c r="N4845" s="91"/>
      <c r="O4845" s="91"/>
      <c r="P4845" s="91"/>
      <c r="Q4845" s="91"/>
      <c r="R4845" s="91"/>
      <c r="S4845" s="91"/>
      <c r="T4845" s="91"/>
      <c r="U4845" s="91">
        <f t="shared" si="455"/>
        <v>55000</v>
      </c>
      <c r="V4845" s="82" t="str">
        <f t="shared" si="453"/>
        <v>420161505921</v>
      </c>
      <c r="W4845" s="83">
        <f>VLOOKUP(V4845,Factors!$E$6:$H$5950,4,FALSE)</f>
        <v>0.1124</v>
      </c>
      <c r="X4845" t="str">
        <f>VLOOKUP(V4845,Factors!$E$6:$F$5950,2,FALSE)</f>
        <v>3-factor</v>
      </c>
      <c r="Y4845" s="92">
        <f t="shared" si="456"/>
        <v>6182</v>
      </c>
      <c r="Z4845" s="92">
        <f t="shared" si="457"/>
        <v>48818</v>
      </c>
      <c r="AA4845" s="92">
        <f t="shared" si="458"/>
        <v>55000</v>
      </c>
    </row>
    <row r="4846" spans="1:27" x14ac:dyDescent="0.25">
      <c r="A4846" t="s">
        <v>866</v>
      </c>
      <c r="B4846" t="s">
        <v>182</v>
      </c>
      <c r="C4846" t="s">
        <v>183</v>
      </c>
      <c r="D4846" t="s">
        <v>867</v>
      </c>
      <c r="E4846" t="s">
        <v>868</v>
      </c>
      <c r="F4846" t="str">
        <f t="shared" si="454"/>
        <v>1505</v>
      </c>
      <c r="G4846" t="s">
        <v>207</v>
      </c>
      <c r="H4846" t="s">
        <v>208</v>
      </c>
      <c r="I4846" s="91"/>
      <c r="J4846" s="91">
        <v>20.94</v>
      </c>
      <c r="K4846" s="91"/>
      <c r="L4846" s="91"/>
      <c r="M4846" s="91"/>
      <c r="N4846" s="91"/>
      <c r="O4846" s="91"/>
      <c r="P4846" s="91"/>
      <c r="Q4846" s="91"/>
      <c r="R4846" s="91"/>
      <c r="S4846" s="91"/>
      <c r="T4846" s="91"/>
      <c r="U4846" s="91">
        <f t="shared" si="455"/>
        <v>20.94</v>
      </c>
      <c r="V4846" s="82" t="str">
        <f t="shared" si="453"/>
        <v>420161505921</v>
      </c>
      <c r="W4846" s="83">
        <f>VLOOKUP(V4846,Factors!$E$6:$H$5950,4,FALSE)</f>
        <v>0.1124</v>
      </c>
      <c r="X4846" t="str">
        <f>VLOOKUP(V4846,Factors!$E$6:$F$5950,2,FALSE)</f>
        <v>3-factor</v>
      </c>
      <c r="Y4846" s="92">
        <f t="shared" si="456"/>
        <v>2.353656</v>
      </c>
      <c r="Z4846" s="92">
        <f t="shared" si="457"/>
        <v>18.586344</v>
      </c>
      <c r="AA4846" s="92">
        <f t="shared" si="458"/>
        <v>20.94</v>
      </c>
    </row>
    <row r="4847" spans="1:27" x14ac:dyDescent="0.25">
      <c r="A4847" t="s">
        <v>866</v>
      </c>
      <c r="B4847" t="s">
        <v>182</v>
      </c>
      <c r="C4847" t="s">
        <v>183</v>
      </c>
      <c r="D4847" t="s">
        <v>867</v>
      </c>
      <c r="E4847" t="s">
        <v>868</v>
      </c>
      <c r="F4847" t="str">
        <f t="shared" si="454"/>
        <v>1505</v>
      </c>
      <c r="G4847" t="s">
        <v>71</v>
      </c>
      <c r="H4847" t="s">
        <v>72</v>
      </c>
      <c r="I4847" s="91"/>
      <c r="J4847" s="91"/>
      <c r="K4847" s="91">
        <v>15.6</v>
      </c>
      <c r="L4847" s="91">
        <v>8.02</v>
      </c>
      <c r="M4847" s="91"/>
      <c r="N4847" s="91"/>
      <c r="O4847" s="91">
        <v>24.17</v>
      </c>
      <c r="P4847" s="91"/>
      <c r="Q4847" s="91"/>
      <c r="R4847" s="91"/>
      <c r="S4847" s="91"/>
      <c r="T4847" s="91"/>
      <c r="U4847" s="91">
        <f t="shared" si="455"/>
        <v>47.79</v>
      </c>
      <c r="V4847" s="82" t="str">
        <f t="shared" si="453"/>
        <v>420161505921</v>
      </c>
      <c r="W4847" s="83">
        <f>VLOOKUP(V4847,Factors!$E$6:$H$5950,4,FALSE)</f>
        <v>0.1124</v>
      </c>
      <c r="X4847" t="str">
        <f>VLOOKUP(V4847,Factors!$E$6:$F$5950,2,FALSE)</f>
        <v>3-factor</v>
      </c>
      <c r="Y4847" s="92">
        <f t="shared" si="456"/>
        <v>5.3715960000000003</v>
      </c>
      <c r="Z4847" s="92">
        <f t="shared" si="457"/>
        <v>42.418403999999995</v>
      </c>
      <c r="AA4847" s="92">
        <f t="shared" si="458"/>
        <v>47.789999999999992</v>
      </c>
    </row>
    <row r="4848" spans="1:27" x14ac:dyDescent="0.25">
      <c r="A4848" t="s">
        <v>866</v>
      </c>
      <c r="B4848" t="s">
        <v>182</v>
      </c>
      <c r="C4848" t="s">
        <v>183</v>
      </c>
      <c r="D4848" t="s">
        <v>867</v>
      </c>
      <c r="E4848" t="s">
        <v>868</v>
      </c>
      <c r="F4848" t="str">
        <f t="shared" si="454"/>
        <v>1505</v>
      </c>
      <c r="G4848" t="s">
        <v>98</v>
      </c>
      <c r="H4848" t="s">
        <v>99</v>
      </c>
      <c r="I4848" s="91"/>
      <c r="J4848" s="91"/>
      <c r="K4848" s="91">
        <v>16.29</v>
      </c>
      <c r="L4848" s="91"/>
      <c r="M4848" s="91"/>
      <c r="N4848" s="91">
        <v>35.08</v>
      </c>
      <c r="O4848" s="91">
        <v>14.89</v>
      </c>
      <c r="P4848" s="91"/>
      <c r="Q4848" s="91"/>
      <c r="R4848" s="91"/>
      <c r="S4848" s="91"/>
      <c r="T4848" s="91">
        <v>161.03</v>
      </c>
      <c r="U4848" s="91">
        <f t="shared" si="455"/>
        <v>227.29</v>
      </c>
      <c r="V4848" s="82" t="str">
        <f t="shared" si="453"/>
        <v>420161505921</v>
      </c>
      <c r="W4848" s="83">
        <f>VLOOKUP(V4848,Factors!$E$6:$H$5950,4,FALSE)</f>
        <v>0.1124</v>
      </c>
      <c r="X4848" t="str">
        <f>VLOOKUP(V4848,Factors!$E$6:$F$5950,2,FALSE)</f>
        <v>3-factor</v>
      </c>
      <c r="Y4848" s="92">
        <f t="shared" si="456"/>
        <v>25.547395999999999</v>
      </c>
      <c r="Z4848" s="92">
        <f t="shared" si="457"/>
        <v>201.742604</v>
      </c>
      <c r="AA4848" s="92">
        <f t="shared" si="458"/>
        <v>227.29</v>
      </c>
    </row>
    <row r="4849" spans="1:27" x14ac:dyDescent="0.25">
      <c r="A4849" t="s">
        <v>866</v>
      </c>
      <c r="B4849" t="s">
        <v>182</v>
      </c>
      <c r="C4849" t="s">
        <v>183</v>
      </c>
      <c r="D4849" t="s">
        <v>867</v>
      </c>
      <c r="E4849" t="s">
        <v>868</v>
      </c>
      <c r="F4849" t="str">
        <f t="shared" si="454"/>
        <v>1505</v>
      </c>
      <c r="G4849" t="s">
        <v>130</v>
      </c>
      <c r="H4849" t="s">
        <v>131</v>
      </c>
      <c r="I4849" s="91"/>
      <c r="J4849" s="91">
        <v>34.5</v>
      </c>
      <c r="K4849" s="91"/>
      <c r="L4849" s="91">
        <v>56.03</v>
      </c>
      <c r="M4849" s="91">
        <v>91.03</v>
      </c>
      <c r="N4849" s="91"/>
      <c r="O4849" s="91">
        <v>59.17</v>
      </c>
      <c r="P4849" s="91">
        <v>22.45</v>
      </c>
      <c r="Q4849" s="91"/>
      <c r="R4849" s="91"/>
      <c r="S4849" s="91">
        <v>18.149999999999999</v>
      </c>
      <c r="T4849" s="91">
        <v>22.15</v>
      </c>
      <c r="U4849" s="91">
        <f t="shared" si="455"/>
        <v>303.47999999999996</v>
      </c>
      <c r="V4849" s="82" t="str">
        <f t="shared" si="453"/>
        <v>420161505921</v>
      </c>
      <c r="W4849" s="83">
        <f>VLOOKUP(V4849,Factors!$E$6:$H$5950,4,FALSE)</f>
        <v>0.1124</v>
      </c>
      <c r="X4849" t="str">
        <f>VLOOKUP(V4849,Factors!$E$6:$F$5950,2,FALSE)</f>
        <v>3-factor</v>
      </c>
      <c r="Y4849" s="92">
        <f t="shared" si="456"/>
        <v>34.111151999999997</v>
      </c>
      <c r="Z4849" s="92">
        <f t="shared" si="457"/>
        <v>269.36884799999996</v>
      </c>
      <c r="AA4849" s="92">
        <f t="shared" si="458"/>
        <v>303.47999999999996</v>
      </c>
    </row>
    <row r="4850" spans="1:27" x14ac:dyDescent="0.25">
      <c r="A4850" t="s">
        <v>866</v>
      </c>
      <c r="B4850" t="s">
        <v>182</v>
      </c>
      <c r="C4850" t="s">
        <v>183</v>
      </c>
      <c r="D4850" t="s">
        <v>867</v>
      </c>
      <c r="E4850" t="s">
        <v>868</v>
      </c>
      <c r="F4850" t="str">
        <f t="shared" si="454"/>
        <v>1505</v>
      </c>
      <c r="G4850" t="s">
        <v>314</v>
      </c>
      <c r="H4850" t="s">
        <v>315</v>
      </c>
      <c r="I4850" s="91">
        <v>41387.440000000002</v>
      </c>
      <c r="J4850" s="91"/>
      <c r="K4850" s="91"/>
      <c r="L4850" s="91"/>
      <c r="M4850" s="91"/>
      <c r="N4850" s="91"/>
      <c r="O4850" s="91"/>
      <c r="P4850" s="91"/>
      <c r="Q4850" s="91"/>
      <c r="R4850" s="91"/>
      <c r="S4850" s="91"/>
      <c r="T4850" s="91"/>
      <c r="U4850" s="91">
        <f t="shared" si="455"/>
        <v>41387.440000000002</v>
      </c>
      <c r="V4850" s="82" t="str">
        <f t="shared" si="453"/>
        <v>420161505921</v>
      </c>
      <c r="W4850" s="83">
        <f>VLOOKUP(V4850,Factors!$E$6:$H$5950,4,FALSE)</f>
        <v>0.1124</v>
      </c>
      <c r="X4850" t="str">
        <f>VLOOKUP(V4850,Factors!$E$6:$F$5950,2,FALSE)</f>
        <v>3-factor</v>
      </c>
      <c r="Y4850" s="92">
        <f t="shared" si="456"/>
        <v>4651.9482560000006</v>
      </c>
      <c r="Z4850" s="92">
        <f t="shared" si="457"/>
        <v>36735.491743999999</v>
      </c>
      <c r="AA4850" s="92">
        <f t="shared" si="458"/>
        <v>41387.440000000002</v>
      </c>
    </row>
    <row r="4851" spans="1:27" x14ac:dyDescent="0.25">
      <c r="A4851" t="s">
        <v>866</v>
      </c>
      <c r="B4851" t="s">
        <v>182</v>
      </c>
      <c r="C4851" t="s">
        <v>183</v>
      </c>
      <c r="D4851" t="s">
        <v>867</v>
      </c>
      <c r="E4851" t="s">
        <v>868</v>
      </c>
      <c r="F4851" t="str">
        <f t="shared" si="454"/>
        <v>1505</v>
      </c>
      <c r="G4851" t="s">
        <v>144</v>
      </c>
      <c r="H4851" t="s">
        <v>145</v>
      </c>
      <c r="I4851" s="91"/>
      <c r="J4851" s="91">
        <v>206.44</v>
      </c>
      <c r="K4851" s="91"/>
      <c r="L4851" s="91">
        <v>72.209999999999994</v>
      </c>
      <c r="M4851" s="91">
        <v>109.82</v>
      </c>
      <c r="N4851" s="91">
        <v>278.36</v>
      </c>
      <c r="O4851" s="91">
        <v>159.03</v>
      </c>
      <c r="P4851" s="91">
        <v>86.94</v>
      </c>
      <c r="Q4851" s="91">
        <v>326.67</v>
      </c>
      <c r="R4851" s="91">
        <v>241.7</v>
      </c>
      <c r="S4851" s="91"/>
      <c r="T4851" s="91">
        <v>177.62</v>
      </c>
      <c r="U4851" s="91">
        <f t="shared" si="455"/>
        <v>1658.79</v>
      </c>
      <c r="V4851" s="82" t="str">
        <f t="shared" si="453"/>
        <v>420161505921</v>
      </c>
      <c r="W4851" s="83">
        <f>VLOOKUP(V4851,Factors!$E$6:$H$5950,4,FALSE)</f>
        <v>0.1124</v>
      </c>
      <c r="X4851" t="str">
        <f>VLOOKUP(V4851,Factors!$E$6:$F$5950,2,FALSE)</f>
        <v>3-factor</v>
      </c>
      <c r="Y4851" s="92">
        <f t="shared" si="456"/>
        <v>186.44799599999999</v>
      </c>
      <c r="Z4851" s="92">
        <f t="shared" si="457"/>
        <v>1472.3420040000001</v>
      </c>
      <c r="AA4851" s="92">
        <f t="shared" si="458"/>
        <v>1658.79</v>
      </c>
    </row>
    <row r="4852" spans="1:27" x14ac:dyDescent="0.25">
      <c r="A4852" t="s">
        <v>866</v>
      </c>
      <c r="B4852" t="s">
        <v>182</v>
      </c>
      <c r="C4852" t="s">
        <v>183</v>
      </c>
      <c r="D4852" t="s">
        <v>867</v>
      </c>
      <c r="E4852" t="s">
        <v>868</v>
      </c>
      <c r="F4852" t="str">
        <f t="shared" si="454"/>
        <v>1505</v>
      </c>
      <c r="G4852" t="s">
        <v>146</v>
      </c>
      <c r="H4852" t="s">
        <v>147</v>
      </c>
      <c r="I4852" s="91"/>
      <c r="J4852" s="91"/>
      <c r="K4852" s="91"/>
      <c r="L4852" s="91"/>
      <c r="M4852" s="91"/>
      <c r="N4852" s="91">
        <v>378.5</v>
      </c>
      <c r="O4852" s="91"/>
      <c r="P4852" s="91">
        <v>1841.79</v>
      </c>
      <c r="Q4852" s="91">
        <v>2241.4</v>
      </c>
      <c r="R4852" s="91">
        <v>1009.32</v>
      </c>
      <c r="S4852" s="91"/>
      <c r="T4852" s="91">
        <v>1057.5</v>
      </c>
      <c r="U4852" s="91">
        <f t="shared" si="455"/>
        <v>6528.51</v>
      </c>
      <c r="V4852" s="82" t="str">
        <f t="shared" si="453"/>
        <v>420161505921</v>
      </c>
      <c r="W4852" s="83">
        <f>VLOOKUP(V4852,Factors!$E$6:$H$5950,4,FALSE)</f>
        <v>0.1124</v>
      </c>
      <c r="X4852" t="str">
        <f>VLOOKUP(V4852,Factors!$E$6:$F$5950,2,FALSE)</f>
        <v>3-factor</v>
      </c>
      <c r="Y4852" s="92">
        <f t="shared" si="456"/>
        <v>733.80452400000001</v>
      </c>
      <c r="Z4852" s="92">
        <f t="shared" si="457"/>
        <v>5794.7054760000001</v>
      </c>
      <c r="AA4852" s="92">
        <f t="shared" si="458"/>
        <v>6528.51</v>
      </c>
    </row>
    <row r="4853" spans="1:27" x14ac:dyDescent="0.25">
      <c r="A4853" t="s">
        <v>866</v>
      </c>
      <c r="B4853" t="s">
        <v>182</v>
      </c>
      <c r="C4853" t="s">
        <v>183</v>
      </c>
      <c r="D4853" t="s">
        <v>867</v>
      </c>
      <c r="E4853" t="s">
        <v>868</v>
      </c>
      <c r="F4853" t="str">
        <f t="shared" si="454"/>
        <v>1505</v>
      </c>
      <c r="G4853" t="s">
        <v>148</v>
      </c>
      <c r="H4853" t="s">
        <v>149</v>
      </c>
      <c r="I4853" s="91">
        <v>-156.5</v>
      </c>
      <c r="J4853" s="91"/>
      <c r="K4853" s="91"/>
      <c r="L4853" s="91"/>
      <c r="M4853" s="91">
        <v>962.1</v>
      </c>
      <c r="N4853" s="91">
        <v>85.62</v>
      </c>
      <c r="O4853" s="91">
        <v>201.41</v>
      </c>
      <c r="P4853" s="91">
        <v>495.9</v>
      </c>
      <c r="Q4853" s="91"/>
      <c r="R4853" s="91"/>
      <c r="S4853" s="91"/>
      <c r="T4853" s="91"/>
      <c r="U4853" s="91">
        <f t="shared" si="455"/>
        <v>1588.5300000000002</v>
      </c>
      <c r="V4853" s="82" t="str">
        <f t="shared" si="453"/>
        <v>420161505921</v>
      </c>
      <c r="W4853" s="83">
        <f>VLOOKUP(V4853,Factors!$E$6:$H$5950,4,FALSE)</f>
        <v>0.1124</v>
      </c>
      <c r="X4853" t="str">
        <f>VLOOKUP(V4853,Factors!$E$6:$F$5950,2,FALSE)</f>
        <v>3-factor</v>
      </c>
      <c r="Y4853" s="92">
        <f t="shared" si="456"/>
        <v>178.55077200000002</v>
      </c>
      <c r="Z4853" s="92">
        <f t="shared" si="457"/>
        <v>1409.9792280000001</v>
      </c>
      <c r="AA4853" s="92">
        <f t="shared" si="458"/>
        <v>1588.5300000000002</v>
      </c>
    </row>
    <row r="4854" spans="1:27" x14ac:dyDescent="0.25">
      <c r="A4854" t="s">
        <v>866</v>
      </c>
      <c r="B4854" t="s">
        <v>182</v>
      </c>
      <c r="C4854" t="s">
        <v>183</v>
      </c>
      <c r="D4854" t="s">
        <v>867</v>
      </c>
      <c r="E4854" t="s">
        <v>868</v>
      </c>
      <c r="F4854" t="str">
        <f t="shared" si="454"/>
        <v>1505</v>
      </c>
      <c r="G4854" t="s">
        <v>150</v>
      </c>
      <c r="H4854" t="s">
        <v>151</v>
      </c>
      <c r="I4854" s="91">
        <v>0</v>
      </c>
      <c r="J4854" s="91"/>
      <c r="K4854" s="91"/>
      <c r="L4854" s="91"/>
      <c r="M4854" s="91"/>
      <c r="N4854" s="91"/>
      <c r="O4854" s="91"/>
      <c r="P4854" s="91"/>
      <c r="Q4854" s="91"/>
      <c r="R4854" s="91"/>
      <c r="S4854" s="91"/>
      <c r="T4854" s="91">
        <v>200</v>
      </c>
      <c r="U4854" s="91">
        <f t="shared" si="455"/>
        <v>200</v>
      </c>
      <c r="V4854" s="82" t="str">
        <f t="shared" si="453"/>
        <v>420161505921</v>
      </c>
      <c r="W4854" s="83">
        <f>VLOOKUP(V4854,Factors!$E$6:$H$5950,4,FALSE)</f>
        <v>0.1124</v>
      </c>
      <c r="X4854" t="str">
        <f>VLOOKUP(V4854,Factors!$E$6:$F$5950,2,FALSE)</f>
        <v>3-factor</v>
      </c>
      <c r="Y4854" s="92">
        <f t="shared" si="456"/>
        <v>22.48</v>
      </c>
      <c r="Z4854" s="92">
        <f t="shared" si="457"/>
        <v>177.52</v>
      </c>
      <c r="AA4854" s="92">
        <f t="shared" si="458"/>
        <v>200</v>
      </c>
    </row>
    <row r="4855" spans="1:27" x14ac:dyDescent="0.25">
      <c r="A4855" t="s">
        <v>866</v>
      </c>
      <c r="B4855" t="s">
        <v>182</v>
      </c>
      <c r="C4855" t="s">
        <v>183</v>
      </c>
      <c r="D4855" t="s">
        <v>867</v>
      </c>
      <c r="E4855" t="s">
        <v>868</v>
      </c>
      <c r="F4855" t="str">
        <f t="shared" si="454"/>
        <v>1505</v>
      </c>
      <c r="G4855" t="s">
        <v>391</v>
      </c>
      <c r="H4855" t="s">
        <v>392</v>
      </c>
      <c r="I4855" s="91"/>
      <c r="J4855" s="91"/>
      <c r="K4855" s="91"/>
      <c r="L4855" s="91"/>
      <c r="M4855" s="91"/>
      <c r="N4855" s="91"/>
      <c r="O4855" s="91">
        <v>1703</v>
      </c>
      <c r="P4855" s="91"/>
      <c r="Q4855" s="91">
        <v>-1703</v>
      </c>
      <c r="R4855" s="91"/>
      <c r="S4855" s="91"/>
      <c r="T4855" s="91"/>
      <c r="U4855" s="91">
        <f t="shared" si="455"/>
        <v>0</v>
      </c>
      <c r="V4855" s="82" t="str">
        <f t="shared" si="453"/>
        <v>420161505921</v>
      </c>
      <c r="W4855" s="83">
        <f>VLOOKUP(V4855,Factors!$E$6:$H$5950,4,FALSE)</f>
        <v>0.1124</v>
      </c>
      <c r="X4855" t="str">
        <f>VLOOKUP(V4855,Factors!$E$6:$F$5950,2,FALSE)</f>
        <v>3-factor</v>
      </c>
      <c r="Y4855" s="92">
        <f t="shared" si="456"/>
        <v>0</v>
      </c>
      <c r="Z4855" s="92">
        <f t="shared" si="457"/>
        <v>0</v>
      </c>
      <c r="AA4855" s="92">
        <f t="shared" si="458"/>
        <v>0</v>
      </c>
    </row>
    <row r="4856" spans="1:27" x14ac:dyDescent="0.25">
      <c r="A4856" t="s">
        <v>866</v>
      </c>
      <c r="B4856" t="s">
        <v>182</v>
      </c>
      <c r="C4856" t="s">
        <v>183</v>
      </c>
      <c r="D4856" t="s">
        <v>867</v>
      </c>
      <c r="E4856" t="s">
        <v>868</v>
      </c>
      <c r="F4856" t="str">
        <f t="shared" si="454"/>
        <v>1505</v>
      </c>
      <c r="G4856" t="s">
        <v>166</v>
      </c>
      <c r="H4856" t="s">
        <v>167</v>
      </c>
      <c r="I4856" s="91">
        <v>-83.44</v>
      </c>
      <c r="J4856" s="91"/>
      <c r="K4856" s="91"/>
      <c r="L4856" s="91"/>
      <c r="M4856" s="91">
        <v>-345.04</v>
      </c>
      <c r="N4856" s="91">
        <v>-86.26</v>
      </c>
      <c r="O4856" s="91">
        <v>-86.26</v>
      </c>
      <c r="P4856" s="91">
        <v>-86.26</v>
      </c>
      <c r="Q4856" s="91">
        <v>-86.26</v>
      </c>
      <c r="R4856" s="91">
        <v>-86.26</v>
      </c>
      <c r="S4856" s="91">
        <v>-86.26</v>
      </c>
      <c r="T4856" s="91"/>
      <c r="U4856" s="91">
        <f t="shared" si="455"/>
        <v>-946.04</v>
      </c>
      <c r="V4856" s="82" t="str">
        <f t="shared" si="453"/>
        <v>420161505921</v>
      </c>
      <c r="W4856" s="83">
        <f>VLOOKUP(V4856,Factors!$E$6:$H$5950,4,FALSE)</f>
        <v>0.1124</v>
      </c>
      <c r="X4856" t="str">
        <f>VLOOKUP(V4856,Factors!$E$6:$F$5950,2,FALSE)</f>
        <v>3-factor</v>
      </c>
      <c r="Y4856" s="92">
        <f t="shared" si="456"/>
        <v>-106.334896</v>
      </c>
      <c r="Z4856" s="92">
        <f t="shared" si="457"/>
        <v>-839.70510400000001</v>
      </c>
      <c r="AA4856" s="92">
        <f t="shared" si="458"/>
        <v>-946.04</v>
      </c>
    </row>
    <row r="4857" spans="1:27" x14ac:dyDescent="0.25">
      <c r="A4857" t="s">
        <v>866</v>
      </c>
      <c r="B4857" t="s">
        <v>683</v>
      </c>
      <c r="C4857" t="s">
        <v>684</v>
      </c>
      <c r="D4857" t="s">
        <v>867</v>
      </c>
      <c r="E4857" t="s">
        <v>868</v>
      </c>
      <c r="F4857" t="str">
        <f t="shared" si="454"/>
        <v>1505</v>
      </c>
      <c r="G4857" t="s">
        <v>110</v>
      </c>
      <c r="H4857" t="s">
        <v>111</v>
      </c>
      <c r="I4857" s="91">
        <v>6627.12</v>
      </c>
      <c r="J4857" s="91">
        <v>6942.7</v>
      </c>
      <c r="K4857" s="91">
        <v>4875.0200000000004</v>
      </c>
      <c r="L4857" s="91">
        <v>7150.02</v>
      </c>
      <c r="M4857" s="91">
        <v>6852.1</v>
      </c>
      <c r="N4857" s="91">
        <v>6792.52</v>
      </c>
      <c r="O4857" s="91">
        <v>5600.85</v>
      </c>
      <c r="P4857" s="91">
        <v>6256.27</v>
      </c>
      <c r="Q4857" s="91">
        <v>6435.02</v>
      </c>
      <c r="R4857" s="91">
        <v>5281.27</v>
      </c>
      <c r="S4857" s="91">
        <v>6175.02</v>
      </c>
      <c r="T4857" s="91">
        <v>5850.02</v>
      </c>
      <c r="U4857" s="91">
        <f t="shared" si="455"/>
        <v>74837.930000000008</v>
      </c>
      <c r="V4857" s="82" t="str">
        <f t="shared" si="453"/>
        <v>420181505921</v>
      </c>
      <c r="W4857" s="83">
        <f>VLOOKUP(V4857,Factors!$E$6:$H$5950,4,FALSE)</f>
        <v>0.1124</v>
      </c>
      <c r="X4857" t="str">
        <f>VLOOKUP(V4857,Factors!$E$6:$F$5950,2,FALSE)</f>
        <v>3-factor</v>
      </c>
      <c r="Y4857" s="92">
        <f t="shared" si="456"/>
        <v>8411.7833320000009</v>
      </c>
      <c r="Z4857" s="92">
        <f t="shared" si="457"/>
        <v>66426.146668000001</v>
      </c>
      <c r="AA4857" s="92">
        <f t="shared" si="458"/>
        <v>74837.930000000008</v>
      </c>
    </row>
    <row r="4858" spans="1:27" x14ac:dyDescent="0.25">
      <c r="A4858" t="s">
        <v>866</v>
      </c>
      <c r="B4858" t="s">
        <v>683</v>
      </c>
      <c r="C4858" t="s">
        <v>684</v>
      </c>
      <c r="D4858" t="s">
        <v>867</v>
      </c>
      <c r="E4858" t="s">
        <v>868</v>
      </c>
      <c r="F4858" t="str">
        <f t="shared" si="454"/>
        <v>1505</v>
      </c>
      <c r="G4858" t="s">
        <v>86</v>
      </c>
      <c r="H4858" t="s">
        <v>87</v>
      </c>
      <c r="I4858" s="91">
        <v>19264.060000000001</v>
      </c>
      <c r="J4858" s="91">
        <v>16853.07</v>
      </c>
      <c r="K4858" s="91">
        <v>18317.150000000001</v>
      </c>
      <c r="L4858" s="91">
        <v>14977.67</v>
      </c>
      <c r="M4858" s="91">
        <v>15724.86</v>
      </c>
      <c r="N4858" s="91">
        <v>13306.19</v>
      </c>
      <c r="O4858" s="91">
        <v>13047.47</v>
      </c>
      <c r="P4858" s="91">
        <v>11966.73</v>
      </c>
      <c r="Q4858" s="91">
        <v>10556.15</v>
      </c>
      <c r="R4858" s="91">
        <v>20933.86</v>
      </c>
      <c r="S4858" s="91">
        <v>17563.61</v>
      </c>
      <c r="T4858" s="91">
        <v>15458.14</v>
      </c>
      <c r="U4858" s="91">
        <f t="shared" si="455"/>
        <v>187968.96000000002</v>
      </c>
      <c r="V4858" s="82" t="str">
        <f t="shared" si="453"/>
        <v>420181505921</v>
      </c>
      <c r="W4858" s="83">
        <f>VLOOKUP(V4858,Factors!$E$6:$H$5950,4,FALSE)</f>
        <v>0.1124</v>
      </c>
      <c r="X4858" t="str">
        <f>VLOOKUP(V4858,Factors!$E$6:$F$5950,2,FALSE)</f>
        <v>3-factor</v>
      </c>
      <c r="Y4858" s="92">
        <f t="shared" si="456"/>
        <v>21127.711104000002</v>
      </c>
      <c r="Z4858" s="92">
        <f t="shared" si="457"/>
        <v>166841.24889600003</v>
      </c>
      <c r="AA4858" s="92">
        <f t="shared" si="458"/>
        <v>187968.96000000002</v>
      </c>
    </row>
    <row r="4859" spans="1:27" x14ac:dyDescent="0.25">
      <c r="A4859" t="s">
        <v>866</v>
      </c>
      <c r="B4859" t="s">
        <v>683</v>
      </c>
      <c r="C4859" t="s">
        <v>684</v>
      </c>
      <c r="D4859" t="s">
        <v>867</v>
      </c>
      <c r="E4859" t="s">
        <v>868</v>
      </c>
      <c r="F4859" t="str">
        <f t="shared" si="454"/>
        <v>1505</v>
      </c>
      <c r="G4859" t="s">
        <v>116</v>
      </c>
      <c r="H4859" t="s">
        <v>117</v>
      </c>
      <c r="I4859" s="91">
        <v>541.39</v>
      </c>
      <c r="J4859" s="91">
        <v>105.09</v>
      </c>
      <c r="K4859" s="91"/>
      <c r="L4859" s="91">
        <v>48.05</v>
      </c>
      <c r="M4859" s="91">
        <v>45.87</v>
      </c>
      <c r="N4859" s="91">
        <v>599.24</v>
      </c>
      <c r="O4859" s="91">
        <v>918.5</v>
      </c>
      <c r="P4859" s="91">
        <v>172.44</v>
      </c>
      <c r="Q4859" s="91"/>
      <c r="R4859" s="91">
        <v>534.5</v>
      </c>
      <c r="S4859" s="91">
        <v>46.07</v>
      </c>
      <c r="T4859" s="91">
        <v>953.09</v>
      </c>
      <c r="U4859" s="91">
        <f t="shared" si="455"/>
        <v>3964.2400000000002</v>
      </c>
      <c r="V4859" s="82" t="str">
        <f t="shared" si="453"/>
        <v>420181505921</v>
      </c>
      <c r="W4859" s="83">
        <f>VLOOKUP(V4859,Factors!$E$6:$H$5950,4,FALSE)</f>
        <v>0.1124</v>
      </c>
      <c r="X4859" t="str">
        <f>VLOOKUP(V4859,Factors!$E$6:$F$5950,2,FALSE)</f>
        <v>3-factor</v>
      </c>
      <c r="Y4859" s="92">
        <f t="shared" si="456"/>
        <v>445.58057600000001</v>
      </c>
      <c r="Z4859" s="92">
        <f t="shared" si="457"/>
        <v>3518.6594240000004</v>
      </c>
      <c r="AA4859" s="92">
        <f t="shared" si="458"/>
        <v>3964.2400000000002</v>
      </c>
    </row>
    <row r="4860" spans="1:27" x14ac:dyDescent="0.25">
      <c r="A4860" t="s">
        <v>866</v>
      </c>
      <c r="B4860" t="s">
        <v>683</v>
      </c>
      <c r="C4860" t="s">
        <v>684</v>
      </c>
      <c r="D4860" t="s">
        <v>867</v>
      </c>
      <c r="E4860" t="s">
        <v>868</v>
      </c>
      <c r="F4860" t="str">
        <f t="shared" si="454"/>
        <v>1505</v>
      </c>
      <c r="G4860" t="s">
        <v>88</v>
      </c>
      <c r="H4860" t="s">
        <v>89</v>
      </c>
      <c r="I4860" s="91">
        <v>3836.27</v>
      </c>
      <c r="J4860" s="91">
        <v>3457.8</v>
      </c>
      <c r="K4860" s="91">
        <v>3738.06</v>
      </c>
      <c r="L4860" s="91">
        <v>3207.05</v>
      </c>
      <c r="M4860" s="91">
        <v>3248.76</v>
      </c>
      <c r="N4860" s="91">
        <v>3046.26</v>
      </c>
      <c r="O4860" s="91">
        <v>3168.42</v>
      </c>
      <c r="P4860" s="91">
        <v>2758.25</v>
      </c>
      <c r="Q4860" s="91">
        <v>2450.58</v>
      </c>
      <c r="R4860" s="91">
        <v>3893.1</v>
      </c>
      <c r="S4860" s="91">
        <v>3651.26</v>
      </c>
      <c r="T4860" s="91">
        <v>3606.34</v>
      </c>
      <c r="U4860" s="91">
        <f t="shared" si="455"/>
        <v>40062.150000000009</v>
      </c>
      <c r="V4860" s="82" t="str">
        <f t="shared" si="453"/>
        <v>420181505921</v>
      </c>
      <c r="W4860" s="83">
        <f>VLOOKUP(V4860,Factors!$E$6:$H$5950,4,FALSE)</f>
        <v>0.1124</v>
      </c>
      <c r="X4860" t="str">
        <f>VLOOKUP(V4860,Factors!$E$6:$F$5950,2,FALSE)</f>
        <v>3-factor</v>
      </c>
      <c r="Y4860" s="92">
        <f t="shared" si="456"/>
        <v>4502.9856600000012</v>
      </c>
      <c r="Z4860" s="92">
        <f t="shared" si="457"/>
        <v>35559.16434000001</v>
      </c>
      <c r="AA4860" s="92">
        <f t="shared" si="458"/>
        <v>40062.150000000009</v>
      </c>
    </row>
    <row r="4861" spans="1:27" x14ac:dyDescent="0.25">
      <c r="A4861" t="s">
        <v>866</v>
      </c>
      <c r="B4861" t="s">
        <v>683</v>
      </c>
      <c r="C4861" t="s">
        <v>684</v>
      </c>
      <c r="D4861" t="s">
        <v>867</v>
      </c>
      <c r="E4861" t="s">
        <v>868</v>
      </c>
      <c r="F4861" t="str">
        <f t="shared" si="454"/>
        <v>1505</v>
      </c>
      <c r="G4861" t="s">
        <v>90</v>
      </c>
      <c r="H4861" t="s">
        <v>91</v>
      </c>
      <c r="I4861" s="91">
        <v>14993.51</v>
      </c>
      <c r="J4861" s="91">
        <v>13451.46</v>
      </c>
      <c r="K4861" s="91">
        <v>14522.77</v>
      </c>
      <c r="L4861" s="91">
        <v>12467.51</v>
      </c>
      <c r="M4861" s="91">
        <v>12629.34</v>
      </c>
      <c r="N4861" s="91">
        <v>11933.13</v>
      </c>
      <c r="O4861" s="91">
        <v>12460.63</v>
      </c>
      <c r="P4861" s="91">
        <v>10743.95</v>
      </c>
      <c r="Q4861" s="91">
        <v>9520.42</v>
      </c>
      <c r="R4861" s="91">
        <v>15212.99</v>
      </c>
      <c r="S4861" s="91">
        <v>14193.46</v>
      </c>
      <c r="T4861" s="91">
        <v>14167.49</v>
      </c>
      <c r="U4861" s="91">
        <f t="shared" si="455"/>
        <v>156296.66</v>
      </c>
      <c r="V4861" s="82" t="str">
        <f t="shared" si="453"/>
        <v>420181505921</v>
      </c>
      <c r="W4861" s="83">
        <f>VLOOKUP(V4861,Factors!$E$6:$H$5950,4,FALSE)</f>
        <v>0.1124</v>
      </c>
      <c r="X4861" t="str">
        <f>VLOOKUP(V4861,Factors!$E$6:$F$5950,2,FALSE)</f>
        <v>3-factor</v>
      </c>
      <c r="Y4861" s="92">
        <f t="shared" si="456"/>
        <v>17567.744584</v>
      </c>
      <c r="Z4861" s="92">
        <f t="shared" si="457"/>
        <v>138728.915416</v>
      </c>
      <c r="AA4861" s="92">
        <f t="shared" si="458"/>
        <v>156296.66</v>
      </c>
    </row>
    <row r="4862" spans="1:27" x14ac:dyDescent="0.25">
      <c r="A4862" t="s">
        <v>866</v>
      </c>
      <c r="B4862" t="s">
        <v>683</v>
      </c>
      <c r="C4862" t="s">
        <v>684</v>
      </c>
      <c r="D4862" t="s">
        <v>867</v>
      </c>
      <c r="E4862" t="s">
        <v>868</v>
      </c>
      <c r="F4862" t="str">
        <f t="shared" si="454"/>
        <v>1505</v>
      </c>
      <c r="G4862" t="s">
        <v>61</v>
      </c>
      <c r="H4862" t="s">
        <v>62</v>
      </c>
      <c r="I4862" s="91"/>
      <c r="J4862" s="91"/>
      <c r="K4862" s="91"/>
      <c r="L4862" s="91">
        <v>28.74</v>
      </c>
      <c r="M4862" s="91"/>
      <c r="N4862" s="91"/>
      <c r="O4862" s="91"/>
      <c r="P4862" s="91"/>
      <c r="Q4862" s="91"/>
      <c r="R4862" s="91"/>
      <c r="S4862" s="91"/>
      <c r="T4862" s="91"/>
      <c r="U4862" s="91">
        <f t="shared" si="455"/>
        <v>28.74</v>
      </c>
      <c r="V4862" s="82" t="str">
        <f t="shared" si="453"/>
        <v>420181505921</v>
      </c>
      <c r="W4862" s="83">
        <f>VLOOKUP(V4862,Factors!$E$6:$H$5950,4,FALSE)</f>
        <v>0.1124</v>
      </c>
      <c r="X4862" t="str">
        <f>VLOOKUP(V4862,Factors!$E$6:$F$5950,2,FALSE)</f>
        <v>3-factor</v>
      </c>
      <c r="Y4862" s="92">
        <f t="shared" si="456"/>
        <v>3.2303759999999997</v>
      </c>
      <c r="Z4862" s="92">
        <f t="shared" si="457"/>
        <v>25.509623999999999</v>
      </c>
      <c r="AA4862" s="92">
        <f t="shared" si="458"/>
        <v>28.74</v>
      </c>
    </row>
    <row r="4863" spans="1:27" x14ac:dyDescent="0.25">
      <c r="A4863" t="s">
        <v>866</v>
      </c>
      <c r="B4863" t="s">
        <v>683</v>
      </c>
      <c r="C4863" t="s">
        <v>684</v>
      </c>
      <c r="D4863" t="s">
        <v>867</v>
      </c>
      <c r="E4863" t="s">
        <v>868</v>
      </c>
      <c r="F4863" t="str">
        <f t="shared" si="454"/>
        <v>1505</v>
      </c>
      <c r="G4863" t="s">
        <v>312</v>
      </c>
      <c r="H4863" t="s">
        <v>313</v>
      </c>
      <c r="I4863" s="91"/>
      <c r="J4863" s="91"/>
      <c r="K4863" s="91">
        <v>3212.8</v>
      </c>
      <c r="L4863" s="91">
        <v>4497.92</v>
      </c>
      <c r="M4863" s="91">
        <v>4658.5600000000004</v>
      </c>
      <c r="N4863" s="91"/>
      <c r="O4863" s="91">
        <v>17268.8</v>
      </c>
      <c r="P4863" s="91">
        <v>18102.12</v>
      </c>
      <c r="Q4863" s="91">
        <v>12674.1</v>
      </c>
      <c r="R4863" s="91">
        <v>1937.72</v>
      </c>
      <c r="S4863" s="91">
        <v>5538.63</v>
      </c>
      <c r="T4863" s="91"/>
      <c r="U4863" s="91">
        <f t="shared" si="455"/>
        <v>67890.649999999994</v>
      </c>
      <c r="V4863" s="82" t="str">
        <f t="shared" si="453"/>
        <v>420181505921</v>
      </c>
      <c r="W4863" s="83">
        <f>VLOOKUP(V4863,Factors!$E$6:$H$5950,4,FALSE)</f>
        <v>0.1124</v>
      </c>
      <c r="X4863" t="str">
        <f>VLOOKUP(V4863,Factors!$E$6:$F$5950,2,FALSE)</f>
        <v>3-factor</v>
      </c>
      <c r="Y4863" s="92">
        <f t="shared" si="456"/>
        <v>7630.909059999999</v>
      </c>
      <c r="Z4863" s="92">
        <f t="shared" si="457"/>
        <v>60259.740939999996</v>
      </c>
      <c r="AA4863" s="92">
        <f t="shared" si="458"/>
        <v>67890.649999999994</v>
      </c>
    </row>
    <row r="4864" spans="1:27" x14ac:dyDescent="0.25">
      <c r="A4864" t="s">
        <v>866</v>
      </c>
      <c r="B4864" t="s">
        <v>683</v>
      </c>
      <c r="C4864" t="s">
        <v>684</v>
      </c>
      <c r="D4864" t="s">
        <v>867</v>
      </c>
      <c r="E4864" t="s">
        <v>868</v>
      </c>
      <c r="F4864" t="str">
        <f t="shared" si="454"/>
        <v>1505</v>
      </c>
      <c r="G4864" t="s">
        <v>44</v>
      </c>
      <c r="H4864" t="s">
        <v>45</v>
      </c>
      <c r="I4864" s="91">
        <v>28.02</v>
      </c>
      <c r="J4864" s="91">
        <v>28.02</v>
      </c>
      <c r="K4864" s="91">
        <v>32.06</v>
      </c>
      <c r="L4864" s="91">
        <v>90.64</v>
      </c>
      <c r="M4864" s="91">
        <v>145.13</v>
      </c>
      <c r="N4864" s="91">
        <v>357.68</v>
      </c>
      <c r="O4864" s="91">
        <v>86.14</v>
      </c>
      <c r="P4864" s="91">
        <v>86.14</v>
      </c>
      <c r="Q4864" s="91"/>
      <c r="R4864" s="91">
        <v>355.67</v>
      </c>
      <c r="S4864" s="91">
        <v>86.14</v>
      </c>
      <c r="T4864" s="91">
        <v>164.57</v>
      </c>
      <c r="U4864" s="91">
        <f t="shared" si="455"/>
        <v>1460.21</v>
      </c>
      <c r="V4864" s="82" t="str">
        <f t="shared" si="453"/>
        <v>420181505921</v>
      </c>
      <c r="W4864" s="83">
        <f>VLOOKUP(V4864,Factors!$E$6:$H$5950,4,FALSE)</f>
        <v>0.1124</v>
      </c>
      <c r="X4864" t="str">
        <f>VLOOKUP(V4864,Factors!$E$6:$F$5950,2,FALSE)</f>
        <v>3-factor</v>
      </c>
      <c r="Y4864" s="92">
        <f t="shared" si="456"/>
        <v>164.12760399999999</v>
      </c>
      <c r="Z4864" s="92">
        <f t="shared" si="457"/>
        <v>1296.082396</v>
      </c>
      <c r="AA4864" s="92">
        <f t="shared" si="458"/>
        <v>1460.21</v>
      </c>
    </row>
    <row r="4865" spans="1:27" x14ac:dyDescent="0.25">
      <c r="A4865" t="s">
        <v>866</v>
      </c>
      <c r="B4865" t="s">
        <v>683</v>
      </c>
      <c r="C4865" t="s">
        <v>684</v>
      </c>
      <c r="D4865" t="s">
        <v>867</v>
      </c>
      <c r="E4865" t="s">
        <v>868</v>
      </c>
      <c r="F4865" t="str">
        <f t="shared" si="454"/>
        <v>1505</v>
      </c>
      <c r="G4865" t="s">
        <v>98</v>
      </c>
      <c r="H4865" t="s">
        <v>99</v>
      </c>
      <c r="I4865" s="91">
        <v>95.37</v>
      </c>
      <c r="J4865" s="91">
        <v>51.47</v>
      </c>
      <c r="K4865" s="91">
        <v>129.19999999999999</v>
      </c>
      <c r="L4865" s="91"/>
      <c r="M4865" s="91">
        <v>252.59</v>
      </c>
      <c r="N4865" s="91">
        <v>-7.99</v>
      </c>
      <c r="O4865" s="91">
        <v>240.02</v>
      </c>
      <c r="P4865" s="91">
        <v>39.14</v>
      </c>
      <c r="Q4865" s="91">
        <v>70.97</v>
      </c>
      <c r="R4865" s="91">
        <v>13.47</v>
      </c>
      <c r="S4865" s="91">
        <v>358.97</v>
      </c>
      <c r="T4865" s="91"/>
      <c r="U4865" s="91">
        <f t="shared" si="455"/>
        <v>1243.21</v>
      </c>
      <c r="V4865" s="82" t="str">
        <f t="shared" si="453"/>
        <v>420181505921</v>
      </c>
      <c r="W4865" s="83">
        <f>VLOOKUP(V4865,Factors!$E$6:$H$5950,4,FALSE)</f>
        <v>0.1124</v>
      </c>
      <c r="X4865" t="str">
        <f>VLOOKUP(V4865,Factors!$E$6:$F$5950,2,FALSE)</f>
        <v>3-factor</v>
      </c>
      <c r="Y4865" s="92">
        <f t="shared" si="456"/>
        <v>139.73680400000001</v>
      </c>
      <c r="Z4865" s="92">
        <f t="shared" si="457"/>
        <v>1103.4731959999999</v>
      </c>
      <c r="AA4865" s="92">
        <f t="shared" si="458"/>
        <v>1243.21</v>
      </c>
    </row>
    <row r="4866" spans="1:27" x14ac:dyDescent="0.25">
      <c r="A4866" t="s">
        <v>866</v>
      </c>
      <c r="B4866" t="s">
        <v>683</v>
      </c>
      <c r="C4866" t="s">
        <v>684</v>
      </c>
      <c r="D4866" t="s">
        <v>867</v>
      </c>
      <c r="E4866" t="s">
        <v>868</v>
      </c>
      <c r="F4866" t="str">
        <f t="shared" si="454"/>
        <v>1505</v>
      </c>
      <c r="G4866" t="s">
        <v>130</v>
      </c>
      <c r="H4866" t="s">
        <v>131</v>
      </c>
      <c r="I4866" s="91">
        <v>7</v>
      </c>
      <c r="J4866" s="91"/>
      <c r="K4866" s="91">
        <v>8.8000000000000007</v>
      </c>
      <c r="L4866" s="91">
        <v>44.25</v>
      </c>
      <c r="M4866" s="91">
        <v>19.2</v>
      </c>
      <c r="N4866" s="91">
        <v>8.4</v>
      </c>
      <c r="O4866" s="91">
        <v>15</v>
      </c>
      <c r="P4866" s="91">
        <v>49.95</v>
      </c>
      <c r="Q4866" s="91">
        <v>48.38</v>
      </c>
      <c r="R4866" s="91">
        <v>23.8</v>
      </c>
      <c r="S4866" s="91"/>
      <c r="T4866" s="91"/>
      <c r="U4866" s="91">
        <f t="shared" si="455"/>
        <v>224.78000000000003</v>
      </c>
      <c r="V4866" s="82" t="str">
        <f t="shared" si="453"/>
        <v>420181505921</v>
      </c>
      <c r="W4866" s="83">
        <f>VLOOKUP(V4866,Factors!$E$6:$H$5950,4,FALSE)</f>
        <v>0.1124</v>
      </c>
      <c r="X4866" t="str">
        <f>VLOOKUP(V4866,Factors!$E$6:$F$5950,2,FALSE)</f>
        <v>3-factor</v>
      </c>
      <c r="Y4866" s="92">
        <f t="shared" si="456"/>
        <v>25.265272000000003</v>
      </c>
      <c r="Z4866" s="92">
        <f t="shared" si="457"/>
        <v>199.51472800000002</v>
      </c>
      <c r="AA4866" s="92">
        <f t="shared" si="458"/>
        <v>224.78000000000003</v>
      </c>
    </row>
    <row r="4867" spans="1:27" x14ac:dyDescent="0.25">
      <c r="A4867" t="s">
        <v>866</v>
      </c>
      <c r="B4867" t="s">
        <v>683</v>
      </c>
      <c r="C4867" t="s">
        <v>684</v>
      </c>
      <c r="D4867" t="s">
        <v>867</v>
      </c>
      <c r="E4867" t="s">
        <v>868</v>
      </c>
      <c r="F4867" t="str">
        <f t="shared" si="454"/>
        <v>1505</v>
      </c>
      <c r="G4867" t="s">
        <v>314</v>
      </c>
      <c r="H4867" t="s">
        <v>315</v>
      </c>
      <c r="I4867" s="91"/>
      <c r="J4867" s="91"/>
      <c r="K4867" s="91">
        <v>1995.12</v>
      </c>
      <c r="L4867" s="91"/>
      <c r="M4867" s="91"/>
      <c r="N4867" s="91"/>
      <c r="O4867" s="91"/>
      <c r="P4867" s="91"/>
      <c r="Q4867" s="91"/>
      <c r="R4867" s="91"/>
      <c r="S4867" s="91"/>
      <c r="T4867" s="91"/>
      <c r="U4867" s="91">
        <f t="shared" si="455"/>
        <v>1995.12</v>
      </c>
      <c r="V4867" s="82" t="str">
        <f t="shared" si="453"/>
        <v>420181505921</v>
      </c>
      <c r="W4867" s="83">
        <f>VLOOKUP(V4867,Factors!$E$6:$H$5950,4,FALSE)</f>
        <v>0.1124</v>
      </c>
      <c r="X4867" t="str">
        <f>VLOOKUP(V4867,Factors!$E$6:$F$5950,2,FALSE)</f>
        <v>3-factor</v>
      </c>
      <c r="Y4867" s="92">
        <f t="shared" si="456"/>
        <v>224.25148799999999</v>
      </c>
      <c r="Z4867" s="92">
        <f t="shared" si="457"/>
        <v>1770.868512</v>
      </c>
      <c r="AA4867" s="92">
        <f t="shared" si="458"/>
        <v>1995.12</v>
      </c>
    </row>
    <row r="4868" spans="1:27" x14ac:dyDescent="0.25">
      <c r="A4868" t="s">
        <v>866</v>
      </c>
      <c r="B4868" t="s">
        <v>683</v>
      </c>
      <c r="C4868" t="s">
        <v>684</v>
      </c>
      <c r="D4868" t="s">
        <v>867</v>
      </c>
      <c r="E4868" t="s">
        <v>868</v>
      </c>
      <c r="F4868" t="str">
        <f t="shared" si="454"/>
        <v>1505</v>
      </c>
      <c r="G4868" t="s">
        <v>144</v>
      </c>
      <c r="H4868" t="s">
        <v>145</v>
      </c>
      <c r="I4868" s="91">
        <v>-255.99</v>
      </c>
      <c r="J4868" s="91"/>
      <c r="K4868" s="91">
        <v>187.84</v>
      </c>
      <c r="L4868" s="91">
        <v>51.58</v>
      </c>
      <c r="M4868" s="91"/>
      <c r="N4868" s="91"/>
      <c r="O4868" s="91"/>
      <c r="P4868" s="91">
        <v>146.05000000000001</v>
      </c>
      <c r="Q4868" s="91"/>
      <c r="R4868" s="91">
        <v>239.6</v>
      </c>
      <c r="S4868" s="91"/>
      <c r="T4868" s="91">
        <v>103.5</v>
      </c>
      <c r="U4868" s="91">
        <f t="shared" si="455"/>
        <v>472.58000000000004</v>
      </c>
      <c r="V4868" s="82" t="str">
        <f t="shared" ref="V4868:V4931" si="459">CONCATENATE(B4868,RIGHT(D4868,4),A4868)</f>
        <v>420181505921</v>
      </c>
      <c r="W4868" s="83">
        <f>VLOOKUP(V4868,Factors!$E$6:$H$5950,4,FALSE)</f>
        <v>0.1124</v>
      </c>
      <c r="X4868" t="str">
        <f>VLOOKUP(V4868,Factors!$E$6:$F$5950,2,FALSE)</f>
        <v>3-factor</v>
      </c>
      <c r="Y4868" s="92">
        <f t="shared" si="456"/>
        <v>53.117992000000008</v>
      </c>
      <c r="Z4868" s="92">
        <f t="shared" si="457"/>
        <v>419.46200800000003</v>
      </c>
      <c r="AA4868" s="92">
        <f t="shared" si="458"/>
        <v>472.58000000000004</v>
      </c>
    </row>
    <row r="4869" spans="1:27" x14ac:dyDescent="0.25">
      <c r="A4869" t="s">
        <v>866</v>
      </c>
      <c r="B4869" t="s">
        <v>683</v>
      </c>
      <c r="C4869" t="s">
        <v>684</v>
      </c>
      <c r="D4869" t="s">
        <v>867</v>
      </c>
      <c r="E4869" t="s">
        <v>868</v>
      </c>
      <c r="F4869" t="str">
        <f t="shared" ref="F4869:F4932" si="460">RIGHT(D4869,4)</f>
        <v>1505</v>
      </c>
      <c r="G4869" t="s">
        <v>150</v>
      </c>
      <c r="H4869" t="s">
        <v>151</v>
      </c>
      <c r="I4869" s="91">
        <v>0</v>
      </c>
      <c r="J4869" s="91"/>
      <c r="K4869" s="91"/>
      <c r="L4869" s="91"/>
      <c r="M4869" s="91"/>
      <c r="N4869" s="91"/>
      <c r="O4869" s="91"/>
      <c r="P4869" s="91"/>
      <c r="Q4869" s="91"/>
      <c r="R4869" s="91">
        <v>29.99</v>
      </c>
      <c r="S4869" s="91"/>
      <c r="T4869" s="91">
        <v>314</v>
      </c>
      <c r="U4869" s="91">
        <f t="shared" ref="U4869:U4932" si="461">SUM(I4869:T4869)</f>
        <v>343.99</v>
      </c>
      <c r="V4869" s="82" t="str">
        <f t="shared" si="459"/>
        <v>420181505921</v>
      </c>
      <c r="W4869" s="83">
        <f>VLOOKUP(V4869,Factors!$E$6:$H$5950,4,FALSE)</f>
        <v>0.1124</v>
      </c>
      <c r="X4869" t="str">
        <f>VLOOKUP(V4869,Factors!$E$6:$F$5950,2,FALSE)</f>
        <v>3-factor</v>
      </c>
      <c r="Y4869" s="92">
        <f t="shared" si="456"/>
        <v>38.664476000000001</v>
      </c>
      <c r="Z4869" s="92">
        <f t="shared" si="457"/>
        <v>305.32552400000003</v>
      </c>
      <c r="AA4869" s="92">
        <f t="shared" si="458"/>
        <v>343.99</v>
      </c>
    </row>
    <row r="4870" spans="1:27" x14ac:dyDescent="0.25">
      <c r="A4870" t="s">
        <v>866</v>
      </c>
      <c r="B4870" t="s">
        <v>683</v>
      </c>
      <c r="C4870" t="s">
        <v>684</v>
      </c>
      <c r="D4870" t="s">
        <v>867</v>
      </c>
      <c r="E4870" t="s">
        <v>868</v>
      </c>
      <c r="F4870" t="str">
        <f t="shared" si="460"/>
        <v>1505</v>
      </c>
      <c r="G4870" t="s">
        <v>152</v>
      </c>
      <c r="H4870" t="s">
        <v>153</v>
      </c>
      <c r="I4870" s="91"/>
      <c r="J4870" s="91"/>
      <c r="K4870" s="91"/>
      <c r="L4870" s="91">
        <v>194.27</v>
      </c>
      <c r="M4870" s="91"/>
      <c r="N4870" s="91"/>
      <c r="O4870" s="91"/>
      <c r="P4870" s="91"/>
      <c r="Q4870" s="91"/>
      <c r="R4870" s="91"/>
      <c r="S4870" s="91"/>
      <c r="T4870" s="91"/>
      <c r="U4870" s="91">
        <f t="shared" si="461"/>
        <v>194.27</v>
      </c>
      <c r="V4870" s="82" t="str">
        <f t="shared" si="459"/>
        <v>420181505921</v>
      </c>
      <c r="W4870" s="83">
        <f>VLOOKUP(V4870,Factors!$E$6:$H$5950,4,FALSE)</f>
        <v>0.1124</v>
      </c>
      <c r="X4870" t="str">
        <f>VLOOKUP(V4870,Factors!$E$6:$F$5950,2,FALSE)</f>
        <v>3-factor</v>
      </c>
      <c r="Y4870" s="92">
        <f t="shared" si="456"/>
        <v>21.835948000000002</v>
      </c>
      <c r="Z4870" s="92">
        <f t="shared" si="457"/>
        <v>172.43405200000001</v>
      </c>
      <c r="AA4870" s="92">
        <f t="shared" si="458"/>
        <v>194.27</v>
      </c>
    </row>
    <row r="4871" spans="1:27" x14ac:dyDescent="0.25">
      <c r="A4871" t="s">
        <v>866</v>
      </c>
      <c r="B4871" t="s">
        <v>683</v>
      </c>
      <c r="C4871" t="s">
        <v>684</v>
      </c>
      <c r="D4871" t="s">
        <v>867</v>
      </c>
      <c r="E4871" t="s">
        <v>868</v>
      </c>
      <c r="F4871" t="str">
        <f t="shared" si="460"/>
        <v>1505</v>
      </c>
      <c r="G4871" t="s">
        <v>166</v>
      </c>
      <c r="H4871" t="s">
        <v>167</v>
      </c>
      <c r="I4871" s="91">
        <v>-773.74</v>
      </c>
      <c r="J4871" s="91">
        <v>-703.4</v>
      </c>
      <c r="K4871" s="91">
        <v>-541.35</v>
      </c>
      <c r="L4871" s="91">
        <v>-685.71</v>
      </c>
      <c r="M4871" s="91">
        <v>-469.17</v>
      </c>
      <c r="N4871" s="91">
        <v>-721.8</v>
      </c>
      <c r="O4871" s="91">
        <v>-288.72000000000003</v>
      </c>
      <c r="P4871" s="91">
        <v>-649.62</v>
      </c>
      <c r="Q4871" s="91">
        <v>-649.62</v>
      </c>
      <c r="R4871" s="91">
        <v>-396.99</v>
      </c>
      <c r="S4871" s="91">
        <v>-685.71</v>
      </c>
      <c r="T4871" s="91">
        <v>-1190.92</v>
      </c>
      <c r="U4871" s="91">
        <f t="shared" si="461"/>
        <v>-7756.75</v>
      </c>
      <c r="V4871" s="82" t="str">
        <f t="shared" si="459"/>
        <v>420181505921</v>
      </c>
      <c r="W4871" s="83">
        <f>VLOOKUP(V4871,Factors!$E$6:$H$5950,4,FALSE)</f>
        <v>0.1124</v>
      </c>
      <c r="X4871" t="str">
        <f>VLOOKUP(V4871,Factors!$E$6:$F$5950,2,FALSE)</f>
        <v>3-factor</v>
      </c>
      <c r="Y4871" s="92">
        <f t="shared" si="456"/>
        <v>-871.8587</v>
      </c>
      <c r="Z4871" s="92">
        <f t="shared" si="457"/>
        <v>-6884.8913000000002</v>
      </c>
      <c r="AA4871" s="92">
        <f t="shared" si="458"/>
        <v>-7756.75</v>
      </c>
    </row>
    <row r="4872" spans="1:27" x14ac:dyDescent="0.25">
      <c r="A4872" t="s">
        <v>866</v>
      </c>
      <c r="B4872" t="s">
        <v>683</v>
      </c>
      <c r="C4872" t="s">
        <v>684</v>
      </c>
      <c r="D4872" t="s">
        <v>867</v>
      </c>
      <c r="E4872" t="s">
        <v>868</v>
      </c>
      <c r="F4872" t="str">
        <f t="shared" si="460"/>
        <v>1505</v>
      </c>
      <c r="G4872" t="s">
        <v>106</v>
      </c>
      <c r="H4872" t="s">
        <v>107</v>
      </c>
      <c r="I4872" s="91">
        <v>-235.28</v>
      </c>
      <c r="J4872" s="91">
        <v>-164.68</v>
      </c>
      <c r="K4872" s="91">
        <v>-235.34</v>
      </c>
      <c r="L4872" s="91">
        <v>-235.34</v>
      </c>
      <c r="M4872" s="91">
        <v>-270.64999999999998</v>
      </c>
      <c r="N4872" s="91">
        <v>-270.64999999999998</v>
      </c>
      <c r="O4872" s="91">
        <v>-235.89</v>
      </c>
      <c r="P4872" s="91">
        <v>-391.53</v>
      </c>
      <c r="Q4872" s="91">
        <v>-296.33</v>
      </c>
      <c r="R4872" s="91">
        <v>-142.80000000000001</v>
      </c>
      <c r="S4872" s="91">
        <v>-521.26</v>
      </c>
      <c r="T4872" s="91">
        <v>-350.81</v>
      </c>
      <c r="U4872" s="91">
        <f t="shared" si="461"/>
        <v>-3350.56</v>
      </c>
      <c r="V4872" s="82" t="str">
        <f t="shared" si="459"/>
        <v>420181505921</v>
      </c>
      <c r="W4872" s="83">
        <f>VLOOKUP(V4872,Factors!$E$6:$H$5950,4,FALSE)</f>
        <v>0.1124</v>
      </c>
      <c r="X4872" t="str">
        <f>VLOOKUP(V4872,Factors!$E$6:$F$5950,2,FALSE)</f>
        <v>3-factor</v>
      </c>
      <c r="Y4872" s="92">
        <f t="shared" si="456"/>
        <v>-376.60294399999998</v>
      </c>
      <c r="Z4872" s="92">
        <f t="shared" si="457"/>
        <v>-2973.9570560000002</v>
      </c>
      <c r="AA4872" s="92">
        <f t="shared" si="458"/>
        <v>-3350.5600000000004</v>
      </c>
    </row>
    <row r="4873" spans="1:27" x14ac:dyDescent="0.25">
      <c r="A4873" t="s">
        <v>866</v>
      </c>
      <c r="B4873" t="s">
        <v>986</v>
      </c>
      <c r="C4873" t="s">
        <v>987</v>
      </c>
      <c r="D4873" t="s">
        <v>988</v>
      </c>
      <c r="E4873" t="s">
        <v>989</v>
      </c>
      <c r="F4873" t="str">
        <f t="shared" si="460"/>
        <v>1500</v>
      </c>
      <c r="G4873" t="s">
        <v>44</v>
      </c>
      <c r="H4873" t="s">
        <v>45</v>
      </c>
      <c r="I4873" s="91"/>
      <c r="J4873" s="91"/>
      <c r="K4873" s="91"/>
      <c r="L4873" s="91"/>
      <c r="M4873" s="91"/>
      <c r="N4873" s="91">
        <v>165.64</v>
      </c>
      <c r="O4873" s="91"/>
      <c r="P4873" s="91"/>
      <c r="Q4873" s="91"/>
      <c r="R4873" s="91"/>
      <c r="S4873" s="91"/>
      <c r="T4873" s="91"/>
      <c r="U4873" s="91">
        <f t="shared" si="461"/>
        <v>165.64</v>
      </c>
      <c r="V4873" s="82" t="str">
        <f t="shared" si="459"/>
        <v>420201500921</v>
      </c>
      <c r="W4873" s="83">
        <f>VLOOKUP(V4873,Factors!$E$6:$H$5950,4,FALSE)</f>
        <v>0.1124</v>
      </c>
      <c r="X4873" t="str">
        <f>VLOOKUP(V4873,Factors!$E$6:$F$5950,2,FALSE)</f>
        <v>3-Factor</v>
      </c>
      <c r="Y4873" s="92">
        <f t="shared" si="456"/>
        <v>18.617935999999997</v>
      </c>
      <c r="Z4873" s="92">
        <f t="shared" si="457"/>
        <v>147.022064</v>
      </c>
      <c r="AA4873" s="92">
        <f t="shared" si="458"/>
        <v>165.64</v>
      </c>
    </row>
    <row r="4874" spans="1:27" x14ac:dyDescent="0.25">
      <c r="A4874" t="s">
        <v>866</v>
      </c>
      <c r="B4874" t="s">
        <v>986</v>
      </c>
      <c r="C4874" t="s">
        <v>987</v>
      </c>
      <c r="D4874" t="s">
        <v>867</v>
      </c>
      <c r="E4874" t="s">
        <v>868</v>
      </c>
      <c r="F4874" t="str">
        <f t="shared" si="460"/>
        <v>1505</v>
      </c>
      <c r="G4874" t="s">
        <v>110</v>
      </c>
      <c r="H4874" t="s">
        <v>111</v>
      </c>
      <c r="I4874" s="91">
        <v>19051.12</v>
      </c>
      <c r="J4874" s="91">
        <v>19506.009999999998</v>
      </c>
      <c r="K4874" s="91">
        <v>19951.13</v>
      </c>
      <c r="L4874" s="91">
        <v>20845.82</v>
      </c>
      <c r="M4874" s="91">
        <v>17442.68</v>
      </c>
      <c r="N4874" s="91">
        <v>20845.82</v>
      </c>
      <c r="O4874" s="91">
        <v>19803.53</v>
      </c>
      <c r="P4874" s="91">
        <v>20845.82</v>
      </c>
      <c r="Q4874" s="91">
        <v>17480.18</v>
      </c>
      <c r="R4874" s="91">
        <v>20845.82</v>
      </c>
      <c r="S4874" s="91">
        <v>18950.75</v>
      </c>
      <c r="T4874" s="91">
        <v>18950.75</v>
      </c>
      <c r="U4874" s="91">
        <f t="shared" si="461"/>
        <v>234519.43</v>
      </c>
      <c r="V4874" s="82" t="str">
        <f t="shared" si="459"/>
        <v>420201505921</v>
      </c>
      <c r="W4874" s="83">
        <f>VLOOKUP(V4874,Factors!$E$6:$H$5950,4,FALSE)</f>
        <v>0.1124</v>
      </c>
      <c r="X4874" t="str">
        <f>VLOOKUP(V4874,Factors!$E$6:$F$5950,2,FALSE)</f>
        <v>3-factor</v>
      </c>
      <c r="Y4874" s="92">
        <f t="shared" si="456"/>
        <v>26359.983931999999</v>
      </c>
      <c r="Z4874" s="92">
        <f t="shared" si="457"/>
        <v>208159.44606799999</v>
      </c>
      <c r="AA4874" s="92">
        <f t="shared" si="458"/>
        <v>234519.43</v>
      </c>
    </row>
    <row r="4875" spans="1:27" x14ac:dyDescent="0.25">
      <c r="A4875" t="s">
        <v>866</v>
      </c>
      <c r="B4875" t="s">
        <v>986</v>
      </c>
      <c r="C4875" t="s">
        <v>987</v>
      </c>
      <c r="D4875" t="s">
        <v>867</v>
      </c>
      <c r="E4875" t="s">
        <v>868</v>
      </c>
      <c r="F4875" t="str">
        <f t="shared" si="460"/>
        <v>1505</v>
      </c>
      <c r="G4875" t="s">
        <v>112</v>
      </c>
      <c r="H4875" t="s">
        <v>113</v>
      </c>
      <c r="I4875" s="91"/>
      <c r="J4875" s="91">
        <v>63.01</v>
      </c>
      <c r="K4875" s="91"/>
      <c r="L4875" s="91"/>
      <c r="M4875" s="91"/>
      <c r="N4875" s="91"/>
      <c r="O4875" s="91"/>
      <c r="P4875" s="91"/>
      <c r="Q4875" s="91">
        <v>3115.23</v>
      </c>
      <c r="R4875" s="91"/>
      <c r="S4875" s="91"/>
      <c r="T4875" s="91"/>
      <c r="U4875" s="91">
        <f t="shared" si="461"/>
        <v>3178.2400000000002</v>
      </c>
      <c r="V4875" s="82" t="str">
        <f t="shared" si="459"/>
        <v>420201505921</v>
      </c>
      <c r="W4875" s="83">
        <f>VLOOKUP(V4875,Factors!$E$6:$H$5950,4,FALSE)</f>
        <v>0.1124</v>
      </c>
      <c r="X4875" t="str">
        <f>VLOOKUP(V4875,Factors!$E$6:$F$5950,2,FALSE)</f>
        <v>3-factor</v>
      </c>
      <c r="Y4875" s="92">
        <f t="shared" si="456"/>
        <v>357.23417600000005</v>
      </c>
      <c r="Z4875" s="92">
        <f t="shared" si="457"/>
        <v>2821.0058240000003</v>
      </c>
      <c r="AA4875" s="92">
        <f t="shared" si="458"/>
        <v>3178.2400000000002</v>
      </c>
    </row>
    <row r="4876" spans="1:27" x14ac:dyDescent="0.25">
      <c r="A4876" t="s">
        <v>866</v>
      </c>
      <c r="B4876" t="s">
        <v>986</v>
      </c>
      <c r="C4876" t="s">
        <v>987</v>
      </c>
      <c r="D4876" t="s">
        <v>867</v>
      </c>
      <c r="E4876" t="s">
        <v>868</v>
      </c>
      <c r="F4876" t="str">
        <f t="shared" si="460"/>
        <v>1505</v>
      </c>
      <c r="G4876" t="s">
        <v>88</v>
      </c>
      <c r="H4876" t="s">
        <v>89</v>
      </c>
      <c r="I4876" s="91">
        <v>2688.38</v>
      </c>
      <c r="J4876" s="91">
        <v>2688.38</v>
      </c>
      <c r="K4876" s="91">
        <v>2790.47</v>
      </c>
      <c r="L4876" s="91">
        <v>2807.92</v>
      </c>
      <c r="M4876" s="91">
        <v>2807.92</v>
      </c>
      <c r="N4876" s="91">
        <v>2807.92</v>
      </c>
      <c r="O4876" s="91">
        <v>2807.92</v>
      </c>
      <c r="P4876" s="91">
        <v>2807.92</v>
      </c>
      <c r="Q4876" s="91">
        <v>2807.93</v>
      </c>
      <c r="R4876" s="91">
        <v>2807.92</v>
      </c>
      <c r="S4876" s="91">
        <v>2807.92</v>
      </c>
      <c r="T4876" s="91">
        <v>2807.92</v>
      </c>
      <c r="U4876" s="91">
        <f t="shared" si="461"/>
        <v>33438.51999999999</v>
      </c>
      <c r="V4876" s="82" t="str">
        <f t="shared" si="459"/>
        <v>420201505921</v>
      </c>
      <c r="W4876" s="83">
        <f>VLOOKUP(V4876,Factors!$E$6:$H$5950,4,FALSE)</f>
        <v>0.1124</v>
      </c>
      <c r="X4876" t="str">
        <f>VLOOKUP(V4876,Factors!$E$6:$F$5950,2,FALSE)</f>
        <v>3-factor</v>
      </c>
      <c r="Y4876" s="92">
        <f t="shared" si="456"/>
        <v>3758.4896479999989</v>
      </c>
      <c r="Z4876" s="92">
        <f t="shared" si="457"/>
        <v>29680.030351999991</v>
      </c>
      <c r="AA4876" s="92">
        <f t="shared" si="458"/>
        <v>33438.51999999999</v>
      </c>
    </row>
    <row r="4877" spans="1:27" x14ac:dyDescent="0.25">
      <c r="A4877" t="s">
        <v>866</v>
      </c>
      <c r="B4877" t="s">
        <v>986</v>
      </c>
      <c r="C4877" t="s">
        <v>987</v>
      </c>
      <c r="D4877" t="s">
        <v>867</v>
      </c>
      <c r="E4877" t="s">
        <v>868</v>
      </c>
      <c r="F4877" t="str">
        <f t="shared" si="460"/>
        <v>1505</v>
      </c>
      <c r="G4877" t="s">
        <v>90</v>
      </c>
      <c r="H4877" t="s">
        <v>91</v>
      </c>
      <c r="I4877" s="91">
        <v>10444.200000000001</v>
      </c>
      <c r="J4877" s="91">
        <v>10444.200000000001</v>
      </c>
      <c r="K4877" s="91">
        <v>10840.84</v>
      </c>
      <c r="L4877" s="91">
        <v>10908.62</v>
      </c>
      <c r="M4877" s="91">
        <v>10908.63</v>
      </c>
      <c r="N4877" s="91">
        <v>10908.62</v>
      </c>
      <c r="O4877" s="91">
        <v>10908.62</v>
      </c>
      <c r="P4877" s="91">
        <v>10908.62</v>
      </c>
      <c r="Q4877" s="91">
        <v>10908.63</v>
      </c>
      <c r="R4877" s="91">
        <v>10908.62</v>
      </c>
      <c r="S4877" s="91">
        <v>10908.62</v>
      </c>
      <c r="T4877" s="91">
        <v>10908.62</v>
      </c>
      <c r="U4877" s="91">
        <f t="shared" si="461"/>
        <v>129906.83999999998</v>
      </c>
      <c r="V4877" s="82" t="str">
        <f t="shared" si="459"/>
        <v>420201505921</v>
      </c>
      <c r="W4877" s="83">
        <f>VLOOKUP(V4877,Factors!$E$6:$H$5950,4,FALSE)</f>
        <v>0.1124</v>
      </c>
      <c r="X4877" t="str">
        <f>VLOOKUP(V4877,Factors!$E$6:$F$5950,2,FALSE)</f>
        <v>3-factor</v>
      </c>
      <c r="Y4877" s="92">
        <f t="shared" si="456"/>
        <v>14601.528815999998</v>
      </c>
      <c r="Z4877" s="92">
        <f t="shared" si="457"/>
        <v>115305.31118399999</v>
      </c>
      <c r="AA4877" s="92">
        <f t="shared" si="458"/>
        <v>129906.84</v>
      </c>
    </row>
    <row r="4878" spans="1:27" x14ac:dyDescent="0.25">
      <c r="A4878" t="s">
        <v>866</v>
      </c>
      <c r="B4878" t="s">
        <v>986</v>
      </c>
      <c r="C4878" t="s">
        <v>987</v>
      </c>
      <c r="D4878" t="s">
        <v>867</v>
      </c>
      <c r="E4878" t="s">
        <v>868</v>
      </c>
      <c r="F4878" t="str">
        <f t="shared" si="460"/>
        <v>1505</v>
      </c>
      <c r="G4878" t="s">
        <v>118</v>
      </c>
      <c r="H4878" t="s">
        <v>119</v>
      </c>
      <c r="I4878" s="91"/>
      <c r="J4878" s="91"/>
      <c r="K4878" s="91"/>
      <c r="L4878" s="91">
        <v>350</v>
      </c>
      <c r="M4878" s="91">
        <v>2380</v>
      </c>
      <c r="N4878" s="91"/>
      <c r="O4878" s="91"/>
      <c r="P4878" s="91">
        <v>3294</v>
      </c>
      <c r="Q4878" s="91">
        <v>40</v>
      </c>
      <c r="R4878" s="91"/>
      <c r="S4878" s="91"/>
      <c r="T4878" s="91">
        <v>1990</v>
      </c>
      <c r="U4878" s="91">
        <f t="shared" si="461"/>
        <v>8054</v>
      </c>
      <c r="V4878" s="82" t="str">
        <f t="shared" si="459"/>
        <v>420201505921</v>
      </c>
      <c r="W4878" s="83">
        <f>VLOOKUP(V4878,Factors!$E$6:$H$5950,4,FALSE)</f>
        <v>0.1124</v>
      </c>
      <c r="X4878" t="str">
        <f>VLOOKUP(V4878,Factors!$E$6:$F$5950,2,FALSE)</f>
        <v>3-factor</v>
      </c>
      <c r="Y4878" s="92">
        <f t="shared" si="456"/>
        <v>905.26959999999997</v>
      </c>
      <c r="Z4878" s="92">
        <f t="shared" si="457"/>
        <v>7148.7304000000004</v>
      </c>
      <c r="AA4878" s="92">
        <f t="shared" si="458"/>
        <v>8054</v>
      </c>
    </row>
    <row r="4879" spans="1:27" x14ac:dyDescent="0.25">
      <c r="A4879" t="s">
        <v>866</v>
      </c>
      <c r="B4879" t="s">
        <v>986</v>
      </c>
      <c r="C4879" t="s">
        <v>987</v>
      </c>
      <c r="D4879" t="s">
        <v>867</v>
      </c>
      <c r="E4879" t="s">
        <v>868</v>
      </c>
      <c r="F4879" t="str">
        <f t="shared" si="460"/>
        <v>1505</v>
      </c>
      <c r="G4879" t="s">
        <v>120</v>
      </c>
      <c r="H4879" t="s">
        <v>121</v>
      </c>
      <c r="I4879" s="91"/>
      <c r="J4879" s="91"/>
      <c r="K4879" s="91"/>
      <c r="L4879" s="91"/>
      <c r="M4879" s="91"/>
      <c r="N4879" s="91">
        <v>17.66</v>
      </c>
      <c r="O4879" s="91"/>
      <c r="P4879" s="91"/>
      <c r="Q4879" s="91"/>
      <c r="R4879" s="91"/>
      <c r="S4879" s="91">
        <v>17.77</v>
      </c>
      <c r="T4879" s="91"/>
      <c r="U4879" s="91">
        <f t="shared" si="461"/>
        <v>35.43</v>
      </c>
      <c r="V4879" s="82" t="str">
        <f t="shared" si="459"/>
        <v>420201505921</v>
      </c>
      <c r="W4879" s="83">
        <f>VLOOKUP(V4879,Factors!$E$6:$H$5950,4,FALSE)</f>
        <v>0.1124</v>
      </c>
      <c r="X4879" t="str">
        <f>VLOOKUP(V4879,Factors!$E$6:$F$5950,2,FALSE)</f>
        <v>3-factor</v>
      </c>
      <c r="Y4879" s="92">
        <f t="shared" si="456"/>
        <v>3.982332</v>
      </c>
      <c r="Z4879" s="92">
        <f t="shared" si="457"/>
        <v>31.447668</v>
      </c>
      <c r="AA4879" s="92">
        <f t="shared" si="458"/>
        <v>35.43</v>
      </c>
    </row>
    <row r="4880" spans="1:27" x14ac:dyDescent="0.25">
      <c r="A4880" t="s">
        <v>866</v>
      </c>
      <c r="B4880" t="s">
        <v>986</v>
      </c>
      <c r="C4880" t="s">
        <v>987</v>
      </c>
      <c r="D4880" t="s">
        <v>867</v>
      </c>
      <c r="E4880" t="s">
        <v>868</v>
      </c>
      <c r="F4880" t="str">
        <f t="shared" si="460"/>
        <v>1505</v>
      </c>
      <c r="G4880" t="s">
        <v>122</v>
      </c>
      <c r="H4880" t="s">
        <v>123</v>
      </c>
      <c r="I4880" s="91">
        <v>75</v>
      </c>
      <c r="J4880" s="91"/>
      <c r="K4880" s="91"/>
      <c r="L4880" s="91"/>
      <c r="M4880" s="91"/>
      <c r="N4880" s="91">
        <v>69</v>
      </c>
      <c r="O4880" s="91">
        <v>255</v>
      </c>
      <c r="P4880" s="91">
        <v>500</v>
      </c>
      <c r="Q4880" s="91"/>
      <c r="R4880" s="91"/>
      <c r="S4880" s="91"/>
      <c r="T4880" s="91"/>
      <c r="U4880" s="91">
        <f t="shared" si="461"/>
        <v>899</v>
      </c>
      <c r="V4880" s="82" t="str">
        <f t="shared" si="459"/>
        <v>420201505921</v>
      </c>
      <c r="W4880" s="83">
        <f>VLOOKUP(V4880,Factors!$E$6:$H$5950,4,FALSE)</f>
        <v>0.1124</v>
      </c>
      <c r="X4880" t="str">
        <f>VLOOKUP(V4880,Factors!$E$6:$F$5950,2,FALSE)</f>
        <v>3-factor</v>
      </c>
      <c r="Y4880" s="92">
        <f t="shared" si="456"/>
        <v>101.0476</v>
      </c>
      <c r="Z4880" s="92">
        <f t="shared" si="457"/>
        <v>797.95240000000001</v>
      </c>
      <c r="AA4880" s="92">
        <f t="shared" si="458"/>
        <v>899</v>
      </c>
    </row>
    <row r="4881" spans="1:27" x14ac:dyDescent="0.25">
      <c r="A4881" t="s">
        <v>866</v>
      </c>
      <c r="B4881" t="s">
        <v>986</v>
      </c>
      <c r="C4881" t="s">
        <v>987</v>
      </c>
      <c r="D4881" t="s">
        <v>867</v>
      </c>
      <c r="E4881" t="s">
        <v>868</v>
      </c>
      <c r="F4881" t="str">
        <f t="shared" si="460"/>
        <v>1505</v>
      </c>
      <c r="G4881" t="s">
        <v>44</v>
      </c>
      <c r="H4881" t="s">
        <v>45</v>
      </c>
      <c r="I4881" s="91">
        <v>12.05</v>
      </c>
      <c r="J4881" s="91">
        <v>12.05</v>
      </c>
      <c r="K4881" s="91">
        <v>12.1</v>
      </c>
      <c r="L4881" s="91">
        <v>12.1</v>
      </c>
      <c r="M4881" s="91">
        <v>12.48</v>
      </c>
      <c r="N4881" s="91">
        <v>24.96</v>
      </c>
      <c r="O4881" s="91">
        <v>12.62</v>
      </c>
      <c r="P4881" s="91">
        <v>85.22</v>
      </c>
      <c r="Q4881" s="91"/>
      <c r="R4881" s="91">
        <v>25.24</v>
      </c>
      <c r="S4881" s="91">
        <v>12.62</v>
      </c>
      <c r="T4881" s="91">
        <v>12.67</v>
      </c>
      <c r="U4881" s="91">
        <f t="shared" si="461"/>
        <v>234.11</v>
      </c>
      <c r="V4881" s="82" t="str">
        <f t="shared" si="459"/>
        <v>420201505921</v>
      </c>
      <c r="W4881" s="83">
        <f>VLOOKUP(V4881,Factors!$E$6:$H$5950,4,FALSE)</f>
        <v>0.1124</v>
      </c>
      <c r="X4881" t="str">
        <f>VLOOKUP(V4881,Factors!$E$6:$F$5950,2,FALSE)</f>
        <v>3-factor</v>
      </c>
      <c r="Y4881" s="92">
        <f t="shared" si="456"/>
        <v>26.313964000000002</v>
      </c>
      <c r="Z4881" s="92">
        <f t="shared" si="457"/>
        <v>207.79603600000002</v>
      </c>
      <c r="AA4881" s="92">
        <f t="shared" si="458"/>
        <v>234.11</v>
      </c>
    </row>
    <row r="4882" spans="1:27" x14ac:dyDescent="0.25">
      <c r="A4882" t="s">
        <v>866</v>
      </c>
      <c r="B4882" t="s">
        <v>986</v>
      </c>
      <c r="C4882" t="s">
        <v>987</v>
      </c>
      <c r="D4882" t="s">
        <v>867</v>
      </c>
      <c r="E4882" t="s">
        <v>868</v>
      </c>
      <c r="F4882" t="str">
        <f t="shared" si="460"/>
        <v>1505</v>
      </c>
      <c r="G4882" t="s">
        <v>128</v>
      </c>
      <c r="H4882" t="s">
        <v>129</v>
      </c>
      <c r="I4882" s="91"/>
      <c r="J4882" s="91"/>
      <c r="K4882" s="91"/>
      <c r="L4882" s="91"/>
      <c r="M4882" s="91"/>
      <c r="N4882" s="91"/>
      <c r="O4882" s="91"/>
      <c r="P4882" s="91"/>
      <c r="Q4882" s="91"/>
      <c r="R4882" s="91"/>
      <c r="S4882" s="91">
        <v>15.45</v>
      </c>
      <c r="T4882" s="91"/>
      <c r="U4882" s="91">
        <f t="shared" si="461"/>
        <v>15.45</v>
      </c>
      <c r="V4882" s="82" t="str">
        <f t="shared" si="459"/>
        <v>420201505921</v>
      </c>
      <c r="W4882" s="83">
        <f>VLOOKUP(V4882,Factors!$E$6:$H$5950,4,FALSE)</f>
        <v>0.1124</v>
      </c>
      <c r="X4882" t="str">
        <f>VLOOKUP(V4882,Factors!$E$6:$F$5950,2,FALSE)</f>
        <v>3-factor</v>
      </c>
      <c r="Y4882" s="92">
        <f t="shared" ref="Y4882:Y4945" si="462">U4882*W4882</f>
        <v>1.73658</v>
      </c>
      <c r="Z4882" s="92">
        <f t="shared" ref="Z4882:Z4945" si="463">U4882-Y4882</f>
        <v>13.713419999999999</v>
      </c>
      <c r="AA4882" s="92">
        <f t="shared" ref="AA4882:AA4945" si="464">Y4882+Z4882</f>
        <v>15.45</v>
      </c>
    </row>
    <row r="4883" spans="1:27" x14ac:dyDescent="0.25">
      <c r="A4883" t="s">
        <v>866</v>
      </c>
      <c r="B4883" t="s">
        <v>986</v>
      </c>
      <c r="C4883" t="s">
        <v>987</v>
      </c>
      <c r="D4883" t="s">
        <v>867</v>
      </c>
      <c r="E4883" t="s">
        <v>868</v>
      </c>
      <c r="F4883" t="str">
        <f t="shared" si="460"/>
        <v>1505</v>
      </c>
      <c r="G4883" t="s">
        <v>71</v>
      </c>
      <c r="H4883" t="s">
        <v>72</v>
      </c>
      <c r="I4883" s="91">
        <v>13.39</v>
      </c>
      <c r="J4883" s="91"/>
      <c r="K4883" s="91"/>
      <c r="L4883" s="91"/>
      <c r="M4883" s="91"/>
      <c r="N4883" s="91"/>
      <c r="O4883" s="91"/>
      <c r="P4883" s="91"/>
      <c r="Q4883" s="91"/>
      <c r="R4883" s="91"/>
      <c r="S4883" s="91"/>
      <c r="T4883" s="91"/>
      <c r="U4883" s="91">
        <f t="shared" si="461"/>
        <v>13.39</v>
      </c>
      <c r="V4883" s="82" t="str">
        <f t="shared" si="459"/>
        <v>420201505921</v>
      </c>
      <c r="W4883" s="83">
        <f>VLOOKUP(V4883,Factors!$E$6:$H$5950,4,FALSE)</f>
        <v>0.1124</v>
      </c>
      <c r="X4883" t="str">
        <f>VLOOKUP(V4883,Factors!$E$6:$F$5950,2,FALSE)</f>
        <v>3-factor</v>
      </c>
      <c r="Y4883" s="92">
        <f t="shared" si="462"/>
        <v>1.505036</v>
      </c>
      <c r="Z4883" s="92">
        <f t="shared" si="463"/>
        <v>11.884964</v>
      </c>
      <c r="AA4883" s="92">
        <f t="shared" si="464"/>
        <v>13.39</v>
      </c>
    </row>
    <row r="4884" spans="1:27" x14ac:dyDescent="0.25">
      <c r="A4884" t="s">
        <v>866</v>
      </c>
      <c r="B4884" t="s">
        <v>986</v>
      </c>
      <c r="C4884" t="s">
        <v>987</v>
      </c>
      <c r="D4884" t="s">
        <v>867</v>
      </c>
      <c r="E4884" t="s">
        <v>868</v>
      </c>
      <c r="F4884" t="str">
        <f t="shared" si="460"/>
        <v>1505</v>
      </c>
      <c r="G4884" t="s">
        <v>98</v>
      </c>
      <c r="H4884" t="s">
        <v>99</v>
      </c>
      <c r="I4884" s="91"/>
      <c r="J4884" s="91"/>
      <c r="K4884" s="91"/>
      <c r="L4884" s="91"/>
      <c r="M4884" s="91"/>
      <c r="N4884" s="91"/>
      <c r="O4884" s="91"/>
      <c r="P4884" s="91"/>
      <c r="Q4884" s="91"/>
      <c r="R4884" s="91"/>
      <c r="S4884" s="91"/>
      <c r="T4884" s="91">
        <v>14.95</v>
      </c>
      <c r="U4884" s="91">
        <f t="shared" si="461"/>
        <v>14.95</v>
      </c>
      <c r="V4884" s="82" t="str">
        <f t="shared" si="459"/>
        <v>420201505921</v>
      </c>
      <c r="W4884" s="83">
        <f>VLOOKUP(V4884,Factors!$E$6:$H$5950,4,FALSE)</f>
        <v>0.1124</v>
      </c>
      <c r="X4884" t="str">
        <f>VLOOKUP(V4884,Factors!$E$6:$F$5950,2,FALSE)</f>
        <v>3-factor</v>
      </c>
      <c r="Y4884" s="92">
        <f t="shared" si="462"/>
        <v>1.68038</v>
      </c>
      <c r="Z4884" s="92">
        <f t="shared" si="463"/>
        <v>13.26962</v>
      </c>
      <c r="AA4884" s="92">
        <f t="shared" si="464"/>
        <v>14.95</v>
      </c>
    </row>
    <row r="4885" spans="1:27" x14ac:dyDescent="0.25">
      <c r="A4885" t="s">
        <v>866</v>
      </c>
      <c r="B4885" t="s">
        <v>986</v>
      </c>
      <c r="C4885" t="s">
        <v>987</v>
      </c>
      <c r="D4885" t="s">
        <v>867</v>
      </c>
      <c r="E4885" t="s">
        <v>868</v>
      </c>
      <c r="F4885" t="str">
        <f t="shared" si="460"/>
        <v>1505</v>
      </c>
      <c r="G4885" t="s">
        <v>130</v>
      </c>
      <c r="H4885" t="s">
        <v>131</v>
      </c>
      <c r="I4885" s="91"/>
      <c r="J4885" s="91"/>
      <c r="K4885" s="91"/>
      <c r="L4885" s="91">
        <v>19</v>
      </c>
      <c r="M4885" s="91">
        <v>45.98</v>
      </c>
      <c r="N4885" s="91"/>
      <c r="O4885" s="91">
        <v>15.2</v>
      </c>
      <c r="P4885" s="91"/>
      <c r="Q4885" s="91"/>
      <c r="R4885" s="91"/>
      <c r="S4885" s="91"/>
      <c r="T4885" s="91"/>
      <c r="U4885" s="91">
        <f t="shared" si="461"/>
        <v>80.179999999999993</v>
      </c>
      <c r="V4885" s="82" t="str">
        <f t="shared" si="459"/>
        <v>420201505921</v>
      </c>
      <c r="W4885" s="83">
        <f>VLOOKUP(V4885,Factors!$E$6:$H$5950,4,FALSE)</f>
        <v>0.1124</v>
      </c>
      <c r="X4885" t="str">
        <f>VLOOKUP(V4885,Factors!$E$6:$F$5950,2,FALSE)</f>
        <v>3-factor</v>
      </c>
      <c r="Y4885" s="92">
        <f t="shared" si="462"/>
        <v>9.0122319999999991</v>
      </c>
      <c r="Z4885" s="92">
        <f t="shared" si="463"/>
        <v>71.167767999999995</v>
      </c>
      <c r="AA4885" s="92">
        <f t="shared" si="464"/>
        <v>80.179999999999993</v>
      </c>
    </row>
    <row r="4886" spans="1:27" x14ac:dyDescent="0.25">
      <c r="A4886" t="s">
        <v>866</v>
      </c>
      <c r="B4886" t="s">
        <v>986</v>
      </c>
      <c r="C4886" t="s">
        <v>987</v>
      </c>
      <c r="D4886" t="s">
        <v>867</v>
      </c>
      <c r="E4886" t="s">
        <v>868</v>
      </c>
      <c r="F4886" t="str">
        <f t="shared" si="460"/>
        <v>1505</v>
      </c>
      <c r="G4886" t="s">
        <v>136</v>
      </c>
      <c r="H4886" t="s">
        <v>137</v>
      </c>
      <c r="I4886" s="91">
        <v>15</v>
      </c>
      <c r="J4886" s="91"/>
      <c r="K4886" s="91">
        <v>18</v>
      </c>
      <c r="L4886" s="91"/>
      <c r="M4886" s="91"/>
      <c r="N4886" s="91">
        <v>99</v>
      </c>
      <c r="O4886" s="91"/>
      <c r="P4886" s="91"/>
      <c r="Q4886" s="91"/>
      <c r="R4886" s="91"/>
      <c r="S4886" s="91">
        <v>135</v>
      </c>
      <c r="T4886" s="91">
        <v>17</v>
      </c>
      <c r="U4886" s="91">
        <f t="shared" si="461"/>
        <v>284</v>
      </c>
      <c r="V4886" s="82" t="str">
        <f t="shared" si="459"/>
        <v>420201505921</v>
      </c>
      <c r="W4886" s="83">
        <f>VLOOKUP(V4886,Factors!$E$6:$H$5950,4,FALSE)</f>
        <v>0.1124</v>
      </c>
      <c r="X4886" t="str">
        <f>VLOOKUP(V4886,Factors!$E$6:$F$5950,2,FALSE)</f>
        <v>3-factor</v>
      </c>
      <c r="Y4886" s="92">
        <f t="shared" si="462"/>
        <v>31.921600000000002</v>
      </c>
      <c r="Z4886" s="92">
        <f t="shared" si="463"/>
        <v>252.07839999999999</v>
      </c>
      <c r="AA4886" s="92">
        <f t="shared" si="464"/>
        <v>284</v>
      </c>
    </row>
    <row r="4887" spans="1:27" x14ac:dyDescent="0.25">
      <c r="A4887" t="s">
        <v>866</v>
      </c>
      <c r="B4887" t="s">
        <v>986</v>
      </c>
      <c r="C4887" t="s">
        <v>987</v>
      </c>
      <c r="D4887" t="s">
        <v>867</v>
      </c>
      <c r="E4887" t="s">
        <v>868</v>
      </c>
      <c r="F4887" t="str">
        <f t="shared" si="460"/>
        <v>1505</v>
      </c>
      <c r="G4887" t="s">
        <v>102</v>
      </c>
      <c r="H4887" t="s">
        <v>103</v>
      </c>
      <c r="I4887" s="91">
        <v>0</v>
      </c>
      <c r="J4887" s="91">
        <v>3910</v>
      </c>
      <c r="K4887" s="91"/>
      <c r="L4887" s="91"/>
      <c r="M4887" s="91"/>
      <c r="N4887" s="91"/>
      <c r="O4887" s="91">
        <v>45000</v>
      </c>
      <c r="P4887" s="91">
        <v>3250</v>
      </c>
      <c r="Q4887" s="91">
        <v>62000</v>
      </c>
      <c r="R4887" s="91"/>
      <c r="S4887" s="91"/>
      <c r="T4887" s="91">
        <v>21120</v>
      </c>
      <c r="U4887" s="91">
        <f t="shared" si="461"/>
        <v>135280</v>
      </c>
      <c r="V4887" s="82" t="str">
        <f t="shared" si="459"/>
        <v>420201505921</v>
      </c>
      <c r="W4887" s="83">
        <f>VLOOKUP(V4887,Factors!$E$6:$H$5950,4,FALSE)</f>
        <v>0.1124</v>
      </c>
      <c r="X4887" t="str">
        <f>VLOOKUP(V4887,Factors!$E$6:$F$5950,2,FALSE)</f>
        <v>3-factor</v>
      </c>
      <c r="Y4887" s="92">
        <f t="shared" si="462"/>
        <v>15205.472</v>
      </c>
      <c r="Z4887" s="92">
        <f t="shared" si="463"/>
        <v>120074.52800000001</v>
      </c>
      <c r="AA4887" s="92">
        <f t="shared" si="464"/>
        <v>135280</v>
      </c>
    </row>
    <row r="4888" spans="1:27" x14ac:dyDescent="0.25">
      <c r="A4888" t="s">
        <v>866</v>
      </c>
      <c r="B4888" t="s">
        <v>986</v>
      </c>
      <c r="C4888" t="s">
        <v>987</v>
      </c>
      <c r="D4888" t="s">
        <v>867</v>
      </c>
      <c r="E4888" t="s">
        <v>868</v>
      </c>
      <c r="F4888" t="str">
        <f t="shared" si="460"/>
        <v>1505</v>
      </c>
      <c r="G4888" t="s">
        <v>314</v>
      </c>
      <c r="H4888" t="s">
        <v>315</v>
      </c>
      <c r="I4888" s="91">
        <v>2865.65</v>
      </c>
      <c r="J4888" s="91">
        <v>2865.65</v>
      </c>
      <c r="K4888" s="91">
        <v>13444.15</v>
      </c>
      <c r="L4888" s="91">
        <v>2865.65</v>
      </c>
      <c r="M4888" s="91">
        <v>2865.65</v>
      </c>
      <c r="N4888" s="91">
        <v>8365.65</v>
      </c>
      <c r="O4888" s="91">
        <v>2865.65</v>
      </c>
      <c r="P4888" s="91">
        <v>2865.65</v>
      </c>
      <c r="Q4888" s="91">
        <v>2865.65</v>
      </c>
      <c r="R4888" s="91">
        <v>2865.65</v>
      </c>
      <c r="S4888" s="91">
        <v>2865.65</v>
      </c>
      <c r="T4888" s="91">
        <v>11663.35</v>
      </c>
      <c r="U4888" s="91">
        <f t="shared" si="461"/>
        <v>59264.000000000007</v>
      </c>
      <c r="V4888" s="82" t="str">
        <f t="shared" si="459"/>
        <v>420201505921</v>
      </c>
      <c r="W4888" s="83">
        <f>VLOOKUP(V4888,Factors!$E$6:$H$5950,4,FALSE)</f>
        <v>0.1124</v>
      </c>
      <c r="X4888" t="str">
        <f>VLOOKUP(V4888,Factors!$E$6:$F$5950,2,FALSE)</f>
        <v>3-factor</v>
      </c>
      <c r="Y4888" s="92">
        <f t="shared" si="462"/>
        <v>6661.2736000000004</v>
      </c>
      <c r="Z4888" s="92">
        <f t="shared" si="463"/>
        <v>52602.726400000007</v>
      </c>
      <c r="AA4888" s="92">
        <f t="shared" si="464"/>
        <v>59264.000000000007</v>
      </c>
    </row>
    <row r="4889" spans="1:27" x14ac:dyDescent="0.25">
      <c r="A4889" t="s">
        <v>866</v>
      </c>
      <c r="B4889" t="s">
        <v>986</v>
      </c>
      <c r="C4889" t="s">
        <v>987</v>
      </c>
      <c r="D4889" t="s">
        <v>867</v>
      </c>
      <c r="E4889" t="s">
        <v>868</v>
      </c>
      <c r="F4889" t="str">
        <f t="shared" si="460"/>
        <v>1505</v>
      </c>
      <c r="G4889" t="s">
        <v>144</v>
      </c>
      <c r="H4889" t="s">
        <v>145</v>
      </c>
      <c r="I4889" s="91">
        <v>186.85</v>
      </c>
      <c r="J4889" s="91">
        <v>164.11</v>
      </c>
      <c r="K4889" s="91">
        <v>21</v>
      </c>
      <c r="L4889" s="91">
        <v>17.190000000000001</v>
      </c>
      <c r="M4889" s="91">
        <v>42</v>
      </c>
      <c r="N4889" s="91">
        <v>29.81</v>
      </c>
      <c r="O4889" s="91"/>
      <c r="P4889" s="91"/>
      <c r="Q4889" s="91">
        <v>181.6</v>
      </c>
      <c r="R4889" s="91"/>
      <c r="S4889" s="91">
        <v>364.2</v>
      </c>
      <c r="T4889" s="91">
        <v>25</v>
      </c>
      <c r="U4889" s="91">
        <f t="shared" si="461"/>
        <v>1031.76</v>
      </c>
      <c r="V4889" s="82" t="str">
        <f t="shared" si="459"/>
        <v>420201505921</v>
      </c>
      <c r="W4889" s="83">
        <f>VLOOKUP(V4889,Factors!$E$6:$H$5950,4,FALSE)</f>
        <v>0.1124</v>
      </c>
      <c r="X4889" t="str">
        <f>VLOOKUP(V4889,Factors!$E$6:$F$5950,2,FALSE)</f>
        <v>3-factor</v>
      </c>
      <c r="Y4889" s="92">
        <f t="shared" si="462"/>
        <v>115.969824</v>
      </c>
      <c r="Z4889" s="92">
        <f t="shared" si="463"/>
        <v>915.79017599999997</v>
      </c>
      <c r="AA4889" s="92">
        <f t="shared" si="464"/>
        <v>1031.76</v>
      </c>
    </row>
    <row r="4890" spans="1:27" x14ac:dyDescent="0.25">
      <c r="A4890" t="s">
        <v>866</v>
      </c>
      <c r="B4890" t="s">
        <v>986</v>
      </c>
      <c r="C4890" t="s">
        <v>987</v>
      </c>
      <c r="D4890" t="s">
        <v>867</v>
      </c>
      <c r="E4890" t="s">
        <v>868</v>
      </c>
      <c r="F4890" t="str">
        <f t="shared" si="460"/>
        <v>1505</v>
      </c>
      <c r="G4890" t="s">
        <v>146</v>
      </c>
      <c r="H4890" t="s">
        <v>147</v>
      </c>
      <c r="I4890" s="91"/>
      <c r="J4890" s="91"/>
      <c r="K4890" s="91"/>
      <c r="L4890" s="91"/>
      <c r="M4890" s="91">
        <v>646.5</v>
      </c>
      <c r="N4890" s="91">
        <v>2335.8200000000002</v>
      </c>
      <c r="O4890" s="91"/>
      <c r="P4890" s="91">
        <v>588.86</v>
      </c>
      <c r="Q4890" s="91"/>
      <c r="R4890" s="91"/>
      <c r="S4890" s="91">
        <v>55.42</v>
      </c>
      <c r="T4890" s="91"/>
      <c r="U4890" s="91">
        <f t="shared" si="461"/>
        <v>3626.6000000000004</v>
      </c>
      <c r="V4890" s="82" t="str">
        <f t="shared" si="459"/>
        <v>420201505921</v>
      </c>
      <c r="W4890" s="83">
        <f>VLOOKUP(V4890,Factors!$E$6:$H$5950,4,FALSE)</f>
        <v>0.1124</v>
      </c>
      <c r="X4890" t="str">
        <f>VLOOKUP(V4890,Factors!$E$6:$F$5950,2,FALSE)</f>
        <v>3-factor</v>
      </c>
      <c r="Y4890" s="92">
        <f t="shared" si="462"/>
        <v>407.62984000000006</v>
      </c>
      <c r="Z4890" s="92">
        <f t="shared" si="463"/>
        <v>3218.9701600000003</v>
      </c>
      <c r="AA4890" s="92">
        <f t="shared" si="464"/>
        <v>3626.6000000000004</v>
      </c>
    </row>
    <row r="4891" spans="1:27" x14ac:dyDescent="0.25">
      <c r="A4891" t="s">
        <v>866</v>
      </c>
      <c r="B4891" t="s">
        <v>986</v>
      </c>
      <c r="C4891" t="s">
        <v>987</v>
      </c>
      <c r="D4891" t="s">
        <v>867</v>
      </c>
      <c r="E4891" t="s">
        <v>868</v>
      </c>
      <c r="F4891" t="str">
        <f t="shared" si="460"/>
        <v>1505</v>
      </c>
      <c r="G4891" t="s">
        <v>148</v>
      </c>
      <c r="H4891" t="s">
        <v>149</v>
      </c>
      <c r="I4891" s="91"/>
      <c r="J4891" s="91"/>
      <c r="K4891" s="91"/>
      <c r="L4891" s="91"/>
      <c r="M4891" s="91"/>
      <c r="N4891" s="91"/>
      <c r="O4891" s="91"/>
      <c r="P4891" s="91"/>
      <c r="Q4891" s="91"/>
      <c r="R4891" s="91">
        <v>578.11</v>
      </c>
      <c r="S4891" s="91"/>
      <c r="T4891" s="91"/>
      <c r="U4891" s="91">
        <f t="shared" si="461"/>
        <v>578.11</v>
      </c>
      <c r="V4891" s="82" t="str">
        <f t="shared" si="459"/>
        <v>420201505921</v>
      </c>
      <c r="W4891" s="83">
        <f>VLOOKUP(V4891,Factors!$E$6:$H$5950,4,FALSE)</f>
        <v>0.1124</v>
      </c>
      <c r="X4891" t="str">
        <f>VLOOKUP(V4891,Factors!$E$6:$F$5950,2,FALSE)</f>
        <v>3-factor</v>
      </c>
      <c r="Y4891" s="92">
        <f t="shared" si="462"/>
        <v>64.979563999999996</v>
      </c>
      <c r="Z4891" s="92">
        <f t="shared" si="463"/>
        <v>513.13043600000003</v>
      </c>
      <c r="AA4891" s="92">
        <f t="shared" si="464"/>
        <v>578.11</v>
      </c>
    </row>
    <row r="4892" spans="1:27" x14ac:dyDescent="0.25">
      <c r="A4892" t="s">
        <v>866</v>
      </c>
      <c r="B4892" t="s">
        <v>986</v>
      </c>
      <c r="C4892" t="s">
        <v>987</v>
      </c>
      <c r="D4892" t="s">
        <v>867</v>
      </c>
      <c r="E4892" t="s">
        <v>868</v>
      </c>
      <c r="F4892" t="str">
        <f t="shared" si="460"/>
        <v>1505</v>
      </c>
      <c r="G4892" t="s">
        <v>166</v>
      </c>
      <c r="H4892" t="s">
        <v>167</v>
      </c>
      <c r="I4892" s="91"/>
      <c r="J4892" s="91">
        <v>-834.4</v>
      </c>
      <c r="K4892" s="91">
        <v>-1257.55</v>
      </c>
      <c r="L4892" s="91">
        <v>-905.73</v>
      </c>
      <c r="M4892" s="91">
        <v>-948.86</v>
      </c>
      <c r="N4892" s="91">
        <v>-1035.1199999999999</v>
      </c>
      <c r="O4892" s="91"/>
      <c r="P4892" s="91">
        <v>-86.26</v>
      </c>
      <c r="Q4892" s="91">
        <v>-948.86</v>
      </c>
      <c r="R4892" s="91"/>
      <c r="S4892" s="91"/>
      <c r="T4892" s="91">
        <v>-4169.12</v>
      </c>
      <c r="U4892" s="91">
        <f t="shared" si="461"/>
        <v>-10185.9</v>
      </c>
      <c r="V4892" s="82" t="str">
        <f t="shared" si="459"/>
        <v>420201505921</v>
      </c>
      <c r="W4892" s="83">
        <f>VLOOKUP(V4892,Factors!$E$6:$H$5950,4,FALSE)</f>
        <v>0.1124</v>
      </c>
      <c r="X4892" t="str">
        <f>VLOOKUP(V4892,Factors!$E$6:$F$5950,2,FALSE)</f>
        <v>3-factor</v>
      </c>
      <c r="Y4892" s="92">
        <f t="shared" si="462"/>
        <v>-1144.89516</v>
      </c>
      <c r="Z4892" s="92">
        <f t="shared" si="463"/>
        <v>-9041.0048399999996</v>
      </c>
      <c r="AA4892" s="92">
        <f t="shared" si="464"/>
        <v>-10185.9</v>
      </c>
    </row>
    <row r="4893" spans="1:27" x14ac:dyDescent="0.25">
      <c r="A4893" t="s">
        <v>866</v>
      </c>
      <c r="B4893" t="s">
        <v>685</v>
      </c>
      <c r="C4893" t="s">
        <v>686</v>
      </c>
      <c r="D4893" t="s">
        <v>867</v>
      </c>
      <c r="E4893" t="s">
        <v>868</v>
      </c>
      <c r="F4893" t="str">
        <f t="shared" si="460"/>
        <v>1505</v>
      </c>
      <c r="G4893" t="s">
        <v>110</v>
      </c>
      <c r="H4893" t="s">
        <v>111</v>
      </c>
      <c r="I4893" s="91">
        <v>15449.59</v>
      </c>
      <c r="J4893" s="91">
        <v>17911.07</v>
      </c>
      <c r="K4893" s="91">
        <v>19868.439999999999</v>
      </c>
      <c r="L4893" s="91">
        <v>19293.93</v>
      </c>
      <c r="M4893" s="91">
        <v>17164.150000000001</v>
      </c>
      <c r="N4893" s="91">
        <v>18663.18</v>
      </c>
      <c r="O4893" s="91">
        <v>18707.68</v>
      </c>
      <c r="P4893" s="91">
        <v>17233.009999999998</v>
      </c>
      <c r="Q4893" s="91">
        <v>19128.169999999998</v>
      </c>
      <c r="R4893" s="91">
        <v>18843.62</v>
      </c>
      <c r="S4893" s="91">
        <v>18304.47</v>
      </c>
      <c r="T4893" s="91">
        <v>18304.47</v>
      </c>
      <c r="U4893" s="91">
        <f t="shared" si="461"/>
        <v>218871.77999999997</v>
      </c>
      <c r="V4893" s="82" t="str">
        <f t="shared" si="459"/>
        <v>420301505921</v>
      </c>
      <c r="W4893" s="83">
        <f>VLOOKUP(V4893,Factors!$E$6:$H$5950,4,FALSE)</f>
        <v>0.1124</v>
      </c>
      <c r="X4893" t="str">
        <f>VLOOKUP(V4893,Factors!$E$6:$F$5950,2,FALSE)</f>
        <v>3-factor</v>
      </c>
      <c r="Y4893" s="92">
        <f t="shared" si="462"/>
        <v>24601.188071999997</v>
      </c>
      <c r="Z4893" s="92">
        <f t="shared" si="463"/>
        <v>194270.59192799998</v>
      </c>
      <c r="AA4893" s="92">
        <f t="shared" si="464"/>
        <v>218871.77999999997</v>
      </c>
    </row>
    <row r="4894" spans="1:27" x14ac:dyDescent="0.25">
      <c r="A4894" t="s">
        <v>866</v>
      </c>
      <c r="B4894" t="s">
        <v>685</v>
      </c>
      <c r="C4894" t="s">
        <v>686</v>
      </c>
      <c r="D4894" t="s">
        <v>867</v>
      </c>
      <c r="E4894" t="s">
        <v>868</v>
      </c>
      <c r="F4894" t="str">
        <f t="shared" si="460"/>
        <v>1505</v>
      </c>
      <c r="G4894" t="s">
        <v>112</v>
      </c>
      <c r="H4894" t="s">
        <v>113</v>
      </c>
      <c r="I4894" s="91"/>
      <c r="J4894" s="91">
        <v>63</v>
      </c>
      <c r="K4894" s="91"/>
      <c r="L4894" s="91"/>
      <c r="M4894" s="91"/>
      <c r="N4894" s="91"/>
      <c r="O4894" s="91"/>
      <c r="P4894" s="91"/>
      <c r="Q4894" s="91">
        <v>158.18</v>
      </c>
      <c r="R4894" s="91"/>
      <c r="S4894" s="91"/>
      <c r="T4894" s="91"/>
      <c r="U4894" s="91">
        <f t="shared" si="461"/>
        <v>221.18</v>
      </c>
      <c r="V4894" s="82" t="str">
        <f t="shared" si="459"/>
        <v>420301505921</v>
      </c>
      <c r="W4894" s="83">
        <f>VLOOKUP(V4894,Factors!$E$6:$H$5950,4,FALSE)</f>
        <v>0.1124</v>
      </c>
      <c r="X4894" t="str">
        <f>VLOOKUP(V4894,Factors!$E$6:$F$5950,2,FALSE)</f>
        <v>3-factor</v>
      </c>
      <c r="Y4894" s="92">
        <f t="shared" si="462"/>
        <v>24.860632000000003</v>
      </c>
      <c r="Z4894" s="92">
        <f t="shared" si="463"/>
        <v>196.319368</v>
      </c>
      <c r="AA4894" s="92">
        <f t="shared" si="464"/>
        <v>221.18</v>
      </c>
    </row>
    <row r="4895" spans="1:27" x14ac:dyDescent="0.25">
      <c r="A4895" t="s">
        <v>866</v>
      </c>
      <c r="B4895" t="s">
        <v>685</v>
      </c>
      <c r="C4895" t="s">
        <v>686</v>
      </c>
      <c r="D4895" t="s">
        <v>867</v>
      </c>
      <c r="E4895" t="s">
        <v>868</v>
      </c>
      <c r="F4895" t="str">
        <f t="shared" si="460"/>
        <v>1505</v>
      </c>
      <c r="G4895" t="s">
        <v>88</v>
      </c>
      <c r="H4895" t="s">
        <v>89</v>
      </c>
      <c r="I4895" s="91">
        <v>2625.17</v>
      </c>
      <c r="J4895" s="91">
        <v>2625.15</v>
      </c>
      <c r="K4895" s="91">
        <v>2712.18</v>
      </c>
      <c r="L4895" s="91">
        <v>2712.18</v>
      </c>
      <c r="M4895" s="91">
        <v>2712.18</v>
      </c>
      <c r="N4895" s="91">
        <v>2712.18</v>
      </c>
      <c r="O4895" s="91">
        <v>2712.18</v>
      </c>
      <c r="P4895" s="91">
        <v>2712.18</v>
      </c>
      <c r="Q4895" s="91">
        <v>2712.18</v>
      </c>
      <c r="R4895" s="91">
        <v>2712.18</v>
      </c>
      <c r="S4895" s="91">
        <v>2712.18</v>
      </c>
      <c r="T4895" s="91">
        <v>2712.18</v>
      </c>
      <c r="U4895" s="91">
        <f t="shared" si="461"/>
        <v>32372.120000000003</v>
      </c>
      <c r="V4895" s="82" t="str">
        <f t="shared" si="459"/>
        <v>420301505921</v>
      </c>
      <c r="W4895" s="83">
        <f>VLOOKUP(V4895,Factors!$E$6:$H$5950,4,FALSE)</f>
        <v>0.1124</v>
      </c>
      <c r="X4895" t="str">
        <f>VLOOKUP(V4895,Factors!$E$6:$F$5950,2,FALSE)</f>
        <v>3-factor</v>
      </c>
      <c r="Y4895" s="92">
        <f t="shared" si="462"/>
        <v>3638.6262880000004</v>
      </c>
      <c r="Z4895" s="92">
        <f t="shared" si="463"/>
        <v>28733.493712000003</v>
      </c>
      <c r="AA4895" s="92">
        <f t="shared" si="464"/>
        <v>32372.120000000003</v>
      </c>
    </row>
    <row r="4896" spans="1:27" x14ac:dyDescent="0.25">
      <c r="A4896" t="s">
        <v>866</v>
      </c>
      <c r="B4896" t="s">
        <v>685</v>
      </c>
      <c r="C4896" t="s">
        <v>686</v>
      </c>
      <c r="D4896" t="s">
        <v>867</v>
      </c>
      <c r="E4896" t="s">
        <v>868</v>
      </c>
      <c r="F4896" t="str">
        <f t="shared" si="460"/>
        <v>1505</v>
      </c>
      <c r="G4896" t="s">
        <v>90</v>
      </c>
      <c r="H4896" t="s">
        <v>91</v>
      </c>
      <c r="I4896" s="91">
        <v>10198.459999999999</v>
      </c>
      <c r="J4896" s="91">
        <v>10198.44</v>
      </c>
      <c r="K4896" s="91">
        <v>10536.6</v>
      </c>
      <c r="L4896" s="91">
        <v>10536.61</v>
      </c>
      <c r="M4896" s="91">
        <v>10536.62</v>
      </c>
      <c r="N4896" s="91">
        <v>10536.61</v>
      </c>
      <c r="O4896" s="91">
        <v>10536.61</v>
      </c>
      <c r="P4896" s="91">
        <v>10536.61</v>
      </c>
      <c r="Q4896" s="91">
        <v>10536.61</v>
      </c>
      <c r="R4896" s="91">
        <v>10536.6</v>
      </c>
      <c r="S4896" s="91">
        <v>10536.6</v>
      </c>
      <c r="T4896" s="91">
        <v>10536.6</v>
      </c>
      <c r="U4896" s="91">
        <f t="shared" si="461"/>
        <v>125762.97000000003</v>
      </c>
      <c r="V4896" s="82" t="str">
        <f t="shared" si="459"/>
        <v>420301505921</v>
      </c>
      <c r="W4896" s="83">
        <f>VLOOKUP(V4896,Factors!$E$6:$H$5950,4,FALSE)</f>
        <v>0.1124</v>
      </c>
      <c r="X4896" t="str">
        <f>VLOOKUP(V4896,Factors!$E$6:$F$5950,2,FALSE)</f>
        <v>3-factor</v>
      </c>
      <c r="Y4896" s="92">
        <f t="shared" si="462"/>
        <v>14135.757828000003</v>
      </c>
      <c r="Z4896" s="92">
        <f t="shared" si="463"/>
        <v>111627.21217200003</v>
      </c>
      <c r="AA4896" s="92">
        <f t="shared" si="464"/>
        <v>125762.97000000003</v>
      </c>
    </row>
    <row r="4897" spans="1:27" x14ac:dyDescent="0.25">
      <c r="A4897" t="s">
        <v>866</v>
      </c>
      <c r="B4897" t="s">
        <v>685</v>
      </c>
      <c r="C4897" t="s">
        <v>686</v>
      </c>
      <c r="D4897" t="s">
        <v>867</v>
      </c>
      <c r="E4897" t="s">
        <v>868</v>
      </c>
      <c r="F4897" t="str">
        <f t="shared" si="460"/>
        <v>1505</v>
      </c>
      <c r="G4897" t="s">
        <v>118</v>
      </c>
      <c r="H4897" t="s">
        <v>119</v>
      </c>
      <c r="I4897" s="91">
        <v>175</v>
      </c>
      <c r="J4897" s="91">
        <v>1217</v>
      </c>
      <c r="K4897" s="91"/>
      <c r="L4897" s="91">
        <v>257.13</v>
      </c>
      <c r="M4897" s="91">
        <v>213.99</v>
      </c>
      <c r="N4897" s="91">
        <v>71.66</v>
      </c>
      <c r="O4897" s="91">
        <v>1849.99</v>
      </c>
      <c r="P4897" s="91">
        <v>2544.5</v>
      </c>
      <c r="Q4897" s="91"/>
      <c r="R4897" s="91"/>
      <c r="S4897" s="91">
        <v>767.27</v>
      </c>
      <c r="T4897" s="91"/>
      <c r="U4897" s="91">
        <f t="shared" si="461"/>
        <v>7096.5400000000009</v>
      </c>
      <c r="V4897" s="82" t="str">
        <f t="shared" si="459"/>
        <v>420301505921</v>
      </c>
      <c r="W4897" s="83">
        <f>VLOOKUP(V4897,Factors!$E$6:$H$5950,4,FALSE)</f>
        <v>0.1124</v>
      </c>
      <c r="X4897" t="str">
        <f>VLOOKUP(V4897,Factors!$E$6:$F$5950,2,FALSE)</f>
        <v>3-factor</v>
      </c>
      <c r="Y4897" s="92">
        <f t="shared" si="462"/>
        <v>797.65109600000005</v>
      </c>
      <c r="Z4897" s="92">
        <f t="shared" si="463"/>
        <v>6298.8889040000013</v>
      </c>
      <c r="AA4897" s="92">
        <f t="shared" si="464"/>
        <v>7096.5400000000009</v>
      </c>
    </row>
    <row r="4898" spans="1:27" x14ac:dyDescent="0.25">
      <c r="A4898" t="s">
        <v>866</v>
      </c>
      <c r="B4898" t="s">
        <v>685</v>
      </c>
      <c r="C4898" t="s">
        <v>686</v>
      </c>
      <c r="D4898" t="s">
        <v>867</v>
      </c>
      <c r="E4898" t="s">
        <v>868</v>
      </c>
      <c r="F4898" t="str">
        <f t="shared" si="460"/>
        <v>1505</v>
      </c>
      <c r="G4898" t="s">
        <v>120</v>
      </c>
      <c r="H4898" t="s">
        <v>121</v>
      </c>
      <c r="I4898" s="91"/>
      <c r="J4898" s="91"/>
      <c r="K4898" s="91"/>
      <c r="L4898" s="91"/>
      <c r="M4898" s="91"/>
      <c r="N4898" s="91"/>
      <c r="O4898" s="91">
        <v>117.72</v>
      </c>
      <c r="P4898" s="91"/>
      <c r="Q4898" s="91"/>
      <c r="R4898" s="91"/>
      <c r="S4898" s="91"/>
      <c r="T4898" s="91"/>
      <c r="U4898" s="91">
        <f t="shared" si="461"/>
        <v>117.72</v>
      </c>
      <c r="V4898" s="82" t="str">
        <f t="shared" si="459"/>
        <v>420301505921</v>
      </c>
      <c r="W4898" s="83">
        <f>VLOOKUP(V4898,Factors!$E$6:$H$5950,4,FALSE)</f>
        <v>0.1124</v>
      </c>
      <c r="X4898" t="str">
        <f>VLOOKUP(V4898,Factors!$E$6:$F$5950,2,FALSE)</f>
        <v>3-factor</v>
      </c>
      <c r="Y4898" s="92">
        <f t="shared" si="462"/>
        <v>13.231728</v>
      </c>
      <c r="Z4898" s="92">
        <f t="shared" si="463"/>
        <v>104.48827199999999</v>
      </c>
      <c r="AA4898" s="92">
        <f t="shared" si="464"/>
        <v>117.72</v>
      </c>
    </row>
    <row r="4899" spans="1:27" x14ac:dyDescent="0.25">
      <c r="A4899" t="s">
        <v>866</v>
      </c>
      <c r="B4899" t="s">
        <v>685</v>
      </c>
      <c r="C4899" t="s">
        <v>686</v>
      </c>
      <c r="D4899" t="s">
        <v>867</v>
      </c>
      <c r="E4899" t="s">
        <v>868</v>
      </c>
      <c r="F4899" t="str">
        <f t="shared" si="460"/>
        <v>1505</v>
      </c>
      <c r="G4899" t="s">
        <v>122</v>
      </c>
      <c r="H4899" t="s">
        <v>123</v>
      </c>
      <c r="I4899" s="91"/>
      <c r="J4899" s="91">
        <v>400</v>
      </c>
      <c r="K4899" s="91">
        <v>500</v>
      </c>
      <c r="L4899" s="91"/>
      <c r="M4899" s="91">
        <v>1875</v>
      </c>
      <c r="N4899" s="91"/>
      <c r="O4899" s="91"/>
      <c r="P4899" s="91"/>
      <c r="Q4899" s="91"/>
      <c r="R4899" s="91"/>
      <c r="S4899" s="91"/>
      <c r="T4899" s="91">
        <v>495</v>
      </c>
      <c r="U4899" s="91">
        <f t="shared" si="461"/>
        <v>3270</v>
      </c>
      <c r="V4899" s="82" t="str">
        <f t="shared" si="459"/>
        <v>420301505921</v>
      </c>
      <c r="W4899" s="83">
        <f>VLOOKUP(V4899,Factors!$E$6:$H$5950,4,FALSE)</f>
        <v>0.1124</v>
      </c>
      <c r="X4899" t="str">
        <f>VLOOKUP(V4899,Factors!$E$6:$F$5950,2,FALSE)</f>
        <v>3-factor</v>
      </c>
      <c r="Y4899" s="92">
        <f t="shared" si="462"/>
        <v>367.548</v>
      </c>
      <c r="Z4899" s="92">
        <f t="shared" si="463"/>
        <v>2902.4520000000002</v>
      </c>
      <c r="AA4899" s="92">
        <f t="shared" si="464"/>
        <v>3270</v>
      </c>
    </row>
    <row r="4900" spans="1:27" x14ac:dyDescent="0.25">
      <c r="A4900" t="s">
        <v>866</v>
      </c>
      <c r="B4900" t="s">
        <v>685</v>
      </c>
      <c r="C4900" t="s">
        <v>686</v>
      </c>
      <c r="D4900" t="s">
        <v>867</v>
      </c>
      <c r="E4900" t="s">
        <v>868</v>
      </c>
      <c r="F4900" t="str">
        <f t="shared" si="460"/>
        <v>1505</v>
      </c>
      <c r="G4900" t="s">
        <v>207</v>
      </c>
      <c r="H4900" t="s">
        <v>208</v>
      </c>
      <c r="I4900" s="91"/>
      <c r="J4900" s="91"/>
      <c r="K4900" s="91"/>
      <c r="L4900" s="91"/>
      <c r="M4900" s="91"/>
      <c r="N4900" s="91"/>
      <c r="O4900" s="91"/>
      <c r="P4900" s="91">
        <v>30</v>
      </c>
      <c r="Q4900" s="91"/>
      <c r="R4900" s="91"/>
      <c r="S4900" s="91"/>
      <c r="T4900" s="91"/>
      <c r="U4900" s="91">
        <f t="shared" si="461"/>
        <v>30</v>
      </c>
      <c r="V4900" s="82" t="str">
        <f t="shared" si="459"/>
        <v>420301505921</v>
      </c>
      <c r="W4900" s="83">
        <f>VLOOKUP(V4900,Factors!$E$6:$H$5950,4,FALSE)</f>
        <v>0.1124</v>
      </c>
      <c r="X4900" t="str">
        <f>VLOOKUP(V4900,Factors!$E$6:$F$5950,2,FALSE)</f>
        <v>3-factor</v>
      </c>
      <c r="Y4900" s="92">
        <f t="shared" si="462"/>
        <v>3.3719999999999999</v>
      </c>
      <c r="Z4900" s="92">
        <f t="shared" si="463"/>
        <v>26.628</v>
      </c>
      <c r="AA4900" s="92">
        <f t="shared" si="464"/>
        <v>30</v>
      </c>
    </row>
    <row r="4901" spans="1:27" x14ac:dyDescent="0.25">
      <c r="A4901" t="s">
        <v>866</v>
      </c>
      <c r="B4901" t="s">
        <v>685</v>
      </c>
      <c r="C4901" t="s">
        <v>686</v>
      </c>
      <c r="D4901" t="s">
        <v>867</v>
      </c>
      <c r="E4901" t="s">
        <v>868</v>
      </c>
      <c r="F4901" t="str">
        <f t="shared" si="460"/>
        <v>1505</v>
      </c>
      <c r="G4901" t="s">
        <v>677</v>
      </c>
      <c r="H4901" t="s">
        <v>678</v>
      </c>
      <c r="I4901" s="91">
        <v>223655.96</v>
      </c>
      <c r="J4901" s="91">
        <v>219832.82</v>
      </c>
      <c r="K4901" s="91">
        <v>227979.94</v>
      </c>
      <c r="L4901" s="91">
        <v>221644.65</v>
      </c>
      <c r="M4901" s="91">
        <v>198436.47</v>
      </c>
      <c r="N4901" s="91">
        <v>173091.98</v>
      </c>
      <c r="O4901" s="91">
        <v>168217.82</v>
      </c>
      <c r="P4901" s="91">
        <v>176174.37</v>
      </c>
      <c r="Q4901" s="91">
        <v>163036.26999999999</v>
      </c>
      <c r="R4901" s="91">
        <v>182455.65</v>
      </c>
      <c r="S4901" s="91">
        <v>189526.59</v>
      </c>
      <c r="T4901" s="91">
        <v>209440.66</v>
      </c>
      <c r="U4901" s="91">
        <f t="shared" si="461"/>
        <v>2353493.1800000002</v>
      </c>
      <c r="V4901" s="82" t="str">
        <f t="shared" si="459"/>
        <v>420301505921</v>
      </c>
      <c r="W4901" s="83">
        <f>VLOOKUP(V4901,Factors!$E$6:$H$5950,4,FALSE)</f>
        <v>0.1124</v>
      </c>
      <c r="X4901" t="str">
        <f>VLOOKUP(V4901,Factors!$E$6:$F$5950,2,FALSE)</f>
        <v>3-factor</v>
      </c>
      <c r="Y4901" s="92">
        <f t="shared" si="462"/>
        <v>264532.633432</v>
      </c>
      <c r="Z4901" s="92">
        <f t="shared" si="463"/>
        <v>2088960.5465680002</v>
      </c>
      <c r="AA4901" s="92">
        <f t="shared" si="464"/>
        <v>2353493.1800000002</v>
      </c>
    </row>
    <row r="4902" spans="1:27" x14ac:dyDescent="0.25">
      <c r="A4902" t="s">
        <v>866</v>
      </c>
      <c r="B4902" t="s">
        <v>685</v>
      </c>
      <c r="C4902" t="s">
        <v>686</v>
      </c>
      <c r="D4902" t="s">
        <v>867</v>
      </c>
      <c r="E4902" t="s">
        <v>868</v>
      </c>
      <c r="F4902" t="str">
        <f t="shared" si="460"/>
        <v>1505</v>
      </c>
      <c r="G4902" t="s">
        <v>98</v>
      </c>
      <c r="H4902" t="s">
        <v>99</v>
      </c>
      <c r="I4902" s="91">
        <v>35.82</v>
      </c>
      <c r="J4902" s="91">
        <v>46.23</v>
      </c>
      <c r="K4902" s="91">
        <v>24.81</v>
      </c>
      <c r="L4902" s="91">
        <v>14.15</v>
      </c>
      <c r="M4902" s="91">
        <v>34.32</v>
      </c>
      <c r="N4902" s="91">
        <v>11.36</v>
      </c>
      <c r="O4902" s="91">
        <v>42.73</v>
      </c>
      <c r="P4902" s="91">
        <v>17.239999999999998</v>
      </c>
      <c r="Q4902" s="91">
        <v>25.19</v>
      </c>
      <c r="R4902" s="91">
        <v>16.03</v>
      </c>
      <c r="S4902" s="91">
        <v>4.1500000000000004</v>
      </c>
      <c r="T4902" s="91">
        <v>95.1</v>
      </c>
      <c r="U4902" s="91">
        <f t="shared" si="461"/>
        <v>367.13</v>
      </c>
      <c r="V4902" s="82" t="str">
        <f t="shared" si="459"/>
        <v>420301505921</v>
      </c>
      <c r="W4902" s="83">
        <f>VLOOKUP(V4902,Factors!$E$6:$H$5950,4,FALSE)</f>
        <v>0.1124</v>
      </c>
      <c r="X4902" t="str">
        <f>VLOOKUP(V4902,Factors!$E$6:$F$5950,2,FALSE)</f>
        <v>3-factor</v>
      </c>
      <c r="Y4902" s="92">
        <f t="shared" si="462"/>
        <v>41.265411999999998</v>
      </c>
      <c r="Z4902" s="92">
        <f t="shared" si="463"/>
        <v>325.86458800000003</v>
      </c>
      <c r="AA4902" s="92">
        <f t="shared" si="464"/>
        <v>367.13</v>
      </c>
    </row>
    <row r="4903" spans="1:27" x14ac:dyDescent="0.25">
      <c r="A4903" t="s">
        <v>866</v>
      </c>
      <c r="B4903" t="s">
        <v>685</v>
      </c>
      <c r="C4903" t="s">
        <v>686</v>
      </c>
      <c r="D4903" t="s">
        <v>867</v>
      </c>
      <c r="E4903" t="s">
        <v>868</v>
      </c>
      <c r="F4903" t="str">
        <f t="shared" si="460"/>
        <v>1505</v>
      </c>
      <c r="G4903" t="s">
        <v>215</v>
      </c>
      <c r="H4903" t="s">
        <v>216</v>
      </c>
      <c r="I4903" s="91"/>
      <c r="J4903" s="91"/>
      <c r="K4903" s="91"/>
      <c r="L4903" s="91">
        <v>242</v>
      </c>
      <c r="M4903" s="91"/>
      <c r="N4903" s="91"/>
      <c r="O4903" s="91"/>
      <c r="P4903" s="91"/>
      <c r="Q4903" s="91"/>
      <c r="R4903" s="91"/>
      <c r="S4903" s="91"/>
      <c r="T4903" s="91"/>
      <c r="U4903" s="91">
        <f t="shared" si="461"/>
        <v>242</v>
      </c>
      <c r="V4903" s="82" t="str">
        <f t="shared" si="459"/>
        <v>420301505921</v>
      </c>
      <c r="W4903" s="83">
        <f>VLOOKUP(V4903,Factors!$E$6:$H$5950,4,FALSE)</f>
        <v>0.1124</v>
      </c>
      <c r="X4903" t="str">
        <f>VLOOKUP(V4903,Factors!$E$6:$F$5950,2,FALSE)</f>
        <v>3-factor</v>
      </c>
      <c r="Y4903" s="92">
        <f t="shared" si="462"/>
        <v>27.200800000000001</v>
      </c>
      <c r="Z4903" s="92">
        <f t="shared" si="463"/>
        <v>214.79919999999998</v>
      </c>
      <c r="AA4903" s="92">
        <f t="shared" si="464"/>
        <v>242</v>
      </c>
    </row>
    <row r="4904" spans="1:27" x14ac:dyDescent="0.25">
      <c r="A4904" t="s">
        <v>866</v>
      </c>
      <c r="B4904" t="s">
        <v>685</v>
      </c>
      <c r="C4904" t="s">
        <v>686</v>
      </c>
      <c r="D4904" t="s">
        <v>867</v>
      </c>
      <c r="E4904" t="s">
        <v>868</v>
      </c>
      <c r="F4904" t="str">
        <f t="shared" si="460"/>
        <v>1505</v>
      </c>
      <c r="G4904" t="s">
        <v>130</v>
      </c>
      <c r="H4904" t="s">
        <v>131</v>
      </c>
      <c r="I4904" s="91"/>
      <c r="J4904" s="91"/>
      <c r="K4904" s="91"/>
      <c r="L4904" s="91"/>
      <c r="M4904" s="91">
        <v>3.44</v>
      </c>
      <c r="N4904" s="91"/>
      <c r="O4904" s="91">
        <v>12.84</v>
      </c>
      <c r="P4904" s="91"/>
      <c r="Q4904" s="91"/>
      <c r="R4904" s="91"/>
      <c r="S4904" s="91"/>
      <c r="T4904" s="91"/>
      <c r="U4904" s="91">
        <f t="shared" si="461"/>
        <v>16.28</v>
      </c>
      <c r="V4904" s="82" t="str">
        <f t="shared" si="459"/>
        <v>420301505921</v>
      </c>
      <c r="W4904" s="83">
        <f>VLOOKUP(V4904,Factors!$E$6:$H$5950,4,FALSE)</f>
        <v>0.1124</v>
      </c>
      <c r="X4904" t="str">
        <f>VLOOKUP(V4904,Factors!$E$6:$F$5950,2,FALSE)</f>
        <v>3-factor</v>
      </c>
      <c r="Y4904" s="92">
        <f t="shared" si="462"/>
        <v>1.8298720000000002</v>
      </c>
      <c r="Z4904" s="92">
        <f t="shared" si="463"/>
        <v>14.450128000000001</v>
      </c>
      <c r="AA4904" s="92">
        <f t="shared" si="464"/>
        <v>16.28</v>
      </c>
    </row>
    <row r="4905" spans="1:27" x14ac:dyDescent="0.25">
      <c r="A4905" t="s">
        <v>866</v>
      </c>
      <c r="B4905" t="s">
        <v>685</v>
      </c>
      <c r="C4905" t="s">
        <v>686</v>
      </c>
      <c r="D4905" t="s">
        <v>867</v>
      </c>
      <c r="E4905" t="s">
        <v>868</v>
      </c>
      <c r="F4905" t="str">
        <f t="shared" si="460"/>
        <v>1505</v>
      </c>
      <c r="G4905" t="s">
        <v>136</v>
      </c>
      <c r="H4905" t="s">
        <v>137</v>
      </c>
      <c r="I4905" s="91"/>
      <c r="J4905" s="91"/>
      <c r="K4905" s="91"/>
      <c r="L4905" s="91"/>
      <c r="M4905" s="91"/>
      <c r="N4905" s="91"/>
      <c r="O4905" s="91"/>
      <c r="P4905" s="91"/>
      <c r="Q4905" s="91">
        <v>48</v>
      </c>
      <c r="R4905" s="91"/>
      <c r="S4905" s="91"/>
      <c r="T4905" s="91"/>
      <c r="U4905" s="91">
        <f t="shared" si="461"/>
        <v>48</v>
      </c>
      <c r="V4905" s="82" t="str">
        <f t="shared" si="459"/>
        <v>420301505921</v>
      </c>
      <c r="W4905" s="83">
        <f>VLOOKUP(V4905,Factors!$E$6:$H$5950,4,FALSE)</f>
        <v>0.1124</v>
      </c>
      <c r="X4905" t="str">
        <f>VLOOKUP(V4905,Factors!$E$6:$F$5950,2,FALSE)</f>
        <v>3-factor</v>
      </c>
      <c r="Y4905" s="92">
        <f t="shared" si="462"/>
        <v>5.3952</v>
      </c>
      <c r="Z4905" s="92">
        <f t="shared" si="463"/>
        <v>42.604799999999997</v>
      </c>
      <c r="AA4905" s="92">
        <f t="shared" si="464"/>
        <v>48</v>
      </c>
    </row>
    <row r="4906" spans="1:27" x14ac:dyDescent="0.25">
      <c r="A4906" t="s">
        <v>866</v>
      </c>
      <c r="B4906" t="s">
        <v>685</v>
      </c>
      <c r="C4906" t="s">
        <v>686</v>
      </c>
      <c r="D4906" t="s">
        <v>867</v>
      </c>
      <c r="E4906" t="s">
        <v>868</v>
      </c>
      <c r="F4906" t="str">
        <f t="shared" si="460"/>
        <v>1505</v>
      </c>
      <c r="G4906" t="s">
        <v>102</v>
      </c>
      <c r="H4906" t="s">
        <v>103</v>
      </c>
      <c r="I4906" s="91">
        <v>75000</v>
      </c>
      <c r="J4906" s="91">
        <v>48350</v>
      </c>
      <c r="K4906" s="91">
        <v>21000</v>
      </c>
      <c r="L4906" s="91">
        <v>77500</v>
      </c>
      <c r="M4906" s="91">
        <v>23350</v>
      </c>
      <c r="N4906" s="91">
        <v>625</v>
      </c>
      <c r="O4906" s="91">
        <v>49.95</v>
      </c>
      <c r="P4906" s="91">
        <v>44200</v>
      </c>
      <c r="Q4906" s="91">
        <v>109574.9</v>
      </c>
      <c r="R4906" s="91"/>
      <c r="S4906" s="91">
        <v>118900</v>
      </c>
      <c r="T4906" s="91">
        <v>32648.29</v>
      </c>
      <c r="U4906" s="91">
        <f t="shared" si="461"/>
        <v>551198.14</v>
      </c>
      <c r="V4906" s="82" t="str">
        <f t="shared" si="459"/>
        <v>420301505921</v>
      </c>
      <c r="W4906" s="83">
        <f>VLOOKUP(V4906,Factors!$E$6:$H$5950,4,FALSE)</f>
        <v>0.1124</v>
      </c>
      <c r="X4906" t="str">
        <f>VLOOKUP(V4906,Factors!$E$6:$F$5950,2,FALSE)</f>
        <v>3-factor</v>
      </c>
      <c r="Y4906" s="92">
        <f t="shared" si="462"/>
        <v>61954.670936000002</v>
      </c>
      <c r="Z4906" s="92">
        <f t="shared" si="463"/>
        <v>489243.469064</v>
      </c>
      <c r="AA4906" s="92">
        <f t="shared" si="464"/>
        <v>551198.14</v>
      </c>
    </row>
    <row r="4907" spans="1:27" x14ac:dyDescent="0.25">
      <c r="A4907" t="s">
        <v>866</v>
      </c>
      <c r="B4907" t="s">
        <v>685</v>
      </c>
      <c r="C4907" t="s">
        <v>686</v>
      </c>
      <c r="D4907" t="s">
        <v>867</v>
      </c>
      <c r="E4907" t="s">
        <v>868</v>
      </c>
      <c r="F4907" t="str">
        <f t="shared" si="460"/>
        <v>1505</v>
      </c>
      <c r="G4907" t="s">
        <v>144</v>
      </c>
      <c r="H4907" t="s">
        <v>145</v>
      </c>
      <c r="I4907" s="91">
        <v>265.79000000000002</v>
      </c>
      <c r="J4907" s="91"/>
      <c r="K4907" s="91"/>
      <c r="L4907" s="91"/>
      <c r="M4907" s="91">
        <v>4.63</v>
      </c>
      <c r="N4907" s="91"/>
      <c r="O4907" s="91"/>
      <c r="P4907" s="91">
        <v>14.3</v>
      </c>
      <c r="Q4907" s="91"/>
      <c r="R4907" s="91"/>
      <c r="S4907" s="91"/>
      <c r="T4907" s="91"/>
      <c r="U4907" s="91">
        <f t="shared" si="461"/>
        <v>284.72000000000003</v>
      </c>
      <c r="V4907" s="82" t="str">
        <f t="shared" si="459"/>
        <v>420301505921</v>
      </c>
      <c r="W4907" s="83">
        <f>VLOOKUP(V4907,Factors!$E$6:$H$5950,4,FALSE)</f>
        <v>0.1124</v>
      </c>
      <c r="X4907" t="str">
        <f>VLOOKUP(V4907,Factors!$E$6:$F$5950,2,FALSE)</f>
        <v>3-factor</v>
      </c>
      <c r="Y4907" s="92">
        <f t="shared" si="462"/>
        <v>32.002528000000005</v>
      </c>
      <c r="Z4907" s="92">
        <f t="shared" si="463"/>
        <v>252.71747200000001</v>
      </c>
      <c r="AA4907" s="92">
        <f t="shared" si="464"/>
        <v>284.72000000000003</v>
      </c>
    </row>
    <row r="4908" spans="1:27" x14ac:dyDescent="0.25">
      <c r="A4908" t="s">
        <v>866</v>
      </c>
      <c r="B4908" t="s">
        <v>685</v>
      </c>
      <c r="C4908" t="s">
        <v>686</v>
      </c>
      <c r="D4908" t="s">
        <v>867</v>
      </c>
      <c r="E4908" t="s">
        <v>868</v>
      </c>
      <c r="F4908" t="str">
        <f t="shared" si="460"/>
        <v>1505</v>
      </c>
      <c r="G4908" t="s">
        <v>146</v>
      </c>
      <c r="H4908" t="s">
        <v>147</v>
      </c>
      <c r="I4908" s="91">
        <v>468.89</v>
      </c>
      <c r="J4908" s="91"/>
      <c r="K4908" s="91"/>
      <c r="L4908" s="91"/>
      <c r="M4908" s="91"/>
      <c r="N4908" s="91">
        <v>1274.73</v>
      </c>
      <c r="O4908" s="91"/>
      <c r="P4908" s="91">
        <v>350</v>
      </c>
      <c r="Q4908" s="91">
        <v>590.71</v>
      </c>
      <c r="R4908" s="91"/>
      <c r="S4908" s="91"/>
      <c r="T4908" s="91"/>
      <c r="U4908" s="91">
        <f t="shared" si="461"/>
        <v>2684.33</v>
      </c>
      <c r="V4908" s="82" t="str">
        <f t="shared" si="459"/>
        <v>420301505921</v>
      </c>
      <c r="W4908" s="83">
        <f>VLOOKUP(V4908,Factors!$E$6:$H$5950,4,FALSE)</f>
        <v>0.1124</v>
      </c>
      <c r="X4908" t="str">
        <f>VLOOKUP(V4908,Factors!$E$6:$F$5950,2,FALSE)</f>
        <v>3-factor</v>
      </c>
      <c r="Y4908" s="92">
        <f t="shared" si="462"/>
        <v>301.71869199999998</v>
      </c>
      <c r="Z4908" s="92">
        <f t="shared" si="463"/>
        <v>2382.611308</v>
      </c>
      <c r="AA4908" s="92">
        <f t="shared" si="464"/>
        <v>2684.33</v>
      </c>
    </row>
    <row r="4909" spans="1:27" x14ac:dyDescent="0.25">
      <c r="A4909" t="s">
        <v>866</v>
      </c>
      <c r="B4909" t="s">
        <v>685</v>
      </c>
      <c r="C4909" t="s">
        <v>686</v>
      </c>
      <c r="D4909" t="s">
        <v>867</v>
      </c>
      <c r="E4909" t="s">
        <v>868</v>
      </c>
      <c r="F4909" t="str">
        <f t="shared" si="460"/>
        <v>1505</v>
      </c>
      <c r="G4909" t="s">
        <v>148</v>
      </c>
      <c r="H4909" t="s">
        <v>149</v>
      </c>
      <c r="I4909" s="91"/>
      <c r="J4909" s="91"/>
      <c r="K4909" s="91"/>
      <c r="L4909" s="91"/>
      <c r="M4909" s="91"/>
      <c r="N4909" s="91"/>
      <c r="O4909" s="91">
        <v>0</v>
      </c>
      <c r="P4909" s="91"/>
      <c r="Q4909" s="91"/>
      <c r="R4909" s="91"/>
      <c r="S4909" s="91"/>
      <c r="T4909" s="91"/>
      <c r="U4909" s="91">
        <f t="shared" si="461"/>
        <v>0</v>
      </c>
      <c r="V4909" s="82" t="str">
        <f t="shared" si="459"/>
        <v>420301505921</v>
      </c>
      <c r="W4909" s="83">
        <f>VLOOKUP(V4909,Factors!$E$6:$H$5950,4,FALSE)</f>
        <v>0.1124</v>
      </c>
      <c r="X4909" t="str">
        <f>VLOOKUP(V4909,Factors!$E$6:$F$5950,2,FALSE)</f>
        <v>3-factor</v>
      </c>
      <c r="Y4909" s="92">
        <f t="shared" si="462"/>
        <v>0</v>
      </c>
      <c r="Z4909" s="92">
        <f t="shared" si="463"/>
        <v>0</v>
      </c>
      <c r="AA4909" s="92">
        <f t="shared" si="464"/>
        <v>0</v>
      </c>
    </row>
    <row r="4910" spans="1:27" x14ac:dyDescent="0.25">
      <c r="A4910" t="s">
        <v>866</v>
      </c>
      <c r="B4910" t="s">
        <v>685</v>
      </c>
      <c r="C4910" t="s">
        <v>686</v>
      </c>
      <c r="D4910" t="s">
        <v>867</v>
      </c>
      <c r="E4910" t="s">
        <v>868</v>
      </c>
      <c r="F4910" t="str">
        <f t="shared" si="460"/>
        <v>1505</v>
      </c>
      <c r="G4910" t="s">
        <v>152</v>
      </c>
      <c r="H4910" t="s">
        <v>153</v>
      </c>
      <c r="I4910" s="91"/>
      <c r="J4910" s="91"/>
      <c r="K4910" s="91">
        <v>187.5</v>
      </c>
      <c r="L4910" s="91"/>
      <c r="M4910" s="91"/>
      <c r="N4910" s="91"/>
      <c r="O4910" s="91"/>
      <c r="P4910" s="91"/>
      <c r="Q4910" s="91"/>
      <c r="R4910" s="91"/>
      <c r="S4910" s="91"/>
      <c r="T4910" s="91"/>
      <c r="U4910" s="91">
        <f t="shared" si="461"/>
        <v>187.5</v>
      </c>
      <c r="V4910" s="82" t="str">
        <f t="shared" si="459"/>
        <v>420301505921</v>
      </c>
      <c r="W4910" s="83">
        <f>VLOOKUP(V4910,Factors!$E$6:$H$5950,4,FALSE)</f>
        <v>0.1124</v>
      </c>
      <c r="X4910" t="str">
        <f>VLOOKUP(V4910,Factors!$E$6:$F$5950,2,FALSE)</f>
        <v>3-factor</v>
      </c>
      <c r="Y4910" s="92">
        <f t="shared" si="462"/>
        <v>21.074999999999999</v>
      </c>
      <c r="Z4910" s="92">
        <f t="shared" si="463"/>
        <v>166.42500000000001</v>
      </c>
      <c r="AA4910" s="92">
        <f t="shared" si="464"/>
        <v>187.5</v>
      </c>
    </row>
    <row r="4911" spans="1:27" x14ac:dyDescent="0.25">
      <c r="A4911" t="s">
        <v>866</v>
      </c>
      <c r="B4911" t="s">
        <v>990</v>
      </c>
      <c r="C4911" t="s">
        <v>991</v>
      </c>
      <c r="D4911" t="s">
        <v>867</v>
      </c>
      <c r="E4911" t="s">
        <v>868</v>
      </c>
      <c r="F4911" t="str">
        <f t="shared" si="460"/>
        <v>1505</v>
      </c>
      <c r="G4911" t="s">
        <v>110</v>
      </c>
      <c r="H4911" t="s">
        <v>111</v>
      </c>
      <c r="I4911" s="91">
        <v>17244.21</v>
      </c>
      <c r="J4911" s="91">
        <v>20308.240000000002</v>
      </c>
      <c r="K4911" s="91">
        <v>20746.59</v>
      </c>
      <c r="L4911" s="91">
        <v>19512.689999999999</v>
      </c>
      <c r="M4911" s="91">
        <v>19798.09</v>
      </c>
      <c r="N4911" s="91">
        <v>20986.25</v>
      </c>
      <c r="O4911" s="91">
        <v>18567.07</v>
      </c>
      <c r="P4911" s="91">
        <v>17590.22</v>
      </c>
      <c r="Q4911" s="91">
        <v>19906.349999999999</v>
      </c>
      <c r="R4911" s="91">
        <v>20443.150000000001</v>
      </c>
      <c r="S4911" s="91">
        <v>16867.900000000001</v>
      </c>
      <c r="T4911" s="91">
        <v>16282.38</v>
      </c>
      <c r="U4911" s="91">
        <f t="shared" si="461"/>
        <v>228253.13999999998</v>
      </c>
      <c r="V4911" s="82" t="str">
        <f t="shared" si="459"/>
        <v>420401505921</v>
      </c>
      <c r="W4911" s="83">
        <f>VLOOKUP(V4911,Factors!$E$6:$H$5950,4,FALSE)</f>
        <v>0.1124</v>
      </c>
      <c r="X4911" t="str">
        <f>VLOOKUP(V4911,Factors!$E$6:$F$5950,2,FALSE)</f>
        <v>3-factor</v>
      </c>
      <c r="Y4911" s="92">
        <f t="shared" si="462"/>
        <v>25655.652935999999</v>
      </c>
      <c r="Z4911" s="92">
        <f t="shared" si="463"/>
        <v>202597.48706399999</v>
      </c>
      <c r="AA4911" s="92">
        <f t="shared" si="464"/>
        <v>228253.13999999998</v>
      </c>
    </row>
    <row r="4912" spans="1:27" x14ac:dyDescent="0.25">
      <c r="A4912" t="s">
        <v>866</v>
      </c>
      <c r="B4912" t="s">
        <v>990</v>
      </c>
      <c r="C4912" t="s">
        <v>991</v>
      </c>
      <c r="D4912" t="s">
        <v>867</v>
      </c>
      <c r="E4912" t="s">
        <v>868</v>
      </c>
      <c r="F4912" t="str">
        <f t="shared" si="460"/>
        <v>1505</v>
      </c>
      <c r="G4912" t="s">
        <v>112</v>
      </c>
      <c r="H4912" t="s">
        <v>113</v>
      </c>
      <c r="I4912" s="91"/>
      <c r="J4912" s="91">
        <v>63</v>
      </c>
      <c r="K4912" s="91"/>
      <c r="L4912" s="91"/>
      <c r="M4912" s="91"/>
      <c r="N4912" s="91"/>
      <c r="O4912" s="91"/>
      <c r="P4912" s="91"/>
      <c r="Q4912" s="91"/>
      <c r="R4912" s="91"/>
      <c r="S4912" s="91"/>
      <c r="T4912" s="91"/>
      <c r="U4912" s="91">
        <f t="shared" si="461"/>
        <v>63</v>
      </c>
      <c r="V4912" s="82" t="str">
        <f t="shared" si="459"/>
        <v>420401505921</v>
      </c>
      <c r="W4912" s="83">
        <f>VLOOKUP(V4912,Factors!$E$6:$H$5950,4,FALSE)</f>
        <v>0.1124</v>
      </c>
      <c r="X4912" t="str">
        <f>VLOOKUP(V4912,Factors!$E$6:$F$5950,2,FALSE)</f>
        <v>3-factor</v>
      </c>
      <c r="Y4912" s="92">
        <f t="shared" si="462"/>
        <v>7.0811999999999999</v>
      </c>
      <c r="Z4912" s="92">
        <f t="shared" si="463"/>
        <v>55.918799999999997</v>
      </c>
      <c r="AA4912" s="92">
        <f t="shared" si="464"/>
        <v>63</v>
      </c>
    </row>
    <row r="4913" spans="1:27" x14ac:dyDescent="0.25">
      <c r="A4913" t="s">
        <v>866</v>
      </c>
      <c r="B4913" t="s">
        <v>990</v>
      </c>
      <c r="C4913" t="s">
        <v>991</v>
      </c>
      <c r="D4913" t="s">
        <v>867</v>
      </c>
      <c r="E4913" t="s">
        <v>868</v>
      </c>
      <c r="F4913" t="str">
        <f t="shared" si="460"/>
        <v>1505</v>
      </c>
      <c r="G4913" t="s">
        <v>88</v>
      </c>
      <c r="H4913" t="s">
        <v>89</v>
      </c>
      <c r="I4913" s="91">
        <v>2824.37</v>
      </c>
      <c r="J4913" s="91">
        <v>2824.38</v>
      </c>
      <c r="K4913" s="91">
        <v>2909.25</v>
      </c>
      <c r="L4913" s="91">
        <v>2909.23</v>
      </c>
      <c r="M4913" s="91">
        <v>2909.24</v>
      </c>
      <c r="N4913" s="91">
        <v>2909.24</v>
      </c>
      <c r="O4913" s="91">
        <v>2909.25</v>
      </c>
      <c r="P4913" s="91">
        <v>2909.27</v>
      </c>
      <c r="Q4913" s="91">
        <v>2909.24</v>
      </c>
      <c r="R4913" s="91">
        <v>2909.24</v>
      </c>
      <c r="S4913" s="91">
        <v>2909.28</v>
      </c>
      <c r="T4913" s="91">
        <v>2909.26</v>
      </c>
      <c r="U4913" s="91">
        <f t="shared" si="461"/>
        <v>34741.25</v>
      </c>
      <c r="V4913" s="82" t="str">
        <f t="shared" si="459"/>
        <v>420401505921</v>
      </c>
      <c r="W4913" s="83">
        <f>VLOOKUP(V4913,Factors!$E$6:$H$5950,4,FALSE)</f>
        <v>0.1124</v>
      </c>
      <c r="X4913" t="str">
        <f>VLOOKUP(V4913,Factors!$E$6:$F$5950,2,FALSE)</f>
        <v>3-factor</v>
      </c>
      <c r="Y4913" s="92">
        <f t="shared" si="462"/>
        <v>3904.9164999999998</v>
      </c>
      <c r="Z4913" s="92">
        <f t="shared" si="463"/>
        <v>30836.333500000001</v>
      </c>
      <c r="AA4913" s="92">
        <f t="shared" si="464"/>
        <v>34741.25</v>
      </c>
    </row>
    <row r="4914" spans="1:27" x14ac:dyDescent="0.25">
      <c r="A4914" t="s">
        <v>866</v>
      </c>
      <c r="B4914" t="s">
        <v>990</v>
      </c>
      <c r="C4914" t="s">
        <v>991</v>
      </c>
      <c r="D4914" t="s">
        <v>867</v>
      </c>
      <c r="E4914" t="s">
        <v>868</v>
      </c>
      <c r="F4914" t="str">
        <f t="shared" si="460"/>
        <v>1505</v>
      </c>
      <c r="G4914" t="s">
        <v>90</v>
      </c>
      <c r="H4914" t="s">
        <v>91</v>
      </c>
      <c r="I4914" s="91">
        <v>10972.53</v>
      </c>
      <c r="J4914" s="91">
        <v>10972.52</v>
      </c>
      <c r="K4914" s="91">
        <v>11302.18</v>
      </c>
      <c r="L4914" s="91">
        <v>11302.18</v>
      </c>
      <c r="M4914" s="91">
        <v>11302.19</v>
      </c>
      <c r="N4914" s="91">
        <v>11302.19</v>
      </c>
      <c r="O4914" s="91">
        <v>11302.21</v>
      </c>
      <c r="P4914" s="91">
        <v>11302.19</v>
      </c>
      <c r="Q4914" s="91">
        <v>11302.2</v>
      </c>
      <c r="R4914" s="91">
        <v>11302.18</v>
      </c>
      <c r="S4914" s="91">
        <v>11302.21</v>
      </c>
      <c r="T4914" s="91">
        <v>11302.19</v>
      </c>
      <c r="U4914" s="91">
        <f t="shared" si="461"/>
        <v>134966.97</v>
      </c>
      <c r="V4914" s="82" t="str">
        <f t="shared" si="459"/>
        <v>420401505921</v>
      </c>
      <c r="W4914" s="83">
        <f>VLOOKUP(V4914,Factors!$E$6:$H$5950,4,FALSE)</f>
        <v>0.1124</v>
      </c>
      <c r="X4914" t="str">
        <f>VLOOKUP(V4914,Factors!$E$6:$F$5950,2,FALSE)</f>
        <v>3-factor</v>
      </c>
      <c r="Y4914" s="92">
        <f t="shared" si="462"/>
        <v>15170.287428</v>
      </c>
      <c r="Z4914" s="92">
        <f t="shared" si="463"/>
        <v>119796.68257200001</v>
      </c>
      <c r="AA4914" s="92">
        <f t="shared" si="464"/>
        <v>134966.97</v>
      </c>
    </row>
    <row r="4915" spans="1:27" x14ac:dyDescent="0.25">
      <c r="A4915" t="s">
        <v>866</v>
      </c>
      <c r="B4915" t="s">
        <v>990</v>
      </c>
      <c r="C4915" t="s">
        <v>991</v>
      </c>
      <c r="D4915" t="s">
        <v>867</v>
      </c>
      <c r="E4915" t="s">
        <v>868</v>
      </c>
      <c r="F4915" t="str">
        <f t="shared" si="460"/>
        <v>1505</v>
      </c>
      <c r="G4915" t="s">
        <v>118</v>
      </c>
      <c r="H4915" t="s">
        <v>119</v>
      </c>
      <c r="I4915" s="91">
        <v>549</v>
      </c>
      <c r="J4915" s="91"/>
      <c r="K4915" s="91"/>
      <c r="L4915" s="91"/>
      <c r="M4915" s="91"/>
      <c r="N4915" s="91">
        <v>49.95</v>
      </c>
      <c r="O4915" s="91"/>
      <c r="P4915" s="91">
        <v>2000</v>
      </c>
      <c r="Q4915" s="91"/>
      <c r="R4915" s="91"/>
      <c r="S4915" s="91"/>
      <c r="T4915" s="91"/>
      <c r="U4915" s="91">
        <f t="shared" si="461"/>
        <v>2598.9499999999998</v>
      </c>
      <c r="V4915" s="82" t="str">
        <f t="shared" si="459"/>
        <v>420401505921</v>
      </c>
      <c r="W4915" s="83">
        <f>VLOOKUP(V4915,Factors!$E$6:$H$5950,4,FALSE)</f>
        <v>0.1124</v>
      </c>
      <c r="X4915" t="str">
        <f>VLOOKUP(V4915,Factors!$E$6:$F$5950,2,FALSE)</f>
        <v>3-factor</v>
      </c>
      <c r="Y4915" s="92">
        <f t="shared" si="462"/>
        <v>292.12198000000001</v>
      </c>
      <c r="Z4915" s="92">
        <f t="shared" si="463"/>
        <v>2306.8280199999999</v>
      </c>
      <c r="AA4915" s="92">
        <f t="shared" si="464"/>
        <v>2598.9499999999998</v>
      </c>
    </row>
    <row r="4916" spans="1:27" x14ac:dyDescent="0.25">
      <c r="A4916" t="s">
        <v>866</v>
      </c>
      <c r="B4916" t="s">
        <v>990</v>
      </c>
      <c r="C4916" t="s">
        <v>991</v>
      </c>
      <c r="D4916" t="s">
        <v>867</v>
      </c>
      <c r="E4916" t="s">
        <v>868</v>
      </c>
      <c r="F4916" t="str">
        <f t="shared" si="460"/>
        <v>1505</v>
      </c>
      <c r="G4916" t="s">
        <v>120</v>
      </c>
      <c r="H4916" t="s">
        <v>121</v>
      </c>
      <c r="I4916" s="91"/>
      <c r="J4916" s="91"/>
      <c r="K4916" s="91"/>
      <c r="L4916" s="91"/>
      <c r="M4916" s="91"/>
      <c r="N4916" s="91"/>
      <c r="O4916" s="91"/>
      <c r="P4916" s="91"/>
      <c r="Q4916" s="91"/>
      <c r="R4916" s="91">
        <v>32.700000000000003</v>
      </c>
      <c r="S4916" s="91"/>
      <c r="T4916" s="91"/>
      <c r="U4916" s="91">
        <f t="shared" si="461"/>
        <v>32.700000000000003</v>
      </c>
      <c r="V4916" s="82" t="str">
        <f t="shared" si="459"/>
        <v>420401505921</v>
      </c>
      <c r="W4916" s="83">
        <f>VLOOKUP(V4916,Factors!$E$6:$H$5950,4,FALSE)</f>
        <v>0.1124</v>
      </c>
      <c r="X4916" t="str">
        <f>VLOOKUP(V4916,Factors!$E$6:$F$5950,2,FALSE)</f>
        <v>3-factor</v>
      </c>
      <c r="Y4916" s="92">
        <f t="shared" si="462"/>
        <v>3.6754800000000003</v>
      </c>
      <c r="Z4916" s="92">
        <f t="shared" si="463"/>
        <v>29.024520000000003</v>
      </c>
      <c r="AA4916" s="92">
        <f t="shared" si="464"/>
        <v>32.700000000000003</v>
      </c>
    </row>
    <row r="4917" spans="1:27" x14ac:dyDescent="0.25">
      <c r="A4917" t="s">
        <v>866</v>
      </c>
      <c r="B4917" t="s">
        <v>990</v>
      </c>
      <c r="C4917" t="s">
        <v>991</v>
      </c>
      <c r="D4917" t="s">
        <v>867</v>
      </c>
      <c r="E4917" t="s">
        <v>868</v>
      </c>
      <c r="F4917" t="str">
        <f t="shared" si="460"/>
        <v>1505</v>
      </c>
      <c r="G4917" t="s">
        <v>122</v>
      </c>
      <c r="H4917" t="s">
        <v>123</v>
      </c>
      <c r="I4917" s="91">
        <v>219.58</v>
      </c>
      <c r="J4917" s="91">
        <v>499</v>
      </c>
      <c r="K4917" s="91">
        <v>795.88</v>
      </c>
      <c r="L4917" s="91">
        <v>713</v>
      </c>
      <c r="M4917" s="91"/>
      <c r="N4917" s="91">
        <v>653</v>
      </c>
      <c r="O4917" s="91"/>
      <c r="P4917" s="91">
        <v>415</v>
      </c>
      <c r="Q4917" s="91"/>
      <c r="R4917" s="91"/>
      <c r="S4917" s="91">
        <v>350</v>
      </c>
      <c r="T4917" s="91"/>
      <c r="U4917" s="91">
        <f t="shared" si="461"/>
        <v>3645.46</v>
      </c>
      <c r="V4917" s="82" t="str">
        <f t="shared" si="459"/>
        <v>420401505921</v>
      </c>
      <c r="W4917" s="83">
        <f>VLOOKUP(V4917,Factors!$E$6:$H$5950,4,FALSE)</f>
        <v>0.1124</v>
      </c>
      <c r="X4917" t="str">
        <f>VLOOKUP(V4917,Factors!$E$6:$F$5950,2,FALSE)</f>
        <v>3-factor</v>
      </c>
      <c r="Y4917" s="92">
        <f t="shared" si="462"/>
        <v>409.74970400000001</v>
      </c>
      <c r="Z4917" s="92">
        <f t="shared" si="463"/>
        <v>3235.7102960000002</v>
      </c>
      <c r="AA4917" s="92">
        <f t="shared" si="464"/>
        <v>3645.46</v>
      </c>
    </row>
    <row r="4918" spans="1:27" x14ac:dyDescent="0.25">
      <c r="A4918" t="s">
        <v>866</v>
      </c>
      <c r="B4918" t="s">
        <v>990</v>
      </c>
      <c r="C4918" t="s">
        <v>991</v>
      </c>
      <c r="D4918" t="s">
        <v>867</v>
      </c>
      <c r="E4918" t="s">
        <v>868</v>
      </c>
      <c r="F4918" t="str">
        <f t="shared" si="460"/>
        <v>1505</v>
      </c>
      <c r="G4918" t="s">
        <v>44</v>
      </c>
      <c r="H4918" t="s">
        <v>45</v>
      </c>
      <c r="I4918" s="91">
        <v>12.05</v>
      </c>
      <c r="J4918" s="91">
        <v>12.05</v>
      </c>
      <c r="K4918" s="91">
        <v>12.1</v>
      </c>
      <c r="L4918" s="91">
        <v>12.1</v>
      </c>
      <c r="M4918" s="91">
        <v>12.48</v>
      </c>
      <c r="N4918" s="91">
        <v>24.96</v>
      </c>
      <c r="O4918" s="91">
        <v>12.62</v>
      </c>
      <c r="P4918" s="91">
        <v>12.62</v>
      </c>
      <c r="Q4918" s="91"/>
      <c r="R4918" s="91">
        <v>25.24</v>
      </c>
      <c r="S4918" s="91">
        <v>12.62</v>
      </c>
      <c r="T4918" s="91">
        <v>12.67</v>
      </c>
      <c r="U4918" s="91">
        <f t="shared" si="461"/>
        <v>161.51000000000002</v>
      </c>
      <c r="V4918" s="82" t="str">
        <f t="shared" si="459"/>
        <v>420401505921</v>
      </c>
      <c r="W4918" s="83">
        <f>VLOOKUP(V4918,Factors!$E$6:$H$5950,4,FALSE)</f>
        <v>0.1124</v>
      </c>
      <c r="X4918" t="str">
        <f>VLOOKUP(V4918,Factors!$E$6:$F$5950,2,FALSE)</f>
        <v>3-factor</v>
      </c>
      <c r="Y4918" s="92">
        <f t="shared" si="462"/>
        <v>18.153724</v>
      </c>
      <c r="Z4918" s="92">
        <f t="shared" si="463"/>
        <v>143.35627600000001</v>
      </c>
      <c r="AA4918" s="92">
        <f t="shared" si="464"/>
        <v>161.51000000000002</v>
      </c>
    </row>
    <row r="4919" spans="1:27" x14ac:dyDescent="0.25">
      <c r="A4919" t="s">
        <v>866</v>
      </c>
      <c r="B4919" t="s">
        <v>990</v>
      </c>
      <c r="C4919" t="s">
        <v>991</v>
      </c>
      <c r="D4919" t="s">
        <v>867</v>
      </c>
      <c r="E4919" t="s">
        <v>868</v>
      </c>
      <c r="F4919" t="str">
        <f t="shared" si="460"/>
        <v>1505</v>
      </c>
      <c r="G4919" t="s">
        <v>207</v>
      </c>
      <c r="H4919" t="s">
        <v>208</v>
      </c>
      <c r="I4919" s="91"/>
      <c r="J4919" s="91"/>
      <c r="K4919" s="91"/>
      <c r="L4919" s="91"/>
      <c r="M4919" s="91"/>
      <c r="N4919" s="91"/>
      <c r="O4919" s="91"/>
      <c r="P4919" s="91">
        <v>20</v>
      </c>
      <c r="Q4919" s="91"/>
      <c r="R4919" s="91"/>
      <c r="S4919" s="91"/>
      <c r="T4919" s="91"/>
      <c r="U4919" s="91">
        <f t="shared" si="461"/>
        <v>20</v>
      </c>
      <c r="V4919" s="82" t="str">
        <f t="shared" si="459"/>
        <v>420401505921</v>
      </c>
      <c r="W4919" s="83">
        <f>VLOOKUP(V4919,Factors!$E$6:$H$5950,4,FALSE)</f>
        <v>0.1124</v>
      </c>
      <c r="X4919" t="str">
        <f>VLOOKUP(V4919,Factors!$E$6:$F$5950,2,FALSE)</f>
        <v>3-factor</v>
      </c>
      <c r="Y4919" s="92">
        <f t="shared" si="462"/>
        <v>2.2480000000000002</v>
      </c>
      <c r="Z4919" s="92">
        <f t="shared" si="463"/>
        <v>17.751999999999999</v>
      </c>
      <c r="AA4919" s="92">
        <f t="shared" si="464"/>
        <v>20</v>
      </c>
    </row>
    <row r="4920" spans="1:27" x14ac:dyDescent="0.25">
      <c r="A4920" t="s">
        <v>866</v>
      </c>
      <c r="B4920" t="s">
        <v>990</v>
      </c>
      <c r="C4920" t="s">
        <v>991</v>
      </c>
      <c r="D4920" t="s">
        <v>867</v>
      </c>
      <c r="E4920" t="s">
        <v>868</v>
      </c>
      <c r="F4920" t="str">
        <f t="shared" si="460"/>
        <v>1505</v>
      </c>
      <c r="G4920" t="s">
        <v>98</v>
      </c>
      <c r="H4920" t="s">
        <v>99</v>
      </c>
      <c r="I4920" s="91"/>
      <c r="J4920" s="91">
        <v>575.82000000000005</v>
      </c>
      <c r="K4920" s="91"/>
      <c r="L4920" s="91">
        <v>103.13</v>
      </c>
      <c r="M4920" s="91">
        <v>28.55</v>
      </c>
      <c r="N4920" s="91">
        <v>6.89</v>
      </c>
      <c r="O4920" s="91">
        <v>362.36</v>
      </c>
      <c r="P4920" s="91"/>
      <c r="Q4920" s="91">
        <v>9.5</v>
      </c>
      <c r="R4920" s="91"/>
      <c r="S4920" s="91">
        <v>742.34</v>
      </c>
      <c r="T4920" s="91">
        <v>392.65</v>
      </c>
      <c r="U4920" s="91">
        <f t="shared" si="461"/>
        <v>2221.2400000000002</v>
      </c>
      <c r="V4920" s="82" t="str">
        <f t="shared" si="459"/>
        <v>420401505921</v>
      </c>
      <c r="W4920" s="83">
        <f>VLOOKUP(V4920,Factors!$E$6:$H$5950,4,FALSE)</f>
        <v>0.1124</v>
      </c>
      <c r="X4920" t="str">
        <f>VLOOKUP(V4920,Factors!$E$6:$F$5950,2,FALSE)</f>
        <v>3-factor</v>
      </c>
      <c r="Y4920" s="92">
        <f t="shared" si="462"/>
        <v>249.66737600000002</v>
      </c>
      <c r="Z4920" s="92">
        <f t="shared" si="463"/>
        <v>1971.5726240000001</v>
      </c>
      <c r="AA4920" s="92">
        <f t="shared" si="464"/>
        <v>2221.2400000000002</v>
      </c>
    </row>
    <row r="4921" spans="1:27" x14ac:dyDescent="0.25">
      <c r="A4921" t="s">
        <v>866</v>
      </c>
      <c r="B4921" t="s">
        <v>990</v>
      </c>
      <c r="C4921" t="s">
        <v>991</v>
      </c>
      <c r="D4921" t="s">
        <v>867</v>
      </c>
      <c r="E4921" t="s">
        <v>868</v>
      </c>
      <c r="F4921" t="str">
        <f t="shared" si="460"/>
        <v>1505</v>
      </c>
      <c r="G4921" t="s">
        <v>215</v>
      </c>
      <c r="H4921" t="s">
        <v>216</v>
      </c>
      <c r="I4921" s="91"/>
      <c r="J4921" s="91">
        <v>239.88</v>
      </c>
      <c r="K4921" s="91">
        <v>419.88</v>
      </c>
      <c r="L4921" s="91"/>
      <c r="M4921" s="91"/>
      <c r="N4921" s="91"/>
      <c r="O4921" s="91"/>
      <c r="P4921" s="91">
        <v>54.18</v>
      </c>
      <c r="Q4921" s="91"/>
      <c r="R4921" s="91"/>
      <c r="S4921" s="91"/>
      <c r="T4921" s="91"/>
      <c r="U4921" s="91">
        <f t="shared" si="461"/>
        <v>713.93999999999994</v>
      </c>
      <c r="V4921" s="82" t="str">
        <f t="shared" si="459"/>
        <v>420401505921</v>
      </c>
      <c r="W4921" s="83">
        <f>VLOOKUP(V4921,Factors!$E$6:$H$5950,4,FALSE)</f>
        <v>0.1124</v>
      </c>
      <c r="X4921" t="str">
        <f>VLOOKUP(V4921,Factors!$E$6:$F$5950,2,FALSE)</f>
        <v>3-factor</v>
      </c>
      <c r="Y4921" s="92">
        <f t="shared" si="462"/>
        <v>80.246855999999994</v>
      </c>
      <c r="Z4921" s="92">
        <f t="shared" si="463"/>
        <v>633.69314399999996</v>
      </c>
      <c r="AA4921" s="92">
        <f t="shared" si="464"/>
        <v>713.93999999999994</v>
      </c>
    </row>
    <row r="4922" spans="1:27" x14ac:dyDescent="0.25">
      <c r="A4922" t="s">
        <v>866</v>
      </c>
      <c r="B4922" t="s">
        <v>990</v>
      </c>
      <c r="C4922" t="s">
        <v>991</v>
      </c>
      <c r="D4922" t="s">
        <v>867</v>
      </c>
      <c r="E4922" t="s">
        <v>868</v>
      </c>
      <c r="F4922" t="str">
        <f t="shared" si="460"/>
        <v>1505</v>
      </c>
      <c r="G4922" t="s">
        <v>130</v>
      </c>
      <c r="H4922" t="s">
        <v>131</v>
      </c>
      <c r="I4922" s="91">
        <v>23.87</v>
      </c>
      <c r="J4922" s="91">
        <v>30.82</v>
      </c>
      <c r="K4922" s="91">
        <v>3.21</v>
      </c>
      <c r="L4922" s="91"/>
      <c r="M4922" s="91">
        <v>5.56</v>
      </c>
      <c r="N4922" s="91">
        <v>7.58</v>
      </c>
      <c r="O4922" s="91">
        <v>17.27</v>
      </c>
      <c r="P4922" s="91">
        <v>27.59</v>
      </c>
      <c r="Q4922" s="91">
        <v>7.29</v>
      </c>
      <c r="R4922" s="91">
        <v>10.68</v>
      </c>
      <c r="S4922" s="91">
        <v>2.77</v>
      </c>
      <c r="T4922" s="91">
        <v>30.93</v>
      </c>
      <c r="U4922" s="91">
        <f t="shared" si="461"/>
        <v>167.57000000000002</v>
      </c>
      <c r="V4922" s="82" t="str">
        <f t="shared" si="459"/>
        <v>420401505921</v>
      </c>
      <c r="W4922" s="83">
        <f>VLOOKUP(V4922,Factors!$E$6:$H$5950,4,FALSE)</f>
        <v>0.1124</v>
      </c>
      <c r="X4922" t="str">
        <f>VLOOKUP(V4922,Factors!$E$6:$F$5950,2,FALSE)</f>
        <v>3-factor</v>
      </c>
      <c r="Y4922" s="92">
        <f t="shared" si="462"/>
        <v>18.834868000000004</v>
      </c>
      <c r="Z4922" s="92">
        <f t="shared" si="463"/>
        <v>148.73513200000002</v>
      </c>
      <c r="AA4922" s="92">
        <f t="shared" si="464"/>
        <v>167.57000000000002</v>
      </c>
    </row>
    <row r="4923" spans="1:27" x14ac:dyDescent="0.25">
      <c r="A4923" t="s">
        <v>866</v>
      </c>
      <c r="B4923" t="s">
        <v>990</v>
      </c>
      <c r="C4923" t="s">
        <v>991</v>
      </c>
      <c r="D4923" t="s">
        <v>867</v>
      </c>
      <c r="E4923" t="s">
        <v>868</v>
      </c>
      <c r="F4923" t="str">
        <f t="shared" si="460"/>
        <v>1505</v>
      </c>
      <c r="G4923" t="s">
        <v>136</v>
      </c>
      <c r="H4923" t="s">
        <v>137</v>
      </c>
      <c r="I4923" s="91"/>
      <c r="J4923" s="91"/>
      <c r="K4923" s="91"/>
      <c r="L4923" s="91"/>
      <c r="M4923" s="91"/>
      <c r="N4923" s="91"/>
      <c r="O4923" s="91"/>
      <c r="P4923" s="91"/>
      <c r="Q4923" s="91">
        <v>2</v>
      </c>
      <c r="R4923" s="91"/>
      <c r="S4923" s="91"/>
      <c r="T4923" s="91"/>
      <c r="U4923" s="91">
        <f t="shared" si="461"/>
        <v>2</v>
      </c>
      <c r="V4923" s="82" t="str">
        <f t="shared" si="459"/>
        <v>420401505921</v>
      </c>
      <c r="W4923" s="83">
        <f>VLOOKUP(V4923,Factors!$E$6:$H$5950,4,FALSE)</f>
        <v>0.1124</v>
      </c>
      <c r="X4923" t="str">
        <f>VLOOKUP(V4923,Factors!$E$6:$F$5950,2,FALSE)</f>
        <v>3-factor</v>
      </c>
      <c r="Y4923" s="92">
        <f t="shared" si="462"/>
        <v>0.2248</v>
      </c>
      <c r="Z4923" s="92">
        <f t="shared" si="463"/>
        <v>1.7751999999999999</v>
      </c>
      <c r="AA4923" s="92">
        <f t="shared" si="464"/>
        <v>2</v>
      </c>
    </row>
    <row r="4924" spans="1:27" x14ac:dyDescent="0.25">
      <c r="A4924" t="s">
        <v>866</v>
      </c>
      <c r="B4924" t="s">
        <v>990</v>
      </c>
      <c r="C4924" t="s">
        <v>991</v>
      </c>
      <c r="D4924" t="s">
        <v>867</v>
      </c>
      <c r="E4924" t="s">
        <v>868</v>
      </c>
      <c r="F4924" t="str">
        <f t="shared" si="460"/>
        <v>1505</v>
      </c>
      <c r="G4924" t="s">
        <v>102</v>
      </c>
      <c r="H4924" t="s">
        <v>103</v>
      </c>
      <c r="I4924" s="91">
        <v>6420</v>
      </c>
      <c r="J4924" s="91"/>
      <c r="K4924" s="91"/>
      <c r="L4924" s="91"/>
      <c r="M4924" s="91">
        <v>6420</v>
      </c>
      <c r="N4924" s="91"/>
      <c r="O4924" s="91"/>
      <c r="P4924" s="91">
        <v>24517</v>
      </c>
      <c r="Q4924" s="91"/>
      <c r="R4924" s="91">
        <v>12067.08</v>
      </c>
      <c r="S4924" s="91"/>
      <c r="T4924" s="91">
        <v>350</v>
      </c>
      <c r="U4924" s="91">
        <f t="shared" si="461"/>
        <v>49774.080000000002</v>
      </c>
      <c r="V4924" s="82" t="str">
        <f t="shared" si="459"/>
        <v>420401505921</v>
      </c>
      <c r="W4924" s="83">
        <f>VLOOKUP(V4924,Factors!$E$6:$H$5950,4,FALSE)</f>
        <v>0.1124</v>
      </c>
      <c r="X4924" t="str">
        <f>VLOOKUP(V4924,Factors!$E$6:$F$5950,2,FALSE)</f>
        <v>3-factor</v>
      </c>
      <c r="Y4924" s="92">
        <f t="shared" si="462"/>
        <v>5594.6065920000001</v>
      </c>
      <c r="Z4924" s="92">
        <f t="shared" si="463"/>
        <v>44179.473408000005</v>
      </c>
      <c r="AA4924" s="92">
        <f t="shared" si="464"/>
        <v>49774.080000000002</v>
      </c>
    </row>
    <row r="4925" spans="1:27" x14ac:dyDescent="0.25">
      <c r="A4925" t="s">
        <v>866</v>
      </c>
      <c r="B4925" t="s">
        <v>990</v>
      </c>
      <c r="C4925" t="s">
        <v>991</v>
      </c>
      <c r="D4925" t="s">
        <v>867</v>
      </c>
      <c r="E4925" t="s">
        <v>868</v>
      </c>
      <c r="F4925" t="str">
        <f t="shared" si="460"/>
        <v>1505</v>
      </c>
      <c r="G4925" t="s">
        <v>144</v>
      </c>
      <c r="H4925" t="s">
        <v>145</v>
      </c>
      <c r="I4925" s="91"/>
      <c r="J4925" s="91">
        <v>100.49</v>
      </c>
      <c r="K4925" s="91">
        <v>42</v>
      </c>
      <c r="L4925" s="91">
        <v>9.75</v>
      </c>
      <c r="M4925" s="91">
        <v>3.08</v>
      </c>
      <c r="N4925" s="91"/>
      <c r="O4925" s="91">
        <v>57.81</v>
      </c>
      <c r="P4925" s="91">
        <v>256.83</v>
      </c>
      <c r="Q4925" s="91">
        <v>191.58</v>
      </c>
      <c r="R4925" s="91">
        <v>128.97</v>
      </c>
      <c r="S4925" s="91">
        <v>35</v>
      </c>
      <c r="T4925" s="91">
        <v>33.15</v>
      </c>
      <c r="U4925" s="91">
        <f t="shared" si="461"/>
        <v>858.66000000000008</v>
      </c>
      <c r="V4925" s="82" t="str">
        <f t="shared" si="459"/>
        <v>420401505921</v>
      </c>
      <c r="W4925" s="83">
        <f>VLOOKUP(V4925,Factors!$E$6:$H$5950,4,FALSE)</f>
        <v>0.1124</v>
      </c>
      <c r="X4925" t="str">
        <f>VLOOKUP(V4925,Factors!$E$6:$F$5950,2,FALSE)</f>
        <v>3-factor</v>
      </c>
      <c r="Y4925" s="92">
        <f t="shared" si="462"/>
        <v>96.513384000000002</v>
      </c>
      <c r="Z4925" s="92">
        <f t="shared" si="463"/>
        <v>762.14661600000011</v>
      </c>
      <c r="AA4925" s="92">
        <f t="shared" si="464"/>
        <v>858.66000000000008</v>
      </c>
    </row>
    <row r="4926" spans="1:27" x14ac:dyDescent="0.25">
      <c r="A4926" t="s">
        <v>866</v>
      </c>
      <c r="B4926" t="s">
        <v>990</v>
      </c>
      <c r="C4926" t="s">
        <v>991</v>
      </c>
      <c r="D4926" t="s">
        <v>867</v>
      </c>
      <c r="E4926" t="s">
        <v>868</v>
      </c>
      <c r="F4926" t="str">
        <f t="shared" si="460"/>
        <v>1505</v>
      </c>
      <c r="G4926" t="s">
        <v>146</v>
      </c>
      <c r="H4926" t="s">
        <v>147</v>
      </c>
      <c r="I4926" s="91"/>
      <c r="J4926" s="91"/>
      <c r="K4926" s="91"/>
      <c r="L4926" s="91"/>
      <c r="M4926" s="91"/>
      <c r="N4926" s="91"/>
      <c r="O4926" s="91"/>
      <c r="P4926" s="91">
        <v>2304.89</v>
      </c>
      <c r="Q4926" s="91">
        <v>339.9</v>
      </c>
      <c r="R4926" s="91">
        <v>-800.82</v>
      </c>
      <c r="S4926" s="91"/>
      <c r="T4926" s="91">
        <v>746.25</v>
      </c>
      <c r="U4926" s="91">
        <f t="shared" si="461"/>
        <v>2590.2199999999998</v>
      </c>
      <c r="V4926" s="82" t="str">
        <f t="shared" si="459"/>
        <v>420401505921</v>
      </c>
      <c r="W4926" s="83">
        <f>VLOOKUP(V4926,Factors!$E$6:$H$5950,4,FALSE)</f>
        <v>0.1124</v>
      </c>
      <c r="X4926" t="str">
        <f>VLOOKUP(V4926,Factors!$E$6:$F$5950,2,FALSE)</f>
        <v>3-factor</v>
      </c>
      <c r="Y4926" s="92">
        <f t="shared" si="462"/>
        <v>291.14072799999997</v>
      </c>
      <c r="Z4926" s="92">
        <f t="shared" si="463"/>
        <v>2299.0792719999999</v>
      </c>
      <c r="AA4926" s="92">
        <f t="shared" si="464"/>
        <v>2590.2199999999998</v>
      </c>
    </row>
    <row r="4927" spans="1:27" x14ac:dyDescent="0.25">
      <c r="A4927" t="s">
        <v>866</v>
      </c>
      <c r="B4927" t="s">
        <v>990</v>
      </c>
      <c r="C4927" t="s">
        <v>991</v>
      </c>
      <c r="D4927" t="s">
        <v>867</v>
      </c>
      <c r="E4927" t="s">
        <v>868</v>
      </c>
      <c r="F4927" t="str">
        <f t="shared" si="460"/>
        <v>1505</v>
      </c>
      <c r="G4927" t="s">
        <v>150</v>
      </c>
      <c r="H4927" t="s">
        <v>151</v>
      </c>
      <c r="I4927" s="91">
        <v>5.08</v>
      </c>
      <c r="J4927" s="91"/>
      <c r="K4927" s="91"/>
      <c r="L4927" s="91"/>
      <c r="M4927" s="91"/>
      <c r="N4927" s="91"/>
      <c r="O4927" s="91"/>
      <c r="P4927" s="91">
        <v>2.95</v>
      </c>
      <c r="Q4927" s="91"/>
      <c r="R4927" s="91"/>
      <c r="S4927" s="91"/>
      <c r="T4927" s="91"/>
      <c r="U4927" s="91">
        <f t="shared" si="461"/>
        <v>8.0300000000000011</v>
      </c>
      <c r="V4927" s="82" t="str">
        <f t="shared" si="459"/>
        <v>420401505921</v>
      </c>
      <c r="W4927" s="83">
        <f>VLOOKUP(V4927,Factors!$E$6:$H$5950,4,FALSE)</f>
        <v>0.1124</v>
      </c>
      <c r="X4927" t="str">
        <f>VLOOKUP(V4927,Factors!$E$6:$F$5950,2,FALSE)</f>
        <v>3-factor</v>
      </c>
      <c r="Y4927" s="92">
        <f t="shared" si="462"/>
        <v>0.90257200000000015</v>
      </c>
      <c r="Z4927" s="92">
        <f t="shared" si="463"/>
        <v>7.127428000000001</v>
      </c>
      <c r="AA4927" s="92">
        <f t="shared" si="464"/>
        <v>8.0300000000000011</v>
      </c>
    </row>
    <row r="4928" spans="1:27" x14ac:dyDescent="0.25">
      <c r="A4928" t="s">
        <v>866</v>
      </c>
      <c r="B4928" t="s">
        <v>990</v>
      </c>
      <c r="C4928" t="s">
        <v>991</v>
      </c>
      <c r="D4928" t="s">
        <v>867</v>
      </c>
      <c r="E4928" t="s">
        <v>868</v>
      </c>
      <c r="F4928" t="str">
        <f t="shared" si="460"/>
        <v>1505</v>
      </c>
      <c r="G4928" t="s">
        <v>152</v>
      </c>
      <c r="H4928" t="s">
        <v>153</v>
      </c>
      <c r="I4928" s="91"/>
      <c r="J4928" s="91"/>
      <c r="K4928" s="91"/>
      <c r="L4928" s="91"/>
      <c r="M4928" s="91"/>
      <c r="N4928" s="91"/>
      <c r="O4928" s="91"/>
      <c r="P4928" s="91"/>
      <c r="Q4928" s="91"/>
      <c r="R4928" s="91"/>
      <c r="S4928" s="91">
        <v>100</v>
      </c>
      <c r="T4928" s="91"/>
      <c r="U4928" s="91">
        <f t="shared" si="461"/>
        <v>100</v>
      </c>
      <c r="V4928" s="82" t="str">
        <f t="shared" si="459"/>
        <v>420401505921</v>
      </c>
      <c r="W4928" s="83">
        <f>VLOOKUP(V4928,Factors!$E$6:$H$5950,4,FALSE)</f>
        <v>0.1124</v>
      </c>
      <c r="X4928" t="str">
        <f>VLOOKUP(V4928,Factors!$E$6:$F$5950,2,FALSE)</f>
        <v>3-factor</v>
      </c>
      <c r="Y4928" s="92">
        <f t="shared" si="462"/>
        <v>11.24</v>
      </c>
      <c r="Z4928" s="92">
        <f t="shared" si="463"/>
        <v>88.76</v>
      </c>
      <c r="AA4928" s="92">
        <f t="shared" si="464"/>
        <v>100</v>
      </c>
    </row>
    <row r="4929" spans="1:27" x14ac:dyDescent="0.25">
      <c r="A4929" t="s">
        <v>866</v>
      </c>
      <c r="B4929" t="s">
        <v>992</v>
      </c>
      <c r="C4929" t="s">
        <v>993</v>
      </c>
      <c r="D4929" t="s">
        <v>867</v>
      </c>
      <c r="E4929" t="s">
        <v>868</v>
      </c>
      <c r="F4929" t="str">
        <f t="shared" si="460"/>
        <v>1505</v>
      </c>
      <c r="G4929" t="s">
        <v>110</v>
      </c>
      <c r="H4929" t="s">
        <v>111</v>
      </c>
      <c r="I4929" s="91">
        <v>23114.75</v>
      </c>
      <c r="J4929" s="91">
        <v>22857.88</v>
      </c>
      <c r="K4929" s="91">
        <v>21413.21</v>
      </c>
      <c r="L4929" s="91">
        <v>23755.69</v>
      </c>
      <c r="M4929" s="91">
        <v>22835.040000000001</v>
      </c>
      <c r="N4929" s="91">
        <v>25027.54</v>
      </c>
      <c r="O4929" s="91">
        <v>19307.82</v>
      </c>
      <c r="P4929" s="91">
        <v>19132.560000000001</v>
      </c>
      <c r="Q4929" s="91">
        <v>19601.419999999998</v>
      </c>
      <c r="R4929" s="91">
        <v>23094.080000000002</v>
      </c>
      <c r="S4929" s="91">
        <v>19974.689999999999</v>
      </c>
      <c r="T4929" s="91">
        <v>17839.259999999998</v>
      </c>
      <c r="U4929" s="91">
        <f t="shared" si="461"/>
        <v>257953.94000000006</v>
      </c>
      <c r="V4929" s="82" t="str">
        <f t="shared" si="459"/>
        <v>420501505921</v>
      </c>
      <c r="W4929" s="83">
        <f>VLOOKUP(V4929,Factors!$E$6:$H$5950,4,FALSE)</f>
        <v>0.10765</v>
      </c>
      <c r="X4929" t="str">
        <f>VLOOKUP(V4929,Factors!$E$6:$F$5950,2,FALSE)</f>
        <v>Employee Cost</v>
      </c>
      <c r="Y4929" s="92">
        <f t="shared" si="462"/>
        <v>27768.741641000004</v>
      </c>
      <c r="Z4929" s="92">
        <f t="shared" si="463"/>
        <v>230185.19835900006</v>
      </c>
      <c r="AA4929" s="92">
        <f t="shared" si="464"/>
        <v>257953.94000000006</v>
      </c>
    </row>
    <row r="4930" spans="1:27" x14ac:dyDescent="0.25">
      <c r="A4930" t="s">
        <v>866</v>
      </c>
      <c r="B4930" t="s">
        <v>992</v>
      </c>
      <c r="C4930" t="s">
        <v>993</v>
      </c>
      <c r="D4930" t="s">
        <v>867</v>
      </c>
      <c r="E4930" t="s">
        <v>868</v>
      </c>
      <c r="F4930" t="str">
        <f t="shared" si="460"/>
        <v>1505</v>
      </c>
      <c r="G4930" t="s">
        <v>112</v>
      </c>
      <c r="H4930" t="s">
        <v>113</v>
      </c>
      <c r="I4930" s="91"/>
      <c r="J4930" s="91"/>
      <c r="K4930" s="91"/>
      <c r="L4930" s="91"/>
      <c r="M4930" s="91"/>
      <c r="N4930" s="91"/>
      <c r="O4930" s="91"/>
      <c r="P4930" s="91"/>
      <c r="Q4930" s="91">
        <v>158.15</v>
      </c>
      <c r="R4930" s="91"/>
      <c r="S4930" s="91"/>
      <c r="T4930" s="91"/>
      <c r="U4930" s="91">
        <f t="shared" si="461"/>
        <v>158.15</v>
      </c>
      <c r="V4930" s="82" t="str">
        <f t="shared" si="459"/>
        <v>420501505921</v>
      </c>
      <c r="W4930" s="83">
        <f>VLOOKUP(V4930,Factors!$E$6:$H$5950,4,FALSE)</f>
        <v>0.10765</v>
      </c>
      <c r="X4930" t="str">
        <f>VLOOKUP(V4930,Factors!$E$6:$F$5950,2,FALSE)</f>
        <v>Employee Cost</v>
      </c>
      <c r="Y4930" s="92">
        <f t="shared" si="462"/>
        <v>17.0248475</v>
      </c>
      <c r="Z4930" s="92">
        <f t="shared" si="463"/>
        <v>141.12515250000001</v>
      </c>
      <c r="AA4930" s="92">
        <f t="shared" si="464"/>
        <v>158.15</v>
      </c>
    </row>
    <row r="4931" spans="1:27" x14ac:dyDescent="0.25">
      <c r="A4931" t="s">
        <v>866</v>
      </c>
      <c r="B4931" t="s">
        <v>992</v>
      </c>
      <c r="C4931" t="s">
        <v>993</v>
      </c>
      <c r="D4931" t="s">
        <v>867</v>
      </c>
      <c r="E4931" t="s">
        <v>868</v>
      </c>
      <c r="F4931" t="str">
        <f t="shared" si="460"/>
        <v>1505</v>
      </c>
      <c r="G4931" t="s">
        <v>88</v>
      </c>
      <c r="H4931" t="s">
        <v>89</v>
      </c>
      <c r="I4931" s="91">
        <v>3261.84</v>
      </c>
      <c r="J4931" s="91">
        <v>3261.84</v>
      </c>
      <c r="K4931" s="91">
        <v>3371.19</v>
      </c>
      <c r="L4931" s="91">
        <v>3371.2</v>
      </c>
      <c r="M4931" s="91">
        <v>3371.18</v>
      </c>
      <c r="N4931" s="91">
        <v>3371.2</v>
      </c>
      <c r="O4931" s="91">
        <v>3371.21</v>
      </c>
      <c r="P4931" s="91">
        <v>3371.16</v>
      </c>
      <c r="Q4931" s="91">
        <v>3371.25</v>
      </c>
      <c r="R4931" s="91">
        <v>3371.19</v>
      </c>
      <c r="S4931" s="91">
        <v>3371.19</v>
      </c>
      <c r="T4931" s="91">
        <v>3371.23</v>
      </c>
      <c r="U4931" s="91">
        <f t="shared" si="461"/>
        <v>40235.680000000008</v>
      </c>
      <c r="V4931" s="82" t="str">
        <f t="shared" si="459"/>
        <v>420501505921</v>
      </c>
      <c r="W4931" s="83">
        <f>VLOOKUP(V4931,Factors!$E$6:$H$5950,4,FALSE)</f>
        <v>0.10765</v>
      </c>
      <c r="X4931" t="str">
        <f>VLOOKUP(V4931,Factors!$E$6:$F$5950,2,FALSE)</f>
        <v>Employee Cost</v>
      </c>
      <c r="Y4931" s="92">
        <f t="shared" si="462"/>
        <v>4331.3709520000002</v>
      </c>
      <c r="Z4931" s="92">
        <f t="shared" si="463"/>
        <v>35904.30904800001</v>
      </c>
      <c r="AA4931" s="92">
        <f t="shared" si="464"/>
        <v>40235.680000000008</v>
      </c>
    </row>
    <row r="4932" spans="1:27" x14ac:dyDescent="0.25">
      <c r="A4932" t="s">
        <v>866</v>
      </c>
      <c r="B4932" t="s">
        <v>992</v>
      </c>
      <c r="C4932" t="s">
        <v>993</v>
      </c>
      <c r="D4932" t="s">
        <v>867</v>
      </c>
      <c r="E4932" t="s">
        <v>868</v>
      </c>
      <c r="F4932" t="str">
        <f t="shared" si="460"/>
        <v>1505</v>
      </c>
      <c r="G4932" t="s">
        <v>90</v>
      </c>
      <c r="H4932" t="s">
        <v>91</v>
      </c>
      <c r="I4932" s="91">
        <v>12671.96</v>
      </c>
      <c r="J4932" s="91">
        <v>12671.96</v>
      </c>
      <c r="K4932" s="91">
        <v>13096.9</v>
      </c>
      <c r="L4932" s="91">
        <v>13096.9</v>
      </c>
      <c r="M4932" s="91">
        <v>13096.89</v>
      </c>
      <c r="N4932" s="91">
        <v>13096.9</v>
      </c>
      <c r="O4932" s="91">
        <v>13096.89</v>
      </c>
      <c r="P4932" s="91">
        <v>13096.92</v>
      </c>
      <c r="Q4932" s="91">
        <v>13096.87</v>
      </c>
      <c r="R4932" s="91">
        <v>13096.92</v>
      </c>
      <c r="S4932" s="91">
        <v>13096.9</v>
      </c>
      <c r="T4932" s="91">
        <v>13096.9</v>
      </c>
      <c r="U4932" s="91">
        <f t="shared" si="461"/>
        <v>156312.90999999997</v>
      </c>
      <c r="V4932" s="82" t="str">
        <f t="shared" ref="V4932:V4995" si="465">CONCATENATE(B4932,RIGHT(D4932,4),A4932)</f>
        <v>420501505921</v>
      </c>
      <c r="W4932" s="83">
        <f>VLOOKUP(V4932,Factors!$E$6:$H$5950,4,FALSE)</f>
        <v>0.10765</v>
      </c>
      <c r="X4932" t="str">
        <f>VLOOKUP(V4932,Factors!$E$6:$F$5950,2,FALSE)</f>
        <v>Employee Cost</v>
      </c>
      <c r="Y4932" s="92">
        <f t="shared" si="462"/>
        <v>16827.084761499995</v>
      </c>
      <c r="Z4932" s="92">
        <f t="shared" si="463"/>
        <v>139485.82523849997</v>
      </c>
      <c r="AA4932" s="92">
        <f t="shared" si="464"/>
        <v>156312.90999999997</v>
      </c>
    </row>
    <row r="4933" spans="1:27" x14ac:dyDescent="0.25">
      <c r="A4933" t="s">
        <v>866</v>
      </c>
      <c r="B4933" t="s">
        <v>992</v>
      </c>
      <c r="C4933" t="s">
        <v>993</v>
      </c>
      <c r="D4933" t="s">
        <v>867</v>
      </c>
      <c r="E4933" t="s">
        <v>868</v>
      </c>
      <c r="F4933" t="str">
        <f t="shared" ref="F4933:F4996" si="466">RIGHT(D4933,4)</f>
        <v>1505</v>
      </c>
      <c r="G4933" t="s">
        <v>118</v>
      </c>
      <c r="H4933" t="s">
        <v>119</v>
      </c>
      <c r="I4933" s="91"/>
      <c r="J4933" s="91"/>
      <c r="K4933" s="91"/>
      <c r="L4933" s="91">
        <v>2625</v>
      </c>
      <c r="M4933" s="91"/>
      <c r="N4933" s="91"/>
      <c r="O4933" s="91">
        <v>1795</v>
      </c>
      <c r="P4933" s="91"/>
      <c r="Q4933" s="91"/>
      <c r="R4933" s="91"/>
      <c r="S4933" s="91"/>
      <c r="T4933" s="91"/>
      <c r="U4933" s="91">
        <f t="shared" ref="U4933:U4996" si="467">SUM(I4933:T4933)</f>
        <v>4420</v>
      </c>
      <c r="V4933" s="82" t="str">
        <f t="shared" si="465"/>
        <v>420501505921</v>
      </c>
      <c r="W4933" s="83">
        <f>VLOOKUP(V4933,Factors!$E$6:$H$5950,4,FALSE)</f>
        <v>0.10765</v>
      </c>
      <c r="X4933" t="str">
        <f>VLOOKUP(V4933,Factors!$E$6:$F$5950,2,FALSE)</f>
        <v>Employee Cost</v>
      </c>
      <c r="Y4933" s="92">
        <f t="shared" si="462"/>
        <v>475.81299999999999</v>
      </c>
      <c r="Z4933" s="92">
        <f t="shared" si="463"/>
        <v>3944.1869999999999</v>
      </c>
      <c r="AA4933" s="92">
        <f t="shared" si="464"/>
        <v>4420</v>
      </c>
    </row>
    <row r="4934" spans="1:27" x14ac:dyDescent="0.25">
      <c r="A4934" t="s">
        <v>866</v>
      </c>
      <c r="B4934" t="s">
        <v>992</v>
      </c>
      <c r="C4934" t="s">
        <v>993</v>
      </c>
      <c r="D4934" t="s">
        <v>867</v>
      </c>
      <c r="E4934" t="s">
        <v>868</v>
      </c>
      <c r="F4934" t="str">
        <f t="shared" si="466"/>
        <v>1505</v>
      </c>
      <c r="G4934" t="s">
        <v>94</v>
      </c>
      <c r="H4934" t="s">
        <v>95</v>
      </c>
      <c r="I4934" s="91"/>
      <c r="J4934" s="91"/>
      <c r="K4934" s="91"/>
      <c r="L4934" s="91"/>
      <c r="M4934" s="91"/>
      <c r="N4934" s="91"/>
      <c r="O4934" s="91"/>
      <c r="P4934" s="91">
        <v>10.57</v>
      </c>
      <c r="Q4934" s="91"/>
      <c r="R4934" s="91"/>
      <c r="S4934" s="91"/>
      <c r="T4934" s="91"/>
      <c r="U4934" s="91">
        <f t="shared" si="467"/>
        <v>10.57</v>
      </c>
      <c r="V4934" s="82" t="str">
        <f t="shared" si="465"/>
        <v>420501505921</v>
      </c>
      <c r="W4934" s="83">
        <f>VLOOKUP(V4934,Factors!$E$6:$H$5950,4,FALSE)</f>
        <v>0.10765</v>
      </c>
      <c r="X4934" t="str">
        <f>VLOOKUP(V4934,Factors!$E$6:$F$5950,2,FALSE)</f>
        <v>Employee Cost</v>
      </c>
      <c r="Y4934" s="92">
        <f t="shared" si="462"/>
        <v>1.1378604999999999</v>
      </c>
      <c r="Z4934" s="92">
        <f t="shared" si="463"/>
        <v>9.4321394999999999</v>
      </c>
      <c r="AA4934" s="92">
        <f t="shared" si="464"/>
        <v>10.57</v>
      </c>
    </row>
    <row r="4935" spans="1:27" x14ac:dyDescent="0.25">
      <c r="A4935" t="s">
        <v>866</v>
      </c>
      <c r="B4935" t="s">
        <v>992</v>
      </c>
      <c r="C4935" t="s">
        <v>993</v>
      </c>
      <c r="D4935" t="s">
        <v>867</v>
      </c>
      <c r="E4935" t="s">
        <v>868</v>
      </c>
      <c r="F4935" t="str">
        <f t="shared" si="466"/>
        <v>1505</v>
      </c>
      <c r="G4935" t="s">
        <v>122</v>
      </c>
      <c r="H4935" t="s">
        <v>123</v>
      </c>
      <c r="I4935" s="91"/>
      <c r="J4935" s="91"/>
      <c r="K4935" s="91"/>
      <c r="L4935" s="91"/>
      <c r="M4935" s="91"/>
      <c r="N4935" s="91"/>
      <c r="O4935" s="91"/>
      <c r="P4935" s="91"/>
      <c r="Q4935" s="91"/>
      <c r="R4935" s="91"/>
      <c r="S4935" s="91"/>
      <c r="T4935" s="91">
        <v>210</v>
      </c>
      <c r="U4935" s="91">
        <f t="shared" si="467"/>
        <v>210</v>
      </c>
      <c r="V4935" s="82" t="str">
        <f t="shared" si="465"/>
        <v>420501505921</v>
      </c>
      <c r="W4935" s="83">
        <f>VLOOKUP(V4935,Factors!$E$6:$H$5950,4,FALSE)</f>
        <v>0.10765</v>
      </c>
      <c r="X4935" t="str">
        <f>VLOOKUP(V4935,Factors!$E$6:$F$5950,2,FALSE)</f>
        <v>Employee Cost</v>
      </c>
      <c r="Y4935" s="92">
        <f t="shared" si="462"/>
        <v>22.6065</v>
      </c>
      <c r="Z4935" s="92">
        <f t="shared" si="463"/>
        <v>187.39349999999999</v>
      </c>
      <c r="AA4935" s="92">
        <f t="shared" si="464"/>
        <v>210</v>
      </c>
    </row>
    <row r="4936" spans="1:27" x14ac:dyDescent="0.25">
      <c r="A4936" t="s">
        <v>866</v>
      </c>
      <c r="B4936" t="s">
        <v>992</v>
      </c>
      <c r="C4936" t="s">
        <v>993</v>
      </c>
      <c r="D4936" t="s">
        <v>867</v>
      </c>
      <c r="E4936" t="s">
        <v>868</v>
      </c>
      <c r="F4936" t="str">
        <f t="shared" si="466"/>
        <v>1505</v>
      </c>
      <c r="G4936" t="s">
        <v>44</v>
      </c>
      <c r="H4936" t="s">
        <v>45</v>
      </c>
      <c r="I4936" s="91"/>
      <c r="J4936" s="91"/>
      <c r="K4936" s="91">
        <v>800</v>
      </c>
      <c r="L4936" s="91">
        <v>-800</v>
      </c>
      <c r="M4936" s="91"/>
      <c r="N4936" s="91"/>
      <c r="O4936" s="91"/>
      <c r="P4936" s="91"/>
      <c r="Q4936" s="91"/>
      <c r="R4936" s="91"/>
      <c r="S4936" s="91"/>
      <c r="T4936" s="91"/>
      <c r="U4936" s="91">
        <f t="shared" si="467"/>
        <v>0</v>
      </c>
      <c r="V4936" s="82" t="str">
        <f t="shared" si="465"/>
        <v>420501505921</v>
      </c>
      <c r="W4936" s="83">
        <f>VLOOKUP(V4936,Factors!$E$6:$H$5950,4,FALSE)</f>
        <v>0.10765</v>
      </c>
      <c r="X4936" t="str">
        <f>VLOOKUP(V4936,Factors!$E$6:$F$5950,2,FALSE)</f>
        <v>Employee Cost</v>
      </c>
      <c r="Y4936" s="92">
        <f t="shared" si="462"/>
        <v>0</v>
      </c>
      <c r="Z4936" s="92">
        <f t="shared" si="463"/>
        <v>0</v>
      </c>
      <c r="AA4936" s="92">
        <f t="shared" si="464"/>
        <v>0</v>
      </c>
    </row>
    <row r="4937" spans="1:27" x14ac:dyDescent="0.25">
      <c r="A4937" t="s">
        <v>866</v>
      </c>
      <c r="B4937" t="s">
        <v>992</v>
      </c>
      <c r="C4937" t="s">
        <v>993</v>
      </c>
      <c r="D4937" t="s">
        <v>867</v>
      </c>
      <c r="E4937" t="s">
        <v>868</v>
      </c>
      <c r="F4937" t="str">
        <f t="shared" si="466"/>
        <v>1505</v>
      </c>
      <c r="G4937" t="s">
        <v>144</v>
      </c>
      <c r="H4937" t="s">
        <v>145</v>
      </c>
      <c r="I4937" s="91">
        <v>0</v>
      </c>
      <c r="J4937" s="91">
        <v>0</v>
      </c>
      <c r="K4937" s="91">
        <v>-800</v>
      </c>
      <c r="L4937" s="91">
        <v>835.28</v>
      </c>
      <c r="M4937" s="91">
        <v>156.94999999999999</v>
      </c>
      <c r="N4937" s="91">
        <v>202</v>
      </c>
      <c r="O4937" s="91">
        <v>-202</v>
      </c>
      <c r="P4937" s="91">
        <v>30.26</v>
      </c>
      <c r="Q4937" s="91">
        <v>153.86000000000001</v>
      </c>
      <c r="R4937" s="91"/>
      <c r="S4937" s="91"/>
      <c r="T4937" s="91">
        <v>1000</v>
      </c>
      <c r="U4937" s="91">
        <f t="shared" si="467"/>
        <v>1376.35</v>
      </c>
      <c r="V4937" s="82" t="str">
        <f t="shared" si="465"/>
        <v>420501505921</v>
      </c>
      <c r="W4937" s="83">
        <f>VLOOKUP(V4937,Factors!$E$6:$H$5950,4,FALSE)</f>
        <v>0.10765</v>
      </c>
      <c r="X4937" t="str">
        <f>VLOOKUP(V4937,Factors!$E$6:$F$5950,2,FALSE)</f>
        <v>Employee Cost</v>
      </c>
      <c r="Y4937" s="92">
        <f t="shared" si="462"/>
        <v>148.16407749999999</v>
      </c>
      <c r="Z4937" s="92">
        <f t="shared" si="463"/>
        <v>1228.1859224999998</v>
      </c>
      <c r="AA4937" s="92">
        <f t="shared" si="464"/>
        <v>1376.35</v>
      </c>
    </row>
    <row r="4938" spans="1:27" x14ac:dyDescent="0.25">
      <c r="A4938" t="s">
        <v>866</v>
      </c>
      <c r="B4938" t="s">
        <v>992</v>
      </c>
      <c r="C4938" t="s">
        <v>993</v>
      </c>
      <c r="D4938" t="s">
        <v>867</v>
      </c>
      <c r="E4938" t="s">
        <v>868</v>
      </c>
      <c r="F4938" t="str">
        <f t="shared" si="466"/>
        <v>1505</v>
      </c>
      <c r="G4938" t="s">
        <v>146</v>
      </c>
      <c r="H4938" t="s">
        <v>147</v>
      </c>
      <c r="I4938" s="91"/>
      <c r="J4938" s="91">
        <v>-200</v>
      </c>
      <c r="K4938" s="91"/>
      <c r="L4938" s="91"/>
      <c r="M4938" s="91">
        <v>1630.78</v>
      </c>
      <c r="N4938" s="91"/>
      <c r="O4938" s="91">
        <v>545.1</v>
      </c>
      <c r="P4938" s="91">
        <v>19.399999999999999</v>
      </c>
      <c r="Q4938" s="91">
        <v>851.56</v>
      </c>
      <c r="R4938" s="91">
        <v>9.4600000000000009</v>
      </c>
      <c r="S4938" s="91"/>
      <c r="T4938" s="91"/>
      <c r="U4938" s="91">
        <f t="shared" si="467"/>
        <v>2856.3</v>
      </c>
      <c r="V4938" s="82" t="str">
        <f t="shared" si="465"/>
        <v>420501505921</v>
      </c>
      <c r="W4938" s="83">
        <f>VLOOKUP(V4938,Factors!$E$6:$H$5950,4,FALSE)</f>
        <v>0.10765</v>
      </c>
      <c r="X4938" t="str">
        <f>VLOOKUP(V4938,Factors!$E$6:$F$5950,2,FALSE)</f>
        <v>Employee Cost</v>
      </c>
      <c r="Y4938" s="92">
        <f t="shared" si="462"/>
        <v>307.48069500000003</v>
      </c>
      <c r="Z4938" s="92">
        <f t="shared" si="463"/>
        <v>2548.819305</v>
      </c>
      <c r="AA4938" s="92">
        <f t="shared" si="464"/>
        <v>2856.3</v>
      </c>
    </row>
    <row r="4939" spans="1:27" x14ac:dyDescent="0.25">
      <c r="A4939" t="s">
        <v>866</v>
      </c>
      <c r="B4939" t="s">
        <v>992</v>
      </c>
      <c r="C4939" t="s">
        <v>993</v>
      </c>
      <c r="D4939" t="s">
        <v>867</v>
      </c>
      <c r="E4939" t="s">
        <v>868</v>
      </c>
      <c r="F4939" t="str">
        <f t="shared" si="466"/>
        <v>1505</v>
      </c>
      <c r="G4939" t="s">
        <v>166</v>
      </c>
      <c r="H4939" t="s">
        <v>167</v>
      </c>
      <c r="I4939" s="91">
        <v>-703.4</v>
      </c>
      <c r="J4939" s="91">
        <v>-703.4</v>
      </c>
      <c r="K4939" s="91">
        <v>-721.7</v>
      </c>
      <c r="L4939" s="91">
        <v>-770.42</v>
      </c>
      <c r="M4939" s="91">
        <v>-721.7</v>
      </c>
      <c r="N4939" s="91">
        <v>-721.7</v>
      </c>
      <c r="O4939" s="91">
        <v>-577.36</v>
      </c>
      <c r="P4939" s="91">
        <v>-721.7</v>
      </c>
      <c r="Q4939" s="91">
        <v>-433.02</v>
      </c>
      <c r="R4939" s="91">
        <v>-721.7</v>
      </c>
      <c r="S4939" s="91">
        <v>-288.68</v>
      </c>
      <c r="T4939" s="91">
        <v>-288.68</v>
      </c>
      <c r="U4939" s="91">
        <f t="shared" si="467"/>
        <v>-7373.46</v>
      </c>
      <c r="V4939" s="82" t="str">
        <f t="shared" si="465"/>
        <v>420501505921</v>
      </c>
      <c r="W4939" s="83">
        <f>VLOOKUP(V4939,Factors!$E$6:$H$5950,4,FALSE)</f>
        <v>0.10765</v>
      </c>
      <c r="X4939" t="str">
        <f>VLOOKUP(V4939,Factors!$E$6:$F$5950,2,FALSE)</f>
        <v>Employee Cost</v>
      </c>
      <c r="Y4939" s="92">
        <f t="shared" si="462"/>
        <v>-793.75296900000001</v>
      </c>
      <c r="Z4939" s="92">
        <f t="shared" si="463"/>
        <v>-6579.7070309999999</v>
      </c>
      <c r="AA4939" s="92">
        <f t="shared" si="464"/>
        <v>-7373.46</v>
      </c>
    </row>
    <row r="4940" spans="1:27" x14ac:dyDescent="0.25">
      <c r="A4940" t="s">
        <v>866</v>
      </c>
      <c r="B4940" t="s">
        <v>992</v>
      </c>
      <c r="C4940" t="s">
        <v>993</v>
      </c>
      <c r="D4940" t="s">
        <v>984</v>
      </c>
      <c r="E4940" t="s">
        <v>985</v>
      </c>
      <c r="F4940" t="str">
        <f t="shared" si="466"/>
        <v>2553</v>
      </c>
      <c r="G4940" t="s">
        <v>110</v>
      </c>
      <c r="H4940" t="s">
        <v>111</v>
      </c>
      <c r="I4940" s="91">
        <v>8313.66</v>
      </c>
      <c r="J4940" s="91">
        <v>8552.34</v>
      </c>
      <c r="K4940" s="91">
        <v>9643.41</v>
      </c>
      <c r="L4940" s="91">
        <v>8889.93</v>
      </c>
      <c r="M4940" s="91">
        <v>8149.1</v>
      </c>
      <c r="N4940" s="91">
        <v>7958.6</v>
      </c>
      <c r="O4940" s="91">
        <v>6829.72</v>
      </c>
      <c r="P4940" s="91">
        <v>6526.34</v>
      </c>
      <c r="Q4940" s="91">
        <v>8847.6</v>
      </c>
      <c r="R4940" s="91">
        <v>8537.15</v>
      </c>
      <c r="S4940" s="91">
        <v>8043.27</v>
      </c>
      <c r="T4940" s="91">
        <v>3513.64</v>
      </c>
      <c r="U4940" s="91">
        <f t="shared" si="467"/>
        <v>93804.76</v>
      </c>
      <c r="V4940" s="82" t="str">
        <f t="shared" si="465"/>
        <v>420502553921</v>
      </c>
      <c r="W4940" s="83">
        <f>VLOOKUP(V4940,Factors!$E$6:$H$5950,4,FALSE)</f>
        <v>0.10765</v>
      </c>
      <c r="X4940" t="str">
        <f>VLOOKUP(V4940,Factors!$E$6:$F$5950,2,FALSE)</f>
        <v>Employee Cost</v>
      </c>
      <c r="Y4940" s="92">
        <f t="shared" si="462"/>
        <v>10098.082413999999</v>
      </c>
      <c r="Z4940" s="92">
        <f t="shared" si="463"/>
        <v>83706.677585999991</v>
      </c>
      <c r="AA4940" s="92">
        <f t="shared" si="464"/>
        <v>93804.76</v>
      </c>
    </row>
    <row r="4941" spans="1:27" x14ac:dyDescent="0.25">
      <c r="A4941" t="s">
        <v>866</v>
      </c>
      <c r="B4941" t="s">
        <v>992</v>
      </c>
      <c r="C4941" t="s">
        <v>993</v>
      </c>
      <c r="D4941" t="s">
        <v>984</v>
      </c>
      <c r="E4941" t="s">
        <v>985</v>
      </c>
      <c r="F4941" t="str">
        <f t="shared" si="466"/>
        <v>2553</v>
      </c>
      <c r="G4941" t="s">
        <v>88</v>
      </c>
      <c r="H4941" t="s">
        <v>89</v>
      </c>
      <c r="I4941" s="91">
        <v>1219.77</v>
      </c>
      <c r="J4941" s="91">
        <v>1219.76</v>
      </c>
      <c r="K4941" s="91">
        <v>1254.49</v>
      </c>
      <c r="L4941" s="91">
        <v>1254.5</v>
      </c>
      <c r="M4941" s="91">
        <v>1254.5</v>
      </c>
      <c r="N4941" s="91">
        <v>1254.49</v>
      </c>
      <c r="O4941" s="91">
        <v>1254.49</v>
      </c>
      <c r="P4941" s="91">
        <v>1254.49</v>
      </c>
      <c r="Q4941" s="91">
        <v>1254.5</v>
      </c>
      <c r="R4941" s="91">
        <v>1254.5</v>
      </c>
      <c r="S4941" s="91">
        <v>1254.49</v>
      </c>
      <c r="T4941" s="91">
        <v>1254.45</v>
      </c>
      <c r="U4941" s="91">
        <f t="shared" si="467"/>
        <v>14984.43</v>
      </c>
      <c r="V4941" s="82" t="str">
        <f t="shared" si="465"/>
        <v>420502553921</v>
      </c>
      <c r="W4941" s="83">
        <f>VLOOKUP(V4941,Factors!$E$6:$H$5950,4,FALSE)</f>
        <v>0.10765</v>
      </c>
      <c r="X4941" t="str">
        <f>VLOOKUP(V4941,Factors!$E$6:$F$5950,2,FALSE)</f>
        <v>Employee Cost</v>
      </c>
      <c r="Y4941" s="92">
        <f t="shared" si="462"/>
        <v>1613.0738895</v>
      </c>
      <c r="Z4941" s="92">
        <f t="shared" si="463"/>
        <v>13371.356110500001</v>
      </c>
      <c r="AA4941" s="92">
        <f t="shared" si="464"/>
        <v>14984.43</v>
      </c>
    </row>
    <row r="4942" spans="1:27" x14ac:dyDescent="0.25">
      <c r="A4942" t="s">
        <v>866</v>
      </c>
      <c r="B4942" t="s">
        <v>992</v>
      </c>
      <c r="C4942" t="s">
        <v>993</v>
      </c>
      <c r="D4942" t="s">
        <v>984</v>
      </c>
      <c r="E4942" t="s">
        <v>985</v>
      </c>
      <c r="F4942" t="str">
        <f t="shared" si="466"/>
        <v>2553</v>
      </c>
      <c r="G4942" t="s">
        <v>90</v>
      </c>
      <c r="H4942" t="s">
        <v>91</v>
      </c>
      <c r="I4942" s="91">
        <v>4738.6899999999996</v>
      </c>
      <c r="J4942" s="91">
        <v>4738.7</v>
      </c>
      <c r="K4942" s="91">
        <v>4873.63</v>
      </c>
      <c r="L4942" s="91">
        <v>4873.62</v>
      </c>
      <c r="M4942" s="91">
        <v>4873.63</v>
      </c>
      <c r="N4942" s="91">
        <v>4873.62</v>
      </c>
      <c r="O4942" s="91">
        <v>4873.63</v>
      </c>
      <c r="P4942" s="91">
        <v>4873.63</v>
      </c>
      <c r="Q4942" s="91">
        <v>4873.62</v>
      </c>
      <c r="R4942" s="91">
        <v>4873.62</v>
      </c>
      <c r="S4942" s="91">
        <v>4873.62</v>
      </c>
      <c r="T4942" s="91">
        <v>4873.62</v>
      </c>
      <c r="U4942" s="91">
        <f t="shared" si="467"/>
        <v>58213.630000000005</v>
      </c>
      <c r="V4942" s="82" t="str">
        <f t="shared" si="465"/>
        <v>420502553921</v>
      </c>
      <c r="W4942" s="83">
        <f>VLOOKUP(V4942,Factors!$E$6:$H$5950,4,FALSE)</f>
        <v>0.10765</v>
      </c>
      <c r="X4942" t="str">
        <f>VLOOKUP(V4942,Factors!$E$6:$F$5950,2,FALSE)</f>
        <v>Employee Cost</v>
      </c>
      <c r="Y4942" s="92">
        <f t="shared" si="462"/>
        <v>6266.6972695000004</v>
      </c>
      <c r="Z4942" s="92">
        <f t="shared" si="463"/>
        <v>51946.932730500004</v>
      </c>
      <c r="AA4942" s="92">
        <f t="shared" si="464"/>
        <v>58213.630000000005</v>
      </c>
    </row>
    <row r="4943" spans="1:27" x14ac:dyDescent="0.25">
      <c r="A4943" t="s">
        <v>866</v>
      </c>
      <c r="B4943" t="s">
        <v>992</v>
      </c>
      <c r="C4943" t="s">
        <v>993</v>
      </c>
      <c r="D4943" t="s">
        <v>984</v>
      </c>
      <c r="E4943" t="s">
        <v>985</v>
      </c>
      <c r="F4943" t="str">
        <f t="shared" si="466"/>
        <v>2553</v>
      </c>
      <c r="G4943" t="s">
        <v>166</v>
      </c>
      <c r="H4943" t="s">
        <v>167</v>
      </c>
      <c r="I4943" s="91">
        <v>-13934.48</v>
      </c>
      <c r="J4943" s="91">
        <v>-9011.52</v>
      </c>
      <c r="K4943" s="91">
        <v>-18632.16</v>
      </c>
      <c r="L4943" s="91">
        <v>-13801.6</v>
      </c>
      <c r="M4943" s="91">
        <v>-11731.36</v>
      </c>
      <c r="N4943" s="91">
        <v>-12421.44</v>
      </c>
      <c r="O4943" s="91">
        <v>-7590.88</v>
      </c>
      <c r="P4943" s="91">
        <v>-14491.68</v>
      </c>
      <c r="Q4943" s="91">
        <v>-13111.52</v>
      </c>
      <c r="R4943" s="91">
        <v>-14491.68</v>
      </c>
      <c r="S4943" s="91">
        <v>-13111.52</v>
      </c>
      <c r="T4943" s="91">
        <v>-6210.72</v>
      </c>
      <c r="U4943" s="91">
        <f t="shared" si="467"/>
        <v>-148540.56</v>
      </c>
      <c r="V4943" s="82" t="str">
        <f t="shared" si="465"/>
        <v>420502553921</v>
      </c>
      <c r="W4943" s="83">
        <f>VLOOKUP(V4943,Factors!$E$6:$H$5950,4,FALSE)</f>
        <v>0.10765</v>
      </c>
      <c r="X4943" t="str">
        <f>VLOOKUP(V4943,Factors!$E$6:$F$5950,2,FALSE)</f>
        <v>Employee Cost</v>
      </c>
      <c r="Y4943" s="92">
        <f t="shared" si="462"/>
        <v>-15990.391283999999</v>
      </c>
      <c r="Z4943" s="92">
        <f t="shared" si="463"/>
        <v>-132550.16871599999</v>
      </c>
      <c r="AA4943" s="92">
        <f t="shared" si="464"/>
        <v>-148540.56</v>
      </c>
    </row>
    <row r="4944" spans="1:27" x14ac:dyDescent="0.25">
      <c r="A4944" t="s">
        <v>866</v>
      </c>
      <c r="B4944" t="s">
        <v>994</v>
      </c>
      <c r="C4944" t="s">
        <v>995</v>
      </c>
      <c r="D4944" t="s">
        <v>867</v>
      </c>
      <c r="E4944" t="s">
        <v>868</v>
      </c>
      <c r="F4944" t="str">
        <f t="shared" si="466"/>
        <v>1505</v>
      </c>
      <c r="G4944" t="s">
        <v>110</v>
      </c>
      <c r="H4944" t="s">
        <v>111</v>
      </c>
      <c r="I4944" s="91">
        <v>36648.199999999997</v>
      </c>
      <c r="J4944" s="91">
        <v>39392.6</v>
      </c>
      <c r="K4944" s="91">
        <v>36749.300000000003</v>
      </c>
      <c r="L4944" s="91">
        <v>42961.72</v>
      </c>
      <c r="M4944" s="91">
        <v>-24391.95</v>
      </c>
      <c r="N4944" s="91">
        <v>50024.21</v>
      </c>
      <c r="O4944" s="91">
        <v>42122.66</v>
      </c>
      <c r="P4944" s="91">
        <v>50577.24</v>
      </c>
      <c r="Q4944" s="91">
        <v>46893.83</v>
      </c>
      <c r="R4944" s="91">
        <v>50211.7</v>
      </c>
      <c r="S4944" s="91">
        <v>46461.39</v>
      </c>
      <c r="T4944" s="91">
        <v>42988.28</v>
      </c>
      <c r="U4944" s="91">
        <f t="shared" si="467"/>
        <v>460639.18000000005</v>
      </c>
      <c r="V4944" s="82" t="str">
        <f t="shared" si="465"/>
        <v>430101505921</v>
      </c>
      <c r="W4944" s="83">
        <f>VLOOKUP(V4944,Factors!$E$6:$H$5950,4,FALSE)</f>
        <v>0.1124</v>
      </c>
      <c r="X4944" t="str">
        <f>VLOOKUP(V4944,Factors!$E$6:$F$5950,2,FALSE)</f>
        <v>3-factor</v>
      </c>
      <c r="Y4944" s="92">
        <f t="shared" si="462"/>
        <v>51775.843832000006</v>
      </c>
      <c r="Z4944" s="92">
        <f t="shared" si="463"/>
        <v>408863.33616800007</v>
      </c>
      <c r="AA4944" s="92">
        <f t="shared" si="464"/>
        <v>460639.18000000005</v>
      </c>
    </row>
    <row r="4945" spans="1:27" x14ac:dyDescent="0.25">
      <c r="A4945" t="s">
        <v>866</v>
      </c>
      <c r="B4945" t="s">
        <v>994</v>
      </c>
      <c r="C4945" t="s">
        <v>995</v>
      </c>
      <c r="D4945" t="s">
        <v>867</v>
      </c>
      <c r="E4945" t="s">
        <v>868</v>
      </c>
      <c r="F4945" t="str">
        <f t="shared" si="466"/>
        <v>1505</v>
      </c>
      <c r="G4945" t="s">
        <v>112</v>
      </c>
      <c r="H4945" t="s">
        <v>113</v>
      </c>
      <c r="I4945" s="91">
        <v>3390.05</v>
      </c>
      <c r="J4945" s="91">
        <v>10824.49</v>
      </c>
      <c r="K4945" s="91">
        <v>4277.17</v>
      </c>
      <c r="L4945" s="91">
        <v>4102.42</v>
      </c>
      <c r="M4945" s="91">
        <v>4102.42</v>
      </c>
      <c r="N4945" s="91">
        <v>4102.42</v>
      </c>
      <c r="O4945" s="91">
        <v>4102.42</v>
      </c>
      <c r="P4945" s="91">
        <v>4102.42</v>
      </c>
      <c r="Q4945" s="91">
        <v>4102.42</v>
      </c>
      <c r="R4945" s="91">
        <v>4343.72</v>
      </c>
      <c r="S4945" s="91">
        <v>4102.42</v>
      </c>
      <c r="T4945" s="91">
        <v>4102.42</v>
      </c>
      <c r="U4945" s="91">
        <f t="shared" si="467"/>
        <v>55654.789999999986</v>
      </c>
      <c r="V4945" s="82" t="str">
        <f t="shared" si="465"/>
        <v>430101505921</v>
      </c>
      <c r="W4945" s="83">
        <f>VLOOKUP(V4945,Factors!$E$6:$H$5950,4,FALSE)</f>
        <v>0.1124</v>
      </c>
      <c r="X4945" t="str">
        <f>VLOOKUP(V4945,Factors!$E$6:$F$5950,2,FALSE)</f>
        <v>3-factor</v>
      </c>
      <c r="Y4945" s="92">
        <f t="shared" si="462"/>
        <v>6255.5983959999985</v>
      </c>
      <c r="Z4945" s="92">
        <f t="shared" si="463"/>
        <v>49399.191603999985</v>
      </c>
      <c r="AA4945" s="92">
        <f t="shared" si="464"/>
        <v>55654.789999999986</v>
      </c>
    </row>
    <row r="4946" spans="1:27" x14ac:dyDescent="0.25">
      <c r="A4946" t="s">
        <v>866</v>
      </c>
      <c r="B4946" t="s">
        <v>994</v>
      </c>
      <c r="C4946" t="s">
        <v>995</v>
      </c>
      <c r="D4946" t="s">
        <v>867</v>
      </c>
      <c r="E4946" t="s">
        <v>868</v>
      </c>
      <c r="F4946" t="str">
        <f t="shared" si="466"/>
        <v>1505</v>
      </c>
      <c r="G4946" t="s">
        <v>88</v>
      </c>
      <c r="H4946" t="s">
        <v>89</v>
      </c>
      <c r="I4946" s="91">
        <v>5306.2</v>
      </c>
      <c r="J4946" s="91">
        <v>5306.2</v>
      </c>
      <c r="K4946" s="91">
        <v>5424.93</v>
      </c>
      <c r="L4946" s="91">
        <v>6154.56</v>
      </c>
      <c r="M4946" s="91">
        <v>6884.18</v>
      </c>
      <c r="N4946" s="91">
        <v>6884.17</v>
      </c>
      <c r="O4946" s="91">
        <v>6884.17</v>
      </c>
      <c r="P4946" s="91">
        <v>6884.18</v>
      </c>
      <c r="Q4946" s="91">
        <v>6884.21</v>
      </c>
      <c r="R4946" s="91">
        <v>6884.17</v>
      </c>
      <c r="S4946" s="91">
        <v>6884.18</v>
      </c>
      <c r="T4946" s="91">
        <v>6884.19</v>
      </c>
      <c r="U4946" s="91">
        <f t="shared" si="467"/>
        <v>77265.34</v>
      </c>
      <c r="V4946" s="82" t="str">
        <f t="shared" si="465"/>
        <v>430101505921</v>
      </c>
      <c r="W4946" s="83">
        <f>VLOOKUP(V4946,Factors!$E$6:$H$5950,4,FALSE)</f>
        <v>0.1124</v>
      </c>
      <c r="X4946" t="str">
        <f>VLOOKUP(V4946,Factors!$E$6:$F$5950,2,FALSE)</f>
        <v>3-factor</v>
      </c>
      <c r="Y4946" s="92">
        <f t="shared" ref="Y4946:Y5009" si="468">U4946*W4946</f>
        <v>8684.6242160000002</v>
      </c>
      <c r="Z4946" s="92">
        <f t="shared" ref="Z4946:Z5009" si="469">U4946-Y4946</f>
        <v>68580.715784</v>
      </c>
      <c r="AA4946" s="92">
        <f t="shared" ref="AA4946:AA5009" si="470">Y4946+Z4946</f>
        <v>77265.34</v>
      </c>
    </row>
    <row r="4947" spans="1:27" x14ac:dyDescent="0.25">
      <c r="A4947" t="s">
        <v>866</v>
      </c>
      <c r="B4947" t="s">
        <v>994</v>
      </c>
      <c r="C4947" t="s">
        <v>995</v>
      </c>
      <c r="D4947" t="s">
        <v>867</v>
      </c>
      <c r="E4947" t="s">
        <v>868</v>
      </c>
      <c r="F4947" t="str">
        <f t="shared" si="466"/>
        <v>1505</v>
      </c>
      <c r="G4947" t="s">
        <v>90</v>
      </c>
      <c r="H4947" t="s">
        <v>91</v>
      </c>
      <c r="I4947" s="91">
        <v>20953.18</v>
      </c>
      <c r="J4947" s="91">
        <v>21696.61</v>
      </c>
      <c r="K4947" s="91">
        <v>21503.22</v>
      </c>
      <c r="L4947" s="91">
        <v>24320.27</v>
      </c>
      <c r="M4947" s="91">
        <v>27154.83</v>
      </c>
      <c r="N4947" s="91">
        <v>27154.82</v>
      </c>
      <c r="O4947" s="91">
        <v>27154.86</v>
      </c>
      <c r="P4947" s="91">
        <v>27154.83</v>
      </c>
      <c r="Q4947" s="91">
        <v>27154.83</v>
      </c>
      <c r="R4947" s="91">
        <v>27154.84</v>
      </c>
      <c r="S4947" s="91">
        <v>27154.83</v>
      </c>
      <c r="T4947" s="91">
        <v>27154.81</v>
      </c>
      <c r="U4947" s="91">
        <f t="shared" si="467"/>
        <v>305711.93</v>
      </c>
      <c r="V4947" s="82" t="str">
        <f t="shared" si="465"/>
        <v>430101505921</v>
      </c>
      <c r="W4947" s="83">
        <f>VLOOKUP(V4947,Factors!$E$6:$H$5950,4,FALSE)</f>
        <v>0.1124</v>
      </c>
      <c r="X4947" t="str">
        <f>VLOOKUP(V4947,Factors!$E$6:$F$5950,2,FALSE)</f>
        <v>3-factor</v>
      </c>
      <c r="Y4947" s="92">
        <f t="shared" si="468"/>
        <v>34362.020931999999</v>
      </c>
      <c r="Z4947" s="92">
        <f t="shared" si="469"/>
        <v>271349.90906799998</v>
      </c>
      <c r="AA4947" s="92">
        <f t="shared" si="470"/>
        <v>305711.93</v>
      </c>
    </row>
    <row r="4948" spans="1:27" x14ac:dyDescent="0.25">
      <c r="A4948" t="s">
        <v>866</v>
      </c>
      <c r="B4948" t="s">
        <v>994</v>
      </c>
      <c r="C4948" t="s">
        <v>995</v>
      </c>
      <c r="D4948" t="s">
        <v>867</v>
      </c>
      <c r="E4948" t="s">
        <v>868</v>
      </c>
      <c r="F4948" t="str">
        <f t="shared" si="466"/>
        <v>1505</v>
      </c>
      <c r="G4948" t="s">
        <v>118</v>
      </c>
      <c r="H4948" t="s">
        <v>119</v>
      </c>
      <c r="I4948" s="91"/>
      <c r="J4948" s="91"/>
      <c r="K4948" s="91">
        <v>399</v>
      </c>
      <c r="L4948" s="91">
        <v>469.34</v>
      </c>
      <c r="M4948" s="91"/>
      <c r="N4948" s="91"/>
      <c r="O4948" s="91">
        <v>300</v>
      </c>
      <c r="P4948" s="91"/>
      <c r="Q4948" s="91"/>
      <c r="R4948" s="91">
        <v>414</v>
      </c>
      <c r="S4948" s="91"/>
      <c r="T4948" s="91"/>
      <c r="U4948" s="91">
        <f t="shared" si="467"/>
        <v>1582.34</v>
      </c>
      <c r="V4948" s="82" t="str">
        <f t="shared" si="465"/>
        <v>430101505921</v>
      </c>
      <c r="W4948" s="83">
        <f>VLOOKUP(V4948,Factors!$E$6:$H$5950,4,FALSE)</f>
        <v>0.1124</v>
      </c>
      <c r="X4948" t="str">
        <f>VLOOKUP(V4948,Factors!$E$6:$F$5950,2,FALSE)</f>
        <v>3-factor</v>
      </c>
      <c r="Y4948" s="92">
        <f t="shared" si="468"/>
        <v>177.85501599999998</v>
      </c>
      <c r="Z4948" s="92">
        <f t="shared" si="469"/>
        <v>1404.4849839999999</v>
      </c>
      <c r="AA4948" s="92">
        <f t="shared" si="470"/>
        <v>1582.34</v>
      </c>
    </row>
    <row r="4949" spans="1:27" x14ac:dyDescent="0.25">
      <c r="A4949" t="s">
        <v>866</v>
      </c>
      <c r="B4949" t="s">
        <v>994</v>
      </c>
      <c r="C4949" t="s">
        <v>995</v>
      </c>
      <c r="D4949" t="s">
        <v>867</v>
      </c>
      <c r="E4949" t="s">
        <v>868</v>
      </c>
      <c r="F4949" t="str">
        <f t="shared" si="466"/>
        <v>1505</v>
      </c>
      <c r="G4949" t="s">
        <v>310</v>
      </c>
      <c r="H4949" t="s">
        <v>311</v>
      </c>
      <c r="I4949" s="91">
        <v>157.5</v>
      </c>
      <c r="J4949" s="91">
        <v>157.5</v>
      </c>
      <c r="K4949" s="91">
        <v>157.5</v>
      </c>
      <c r="L4949" s="91">
        <v>157.5</v>
      </c>
      <c r="M4949" s="91">
        <v>157.5</v>
      </c>
      <c r="N4949" s="91">
        <v>157.5</v>
      </c>
      <c r="O4949" s="91">
        <v>157.5</v>
      </c>
      <c r="P4949" s="91">
        <v>157.5</v>
      </c>
      <c r="Q4949" s="91">
        <v>157.5</v>
      </c>
      <c r="R4949" s="91">
        <v>157.5</v>
      </c>
      <c r="S4949" s="91">
        <v>157.5</v>
      </c>
      <c r="T4949" s="91">
        <v>157.5</v>
      </c>
      <c r="U4949" s="91">
        <f t="shared" si="467"/>
        <v>1890</v>
      </c>
      <c r="V4949" s="82" t="str">
        <f t="shared" si="465"/>
        <v>430101505921</v>
      </c>
      <c r="W4949" s="83">
        <f>VLOOKUP(V4949,Factors!$E$6:$H$5950,4,FALSE)</f>
        <v>0.1124</v>
      </c>
      <c r="X4949" t="str">
        <f>VLOOKUP(V4949,Factors!$E$6:$F$5950,2,FALSE)</f>
        <v>3-factor</v>
      </c>
      <c r="Y4949" s="92">
        <f t="shared" si="468"/>
        <v>212.43600000000001</v>
      </c>
      <c r="Z4949" s="92">
        <f t="shared" si="469"/>
        <v>1677.5640000000001</v>
      </c>
      <c r="AA4949" s="92">
        <f t="shared" si="470"/>
        <v>1890</v>
      </c>
    </row>
    <row r="4950" spans="1:27" x14ac:dyDescent="0.25">
      <c r="A4950" t="s">
        <v>866</v>
      </c>
      <c r="B4950" t="s">
        <v>994</v>
      </c>
      <c r="C4950" t="s">
        <v>995</v>
      </c>
      <c r="D4950" t="s">
        <v>867</v>
      </c>
      <c r="E4950" t="s">
        <v>868</v>
      </c>
      <c r="F4950" t="str">
        <f t="shared" si="466"/>
        <v>1505</v>
      </c>
      <c r="G4950" t="s">
        <v>120</v>
      </c>
      <c r="H4950" t="s">
        <v>121</v>
      </c>
      <c r="I4950" s="91">
        <v>653.77</v>
      </c>
      <c r="J4950" s="91"/>
      <c r="K4950" s="91">
        <v>229.28</v>
      </c>
      <c r="L4950" s="91"/>
      <c r="M4950" s="91"/>
      <c r="N4950" s="91">
        <v>202.72</v>
      </c>
      <c r="O4950" s="91"/>
      <c r="P4950" s="91">
        <v>436.86</v>
      </c>
      <c r="Q4950" s="91"/>
      <c r="R4950" s="91"/>
      <c r="S4950" s="91"/>
      <c r="T4950" s="91"/>
      <c r="U4950" s="91">
        <f t="shared" si="467"/>
        <v>1522.63</v>
      </c>
      <c r="V4950" s="82" t="str">
        <f t="shared" si="465"/>
        <v>430101505921</v>
      </c>
      <c r="W4950" s="83">
        <f>VLOOKUP(V4950,Factors!$E$6:$H$5950,4,FALSE)</f>
        <v>0.1124</v>
      </c>
      <c r="X4950" t="str">
        <f>VLOOKUP(V4950,Factors!$E$6:$F$5950,2,FALSE)</f>
        <v>3-factor</v>
      </c>
      <c r="Y4950" s="92">
        <f t="shared" si="468"/>
        <v>171.14361200000002</v>
      </c>
      <c r="Z4950" s="92">
        <f t="shared" si="469"/>
        <v>1351.486388</v>
      </c>
      <c r="AA4950" s="92">
        <f t="shared" si="470"/>
        <v>1522.63</v>
      </c>
    </row>
    <row r="4951" spans="1:27" x14ac:dyDescent="0.25">
      <c r="A4951" t="s">
        <v>866</v>
      </c>
      <c r="B4951" t="s">
        <v>994</v>
      </c>
      <c r="C4951" t="s">
        <v>995</v>
      </c>
      <c r="D4951" t="s">
        <v>867</v>
      </c>
      <c r="E4951" t="s">
        <v>868</v>
      </c>
      <c r="F4951" t="str">
        <f t="shared" si="466"/>
        <v>1505</v>
      </c>
      <c r="G4951" t="s">
        <v>94</v>
      </c>
      <c r="H4951" t="s">
        <v>95</v>
      </c>
      <c r="I4951" s="91"/>
      <c r="J4951" s="91"/>
      <c r="K4951" s="91"/>
      <c r="L4951" s="91"/>
      <c r="M4951" s="91"/>
      <c r="N4951" s="91"/>
      <c r="O4951" s="91"/>
      <c r="P4951" s="91"/>
      <c r="Q4951" s="91">
        <v>279.52999999999997</v>
      </c>
      <c r="R4951" s="91">
        <v>22.03</v>
      </c>
      <c r="S4951" s="91">
        <v>268.29000000000002</v>
      </c>
      <c r="T4951" s="91">
        <v>95.82</v>
      </c>
      <c r="U4951" s="91">
        <f t="shared" si="467"/>
        <v>665.66999999999985</v>
      </c>
      <c r="V4951" s="82" t="str">
        <f t="shared" si="465"/>
        <v>430101505921</v>
      </c>
      <c r="W4951" s="83">
        <f>VLOOKUP(V4951,Factors!$E$6:$H$5950,4,FALSE)</f>
        <v>0.1124</v>
      </c>
      <c r="X4951" t="str">
        <f>VLOOKUP(V4951,Factors!$E$6:$F$5950,2,FALSE)</f>
        <v>3-factor</v>
      </c>
      <c r="Y4951" s="92">
        <f t="shared" si="468"/>
        <v>74.821307999999988</v>
      </c>
      <c r="Z4951" s="92">
        <f t="shared" si="469"/>
        <v>590.8486919999998</v>
      </c>
      <c r="AA4951" s="92">
        <f t="shared" si="470"/>
        <v>665.66999999999985</v>
      </c>
    </row>
    <row r="4952" spans="1:27" x14ac:dyDescent="0.25">
      <c r="A4952" t="s">
        <v>866</v>
      </c>
      <c r="B4952" t="s">
        <v>994</v>
      </c>
      <c r="C4952" t="s">
        <v>995</v>
      </c>
      <c r="D4952" t="s">
        <v>867</v>
      </c>
      <c r="E4952" t="s">
        <v>868</v>
      </c>
      <c r="F4952" t="str">
        <f t="shared" si="466"/>
        <v>1505</v>
      </c>
      <c r="G4952" t="s">
        <v>122</v>
      </c>
      <c r="H4952" t="s">
        <v>123</v>
      </c>
      <c r="I4952" s="91"/>
      <c r="J4952" s="91"/>
      <c r="K4952" s="91"/>
      <c r="L4952" s="91"/>
      <c r="M4952" s="91"/>
      <c r="N4952" s="91">
        <v>336</v>
      </c>
      <c r="O4952" s="91"/>
      <c r="P4952" s="91"/>
      <c r="Q4952" s="91"/>
      <c r="R4952" s="91"/>
      <c r="S4952" s="91"/>
      <c r="T4952" s="91"/>
      <c r="U4952" s="91">
        <f t="shared" si="467"/>
        <v>336</v>
      </c>
      <c r="V4952" s="82" t="str">
        <f t="shared" si="465"/>
        <v>430101505921</v>
      </c>
      <c r="W4952" s="83">
        <f>VLOOKUP(V4952,Factors!$E$6:$H$5950,4,FALSE)</f>
        <v>0.1124</v>
      </c>
      <c r="X4952" t="str">
        <f>VLOOKUP(V4952,Factors!$E$6:$F$5950,2,FALSE)</f>
        <v>3-factor</v>
      </c>
      <c r="Y4952" s="92">
        <f t="shared" si="468"/>
        <v>37.766399999999997</v>
      </c>
      <c r="Z4952" s="92">
        <f t="shared" si="469"/>
        <v>298.23360000000002</v>
      </c>
      <c r="AA4952" s="92">
        <f t="shared" si="470"/>
        <v>336</v>
      </c>
    </row>
    <row r="4953" spans="1:27" x14ac:dyDescent="0.25">
      <c r="A4953" t="s">
        <v>866</v>
      </c>
      <c r="B4953" t="s">
        <v>994</v>
      </c>
      <c r="C4953" t="s">
        <v>995</v>
      </c>
      <c r="D4953" t="s">
        <v>867</v>
      </c>
      <c r="E4953" t="s">
        <v>868</v>
      </c>
      <c r="F4953" t="str">
        <f t="shared" si="466"/>
        <v>1505</v>
      </c>
      <c r="G4953" t="s">
        <v>44</v>
      </c>
      <c r="H4953" t="s">
        <v>45</v>
      </c>
      <c r="I4953" s="91"/>
      <c r="J4953" s="91"/>
      <c r="K4953" s="91"/>
      <c r="L4953" s="91"/>
      <c r="M4953" s="91"/>
      <c r="N4953" s="91"/>
      <c r="O4953" s="91"/>
      <c r="P4953" s="91"/>
      <c r="Q4953" s="91"/>
      <c r="R4953" s="91">
        <v>10297.799999999999</v>
      </c>
      <c r="S4953" s="91">
        <v>5140.8</v>
      </c>
      <c r="T4953" s="91">
        <v>1075.2</v>
      </c>
      <c r="U4953" s="91">
        <f t="shared" si="467"/>
        <v>16513.8</v>
      </c>
      <c r="V4953" s="82" t="str">
        <f t="shared" si="465"/>
        <v>430101505921</v>
      </c>
      <c r="W4953" s="83">
        <f>VLOOKUP(V4953,Factors!$E$6:$H$5950,4,FALSE)</f>
        <v>0.1124</v>
      </c>
      <c r="X4953" t="str">
        <f>VLOOKUP(V4953,Factors!$E$6:$F$5950,2,FALSE)</f>
        <v>3-factor</v>
      </c>
      <c r="Y4953" s="92">
        <f t="shared" si="468"/>
        <v>1856.15112</v>
      </c>
      <c r="Z4953" s="92">
        <f t="shared" si="469"/>
        <v>14657.648879999999</v>
      </c>
      <c r="AA4953" s="92">
        <f t="shared" si="470"/>
        <v>16513.8</v>
      </c>
    </row>
    <row r="4954" spans="1:27" x14ac:dyDescent="0.25">
      <c r="A4954" t="s">
        <v>866</v>
      </c>
      <c r="B4954" t="s">
        <v>994</v>
      </c>
      <c r="C4954" t="s">
        <v>995</v>
      </c>
      <c r="D4954" t="s">
        <v>867</v>
      </c>
      <c r="E4954" t="s">
        <v>868</v>
      </c>
      <c r="F4954" t="str">
        <f t="shared" si="466"/>
        <v>1505</v>
      </c>
      <c r="G4954" t="s">
        <v>207</v>
      </c>
      <c r="H4954" t="s">
        <v>208</v>
      </c>
      <c r="I4954" s="91"/>
      <c r="J4954" s="91"/>
      <c r="K4954" s="91"/>
      <c r="L4954" s="91"/>
      <c r="M4954" s="91">
        <v>5.28</v>
      </c>
      <c r="N4954" s="91">
        <v>8.9499999999999993</v>
      </c>
      <c r="O4954" s="91"/>
      <c r="P4954" s="91"/>
      <c r="Q4954" s="91"/>
      <c r="R4954" s="91"/>
      <c r="S4954" s="91"/>
      <c r="T4954" s="91"/>
      <c r="U4954" s="91">
        <f t="shared" si="467"/>
        <v>14.23</v>
      </c>
      <c r="V4954" s="82" t="str">
        <f t="shared" si="465"/>
        <v>430101505921</v>
      </c>
      <c r="W4954" s="83">
        <f>VLOOKUP(V4954,Factors!$E$6:$H$5950,4,FALSE)</f>
        <v>0.1124</v>
      </c>
      <c r="X4954" t="str">
        <f>VLOOKUP(V4954,Factors!$E$6:$F$5950,2,FALSE)</f>
        <v>3-factor</v>
      </c>
      <c r="Y4954" s="92">
        <f t="shared" si="468"/>
        <v>1.5994520000000001</v>
      </c>
      <c r="Z4954" s="92">
        <f t="shared" si="469"/>
        <v>12.630548000000001</v>
      </c>
      <c r="AA4954" s="92">
        <f t="shared" si="470"/>
        <v>14.23</v>
      </c>
    </row>
    <row r="4955" spans="1:27" x14ac:dyDescent="0.25">
      <c r="A4955" t="s">
        <v>866</v>
      </c>
      <c r="B4955" t="s">
        <v>994</v>
      </c>
      <c r="C4955" t="s">
        <v>995</v>
      </c>
      <c r="D4955" t="s">
        <v>867</v>
      </c>
      <c r="E4955" t="s">
        <v>868</v>
      </c>
      <c r="F4955" t="str">
        <f t="shared" si="466"/>
        <v>1505</v>
      </c>
      <c r="G4955" t="s">
        <v>71</v>
      </c>
      <c r="H4955" t="s">
        <v>72</v>
      </c>
      <c r="I4955" s="91"/>
      <c r="J4955" s="91"/>
      <c r="K4955" s="91"/>
      <c r="L4955" s="91">
        <v>16.04</v>
      </c>
      <c r="M4955" s="91"/>
      <c r="N4955" s="91"/>
      <c r="O4955" s="91"/>
      <c r="P4955" s="91"/>
      <c r="Q4955" s="91"/>
      <c r="R4955" s="91"/>
      <c r="S4955" s="91"/>
      <c r="T4955" s="91"/>
      <c r="U4955" s="91">
        <f t="shared" si="467"/>
        <v>16.04</v>
      </c>
      <c r="V4955" s="82" t="str">
        <f t="shared" si="465"/>
        <v>430101505921</v>
      </c>
      <c r="W4955" s="83">
        <f>VLOOKUP(V4955,Factors!$E$6:$H$5950,4,FALSE)</f>
        <v>0.1124</v>
      </c>
      <c r="X4955" t="str">
        <f>VLOOKUP(V4955,Factors!$E$6:$F$5950,2,FALSE)</f>
        <v>3-factor</v>
      </c>
      <c r="Y4955" s="92">
        <f t="shared" si="468"/>
        <v>1.8028959999999998</v>
      </c>
      <c r="Z4955" s="92">
        <f t="shared" si="469"/>
        <v>14.237103999999999</v>
      </c>
      <c r="AA4955" s="92">
        <f t="shared" si="470"/>
        <v>16.04</v>
      </c>
    </row>
    <row r="4956" spans="1:27" x14ac:dyDescent="0.25">
      <c r="A4956" t="s">
        <v>866</v>
      </c>
      <c r="B4956" t="s">
        <v>994</v>
      </c>
      <c r="C4956" t="s">
        <v>995</v>
      </c>
      <c r="D4956" t="s">
        <v>867</v>
      </c>
      <c r="E4956" t="s">
        <v>868</v>
      </c>
      <c r="F4956" t="str">
        <f t="shared" si="466"/>
        <v>1505</v>
      </c>
      <c r="G4956" t="s">
        <v>98</v>
      </c>
      <c r="H4956" t="s">
        <v>99</v>
      </c>
      <c r="I4956" s="91">
        <v>1018.08</v>
      </c>
      <c r="J4956" s="91">
        <v>355.21</v>
      </c>
      <c r="K4956" s="91">
        <v>224.44</v>
      </c>
      <c r="L4956" s="91">
        <v>51.94</v>
      </c>
      <c r="M4956" s="91"/>
      <c r="N4956" s="91">
        <v>677.58</v>
      </c>
      <c r="O4956" s="91"/>
      <c r="P4956" s="91">
        <v>399.11</v>
      </c>
      <c r="Q4956" s="91">
        <v>262.79000000000002</v>
      </c>
      <c r="R4956" s="91">
        <v>479.13</v>
      </c>
      <c r="S4956" s="91"/>
      <c r="T4956" s="91">
        <v>16.03</v>
      </c>
      <c r="U4956" s="91">
        <f t="shared" si="467"/>
        <v>3484.3100000000004</v>
      </c>
      <c r="V4956" s="82" t="str">
        <f t="shared" si="465"/>
        <v>430101505921</v>
      </c>
      <c r="W4956" s="83">
        <f>VLOOKUP(V4956,Factors!$E$6:$H$5950,4,FALSE)</f>
        <v>0.1124</v>
      </c>
      <c r="X4956" t="str">
        <f>VLOOKUP(V4956,Factors!$E$6:$F$5950,2,FALSE)</f>
        <v>3-factor</v>
      </c>
      <c r="Y4956" s="92">
        <f t="shared" si="468"/>
        <v>391.63644400000004</v>
      </c>
      <c r="Z4956" s="92">
        <f t="shared" si="469"/>
        <v>3092.6735560000002</v>
      </c>
      <c r="AA4956" s="92">
        <f t="shared" si="470"/>
        <v>3484.3100000000004</v>
      </c>
    </row>
    <row r="4957" spans="1:27" x14ac:dyDescent="0.25">
      <c r="A4957" t="s">
        <v>866</v>
      </c>
      <c r="B4957" t="s">
        <v>994</v>
      </c>
      <c r="C4957" t="s">
        <v>995</v>
      </c>
      <c r="D4957" t="s">
        <v>867</v>
      </c>
      <c r="E4957" t="s">
        <v>868</v>
      </c>
      <c r="F4957" t="str">
        <f t="shared" si="466"/>
        <v>1505</v>
      </c>
      <c r="G4957" t="s">
        <v>215</v>
      </c>
      <c r="H4957" t="s">
        <v>216</v>
      </c>
      <c r="I4957" s="91"/>
      <c r="J4957" s="91"/>
      <c r="K4957" s="91"/>
      <c r="L4957" s="91"/>
      <c r="M4957" s="91"/>
      <c r="N4957" s="91"/>
      <c r="O4957" s="91"/>
      <c r="P4957" s="91"/>
      <c r="Q4957" s="91"/>
      <c r="R4957" s="91"/>
      <c r="S4957" s="91">
        <v>15.6</v>
      </c>
      <c r="T4957" s="91"/>
      <c r="U4957" s="91">
        <f t="shared" si="467"/>
        <v>15.6</v>
      </c>
      <c r="V4957" s="82" t="str">
        <f t="shared" si="465"/>
        <v>430101505921</v>
      </c>
      <c r="W4957" s="83">
        <f>VLOOKUP(V4957,Factors!$E$6:$H$5950,4,FALSE)</f>
        <v>0.1124</v>
      </c>
      <c r="X4957" t="str">
        <f>VLOOKUP(V4957,Factors!$E$6:$F$5950,2,FALSE)</f>
        <v>3-factor</v>
      </c>
      <c r="Y4957" s="92">
        <f t="shared" si="468"/>
        <v>1.7534399999999999</v>
      </c>
      <c r="Z4957" s="92">
        <f t="shared" si="469"/>
        <v>13.84656</v>
      </c>
      <c r="AA4957" s="92">
        <f t="shared" si="470"/>
        <v>15.6</v>
      </c>
    </row>
    <row r="4958" spans="1:27" x14ac:dyDescent="0.25">
      <c r="A4958" t="s">
        <v>866</v>
      </c>
      <c r="B4958" t="s">
        <v>994</v>
      </c>
      <c r="C4958" t="s">
        <v>995</v>
      </c>
      <c r="D4958" t="s">
        <v>867</v>
      </c>
      <c r="E4958" t="s">
        <v>868</v>
      </c>
      <c r="F4958" t="str">
        <f t="shared" si="466"/>
        <v>1505</v>
      </c>
      <c r="G4958" t="s">
        <v>130</v>
      </c>
      <c r="H4958" t="s">
        <v>131</v>
      </c>
      <c r="I4958" s="91">
        <v>16.75</v>
      </c>
      <c r="J4958" s="91">
        <v>20.22</v>
      </c>
      <c r="K4958" s="91">
        <v>17.29</v>
      </c>
      <c r="L4958" s="91">
        <v>24.93</v>
      </c>
      <c r="M4958" s="91">
        <v>92.91</v>
      </c>
      <c r="N4958" s="91">
        <v>52.37</v>
      </c>
      <c r="O4958" s="91">
        <v>29.22</v>
      </c>
      <c r="P4958" s="91">
        <v>43.61</v>
      </c>
      <c r="Q4958" s="91">
        <v>44.18</v>
      </c>
      <c r="R4958" s="91">
        <v>54.7</v>
      </c>
      <c r="S4958" s="91">
        <v>60.33</v>
      </c>
      <c r="T4958" s="91">
        <v>155.41999999999999</v>
      </c>
      <c r="U4958" s="91">
        <f t="shared" si="467"/>
        <v>611.92999999999995</v>
      </c>
      <c r="V4958" s="82" t="str">
        <f t="shared" si="465"/>
        <v>430101505921</v>
      </c>
      <c r="W4958" s="83">
        <f>VLOOKUP(V4958,Factors!$E$6:$H$5950,4,FALSE)</f>
        <v>0.1124</v>
      </c>
      <c r="X4958" t="str">
        <f>VLOOKUP(V4958,Factors!$E$6:$F$5950,2,FALSE)</f>
        <v>3-factor</v>
      </c>
      <c r="Y4958" s="92">
        <f t="shared" si="468"/>
        <v>68.780931999999993</v>
      </c>
      <c r="Z4958" s="92">
        <f t="shared" si="469"/>
        <v>543.14906799999994</v>
      </c>
      <c r="AA4958" s="92">
        <f t="shared" si="470"/>
        <v>611.92999999999995</v>
      </c>
    </row>
    <row r="4959" spans="1:27" x14ac:dyDescent="0.25">
      <c r="A4959" t="s">
        <v>866</v>
      </c>
      <c r="B4959" t="s">
        <v>994</v>
      </c>
      <c r="C4959" t="s">
        <v>995</v>
      </c>
      <c r="D4959" t="s">
        <v>867</v>
      </c>
      <c r="E4959" t="s">
        <v>868</v>
      </c>
      <c r="F4959" t="str">
        <f t="shared" si="466"/>
        <v>1505</v>
      </c>
      <c r="G4959" t="s">
        <v>136</v>
      </c>
      <c r="H4959" t="s">
        <v>137</v>
      </c>
      <c r="I4959" s="91"/>
      <c r="J4959" s="91">
        <v>3.3</v>
      </c>
      <c r="K4959" s="91"/>
      <c r="L4959" s="91">
        <v>15</v>
      </c>
      <c r="M4959" s="91"/>
      <c r="N4959" s="91">
        <v>12</v>
      </c>
      <c r="O4959" s="91"/>
      <c r="P4959" s="91"/>
      <c r="Q4959" s="91"/>
      <c r="R4959" s="91">
        <v>15</v>
      </c>
      <c r="S4959" s="91"/>
      <c r="T4959" s="91">
        <v>4.5</v>
      </c>
      <c r="U4959" s="91">
        <f t="shared" si="467"/>
        <v>49.8</v>
      </c>
      <c r="V4959" s="82" t="str">
        <f t="shared" si="465"/>
        <v>430101505921</v>
      </c>
      <c r="W4959" s="83">
        <f>VLOOKUP(V4959,Factors!$E$6:$H$5950,4,FALSE)</f>
        <v>0.1124</v>
      </c>
      <c r="X4959" t="str">
        <f>VLOOKUP(V4959,Factors!$E$6:$F$5950,2,FALSE)</f>
        <v>3-factor</v>
      </c>
      <c r="Y4959" s="92">
        <f t="shared" si="468"/>
        <v>5.5975199999999994</v>
      </c>
      <c r="Z4959" s="92">
        <f t="shared" si="469"/>
        <v>44.202479999999994</v>
      </c>
      <c r="AA4959" s="92">
        <f t="shared" si="470"/>
        <v>49.8</v>
      </c>
    </row>
    <row r="4960" spans="1:27" x14ac:dyDescent="0.25">
      <c r="A4960" t="s">
        <v>866</v>
      </c>
      <c r="B4960" t="s">
        <v>994</v>
      </c>
      <c r="C4960" t="s">
        <v>995</v>
      </c>
      <c r="D4960" t="s">
        <v>867</v>
      </c>
      <c r="E4960" t="s">
        <v>868</v>
      </c>
      <c r="F4960" t="str">
        <f t="shared" si="466"/>
        <v>1505</v>
      </c>
      <c r="G4960" t="s">
        <v>138</v>
      </c>
      <c r="H4960" t="s">
        <v>139</v>
      </c>
      <c r="I4960" s="91"/>
      <c r="J4960" s="91"/>
      <c r="K4960" s="91"/>
      <c r="L4960" s="91"/>
      <c r="M4960" s="91"/>
      <c r="N4960" s="91"/>
      <c r="O4960" s="91"/>
      <c r="P4960" s="91"/>
      <c r="Q4960" s="91"/>
      <c r="R4960" s="91"/>
      <c r="S4960" s="91"/>
      <c r="T4960" s="91">
        <v>175.54</v>
      </c>
      <c r="U4960" s="91">
        <f t="shared" si="467"/>
        <v>175.54</v>
      </c>
      <c r="V4960" s="82" t="str">
        <f t="shared" si="465"/>
        <v>430101505921</v>
      </c>
      <c r="W4960" s="83">
        <f>VLOOKUP(V4960,Factors!$E$6:$H$5950,4,FALSE)</f>
        <v>0.1124</v>
      </c>
      <c r="X4960" t="str">
        <f>VLOOKUP(V4960,Factors!$E$6:$F$5950,2,FALSE)</f>
        <v>3-factor</v>
      </c>
      <c r="Y4960" s="92">
        <f t="shared" si="468"/>
        <v>19.730695999999998</v>
      </c>
      <c r="Z4960" s="92">
        <f t="shared" si="469"/>
        <v>155.809304</v>
      </c>
      <c r="AA4960" s="92">
        <f t="shared" si="470"/>
        <v>175.54</v>
      </c>
    </row>
    <row r="4961" spans="1:27" x14ac:dyDescent="0.25">
      <c r="A4961" t="s">
        <v>866</v>
      </c>
      <c r="B4961" t="s">
        <v>994</v>
      </c>
      <c r="C4961" t="s">
        <v>995</v>
      </c>
      <c r="D4961" t="s">
        <v>867</v>
      </c>
      <c r="E4961" t="s">
        <v>868</v>
      </c>
      <c r="F4961" t="str">
        <f t="shared" si="466"/>
        <v>1505</v>
      </c>
      <c r="G4961" t="s">
        <v>102</v>
      </c>
      <c r="H4961" t="s">
        <v>103</v>
      </c>
      <c r="I4961" s="91"/>
      <c r="J4961" s="91"/>
      <c r="K4961" s="91"/>
      <c r="L4961" s="91"/>
      <c r="M4961" s="91">
        <v>26000</v>
      </c>
      <c r="N4961" s="91">
        <v>0</v>
      </c>
      <c r="O4961" s="91"/>
      <c r="P4961" s="91"/>
      <c r="Q4961" s="91"/>
      <c r="R4961" s="91">
        <v>996.45</v>
      </c>
      <c r="S4961" s="91"/>
      <c r="T4961" s="91"/>
      <c r="U4961" s="91">
        <f t="shared" si="467"/>
        <v>26996.45</v>
      </c>
      <c r="V4961" s="82" t="str">
        <f t="shared" si="465"/>
        <v>430101505921</v>
      </c>
      <c r="W4961" s="83">
        <f>VLOOKUP(V4961,Factors!$E$6:$H$5950,4,FALSE)</f>
        <v>0.1124</v>
      </c>
      <c r="X4961" t="str">
        <f>VLOOKUP(V4961,Factors!$E$6:$F$5950,2,FALSE)</f>
        <v>3-factor</v>
      </c>
      <c r="Y4961" s="92">
        <f t="shared" si="468"/>
        <v>3034.4009799999999</v>
      </c>
      <c r="Z4961" s="92">
        <f t="shared" si="469"/>
        <v>23962.049020000002</v>
      </c>
      <c r="AA4961" s="92">
        <f t="shared" si="470"/>
        <v>26996.45</v>
      </c>
    </row>
    <row r="4962" spans="1:27" x14ac:dyDescent="0.25">
      <c r="A4962" t="s">
        <v>866</v>
      </c>
      <c r="B4962" t="s">
        <v>994</v>
      </c>
      <c r="C4962" t="s">
        <v>995</v>
      </c>
      <c r="D4962" t="s">
        <v>867</v>
      </c>
      <c r="E4962" t="s">
        <v>868</v>
      </c>
      <c r="F4962" t="str">
        <f t="shared" si="466"/>
        <v>1505</v>
      </c>
      <c r="G4962" t="s">
        <v>30</v>
      </c>
      <c r="H4962" t="s">
        <v>31</v>
      </c>
      <c r="I4962" s="91"/>
      <c r="J4962" s="91"/>
      <c r="K4962" s="91">
        <v>3685</v>
      </c>
      <c r="L4962" s="91"/>
      <c r="M4962" s="91"/>
      <c r="N4962" s="91"/>
      <c r="O4962" s="91"/>
      <c r="P4962" s="91"/>
      <c r="Q4962" s="91"/>
      <c r="R4962" s="91"/>
      <c r="S4962" s="91"/>
      <c r="T4962" s="91"/>
      <c r="U4962" s="91">
        <f t="shared" si="467"/>
        <v>3685</v>
      </c>
      <c r="V4962" s="82" t="str">
        <f t="shared" si="465"/>
        <v>430101505921</v>
      </c>
      <c r="W4962" s="83">
        <f>VLOOKUP(V4962,Factors!$E$6:$H$5950,4,FALSE)</f>
        <v>0.1124</v>
      </c>
      <c r="X4962" t="str">
        <f>VLOOKUP(V4962,Factors!$E$6:$F$5950,2,FALSE)</f>
        <v>3-factor</v>
      </c>
      <c r="Y4962" s="92">
        <f t="shared" si="468"/>
        <v>414.19400000000002</v>
      </c>
      <c r="Z4962" s="92">
        <f t="shared" si="469"/>
        <v>3270.806</v>
      </c>
      <c r="AA4962" s="92">
        <f t="shared" si="470"/>
        <v>3685</v>
      </c>
    </row>
    <row r="4963" spans="1:27" x14ac:dyDescent="0.25">
      <c r="A4963" t="s">
        <v>866</v>
      </c>
      <c r="B4963" t="s">
        <v>994</v>
      </c>
      <c r="C4963" t="s">
        <v>995</v>
      </c>
      <c r="D4963" t="s">
        <v>867</v>
      </c>
      <c r="E4963" t="s">
        <v>868</v>
      </c>
      <c r="F4963" t="str">
        <f t="shared" si="466"/>
        <v>1505</v>
      </c>
      <c r="G4963" t="s">
        <v>144</v>
      </c>
      <c r="H4963" t="s">
        <v>145</v>
      </c>
      <c r="I4963" s="91"/>
      <c r="J4963" s="91">
        <v>279.10000000000002</v>
      </c>
      <c r="K4963" s="91">
        <v>31.29</v>
      </c>
      <c r="L4963" s="91">
        <v>33.1</v>
      </c>
      <c r="M4963" s="91">
        <v>97.76</v>
      </c>
      <c r="N4963" s="91">
        <v>232.88</v>
      </c>
      <c r="O4963" s="91">
        <v>137.4</v>
      </c>
      <c r="P4963" s="91">
        <v>75.650000000000006</v>
      </c>
      <c r="Q4963" s="91">
        <v>84.67</v>
      </c>
      <c r="R4963" s="91">
        <v>288.48</v>
      </c>
      <c r="S4963" s="91">
        <v>63.64</v>
      </c>
      <c r="T4963" s="91">
        <v>223.25</v>
      </c>
      <c r="U4963" s="91">
        <f t="shared" si="467"/>
        <v>1547.22</v>
      </c>
      <c r="V4963" s="82" t="str">
        <f t="shared" si="465"/>
        <v>430101505921</v>
      </c>
      <c r="W4963" s="83">
        <f>VLOOKUP(V4963,Factors!$E$6:$H$5950,4,FALSE)</f>
        <v>0.1124</v>
      </c>
      <c r="X4963" t="str">
        <f>VLOOKUP(V4963,Factors!$E$6:$F$5950,2,FALSE)</f>
        <v>3-factor</v>
      </c>
      <c r="Y4963" s="92">
        <f t="shared" si="468"/>
        <v>173.90752800000001</v>
      </c>
      <c r="Z4963" s="92">
        <f t="shared" si="469"/>
        <v>1373.3124720000001</v>
      </c>
      <c r="AA4963" s="92">
        <f t="shared" si="470"/>
        <v>1547.22</v>
      </c>
    </row>
    <row r="4964" spans="1:27" x14ac:dyDescent="0.25">
      <c r="A4964" t="s">
        <v>866</v>
      </c>
      <c r="B4964" t="s">
        <v>994</v>
      </c>
      <c r="C4964" t="s">
        <v>995</v>
      </c>
      <c r="D4964" t="s">
        <v>867</v>
      </c>
      <c r="E4964" t="s">
        <v>868</v>
      </c>
      <c r="F4964" t="str">
        <f t="shared" si="466"/>
        <v>1505</v>
      </c>
      <c r="G4964" t="s">
        <v>217</v>
      </c>
      <c r="H4964" t="s">
        <v>218</v>
      </c>
      <c r="I4964" s="91"/>
      <c r="J4964" s="91">
        <v>21.75</v>
      </c>
      <c r="K4964" s="91">
        <v>41.38</v>
      </c>
      <c r="L4964" s="91">
        <v>309.58999999999997</v>
      </c>
      <c r="M4964" s="91">
        <v>77.67</v>
      </c>
      <c r="N4964" s="91">
        <v>32.409999999999997</v>
      </c>
      <c r="O4964" s="91"/>
      <c r="P4964" s="91">
        <v>234.51</v>
      </c>
      <c r="Q4964" s="91"/>
      <c r="R4964" s="91"/>
      <c r="S4964" s="91"/>
      <c r="T4964" s="91">
        <v>31.84</v>
      </c>
      <c r="U4964" s="91">
        <f t="shared" si="467"/>
        <v>749.15</v>
      </c>
      <c r="V4964" s="82" t="str">
        <f t="shared" si="465"/>
        <v>430101505921</v>
      </c>
      <c r="W4964" s="83">
        <f>VLOOKUP(V4964,Factors!$E$6:$H$5950,4,FALSE)</f>
        <v>0.1124</v>
      </c>
      <c r="X4964" t="str">
        <f>VLOOKUP(V4964,Factors!$E$6:$F$5950,2,FALSE)</f>
        <v>3-factor</v>
      </c>
      <c r="Y4964" s="92">
        <f t="shared" si="468"/>
        <v>84.204459999999997</v>
      </c>
      <c r="Z4964" s="92">
        <f t="shared" si="469"/>
        <v>664.94553999999994</v>
      </c>
      <c r="AA4964" s="92">
        <f t="shared" si="470"/>
        <v>749.15</v>
      </c>
    </row>
    <row r="4965" spans="1:27" x14ac:dyDescent="0.25">
      <c r="A4965" t="s">
        <v>866</v>
      </c>
      <c r="B4965" t="s">
        <v>994</v>
      </c>
      <c r="C4965" t="s">
        <v>995</v>
      </c>
      <c r="D4965" t="s">
        <v>867</v>
      </c>
      <c r="E4965" t="s">
        <v>868</v>
      </c>
      <c r="F4965" t="str">
        <f t="shared" si="466"/>
        <v>1505</v>
      </c>
      <c r="G4965" t="s">
        <v>146</v>
      </c>
      <c r="H4965" t="s">
        <v>147</v>
      </c>
      <c r="I4965" s="91"/>
      <c r="J4965" s="91">
        <v>818.9</v>
      </c>
      <c r="K4965" s="91"/>
      <c r="L4965" s="91">
        <v>272</v>
      </c>
      <c r="M4965" s="91">
        <v>871.07</v>
      </c>
      <c r="N4965" s="91">
        <v>540.49</v>
      </c>
      <c r="O4965" s="91">
        <v>78.5</v>
      </c>
      <c r="P4965" s="91">
        <v>353.64</v>
      </c>
      <c r="Q4965" s="91">
        <v>457.11</v>
      </c>
      <c r="R4965" s="91">
        <v>811.16</v>
      </c>
      <c r="S4965" s="91">
        <v>230.4</v>
      </c>
      <c r="T4965" s="91">
        <v>869.19</v>
      </c>
      <c r="U4965" s="91">
        <f t="shared" si="467"/>
        <v>5302.4599999999991</v>
      </c>
      <c r="V4965" s="82" t="str">
        <f t="shared" si="465"/>
        <v>430101505921</v>
      </c>
      <c r="W4965" s="83">
        <f>VLOOKUP(V4965,Factors!$E$6:$H$5950,4,FALSE)</f>
        <v>0.1124</v>
      </c>
      <c r="X4965" t="str">
        <f>VLOOKUP(V4965,Factors!$E$6:$F$5950,2,FALSE)</f>
        <v>3-factor</v>
      </c>
      <c r="Y4965" s="92">
        <f t="shared" si="468"/>
        <v>595.99650399999985</v>
      </c>
      <c r="Z4965" s="92">
        <f t="shared" si="469"/>
        <v>4706.4634959999994</v>
      </c>
      <c r="AA4965" s="92">
        <f t="shared" si="470"/>
        <v>5302.4599999999991</v>
      </c>
    </row>
    <row r="4966" spans="1:27" x14ac:dyDescent="0.25">
      <c r="A4966" t="s">
        <v>866</v>
      </c>
      <c r="B4966" t="s">
        <v>994</v>
      </c>
      <c r="C4966" t="s">
        <v>995</v>
      </c>
      <c r="D4966" t="s">
        <v>867</v>
      </c>
      <c r="E4966" t="s">
        <v>868</v>
      </c>
      <c r="F4966" t="str">
        <f t="shared" si="466"/>
        <v>1505</v>
      </c>
      <c r="G4966" t="s">
        <v>148</v>
      </c>
      <c r="H4966" t="s">
        <v>149</v>
      </c>
      <c r="I4966" s="91">
        <v>573.24</v>
      </c>
      <c r="J4966" s="91">
        <v>813.18</v>
      </c>
      <c r="K4966" s="91"/>
      <c r="L4966" s="91">
        <v>541.22</v>
      </c>
      <c r="M4966" s="91">
        <v>25.05</v>
      </c>
      <c r="N4966" s="91">
        <v>856.11</v>
      </c>
      <c r="O4966" s="91"/>
      <c r="P4966" s="91"/>
      <c r="Q4966" s="91">
        <v>9.5</v>
      </c>
      <c r="R4966" s="91">
        <v>1608.63</v>
      </c>
      <c r="S4966" s="91">
        <v>1173.67</v>
      </c>
      <c r="T4966" s="91">
        <v>580.36</v>
      </c>
      <c r="U4966" s="91">
        <f t="shared" si="467"/>
        <v>6180.96</v>
      </c>
      <c r="V4966" s="82" t="str">
        <f t="shared" si="465"/>
        <v>430101505921</v>
      </c>
      <c r="W4966" s="83">
        <f>VLOOKUP(V4966,Factors!$E$6:$H$5950,4,FALSE)</f>
        <v>0.1124</v>
      </c>
      <c r="X4966" t="str">
        <f>VLOOKUP(V4966,Factors!$E$6:$F$5950,2,FALSE)</f>
        <v>3-factor</v>
      </c>
      <c r="Y4966" s="92">
        <f t="shared" si="468"/>
        <v>694.73990400000002</v>
      </c>
      <c r="Z4966" s="92">
        <f t="shared" si="469"/>
        <v>5486.220096</v>
      </c>
      <c r="AA4966" s="92">
        <f t="shared" si="470"/>
        <v>6180.96</v>
      </c>
    </row>
    <row r="4967" spans="1:27" x14ac:dyDescent="0.25">
      <c r="A4967" t="s">
        <v>866</v>
      </c>
      <c r="B4967" t="s">
        <v>994</v>
      </c>
      <c r="C4967" t="s">
        <v>995</v>
      </c>
      <c r="D4967" t="s">
        <v>867</v>
      </c>
      <c r="E4967" t="s">
        <v>868</v>
      </c>
      <c r="F4967" t="str">
        <f t="shared" si="466"/>
        <v>1505</v>
      </c>
      <c r="G4967" t="s">
        <v>359</v>
      </c>
      <c r="H4967" t="s">
        <v>360</v>
      </c>
      <c r="I4967" s="91"/>
      <c r="J4967" s="91"/>
      <c r="K4967" s="91"/>
      <c r="L4967" s="91"/>
      <c r="M4967" s="91">
        <v>73</v>
      </c>
      <c r="N4967" s="91"/>
      <c r="O4967" s="91"/>
      <c r="P4967" s="91"/>
      <c r="Q4967" s="91"/>
      <c r="R4967" s="91"/>
      <c r="S4967" s="91"/>
      <c r="T4967" s="91"/>
      <c r="U4967" s="91">
        <f t="shared" si="467"/>
        <v>73</v>
      </c>
      <c r="V4967" s="82" t="str">
        <f t="shared" si="465"/>
        <v>430101505921</v>
      </c>
      <c r="W4967" s="83">
        <f>VLOOKUP(V4967,Factors!$E$6:$H$5950,4,FALSE)</f>
        <v>0.1124</v>
      </c>
      <c r="X4967" t="str">
        <f>VLOOKUP(V4967,Factors!$E$6:$F$5950,2,FALSE)</f>
        <v>3-factor</v>
      </c>
      <c r="Y4967" s="92">
        <f t="shared" si="468"/>
        <v>8.2051999999999996</v>
      </c>
      <c r="Z4967" s="92">
        <f t="shared" si="469"/>
        <v>64.794799999999995</v>
      </c>
      <c r="AA4967" s="92">
        <f t="shared" si="470"/>
        <v>73</v>
      </c>
    </row>
    <row r="4968" spans="1:27" x14ac:dyDescent="0.25">
      <c r="A4968" t="s">
        <v>866</v>
      </c>
      <c r="B4968" t="s">
        <v>994</v>
      </c>
      <c r="C4968" t="s">
        <v>995</v>
      </c>
      <c r="D4968" t="s">
        <v>867</v>
      </c>
      <c r="E4968" t="s">
        <v>868</v>
      </c>
      <c r="F4968" t="str">
        <f t="shared" si="466"/>
        <v>1505</v>
      </c>
      <c r="G4968" t="s">
        <v>180</v>
      </c>
      <c r="H4968" t="s">
        <v>181</v>
      </c>
      <c r="I4968" s="91"/>
      <c r="J4968" s="91">
        <v>2172</v>
      </c>
      <c r="K4968" s="91"/>
      <c r="L4968" s="91"/>
      <c r="M4968" s="91"/>
      <c r="N4968" s="91"/>
      <c r="O4968" s="91"/>
      <c r="P4968" s="91">
        <v>2243.6</v>
      </c>
      <c r="Q4968" s="91">
        <v>2243.6</v>
      </c>
      <c r="R4968" s="91"/>
      <c r="S4968" s="91"/>
      <c r="T4968" s="91"/>
      <c r="U4968" s="91">
        <f t="shared" si="467"/>
        <v>6659.2000000000007</v>
      </c>
      <c r="V4968" s="82" t="str">
        <f t="shared" si="465"/>
        <v>430101505921</v>
      </c>
      <c r="W4968" s="83">
        <f>VLOOKUP(V4968,Factors!$E$6:$H$5950,4,FALSE)</f>
        <v>0.1124</v>
      </c>
      <c r="X4968" t="str">
        <f>VLOOKUP(V4968,Factors!$E$6:$F$5950,2,FALSE)</f>
        <v>3-factor</v>
      </c>
      <c r="Y4968" s="92">
        <f t="shared" si="468"/>
        <v>748.49408000000005</v>
      </c>
      <c r="Z4968" s="92">
        <f t="shared" si="469"/>
        <v>5910.7059200000003</v>
      </c>
      <c r="AA4968" s="92">
        <f t="shared" si="470"/>
        <v>6659.2000000000007</v>
      </c>
    </row>
    <row r="4969" spans="1:27" x14ac:dyDescent="0.25">
      <c r="A4969" t="s">
        <v>866</v>
      </c>
      <c r="B4969" t="s">
        <v>994</v>
      </c>
      <c r="C4969" t="s">
        <v>995</v>
      </c>
      <c r="D4969" t="s">
        <v>867</v>
      </c>
      <c r="E4969" t="s">
        <v>868</v>
      </c>
      <c r="F4969" t="str">
        <f t="shared" si="466"/>
        <v>1505</v>
      </c>
      <c r="G4969" t="s">
        <v>166</v>
      </c>
      <c r="H4969" t="s">
        <v>167</v>
      </c>
      <c r="I4969" s="91"/>
      <c r="J4969" s="91"/>
      <c r="K4969" s="91"/>
      <c r="L4969" s="91">
        <v>-8580.7999999999993</v>
      </c>
      <c r="M4969" s="91"/>
      <c r="N4969" s="91">
        <v>-42891.199999999997</v>
      </c>
      <c r="O4969" s="91"/>
      <c r="P4969" s="91"/>
      <c r="Q4969" s="91">
        <v>-106698.24000000001</v>
      </c>
      <c r="R4969" s="91">
        <v>8580.7999999999993</v>
      </c>
      <c r="S4969" s="91"/>
      <c r="T4969" s="91">
        <v>-114029.75999999999</v>
      </c>
      <c r="U4969" s="91">
        <f t="shared" si="467"/>
        <v>-263619.20000000001</v>
      </c>
      <c r="V4969" s="82" t="str">
        <f t="shared" si="465"/>
        <v>430101505921</v>
      </c>
      <c r="W4969" s="83">
        <f>VLOOKUP(V4969,Factors!$E$6:$H$5950,4,FALSE)</f>
        <v>0.1124</v>
      </c>
      <c r="X4969" t="str">
        <f>VLOOKUP(V4969,Factors!$E$6:$F$5950,2,FALSE)</f>
        <v>3-factor</v>
      </c>
      <c r="Y4969" s="92">
        <f t="shared" si="468"/>
        <v>-29630.79808</v>
      </c>
      <c r="Z4969" s="92">
        <f t="shared" si="469"/>
        <v>-233988.40192</v>
      </c>
      <c r="AA4969" s="92">
        <f t="shared" si="470"/>
        <v>-263619.20000000001</v>
      </c>
    </row>
    <row r="4970" spans="1:27" x14ac:dyDescent="0.25">
      <c r="A4970" t="s">
        <v>866</v>
      </c>
      <c r="B4970" t="s">
        <v>994</v>
      </c>
      <c r="C4970" t="s">
        <v>995</v>
      </c>
      <c r="D4970" t="s">
        <v>893</v>
      </c>
      <c r="E4970" t="s">
        <v>894</v>
      </c>
      <c r="F4970" t="str">
        <f t="shared" si="466"/>
        <v>1590</v>
      </c>
      <c r="G4970" t="s">
        <v>92</v>
      </c>
      <c r="H4970" t="s">
        <v>93</v>
      </c>
      <c r="I4970" s="91"/>
      <c r="J4970" s="91"/>
      <c r="K4970" s="91"/>
      <c r="L4970" s="91"/>
      <c r="M4970" s="91"/>
      <c r="N4970" s="91"/>
      <c r="O4970" s="91"/>
      <c r="P4970" s="91"/>
      <c r="Q4970" s="91"/>
      <c r="R4970" s="91"/>
      <c r="S4970" s="91"/>
      <c r="T4970" s="91">
        <v>102.72</v>
      </c>
      <c r="U4970" s="91">
        <f t="shared" si="467"/>
        <v>102.72</v>
      </c>
      <c r="V4970" s="82" t="str">
        <f t="shared" si="465"/>
        <v>430101590921</v>
      </c>
      <c r="W4970" s="83">
        <f>VLOOKUP(V4970,Factors!$E$6:$H$5950,4,FALSE)</f>
        <v>0.1119</v>
      </c>
      <c r="X4970" t="str">
        <f>VLOOKUP(V4970,Factors!$E$6:$F$5950,2,FALSE)</f>
        <v>Customers-All</v>
      </c>
      <c r="Y4970" s="92">
        <f t="shared" si="468"/>
        <v>11.494368</v>
      </c>
      <c r="Z4970" s="92">
        <f t="shared" si="469"/>
        <v>91.225632000000004</v>
      </c>
      <c r="AA4970" s="92">
        <f t="shared" si="470"/>
        <v>102.72</v>
      </c>
    </row>
    <row r="4971" spans="1:27" x14ac:dyDescent="0.25">
      <c r="A4971" t="s">
        <v>866</v>
      </c>
      <c r="B4971" t="s">
        <v>994</v>
      </c>
      <c r="C4971" t="s">
        <v>995</v>
      </c>
      <c r="D4971" t="s">
        <v>879</v>
      </c>
      <c r="E4971" t="s">
        <v>880</v>
      </c>
      <c r="F4971" t="str">
        <f t="shared" si="466"/>
        <v>2666</v>
      </c>
      <c r="G4971" t="s">
        <v>148</v>
      </c>
      <c r="H4971" t="s">
        <v>149</v>
      </c>
      <c r="I4971" s="91"/>
      <c r="J4971" s="91"/>
      <c r="K4971" s="91"/>
      <c r="L4971" s="91"/>
      <c r="M4971" s="91"/>
      <c r="N4971" s="91"/>
      <c r="O4971" s="91"/>
      <c r="P4971" s="91">
        <v>71.849999999999994</v>
      </c>
      <c r="Q4971" s="91"/>
      <c r="R4971" s="91"/>
      <c r="S4971" s="91"/>
      <c r="T4971" s="91"/>
      <c r="U4971" s="91">
        <f t="shared" si="467"/>
        <v>71.849999999999994</v>
      </c>
      <c r="V4971" s="82" t="str">
        <f t="shared" si="465"/>
        <v>430102666921</v>
      </c>
      <c r="W4971" s="83">
        <f>VLOOKUP(V4971,Factors!$E$6:$H$5950,4,FALSE)</f>
        <v>0.1124</v>
      </c>
      <c r="X4971" t="str">
        <f>VLOOKUP(V4971,Factors!$E$6:$F$5950,2,FALSE)</f>
        <v>3-Factor</v>
      </c>
      <c r="Y4971" s="92">
        <f t="shared" si="468"/>
        <v>8.0759399999999992</v>
      </c>
      <c r="Z4971" s="92">
        <f t="shared" si="469"/>
        <v>63.774059999999992</v>
      </c>
      <c r="AA4971" s="92">
        <f t="shared" si="470"/>
        <v>71.849999999999994</v>
      </c>
    </row>
    <row r="4972" spans="1:27" x14ac:dyDescent="0.25">
      <c r="A4972" t="s">
        <v>866</v>
      </c>
      <c r="B4972" t="s">
        <v>994</v>
      </c>
      <c r="C4972" t="s">
        <v>995</v>
      </c>
      <c r="D4972" t="s">
        <v>869</v>
      </c>
      <c r="E4972" t="s">
        <v>870</v>
      </c>
      <c r="F4972" t="str">
        <f t="shared" si="466"/>
        <v>2966</v>
      </c>
      <c r="G4972" t="s">
        <v>122</v>
      </c>
      <c r="H4972" t="s">
        <v>123</v>
      </c>
      <c r="I4972" s="91"/>
      <c r="J4972" s="91"/>
      <c r="K4972" s="91">
        <v>3637</v>
      </c>
      <c r="L4972" s="91"/>
      <c r="M4972" s="91"/>
      <c r="N4972" s="91"/>
      <c r="O4972" s="91"/>
      <c r="P4972" s="91"/>
      <c r="Q4972" s="91"/>
      <c r="R4972" s="91"/>
      <c r="S4972" s="91"/>
      <c r="T4972" s="91"/>
      <c r="U4972" s="91">
        <f t="shared" si="467"/>
        <v>3637</v>
      </c>
      <c r="V4972" s="82" t="str">
        <f t="shared" si="465"/>
        <v>430102966921</v>
      </c>
      <c r="W4972" s="83">
        <f>VLOOKUP(V4972,Factors!$E$6:$H$5950,4,FALSE)</f>
        <v>0.1124</v>
      </c>
      <c r="X4972" t="str">
        <f>VLOOKUP(V4972,Factors!$E$6:$F$5950,2,FALSE)</f>
        <v>3-factor</v>
      </c>
      <c r="Y4972" s="92">
        <f t="shared" si="468"/>
        <v>408.79879999999997</v>
      </c>
      <c r="Z4972" s="92">
        <f t="shared" si="469"/>
        <v>3228.2012</v>
      </c>
      <c r="AA4972" s="92">
        <f t="shared" si="470"/>
        <v>3637</v>
      </c>
    </row>
    <row r="4973" spans="1:27" x14ac:dyDescent="0.25">
      <c r="A4973" t="s">
        <v>866</v>
      </c>
      <c r="B4973" t="s">
        <v>994</v>
      </c>
      <c r="C4973" t="s">
        <v>995</v>
      </c>
      <c r="D4973" t="s">
        <v>869</v>
      </c>
      <c r="E4973" t="s">
        <v>870</v>
      </c>
      <c r="F4973" t="str">
        <f t="shared" si="466"/>
        <v>2966</v>
      </c>
      <c r="G4973" t="s">
        <v>207</v>
      </c>
      <c r="H4973" t="s">
        <v>208</v>
      </c>
      <c r="I4973" s="91"/>
      <c r="J4973" s="91"/>
      <c r="K4973" s="91"/>
      <c r="L4973" s="91"/>
      <c r="M4973" s="91"/>
      <c r="N4973" s="91"/>
      <c r="O4973" s="91"/>
      <c r="P4973" s="91"/>
      <c r="Q4973" s="91"/>
      <c r="R4973" s="91"/>
      <c r="S4973" s="91"/>
      <c r="T4973" s="91">
        <v>2</v>
      </c>
      <c r="U4973" s="91">
        <f t="shared" si="467"/>
        <v>2</v>
      </c>
      <c r="V4973" s="82" t="str">
        <f t="shared" si="465"/>
        <v>430102966921</v>
      </c>
      <c r="W4973" s="83">
        <f>VLOOKUP(V4973,Factors!$E$6:$H$5950,4,FALSE)</f>
        <v>0.1124</v>
      </c>
      <c r="X4973" t="str">
        <f>VLOOKUP(V4973,Factors!$E$6:$F$5950,2,FALSE)</f>
        <v>3-factor</v>
      </c>
      <c r="Y4973" s="92">
        <f t="shared" si="468"/>
        <v>0.2248</v>
      </c>
      <c r="Z4973" s="92">
        <f t="shared" si="469"/>
        <v>1.7751999999999999</v>
      </c>
      <c r="AA4973" s="92">
        <f t="shared" si="470"/>
        <v>2</v>
      </c>
    </row>
    <row r="4974" spans="1:27" x14ac:dyDescent="0.25">
      <c r="A4974" t="s">
        <v>866</v>
      </c>
      <c r="B4974" t="s">
        <v>994</v>
      </c>
      <c r="C4974" t="s">
        <v>995</v>
      </c>
      <c r="D4974" t="s">
        <v>869</v>
      </c>
      <c r="E4974" t="s">
        <v>870</v>
      </c>
      <c r="F4974" t="str">
        <f t="shared" si="466"/>
        <v>2966</v>
      </c>
      <c r="G4974" t="s">
        <v>98</v>
      </c>
      <c r="H4974" t="s">
        <v>99</v>
      </c>
      <c r="I4974" s="91"/>
      <c r="J4974" s="91"/>
      <c r="K4974" s="91"/>
      <c r="L4974" s="91"/>
      <c r="M4974" s="91"/>
      <c r="N4974" s="91"/>
      <c r="O4974" s="91"/>
      <c r="P4974" s="91"/>
      <c r="Q4974" s="91"/>
      <c r="R4974" s="91"/>
      <c r="S4974" s="91"/>
      <c r="T4974" s="91">
        <v>75.959999999999994</v>
      </c>
      <c r="U4974" s="91">
        <f t="shared" si="467"/>
        <v>75.959999999999994</v>
      </c>
      <c r="V4974" s="82" t="str">
        <f t="shared" si="465"/>
        <v>430102966921</v>
      </c>
      <c r="W4974" s="83">
        <f>VLOOKUP(V4974,Factors!$E$6:$H$5950,4,FALSE)</f>
        <v>0.1124</v>
      </c>
      <c r="X4974" t="str">
        <f>VLOOKUP(V4974,Factors!$E$6:$F$5950,2,FALSE)</f>
        <v>3-factor</v>
      </c>
      <c r="Y4974" s="92">
        <f t="shared" si="468"/>
        <v>8.5379039999999993</v>
      </c>
      <c r="Z4974" s="92">
        <f t="shared" si="469"/>
        <v>67.422095999999996</v>
      </c>
      <c r="AA4974" s="92">
        <f t="shared" si="470"/>
        <v>75.959999999999994</v>
      </c>
    </row>
    <row r="4975" spans="1:27" x14ac:dyDescent="0.25">
      <c r="A4975" t="s">
        <v>866</v>
      </c>
      <c r="B4975" t="s">
        <v>994</v>
      </c>
      <c r="C4975" t="s">
        <v>995</v>
      </c>
      <c r="D4975" t="s">
        <v>869</v>
      </c>
      <c r="E4975" t="s">
        <v>870</v>
      </c>
      <c r="F4975" t="str">
        <f t="shared" si="466"/>
        <v>2966</v>
      </c>
      <c r="G4975" t="s">
        <v>215</v>
      </c>
      <c r="H4975" t="s">
        <v>216</v>
      </c>
      <c r="I4975" s="91"/>
      <c r="J4975" s="91"/>
      <c r="K4975" s="91"/>
      <c r="L4975" s="91">
        <v>1416.68</v>
      </c>
      <c r="M4975" s="91"/>
      <c r="N4975" s="91"/>
      <c r="O4975" s="91"/>
      <c r="P4975" s="91"/>
      <c r="Q4975" s="91"/>
      <c r="R4975" s="91"/>
      <c r="S4975" s="91"/>
      <c r="T4975" s="91"/>
      <c r="U4975" s="91">
        <f t="shared" si="467"/>
        <v>1416.68</v>
      </c>
      <c r="V4975" s="82" t="str">
        <f t="shared" si="465"/>
        <v>430102966921</v>
      </c>
      <c r="W4975" s="83">
        <f>VLOOKUP(V4975,Factors!$E$6:$H$5950,4,FALSE)</f>
        <v>0.1124</v>
      </c>
      <c r="X4975" t="str">
        <f>VLOOKUP(V4975,Factors!$E$6:$F$5950,2,FALSE)</f>
        <v>3-factor</v>
      </c>
      <c r="Y4975" s="92">
        <f t="shared" si="468"/>
        <v>159.23483200000001</v>
      </c>
      <c r="Z4975" s="92">
        <f t="shared" si="469"/>
        <v>1257.445168</v>
      </c>
      <c r="AA4975" s="92">
        <f t="shared" si="470"/>
        <v>1416.68</v>
      </c>
    </row>
    <row r="4976" spans="1:27" x14ac:dyDescent="0.25">
      <c r="A4976" t="s">
        <v>866</v>
      </c>
      <c r="B4976" t="s">
        <v>994</v>
      </c>
      <c r="C4976" t="s">
        <v>995</v>
      </c>
      <c r="D4976" t="s">
        <v>869</v>
      </c>
      <c r="E4976" t="s">
        <v>870</v>
      </c>
      <c r="F4976" t="str">
        <f t="shared" si="466"/>
        <v>2966</v>
      </c>
      <c r="G4976" t="s">
        <v>136</v>
      </c>
      <c r="H4976" t="s">
        <v>137</v>
      </c>
      <c r="I4976" s="91">
        <v>4</v>
      </c>
      <c r="J4976" s="91">
        <v>42</v>
      </c>
      <c r="K4976" s="91"/>
      <c r="L4976" s="91"/>
      <c r="M4976" s="91"/>
      <c r="N4976" s="91"/>
      <c r="O4976" s="91"/>
      <c r="P4976" s="91"/>
      <c r="Q4976" s="91"/>
      <c r="R4976" s="91"/>
      <c r="S4976" s="91"/>
      <c r="T4976" s="91">
        <v>4</v>
      </c>
      <c r="U4976" s="91">
        <f t="shared" si="467"/>
        <v>50</v>
      </c>
      <c r="V4976" s="82" t="str">
        <f t="shared" si="465"/>
        <v>430102966921</v>
      </c>
      <c r="W4976" s="83">
        <f>VLOOKUP(V4976,Factors!$E$6:$H$5950,4,FALSE)</f>
        <v>0.1124</v>
      </c>
      <c r="X4976" t="str">
        <f>VLOOKUP(V4976,Factors!$E$6:$F$5950,2,FALSE)</f>
        <v>3-factor</v>
      </c>
      <c r="Y4976" s="92">
        <f t="shared" si="468"/>
        <v>5.62</v>
      </c>
      <c r="Z4976" s="92">
        <f t="shared" si="469"/>
        <v>44.38</v>
      </c>
      <c r="AA4976" s="92">
        <f t="shared" si="470"/>
        <v>50</v>
      </c>
    </row>
    <row r="4977" spans="1:27" x14ac:dyDescent="0.25">
      <c r="A4977" t="s">
        <v>866</v>
      </c>
      <c r="B4977" t="s">
        <v>994</v>
      </c>
      <c r="C4977" t="s">
        <v>995</v>
      </c>
      <c r="D4977" t="s">
        <v>869</v>
      </c>
      <c r="E4977" t="s">
        <v>870</v>
      </c>
      <c r="F4977" t="str">
        <f t="shared" si="466"/>
        <v>2966</v>
      </c>
      <c r="G4977" t="s">
        <v>144</v>
      </c>
      <c r="H4977" t="s">
        <v>145</v>
      </c>
      <c r="I4977" s="91">
        <v>242.13</v>
      </c>
      <c r="J4977" s="91">
        <v>59.58</v>
      </c>
      <c r="K4977" s="91">
        <v>229.34</v>
      </c>
      <c r="L4977" s="91">
        <v>24.99</v>
      </c>
      <c r="M4977" s="91">
        <v>69.84</v>
      </c>
      <c r="N4977" s="91">
        <v>62.46</v>
      </c>
      <c r="O4977" s="91">
        <v>271.95999999999998</v>
      </c>
      <c r="P4977" s="91"/>
      <c r="Q4977" s="91">
        <v>192.32</v>
      </c>
      <c r="R4977" s="91"/>
      <c r="S4977" s="91"/>
      <c r="T4977" s="91">
        <v>45.99</v>
      </c>
      <c r="U4977" s="91">
        <f t="shared" si="467"/>
        <v>1198.6099999999999</v>
      </c>
      <c r="V4977" s="82" t="str">
        <f t="shared" si="465"/>
        <v>430102966921</v>
      </c>
      <c r="W4977" s="83">
        <f>VLOOKUP(V4977,Factors!$E$6:$H$5950,4,FALSE)</f>
        <v>0.1124</v>
      </c>
      <c r="X4977" t="str">
        <f>VLOOKUP(V4977,Factors!$E$6:$F$5950,2,FALSE)</f>
        <v>3-factor</v>
      </c>
      <c r="Y4977" s="92">
        <f t="shared" si="468"/>
        <v>134.72376399999999</v>
      </c>
      <c r="Z4977" s="92">
        <f t="shared" si="469"/>
        <v>1063.8862359999998</v>
      </c>
      <c r="AA4977" s="92">
        <f t="shared" si="470"/>
        <v>1198.6099999999999</v>
      </c>
    </row>
    <row r="4978" spans="1:27" x14ac:dyDescent="0.25">
      <c r="A4978" t="s">
        <v>866</v>
      </c>
      <c r="B4978" t="s">
        <v>994</v>
      </c>
      <c r="C4978" t="s">
        <v>995</v>
      </c>
      <c r="D4978" t="s">
        <v>869</v>
      </c>
      <c r="E4978" t="s">
        <v>870</v>
      </c>
      <c r="F4978" t="str">
        <f t="shared" si="466"/>
        <v>2966</v>
      </c>
      <c r="G4978" t="s">
        <v>146</v>
      </c>
      <c r="H4978" t="s">
        <v>147</v>
      </c>
      <c r="I4978" s="91"/>
      <c r="J4978" s="91">
        <v>1643.6</v>
      </c>
      <c r="K4978" s="91">
        <v>584.01</v>
      </c>
      <c r="L4978" s="91">
        <v>506.2</v>
      </c>
      <c r="M4978" s="91">
        <v>954.78</v>
      </c>
      <c r="N4978" s="91">
        <v>692.8</v>
      </c>
      <c r="O4978" s="91"/>
      <c r="P4978" s="91"/>
      <c r="Q4978" s="91">
        <v>1243.1400000000001</v>
      </c>
      <c r="R4978" s="91">
        <v>0</v>
      </c>
      <c r="S4978" s="91"/>
      <c r="T4978" s="91"/>
      <c r="U4978" s="91">
        <f t="shared" si="467"/>
        <v>5624.53</v>
      </c>
      <c r="V4978" s="82" t="str">
        <f t="shared" si="465"/>
        <v>430102966921</v>
      </c>
      <c r="W4978" s="83">
        <f>VLOOKUP(V4978,Factors!$E$6:$H$5950,4,FALSE)</f>
        <v>0.1124</v>
      </c>
      <c r="X4978" t="str">
        <f>VLOOKUP(V4978,Factors!$E$6:$F$5950,2,FALSE)</f>
        <v>3-factor</v>
      </c>
      <c r="Y4978" s="92">
        <f t="shared" si="468"/>
        <v>632.19717200000002</v>
      </c>
      <c r="Z4978" s="92">
        <f t="shared" si="469"/>
        <v>4992.3328279999996</v>
      </c>
      <c r="AA4978" s="92">
        <f t="shared" si="470"/>
        <v>5624.53</v>
      </c>
    </row>
    <row r="4979" spans="1:27" x14ac:dyDescent="0.25">
      <c r="A4979" t="s">
        <v>866</v>
      </c>
      <c r="B4979" t="s">
        <v>994</v>
      </c>
      <c r="C4979" t="s">
        <v>995</v>
      </c>
      <c r="D4979" t="s">
        <v>869</v>
      </c>
      <c r="E4979" t="s">
        <v>870</v>
      </c>
      <c r="F4979" t="str">
        <f t="shared" si="466"/>
        <v>2966</v>
      </c>
      <c r="G4979" t="s">
        <v>148</v>
      </c>
      <c r="H4979" t="s">
        <v>149</v>
      </c>
      <c r="I4979" s="91">
        <v>83.18</v>
      </c>
      <c r="J4979" s="91">
        <v>456.94</v>
      </c>
      <c r="K4979" s="91">
        <v>2082.42</v>
      </c>
      <c r="L4979" s="91">
        <v>-5.04</v>
      </c>
      <c r="M4979" s="91">
        <v>858.89</v>
      </c>
      <c r="N4979" s="91">
        <v>219.69</v>
      </c>
      <c r="O4979" s="91">
        <v>734.58</v>
      </c>
      <c r="P4979" s="91"/>
      <c r="Q4979" s="91">
        <v>557.83000000000004</v>
      </c>
      <c r="R4979" s="91">
        <v>0</v>
      </c>
      <c r="S4979" s="91"/>
      <c r="T4979" s="91">
        <v>52.49</v>
      </c>
      <c r="U4979" s="91">
        <f t="shared" si="467"/>
        <v>5040.9799999999996</v>
      </c>
      <c r="V4979" s="82" t="str">
        <f t="shared" si="465"/>
        <v>430102966921</v>
      </c>
      <c r="W4979" s="83">
        <f>VLOOKUP(V4979,Factors!$E$6:$H$5950,4,FALSE)</f>
        <v>0.1124</v>
      </c>
      <c r="X4979" t="str">
        <f>VLOOKUP(V4979,Factors!$E$6:$F$5950,2,FALSE)</f>
        <v>3-factor</v>
      </c>
      <c r="Y4979" s="92">
        <f t="shared" si="468"/>
        <v>566.60615199999995</v>
      </c>
      <c r="Z4979" s="92">
        <f t="shared" si="469"/>
        <v>4474.3738479999993</v>
      </c>
      <c r="AA4979" s="92">
        <f t="shared" si="470"/>
        <v>5040.9799999999996</v>
      </c>
    </row>
    <row r="4980" spans="1:27" x14ac:dyDescent="0.25">
      <c r="A4980" t="s">
        <v>866</v>
      </c>
      <c r="B4980" t="s">
        <v>994</v>
      </c>
      <c r="C4980" t="s">
        <v>995</v>
      </c>
      <c r="D4980" t="s">
        <v>869</v>
      </c>
      <c r="E4980" t="s">
        <v>870</v>
      </c>
      <c r="F4980" t="str">
        <f t="shared" si="466"/>
        <v>2966</v>
      </c>
      <c r="G4980" t="s">
        <v>150</v>
      </c>
      <c r="H4980" t="s">
        <v>151</v>
      </c>
      <c r="I4980" s="91"/>
      <c r="J4980" s="91"/>
      <c r="K4980" s="91"/>
      <c r="L4980" s="91"/>
      <c r="M4980" s="91"/>
      <c r="N4980" s="91"/>
      <c r="O4980" s="91"/>
      <c r="P4980" s="91"/>
      <c r="Q4980" s="91">
        <v>54.95</v>
      </c>
      <c r="R4980" s="91"/>
      <c r="S4980" s="91"/>
      <c r="T4980" s="91"/>
      <c r="U4980" s="91">
        <f t="shared" si="467"/>
        <v>54.95</v>
      </c>
      <c r="V4980" s="82" t="str">
        <f t="shared" si="465"/>
        <v>430102966921</v>
      </c>
      <c r="W4980" s="83">
        <f>VLOOKUP(V4980,Factors!$E$6:$H$5950,4,FALSE)</f>
        <v>0.1124</v>
      </c>
      <c r="X4980" t="str">
        <f>VLOOKUP(V4980,Factors!$E$6:$F$5950,2,FALSE)</f>
        <v>3-factor</v>
      </c>
      <c r="Y4980" s="92">
        <f t="shared" si="468"/>
        <v>6.17638</v>
      </c>
      <c r="Z4980" s="92">
        <f t="shared" si="469"/>
        <v>48.773620000000001</v>
      </c>
      <c r="AA4980" s="92">
        <f t="shared" si="470"/>
        <v>54.95</v>
      </c>
    </row>
    <row r="4981" spans="1:27" x14ac:dyDescent="0.25">
      <c r="A4981" t="s">
        <v>866</v>
      </c>
      <c r="B4981" t="s">
        <v>996</v>
      </c>
      <c r="C4981" t="s">
        <v>997</v>
      </c>
      <c r="D4981" t="s">
        <v>867</v>
      </c>
      <c r="E4981" t="s">
        <v>868</v>
      </c>
      <c r="F4981" t="str">
        <f t="shared" si="466"/>
        <v>1505</v>
      </c>
      <c r="G4981" t="s">
        <v>110</v>
      </c>
      <c r="H4981" t="s">
        <v>111</v>
      </c>
      <c r="I4981" s="91">
        <v>45931.98</v>
      </c>
      <c r="J4981" s="91">
        <v>50044.85</v>
      </c>
      <c r="K4981" s="91">
        <v>46566.37</v>
      </c>
      <c r="L4981" s="91">
        <v>53171.56</v>
      </c>
      <c r="M4981" s="91">
        <v>50191.08</v>
      </c>
      <c r="N4981" s="91">
        <v>42568.78</v>
      </c>
      <c r="O4981" s="91">
        <v>43710.18</v>
      </c>
      <c r="P4981" s="91">
        <v>45217.72</v>
      </c>
      <c r="Q4981" s="91">
        <v>47374.81</v>
      </c>
      <c r="R4981" s="91">
        <v>48811.65</v>
      </c>
      <c r="S4981" s="91">
        <v>48197.8</v>
      </c>
      <c r="T4981" s="91">
        <v>43764.29</v>
      </c>
      <c r="U4981" s="91">
        <f t="shared" si="467"/>
        <v>565551.07000000007</v>
      </c>
      <c r="V4981" s="82" t="str">
        <f t="shared" si="465"/>
        <v>440101505921</v>
      </c>
      <c r="W4981" s="83">
        <f>VLOOKUP(V4981,Factors!$E$6:$H$5950,4,FALSE)</f>
        <v>0.1124</v>
      </c>
      <c r="X4981" t="str">
        <f>VLOOKUP(V4981,Factors!$E$6:$F$5950,2,FALSE)</f>
        <v>3-factor</v>
      </c>
      <c r="Y4981" s="92">
        <f t="shared" si="468"/>
        <v>63567.940268000006</v>
      </c>
      <c r="Z4981" s="92">
        <f t="shared" si="469"/>
        <v>501983.12973200006</v>
      </c>
      <c r="AA4981" s="92">
        <f t="shared" si="470"/>
        <v>565551.07000000007</v>
      </c>
    </row>
    <row r="4982" spans="1:27" x14ac:dyDescent="0.25">
      <c r="A4982" t="s">
        <v>866</v>
      </c>
      <c r="B4982" t="s">
        <v>996</v>
      </c>
      <c r="C4982" t="s">
        <v>997</v>
      </c>
      <c r="D4982" t="s">
        <v>867</v>
      </c>
      <c r="E4982" t="s">
        <v>868</v>
      </c>
      <c r="F4982" t="str">
        <f t="shared" si="466"/>
        <v>1505</v>
      </c>
      <c r="G4982" t="s">
        <v>112</v>
      </c>
      <c r="H4982" t="s">
        <v>113</v>
      </c>
      <c r="I4982" s="91">
        <v>71.36</v>
      </c>
      <c r="J4982" s="91"/>
      <c r="K4982" s="91"/>
      <c r="L4982" s="91"/>
      <c r="M4982" s="91"/>
      <c r="N4982" s="91"/>
      <c r="O4982" s="91"/>
      <c r="P4982" s="91"/>
      <c r="Q4982" s="91">
        <v>1632.64</v>
      </c>
      <c r="R4982" s="91">
        <v>4447.76</v>
      </c>
      <c r="S4982" s="91"/>
      <c r="T4982" s="91"/>
      <c r="U4982" s="91">
        <f t="shared" si="467"/>
        <v>6151.76</v>
      </c>
      <c r="V4982" s="82" t="str">
        <f t="shared" si="465"/>
        <v>440101505921</v>
      </c>
      <c r="W4982" s="83">
        <f>VLOOKUP(V4982,Factors!$E$6:$H$5950,4,FALSE)</f>
        <v>0.1124</v>
      </c>
      <c r="X4982" t="str">
        <f>VLOOKUP(V4982,Factors!$E$6:$F$5950,2,FALSE)</f>
        <v>3-factor</v>
      </c>
      <c r="Y4982" s="92">
        <f t="shared" si="468"/>
        <v>691.45782400000007</v>
      </c>
      <c r="Z4982" s="92">
        <f t="shared" si="469"/>
        <v>5460.3021760000001</v>
      </c>
      <c r="AA4982" s="92">
        <f t="shared" si="470"/>
        <v>6151.76</v>
      </c>
    </row>
    <row r="4983" spans="1:27" x14ac:dyDescent="0.25">
      <c r="A4983" t="s">
        <v>866</v>
      </c>
      <c r="B4983" t="s">
        <v>996</v>
      </c>
      <c r="C4983" t="s">
        <v>997</v>
      </c>
      <c r="D4983" t="s">
        <v>867</v>
      </c>
      <c r="E4983" t="s">
        <v>868</v>
      </c>
      <c r="F4983" t="str">
        <f t="shared" si="466"/>
        <v>1505</v>
      </c>
      <c r="G4983" t="s">
        <v>88</v>
      </c>
      <c r="H4983" t="s">
        <v>89</v>
      </c>
      <c r="I4983" s="91">
        <v>7022.3</v>
      </c>
      <c r="J4983" s="91">
        <v>7022.3</v>
      </c>
      <c r="K4983" s="91">
        <v>7264.36</v>
      </c>
      <c r="L4983" s="91">
        <v>7365.56</v>
      </c>
      <c r="M4983" s="91">
        <v>7365.58</v>
      </c>
      <c r="N4983" s="91">
        <v>7365.51</v>
      </c>
      <c r="O4983" s="91">
        <v>7365.5</v>
      </c>
      <c r="P4983" s="91">
        <v>7365.59</v>
      </c>
      <c r="Q4983" s="91">
        <v>7365.57</v>
      </c>
      <c r="R4983" s="91">
        <v>7365.55</v>
      </c>
      <c r="S4983" s="91">
        <v>7365.57</v>
      </c>
      <c r="T4983" s="91">
        <v>7365.57</v>
      </c>
      <c r="U4983" s="91">
        <f t="shared" si="467"/>
        <v>87598.959999999992</v>
      </c>
      <c r="V4983" s="82" t="str">
        <f t="shared" si="465"/>
        <v>440101505921</v>
      </c>
      <c r="W4983" s="83">
        <f>VLOOKUP(V4983,Factors!$E$6:$H$5950,4,FALSE)</f>
        <v>0.1124</v>
      </c>
      <c r="X4983" t="str">
        <f>VLOOKUP(V4983,Factors!$E$6:$F$5950,2,FALSE)</f>
        <v>3-factor</v>
      </c>
      <c r="Y4983" s="92">
        <f t="shared" si="468"/>
        <v>9846.1231039999984</v>
      </c>
      <c r="Z4983" s="92">
        <f t="shared" si="469"/>
        <v>77752.836895999993</v>
      </c>
      <c r="AA4983" s="92">
        <f t="shared" si="470"/>
        <v>87598.959999999992</v>
      </c>
    </row>
    <row r="4984" spans="1:27" x14ac:dyDescent="0.25">
      <c r="A4984" t="s">
        <v>866</v>
      </c>
      <c r="B4984" t="s">
        <v>996</v>
      </c>
      <c r="C4984" t="s">
        <v>997</v>
      </c>
      <c r="D4984" t="s">
        <v>867</v>
      </c>
      <c r="E4984" t="s">
        <v>868</v>
      </c>
      <c r="F4984" t="str">
        <f t="shared" si="466"/>
        <v>1505</v>
      </c>
      <c r="G4984" t="s">
        <v>90</v>
      </c>
      <c r="H4984" t="s">
        <v>91</v>
      </c>
      <c r="I4984" s="91">
        <v>27281.15</v>
      </c>
      <c r="J4984" s="91">
        <v>27281.13</v>
      </c>
      <c r="K4984" s="91">
        <v>28221.75</v>
      </c>
      <c r="L4984" s="91">
        <v>28614.7</v>
      </c>
      <c r="M4984" s="91">
        <v>28614.69</v>
      </c>
      <c r="N4984" s="91">
        <v>28614.720000000001</v>
      </c>
      <c r="O4984" s="91">
        <v>28614.71</v>
      </c>
      <c r="P4984" s="91">
        <v>28614.7</v>
      </c>
      <c r="Q4984" s="91">
        <v>28614.74</v>
      </c>
      <c r="R4984" s="91">
        <v>28614.71</v>
      </c>
      <c r="S4984" s="91">
        <v>28614.7</v>
      </c>
      <c r="T4984" s="91">
        <v>28614.73</v>
      </c>
      <c r="U4984" s="91">
        <f t="shared" si="467"/>
        <v>340316.43</v>
      </c>
      <c r="V4984" s="82" t="str">
        <f t="shared" si="465"/>
        <v>440101505921</v>
      </c>
      <c r="W4984" s="83">
        <f>VLOOKUP(V4984,Factors!$E$6:$H$5950,4,FALSE)</f>
        <v>0.1124</v>
      </c>
      <c r="X4984" t="str">
        <f>VLOOKUP(V4984,Factors!$E$6:$F$5950,2,FALSE)</f>
        <v>3-factor</v>
      </c>
      <c r="Y4984" s="92">
        <f t="shared" si="468"/>
        <v>38251.566731999999</v>
      </c>
      <c r="Z4984" s="92">
        <f t="shared" si="469"/>
        <v>302064.86326800002</v>
      </c>
      <c r="AA4984" s="92">
        <f t="shared" si="470"/>
        <v>340316.43</v>
      </c>
    </row>
    <row r="4985" spans="1:27" x14ac:dyDescent="0.25">
      <c r="A4985" t="s">
        <v>866</v>
      </c>
      <c r="B4985" t="s">
        <v>996</v>
      </c>
      <c r="C4985" t="s">
        <v>997</v>
      </c>
      <c r="D4985" t="s">
        <v>867</v>
      </c>
      <c r="E4985" t="s">
        <v>868</v>
      </c>
      <c r="F4985" t="str">
        <f t="shared" si="466"/>
        <v>1505</v>
      </c>
      <c r="G4985" t="s">
        <v>118</v>
      </c>
      <c r="H4985" t="s">
        <v>119</v>
      </c>
      <c r="I4985" s="91">
        <v>2095</v>
      </c>
      <c r="J4985" s="91"/>
      <c r="K4985" s="91">
        <v>50</v>
      </c>
      <c r="L4985" s="91"/>
      <c r="M4985" s="91"/>
      <c r="N4985" s="91"/>
      <c r="O4985" s="91"/>
      <c r="P4985" s="91"/>
      <c r="Q4985" s="91">
        <v>1281.25</v>
      </c>
      <c r="R4985" s="91"/>
      <c r="S4985" s="91"/>
      <c r="T4985" s="91"/>
      <c r="U4985" s="91">
        <f t="shared" si="467"/>
        <v>3426.25</v>
      </c>
      <c r="V4985" s="82" t="str">
        <f t="shared" si="465"/>
        <v>440101505921</v>
      </c>
      <c r="W4985" s="83">
        <f>VLOOKUP(V4985,Factors!$E$6:$H$5950,4,FALSE)</f>
        <v>0.1124</v>
      </c>
      <c r="X4985" t="str">
        <f>VLOOKUP(V4985,Factors!$E$6:$F$5950,2,FALSE)</f>
        <v>3-factor</v>
      </c>
      <c r="Y4985" s="92">
        <f t="shared" si="468"/>
        <v>385.1105</v>
      </c>
      <c r="Z4985" s="92">
        <f t="shared" si="469"/>
        <v>3041.1395000000002</v>
      </c>
      <c r="AA4985" s="92">
        <f t="shared" si="470"/>
        <v>3426.25</v>
      </c>
    </row>
    <row r="4986" spans="1:27" x14ac:dyDescent="0.25">
      <c r="A4986" t="s">
        <v>866</v>
      </c>
      <c r="B4986" t="s">
        <v>996</v>
      </c>
      <c r="C4986" t="s">
        <v>997</v>
      </c>
      <c r="D4986" t="s">
        <v>867</v>
      </c>
      <c r="E4986" t="s">
        <v>868</v>
      </c>
      <c r="F4986" t="str">
        <f t="shared" si="466"/>
        <v>1505</v>
      </c>
      <c r="G4986" t="s">
        <v>120</v>
      </c>
      <c r="H4986" t="s">
        <v>121</v>
      </c>
      <c r="I4986" s="91"/>
      <c r="J4986" s="91"/>
      <c r="K4986" s="91"/>
      <c r="L4986" s="91"/>
      <c r="M4986" s="91"/>
      <c r="N4986" s="91">
        <v>128.62</v>
      </c>
      <c r="O4986" s="91"/>
      <c r="P4986" s="91"/>
      <c r="Q4986" s="91"/>
      <c r="R4986" s="91"/>
      <c r="S4986" s="91"/>
      <c r="T4986" s="91"/>
      <c r="U4986" s="91">
        <f t="shared" si="467"/>
        <v>128.62</v>
      </c>
      <c r="V4986" s="82" t="str">
        <f t="shared" si="465"/>
        <v>440101505921</v>
      </c>
      <c r="W4986" s="83">
        <f>VLOOKUP(V4986,Factors!$E$6:$H$5950,4,FALSE)</f>
        <v>0.1124</v>
      </c>
      <c r="X4986" t="str">
        <f>VLOOKUP(V4986,Factors!$E$6:$F$5950,2,FALSE)</f>
        <v>3-factor</v>
      </c>
      <c r="Y4986" s="92">
        <f t="shared" si="468"/>
        <v>14.456888000000001</v>
      </c>
      <c r="Z4986" s="92">
        <f t="shared" si="469"/>
        <v>114.163112</v>
      </c>
      <c r="AA4986" s="92">
        <f t="shared" si="470"/>
        <v>128.62</v>
      </c>
    </row>
    <row r="4987" spans="1:27" x14ac:dyDescent="0.25">
      <c r="A4987" t="s">
        <v>866</v>
      </c>
      <c r="B4987" t="s">
        <v>996</v>
      </c>
      <c r="C4987" t="s">
        <v>997</v>
      </c>
      <c r="D4987" t="s">
        <v>867</v>
      </c>
      <c r="E4987" t="s">
        <v>868</v>
      </c>
      <c r="F4987" t="str">
        <f t="shared" si="466"/>
        <v>1505</v>
      </c>
      <c r="G4987" t="s">
        <v>122</v>
      </c>
      <c r="H4987" t="s">
        <v>123</v>
      </c>
      <c r="I4987" s="91"/>
      <c r="J4987" s="91">
        <v>245</v>
      </c>
      <c r="K4987" s="91">
        <v>318</v>
      </c>
      <c r="L4987" s="91"/>
      <c r="M4987" s="91"/>
      <c r="N4987" s="91"/>
      <c r="O4987" s="91"/>
      <c r="P4987" s="91"/>
      <c r="Q4987" s="91"/>
      <c r="R4987" s="91"/>
      <c r="S4987" s="91"/>
      <c r="T4987" s="91"/>
      <c r="U4987" s="91">
        <f t="shared" si="467"/>
        <v>563</v>
      </c>
      <c r="V4987" s="82" t="str">
        <f t="shared" si="465"/>
        <v>440101505921</v>
      </c>
      <c r="W4987" s="83">
        <f>VLOOKUP(V4987,Factors!$E$6:$H$5950,4,FALSE)</f>
        <v>0.1124</v>
      </c>
      <c r="X4987" t="str">
        <f>VLOOKUP(V4987,Factors!$E$6:$F$5950,2,FALSE)</f>
        <v>3-factor</v>
      </c>
      <c r="Y4987" s="92">
        <f t="shared" si="468"/>
        <v>63.281199999999998</v>
      </c>
      <c r="Z4987" s="92">
        <f t="shared" si="469"/>
        <v>499.71879999999999</v>
      </c>
      <c r="AA4987" s="92">
        <f t="shared" si="470"/>
        <v>563</v>
      </c>
    </row>
    <row r="4988" spans="1:27" x14ac:dyDescent="0.25">
      <c r="A4988" t="s">
        <v>866</v>
      </c>
      <c r="B4988" t="s">
        <v>996</v>
      </c>
      <c r="C4988" t="s">
        <v>997</v>
      </c>
      <c r="D4988" t="s">
        <v>867</v>
      </c>
      <c r="E4988" t="s">
        <v>868</v>
      </c>
      <c r="F4988" t="str">
        <f t="shared" si="466"/>
        <v>1505</v>
      </c>
      <c r="G4988" t="s">
        <v>44</v>
      </c>
      <c r="H4988" t="s">
        <v>45</v>
      </c>
      <c r="I4988" s="91"/>
      <c r="J4988" s="91"/>
      <c r="K4988" s="91"/>
      <c r="L4988" s="91"/>
      <c r="M4988" s="91"/>
      <c r="N4988" s="91">
        <v>24.23</v>
      </c>
      <c r="O4988" s="91"/>
      <c r="P4988" s="91"/>
      <c r="Q4988" s="91"/>
      <c r="R4988" s="91"/>
      <c r="S4988" s="91"/>
      <c r="T4988" s="91"/>
      <c r="U4988" s="91">
        <f t="shared" si="467"/>
        <v>24.23</v>
      </c>
      <c r="V4988" s="82" t="str">
        <f t="shared" si="465"/>
        <v>440101505921</v>
      </c>
      <c r="W4988" s="83">
        <f>VLOOKUP(V4988,Factors!$E$6:$H$5950,4,FALSE)</f>
        <v>0.1124</v>
      </c>
      <c r="X4988" t="str">
        <f>VLOOKUP(V4988,Factors!$E$6:$F$5950,2,FALSE)</f>
        <v>3-factor</v>
      </c>
      <c r="Y4988" s="92">
        <f t="shared" si="468"/>
        <v>2.723452</v>
      </c>
      <c r="Z4988" s="92">
        <f t="shared" si="469"/>
        <v>21.506548000000002</v>
      </c>
      <c r="AA4988" s="92">
        <f t="shared" si="470"/>
        <v>24.230000000000004</v>
      </c>
    </row>
    <row r="4989" spans="1:27" x14ac:dyDescent="0.25">
      <c r="A4989" t="s">
        <v>866</v>
      </c>
      <c r="B4989" t="s">
        <v>996</v>
      </c>
      <c r="C4989" t="s">
        <v>997</v>
      </c>
      <c r="D4989" t="s">
        <v>867</v>
      </c>
      <c r="E4989" t="s">
        <v>868</v>
      </c>
      <c r="F4989" t="str">
        <f t="shared" si="466"/>
        <v>1505</v>
      </c>
      <c r="G4989" t="s">
        <v>71</v>
      </c>
      <c r="H4989" t="s">
        <v>72</v>
      </c>
      <c r="I4989" s="91"/>
      <c r="J4989" s="91"/>
      <c r="K4989" s="91"/>
      <c r="L4989" s="91"/>
      <c r="M4989" s="91"/>
      <c r="N4989" s="91"/>
      <c r="O4989" s="91"/>
      <c r="P4989" s="91"/>
      <c r="Q4989" s="91"/>
      <c r="R4989" s="91"/>
      <c r="S4989" s="91"/>
      <c r="T4989" s="91">
        <v>161.69</v>
      </c>
      <c r="U4989" s="91">
        <f t="shared" si="467"/>
        <v>161.69</v>
      </c>
      <c r="V4989" s="82" t="str">
        <f t="shared" si="465"/>
        <v>440101505921</v>
      </c>
      <c r="W4989" s="83">
        <f>VLOOKUP(V4989,Factors!$E$6:$H$5950,4,FALSE)</f>
        <v>0.1124</v>
      </c>
      <c r="X4989" t="str">
        <f>VLOOKUP(V4989,Factors!$E$6:$F$5950,2,FALSE)</f>
        <v>3-factor</v>
      </c>
      <c r="Y4989" s="92">
        <f t="shared" si="468"/>
        <v>18.173956</v>
      </c>
      <c r="Z4989" s="92">
        <f t="shared" si="469"/>
        <v>143.51604399999999</v>
      </c>
      <c r="AA4989" s="92">
        <f t="shared" si="470"/>
        <v>161.69</v>
      </c>
    </row>
    <row r="4990" spans="1:27" x14ac:dyDescent="0.25">
      <c r="A4990" t="s">
        <v>866</v>
      </c>
      <c r="B4990" t="s">
        <v>996</v>
      </c>
      <c r="C4990" t="s">
        <v>997</v>
      </c>
      <c r="D4990" t="s">
        <v>867</v>
      </c>
      <c r="E4990" t="s">
        <v>868</v>
      </c>
      <c r="F4990" t="str">
        <f t="shared" si="466"/>
        <v>1505</v>
      </c>
      <c r="G4990" t="s">
        <v>98</v>
      </c>
      <c r="H4990" t="s">
        <v>99</v>
      </c>
      <c r="I4990" s="91">
        <v>71.63</v>
      </c>
      <c r="J4990" s="91">
        <v>92.44</v>
      </c>
      <c r="K4990" s="91">
        <v>9.64</v>
      </c>
      <c r="L4990" s="91">
        <v>210.07</v>
      </c>
      <c r="M4990" s="91">
        <v>68.64</v>
      </c>
      <c r="N4990" s="91">
        <v>66.7</v>
      </c>
      <c r="O4990" s="91">
        <v>85.47</v>
      </c>
      <c r="P4990" s="91">
        <v>248.47</v>
      </c>
      <c r="Q4990" s="91">
        <v>50.39</v>
      </c>
      <c r="R4990" s="91">
        <v>32.049999999999997</v>
      </c>
      <c r="S4990" s="91">
        <v>8.31</v>
      </c>
      <c r="T4990" s="91">
        <v>204.18</v>
      </c>
      <c r="U4990" s="91">
        <f t="shared" si="467"/>
        <v>1147.99</v>
      </c>
      <c r="V4990" s="82" t="str">
        <f t="shared" si="465"/>
        <v>440101505921</v>
      </c>
      <c r="W4990" s="83">
        <f>VLOOKUP(V4990,Factors!$E$6:$H$5950,4,FALSE)</f>
        <v>0.1124</v>
      </c>
      <c r="X4990" t="str">
        <f>VLOOKUP(V4990,Factors!$E$6:$F$5950,2,FALSE)</f>
        <v>3-factor</v>
      </c>
      <c r="Y4990" s="92">
        <f t="shared" si="468"/>
        <v>129.034076</v>
      </c>
      <c r="Z4990" s="92">
        <f t="shared" si="469"/>
        <v>1018.955924</v>
      </c>
      <c r="AA4990" s="92">
        <f t="shared" si="470"/>
        <v>1147.99</v>
      </c>
    </row>
    <row r="4991" spans="1:27" x14ac:dyDescent="0.25">
      <c r="A4991" t="s">
        <v>866</v>
      </c>
      <c r="B4991" t="s">
        <v>996</v>
      </c>
      <c r="C4991" t="s">
        <v>997</v>
      </c>
      <c r="D4991" t="s">
        <v>867</v>
      </c>
      <c r="E4991" t="s">
        <v>868</v>
      </c>
      <c r="F4991" t="str">
        <f t="shared" si="466"/>
        <v>1505</v>
      </c>
      <c r="G4991" t="s">
        <v>215</v>
      </c>
      <c r="H4991" t="s">
        <v>216</v>
      </c>
      <c r="I4991" s="91"/>
      <c r="J4991" s="91"/>
      <c r="K4991" s="91"/>
      <c r="L4991" s="91"/>
      <c r="M4991" s="91"/>
      <c r="N4991" s="91"/>
      <c r="O4991" s="91"/>
      <c r="P4991" s="91">
        <v>24.95</v>
      </c>
      <c r="Q4991" s="91"/>
      <c r="R4991" s="91"/>
      <c r="S4991" s="91"/>
      <c r="T4991" s="91"/>
      <c r="U4991" s="91">
        <f t="shared" si="467"/>
        <v>24.95</v>
      </c>
      <c r="V4991" s="82" t="str">
        <f t="shared" si="465"/>
        <v>440101505921</v>
      </c>
      <c r="W4991" s="83">
        <f>VLOOKUP(V4991,Factors!$E$6:$H$5950,4,FALSE)</f>
        <v>0.1124</v>
      </c>
      <c r="X4991" t="str">
        <f>VLOOKUP(V4991,Factors!$E$6:$F$5950,2,FALSE)</f>
        <v>3-factor</v>
      </c>
      <c r="Y4991" s="92">
        <f t="shared" si="468"/>
        <v>2.8043800000000001</v>
      </c>
      <c r="Z4991" s="92">
        <f t="shared" si="469"/>
        <v>22.145620000000001</v>
      </c>
      <c r="AA4991" s="92">
        <f t="shared" si="470"/>
        <v>24.950000000000003</v>
      </c>
    </row>
    <row r="4992" spans="1:27" x14ac:dyDescent="0.25">
      <c r="A4992" t="s">
        <v>866</v>
      </c>
      <c r="B4992" t="s">
        <v>996</v>
      </c>
      <c r="C4992" t="s">
        <v>997</v>
      </c>
      <c r="D4992" t="s">
        <v>867</v>
      </c>
      <c r="E4992" t="s">
        <v>868</v>
      </c>
      <c r="F4992" t="str">
        <f t="shared" si="466"/>
        <v>1505</v>
      </c>
      <c r="G4992" t="s">
        <v>130</v>
      </c>
      <c r="H4992" t="s">
        <v>131</v>
      </c>
      <c r="I4992" s="91">
        <v>1.5</v>
      </c>
      <c r="J4992" s="91"/>
      <c r="K4992" s="91"/>
      <c r="L4992" s="91">
        <v>20</v>
      </c>
      <c r="M4992" s="91">
        <v>8.31</v>
      </c>
      <c r="N4992" s="91">
        <v>33</v>
      </c>
      <c r="O4992" s="91">
        <v>43.93</v>
      </c>
      <c r="P4992" s="91">
        <v>65.2</v>
      </c>
      <c r="Q4992" s="91">
        <v>18.079999999999998</v>
      </c>
      <c r="R4992" s="91">
        <v>15.3</v>
      </c>
      <c r="S4992" s="91">
        <v>20.85</v>
      </c>
      <c r="T4992" s="91">
        <v>19.350000000000001</v>
      </c>
      <c r="U4992" s="91">
        <f t="shared" si="467"/>
        <v>245.51999999999998</v>
      </c>
      <c r="V4992" s="82" t="str">
        <f t="shared" si="465"/>
        <v>440101505921</v>
      </c>
      <c r="W4992" s="83">
        <f>VLOOKUP(V4992,Factors!$E$6:$H$5950,4,FALSE)</f>
        <v>0.1124</v>
      </c>
      <c r="X4992" t="str">
        <f>VLOOKUP(V4992,Factors!$E$6:$F$5950,2,FALSE)</f>
        <v>3-factor</v>
      </c>
      <c r="Y4992" s="92">
        <f t="shared" si="468"/>
        <v>27.596447999999999</v>
      </c>
      <c r="Z4992" s="92">
        <f t="shared" si="469"/>
        <v>217.92355199999997</v>
      </c>
      <c r="AA4992" s="92">
        <f t="shared" si="470"/>
        <v>245.51999999999998</v>
      </c>
    </row>
    <row r="4993" spans="1:27" x14ac:dyDescent="0.25">
      <c r="A4993" t="s">
        <v>866</v>
      </c>
      <c r="B4993" t="s">
        <v>996</v>
      </c>
      <c r="C4993" t="s">
        <v>997</v>
      </c>
      <c r="D4993" t="s">
        <v>867</v>
      </c>
      <c r="E4993" t="s">
        <v>868</v>
      </c>
      <c r="F4993" t="str">
        <f t="shared" si="466"/>
        <v>1505</v>
      </c>
      <c r="G4993" t="s">
        <v>136</v>
      </c>
      <c r="H4993" t="s">
        <v>137</v>
      </c>
      <c r="I4993" s="91">
        <v>15</v>
      </c>
      <c r="J4993" s="91"/>
      <c r="K4993" s="91">
        <v>14</v>
      </c>
      <c r="L4993" s="91"/>
      <c r="M4993" s="91"/>
      <c r="N4993" s="91">
        <v>4</v>
      </c>
      <c r="O4993" s="91">
        <v>14</v>
      </c>
      <c r="P4993" s="91"/>
      <c r="Q4993" s="91">
        <v>15</v>
      </c>
      <c r="R4993" s="91"/>
      <c r="S4993" s="91"/>
      <c r="T4993" s="91"/>
      <c r="U4993" s="91">
        <f t="shared" si="467"/>
        <v>62</v>
      </c>
      <c r="V4993" s="82" t="str">
        <f t="shared" si="465"/>
        <v>440101505921</v>
      </c>
      <c r="W4993" s="83">
        <f>VLOOKUP(V4993,Factors!$E$6:$H$5950,4,FALSE)</f>
        <v>0.1124</v>
      </c>
      <c r="X4993" t="str">
        <f>VLOOKUP(V4993,Factors!$E$6:$F$5950,2,FALSE)</f>
        <v>3-factor</v>
      </c>
      <c r="Y4993" s="92">
        <f t="shared" si="468"/>
        <v>6.9687999999999999</v>
      </c>
      <c r="Z4993" s="92">
        <f t="shared" si="469"/>
        <v>55.031199999999998</v>
      </c>
      <c r="AA4993" s="92">
        <f t="shared" si="470"/>
        <v>62</v>
      </c>
    </row>
    <row r="4994" spans="1:27" x14ac:dyDescent="0.25">
      <c r="A4994" t="s">
        <v>866</v>
      </c>
      <c r="B4994" t="s">
        <v>996</v>
      </c>
      <c r="C4994" t="s">
        <v>997</v>
      </c>
      <c r="D4994" t="s">
        <v>867</v>
      </c>
      <c r="E4994" t="s">
        <v>868</v>
      </c>
      <c r="F4994" t="str">
        <f t="shared" si="466"/>
        <v>1505</v>
      </c>
      <c r="G4994" t="s">
        <v>102</v>
      </c>
      <c r="H4994" t="s">
        <v>103</v>
      </c>
      <c r="I4994" s="91"/>
      <c r="J4994" s="91"/>
      <c r="K4994" s="91"/>
      <c r="L4994" s="91">
        <v>8241.81</v>
      </c>
      <c r="M4994" s="91"/>
      <c r="N4994" s="91"/>
      <c r="O4994" s="91"/>
      <c r="P4994" s="91"/>
      <c r="Q4994" s="91"/>
      <c r="R4994" s="91"/>
      <c r="S4994" s="91">
        <v>9230</v>
      </c>
      <c r="T4994" s="91">
        <v>9230</v>
      </c>
      <c r="U4994" s="91">
        <f t="shared" si="467"/>
        <v>26701.809999999998</v>
      </c>
      <c r="V4994" s="82" t="str">
        <f t="shared" si="465"/>
        <v>440101505921</v>
      </c>
      <c r="W4994" s="83">
        <f>VLOOKUP(V4994,Factors!$E$6:$H$5950,4,FALSE)</f>
        <v>0.1124</v>
      </c>
      <c r="X4994" t="str">
        <f>VLOOKUP(V4994,Factors!$E$6:$F$5950,2,FALSE)</f>
        <v>3-factor</v>
      </c>
      <c r="Y4994" s="92">
        <f t="shared" si="468"/>
        <v>3001.2834439999997</v>
      </c>
      <c r="Z4994" s="92">
        <f t="shared" si="469"/>
        <v>23700.526555999997</v>
      </c>
      <c r="AA4994" s="92">
        <f t="shared" si="470"/>
        <v>26701.809999999998</v>
      </c>
    </row>
    <row r="4995" spans="1:27" x14ac:dyDescent="0.25">
      <c r="A4995" t="s">
        <v>866</v>
      </c>
      <c r="B4995" t="s">
        <v>996</v>
      </c>
      <c r="C4995" t="s">
        <v>997</v>
      </c>
      <c r="D4995" t="s">
        <v>867</v>
      </c>
      <c r="E4995" t="s">
        <v>868</v>
      </c>
      <c r="F4995" t="str">
        <f t="shared" si="466"/>
        <v>1505</v>
      </c>
      <c r="G4995" t="s">
        <v>144</v>
      </c>
      <c r="H4995" t="s">
        <v>145</v>
      </c>
      <c r="I4995" s="91">
        <v>102.61</v>
      </c>
      <c r="J4995" s="91">
        <v>131.49</v>
      </c>
      <c r="K4995" s="91">
        <v>290.43</v>
      </c>
      <c r="L4995" s="91">
        <v>157.55000000000001</v>
      </c>
      <c r="M4995" s="91">
        <v>237.65</v>
      </c>
      <c r="N4995" s="91">
        <v>176.35</v>
      </c>
      <c r="O4995" s="91">
        <v>36.75</v>
      </c>
      <c r="P4995" s="91">
        <v>140.5</v>
      </c>
      <c r="Q4995" s="91">
        <v>80.489999999999995</v>
      </c>
      <c r="R4995" s="91">
        <v>230.86</v>
      </c>
      <c r="S4995" s="91">
        <v>150.65</v>
      </c>
      <c r="T4995" s="91">
        <v>489.7</v>
      </c>
      <c r="U4995" s="91">
        <f t="shared" si="467"/>
        <v>2225.0299999999997</v>
      </c>
      <c r="V4995" s="82" t="str">
        <f t="shared" si="465"/>
        <v>440101505921</v>
      </c>
      <c r="W4995" s="83">
        <f>VLOOKUP(V4995,Factors!$E$6:$H$5950,4,FALSE)</f>
        <v>0.1124</v>
      </c>
      <c r="X4995" t="str">
        <f>VLOOKUP(V4995,Factors!$E$6:$F$5950,2,FALSE)</f>
        <v>3-factor</v>
      </c>
      <c r="Y4995" s="92">
        <f t="shared" si="468"/>
        <v>250.09337199999996</v>
      </c>
      <c r="Z4995" s="92">
        <f t="shared" si="469"/>
        <v>1974.9366279999997</v>
      </c>
      <c r="AA4995" s="92">
        <f t="shared" si="470"/>
        <v>2225.0299999999997</v>
      </c>
    </row>
    <row r="4996" spans="1:27" x14ac:dyDescent="0.25">
      <c r="A4996" t="s">
        <v>866</v>
      </c>
      <c r="B4996" t="s">
        <v>996</v>
      </c>
      <c r="C4996" t="s">
        <v>997</v>
      </c>
      <c r="D4996" t="s">
        <v>867</v>
      </c>
      <c r="E4996" t="s">
        <v>868</v>
      </c>
      <c r="F4996" t="str">
        <f t="shared" si="466"/>
        <v>1505</v>
      </c>
      <c r="G4996" t="s">
        <v>146</v>
      </c>
      <c r="H4996" t="s">
        <v>147</v>
      </c>
      <c r="I4996" s="91"/>
      <c r="J4996" s="91">
        <v>1687.18</v>
      </c>
      <c r="K4996" s="91"/>
      <c r="L4996" s="91">
        <v>861.01</v>
      </c>
      <c r="M4996" s="91">
        <v>59.15</v>
      </c>
      <c r="N4996" s="91">
        <v>595</v>
      </c>
      <c r="O4996" s="91">
        <v>614.71</v>
      </c>
      <c r="P4996" s="91"/>
      <c r="Q4996" s="91"/>
      <c r="R4996" s="91"/>
      <c r="S4996" s="91"/>
      <c r="T4996" s="91"/>
      <c r="U4996" s="91">
        <f t="shared" si="467"/>
        <v>3817.05</v>
      </c>
      <c r="V4996" s="82" t="str">
        <f t="shared" ref="V4996:V5059" si="471">CONCATENATE(B4996,RIGHT(D4996,4),A4996)</f>
        <v>440101505921</v>
      </c>
      <c r="W4996" s="83">
        <f>VLOOKUP(V4996,Factors!$E$6:$H$5950,4,FALSE)</f>
        <v>0.1124</v>
      </c>
      <c r="X4996" t="str">
        <f>VLOOKUP(V4996,Factors!$E$6:$F$5950,2,FALSE)</f>
        <v>3-factor</v>
      </c>
      <c r="Y4996" s="92">
        <f t="shared" si="468"/>
        <v>429.03642000000002</v>
      </c>
      <c r="Z4996" s="92">
        <f t="shared" si="469"/>
        <v>3388.0135800000003</v>
      </c>
      <c r="AA4996" s="92">
        <f t="shared" si="470"/>
        <v>3817.05</v>
      </c>
    </row>
    <row r="4997" spans="1:27" x14ac:dyDescent="0.25">
      <c r="A4997" t="s">
        <v>866</v>
      </c>
      <c r="B4997" t="s">
        <v>996</v>
      </c>
      <c r="C4997" t="s">
        <v>997</v>
      </c>
      <c r="D4997" t="s">
        <v>867</v>
      </c>
      <c r="E4997" t="s">
        <v>868</v>
      </c>
      <c r="F4997" t="str">
        <f t="shared" ref="F4997:F5060" si="472">RIGHT(D4997,4)</f>
        <v>1505</v>
      </c>
      <c r="G4997" t="s">
        <v>150</v>
      </c>
      <c r="H4997" t="s">
        <v>151</v>
      </c>
      <c r="I4997" s="91"/>
      <c r="J4997" s="91"/>
      <c r="K4997" s="91"/>
      <c r="L4997" s="91"/>
      <c r="M4997" s="91"/>
      <c r="N4997" s="91"/>
      <c r="O4997" s="91"/>
      <c r="P4997" s="91">
        <v>25</v>
      </c>
      <c r="Q4997" s="91">
        <v>4</v>
      </c>
      <c r="R4997" s="91"/>
      <c r="S4997" s="91"/>
      <c r="T4997" s="91">
        <v>300</v>
      </c>
      <c r="U4997" s="91">
        <f t="shared" ref="U4997:U5060" si="473">SUM(I4997:T4997)</f>
        <v>329</v>
      </c>
      <c r="V4997" s="82" t="str">
        <f t="shared" si="471"/>
        <v>440101505921</v>
      </c>
      <c r="W4997" s="83">
        <f>VLOOKUP(V4997,Factors!$E$6:$H$5950,4,FALSE)</f>
        <v>0.1124</v>
      </c>
      <c r="X4997" t="str">
        <f>VLOOKUP(V4997,Factors!$E$6:$F$5950,2,FALSE)</f>
        <v>3-factor</v>
      </c>
      <c r="Y4997" s="92">
        <f t="shared" si="468"/>
        <v>36.979599999999998</v>
      </c>
      <c r="Z4997" s="92">
        <f t="shared" si="469"/>
        <v>292.0204</v>
      </c>
      <c r="AA4997" s="92">
        <f t="shared" si="470"/>
        <v>329</v>
      </c>
    </row>
    <row r="4998" spans="1:27" x14ac:dyDescent="0.25">
      <c r="A4998" t="s">
        <v>866</v>
      </c>
      <c r="B4998" t="s">
        <v>996</v>
      </c>
      <c r="C4998" t="s">
        <v>997</v>
      </c>
      <c r="D4998" t="s">
        <v>867</v>
      </c>
      <c r="E4998" t="s">
        <v>868</v>
      </c>
      <c r="F4998" t="str">
        <f t="shared" si="472"/>
        <v>1505</v>
      </c>
      <c r="G4998" t="s">
        <v>152</v>
      </c>
      <c r="H4998" t="s">
        <v>153</v>
      </c>
      <c r="I4998" s="91"/>
      <c r="J4998" s="91"/>
      <c r="K4998" s="91">
        <v>92</v>
      </c>
      <c r="L4998" s="91"/>
      <c r="M4998" s="91"/>
      <c r="N4998" s="91"/>
      <c r="O4998" s="91"/>
      <c r="P4998" s="91"/>
      <c r="Q4998" s="91"/>
      <c r="R4998" s="91"/>
      <c r="S4998" s="91"/>
      <c r="T4998" s="91"/>
      <c r="U4998" s="91">
        <f t="shared" si="473"/>
        <v>92</v>
      </c>
      <c r="V4998" s="82" t="str">
        <f t="shared" si="471"/>
        <v>440101505921</v>
      </c>
      <c r="W4998" s="83">
        <f>VLOOKUP(V4998,Factors!$E$6:$H$5950,4,FALSE)</f>
        <v>0.1124</v>
      </c>
      <c r="X4998" t="str">
        <f>VLOOKUP(V4998,Factors!$E$6:$F$5950,2,FALSE)</f>
        <v>3-factor</v>
      </c>
      <c r="Y4998" s="92">
        <f t="shared" si="468"/>
        <v>10.3408</v>
      </c>
      <c r="Z4998" s="92">
        <f t="shared" si="469"/>
        <v>81.659199999999998</v>
      </c>
      <c r="AA4998" s="92">
        <f t="shared" si="470"/>
        <v>92</v>
      </c>
    </row>
    <row r="4999" spans="1:27" x14ac:dyDescent="0.25">
      <c r="A4999" t="s">
        <v>866</v>
      </c>
      <c r="B4999" t="s">
        <v>996</v>
      </c>
      <c r="C4999" t="s">
        <v>997</v>
      </c>
      <c r="D4999" t="s">
        <v>867</v>
      </c>
      <c r="E4999" t="s">
        <v>868</v>
      </c>
      <c r="F4999" t="str">
        <f t="shared" si="472"/>
        <v>1505</v>
      </c>
      <c r="G4999" t="s">
        <v>166</v>
      </c>
      <c r="H4999" t="s">
        <v>167</v>
      </c>
      <c r="I4999" s="91"/>
      <c r="J4999" s="91"/>
      <c r="K4999" s="91">
        <v>-7465.18</v>
      </c>
      <c r="L4999" s="91">
        <v>-6138.09</v>
      </c>
      <c r="M4999" s="91">
        <v>-524.72</v>
      </c>
      <c r="N4999" s="91"/>
      <c r="O4999" s="91"/>
      <c r="P4999" s="91">
        <v>-728.48</v>
      </c>
      <c r="Q4999" s="91">
        <v>-393.54</v>
      </c>
      <c r="R4999" s="91">
        <v>-524.72</v>
      </c>
      <c r="S4999" s="91"/>
      <c r="T4999" s="91"/>
      <c r="U4999" s="91">
        <f t="shared" si="473"/>
        <v>-15774.73</v>
      </c>
      <c r="V4999" s="82" t="str">
        <f t="shared" si="471"/>
        <v>440101505921</v>
      </c>
      <c r="W4999" s="83">
        <f>VLOOKUP(V4999,Factors!$E$6:$H$5950,4,FALSE)</f>
        <v>0.1124</v>
      </c>
      <c r="X4999" t="str">
        <f>VLOOKUP(V4999,Factors!$E$6:$F$5950,2,FALSE)</f>
        <v>3-factor</v>
      </c>
      <c r="Y4999" s="92">
        <f t="shared" si="468"/>
        <v>-1773.0796519999999</v>
      </c>
      <c r="Z4999" s="92">
        <f t="shared" si="469"/>
        <v>-14001.650347999999</v>
      </c>
      <c r="AA4999" s="92">
        <f t="shared" si="470"/>
        <v>-15774.73</v>
      </c>
    </row>
    <row r="5000" spans="1:27" x14ac:dyDescent="0.25">
      <c r="A5000" t="s">
        <v>866</v>
      </c>
      <c r="B5000" t="s">
        <v>996</v>
      </c>
      <c r="C5000" t="s">
        <v>997</v>
      </c>
      <c r="D5000" t="s">
        <v>869</v>
      </c>
      <c r="E5000" t="s">
        <v>870</v>
      </c>
      <c r="F5000" t="str">
        <f t="shared" si="472"/>
        <v>2966</v>
      </c>
      <c r="G5000" t="s">
        <v>130</v>
      </c>
      <c r="H5000" t="s">
        <v>131</v>
      </c>
      <c r="I5000" s="91"/>
      <c r="J5000" s="91"/>
      <c r="K5000" s="91"/>
      <c r="L5000" s="91"/>
      <c r="M5000" s="91"/>
      <c r="N5000" s="91"/>
      <c r="O5000" s="91"/>
      <c r="P5000" s="91"/>
      <c r="Q5000" s="91">
        <v>15.99</v>
      </c>
      <c r="R5000" s="91"/>
      <c r="S5000" s="91"/>
      <c r="T5000" s="91"/>
      <c r="U5000" s="91">
        <f t="shared" si="473"/>
        <v>15.99</v>
      </c>
      <c r="V5000" s="82" t="str">
        <f t="shared" si="471"/>
        <v>440102966921</v>
      </c>
      <c r="W5000" s="83">
        <f>VLOOKUP(V5000,Factors!$E$6:$H$5950,4,FALSE)</f>
        <v>0.1124</v>
      </c>
      <c r="X5000" t="str">
        <f>VLOOKUP(V5000,Factors!$E$6:$F$5950,2,FALSE)</f>
        <v>3-factor</v>
      </c>
      <c r="Y5000" s="92">
        <f t="shared" si="468"/>
        <v>1.7972760000000001</v>
      </c>
      <c r="Z5000" s="92">
        <f t="shared" si="469"/>
        <v>14.192724</v>
      </c>
      <c r="AA5000" s="92">
        <f t="shared" si="470"/>
        <v>15.99</v>
      </c>
    </row>
    <row r="5001" spans="1:27" x14ac:dyDescent="0.25">
      <c r="A5001" t="s">
        <v>866</v>
      </c>
      <c r="B5001" t="s">
        <v>996</v>
      </c>
      <c r="C5001" t="s">
        <v>997</v>
      </c>
      <c r="D5001" t="s">
        <v>869</v>
      </c>
      <c r="E5001" t="s">
        <v>870</v>
      </c>
      <c r="F5001" t="str">
        <f t="shared" si="472"/>
        <v>2966</v>
      </c>
      <c r="G5001" t="s">
        <v>144</v>
      </c>
      <c r="H5001" t="s">
        <v>145</v>
      </c>
      <c r="I5001" s="91"/>
      <c r="J5001" s="91"/>
      <c r="K5001" s="91"/>
      <c r="L5001" s="91"/>
      <c r="M5001" s="91"/>
      <c r="N5001" s="91">
        <v>122.1</v>
      </c>
      <c r="O5001" s="91"/>
      <c r="P5001" s="91"/>
      <c r="Q5001" s="91">
        <v>83.22</v>
      </c>
      <c r="R5001" s="91"/>
      <c r="S5001" s="91"/>
      <c r="T5001" s="91">
        <v>839.45</v>
      </c>
      <c r="U5001" s="91">
        <f t="shared" si="473"/>
        <v>1044.77</v>
      </c>
      <c r="V5001" s="82" t="str">
        <f t="shared" si="471"/>
        <v>440102966921</v>
      </c>
      <c r="W5001" s="83">
        <f>VLOOKUP(V5001,Factors!$E$6:$H$5950,4,FALSE)</f>
        <v>0.1124</v>
      </c>
      <c r="X5001" t="str">
        <f>VLOOKUP(V5001,Factors!$E$6:$F$5950,2,FALSE)</f>
        <v>3-factor</v>
      </c>
      <c r="Y5001" s="92">
        <f t="shared" si="468"/>
        <v>117.432148</v>
      </c>
      <c r="Z5001" s="92">
        <f t="shared" si="469"/>
        <v>927.337852</v>
      </c>
      <c r="AA5001" s="92">
        <f t="shared" si="470"/>
        <v>1044.77</v>
      </c>
    </row>
    <row r="5002" spans="1:27" x14ac:dyDescent="0.25">
      <c r="A5002" t="s">
        <v>866</v>
      </c>
      <c r="B5002" t="s">
        <v>996</v>
      </c>
      <c r="C5002" t="s">
        <v>997</v>
      </c>
      <c r="D5002" t="s">
        <v>869</v>
      </c>
      <c r="E5002" t="s">
        <v>870</v>
      </c>
      <c r="F5002" t="str">
        <f t="shared" si="472"/>
        <v>2966</v>
      </c>
      <c r="G5002" t="s">
        <v>152</v>
      </c>
      <c r="H5002" t="s">
        <v>153</v>
      </c>
      <c r="I5002" s="91"/>
      <c r="J5002" s="91"/>
      <c r="K5002" s="91"/>
      <c r="L5002" s="91"/>
      <c r="M5002" s="91"/>
      <c r="N5002" s="91"/>
      <c r="O5002" s="91"/>
      <c r="P5002" s="91"/>
      <c r="Q5002" s="91">
        <v>60</v>
      </c>
      <c r="R5002" s="91"/>
      <c r="S5002" s="91"/>
      <c r="T5002" s="91"/>
      <c r="U5002" s="91">
        <f t="shared" si="473"/>
        <v>60</v>
      </c>
      <c r="V5002" s="82" t="str">
        <f t="shared" si="471"/>
        <v>440102966921</v>
      </c>
      <c r="W5002" s="83">
        <f>VLOOKUP(V5002,Factors!$E$6:$H$5950,4,FALSE)</f>
        <v>0.1124</v>
      </c>
      <c r="X5002" t="str">
        <f>VLOOKUP(V5002,Factors!$E$6:$F$5950,2,FALSE)</f>
        <v>3-factor</v>
      </c>
      <c r="Y5002" s="92">
        <f t="shared" si="468"/>
        <v>6.7439999999999998</v>
      </c>
      <c r="Z5002" s="92">
        <f t="shared" si="469"/>
        <v>53.256</v>
      </c>
      <c r="AA5002" s="92">
        <f t="shared" si="470"/>
        <v>60</v>
      </c>
    </row>
    <row r="5003" spans="1:27" x14ac:dyDescent="0.25">
      <c r="A5003" t="s">
        <v>866</v>
      </c>
      <c r="B5003" t="s">
        <v>785</v>
      </c>
      <c r="C5003" t="s">
        <v>786</v>
      </c>
      <c r="D5003" t="s">
        <v>867</v>
      </c>
      <c r="E5003" t="s">
        <v>868</v>
      </c>
      <c r="F5003" t="str">
        <f t="shared" si="472"/>
        <v>1505</v>
      </c>
      <c r="G5003" t="s">
        <v>110</v>
      </c>
      <c r="H5003" t="s">
        <v>111</v>
      </c>
      <c r="I5003" s="91">
        <v>27959.93</v>
      </c>
      <c r="J5003" s="91">
        <v>30012.95</v>
      </c>
      <c r="K5003" s="91">
        <v>31348.13</v>
      </c>
      <c r="L5003" s="91">
        <v>30232.33</v>
      </c>
      <c r="M5003" s="91">
        <v>30956.74</v>
      </c>
      <c r="N5003" s="91">
        <v>28102.68</v>
      </c>
      <c r="O5003" s="91">
        <v>26942.74</v>
      </c>
      <c r="P5003" s="91">
        <v>29357.69</v>
      </c>
      <c r="Q5003" s="91">
        <v>30687.55</v>
      </c>
      <c r="R5003" s="91">
        <v>32302.68</v>
      </c>
      <c r="S5003" s="91">
        <v>29366.07</v>
      </c>
      <c r="T5003" s="91">
        <v>24535.11</v>
      </c>
      <c r="U5003" s="91">
        <f t="shared" si="473"/>
        <v>351804.6</v>
      </c>
      <c r="V5003" s="82" t="str">
        <f t="shared" si="471"/>
        <v>450101505921</v>
      </c>
      <c r="W5003" s="83">
        <f>VLOOKUP(V5003,Factors!$E$6:$H$5950,4,FALSE)</f>
        <v>0.1124</v>
      </c>
      <c r="X5003" t="str">
        <f>VLOOKUP(V5003,Factors!$E$6:$F$5950,2,FALSE)</f>
        <v>3-factor</v>
      </c>
      <c r="Y5003" s="92">
        <f t="shared" si="468"/>
        <v>39542.837039999999</v>
      </c>
      <c r="Z5003" s="92">
        <f t="shared" si="469"/>
        <v>312261.76295999996</v>
      </c>
      <c r="AA5003" s="92">
        <f t="shared" si="470"/>
        <v>351804.6</v>
      </c>
    </row>
    <row r="5004" spans="1:27" x14ac:dyDescent="0.25">
      <c r="A5004" t="s">
        <v>866</v>
      </c>
      <c r="B5004" t="s">
        <v>785</v>
      </c>
      <c r="C5004" t="s">
        <v>786</v>
      </c>
      <c r="D5004" t="s">
        <v>867</v>
      </c>
      <c r="E5004" t="s">
        <v>868</v>
      </c>
      <c r="F5004" t="str">
        <f t="shared" si="472"/>
        <v>1505</v>
      </c>
      <c r="G5004" t="s">
        <v>112</v>
      </c>
      <c r="H5004" t="s">
        <v>113</v>
      </c>
      <c r="I5004" s="91"/>
      <c r="J5004" s="91"/>
      <c r="K5004" s="91">
        <v>315</v>
      </c>
      <c r="L5004" s="91"/>
      <c r="M5004" s="91"/>
      <c r="N5004" s="91"/>
      <c r="O5004" s="91"/>
      <c r="P5004" s="91"/>
      <c r="Q5004" s="91"/>
      <c r="R5004" s="91"/>
      <c r="S5004" s="91"/>
      <c r="T5004" s="91"/>
      <c r="U5004" s="91">
        <f t="shared" si="473"/>
        <v>315</v>
      </c>
      <c r="V5004" s="82" t="str">
        <f t="shared" si="471"/>
        <v>450101505921</v>
      </c>
      <c r="W5004" s="83">
        <f>VLOOKUP(V5004,Factors!$E$6:$H$5950,4,FALSE)</f>
        <v>0.1124</v>
      </c>
      <c r="X5004" t="str">
        <f>VLOOKUP(V5004,Factors!$E$6:$F$5950,2,FALSE)</f>
        <v>3-factor</v>
      </c>
      <c r="Y5004" s="92">
        <f t="shared" si="468"/>
        <v>35.405999999999999</v>
      </c>
      <c r="Z5004" s="92">
        <f t="shared" si="469"/>
        <v>279.59399999999999</v>
      </c>
      <c r="AA5004" s="92">
        <f t="shared" si="470"/>
        <v>315</v>
      </c>
    </row>
    <row r="5005" spans="1:27" x14ac:dyDescent="0.25">
      <c r="A5005" t="s">
        <v>866</v>
      </c>
      <c r="B5005" t="s">
        <v>785</v>
      </c>
      <c r="C5005" t="s">
        <v>786</v>
      </c>
      <c r="D5005" t="s">
        <v>867</v>
      </c>
      <c r="E5005" t="s">
        <v>868</v>
      </c>
      <c r="F5005" t="str">
        <f t="shared" si="472"/>
        <v>1505</v>
      </c>
      <c r="G5005" t="s">
        <v>88</v>
      </c>
      <c r="H5005" t="s">
        <v>89</v>
      </c>
      <c r="I5005" s="91">
        <v>4194.29</v>
      </c>
      <c r="J5005" s="91">
        <v>4194.28</v>
      </c>
      <c r="K5005" s="91">
        <v>4351.16</v>
      </c>
      <c r="L5005" s="91">
        <v>4351.1899999999996</v>
      </c>
      <c r="M5005" s="91">
        <v>4351.17</v>
      </c>
      <c r="N5005" s="91">
        <v>4351.16</v>
      </c>
      <c r="O5005" s="91">
        <v>4351.2</v>
      </c>
      <c r="P5005" s="91">
        <v>4351.17</v>
      </c>
      <c r="Q5005" s="91">
        <v>4351.17</v>
      </c>
      <c r="R5005" s="91">
        <v>4351.16</v>
      </c>
      <c r="S5005" s="91">
        <v>4351.16</v>
      </c>
      <c r="T5005" s="91">
        <v>4351.18</v>
      </c>
      <c r="U5005" s="91">
        <f t="shared" si="473"/>
        <v>51900.29</v>
      </c>
      <c r="V5005" s="82" t="str">
        <f t="shared" si="471"/>
        <v>450101505921</v>
      </c>
      <c r="W5005" s="83">
        <f>VLOOKUP(V5005,Factors!$E$6:$H$5950,4,FALSE)</f>
        <v>0.1124</v>
      </c>
      <c r="X5005" t="str">
        <f>VLOOKUP(V5005,Factors!$E$6:$F$5950,2,FALSE)</f>
        <v>3-factor</v>
      </c>
      <c r="Y5005" s="92">
        <f t="shared" si="468"/>
        <v>5833.5925960000004</v>
      </c>
      <c r="Z5005" s="92">
        <f t="shared" si="469"/>
        <v>46066.697403999999</v>
      </c>
      <c r="AA5005" s="92">
        <f t="shared" si="470"/>
        <v>51900.29</v>
      </c>
    </row>
    <row r="5006" spans="1:27" x14ac:dyDescent="0.25">
      <c r="A5006" t="s">
        <v>866</v>
      </c>
      <c r="B5006" t="s">
        <v>785</v>
      </c>
      <c r="C5006" t="s">
        <v>786</v>
      </c>
      <c r="D5006" t="s">
        <v>867</v>
      </c>
      <c r="E5006" t="s">
        <v>868</v>
      </c>
      <c r="F5006" t="str">
        <f t="shared" si="472"/>
        <v>1505</v>
      </c>
      <c r="G5006" t="s">
        <v>90</v>
      </c>
      <c r="H5006" t="s">
        <v>91</v>
      </c>
      <c r="I5006" s="91">
        <v>16294.53</v>
      </c>
      <c r="J5006" s="91">
        <v>16294.52</v>
      </c>
      <c r="K5006" s="91">
        <v>16903.98</v>
      </c>
      <c r="L5006" s="91">
        <v>16903.97</v>
      </c>
      <c r="M5006" s="91">
        <v>16903.990000000002</v>
      </c>
      <c r="N5006" s="91">
        <v>16903.98</v>
      </c>
      <c r="O5006" s="91">
        <v>16903.98</v>
      </c>
      <c r="P5006" s="91">
        <v>16903.98</v>
      </c>
      <c r="Q5006" s="91">
        <v>16903.98</v>
      </c>
      <c r="R5006" s="91">
        <v>16903.98</v>
      </c>
      <c r="S5006" s="91">
        <v>16903.98</v>
      </c>
      <c r="T5006" s="91">
        <v>16903.990000000002</v>
      </c>
      <c r="U5006" s="91">
        <f t="shared" si="473"/>
        <v>201628.86000000002</v>
      </c>
      <c r="V5006" s="82" t="str">
        <f t="shared" si="471"/>
        <v>450101505921</v>
      </c>
      <c r="W5006" s="83">
        <f>VLOOKUP(V5006,Factors!$E$6:$H$5950,4,FALSE)</f>
        <v>0.1124</v>
      </c>
      <c r="X5006" t="str">
        <f>VLOOKUP(V5006,Factors!$E$6:$F$5950,2,FALSE)</f>
        <v>3-factor</v>
      </c>
      <c r="Y5006" s="92">
        <f t="shared" si="468"/>
        <v>22663.083864</v>
      </c>
      <c r="Z5006" s="92">
        <f t="shared" si="469"/>
        <v>178965.776136</v>
      </c>
      <c r="AA5006" s="92">
        <f t="shared" si="470"/>
        <v>201628.86</v>
      </c>
    </row>
    <row r="5007" spans="1:27" x14ac:dyDescent="0.25">
      <c r="A5007" t="s">
        <v>866</v>
      </c>
      <c r="B5007" t="s">
        <v>785</v>
      </c>
      <c r="C5007" t="s">
        <v>786</v>
      </c>
      <c r="D5007" t="s">
        <v>867</v>
      </c>
      <c r="E5007" t="s">
        <v>868</v>
      </c>
      <c r="F5007" t="str">
        <f t="shared" si="472"/>
        <v>1505</v>
      </c>
      <c r="G5007" t="s">
        <v>118</v>
      </c>
      <c r="H5007" t="s">
        <v>119</v>
      </c>
      <c r="I5007" s="91"/>
      <c r="J5007" s="91"/>
      <c r="K5007" s="91"/>
      <c r="L5007" s="91"/>
      <c r="M5007" s="91"/>
      <c r="N5007" s="91"/>
      <c r="O5007" s="91"/>
      <c r="P5007" s="91"/>
      <c r="Q5007" s="91"/>
      <c r="R5007" s="91">
        <v>595</v>
      </c>
      <c r="S5007" s="91"/>
      <c r="T5007" s="91"/>
      <c r="U5007" s="91">
        <f t="shared" si="473"/>
        <v>595</v>
      </c>
      <c r="V5007" s="82" t="str">
        <f t="shared" si="471"/>
        <v>450101505921</v>
      </c>
      <c r="W5007" s="83">
        <f>VLOOKUP(V5007,Factors!$E$6:$H$5950,4,FALSE)</f>
        <v>0.1124</v>
      </c>
      <c r="X5007" t="str">
        <f>VLOOKUP(V5007,Factors!$E$6:$F$5950,2,FALSE)</f>
        <v>3-factor</v>
      </c>
      <c r="Y5007" s="92">
        <f t="shared" si="468"/>
        <v>66.878</v>
      </c>
      <c r="Z5007" s="92">
        <f t="shared" si="469"/>
        <v>528.12199999999996</v>
      </c>
      <c r="AA5007" s="92">
        <f t="shared" si="470"/>
        <v>595</v>
      </c>
    </row>
    <row r="5008" spans="1:27" x14ac:dyDescent="0.25">
      <c r="A5008" t="s">
        <v>866</v>
      </c>
      <c r="B5008" t="s">
        <v>785</v>
      </c>
      <c r="C5008" t="s">
        <v>786</v>
      </c>
      <c r="D5008" t="s">
        <v>867</v>
      </c>
      <c r="E5008" t="s">
        <v>868</v>
      </c>
      <c r="F5008" t="str">
        <f t="shared" si="472"/>
        <v>1505</v>
      </c>
      <c r="G5008" t="s">
        <v>310</v>
      </c>
      <c r="H5008" t="s">
        <v>311</v>
      </c>
      <c r="I5008" s="91">
        <v>525</v>
      </c>
      <c r="J5008" s="91">
        <v>525</v>
      </c>
      <c r="K5008" s="91">
        <v>525</v>
      </c>
      <c r="L5008" s="91">
        <v>525</v>
      </c>
      <c r="M5008" s="91">
        <v>525</v>
      </c>
      <c r="N5008" s="91">
        <v>525</v>
      </c>
      <c r="O5008" s="91">
        <v>525</v>
      </c>
      <c r="P5008" s="91">
        <v>525</v>
      </c>
      <c r="Q5008" s="91">
        <v>525</v>
      </c>
      <c r="R5008" s="91">
        <v>525</v>
      </c>
      <c r="S5008" s="91">
        <v>525</v>
      </c>
      <c r="T5008" s="91">
        <v>525</v>
      </c>
      <c r="U5008" s="91">
        <f t="shared" si="473"/>
        <v>6300</v>
      </c>
      <c r="V5008" s="82" t="str">
        <f t="shared" si="471"/>
        <v>450101505921</v>
      </c>
      <c r="W5008" s="83">
        <f>VLOOKUP(V5008,Factors!$E$6:$H$5950,4,FALSE)</f>
        <v>0.1124</v>
      </c>
      <c r="X5008" t="str">
        <f>VLOOKUP(V5008,Factors!$E$6:$F$5950,2,FALSE)</f>
        <v>3-factor</v>
      </c>
      <c r="Y5008" s="92">
        <f t="shared" si="468"/>
        <v>708.12</v>
      </c>
      <c r="Z5008" s="92">
        <f t="shared" si="469"/>
        <v>5591.88</v>
      </c>
      <c r="AA5008" s="92">
        <f t="shared" si="470"/>
        <v>6300</v>
      </c>
    </row>
    <row r="5009" spans="1:27" x14ac:dyDescent="0.25">
      <c r="A5009" t="s">
        <v>866</v>
      </c>
      <c r="B5009" t="s">
        <v>785</v>
      </c>
      <c r="C5009" t="s">
        <v>786</v>
      </c>
      <c r="D5009" t="s">
        <v>867</v>
      </c>
      <c r="E5009" t="s">
        <v>868</v>
      </c>
      <c r="F5009" t="str">
        <f t="shared" si="472"/>
        <v>1505</v>
      </c>
      <c r="G5009" t="s">
        <v>94</v>
      </c>
      <c r="H5009" t="s">
        <v>95</v>
      </c>
      <c r="I5009" s="91"/>
      <c r="J5009" s="91">
        <v>50.31</v>
      </c>
      <c r="K5009" s="91"/>
      <c r="L5009" s="91"/>
      <c r="M5009" s="91"/>
      <c r="N5009" s="91">
        <v>18.600000000000001</v>
      </c>
      <c r="O5009" s="91"/>
      <c r="P5009" s="91"/>
      <c r="Q5009" s="91"/>
      <c r="R5009" s="91"/>
      <c r="S5009" s="91"/>
      <c r="T5009" s="91"/>
      <c r="U5009" s="91">
        <f t="shared" si="473"/>
        <v>68.91</v>
      </c>
      <c r="V5009" s="82" t="str">
        <f t="shared" si="471"/>
        <v>450101505921</v>
      </c>
      <c r="W5009" s="83">
        <f>VLOOKUP(V5009,Factors!$E$6:$H$5950,4,FALSE)</f>
        <v>0.1124</v>
      </c>
      <c r="X5009" t="str">
        <f>VLOOKUP(V5009,Factors!$E$6:$F$5950,2,FALSE)</f>
        <v>3-factor</v>
      </c>
      <c r="Y5009" s="92">
        <f t="shared" si="468"/>
        <v>7.7454839999999994</v>
      </c>
      <c r="Z5009" s="92">
        <f t="shared" si="469"/>
        <v>61.164515999999999</v>
      </c>
      <c r="AA5009" s="92">
        <f t="shared" si="470"/>
        <v>68.91</v>
      </c>
    </row>
    <row r="5010" spans="1:27" x14ac:dyDescent="0.25">
      <c r="A5010" t="s">
        <v>866</v>
      </c>
      <c r="B5010" t="s">
        <v>785</v>
      </c>
      <c r="C5010" t="s">
        <v>786</v>
      </c>
      <c r="D5010" t="s">
        <v>867</v>
      </c>
      <c r="E5010" t="s">
        <v>868</v>
      </c>
      <c r="F5010" t="str">
        <f t="shared" si="472"/>
        <v>1505</v>
      </c>
      <c r="G5010" t="s">
        <v>207</v>
      </c>
      <c r="H5010" t="s">
        <v>208</v>
      </c>
      <c r="I5010" s="91"/>
      <c r="J5010" s="91"/>
      <c r="K5010" s="91">
        <v>6.44</v>
      </c>
      <c r="L5010" s="91"/>
      <c r="M5010" s="91"/>
      <c r="N5010" s="91">
        <v>279</v>
      </c>
      <c r="O5010" s="91"/>
      <c r="P5010" s="91"/>
      <c r="Q5010" s="91"/>
      <c r="R5010" s="91"/>
      <c r="S5010" s="91">
        <v>305</v>
      </c>
      <c r="T5010" s="91">
        <v>640.9</v>
      </c>
      <c r="U5010" s="91">
        <f t="shared" si="473"/>
        <v>1231.3400000000001</v>
      </c>
      <c r="V5010" s="82" t="str">
        <f t="shared" si="471"/>
        <v>450101505921</v>
      </c>
      <c r="W5010" s="83">
        <f>VLOOKUP(V5010,Factors!$E$6:$H$5950,4,FALSE)</f>
        <v>0.1124</v>
      </c>
      <c r="X5010" t="str">
        <f>VLOOKUP(V5010,Factors!$E$6:$F$5950,2,FALSE)</f>
        <v>3-factor</v>
      </c>
      <c r="Y5010" s="92">
        <f t="shared" ref="Y5010:Y5073" si="474">U5010*W5010</f>
        <v>138.40261600000002</v>
      </c>
      <c r="Z5010" s="92">
        <f t="shared" ref="Z5010:Z5073" si="475">U5010-Y5010</f>
        <v>1092.9373840000001</v>
      </c>
      <c r="AA5010" s="92">
        <f t="shared" ref="AA5010:AA5073" si="476">Y5010+Z5010</f>
        <v>1231.3400000000001</v>
      </c>
    </row>
    <row r="5011" spans="1:27" x14ac:dyDescent="0.25">
      <c r="A5011" t="s">
        <v>866</v>
      </c>
      <c r="B5011" t="s">
        <v>785</v>
      </c>
      <c r="C5011" t="s">
        <v>786</v>
      </c>
      <c r="D5011" t="s">
        <v>867</v>
      </c>
      <c r="E5011" t="s">
        <v>868</v>
      </c>
      <c r="F5011" t="str">
        <f t="shared" si="472"/>
        <v>1505</v>
      </c>
      <c r="G5011" t="s">
        <v>128</v>
      </c>
      <c r="H5011" t="s">
        <v>129</v>
      </c>
      <c r="I5011" s="91"/>
      <c r="J5011" s="91"/>
      <c r="K5011" s="91"/>
      <c r="L5011" s="91"/>
      <c r="M5011" s="91"/>
      <c r="N5011" s="91"/>
      <c r="O5011" s="91"/>
      <c r="P5011" s="91"/>
      <c r="Q5011" s="91"/>
      <c r="R5011" s="91"/>
      <c r="S5011" s="91">
        <v>45</v>
      </c>
      <c r="T5011" s="91">
        <v>-45</v>
      </c>
      <c r="U5011" s="91">
        <f t="shared" si="473"/>
        <v>0</v>
      </c>
      <c r="V5011" s="82" t="str">
        <f t="shared" si="471"/>
        <v>450101505921</v>
      </c>
      <c r="W5011" s="83">
        <f>VLOOKUP(V5011,Factors!$E$6:$H$5950,4,FALSE)</f>
        <v>0.1124</v>
      </c>
      <c r="X5011" t="str">
        <f>VLOOKUP(V5011,Factors!$E$6:$F$5950,2,FALSE)</f>
        <v>3-factor</v>
      </c>
      <c r="Y5011" s="92">
        <f t="shared" si="474"/>
        <v>0</v>
      </c>
      <c r="Z5011" s="92">
        <f t="shared" si="475"/>
        <v>0</v>
      </c>
      <c r="AA5011" s="92">
        <f t="shared" si="476"/>
        <v>0</v>
      </c>
    </row>
    <row r="5012" spans="1:27" x14ac:dyDescent="0.25">
      <c r="A5012" t="s">
        <v>866</v>
      </c>
      <c r="B5012" t="s">
        <v>785</v>
      </c>
      <c r="C5012" t="s">
        <v>786</v>
      </c>
      <c r="D5012" t="s">
        <v>867</v>
      </c>
      <c r="E5012" t="s">
        <v>868</v>
      </c>
      <c r="F5012" t="str">
        <f t="shared" si="472"/>
        <v>1505</v>
      </c>
      <c r="G5012" t="s">
        <v>98</v>
      </c>
      <c r="H5012" t="s">
        <v>99</v>
      </c>
      <c r="I5012" s="91">
        <v>761.38</v>
      </c>
      <c r="J5012" s="91">
        <v>52.99</v>
      </c>
      <c r="K5012" s="91">
        <v>811.05</v>
      </c>
      <c r="L5012" s="91"/>
      <c r="M5012" s="91">
        <v>7.71</v>
      </c>
      <c r="N5012" s="91"/>
      <c r="O5012" s="91"/>
      <c r="P5012" s="91"/>
      <c r="Q5012" s="91">
        <v>16.14</v>
      </c>
      <c r="R5012" s="91">
        <v>32.33</v>
      </c>
      <c r="S5012" s="91">
        <v>134.46</v>
      </c>
      <c r="T5012" s="91">
        <v>32.119999999999997</v>
      </c>
      <c r="U5012" s="91">
        <f t="shared" si="473"/>
        <v>1848.18</v>
      </c>
      <c r="V5012" s="82" t="str">
        <f t="shared" si="471"/>
        <v>450101505921</v>
      </c>
      <c r="W5012" s="83">
        <f>VLOOKUP(V5012,Factors!$E$6:$H$5950,4,FALSE)</f>
        <v>0.1124</v>
      </c>
      <c r="X5012" t="str">
        <f>VLOOKUP(V5012,Factors!$E$6:$F$5950,2,FALSE)</f>
        <v>3-factor</v>
      </c>
      <c r="Y5012" s="92">
        <f t="shared" si="474"/>
        <v>207.735432</v>
      </c>
      <c r="Z5012" s="92">
        <f t="shared" si="475"/>
        <v>1640.4445680000001</v>
      </c>
      <c r="AA5012" s="92">
        <f t="shared" si="476"/>
        <v>1848.18</v>
      </c>
    </row>
    <row r="5013" spans="1:27" x14ac:dyDescent="0.25">
      <c r="A5013" t="s">
        <v>866</v>
      </c>
      <c r="B5013" t="s">
        <v>785</v>
      </c>
      <c r="C5013" t="s">
        <v>786</v>
      </c>
      <c r="D5013" t="s">
        <v>867</v>
      </c>
      <c r="E5013" t="s">
        <v>868</v>
      </c>
      <c r="F5013" t="str">
        <f t="shared" si="472"/>
        <v>1505</v>
      </c>
      <c r="G5013" t="s">
        <v>215</v>
      </c>
      <c r="H5013" t="s">
        <v>216</v>
      </c>
      <c r="I5013" s="91"/>
      <c r="J5013" s="91">
        <v>6.58</v>
      </c>
      <c r="K5013" s="91">
        <v>-6.58</v>
      </c>
      <c r="L5013" s="91"/>
      <c r="M5013" s="91"/>
      <c r="N5013" s="91"/>
      <c r="O5013" s="91"/>
      <c r="P5013" s="91"/>
      <c r="Q5013" s="91"/>
      <c r="R5013" s="91"/>
      <c r="S5013" s="91"/>
      <c r="T5013" s="91">
        <v>45</v>
      </c>
      <c r="U5013" s="91">
        <f t="shared" si="473"/>
        <v>45</v>
      </c>
      <c r="V5013" s="82" t="str">
        <f t="shared" si="471"/>
        <v>450101505921</v>
      </c>
      <c r="W5013" s="83">
        <f>VLOOKUP(V5013,Factors!$E$6:$H$5950,4,FALSE)</f>
        <v>0.1124</v>
      </c>
      <c r="X5013" t="str">
        <f>VLOOKUP(V5013,Factors!$E$6:$F$5950,2,FALSE)</f>
        <v>3-factor</v>
      </c>
      <c r="Y5013" s="92">
        <f t="shared" si="474"/>
        <v>5.0579999999999998</v>
      </c>
      <c r="Z5013" s="92">
        <f t="shared" si="475"/>
        <v>39.942</v>
      </c>
      <c r="AA5013" s="92">
        <f t="shared" si="476"/>
        <v>45</v>
      </c>
    </row>
    <row r="5014" spans="1:27" x14ac:dyDescent="0.25">
      <c r="A5014" t="s">
        <v>866</v>
      </c>
      <c r="B5014" t="s">
        <v>785</v>
      </c>
      <c r="C5014" t="s">
        <v>786</v>
      </c>
      <c r="D5014" t="s">
        <v>867</v>
      </c>
      <c r="E5014" t="s">
        <v>868</v>
      </c>
      <c r="F5014" t="str">
        <f t="shared" si="472"/>
        <v>1505</v>
      </c>
      <c r="G5014" t="s">
        <v>130</v>
      </c>
      <c r="H5014" t="s">
        <v>131</v>
      </c>
      <c r="I5014" s="91">
        <v>33.5</v>
      </c>
      <c r="J5014" s="91">
        <v>45.44</v>
      </c>
      <c r="K5014" s="91">
        <v>34.58</v>
      </c>
      <c r="L5014" s="91">
        <v>33.409999999999997</v>
      </c>
      <c r="M5014" s="91">
        <v>29.99</v>
      </c>
      <c r="N5014" s="91">
        <v>34.69</v>
      </c>
      <c r="O5014" s="91">
        <v>41.39</v>
      </c>
      <c r="P5014" s="91">
        <v>82.31</v>
      </c>
      <c r="Q5014" s="91">
        <v>19.760000000000002</v>
      </c>
      <c r="R5014" s="91">
        <v>22.15</v>
      </c>
      <c r="S5014" s="91">
        <v>60.27</v>
      </c>
      <c r="T5014" s="91"/>
      <c r="U5014" s="91">
        <f t="shared" si="473"/>
        <v>437.48999999999995</v>
      </c>
      <c r="V5014" s="82" t="str">
        <f t="shared" si="471"/>
        <v>450101505921</v>
      </c>
      <c r="W5014" s="83">
        <f>VLOOKUP(V5014,Factors!$E$6:$H$5950,4,FALSE)</f>
        <v>0.1124</v>
      </c>
      <c r="X5014" t="str">
        <f>VLOOKUP(V5014,Factors!$E$6:$F$5950,2,FALSE)</f>
        <v>3-factor</v>
      </c>
      <c r="Y5014" s="92">
        <f t="shared" si="474"/>
        <v>49.173875999999993</v>
      </c>
      <c r="Z5014" s="92">
        <f t="shared" si="475"/>
        <v>388.31612399999995</v>
      </c>
      <c r="AA5014" s="92">
        <f t="shared" si="476"/>
        <v>437.48999999999995</v>
      </c>
    </row>
    <row r="5015" spans="1:27" x14ac:dyDescent="0.25">
      <c r="A5015" t="s">
        <v>866</v>
      </c>
      <c r="B5015" t="s">
        <v>785</v>
      </c>
      <c r="C5015" t="s">
        <v>786</v>
      </c>
      <c r="D5015" t="s">
        <v>867</v>
      </c>
      <c r="E5015" t="s">
        <v>868</v>
      </c>
      <c r="F5015" t="str">
        <f t="shared" si="472"/>
        <v>1505</v>
      </c>
      <c r="G5015" t="s">
        <v>136</v>
      </c>
      <c r="H5015" t="s">
        <v>137</v>
      </c>
      <c r="I5015" s="91">
        <v>13.6</v>
      </c>
      <c r="J5015" s="91">
        <v>18.25</v>
      </c>
      <c r="K5015" s="91"/>
      <c r="L5015" s="91">
        <v>6</v>
      </c>
      <c r="M5015" s="91"/>
      <c r="N5015" s="91">
        <v>14.7</v>
      </c>
      <c r="O5015" s="91"/>
      <c r="P5015" s="91"/>
      <c r="Q5015" s="91">
        <v>48</v>
      </c>
      <c r="R5015" s="91"/>
      <c r="S5015" s="91">
        <v>18</v>
      </c>
      <c r="T5015" s="91"/>
      <c r="U5015" s="91">
        <f t="shared" si="473"/>
        <v>118.55</v>
      </c>
      <c r="V5015" s="82" t="str">
        <f t="shared" si="471"/>
        <v>450101505921</v>
      </c>
      <c r="W5015" s="83">
        <f>VLOOKUP(V5015,Factors!$E$6:$H$5950,4,FALSE)</f>
        <v>0.1124</v>
      </c>
      <c r="X5015" t="str">
        <f>VLOOKUP(V5015,Factors!$E$6:$F$5950,2,FALSE)</f>
        <v>3-factor</v>
      </c>
      <c r="Y5015" s="92">
        <f t="shared" si="474"/>
        <v>13.32502</v>
      </c>
      <c r="Z5015" s="92">
        <f t="shared" si="475"/>
        <v>105.22498</v>
      </c>
      <c r="AA5015" s="92">
        <f t="shared" si="476"/>
        <v>118.55</v>
      </c>
    </row>
    <row r="5016" spans="1:27" x14ac:dyDescent="0.25">
      <c r="A5016" t="s">
        <v>866</v>
      </c>
      <c r="B5016" t="s">
        <v>785</v>
      </c>
      <c r="C5016" t="s">
        <v>786</v>
      </c>
      <c r="D5016" t="s">
        <v>867</v>
      </c>
      <c r="E5016" t="s">
        <v>868</v>
      </c>
      <c r="F5016" t="str">
        <f t="shared" si="472"/>
        <v>1505</v>
      </c>
      <c r="G5016" t="s">
        <v>102</v>
      </c>
      <c r="H5016" t="s">
        <v>103</v>
      </c>
      <c r="I5016" s="91"/>
      <c r="J5016" s="91">
        <v>15000</v>
      </c>
      <c r="K5016" s="91">
        <v>102327.69</v>
      </c>
      <c r="L5016" s="91">
        <v>75556</v>
      </c>
      <c r="M5016" s="91">
        <v>50000</v>
      </c>
      <c r="N5016" s="91">
        <v>135691.25</v>
      </c>
      <c r="O5016" s="91">
        <v>-13237</v>
      </c>
      <c r="P5016" s="91"/>
      <c r="Q5016" s="91"/>
      <c r="R5016" s="91">
        <v>15345</v>
      </c>
      <c r="S5016" s="91">
        <v>14075</v>
      </c>
      <c r="T5016" s="91">
        <v>98324.12</v>
      </c>
      <c r="U5016" s="91">
        <f t="shared" si="473"/>
        <v>493082.06</v>
      </c>
      <c r="V5016" s="82" t="str">
        <f t="shared" si="471"/>
        <v>450101505921</v>
      </c>
      <c r="W5016" s="83">
        <f>VLOOKUP(V5016,Factors!$E$6:$H$5950,4,FALSE)</f>
        <v>0.1124</v>
      </c>
      <c r="X5016" t="str">
        <f>VLOOKUP(V5016,Factors!$E$6:$F$5950,2,FALSE)</f>
        <v>3-factor</v>
      </c>
      <c r="Y5016" s="92">
        <f t="shared" si="474"/>
        <v>55422.423543999997</v>
      </c>
      <c r="Z5016" s="92">
        <f t="shared" si="475"/>
        <v>437659.63645599998</v>
      </c>
      <c r="AA5016" s="92">
        <f t="shared" si="476"/>
        <v>493082.06</v>
      </c>
    </row>
    <row r="5017" spans="1:27" x14ac:dyDescent="0.25">
      <c r="A5017" t="s">
        <v>866</v>
      </c>
      <c r="B5017" t="s">
        <v>785</v>
      </c>
      <c r="C5017" t="s">
        <v>786</v>
      </c>
      <c r="D5017" t="s">
        <v>867</v>
      </c>
      <c r="E5017" t="s">
        <v>868</v>
      </c>
      <c r="F5017" t="str">
        <f t="shared" si="472"/>
        <v>1505</v>
      </c>
      <c r="G5017" t="s">
        <v>357</v>
      </c>
      <c r="H5017" t="s">
        <v>358</v>
      </c>
      <c r="I5017" s="91"/>
      <c r="J5017" s="91"/>
      <c r="K5017" s="91"/>
      <c r="L5017" s="91"/>
      <c r="M5017" s="91"/>
      <c r="N5017" s="91">
        <v>2500</v>
      </c>
      <c r="O5017" s="91"/>
      <c r="P5017" s="91"/>
      <c r="Q5017" s="91"/>
      <c r="R5017" s="91"/>
      <c r="S5017" s="91"/>
      <c r="T5017" s="91"/>
      <c r="U5017" s="91">
        <f t="shared" si="473"/>
        <v>2500</v>
      </c>
      <c r="V5017" s="82" t="str">
        <f t="shared" si="471"/>
        <v>450101505921</v>
      </c>
      <c r="W5017" s="83">
        <f>VLOOKUP(V5017,Factors!$E$6:$H$5950,4,FALSE)</f>
        <v>0.1124</v>
      </c>
      <c r="X5017" t="str">
        <f>VLOOKUP(V5017,Factors!$E$6:$F$5950,2,FALSE)</f>
        <v>3-factor</v>
      </c>
      <c r="Y5017" s="92">
        <f t="shared" si="474"/>
        <v>281</v>
      </c>
      <c r="Z5017" s="92">
        <f t="shared" si="475"/>
        <v>2219</v>
      </c>
      <c r="AA5017" s="92">
        <f t="shared" si="476"/>
        <v>2500</v>
      </c>
    </row>
    <row r="5018" spans="1:27" x14ac:dyDescent="0.25">
      <c r="A5018" t="s">
        <v>866</v>
      </c>
      <c r="B5018" t="s">
        <v>785</v>
      </c>
      <c r="C5018" t="s">
        <v>786</v>
      </c>
      <c r="D5018" t="s">
        <v>867</v>
      </c>
      <c r="E5018" t="s">
        <v>868</v>
      </c>
      <c r="F5018" t="str">
        <f t="shared" si="472"/>
        <v>1505</v>
      </c>
      <c r="G5018" t="s">
        <v>144</v>
      </c>
      <c r="H5018" t="s">
        <v>145</v>
      </c>
      <c r="I5018" s="91">
        <v>190.33</v>
      </c>
      <c r="J5018" s="91">
        <v>212.44</v>
      </c>
      <c r="K5018" s="91">
        <v>88.5</v>
      </c>
      <c r="L5018" s="91">
        <v>184.05</v>
      </c>
      <c r="M5018" s="91">
        <v>275.05</v>
      </c>
      <c r="N5018" s="91">
        <v>321</v>
      </c>
      <c r="O5018" s="91">
        <v>13.15</v>
      </c>
      <c r="P5018" s="91">
        <v>39.6</v>
      </c>
      <c r="Q5018" s="91">
        <v>210.24</v>
      </c>
      <c r="R5018" s="91">
        <v>446.16</v>
      </c>
      <c r="S5018" s="91">
        <v>185.19</v>
      </c>
      <c r="T5018" s="91">
        <v>286.83999999999997</v>
      </c>
      <c r="U5018" s="91">
        <f t="shared" si="473"/>
        <v>2452.5500000000002</v>
      </c>
      <c r="V5018" s="82" t="str">
        <f t="shared" si="471"/>
        <v>450101505921</v>
      </c>
      <c r="W5018" s="83">
        <f>VLOOKUP(V5018,Factors!$E$6:$H$5950,4,FALSE)</f>
        <v>0.1124</v>
      </c>
      <c r="X5018" t="str">
        <f>VLOOKUP(V5018,Factors!$E$6:$F$5950,2,FALSE)</f>
        <v>3-factor</v>
      </c>
      <c r="Y5018" s="92">
        <f t="shared" si="474"/>
        <v>275.66662000000002</v>
      </c>
      <c r="Z5018" s="92">
        <f t="shared" si="475"/>
        <v>2176.8833800000002</v>
      </c>
      <c r="AA5018" s="92">
        <f t="shared" si="476"/>
        <v>2452.5500000000002</v>
      </c>
    </row>
    <row r="5019" spans="1:27" x14ac:dyDescent="0.25">
      <c r="A5019" t="s">
        <v>866</v>
      </c>
      <c r="B5019" t="s">
        <v>785</v>
      </c>
      <c r="C5019" t="s">
        <v>786</v>
      </c>
      <c r="D5019" t="s">
        <v>867</v>
      </c>
      <c r="E5019" t="s">
        <v>868</v>
      </c>
      <c r="F5019" t="str">
        <f t="shared" si="472"/>
        <v>1505</v>
      </c>
      <c r="G5019" t="s">
        <v>146</v>
      </c>
      <c r="H5019" t="s">
        <v>147</v>
      </c>
      <c r="I5019" s="91"/>
      <c r="J5019" s="91">
        <v>824.66</v>
      </c>
      <c r="K5019" s="91">
        <v>558.6</v>
      </c>
      <c r="L5019" s="91">
        <v>229</v>
      </c>
      <c r="M5019" s="91"/>
      <c r="N5019" s="91">
        <v>496.9</v>
      </c>
      <c r="O5019" s="91"/>
      <c r="P5019" s="91"/>
      <c r="Q5019" s="91">
        <v>363.4</v>
      </c>
      <c r="R5019" s="91">
        <v>749</v>
      </c>
      <c r="S5019" s="91">
        <v>161.53</v>
      </c>
      <c r="T5019" s="91">
        <v>-161.53</v>
      </c>
      <c r="U5019" s="91">
        <f t="shared" si="473"/>
        <v>3221.56</v>
      </c>
      <c r="V5019" s="82" t="str">
        <f t="shared" si="471"/>
        <v>450101505921</v>
      </c>
      <c r="W5019" s="83">
        <f>VLOOKUP(V5019,Factors!$E$6:$H$5950,4,FALSE)</f>
        <v>0.1124</v>
      </c>
      <c r="X5019" t="str">
        <f>VLOOKUP(V5019,Factors!$E$6:$F$5950,2,FALSE)</f>
        <v>3-factor</v>
      </c>
      <c r="Y5019" s="92">
        <f t="shared" si="474"/>
        <v>362.10334399999999</v>
      </c>
      <c r="Z5019" s="92">
        <f t="shared" si="475"/>
        <v>2859.4566559999998</v>
      </c>
      <c r="AA5019" s="92">
        <f t="shared" si="476"/>
        <v>3221.56</v>
      </c>
    </row>
    <row r="5020" spans="1:27" x14ac:dyDescent="0.25">
      <c r="A5020" t="s">
        <v>866</v>
      </c>
      <c r="B5020" t="s">
        <v>785</v>
      </c>
      <c r="C5020" t="s">
        <v>786</v>
      </c>
      <c r="D5020" t="s">
        <v>867</v>
      </c>
      <c r="E5020" t="s">
        <v>868</v>
      </c>
      <c r="F5020" t="str">
        <f t="shared" si="472"/>
        <v>1505</v>
      </c>
      <c r="G5020" t="s">
        <v>148</v>
      </c>
      <c r="H5020" t="s">
        <v>149</v>
      </c>
      <c r="I5020" s="91"/>
      <c r="J5020" s="91">
        <v>1066.69</v>
      </c>
      <c r="K5020" s="91"/>
      <c r="L5020" s="91"/>
      <c r="M5020" s="91"/>
      <c r="N5020" s="91">
        <v>19.260000000000002</v>
      </c>
      <c r="O5020" s="91"/>
      <c r="P5020" s="91"/>
      <c r="Q5020" s="91">
        <v>162.72</v>
      </c>
      <c r="R5020" s="91"/>
      <c r="S5020" s="91">
        <v>354.95</v>
      </c>
      <c r="T5020" s="91">
        <v>572.39</v>
      </c>
      <c r="U5020" s="91">
        <f t="shared" si="473"/>
        <v>2176.0100000000002</v>
      </c>
      <c r="V5020" s="82" t="str">
        <f t="shared" si="471"/>
        <v>450101505921</v>
      </c>
      <c r="W5020" s="83">
        <f>VLOOKUP(V5020,Factors!$E$6:$H$5950,4,FALSE)</f>
        <v>0.1124</v>
      </c>
      <c r="X5020" t="str">
        <f>VLOOKUP(V5020,Factors!$E$6:$F$5950,2,FALSE)</f>
        <v>3-factor</v>
      </c>
      <c r="Y5020" s="92">
        <f t="shared" si="474"/>
        <v>244.58352400000001</v>
      </c>
      <c r="Z5020" s="92">
        <f t="shared" si="475"/>
        <v>1931.4264760000001</v>
      </c>
      <c r="AA5020" s="92">
        <f t="shared" si="476"/>
        <v>2176.0100000000002</v>
      </c>
    </row>
    <row r="5021" spans="1:27" x14ac:dyDescent="0.25">
      <c r="A5021" t="s">
        <v>866</v>
      </c>
      <c r="B5021" t="s">
        <v>785</v>
      </c>
      <c r="C5021" t="s">
        <v>786</v>
      </c>
      <c r="D5021" t="s">
        <v>867</v>
      </c>
      <c r="E5021" t="s">
        <v>868</v>
      </c>
      <c r="F5021" t="str">
        <f t="shared" si="472"/>
        <v>1505</v>
      </c>
      <c r="G5021" t="s">
        <v>150</v>
      </c>
      <c r="H5021" t="s">
        <v>151</v>
      </c>
      <c r="I5021" s="91"/>
      <c r="J5021" s="91">
        <v>168.3</v>
      </c>
      <c r="K5021" s="91">
        <v>613.94000000000005</v>
      </c>
      <c r="L5021" s="91">
        <v>9.9</v>
      </c>
      <c r="M5021" s="91">
        <v>54</v>
      </c>
      <c r="N5021" s="91">
        <v>28.2</v>
      </c>
      <c r="O5021" s="91">
        <v>300</v>
      </c>
      <c r="P5021" s="91"/>
      <c r="Q5021" s="91">
        <v>524.65</v>
      </c>
      <c r="R5021" s="91"/>
      <c r="S5021" s="91">
        <v>856.95</v>
      </c>
      <c r="T5021" s="91">
        <v>569.07000000000005</v>
      </c>
      <c r="U5021" s="91">
        <f t="shared" si="473"/>
        <v>3125.0100000000007</v>
      </c>
      <c r="V5021" s="82" t="str">
        <f t="shared" si="471"/>
        <v>450101505921</v>
      </c>
      <c r="W5021" s="83">
        <f>VLOOKUP(V5021,Factors!$E$6:$H$5950,4,FALSE)</f>
        <v>0.1124</v>
      </c>
      <c r="X5021" t="str">
        <f>VLOOKUP(V5021,Factors!$E$6:$F$5950,2,FALSE)</f>
        <v>3-factor</v>
      </c>
      <c r="Y5021" s="92">
        <f t="shared" si="474"/>
        <v>351.25112400000006</v>
      </c>
      <c r="Z5021" s="92">
        <f t="shared" si="475"/>
        <v>2773.7588760000008</v>
      </c>
      <c r="AA5021" s="92">
        <f t="shared" si="476"/>
        <v>3125.0100000000007</v>
      </c>
    </row>
    <row r="5022" spans="1:27" x14ac:dyDescent="0.25">
      <c r="A5022" t="s">
        <v>866</v>
      </c>
      <c r="B5022" t="s">
        <v>785</v>
      </c>
      <c r="C5022" t="s">
        <v>786</v>
      </c>
      <c r="D5022" t="s">
        <v>867</v>
      </c>
      <c r="E5022" t="s">
        <v>868</v>
      </c>
      <c r="F5022" t="str">
        <f t="shared" si="472"/>
        <v>1505</v>
      </c>
      <c r="G5022" t="s">
        <v>152</v>
      </c>
      <c r="H5022" t="s">
        <v>153</v>
      </c>
      <c r="I5022" s="91">
        <v>109.4</v>
      </c>
      <c r="J5022" s="91"/>
      <c r="K5022" s="91">
        <v>189</v>
      </c>
      <c r="L5022" s="91"/>
      <c r="M5022" s="91"/>
      <c r="N5022" s="91"/>
      <c r="O5022" s="91"/>
      <c r="P5022" s="91"/>
      <c r="Q5022" s="91">
        <v>242</v>
      </c>
      <c r="R5022" s="91">
        <v>20.100000000000001</v>
      </c>
      <c r="S5022" s="91"/>
      <c r="T5022" s="91">
        <v>214.11</v>
      </c>
      <c r="U5022" s="91">
        <f t="shared" si="473"/>
        <v>774.61</v>
      </c>
      <c r="V5022" s="82" t="str">
        <f t="shared" si="471"/>
        <v>450101505921</v>
      </c>
      <c r="W5022" s="83">
        <f>VLOOKUP(V5022,Factors!$E$6:$H$5950,4,FALSE)</f>
        <v>0.1124</v>
      </c>
      <c r="X5022" t="str">
        <f>VLOOKUP(V5022,Factors!$E$6:$F$5950,2,FALSE)</f>
        <v>3-factor</v>
      </c>
      <c r="Y5022" s="92">
        <f t="shared" si="474"/>
        <v>87.066164000000001</v>
      </c>
      <c r="Z5022" s="92">
        <f t="shared" si="475"/>
        <v>687.54383600000006</v>
      </c>
      <c r="AA5022" s="92">
        <f t="shared" si="476"/>
        <v>774.61</v>
      </c>
    </row>
    <row r="5023" spans="1:27" x14ac:dyDescent="0.25">
      <c r="A5023" t="s">
        <v>866</v>
      </c>
      <c r="B5023" t="s">
        <v>785</v>
      </c>
      <c r="C5023" t="s">
        <v>786</v>
      </c>
      <c r="D5023" t="s">
        <v>867</v>
      </c>
      <c r="E5023" t="s">
        <v>868</v>
      </c>
      <c r="F5023" t="str">
        <f t="shared" si="472"/>
        <v>1505</v>
      </c>
      <c r="G5023" t="s">
        <v>359</v>
      </c>
      <c r="H5023" t="s">
        <v>360</v>
      </c>
      <c r="I5023" s="91"/>
      <c r="J5023" s="91"/>
      <c r="K5023" s="91"/>
      <c r="L5023" s="91"/>
      <c r="M5023" s="91">
        <v>17.649999999999999</v>
      </c>
      <c r="N5023" s="91"/>
      <c r="O5023" s="91"/>
      <c r="P5023" s="91"/>
      <c r="Q5023" s="91"/>
      <c r="R5023" s="91"/>
      <c r="S5023" s="91"/>
      <c r="T5023" s="91"/>
      <c r="U5023" s="91">
        <f t="shared" si="473"/>
        <v>17.649999999999999</v>
      </c>
      <c r="V5023" s="82" t="str">
        <f t="shared" si="471"/>
        <v>450101505921</v>
      </c>
      <c r="W5023" s="83">
        <f>VLOOKUP(V5023,Factors!$E$6:$H$5950,4,FALSE)</f>
        <v>0.1124</v>
      </c>
      <c r="X5023" t="str">
        <f>VLOOKUP(V5023,Factors!$E$6:$F$5950,2,FALSE)</f>
        <v>3-factor</v>
      </c>
      <c r="Y5023" s="92">
        <f t="shared" si="474"/>
        <v>1.9838599999999997</v>
      </c>
      <c r="Z5023" s="92">
        <f t="shared" si="475"/>
        <v>15.666139999999999</v>
      </c>
      <c r="AA5023" s="92">
        <f t="shared" si="476"/>
        <v>17.649999999999999</v>
      </c>
    </row>
    <row r="5024" spans="1:27" x14ac:dyDescent="0.25">
      <c r="A5024" t="s">
        <v>866</v>
      </c>
      <c r="B5024" t="s">
        <v>847</v>
      </c>
      <c r="C5024" t="s">
        <v>848</v>
      </c>
      <c r="D5024" t="s">
        <v>867</v>
      </c>
      <c r="E5024" t="s">
        <v>868</v>
      </c>
      <c r="F5024" t="str">
        <f t="shared" si="472"/>
        <v>1505</v>
      </c>
      <c r="G5024" t="s">
        <v>110</v>
      </c>
      <c r="H5024" t="s">
        <v>111</v>
      </c>
      <c r="I5024" s="91">
        <v>8185.78</v>
      </c>
      <c r="J5024" s="91">
        <v>7795.98</v>
      </c>
      <c r="K5024" s="91">
        <v>7983.08</v>
      </c>
      <c r="L5024" s="91">
        <v>8309.73</v>
      </c>
      <c r="M5024" s="91">
        <v>7985.03</v>
      </c>
      <c r="N5024" s="91">
        <v>8349.49</v>
      </c>
      <c r="O5024" s="91">
        <v>6742.54</v>
      </c>
      <c r="P5024" s="91">
        <v>1192.78</v>
      </c>
      <c r="Q5024" s="91">
        <v>2020.84</v>
      </c>
      <c r="R5024" s="91">
        <v>6613.64</v>
      </c>
      <c r="S5024" s="91">
        <v>6981.07</v>
      </c>
      <c r="T5024" s="91">
        <v>6613.64</v>
      </c>
      <c r="U5024" s="91">
        <f t="shared" si="473"/>
        <v>78773.599999999991</v>
      </c>
      <c r="V5024" s="82" t="str">
        <f t="shared" si="471"/>
        <v>460101505921</v>
      </c>
      <c r="W5024" s="83">
        <f>VLOOKUP(V5024,Factors!$E$6:$H$5950,4,FALSE)</f>
        <v>0.1124</v>
      </c>
      <c r="X5024" t="str">
        <f>VLOOKUP(V5024,Factors!$E$6:$F$5950,2,FALSE)</f>
        <v>3-factor</v>
      </c>
      <c r="Y5024" s="92">
        <f t="shared" si="474"/>
        <v>8854.1526399999984</v>
      </c>
      <c r="Z5024" s="92">
        <f t="shared" si="475"/>
        <v>69919.447359999991</v>
      </c>
      <c r="AA5024" s="92">
        <f t="shared" si="476"/>
        <v>78773.599999999991</v>
      </c>
    </row>
    <row r="5025" spans="1:27" x14ac:dyDescent="0.25">
      <c r="A5025" t="s">
        <v>866</v>
      </c>
      <c r="B5025" t="s">
        <v>847</v>
      </c>
      <c r="C5025" t="s">
        <v>848</v>
      </c>
      <c r="D5025" t="s">
        <v>867</v>
      </c>
      <c r="E5025" t="s">
        <v>868</v>
      </c>
      <c r="F5025" t="str">
        <f t="shared" si="472"/>
        <v>1505</v>
      </c>
      <c r="G5025" t="s">
        <v>112</v>
      </c>
      <c r="H5025" t="s">
        <v>113</v>
      </c>
      <c r="I5025" s="91">
        <v>107.08</v>
      </c>
      <c r="J5025" s="91"/>
      <c r="K5025" s="91">
        <v>-12.57</v>
      </c>
      <c r="L5025" s="91"/>
      <c r="M5025" s="91"/>
      <c r="N5025" s="91"/>
      <c r="O5025" s="91"/>
      <c r="P5025" s="91"/>
      <c r="Q5025" s="91"/>
      <c r="R5025" s="91"/>
      <c r="S5025" s="91"/>
      <c r="T5025" s="91"/>
      <c r="U5025" s="91">
        <f t="shared" si="473"/>
        <v>94.509999999999991</v>
      </c>
      <c r="V5025" s="82" t="str">
        <f t="shared" si="471"/>
        <v>460101505921</v>
      </c>
      <c r="W5025" s="83">
        <f>VLOOKUP(V5025,Factors!$E$6:$H$5950,4,FALSE)</f>
        <v>0.1124</v>
      </c>
      <c r="X5025" t="str">
        <f>VLOOKUP(V5025,Factors!$E$6:$F$5950,2,FALSE)</f>
        <v>3-factor</v>
      </c>
      <c r="Y5025" s="92">
        <f t="shared" si="474"/>
        <v>10.622923999999999</v>
      </c>
      <c r="Z5025" s="92">
        <f t="shared" si="475"/>
        <v>83.887075999999993</v>
      </c>
      <c r="AA5025" s="92">
        <f t="shared" si="476"/>
        <v>94.509999999999991</v>
      </c>
    </row>
    <row r="5026" spans="1:27" x14ac:dyDescent="0.25">
      <c r="A5026" t="s">
        <v>866</v>
      </c>
      <c r="B5026" t="s">
        <v>847</v>
      </c>
      <c r="C5026" t="s">
        <v>848</v>
      </c>
      <c r="D5026" t="s">
        <v>867</v>
      </c>
      <c r="E5026" t="s">
        <v>868</v>
      </c>
      <c r="F5026" t="str">
        <f t="shared" si="472"/>
        <v>1505</v>
      </c>
      <c r="G5026" t="s">
        <v>88</v>
      </c>
      <c r="H5026" t="s">
        <v>89</v>
      </c>
      <c r="I5026" s="91">
        <v>1155.1400000000001</v>
      </c>
      <c r="J5026" s="91">
        <v>1155.1500000000001</v>
      </c>
      <c r="K5026" s="91">
        <v>1178.25</v>
      </c>
      <c r="L5026" s="91">
        <v>1178.24</v>
      </c>
      <c r="M5026" s="91">
        <v>1178.24</v>
      </c>
      <c r="N5026" s="91">
        <v>1178.24</v>
      </c>
      <c r="O5026" s="91">
        <v>1178.23</v>
      </c>
      <c r="P5026" s="91">
        <v>267.79000000000002</v>
      </c>
      <c r="Q5026" s="91">
        <v>272.20999999999998</v>
      </c>
      <c r="R5026" s="91">
        <v>1088.81</v>
      </c>
      <c r="S5026" s="91">
        <v>1088.81</v>
      </c>
      <c r="T5026" s="91">
        <v>1088.81</v>
      </c>
      <c r="U5026" s="91">
        <f t="shared" si="473"/>
        <v>12007.919999999998</v>
      </c>
      <c r="V5026" s="82" t="str">
        <f t="shared" si="471"/>
        <v>460101505921</v>
      </c>
      <c r="W5026" s="83">
        <f>VLOOKUP(V5026,Factors!$E$6:$H$5950,4,FALSE)</f>
        <v>0.1124</v>
      </c>
      <c r="X5026" t="str">
        <f>VLOOKUP(V5026,Factors!$E$6:$F$5950,2,FALSE)</f>
        <v>3-factor</v>
      </c>
      <c r="Y5026" s="92">
        <f t="shared" si="474"/>
        <v>1349.6902079999998</v>
      </c>
      <c r="Z5026" s="92">
        <f t="shared" si="475"/>
        <v>10658.229791999998</v>
      </c>
      <c r="AA5026" s="92">
        <f t="shared" si="476"/>
        <v>12007.919999999998</v>
      </c>
    </row>
    <row r="5027" spans="1:27" x14ac:dyDescent="0.25">
      <c r="A5027" t="s">
        <v>866</v>
      </c>
      <c r="B5027" t="s">
        <v>847</v>
      </c>
      <c r="C5027" t="s">
        <v>848</v>
      </c>
      <c r="D5027" t="s">
        <v>867</v>
      </c>
      <c r="E5027" t="s">
        <v>868</v>
      </c>
      <c r="F5027" t="str">
        <f t="shared" si="472"/>
        <v>1505</v>
      </c>
      <c r="G5027" t="s">
        <v>90</v>
      </c>
      <c r="H5027" t="s">
        <v>91</v>
      </c>
      <c r="I5027" s="91">
        <v>4487.6000000000004</v>
      </c>
      <c r="J5027" s="91">
        <v>4487.6000000000004</v>
      </c>
      <c r="K5027" s="91">
        <v>4577.33</v>
      </c>
      <c r="L5027" s="91">
        <v>4577.34</v>
      </c>
      <c r="M5027" s="91">
        <v>4577.34</v>
      </c>
      <c r="N5027" s="91">
        <v>4577.34</v>
      </c>
      <c r="O5027" s="91">
        <v>4577.3500000000004</v>
      </c>
      <c r="P5027" s="91">
        <v>1040.3</v>
      </c>
      <c r="Q5027" s="91">
        <v>1057.5</v>
      </c>
      <c r="R5027" s="91">
        <v>4229.99</v>
      </c>
      <c r="S5027" s="91">
        <v>4230</v>
      </c>
      <c r="T5027" s="91">
        <v>4230</v>
      </c>
      <c r="U5027" s="91">
        <f t="shared" si="473"/>
        <v>46649.69</v>
      </c>
      <c r="V5027" s="82" t="str">
        <f t="shared" si="471"/>
        <v>460101505921</v>
      </c>
      <c r="W5027" s="83">
        <f>VLOOKUP(V5027,Factors!$E$6:$H$5950,4,FALSE)</f>
        <v>0.1124</v>
      </c>
      <c r="X5027" t="str">
        <f>VLOOKUP(V5027,Factors!$E$6:$F$5950,2,FALSE)</f>
        <v>3-factor</v>
      </c>
      <c r="Y5027" s="92">
        <f t="shared" si="474"/>
        <v>5243.4251560000002</v>
      </c>
      <c r="Z5027" s="92">
        <f t="shared" si="475"/>
        <v>41406.264844000005</v>
      </c>
      <c r="AA5027" s="92">
        <f t="shared" si="476"/>
        <v>46649.69</v>
      </c>
    </row>
    <row r="5028" spans="1:27" x14ac:dyDescent="0.25">
      <c r="A5028" t="s">
        <v>866</v>
      </c>
      <c r="B5028" t="s">
        <v>847</v>
      </c>
      <c r="C5028" t="s">
        <v>848</v>
      </c>
      <c r="D5028" t="s">
        <v>867</v>
      </c>
      <c r="E5028" t="s">
        <v>868</v>
      </c>
      <c r="F5028" t="str">
        <f t="shared" si="472"/>
        <v>1505</v>
      </c>
      <c r="G5028" t="s">
        <v>312</v>
      </c>
      <c r="H5028" t="s">
        <v>313</v>
      </c>
      <c r="I5028" s="91"/>
      <c r="J5028" s="91"/>
      <c r="K5028" s="91"/>
      <c r="L5028" s="91"/>
      <c r="M5028" s="91">
        <v>402.68</v>
      </c>
      <c r="N5028" s="91">
        <v>977.93</v>
      </c>
      <c r="O5028" s="91">
        <v>306.8</v>
      </c>
      <c r="P5028" s="91"/>
      <c r="Q5028" s="91"/>
      <c r="R5028" s="91"/>
      <c r="S5028" s="91">
        <v>306.8</v>
      </c>
      <c r="T5028" s="91">
        <v>4180.1499999999996</v>
      </c>
      <c r="U5028" s="91">
        <f t="shared" si="473"/>
        <v>6174.36</v>
      </c>
      <c r="V5028" s="82" t="str">
        <f t="shared" si="471"/>
        <v>460101505921</v>
      </c>
      <c r="W5028" s="83">
        <f>VLOOKUP(V5028,Factors!$E$6:$H$5950,4,FALSE)</f>
        <v>0.1124</v>
      </c>
      <c r="X5028" t="str">
        <f>VLOOKUP(V5028,Factors!$E$6:$F$5950,2,FALSE)</f>
        <v>3-factor</v>
      </c>
      <c r="Y5028" s="92">
        <f t="shared" si="474"/>
        <v>693.998064</v>
      </c>
      <c r="Z5028" s="92">
        <f t="shared" si="475"/>
        <v>5480.3619359999993</v>
      </c>
      <c r="AA5028" s="92">
        <f t="shared" si="476"/>
        <v>6174.36</v>
      </c>
    </row>
    <row r="5029" spans="1:27" x14ac:dyDescent="0.25">
      <c r="A5029" t="s">
        <v>866</v>
      </c>
      <c r="B5029" t="s">
        <v>847</v>
      </c>
      <c r="C5029" t="s">
        <v>848</v>
      </c>
      <c r="D5029" t="s">
        <v>867</v>
      </c>
      <c r="E5029" t="s">
        <v>868</v>
      </c>
      <c r="F5029" t="str">
        <f t="shared" si="472"/>
        <v>1505</v>
      </c>
      <c r="G5029" t="s">
        <v>71</v>
      </c>
      <c r="H5029" t="s">
        <v>72</v>
      </c>
      <c r="I5029" s="91">
        <v>35.06</v>
      </c>
      <c r="J5029" s="91"/>
      <c r="K5029" s="91">
        <v>772.68</v>
      </c>
      <c r="L5029" s="91">
        <v>44.57</v>
      </c>
      <c r="M5029" s="91"/>
      <c r="N5029" s="91">
        <v>352.54</v>
      </c>
      <c r="O5029" s="91"/>
      <c r="P5029" s="91">
        <v>60.25</v>
      </c>
      <c r="Q5029" s="91"/>
      <c r="R5029" s="91">
        <v>30.22</v>
      </c>
      <c r="S5029" s="91"/>
      <c r="T5029" s="91">
        <v>30.5</v>
      </c>
      <c r="U5029" s="91">
        <f t="shared" si="473"/>
        <v>1325.8200000000002</v>
      </c>
      <c r="V5029" s="82" t="str">
        <f t="shared" si="471"/>
        <v>460101505921</v>
      </c>
      <c r="W5029" s="83">
        <f>VLOOKUP(V5029,Factors!$E$6:$H$5950,4,FALSE)</f>
        <v>0.1124</v>
      </c>
      <c r="X5029" t="str">
        <f>VLOOKUP(V5029,Factors!$E$6:$F$5950,2,FALSE)</f>
        <v>3-factor</v>
      </c>
      <c r="Y5029" s="92">
        <f t="shared" si="474"/>
        <v>149.02216800000002</v>
      </c>
      <c r="Z5029" s="92">
        <f t="shared" si="475"/>
        <v>1176.7978320000002</v>
      </c>
      <c r="AA5029" s="92">
        <f t="shared" si="476"/>
        <v>1325.8200000000002</v>
      </c>
    </row>
    <row r="5030" spans="1:27" x14ac:dyDescent="0.25">
      <c r="A5030" t="s">
        <v>866</v>
      </c>
      <c r="B5030" t="s">
        <v>847</v>
      </c>
      <c r="C5030" t="s">
        <v>848</v>
      </c>
      <c r="D5030" t="s">
        <v>867</v>
      </c>
      <c r="E5030" t="s">
        <v>868</v>
      </c>
      <c r="F5030" t="str">
        <f t="shared" si="472"/>
        <v>1505</v>
      </c>
      <c r="G5030" t="s">
        <v>98</v>
      </c>
      <c r="H5030" t="s">
        <v>99</v>
      </c>
      <c r="I5030" s="91"/>
      <c r="J5030" s="91"/>
      <c r="K5030" s="91">
        <v>395.94</v>
      </c>
      <c r="L5030" s="91"/>
      <c r="M5030" s="91"/>
      <c r="N5030" s="91"/>
      <c r="O5030" s="91"/>
      <c r="P5030" s="91">
        <v>1028.52</v>
      </c>
      <c r="Q5030" s="91">
        <v>24.76</v>
      </c>
      <c r="R5030" s="91"/>
      <c r="S5030" s="91"/>
      <c r="T5030" s="91"/>
      <c r="U5030" s="91">
        <f t="shared" si="473"/>
        <v>1449.22</v>
      </c>
      <c r="V5030" s="82" t="str">
        <f t="shared" si="471"/>
        <v>460101505921</v>
      </c>
      <c r="W5030" s="83">
        <f>VLOOKUP(V5030,Factors!$E$6:$H$5950,4,FALSE)</f>
        <v>0.1124</v>
      </c>
      <c r="X5030" t="str">
        <f>VLOOKUP(V5030,Factors!$E$6:$F$5950,2,FALSE)</f>
        <v>3-factor</v>
      </c>
      <c r="Y5030" s="92">
        <f t="shared" si="474"/>
        <v>162.89232799999999</v>
      </c>
      <c r="Z5030" s="92">
        <f t="shared" si="475"/>
        <v>1286.3276720000001</v>
      </c>
      <c r="AA5030" s="92">
        <f t="shared" si="476"/>
        <v>1449.22</v>
      </c>
    </row>
    <row r="5031" spans="1:27" x14ac:dyDescent="0.25">
      <c r="A5031" t="s">
        <v>866</v>
      </c>
      <c r="B5031" t="s">
        <v>847</v>
      </c>
      <c r="C5031" t="s">
        <v>848</v>
      </c>
      <c r="D5031" t="s">
        <v>867</v>
      </c>
      <c r="E5031" t="s">
        <v>868</v>
      </c>
      <c r="F5031" t="str">
        <f t="shared" si="472"/>
        <v>1505</v>
      </c>
      <c r="G5031" t="s">
        <v>136</v>
      </c>
      <c r="H5031" t="s">
        <v>137</v>
      </c>
      <c r="I5031" s="91">
        <v>8</v>
      </c>
      <c r="J5031" s="91"/>
      <c r="K5031" s="91"/>
      <c r="L5031" s="91"/>
      <c r="M5031" s="91"/>
      <c r="N5031" s="91">
        <v>4</v>
      </c>
      <c r="O5031" s="91"/>
      <c r="P5031" s="91">
        <v>4.0999999999999996</v>
      </c>
      <c r="Q5031" s="91"/>
      <c r="R5031" s="91"/>
      <c r="S5031" s="91"/>
      <c r="T5031" s="91"/>
      <c r="U5031" s="91">
        <f t="shared" si="473"/>
        <v>16.100000000000001</v>
      </c>
      <c r="V5031" s="82" t="str">
        <f t="shared" si="471"/>
        <v>460101505921</v>
      </c>
      <c r="W5031" s="83">
        <f>VLOOKUP(V5031,Factors!$E$6:$H$5950,4,FALSE)</f>
        <v>0.1124</v>
      </c>
      <c r="X5031" t="str">
        <f>VLOOKUP(V5031,Factors!$E$6:$F$5950,2,FALSE)</f>
        <v>3-factor</v>
      </c>
      <c r="Y5031" s="92">
        <f t="shared" si="474"/>
        <v>1.8096400000000001</v>
      </c>
      <c r="Z5031" s="92">
        <f t="shared" si="475"/>
        <v>14.290360000000002</v>
      </c>
      <c r="AA5031" s="92">
        <f t="shared" si="476"/>
        <v>16.100000000000001</v>
      </c>
    </row>
    <row r="5032" spans="1:27" x14ac:dyDescent="0.25">
      <c r="A5032" t="s">
        <v>866</v>
      </c>
      <c r="B5032" t="s">
        <v>847</v>
      </c>
      <c r="C5032" t="s">
        <v>848</v>
      </c>
      <c r="D5032" t="s">
        <v>867</v>
      </c>
      <c r="E5032" t="s">
        <v>868</v>
      </c>
      <c r="F5032" t="str">
        <f t="shared" si="472"/>
        <v>1505</v>
      </c>
      <c r="G5032" t="s">
        <v>998</v>
      </c>
      <c r="H5032" t="s">
        <v>999</v>
      </c>
      <c r="I5032" s="91"/>
      <c r="J5032" s="91"/>
      <c r="K5032" s="91"/>
      <c r="L5032" s="91"/>
      <c r="M5032" s="91"/>
      <c r="N5032" s="91"/>
      <c r="O5032" s="91"/>
      <c r="P5032" s="91"/>
      <c r="Q5032" s="91">
        <v>12000</v>
      </c>
      <c r="R5032" s="91">
        <v>-575</v>
      </c>
      <c r="S5032" s="91">
        <v>-6000</v>
      </c>
      <c r="T5032" s="91"/>
      <c r="U5032" s="91">
        <f t="shared" si="473"/>
        <v>5425</v>
      </c>
      <c r="V5032" s="82" t="str">
        <f t="shared" si="471"/>
        <v>460101505921</v>
      </c>
      <c r="W5032" s="83">
        <f>VLOOKUP(V5032,Factors!$E$6:$H$5950,4,FALSE)</f>
        <v>0.1124</v>
      </c>
      <c r="X5032" t="str">
        <f>VLOOKUP(V5032,Factors!$E$6:$F$5950,2,FALSE)</f>
        <v>3-factor</v>
      </c>
      <c r="Y5032" s="92">
        <f t="shared" si="474"/>
        <v>609.77</v>
      </c>
      <c r="Z5032" s="92">
        <f t="shared" si="475"/>
        <v>4815.2299999999996</v>
      </c>
      <c r="AA5032" s="92">
        <f t="shared" si="476"/>
        <v>5425</v>
      </c>
    </row>
    <row r="5033" spans="1:27" x14ac:dyDescent="0.25">
      <c r="A5033" t="s">
        <v>866</v>
      </c>
      <c r="B5033" t="s">
        <v>847</v>
      </c>
      <c r="C5033" t="s">
        <v>848</v>
      </c>
      <c r="D5033" t="s">
        <v>867</v>
      </c>
      <c r="E5033" t="s">
        <v>868</v>
      </c>
      <c r="F5033" t="str">
        <f t="shared" si="472"/>
        <v>1505</v>
      </c>
      <c r="G5033" t="s">
        <v>144</v>
      </c>
      <c r="H5033" t="s">
        <v>145</v>
      </c>
      <c r="I5033" s="91">
        <v>300</v>
      </c>
      <c r="J5033" s="91">
        <v>43.75</v>
      </c>
      <c r="K5033" s="91">
        <v>322.67</v>
      </c>
      <c r="L5033" s="91"/>
      <c r="M5033" s="91"/>
      <c r="N5033" s="91"/>
      <c r="O5033" s="91"/>
      <c r="P5033" s="91">
        <v>1034.93</v>
      </c>
      <c r="Q5033" s="91">
        <v>75.66</v>
      </c>
      <c r="R5033" s="91">
        <v>194.46</v>
      </c>
      <c r="S5033" s="91"/>
      <c r="T5033" s="91">
        <v>6898.28</v>
      </c>
      <c r="U5033" s="91">
        <f t="shared" si="473"/>
        <v>8869.75</v>
      </c>
      <c r="V5033" s="82" t="str">
        <f t="shared" si="471"/>
        <v>460101505921</v>
      </c>
      <c r="W5033" s="83">
        <f>VLOOKUP(V5033,Factors!$E$6:$H$5950,4,FALSE)</f>
        <v>0.1124</v>
      </c>
      <c r="X5033" t="str">
        <f>VLOOKUP(V5033,Factors!$E$6:$F$5950,2,FALSE)</f>
        <v>3-factor</v>
      </c>
      <c r="Y5033" s="92">
        <f t="shared" si="474"/>
        <v>996.95989999999995</v>
      </c>
      <c r="Z5033" s="92">
        <f t="shared" si="475"/>
        <v>7872.7901000000002</v>
      </c>
      <c r="AA5033" s="92">
        <f t="shared" si="476"/>
        <v>8869.75</v>
      </c>
    </row>
    <row r="5034" spans="1:27" x14ac:dyDescent="0.25">
      <c r="A5034" t="s">
        <v>866</v>
      </c>
      <c r="B5034" t="s">
        <v>847</v>
      </c>
      <c r="C5034" t="s">
        <v>848</v>
      </c>
      <c r="D5034" t="s">
        <v>867</v>
      </c>
      <c r="E5034" t="s">
        <v>868</v>
      </c>
      <c r="F5034" t="str">
        <f t="shared" si="472"/>
        <v>1505</v>
      </c>
      <c r="G5034" t="s">
        <v>148</v>
      </c>
      <c r="H5034" t="s">
        <v>149</v>
      </c>
      <c r="I5034" s="91"/>
      <c r="J5034" s="91"/>
      <c r="K5034" s="91"/>
      <c r="L5034" s="91"/>
      <c r="M5034" s="91"/>
      <c r="N5034" s="91"/>
      <c r="O5034" s="91"/>
      <c r="P5034" s="91"/>
      <c r="Q5034" s="91"/>
      <c r="R5034" s="91">
        <v>8458.11</v>
      </c>
      <c r="S5034" s="91"/>
      <c r="T5034" s="91"/>
      <c r="U5034" s="91">
        <f t="shared" si="473"/>
        <v>8458.11</v>
      </c>
      <c r="V5034" s="82" t="str">
        <f t="shared" si="471"/>
        <v>460101505921</v>
      </c>
      <c r="W5034" s="83">
        <f>VLOOKUP(V5034,Factors!$E$6:$H$5950,4,FALSE)</f>
        <v>0.1124</v>
      </c>
      <c r="X5034" t="str">
        <f>VLOOKUP(V5034,Factors!$E$6:$F$5950,2,FALSE)</f>
        <v>3-factor</v>
      </c>
      <c r="Y5034" s="92">
        <f t="shared" si="474"/>
        <v>950.69156400000008</v>
      </c>
      <c r="Z5034" s="92">
        <f t="shared" si="475"/>
        <v>7507.4184360000008</v>
      </c>
      <c r="AA5034" s="92">
        <f t="shared" si="476"/>
        <v>8458.11</v>
      </c>
    </row>
    <row r="5035" spans="1:27" x14ac:dyDescent="0.25">
      <c r="A5035" t="s">
        <v>866</v>
      </c>
      <c r="B5035" t="s">
        <v>847</v>
      </c>
      <c r="C5035" t="s">
        <v>848</v>
      </c>
      <c r="D5035" t="s">
        <v>1000</v>
      </c>
      <c r="E5035" t="s">
        <v>1001</v>
      </c>
      <c r="F5035" t="str">
        <f t="shared" si="472"/>
        <v>2930</v>
      </c>
      <c r="G5035" t="s">
        <v>998</v>
      </c>
      <c r="H5035" t="s">
        <v>999</v>
      </c>
      <c r="I5035" s="91">
        <v>416.11</v>
      </c>
      <c r="J5035" s="91">
        <v>186.89</v>
      </c>
      <c r="K5035" s="91">
        <v>-192.05</v>
      </c>
      <c r="L5035" s="91">
        <v>0</v>
      </c>
      <c r="M5035" s="91">
        <v>347.5</v>
      </c>
      <c r="N5035" s="91">
        <v>0</v>
      </c>
      <c r="O5035" s="91">
        <v>0</v>
      </c>
      <c r="P5035" s="91">
        <v>0</v>
      </c>
      <c r="Q5035" s="91">
        <v>0</v>
      </c>
      <c r="R5035" s="91">
        <v>0</v>
      </c>
      <c r="S5035" s="91">
        <v>12175</v>
      </c>
      <c r="T5035" s="91">
        <v>11778.05</v>
      </c>
      <c r="U5035" s="91">
        <f t="shared" si="473"/>
        <v>24711.5</v>
      </c>
      <c r="V5035" s="82" t="str">
        <f t="shared" si="471"/>
        <v>460102930921</v>
      </c>
      <c r="W5035" s="83">
        <f>VLOOKUP(V5035,Factors!$E$6:$H$5950,4,FALSE)</f>
        <v>0.1124</v>
      </c>
      <c r="X5035" t="str">
        <f>VLOOKUP(V5035,Factors!$E$6:$F$5950,2,FALSE)</f>
        <v>3-factor</v>
      </c>
      <c r="Y5035" s="92">
        <f t="shared" si="474"/>
        <v>2777.5726</v>
      </c>
      <c r="Z5035" s="92">
        <f t="shared" si="475"/>
        <v>21933.9274</v>
      </c>
      <c r="AA5035" s="92">
        <f t="shared" si="476"/>
        <v>24711.5</v>
      </c>
    </row>
    <row r="5036" spans="1:27" x14ac:dyDescent="0.25">
      <c r="A5036" t="s">
        <v>866</v>
      </c>
      <c r="B5036" t="s">
        <v>847</v>
      </c>
      <c r="C5036" t="s">
        <v>848</v>
      </c>
      <c r="D5036" t="s">
        <v>869</v>
      </c>
      <c r="E5036" t="s">
        <v>870</v>
      </c>
      <c r="F5036" t="str">
        <f t="shared" si="472"/>
        <v>2966</v>
      </c>
      <c r="G5036" t="s">
        <v>144</v>
      </c>
      <c r="H5036" t="s">
        <v>145</v>
      </c>
      <c r="I5036" s="91">
        <v>-824.48</v>
      </c>
      <c r="J5036" s="91"/>
      <c r="K5036" s="91"/>
      <c r="L5036" s="91"/>
      <c r="M5036" s="91"/>
      <c r="N5036" s="91"/>
      <c r="O5036" s="91"/>
      <c r="P5036" s="91">
        <v>817.57</v>
      </c>
      <c r="Q5036" s="91"/>
      <c r="R5036" s="91">
        <v>69.87</v>
      </c>
      <c r="S5036" s="91"/>
      <c r="T5036" s="91"/>
      <c r="U5036" s="91">
        <f t="shared" si="473"/>
        <v>62.960000000000036</v>
      </c>
      <c r="V5036" s="82" t="str">
        <f t="shared" si="471"/>
        <v>460102966921</v>
      </c>
      <c r="W5036" s="83">
        <f>VLOOKUP(V5036,Factors!$E$6:$H$5950,4,FALSE)</f>
        <v>0.1124</v>
      </c>
      <c r="X5036" t="str">
        <f>VLOOKUP(V5036,Factors!$E$6:$F$5950,2,FALSE)</f>
        <v>3-factor</v>
      </c>
      <c r="Y5036" s="92">
        <f t="shared" si="474"/>
        <v>7.0767040000000039</v>
      </c>
      <c r="Z5036" s="92">
        <f t="shared" si="475"/>
        <v>55.88329600000003</v>
      </c>
      <c r="AA5036" s="92">
        <f t="shared" si="476"/>
        <v>62.960000000000036</v>
      </c>
    </row>
    <row r="5037" spans="1:27" x14ac:dyDescent="0.25">
      <c r="A5037" t="s">
        <v>866</v>
      </c>
      <c r="B5037" t="s">
        <v>847</v>
      </c>
      <c r="C5037" t="s">
        <v>848</v>
      </c>
      <c r="D5037" t="s">
        <v>1002</v>
      </c>
      <c r="E5037" t="s">
        <v>1003</v>
      </c>
      <c r="F5037" t="str">
        <f t="shared" si="472"/>
        <v>4320</v>
      </c>
      <c r="G5037" t="s">
        <v>102</v>
      </c>
      <c r="H5037" t="s">
        <v>103</v>
      </c>
      <c r="I5037" s="91">
        <v>48.91</v>
      </c>
      <c r="J5037" s="91"/>
      <c r="K5037" s="91"/>
      <c r="L5037" s="91"/>
      <c r="M5037" s="91"/>
      <c r="N5037" s="91"/>
      <c r="O5037" s="91"/>
      <c r="P5037" s="91"/>
      <c r="Q5037" s="91"/>
      <c r="R5037" s="91"/>
      <c r="S5037" s="91"/>
      <c r="T5037" s="91"/>
      <c r="U5037" s="91">
        <f t="shared" si="473"/>
        <v>48.91</v>
      </c>
      <c r="V5037" s="82" t="str">
        <f t="shared" si="471"/>
        <v>460104320921</v>
      </c>
      <c r="W5037" s="83">
        <f>VLOOKUP(V5037,Factors!$E$6:$H$5950,4,FALSE)</f>
        <v>0.1124</v>
      </c>
      <c r="X5037" t="str">
        <f>VLOOKUP(V5037,Factors!$E$6:$F$5950,2,FALSE)</f>
        <v>3-factor</v>
      </c>
      <c r="Y5037" s="92">
        <f t="shared" si="474"/>
        <v>5.497484</v>
      </c>
      <c r="Z5037" s="92">
        <f t="shared" si="475"/>
        <v>43.412515999999997</v>
      </c>
      <c r="AA5037" s="92">
        <f t="shared" si="476"/>
        <v>48.91</v>
      </c>
    </row>
    <row r="5038" spans="1:27" x14ac:dyDescent="0.25">
      <c r="A5038" t="s">
        <v>866</v>
      </c>
      <c r="B5038" t="s">
        <v>847</v>
      </c>
      <c r="C5038" t="s">
        <v>848</v>
      </c>
      <c r="D5038" t="s">
        <v>1002</v>
      </c>
      <c r="E5038" t="s">
        <v>1003</v>
      </c>
      <c r="F5038" t="str">
        <f t="shared" si="472"/>
        <v>4320</v>
      </c>
      <c r="G5038" t="s">
        <v>144</v>
      </c>
      <c r="H5038" t="s">
        <v>145</v>
      </c>
      <c r="I5038" s="91">
        <v>-13729.62</v>
      </c>
      <c r="J5038" s="91"/>
      <c r="K5038" s="91"/>
      <c r="L5038" s="91"/>
      <c r="M5038" s="91"/>
      <c r="N5038" s="91"/>
      <c r="O5038" s="91"/>
      <c r="P5038" s="91"/>
      <c r="Q5038" s="91"/>
      <c r="R5038" s="91"/>
      <c r="S5038" s="91"/>
      <c r="T5038" s="91"/>
      <c r="U5038" s="91">
        <f t="shared" si="473"/>
        <v>-13729.62</v>
      </c>
      <c r="V5038" s="82" t="str">
        <f t="shared" si="471"/>
        <v>460104320921</v>
      </c>
      <c r="W5038" s="83">
        <f>VLOOKUP(V5038,Factors!$E$6:$H$5950,4,FALSE)</f>
        <v>0.1124</v>
      </c>
      <c r="X5038" t="str">
        <f>VLOOKUP(V5038,Factors!$E$6:$F$5950,2,FALSE)</f>
        <v>3-factor</v>
      </c>
      <c r="Y5038" s="92">
        <f t="shared" si="474"/>
        <v>-1543.209288</v>
      </c>
      <c r="Z5038" s="92">
        <f t="shared" si="475"/>
        <v>-12186.410712000001</v>
      </c>
      <c r="AA5038" s="92">
        <f t="shared" si="476"/>
        <v>-13729.62</v>
      </c>
    </row>
    <row r="5039" spans="1:27" x14ac:dyDescent="0.25">
      <c r="A5039" t="s">
        <v>866</v>
      </c>
      <c r="B5039" t="s">
        <v>847</v>
      </c>
      <c r="C5039" t="s">
        <v>848</v>
      </c>
      <c r="D5039" t="s">
        <v>1002</v>
      </c>
      <c r="E5039" t="s">
        <v>1003</v>
      </c>
      <c r="F5039" t="str">
        <f t="shared" si="472"/>
        <v>4320</v>
      </c>
      <c r="G5039" t="s">
        <v>217</v>
      </c>
      <c r="H5039" t="s">
        <v>218</v>
      </c>
      <c r="I5039" s="91"/>
      <c r="J5039" s="91"/>
      <c r="K5039" s="91"/>
      <c r="L5039" s="91"/>
      <c r="M5039" s="91"/>
      <c r="N5039" s="91"/>
      <c r="O5039" s="91"/>
      <c r="P5039" s="91"/>
      <c r="Q5039" s="91"/>
      <c r="R5039" s="91">
        <v>968</v>
      </c>
      <c r="S5039" s="91"/>
      <c r="T5039" s="91"/>
      <c r="U5039" s="91">
        <f t="shared" si="473"/>
        <v>968</v>
      </c>
      <c r="V5039" s="82" t="str">
        <f t="shared" si="471"/>
        <v>460104320921</v>
      </c>
      <c r="W5039" s="83">
        <f>VLOOKUP(V5039,Factors!$E$6:$H$5950,4,FALSE)</f>
        <v>0.1124</v>
      </c>
      <c r="X5039" t="str">
        <f>VLOOKUP(V5039,Factors!$E$6:$F$5950,2,FALSE)</f>
        <v>3-factor</v>
      </c>
      <c r="Y5039" s="92">
        <f t="shared" si="474"/>
        <v>108.8032</v>
      </c>
      <c r="Z5039" s="92">
        <f t="shared" si="475"/>
        <v>859.19679999999994</v>
      </c>
      <c r="AA5039" s="92">
        <f t="shared" si="476"/>
        <v>968</v>
      </c>
    </row>
    <row r="5040" spans="1:27" x14ac:dyDescent="0.25">
      <c r="A5040" t="s">
        <v>866</v>
      </c>
      <c r="B5040" t="s">
        <v>1004</v>
      </c>
      <c r="C5040" t="s">
        <v>1005</v>
      </c>
      <c r="D5040" t="s">
        <v>867</v>
      </c>
      <c r="E5040" t="s">
        <v>868</v>
      </c>
      <c r="F5040" t="str">
        <f t="shared" si="472"/>
        <v>1505</v>
      </c>
      <c r="G5040" t="s">
        <v>122</v>
      </c>
      <c r="H5040" t="s">
        <v>123</v>
      </c>
      <c r="I5040" s="91"/>
      <c r="J5040" s="91"/>
      <c r="K5040" s="91"/>
      <c r="L5040" s="91"/>
      <c r="M5040" s="91"/>
      <c r="N5040" s="91"/>
      <c r="O5040" s="91"/>
      <c r="P5040" s="91"/>
      <c r="Q5040" s="91"/>
      <c r="R5040" s="91"/>
      <c r="S5040" s="91">
        <v>36.99</v>
      </c>
      <c r="T5040" s="91">
        <v>36.99</v>
      </c>
      <c r="U5040" s="91">
        <f t="shared" si="473"/>
        <v>73.98</v>
      </c>
      <c r="V5040" s="82" t="str">
        <f t="shared" si="471"/>
        <v>460201505921</v>
      </c>
      <c r="W5040" s="83">
        <f>VLOOKUP(V5040,Factors!$E$6:$H$5950,4,FALSE)</f>
        <v>0.1124</v>
      </c>
      <c r="X5040" t="str">
        <f>VLOOKUP(V5040,Factors!$E$6:$F$5950,2,FALSE)</f>
        <v>3-factor</v>
      </c>
      <c r="Y5040" s="92">
        <f t="shared" si="474"/>
        <v>8.3153520000000007</v>
      </c>
      <c r="Z5040" s="92">
        <f t="shared" si="475"/>
        <v>65.664648</v>
      </c>
      <c r="AA5040" s="92">
        <f t="shared" si="476"/>
        <v>73.98</v>
      </c>
    </row>
    <row r="5041" spans="1:27" x14ac:dyDescent="0.25">
      <c r="A5041" t="s">
        <v>866</v>
      </c>
      <c r="B5041" t="s">
        <v>1004</v>
      </c>
      <c r="C5041" t="s">
        <v>1005</v>
      </c>
      <c r="D5041" t="s">
        <v>867</v>
      </c>
      <c r="E5041" t="s">
        <v>868</v>
      </c>
      <c r="F5041" t="str">
        <f t="shared" si="472"/>
        <v>1505</v>
      </c>
      <c r="G5041" t="s">
        <v>312</v>
      </c>
      <c r="H5041" t="s">
        <v>313</v>
      </c>
      <c r="I5041" s="91">
        <v>1265.55</v>
      </c>
      <c r="J5041" s="91">
        <v>843.7</v>
      </c>
      <c r="K5041" s="91">
        <v>230.05</v>
      </c>
      <c r="L5041" s="91">
        <v>690.3</v>
      </c>
      <c r="M5041" s="91"/>
      <c r="N5041" s="91"/>
      <c r="O5041" s="91"/>
      <c r="P5041" s="91">
        <v>4095.61</v>
      </c>
      <c r="Q5041" s="91">
        <v>4256.8500000000004</v>
      </c>
      <c r="R5041" s="91">
        <v>7919.28</v>
      </c>
      <c r="S5041" s="91">
        <v>-1514.82</v>
      </c>
      <c r="T5041" s="91">
        <v>2396.88</v>
      </c>
      <c r="U5041" s="91">
        <f t="shared" si="473"/>
        <v>20183.400000000001</v>
      </c>
      <c r="V5041" s="82" t="str">
        <f t="shared" si="471"/>
        <v>460201505921</v>
      </c>
      <c r="W5041" s="83">
        <f>VLOOKUP(V5041,Factors!$E$6:$H$5950,4,FALSE)</f>
        <v>0.1124</v>
      </c>
      <c r="X5041" t="str">
        <f>VLOOKUP(V5041,Factors!$E$6:$F$5950,2,FALSE)</f>
        <v>3-factor</v>
      </c>
      <c r="Y5041" s="92">
        <f t="shared" si="474"/>
        <v>2268.6141600000001</v>
      </c>
      <c r="Z5041" s="92">
        <f t="shared" si="475"/>
        <v>17914.78584</v>
      </c>
      <c r="AA5041" s="92">
        <f t="shared" si="476"/>
        <v>20183.400000000001</v>
      </c>
    </row>
    <row r="5042" spans="1:27" x14ac:dyDescent="0.25">
      <c r="A5042" t="s">
        <v>866</v>
      </c>
      <c r="B5042" t="s">
        <v>1004</v>
      </c>
      <c r="C5042" t="s">
        <v>1005</v>
      </c>
      <c r="D5042" t="s">
        <v>867</v>
      </c>
      <c r="E5042" t="s">
        <v>868</v>
      </c>
      <c r="F5042" t="str">
        <f t="shared" si="472"/>
        <v>1505</v>
      </c>
      <c r="G5042" t="s">
        <v>44</v>
      </c>
      <c r="H5042" t="s">
        <v>45</v>
      </c>
      <c r="I5042" s="91"/>
      <c r="J5042" s="91"/>
      <c r="K5042" s="91"/>
      <c r="L5042" s="91"/>
      <c r="M5042" s="91"/>
      <c r="N5042" s="91"/>
      <c r="O5042" s="91"/>
      <c r="P5042" s="91"/>
      <c r="Q5042" s="91"/>
      <c r="R5042" s="91"/>
      <c r="S5042" s="91"/>
      <c r="T5042" s="91">
        <v>858</v>
      </c>
      <c r="U5042" s="91">
        <f t="shared" si="473"/>
        <v>858</v>
      </c>
      <c r="V5042" s="82" t="str">
        <f t="shared" si="471"/>
        <v>460201505921</v>
      </c>
      <c r="W5042" s="83">
        <f>VLOOKUP(V5042,Factors!$E$6:$H$5950,4,FALSE)</f>
        <v>0.1124</v>
      </c>
      <c r="X5042" t="str">
        <f>VLOOKUP(V5042,Factors!$E$6:$F$5950,2,FALSE)</f>
        <v>3-factor</v>
      </c>
      <c r="Y5042" s="92">
        <f t="shared" si="474"/>
        <v>96.4392</v>
      </c>
      <c r="Z5042" s="92">
        <f t="shared" si="475"/>
        <v>761.56079999999997</v>
      </c>
      <c r="AA5042" s="92">
        <f t="shared" si="476"/>
        <v>858</v>
      </c>
    </row>
    <row r="5043" spans="1:27" x14ac:dyDescent="0.25">
      <c r="A5043" t="s">
        <v>866</v>
      </c>
      <c r="B5043" t="s">
        <v>1004</v>
      </c>
      <c r="C5043" t="s">
        <v>1005</v>
      </c>
      <c r="D5043" t="s">
        <v>867</v>
      </c>
      <c r="E5043" t="s">
        <v>868</v>
      </c>
      <c r="F5043" t="str">
        <f t="shared" si="472"/>
        <v>1505</v>
      </c>
      <c r="G5043" t="s">
        <v>98</v>
      </c>
      <c r="H5043" t="s">
        <v>99</v>
      </c>
      <c r="I5043" s="91"/>
      <c r="J5043" s="91"/>
      <c r="K5043" s="91"/>
      <c r="L5043" s="91"/>
      <c r="M5043" s="91"/>
      <c r="N5043" s="91"/>
      <c r="O5043" s="91"/>
      <c r="P5043" s="91"/>
      <c r="Q5043" s="91"/>
      <c r="R5043" s="91"/>
      <c r="S5043" s="91"/>
      <c r="T5043" s="91">
        <v>63.54</v>
      </c>
      <c r="U5043" s="91">
        <f t="shared" si="473"/>
        <v>63.54</v>
      </c>
      <c r="V5043" s="82" t="str">
        <f t="shared" si="471"/>
        <v>460201505921</v>
      </c>
      <c r="W5043" s="83">
        <f>VLOOKUP(V5043,Factors!$E$6:$H$5950,4,FALSE)</f>
        <v>0.1124</v>
      </c>
      <c r="X5043" t="str">
        <f>VLOOKUP(V5043,Factors!$E$6:$F$5950,2,FALSE)</f>
        <v>3-factor</v>
      </c>
      <c r="Y5043" s="92">
        <f t="shared" si="474"/>
        <v>7.141896</v>
      </c>
      <c r="Z5043" s="92">
        <f t="shared" si="475"/>
        <v>56.398103999999996</v>
      </c>
      <c r="AA5043" s="92">
        <f t="shared" si="476"/>
        <v>63.54</v>
      </c>
    </row>
    <row r="5044" spans="1:27" x14ac:dyDescent="0.25">
      <c r="A5044" t="s">
        <v>866</v>
      </c>
      <c r="B5044" t="s">
        <v>1004</v>
      </c>
      <c r="C5044" t="s">
        <v>1005</v>
      </c>
      <c r="D5044" t="s">
        <v>867</v>
      </c>
      <c r="E5044" t="s">
        <v>868</v>
      </c>
      <c r="F5044" t="str">
        <f t="shared" si="472"/>
        <v>1505</v>
      </c>
      <c r="G5044" t="s">
        <v>215</v>
      </c>
      <c r="H5044" t="s">
        <v>216</v>
      </c>
      <c r="I5044" s="91"/>
      <c r="J5044" s="91"/>
      <c r="K5044" s="91"/>
      <c r="L5044" s="91"/>
      <c r="M5044" s="91"/>
      <c r="N5044" s="91"/>
      <c r="O5044" s="91"/>
      <c r="P5044" s="91"/>
      <c r="Q5044" s="91"/>
      <c r="R5044" s="91">
        <v>73.98</v>
      </c>
      <c r="S5044" s="91"/>
      <c r="T5044" s="91"/>
      <c r="U5044" s="91">
        <f t="shared" si="473"/>
        <v>73.98</v>
      </c>
      <c r="V5044" s="82" t="str">
        <f t="shared" si="471"/>
        <v>460201505921</v>
      </c>
      <c r="W5044" s="83">
        <f>VLOOKUP(V5044,Factors!$E$6:$H$5950,4,FALSE)</f>
        <v>0.1124</v>
      </c>
      <c r="X5044" t="str">
        <f>VLOOKUP(V5044,Factors!$E$6:$F$5950,2,FALSE)</f>
        <v>3-factor</v>
      </c>
      <c r="Y5044" s="92">
        <f t="shared" si="474"/>
        <v>8.3153520000000007</v>
      </c>
      <c r="Z5044" s="92">
        <f t="shared" si="475"/>
        <v>65.664648</v>
      </c>
      <c r="AA5044" s="92">
        <f t="shared" si="476"/>
        <v>73.98</v>
      </c>
    </row>
    <row r="5045" spans="1:27" x14ac:dyDescent="0.25">
      <c r="A5045" t="s">
        <v>866</v>
      </c>
      <c r="B5045" t="s">
        <v>1004</v>
      </c>
      <c r="C5045" t="s">
        <v>1005</v>
      </c>
      <c r="D5045" t="s">
        <v>869</v>
      </c>
      <c r="E5045" t="s">
        <v>870</v>
      </c>
      <c r="F5045" t="str">
        <f t="shared" si="472"/>
        <v>2966</v>
      </c>
      <c r="G5045" t="s">
        <v>71</v>
      </c>
      <c r="H5045" t="s">
        <v>72</v>
      </c>
      <c r="I5045" s="91"/>
      <c r="J5045" s="91"/>
      <c r="K5045" s="91">
        <v>1500</v>
      </c>
      <c r="L5045" s="91">
        <v>-1500</v>
      </c>
      <c r="M5045" s="91"/>
      <c r="N5045" s="91"/>
      <c r="O5045" s="91"/>
      <c r="P5045" s="91"/>
      <c r="Q5045" s="91"/>
      <c r="R5045" s="91"/>
      <c r="S5045" s="91"/>
      <c r="T5045" s="91"/>
      <c r="U5045" s="91">
        <f t="shared" si="473"/>
        <v>0</v>
      </c>
      <c r="V5045" s="82" t="str">
        <f t="shared" si="471"/>
        <v>460202966921</v>
      </c>
      <c r="W5045" s="83">
        <f>VLOOKUP(V5045,Factors!$E$6:$H$5950,4,FALSE)</f>
        <v>0.1124</v>
      </c>
      <c r="X5045" t="str">
        <f>VLOOKUP(V5045,Factors!$E$6:$F$5950,2,FALSE)</f>
        <v>3-FACTOR</v>
      </c>
      <c r="Y5045" s="92">
        <f t="shared" si="474"/>
        <v>0</v>
      </c>
      <c r="Z5045" s="92">
        <f t="shared" si="475"/>
        <v>0</v>
      </c>
      <c r="AA5045" s="92">
        <f t="shared" si="476"/>
        <v>0</v>
      </c>
    </row>
    <row r="5046" spans="1:27" x14ac:dyDescent="0.25">
      <c r="A5046" t="s">
        <v>866</v>
      </c>
      <c r="B5046" t="s">
        <v>1006</v>
      </c>
      <c r="C5046" t="s">
        <v>1007</v>
      </c>
      <c r="D5046" t="s">
        <v>867</v>
      </c>
      <c r="E5046" t="s">
        <v>868</v>
      </c>
      <c r="F5046" t="str">
        <f t="shared" si="472"/>
        <v>1505</v>
      </c>
      <c r="G5046" t="s">
        <v>118</v>
      </c>
      <c r="H5046" t="s">
        <v>119</v>
      </c>
      <c r="I5046" s="91"/>
      <c r="J5046" s="91"/>
      <c r="K5046" s="91"/>
      <c r="L5046" s="91"/>
      <c r="M5046" s="91"/>
      <c r="N5046" s="91">
        <v>1099</v>
      </c>
      <c r="O5046" s="91"/>
      <c r="P5046" s="91"/>
      <c r="Q5046" s="91"/>
      <c r="R5046" s="91"/>
      <c r="S5046" s="91"/>
      <c r="T5046" s="91"/>
      <c r="U5046" s="91">
        <f t="shared" si="473"/>
        <v>1099</v>
      </c>
      <c r="V5046" s="82" t="str">
        <f t="shared" si="471"/>
        <v>460301505921</v>
      </c>
      <c r="W5046" s="83">
        <f>VLOOKUP(V5046,Factors!$E$6:$H$5950,4,FALSE)</f>
        <v>0.1124</v>
      </c>
      <c r="X5046" t="str">
        <f>VLOOKUP(V5046,Factors!$E$6:$F$5950,2,FALSE)</f>
        <v>3-factor</v>
      </c>
      <c r="Y5046" s="92">
        <f t="shared" si="474"/>
        <v>123.52760000000001</v>
      </c>
      <c r="Z5046" s="92">
        <f t="shared" si="475"/>
        <v>975.47239999999999</v>
      </c>
      <c r="AA5046" s="92">
        <f t="shared" si="476"/>
        <v>1099</v>
      </c>
    </row>
    <row r="5047" spans="1:27" x14ac:dyDescent="0.25">
      <c r="A5047" t="s">
        <v>866</v>
      </c>
      <c r="B5047" t="s">
        <v>1006</v>
      </c>
      <c r="C5047" t="s">
        <v>1007</v>
      </c>
      <c r="D5047" t="s">
        <v>867</v>
      </c>
      <c r="E5047" t="s">
        <v>868</v>
      </c>
      <c r="F5047" t="str">
        <f t="shared" si="472"/>
        <v>1505</v>
      </c>
      <c r="G5047" t="s">
        <v>120</v>
      </c>
      <c r="H5047" t="s">
        <v>121</v>
      </c>
      <c r="I5047" s="91">
        <v>22.49</v>
      </c>
      <c r="J5047" s="91"/>
      <c r="K5047" s="91"/>
      <c r="L5047" s="91"/>
      <c r="M5047" s="91"/>
      <c r="N5047" s="91"/>
      <c r="O5047" s="91"/>
      <c r="P5047" s="91"/>
      <c r="Q5047" s="91"/>
      <c r="R5047" s="91"/>
      <c r="S5047" s="91"/>
      <c r="T5047" s="91"/>
      <c r="U5047" s="91">
        <f t="shared" si="473"/>
        <v>22.49</v>
      </c>
      <c r="V5047" s="82" t="str">
        <f t="shared" si="471"/>
        <v>460301505921</v>
      </c>
      <c r="W5047" s="83">
        <f>VLOOKUP(V5047,Factors!$E$6:$H$5950,4,FALSE)</f>
        <v>0.1124</v>
      </c>
      <c r="X5047" t="str">
        <f>VLOOKUP(V5047,Factors!$E$6:$F$5950,2,FALSE)</f>
        <v>3-factor</v>
      </c>
      <c r="Y5047" s="92">
        <f t="shared" si="474"/>
        <v>2.527876</v>
      </c>
      <c r="Z5047" s="92">
        <f t="shared" si="475"/>
        <v>19.962123999999999</v>
      </c>
      <c r="AA5047" s="92">
        <f t="shared" si="476"/>
        <v>22.49</v>
      </c>
    </row>
    <row r="5048" spans="1:27" x14ac:dyDescent="0.25">
      <c r="A5048" t="s">
        <v>866</v>
      </c>
      <c r="B5048" t="s">
        <v>1006</v>
      </c>
      <c r="C5048" t="s">
        <v>1007</v>
      </c>
      <c r="D5048" t="s">
        <v>867</v>
      </c>
      <c r="E5048" t="s">
        <v>868</v>
      </c>
      <c r="F5048" t="str">
        <f t="shared" si="472"/>
        <v>1505</v>
      </c>
      <c r="G5048" t="s">
        <v>122</v>
      </c>
      <c r="H5048" t="s">
        <v>123</v>
      </c>
      <c r="I5048" s="91"/>
      <c r="J5048" s="91"/>
      <c r="K5048" s="91"/>
      <c r="L5048" s="91"/>
      <c r="M5048" s="91">
        <v>5000</v>
      </c>
      <c r="N5048" s="91">
        <v>295</v>
      </c>
      <c r="O5048" s="91"/>
      <c r="P5048" s="91"/>
      <c r="Q5048" s="91"/>
      <c r="R5048" s="91"/>
      <c r="S5048" s="91"/>
      <c r="T5048" s="91"/>
      <c r="U5048" s="91">
        <f t="shared" si="473"/>
        <v>5295</v>
      </c>
      <c r="V5048" s="82" t="str">
        <f t="shared" si="471"/>
        <v>460301505921</v>
      </c>
      <c r="W5048" s="83">
        <f>VLOOKUP(V5048,Factors!$E$6:$H$5950,4,FALSE)</f>
        <v>0.1124</v>
      </c>
      <c r="X5048" t="str">
        <f>VLOOKUP(V5048,Factors!$E$6:$F$5950,2,FALSE)</f>
        <v>3-factor</v>
      </c>
      <c r="Y5048" s="92">
        <f t="shared" si="474"/>
        <v>595.15800000000002</v>
      </c>
      <c r="Z5048" s="92">
        <f t="shared" si="475"/>
        <v>4699.8419999999996</v>
      </c>
      <c r="AA5048" s="92">
        <f t="shared" si="476"/>
        <v>5295</v>
      </c>
    </row>
    <row r="5049" spans="1:27" x14ac:dyDescent="0.25">
      <c r="A5049" t="s">
        <v>866</v>
      </c>
      <c r="B5049" t="s">
        <v>1006</v>
      </c>
      <c r="C5049" t="s">
        <v>1007</v>
      </c>
      <c r="D5049" t="s">
        <v>867</v>
      </c>
      <c r="E5049" t="s">
        <v>868</v>
      </c>
      <c r="F5049" t="str">
        <f t="shared" si="472"/>
        <v>1505</v>
      </c>
      <c r="G5049" t="s">
        <v>312</v>
      </c>
      <c r="H5049" t="s">
        <v>313</v>
      </c>
      <c r="I5049" s="91"/>
      <c r="J5049" s="91"/>
      <c r="K5049" s="91"/>
      <c r="L5049" s="91"/>
      <c r="M5049" s="91"/>
      <c r="N5049" s="91"/>
      <c r="O5049" s="91"/>
      <c r="P5049" s="91"/>
      <c r="Q5049" s="91"/>
      <c r="R5049" s="91"/>
      <c r="S5049" s="91">
        <v>460.2</v>
      </c>
      <c r="T5049" s="91"/>
      <c r="U5049" s="91">
        <f t="shared" si="473"/>
        <v>460.2</v>
      </c>
      <c r="V5049" s="82" t="str">
        <f t="shared" si="471"/>
        <v>460301505921</v>
      </c>
      <c r="W5049" s="83">
        <f>VLOOKUP(V5049,Factors!$E$6:$H$5950,4,FALSE)</f>
        <v>0.1124</v>
      </c>
      <c r="X5049" t="str">
        <f>VLOOKUP(V5049,Factors!$E$6:$F$5950,2,FALSE)</f>
        <v>3-factor</v>
      </c>
      <c r="Y5049" s="92">
        <f t="shared" si="474"/>
        <v>51.726479999999995</v>
      </c>
      <c r="Z5049" s="92">
        <f t="shared" si="475"/>
        <v>408.47352000000001</v>
      </c>
      <c r="AA5049" s="92">
        <f t="shared" si="476"/>
        <v>460.2</v>
      </c>
    </row>
    <row r="5050" spans="1:27" x14ac:dyDescent="0.25">
      <c r="A5050" t="s">
        <v>866</v>
      </c>
      <c r="B5050" t="s">
        <v>1006</v>
      </c>
      <c r="C5050" t="s">
        <v>1007</v>
      </c>
      <c r="D5050" t="s">
        <v>867</v>
      </c>
      <c r="E5050" t="s">
        <v>868</v>
      </c>
      <c r="F5050" t="str">
        <f t="shared" si="472"/>
        <v>1505</v>
      </c>
      <c r="G5050" t="s">
        <v>44</v>
      </c>
      <c r="H5050" t="s">
        <v>45</v>
      </c>
      <c r="I5050" s="91"/>
      <c r="J5050" s="91">
        <v>505.7</v>
      </c>
      <c r="K5050" s="91"/>
      <c r="L5050" s="91"/>
      <c r="M5050" s="91"/>
      <c r="N5050" s="91"/>
      <c r="O5050" s="91"/>
      <c r="P5050" s="91"/>
      <c r="Q5050" s="91"/>
      <c r="R5050" s="91"/>
      <c r="S5050" s="91"/>
      <c r="T5050" s="91"/>
      <c r="U5050" s="91">
        <f t="shared" si="473"/>
        <v>505.7</v>
      </c>
      <c r="V5050" s="82" t="str">
        <f t="shared" si="471"/>
        <v>460301505921</v>
      </c>
      <c r="W5050" s="83">
        <f>VLOOKUP(V5050,Factors!$E$6:$H$5950,4,FALSE)</f>
        <v>0.1124</v>
      </c>
      <c r="X5050" t="str">
        <f>VLOOKUP(V5050,Factors!$E$6:$F$5950,2,FALSE)</f>
        <v>3-factor</v>
      </c>
      <c r="Y5050" s="92">
        <f t="shared" si="474"/>
        <v>56.840679999999999</v>
      </c>
      <c r="Z5050" s="92">
        <f t="shared" si="475"/>
        <v>448.85931999999997</v>
      </c>
      <c r="AA5050" s="92">
        <f t="shared" si="476"/>
        <v>505.7</v>
      </c>
    </row>
    <row r="5051" spans="1:27" x14ac:dyDescent="0.25">
      <c r="A5051" t="s">
        <v>866</v>
      </c>
      <c r="B5051" t="s">
        <v>1006</v>
      </c>
      <c r="C5051" t="s">
        <v>1007</v>
      </c>
      <c r="D5051" t="s">
        <v>867</v>
      </c>
      <c r="E5051" t="s">
        <v>868</v>
      </c>
      <c r="F5051" t="str">
        <f t="shared" si="472"/>
        <v>1505</v>
      </c>
      <c r="G5051" t="s">
        <v>207</v>
      </c>
      <c r="H5051" t="s">
        <v>208</v>
      </c>
      <c r="I5051" s="91"/>
      <c r="J5051" s="91"/>
      <c r="K5051" s="91"/>
      <c r="L5051" s="91"/>
      <c r="M5051" s="91"/>
      <c r="N5051" s="91"/>
      <c r="O5051" s="91"/>
      <c r="P5051" s="91"/>
      <c r="Q5051" s="91"/>
      <c r="R5051" s="91"/>
      <c r="S5051" s="91">
        <v>3000</v>
      </c>
      <c r="T5051" s="91"/>
      <c r="U5051" s="91">
        <f t="shared" si="473"/>
        <v>3000</v>
      </c>
      <c r="V5051" s="82" t="str">
        <f t="shared" si="471"/>
        <v>460301505921</v>
      </c>
      <c r="W5051" s="83">
        <f>VLOOKUP(V5051,Factors!$E$6:$H$5950,4,FALSE)</f>
        <v>0.1124</v>
      </c>
      <c r="X5051" t="str">
        <f>VLOOKUP(V5051,Factors!$E$6:$F$5950,2,FALSE)</f>
        <v>3-factor</v>
      </c>
      <c r="Y5051" s="92">
        <f t="shared" si="474"/>
        <v>337.2</v>
      </c>
      <c r="Z5051" s="92">
        <f t="shared" si="475"/>
        <v>2662.8</v>
      </c>
      <c r="AA5051" s="92">
        <f t="shared" si="476"/>
        <v>3000</v>
      </c>
    </row>
    <row r="5052" spans="1:27" x14ac:dyDescent="0.25">
      <c r="A5052" t="s">
        <v>866</v>
      </c>
      <c r="B5052" t="s">
        <v>1006</v>
      </c>
      <c r="C5052" t="s">
        <v>1007</v>
      </c>
      <c r="D5052" t="s">
        <v>867</v>
      </c>
      <c r="E5052" t="s">
        <v>868</v>
      </c>
      <c r="F5052" t="str">
        <f t="shared" si="472"/>
        <v>1505</v>
      </c>
      <c r="G5052" t="s">
        <v>71</v>
      </c>
      <c r="H5052" t="s">
        <v>72</v>
      </c>
      <c r="I5052" s="91"/>
      <c r="J5052" s="91"/>
      <c r="K5052" s="91"/>
      <c r="L5052" s="91"/>
      <c r="M5052" s="91"/>
      <c r="N5052" s="91"/>
      <c r="O5052" s="91"/>
      <c r="P5052" s="91"/>
      <c r="Q5052" s="91"/>
      <c r="R5052" s="91"/>
      <c r="S5052" s="91"/>
      <c r="T5052" s="91">
        <v>103.98</v>
      </c>
      <c r="U5052" s="91">
        <f t="shared" si="473"/>
        <v>103.98</v>
      </c>
      <c r="V5052" s="82" t="str">
        <f t="shared" si="471"/>
        <v>460301505921</v>
      </c>
      <c r="W5052" s="83">
        <f>VLOOKUP(V5052,Factors!$E$6:$H$5950,4,FALSE)</f>
        <v>0.1124</v>
      </c>
      <c r="X5052" t="str">
        <f>VLOOKUP(V5052,Factors!$E$6:$F$5950,2,FALSE)</f>
        <v>3-factor</v>
      </c>
      <c r="Y5052" s="92">
        <f t="shared" si="474"/>
        <v>11.687352000000001</v>
      </c>
      <c r="Z5052" s="92">
        <f t="shared" si="475"/>
        <v>92.292648</v>
      </c>
      <c r="AA5052" s="92">
        <f t="shared" si="476"/>
        <v>103.98</v>
      </c>
    </row>
    <row r="5053" spans="1:27" x14ac:dyDescent="0.25">
      <c r="A5053" t="s">
        <v>866</v>
      </c>
      <c r="B5053" t="s">
        <v>1006</v>
      </c>
      <c r="C5053" t="s">
        <v>1007</v>
      </c>
      <c r="D5053" t="s">
        <v>867</v>
      </c>
      <c r="E5053" t="s">
        <v>868</v>
      </c>
      <c r="F5053" t="str">
        <f t="shared" si="472"/>
        <v>1505</v>
      </c>
      <c r="G5053" t="s">
        <v>412</v>
      </c>
      <c r="H5053" t="s">
        <v>413</v>
      </c>
      <c r="I5053" s="91">
        <v>198</v>
      </c>
      <c r="J5053" s="91">
        <v>0</v>
      </c>
      <c r="K5053" s="91">
        <v>0</v>
      </c>
      <c r="L5053" s="91"/>
      <c r="M5053" s="91"/>
      <c r="N5053" s="91"/>
      <c r="O5053" s="91"/>
      <c r="P5053" s="91"/>
      <c r="Q5053" s="91"/>
      <c r="R5053" s="91"/>
      <c r="S5053" s="91"/>
      <c r="T5053" s="91"/>
      <c r="U5053" s="91">
        <f t="shared" si="473"/>
        <v>198</v>
      </c>
      <c r="V5053" s="82" t="str">
        <f t="shared" si="471"/>
        <v>460301505921</v>
      </c>
      <c r="W5053" s="83">
        <f>VLOOKUP(V5053,Factors!$E$6:$H$5950,4,FALSE)</f>
        <v>0.1124</v>
      </c>
      <c r="X5053" t="str">
        <f>VLOOKUP(V5053,Factors!$E$6:$F$5950,2,FALSE)</f>
        <v>3-factor</v>
      </c>
      <c r="Y5053" s="92">
        <f t="shared" si="474"/>
        <v>22.255199999999999</v>
      </c>
      <c r="Z5053" s="92">
        <f t="shared" si="475"/>
        <v>175.7448</v>
      </c>
      <c r="AA5053" s="92">
        <f t="shared" si="476"/>
        <v>198</v>
      </c>
    </row>
    <row r="5054" spans="1:27" x14ac:dyDescent="0.25">
      <c r="A5054" t="s">
        <v>866</v>
      </c>
      <c r="B5054" t="s">
        <v>1006</v>
      </c>
      <c r="C5054" t="s">
        <v>1007</v>
      </c>
      <c r="D5054" t="s">
        <v>867</v>
      </c>
      <c r="E5054" t="s">
        <v>868</v>
      </c>
      <c r="F5054" t="str">
        <f t="shared" si="472"/>
        <v>1505</v>
      </c>
      <c r="G5054" t="s">
        <v>199</v>
      </c>
      <c r="H5054" t="s">
        <v>200</v>
      </c>
      <c r="I5054" s="91"/>
      <c r="J5054" s="91"/>
      <c r="K5054" s="91">
        <v>138.97999999999999</v>
      </c>
      <c r="L5054" s="91"/>
      <c r="M5054" s="91"/>
      <c r="N5054" s="91"/>
      <c r="O5054" s="91"/>
      <c r="P5054" s="91"/>
      <c r="Q5054" s="91"/>
      <c r="R5054" s="91"/>
      <c r="S5054" s="91"/>
      <c r="T5054" s="91"/>
      <c r="U5054" s="91">
        <f t="shared" si="473"/>
        <v>138.97999999999999</v>
      </c>
      <c r="V5054" s="82" t="str">
        <f t="shared" si="471"/>
        <v>460301505921</v>
      </c>
      <c r="W5054" s="83">
        <f>VLOOKUP(V5054,Factors!$E$6:$H$5950,4,FALSE)</f>
        <v>0.1124</v>
      </c>
      <c r="X5054" t="str">
        <f>VLOOKUP(V5054,Factors!$E$6:$F$5950,2,FALSE)</f>
        <v>3-factor</v>
      </c>
      <c r="Y5054" s="92">
        <f t="shared" si="474"/>
        <v>15.621351999999998</v>
      </c>
      <c r="Z5054" s="92">
        <f t="shared" si="475"/>
        <v>123.35864799999999</v>
      </c>
      <c r="AA5054" s="92">
        <f t="shared" si="476"/>
        <v>138.97999999999999</v>
      </c>
    </row>
    <row r="5055" spans="1:27" x14ac:dyDescent="0.25">
      <c r="A5055" t="s">
        <v>866</v>
      </c>
      <c r="B5055" t="s">
        <v>1006</v>
      </c>
      <c r="C5055" t="s">
        <v>1007</v>
      </c>
      <c r="D5055" t="s">
        <v>867</v>
      </c>
      <c r="E5055" t="s">
        <v>868</v>
      </c>
      <c r="F5055" t="str">
        <f t="shared" si="472"/>
        <v>1505</v>
      </c>
      <c r="G5055" t="s">
        <v>998</v>
      </c>
      <c r="H5055" t="s">
        <v>999</v>
      </c>
      <c r="I5055" s="91">
        <v>3192</v>
      </c>
      <c r="J5055" s="91">
        <v>-1232</v>
      </c>
      <c r="K5055" s="91">
        <v>0</v>
      </c>
      <c r="L5055" s="91">
        <v>391</v>
      </c>
      <c r="M5055" s="91">
        <v>0</v>
      </c>
      <c r="N5055" s="91">
        <v>0</v>
      </c>
      <c r="O5055" s="91">
        <v>0</v>
      </c>
      <c r="P5055" s="91">
        <v>4000</v>
      </c>
      <c r="Q5055" s="91">
        <v>0</v>
      </c>
      <c r="R5055" s="91">
        <v>0</v>
      </c>
      <c r="S5055" s="91">
        <v>2296</v>
      </c>
      <c r="T5055" s="91">
        <v>-1020</v>
      </c>
      <c r="U5055" s="91">
        <f t="shared" si="473"/>
        <v>7627</v>
      </c>
      <c r="V5055" s="82" t="str">
        <f t="shared" si="471"/>
        <v>460301505921</v>
      </c>
      <c r="W5055" s="83">
        <f>VLOOKUP(V5055,Factors!$E$6:$H$5950,4,FALSE)</f>
        <v>0.1124</v>
      </c>
      <c r="X5055" t="str">
        <f>VLOOKUP(V5055,Factors!$E$6:$F$5950,2,FALSE)</f>
        <v>3-factor</v>
      </c>
      <c r="Y5055" s="92">
        <f t="shared" si="474"/>
        <v>857.27480000000003</v>
      </c>
      <c r="Z5055" s="92">
        <f t="shared" si="475"/>
        <v>6769.7251999999999</v>
      </c>
      <c r="AA5055" s="92">
        <f t="shared" si="476"/>
        <v>7627</v>
      </c>
    </row>
    <row r="5056" spans="1:27" x14ac:dyDescent="0.25">
      <c r="A5056" t="s">
        <v>866</v>
      </c>
      <c r="B5056" t="s">
        <v>1006</v>
      </c>
      <c r="C5056" t="s">
        <v>1007</v>
      </c>
      <c r="D5056" t="s">
        <v>867</v>
      </c>
      <c r="E5056" t="s">
        <v>868</v>
      </c>
      <c r="F5056" t="str">
        <f t="shared" si="472"/>
        <v>1505</v>
      </c>
      <c r="G5056" t="s">
        <v>102</v>
      </c>
      <c r="H5056" t="s">
        <v>103</v>
      </c>
      <c r="I5056" s="91">
        <v>679.3</v>
      </c>
      <c r="J5056" s="91">
        <v>1031.3800000000001</v>
      </c>
      <c r="K5056" s="91">
        <v>46580</v>
      </c>
      <c r="L5056" s="91"/>
      <c r="M5056" s="91"/>
      <c r="N5056" s="91"/>
      <c r="O5056" s="91">
        <v>2100</v>
      </c>
      <c r="P5056" s="91">
        <v>-2100</v>
      </c>
      <c r="Q5056" s="91">
        <v>9157.2800000000007</v>
      </c>
      <c r="R5056" s="91"/>
      <c r="S5056" s="91">
        <v>1206</v>
      </c>
      <c r="T5056" s="91">
        <v>-2000</v>
      </c>
      <c r="U5056" s="91">
        <f t="shared" si="473"/>
        <v>56653.96</v>
      </c>
      <c r="V5056" s="82" t="str">
        <f t="shared" si="471"/>
        <v>460301505921</v>
      </c>
      <c r="W5056" s="83">
        <f>VLOOKUP(V5056,Factors!$E$6:$H$5950,4,FALSE)</f>
        <v>0.1124</v>
      </c>
      <c r="X5056" t="str">
        <f>VLOOKUP(V5056,Factors!$E$6:$F$5950,2,FALSE)</f>
        <v>3-factor</v>
      </c>
      <c r="Y5056" s="92">
        <f t="shared" si="474"/>
        <v>6367.9051039999995</v>
      </c>
      <c r="Z5056" s="92">
        <f t="shared" si="475"/>
        <v>50286.054896000001</v>
      </c>
      <c r="AA5056" s="92">
        <f t="shared" si="476"/>
        <v>56653.96</v>
      </c>
    </row>
    <row r="5057" spans="1:27" x14ac:dyDescent="0.25">
      <c r="A5057" t="s">
        <v>866</v>
      </c>
      <c r="B5057" t="s">
        <v>1006</v>
      </c>
      <c r="C5057" t="s">
        <v>1007</v>
      </c>
      <c r="D5057" t="s">
        <v>867</v>
      </c>
      <c r="E5057" t="s">
        <v>868</v>
      </c>
      <c r="F5057" t="str">
        <f t="shared" si="472"/>
        <v>1505</v>
      </c>
      <c r="G5057" t="s">
        <v>144</v>
      </c>
      <c r="H5057" t="s">
        <v>145</v>
      </c>
      <c r="I5057" s="91"/>
      <c r="J5057" s="91">
        <v>2550.91</v>
      </c>
      <c r="K5057" s="91">
        <v>169.01</v>
      </c>
      <c r="L5057" s="91">
        <v>439.5</v>
      </c>
      <c r="M5057" s="91"/>
      <c r="N5057" s="91"/>
      <c r="O5057" s="91"/>
      <c r="P5057" s="91"/>
      <c r="Q5057" s="91"/>
      <c r="R5057" s="91"/>
      <c r="S5057" s="91">
        <v>17.07</v>
      </c>
      <c r="T5057" s="91">
        <v>439.5</v>
      </c>
      <c r="U5057" s="91">
        <f t="shared" si="473"/>
        <v>3615.9900000000002</v>
      </c>
      <c r="V5057" s="82" t="str">
        <f t="shared" si="471"/>
        <v>460301505921</v>
      </c>
      <c r="W5057" s="83">
        <f>VLOOKUP(V5057,Factors!$E$6:$H$5950,4,FALSE)</f>
        <v>0.1124</v>
      </c>
      <c r="X5057" t="str">
        <f>VLOOKUP(V5057,Factors!$E$6:$F$5950,2,FALSE)</f>
        <v>3-factor</v>
      </c>
      <c r="Y5057" s="92">
        <f t="shared" si="474"/>
        <v>406.43727600000005</v>
      </c>
      <c r="Z5057" s="92">
        <f t="shared" si="475"/>
        <v>3209.5527240000001</v>
      </c>
      <c r="AA5057" s="92">
        <f t="shared" si="476"/>
        <v>3615.9900000000002</v>
      </c>
    </row>
    <row r="5058" spans="1:27" x14ac:dyDescent="0.25">
      <c r="A5058" t="s">
        <v>866</v>
      </c>
      <c r="B5058" t="s">
        <v>1006</v>
      </c>
      <c r="C5058" t="s">
        <v>1007</v>
      </c>
      <c r="D5058" t="s">
        <v>867</v>
      </c>
      <c r="E5058" t="s">
        <v>868</v>
      </c>
      <c r="F5058" t="str">
        <f t="shared" si="472"/>
        <v>1505</v>
      </c>
      <c r="G5058" t="s">
        <v>146</v>
      </c>
      <c r="H5058" t="s">
        <v>147</v>
      </c>
      <c r="I5058" s="91"/>
      <c r="J5058" s="91"/>
      <c r="K5058" s="91"/>
      <c r="L5058" s="91"/>
      <c r="M5058" s="91"/>
      <c r="N5058" s="91"/>
      <c r="O5058" s="91"/>
      <c r="P5058" s="91"/>
      <c r="Q5058" s="91">
        <v>196.59</v>
      </c>
      <c r="R5058" s="91"/>
      <c r="S5058" s="91">
        <v>964.88</v>
      </c>
      <c r="T5058" s="91"/>
      <c r="U5058" s="91">
        <f t="shared" si="473"/>
        <v>1161.47</v>
      </c>
      <c r="V5058" s="82" t="str">
        <f t="shared" si="471"/>
        <v>460301505921</v>
      </c>
      <c r="W5058" s="83">
        <f>VLOOKUP(V5058,Factors!$E$6:$H$5950,4,FALSE)</f>
        <v>0.1124</v>
      </c>
      <c r="X5058" t="str">
        <f>VLOOKUP(V5058,Factors!$E$6:$F$5950,2,FALSE)</f>
        <v>3-factor</v>
      </c>
      <c r="Y5058" s="92">
        <f t="shared" si="474"/>
        <v>130.549228</v>
      </c>
      <c r="Z5058" s="92">
        <f t="shared" si="475"/>
        <v>1030.9207719999999</v>
      </c>
      <c r="AA5058" s="92">
        <f t="shared" si="476"/>
        <v>1161.47</v>
      </c>
    </row>
    <row r="5059" spans="1:27" x14ac:dyDescent="0.25">
      <c r="A5059" t="s">
        <v>866</v>
      </c>
      <c r="B5059" t="s">
        <v>1006</v>
      </c>
      <c r="C5059" t="s">
        <v>1007</v>
      </c>
      <c r="D5059" t="s">
        <v>867</v>
      </c>
      <c r="E5059" t="s">
        <v>868</v>
      </c>
      <c r="F5059" t="str">
        <f t="shared" si="472"/>
        <v>1505</v>
      </c>
      <c r="G5059" t="s">
        <v>180</v>
      </c>
      <c r="H5059" t="s">
        <v>181</v>
      </c>
      <c r="I5059" s="91">
        <v>4658.04</v>
      </c>
      <c r="J5059" s="91">
        <v>4658.04</v>
      </c>
      <c r="K5059" s="91">
        <v>4778.88</v>
      </c>
      <c r="L5059" s="91">
        <v>5030.3999999999996</v>
      </c>
      <c r="M5059" s="91">
        <v>5533.44</v>
      </c>
      <c r="N5059" s="91">
        <v>5030.3999999999996</v>
      </c>
      <c r="O5059" s="91">
        <v>4778.88</v>
      </c>
      <c r="P5059" s="91">
        <v>5030.3999999999996</v>
      </c>
      <c r="Q5059" s="91">
        <v>4527.3599999999997</v>
      </c>
      <c r="R5059" s="91">
        <v>5281.92</v>
      </c>
      <c r="S5059" s="91">
        <v>4275.84</v>
      </c>
      <c r="T5059" s="91">
        <v>5030.3999999999996</v>
      </c>
      <c r="U5059" s="91">
        <f t="shared" si="473"/>
        <v>58613.999999999993</v>
      </c>
      <c r="V5059" s="82" t="str">
        <f t="shared" si="471"/>
        <v>460301505921</v>
      </c>
      <c r="W5059" s="83">
        <f>VLOOKUP(V5059,Factors!$E$6:$H$5950,4,FALSE)</f>
        <v>0.1124</v>
      </c>
      <c r="X5059" t="str">
        <f>VLOOKUP(V5059,Factors!$E$6:$F$5950,2,FALSE)</f>
        <v>3-factor</v>
      </c>
      <c r="Y5059" s="92">
        <f t="shared" si="474"/>
        <v>6588.2135999999991</v>
      </c>
      <c r="Z5059" s="92">
        <f t="shared" si="475"/>
        <v>52025.786399999997</v>
      </c>
      <c r="AA5059" s="92">
        <f t="shared" si="476"/>
        <v>58614</v>
      </c>
    </row>
    <row r="5060" spans="1:27" x14ac:dyDescent="0.25">
      <c r="A5060" t="s">
        <v>866</v>
      </c>
      <c r="B5060" t="s">
        <v>1008</v>
      </c>
      <c r="C5060" t="s">
        <v>1009</v>
      </c>
      <c r="D5060" t="s">
        <v>867</v>
      </c>
      <c r="E5060" t="s">
        <v>868</v>
      </c>
      <c r="F5060" t="str">
        <f t="shared" si="472"/>
        <v>1505</v>
      </c>
      <c r="G5060" t="s">
        <v>110</v>
      </c>
      <c r="H5060" t="s">
        <v>111</v>
      </c>
      <c r="I5060" s="91">
        <v>10166.66</v>
      </c>
      <c r="J5060" s="91">
        <v>10166.66</v>
      </c>
      <c r="K5060" s="91">
        <v>7667.52</v>
      </c>
      <c r="L5060" s="91">
        <v>10063.620000000001</v>
      </c>
      <c r="M5060" s="91">
        <v>10103.56</v>
      </c>
      <c r="N5060" s="91">
        <v>10542.84</v>
      </c>
      <c r="O5060" s="91">
        <v>10015.700000000001</v>
      </c>
      <c r="P5060" s="91">
        <v>9105.18</v>
      </c>
      <c r="Q5060" s="91">
        <v>7731.42</v>
      </c>
      <c r="R5060" s="91">
        <v>10103.56</v>
      </c>
      <c r="S5060" s="91">
        <v>9105.18</v>
      </c>
      <c r="T5060" s="91">
        <v>7619.6</v>
      </c>
      <c r="U5060" s="91">
        <f t="shared" si="473"/>
        <v>112391.5</v>
      </c>
      <c r="V5060" s="82" t="str">
        <f t="shared" ref="V5060:V5123" si="477">CONCATENATE(B5060,RIGHT(D5060,4),A5060)</f>
        <v>480101505921</v>
      </c>
      <c r="W5060" s="83">
        <f>VLOOKUP(V5060,Factors!$E$6:$H$5950,4,FALSE)</f>
        <v>0.1124</v>
      </c>
      <c r="X5060" t="str">
        <f>VLOOKUP(V5060,Factors!$E$6:$F$5950,2,FALSE)</f>
        <v>3-factor</v>
      </c>
      <c r="Y5060" s="92">
        <f t="shared" si="474"/>
        <v>12632.804599999999</v>
      </c>
      <c r="Z5060" s="92">
        <f t="shared" si="475"/>
        <v>99758.695399999997</v>
      </c>
      <c r="AA5060" s="92">
        <f t="shared" si="476"/>
        <v>112391.5</v>
      </c>
    </row>
    <row r="5061" spans="1:27" x14ac:dyDescent="0.25">
      <c r="A5061" t="s">
        <v>866</v>
      </c>
      <c r="B5061" t="s">
        <v>1008</v>
      </c>
      <c r="C5061" t="s">
        <v>1009</v>
      </c>
      <c r="D5061" t="s">
        <v>867</v>
      </c>
      <c r="E5061" t="s">
        <v>868</v>
      </c>
      <c r="F5061" t="str">
        <f t="shared" ref="F5061:F5124" si="478">RIGHT(D5061,4)</f>
        <v>1505</v>
      </c>
      <c r="G5061" t="s">
        <v>112</v>
      </c>
      <c r="H5061" t="s">
        <v>113</v>
      </c>
      <c r="I5061" s="91">
        <v>63</v>
      </c>
      <c r="J5061" s="91"/>
      <c r="K5061" s="91"/>
      <c r="L5061" s="91"/>
      <c r="M5061" s="91"/>
      <c r="N5061" s="91"/>
      <c r="O5061" s="91"/>
      <c r="P5061" s="91"/>
      <c r="Q5061" s="91"/>
      <c r="R5061" s="91"/>
      <c r="S5061" s="91"/>
      <c r="T5061" s="91"/>
      <c r="U5061" s="91">
        <f t="shared" ref="U5061:U5124" si="479">SUM(I5061:T5061)</f>
        <v>63</v>
      </c>
      <c r="V5061" s="82" t="str">
        <f t="shared" si="477"/>
        <v>480101505921</v>
      </c>
      <c r="W5061" s="83">
        <f>VLOOKUP(V5061,Factors!$E$6:$H$5950,4,FALSE)</f>
        <v>0.1124</v>
      </c>
      <c r="X5061" t="str">
        <f>VLOOKUP(V5061,Factors!$E$6:$F$5950,2,FALSE)</f>
        <v>3-factor</v>
      </c>
      <c r="Y5061" s="92">
        <f t="shared" si="474"/>
        <v>7.0811999999999999</v>
      </c>
      <c r="Z5061" s="92">
        <f t="shared" si="475"/>
        <v>55.918799999999997</v>
      </c>
      <c r="AA5061" s="92">
        <f t="shared" si="476"/>
        <v>63</v>
      </c>
    </row>
    <row r="5062" spans="1:27" x14ac:dyDescent="0.25">
      <c r="A5062" t="s">
        <v>866</v>
      </c>
      <c r="B5062" t="s">
        <v>1008</v>
      </c>
      <c r="C5062" t="s">
        <v>1009</v>
      </c>
      <c r="D5062" t="s">
        <v>867</v>
      </c>
      <c r="E5062" t="s">
        <v>868</v>
      </c>
      <c r="F5062" t="str">
        <f t="shared" si="478"/>
        <v>1505</v>
      </c>
      <c r="G5062" t="s">
        <v>88</v>
      </c>
      <c r="H5062" t="s">
        <v>89</v>
      </c>
      <c r="I5062" s="91">
        <v>1369.46</v>
      </c>
      <c r="J5062" s="91">
        <v>1369.46</v>
      </c>
      <c r="K5062" s="91">
        <v>1420.12</v>
      </c>
      <c r="L5062" s="91">
        <v>1420.12</v>
      </c>
      <c r="M5062" s="91">
        <v>1420.12</v>
      </c>
      <c r="N5062" s="91">
        <v>1420.12</v>
      </c>
      <c r="O5062" s="91">
        <v>1420.12</v>
      </c>
      <c r="P5062" s="91">
        <v>1420.12</v>
      </c>
      <c r="Q5062" s="91">
        <v>1420.11</v>
      </c>
      <c r="R5062" s="91">
        <v>1420.12</v>
      </c>
      <c r="S5062" s="91">
        <v>1420.12</v>
      </c>
      <c r="T5062" s="91">
        <v>1420.12</v>
      </c>
      <c r="U5062" s="91">
        <f t="shared" si="479"/>
        <v>16940.109999999997</v>
      </c>
      <c r="V5062" s="82" t="str">
        <f t="shared" si="477"/>
        <v>480101505921</v>
      </c>
      <c r="W5062" s="83">
        <f>VLOOKUP(V5062,Factors!$E$6:$H$5950,4,FALSE)</f>
        <v>0.1124</v>
      </c>
      <c r="X5062" t="str">
        <f>VLOOKUP(V5062,Factors!$E$6:$F$5950,2,FALSE)</f>
        <v>3-factor</v>
      </c>
      <c r="Y5062" s="92">
        <f t="shared" si="474"/>
        <v>1904.0683639999997</v>
      </c>
      <c r="Z5062" s="92">
        <f t="shared" si="475"/>
        <v>15036.041635999998</v>
      </c>
      <c r="AA5062" s="92">
        <f t="shared" si="476"/>
        <v>16940.109999999997</v>
      </c>
    </row>
    <row r="5063" spans="1:27" x14ac:dyDescent="0.25">
      <c r="A5063" t="s">
        <v>866</v>
      </c>
      <c r="B5063" t="s">
        <v>1008</v>
      </c>
      <c r="C5063" t="s">
        <v>1009</v>
      </c>
      <c r="D5063" t="s">
        <v>867</v>
      </c>
      <c r="E5063" t="s">
        <v>868</v>
      </c>
      <c r="F5063" t="str">
        <f t="shared" si="478"/>
        <v>1505</v>
      </c>
      <c r="G5063" t="s">
        <v>90</v>
      </c>
      <c r="H5063" t="s">
        <v>91</v>
      </c>
      <c r="I5063" s="91">
        <v>5320.22</v>
      </c>
      <c r="J5063" s="91">
        <v>5320.22</v>
      </c>
      <c r="K5063" s="91">
        <v>5517.08</v>
      </c>
      <c r="L5063" s="91">
        <v>5517.06</v>
      </c>
      <c r="M5063" s="91">
        <v>5517.06</v>
      </c>
      <c r="N5063" s="91">
        <v>5517.06</v>
      </c>
      <c r="O5063" s="91">
        <v>5517.06</v>
      </c>
      <c r="P5063" s="91">
        <v>5517.07</v>
      </c>
      <c r="Q5063" s="91">
        <v>5517.07</v>
      </c>
      <c r="R5063" s="91">
        <v>5517.06</v>
      </c>
      <c r="S5063" s="91">
        <v>5517.06</v>
      </c>
      <c r="T5063" s="91">
        <v>5517.07</v>
      </c>
      <c r="U5063" s="91">
        <f t="shared" si="479"/>
        <v>65811.09</v>
      </c>
      <c r="V5063" s="82" t="str">
        <f t="shared" si="477"/>
        <v>480101505921</v>
      </c>
      <c r="W5063" s="83">
        <f>VLOOKUP(V5063,Factors!$E$6:$H$5950,4,FALSE)</f>
        <v>0.1124</v>
      </c>
      <c r="X5063" t="str">
        <f>VLOOKUP(V5063,Factors!$E$6:$F$5950,2,FALSE)</f>
        <v>3-factor</v>
      </c>
      <c r="Y5063" s="92">
        <f t="shared" si="474"/>
        <v>7397.1665159999993</v>
      </c>
      <c r="Z5063" s="92">
        <f t="shared" si="475"/>
        <v>58413.923483999999</v>
      </c>
      <c r="AA5063" s="92">
        <f t="shared" si="476"/>
        <v>65811.09</v>
      </c>
    </row>
    <row r="5064" spans="1:27" x14ac:dyDescent="0.25">
      <c r="A5064" t="s">
        <v>866</v>
      </c>
      <c r="B5064" t="s">
        <v>1008</v>
      </c>
      <c r="C5064" t="s">
        <v>1009</v>
      </c>
      <c r="D5064" t="s">
        <v>867</v>
      </c>
      <c r="E5064" t="s">
        <v>868</v>
      </c>
      <c r="F5064" t="str">
        <f t="shared" si="478"/>
        <v>1505</v>
      </c>
      <c r="G5064" t="s">
        <v>118</v>
      </c>
      <c r="H5064" t="s">
        <v>119</v>
      </c>
      <c r="I5064" s="91"/>
      <c r="J5064" s="91"/>
      <c r="K5064" s="91"/>
      <c r="L5064" s="91"/>
      <c r="M5064" s="91">
        <v>329</v>
      </c>
      <c r="N5064" s="91">
        <v>1200</v>
      </c>
      <c r="O5064" s="91"/>
      <c r="P5064" s="91"/>
      <c r="Q5064" s="91">
        <v>2369.61</v>
      </c>
      <c r="R5064" s="91"/>
      <c r="S5064" s="91"/>
      <c r="T5064" s="91"/>
      <c r="U5064" s="91">
        <f t="shared" si="479"/>
        <v>3898.61</v>
      </c>
      <c r="V5064" s="82" t="str">
        <f t="shared" si="477"/>
        <v>480101505921</v>
      </c>
      <c r="W5064" s="83">
        <f>VLOOKUP(V5064,Factors!$E$6:$H$5950,4,FALSE)</f>
        <v>0.1124</v>
      </c>
      <c r="X5064" t="str">
        <f>VLOOKUP(V5064,Factors!$E$6:$F$5950,2,FALSE)</f>
        <v>3-factor</v>
      </c>
      <c r="Y5064" s="92">
        <f t="shared" si="474"/>
        <v>438.20376400000004</v>
      </c>
      <c r="Z5064" s="92">
        <f t="shared" si="475"/>
        <v>3460.4062360000003</v>
      </c>
      <c r="AA5064" s="92">
        <f t="shared" si="476"/>
        <v>3898.61</v>
      </c>
    </row>
    <row r="5065" spans="1:27" x14ac:dyDescent="0.25">
      <c r="A5065" t="s">
        <v>866</v>
      </c>
      <c r="B5065" t="s">
        <v>1008</v>
      </c>
      <c r="C5065" t="s">
        <v>1009</v>
      </c>
      <c r="D5065" t="s">
        <v>867</v>
      </c>
      <c r="E5065" t="s">
        <v>868</v>
      </c>
      <c r="F5065" t="str">
        <f t="shared" si="478"/>
        <v>1505</v>
      </c>
      <c r="G5065" t="s">
        <v>92</v>
      </c>
      <c r="H5065" t="s">
        <v>93</v>
      </c>
      <c r="I5065" s="91"/>
      <c r="J5065" s="91"/>
      <c r="K5065" s="91"/>
      <c r="L5065" s="91">
        <v>69.38</v>
      </c>
      <c r="M5065" s="91"/>
      <c r="N5065" s="91"/>
      <c r="O5065" s="91"/>
      <c r="P5065" s="91"/>
      <c r="Q5065" s="91"/>
      <c r="R5065" s="91"/>
      <c r="S5065" s="91"/>
      <c r="T5065" s="91"/>
      <c r="U5065" s="91">
        <f t="shared" si="479"/>
        <v>69.38</v>
      </c>
      <c r="V5065" s="82" t="str">
        <f t="shared" si="477"/>
        <v>480101505921</v>
      </c>
      <c r="W5065" s="83">
        <f>VLOOKUP(V5065,Factors!$E$6:$H$5950,4,FALSE)</f>
        <v>0.1124</v>
      </c>
      <c r="X5065" t="str">
        <f>VLOOKUP(V5065,Factors!$E$6:$F$5950,2,FALSE)</f>
        <v>3-factor</v>
      </c>
      <c r="Y5065" s="92">
        <f t="shared" si="474"/>
        <v>7.7983119999999992</v>
      </c>
      <c r="Z5065" s="92">
        <f t="shared" si="475"/>
        <v>61.581688</v>
      </c>
      <c r="AA5065" s="92">
        <f t="shared" si="476"/>
        <v>69.38</v>
      </c>
    </row>
    <row r="5066" spans="1:27" x14ac:dyDescent="0.25">
      <c r="A5066" t="s">
        <v>866</v>
      </c>
      <c r="B5066" t="s">
        <v>1008</v>
      </c>
      <c r="C5066" t="s">
        <v>1009</v>
      </c>
      <c r="D5066" t="s">
        <v>867</v>
      </c>
      <c r="E5066" t="s">
        <v>868</v>
      </c>
      <c r="F5066" t="str">
        <f t="shared" si="478"/>
        <v>1505</v>
      </c>
      <c r="G5066" t="s">
        <v>122</v>
      </c>
      <c r="H5066" t="s">
        <v>123</v>
      </c>
      <c r="I5066" s="91">
        <v>750</v>
      </c>
      <c r="J5066" s="91"/>
      <c r="K5066" s="91"/>
      <c r="L5066" s="91"/>
      <c r="M5066" s="91"/>
      <c r="N5066" s="91"/>
      <c r="O5066" s="91">
        <v>275</v>
      </c>
      <c r="P5066" s="91"/>
      <c r="Q5066" s="91"/>
      <c r="R5066" s="91"/>
      <c r="S5066" s="91"/>
      <c r="T5066" s="91"/>
      <c r="U5066" s="91">
        <f t="shared" si="479"/>
        <v>1025</v>
      </c>
      <c r="V5066" s="82" t="str">
        <f t="shared" si="477"/>
        <v>480101505921</v>
      </c>
      <c r="W5066" s="83">
        <f>VLOOKUP(V5066,Factors!$E$6:$H$5950,4,FALSE)</f>
        <v>0.1124</v>
      </c>
      <c r="X5066" t="str">
        <f>VLOOKUP(V5066,Factors!$E$6:$F$5950,2,FALSE)</f>
        <v>3-factor</v>
      </c>
      <c r="Y5066" s="92">
        <f t="shared" si="474"/>
        <v>115.21</v>
      </c>
      <c r="Z5066" s="92">
        <f t="shared" si="475"/>
        <v>909.79</v>
      </c>
      <c r="AA5066" s="92">
        <f t="shared" si="476"/>
        <v>1025</v>
      </c>
    </row>
    <row r="5067" spans="1:27" x14ac:dyDescent="0.25">
      <c r="A5067" t="s">
        <v>866</v>
      </c>
      <c r="B5067" t="s">
        <v>1008</v>
      </c>
      <c r="C5067" t="s">
        <v>1009</v>
      </c>
      <c r="D5067" t="s">
        <v>867</v>
      </c>
      <c r="E5067" t="s">
        <v>868</v>
      </c>
      <c r="F5067" t="str">
        <f t="shared" si="478"/>
        <v>1505</v>
      </c>
      <c r="G5067" t="s">
        <v>71</v>
      </c>
      <c r="H5067" t="s">
        <v>72</v>
      </c>
      <c r="I5067" s="91"/>
      <c r="J5067" s="91"/>
      <c r="K5067" s="91">
        <v>36.17</v>
      </c>
      <c r="L5067" s="91"/>
      <c r="M5067" s="91"/>
      <c r="N5067" s="91">
        <v>646.78</v>
      </c>
      <c r="O5067" s="91"/>
      <c r="P5067" s="91"/>
      <c r="Q5067" s="91"/>
      <c r="R5067" s="91"/>
      <c r="S5067" s="91"/>
      <c r="T5067" s="91"/>
      <c r="U5067" s="91">
        <f t="shared" si="479"/>
        <v>682.94999999999993</v>
      </c>
      <c r="V5067" s="82" t="str">
        <f t="shared" si="477"/>
        <v>480101505921</v>
      </c>
      <c r="W5067" s="83">
        <f>VLOOKUP(V5067,Factors!$E$6:$H$5950,4,FALSE)</f>
        <v>0.1124</v>
      </c>
      <c r="X5067" t="str">
        <f>VLOOKUP(V5067,Factors!$E$6:$F$5950,2,FALSE)</f>
        <v>3-factor</v>
      </c>
      <c r="Y5067" s="92">
        <f t="shared" si="474"/>
        <v>76.76357999999999</v>
      </c>
      <c r="Z5067" s="92">
        <f t="shared" si="475"/>
        <v>606.18642</v>
      </c>
      <c r="AA5067" s="92">
        <f t="shared" si="476"/>
        <v>682.95</v>
      </c>
    </row>
    <row r="5068" spans="1:27" x14ac:dyDescent="0.25">
      <c r="A5068" t="s">
        <v>866</v>
      </c>
      <c r="B5068" t="s">
        <v>1008</v>
      </c>
      <c r="C5068" t="s">
        <v>1009</v>
      </c>
      <c r="D5068" t="s">
        <v>867</v>
      </c>
      <c r="E5068" t="s">
        <v>868</v>
      </c>
      <c r="F5068" t="str">
        <f t="shared" si="478"/>
        <v>1505</v>
      </c>
      <c r="G5068" t="s">
        <v>98</v>
      </c>
      <c r="H5068" t="s">
        <v>99</v>
      </c>
      <c r="I5068" s="91">
        <v>11.94</v>
      </c>
      <c r="J5068" s="91">
        <v>15.41</v>
      </c>
      <c r="K5068" s="91">
        <v>1.61</v>
      </c>
      <c r="L5068" s="91">
        <v>25.32</v>
      </c>
      <c r="M5068" s="91">
        <v>61.9</v>
      </c>
      <c r="N5068" s="91">
        <v>256.08</v>
      </c>
      <c r="O5068" s="91">
        <v>14.24</v>
      </c>
      <c r="P5068" s="91">
        <v>5.75</v>
      </c>
      <c r="Q5068" s="91">
        <v>8.4</v>
      </c>
      <c r="R5068" s="91">
        <v>5.34</v>
      </c>
      <c r="S5068" s="91">
        <v>1.38</v>
      </c>
      <c r="T5068" s="91">
        <v>15.47</v>
      </c>
      <c r="U5068" s="91">
        <f t="shared" si="479"/>
        <v>422.84</v>
      </c>
      <c r="V5068" s="82" t="str">
        <f t="shared" si="477"/>
        <v>480101505921</v>
      </c>
      <c r="W5068" s="83">
        <f>VLOOKUP(V5068,Factors!$E$6:$H$5950,4,FALSE)</f>
        <v>0.1124</v>
      </c>
      <c r="X5068" t="str">
        <f>VLOOKUP(V5068,Factors!$E$6:$F$5950,2,FALSE)</f>
        <v>3-factor</v>
      </c>
      <c r="Y5068" s="92">
        <f t="shared" si="474"/>
        <v>47.527215999999996</v>
      </c>
      <c r="Z5068" s="92">
        <f t="shared" si="475"/>
        <v>375.31278399999997</v>
      </c>
      <c r="AA5068" s="92">
        <f t="shared" si="476"/>
        <v>422.84</v>
      </c>
    </row>
    <row r="5069" spans="1:27" x14ac:dyDescent="0.25">
      <c r="A5069" t="s">
        <v>866</v>
      </c>
      <c r="B5069" t="s">
        <v>1008</v>
      </c>
      <c r="C5069" t="s">
        <v>1009</v>
      </c>
      <c r="D5069" t="s">
        <v>867</v>
      </c>
      <c r="E5069" t="s">
        <v>868</v>
      </c>
      <c r="F5069" t="str">
        <f t="shared" si="478"/>
        <v>1505</v>
      </c>
      <c r="G5069" t="s">
        <v>412</v>
      </c>
      <c r="H5069" t="s">
        <v>413</v>
      </c>
      <c r="I5069" s="91"/>
      <c r="J5069" s="91"/>
      <c r="K5069" s="91"/>
      <c r="L5069" s="91"/>
      <c r="M5069" s="91"/>
      <c r="N5069" s="91"/>
      <c r="O5069" s="91">
        <v>250</v>
      </c>
      <c r="P5069" s="91"/>
      <c r="Q5069" s="91"/>
      <c r="R5069" s="91"/>
      <c r="S5069" s="91"/>
      <c r="T5069" s="91"/>
      <c r="U5069" s="91">
        <f t="shared" si="479"/>
        <v>250</v>
      </c>
      <c r="V5069" s="82" t="str">
        <f t="shared" si="477"/>
        <v>480101505921</v>
      </c>
      <c r="W5069" s="83">
        <f>VLOOKUP(V5069,Factors!$E$6:$H$5950,4,FALSE)</f>
        <v>0.1124</v>
      </c>
      <c r="X5069" t="str">
        <f>VLOOKUP(V5069,Factors!$E$6:$F$5950,2,FALSE)</f>
        <v>3-factor</v>
      </c>
      <c r="Y5069" s="92">
        <f t="shared" si="474"/>
        <v>28.1</v>
      </c>
      <c r="Z5069" s="92">
        <f t="shared" si="475"/>
        <v>221.9</v>
      </c>
      <c r="AA5069" s="92">
        <f t="shared" si="476"/>
        <v>250</v>
      </c>
    </row>
    <row r="5070" spans="1:27" x14ac:dyDescent="0.25">
      <c r="A5070" t="s">
        <v>866</v>
      </c>
      <c r="B5070" t="s">
        <v>1008</v>
      </c>
      <c r="C5070" t="s">
        <v>1009</v>
      </c>
      <c r="D5070" t="s">
        <v>867</v>
      </c>
      <c r="E5070" t="s">
        <v>868</v>
      </c>
      <c r="F5070" t="str">
        <f t="shared" si="478"/>
        <v>1505</v>
      </c>
      <c r="G5070" t="s">
        <v>215</v>
      </c>
      <c r="H5070" t="s">
        <v>216</v>
      </c>
      <c r="I5070" s="91"/>
      <c r="J5070" s="91"/>
      <c r="K5070" s="91"/>
      <c r="L5070" s="91"/>
      <c r="M5070" s="91"/>
      <c r="N5070" s="91">
        <v>115</v>
      </c>
      <c r="O5070" s="91">
        <v>19.489999999999998</v>
      </c>
      <c r="P5070" s="91">
        <v>19.489999999999998</v>
      </c>
      <c r="Q5070" s="91">
        <v>19.489999999999998</v>
      </c>
      <c r="R5070" s="91">
        <v>29.48</v>
      </c>
      <c r="S5070" s="91">
        <v>29.48</v>
      </c>
      <c r="T5070" s="91">
        <v>29.48</v>
      </c>
      <c r="U5070" s="91">
        <f t="shared" si="479"/>
        <v>261.91000000000003</v>
      </c>
      <c r="V5070" s="82" t="str">
        <f t="shared" si="477"/>
        <v>480101505921</v>
      </c>
      <c r="W5070" s="83">
        <f>VLOOKUP(V5070,Factors!$E$6:$H$5950,4,FALSE)</f>
        <v>0.1124</v>
      </c>
      <c r="X5070" t="str">
        <f>VLOOKUP(V5070,Factors!$E$6:$F$5950,2,FALSE)</f>
        <v>3-factor</v>
      </c>
      <c r="Y5070" s="92">
        <f t="shared" si="474"/>
        <v>29.438684000000002</v>
      </c>
      <c r="Z5070" s="92">
        <f t="shared" si="475"/>
        <v>232.47131600000003</v>
      </c>
      <c r="AA5070" s="92">
        <f t="shared" si="476"/>
        <v>261.91000000000003</v>
      </c>
    </row>
    <row r="5071" spans="1:27" x14ac:dyDescent="0.25">
      <c r="A5071" t="s">
        <v>866</v>
      </c>
      <c r="B5071" t="s">
        <v>1008</v>
      </c>
      <c r="C5071" t="s">
        <v>1009</v>
      </c>
      <c r="D5071" t="s">
        <v>867</v>
      </c>
      <c r="E5071" t="s">
        <v>868</v>
      </c>
      <c r="F5071" t="str">
        <f t="shared" si="478"/>
        <v>1505</v>
      </c>
      <c r="G5071" t="s">
        <v>130</v>
      </c>
      <c r="H5071" t="s">
        <v>131</v>
      </c>
      <c r="I5071" s="91"/>
      <c r="J5071" s="91"/>
      <c r="K5071" s="91"/>
      <c r="L5071" s="91"/>
      <c r="M5071" s="91">
        <v>0.67</v>
      </c>
      <c r="N5071" s="91"/>
      <c r="O5071" s="91">
        <v>4.28</v>
      </c>
      <c r="P5071" s="91"/>
      <c r="Q5071" s="91"/>
      <c r="R5071" s="91"/>
      <c r="S5071" s="91"/>
      <c r="T5071" s="91"/>
      <c r="U5071" s="91">
        <f t="shared" si="479"/>
        <v>4.95</v>
      </c>
      <c r="V5071" s="82" t="str">
        <f t="shared" si="477"/>
        <v>480101505921</v>
      </c>
      <c r="W5071" s="83">
        <f>VLOOKUP(V5071,Factors!$E$6:$H$5950,4,FALSE)</f>
        <v>0.1124</v>
      </c>
      <c r="X5071" t="str">
        <f>VLOOKUP(V5071,Factors!$E$6:$F$5950,2,FALSE)</f>
        <v>3-factor</v>
      </c>
      <c r="Y5071" s="92">
        <f t="shared" si="474"/>
        <v>0.55637999999999999</v>
      </c>
      <c r="Z5071" s="92">
        <f t="shared" si="475"/>
        <v>4.3936200000000003</v>
      </c>
      <c r="AA5071" s="92">
        <f t="shared" si="476"/>
        <v>4.95</v>
      </c>
    </row>
    <row r="5072" spans="1:27" x14ac:dyDescent="0.25">
      <c r="A5072" t="s">
        <v>866</v>
      </c>
      <c r="B5072" t="s">
        <v>1008</v>
      </c>
      <c r="C5072" t="s">
        <v>1009</v>
      </c>
      <c r="D5072" t="s">
        <v>867</v>
      </c>
      <c r="E5072" t="s">
        <v>868</v>
      </c>
      <c r="F5072" t="str">
        <f t="shared" si="478"/>
        <v>1505</v>
      </c>
      <c r="G5072" t="s">
        <v>136</v>
      </c>
      <c r="H5072" t="s">
        <v>137</v>
      </c>
      <c r="I5072" s="91"/>
      <c r="J5072" s="91">
        <v>61.77</v>
      </c>
      <c r="K5072" s="91">
        <v>81</v>
      </c>
      <c r="L5072" s="91"/>
      <c r="M5072" s="91">
        <v>66</v>
      </c>
      <c r="N5072" s="91"/>
      <c r="O5072" s="91"/>
      <c r="P5072" s="91">
        <v>5</v>
      </c>
      <c r="Q5072" s="91">
        <v>59</v>
      </c>
      <c r="R5072" s="91"/>
      <c r="S5072" s="91">
        <v>72</v>
      </c>
      <c r="T5072" s="91"/>
      <c r="U5072" s="91">
        <f t="shared" si="479"/>
        <v>344.77</v>
      </c>
      <c r="V5072" s="82" t="str">
        <f t="shared" si="477"/>
        <v>480101505921</v>
      </c>
      <c r="W5072" s="83">
        <f>VLOOKUP(V5072,Factors!$E$6:$H$5950,4,FALSE)</f>
        <v>0.1124</v>
      </c>
      <c r="X5072" t="str">
        <f>VLOOKUP(V5072,Factors!$E$6:$F$5950,2,FALSE)</f>
        <v>3-factor</v>
      </c>
      <c r="Y5072" s="92">
        <f t="shared" si="474"/>
        <v>38.752147999999998</v>
      </c>
      <c r="Z5072" s="92">
        <f t="shared" si="475"/>
        <v>306.017852</v>
      </c>
      <c r="AA5072" s="92">
        <f t="shared" si="476"/>
        <v>344.77</v>
      </c>
    </row>
    <row r="5073" spans="1:27" x14ac:dyDescent="0.25">
      <c r="A5073" t="s">
        <v>866</v>
      </c>
      <c r="B5073" t="s">
        <v>1008</v>
      </c>
      <c r="C5073" t="s">
        <v>1009</v>
      </c>
      <c r="D5073" t="s">
        <v>867</v>
      </c>
      <c r="E5073" t="s">
        <v>868</v>
      </c>
      <c r="F5073" t="str">
        <f t="shared" si="478"/>
        <v>1505</v>
      </c>
      <c r="G5073" t="s">
        <v>102</v>
      </c>
      <c r="H5073" t="s">
        <v>103</v>
      </c>
      <c r="I5073" s="91">
        <v>717.4</v>
      </c>
      <c r="J5073" s="91">
        <v>44833</v>
      </c>
      <c r="K5073" s="91">
        <v>12417</v>
      </c>
      <c r="L5073" s="91">
        <v>-25262.34</v>
      </c>
      <c r="M5073" s="91">
        <v>2899.65</v>
      </c>
      <c r="N5073" s="91">
        <v>2899.65</v>
      </c>
      <c r="O5073" s="91">
        <v>27349.71</v>
      </c>
      <c r="P5073" s="91">
        <v>3141.36</v>
      </c>
      <c r="Q5073" s="91">
        <v>2899.65</v>
      </c>
      <c r="R5073" s="91">
        <v>2899.65</v>
      </c>
      <c r="S5073" s="91">
        <v>4849.6499999999996</v>
      </c>
      <c r="T5073" s="91">
        <v>45979.69</v>
      </c>
      <c r="U5073" s="91">
        <f t="shared" si="479"/>
        <v>125624.06999999999</v>
      </c>
      <c r="V5073" s="82" t="str">
        <f t="shared" si="477"/>
        <v>480101505921</v>
      </c>
      <c r="W5073" s="83">
        <f>VLOOKUP(V5073,Factors!$E$6:$H$5950,4,FALSE)</f>
        <v>0.1124</v>
      </c>
      <c r="X5073" t="str">
        <f>VLOOKUP(V5073,Factors!$E$6:$F$5950,2,FALSE)</f>
        <v>3-factor</v>
      </c>
      <c r="Y5073" s="92">
        <f t="shared" si="474"/>
        <v>14120.145467999999</v>
      </c>
      <c r="Z5073" s="92">
        <f t="shared" si="475"/>
        <v>111503.92453199999</v>
      </c>
      <c r="AA5073" s="92">
        <f t="shared" si="476"/>
        <v>125624.06999999999</v>
      </c>
    </row>
    <row r="5074" spans="1:27" x14ac:dyDescent="0.25">
      <c r="A5074" t="s">
        <v>866</v>
      </c>
      <c r="B5074" t="s">
        <v>1008</v>
      </c>
      <c r="C5074" t="s">
        <v>1009</v>
      </c>
      <c r="D5074" t="s">
        <v>867</v>
      </c>
      <c r="E5074" t="s">
        <v>868</v>
      </c>
      <c r="F5074" t="str">
        <f t="shared" si="478"/>
        <v>1505</v>
      </c>
      <c r="G5074" t="s">
        <v>314</v>
      </c>
      <c r="H5074" t="s">
        <v>315</v>
      </c>
      <c r="I5074" s="91">
        <v>429.14</v>
      </c>
      <c r="J5074" s="91">
        <v>429.14</v>
      </c>
      <c r="K5074" s="91">
        <v>429.14</v>
      </c>
      <c r="L5074" s="91">
        <v>429.14</v>
      </c>
      <c r="M5074" s="91">
        <v>429.14</v>
      </c>
      <c r="N5074" s="91">
        <v>429.14</v>
      </c>
      <c r="O5074" s="91">
        <v>429.14</v>
      </c>
      <c r="P5074" s="91">
        <v>429.14</v>
      </c>
      <c r="Q5074" s="91">
        <v>429.14</v>
      </c>
      <c r="R5074" s="91">
        <v>429.14</v>
      </c>
      <c r="S5074" s="91">
        <v>556.63</v>
      </c>
      <c r="T5074" s="91">
        <v>556.63</v>
      </c>
      <c r="U5074" s="91">
        <f t="shared" si="479"/>
        <v>5404.66</v>
      </c>
      <c r="V5074" s="82" t="str">
        <f t="shared" si="477"/>
        <v>480101505921</v>
      </c>
      <c r="W5074" s="83">
        <f>VLOOKUP(V5074,Factors!$E$6:$H$5950,4,FALSE)</f>
        <v>0.1124</v>
      </c>
      <c r="X5074" t="str">
        <f>VLOOKUP(V5074,Factors!$E$6:$F$5950,2,FALSE)</f>
        <v>3-factor</v>
      </c>
      <c r="Y5074" s="92">
        <f t="shared" ref="Y5074:Y5137" si="480">U5074*W5074</f>
        <v>607.48378400000001</v>
      </c>
      <c r="Z5074" s="92">
        <f t="shared" ref="Z5074:Z5137" si="481">U5074-Y5074</f>
        <v>4797.1762159999998</v>
      </c>
      <c r="AA5074" s="92">
        <f t="shared" ref="AA5074:AA5137" si="482">Y5074+Z5074</f>
        <v>5404.66</v>
      </c>
    </row>
    <row r="5075" spans="1:27" x14ac:dyDescent="0.25">
      <c r="A5075" t="s">
        <v>866</v>
      </c>
      <c r="B5075" t="s">
        <v>1008</v>
      </c>
      <c r="C5075" t="s">
        <v>1009</v>
      </c>
      <c r="D5075" t="s">
        <v>867</v>
      </c>
      <c r="E5075" t="s">
        <v>868</v>
      </c>
      <c r="F5075" t="str">
        <f t="shared" si="478"/>
        <v>1505</v>
      </c>
      <c r="G5075" t="s">
        <v>342</v>
      </c>
      <c r="H5075" t="s">
        <v>343</v>
      </c>
      <c r="I5075" s="91"/>
      <c r="J5075" s="91"/>
      <c r="K5075" s="91">
        <v>59.45</v>
      </c>
      <c r="L5075" s="91"/>
      <c r="M5075" s="91">
        <v>89.9</v>
      </c>
      <c r="N5075" s="91">
        <v>511.5</v>
      </c>
      <c r="O5075" s="91">
        <v>49.95</v>
      </c>
      <c r="P5075" s="91"/>
      <c r="Q5075" s="91"/>
      <c r="R5075" s="91"/>
      <c r="S5075" s="91"/>
      <c r="T5075" s="91">
        <v>39.950000000000003</v>
      </c>
      <c r="U5075" s="91">
        <f t="shared" si="479"/>
        <v>750.75000000000011</v>
      </c>
      <c r="V5075" s="82" t="str">
        <f t="shared" si="477"/>
        <v>480101505921</v>
      </c>
      <c r="W5075" s="83">
        <f>VLOOKUP(V5075,Factors!$E$6:$H$5950,4,FALSE)</f>
        <v>0.1124</v>
      </c>
      <c r="X5075" t="str">
        <f>VLOOKUP(V5075,Factors!$E$6:$F$5950,2,FALSE)</f>
        <v>3-factor</v>
      </c>
      <c r="Y5075" s="92">
        <f t="shared" si="480"/>
        <v>84.38430000000001</v>
      </c>
      <c r="Z5075" s="92">
        <f t="shared" si="481"/>
        <v>666.36570000000006</v>
      </c>
      <c r="AA5075" s="92">
        <f t="shared" si="482"/>
        <v>750.75000000000011</v>
      </c>
    </row>
    <row r="5076" spans="1:27" x14ac:dyDescent="0.25">
      <c r="A5076" t="s">
        <v>866</v>
      </c>
      <c r="B5076" t="s">
        <v>1008</v>
      </c>
      <c r="C5076" t="s">
        <v>1009</v>
      </c>
      <c r="D5076" t="s">
        <v>867</v>
      </c>
      <c r="E5076" t="s">
        <v>868</v>
      </c>
      <c r="F5076" t="str">
        <f t="shared" si="478"/>
        <v>1505</v>
      </c>
      <c r="G5076" t="s">
        <v>357</v>
      </c>
      <c r="H5076" t="s">
        <v>358</v>
      </c>
      <c r="I5076" s="91"/>
      <c r="J5076" s="91"/>
      <c r="K5076" s="91"/>
      <c r="L5076" s="91"/>
      <c r="M5076" s="91">
        <v>542</v>
      </c>
      <c r="N5076" s="91"/>
      <c r="O5076" s="91"/>
      <c r="P5076" s="91"/>
      <c r="Q5076" s="91"/>
      <c r="R5076" s="91"/>
      <c r="S5076" s="91"/>
      <c r="T5076" s="91"/>
      <c r="U5076" s="91">
        <f t="shared" si="479"/>
        <v>542</v>
      </c>
      <c r="V5076" s="82" t="str">
        <f t="shared" si="477"/>
        <v>480101505921</v>
      </c>
      <c r="W5076" s="83">
        <f>VLOOKUP(V5076,Factors!$E$6:$H$5950,4,FALSE)</f>
        <v>0.1124</v>
      </c>
      <c r="X5076" t="str">
        <f>VLOOKUP(V5076,Factors!$E$6:$F$5950,2,FALSE)</f>
        <v>3-factor</v>
      </c>
      <c r="Y5076" s="92">
        <f t="shared" si="480"/>
        <v>60.9208</v>
      </c>
      <c r="Z5076" s="92">
        <f t="shared" si="481"/>
        <v>481.07920000000001</v>
      </c>
      <c r="AA5076" s="92">
        <f t="shared" si="482"/>
        <v>542</v>
      </c>
    </row>
    <row r="5077" spans="1:27" x14ac:dyDescent="0.25">
      <c r="A5077" t="s">
        <v>866</v>
      </c>
      <c r="B5077" t="s">
        <v>1008</v>
      </c>
      <c r="C5077" t="s">
        <v>1009</v>
      </c>
      <c r="D5077" t="s">
        <v>867</v>
      </c>
      <c r="E5077" t="s">
        <v>868</v>
      </c>
      <c r="F5077" t="str">
        <f t="shared" si="478"/>
        <v>1505</v>
      </c>
      <c r="G5077" t="s">
        <v>144</v>
      </c>
      <c r="H5077" t="s">
        <v>145</v>
      </c>
      <c r="I5077" s="91">
        <v>109.92</v>
      </c>
      <c r="J5077" s="91">
        <v>4444.6499999999996</v>
      </c>
      <c r="K5077" s="91">
        <v>37</v>
      </c>
      <c r="L5077" s="91">
        <v>97.99</v>
      </c>
      <c r="M5077" s="91">
        <v>1062.3900000000001</v>
      </c>
      <c r="N5077" s="91">
        <v>5178.5</v>
      </c>
      <c r="O5077" s="91">
        <v>38.549999999999997</v>
      </c>
      <c r="P5077" s="91"/>
      <c r="Q5077" s="91">
        <v>90.58</v>
      </c>
      <c r="R5077" s="91">
        <v>-466.44</v>
      </c>
      <c r="S5077" s="91">
        <v>378.74</v>
      </c>
      <c r="T5077" s="91">
        <v>5</v>
      </c>
      <c r="U5077" s="91">
        <f t="shared" si="479"/>
        <v>10976.88</v>
      </c>
      <c r="V5077" s="82" t="str">
        <f t="shared" si="477"/>
        <v>480101505921</v>
      </c>
      <c r="W5077" s="83">
        <f>VLOOKUP(V5077,Factors!$E$6:$H$5950,4,FALSE)</f>
        <v>0.1124</v>
      </c>
      <c r="X5077" t="str">
        <f>VLOOKUP(V5077,Factors!$E$6:$F$5950,2,FALSE)</f>
        <v>3-factor</v>
      </c>
      <c r="Y5077" s="92">
        <f t="shared" si="480"/>
        <v>1233.8013119999998</v>
      </c>
      <c r="Z5077" s="92">
        <f t="shared" si="481"/>
        <v>9743.0786879999996</v>
      </c>
      <c r="AA5077" s="92">
        <f t="shared" si="482"/>
        <v>10976.88</v>
      </c>
    </row>
    <row r="5078" spans="1:27" x14ac:dyDescent="0.25">
      <c r="A5078" t="s">
        <v>866</v>
      </c>
      <c r="B5078" t="s">
        <v>1008</v>
      </c>
      <c r="C5078" t="s">
        <v>1009</v>
      </c>
      <c r="D5078" t="s">
        <v>867</v>
      </c>
      <c r="E5078" t="s">
        <v>868</v>
      </c>
      <c r="F5078" t="str">
        <f t="shared" si="478"/>
        <v>1505</v>
      </c>
      <c r="G5078" t="s">
        <v>217</v>
      </c>
      <c r="H5078" t="s">
        <v>218</v>
      </c>
      <c r="I5078" s="91"/>
      <c r="J5078" s="91"/>
      <c r="K5078" s="91"/>
      <c r="L5078" s="91"/>
      <c r="M5078" s="91">
        <v>488.4</v>
      </c>
      <c r="N5078" s="91"/>
      <c r="O5078" s="91"/>
      <c r="P5078" s="91"/>
      <c r="Q5078" s="91"/>
      <c r="R5078" s="91"/>
      <c r="S5078" s="91"/>
      <c r="T5078" s="91"/>
      <c r="U5078" s="91">
        <f t="shared" si="479"/>
        <v>488.4</v>
      </c>
      <c r="V5078" s="82" t="str">
        <f t="shared" si="477"/>
        <v>480101505921</v>
      </c>
      <c r="W5078" s="83">
        <f>VLOOKUP(V5078,Factors!$E$6:$H$5950,4,FALSE)</f>
        <v>0.1124</v>
      </c>
      <c r="X5078" t="str">
        <f>VLOOKUP(V5078,Factors!$E$6:$F$5950,2,FALSE)</f>
        <v>3-factor</v>
      </c>
      <c r="Y5078" s="92">
        <f t="shared" si="480"/>
        <v>54.896159999999995</v>
      </c>
      <c r="Z5078" s="92">
        <f t="shared" si="481"/>
        <v>433.50383999999997</v>
      </c>
      <c r="AA5078" s="92">
        <f t="shared" si="482"/>
        <v>488.4</v>
      </c>
    </row>
    <row r="5079" spans="1:27" x14ac:dyDescent="0.25">
      <c r="A5079" t="s">
        <v>866</v>
      </c>
      <c r="B5079" t="s">
        <v>1008</v>
      </c>
      <c r="C5079" t="s">
        <v>1009</v>
      </c>
      <c r="D5079" t="s">
        <v>867</v>
      </c>
      <c r="E5079" t="s">
        <v>868</v>
      </c>
      <c r="F5079" t="str">
        <f t="shared" si="478"/>
        <v>1505</v>
      </c>
      <c r="G5079" t="s">
        <v>146</v>
      </c>
      <c r="H5079" t="s">
        <v>147</v>
      </c>
      <c r="I5079" s="91"/>
      <c r="J5079" s="91">
        <v>2653.5</v>
      </c>
      <c r="K5079" s="91"/>
      <c r="L5079" s="91">
        <v>1583.25</v>
      </c>
      <c r="M5079" s="91"/>
      <c r="N5079" s="91">
        <v>861.01</v>
      </c>
      <c r="O5079" s="91"/>
      <c r="P5079" s="91"/>
      <c r="Q5079" s="91">
        <v>2938.42</v>
      </c>
      <c r="R5079" s="91"/>
      <c r="S5079" s="91">
        <v>561.30999999999995</v>
      </c>
      <c r="T5079" s="91"/>
      <c r="U5079" s="91">
        <f t="shared" si="479"/>
        <v>8597.49</v>
      </c>
      <c r="V5079" s="82" t="str">
        <f t="shared" si="477"/>
        <v>480101505921</v>
      </c>
      <c r="W5079" s="83">
        <f>VLOOKUP(V5079,Factors!$E$6:$H$5950,4,FALSE)</f>
        <v>0.1124</v>
      </c>
      <c r="X5079" t="str">
        <f>VLOOKUP(V5079,Factors!$E$6:$F$5950,2,FALSE)</f>
        <v>3-factor</v>
      </c>
      <c r="Y5079" s="92">
        <f t="shared" si="480"/>
        <v>966.35787599999992</v>
      </c>
      <c r="Z5079" s="92">
        <f t="shared" si="481"/>
        <v>7631.1321239999997</v>
      </c>
      <c r="AA5079" s="92">
        <f t="shared" si="482"/>
        <v>8597.49</v>
      </c>
    </row>
    <row r="5080" spans="1:27" x14ac:dyDescent="0.25">
      <c r="A5080" t="s">
        <v>866</v>
      </c>
      <c r="B5080" t="s">
        <v>1008</v>
      </c>
      <c r="C5080" t="s">
        <v>1009</v>
      </c>
      <c r="D5080" t="s">
        <v>867</v>
      </c>
      <c r="E5080" t="s">
        <v>868</v>
      </c>
      <c r="F5080" t="str">
        <f t="shared" si="478"/>
        <v>1505</v>
      </c>
      <c r="G5080" t="s">
        <v>148</v>
      </c>
      <c r="H5080" t="s">
        <v>149</v>
      </c>
      <c r="I5080" s="91"/>
      <c r="J5080" s="91">
        <v>1099.76</v>
      </c>
      <c r="K5080" s="91">
        <v>1835.21</v>
      </c>
      <c r="L5080" s="91">
        <v>351.76</v>
      </c>
      <c r="M5080" s="91">
        <v>1018.8</v>
      </c>
      <c r="N5080" s="91">
        <v>1427.39</v>
      </c>
      <c r="O5080" s="91">
        <v>160</v>
      </c>
      <c r="P5080" s="91"/>
      <c r="Q5080" s="91">
        <v>458.04</v>
      </c>
      <c r="R5080" s="91">
        <v>3023.35</v>
      </c>
      <c r="S5080" s="91">
        <v>1077.9000000000001</v>
      </c>
      <c r="T5080" s="91">
        <v>2107.9299999999998</v>
      </c>
      <c r="U5080" s="91">
        <f t="shared" si="479"/>
        <v>12560.140000000001</v>
      </c>
      <c r="V5080" s="82" t="str">
        <f t="shared" si="477"/>
        <v>480101505921</v>
      </c>
      <c r="W5080" s="83">
        <f>VLOOKUP(V5080,Factors!$E$6:$H$5950,4,FALSE)</f>
        <v>0.1124</v>
      </c>
      <c r="X5080" t="str">
        <f>VLOOKUP(V5080,Factors!$E$6:$F$5950,2,FALSE)</f>
        <v>3-factor</v>
      </c>
      <c r="Y5080" s="92">
        <f t="shared" si="480"/>
        <v>1411.7597360000002</v>
      </c>
      <c r="Z5080" s="92">
        <f t="shared" si="481"/>
        <v>11148.380264000001</v>
      </c>
      <c r="AA5080" s="92">
        <f t="shared" si="482"/>
        <v>12560.140000000001</v>
      </c>
    </row>
    <row r="5081" spans="1:27" x14ac:dyDescent="0.25">
      <c r="A5081" t="s">
        <v>866</v>
      </c>
      <c r="B5081" t="s">
        <v>1008</v>
      </c>
      <c r="C5081" t="s">
        <v>1009</v>
      </c>
      <c r="D5081" t="s">
        <v>867</v>
      </c>
      <c r="E5081" t="s">
        <v>868</v>
      </c>
      <c r="F5081" t="str">
        <f t="shared" si="478"/>
        <v>1505</v>
      </c>
      <c r="G5081" t="s">
        <v>150</v>
      </c>
      <c r="H5081" t="s">
        <v>151</v>
      </c>
      <c r="I5081" s="91">
        <v>36.9</v>
      </c>
      <c r="J5081" s="91"/>
      <c r="K5081" s="91"/>
      <c r="L5081" s="91"/>
      <c r="M5081" s="91">
        <v>385.34</v>
      </c>
      <c r="N5081" s="91"/>
      <c r="O5081" s="91">
        <v>421.93</v>
      </c>
      <c r="P5081" s="91"/>
      <c r="Q5081" s="91"/>
      <c r="R5081" s="91"/>
      <c r="S5081" s="91"/>
      <c r="T5081" s="91">
        <v>30</v>
      </c>
      <c r="U5081" s="91">
        <f t="shared" si="479"/>
        <v>874.17</v>
      </c>
      <c r="V5081" s="82" t="str">
        <f t="shared" si="477"/>
        <v>480101505921</v>
      </c>
      <c r="W5081" s="83">
        <f>VLOOKUP(V5081,Factors!$E$6:$H$5950,4,FALSE)</f>
        <v>0.1124</v>
      </c>
      <c r="X5081" t="str">
        <f>VLOOKUP(V5081,Factors!$E$6:$F$5950,2,FALSE)</f>
        <v>3-factor</v>
      </c>
      <c r="Y5081" s="92">
        <f t="shared" si="480"/>
        <v>98.256707999999989</v>
      </c>
      <c r="Z5081" s="92">
        <f t="shared" si="481"/>
        <v>775.91329199999996</v>
      </c>
      <c r="AA5081" s="92">
        <f t="shared" si="482"/>
        <v>874.17</v>
      </c>
    </row>
    <row r="5082" spans="1:27" x14ac:dyDescent="0.25">
      <c r="A5082" t="s">
        <v>866</v>
      </c>
      <c r="B5082" t="s">
        <v>1008</v>
      </c>
      <c r="C5082" t="s">
        <v>1009</v>
      </c>
      <c r="D5082" t="s">
        <v>867</v>
      </c>
      <c r="E5082" t="s">
        <v>868</v>
      </c>
      <c r="F5082" t="str">
        <f t="shared" si="478"/>
        <v>1505</v>
      </c>
      <c r="G5082" t="s">
        <v>359</v>
      </c>
      <c r="H5082" t="s">
        <v>360</v>
      </c>
      <c r="I5082" s="91"/>
      <c r="J5082" s="91"/>
      <c r="K5082" s="91">
        <v>243.8</v>
      </c>
      <c r="L5082" s="91">
        <v>887</v>
      </c>
      <c r="M5082" s="91">
        <v>989.07</v>
      </c>
      <c r="N5082" s="91">
        <v>66</v>
      </c>
      <c r="O5082" s="91"/>
      <c r="P5082" s="91"/>
      <c r="Q5082" s="91">
        <v>40</v>
      </c>
      <c r="R5082" s="91"/>
      <c r="S5082" s="91">
        <v>105</v>
      </c>
      <c r="T5082" s="91">
        <v>137.5</v>
      </c>
      <c r="U5082" s="91">
        <f t="shared" si="479"/>
        <v>2468.37</v>
      </c>
      <c r="V5082" s="82" t="str">
        <f t="shared" si="477"/>
        <v>480101505921</v>
      </c>
      <c r="W5082" s="83">
        <f>VLOOKUP(V5082,Factors!$E$6:$H$5950,4,FALSE)</f>
        <v>0.1124</v>
      </c>
      <c r="X5082" t="str">
        <f>VLOOKUP(V5082,Factors!$E$6:$F$5950,2,FALSE)</f>
        <v>3-factor</v>
      </c>
      <c r="Y5082" s="92">
        <f t="shared" si="480"/>
        <v>277.44478799999996</v>
      </c>
      <c r="Z5082" s="92">
        <f t="shared" si="481"/>
        <v>2190.9252120000001</v>
      </c>
      <c r="AA5082" s="92">
        <f t="shared" si="482"/>
        <v>2468.37</v>
      </c>
    </row>
    <row r="5083" spans="1:27" x14ac:dyDescent="0.25">
      <c r="A5083" t="s">
        <v>866</v>
      </c>
      <c r="B5083" t="s">
        <v>1008</v>
      </c>
      <c r="C5083" t="s">
        <v>1009</v>
      </c>
      <c r="D5083" t="s">
        <v>867</v>
      </c>
      <c r="E5083" t="s">
        <v>868</v>
      </c>
      <c r="F5083" t="str">
        <f t="shared" si="478"/>
        <v>1505</v>
      </c>
      <c r="G5083" t="s">
        <v>166</v>
      </c>
      <c r="H5083" t="s">
        <v>167</v>
      </c>
      <c r="I5083" s="91">
        <v>-702</v>
      </c>
      <c r="J5083" s="91"/>
      <c r="K5083" s="91"/>
      <c r="L5083" s="91"/>
      <c r="M5083" s="91"/>
      <c r="N5083" s="91"/>
      <c r="O5083" s="91"/>
      <c r="P5083" s="91">
        <v>-731.1</v>
      </c>
      <c r="Q5083" s="91"/>
      <c r="R5083" s="91">
        <v>-2924.4</v>
      </c>
      <c r="S5083" s="91"/>
      <c r="T5083" s="91"/>
      <c r="U5083" s="91">
        <f t="shared" si="479"/>
        <v>-4357.5</v>
      </c>
      <c r="V5083" s="82" t="str">
        <f t="shared" si="477"/>
        <v>480101505921</v>
      </c>
      <c r="W5083" s="83">
        <f>VLOOKUP(V5083,Factors!$E$6:$H$5950,4,FALSE)</f>
        <v>0.1124</v>
      </c>
      <c r="X5083" t="str">
        <f>VLOOKUP(V5083,Factors!$E$6:$F$5950,2,FALSE)</f>
        <v>3-factor</v>
      </c>
      <c r="Y5083" s="92">
        <f t="shared" si="480"/>
        <v>-489.78300000000002</v>
      </c>
      <c r="Z5083" s="92">
        <f t="shared" si="481"/>
        <v>-3867.7170000000001</v>
      </c>
      <c r="AA5083" s="92">
        <f t="shared" si="482"/>
        <v>-4357.5</v>
      </c>
    </row>
    <row r="5084" spans="1:27" x14ac:dyDescent="0.25">
      <c r="A5084" t="s">
        <v>866</v>
      </c>
      <c r="B5084" t="s">
        <v>1008</v>
      </c>
      <c r="C5084" t="s">
        <v>1009</v>
      </c>
      <c r="D5084" t="s">
        <v>869</v>
      </c>
      <c r="E5084" t="s">
        <v>870</v>
      </c>
      <c r="F5084" t="str">
        <f t="shared" si="478"/>
        <v>2966</v>
      </c>
      <c r="G5084" t="s">
        <v>144</v>
      </c>
      <c r="H5084" t="s">
        <v>145</v>
      </c>
      <c r="I5084" s="91"/>
      <c r="J5084" s="91">
        <v>2091.84</v>
      </c>
      <c r="K5084" s="91"/>
      <c r="L5084" s="91"/>
      <c r="M5084" s="91"/>
      <c r="N5084" s="91">
        <v>898.35</v>
      </c>
      <c r="O5084" s="91"/>
      <c r="P5084" s="91"/>
      <c r="Q5084" s="91"/>
      <c r="R5084" s="91"/>
      <c r="S5084" s="91">
        <v>10.38</v>
      </c>
      <c r="T5084" s="91"/>
      <c r="U5084" s="91">
        <f t="shared" si="479"/>
        <v>3000.57</v>
      </c>
      <c r="V5084" s="82" t="str">
        <f t="shared" si="477"/>
        <v>480102966921</v>
      </c>
      <c r="W5084" s="83">
        <f>VLOOKUP(V5084,Factors!$E$6:$H$5950,4,FALSE)</f>
        <v>0.1124</v>
      </c>
      <c r="X5084" t="str">
        <f>VLOOKUP(V5084,Factors!$E$6:$F$5950,2,FALSE)</f>
        <v>3-factor</v>
      </c>
      <c r="Y5084" s="92">
        <f t="shared" si="480"/>
        <v>337.26406800000001</v>
      </c>
      <c r="Z5084" s="92">
        <f t="shared" si="481"/>
        <v>2663.3059320000002</v>
      </c>
      <c r="AA5084" s="92">
        <f t="shared" si="482"/>
        <v>3000.57</v>
      </c>
    </row>
    <row r="5085" spans="1:27" x14ac:dyDescent="0.25">
      <c r="A5085" t="s">
        <v>866</v>
      </c>
      <c r="B5085" t="s">
        <v>1010</v>
      </c>
      <c r="C5085" t="s">
        <v>1011</v>
      </c>
      <c r="D5085" t="s">
        <v>972</v>
      </c>
      <c r="E5085" t="s">
        <v>973</v>
      </c>
      <c r="F5085" t="str">
        <f t="shared" si="478"/>
        <v>4710</v>
      </c>
      <c r="G5085" t="s">
        <v>44</v>
      </c>
      <c r="H5085" t="s">
        <v>45</v>
      </c>
      <c r="I5085" s="91"/>
      <c r="J5085" s="91"/>
      <c r="K5085" s="91"/>
      <c r="L5085" s="91"/>
      <c r="M5085" s="91"/>
      <c r="N5085" s="91"/>
      <c r="O5085" s="91"/>
      <c r="P5085" s="91"/>
      <c r="Q5085" s="91"/>
      <c r="R5085" s="91"/>
      <c r="S5085" s="91">
        <v>2839.93</v>
      </c>
      <c r="T5085" s="91"/>
      <c r="U5085" s="91">
        <f t="shared" si="479"/>
        <v>2839.93</v>
      </c>
      <c r="V5085" s="82" t="str">
        <f t="shared" si="477"/>
        <v>490104710921</v>
      </c>
      <c r="W5085" s="83">
        <f>VLOOKUP(V5085,Factors!$E$6:$H$5950,4,FALSE)</f>
        <v>0.1124</v>
      </c>
      <c r="X5085" t="str">
        <f>VLOOKUP(V5085,Factors!$E$6:$F$5950,2,FALSE)</f>
        <v>3-factor</v>
      </c>
      <c r="Y5085" s="92">
        <f t="shared" si="480"/>
        <v>319.20813199999998</v>
      </c>
      <c r="Z5085" s="92">
        <f t="shared" si="481"/>
        <v>2520.7218679999996</v>
      </c>
      <c r="AA5085" s="92">
        <f t="shared" si="482"/>
        <v>2839.9299999999994</v>
      </c>
    </row>
    <row r="5086" spans="1:27" x14ac:dyDescent="0.25">
      <c r="A5086" t="s">
        <v>866</v>
      </c>
      <c r="B5086" t="s">
        <v>467</v>
      </c>
      <c r="C5086" t="s">
        <v>468</v>
      </c>
      <c r="D5086" t="s">
        <v>867</v>
      </c>
      <c r="E5086" t="s">
        <v>868</v>
      </c>
      <c r="F5086" t="str">
        <f t="shared" si="478"/>
        <v>1505</v>
      </c>
      <c r="G5086" t="s">
        <v>61</v>
      </c>
      <c r="H5086" t="s">
        <v>62</v>
      </c>
      <c r="I5086" s="91"/>
      <c r="J5086" s="91"/>
      <c r="K5086" s="91"/>
      <c r="L5086" s="91"/>
      <c r="M5086" s="91"/>
      <c r="N5086" s="91"/>
      <c r="O5086" s="91">
        <v>62.79</v>
      </c>
      <c r="P5086" s="91"/>
      <c r="Q5086" s="91"/>
      <c r="R5086" s="91"/>
      <c r="S5086" s="91"/>
      <c r="T5086" s="91"/>
      <c r="U5086" s="91">
        <f t="shared" si="479"/>
        <v>62.79</v>
      </c>
      <c r="V5086" s="82" t="str">
        <f t="shared" si="477"/>
        <v>510101505921</v>
      </c>
      <c r="W5086" s="83">
        <f>VLOOKUP(V5086,Factors!$E$6:$H$5950,4,FALSE)</f>
        <v>0.10765</v>
      </c>
      <c r="X5086" t="str">
        <f>VLOOKUP(V5086,Factors!$E$6:$F$5950,2,FALSE)</f>
        <v>Employee Cost</v>
      </c>
      <c r="Y5086" s="92">
        <f t="shared" si="480"/>
        <v>6.7593434999999999</v>
      </c>
      <c r="Z5086" s="92">
        <f t="shared" si="481"/>
        <v>56.030656499999999</v>
      </c>
      <c r="AA5086" s="92">
        <f t="shared" si="482"/>
        <v>62.79</v>
      </c>
    </row>
    <row r="5087" spans="1:27" x14ac:dyDescent="0.25">
      <c r="A5087" t="s">
        <v>866</v>
      </c>
      <c r="B5087" t="s">
        <v>467</v>
      </c>
      <c r="C5087" t="s">
        <v>468</v>
      </c>
      <c r="D5087" t="s">
        <v>867</v>
      </c>
      <c r="E5087" t="s">
        <v>868</v>
      </c>
      <c r="F5087" t="str">
        <f t="shared" si="478"/>
        <v>1505</v>
      </c>
      <c r="G5087" t="s">
        <v>44</v>
      </c>
      <c r="H5087" t="s">
        <v>45</v>
      </c>
      <c r="I5087" s="91"/>
      <c r="J5087" s="91"/>
      <c r="K5087" s="91"/>
      <c r="L5087" s="91"/>
      <c r="M5087" s="91"/>
      <c r="N5087" s="91"/>
      <c r="O5087" s="91">
        <v>485.95</v>
      </c>
      <c r="P5087" s="91"/>
      <c r="Q5087" s="91"/>
      <c r="R5087" s="91"/>
      <c r="S5087" s="91"/>
      <c r="T5087" s="91"/>
      <c r="U5087" s="91">
        <f t="shared" si="479"/>
        <v>485.95</v>
      </c>
      <c r="V5087" s="82" t="str">
        <f t="shared" si="477"/>
        <v>510101505921</v>
      </c>
      <c r="W5087" s="83">
        <f>VLOOKUP(V5087,Factors!$E$6:$H$5950,4,FALSE)</f>
        <v>0.10765</v>
      </c>
      <c r="X5087" t="str">
        <f>VLOOKUP(V5087,Factors!$E$6:$F$5950,2,FALSE)</f>
        <v>Employee Cost</v>
      </c>
      <c r="Y5087" s="92">
        <f t="shared" si="480"/>
        <v>52.312517499999998</v>
      </c>
      <c r="Z5087" s="92">
        <f t="shared" si="481"/>
        <v>433.63748249999998</v>
      </c>
      <c r="AA5087" s="92">
        <f t="shared" si="482"/>
        <v>485.95</v>
      </c>
    </row>
    <row r="5088" spans="1:27" x14ac:dyDescent="0.25">
      <c r="A5088" t="s">
        <v>866</v>
      </c>
      <c r="B5088" t="s">
        <v>467</v>
      </c>
      <c r="C5088" t="s">
        <v>468</v>
      </c>
      <c r="D5088" t="s">
        <v>867</v>
      </c>
      <c r="E5088" t="s">
        <v>868</v>
      </c>
      <c r="F5088" t="str">
        <f t="shared" si="478"/>
        <v>1505</v>
      </c>
      <c r="G5088" t="s">
        <v>199</v>
      </c>
      <c r="H5088" t="s">
        <v>200</v>
      </c>
      <c r="I5088" s="91"/>
      <c r="J5088" s="91"/>
      <c r="K5088" s="91"/>
      <c r="L5088" s="91"/>
      <c r="M5088" s="91"/>
      <c r="N5088" s="91"/>
      <c r="O5088" s="91">
        <v>26</v>
      </c>
      <c r="P5088" s="91"/>
      <c r="Q5088" s="91"/>
      <c r="R5088" s="91"/>
      <c r="S5088" s="91"/>
      <c r="T5088" s="91"/>
      <c r="U5088" s="91">
        <f t="shared" si="479"/>
        <v>26</v>
      </c>
      <c r="V5088" s="82" t="str">
        <f t="shared" si="477"/>
        <v>510101505921</v>
      </c>
      <c r="W5088" s="83">
        <f>VLOOKUP(V5088,Factors!$E$6:$H$5950,4,FALSE)</f>
        <v>0.10765</v>
      </c>
      <c r="X5088" t="str">
        <f>VLOOKUP(V5088,Factors!$E$6:$F$5950,2,FALSE)</f>
        <v>Employee Cost</v>
      </c>
      <c r="Y5088" s="92">
        <f t="shared" si="480"/>
        <v>2.7988999999999997</v>
      </c>
      <c r="Z5088" s="92">
        <f t="shared" si="481"/>
        <v>23.2011</v>
      </c>
      <c r="AA5088" s="92">
        <f t="shared" si="482"/>
        <v>26</v>
      </c>
    </row>
    <row r="5089" spans="1:27" x14ac:dyDescent="0.25">
      <c r="A5089" t="s">
        <v>866</v>
      </c>
      <c r="B5089" t="s">
        <v>467</v>
      </c>
      <c r="C5089" t="s">
        <v>468</v>
      </c>
      <c r="D5089" t="s">
        <v>867</v>
      </c>
      <c r="E5089" t="s">
        <v>868</v>
      </c>
      <c r="F5089" t="str">
        <f t="shared" si="478"/>
        <v>1505</v>
      </c>
      <c r="G5089" t="s">
        <v>144</v>
      </c>
      <c r="H5089" t="s">
        <v>145</v>
      </c>
      <c r="I5089" s="91"/>
      <c r="J5089" s="91"/>
      <c r="K5089" s="91"/>
      <c r="L5089" s="91"/>
      <c r="M5089" s="91"/>
      <c r="N5089" s="91"/>
      <c r="O5089" s="91">
        <v>334.73</v>
      </c>
      <c r="P5089" s="91"/>
      <c r="Q5089" s="91"/>
      <c r="R5089" s="91"/>
      <c r="S5089" s="91"/>
      <c r="T5089" s="91"/>
      <c r="U5089" s="91">
        <f t="shared" si="479"/>
        <v>334.73</v>
      </c>
      <c r="V5089" s="82" t="str">
        <f t="shared" si="477"/>
        <v>510101505921</v>
      </c>
      <c r="W5089" s="83">
        <f>VLOOKUP(V5089,Factors!$E$6:$H$5950,4,FALSE)</f>
        <v>0.10765</v>
      </c>
      <c r="X5089" t="str">
        <f>VLOOKUP(V5089,Factors!$E$6:$F$5950,2,FALSE)</f>
        <v>Employee Cost</v>
      </c>
      <c r="Y5089" s="92">
        <f t="shared" si="480"/>
        <v>36.0336845</v>
      </c>
      <c r="Z5089" s="92">
        <f t="shared" si="481"/>
        <v>298.69631550000003</v>
      </c>
      <c r="AA5089" s="92">
        <f t="shared" si="482"/>
        <v>334.73</v>
      </c>
    </row>
    <row r="5090" spans="1:27" x14ac:dyDescent="0.25">
      <c r="A5090" t="s">
        <v>866</v>
      </c>
      <c r="B5090" t="s">
        <v>467</v>
      </c>
      <c r="C5090" t="s">
        <v>468</v>
      </c>
      <c r="D5090" t="s">
        <v>1012</v>
      </c>
      <c r="E5090" t="s">
        <v>1013</v>
      </c>
      <c r="F5090" t="str">
        <f t="shared" si="478"/>
        <v>1560</v>
      </c>
      <c r="G5090" t="s">
        <v>92</v>
      </c>
      <c r="H5090" t="s">
        <v>93</v>
      </c>
      <c r="I5090" s="91"/>
      <c r="J5090" s="91"/>
      <c r="K5090" s="91"/>
      <c r="L5090" s="91"/>
      <c r="M5090" s="91"/>
      <c r="N5090" s="91"/>
      <c r="O5090" s="91"/>
      <c r="P5090" s="91"/>
      <c r="Q5090" s="91"/>
      <c r="R5090" s="91">
        <v>628.91999999999996</v>
      </c>
      <c r="S5090" s="91">
        <v>482.36</v>
      </c>
      <c r="T5090" s="91"/>
      <c r="U5090" s="91">
        <f t="shared" si="479"/>
        <v>1111.28</v>
      </c>
      <c r="V5090" s="82" t="str">
        <f t="shared" si="477"/>
        <v>510101560921</v>
      </c>
      <c r="W5090" s="83">
        <f>VLOOKUP(V5090,Factors!$E$6:$H$5950,4,FALSE)</f>
        <v>0.10765</v>
      </c>
      <c r="X5090" t="str">
        <f>VLOOKUP(V5090,Factors!$E$6:$F$5950,2,FALSE)</f>
        <v>Employee Cost</v>
      </c>
      <c r="Y5090" s="92">
        <f t="shared" si="480"/>
        <v>119.62929199999999</v>
      </c>
      <c r="Z5090" s="92">
        <f t="shared" si="481"/>
        <v>991.65070800000001</v>
      </c>
      <c r="AA5090" s="92">
        <f t="shared" si="482"/>
        <v>1111.28</v>
      </c>
    </row>
    <row r="5091" spans="1:27" x14ac:dyDescent="0.25">
      <c r="A5091" t="s">
        <v>866</v>
      </c>
      <c r="B5091" t="s">
        <v>467</v>
      </c>
      <c r="C5091" t="s">
        <v>468</v>
      </c>
      <c r="D5091" t="s">
        <v>1012</v>
      </c>
      <c r="E5091" t="s">
        <v>1013</v>
      </c>
      <c r="F5091" t="str">
        <f t="shared" si="478"/>
        <v>1560</v>
      </c>
      <c r="G5091" t="s">
        <v>44</v>
      </c>
      <c r="H5091" t="s">
        <v>45</v>
      </c>
      <c r="I5091" s="91"/>
      <c r="J5091" s="91"/>
      <c r="K5091" s="91"/>
      <c r="L5091" s="91"/>
      <c r="M5091" s="91">
        <v>721.1</v>
      </c>
      <c r="N5091" s="91"/>
      <c r="O5091" s="91"/>
      <c r="P5091" s="91"/>
      <c r="Q5091" s="91"/>
      <c r="R5091" s="91"/>
      <c r="S5091" s="91">
        <v>324</v>
      </c>
      <c r="T5091" s="91"/>
      <c r="U5091" s="91">
        <f t="shared" si="479"/>
        <v>1045.0999999999999</v>
      </c>
      <c r="V5091" s="82" t="str">
        <f t="shared" si="477"/>
        <v>510101560921</v>
      </c>
      <c r="W5091" s="83">
        <f>VLOOKUP(V5091,Factors!$E$6:$H$5950,4,FALSE)</f>
        <v>0.10765</v>
      </c>
      <c r="X5091" t="str">
        <f>VLOOKUP(V5091,Factors!$E$6:$F$5950,2,FALSE)</f>
        <v>Employee Cost</v>
      </c>
      <c r="Y5091" s="92">
        <f t="shared" si="480"/>
        <v>112.50501499999999</v>
      </c>
      <c r="Z5091" s="92">
        <f t="shared" si="481"/>
        <v>932.59498499999995</v>
      </c>
      <c r="AA5091" s="92">
        <f t="shared" si="482"/>
        <v>1045.0999999999999</v>
      </c>
    </row>
    <row r="5092" spans="1:27" x14ac:dyDescent="0.25">
      <c r="A5092" t="s">
        <v>866</v>
      </c>
      <c r="B5092" t="s">
        <v>467</v>
      </c>
      <c r="C5092" t="s">
        <v>468</v>
      </c>
      <c r="D5092" t="s">
        <v>1012</v>
      </c>
      <c r="E5092" t="s">
        <v>1013</v>
      </c>
      <c r="F5092" t="str">
        <f t="shared" si="478"/>
        <v>1560</v>
      </c>
      <c r="G5092" t="s">
        <v>130</v>
      </c>
      <c r="H5092" t="s">
        <v>131</v>
      </c>
      <c r="I5092" s="91"/>
      <c r="J5092" s="91"/>
      <c r="K5092" s="91"/>
      <c r="L5092" s="91"/>
      <c r="M5092" s="91"/>
      <c r="N5092" s="91"/>
      <c r="O5092" s="91"/>
      <c r="P5092" s="91"/>
      <c r="Q5092" s="91">
        <v>17</v>
      </c>
      <c r="R5092" s="91"/>
      <c r="S5092" s="91"/>
      <c r="T5092" s="91"/>
      <c r="U5092" s="91">
        <f t="shared" si="479"/>
        <v>17</v>
      </c>
      <c r="V5092" s="82" t="str">
        <f t="shared" si="477"/>
        <v>510101560921</v>
      </c>
      <c r="W5092" s="83">
        <f>VLOOKUP(V5092,Factors!$E$6:$H$5950,4,FALSE)</f>
        <v>0.10765</v>
      </c>
      <c r="X5092" t="str">
        <f>VLOOKUP(V5092,Factors!$E$6:$F$5950,2,FALSE)</f>
        <v>Employee Cost</v>
      </c>
      <c r="Y5092" s="92">
        <f t="shared" si="480"/>
        <v>1.83005</v>
      </c>
      <c r="Z5092" s="92">
        <f t="shared" si="481"/>
        <v>15.16995</v>
      </c>
      <c r="AA5092" s="92">
        <f t="shared" si="482"/>
        <v>17</v>
      </c>
    </row>
    <row r="5093" spans="1:27" x14ac:dyDescent="0.25">
      <c r="A5093" t="s">
        <v>866</v>
      </c>
      <c r="B5093" t="s">
        <v>467</v>
      </c>
      <c r="C5093" t="s">
        <v>468</v>
      </c>
      <c r="D5093" t="s">
        <v>1012</v>
      </c>
      <c r="E5093" t="s">
        <v>1013</v>
      </c>
      <c r="F5093" t="str">
        <f t="shared" si="478"/>
        <v>1560</v>
      </c>
      <c r="G5093" t="s">
        <v>199</v>
      </c>
      <c r="H5093" t="s">
        <v>200</v>
      </c>
      <c r="I5093" s="91"/>
      <c r="J5093" s="91"/>
      <c r="K5093" s="91"/>
      <c r="L5093" s="91"/>
      <c r="M5093" s="91"/>
      <c r="N5093" s="91"/>
      <c r="O5093" s="91"/>
      <c r="P5093" s="91"/>
      <c r="Q5093" s="91"/>
      <c r="R5093" s="91"/>
      <c r="S5093" s="91">
        <v>19</v>
      </c>
      <c r="T5093" s="91"/>
      <c r="U5093" s="91">
        <f t="shared" si="479"/>
        <v>19</v>
      </c>
      <c r="V5093" s="82" t="str">
        <f t="shared" si="477"/>
        <v>510101560921</v>
      </c>
      <c r="W5093" s="83">
        <f>VLOOKUP(V5093,Factors!$E$6:$H$5950,4,FALSE)</f>
        <v>0.10765</v>
      </c>
      <c r="X5093" t="str">
        <f>VLOOKUP(V5093,Factors!$E$6:$F$5950,2,FALSE)</f>
        <v>Employee Cost</v>
      </c>
      <c r="Y5093" s="92">
        <f t="shared" si="480"/>
        <v>2.04535</v>
      </c>
      <c r="Z5093" s="92">
        <f t="shared" si="481"/>
        <v>16.954650000000001</v>
      </c>
      <c r="AA5093" s="92">
        <f t="shared" si="482"/>
        <v>19</v>
      </c>
    </row>
    <row r="5094" spans="1:27" x14ac:dyDescent="0.25">
      <c r="A5094" t="s">
        <v>866</v>
      </c>
      <c r="B5094" t="s">
        <v>467</v>
      </c>
      <c r="C5094" t="s">
        <v>468</v>
      </c>
      <c r="D5094" t="s">
        <v>1012</v>
      </c>
      <c r="E5094" t="s">
        <v>1013</v>
      </c>
      <c r="F5094" t="str">
        <f t="shared" si="478"/>
        <v>1560</v>
      </c>
      <c r="G5094" t="s">
        <v>102</v>
      </c>
      <c r="H5094" t="s">
        <v>103</v>
      </c>
      <c r="I5094" s="91"/>
      <c r="J5094" s="91"/>
      <c r="K5094" s="91"/>
      <c r="L5094" s="91">
        <v>3966.73</v>
      </c>
      <c r="M5094" s="91"/>
      <c r="N5094" s="91"/>
      <c r="O5094" s="91"/>
      <c r="P5094" s="91"/>
      <c r="Q5094" s="91"/>
      <c r="R5094" s="91"/>
      <c r="S5094" s="91"/>
      <c r="T5094" s="91"/>
      <c r="U5094" s="91">
        <f t="shared" si="479"/>
        <v>3966.73</v>
      </c>
      <c r="V5094" s="82" t="str">
        <f t="shared" si="477"/>
        <v>510101560921</v>
      </c>
      <c r="W5094" s="83">
        <f>VLOOKUP(V5094,Factors!$E$6:$H$5950,4,FALSE)</f>
        <v>0.10765</v>
      </c>
      <c r="X5094" t="str">
        <f>VLOOKUP(V5094,Factors!$E$6:$F$5950,2,FALSE)</f>
        <v>Employee Cost</v>
      </c>
      <c r="Y5094" s="92">
        <f t="shared" si="480"/>
        <v>427.0184845</v>
      </c>
      <c r="Z5094" s="92">
        <f t="shared" si="481"/>
        <v>3539.7115155000001</v>
      </c>
      <c r="AA5094" s="92">
        <f t="shared" si="482"/>
        <v>3966.73</v>
      </c>
    </row>
    <row r="5095" spans="1:27" x14ac:dyDescent="0.25">
      <c r="A5095" t="s">
        <v>866</v>
      </c>
      <c r="B5095" t="s">
        <v>467</v>
      </c>
      <c r="C5095" t="s">
        <v>468</v>
      </c>
      <c r="D5095" t="s">
        <v>1012</v>
      </c>
      <c r="E5095" t="s">
        <v>1013</v>
      </c>
      <c r="F5095" t="str">
        <f t="shared" si="478"/>
        <v>1560</v>
      </c>
      <c r="G5095" t="s">
        <v>144</v>
      </c>
      <c r="H5095" t="s">
        <v>145</v>
      </c>
      <c r="I5095" s="91">
        <v>300</v>
      </c>
      <c r="J5095" s="91"/>
      <c r="K5095" s="91"/>
      <c r="L5095" s="91">
        <v>2384.25</v>
      </c>
      <c r="M5095" s="91">
        <v>-60</v>
      </c>
      <c r="N5095" s="91"/>
      <c r="O5095" s="91"/>
      <c r="P5095" s="91"/>
      <c r="Q5095" s="91"/>
      <c r="R5095" s="91">
        <v>1386.22</v>
      </c>
      <c r="S5095" s="91">
        <v>1332.83</v>
      </c>
      <c r="T5095" s="91">
        <v>522.63</v>
      </c>
      <c r="U5095" s="91">
        <f t="shared" si="479"/>
        <v>5865.93</v>
      </c>
      <c r="V5095" s="82" t="str">
        <f t="shared" si="477"/>
        <v>510101560921</v>
      </c>
      <c r="W5095" s="83">
        <f>VLOOKUP(V5095,Factors!$E$6:$H$5950,4,FALSE)</f>
        <v>0.10765</v>
      </c>
      <c r="X5095" t="str">
        <f>VLOOKUP(V5095,Factors!$E$6:$F$5950,2,FALSE)</f>
        <v>Employee Cost</v>
      </c>
      <c r="Y5095" s="92">
        <f t="shared" si="480"/>
        <v>631.46736450000003</v>
      </c>
      <c r="Z5095" s="92">
        <f t="shared" si="481"/>
        <v>5234.4626355</v>
      </c>
      <c r="AA5095" s="92">
        <f t="shared" si="482"/>
        <v>5865.93</v>
      </c>
    </row>
    <row r="5096" spans="1:27" x14ac:dyDescent="0.25">
      <c r="A5096" t="s">
        <v>866</v>
      </c>
      <c r="B5096" t="s">
        <v>467</v>
      </c>
      <c r="C5096" t="s">
        <v>468</v>
      </c>
      <c r="D5096" t="s">
        <v>1012</v>
      </c>
      <c r="E5096" t="s">
        <v>1013</v>
      </c>
      <c r="F5096" t="str">
        <f t="shared" si="478"/>
        <v>1560</v>
      </c>
      <c r="G5096" t="s">
        <v>217</v>
      </c>
      <c r="H5096" t="s">
        <v>218</v>
      </c>
      <c r="I5096" s="91"/>
      <c r="J5096" s="91"/>
      <c r="K5096" s="91"/>
      <c r="L5096" s="91"/>
      <c r="M5096" s="91">
        <v>1021.92</v>
      </c>
      <c r="N5096" s="91"/>
      <c r="O5096" s="91"/>
      <c r="P5096" s="91"/>
      <c r="Q5096" s="91"/>
      <c r="R5096" s="91"/>
      <c r="S5096" s="91"/>
      <c r="T5096" s="91"/>
      <c r="U5096" s="91">
        <f t="shared" si="479"/>
        <v>1021.92</v>
      </c>
      <c r="V5096" s="82" t="str">
        <f t="shared" si="477"/>
        <v>510101560921</v>
      </c>
      <c r="W5096" s="83">
        <f>VLOOKUP(V5096,Factors!$E$6:$H$5950,4,FALSE)</f>
        <v>0.10765</v>
      </c>
      <c r="X5096" t="str">
        <f>VLOOKUP(V5096,Factors!$E$6:$F$5950,2,FALSE)</f>
        <v>Employee Cost</v>
      </c>
      <c r="Y5096" s="92">
        <f t="shared" si="480"/>
        <v>110.009688</v>
      </c>
      <c r="Z5096" s="92">
        <f t="shared" si="481"/>
        <v>911.91031199999998</v>
      </c>
      <c r="AA5096" s="92">
        <f t="shared" si="482"/>
        <v>1021.92</v>
      </c>
    </row>
    <row r="5097" spans="1:27" x14ac:dyDescent="0.25">
      <c r="A5097" t="s">
        <v>866</v>
      </c>
      <c r="B5097" t="s">
        <v>467</v>
      </c>
      <c r="C5097" t="s">
        <v>468</v>
      </c>
      <c r="D5097" t="s">
        <v>1012</v>
      </c>
      <c r="E5097" t="s">
        <v>1013</v>
      </c>
      <c r="F5097" t="str">
        <f t="shared" si="478"/>
        <v>1560</v>
      </c>
      <c r="G5097" t="s">
        <v>150</v>
      </c>
      <c r="H5097" t="s">
        <v>151</v>
      </c>
      <c r="I5097" s="91"/>
      <c r="J5097" s="91"/>
      <c r="K5097" s="91"/>
      <c r="L5097" s="91">
        <v>2745</v>
      </c>
      <c r="M5097" s="91"/>
      <c r="N5097" s="91"/>
      <c r="O5097" s="91"/>
      <c r="P5097" s="91"/>
      <c r="Q5097" s="91"/>
      <c r="R5097" s="91"/>
      <c r="S5097" s="91">
        <v>40</v>
      </c>
      <c r="T5097" s="91"/>
      <c r="U5097" s="91">
        <f t="shared" si="479"/>
        <v>2785</v>
      </c>
      <c r="V5097" s="82" t="str">
        <f t="shared" si="477"/>
        <v>510101560921</v>
      </c>
      <c r="W5097" s="83">
        <f>VLOOKUP(V5097,Factors!$E$6:$H$5950,4,FALSE)</f>
        <v>0.10765</v>
      </c>
      <c r="X5097" t="str">
        <f>VLOOKUP(V5097,Factors!$E$6:$F$5950,2,FALSE)</f>
        <v>Employee Cost</v>
      </c>
      <c r="Y5097" s="92">
        <f t="shared" si="480"/>
        <v>299.80525</v>
      </c>
      <c r="Z5097" s="92">
        <f t="shared" si="481"/>
        <v>2485.1947500000001</v>
      </c>
      <c r="AA5097" s="92">
        <f t="shared" si="482"/>
        <v>2785</v>
      </c>
    </row>
    <row r="5098" spans="1:27" x14ac:dyDescent="0.25">
      <c r="A5098" t="s">
        <v>866</v>
      </c>
      <c r="B5098" t="s">
        <v>467</v>
      </c>
      <c r="C5098" t="s">
        <v>468</v>
      </c>
      <c r="D5098" t="s">
        <v>1012</v>
      </c>
      <c r="E5098" t="s">
        <v>1013</v>
      </c>
      <c r="F5098" t="str">
        <f t="shared" si="478"/>
        <v>1560</v>
      </c>
      <c r="G5098" t="s">
        <v>152</v>
      </c>
      <c r="H5098" t="s">
        <v>153</v>
      </c>
      <c r="I5098" s="91"/>
      <c r="J5098" s="91"/>
      <c r="K5098" s="91"/>
      <c r="L5098" s="91">
        <v>1212.42</v>
      </c>
      <c r="M5098" s="91">
        <v>156.97</v>
      </c>
      <c r="N5098" s="91"/>
      <c r="O5098" s="91"/>
      <c r="P5098" s="91"/>
      <c r="Q5098" s="91"/>
      <c r="R5098" s="91">
        <v>630</v>
      </c>
      <c r="S5098" s="91">
        <v>410</v>
      </c>
      <c r="T5098" s="91"/>
      <c r="U5098" s="91">
        <f t="shared" si="479"/>
        <v>2409.3900000000003</v>
      </c>
      <c r="V5098" s="82" t="str">
        <f t="shared" si="477"/>
        <v>510101560921</v>
      </c>
      <c r="W5098" s="83">
        <f>VLOOKUP(V5098,Factors!$E$6:$H$5950,4,FALSE)</f>
        <v>0.10765</v>
      </c>
      <c r="X5098" t="str">
        <f>VLOOKUP(V5098,Factors!$E$6:$F$5950,2,FALSE)</f>
        <v>Employee Cost</v>
      </c>
      <c r="Y5098" s="92">
        <f t="shared" si="480"/>
        <v>259.3708335</v>
      </c>
      <c r="Z5098" s="92">
        <f t="shared" si="481"/>
        <v>2150.0191665000002</v>
      </c>
      <c r="AA5098" s="92">
        <f t="shared" si="482"/>
        <v>2409.3900000000003</v>
      </c>
    </row>
    <row r="5099" spans="1:27" x14ac:dyDescent="0.25">
      <c r="A5099" t="s">
        <v>866</v>
      </c>
      <c r="B5099" t="s">
        <v>467</v>
      </c>
      <c r="C5099" t="s">
        <v>468</v>
      </c>
      <c r="D5099" t="s">
        <v>893</v>
      </c>
      <c r="E5099" t="s">
        <v>894</v>
      </c>
      <c r="F5099" t="str">
        <f t="shared" si="478"/>
        <v>1590</v>
      </c>
      <c r="G5099" t="s">
        <v>110</v>
      </c>
      <c r="H5099" t="s">
        <v>111</v>
      </c>
      <c r="I5099" s="91">
        <v>40117.57</v>
      </c>
      <c r="J5099" s="91">
        <v>41026.050000000003</v>
      </c>
      <c r="K5099" s="91">
        <v>33889.269999999997</v>
      </c>
      <c r="L5099" s="91">
        <v>43356.71</v>
      </c>
      <c r="M5099" s="91">
        <v>51045.55</v>
      </c>
      <c r="N5099" s="91">
        <v>50050.2</v>
      </c>
      <c r="O5099" s="91">
        <v>45874.49</v>
      </c>
      <c r="P5099" s="91">
        <v>44850.62</v>
      </c>
      <c r="Q5099" s="91">
        <v>46165.2</v>
      </c>
      <c r="R5099" s="91">
        <v>53717.59</v>
      </c>
      <c r="S5099" s="91">
        <v>45947.07</v>
      </c>
      <c r="T5099" s="91">
        <v>40631.89</v>
      </c>
      <c r="U5099" s="91">
        <f t="shared" si="479"/>
        <v>536672.21</v>
      </c>
      <c r="V5099" s="82" t="str">
        <f t="shared" si="477"/>
        <v>510101590921</v>
      </c>
      <c r="W5099" s="83">
        <f>VLOOKUP(V5099,Factors!$E$6:$H$5950,4,FALSE)</f>
        <v>0.10765</v>
      </c>
      <c r="X5099" t="str">
        <f>VLOOKUP(V5099,Factors!$E$6:$F$5950,2,FALSE)</f>
        <v>Employee Cost</v>
      </c>
      <c r="Y5099" s="92">
        <f t="shared" si="480"/>
        <v>57772.763406499995</v>
      </c>
      <c r="Z5099" s="92">
        <f t="shared" si="481"/>
        <v>478899.44659349998</v>
      </c>
      <c r="AA5099" s="92">
        <f t="shared" si="482"/>
        <v>536672.21</v>
      </c>
    </row>
    <row r="5100" spans="1:27" x14ac:dyDescent="0.25">
      <c r="A5100" t="s">
        <v>866</v>
      </c>
      <c r="B5100" t="s">
        <v>467</v>
      </c>
      <c r="C5100" t="s">
        <v>468</v>
      </c>
      <c r="D5100" t="s">
        <v>893</v>
      </c>
      <c r="E5100" t="s">
        <v>894</v>
      </c>
      <c r="F5100" t="str">
        <f t="shared" si="478"/>
        <v>1590</v>
      </c>
      <c r="G5100" t="s">
        <v>112</v>
      </c>
      <c r="H5100" t="s">
        <v>113</v>
      </c>
      <c r="I5100" s="91">
        <v>164.73</v>
      </c>
      <c r="J5100" s="91"/>
      <c r="K5100" s="91"/>
      <c r="L5100" s="91"/>
      <c r="M5100" s="91">
        <v>126</v>
      </c>
      <c r="N5100" s="91"/>
      <c r="O5100" s="91"/>
      <c r="P5100" s="91"/>
      <c r="Q5100" s="91"/>
      <c r="R5100" s="91"/>
      <c r="S5100" s="91"/>
      <c r="T5100" s="91">
        <v>244.82</v>
      </c>
      <c r="U5100" s="91">
        <f t="shared" si="479"/>
        <v>535.54999999999995</v>
      </c>
      <c r="V5100" s="82" t="str">
        <f t="shared" si="477"/>
        <v>510101590921</v>
      </c>
      <c r="W5100" s="83">
        <f>VLOOKUP(V5100,Factors!$E$6:$H$5950,4,FALSE)</f>
        <v>0.10765</v>
      </c>
      <c r="X5100" t="str">
        <f>VLOOKUP(V5100,Factors!$E$6:$F$5950,2,FALSE)</f>
        <v>Employee Cost</v>
      </c>
      <c r="Y5100" s="92">
        <f t="shared" si="480"/>
        <v>57.651957499999995</v>
      </c>
      <c r="Z5100" s="92">
        <f t="shared" si="481"/>
        <v>477.89804249999997</v>
      </c>
      <c r="AA5100" s="92">
        <f t="shared" si="482"/>
        <v>535.54999999999995</v>
      </c>
    </row>
    <row r="5101" spans="1:27" x14ac:dyDescent="0.25">
      <c r="A5101" t="s">
        <v>866</v>
      </c>
      <c r="B5101" t="s">
        <v>467</v>
      </c>
      <c r="C5101" t="s">
        <v>468</v>
      </c>
      <c r="D5101" t="s">
        <v>893</v>
      </c>
      <c r="E5101" t="s">
        <v>894</v>
      </c>
      <c r="F5101" t="str">
        <f t="shared" si="478"/>
        <v>1590</v>
      </c>
      <c r="G5101" t="s">
        <v>88</v>
      </c>
      <c r="H5101" t="s">
        <v>89</v>
      </c>
      <c r="I5101" s="91">
        <v>5818.43</v>
      </c>
      <c r="J5101" s="91">
        <v>5816.85</v>
      </c>
      <c r="K5101" s="91">
        <v>5968.53</v>
      </c>
      <c r="L5101" s="91">
        <v>6033.84</v>
      </c>
      <c r="M5101" s="91">
        <v>7346.87</v>
      </c>
      <c r="N5101" s="91">
        <v>7349.41</v>
      </c>
      <c r="O5101" s="91">
        <v>7349.41</v>
      </c>
      <c r="P5101" s="91">
        <v>7349.42</v>
      </c>
      <c r="Q5101" s="91">
        <v>7349.41</v>
      </c>
      <c r="R5101" s="91">
        <v>7349.42</v>
      </c>
      <c r="S5101" s="91">
        <v>7349.41</v>
      </c>
      <c r="T5101" s="91">
        <v>7349.41</v>
      </c>
      <c r="U5101" s="91">
        <f t="shared" si="479"/>
        <v>82430.41</v>
      </c>
      <c r="V5101" s="82" t="str">
        <f t="shared" si="477"/>
        <v>510101590921</v>
      </c>
      <c r="W5101" s="83">
        <f>VLOOKUP(V5101,Factors!$E$6:$H$5950,4,FALSE)</f>
        <v>0.10765</v>
      </c>
      <c r="X5101" t="str">
        <f>VLOOKUP(V5101,Factors!$E$6:$F$5950,2,FALSE)</f>
        <v>Employee Cost</v>
      </c>
      <c r="Y5101" s="92">
        <f t="shared" si="480"/>
        <v>8873.6336365000006</v>
      </c>
      <c r="Z5101" s="92">
        <f t="shared" si="481"/>
        <v>73556.776363500001</v>
      </c>
      <c r="AA5101" s="92">
        <f t="shared" si="482"/>
        <v>82430.41</v>
      </c>
    </row>
    <row r="5102" spans="1:27" x14ac:dyDescent="0.25">
      <c r="A5102" t="s">
        <v>866</v>
      </c>
      <c r="B5102" t="s">
        <v>467</v>
      </c>
      <c r="C5102" t="s">
        <v>468</v>
      </c>
      <c r="D5102" t="s">
        <v>893</v>
      </c>
      <c r="E5102" t="s">
        <v>894</v>
      </c>
      <c r="F5102" t="str">
        <f t="shared" si="478"/>
        <v>1590</v>
      </c>
      <c r="G5102" t="s">
        <v>90</v>
      </c>
      <c r="H5102" t="s">
        <v>91</v>
      </c>
      <c r="I5102" s="91">
        <v>22613.18</v>
      </c>
      <c r="J5102" s="91">
        <v>22597.9</v>
      </c>
      <c r="K5102" s="91">
        <v>23187.35</v>
      </c>
      <c r="L5102" s="91">
        <v>23441.02</v>
      </c>
      <c r="M5102" s="91">
        <v>28542.02</v>
      </c>
      <c r="N5102" s="91">
        <v>28551.919999999998</v>
      </c>
      <c r="O5102" s="91">
        <v>28551.93</v>
      </c>
      <c r="P5102" s="91">
        <v>28551.88</v>
      </c>
      <c r="Q5102" s="91">
        <v>28551.919999999998</v>
      </c>
      <c r="R5102" s="91">
        <v>28551.9</v>
      </c>
      <c r="S5102" s="91">
        <v>28551.88</v>
      </c>
      <c r="T5102" s="91">
        <v>28551.9</v>
      </c>
      <c r="U5102" s="91">
        <f t="shared" si="479"/>
        <v>320244.80000000005</v>
      </c>
      <c r="V5102" s="82" t="str">
        <f t="shared" si="477"/>
        <v>510101590921</v>
      </c>
      <c r="W5102" s="83">
        <f>VLOOKUP(V5102,Factors!$E$6:$H$5950,4,FALSE)</f>
        <v>0.10765</v>
      </c>
      <c r="X5102" t="str">
        <f>VLOOKUP(V5102,Factors!$E$6:$F$5950,2,FALSE)</f>
        <v>Employee Cost</v>
      </c>
      <c r="Y5102" s="92">
        <f t="shared" si="480"/>
        <v>34474.352720000003</v>
      </c>
      <c r="Z5102" s="92">
        <f t="shared" si="481"/>
        <v>285770.44728000002</v>
      </c>
      <c r="AA5102" s="92">
        <f t="shared" si="482"/>
        <v>320244.80000000005</v>
      </c>
    </row>
    <row r="5103" spans="1:27" x14ac:dyDescent="0.25">
      <c r="A5103" t="s">
        <v>866</v>
      </c>
      <c r="B5103" t="s">
        <v>467</v>
      </c>
      <c r="C5103" t="s">
        <v>468</v>
      </c>
      <c r="D5103" t="s">
        <v>893</v>
      </c>
      <c r="E5103" t="s">
        <v>894</v>
      </c>
      <c r="F5103" t="str">
        <f t="shared" si="478"/>
        <v>1590</v>
      </c>
      <c r="G5103" t="s">
        <v>118</v>
      </c>
      <c r="H5103" t="s">
        <v>119</v>
      </c>
      <c r="I5103" s="91">
        <v>1369</v>
      </c>
      <c r="J5103" s="91"/>
      <c r="K5103" s="91"/>
      <c r="L5103" s="91"/>
      <c r="M5103" s="91">
        <v>20</v>
      </c>
      <c r="N5103" s="91"/>
      <c r="O5103" s="91">
        <v>3799.5</v>
      </c>
      <c r="P5103" s="91">
        <v>2027.98</v>
      </c>
      <c r="Q5103" s="91">
        <v>390</v>
      </c>
      <c r="R5103" s="91">
        <v>52</v>
      </c>
      <c r="S5103" s="91">
        <v>1126</v>
      </c>
      <c r="T5103" s="91">
        <v>2671.53</v>
      </c>
      <c r="U5103" s="91">
        <f t="shared" si="479"/>
        <v>11456.01</v>
      </c>
      <c r="V5103" s="82" t="str">
        <f t="shared" si="477"/>
        <v>510101590921</v>
      </c>
      <c r="W5103" s="83">
        <f>VLOOKUP(V5103,Factors!$E$6:$H$5950,4,FALSE)</f>
        <v>0.10765</v>
      </c>
      <c r="X5103" t="str">
        <f>VLOOKUP(V5103,Factors!$E$6:$F$5950,2,FALSE)</f>
        <v>Employee Cost</v>
      </c>
      <c r="Y5103" s="92">
        <f t="shared" si="480"/>
        <v>1233.2394764999999</v>
      </c>
      <c r="Z5103" s="92">
        <f t="shared" si="481"/>
        <v>10222.770523499999</v>
      </c>
      <c r="AA5103" s="92">
        <f t="shared" si="482"/>
        <v>11456.009999999998</v>
      </c>
    </row>
    <row r="5104" spans="1:27" x14ac:dyDescent="0.25">
      <c r="A5104" t="s">
        <v>866</v>
      </c>
      <c r="B5104" t="s">
        <v>467</v>
      </c>
      <c r="C5104" t="s">
        <v>468</v>
      </c>
      <c r="D5104" t="s">
        <v>893</v>
      </c>
      <c r="E5104" t="s">
        <v>894</v>
      </c>
      <c r="F5104" t="str">
        <f t="shared" si="478"/>
        <v>1590</v>
      </c>
      <c r="G5104" t="s">
        <v>61</v>
      </c>
      <c r="H5104" t="s">
        <v>62</v>
      </c>
      <c r="I5104" s="91">
        <v>93.6</v>
      </c>
      <c r="J5104" s="91">
        <v>746.73</v>
      </c>
      <c r="K5104" s="91">
        <v>568.59</v>
      </c>
      <c r="L5104" s="91">
        <v>1228.98</v>
      </c>
      <c r="M5104" s="91">
        <v>287.77</v>
      </c>
      <c r="N5104" s="91">
        <v>250.53</v>
      </c>
      <c r="O5104" s="91">
        <v>546.5</v>
      </c>
      <c r="P5104" s="91">
        <v>243.69</v>
      </c>
      <c r="Q5104" s="91">
        <v>1910.41</v>
      </c>
      <c r="R5104" s="91">
        <v>395.75</v>
      </c>
      <c r="S5104" s="91">
        <v>694.52</v>
      </c>
      <c r="T5104" s="91">
        <v>1024.48</v>
      </c>
      <c r="U5104" s="91">
        <f t="shared" si="479"/>
        <v>7991.5499999999993</v>
      </c>
      <c r="V5104" s="82" t="str">
        <f t="shared" si="477"/>
        <v>510101590921</v>
      </c>
      <c r="W5104" s="83">
        <f>VLOOKUP(V5104,Factors!$E$6:$H$5950,4,FALSE)</f>
        <v>0.10765</v>
      </c>
      <c r="X5104" t="str">
        <f>VLOOKUP(V5104,Factors!$E$6:$F$5950,2,FALSE)</f>
        <v>Employee Cost</v>
      </c>
      <c r="Y5104" s="92">
        <f t="shared" si="480"/>
        <v>860.29035749999991</v>
      </c>
      <c r="Z5104" s="92">
        <f t="shared" si="481"/>
        <v>7131.2596424999992</v>
      </c>
      <c r="AA5104" s="92">
        <f t="shared" si="482"/>
        <v>7991.5499999999993</v>
      </c>
    </row>
    <row r="5105" spans="1:27" x14ac:dyDescent="0.25">
      <c r="A5105" t="s">
        <v>866</v>
      </c>
      <c r="B5105" t="s">
        <v>467</v>
      </c>
      <c r="C5105" t="s">
        <v>468</v>
      </c>
      <c r="D5105" t="s">
        <v>893</v>
      </c>
      <c r="E5105" t="s">
        <v>894</v>
      </c>
      <c r="F5105" t="str">
        <f t="shared" si="478"/>
        <v>1590</v>
      </c>
      <c r="G5105" t="s">
        <v>92</v>
      </c>
      <c r="H5105" t="s">
        <v>93</v>
      </c>
      <c r="I5105" s="91">
        <v>412.28</v>
      </c>
      <c r="J5105" s="91">
        <v>21.2</v>
      </c>
      <c r="K5105" s="91">
        <v>90.73</v>
      </c>
      <c r="L5105" s="91"/>
      <c r="M5105" s="91">
        <v>114.85</v>
      </c>
      <c r="N5105" s="91">
        <v>540.78</v>
      </c>
      <c r="O5105" s="91">
        <v>104.24</v>
      </c>
      <c r="P5105" s="91">
        <v>5602.62</v>
      </c>
      <c r="Q5105" s="91">
        <v>1232.3900000000001</v>
      </c>
      <c r="R5105" s="91"/>
      <c r="S5105" s="91">
        <v>60.49</v>
      </c>
      <c r="T5105" s="91">
        <v>576.87</v>
      </c>
      <c r="U5105" s="91">
        <f t="shared" si="479"/>
        <v>8756.4500000000007</v>
      </c>
      <c r="V5105" s="82" t="str">
        <f t="shared" si="477"/>
        <v>510101590921</v>
      </c>
      <c r="W5105" s="83">
        <f>VLOOKUP(V5105,Factors!$E$6:$H$5950,4,FALSE)</f>
        <v>0.10765</v>
      </c>
      <c r="X5105" t="str">
        <f>VLOOKUP(V5105,Factors!$E$6:$F$5950,2,FALSE)</f>
        <v>Employee Cost</v>
      </c>
      <c r="Y5105" s="92">
        <f t="shared" si="480"/>
        <v>942.63184250000006</v>
      </c>
      <c r="Z5105" s="92">
        <f t="shared" si="481"/>
        <v>7813.8181575000008</v>
      </c>
      <c r="AA5105" s="92">
        <f t="shared" si="482"/>
        <v>8756.4500000000007</v>
      </c>
    </row>
    <row r="5106" spans="1:27" x14ac:dyDescent="0.25">
      <c r="A5106" t="s">
        <v>866</v>
      </c>
      <c r="B5106" t="s">
        <v>467</v>
      </c>
      <c r="C5106" t="s">
        <v>468</v>
      </c>
      <c r="D5106" t="s">
        <v>893</v>
      </c>
      <c r="E5106" t="s">
        <v>894</v>
      </c>
      <c r="F5106" t="str">
        <f t="shared" si="478"/>
        <v>1590</v>
      </c>
      <c r="G5106" t="s">
        <v>120</v>
      </c>
      <c r="H5106" t="s">
        <v>121</v>
      </c>
      <c r="I5106" s="91"/>
      <c r="J5106" s="91"/>
      <c r="K5106" s="91"/>
      <c r="L5106" s="91">
        <v>126.92</v>
      </c>
      <c r="M5106" s="91">
        <v>293.22000000000003</v>
      </c>
      <c r="N5106" s="91"/>
      <c r="O5106" s="91"/>
      <c r="P5106" s="91">
        <v>144.68</v>
      </c>
      <c r="Q5106" s="91"/>
      <c r="R5106" s="91"/>
      <c r="S5106" s="91"/>
      <c r="T5106" s="91">
        <v>140.6</v>
      </c>
      <c r="U5106" s="91">
        <f t="shared" si="479"/>
        <v>705.42000000000007</v>
      </c>
      <c r="V5106" s="82" t="str">
        <f t="shared" si="477"/>
        <v>510101590921</v>
      </c>
      <c r="W5106" s="83">
        <f>VLOOKUP(V5106,Factors!$E$6:$H$5950,4,FALSE)</f>
        <v>0.10765</v>
      </c>
      <c r="X5106" t="str">
        <f>VLOOKUP(V5106,Factors!$E$6:$F$5950,2,FALSE)</f>
        <v>Employee Cost</v>
      </c>
      <c r="Y5106" s="92">
        <f t="shared" si="480"/>
        <v>75.938462999999999</v>
      </c>
      <c r="Z5106" s="92">
        <f t="shared" si="481"/>
        <v>629.48153700000012</v>
      </c>
      <c r="AA5106" s="92">
        <f t="shared" si="482"/>
        <v>705.42000000000007</v>
      </c>
    </row>
    <row r="5107" spans="1:27" x14ac:dyDescent="0.25">
      <c r="A5107" t="s">
        <v>866</v>
      </c>
      <c r="B5107" t="s">
        <v>467</v>
      </c>
      <c r="C5107" t="s">
        <v>468</v>
      </c>
      <c r="D5107" t="s">
        <v>893</v>
      </c>
      <c r="E5107" t="s">
        <v>894</v>
      </c>
      <c r="F5107" t="str">
        <f t="shared" si="478"/>
        <v>1590</v>
      </c>
      <c r="G5107" t="s">
        <v>122</v>
      </c>
      <c r="H5107" t="s">
        <v>123</v>
      </c>
      <c r="I5107" s="91">
        <v>20</v>
      </c>
      <c r="J5107" s="91"/>
      <c r="K5107" s="91"/>
      <c r="L5107" s="91"/>
      <c r="M5107" s="91">
        <v>285</v>
      </c>
      <c r="N5107" s="91">
        <v>220</v>
      </c>
      <c r="O5107" s="91">
        <v>200</v>
      </c>
      <c r="P5107" s="91">
        <v>339</v>
      </c>
      <c r="Q5107" s="91">
        <v>423.99</v>
      </c>
      <c r="R5107" s="91">
        <v>399</v>
      </c>
      <c r="S5107" s="91">
        <v>360</v>
      </c>
      <c r="T5107" s="91">
        <v>1170</v>
      </c>
      <c r="U5107" s="91">
        <f t="shared" si="479"/>
        <v>3416.99</v>
      </c>
      <c r="V5107" s="82" t="str">
        <f t="shared" si="477"/>
        <v>510101590921</v>
      </c>
      <c r="W5107" s="83">
        <f>VLOOKUP(V5107,Factors!$E$6:$H$5950,4,FALSE)</f>
        <v>0.10765</v>
      </c>
      <c r="X5107" t="str">
        <f>VLOOKUP(V5107,Factors!$E$6:$F$5950,2,FALSE)</f>
        <v>Employee Cost</v>
      </c>
      <c r="Y5107" s="92">
        <f t="shared" si="480"/>
        <v>367.83897349999995</v>
      </c>
      <c r="Z5107" s="92">
        <f t="shared" si="481"/>
        <v>3049.1510264999997</v>
      </c>
      <c r="AA5107" s="92">
        <f t="shared" si="482"/>
        <v>3416.99</v>
      </c>
    </row>
    <row r="5108" spans="1:27" x14ac:dyDescent="0.25">
      <c r="A5108" t="s">
        <v>866</v>
      </c>
      <c r="B5108" t="s">
        <v>467</v>
      </c>
      <c r="C5108" t="s">
        <v>468</v>
      </c>
      <c r="D5108" t="s">
        <v>893</v>
      </c>
      <c r="E5108" t="s">
        <v>894</v>
      </c>
      <c r="F5108" t="str">
        <f t="shared" si="478"/>
        <v>1590</v>
      </c>
      <c r="G5108" t="s">
        <v>44</v>
      </c>
      <c r="H5108" t="s">
        <v>45</v>
      </c>
      <c r="I5108" s="91"/>
      <c r="J5108" s="91"/>
      <c r="K5108" s="91"/>
      <c r="L5108" s="91">
        <v>16019</v>
      </c>
      <c r="M5108" s="91">
        <v>1627.5</v>
      </c>
      <c r="N5108" s="91"/>
      <c r="O5108" s="91"/>
      <c r="P5108" s="91">
        <v>18097.16</v>
      </c>
      <c r="Q5108" s="91"/>
      <c r="R5108" s="91"/>
      <c r="S5108" s="91"/>
      <c r="T5108" s="91"/>
      <c r="U5108" s="91">
        <f t="shared" si="479"/>
        <v>35743.660000000003</v>
      </c>
      <c r="V5108" s="82" t="str">
        <f t="shared" si="477"/>
        <v>510101590921</v>
      </c>
      <c r="W5108" s="83">
        <f>VLOOKUP(V5108,Factors!$E$6:$H$5950,4,FALSE)</f>
        <v>0.10765</v>
      </c>
      <c r="X5108" t="str">
        <f>VLOOKUP(V5108,Factors!$E$6:$F$5950,2,FALSE)</f>
        <v>Employee Cost</v>
      </c>
      <c r="Y5108" s="92">
        <f t="shared" si="480"/>
        <v>3847.8049990000004</v>
      </c>
      <c r="Z5108" s="92">
        <f t="shared" si="481"/>
        <v>31895.855001000004</v>
      </c>
      <c r="AA5108" s="92">
        <f t="shared" si="482"/>
        <v>35743.660000000003</v>
      </c>
    </row>
    <row r="5109" spans="1:27" x14ac:dyDescent="0.25">
      <c r="A5109" t="s">
        <v>866</v>
      </c>
      <c r="B5109" t="s">
        <v>467</v>
      </c>
      <c r="C5109" t="s">
        <v>468</v>
      </c>
      <c r="D5109" t="s">
        <v>893</v>
      </c>
      <c r="E5109" t="s">
        <v>894</v>
      </c>
      <c r="F5109" t="str">
        <f t="shared" si="478"/>
        <v>1590</v>
      </c>
      <c r="G5109" t="s">
        <v>207</v>
      </c>
      <c r="H5109" t="s">
        <v>208</v>
      </c>
      <c r="I5109" s="91"/>
      <c r="J5109" s="91"/>
      <c r="K5109" s="91"/>
      <c r="L5109" s="91"/>
      <c r="M5109" s="91"/>
      <c r="N5109" s="91"/>
      <c r="O5109" s="91"/>
      <c r="P5109" s="91"/>
      <c r="Q5109" s="91"/>
      <c r="R5109" s="91"/>
      <c r="S5109" s="91">
        <v>-80.989999999999995</v>
      </c>
      <c r="T5109" s="91"/>
      <c r="U5109" s="91">
        <f t="shared" si="479"/>
        <v>-80.989999999999995</v>
      </c>
      <c r="V5109" s="82" t="str">
        <f t="shared" si="477"/>
        <v>510101590921</v>
      </c>
      <c r="W5109" s="83">
        <f>VLOOKUP(V5109,Factors!$E$6:$H$5950,4,FALSE)</f>
        <v>0.10765</v>
      </c>
      <c r="X5109" t="str">
        <f>VLOOKUP(V5109,Factors!$E$6:$F$5950,2,FALSE)</f>
        <v>Employee Cost</v>
      </c>
      <c r="Y5109" s="92">
        <f t="shared" si="480"/>
        <v>-8.7185734999999998</v>
      </c>
      <c r="Z5109" s="92">
        <f t="shared" si="481"/>
        <v>-72.27142649999999</v>
      </c>
      <c r="AA5109" s="92">
        <f t="shared" si="482"/>
        <v>-80.989999999999995</v>
      </c>
    </row>
    <row r="5110" spans="1:27" x14ac:dyDescent="0.25">
      <c r="A5110" t="s">
        <v>866</v>
      </c>
      <c r="B5110" t="s">
        <v>467</v>
      </c>
      <c r="C5110" t="s">
        <v>468</v>
      </c>
      <c r="D5110" t="s">
        <v>893</v>
      </c>
      <c r="E5110" t="s">
        <v>894</v>
      </c>
      <c r="F5110" t="str">
        <f t="shared" si="478"/>
        <v>1590</v>
      </c>
      <c r="G5110" t="s">
        <v>128</v>
      </c>
      <c r="H5110" t="s">
        <v>129</v>
      </c>
      <c r="I5110" s="91"/>
      <c r="J5110" s="91"/>
      <c r="K5110" s="91"/>
      <c r="L5110" s="91">
        <v>978.37</v>
      </c>
      <c r="M5110" s="91"/>
      <c r="N5110" s="91"/>
      <c r="O5110" s="91"/>
      <c r="P5110" s="91"/>
      <c r="Q5110" s="91">
        <v>-761.07</v>
      </c>
      <c r="R5110" s="91">
        <v>-136.31</v>
      </c>
      <c r="S5110" s="91"/>
      <c r="T5110" s="91"/>
      <c r="U5110" s="91">
        <f t="shared" si="479"/>
        <v>80.989999999999952</v>
      </c>
      <c r="V5110" s="82" t="str">
        <f t="shared" si="477"/>
        <v>510101590921</v>
      </c>
      <c r="W5110" s="83">
        <f>VLOOKUP(V5110,Factors!$E$6:$H$5950,4,FALSE)</f>
        <v>0.10765</v>
      </c>
      <c r="X5110" t="str">
        <f>VLOOKUP(V5110,Factors!$E$6:$F$5950,2,FALSE)</f>
        <v>Employee Cost</v>
      </c>
      <c r="Y5110" s="92">
        <f t="shared" si="480"/>
        <v>8.7185734999999944</v>
      </c>
      <c r="Z5110" s="92">
        <f t="shared" si="481"/>
        <v>72.271426499999961</v>
      </c>
      <c r="AA5110" s="92">
        <f t="shared" si="482"/>
        <v>80.989999999999952</v>
      </c>
    </row>
    <row r="5111" spans="1:27" x14ac:dyDescent="0.25">
      <c r="A5111" t="s">
        <v>866</v>
      </c>
      <c r="B5111" t="s">
        <v>467</v>
      </c>
      <c r="C5111" t="s">
        <v>468</v>
      </c>
      <c r="D5111" t="s">
        <v>893</v>
      </c>
      <c r="E5111" t="s">
        <v>894</v>
      </c>
      <c r="F5111" t="str">
        <f t="shared" si="478"/>
        <v>1590</v>
      </c>
      <c r="G5111" t="s">
        <v>71</v>
      </c>
      <c r="H5111" t="s">
        <v>72</v>
      </c>
      <c r="I5111" s="91"/>
      <c r="J5111" s="91"/>
      <c r="K5111" s="91"/>
      <c r="L5111" s="91"/>
      <c r="M5111" s="91"/>
      <c r="N5111" s="91">
        <v>113.48</v>
      </c>
      <c r="O5111" s="91"/>
      <c r="P5111" s="91">
        <v>26.97</v>
      </c>
      <c r="Q5111" s="91"/>
      <c r="R5111" s="91"/>
      <c r="S5111" s="91"/>
      <c r="T5111" s="91"/>
      <c r="U5111" s="91">
        <f t="shared" si="479"/>
        <v>140.44999999999999</v>
      </c>
      <c r="V5111" s="82" t="str">
        <f t="shared" si="477"/>
        <v>510101590921</v>
      </c>
      <c r="W5111" s="83">
        <f>VLOOKUP(V5111,Factors!$E$6:$H$5950,4,FALSE)</f>
        <v>0.10765</v>
      </c>
      <c r="X5111" t="str">
        <f>VLOOKUP(V5111,Factors!$E$6:$F$5950,2,FALSE)</f>
        <v>Employee Cost</v>
      </c>
      <c r="Y5111" s="92">
        <f t="shared" si="480"/>
        <v>15.119442499999998</v>
      </c>
      <c r="Z5111" s="92">
        <f t="shared" si="481"/>
        <v>125.3305575</v>
      </c>
      <c r="AA5111" s="92">
        <f t="shared" si="482"/>
        <v>140.44999999999999</v>
      </c>
    </row>
    <row r="5112" spans="1:27" x14ac:dyDescent="0.25">
      <c r="A5112" t="s">
        <v>866</v>
      </c>
      <c r="B5112" t="s">
        <v>467</v>
      </c>
      <c r="C5112" t="s">
        <v>468</v>
      </c>
      <c r="D5112" t="s">
        <v>893</v>
      </c>
      <c r="E5112" t="s">
        <v>894</v>
      </c>
      <c r="F5112" t="str">
        <f t="shared" si="478"/>
        <v>1590</v>
      </c>
      <c r="G5112" t="s">
        <v>98</v>
      </c>
      <c r="H5112" t="s">
        <v>99</v>
      </c>
      <c r="I5112" s="91"/>
      <c r="J5112" s="91">
        <v>57.13</v>
      </c>
      <c r="K5112" s="91"/>
      <c r="L5112" s="91">
        <v>27</v>
      </c>
      <c r="M5112" s="91"/>
      <c r="N5112" s="91"/>
      <c r="O5112" s="91"/>
      <c r="P5112" s="91"/>
      <c r="Q5112" s="91"/>
      <c r="R5112" s="91"/>
      <c r="S5112" s="91"/>
      <c r="T5112" s="91"/>
      <c r="U5112" s="91">
        <f t="shared" si="479"/>
        <v>84.13</v>
      </c>
      <c r="V5112" s="82" t="str">
        <f t="shared" si="477"/>
        <v>510101590921</v>
      </c>
      <c r="W5112" s="83">
        <f>VLOOKUP(V5112,Factors!$E$6:$H$5950,4,FALSE)</f>
        <v>0.10765</v>
      </c>
      <c r="X5112" t="str">
        <f>VLOOKUP(V5112,Factors!$E$6:$F$5950,2,FALSE)</f>
        <v>Employee Cost</v>
      </c>
      <c r="Y5112" s="92">
        <f t="shared" si="480"/>
        <v>9.0565944999999992</v>
      </c>
      <c r="Z5112" s="92">
        <f t="shared" si="481"/>
        <v>75.073405499999993</v>
      </c>
      <c r="AA5112" s="92">
        <f t="shared" si="482"/>
        <v>84.13</v>
      </c>
    </row>
    <row r="5113" spans="1:27" x14ac:dyDescent="0.25">
      <c r="A5113" t="s">
        <v>866</v>
      </c>
      <c r="B5113" t="s">
        <v>467</v>
      </c>
      <c r="C5113" t="s">
        <v>468</v>
      </c>
      <c r="D5113" t="s">
        <v>893</v>
      </c>
      <c r="E5113" t="s">
        <v>894</v>
      </c>
      <c r="F5113" t="str">
        <f t="shared" si="478"/>
        <v>1590</v>
      </c>
      <c r="G5113" t="s">
        <v>215</v>
      </c>
      <c r="H5113" t="s">
        <v>216</v>
      </c>
      <c r="I5113" s="91"/>
      <c r="J5113" s="91"/>
      <c r="K5113" s="91"/>
      <c r="L5113" s="91">
        <v>275</v>
      </c>
      <c r="M5113" s="91"/>
      <c r="N5113" s="91">
        <v>55.22</v>
      </c>
      <c r="O5113" s="91"/>
      <c r="P5113" s="91"/>
      <c r="Q5113" s="91"/>
      <c r="R5113" s="91"/>
      <c r="S5113" s="91"/>
      <c r="T5113" s="91"/>
      <c r="U5113" s="91">
        <f t="shared" si="479"/>
        <v>330.22</v>
      </c>
      <c r="V5113" s="82" t="str">
        <f t="shared" si="477"/>
        <v>510101590921</v>
      </c>
      <c r="W5113" s="83">
        <f>VLOOKUP(V5113,Factors!$E$6:$H$5950,4,FALSE)</f>
        <v>0.10765</v>
      </c>
      <c r="X5113" t="str">
        <f>VLOOKUP(V5113,Factors!$E$6:$F$5950,2,FALSE)</f>
        <v>Employee Cost</v>
      </c>
      <c r="Y5113" s="92">
        <f t="shared" si="480"/>
        <v>35.548183000000002</v>
      </c>
      <c r="Z5113" s="92">
        <f t="shared" si="481"/>
        <v>294.67181700000003</v>
      </c>
      <c r="AA5113" s="92">
        <f t="shared" si="482"/>
        <v>330.22</v>
      </c>
    </row>
    <row r="5114" spans="1:27" x14ac:dyDescent="0.25">
      <c r="A5114" t="s">
        <v>866</v>
      </c>
      <c r="B5114" t="s">
        <v>467</v>
      </c>
      <c r="C5114" t="s">
        <v>468</v>
      </c>
      <c r="D5114" t="s">
        <v>893</v>
      </c>
      <c r="E5114" t="s">
        <v>894</v>
      </c>
      <c r="F5114" t="str">
        <f t="shared" si="478"/>
        <v>1590</v>
      </c>
      <c r="G5114" t="s">
        <v>130</v>
      </c>
      <c r="H5114" t="s">
        <v>131</v>
      </c>
      <c r="I5114" s="91"/>
      <c r="J5114" s="91">
        <v>30.98</v>
      </c>
      <c r="K5114" s="91"/>
      <c r="L5114" s="91">
        <v>64.209999999999994</v>
      </c>
      <c r="M5114" s="91"/>
      <c r="N5114" s="91"/>
      <c r="O5114" s="91"/>
      <c r="P5114" s="91">
        <v>28.7</v>
      </c>
      <c r="Q5114" s="91"/>
      <c r="R5114" s="91">
        <v>94.42</v>
      </c>
      <c r="S5114" s="91">
        <v>10.99</v>
      </c>
      <c r="T5114" s="91">
        <v>29.6</v>
      </c>
      <c r="U5114" s="91">
        <f t="shared" si="479"/>
        <v>258.90000000000003</v>
      </c>
      <c r="V5114" s="82" t="str">
        <f t="shared" si="477"/>
        <v>510101590921</v>
      </c>
      <c r="W5114" s="83">
        <f>VLOOKUP(V5114,Factors!$E$6:$H$5950,4,FALSE)</f>
        <v>0.10765</v>
      </c>
      <c r="X5114" t="str">
        <f>VLOOKUP(V5114,Factors!$E$6:$F$5950,2,FALSE)</f>
        <v>Employee Cost</v>
      </c>
      <c r="Y5114" s="92">
        <f t="shared" si="480"/>
        <v>27.870585000000002</v>
      </c>
      <c r="Z5114" s="92">
        <f t="shared" si="481"/>
        <v>231.02941500000003</v>
      </c>
      <c r="AA5114" s="92">
        <f t="shared" si="482"/>
        <v>258.90000000000003</v>
      </c>
    </row>
    <row r="5115" spans="1:27" x14ac:dyDescent="0.25">
      <c r="A5115" t="s">
        <v>866</v>
      </c>
      <c r="B5115" t="s">
        <v>467</v>
      </c>
      <c r="C5115" t="s">
        <v>468</v>
      </c>
      <c r="D5115" t="s">
        <v>893</v>
      </c>
      <c r="E5115" t="s">
        <v>894</v>
      </c>
      <c r="F5115" t="str">
        <f t="shared" si="478"/>
        <v>1590</v>
      </c>
      <c r="G5115" t="s">
        <v>136</v>
      </c>
      <c r="H5115" t="s">
        <v>137</v>
      </c>
      <c r="I5115" s="91"/>
      <c r="J5115" s="91">
        <v>120</v>
      </c>
      <c r="K5115" s="91"/>
      <c r="L5115" s="91"/>
      <c r="M5115" s="91">
        <v>8</v>
      </c>
      <c r="N5115" s="91"/>
      <c r="O5115" s="91"/>
      <c r="P5115" s="91">
        <v>8</v>
      </c>
      <c r="Q5115" s="91">
        <v>36</v>
      </c>
      <c r="R5115" s="91">
        <v>16</v>
      </c>
      <c r="S5115" s="91"/>
      <c r="T5115" s="91"/>
      <c r="U5115" s="91">
        <f t="shared" si="479"/>
        <v>188</v>
      </c>
      <c r="V5115" s="82" t="str">
        <f t="shared" si="477"/>
        <v>510101590921</v>
      </c>
      <c r="W5115" s="83">
        <f>VLOOKUP(V5115,Factors!$E$6:$H$5950,4,FALSE)</f>
        <v>0.10765</v>
      </c>
      <c r="X5115" t="str">
        <f>VLOOKUP(V5115,Factors!$E$6:$F$5950,2,FALSE)</f>
        <v>Employee Cost</v>
      </c>
      <c r="Y5115" s="92">
        <f t="shared" si="480"/>
        <v>20.238199999999999</v>
      </c>
      <c r="Z5115" s="92">
        <f t="shared" si="481"/>
        <v>167.76179999999999</v>
      </c>
      <c r="AA5115" s="92">
        <f t="shared" si="482"/>
        <v>188</v>
      </c>
    </row>
    <row r="5116" spans="1:27" x14ac:dyDescent="0.25">
      <c r="A5116" t="s">
        <v>866</v>
      </c>
      <c r="B5116" t="s">
        <v>467</v>
      </c>
      <c r="C5116" t="s">
        <v>468</v>
      </c>
      <c r="D5116" t="s">
        <v>893</v>
      </c>
      <c r="E5116" t="s">
        <v>894</v>
      </c>
      <c r="F5116" t="str">
        <f t="shared" si="478"/>
        <v>1590</v>
      </c>
      <c r="G5116" t="s">
        <v>138</v>
      </c>
      <c r="H5116" t="s">
        <v>139</v>
      </c>
      <c r="I5116" s="91">
        <v>8333.33</v>
      </c>
      <c r="J5116" s="91">
        <v>8333.33</v>
      </c>
      <c r="K5116" s="91">
        <v>8333.33</v>
      </c>
      <c r="L5116" s="91">
        <v>8333.33</v>
      </c>
      <c r="M5116" s="91">
        <v>8333.33</v>
      </c>
      <c r="N5116" s="91">
        <v>8333.33</v>
      </c>
      <c r="O5116" s="91">
        <v>8333.33</v>
      </c>
      <c r="P5116" s="91">
        <v>8333.33</v>
      </c>
      <c r="Q5116" s="91">
        <v>8333.33</v>
      </c>
      <c r="R5116" s="91">
        <v>8333.33</v>
      </c>
      <c r="S5116" s="91">
        <v>8333.33</v>
      </c>
      <c r="T5116" s="91">
        <v>8332.09</v>
      </c>
      <c r="U5116" s="91">
        <f t="shared" si="479"/>
        <v>99998.720000000001</v>
      </c>
      <c r="V5116" s="82" t="str">
        <f t="shared" si="477"/>
        <v>510101590921</v>
      </c>
      <c r="W5116" s="83">
        <f>VLOOKUP(V5116,Factors!$E$6:$H$5950,4,FALSE)</f>
        <v>0.10765</v>
      </c>
      <c r="X5116" t="str">
        <f>VLOOKUP(V5116,Factors!$E$6:$F$5950,2,FALSE)</f>
        <v>Employee Cost</v>
      </c>
      <c r="Y5116" s="92">
        <f t="shared" si="480"/>
        <v>10764.862208</v>
      </c>
      <c r="Z5116" s="92">
        <f t="shared" si="481"/>
        <v>89233.857791999995</v>
      </c>
      <c r="AA5116" s="92">
        <f t="shared" si="482"/>
        <v>99998.720000000001</v>
      </c>
    </row>
    <row r="5117" spans="1:27" x14ac:dyDescent="0.25">
      <c r="A5117" t="s">
        <v>866</v>
      </c>
      <c r="B5117" t="s">
        <v>467</v>
      </c>
      <c r="C5117" t="s">
        <v>468</v>
      </c>
      <c r="D5117" t="s">
        <v>893</v>
      </c>
      <c r="E5117" t="s">
        <v>894</v>
      </c>
      <c r="F5117" t="str">
        <f t="shared" si="478"/>
        <v>1590</v>
      </c>
      <c r="G5117" t="s">
        <v>340</v>
      </c>
      <c r="H5117" t="s">
        <v>341</v>
      </c>
      <c r="I5117" s="91"/>
      <c r="J5117" s="91"/>
      <c r="K5117" s="91"/>
      <c r="L5117" s="91">
        <v>89.88</v>
      </c>
      <c r="M5117" s="91"/>
      <c r="N5117" s="91"/>
      <c r="O5117" s="91"/>
      <c r="P5117" s="91"/>
      <c r="Q5117" s="91"/>
      <c r="R5117" s="91"/>
      <c r="S5117" s="91"/>
      <c r="T5117" s="91"/>
      <c r="U5117" s="91">
        <f t="shared" si="479"/>
        <v>89.88</v>
      </c>
      <c r="V5117" s="82" t="str">
        <f t="shared" si="477"/>
        <v>510101590921</v>
      </c>
      <c r="W5117" s="83">
        <f>VLOOKUP(V5117,Factors!$E$6:$H$5950,4,FALSE)</f>
        <v>0.10765</v>
      </c>
      <c r="X5117" t="str">
        <f>VLOOKUP(V5117,Factors!$E$6:$F$5950,2,FALSE)</f>
        <v>Employee Cost</v>
      </c>
      <c r="Y5117" s="92">
        <f t="shared" si="480"/>
        <v>9.6755819999999986</v>
      </c>
      <c r="Z5117" s="92">
        <f t="shared" si="481"/>
        <v>80.204418000000004</v>
      </c>
      <c r="AA5117" s="92">
        <f t="shared" si="482"/>
        <v>89.88</v>
      </c>
    </row>
    <row r="5118" spans="1:27" x14ac:dyDescent="0.25">
      <c r="A5118" t="s">
        <v>866</v>
      </c>
      <c r="B5118" t="s">
        <v>467</v>
      </c>
      <c r="C5118" t="s">
        <v>468</v>
      </c>
      <c r="D5118" t="s">
        <v>893</v>
      </c>
      <c r="E5118" t="s">
        <v>894</v>
      </c>
      <c r="F5118" t="str">
        <f t="shared" si="478"/>
        <v>1590</v>
      </c>
      <c r="G5118" t="s">
        <v>102</v>
      </c>
      <c r="H5118" t="s">
        <v>103</v>
      </c>
      <c r="I5118" s="91">
        <v>25</v>
      </c>
      <c r="J5118" s="91">
        <v>6170</v>
      </c>
      <c r="K5118" s="91">
        <v>11695.7</v>
      </c>
      <c r="L5118" s="91">
        <v>63931.55</v>
      </c>
      <c r="M5118" s="91">
        <v>-248.44</v>
      </c>
      <c r="N5118" s="91">
        <v>13643.58</v>
      </c>
      <c r="O5118" s="91">
        <v>7404.55</v>
      </c>
      <c r="P5118" s="91">
        <v>19331.62</v>
      </c>
      <c r="Q5118" s="91">
        <v>194</v>
      </c>
      <c r="R5118" s="91">
        <v>41954.87</v>
      </c>
      <c r="S5118" s="91">
        <v>2987</v>
      </c>
      <c r="T5118" s="91">
        <v>34394.910000000003</v>
      </c>
      <c r="U5118" s="91">
        <f t="shared" si="479"/>
        <v>201484.34</v>
      </c>
      <c r="V5118" s="82" t="str">
        <f t="shared" si="477"/>
        <v>510101590921</v>
      </c>
      <c r="W5118" s="83">
        <f>VLOOKUP(V5118,Factors!$E$6:$H$5950,4,FALSE)</f>
        <v>0.10765</v>
      </c>
      <c r="X5118" t="str">
        <f>VLOOKUP(V5118,Factors!$E$6:$F$5950,2,FALSE)</f>
        <v>Employee Cost</v>
      </c>
      <c r="Y5118" s="92">
        <f t="shared" si="480"/>
        <v>21689.789201</v>
      </c>
      <c r="Z5118" s="92">
        <f t="shared" si="481"/>
        <v>179794.55079899999</v>
      </c>
      <c r="AA5118" s="92">
        <f t="shared" si="482"/>
        <v>201484.34</v>
      </c>
    </row>
    <row r="5119" spans="1:27" x14ac:dyDescent="0.25">
      <c r="A5119" t="s">
        <v>866</v>
      </c>
      <c r="B5119" t="s">
        <v>467</v>
      </c>
      <c r="C5119" t="s">
        <v>468</v>
      </c>
      <c r="D5119" t="s">
        <v>893</v>
      </c>
      <c r="E5119" t="s">
        <v>894</v>
      </c>
      <c r="F5119" t="str">
        <f t="shared" si="478"/>
        <v>1590</v>
      </c>
      <c r="G5119" t="s">
        <v>140</v>
      </c>
      <c r="H5119" t="s">
        <v>141</v>
      </c>
      <c r="I5119" s="91"/>
      <c r="J5119" s="91"/>
      <c r="K5119" s="91"/>
      <c r="L5119" s="91"/>
      <c r="M5119" s="91"/>
      <c r="N5119" s="91"/>
      <c r="O5119" s="91"/>
      <c r="P5119" s="91">
        <v>240</v>
      </c>
      <c r="Q5119" s="91"/>
      <c r="R5119" s="91"/>
      <c r="S5119" s="91"/>
      <c r="T5119" s="91"/>
      <c r="U5119" s="91">
        <f t="shared" si="479"/>
        <v>240</v>
      </c>
      <c r="V5119" s="82" t="str">
        <f t="shared" si="477"/>
        <v>510101590921</v>
      </c>
      <c r="W5119" s="83">
        <f>VLOOKUP(V5119,Factors!$E$6:$H$5950,4,FALSE)</f>
        <v>0.10765</v>
      </c>
      <c r="X5119" t="str">
        <f>VLOOKUP(V5119,Factors!$E$6:$F$5950,2,FALSE)</f>
        <v>Employee Cost</v>
      </c>
      <c r="Y5119" s="92">
        <f t="shared" si="480"/>
        <v>25.835999999999999</v>
      </c>
      <c r="Z5119" s="92">
        <f t="shared" si="481"/>
        <v>214.16399999999999</v>
      </c>
      <c r="AA5119" s="92">
        <f t="shared" si="482"/>
        <v>240</v>
      </c>
    </row>
    <row r="5120" spans="1:27" x14ac:dyDescent="0.25">
      <c r="A5120" t="s">
        <v>866</v>
      </c>
      <c r="B5120" t="s">
        <v>467</v>
      </c>
      <c r="C5120" t="s">
        <v>468</v>
      </c>
      <c r="D5120" t="s">
        <v>893</v>
      </c>
      <c r="E5120" t="s">
        <v>894</v>
      </c>
      <c r="F5120" t="str">
        <f t="shared" si="478"/>
        <v>1590</v>
      </c>
      <c r="G5120" t="s">
        <v>30</v>
      </c>
      <c r="H5120" t="s">
        <v>31</v>
      </c>
      <c r="I5120" s="91"/>
      <c r="J5120" s="91"/>
      <c r="K5120" s="91"/>
      <c r="L5120" s="91"/>
      <c r="M5120" s="91"/>
      <c r="N5120" s="91"/>
      <c r="O5120" s="91"/>
      <c r="P5120" s="91"/>
      <c r="Q5120" s="91">
        <v>450</v>
      </c>
      <c r="R5120" s="91"/>
      <c r="S5120" s="91"/>
      <c r="T5120" s="91"/>
      <c r="U5120" s="91">
        <f t="shared" si="479"/>
        <v>450</v>
      </c>
      <c r="V5120" s="82" t="str">
        <f t="shared" si="477"/>
        <v>510101590921</v>
      </c>
      <c r="W5120" s="83">
        <f>VLOOKUP(V5120,Factors!$E$6:$H$5950,4,FALSE)</f>
        <v>0.10765</v>
      </c>
      <c r="X5120" t="str">
        <f>VLOOKUP(V5120,Factors!$E$6:$F$5950,2,FALSE)</f>
        <v>Employee Cost</v>
      </c>
      <c r="Y5120" s="92">
        <f t="shared" si="480"/>
        <v>48.442499999999995</v>
      </c>
      <c r="Z5120" s="92">
        <f t="shared" si="481"/>
        <v>401.5575</v>
      </c>
      <c r="AA5120" s="92">
        <f t="shared" si="482"/>
        <v>450</v>
      </c>
    </row>
    <row r="5121" spans="1:27" x14ac:dyDescent="0.25">
      <c r="A5121" t="s">
        <v>866</v>
      </c>
      <c r="B5121" t="s">
        <v>467</v>
      </c>
      <c r="C5121" t="s">
        <v>468</v>
      </c>
      <c r="D5121" t="s">
        <v>893</v>
      </c>
      <c r="E5121" t="s">
        <v>894</v>
      </c>
      <c r="F5121" t="str">
        <f t="shared" si="478"/>
        <v>1590</v>
      </c>
      <c r="G5121" t="s">
        <v>144</v>
      </c>
      <c r="H5121" t="s">
        <v>145</v>
      </c>
      <c r="I5121" s="91">
        <v>502.14</v>
      </c>
      <c r="J5121" s="91">
        <v>982.71</v>
      </c>
      <c r="K5121" s="91">
        <v>691.58</v>
      </c>
      <c r="L5121" s="91">
        <v>874.01</v>
      </c>
      <c r="M5121" s="91">
        <v>480.45</v>
      </c>
      <c r="N5121" s="91">
        <v>468.85</v>
      </c>
      <c r="O5121" s="91">
        <v>508.94</v>
      </c>
      <c r="P5121" s="91">
        <v>944.18</v>
      </c>
      <c r="Q5121" s="91">
        <v>601.16999999999996</v>
      </c>
      <c r="R5121" s="91">
        <v>1529.13</v>
      </c>
      <c r="S5121" s="91">
        <v>792.86</v>
      </c>
      <c r="T5121" s="91">
        <v>227.48</v>
      </c>
      <c r="U5121" s="91">
        <f t="shared" si="479"/>
        <v>8603.5</v>
      </c>
      <c r="V5121" s="82" t="str">
        <f t="shared" si="477"/>
        <v>510101590921</v>
      </c>
      <c r="W5121" s="83">
        <f>VLOOKUP(V5121,Factors!$E$6:$H$5950,4,FALSE)</f>
        <v>0.10765</v>
      </c>
      <c r="X5121" t="str">
        <f>VLOOKUP(V5121,Factors!$E$6:$F$5950,2,FALSE)</f>
        <v>Employee Cost</v>
      </c>
      <c r="Y5121" s="92">
        <f t="shared" si="480"/>
        <v>926.16677499999992</v>
      </c>
      <c r="Z5121" s="92">
        <f t="shared" si="481"/>
        <v>7677.3332250000003</v>
      </c>
      <c r="AA5121" s="92">
        <f t="shared" si="482"/>
        <v>8603.5</v>
      </c>
    </row>
    <row r="5122" spans="1:27" x14ac:dyDescent="0.25">
      <c r="A5122" t="s">
        <v>866</v>
      </c>
      <c r="B5122" t="s">
        <v>467</v>
      </c>
      <c r="C5122" t="s">
        <v>468</v>
      </c>
      <c r="D5122" t="s">
        <v>893</v>
      </c>
      <c r="E5122" t="s">
        <v>894</v>
      </c>
      <c r="F5122" t="str">
        <f t="shared" si="478"/>
        <v>1590</v>
      </c>
      <c r="G5122" t="s">
        <v>217</v>
      </c>
      <c r="H5122" t="s">
        <v>218</v>
      </c>
      <c r="I5122" s="91">
        <v>434.99</v>
      </c>
      <c r="J5122" s="91">
        <v>407.67</v>
      </c>
      <c r="K5122" s="91">
        <v>169.95</v>
      </c>
      <c r="L5122" s="91">
        <v>224.43</v>
      </c>
      <c r="M5122" s="91"/>
      <c r="N5122" s="91">
        <v>406.69</v>
      </c>
      <c r="O5122" s="91">
        <v>315.12</v>
      </c>
      <c r="P5122" s="91">
        <v>500.2</v>
      </c>
      <c r="Q5122" s="91">
        <v>569.62</v>
      </c>
      <c r="R5122" s="91">
        <v>278.24</v>
      </c>
      <c r="S5122" s="91">
        <v>80</v>
      </c>
      <c r="T5122" s="91">
        <v>93.66</v>
      </c>
      <c r="U5122" s="91">
        <f t="shared" si="479"/>
        <v>3480.5699999999997</v>
      </c>
      <c r="V5122" s="82" t="str">
        <f t="shared" si="477"/>
        <v>510101590921</v>
      </c>
      <c r="W5122" s="83">
        <f>VLOOKUP(V5122,Factors!$E$6:$H$5950,4,FALSE)</f>
        <v>0.10765</v>
      </c>
      <c r="X5122" t="str">
        <f>VLOOKUP(V5122,Factors!$E$6:$F$5950,2,FALSE)</f>
        <v>Employee Cost</v>
      </c>
      <c r="Y5122" s="92">
        <f t="shared" si="480"/>
        <v>374.68336049999994</v>
      </c>
      <c r="Z5122" s="92">
        <f t="shared" si="481"/>
        <v>3105.8866394999995</v>
      </c>
      <c r="AA5122" s="92">
        <f t="shared" si="482"/>
        <v>3480.5699999999997</v>
      </c>
    </row>
    <row r="5123" spans="1:27" x14ac:dyDescent="0.25">
      <c r="A5123" t="s">
        <v>866</v>
      </c>
      <c r="B5123" t="s">
        <v>467</v>
      </c>
      <c r="C5123" t="s">
        <v>468</v>
      </c>
      <c r="D5123" t="s">
        <v>893</v>
      </c>
      <c r="E5123" t="s">
        <v>894</v>
      </c>
      <c r="F5123" t="str">
        <f t="shared" si="478"/>
        <v>1590</v>
      </c>
      <c r="G5123" t="s">
        <v>146</v>
      </c>
      <c r="H5123" t="s">
        <v>147</v>
      </c>
      <c r="I5123" s="91"/>
      <c r="J5123" s="91">
        <v>2017.82</v>
      </c>
      <c r="K5123" s="91"/>
      <c r="L5123" s="91">
        <v>519.1</v>
      </c>
      <c r="M5123" s="91">
        <v>113.67</v>
      </c>
      <c r="N5123" s="91">
        <v>5278.28</v>
      </c>
      <c r="O5123" s="91">
        <v>1298.8699999999999</v>
      </c>
      <c r="P5123" s="91">
        <v>150</v>
      </c>
      <c r="Q5123" s="91">
        <v>1050.3699999999999</v>
      </c>
      <c r="R5123" s="91">
        <v>419.16</v>
      </c>
      <c r="S5123" s="91"/>
      <c r="T5123" s="91"/>
      <c r="U5123" s="91">
        <f t="shared" si="479"/>
        <v>10847.27</v>
      </c>
      <c r="V5123" s="82" t="str">
        <f t="shared" si="477"/>
        <v>510101590921</v>
      </c>
      <c r="W5123" s="83">
        <f>VLOOKUP(V5123,Factors!$E$6:$H$5950,4,FALSE)</f>
        <v>0.10765</v>
      </c>
      <c r="X5123" t="str">
        <f>VLOOKUP(V5123,Factors!$E$6:$F$5950,2,FALSE)</f>
        <v>Employee Cost</v>
      </c>
      <c r="Y5123" s="92">
        <f t="shared" si="480"/>
        <v>1167.7086155</v>
      </c>
      <c r="Z5123" s="92">
        <f t="shared" si="481"/>
        <v>9679.5613845000007</v>
      </c>
      <c r="AA5123" s="92">
        <f t="shared" si="482"/>
        <v>10847.27</v>
      </c>
    </row>
    <row r="5124" spans="1:27" x14ac:dyDescent="0.25">
      <c r="A5124" t="s">
        <v>866</v>
      </c>
      <c r="B5124" t="s">
        <v>467</v>
      </c>
      <c r="C5124" t="s">
        <v>468</v>
      </c>
      <c r="D5124" t="s">
        <v>893</v>
      </c>
      <c r="E5124" t="s">
        <v>894</v>
      </c>
      <c r="F5124" t="str">
        <f t="shared" si="478"/>
        <v>1590</v>
      </c>
      <c r="G5124" t="s">
        <v>148</v>
      </c>
      <c r="H5124" t="s">
        <v>149</v>
      </c>
      <c r="I5124" s="91"/>
      <c r="J5124" s="91">
        <v>911.68</v>
      </c>
      <c r="K5124" s="91"/>
      <c r="L5124" s="91"/>
      <c r="M5124" s="91"/>
      <c r="N5124" s="91"/>
      <c r="O5124" s="91"/>
      <c r="P5124" s="91"/>
      <c r="Q5124" s="91"/>
      <c r="R5124" s="91"/>
      <c r="S5124" s="91"/>
      <c r="T5124" s="91"/>
      <c r="U5124" s="91">
        <f t="shared" si="479"/>
        <v>911.68</v>
      </c>
      <c r="V5124" s="82" t="str">
        <f t="shared" ref="V5124:V5187" si="483">CONCATENATE(B5124,RIGHT(D5124,4),A5124)</f>
        <v>510101590921</v>
      </c>
      <c r="W5124" s="83">
        <f>VLOOKUP(V5124,Factors!$E$6:$H$5950,4,FALSE)</f>
        <v>0.10765</v>
      </c>
      <c r="X5124" t="str">
        <f>VLOOKUP(V5124,Factors!$E$6:$F$5950,2,FALSE)</f>
        <v>Employee Cost</v>
      </c>
      <c r="Y5124" s="92">
        <f t="shared" si="480"/>
        <v>98.142351999999988</v>
      </c>
      <c r="Z5124" s="92">
        <f t="shared" si="481"/>
        <v>813.53764799999999</v>
      </c>
      <c r="AA5124" s="92">
        <f t="shared" si="482"/>
        <v>911.68</v>
      </c>
    </row>
    <row r="5125" spans="1:27" x14ac:dyDescent="0.25">
      <c r="A5125" t="s">
        <v>866</v>
      </c>
      <c r="B5125" t="s">
        <v>467</v>
      </c>
      <c r="C5125" t="s">
        <v>468</v>
      </c>
      <c r="D5125" t="s">
        <v>893</v>
      </c>
      <c r="E5125" t="s">
        <v>894</v>
      </c>
      <c r="F5125" t="str">
        <f t="shared" ref="F5125:F5188" si="484">RIGHT(D5125,4)</f>
        <v>1590</v>
      </c>
      <c r="G5125" t="s">
        <v>150</v>
      </c>
      <c r="H5125" t="s">
        <v>151</v>
      </c>
      <c r="I5125" s="91"/>
      <c r="J5125" s="91"/>
      <c r="K5125" s="91">
        <v>435</v>
      </c>
      <c r="L5125" s="91">
        <v>113.6</v>
      </c>
      <c r="M5125" s="91"/>
      <c r="N5125" s="91">
        <v>393</v>
      </c>
      <c r="O5125" s="91"/>
      <c r="P5125" s="91"/>
      <c r="Q5125" s="91">
        <v>5760.32</v>
      </c>
      <c r="R5125" s="91"/>
      <c r="S5125" s="91"/>
      <c r="T5125" s="91">
        <v>3563.65</v>
      </c>
      <c r="U5125" s="91">
        <f t="shared" ref="U5125:U5188" si="485">SUM(I5125:T5125)</f>
        <v>10265.57</v>
      </c>
      <c r="V5125" s="82" t="str">
        <f t="shared" si="483"/>
        <v>510101590921</v>
      </c>
      <c r="W5125" s="83">
        <f>VLOOKUP(V5125,Factors!$E$6:$H$5950,4,FALSE)</f>
        <v>0.10765</v>
      </c>
      <c r="X5125" t="str">
        <f>VLOOKUP(V5125,Factors!$E$6:$F$5950,2,FALSE)</f>
        <v>Employee Cost</v>
      </c>
      <c r="Y5125" s="92">
        <f t="shared" si="480"/>
        <v>1105.0886105</v>
      </c>
      <c r="Z5125" s="92">
        <f t="shared" si="481"/>
        <v>9160.4813895000007</v>
      </c>
      <c r="AA5125" s="92">
        <f t="shared" si="482"/>
        <v>10265.57</v>
      </c>
    </row>
    <row r="5126" spans="1:27" x14ac:dyDescent="0.25">
      <c r="A5126" t="s">
        <v>866</v>
      </c>
      <c r="B5126" t="s">
        <v>467</v>
      </c>
      <c r="C5126" t="s">
        <v>468</v>
      </c>
      <c r="D5126" t="s">
        <v>893</v>
      </c>
      <c r="E5126" t="s">
        <v>894</v>
      </c>
      <c r="F5126" t="str">
        <f t="shared" si="484"/>
        <v>1590</v>
      </c>
      <c r="G5126" t="s">
        <v>152</v>
      </c>
      <c r="H5126" t="s">
        <v>153</v>
      </c>
      <c r="I5126" s="91"/>
      <c r="J5126" s="91"/>
      <c r="K5126" s="91"/>
      <c r="L5126" s="91"/>
      <c r="M5126" s="91"/>
      <c r="N5126" s="91"/>
      <c r="O5126" s="91"/>
      <c r="P5126" s="91"/>
      <c r="Q5126" s="91"/>
      <c r="R5126" s="91"/>
      <c r="S5126" s="91">
        <v>950</v>
      </c>
      <c r="T5126" s="91"/>
      <c r="U5126" s="91">
        <f t="shared" si="485"/>
        <v>950</v>
      </c>
      <c r="V5126" s="82" t="str">
        <f t="shared" si="483"/>
        <v>510101590921</v>
      </c>
      <c r="W5126" s="83">
        <f>VLOOKUP(V5126,Factors!$E$6:$H$5950,4,FALSE)</f>
        <v>0.10765</v>
      </c>
      <c r="X5126" t="str">
        <f>VLOOKUP(V5126,Factors!$E$6:$F$5950,2,FALSE)</f>
        <v>Employee Cost</v>
      </c>
      <c r="Y5126" s="92">
        <f t="shared" si="480"/>
        <v>102.2675</v>
      </c>
      <c r="Z5126" s="92">
        <f t="shared" si="481"/>
        <v>847.73249999999996</v>
      </c>
      <c r="AA5126" s="92">
        <f t="shared" si="482"/>
        <v>950</v>
      </c>
    </row>
    <row r="5127" spans="1:27" x14ac:dyDescent="0.25">
      <c r="A5127" t="s">
        <v>866</v>
      </c>
      <c r="B5127" t="s">
        <v>467</v>
      </c>
      <c r="C5127" t="s">
        <v>468</v>
      </c>
      <c r="D5127" t="s">
        <v>893</v>
      </c>
      <c r="E5127" t="s">
        <v>894</v>
      </c>
      <c r="F5127" t="str">
        <f t="shared" si="484"/>
        <v>1590</v>
      </c>
      <c r="G5127" t="s">
        <v>359</v>
      </c>
      <c r="H5127" t="s">
        <v>360</v>
      </c>
      <c r="I5127" s="91"/>
      <c r="J5127" s="91"/>
      <c r="K5127" s="91"/>
      <c r="L5127" s="91"/>
      <c r="M5127" s="91"/>
      <c r="N5127" s="91"/>
      <c r="O5127" s="91"/>
      <c r="P5127" s="91"/>
      <c r="Q5127" s="91">
        <v>99.5</v>
      </c>
      <c r="R5127" s="91"/>
      <c r="S5127" s="91"/>
      <c r="T5127" s="91"/>
      <c r="U5127" s="91">
        <f t="shared" si="485"/>
        <v>99.5</v>
      </c>
      <c r="V5127" s="82" t="str">
        <f t="shared" si="483"/>
        <v>510101590921</v>
      </c>
      <c r="W5127" s="83">
        <f>VLOOKUP(V5127,Factors!$E$6:$H$5950,4,FALSE)</f>
        <v>0.10765</v>
      </c>
      <c r="X5127" t="str">
        <f>VLOOKUP(V5127,Factors!$E$6:$F$5950,2,FALSE)</f>
        <v>Employee Cost</v>
      </c>
      <c r="Y5127" s="92">
        <f t="shared" si="480"/>
        <v>10.711174999999999</v>
      </c>
      <c r="Z5127" s="92">
        <f t="shared" si="481"/>
        <v>88.788825000000003</v>
      </c>
      <c r="AA5127" s="92">
        <f t="shared" si="482"/>
        <v>99.5</v>
      </c>
    </row>
    <row r="5128" spans="1:27" x14ac:dyDescent="0.25">
      <c r="A5128" t="s">
        <v>866</v>
      </c>
      <c r="B5128" t="s">
        <v>467</v>
      </c>
      <c r="C5128" t="s">
        <v>468</v>
      </c>
      <c r="D5128" t="s">
        <v>893</v>
      </c>
      <c r="E5128" t="s">
        <v>894</v>
      </c>
      <c r="F5128" t="str">
        <f t="shared" si="484"/>
        <v>1590</v>
      </c>
      <c r="G5128" t="s">
        <v>166</v>
      </c>
      <c r="H5128" t="s">
        <v>167</v>
      </c>
      <c r="I5128" s="91"/>
      <c r="J5128" s="91">
        <v>-1001.28</v>
      </c>
      <c r="K5128" s="91">
        <v>-33.840000000000003</v>
      </c>
      <c r="L5128" s="91"/>
      <c r="M5128" s="91"/>
      <c r="N5128" s="91"/>
      <c r="O5128" s="91"/>
      <c r="P5128" s="91">
        <v>-4313</v>
      </c>
      <c r="Q5128" s="91"/>
      <c r="R5128" s="91">
        <v>2242.7600000000002</v>
      </c>
      <c r="S5128" s="91">
        <v>-2242.7600000000002</v>
      </c>
      <c r="T5128" s="91"/>
      <c r="U5128" s="91">
        <f t="shared" si="485"/>
        <v>-5348.12</v>
      </c>
      <c r="V5128" s="82" t="str">
        <f t="shared" si="483"/>
        <v>510101590921</v>
      </c>
      <c r="W5128" s="83">
        <f>VLOOKUP(V5128,Factors!$E$6:$H$5950,4,FALSE)</f>
        <v>0.10765</v>
      </c>
      <c r="X5128" t="str">
        <f>VLOOKUP(V5128,Factors!$E$6:$F$5950,2,FALSE)</f>
        <v>Employee Cost</v>
      </c>
      <c r="Y5128" s="92">
        <f t="shared" si="480"/>
        <v>-575.72511799999995</v>
      </c>
      <c r="Z5128" s="92">
        <f t="shared" si="481"/>
        <v>-4772.3948819999996</v>
      </c>
      <c r="AA5128" s="92">
        <f t="shared" si="482"/>
        <v>-5348.12</v>
      </c>
    </row>
    <row r="5129" spans="1:27" x14ac:dyDescent="0.25">
      <c r="A5129" t="s">
        <v>866</v>
      </c>
      <c r="B5129" t="s">
        <v>467</v>
      </c>
      <c r="C5129" t="s">
        <v>468</v>
      </c>
      <c r="D5129" t="s">
        <v>897</v>
      </c>
      <c r="E5129" t="s">
        <v>898</v>
      </c>
      <c r="F5129" t="str">
        <f t="shared" si="484"/>
        <v>1592</v>
      </c>
      <c r="G5129" t="s">
        <v>340</v>
      </c>
      <c r="H5129" t="s">
        <v>341</v>
      </c>
      <c r="I5129" s="91"/>
      <c r="J5129" s="91"/>
      <c r="K5129" s="91">
        <v>129.94999999999999</v>
      </c>
      <c r="L5129" s="91"/>
      <c r="M5129" s="91">
        <v>200</v>
      </c>
      <c r="N5129" s="91"/>
      <c r="O5129" s="91">
        <v>134.68</v>
      </c>
      <c r="P5129" s="91"/>
      <c r="Q5129" s="91"/>
      <c r="R5129" s="91"/>
      <c r="S5129" s="91"/>
      <c r="T5129" s="91">
        <v>225</v>
      </c>
      <c r="U5129" s="91">
        <f t="shared" si="485"/>
        <v>689.63</v>
      </c>
      <c r="V5129" s="82" t="str">
        <f t="shared" si="483"/>
        <v>510101592921</v>
      </c>
      <c r="W5129" s="83">
        <f>VLOOKUP(V5129,Factors!$E$6:$H$5950,4,FALSE)</f>
        <v>0.10765</v>
      </c>
      <c r="X5129" t="str">
        <f>VLOOKUP(V5129,Factors!$E$6:$F$5950,2,FALSE)</f>
        <v>Employee Cost</v>
      </c>
      <c r="Y5129" s="92">
        <f t="shared" si="480"/>
        <v>74.2386695</v>
      </c>
      <c r="Z5129" s="92">
        <f t="shared" si="481"/>
        <v>615.39133049999998</v>
      </c>
      <c r="AA5129" s="92">
        <f t="shared" si="482"/>
        <v>689.63</v>
      </c>
    </row>
    <row r="5130" spans="1:27" x14ac:dyDescent="0.25">
      <c r="A5130" t="s">
        <v>866</v>
      </c>
      <c r="B5130" t="s">
        <v>467</v>
      </c>
      <c r="C5130" t="s">
        <v>468</v>
      </c>
      <c r="D5130" t="s">
        <v>899</v>
      </c>
      <c r="E5130" t="s">
        <v>900</v>
      </c>
      <c r="F5130" t="str">
        <f t="shared" si="484"/>
        <v>1593</v>
      </c>
      <c r="G5130" t="s">
        <v>340</v>
      </c>
      <c r="H5130" t="s">
        <v>341</v>
      </c>
      <c r="I5130" s="91"/>
      <c r="J5130" s="91"/>
      <c r="K5130" s="91"/>
      <c r="L5130" s="91"/>
      <c r="M5130" s="91"/>
      <c r="N5130" s="91"/>
      <c r="O5130" s="91"/>
      <c r="P5130" s="91">
        <v>175</v>
      </c>
      <c r="Q5130" s="91"/>
      <c r="R5130" s="91"/>
      <c r="S5130" s="91"/>
      <c r="T5130" s="91"/>
      <c r="U5130" s="91">
        <f t="shared" si="485"/>
        <v>175</v>
      </c>
      <c r="V5130" s="82" t="str">
        <f t="shared" si="483"/>
        <v>510101593921</v>
      </c>
      <c r="W5130" s="83">
        <f>VLOOKUP(V5130,Factors!$E$6:$H$5950,4,FALSE)</f>
        <v>0.10765</v>
      </c>
      <c r="X5130" t="str">
        <f>VLOOKUP(V5130,Factors!$E$6:$F$5950,2,FALSE)</f>
        <v>Employee Cost</v>
      </c>
      <c r="Y5130" s="92">
        <f t="shared" si="480"/>
        <v>18.838750000000001</v>
      </c>
      <c r="Z5130" s="92">
        <f t="shared" si="481"/>
        <v>156.16125</v>
      </c>
      <c r="AA5130" s="92">
        <f t="shared" si="482"/>
        <v>175</v>
      </c>
    </row>
    <row r="5131" spans="1:27" x14ac:dyDescent="0.25">
      <c r="A5131" t="s">
        <v>866</v>
      </c>
      <c r="B5131" t="s">
        <v>467</v>
      </c>
      <c r="C5131" t="s">
        <v>468</v>
      </c>
      <c r="D5131" t="s">
        <v>1014</v>
      </c>
      <c r="E5131" t="s">
        <v>1015</v>
      </c>
      <c r="F5131" t="str">
        <f t="shared" si="484"/>
        <v>1595</v>
      </c>
      <c r="G5131" t="s">
        <v>138</v>
      </c>
      <c r="H5131" t="s">
        <v>139</v>
      </c>
      <c r="I5131" s="91">
        <v>389.92</v>
      </c>
      <c r="J5131" s="91">
        <v>471.91</v>
      </c>
      <c r="K5131" s="91">
        <v>462</v>
      </c>
      <c r="L5131" s="91">
        <v>79.099999999999994</v>
      </c>
      <c r="M5131" s="91">
        <v>465.96</v>
      </c>
      <c r="N5131" s="91">
        <v>1142.96</v>
      </c>
      <c r="O5131" s="91">
        <v>206.99</v>
      </c>
      <c r="P5131" s="91"/>
      <c r="Q5131" s="91"/>
      <c r="R5131" s="91">
        <v>182</v>
      </c>
      <c r="S5131" s="91"/>
      <c r="T5131" s="91"/>
      <c r="U5131" s="91">
        <f t="shared" si="485"/>
        <v>3400.84</v>
      </c>
      <c r="V5131" s="82" t="str">
        <f t="shared" si="483"/>
        <v>510101595921</v>
      </c>
      <c r="W5131" s="83">
        <f>VLOOKUP(V5131,Factors!$E$6:$H$5950,4,FALSE)</f>
        <v>0.10765</v>
      </c>
      <c r="X5131" t="str">
        <f>VLOOKUP(V5131,Factors!$E$6:$F$5950,2,FALSE)</f>
        <v>Employee Cost</v>
      </c>
      <c r="Y5131" s="92">
        <f t="shared" si="480"/>
        <v>366.10042600000003</v>
      </c>
      <c r="Z5131" s="92">
        <f t="shared" si="481"/>
        <v>3034.7395740000002</v>
      </c>
      <c r="AA5131" s="92">
        <f t="shared" si="482"/>
        <v>3400.84</v>
      </c>
    </row>
    <row r="5132" spans="1:27" x14ac:dyDescent="0.25">
      <c r="A5132" t="s">
        <v>866</v>
      </c>
      <c r="B5132" t="s">
        <v>467</v>
      </c>
      <c r="C5132" t="s">
        <v>468</v>
      </c>
      <c r="D5132" t="s">
        <v>1016</v>
      </c>
      <c r="E5132" t="s">
        <v>1017</v>
      </c>
      <c r="F5132" t="str">
        <f t="shared" si="484"/>
        <v>1700</v>
      </c>
      <c r="G5132" t="s">
        <v>61</v>
      </c>
      <c r="H5132" t="s">
        <v>62</v>
      </c>
      <c r="I5132" s="91">
        <v>259.5</v>
      </c>
      <c r="J5132" s="91">
        <v>184.5</v>
      </c>
      <c r="K5132" s="91"/>
      <c r="L5132" s="91">
        <v>176.5</v>
      </c>
      <c r="M5132" s="91">
        <v>136</v>
      </c>
      <c r="N5132" s="91">
        <v>186.77</v>
      </c>
      <c r="O5132" s="91">
        <v>164</v>
      </c>
      <c r="P5132" s="91">
        <v>397.62</v>
      </c>
      <c r="Q5132" s="91">
        <v>286</v>
      </c>
      <c r="R5132" s="91">
        <v>480.49</v>
      </c>
      <c r="S5132" s="91">
        <v>189</v>
      </c>
      <c r="T5132" s="91"/>
      <c r="U5132" s="91">
        <f t="shared" si="485"/>
        <v>2460.38</v>
      </c>
      <c r="V5132" s="82" t="str">
        <f t="shared" si="483"/>
        <v>510101700921</v>
      </c>
      <c r="W5132" s="83">
        <f>VLOOKUP(V5132,Factors!$E$6:$H$5950,4,FALSE)</f>
        <v>0.10765</v>
      </c>
      <c r="X5132" t="str">
        <f>VLOOKUP(V5132,Factors!$E$6:$F$5950,2,FALSE)</f>
        <v>Employee Cost</v>
      </c>
      <c r="Y5132" s="92">
        <f t="shared" si="480"/>
        <v>264.85990700000002</v>
      </c>
      <c r="Z5132" s="92">
        <f t="shared" si="481"/>
        <v>2195.5200930000001</v>
      </c>
      <c r="AA5132" s="92">
        <f t="shared" si="482"/>
        <v>2460.38</v>
      </c>
    </row>
    <row r="5133" spans="1:27" x14ac:dyDescent="0.25">
      <c r="A5133" t="s">
        <v>866</v>
      </c>
      <c r="B5133" t="s">
        <v>467</v>
      </c>
      <c r="C5133" t="s">
        <v>468</v>
      </c>
      <c r="D5133" t="s">
        <v>1016</v>
      </c>
      <c r="E5133" t="s">
        <v>1017</v>
      </c>
      <c r="F5133" t="str">
        <f t="shared" si="484"/>
        <v>1700</v>
      </c>
      <c r="G5133" t="s">
        <v>122</v>
      </c>
      <c r="H5133" t="s">
        <v>123</v>
      </c>
      <c r="I5133" s="91"/>
      <c r="J5133" s="91">
        <v>680</v>
      </c>
      <c r="K5133" s="91">
        <v>899</v>
      </c>
      <c r="L5133" s="91">
        <v>-25</v>
      </c>
      <c r="M5133" s="91"/>
      <c r="N5133" s="91"/>
      <c r="O5133" s="91"/>
      <c r="P5133" s="91"/>
      <c r="Q5133" s="91"/>
      <c r="R5133" s="91"/>
      <c r="S5133" s="91"/>
      <c r="T5133" s="91"/>
      <c r="U5133" s="91">
        <f t="shared" si="485"/>
        <v>1554</v>
      </c>
      <c r="V5133" s="82" t="str">
        <f t="shared" si="483"/>
        <v>510101700921</v>
      </c>
      <c r="W5133" s="83">
        <f>VLOOKUP(V5133,Factors!$E$6:$H$5950,4,FALSE)</f>
        <v>0.10765</v>
      </c>
      <c r="X5133" t="str">
        <f>VLOOKUP(V5133,Factors!$E$6:$F$5950,2,FALSE)</f>
        <v>Employee Cost</v>
      </c>
      <c r="Y5133" s="92">
        <f t="shared" si="480"/>
        <v>167.28809999999999</v>
      </c>
      <c r="Z5133" s="92">
        <f t="shared" si="481"/>
        <v>1386.7119</v>
      </c>
      <c r="AA5133" s="92">
        <f t="shared" si="482"/>
        <v>1554</v>
      </c>
    </row>
    <row r="5134" spans="1:27" x14ac:dyDescent="0.25">
      <c r="A5134" t="s">
        <v>866</v>
      </c>
      <c r="B5134" t="s">
        <v>467</v>
      </c>
      <c r="C5134" t="s">
        <v>468</v>
      </c>
      <c r="D5134" t="s">
        <v>1016</v>
      </c>
      <c r="E5134" t="s">
        <v>1017</v>
      </c>
      <c r="F5134" t="str">
        <f t="shared" si="484"/>
        <v>1700</v>
      </c>
      <c r="G5134" t="s">
        <v>26</v>
      </c>
      <c r="H5134" t="s">
        <v>27</v>
      </c>
      <c r="I5134" s="91"/>
      <c r="J5134" s="91">
        <v>121.43</v>
      </c>
      <c r="K5134" s="91">
        <v>75.510000000000005</v>
      </c>
      <c r="L5134" s="91">
        <v>75.510000000000005</v>
      </c>
      <c r="M5134" s="91"/>
      <c r="N5134" s="91"/>
      <c r="O5134" s="91">
        <v>75.81</v>
      </c>
      <c r="P5134" s="91"/>
      <c r="Q5134" s="91"/>
      <c r="R5134" s="91"/>
      <c r="S5134" s="91"/>
      <c r="T5134" s="91"/>
      <c r="U5134" s="91">
        <f t="shared" si="485"/>
        <v>348.26</v>
      </c>
      <c r="V5134" s="82" t="str">
        <f t="shared" si="483"/>
        <v>510101700921</v>
      </c>
      <c r="W5134" s="83">
        <f>VLOOKUP(V5134,Factors!$E$6:$H$5950,4,FALSE)</f>
        <v>0.10765</v>
      </c>
      <c r="X5134" t="str">
        <f>VLOOKUP(V5134,Factors!$E$6:$F$5950,2,FALSE)</f>
        <v>Employee Cost</v>
      </c>
      <c r="Y5134" s="92">
        <f t="shared" si="480"/>
        <v>37.490189000000001</v>
      </c>
      <c r="Z5134" s="92">
        <f t="shared" si="481"/>
        <v>310.769811</v>
      </c>
      <c r="AA5134" s="92">
        <f t="shared" si="482"/>
        <v>348.26</v>
      </c>
    </row>
    <row r="5135" spans="1:27" x14ac:dyDescent="0.25">
      <c r="A5135" t="s">
        <v>866</v>
      </c>
      <c r="B5135" t="s">
        <v>467</v>
      </c>
      <c r="C5135" t="s">
        <v>468</v>
      </c>
      <c r="D5135" t="s">
        <v>1016</v>
      </c>
      <c r="E5135" t="s">
        <v>1017</v>
      </c>
      <c r="F5135" t="str">
        <f t="shared" si="484"/>
        <v>1700</v>
      </c>
      <c r="G5135" t="s">
        <v>215</v>
      </c>
      <c r="H5135" t="s">
        <v>216</v>
      </c>
      <c r="I5135" s="91"/>
      <c r="J5135" s="91"/>
      <c r="K5135" s="91">
        <v>162.5</v>
      </c>
      <c r="L5135" s="91"/>
      <c r="M5135" s="91"/>
      <c r="N5135" s="91"/>
      <c r="O5135" s="91"/>
      <c r="P5135" s="91"/>
      <c r="Q5135" s="91"/>
      <c r="R5135" s="91"/>
      <c r="S5135" s="91"/>
      <c r="T5135" s="91"/>
      <c r="U5135" s="91">
        <f t="shared" si="485"/>
        <v>162.5</v>
      </c>
      <c r="V5135" s="82" t="str">
        <f t="shared" si="483"/>
        <v>510101700921</v>
      </c>
      <c r="W5135" s="83">
        <f>VLOOKUP(V5135,Factors!$E$6:$H$5950,4,FALSE)</f>
        <v>0.10765</v>
      </c>
      <c r="X5135" t="str">
        <f>VLOOKUP(V5135,Factors!$E$6:$F$5950,2,FALSE)</f>
        <v>Employee Cost</v>
      </c>
      <c r="Y5135" s="92">
        <f t="shared" si="480"/>
        <v>17.493124999999999</v>
      </c>
      <c r="Z5135" s="92">
        <f t="shared" si="481"/>
        <v>145.00687500000001</v>
      </c>
      <c r="AA5135" s="92">
        <f t="shared" si="482"/>
        <v>162.5</v>
      </c>
    </row>
    <row r="5136" spans="1:27" x14ac:dyDescent="0.25">
      <c r="A5136" t="s">
        <v>866</v>
      </c>
      <c r="B5136" t="s">
        <v>467</v>
      </c>
      <c r="C5136" t="s">
        <v>468</v>
      </c>
      <c r="D5136" t="s">
        <v>1016</v>
      </c>
      <c r="E5136" t="s">
        <v>1017</v>
      </c>
      <c r="F5136" t="str">
        <f t="shared" si="484"/>
        <v>1700</v>
      </c>
      <c r="G5136" t="s">
        <v>102</v>
      </c>
      <c r="H5136" t="s">
        <v>103</v>
      </c>
      <c r="I5136" s="91">
        <v>409</v>
      </c>
      <c r="J5136" s="91">
        <v>3487.5</v>
      </c>
      <c r="K5136" s="91">
        <v>1218.5</v>
      </c>
      <c r="L5136" s="91">
        <v>1776</v>
      </c>
      <c r="M5136" s="91">
        <v>235</v>
      </c>
      <c r="N5136" s="91">
        <v>1005</v>
      </c>
      <c r="O5136" s="91">
        <v>1219</v>
      </c>
      <c r="P5136" s="91">
        <v>1278.06</v>
      </c>
      <c r="Q5136" s="91">
        <v>723</v>
      </c>
      <c r="R5136" s="91">
        <v>2136</v>
      </c>
      <c r="S5136" s="91">
        <v>1465</v>
      </c>
      <c r="T5136" s="91">
        <v>2899</v>
      </c>
      <c r="U5136" s="91">
        <f t="shared" si="485"/>
        <v>17851.059999999998</v>
      </c>
      <c r="V5136" s="82" t="str">
        <f t="shared" si="483"/>
        <v>510101700921</v>
      </c>
      <c r="W5136" s="83">
        <f>VLOOKUP(V5136,Factors!$E$6:$H$5950,4,FALSE)</f>
        <v>0.10765</v>
      </c>
      <c r="X5136" t="str">
        <f>VLOOKUP(V5136,Factors!$E$6:$F$5950,2,FALSE)</f>
        <v>Employee Cost</v>
      </c>
      <c r="Y5136" s="92">
        <f t="shared" si="480"/>
        <v>1921.6666089999997</v>
      </c>
      <c r="Z5136" s="92">
        <f t="shared" si="481"/>
        <v>15929.393390999998</v>
      </c>
      <c r="AA5136" s="92">
        <f t="shared" si="482"/>
        <v>17851.059999999998</v>
      </c>
    </row>
    <row r="5137" spans="1:27" x14ac:dyDescent="0.25">
      <c r="A5137" t="s">
        <v>866</v>
      </c>
      <c r="B5137" t="s">
        <v>476</v>
      </c>
      <c r="C5137" t="s">
        <v>7378</v>
      </c>
      <c r="D5137" t="s">
        <v>867</v>
      </c>
      <c r="E5137" t="s">
        <v>868</v>
      </c>
      <c r="F5137" t="str">
        <f t="shared" si="484"/>
        <v>1505</v>
      </c>
      <c r="G5137" t="s">
        <v>110</v>
      </c>
      <c r="H5137" t="s">
        <v>111</v>
      </c>
      <c r="I5137" s="91">
        <v>27879.33</v>
      </c>
      <c r="J5137" s="91">
        <v>29813.57</v>
      </c>
      <c r="K5137" s="91">
        <v>29676.67</v>
      </c>
      <c r="L5137" s="91">
        <v>30852.959999999999</v>
      </c>
      <c r="M5137" s="91">
        <v>27294.07</v>
      </c>
      <c r="N5137" s="91">
        <v>25612.57</v>
      </c>
      <c r="O5137" s="91">
        <v>22967.67</v>
      </c>
      <c r="P5137" s="91">
        <v>25135.69</v>
      </c>
      <c r="Q5137" s="91">
        <v>22522.66</v>
      </c>
      <c r="R5137" s="91">
        <v>32500.63</v>
      </c>
      <c r="S5137" s="91">
        <v>29043.4</v>
      </c>
      <c r="T5137" s="91">
        <v>23071</v>
      </c>
      <c r="U5137" s="91">
        <f t="shared" si="485"/>
        <v>326370.22000000003</v>
      </c>
      <c r="V5137" s="82" t="str">
        <f t="shared" si="483"/>
        <v>510201505921</v>
      </c>
      <c r="W5137" s="83">
        <f>VLOOKUP(V5137,Factors!$E$6:$H$5950,4,FALSE)</f>
        <v>0.1124</v>
      </c>
      <c r="X5137" t="str">
        <f>VLOOKUP(V5137,Factors!$E$6:$F$5950,2,FALSE)</f>
        <v>3-factor</v>
      </c>
      <c r="Y5137" s="92">
        <f t="shared" si="480"/>
        <v>36684.012728000002</v>
      </c>
      <c r="Z5137" s="92">
        <f t="shared" si="481"/>
        <v>289686.20727200003</v>
      </c>
      <c r="AA5137" s="92">
        <f t="shared" si="482"/>
        <v>326370.22000000003</v>
      </c>
    </row>
    <row r="5138" spans="1:27" x14ac:dyDescent="0.25">
      <c r="A5138" t="s">
        <v>866</v>
      </c>
      <c r="B5138" t="s">
        <v>476</v>
      </c>
      <c r="C5138" t="s">
        <v>7378</v>
      </c>
      <c r="D5138" t="s">
        <v>867</v>
      </c>
      <c r="E5138" t="s">
        <v>868</v>
      </c>
      <c r="F5138" t="str">
        <f t="shared" si="484"/>
        <v>1505</v>
      </c>
      <c r="G5138" t="s">
        <v>112</v>
      </c>
      <c r="H5138" t="s">
        <v>113</v>
      </c>
      <c r="I5138" s="91"/>
      <c r="J5138" s="91"/>
      <c r="K5138" s="91"/>
      <c r="L5138" s="91"/>
      <c r="M5138" s="91"/>
      <c r="N5138" s="91"/>
      <c r="O5138" s="91"/>
      <c r="P5138" s="91"/>
      <c r="Q5138" s="91"/>
      <c r="R5138" s="91"/>
      <c r="S5138" s="91"/>
      <c r="T5138" s="91">
        <v>158.18</v>
      </c>
      <c r="U5138" s="91">
        <f t="shared" si="485"/>
        <v>158.18</v>
      </c>
      <c r="V5138" s="82" t="str">
        <f t="shared" si="483"/>
        <v>510201505921</v>
      </c>
      <c r="W5138" s="83">
        <f>VLOOKUP(V5138,Factors!$E$6:$H$5950,4,FALSE)</f>
        <v>0.1124</v>
      </c>
      <c r="X5138" t="str">
        <f>VLOOKUP(V5138,Factors!$E$6:$F$5950,2,FALSE)</f>
        <v>3-factor</v>
      </c>
      <c r="Y5138" s="92">
        <f t="shared" ref="Y5138:Y5201" si="486">U5138*W5138</f>
        <v>17.779432</v>
      </c>
      <c r="Z5138" s="92">
        <f t="shared" ref="Z5138:Z5201" si="487">U5138-Y5138</f>
        <v>140.40056800000002</v>
      </c>
      <c r="AA5138" s="92">
        <f t="shared" ref="AA5138:AA5201" si="488">Y5138+Z5138</f>
        <v>158.18</v>
      </c>
    </row>
    <row r="5139" spans="1:27" x14ac:dyDescent="0.25">
      <c r="A5139" t="s">
        <v>866</v>
      </c>
      <c r="B5139" t="s">
        <v>476</v>
      </c>
      <c r="C5139" t="s">
        <v>7378</v>
      </c>
      <c r="D5139" t="s">
        <v>867</v>
      </c>
      <c r="E5139" t="s">
        <v>868</v>
      </c>
      <c r="F5139" t="str">
        <f t="shared" si="484"/>
        <v>1505</v>
      </c>
      <c r="G5139" t="s">
        <v>88</v>
      </c>
      <c r="H5139" t="s">
        <v>89</v>
      </c>
      <c r="I5139" s="91">
        <v>4362.29</v>
      </c>
      <c r="J5139" s="91">
        <v>4180.3</v>
      </c>
      <c r="K5139" s="91">
        <v>4423.9399999999996</v>
      </c>
      <c r="L5139" s="91">
        <v>4361.6099999999997</v>
      </c>
      <c r="M5139" s="91">
        <v>4486.3</v>
      </c>
      <c r="N5139" s="91">
        <v>4361.6000000000004</v>
      </c>
      <c r="O5139" s="91">
        <v>3720.32</v>
      </c>
      <c r="P5139" s="91">
        <v>3750.75</v>
      </c>
      <c r="Q5139" s="91">
        <v>3843.11</v>
      </c>
      <c r="R5139" s="91">
        <v>4484.46</v>
      </c>
      <c r="S5139" s="91">
        <v>4454.16</v>
      </c>
      <c r="T5139" s="91">
        <v>4423.8599999999997</v>
      </c>
      <c r="U5139" s="91">
        <f t="shared" si="485"/>
        <v>50852.7</v>
      </c>
      <c r="V5139" s="82" t="str">
        <f t="shared" si="483"/>
        <v>510201505921</v>
      </c>
      <c r="W5139" s="83">
        <f>VLOOKUP(V5139,Factors!$E$6:$H$5950,4,FALSE)</f>
        <v>0.1124</v>
      </c>
      <c r="X5139" t="str">
        <f>VLOOKUP(V5139,Factors!$E$6:$F$5950,2,FALSE)</f>
        <v>3-factor</v>
      </c>
      <c r="Y5139" s="92">
        <f t="shared" si="486"/>
        <v>5715.8434799999995</v>
      </c>
      <c r="Z5139" s="92">
        <f t="shared" si="487"/>
        <v>45136.856520000001</v>
      </c>
      <c r="AA5139" s="92">
        <f t="shared" si="488"/>
        <v>50852.7</v>
      </c>
    </row>
    <row r="5140" spans="1:27" x14ac:dyDescent="0.25">
      <c r="A5140" t="s">
        <v>866</v>
      </c>
      <c r="B5140" t="s">
        <v>476</v>
      </c>
      <c r="C5140" t="s">
        <v>7378</v>
      </c>
      <c r="D5140" t="s">
        <v>867</v>
      </c>
      <c r="E5140" t="s">
        <v>868</v>
      </c>
      <c r="F5140" t="str">
        <f t="shared" si="484"/>
        <v>1505</v>
      </c>
      <c r="G5140" t="s">
        <v>90</v>
      </c>
      <c r="H5140" t="s">
        <v>91</v>
      </c>
      <c r="I5140" s="91">
        <v>16946.95</v>
      </c>
      <c r="J5140" s="91">
        <v>16239.96</v>
      </c>
      <c r="K5140" s="91">
        <v>17187.13</v>
      </c>
      <c r="L5140" s="91">
        <v>16944.759999999998</v>
      </c>
      <c r="M5140" s="91">
        <v>17429.13</v>
      </c>
      <c r="N5140" s="91">
        <v>16944.849999999999</v>
      </c>
      <c r="O5140" s="91">
        <v>14453.5</v>
      </c>
      <c r="P5140" s="91">
        <v>14571.48</v>
      </c>
      <c r="Q5140" s="91">
        <v>14930.41</v>
      </c>
      <c r="R5140" s="91">
        <v>17422.28</v>
      </c>
      <c r="S5140" s="91">
        <v>17304.28</v>
      </c>
      <c r="T5140" s="91">
        <v>17186.349999999999</v>
      </c>
      <c r="U5140" s="91">
        <f t="shared" si="485"/>
        <v>197561.08</v>
      </c>
      <c r="V5140" s="82" t="str">
        <f t="shared" si="483"/>
        <v>510201505921</v>
      </c>
      <c r="W5140" s="83">
        <f>VLOOKUP(V5140,Factors!$E$6:$H$5950,4,FALSE)</f>
        <v>0.1124</v>
      </c>
      <c r="X5140" t="str">
        <f>VLOOKUP(V5140,Factors!$E$6:$F$5950,2,FALSE)</f>
        <v>3-factor</v>
      </c>
      <c r="Y5140" s="92">
        <f t="shared" si="486"/>
        <v>22205.865392</v>
      </c>
      <c r="Z5140" s="92">
        <f t="shared" si="487"/>
        <v>175355.21460799998</v>
      </c>
      <c r="AA5140" s="92">
        <f t="shared" si="488"/>
        <v>197561.08</v>
      </c>
    </row>
    <row r="5141" spans="1:27" x14ac:dyDescent="0.25">
      <c r="A5141" t="s">
        <v>866</v>
      </c>
      <c r="B5141" t="s">
        <v>476</v>
      </c>
      <c r="C5141" t="s">
        <v>7378</v>
      </c>
      <c r="D5141" t="s">
        <v>867</v>
      </c>
      <c r="E5141" t="s">
        <v>868</v>
      </c>
      <c r="F5141" t="str">
        <f t="shared" si="484"/>
        <v>1505</v>
      </c>
      <c r="G5141" t="s">
        <v>118</v>
      </c>
      <c r="H5141" t="s">
        <v>119</v>
      </c>
      <c r="I5141" s="91"/>
      <c r="J5141" s="91"/>
      <c r="K5141" s="91">
        <v>1321.5</v>
      </c>
      <c r="L5141" s="91"/>
      <c r="M5141" s="91"/>
      <c r="N5141" s="91"/>
      <c r="O5141" s="91"/>
      <c r="P5141" s="91"/>
      <c r="Q5141" s="91"/>
      <c r="R5141" s="91"/>
      <c r="S5141" s="91">
        <v>1437</v>
      </c>
      <c r="T5141" s="91">
        <v>-479</v>
      </c>
      <c r="U5141" s="91">
        <f t="shared" si="485"/>
        <v>2279.5</v>
      </c>
      <c r="V5141" s="82" t="str">
        <f t="shared" si="483"/>
        <v>510201505921</v>
      </c>
      <c r="W5141" s="83">
        <f>VLOOKUP(V5141,Factors!$E$6:$H$5950,4,FALSE)</f>
        <v>0.1124</v>
      </c>
      <c r="X5141" t="str">
        <f>VLOOKUP(V5141,Factors!$E$6:$F$5950,2,FALSE)</f>
        <v>3-factor</v>
      </c>
      <c r="Y5141" s="92">
        <f t="shared" si="486"/>
        <v>256.2158</v>
      </c>
      <c r="Z5141" s="92">
        <f t="shared" si="487"/>
        <v>2023.2842000000001</v>
      </c>
      <c r="AA5141" s="92">
        <f t="shared" si="488"/>
        <v>2279.5</v>
      </c>
    </row>
    <row r="5142" spans="1:27" x14ac:dyDescent="0.25">
      <c r="A5142" t="s">
        <v>866</v>
      </c>
      <c r="B5142" t="s">
        <v>476</v>
      </c>
      <c r="C5142" t="s">
        <v>7378</v>
      </c>
      <c r="D5142" t="s">
        <v>867</v>
      </c>
      <c r="E5142" t="s">
        <v>868</v>
      </c>
      <c r="F5142" t="str">
        <f t="shared" si="484"/>
        <v>1505</v>
      </c>
      <c r="G5142" t="s">
        <v>92</v>
      </c>
      <c r="H5142" t="s">
        <v>93</v>
      </c>
      <c r="I5142" s="91"/>
      <c r="J5142" s="91">
        <v>7.57</v>
      </c>
      <c r="K5142" s="91"/>
      <c r="L5142" s="91"/>
      <c r="M5142" s="91"/>
      <c r="N5142" s="91">
        <v>16.559999999999999</v>
      </c>
      <c r="O5142" s="91">
        <v>148.27000000000001</v>
      </c>
      <c r="P5142" s="91"/>
      <c r="Q5142" s="91"/>
      <c r="R5142" s="91">
        <v>41.39</v>
      </c>
      <c r="S5142" s="91"/>
      <c r="T5142" s="91"/>
      <c r="U5142" s="91">
        <f t="shared" si="485"/>
        <v>213.79000000000002</v>
      </c>
      <c r="V5142" s="82" t="str">
        <f t="shared" si="483"/>
        <v>510201505921</v>
      </c>
      <c r="W5142" s="83">
        <f>VLOOKUP(V5142,Factors!$E$6:$H$5950,4,FALSE)</f>
        <v>0.1124</v>
      </c>
      <c r="X5142" t="str">
        <f>VLOOKUP(V5142,Factors!$E$6:$F$5950,2,FALSE)</f>
        <v>3-factor</v>
      </c>
      <c r="Y5142" s="92">
        <f t="shared" si="486"/>
        <v>24.029996000000001</v>
      </c>
      <c r="Z5142" s="92">
        <f t="shared" si="487"/>
        <v>189.76000400000001</v>
      </c>
      <c r="AA5142" s="92">
        <f t="shared" si="488"/>
        <v>213.79000000000002</v>
      </c>
    </row>
    <row r="5143" spans="1:27" x14ac:dyDescent="0.25">
      <c r="A5143" t="s">
        <v>866</v>
      </c>
      <c r="B5143" t="s">
        <v>476</v>
      </c>
      <c r="C5143" t="s">
        <v>7378</v>
      </c>
      <c r="D5143" t="s">
        <v>867</v>
      </c>
      <c r="E5143" t="s">
        <v>868</v>
      </c>
      <c r="F5143" t="str">
        <f t="shared" si="484"/>
        <v>1505</v>
      </c>
      <c r="G5143" t="s">
        <v>94</v>
      </c>
      <c r="H5143" t="s">
        <v>95</v>
      </c>
      <c r="I5143" s="91">
        <v>3016</v>
      </c>
      <c r="J5143" s="91">
        <v>3016</v>
      </c>
      <c r="K5143" s="91">
        <v>3016</v>
      </c>
      <c r="L5143" s="91">
        <v>3016</v>
      </c>
      <c r="M5143" s="91">
        <v>3016</v>
      </c>
      <c r="N5143" s="91">
        <v>3016</v>
      </c>
      <c r="O5143" s="91">
        <v>3016</v>
      </c>
      <c r="P5143" s="91">
        <v>3016</v>
      </c>
      <c r="Q5143" s="91">
        <v>3016</v>
      </c>
      <c r="R5143" s="91">
        <v>3016</v>
      </c>
      <c r="S5143" s="91">
        <v>3016</v>
      </c>
      <c r="T5143" s="91">
        <v>3016</v>
      </c>
      <c r="U5143" s="91">
        <f t="shared" si="485"/>
        <v>36192</v>
      </c>
      <c r="V5143" s="82" t="str">
        <f t="shared" si="483"/>
        <v>510201505921</v>
      </c>
      <c r="W5143" s="83">
        <f>VLOOKUP(V5143,Factors!$E$6:$H$5950,4,FALSE)</f>
        <v>0.1124</v>
      </c>
      <c r="X5143" t="str">
        <f>VLOOKUP(V5143,Factors!$E$6:$F$5950,2,FALSE)</f>
        <v>3-factor</v>
      </c>
      <c r="Y5143" s="92">
        <f t="shared" si="486"/>
        <v>4067.9807999999998</v>
      </c>
      <c r="Z5143" s="92">
        <f t="shared" si="487"/>
        <v>32124.019199999999</v>
      </c>
      <c r="AA5143" s="92">
        <f t="shared" si="488"/>
        <v>36192</v>
      </c>
    </row>
    <row r="5144" spans="1:27" x14ac:dyDescent="0.25">
      <c r="A5144" t="s">
        <v>866</v>
      </c>
      <c r="B5144" t="s">
        <v>476</v>
      </c>
      <c r="C5144" t="s">
        <v>7378</v>
      </c>
      <c r="D5144" t="s">
        <v>867</v>
      </c>
      <c r="E5144" t="s">
        <v>868</v>
      </c>
      <c r="F5144" t="str">
        <f t="shared" si="484"/>
        <v>1505</v>
      </c>
      <c r="G5144" t="s">
        <v>122</v>
      </c>
      <c r="H5144" t="s">
        <v>123</v>
      </c>
      <c r="I5144" s="91">
        <v>40</v>
      </c>
      <c r="J5144" s="91">
        <v>75</v>
      </c>
      <c r="K5144" s="91"/>
      <c r="L5144" s="91">
        <v>65.5</v>
      </c>
      <c r="M5144" s="91"/>
      <c r="N5144" s="91"/>
      <c r="O5144" s="91"/>
      <c r="P5144" s="91">
        <v>75</v>
      </c>
      <c r="Q5144" s="91"/>
      <c r="R5144" s="91"/>
      <c r="S5144" s="91"/>
      <c r="T5144" s="91">
        <v>650</v>
      </c>
      <c r="U5144" s="91">
        <f t="shared" si="485"/>
        <v>905.5</v>
      </c>
      <c r="V5144" s="82" t="str">
        <f t="shared" si="483"/>
        <v>510201505921</v>
      </c>
      <c r="W5144" s="83">
        <f>VLOOKUP(V5144,Factors!$E$6:$H$5950,4,FALSE)</f>
        <v>0.1124</v>
      </c>
      <c r="X5144" t="str">
        <f>VLOOKUP(V5144,Factors!$E$6:$F$5950,2,FALSE)</f>
        <v>3-factor</v>
      </c>
      <c r="Y5144" s="92">
        <f t="shared" si="486"/>
        <v>101.7782</v>
      </c>
      <c r="Z5144" s="92">
        <f t="shared" si="487"/>
        <v>803.72180000000003</v>
      </c>
      <c r="AA5144" s="92">
        <f t="shared" si="488"/>
        <v>905.5</v>
      </c>
    </row>
    <row r="5145" spans="1:27" x14ac:dyDescent="0.25">
      <c r="A5145" t="s">
        <v>866</v>
      </c>
      <c r="B5145" t="s">
        <v>476</v>
      </c>
      <c r="C5145" t="s">
        <v>7378</v>
      </c>
      <c r="D5145" t="s">
        <v>867</v>
      </c>
      <c r="E5145" t="s">
        <v>868</v>
      </c>
      <c r="F5145" t="str">
        <f t="shared" si="484"/>
        <v>1505</v>
      </c>
      <c r="G5145" t="s">
        <v>44</v>
      </c>
      <c r="H5145" t="s">
        <v>45</v>
      </c>
      <c r="I5145" s="91"/>
      <c r="J5145" s="91">
        <v>17.559999999999999</v>
      </c>
      <c r="K5145" s="91"/>
      <c r="L5145" s="91"/>
      <c r="M5145" s="91"/>
      <c r="N5145" s="91">
        <v>52.83</v>
      </c>
      <c r="O5145" s="91">
        <v>312</v>
      </c>
      <c r="P5145" s="91"/>
      <c r="Q5145" s="91"/>
      <c r="R5145" s="91"/>
      <c r="S5145" s="91"/>
      <c r="T5145" s="91"/>
      <c r="U5145" s="91">
        <f t="shared" si="485"/>
        <v>382.39</v>
      </c>
      <c r="V5145" s="82" t="str">
        <f t="shared" si="483"/>
        <v>510201505921</v>
      </c>
      <c r="W5145" s="83">
        <f>VLOOKUP(V5145,Factors!$E$6:$H$5950,4,FALSE)</f>
        <v>0.1124</v>
      </c>
      <c r="X5145" t="str">
        <f>VLOOKUP(V5145,Factors!$E$6:$F$5950,2,FALSE)</f>
        <v>3-factor</v>
      </c>
      <c r="Y5145" s="92">
        <f t="shared" si="486"/>
        <v>42.980635999999997</v>
      </c>
      <c r="Z5145" s="92">
        <f t="shared" si="487"/>
        <v>339.40936399999998</v>
      </c>
      <c r="AA5145" s="92">
        <f t="shared" si="488"/>
        <v>382.39</v>
      </c>
    </row>
    <row r="5146" spans="1:27" x14ac:dyDescent="0.25">
      <c r="A5146" t="s">
        <v>866</v>
      </c>
      <c r="B5146" t="s">
        <v>476</v>
      </c>
      <c r="C5146" t="s">
        <v>7378</v>
      </c>
      <c r="D5146" t="s">
        <v>867</v>
      </c>
      <c r="E5146" t="s">
        <v>868</v>
      </c>
      <c r="F5146" t="str">
        <f t="shared" si="484"/>
        <v>1505</v>
      </c>
      <c r="G5146" t="s">
        <v>71</v>
      </c>
      <c r="H5146" t="s">
        <v>72</v>
      </c>
      <c r="I5146" s="91">
        <v>24.07</v>
      </c>
      <c r="J5146" s="91"/>
      <c r="K5146" s="91">
        <v>244.82</v>
      </c>
      <c r="L5146" s="91"/>
      <c r="M5146" s="91"/>
      <c r="N5146" s="91">
        <v>15.97</v>
      </c>
      <c r="O5146" s="91">
        <v>57.68</v>
      </c>
      <c r="P5146" s="91">
        <v>23.45</v>
      </c>
      <c r="Q5146" s="91"/>
      <c r="R5146" s="91">
        <v>25</v>
      </c>
      <c r="S5146" s="91">
        <v>16.28</v>
      </c>
      <c r="T5146" s="91"/>
      <c r="U5146" s="91">
        <f t="shared" si="485"/>
        <v>407.27</v>
      </c>
      <c r="V5146" s="82" t="str">
        <f t="shared" si="483"/>
        <v>510201505921</v>
      </c>
      <c r="W5146" s="83">
        <f>VLOOKUP(V5146,Factors!$E$6:$H$5950,4,FALSE)</f>
        <v>0.1124</v>
      </c>
      <c r="X5146" t="str">
        <f>VLOOKUP(V5146,Factors!$E$6:$F$5950,2,FALSE)</f>
        <v>3-factor</v>
      </c>
      <c r="Y5146" s="92">
        <f t="shared" si="486"/>
        <v>45.777147999999997</v>
      </c>
      <c r="Z5146" s="92">
        <f t="shared" si="487"/>
        <v>361.49285199999997</v>
      </c>
      <c r="AA5146" s="92">
        <f t="shared" si="488"/>
        <v>407.27</v>
      </c>
    </row>
    <row r="5147" spans="1:27" x14ac:dyDescent="0.25">
      <c r="A5147" t="s">
        <v>866</v>
      </c>
      <c r="B5147" t="s">
        <v>476</v>
      </c>
      <c r="C5147" t="s">
        <v>7378</v>
      </c>
      <c r="D5147" t="s">
        <v>867</v>
      </c>
      <c r="E5147" t="s">
        <v>868</v>
      </c>
      <c r="F5147" t="str">
        <f t="shared" si="484"/>
        <v>1505</v>
      </c>
      <c r="G5147" t="s">
        <v>98</v>
      </c>
      <c r="H5147" t="s">
        <v>99</v>
      </c>
      <c r="I5147" s="91">
        <v>139.01</v>
      </c>
      <c r="J5147" s="91">
        <v>276.95999999999998</v>
      </c>
      <c r="K5147" s="91">
        <v>319.72000000000003</v>
      </c>
      <c r="L5147" s="91">
        <v>180.3</v>
      </c>
      <c r="M5147" s="91"/>
      <c r="N5147" s="91">
        <v>234.44</v>
      </c>
      <c r="O5147" s="91">
        <v>135.28</v>
      </c>
      <c r="P5147" s="91">
        <v>136.96</v>
      </c>
      <c r="Q5147" s="91">
        <v>77.25</v>
      </c>
      <c r="R5147" s="91">
        <v>75.900000000000006</v>
      </c>
      <c r="S5147" s="91">
        <v>91.51</v>
      </c>
      <c r="T5147" s="91">
        <v>61.7</v>
      </c>
      <c r="U5147" s="91">
        <f t="shared" si="485"/>
        <v>1729.0300000000002</v>
      </c>
      <c r="V5147" s="82" t="str">
        <f t="shared" si="483"/>
        <v>510201505921</v>
      </c>
      <c r="W5147" s="83">
        <f>VLOOKUP(V5147,Factors!$E$6:$H$5950,4,FALSE)</f>
        <v>0.1124</v>
      </c>
      <c r="X5147" t="str">
        <f>VLOOKUP(V5147,Factors!$E$6:$F$5950,2,FALSE)</f>
        <v>3-factor</v>
      </c>
      <c r="Y5147" s="92">
        <f t="shared" si="486"/>
        <v>194.34297200000003</v>
      </c>
      <c r="Z5147" s="92">
        <f t="shared" si="487"/>
        <v>1534.6870280000003</v>
      </c>
      <c r="AA5147" s="92">
        <f t="shared" si="488"/>
        <v>1729.0300000000002</v>
      </c>
    </row>
    <row r="5148" spans="1:27" x14ac:dyDescent="0.25">
      <c r="A5148" t="s">
        <v>866</v>
      </c>
      <c r="B5148" t="s">
        <v>476</v>
      </c>
      <c r="C5148" t="s">
        <v>7378</v>
      </c>
      <c r="D5148" t="s">
        <v>867</v>
      </c>
      <c r="E5148" t="s">
        <v>868</v>
      </c>
      <c r="F5148" t="str">
        <f t="shared" si="484"/>
        <v>1505</v>
      </c>
      <c r="G5148" t="s">
        <v>412</v>
      </c>
      <c r="H5148" t="s">
        <v>413</v>
      </c>
      <c r="I5148" s="91"/>
      <c r="J5148" s="91"/>
      <c r="K5148" s="91">
        <v>12.61</v>
      </c>
      <c r="L5148" s="91"/>
      <c r="M5148" s="91"/>
      <c r="N5148" s="91"/>
      <c r="O5148" s="91"/>
      <c r="P5148" s="91"/>
      <c r="Q5148" s="91"/>
      <c r="R5148" s="91"/>
      <c r="S5148" s="91"/>
      <c r="T5148" s="91"/>
      <c r="U5148" s="91">
        <f t="shared" si="485"/>
        <v>12.61</v>
      </c>
      <c r="V5148" s="82" t="str">
        <f t="shared" si="483"/>
        <v>510201505921</v>
      </c>
      <c r="W5148" s="83">
        <f>VLOOKUP(V5148,Factors!$E$6:$H$5950,4,FALSE)</f>
        <v>0.1124</v>
      </c>
      <c r="X5148" t="str">
        <f>VLOOKUP(V5148,Factors!$E$6:$F$5950,2,FALSE)</f>
        <v>3-factor</v>
      </c>
      <c r="Y5148" s="92">
        <f t="shared" si="486"/>
        <v>1.4173639999999998</v>
      </c>
      <c r="Z5148" s="92">
        <f t="shared" si="487"/>
        <v>11.192636</v>
      </c>
      <c r="AA5148" s="92">
        <f t="shared" si="488"/>
        <v>12.61</v>
      </c>
    </row>
    <row r="5149" spans="1:27" x14ac:dyDescent="0.25">
      <c r="A5149" t="s">
        <v>866</v>
      </c>
      <c r="B5149" t="s">
        <v>476</v>
      </c>
      <c r="C5149" t="s">
        <v>7378</v>
      </c>
      <c r="D5149" t="s">
        <v>867</v>
      </c>
      <c r="E5149" t="s">
        <v>868</v>
      </c>
      <c r="F5149" t="str">
        <f t="shared" si="484"/>
        <v>1505</v>
      </c>
      <c r="G5149" t="s">
        <v>215</v>
      </c>
      <c r="H5149" t="s">
        <v>216</v>
      </c>
      <c r="I5149" s="91"/>
      <c r="J5149" s="91"/>
      <c r="K5149" s="91">
        <v>7.92</v>
      </c>
      <c r="L5149" s="91">
        <v>47.66</v>
      </c>
      <c r="M5149" s="91">
        <v>39.880000000000003</v>
      </c>
      <c r="N5149" s="91">
        <v>39.950000000000003</v>
      </c>
      <c r="O5149" s="91">
        <v>31.96</v>
      </c>
      <c r="P5149" s="91">
        <v>31.96</v>
      </c>
      <c r="Q5149" s="91">
        <v>15.98</v>
      </c>
      <c r="R5149" s="91">
        <v>47.94</v>
      </c>
      <c r="S5149" s="91">
        <v>49.35</v>
      </c>
      <c r="T5149" s="91">
        <v>31.84</v>
      </c>
      <c r="U5149" s="91">
        <f t="shared" si="485"/>
        <v>344.44</v>
      </c>
      <c r="V5149" s="82" t="str">
        <f t="shared" si="483"/>
        <v>510201505921</v>
      </c>
      <c r="W5149" s="83">
        <f>VLOOKUP(V5149,Factors!$E$6:$H$5950,4,FALSE)</f>
        <v>0.1124</v>
      </c>
      <c r="X5149" t="str">
        <f>VLOOKUP(V5149,Factors!$E$6:$F$5950,2,FALSE)</f>
        <v>3-factor</v>
      </c>
      <c r="Y5149" s="92">
        <f t="shared" si="486"/>
        <v>38.715055999999997</v>
      </c>
      <c r="Z5149" s="92">
        <f t="shared" si="487"/>
        <v>305.72494399999999</v>
      </c>
      <c r="AA5149" s="92">
        <f t="shared" si="488"/>
        <v>344.44</v>
      </c>
    </row>
    <row r="5150" spans="1:27" x14ac:dyDescent="0.25">
      <c r="A5150" t="s">
        <v>866</v>
      </c>
      <c r="B5150" t="s">
        <v>476</v>
      </c>
      <c r="C5150" t="s">
        <v>7378</v>
      </c>
      <c r="D5150" t="s">
        <v>867</v>
      </c>
      <c r="E5150" t="s">
        <v>868</v>
      </c>
      <c r="F5150" t="str">
        <f t="shared" si="484"/>
        <v>1505</v>
      </c>
      <c r="G5150" t="s">
        <v>130</v>
      </c>
      <c r="H5150" t="s">
        <v>131</v>
      </c>
      <c r="I5150" s="91">
        <v>86.74</v>
      </c>
      <c r="J5150" s="91"/>
      <c r="K5150" s="91"/>
      <c r="L5150" s="91"/>
      <c r="M5150" s="91"/>
      <c r="N5150" s="91"/>
      <c r="O5150" s="91"/>
      <c r="P5150" s="91">
        <v>45.7</v>
      </c>
      <c r="Q5150" s="91"/>
      <c r="R5150" s="91"/>
      <c r="S5150" s="91"/>
      <c r="T5150" s="91"/>
      <c r="U5150" s="91">
        <f t="shared" si="485"/>
        <v>132.44</v>
      </c>
      <c r="V5150" s="82" t="str">
        <f t="shared" si="483"/>
        <v>510201505921</v>
      </c>
      <c r="W5150" s="83">
        <f>VLOOKUP(V5150,Factors!$E$6:$H$5950,4,FALSE)</f>
        <v>0.1124</v>
      </c>
      <c r="X5150" t="str">
        <f>VLOOKUP(V5150,Factors!$E$6:$F$5950,2,FALSE)</f>
        <v>3-factor</v>
      </c>
      <c r="Y5150" s="92">
        <f t="shared" si="486"/>
        <v>14.886255999999999</v>
      </c>
      <c r="Z5150" s="92">
        <f t="shared" si="487"/>
        <v>117.55374399999999</v>
      </c>
      <c r="AA5150" s="92">
        <f t="shared" si="488"/>
        <v>132.44</v>
      </c>
    </row>
    <row r="5151" spans="1:27" x14ac:dyDescent="0.25">
      <c r="A5151" t="s">
        <v>866</v>
      </c>
      <c r="B5151" t="s">
        <v>476</v>
      </c>
      <c r="C5151" t="s">
        <v>7378</v>
      </c>
      <c r="D5151" t="s">
        <v>867</v>
      </c>
      <c r="E5151" t="s">
        <v>868</v>
      </c>
      <c r="F5151" t="str">
        <f t="shared" si="484"/>
        <v>1505</v>
      </c>
      <c r="G5151" t="s">
        <v>136</v>
      </c>
      <c r="H5151" t="s">
        <v>137</v>
      </c>
      <c r="I5151" s="91"/>
      <c r="J5151" s="91"/>
      <c r="K5151" s="91">
        <v>6</v>
      </c>
      <c r="L5151" s="91">
        <v>0.4</v>
      </c>
      <c r="M5151" s="91">
        <v>9</v>
      </c>
      <c r="N5151" s="91"/>
      <c r="O5151" s="91"/>
      <c r="P5151" s="91"/>
      <c r="Q5151" s="91"/>
      <c r="R5151" s="91"/>
      <c r="S5151" s="91"/>
      <c r="T5151" s="91"/>
      <c r="U5151" s="91">
        <f t="shared" si="485"/>
        <v>15.4</v>
      </c>
      <c r="V5151" s="82" t="str">
        <f t="shared" si="483"/>
        <v>510201505921</v>
      </c>
      <c r="W5151" s="83">
        <f>VLOOKUP(V5151,Factors!$E$6:$H$5950,4,FALSE)</f>
        <v>0.1124</v>
      </c>
      <c r="X5151" t="str">
        <f>VLOOKUP(V5151,Factors!$E$6:$F$5950,2,FALSE)</f>
        <v>3-factor</v>
      </c>
      <c r="Y5151" s="92">
        <f t="shared" si="486"/>
        <v>1.7309600000000001</v>
      </c>
      <c r="Z5151" s="92">
        <f t="shared" si="487"/>
        <v>13.669040000000001</v>
      </c>
      <c r="AA5151" s="92">
        <f t="shared" si="488"/>
        <v>15.4</v>
      </c>
    </row>
    <row r="5152" spans="1:27" x14ac:dyDescent="0.25">
      <c r="A5152" t="s">
        <v>866</v>
      </c>
      <c r="B5152" t="s">
        <v>476</v>
      </c>
      <c r="C5152" t="s">
        <v>7378</v>
      </c>
      <c r="D5152" t="s">
        <v>867</v>
      </c>
      <c r="E5152" t="s">
        <v>868</v>
      </c>
      <c r="F5152" t="str">
        <f t="shared" si="484"/>
        <v>1505</v>
      </c>
      <c r="G5152" t="s">
        <v>199</v>
      </c>
      <c r="H5152" t="s">
        <v>200</v>
      </c>
      <c r="I5152" s="91"/>
      <c r="J5152" s="91"/>
      <c r="K5152" s="91"/>
      <c r="L5152" s="91"/>
      <c r="M5152" s="91"/>
      <c r="N5152" s="91">
        <v>60</v>
      </c>
      <c r="O5152" s="91"/>
      <c r="P5152" s="91"/>
      <c r="Q5152" s="91"/>
      <c r="R5152" s="91"/>
      <c r="S5152" s="91"/>
      <c r="T5152" s="91"/>
      <c r="U5152" s="91">
        <f t="shared" si="485"/>
        <v>60</v>
      </c>
      <c r="V5152" s="82" t="str">
        <f t="shared" si="483"/>
        <v>510201505921</v>
      </c>
      <c r="W5152" s="83">
        <f>VLOOKUP(V5152,Factors!$E$6:$H$5950,4,FALSE)</f>
        <v>0.1124</v>
      </c>
      <c r="X5152" t="str">
        <f>VLOOKUP(V5152,Factors!$E$6:$F$5950,2,FALSE)</f>
        <v>3-factor</v>
      </c>
      <c r="Y5152" s="92">
        <f t="shared" si="486"/>
        <v>6.7439999999999998</v>
      </c>
      <c r="Z5152" s="92">
        <f t="shared" si="487"/>
        <v>53.256</v>
      </c>
      <c r="AA5152" s="92">
        <f t="shared" si="488"/>
        <v>60</v>
      </c>
    </row>
    <row r="5153" spans="1:27" x14ac:dyDescent="0.25">
      <c r="A5153" t="s">
        <v>866</v>
      </c>
      <c r="B5153" t="s">
        <v>476</v>
      </c>
      <c r="C5153" t="s">
        <v>7378</v>
      </c>
      <c r="D5153" t="s">
        <v>867</v>
      </c>
      <c r="E5153" t="s">
        <v>868</v>
      </c>
      <c r="F5153" t="str">
        <f t="shared" si="484"/>
        <v>1505</v>
      </c>
      <c r="G5153" t="s">
        <v>998</v>
      </c>
      <c r="H5153" t="s">
        <v>999</v>
      </c>
      <c r="I5153" s="91"/>
      <c r="J5153" s="91"/>
      <c r="K5153" s="91"/>
      <c r="L5153" s="91"/>
      <c r="M5153" s="91"/>
      <c r="N5153" s="91">
        <v>160</v>
      </c>
      <c r="O5153" s="91"/>
      <c r="P5153" s="91"/>
      <c r="Q5153" s="91"/>
      <c r="R5153" s="91"/>
      <c r="S5153" s="91"/>
      <c r="T5153" s="91"/>
      <c r="U5153" s="91">
        <f t="shared" si="485"/>
        <v>160</v>
      </c>
      <c r="V5153" s="82" t="str">
        <f t="shared" si="483"/>
        <v>510201505921</v>
      </c>
      <c r="W5153" s="83">
        <f>VLOOKUP(V5153,Factors!$E$6:$H$5950,4,FALSE)</f>
        <v>0.1124</v>
      </c>
      <c r="X5153" t="str">
        <f>VLOOKUP(V5153,Factors!$E$6:$F$5950,2,FALSE)</f>
        <v>3-factor</v>
      </c>
      <c r="Y5153" s="92">
        <f t="shared" si="486"/>
        <v>17.984000000000002</v>
      </c>
      <c r="Z5153" s="92">
        <f t="shared" si="487"/>
        <v>142.01599999999999</v>
      </c>
      <c r="AA5153" s="92">
        <f t="shared" si="488"/>
        <v>160</v>
      </c>
    </row>
    <row r="5154" spans="1:27" x14ac:dyDescent="0.25">
      <c r="A5154" t="s">
        <v>866</v>
      </c>
      <c r="B5154" t="s">
        <v>476</v>
      </c>
      <c r="C5154" t="s">
        <v>7378</v>
      </c>
      <c r="D5154" t="s">
        <v>867</v>
      </c>
      <c r="E5154" t="s">
        <v>868</v>
      </c>
      <c r="F5154" t="str">
        <f t="shared" si="484"/>
        <v>1505</v>
      </c>
      <c r="G5154" t="s">
        <v>102</v>
      </c>
      <c r="H5154" t="s">
        <v>103</v>
      </c>
      <c r="I5154" s="91">
        <v>15.14</v>
      </c>
      <c r="J5154" s="91">
        <v>13.05</v>
      </c>
      <c r="K5154" s="91"/>
      <c r="L5154" s="91">
        <v>10.83</v>
      </c>
      <c r="M5154" s="91"/>
      <c r="N5154" s="91">
        <v>4.3499999999999996</v>
      </c>
      <c r="O5154" s="91"/>
      <c r="P5154" s="91"/>
      <c r="Q5154" s="91"/>
      <c r="R5154" s="91"/>
      <c r="S5154" s="91"/>
      <c r="T5154" s="91"/>
      <c r="U5154" s="91">
        <f t="shared" si="485"/>
        <v>43.370000000000005</v>
      </c>
      <c r="V5154" s="82" t="str">
        <f t="shared" si="483"/>
        <v>510201505921</v>
      </c>
      <c r="W5154" s="83">
        <f>VLOOKUP(V5154,Factors!$E$6:$H$5950,4,FALSE)</f>
        <v>0.1124</v>
      </c>
      <c r="X5154" t="str">
        <f>VLOOKUP(V5154,Factors!$E$6:$F$5950,2,FALSE)</f>
        <v>3-factor</v>
      </c>
      <c r="Y5154" s="92">
        <f t="shared" si="486"/>
        <v>4.8747880000000006</v>
      </c>
      <c r="Z5154" s="92">
        <f t="shared" si="487"/>
        <v>38.495212000000002</v>
      </c>
      <c r="AA5154" s="92">
        <f t="shared" si="488"/>
        <v>43.370000000000005</v>
      </c>
    </row>
    <row r="5155" spans="1:27" x14ac:dyDescent="0.25">
      <c r="A5155" t="s">
        <v>866</v>
      </c>
      <c r="B5155" t="s">
        <v>476</v>
      </c>
      <c r="C5155" t="s">
        <v>7378</v>
      </c>
      <c r="D5155" t="s">
        <v>867</v>
      </c>
      <c r="E5155" t="s">
        <v>868</v>
      </c>
      <c r="F5155" t="str">
        <f t="shared" si="484"/>
        <v>1505</v>
      </c>
      <c r="G5155" t="s">
        <v>187</v>
      </c>
      <c r="H5155" t="s">
        <v>188</v>
      </c>
      <c r="I5155" s="91"/>
      <c r="J5155" s="91"/>
      <c r="K5155" s="91"/>
      <c r="L5155" s="91"/>
      <c r="M5155" s="91"/>
      <c r="N5155" s="91"/>
      <c r="O5155" s="91"/>
      <c r="P5155" s="91"/>
      <c r="Q5155" s="91"/>
      <c r="R5155" s="91">
        <v>95</v>
      </c>
      <c r="S5155" s="91"/>
      <c r="T5155" s="91"/>
      <c r="U5155" s="91">
        <f t="shared" si="485"/>
        <v>95</v>
      </c>
      <c r="V5155" s="82" t="str">
        <f t="shared" si="483"/>
        <v>510201505921</v>
      </c>
      <c r="W5155" s="83">
        <f>VLOOKUP(V5155,Factors!$E$6:$H$5950,4,FALSE)</f>
        <v>0.1124</v>
      </c>
      <c r="X5155" t="str">
        <f>VLOOKUP(V5155,Factors!$E$6:$F$5950,2,FALSE)</f>
        <v>3-factor</v>
      </c>
      <c r="Y5155" s="92">
        <f t="shared" si="486"/>
        <v>10.678000000000001</v>
      </c>
      <c r="Z5155" s="92">
        <f t="shared" si="487"/>
        <v>84.322000000000003</v>
      </c>
      <c r="AA5155" s="92">
        <f t="shared" si="488"/>
        <v>95</v>
      </c>
    </row>
    <row r="5156" spans="1:27" x14ac:dyDescent="0.25">
      <c r="A5156" t="s">
        <v>866</v>
      </c>
      <c r="B5156" t="s">
        <v>476</v>
      </c>
      <c r="C5156" t="s">
        <v>7378</v>
      </c>
      <c r="D5156" t="s">
        <v>867</v>
      </c>
      <c r="E5156" t="s">
        <v>868</v>
      </c>
      <c r="F5156" t="str">
        <f t="shared" si="484"/>
        <v>1505</v>
      </c>
      <c r="G5156" t="s">
        <v>30</v>
      </c>
      <c r="H5156" t="s">
        <v>31</v>
      </c>
      <c r="I5156" s="91"/>
      <c r="J5156" s="91">
        <v>224</v>
      </c>
      <c r="K5156" s="91"/>
      <c r="L5156" s="91">
        <v>53.04</v>
      </c>
      <c r="M5156" s="91">
        <v>250</v>
      </c>
      <c r="N5156" s="91">
        <v>50</v>
      </c>
      <c r="O5156" s="91"/>
      <c r="P5156" s="91"/>
      <c r="Q5156" s="91"/>
      <c r="R5156" s="91">
        <v>406.92</v>
      </c>
      <c r="S5156" s="91">
        <v>336</v>
      </c>
      <c r="T5156" s="91">
        <v>4191.6499999999996</v>
      </c>
      <c r="U5156" s="91">
        <f t="shared" si="485"/>
        <v>5511.61</v>
      </c>
      <c r="V5156" s="82" t="str">
        <f t="shared" si="483"/>
        <v>510201505921</v>
      </c>
      <c r="W5156" s="83">
        <f>VLOOKUP(V5156,Factors!$E$6:$H$5950,4,FALSE)</f>
        <v>0.1124</v>
      </c>
      <c r="X5156" t="str">
        <f>VLOOKUP(V5156,Factors!$E$6:$F$5950,2,FALSE)</f>
        <v>3-factor</v>
      </c>
      <c r="Y5156" s="92">
        <f t="shared" si="486"/>
        <v>619.50496399999997</v>
      </c>
      <c r="Z5156" s="92">
        <f t="shared" si="487"/>
        <v>4892.1050359999999</v>
      </c>
      <c r="AA5156" s="92">
        <f t="shared" si="488"/>
        <v>5511.61</v>
      </c>
    </row>
    <row r="5157" spans="1:27" x14ac:dyDescent="0.25">
      <c r="A5157" t="s">
        <v>866</v>
      </c>
      <c r="B5157" t="s">
        <v>476</v>
      </c>
      <c r="C5157" t="s">
        <v>7378</v>
      </c>
      <c r="D5157" t="s">
        <v>867</v>
      </c>
      <c r="E5157" t="s">
        <v>868</v>
      </c>
      <c r="F5157" t="str">
        <f t="shared" si="484"/>
        <v>1505</v>
      </c>
      <c r="G5157" t="s">
        <v>144</v>
      </c>
      <c r="H5157" t="s">
        <v>145</v>
      </c>
      <c r="I5157" s="91">
        <v>87.21</v>
      </c>
      <c r="J5157" s="91">
        <v>137.96</v>
      </c>
      <c r="K5157" s="91">
        <v>121.05</v>
      </c>
      <c r="L5157" s="91">
        <v>545.96</v>
      </c>
      <c r="M5157" s="91">
        <v>277.39999999999998</v>
      </c>
      <c r="N5157" s="91">
        <v>484.97</v>
      </c>
      <c r="O5157" s="91">
        <v>203.34</v>
      </c>
      <c r="P5157" s="91">
        <v>211.96</v>
      </c>
      <c r="Q5157" s="91">
        <v>166.92</v>
      </c>
      <c r="R5157" s="91">
        <v>168.6</v>
      </c>
      <c r="S5157" s="91">
        <v>361.33</v>
      </c>
      <c r="T5157" s="91">
        <v>120.6</v>
      </c>
      <c r="U5157" s="91">
        <f t="shared" si="485"/>
        <v>2887.2999999999997</v>
      </c>
      <c r="V5157" s="82" t="str">
        <f t="shared" si="483"/>
        <v>510201505921</v>
      </c>
      <c r="W5157" s="83">
        <f>VLOOKUP(V5157,Factors!$E$6:$H$5950,4,FALSE)</f>
        <v>0.1124</v>
      </c>
      <c r="X5157" t="str">
        <f>VLOOKUP(V5157,Factors!$E$6:$F$5950,2,FALSE)</f>
        <v>3-factor</v>
      </c>
      <c r="Y5157" s="92">
        <f t="shared" si="486"/>
        <v>324.53251999999998</v>
      </c>
      <c r="Z5157" s="92">
        <f t="shared" si="487"/>
        <v>2562.7674799999995</v>
      </c>
      <c r="AA5157" s="92">
        <f t="shared" si="488"/>
        <v>2887.2999999999993</v>
      </c>
    </row>
    <row r="5158" spans="1:27" x14ac:dyDescent="0.25">
      <c r="A5158" t="s">
        <v>866</v>
      </c>
      <c r="B5158" t="s">
        <v>476</v>
      </c>
      <c r="C5158" t="s">
        <v>7378</v>
      </c>
      <c r="D5158" t="s">
        <v>867</v>
      </c>
      <c r="E5158" t="s">
        <v>868</v>
      </c>
      <c r="F5158" t="str">
        <f t="shared" si="484"/>
        <v>1505</v>
      </c>
      <c r="G5158" t="s">
        <v>217</v>
      </c>
      <c r="H5158" t="s">
        <v>218</v>
      </c>
      <c r="I5158" s="91"/>
      <c r="J5158" s="91"/>
      <c r="K5158" s="91"/>
      <c r="L5158" s="91"/>
      <c r="M5158" s="91"/>
      <c r="N5158" s="91">
        <v>16.239999999999998</v>
      </c>
      <c r="O5158" s="91"/>
      <c r="P5158" s="91"/>
      <c r="Q5158" s="91"/>
      <c r="R5158" s="91"/>
      <c r="S5158" s="91">
        <v>14</v>
      </c>
      <c r="T5158" s="91"/>
      <c r="U5158" s="91">
        <f t="shared" si="485"/>
        <v>30.24</v>
      </c>
      <c r="V5158" s="82" t="str">
        <f t="shared" si="483"/>
        <v>510201505921</v>
      </c>
      <c r="W5158" s="83">
        <f>VLOOKUP(V5158,Factors!$E$6:$H$5950,4,FALSE)</f>
        <v>0.1124</v>
      </c>
      <c r="X5158" t="str">
        <f>VLOOKUP(V5158,Factors!$E$6:$F$5950,2,FALSE)</f>
        <v>3-factor</v>
      </c>
      <c r="Y5158" s="92">
        <f t="shared" si="486"/>
        <v>3.3989759999999998</v>
      </c>
      <c r="Z5158" s="92">
        <f t="shared" si="487"/>
        <v>26.841023999999997</v>
      </c>
      <c r="AA5158" s="92">
        <f t="shared" si="488"/>
        <v>30.24</v>
      </c>
    </row>
    <row r="5159" spans="1:27" x14ac:dyDescent="0.25">
      <c r="A5159" t="s">
        <v>866</v>
      </c>
      <c r="B5159" t="s">
        <v>476</v>
      </c>
      <c r="C5159" t="s">
        <v>7378</v>
      </c>
      <c r="D5159" t="s">
        <v>867</v>
      </c>
      <c r="E5159" t="s">
        <v>868</v>
      </c>
      <c r="F5159" t="str">
        <f t="shared" si="484"/>
        <v>1505</v>
      </c>
      <c r="G5159" t="s">
        <v>146</v>
      </c>
      <c r="H5159" t="s">
        <v>147</v>
      </c>
      <c r="I5159" s="91"/>
      <c r="J5159" s="91"/>
      <c r="K5159" s="91">
        <v>748.38</v>
      </c>
      <c r="L5159" s="91">
        <v>440.89</v>
      </c>
      <c r="M5159" s="91"/>
      <c r="N5159" s="91">
        <v>456.5</v>
      </c>
      <c r="O5159" s="91">
        <v>110.9</v>
      </c>
      <c r="P5159" s="91">
        <v>1321.29</v>
      </c>
      <c r="Q5159" s="91"/>
      <c r="R5159" s="91"/>
      <c r="S5159" s="91"/>
      <c r="T5159" s="91"/>
      <c r="U5159" s="91">
        <f t="shared" si="485"/>
        <v>3077.96</v>
      </c>
      <c r="V5159" s="82" t="str">
        <f t="shared" si="483"/>
        <v>510201505921</v>
      </c>
      <c r="W5159" s="83">
        <f>VLOOKUP(V5159,Factors!$E$6:$H$5950,4,FALSE)</f>
        <v>0.1124</v>
      </c>
      <c r="X5159" t="str">
        <f>VLOOKUP(V5159,Factors!$E$6:$F$5950,2,FALSE)</f>
        <v>3-factor</v>
      </c>
      <c r="Y5159" s="92">
        <f t="shared" si="486"/>
        <v>345.96270400000003</v>
      </c>
      <c r="Z5159" s="92">
        <f t="shared" si="487"/>
        <v>2731.997296</v>
      </c>
      <c r="AA5159" s="92">
        <f t="shared" si="488"/>
        <v>3077.96</v>
      </c>
    </row>
    <row r="5160" spans="1:27" x14ac:dyDescent="0.25">
      <c r="A5160" t="s">
        <v>866</v>
      </c>
      <c r="B5160" t="s">
        <v>476</v>
      </c>
      <c r="C5160" t="s">
        <v>7378</v>
      </c>
      <c r="D5160" t="s">
        <v>867</v>
      </c>
      <c r="E5160" t="s">
        <v>868</v>
      </c>
      <c r="F5160" t="str">
        <f t="shared" si="484"/>
        <v>1505</v>
      </c>
      <c r="G5160" t="s">
        <v>148</v>
      </c>
      <c r="H5160" t="s">
        <v>149</v>
      </c>
      <c r="I5160" s="91">
        <v>505.9</v>
      </c>
      <c r="J5160" s="91"/>
      <c r="K5160" s="91">
        <v>284.8</v>
      </c>
      <c r="L5160" s="91"/>
      <c r="M5160" s="91"/>
      <c r="N5160" s="91">
        <v>250</v>
      </c>
      <c r="O5160" s="91"/>
      <c r="P5160" s="91"/>
      <c r="Q5160" s="91"/>
      <c r="R5160" s="91"/>
      <c r="S5160" s="91"/>
      <c r="T5160" s="91"/>
      <c r="U5160" s="91">
        <f t="shared" si="485"/>
        <v>1040.7</v>
      </c>
      <c r="V5160" s="82" t="str">
        <f t="shared" si="483"/>
        <v>510201505921</v>
      </c>
      <c r="W5160" s="83">
        <f>VLOOKUP(V5160,Factors!$E$6:$H$5950,4,FALSE)</f>
        <v>0.1124</v>
      </c>
      <c r="X5160" t="str">
        <f>VLOOKUP(V5160,Factors!$E$6:$F$5950,2,FALSE)</f>
        <v>3-factor</v>
      </c>
      <c r="Y5160" s="92">
        <f t="shared" si="486"/>
        <v>116.97468000000001</v>
      </c>
      <c r="Z5160" s="92">
        <f t="shared" si="487"/>
        <v>923.72532000000001</v>
      </c>
      <c r="AA5160" s="92">
        <f t="shared" si="488"/>
        <v>1040.7</v>
      </c>
    </row>
    <row r="5161" spans="1:27" x14ac:dyDescent="0.25">
      <c r="A5161" t="s">
        <v>866</v>
      </c>
      <c r="B5161" t="s">
        <v>476</v>
      </c>
      <c r="C5161" t="s">
        <v>7378</v>
      </c>
      <c r="D5161" t="s">
        <v>867</v>
      </c>
      <c r="E5161" t="s">
        <v>868</v>
      </c>
      <c r="F5161" t="str">
        <f t="shared" si="484"/>
        <v>1505</v>
      </c>
      <c r="G5161" t="s">
        <v>150</v>
      </c>
      <c r="H5161" t="s">
        <v>151</v>
      </c>
      <c r="I5161" s="91"/>
      <c r="J5161" s="91"/>
      <c r="K5161" s="91"/>
      <c r="L5161" s="91">
        <v>85</v>
      </c>
      <c r="M5161" s="91">
        <v>50</v>
      </c>
      <c r="N5161" s="91"/>
      <c r="O5161" s="91">
        <v>506.99</v>
      </c>
      <c r="P5161" s="91"/>
      <c r="Q5161" s="91"/>
      <c r="R5161" s="91"/>
      <c r="S5161" s="91"/>
      <c r="T5161" s="91">
        <v>219.8</v>
      </c>
      <c r="U5161" s="91">
        <f t="shared" si="485"/>
        <v>861.79</v>
      </c>
      <c r="V5161" s="82" t="str">
        <f t="shared" si="483"/>
        <v>510201505921</v>
      </c>
      <c r="W5161" s="83">
        <f>VLOOKUP(V5161,Factors!$E$6:$H$5950,4,FALSE)</f>
        <v>0.1124</v>
      </c>
      <c r="X5161" t="str">
        <f>VLOOKUP(V5161,Factors!$E$6:$F$5950,2,FALSE)</f>
        <v>3-factor</v>
      </c>
      <c r="Y5161" s="92">
        <f t="shared" si="486"/>
        <v>96.865195999999997</v>
      </c>
      <c r="Z5161" s="92">
        <f t="shared" si="487"/>
        <v>764.92480399999999</v>
      </c>
      <c r="AA5161" s="92">
        <f t="shared" si="488"/>
        <v>861.79</v>
      </c>
    </row>
    <row r="5162" spans="1:27" x14ac:dyDescent="0.25">
      <c r="A5162" t="s">
        <v>866</v>
      </c>
      <c r="B5162" t="s">
        <v>476</v>
      </c>
      <c r="C5162" t="s">
        <v>7378</v>
      </c>
      <c r="D5162" t="s">
        <v>867</v>
      </c>
      <c r="E5162" t="s">
        <v>868</v>
      </c>
      <c r="F5162" t="str">
        <f t="shared" si="484"/>
        <v>1505</v>
      </c>
      <c r="G5162" t="s">
        <v>152</v>
      </c>
      <c r="H5162" t="s">
        <v>153</v>
      </c>
      <c r="I5162" s="91">
        <v>165.7</v>
      </c>
      <c r="J5162" s="91">
        <v>153.22</v>
      </c>
      <c r="K5162" s="91">
        <v>111.2</v>
      </c>
      <c r="L5162" s="91">
        <v>199.64</v>
      </c>
      <c r="M5162" s="91">
        <v>103.55</v>
      </c>
      <c r="N5162" s="91">
        <v>276.2</v>
      </c>
      <c r="O5162" s="91">
        <v>301.51</v>
      </c>
      <c r="P5162" s="91">
        <v>41.6</v>
      </c>
      <c r="Q5162" s="91">
        <v>112</v>
      </c>
      <c r="R5162" s="91">
        <v>36.75</v>
      </c>
      <c r="S5162" s="91">
        <v>136.97999999999999</v>
      </c>
      <c r="T5162" s="91">
        <v>615.25</v>
      </c>
      <c r="U5162" s="91">
        <f t="shared" si="485"/>
        <v>2253.6</v>
      </c>
      <c r="V5162" s="82" t="str">
        <f t="shared" si="483"/>
        <v>510201505921</v>
      </c>
      <c r="W5162" s="83">
        <f>VLOOKUP(V5162,Factors!$E$6:$H$5950,4,FALSE)</f>
        <v>0.1124</v>
      </c>
      <c r="X5162" t="str">
        <f>VLOOKUP(V5162,Factors!$E$6:$F$5950,2,FALSE)</f>
        <v>3-factor</v>
      </c>
      <c r="Y5162" s="92">
        <f t="shared" si="486"/>
        <v>253.30463999999998</v>
      </c>
      <c r="Z5162" s="92">
        <f t="shared" si="487"/>
        <v>2000.2953599999998</v>
      </c>
      <c r="AA5162" s="92">
        <f t="shared" si="488"/>
        <v>2253.6</v>
      </c>
    </row>
    <row r="5163" spans="1:27" x14ac:dyDescent="0.25">
      <c r="A5163" t="s">
        <v>866</v>
      </c>
      <c r="B5163" t="s">
        <v>476</v>
      </c>
      <c r="C5163" t="s">
        <v>7378</v>
      </c>
      <c r="D5163" t="s">
        <v>867</v>
      </c>
      <c r="E5163" t="s">
        <v>868</v>
      </c>
      <c r="F5163" t="str">
        <f t="shared" si="484"/>
        <v>1505</v>
      </c>
      <c r="G5163" t="s">
        <v>166</v>
      </c>
      <c r="H5163" t="s">
        <v>167</v>
      </c>
      <c r="I5163" s="91">
        <v>-3223.2</v>
      </c>
      <c r="J5163" s="91">
        <v>-2464.8000000000002</v>
      </c>
      <c r="K5163" s="91">
        <v>-1461.45</v>
      </c>
      <c r="L5163" s="91">
        <v>-2143.46</v>
      </c>
      <c r="M5163" s="91">
        <v>-1948.6</v>
      </c>
      <c r="N5163" s="91">
        <v>-194.86</v>
      </c>
      <c r="O5163" s="91">
        <v>-389.72</v>
      </c>
      <c r="P5163" s="91">
        <v>-584.58000000000004</v>
      </c>
      <c r="Q5163" s="91">
        <v>-682.01</v>
      </c>
      <c r="R5163" s="91">
        <v>-682.01</v>
      </c>
      <c r="S5163" s="91">
        <v>-1266.5899999999999</v>
      </c>
      <c r="T5163" s="91">
        <v>-292.29000000000002</v>
      </c>
      <c r="U5163" s="91">
        <f t="shared" si="485"/>
        <v>-15333.570000000002</v>
      </c>
      <c r="V5163" s="82" t="str">
        <f t="shared" si="483"/>
        <v>510201505921</v>
      </c>
      <c r="W5163" s="83">
        <f>VLOOKUP(V5163,Factors!$E$6:$H$5950,4,FALSE)</f>
        <v>0.1124</v>
      </c>
      <c r="X5163" t="str">
        <f>VLOOKUP(V5163,Factors!$E$6:$F$5950,2,FALSE)</f>
        <v>3-factor</v>
      </c>
      <c r="Y5163" s="92">
        <f t="shared" si="486"/>
        <v>-1723.4932680000002</v>
      </c>
      <c r="Z5163" s="92">
        <f t="shared" si="487"/>
        <v>-13610.076732000001</v>
      </c>
      <c r="AA5163" s="92">
        <f t="shared" si="488"/>
        <v>-15333.570000000002</v>
      </c>
    </row>
    <row r="5164" spans="1:27" x14ac:dyDescent="0.25">
      <c r="A5164" t="s">
        <v>866</v>
      </c>
      <c r="B5164" t="s">
        <v>849</v>
      </c>
      <c r="C5164" t="s">
        <v>850</v>
      </c>
      <c r="D5164" t="s">
        <v>867</v>
      </c>
      <c r="E5164" t="s">
        <v>868</v>
      </c>
      <c r="F5164" t="str">
        <f t="shared" si="484"/>
        <v>1505</v>
      </c>
      <c r="G5164" t="s">
        <v>30</v>
      </c>
      <c r="H5164" t="s">
        <v>31</v>
      </c>
      <c r="I5164" s="91"/>
      <c r="J5164" s="91"/>
      <c r="K5164" s="91"/>
      <c r="L5164" s="91"/>
      <c r="M5164" s="91"/>
      <c r="N5164" s="91"/>
      <c r="O5164" s="91"/>
      <c r="P5164" s="91"/>
      <c r="Q5164" s="91"/>
      <c r="R5164" s="91"/>
      <c r="S5164" s="91"/>
      <c r="T5164" s="91">
        <v>-2130.04</v>
      </c>
      <c r="U5164" s="91">
        <f t="shared" si="485"/>
        <v>-2130.04</v>
      </c>
      <c r="V5164" s="82" t="str">
        <f t="shared" si="483"/>
        <v>510401505921</v>
      </c>
      <c r="W5164" s="83">
        <f>VLOOKUP(V5164,Factors!$E$6:$H$5950,4,FALSE)</f>
        <v>0.1124</v>
      </c>
      <c r="X5164" t="str">
        <f>VLOOKUP(V5164,Factors!$E$6:$F$5950,2,FALSE)</f>
        <v>3-factor</v>
      </c>
      <c r="Y5164" s="92">
        <f t="shared" si="486"/>
        <v>-239.416496</v>
      </c>
      <c r="Z5164" s="92">
        <f t="shared" si="487"/>
        <v>-1890.6235039999999</v>
      </c>
      <c r="AA5164" s="92">
        <f t="shared" si="488"/>
        <v>-2130.04</v>
      </c>
    </row>
    <row r="5165" spans="1:27" x14ac:dyDescent="0.25">
      <c r="A5165" t="s">
        <v>866</v>
      </c>
      <c r="B5165" t="s">
        <v>1018</v>
      </c>
      <c r="C5165" t="s">
        <v>1019</v>
      </c>
      <c r="D5165" t="s">
        <v>1020</v>
      </c>
      <c r="E5165" t="s">
        <v>1021</v>
      </c>
      <c r="F5165" t="str">
        <f t="shared" si="484"/>
        <v>1207</v>
      </c>
      <c r="G5165" t="s">
        <v>110</v>
      </c>
      <c r="H5165" t="s">
        <v>111</v>
      </c>
      <c r="I5165" s="91">
        <v>12927.87</v>
      </c>
      <c r="J5165" s="91">
        <v>13555.74</v>
      </c>
      <c r="K5165" s="91">
        <v>12791.21</v>
      </c>
      <c r="L5165" s="91">
        <v>14637.68</v>
      </c>
      <c r="M5165" s="91">
        <v>14218.47</v>
      </c>
      <c r="N5165" s="91">
        <v>14097.13</v>
      </c>
      <c r="O5165" s="91">
        <v>13511.16</v>
      </c>
      <c r="P5165" s="91">
        <v>12260.6</v>
      </c>
      <c r="Q5165" s="91">
        <v>14094.83</v>
      </c>
      <c r="R5165" s="91">
        <v>14279.53</v>
      </c>
      <c r="S5165" s="91">
        <v>13487.87</v>
      </c>
      <c r="T5165" s="91">
        <v>9972.11</v>
      </c>
      <c r="U5165" s="91">
        <f t="shared" si="485"/>
        <v>159834.20000000001</v>
      </c>
      <c r="V5165" s="82" t="str">
        <f t="shared" si="483"/>
        <v>510451207921</v>
      </c>
      <c r="W5165" s="83">
        <f>VLOOKUP(V5165,Factors!$E$6:$H$5950,4,FALSE)</f>
        <v>0.1124</v>
      </c>
      <c r="X5165" t="str">
        <f>VLOOKUP(V5165,Factors!$E$6:$F$5950,2,FALSE)</f>
        <v>3-factor</v>
      </c>
      <c r="Y5165" s="92">
        <f t="shared" si="486"/>
        <v>17965.364080000003</v>
      </c>
      <c r="Z5165" s="92">
        <f t="shared" si="487"/>
        <v>141868.83592000001</v>
      </c>
      <c r="AA5165" s="92">
        <f t="shared" si="488"/>
        <v>159834.20000000001</v>
      </c>
    </row>
    <row r="5166" spans="1:27" x14ac:dyDescent="0.25">
      <c r="A5166" t="s">
        <v>866</v>
      </c>
      <c r="B5166" t="s">
        <v>1018</v>
      </c>
      <c r="C5166" t="s">
        <v>1019</v>
      </c>
      <c r="D5166" t="s">
        <v>1020</v>
      </c>
      <c r="E5166" t="s">
        <v>1021</v>
      </c>
      <c r="F5166" t="str">
        <f t="shared" si="484"/>
        <v>1207</v>
      </c>
      <c r="G5166" t="s">
        <v>88</v>
      </c>
      <c r="H5166" t="s">
        <v>89</v>
      </c>
      <c r="I5166" s="91">
        <v>1860.67</v>
      </c>
      <c r="J5166" s="91">
        <v>1860.66</v>
      </c>
      <c r="K5166" s="91">
        <v>1998.48</v>
      </c>
      <c r="L5166" s="91">
        <v>1998.5</v>
      </c>
      <c r="M5166" s="91">
        <v>1998.5</v>
      </c>
      <c r="N5166" s="91">
        <v>1998.5</v>
      </c>
      <c r="O5166" s="91">
        <v>1998.51</v>
      </c>
      <c r="P5166" s="91">
        <v>1998.49</v>
      </c>
      <c r="Q5166" s="91">
        <v>1998.51</v>
      </c>
      <c r="R5166" s="91">
        <v>1998.5</v>
      </c>
      <c r="S5166" s="91">
        <v>1998.5</v>
      </c>
      <c r="T5166" s="91">
        <v>1998.48</v>
      </c>
      <c r="U5166" s="91">
        <f t="shared" si="485"/>
        <v>23706.3</v>
      </c>
      <c r="V5166" s="82" t="str">
        <f t="shared" si="483"/>
        <v>510451207921</v>
      </c>
      <c r="W5166" s="83">
        <f>VLOOKUP(V5166,Factors!$E$6:$H$5950,4,FALSE)</f>
        <v>0.1124</v>
      </c>
      <c r="X5166" t="str">
        <f>VLOOKUP(V5166,Factors!$E$6:$F$5950,2,FALSE)</f>
        <v>3-factor</v>
      </c>
      <c r="Y5166" s="92">
        <f t="shared" si="486"/>
        <v>2664.5881199999999</v>
      </c>
      <c r="Z5166" s="92">
        <f t="shared" si="487"/>
        <v>21041.711879999999</v>
      </c>
      <c r="AA5166" s="92">
        <f t="shared" si="488"/>
        <v>23706.3</v>
      </c>
    </row>
    <row r="5167" spans="1:27" x14ac:dyDescent="0.25">
      <c r="A5167" t="s">
        <v>866</v>
      </c>
      <c r="B5167" t="s">
        <v>1018</v>
      </c>
      <c r="C5167" t="s">
        <v>1019</v>
      </c>
      <c r="D5167" t="s">
        <v>1020</v>
      </c>
      <c r="E5167" t="s">
        <v>1021</v>
      </c>
      <c r="F5167" t="str">
        <f t="shared" si="484"/>
        <v>1207</v>
      </c>
      <c r="G5167" t="s">
        <v>90</v>
      </c>
      <c r="H5167" t="s">
        <v>91</v>
      </c>
      <c r="I5167" s="91">
        <v>7228.52</v>
      </c>
      <c r="J5167" s="91">
        <v>7228.52</v>
      </c>
      <c r="K5167" s="91">
        <v>7764.03</v>
      </c>
      <c r="L5167" s="91">
        <v>7764.02</v>
      </c>
      <c r="M5167" s="91">
        <v>7764.02</v>
      </c>
      <c r="N5167" s="91">
        <v>7764.03</v>
      </c>
      <c r="O5167" s="91">
        <v>7764.04</v>
      </c>
      <c r="P5167" s="91">
        <v>7764.02</v>
      </c>
      <c r="Q5167" s="91">
        <v>7764.03</v>
      </c>
      <c r="R5167" s="91">
        <v>7764.02</v>
      </c>
      <c r="S5167" s="91">
        <v>7764.02</v>
      </c>
      <c r="T5167" s="91">
        <v>7764.02</v>
      </c>
      <c r="U5167" s="91">
        <f t="shared" si="485"/>
        <v>92097.290000000008</v>
      </c>
      <c r="V5167" s="82" t="str">
        <f t="shared" si="483"/>
        <v>510451207921</v>
      </c>
      <c r="W5167" s="83">
        <f>VLOOKUP(V5167,Factors!$E$6:$H$5950,4,FALSE)</f>
        <v>0.1124</v>
      </c>
      <c r="X5167" t="str">
        <f>VLOOKUP(V5167,Factors!$E$6:$F$5950,2,FALSE)</f>
        <v>3-factor</v>
      </c>
      <c r="Y5167" s="92">
        <f t="shared" si="486"/>
        <v>10351.735396</v>
      </c>
      <c r="Z5167" s="92">
        <f t="shared" si="487"/>
        <v>81745.554604000004</v>
      </c>
      <c r="AA5167" s="92">
        <f t="shared" si="488"/>
        <v>92097.290000000008</v>
      </c>
    </row>
    <row r="5168" spans="1:27" x14ac:dyDescent="0.25">
      <c r="A5168" t="s">
        <v>866</v>
      </c>
      <c r="B5168" t="s">
        <v>1018</v>
      </c>
      <c r="C5168" t="s">
        <v>1019</v>
      </c>
      <c r="D5168" t="s">
        <v>1020</v>
      </c>
      <c r="E5168" t="s">
        <v>1021</v>
      </c>
      <c r="F5168" t="str">
        <f t="shared" si="484"/>
        <v>1207</v>
      </c>
      <c r="G5168" t="s">
        <v>61</v>
      </c>
      <c r="H5168" t="s">
        <v>62</v>
      </c>
      <c r="I5168" s="91"/>
      <c r="J5168" s="91"/>
      <c r="K5168" s="91"/>
      <c r="L5168" s="91"/>
      <c r="M5168" s="91"/>
      <c r="N5168" s="91">
        <v>14.79</v>
      </c>
      <c r="O5168" s="91"/>
      <c r="P5168" s="91"/>
      <c r="Q5168" s="91"/>
      <c r="R5168" s="91"/>
      <c r="S5168" s="91"/>
      <c r="T5168" s="91"/>
      <c r="U5168" s="91">
        <f t="shared" si="485"/>
        <v>14.79</v>
      </c>
      <c r="V5168" s="82" t="str">
        <f t="shared" si="483"/>
        <v>510451207921</v>
      </c>
      <c r="W5168" s="83">
        <f>VLOOKUP(V5168,Factors!$E$6:$H$5950,4,FALSE)</f>
        <v>0.1124</v>
      </c>
      <c r="X5168" t="str">
        <f>VLOOKUP(V5168,Factors!$E$6:$F$5950,2,FALSE)</f>
        <v>3-factor</v>
      </c>
      <c r="Y5168" s="92">
        <f t="shared" si="486"/>
        <v>1.662396</v>
      </c>
      <c r="Z5168" s="92">
        <f t="shared" si="487"/>
        <v>13.127604</v>
      </c>
      <c r="AA5168" s="92">
        <f t="shared" si="488"/>
        <v>14.79</v>
      </c>
    </row>
    <row r="5169" spans="1:27" x14ac:dyDescent="0.25">
      <c r="A5169" t="s">
        <v>866</v>
      </c>
      <c r="B5169" t="s">
        <v>1018</v>
      </c>
      <c r="C5169" t="s">
        <v>1019</v>
      </c>
      <c r="D5169" t="s">
        <v>1020</v>
      </c>
      <c r="E5169" t="s">
        <v>1021</v>
      </c>
      <c r="F5169" t="str">
        <f t="shared" si="484"/>
        <v>1207</v>
      </c>
      <c r="G5169" t="s">
        <v>92</v>
      </c>
      <c r="H5169" t="s">
        <v>93</v>
      </c>
      <c r="I5169" s="91"/>
      <c r="J5169" s="91">
        <v>23.1</v>
      </c>
      <c r="K5169" s="91"/>
      <c r="L5169" s="91"/>
      <c r="M5169" s="91"/>
      <c r="N5169" s="91"/>
      <c r="O5169" s="91"/>
      <c r="P5169" s="91"/>
      <c r="Q5169" s="91"/>
      <c r="R5169" s="91"/>
      <c r="S5169" s="91"/>
      <c r="T5169" s="91"/>
      <c r="U5169" s="91">
        <f t="shared" si="485"/>
        <v>23.1</v>
      </c>
      <c r="V5169" s="82" t="str">
        <f t="shared" si="483"/>
        <v>510451207921</v>
      </c>
      <c r="W5169" s="83">
        <f>VLOOKUP(V5169,Factors!$E$6:$H$5950,4,FALSE)</f>
        <v>0.1124</v>
      </c>
      <c r="X5169" t="str">
        <f>VLOOKUP(V5169,Factors!$E$6:$F$5950,2,FALSE)</f>
        <v>3-factor</v>
      </c>
      <c r="Y5169" s="92">
        <f t="shared" si="486"/>
        <v>2.5964400000000003</v>
      </c>
      <c r="Z5169" s="92">
        <f t="shared" si="487"/>
        <v>20.50356</v>
      </c>
      <c r="AA5169" s="92">
        <f t="shared" si="488"/>
        <v>23.1</v>
      </c>
    </row>
    <row r="5170" spans="1:27" x14ac:dyDescent="0.25">
      <c r="A5170" t="s">
        <v>866</v>
      </c>
      <c r="B5170" t="s">
        <v>1018</v>
      </c>
      <c r="C5170" t="s">
        <v>1019</v>
      </c>
      <c r="D5170" t="s">
        <v>1020</v>
      </c>
      <c r="E5170" t="s">
        <v>1021</v>
      </c>
      <c r="F5170" t="str">
        <f t="shared" si="484"/>
        <v>1207</v>
      </c>
      <c r="G5170" t="s">
        <v>120</v>
      </c>
      <c r="H5170" t="s">
        <v>121</v>
      </c>
      <c r="I5170" s="91"/>
      <c r="J5170" s="91">
        <v>299.60000000000002</v>
      </c>
      <c r="K5170" s="91"/>
      <c r="L5170" s="91"/>
      <c r="M5170" s="91"/>
      <c r="N5170" s="91"/>
      <c r="O5170" s="91"/>
      <c r="P5170" s="91">
        <v>428.37</v>
      </c>
      <c r="Q5170" s="91"/>
      <c r="R5170" s="91">
        <v>564.62</v>
      </c>
      <c r="S5170" s="91"/>
      <c r="T5170" s="91"/>
      <c r="U5170" s="91">
        <f t="shared" si="485"/>
        <v>1292.5900000000001</v>
      </c>
      <c r="V5170" s="82" t="str">
        <f t="shared" si="483"/>
        <v>510451207921</v>
      </c>
      <c r="W5170" s="83">
        <f>VLOOKUP(V5170,Factors!$E$6:$H$5950,4,FALSE)</f>
        <v>0.1124</v>
      </c>
      <c r="X5170" t="str">
        <f>VLOOKUP(V5170,Factors!$E$6:$F$5950,2,FALSE)</f>
        <v>3-factor</v>
      </c>
      <c r="Y5170" s="92">
        <f t="shared" si="486"/>
        <v>145.28711600000003</v>
      </c>
      <c r="Z5170" s="92">
        <f t="shared" si="487"/>
        <v>1147.3028840000002</v>
      </c>
      <c r="AA5170" s="92">
        <f t="shared" si="488"/>
        <v>1292.5900000000001</v>
      </c>
    </row>
    <row r="5171" spans="1:27" x14ac:dyDescent="0.25">
      <c r="A5171" t="s">
        <v>866</v>
      </c>
      <c r="B5171" t="s">
        <v>1018</v>
      </c>
      <c r="C5171" t="s">
        <v>1019</v>
      </c>
      <c r="D5171" t="s">
        <v>1020</v>
      </c>
      <c r="E5171" t="s">
        <v>1021</v>
      </c>
      <c r="F5171" t="str">
        <f t="shared" si="484"/>
        <v>1207</v>
      </c>
      <c r="G5171" t="s">
        <v>122</v>
      </c>
      <c r="H5171" t="s">
        <v>123</v>
      </c>
      <c r="I5171" s="91"/>
      <c r="J5171" s="91"/>
      <c r="K5171" s="91"/>
      <c r="L5171" s="91"/>
      <c r="M5171" s="91"/>
      <c r="N5171" s="91">
        <v>61.68</v>
      </c>
      <c r="O5171" s="91"/>
      <c r="P5171" s="91"/>
      <c r="Q5171" s="91"/>
      <c r="R5171" s="91"/>
      <c r="S5171" s="91"/>
      <c r="T5171" s="91"/>
      <c r="U5171" s="91">
        <f t="shared" si="485"/>
        <v>61.68</v>
      </c>
      <c r="V5171" s="82" t="str">
        <f t="shared" si="483"/>
        <v>510451207921</v>
      </c>
      <c r="W5171" s="83">
        <f>VLOOKUP(V5171,Factors!$E$6:$H$5950,4,FALSE)</f>
        <v>0.1124</v>
      </c>
      <c r="X5171" t="str">
        <f>VLOOKUP(V5171,Factors!$E$6:$F$5950,2,FALSE)</f>
        <v>3-factor</v>
      </c>
      <c r="Y5171" s="92">
        <f t="shared" si="486"/>
        <v>6.9328320000000003</v>
      </c>
      <c r="Z5171" s="92">
        <f t="shared" si="487"/>
        <v>54.747168000000002</v>
      </c>
      <c r="AA5171" s="92">
        <f t="shared" si="488"/>
        <v>61.68</v>
      </c>
    </row>
    <row r="5172" spans="1:27" x14ac:dyDescent="0.25">
      <c r="A5172" t="s">
        <v>866</v>
      </c>
      <c r="B5172" t="s">
        <v>1018</v>
      </c>
      <c r="C5172" t="s">
        <v>1019</v>
      </c>
      <c r="D5172" t="s">
        <v>1020</v>
      </c>
      <c r="E5172" t="s">
        <v>1021</v>
      </c>
      <c r="F5172" t="str">
        <f t="shared" si="484"/>
        <v>1207</v>
      </c>
      <c r="G5172" t="s">
        <v>207</v>
      </c>
      <c r="H5172" t="s">
        <v>208</v>
      </c>
      <c r="I5172" s="91"/>
      <c r="J5172" s="91"/>
      <c r="K5172" s="91"/>
      <c r="L5172" s="91"/>
      <c r="M5172" s="91"/>
      <c r="N5172" s="91"/>
      <c r="O5172" s="91">
        <v>119</v>
      </c>
      <c r="P5172" s="91"/>
      <c r="Q5172" s="91"/>
      <c r="R5172" s="91"/>
      <c r="S5172" s="91"/>
      <c r="T5172" s="91"/>
      <c r="U5172" s="91">
        <f t="shared" si="485"/>
        <v>119</v>
      </c>
      <c r="V5172" s="82" t="str">
        <f t="shared" si="483"/>
        <v>510451207921</v>
      </c>
      <c r="W5172" s="83">
        <f>VLOOKUP(V5172,Factors!$E$6:$H$5950,4,FALSE)</f>
        <v>0.1124</v>
      </c>
      <c r="X5172" t="str">
        <f>VLOOKUP(V5172,Factors!$E$6:$F$5950,2,FALSE)</f>
        <v>3-factor</v>
      </c>
      <c r="Y5172" s="92">
        <f t="shared" si="486"/>
        <v>13.3756</v>
      </c>
      <c r="Z5172" s="92">
        <f t="shared" si="487"/>
        <v>105.62439999999999</v>
      </c>
      <c r="AA5172" s="92">
        <f t="shared" si="488"/>
        <v>119</v>
      </c>
    </row>
    <row r="5173" spans="1:27" x14ac:dyDescent="0.25">
      <c r="A5173" t="s">
        <v>866</v>
      </c>
      <c r="B5173" t="s">
        <v>1018</v>
      </c>
      <c r="C5173" t="s">
        <v>1019</v>
      </c>
      <c r="D5173" t="s">
        <v>1020</v>
      </c>
      <c r="E5173" t="s">
        <v>1021</v>
      </c>
      <c r="F5173" t="str">
        <f t="shared" si="484"/>
        <v>1207</v>
      </c>
      <c r="G5173" t="s">
        <v>128</v>
      </c>
      <c r="H5173" t="s">
        <v>129</v>
      </c>
      <c r="I5173" s="91"/>
      <c r="J5173" s="91"/>
      <c r="K5173" s="91"/>
      <c r="L5173" s="91"/>
      <c r="M5173" s="91"/>
      <c r="N5173" s="91"/>
      <c r="O5173" s="91"/>
      <c r="P5173" s="91"/>
      <c r="Q5173" s="91"/>
      <c r="R5173" s="91"/>
      <c r="S5173" s="91"/>
      <c r="T5173" s="91">
        <v>0</v>
      </c>
      <c r="U5173" s="91">
        <f t="shared" si="485"/>
        <v>0</v>
      </c>
      <c r="V5173" s="82" t="str">
        <f t="shared" si="483"/>
        <v>510451207921</v>
      </c>
      <c r="W5173" s="83">
        <f>VLOOKUP(V5173,Factors!$E$6:$H$5950,4,FALSE)</f>
        <v>0.1124</v>
      </c>
      <c r="X5173" t="str">
        <f>VLOOKUP(V5173,Factors!$E$6:$F$5950,2,FALSE)</f>
        <v>3-factor</v>
      </c>
      <c r="Y5173" s="92">
        <f t="shared" si="486"/>
        <v>0</v>
      </c>
      <c r="Z5173" s="92">
        <f t="shared" si="487"/>
        <v>0</v>
      </c>
      <c r="AA5173" s="92">
        <f t="shared" si="488"/>
        <v>0</v>
      </c>
    </row>
    <row r="5174" spans="1:27" x14ac:dyDescent="0.25">
      <c r="A5174" t="s">
        <v>866</v>
      </c>
      <c r="B5174" t="s">
        <v>1018</v>
      </c>
      <c r="C5174" t="s">
        <v>1019</v>
      </c>
      <c r="D5174" t="s">
        <v>1020</v>
      </c>
      <c r="E5174" t="s">
        <v>1021</v>
      </c>
      <c r="F5174" t="str">
        <f t="shared" si="484"/>
        <v>1207</v>
      </c>
      <c r="G5174" t="s">
        <v>213</v>
      </c>
      <c r="H5174" t="s">
        <v>214</v>
      </c>
      <c r="I5174" s="91"/>
      <c r="J5174" s="91"/>
      <c r="K5174" s="91"/>
      <c r="L5174" s="91"/>
      <c r="M5174" s="91"/>
      <c r="N5174" s="91"/>
      <c r="O5174" s="91"/>
      <c r="P5174" s="91">
        <v>31.5</v>
      </c>
      <c r="Q5174" s="91"/>
      <c r="R5174" s="91"/>
      <c r="S5174" s="91"/>
      <c r="T5174" s="91"/>
      <c r="U5174" s="91">
        <f t="shared" si="485"/>
        <v>31.5</v>
      </c>
      <c r="V5174" s="82" t="str">
        <f t="shared" si="483"/>
        <v>510451207921</v>
      </c>
      <c r="W5174" s="83">
        <f>VLOOKUP(V5174,Factors!$E$6:$H$5950,4,FALSE)</f>
        <v>0.1124</v>
      </c>
      <c r="X5174" t="str">
        <f>VLOOKUP(V5174,Factors!$E$6:$F$5950,2,FALSE)</f>
        <v>3-factor</v>
      </c>
      <c r="Y5174" s="92">
        <f t="shared" si="486"/>
        <v>3.5406</v>
      </c>
      <c r="Z5174" s="92">
        <f t="shared" si="487"/>
        <v>27.959399999999999</v>
      </c>
      <c r="AA5174" s="92">
        <f t="shared" si="488"/>
        <v>31.5</v>
      </c>
    </row>
    <row r="5175" spans="1:27" x14ac:dyDescent="0.25">
      <c r="A5175" t="s">
        <v>866</v>
      </c>
      <c r="B5175" t="s">
        <v>1018</v>
      </c>
      <c r="C5175" t="s">
        <v>1019</v>
      </c>
      <c r="D5175" t="s">
        <v>1020</v>
      </c>
      <c r="E5175" t="s">
        <v>1021</v>
      </c>
      <c r="F5175" t="str">
        <f t="shared" si="484"/>
        <v>1207</v>
      </c>
      <c r="G5175" t="s">
        <v>98</v>
      </c>
      <c r="H5175" t="s">
        <v>99</v>
      </c>
      <c r="I5175" s="91"/>
      <c r="J5175" s="91"/>
      <c r="K5175" s="91"/>
      <c r="L5175" s="91"/>
      <c r="M5175" s="91"/>
      <c r="N5175" s="91"/>
      <c r="O5175" s="91">
        <v>105.46</v>
      </c>
      <c r="P5175" s="91"/>
      <c r="Q5175" s="91"/>
      <c r="R5175" s="91"/>
      <c r="S5175" s="91"/>
      <c r="T5175" s="91"/>
      <c r="U5175" s="91">
        <f t="shared" si="485"/>
        <v>105.46</v>
      </c>
      <c r="V5175" s="82" t="str">
        <f t="shared" si="483"/>
        <v>510451207921</v>
      </c>
      <c r="W5175" s="83">
        <f>VLOOKUP(V5175,Factors!$E$6:$H$5950,4,FALSE)</f>
        <v>0.1124</v>
      </c>
      <c r="X5175" t="str">
        <f>VLOOKUP(V5175,Factors!$E$6:$F$5950,2,FALSE)</f>
        <v>3-factor</v>
      </c>
      <c r="Y5175" s="92">
        <f t="shared" si="486"/>
        <v>11.853703999999999</v>
      </c>
      <c r="Z5175" s="92">
        <f t="shared" si="487"/>
        <v>93.606296</v>
      </c>
      <c r="AA5175" s="92">
        <f t="shared" si="488"/>
        <v>105.46</v>
      </c>
    </row>
    <row r="5176" spans="1:27" x14ac:dyDescent="0.25">
      <c r="A5176" t="s">
        <v>866</v>
      </c>
      <c r="B5176" t="s">
        <v>1018</v>
      </c>
      <c r="C5176" t="s">
        <v>1019</v>
      </c>
      <c r="D5176" t="s">
        <v>1020</v>
      </c>
      <c r="E5176" t="s">
        <v>1021</v>
      </c>
      <c r="F5176" t="str">
        <f t="shared" si="484"/>
        <v>1207</v>
      </c>
      <c r="G5176" t="s">
        <v>412</v>
      </c>
      <c r="H5176" t="s">
        <v>413</v>
      </c>
      <c r="I5176" s="91"/>
      <c r="J5176" s="91"/>
      <c r="K5176" s="91"/>
      <c r="L5176" s="91">
        <v>78.38</v>
      </c>
      <c r="M5176" s="91"/>
      <c r="N5176" s="91"/>
      <c r="O5176" s="91"/>
      <c r="P5176" s="91"/>
      <c r="Q5176" s="91"/>
      <c r="R5176" s="91"/>
      <c r="S5176" s="91"/>
      <c r="T5176" s="91"/>
      <c r="U5176" s="91">
        <f t="shared" si="485"/>
        <v>78.38</v>
      </c>
      <c r="V5176" s="82" t="str">
        <f t="shared" si="483"/>
        <v>510451207921</v>
      </c>
      <c r="W5176" s="83">
        <f>VLOOKUP(V5176,Factors!$E$6:$H$5950,4,FALSE)</f>
        <v>0.1124</v>
      </c>
      <c r="X5176" t="str">
        <f>VLOOKUP(V5176,Factors!$E$6:$F$5950,2,FALSE)</f>
        <v>3-factor</v>
      </c>
      <c r="Y5176" s="92">
        <f t="shared" si="486"/>
        <v>8.8099119999999989</v>
      </c>
      <c r="Z5176" s="92">
        <f t="shared" si="487"/>
        <v>69.570087999999998</v>
      </c>
      <c r="AA5176" s="92">
        <f t="shared" si="488"/>
        <v>78.38</v>
      </c>
    </row>
    <row r="5177" spans="1:27" x14ac:dyDescent="0.25">
      <c r="A5177" t="s">
        <v>866</v>
      </c>
      <c r="B5177" t="s">
        <v>1018</v>
      </c>
      <c r="C5177" t="s">
        <v>1019</v>
      </c>
      <c r="D5177" t="s">
        <v>1020</v>
      </c>
      <c r="E5177" t="s">
        <v>1021</v>
      </c>
      <c r="F5177" t="str">
        <f t="shared" si="484"/>
        <v>1207</v>
      </c>
      <c r="G5177" t="s">
        <v>130</v>
      </c>
      <c r="H5177" t="s">
        <v>131</v>
      </c>
      <c r="I5177" s="91"/>
      <c r="J5177" s="91"/>
      <c r="K5177" s="91"/>
      <c r="L5177" s="91"/>
      <c r="M5177" s="91"/>
      <c r="N5177" s="91">
        <v>107.9</v>
      </c>
      <c r="O5177" s="91"/>
      <c r="P5177" s="91"/>
      <c r="Q5177" s="91"/>
      <c r="R5177" s="91"/>
      <c r="S5177" s="91"/>
      <c r="T5177" s="91"/>
      <c r="U5177" s="91">
        <f t="shared" si="485"/>
        <v>107.9</v>
      </c>
      <c r="V5177" s="82" t="str">
        <f t="shared" si="483"/>
        <v>510451207921</v>
      </c>
      <c r="W5177" s="83">
        <f>VLOOKUP(V5177,Factors!$E$6:$H$5950,4,FALSE)</f>
        <v>0.1124</v>
      </c>
      <c r="X5177" t="str">
        <f>VLOOKUP(V5177,Factors!$E$6:$F$5950,2,FALSE)</f>
        <v>3-factor</v>
      </c>
      <c r="Y5177" s="92">
        <f t="shared" si="486"/>
        <v>12.12796</v>
      </c>
      <c r="Z5177" s="92">
        <f t="shared" si="487"/>
        <v>95.772040000000004</v>
      </c>
      <c r="AA5177" s="92">
        <f t="shared" si="488"/>
        <v>107.9</v>
      </c>
    </row>
    <row r="5178" spans="1:27" x14ac:dyDescent="0.25">
      <c r="A5178" t="s">
        <v>866</v>
      </c>
      <c r="B5178" t="s">
        <v>1018</v>
      </c>
      <c r="C5178" t="s">
        <v>1019</v>
      </c>
      <c r="D5178" t="s">
        <v>1020</v>
      </c>
      <c r="E5178" t="s">
        <v>1021</v>
      </c>
      <c r="F5178" t="str">
        <f t="shared" si="484"/>
        <v>1207</v>
      </c>
      <c r="G5178" t="s">
        <v>136</v>
      </c>
      <c r="H5178" t="s">
        <v>137</v>
      </c>
      <c r="I5178" s="91">
        <v>13.5</v>
      </c>
      <c r="J5178" s="91"/>
      <c r="K5178" s="91"/>
      <c r="L5178" s="91"/>
      <c r="M5178" s="91"/>
      <c r="N5178" s="91"/>
      <c r="O5178" s="91"/>
      <c r="P5178" s="91"/>
      <c r="Q5178" s="91"/>
      <c r="R5178" s="91">
        <v>99</v>
      </c>
      <c r="S5178" s="91"/>
      <c r="T5178" s="91"/>
      <c r="U5178" s="91">
        <f t="shared" si="485"/>
        <v>112.5</v>
      </c>
      <c r="V5178" s="82" t="str">
        <f t="shared" si="483"/>
        <v>510451207921</v>
      </c>
      <c r="W5178" s="83">
        <f>VLOOKUP(V5178,Factors!$E$6:$H$5950,4,FALSE)</f>
        <v>0.1124</v>
      </c>
      <c r="X5178" t="str">
        <f>VLOOKUP(V5178,Factors!$E$6:$F$5950,2,FALSE)</f>
        <v>3-factor</v>
      </c>
      <c r="Y5178" s="92">
        <f t="shared" si="486"/>
        <v>12.645</v>
      </c>
      <c r="Z5178" s="92">
        <f t="shared" si="487"/>
        <v>99.855000000000004</v>
      </c>
      <c r="AA5178" s="92">
        <f t="shared" si="488"/>
        <v>112.5</v>
      </c>
    </row>
    <row r="5179" spans="1:27" x14ac:dyDescent="0.25">
      <c r="A5179" t="s">
        <v>866</v>
      </c>
      <c r="B5179" t="s">
        <v>1018</v>
      </c>
      <c r="C5179" t="s">
        <v>1019</v>
      </c>
      <c r="D5179" t="s">
        <v>1020</v>
      </c>
      <c r="E5179" t="s">
        <v>1021</v>
      </c>
      <c r="F5179" t="str">
        <f t="shared" si="484"/>
        <v>1207</v>
      </c>
      <c r="G5179" t="s">
        <v>102</v>
      </c>
      <c r="H5179" t="s">
        <v>103</v>
      </c>
      <c r="I5179" s="91"/>
      <c r="J5179" s="91">
        <v>18000</v>
      </c>
      <c r="K5179" s="91"/>
      <c r="L5179" s="91"/>
      <c r="M5179" s="91"/>
      <c r="N5179" s="91"/>
      <c r="O5179" s="91"/>
      <c r="P5179" s="91"/>
      <c r="Q5179" s="91"/>
      <c r="R5179" s="91"/>
      <c r="S5179" s="91"/>
      <c r="T5179" s="91">
        <v>1418</v>
      </c>
      <c r="U5179" s="91">
        <f t="shared" si="485"/>
        <v>19418</v>
      </c>
      <c r="V5179" s="82" t="str">
        <f t="shared" si="483"/>
        <v>510451207921</v>
      </c>
      <c r="W5179" s="83">
        <f>VLOOKUP(V5179,Factors!$E$6:$H$5950,4,FALSE)</f>
        <v>0.1124</v>
      </c>
      <c r="X5179" t="str">
        <f>VLOOKUP(V5179,Factors!$E$6:$F$5950,2,FALSE)</f>
        <v>3-factor</v>
      </c>
      <c r="Y5179" s="92">
        <f t="shared" si="486"/>
        <v>2182.5832</v>
      </c>
      <c r="Z5179" s="92">
        <f t="shared" si="487"/>
        <v>17235.416799999999</v>
      </c>
      <c r="AA5179" s="92">
        <f t="shared" si="488"/>
        <v>19418</v>
      </c>
    </row>
    <row r="5180" spans="1:27" x14ac:dyDescent="0.25">
      <c r="A5180" t="s">
        <v>866</v>
      </c>
      <c r="B5180" t="s">
        <v>1018</v>
      </c>
      <c r="C5180" t="s">
        <v>1019</v>
      </c>
      <c r="D5180" t="s">
        <v>1020</v>
      </c>
      <c r="E5180" t="s">
        <v>1021</v>
      </c>
      <c r="F5180" t="str">
        <f t="shared" si="484"/>
        <v>1207</v>
      </c>
      <c r="G5180" t="s">
        <v>144</v>
      </c>
      <c r="H5180" t="s">
        <v>145</v>
      </c>
      <c r="I5180" s="91"/>
      <c r="J5180" s="91">
        <v>94.44</v>
      </c>
      <c r="K5180" s="91"/>
      <c r="L5180" s="91">
        <v>194</v>
      </c>
      <c r="M5180" s="91">
        <v>23.15</v>
      </c>
      <c r="N5180" s="91">
        <v>32.549999999999997</v>
      </c>
      <c r="O5180" s="91">
        <v>330</v>
      </c>
      <c r="P5180" s="91"/>
      <c r="Q5180" s="91"/>
      <c r="R5180" s="91">
        <v>321.72000000000003</v>
      </c>
      <c r="S5180" s="91">
        <v>239.15</v>
      </c>
      <c r="T5180" s="91">
        <v>977</v>
      </c>
      <c r="U5180" s="91">
        <f t="shared" si="485"/>
        <v>2212.0100000000002</v>
      </c>
      <c r="V5180" s="82" t="str">
        <f t="shared" si="483"/>
        <v>510451207921</v>
      </c>
      <c r="W5180" s="83">
        <f>VLOOKUP(V5180,Factors!$E$6:$H$5950,4,FALSE)</f>
        <v>0.1124</v>
      </c>
      <c r="X5180" t="str">
        <f>VLOOKUP(V5180,Factors!$E$6:$F$5950,2,FALSE)</f>
        <v>3-factor</v>
      </c>
      <c r="Y5180" s="92">
        <f t="shared" si="486"/>
        <v>248.62992400000002</v>
      </c>
      <c r="Z5180" s="92">
        <f t="shared" si="487"/>
        <v>1963.3800760000001</v>
      </c>
      <c r="AA5180" s="92">
        <f t="shared" si="488"/>
        <v>2212.0100000000002</v>
      </c>
    </row>
    <row r="5181" spans="1:27" x14ac:dyDescent="0.25">
      <c r="A5181" t="s">
        <v>866</v>
      </c>
      <c r="B5181" t="s">
        <v>1018</v>
      </c>
      <c r="C5181" t="s">
        <v>1019</v>
      </c>
      <c r="D5181" t="s">
        <v>1020</v>
      </c>
      <c r="E5181" t="s">
        <v>1021</v>
      </c>
      <c r="F5181" t="str">
        <f t="shared" si="484"/>
        <v>1207</v>
      </c>
      <c r="G5181" t="s">
        <v>146</v>
      </c>
      <c r="H5181" t="s">
        <v>147</v>
      </c>
      <c r="I5181" s="91"/>
      <c r="J5181" s="91"/>
      <c r="K5181" s="91"/>
      <c r="L5181" s="91"/>
      <c r="M5181" s="91"/>
      <c r="N5181" s="91">
        <v>227.46</v>
      </c>
      <c r="O5181" s="91"/>
      <c r="P5181" s="91"/>
      <c r="Q5181" s="91"/>
      <c r="R5181" s="91">
        <v>209.38</v>
      </c>
      <c r="S5181" s="91"/>
      <c r="T5181" s="91"/>
      <c r="U5181" s="91">
        <f t="shared" si="485"/>
        <v>436.84000000000003</v>
      </c>
      <c r="V5181" s="82" t="str">
        <f t="shared" si="483"/>
        <v>510451207921</v>
      </c>
      <c r="W5181" s="83">
        <f>VLOOKUP(V5181,Factors!$E$6:$H$5950,4,FALSE)</f>
        <v>0.1124</v>
      </c>
      <c r="X5181" t="str">
        <f>VLOOKUP(V5181,Factors!$E$6:$F$5950,2,FALSE)</f>
        <v>3-factor</v>
      </c>
      <c r="Y5181" s="92">
        <f t="shared" si="486"/>
        <v>49.100816000000002</v>
      </c>
      <c r="Z5181" s="92">
        <f t="shared" si="487"/>
        <v>387.73918400000002</v>
      </c>
      <c r="AA5181" s="92">
        <f t="shared" si="488"/>
        <v>436.84000000000003</v>
      </c>
    </row>
    <row r="5182" spans="1:27" x14ac:dyDescent="0.25">
      <c r="A5182" t="s">
        <v>866</v>
      </c>
      <c r="B5182" t="s">
        <v>1018</v>
      </c>
      <c r="C5182" t="s">
        <v>1019</v>
      </c>
      <c r="D5182" t="s">
        <v>1020</v>
      </c>
      <c r="E5182" t="s">
        <v>1021</v>
      </c>
      <c r="F5182" t="str">
        <f t="shared" si="484"/>
        <v>1207</v>
      </c>
      <c r="G5182" t="s">
        <v>148</v>
      </c>
      <c r="H5182" t="s">
        <v>149</v>
      </c>
      <c r="I5182" s="91">
        <v>305.10000000000002</v>
      </c>
      <c r="J5182" s="91"/>
      <c r="K5182" s="91"/>
      <c r="L5182" s="91"/>
      <c r="M5182" s="91"/>
      <c r="N5182" s="91"/>
      <c r="O5182" s="91"/>
      <c r="P5182" s="91">
        <v>116.5</v>
      </c>
      <c r="Q5182" s="91"/>
      <c r="R5182" s="91"/>
      <c r="S5182" s="91"/>
      <c r="T5182" s="91"/>
      <c r="U5182" s="91">
        <f t="shared" si="485"/>
        <v>421.6</v>
      </c>
      <c r="V5182" s="82" t="str">
        <f t="shared" si="483"/>
        <v>510451207921</v>
      </c>
      <c r="W5182" s="83">
        <f>VLOOKUP(V5182,Factors!$E$6:$H$5950,4,FALSE)</f>
        <v>0.1124</v>
      </c>
      <c r="X5182" t="str">
        <f>VLOOKUP(V5182,Factors!$E$6:$F$5950,2,FALSE)</f>
        <v>3-factor</v>
      </c>
      <c r="Y5182" s="92">
        <f t="shared" si="486"/>
        <v>47.387840000000004</v>
      </c>
      <c r="Z5182" s="92">
        <f t="shared" si="487"/>
        <v>374.21216000000004</v>
      </c>
      <c r="AA5182" s="92">
        <f t="shared" si="488"/>
        <v>421.6</v>
      </c>
    </row>
    <row r="5183" spans="1:27" x14ac:dyDescent="0.25">
      <c r="A5183" t="s">
        <v>866</v>
      </c>
      <c r="B5183" t="s">
        <v>1022</v>
      </c>
      <c r="C5183" t="s">
        <v>1023</v>
      </c>
      <c r="D5183" t="s">
        <v>1020</v>
      </c>
      <c r="E5183" t="s">
        <v>1021</v>
      </c>
      <c r="F5183" t="str">
        <f t="shared" si="484"/>
        <v>1207</v>
      </c>
      <c r="G5183" t="s">
        <v>110</v>
      </c>
      <c r="H5183" t="s">
        <v>111</v>
      </c>
      <c r="I5183" s="91">
        <v>6971.36</v>
      </c>
      <c r="J5183" s="91">
        <v>6467.87</v>
      </c>
      <c r="K5183" s="91">
        <v>7837.16</v>
      </c>
      <c r="L5183" s="91">
        <v>7089.07</v>
      </c>
      <c r="M5183" s="91">
        <v>6798.15</v>
      </c>
      <c r="N5183" s="91">
        <v>7837.16</v>
      </c>
      <c r="O5183" s="91">
        <v>6792.2</v>
      </c>
      <c r="P5183" s="91">
        <v>5848.19</v>
      </c>
      <c r="Q5183" s="91">
        <v>7379.99</v>
      </c>
      <c r="R5183" s="91">
        <v>6471.59</v>
      </c>
      <c r="S5183" s="91">
        <v>6768.46</v>
      </c>
      <c r="T5183" s="91">
        <v>5165.3999999999996</v>
      </c>
      <c r="U5183" s="91">
        <f t="shared" si="485"/>
        <v>81426.600000000006</v>
      </c>
      <c r="V5183" s="82" t="str">
        <f t="shared" si="483"/>
        <v>510501207921</v>
      </c>
      <c r="W5183" s="83">
        <f>VLOOKUP(V5183,Factors!$E$6:$H$5950,4,FALSE)</f>
        <v>0.1124</v>
      </c>
      <c r="X5183" t="str">
        <f>VLOOKUP(V5183,Factors!$E$6:$F$5950,2,FALSE)</f>
        <v>3-factor</v>
      </c>
      <c r="Y5183" s="92">
        <f t="shared" si="486"/>
        <v>9152.3498400000008</v>
      </c>
      <c r="Z5183" s="92">
        <f t="shared" si="487"/>
        <v>72274.250160000011</v>
      </c>
      <c r="AA5183" s="92">
        <f t="shared" si="488"/>
        <v>81426.600000000006</v>
      </c>
    </row>
    <row r="5184" spans="1:27" x14ac:dyDescent="0.25">
      <c r="A5184" t="s">
        <v>866</v>
      </c>
      <c r="B5184" t="s">
        <v>1022</v>
      </c>
      <c r="C5184" t="s">
        <v>1023</v>
      </c>
      <c r="D5184" t="s">
        <v>1020</v>
      </c>
      <c r="E5184" t="s">
        <v>1021</v>
      </c>
      <c r="F5184" t="str">
        <f t="shared" si="484"/>
        <v>1207</v>
      </c>
      <c r="G5184" t="s">
        <v>88</v>
      </c>
      <c r="H5184" t="s">
        <v>89</v>
      </c>
      <c r="I5184" s="91">
        <v>1032.94</v>
      </c>
      <c r="J5184" s="91">
        <v>1032.95</v>
      </c>
      <c r="K5184" s="91">
        <v>1055.6600000000001</v>
      </c>
      <c r="L5184" s="91">
        <v>1055.6600000000001</v>
      </c>
      <c r="M5184" s="91">
        <v>1055.6600000000001</v>
      </c>
      <c r="N5184" s="91">
        <v>1055.6600000000001</v>
      </c>
      <c r="O5184" s="91">
        <v>1055.67</v>
      </c>
      <c r="P5184" s="91">
        <v>1055.68</v>
      </c>
      <c r="Q5184" s="91">
        <v>1055.6600000000001</v>
      </c>
      <c r="R5184" s="91">
        <v>1055.6600000000001</v>
      </c>
      <c r="S5184" s="91">
        <v>1055.6600000000001</v>
      </c>
      <c r="T5184" s="91">
        <v>1055.6500000000001</v>
      </c>
      <c r="U5184" s="91">
        <f t="shared" si="485"/>
        <v>12622.509999999998</v>
      </c>
      <c r="V5184" s="82" t="str">
        <f t="shared" si="483"/>
        <v>510501207921</v>
      </c>
      <c r="W5184" s="83">
        <f>VLOOKUP(V5184,Factors!$E$6:$H$5950,4,FALSE)</f>
        <v>0.1124</v>
      </c>
      <c r="X5184" t="str">
        <f>VLOOKUP(V5184,Factors!$E$6:$F$5950,2,FALSE)</f>
        <v>3-factor</v>
      </c>
      <c r="Y5184" s="92">
        <f t="shared" si="486"/>
        <v>1418.7701239999999</v>
      </c>
      <c r="Z5184" s="92">
        <f t="shared" si="487"/>
        <v>11203.739875999998</v>
      </c>
      <c r="AA5184" s="92">
        <f t="shared" si="488"/>
        <v>12622.509999999998</v>
      </c>
    </row>
    <row r="5185" spans="1:27" x14ac:dyDescent="0.25">
      <c r="A5185" t="s">
        <v>866</v>
      </c>
      <c r="B5185" t="s">
        <v>1022</v>
      </c>
      <c r="C5185" t="s">
        <v>1023</v>
      </c>
      <c r="D5185" t="s">
        <v>1020</v>
      </c>
      <c r="E5185" t="s">
        <v>1021</v>
      </c>
      <c r="F5185" t="str">
        <f t="shared" si="484"/>
        <v>1207</v>
      </c>
      <c r="G5185" t="s">
        <v>90</v>
      </c>
      <c r="H5185" t="s">
        <v>91</v>
      </c>
      <c r="I5185" s="91">
        <v>4012.93</v>
      </c>
      <c r="J5185" s="91">
        <v>4012.92</v>
      </c>
      <c r="K5185" s="91">
        <v>4101.18</v>
      </c>
      <c r="L5185" s="91">
        <v>4101.18</v>
      </c>
      <c r="M5185" s="91">
        <v>4101.18</v>
      </c>
      <c r="N5185" s="91">
        <v>4101.18</v>
      </c>
      <c r="O5185" s="91">
        <v>4101.17</v>
      </c>
      <c r="P5185" s="91">
        <v>4101.17</v>
      </c>
      <c r="Q5185" s="91">
        <v>4101.18</v>
      </c>
      <c r="R5185" s="91">
        <v>4101.18</v>
      </c>
      <c r="S5185" s="91">
        <v>4101.1899999999996</v>
      </c>
      <c r="T5185" s="91">
        <v>4101.2</v>
      </c>
      <c r="U5185" s="91">
        <f t="shared" si="485"/>
        <v>49037.659999999996</v>
      </c>
      <c r="V5185" s="82" t="str">
        <f t="shared" si="483"/>
        <v>510501207921</v>
      </c>
      <c r="W5185" s="83">
        <f>VLOOKUP(V5185,Factors!$E$6:$H$5950,4,FALSE)</f>
        <v>0.1124</v>
      </c>
      <c r="X5185" t="str">
        <f>VLOOKUP(V5185,Factors!$E$6:$F$5950,2,FALSE)</f>
        <v>3-factor</v>
      </c>
      <c r="Y5185" s="92">
        <f t="shared" si="486"/>
        <v>5511.8329839999997</v>
      </c>
      <c r="Z5185" s="92">
        <f t="shared" si="487"/>
        <v>43525.827015999996</v>
      </c>
      <c r="AA5185" s="92">
        <f t="shared" si="488"/>
        <v>49037.659999999996</v>
      </c>
    </row>
    <row r="5186" spans="1:27" x14ac:dyDescent="0.25">
      <c r="A5186" t="s">
        <v>866</v>
      </c>
      <c r="B5186" t="s">
        <v>1022</v>
      </c>
      <c r="C5186" t="s">
        <v>1023</v>
      </c>
      <c r="D5186" t="s">
        <v>1020</v>
      </c>
      <c r="E5186" t="s">
        <v>1021</v>
      </c>
      <c r="F5186" t="str">
        <f t="shared" si="484"/>
        <v>1207</v>
      </c>
      <c r="G5186" t="s">
        <v>94</v>
      </c>
      <c r="H5186" t="s">
        <v>95</v>
      </c>
      <c r="I5186" s="91">
        <v>10</v>
      </c>
      <c r="J5186" s="91"/>
      <c r="K5186" s="91"/>
      <c r="L5186" s="91"/>
      <c r="M5186" s="91"/>
      <c r="N5186" s="91"/>
      <c r="O5186" s="91"/>
      <c r="P5186" s="91"/>
      <c r="Q5186" s="91"/>
      <c r="R5186" s="91"/>
      <c r="S5186" s="91"/>
      <c r="T5186" s="91"/>
      <c r="U5186" s="91">
        <f t="shared" si="485"/>
        <v>10</v>
      </c>
      <c r="V5186" s="82" t="str">
        <f t="shared" si="483"/>
        <v>510501207921</v>
      </c>
      <c r="W5186" s="83">
        <f>VLOOKUP(V5186,Factors!$E$6:$H$5950,4,FALSE)</f>
        <v>0.1124</v>
      </c>
      <c r="X5186" t="str">
        <f>VLOOKUP(V5186,Factors!$E$6:$F$5950,2,FALSE)</f>
        <v>3-factor</v>
      </c>
      <c r="Y5186" s="92">
        <f t="shared" si="486"/>
        <v>1.1240000000000001</v>
      </c>
      <c r="Z5186" s="92">
        <f t="shared" si="487"/>
        <v>8.8759999999999994</v>
      </c>
      <c r="AA5186" s="92">
        <f t="shared" si="488"/>
        <v>10</v>
      </c>
    </row>
    <row r="5187" spans="1:27" x14ac:dyDescent="0.25">
      <c r="A5187" t="s">
        <v>866</v>
      </c>
      <c r="B5187" t="s">
        <v>1022</v>
      </c>
      <c r="C5187" t="s">
        <v>1023</v>
      </c>
      <c r="D5187" t="s">
        <v>1020</v>
      </c>
      <c r="E5187" t="s">
        <v>1021</v>
      </c>
      <c r="F5187" t="str">
        <f t="shared" si="484"/>
        <v>1207</v>
      </c>
      <c r="G5187" t="s">
        <v>122</v>
      </c>
      <c r="H5187" t="s">
        <v>123</v>
      </c>
      <c r="I5187" s="91"/>
      <c r="J5187" s="91"/>
      <c r="K5187" s="91"/>
      <c r="L5187" s="91"/>
      <c r="M5187" s="91">
        <v>40</v>
      </c>
      <c r="N5187" s="91"/>
      <c r="O5187" s="91"/>
      <c r="P5187" s="91"/>
      <c r="Q5187" s="91"/>
      <c r="R5187" s="91"/>
      <c r="S5187" s="91"/>
      <c r="T5187" s="91"/>
      <c r="U5187" s="91">
        <f t="shared" si="485"/>
        <v>40</v>
      </c>
      <c r="V5187" s="82" t="str">
        <f t="shared" si="483"/>
        <v>510501207921</v>
      </c>
      <c r="W5187" s="83">
        <f>VLOOKUP(V5187,Factors!$E$6:$H$5950,4,FALSE)</f>
        <v>0.1124</v>
      </c>
      <c r="X5187" t="str">
        <f>VLOOKUP(V5187,Factors!$E$6:$F$5950,2,FALSE)</f>
        <v>3-factor</v>
      </c>
      <c r="Y5187" s="92">
        <f t="shared" si="486"/>
        <v>4.4960000000000004</v>
      </c>
      <c r="Z5187" s="92">
        <f t="shared" si="487"/>
        <v>35.503999999999998</v>
      </c>
      <c r="AA5187" s="92">
        <f t="shared" si="488"/>
        <v>40</v>
      </c>
    </row>
    <row r="5188" spans="1:27" x14ac:dyDescent="0.25">
      <c r="A5188" t="s">
        <v>866</v>
      </c>
      <c r="B5188" t="s">
        <v>1022</v>
      </c>
      <c r="C5188" t="s">
        <v>1023</v>
      </c>
      <c r="D5188" t="s">
        <v>1020</v>
      </c>
      <c r="E5188" t="s">
        <v>1021</v>
      </c>
      <c r="F5188" t="str">
        <f t="shared" si="484"/>
        <v>1207</v>
      </c>
      <c r="G5188" t="s">
        <v>312</v>
      </c>
      <c r="H5188" t="s">
        <v>313</v>
      </c>
      <c r="I5188" s="91"/>
      <c r="J5188" s="91"/>
      <c r="K5188" s="91"/>
      <c r="L5188" s="91"/>
      <c r="M5188" s="91"/>
      <c r="N5188" s="91">
        <v>200</v>
      </c>
      <c r="O5188" s="91"/>
      <c r="P5188" s="91"/>
      <c r="Q5188" s="91"/>
      <c r="R5188" s="91"/>
      <c r="S5188" s="91"/>
      <c r="T5188" s="91"/>
      <c r="U5188" s="91">
        <f t="shared" si="485"/>
        <v>200</v>
      </c>
      <c r="V5188" s="82" t="str">
        <f t="shared" ref="V5188:V5251" si="489">CONCATENATE(B5188,RIGHT(D5188,4),A5188)</f>
        <v>510501207921</v>
      </c>
      <c r="W5188" s="83">
        <f>VLOOKUP(V5188,Factors!$E$6:$H$5950,4,FALSE)</f>
        <v>0.1124</v>
      </c>
      <c r="X5188" t="str">
        <f>VLOOKUP(V5188,Factors!$E$6:$F$5950,2,FALSE)</f>
        <v>3-factor</v>
      </c>
      <c r="Y5188" s="92">
        <f t="shared" si="486"/>
        <v>22.48</v>
      </c>
      <c r="Z5188" s="92">
        <f t="shared" si="487"/>
        <v>177.52</v>
      </c>
      <c r="AA5188" s="92">
        <f t="shared" si="488"/>
        <v>200</v>
      </c>
    </row>
    <row r="5189" spans="1:27" x14ac:dyDescent="0.25">
      <c r="A5189" t="s">
        <v>866</v>
      </c>
      <c r="B5189" t="s">
        <v>1022</v>
      </c>
      <c r="C5189" t="s">
        <v>1023</v>
      </c>
      <c r="D5189" t="s">
        <v>1020</v>
      </c>
      <c r="E5189" t="s">
        <v>1021</v>
      </c>
      <c r="F5189" t="str">
        <f t="shared" ref="F5189:F5252" si="490">RIGHT(D5189,4)</f>
        <v>1207</v>
      </c>
      <c r="G5189" t="s">
        <v>44</v>
      </c>
      <c r="H5189" t="s">
        <v>45</v>
      </c>
      <c r="I5189" s="91">
        <v>20259.43</v>
      </c>
      <c r="J5189" s="91">
        <v>17220.18</v>
      </c>
      <c r="K5189" s="91">
        <v>18878.68</v>
      </c>
      <c r="L5189" s="91">
        <v>18252</v>
      </c>
      <c r="M5189" s="91">
        <v>19462.89</v>
      </c>
      <c r="N5189" s="91">
        <v>18673.18</v>
      </c>
      <c r="O5189" s="91">
        <v>19882.060000000001</v>
      </c>
      <c r="P5189" s="91">
        <v>19738.29</v>
      </c>
      <c r="Q5189" s="91">
        <v>19393.099999999999</v>
      </c>
      <c r="R5189" s="91">
        <v>21762.32</v>
      </c>
      <c r="S5189" s="91">
        <v>24625.77</v>
      </c>
      <c r="T5189" s="91">
        <v>23261.64</v>
      </c>
      <c r="U5189" s="91">
        <f t="shared" ref="U5189:U5252" si="491">SUM(I5189:T5189)</f>
        <v>241409.54000000004</v>
      </c>
      <c r="V5189" s="82" t="str">
        <f t="shared" si="489"/>
        <v>510501207921</v>
      </c>
      <c r="W5189" s="83">
        <f>VLOOKUP(V5189,Factors!$E$6:$H$5950,4,FALSE)</f>
        <v>0.1124</v>
      </c>
      <c r="X5189" t="str">
        <f>VLOOKUP(V5189,Factors!$E$6:$F$5950,2,FALSE)</f>
        <v>3-factor</v>
      </c>
      <c r="Y5189" s="92">
        <f t="shared" si="486"/>
        <v>27134.432296000003</v>
      </c>
      <c r="Z5189" s="92">
        <f t="shared" si="487"/>
        <v>214275.10770400002</v>
      </c>
      <c r="AA5189" s="92">
        <f t="shared" si="488"/>
        <v>241409.54000000004</v>
      </c>
    </row>
    <row r="5190" spans="1:27" x14ac:dyDescent="0.25">
      <c r="A5190" t="s">
        <v>866</v>
      </c>
      <c r="B5190" t="s">
        <v>1022</v>
      </c>
      <c r="C5190" t="s">
        <v>1023</v>
      </c>
      <c r="D5190" t="s">
        <v>1020</v>
      </c>
      <c r="E5190" t="s">
        <v>1021</v>
      </c>
      <c r="F5190" t="str">
        <f t="shared" si="490"/>
        <v>1207</v>
      </c>
      <c r="G5190" t="s">
        <v>207</v>
      </c>
      <c r="H5190" t="s">
        <v>208</v>
      </c>
      <c r="I5190" s="91">
        <v>44.41</v>
      </c>
      <c r="J5190" s="91"/>
      <c r="K5190" s="91"/>
      <c r="L5190" s="91"/>
      <c r="M5190" s="91">
        <v>10</v>
      </c>
      <c r="N5190" s="91"/>
      <c r="O5190" s="91"/>
      <c r="P5190" s="91"/>
      <c r="Q5190" s="91"/>
      <c r="R5190" s="91"/>
      <c r="S5190" s="91"/>
      <c r="T5190" s="91"/>
      <c r="U5190" s="91">
        <f t="shared" si="491"/>
        <v>54.41</v>
      </c>
      <c r="V5190" s="82" t="str">
        <f t="shared" si="489"/>
        <v>510501207921</v>
      </c>
      <c r="W5190" s="83">
        <f>VLOOKUP(V5190,Factors!$E$6:$H$5950,4,FALSE)</f>
        <v>0.1124</v>
      </c>
      <c r="X5190" t="str">
        <f>VLOOKUP(V5190,Factors!$E$6:$F$5950,2,FALSE)</f>
        <v>3-factor</v>
      </c>
      <c r="Y5190" s="92">
        <f t="shared" si="486"/>
        <v>6.1156839999999999</v>
      </c>
      <c r="Z5190" s="92">
        <f t="shared" si="487"/>
        <v>48.294315999999995</v>
      </c>
      <c r="AA5190" s="92">
        <f t="shared" si="488"/>
        <v>54.41</v>
      </c>
    </row>
    <row r="5191" spans="1:27" x14ac:dyDescent="0.25">
      <c r="A5191" t="s">
        <v>866</v>
      </c>
      <c r="B5191" t="s">
        <v>1022</v>
      </c>
      <c r="C5191" t="s">
        <v>1023</v>
      </c>
      <c r="D5191" t="s">
        <v>1020</v>
      </c>
      <c r="E5191" t="s">
        <v>1021</v>
      </c>
      <c r="F5191" t="str">
        <f t="shared" si="490"/>
        <v>1207</v>
      </c>
      <c r="G5191" t="s">
        <v>98</v>
      </c>
      <c r="H5191" t="s">
        <v>99</v>
      </c>
      <c r="I5191" s="91"/>
      <c r="J5191" s="91">
        <v>37.18</v>
      </c>
      <c r="K5191" s="91"/>
      <c r="L5191" s="91"/>
      <c r="M5191" s="91"/>
      <c r="N5191" s="91"/>
      <c r="O5191" s="91"/>
      <c r="P5191" s="91"/>
      <c r="Q5191" s="91"/>
      <c r="R5191" s="91"/>
      <c r="S5191" s="91"/>
      <c r="T5191" s="91"/>
      <c r="U5191" s="91">
        <f t="shared" si="491"/>
        <v>37.18</v>
      </c>
      <c r="V5191" s="82" t="str">
        <f t="shared" si="489"/>
        <v>510501207921</v>
      </c>
      <c r="W5191" s="83">
        <f>VLOOKUP(V5191,Factors!$E$6:$H$5950,4,FALSE)</f>
        <v>0.1124</v>
      </c>
      <c r="X5191" t="str">
        <f>VLOOKUP(V5191,Factors!$E$6:$F$5950,2,FALSE)</f>
        <v>3-factor</v>
      </c>
      <c r="Y5191" s="92">
        <f t="shared" si="486"/>
        <v>4.1790320000000003</v>
      </c>
      <c r="Z5191" s="92">
        <f t="shared" si="487"/>
        <v>33.000968</v>
      </c>
      <c r="AA5191" s="92">
        <f t="shared" si="488"/>
        <v>37.18</v>
      </c>
    </row>
    <row r="5192" spans="1:27" x14ac:dyDescent="0.25">
      <c r="A5192" t="s">
        <v>866</v>
      </c>
      <c r="B5192" t="s">
        <v>1022</v>
      </c>
      <c r="C5192" t="s">
        <v>1023</v>
      </c>
      <c r="D5192" t="s">
        <v>1020</v>
      </c>
      <c r="E5192" t="s">
        <v>1021</v>
      </c>
      <c r="F5192" t="str">
        <f t="shared" si="490"/>
        <v>1207</v>
      </c>
      <c r="G5192" t="s">
        <v>136</v>
      </c>
      <c r="H5192" t="s">
        <v>137</v>
      </c>
      <c r="I5192" s="91"/>
      <c r="J5192" s="91"/>
      <c r="K5192" s="91"/>
      <c r="L5192" s="91"/>
      <c r="M5192" s="91">
        <v>9</v>
      </c>
      <c r="N5192" s="91"/>
      <c r="O5192" s="91">
        <v>4</v>
      </c>
      <c r="P5192" s="91">
        <v>4</v>
      </c>
      <c r="Q5192" s="91"/>
      <c r="R5192" s="91"/>
      <c r="S5192" s="91">
        <v>4</v>
      </c>
      <c r="T5192" s="91"/>
      <c r="U5192" s="91">
        <f t="shared" si="491"/>
        <v>21</v>
      </c>
      <c r="V5192" s="82" t="str">
        <f t="shared" si="489"/>
        <v>510501207921</v>
      </c>
      <c r="W5192" s="83">
        <f>VLOOKUP(V5192,Factors!$E$6:$H$5950,4,FALSE)</f>
        <v>0.1124</v>
      </c>
      <c r="X5192" t="str">
        <f>VLOOKUP(V5192,Factors!$E$6:$F$5950,2,FALSE)</f>
        <v>3-factor</v>
      </c>
      <c r="Y5192" s="92">
        <f t="shared" si="486"/>
        <v>2.3603999999999998</v>
      </c>
      <c r="Z5192" s="92">
        <f t="shared" si="487"/>
        <v>18.639600000000002</v>
      </c>
      <c r="AA5192" s="92">
        <f t="shared" si="488"/>
        <v>21</v>
      </c>
    </row>
    <row r="5193" spans="1:27" x14ac:dyDescent="0.25">
      <c r="A5193" t="s">
        <v>866</v>
      </c>
      <c r="B5193" t="s">
        <v>1022</v>
      </c>
      <c r="C5193" t="s">
        <v>1023</v>
      </c>
      <c r="D5193" t="s">
        <v>1020</v>
      </c>
      <c r="E5193" t="s">
        <v>1021</v>
      </c>
      <c r="F5193" t="str">
        <f t="shared" si="490"/>
        <v>1207</v>
      </c>
      <c r="G5193" t="s">
        <v>102</v>
      </c>
      <c r="H5193" t="s">
        <v>103</v>
      </c>
      <c r="I5193" s="91">
        <v>18000</v>
      </c>
      <c r="J5193" s="91">
        <v>-18000</v>
      </c>
      <c r="K5193" s="91"/>
      <c r="L5193" s="91"/>
      <c r="M5193" s="91"/>
      <c r="N5193" s="91"/>
      <c r="O5193" s="91"/>
      <c r="P5193" s="91"/>
      <c r="Q5193" s="91"/>
      <c r="R5193" s="91">
        <v>30</v>
      </c>
      <c r="S5193" s="91"/>
      <c r="T5193" s="91"/>
      <c r="U5193" s="91">
        <f t="shared" si="491"/>
        <v>30</v>
      </c>
      <c r="V5193" s="82" t="str">
        <f t="shared" si="489"/>
        <v>510501207921</v>
      </c>
      <c r="W5193" s="83">
        <f>VLOOKUP(V5193,Factors!$E$6:$H$5950,4,FALSE)</f>
        <v>0.1124</v>
      </c>
      <c r="X5193" t="str">
        <f>VLOOKUP(V5193,Factors!$E$6:$F$5950,2,FALSE)</f>
        <v>3-factor</v>
      </c>
      <c r="Y5193" s="92">
        <f t="shared" si="486"/>
        <v>3.3719999999999999</v>
      </c>
      <c r="Z5193" s="92">
        <f t="shared" si="487"/>
        <v>26.628</v>
      </c>
      <c r="AA5193" s="92">
        <f t="shared" si="488"/>
        <v>30</v>
      </c>
    </row>
    <row r="5194" spans="1:27" x14ac:dyDescent="0.25">
      <c r="A5194" t="s">
        <v>866</v>
      </c>
      <c r="B5194" t="s">
        <v>1022</v>
      </c>
      <c r="C5194" t="s">
        <v>1023</v>
      </c>
      <c r="D5194" t="s">
        <v>1020</v>
      </c>
      <c r="E5194" t="s">
        <v>1021</v>
      </c>
      <c r="F5194" t="str">
        <f t="shared" si="490"/>
        <v>1207</v>
      </c>
      <c r="G5194" t="s">
        <v>545</v>
      </c>
      <c r="H5194" t="s">
        <v>546</v>
      </c>
      <c r="I5194" s="91">
        <v>6272.13</v>
      </c>
      <c r="J5194" s="91">
        <v>10790.04</v>
      </c>
      <c r="K5194" s="91">
        <v>5096.62</v>
      </c>
      <c r="L5194" s="91">
        <v>7625.18</v>
      </c>
      <c r="M5194" s="91">
        <v>10071.61</v>
      </c>
      <c r="N5194" s="91">
        <v>5423.43</v>
      </c>
      <c r="O5194" s="91">
        <v>8424.8799999999992</v>
      </c>
      <c r="P5194" s="91">
        <v>4838.68</v>
      </c>
      <c r="Q5194" s="91">
        <v>17935.13</v>
      </c>
      <c r="R5194" s="91">
        <v>841.01</v>
      </c>
      <c r="S5194" s="91">
        <v>2001.91</v>
      </c>
      <c r="T5194" s="91">
        <v>8667.9699999999993</v>
      </c>
      <c r="U5194" s="91">
        <f t="shared" si="491"/>
        <v>87988.59</v>
      </c>
      <c r="V5194" s="82" t="str">
        <f t="shared" si="489"/>
        <v>510501207921</v>
      </c>
      <c r="W5194" s="83">
        <f>VLOOKUP(V5194,Factors!$E$6:$H$5950,4,FALSE)</f>
        <v>0.1124</v>
      </c>
      <c r="X5194" t="str">
        <f>VLOOKUP(V5194,Factors!$E$6:$F$5950,2,FALSE)</f>
        <v>3-factor</v>
      </c>
      <c r="Y5194" s="92">
        <f t="shared" si="486"/>
        <v>9889.9175159999995</v>
      </c>
      <c r="Z5194" s="92">
        <f t="shared" si="487"/>
        <v>78098.672483999995</v>
      </c>
      <c r="AA5194" s="92">
        <f t="shared" si="488"/>
        <v>87988.59</v>
      </c>
    </row>
    <row r="5195" spans="1:27" x14ac:dyDescent="0.25">
      <c r="A5195" t="s">
        <v>866</v>
      </c>
      <c r="B5195" t="s">
        <v>1022</v>
      </c>
      <c r="C5195" t="s">
        <v>1023</v>
      </c>
      <c r="D5195" t="s">
        <v>1020</v>
      </c>
      <c r="E5195" t="s">
        <v>1021</v>
      </c>
      <c r="F5195" t="str">
        <f t="shared" si="490"/>
        <v>1207</v>
      </c>
      <c r="G5195" t="s">
        <v>239</v>
      </c>
      <c r="H5195" t="s">
        <v>240</v>
      </c>
      <c r="I5195" s="91"/>
      <c r="J5195" s="91"/>
      <c r="K5195" s="91"/>
      <c r="L5195" s="91"/>
      <c r="M5195" s="91"/>
      <c r="N5195" s="91"/>
      <c r="O5195" s="91"/>
      <c r="P5195" s="91"/>
      <c r="Q5195" s="91"/>
      <c r="R5195" s="91"/>
      <c r="S5195" s="91">
        <v>25</v>
      </c>
      <c r="T5195" s="91"/>
      <c r="U5195" s="91">
        <f t="shared" si="491"/>
        <v>25</v>
      </c>
      <c r="V5195" s="82" t="str">
        <f t="shared" si="489"/>
        <v>510501207921</v>
      </c>
      <c r="W5195" s="83">
        <f>VLOOKUP(V5195,Factors!$E$6:$H$5950,4,FALSE)</f>
        <v>0.1124</v>
      </c>
      <c r="X5195" t="str">
        <f>VLOOKUP(V5195,Factors!$E$6:$F$5950,2,FALSE)</f>
        <v>3-factor</v>
      </c>
      <c r="Y5195" s="92">
        <f t="shared" si="486"/>
        <v>2.81</v>
      </c>
      <c r="Z5195" s="92">
        <f t="shared" si="487"/>
        <v>22.19</v>
      </c>
      <c r="AA5195" s="92">
        <f t="shared" si="488"/>
        <v>25</v>
      </c>
    </row>
    <row r="5196" spans="1:27" x14ac:dyDescent="0.25">
      <c r="A5196" t="s">
        <v>866</v>
      </c>
      <c r="B5196" t="s">
        <v>1022</v>
      </c>
      <c r="C5196" t="s">
        <v>1023</v>
      </c>
      <c r="D5196" t="s">
        <v>1020</v>
      </c>
      <c r="E5196" t="s">
        <v>1021</v>
      </c>
      <c r="F5196" t="str">
        <f t="shared" si="490"/>
        <v>1207</v>
      </c>
      <c r="G5196" t="s">
        <v>144</v>
      </c>
      <c r="H5196" t="s">
        <v>145</v>
      </c>
      <c r="I5196" s="91"/>
      <c r="J5196" s="91"/>
      <c r="K5196" s="91"/>
      <c r="L5196" s="91"/>
      <c r="M5196" s="91"/>
      <c r="N5196" s="91"/>
      <c r="O5196" s="91">
        <v>89.69</v>
      </c>
      <c r="P5196" s="91"/>
      <c r="Q5196" s="91"/>
      <c r="R5196" s="91">
        <v>14.45</v>
      </c>
      <c r="S5196" s="91">
        <v>14</v>
      </c>
      <c r="T5196" s="91"/>
      <c r="U5196" s="91">
        <f t="shared" si="491"/>
        <v>118.14</v>
      </c>
      <c r="V5196" s="82" t="str">
        <f t="shared" si="489"/>
        <v>510501207921</v>
      </c>
      <c r="W5196" s="83">
        <f>VLOOKUP(V5196,Factors!$E$6:$H$5950,4,FALSE)</f>
        <v>0.1124</v>
      </c>
      <c r="X5196" t="str">
        <f>VLOOKUP(V5196,Factors!$E$6:$F$5950,2,FALSE)</f>
        <v>3-factor</v>
      </c>
      <c r="Y5196" s="92">
        <f t="shared" si="486"/>
        <v>13.278936</v>
      </c>
      <c r="Z5196" s="92">
        <f t="shared" si="487"/>
        <v>104.861064</v>
      </c>
      <c r="AA5196" s="92">
        <f t="shared" si="488"/>
        <v>118.14</v>
      </c>
    </row>
    <row r="5197" spans="1:27" x14ac:dyDescent="0.25">
      <c r="A5197" t="s">
        <v>866</v>
      </c>
      <c r="B5197" t="s">
        <v>1022</v>
      </c>
      <c r="C5197" t="s">
        <v>1023</v>
      </c>
      <c r="D5197" t="s">
        <v>1020</v>
      </c>
      <c r="E5197" t="s">
        <v>1021</v>
      </c>
      <c r="F5197" t="str">
        <f t="shared" si="490"/>
        <v>1207</v>
      </c>
      <c r="G5197" t="s">
        <v>146</v>
      </c>
      <c r="H5197" t="s">
        <v>147</v>
      </c>
      <c r="I5197" s="91"/>
      <c r="J5197" s="91">
        <v>534.5</v>
      </c>
      <c r="K5197" s="91"/>
      <c r="L5197" s="91">
        <v>1005.89</v>
      </c>
      <c r="M5197" s="91"/>
      <c r="N5197" s="91"/>
      <c r="O5197" s="91"/>
      <c r="P5197" s="91">
        <v>675</v>
      </c>
      <c r="Q5197" s="91">
        <v>245.16</v>
      </c>
      <c r="R5197" s="91">
        <v>-525</v>
      </c>
      <c r="S5197" s="91">
        <v>-245.16</v>
      </c>
      <c r="T5197" s="91"/>
      <c r="U5197" s="91">
        <f t="shared" si="491"/>
        <v>1690.3899999999996</v>
      </c>
      <c r="V5197" s="82" t="str">
        <f t="shared" si="489"/>
        <v>510501207921</v>
      </c>
      <c r="W5197" s="83">
        <f>VLOOKUP(V5197,Factors!$E$6:$H$5950,4,FALSE)</f>
        <v>0.1124</v>
      </c>
      <c r="X5197" t="str">
        <f>VLOOKUP(V5197,Factors!$E$6:$F$5950,2,FALSE)</f>
        <v>3-factor</v>
      </c>
      <c r="Y5197" s="92">
        <f t="shared" si="486"/>
        <v>189.99983599999996</v>
      </c>
      <c r="Z5197" s="92">
        <f t="shared" si="487"/>
        <v>1500.3901639999997</v>
      </c>
      <c r="AA5197" s="92">
        <f t="shared" si="488"/>
        <v>1690.3899999999996</v>
      </c>
    </row>
    <row r="5198" spans="1:27" x14ac:dyDescent="0.25">
      <c r="A5198" t="s">
        <v>866</v>
      </c>
      <c r="B5198" t="s">
        <v>1022</v>
      </c>
      <c r="C5198" t="s">
        <v>1023</v>
      </c>
      <c r="D5198" t="s">
        <v>1020</v>
      </c>
      <c r="E5198" t="s">
        <v>1021</v>
      </c>
      <c r="F5198" t="str">
        <f t="shared" si="490"/>
        <v>1207</v>
      </c>
      <c r="G5198" t="s">
        <v>148</v>
      </c>
      <c r="H5198" t="s">
        <v>149</v>
      </c>
      <c r="I5198" s="91"/>
      <c r="J5198" s="91">
        <v>663.96</v>
      </c>
      <c r="K5198" s="91"/>
      <c r="L5198" s="91"/>
      <c r="M5198" s="91"/>
      <c r="N5198" s="91"/>
      <c r="O5198" s="91"/>
      <c r="P5198" s="91"/>
      <c r="Q5198" s="91">
        <v>239.66</v>
      </c>
      <c r="R5198" s="91"/>
      <c r="S5198" s="91"/>
      <c r="T5198" s="91"/>
      <c r="U5198" s="91">
        <f t="shared" si="491"/>
        <v>903.62</v>
      </c>
      <c r="V5198" s="82" t="str">
        <f t="shared" si="489"/>
        <v>510501207921</v>
      </c>
      <c r="W5198" s="83">
        <f>VLOOKUP(V5198,Factors!$E$6:$H$5950,4,FALSE)</f>
        <v>0.1124</v>
      </c>
      <c r="X5198" t="str">
        <f>VLOOKUP(V5198,Factors!$E$6:$F$5950,2,FALSE)</f>
        <v>3-factor</v>
      </c>
      <c r="Y5198" s="92">
        <f t="shared" si="486"/>
        <v>101.56688800000001</v>
      </c>
      <c r="Z5198" s="92">
        <f t="shared" si="487"/>
        <v>802.05311200000006</v>
      </c>
      <c r="AA5198" s="92">
        <f t="shared" si="488"/>
        <v>903.62000000000012</v>
      </c>
    </row>
    <row r="5199" spans="1:27" x14ac:dyDescent="0.25">
      <c r="A5199" t="s">
        <v>866</v>
      </c>
      <c r="B5199" t="s">
        <v>1022</v>
      </c>
      <c r="C5199" t="s">
        <v>1023</v>
      </c>
      <c r="D5199" t="s">
        <v>867</v>
      </c>
      <c r="E5199" t="s">
        <v>868</v>
      </c>
      <c r="F5199" t="str">
        <f t="shared" si="490"/>
        <v>1505</v>
      </c>
      <c r="G5199" t="s">
        <v>110</v>
      </c>
      <c r="H5199" t="s">
        <v>111</v>
      </c>
      <c r="I5199" s="91">
        <v>11037.16</v>
      </c>
      <c r="J5199" s="91">
        <v>11844.76</v>
      </c>
      <c r="K5199" s="91">
        <v>9506.14</v>
      </c>
      <c r="L5199" s="91">
        <v>9801.25</v>
      </c>
      <c r="M5199" s="91">
        <v>10105.81</v>
      </c>
      <c r="N5199" s="91">
        <v>10410.370000000001</v>
      </c>
      <c r="O5199" s="91">
        <v>9745.8700000000008</v>
      </c>
      <c r="P5199" s="91">
        <v>7337.09</v>
      </c>
      <c r="Q5199" s="91">
        <v>11920.52</v>
      </c>
      <c r="R5199" s="91">
        <v>12547.92</v>
      </c>
      <c r="S5199" s="91">
        <v>10836.84</v>
      </c>
      <c r="T5199" s="91">
        <v>10836.84</v>
      </c>
      <c r="U5199" s="91">
        <f t="shared" si="491"/>
        <v>125930.56999999999</v>
      </c>
      <c r="V5199" s="82" t="str">
        <f t="shared" si="489"/>
        <v>510501505921</v>
      </c>
      <c r="W5199" s="83">
        <f>VLOOKUP(V5199,Factors!$E$6:$H$5950,4,FALSE)</f>
        <v>0.1124</v>
      </c>
      <c r="X5199" t="str">
        <f>VLOOKUP(V5199,Factors!$E$6:$F$5950,2,FALSE)</f>
        <v>3-factor</v>
      </c>
      <c r="Y5199" s="92">
        <f t="shared" si="486"/>
        <v>14154.596067999999</v>
      </c>
      <c r="Z5199" s="92">
        <f t="shared" si="487"/>
        <v>111775.97393199999</v>
      </c>
      <c r="AA5199" s="92">
        <f t="shared" si="488"/>
        <v>125930.56999999999</v>
      </c>
    </row>
    <row r="5200" spans="1:27" x14ac:dyDescent="0.25">
      <c r="A5200" t="s">
        <v>866</v>
      </c>
      <c r="B5200" t="s">
        <v>1022</v>
      </c>
      <c r="C5200" t="s">
        <v>1023</v>
      </c>
      <c r="D5200" t="s">
        <v>867</v>
      </c>
      <c r="E5200" t="s">
        <v>868</v>
      </c>
      <c r="F5200" t="str">
        <f t="shared" si="490"/>
        <v>1505</v>
      </c>
      <c r="G5200" t="s">
        <v>112</v>
      </c>
      <c r="H5200" t="s">
        <v>113</v>
      </c>
      <c r="I5200" s="91">
        <v>1432.62</v>
      </c>
      <c r="J5200" s="91">
        <v>1250</v>
      </c>
      <c r="K5200" s="91">
        <v>2500</v>
      </c>
      <c r="L5200" s="91">
        <v>2500</v>
      </c>
      <c r="M5200" s="91">
        <v>2500</v>
      </c>
      <c r="N5200" s="91">
        <v>2500</v>
      </c>
      <c r="O5200" s="91">
        <v>2500</v>
      </c>
      <c r="P5200" s="91">
        <v>2500</v>
      </c>
      <c r="Q5200" s="91">
        <v>3976.19</v>
      </c>
      <c r="R5200" s="91">
        <v>3976.19</v>
      </c>
      <c r="S5200" s="91">
        <v>3976.19</v>
      </c>
      <c r="T5200" s="91">
        <v>4193.8</v>
      </c>
      <c r="U5200" s="91">
        <f t="shared" si="491"/>
        <v>33804.99</v>
      </c>
      <c r="V5200" s="82" t="str">
        <f t="shared" si="489"/>
        <v>510501505921</v>
      </c>
      <c r="W5200" s="83">
        <f>VLOOKUP(V5200,Factors!$E$6:$H$5950,4,FALSE)</f>
        <v>0.1124</v>
      </c>
      <c r="X5200" t="str">
        <f>VLOOKUP(V5200,Factors!$E$6:$F$5950,2,FALSE)</f>
        <v>3-factor</v>
      </c>
      <c r="Y5200" s="92">
        <f t="shared" si="486"/>
        <v>3799.6808759999999</v>
      </c>
      <c r="Z5200" s="92">
        <f t="shared" si="487"/>
        <v>30005.309123999999</v>
      </c>
      <c r="AA5200" s="92">
        <f t="shared" si="488"/>
        <v>33804.99</v>
      </c>
    </row>
    <row r="5201" spans="1:27" x14ac:dyDescent="0.25">
      <c r="A5201" t="s">
        <v>866</v>
      </c>
      <c r="B5201" t="s">
        <v>1022</v>
      </c>
      <c r="C5201" t="s">
        <v>1023</v>
      </c>
      <c r="D5201" t="s">
        <v>867</v>
      </c>
      <c r="E5201" t="s">
        <v>868</v>
      </c>
      <c r="F5201" t="str">
        <f t="shared" si="490"/>
        <v>1505</v>
      </c>
      <c r="G5201" t="s">
        <v>88</v>
      </c>
      <c r="H5201" t="s">
        <v>89</v>
      </c>
      <c r="I5201" s="91">
        <v>1595.48</v>
      </c>
      <c r="J5201" s="91">
        <v>1595.48</v>
      </c>
      <c r="K5201" s="91">
        <v>1640.95</v>
      </c>
      <c r="L5201" s="91">
        <v>1640.97</v>
      </c>
      <c r="M5201" s="91">
        <v>1640.95</v>
      </c>
      <c r="N5201" s="91">
        <v>1640.96</v>
      </c>
      <c r="O5201" s="91">
        <v>1640.97</v>
      </c>
      <c r="P5201" s="91">
        <v>1640.96</v>
      </c>
      <c r="Q5201" s="91">
        <v>1690.2</v>
      </c>
      <c r="R5201" s="91">
        <v>1690.2</v>
      </c>
      <c r="S5201" s="91">
        <v>1690.2</v>
      </c>
      <c r="T5201" s="91">
        <v>1690.2</v>
      </c>
      <c r="U5201" s="91">
        <f t="shared" si="491"/>
        <v>19797.520000000004</v>
      </c>
      <c r="V5201" s="82" t="str">
        <f t="shared" si="489"/>
        <v>510501505921</v>
      </c>
      <c r="W5201" s="83">
        <f>VLOOKUP(V5201,Factors!$E$6:$H$5950,4,FALSE)</f>
        <v>0.1124</v>
      </c>
      <c r="X5201" t="str">
        <f>VLOOKUP(V5201,Factors!$E$6:$F$5950,2,FALSE)</f>
        <v>3-factor</v>
      </c>
      <c r="Y5201" s="92">
        <f t="shared" si="486"/>
        <v>2225.2412480000003</v>
      </c>
      <c r="Z5201" s="92">
        <f t="shared" si="487"/>
        <v>17572.278752000006</v>
      </c>
      <c r="AA5201" s="92">
        <f t="shared" si="488"/>
        <v>19797.520000000004</v>
      </c>
    </row>
    <row r="5202" spans="1:27" x14ac:dyDescent="0.25">
      <c r="A5202" t="s">
        <v>866</v>
      </c>
      <c r="B5202" t="s">
        <v>1022</v>
      </c>
      <c r="C5202" t="s">
        <v>1023</v>
      </c>
      <c r="D5202" t="s">
        <v>867</v>
      </c>
      <c r="E5202" t="s">
        <v>868</v>
      </c>
      <c r="F5202" t="str">
        <f t="shared" si="490"/>
        <v>1505</v>
      </c>
      <c r="G5202" t="s">
        <v>90</v>
      </c>
      <c r="H5202" t="s">
        <v>91</v>
      </c>
      <c r="I5202" s="91">
        <v>6323.35</v>
      </c>
      <c r="J5202" s="91">
        <v>6323.36</v>
      </c>
      <c r="K5202" s="91">
        <v>6625</v>
      </c>
      <c r="L5202" s="91">
        <v>6625.02</v>
      </c>
      <c r="M5202" s="91">
        <v>6625.03</v>
      </c>
      <c r="N5202" s="91">
        <v>6625.02</v>
      </c>
      <c r="O5202" s="91">
        <v>6625.02</v>
      </c>
      <c r="P5202" s="91">
        <v>6625.01</v>
      </c>
      <c r="Q5202" s="91">
        <v>6963.94</v>
      </c>
      <c r="R5202" s="91">
        <v>6963.94</v>
      </c>
      <c r="S5202" s="91">
        <v>6963.94</v>
      </c>
      <c r="T5202" s="91">
        <v>6963.94</v>
      </c>
      <c r="U5202" s="91">
        <f t="shared" si="491"/>
        <v>80252.570000000007</v>
      </c>
      <c r="V5202" s="82" t="str">
        <f t="shared" si="489"/>
        <v>510501505921</v>
      </c>
      <c r="W5202" s="83">
        <f>VLOOKUP(V5202,Factors!$E$6:$H$5950,4,FALSE)</f>
        <v>0.1124</v>
      </c>
      <c r="X5202" t="str">
        <f>VLOOKUP(V5202,Factors!$E$6:$F$5950,2,FALSE)</f>
        <v>3-factor</v>
      </c>
      <c r="Y5202" s="92">
        <f t="shared" ref="Y5202:Y5265" si="492">U5202*W5202</f>
        <v>9020.388868</v>
      </c>
      <c r="Z5202" s="92">
        <f t="shared" ref="Z5202:Z5265" si="493">U5202-Y5202</f>
        <v>71232.181132000012</v>
      </c>
      <c r="AA5202" s="92">
        <f t="shared" ref="AA5202:AA5265" si="494">Y5202+Z5202</f>
        <v>80252.570000000007</v>
      </c>
    </row>
    <row r="5203" spans="1:27" x14ac:dyDescent="0.25">
      <c r="A5203" t="s">
        <v>866</v>
      </c>
      <c r="B5203" t="s">
        <v>1022</v>
      </c>
      <c r="C5203" t="s">
        <v>1023</v>
      </c>
      <c r="D5203" t="s">
        <v>1024</v>
      </c>
      <c r="E5203" t="s">
        <v>1025</v>
      </c>
      <c r="F5203" t="str">
        <f t="shared" si="490"/>
        <v>1507</v>
      </c>
      <c r="G5203" t="s">
        <v>545</v>
      </c>
      <c r="H5203" t="s">
        <v>546</v>
      </c>
      <c r="I5203" s="91"/>
      <c r="J5203" s="91"/>
      <c r="K5203" s="91"/>
      <c r="L5203" s="91"/>
      <c r="M5203" s="91"/>
      <c r="N5203" s="91"/>
      <c r="O5203" s="91"/>
      <c r="P5203" s="91"/>
      <c r="Q5203" s="91"/>
      <c r="R5203" s="91"/>
      <c r="S5203" s="91"/>
      <c r="T5203" s="91">
        <v>265</v>
      </c>
      <c r="U5203" s="91">
        <f t="shared" si="491"/>
        <v>265</v>
      </c>
      <c r="V5203" s="82" t="str">
        <f t="shared" si="489"/>
        <v>510501507921</v>
      </c>
      <c r="W5203" s="83">
        <f>VLOOKUP(V5203,Factors!$E$6:$H$5950,4,FALSE)</f>
        <v>0.1124</v>
      </c>
      <c r="X5203" t="str">
        <f>VLOOKUP(V5203,Factors!$E$6:$F$5950,2,FALSE)</f>
        <v>3-Factor</v>
      </c>
      <c r="Y5203" s="92">
        <f t="shared" si="492"/>
        <v>29.786000000000001</v>
      </c>
      <c r="Z5203" s="92">
        <f t="shared" si="493"/>
        <v>235.214</v>
      </c>
      <c r="AA5203" s="92">
        <f t="shared" si="494"/>
        <v>265</v>
      </c>
    </row>
    <row r="5204" spans="1:27" x14ac:dyDescent="0.25">
      <c r="A5204" t="s">
        <v>866</v>
      </c>
      <c r="B5204" t="s">
        <v>1022</v>
      </c>
      <c r="C5204" t="s">
        <v>1023</v>
      </c>
      <c r="D5204" t="s">
        <v>1012</v>
      </c>
      <c r="E5204" t="s">
        <v>1013</v>
      </c>
      <c r="F5204" t="str">
        <f t="shared" si="490"/>
        <v>1560</v>
      </c>
      <c r="G5204" t="s">
        <v>144</v>
      </c>
      <c r="H5204" t="s">
        <v>145</v>
      </c>
      <c r="I5204" s="91"/>
      <c r="J5204" s="91"/>
      <c r="K5204" s="91"/>
      <c r="L5204" s="91"/>
      <c r="M5204" s="91"/>
      <c r="N5204" s="91"/>
      <c r="O5204" s="91"/>
      <c r="P5204" s="91"/>
      <c r="Q5204" s="91"/>
      <c r="R5204" s="91"/>
      <c r="S5204" s="91">
        <v>80</v>
      </c>
      <c r="T5204" s="91"/>
      <c r="U5204" s="91">
        <f t="shared" si="491"/>
        <v>80</v>
      </c>
      <c r="V5204" s="82" t="str">
        <f t="shared" si="489"/>
        <v>510501560921</v>
      </c>
      <c r="W5204" s="83">
        <f>VLOOKUP(V5204,Factors!$E$6:$H$5950,4,FALSE)</f>
        <v>0.1124</v>
      </c>
      <c r="X5204" t="str">
        <f>VLOOKUP(V5204,Factors!$E$6:$F$5950,2,FALSE)</f>
        <v>3-Factor</v>
      </c>
      <c r="Y5204" s="92">
        <f t="shared" si="492"/>
        <v>8.9920000000000009</v>
      </c>
      <c r="Z5204" s="92">
        <f t="shared" si="493"/>
        <v>71.007999999999996</v>
      </c>
      <c r="AA5204" s="92">
        <f t="shared" si="494"/>
        <v>80</v>
      </c>
    </row>
    <row r="5205" spans="1:27" x14ac:dyDescent="0.25">
      <c r="A5205" t="s">
        <v>866</v>
      </c>
      <c r="B5205" t="s">
        <v>1026</v>
      </c>
      <c r="C5205" t="s">
        <v>1027</v>
      </c>
      <c r="D5205" t="s">
        <v>1020</v>
      </c>
      <c r="E5205" t="s">
        <v>1021</v>
      </c>
      <c r="F5205" t="str">
        <f t="shared" si="490"/>
        <v>1207</v>
      </c>
      <c r="G5205" t="s">
        <v>545</v>
      </c>
      <c r="H5205" t="s">
        <v>546</v>
      </c>
      <c r="I5205" s="91"/>
      <c r="J5205" s="91"/>
      <c r="K5205" s="91"/>
      <c r="L5205" s="91"/>
      <c r="M5205" s="91"/>
      <c r="N5205" s="91"/>
      <c r="O5205" s="91"/>
      <c r="P5205" s="91"/>
      <c r="Q5205" s="91"/>
      <c r="R5205" s="91">
        <v>360.5</v>
      </c>
      <c r="S5205" s="91">
        <v>20</v>
      </c>
      <c r="T5205" s="91"/>
      <c r="U5205" s="91">
        <f t="shared" si="491"/>
        <v>380.5</v>
      </c>
      <c r="V5205" s="82" t="str">
        <f t="shared" si="489"/>
        <v>510601207921</v>
      </c>
      <c r="W5205" s="83">
        <f>VLOOKUP(V5205,Factors!$E$6:$H$5950,4,FALSE)</f>
        <v>0.1124</v>
      </c>
      <c r="X5205" t="str">
        <f>VLOOKUP(V5205,Factors!$E$6:$F$5950,2,FALSE)</f>
        <v>3-Factor</v>
      </c>
      <c r="Y5205" s="92">
        <f t="shared" si="492"/>
        <v>42.7682</v>
      </c>
      <c r="Z5205" s="92">
        <f t="shared" si="493"/>
        <v>337.73180000000002</v>
      </c>
      <c r="AA5205" s="92">
        <f t="shared" si="494"/>
        <v>380.5</v>
      </c>
    </row>
    <row r="5206" spans="1:27" x14ac:dyDescent="0.25">
      <c r="A5206" t="s">
        <v>866</v>
      </c>
      <c r="B5206" t="s">
        <v>1026</v>
      </c>
      <c r="C5206" t="s">
        <v>1027</v>
      </c>
      <c r="D5206" t="s">
        <v>867</v>
      </c>
      <c r="E5206" t="s">
        <v>868</v>
      </c>
      <c r="F5206" t="str">
        <f t="shared" si="490"/>
        <v>1505</v>
      </c>
      <c r="G5206" t="s">
        <v>110</v>
      </c>
      <c r="H5206" t="s">
        <v>111</v>
      </c>
      <c r="I5206" s="91">
        <v>74707.88</v>
      </c>
      <c r="J5206" s="91">
        <v>80540.91</v>
      </c>
      <c r="K5206" s="91">
        <v>80491.72</v>
      </c>
      <c r="L5206" s="91">
        <v>71732.41</v>
      </c>
      <c r="M5206" s="91">
        <v>64040.82</v>
      </c>
      <c r="N5206" s="91">
        <v>79929.440000000002</v>
      </c>
      <c r="O5206" s="91">
        <v>73280.03</v>
      </c>
      <c r="P5206" s="91">
        <v>78122.490000000005</v>
      </c>
      <c r="Q5206" s="91">
        <v>85954.85</v>
      </c>
      <c r="R5206" s="91">
        <v>94211.62</v>
      </c>
      <c r="S5206" s="91">
        <v>84640.43</v>
      </c>
      <c r="T5206" s="91">
        <v>76173.08</v>
      </c>
      <c r="U5206" s="91">
        <f t="shared" si="491"/>
        <v>943825.68</v>
      </c>
      <c r="V5206" s="82" t="str">
        <f t="shared" si="489"/>
        <v>510601505921</v>
      </c>
      <c r="W5206" s="83">
        <f>VLOOKUP(V5206,Factors!$E$6:$H$5950,4,FALSE)</f>
        <v>0.1124</v>
      </c>
      <c r="X5206" t="str">
        <f>VLOOKUP(V5206,Factors!$E$6:$F$5950,2,FALSE)</f>
        <v>3-factor</v>
      </c>
      <c r="Y5206" s="92">
        <f t="shared" si="492"/>
        <v>106086.00643200001</v>
      </c>
      <c r="Z5206" s="92">
        <f t="shared" si="493"/>
        <v>837739.67356800009</v>
      </c>
      <c r="AA5206" s="92">
        <f t="shared" si="494"/>
        <v>943825.68</v>
      </c>
    </row>
    <row r="5207" spans="1:27" x14ac:dyDescent="0.25">
      <c r="A5207" t="s">
        <v>866</v>
      </c>
      <c r="B5207" t="s">
        <v>1026</v>
      </c>
      <c r="C5207" t="s">
        <v>1027</v>
      </c>
      <c r="D5207" t="s">
        <v>867</v>
      </c>
      <c r="E5207" t="s">
        <v>868</v>
      </c>
      <c r="F5207" t="str">
        <f t="shared" si="490"/>
        <v>1505</v>
      </c>
      <c r="G5207" t="s">
        <v>112</v>
      </c>
      <c r="H5207" t="s">
        <v>113</v>
      </c>
      <c r="I5207" s="91">
        <v>1038.8399999999999</v>
      </c>
      <c r="J5207" s="91">
        <v>833.33</v>
      </c>
      <c r="K5207" s="91"/>
      <c r="L5207" s="91"/>
      <c r="M5207" s="91">
        <v>126</v>
      </c>
      <c r="N5207" s="91"/>
      <c r="O5207" s="91"/>
      <c r="P5207" s="91"/>
      <c r="Q5207" s="91">
        <v>638.1</v>
      </c>
      <c r="R5207" s="91">
        <v>416.67</v>
      </c>
      <c r="S5207" s="91">
        <v>2365.64</v>
      </c>
      <c r="T5207" s="91">
        <v>627.99</v>
      </c>
      <c r="U5207" s="91">
        <f t="shared" si="491"/>
        <v>6046.57</v>
      </c>
      <c r="V5207" s="82" t="str">
        <f t="shared" si="489"/>
        <v>510601505921</v>
      </c>
      <c r="W5207" s="83">
        <f>VLOOKUP(V5207,Factors!$E$6:$H$5950,4,FALSE)</f>
        <v>0.1124</v>
      </c>
      <c r="X5207" t="str">
        <f>VLOOKUP(V5207,Factors!$E$6:$F$5950,2,FALSE)</f>
        <v>3-factor</v>
      </c>
      <c r="Y5207" s="92">
        <f t="shared" si="492"/>
        <v>679.63446799999997</v>
      </c>
      <c r="Z5207" s="92">
        <f t="shared" si="493"/>
        <v>5366.9355319999995</v>
      </c>
      <c r="AA5207" s="92">
        <f t="shared" si="494"/>
        <v>6046.57</v>
      </c>
    </row>
    <row r="5208" spans="1:27" x14ac:dyDescent="0.25">
      <c r="A5208" t="s">
        <v>866</v>
      </c>
      <c r="B5208" t="s">
        <v>1026</v>
      </c>
      <c r="C5208" t="s">
        <v>1027</v>
      </c>
      <c r="D5208" t="s">
        <v>867</v>
      </c>
      <c r="E5208" t="s">
        <v>868</v>
      </c>
      <c r="F5208" t="str">
        <f t="shared" si="490"/>
        <v>1505</v>
      </c>
      <c r="G5208" t="s">
        <v>88</v>
      </c>
      <c r="H5208" t="s">
        <v>89</v>
      </c>
      <c r="I5208" s="91">
        <v>11304.14</v>
      </c>
      <c r="J5208" s="91">
        <v>11304.12</v>
      </c>
      <c r="K5208" s="91">
        <v>11077.3</v>
      </c>
      <c r="L5208" s="91">
        <v>10392.459999999999</v>
      </c>
      <c r="M5208" s="91">
        <v>10392.52</v>
      </c>
      <c r="N5208" s="91">
        <v>11624.7</v>
      </c>
      <c r="O5208" s="91">
        <v>11683.4</v>
      </c>
      <c r="P5208" s="91">
        <v>11683.37</v>
      </c>
      <c r="Q5208" s="91">
        <v>12670.05</v>
      </c>
      <c r="R5208" s="91">
        <v>12981.56</v>
      </c>
      <c r="S5208" s="91">
        <v>12981.55</v>
      </c>
      <c r="T5208" s="91">
        <v>12981.53</v>
      </c>
      <c r="U5208" s="91">
        <f t="shared" si="491"/>
        <v>141076.69999999998</v>
      </c>
      <c r="V5208" s="82" t="str">
        <f t="shared" si="489"/>
        <v>510601505921</v>
      </c>
      <c r="W5208" s="83">
        <f>VLOOKUP(V5208,Factors!$E$6:$H$5950,4,FALSE)</f>
        <v>0.1124</v>
      </c>
      <c r="X5208" t="str">
        <f>VLOOKUP(V5208,Factors!$E$6:$F$5950,2,FALSE)</f>
        <v>3-factor</v>
      </c>
      <c r="Y5208" s="92">
        <f t="shared" si="492"/>
        <v>15857.021079999999</v>
      </c>
      <c r="Z5208" s="92">
        <f t="shared" si="493"/>
        <v>125219.67891999998</v>
      </c>
      <c r="AA5208" s="92">
        <f t="shared" si="494"/>
        <v>141076.69999999998</v>
      </c>
    </row>
    <row r="5209" spans="1:27" x14ac:dyDescent="0.25">
      <c r="A5209" t="s">
        <v>866</v>
      </c>
      <c r="B5209" t="s">
        <v>1026</v>
      </c>
      <c r="C5209" t="s">
        <v>1027</v>
      </c>
      <c r="D5209" t="s">
        <v>867</v>
      </c>
      <c r="E5209" t="s">
        <v>868</v>
      </c>
      <c r="F5209" t="str">
        <f t="shared" si="490"/>
        <v>1505</v>
      </c>
      <c r="G5209" t="s">
        <v>90</v>
      </c>
      <c r="H5209" t="s">
        <v>91</v>
      </c>
      <c r="I5209" s="91">
        <v>43998.87</v>
      </c>
      <c r="J5209" s="91">
        <v>43998.92</v>
      </c>
      <c r="K5209" s="91">
        <v>43034.53</v>
      </c>
      <c r="L5209" s="91">
        <v>40374.019999999997</v>
      </c>
      <c r="M5209" s="91">
        <v>40374</v>
      </c>
      <c r="N5209" s="91">
        <v>45161.03</v>
      </c>
      <c r="O5209" s="91">
        <v>45388.94</v>
      </c>
      <c r="P5209" s="91">
        <v>45388.97</v>
      </c>
      <c r="Q5209" s="91">
        <v>49263.85</v>
      </c>
      <c r="R5209" s="91">
        <v>50473.94</v>
      </c>
      <c r="S5209" s="91">
        <v>50473.94</v>
      </c>
      <c r="T5209" s="91">
        <v>50473.919999999998</v>
      </c>
      <c r="U5209" s="91">
        <f t="shared" si="491"/>
        <v>548404.93000000005</v>
      </c>
      <c r="V5209" s="82" t="str">
        <f t="shared" si="489"/>
        <v>510601505921</v>
      </c>
      <c r="W5209" s="83">
        <f>VLOOKUP(V5209,Factors!$E$6:$H$5950,4,FALSE)</f>
        <v>0.1124</v>
      </c>
      <c r="X5209" t="str">
        <f>VLOOKUP(V5209,Factors!$E$6:$F$5950,2,FALSE)</f>
        <v>3-factor</v>
      </c>
      <c r="Y5209" s="92">
        <f t="shared" si="492"/>
        <v>61640.714132000008</v>
      </c>
      <c r="Z5209" s="92">
        <f t="shared" si="493"/>
        <v>486764.21586800006</v>
      </c>
      <c r="AA5209" s="92">
        <f t="shared" si="494"/>
        <v>548404.93000000005</v>
      </c>
    </row>
    <row r="5210" spans="1:27" x14ac:dyDescent="0.25">
      <c r="A5210" t="s">
        <v>866</v>
      </c>
      <c r="B5210" t="s">
        <v>1026</v>
      </c>
      <c r="C5210" t="s">
        <v>1027</v>
      </c>
      <c r="D5210" t="s">
        <v>867</v>
      </c>
      <c r="E5210" t="s">
        <v>868</v>
      </c>
      <c r="F5210" t="str">
        <f t="shared" si="490"/>
        <v>1505</v>
      </c>
      <c r="G5210" t="s">
        <v>118</v>
      </c>
      <c r="H5210" t="s">
        <v>119</v>
      </c>
      <c r="I5210" s="91"/>
      <c r="J5210" s="91">
        <v>243</v>
      </c>
      <c r="K5210" s="91"/>
      <c r="L5210" s="91"/>
      <c r="M5210" s="91"/>
      <c r="N5210" s="91"/>
      <c r="O5210" s="91"/>
      <c r="P5210" s="91"/>
      <c r="Q5210" s="91"/>
      <c r="R5210" s="91">
        <v>3000</v>
      </c>
      <c r="S5210" s="91">
        <v>599</v>
      </c>
      <c r="T5210" s="91"/>
      <c r="U5210" s="91">
        <f t="shared" si="491"/>
        <v>3842</v>
      </c>
      <c r="V5210" s="82" t="str">
        <f t="shared" si="489"/>
        <v>510601505921</v>
      </c>
      <c r="W5210" s="83">
        <f>VLOOKUP(V5210,Factors!$E$6:$H$5950,4,FALSE)</f>
        <v>0.1124</v>
      </c>
      <c r="X5210" t="str">
        <f>VLOOKUP(V5210,Factors!$E$6:$F$5950,2,FALSE)</f>
        <v>3-factor</v>
      </c>
      <c r="Y5210" s="92">
        <f t="shared" si="492"/>
        <v>431.8408</v>
      </c>
      <c r="Z5210" s="92">
        <f t="shared" si="493"/>
        <v>3410.1592000000001</v>
      </c>
      <c r="AA5210" s="92">
        <f t="shared" si="494"/>
        <v>3842</v>
      </c>
    </row>
    <row r="5211" spans="1:27" x14ac:dyDescent="0.25">
      <c r="A5211" t="s">
        <v>866</v>
      </c>
      <c r="B5211" t="s">
        <v>1026</v>
      </c>
      <c r="C5211" t="s">
        <v>1027</v>
      </c>
      <c r="D5211" t="s">
        <v>867</v>
      </c>
      <c r="E5211" t="s">
        <v>868</v>
      </c>
      <c r="F5211" t="str">
        <f t="shared" si="490"/>
        <v>1505</v>
      </c>
      <c r="G5211" t="s">
        <v>120</v>
      </c>
      <c r="H5211" t="s">
        <v>121</v>
      </c>
      <c r="I5211" s="91"/>
      <c r="J5211" s="91"/>
      <c r="K5211" s="91"/>
      <c r="L5211" s="91">
        <v>98.1</v>
      </c>
      <c r="M5211" s="91">
        <v>50.14</v>
      </c>
      <c r="N5211" s="91">
        <v>51.55</v>
      </c>
      <c r="O5211" s="91"/>
      <c r="P5211" s="91"/>
      <c r="Q5211" s="91"/>
      <c r="R5211" s="91"/>
      <c r="S5211" s="91"/>
      <c r="T5211" s="91">
        <v>69.760000000000005</v>
      </c>
      <c r="U5211" s="91">
        <f t="shared" si="491"/>
        <v>269.55</v>
      </c>
      <c r="V5211" s="82" t="str">
        <f t="shared" si="489"/>
        <v>510601505921</v>
      </c>
      <c r="W5211" s="83">
        <f>VLOOKUP(V5211,Factors!$E$6:$H$5950,4,FALSE)</f>
        <v>0.1124</v>
      </c>
      <c r="X5211" t="str">
        <f>VLOOKUP(V5211,Factors!$E$6:$F$5950,2,FALSE)</f>
        <v>3-factor</v>
      </c>
      <c r="Y5211" s="92">
        <f t="shared" si="492"/>
        <v>30.297420000000002</v>
      </c>
      <c r="Z5211" s="92">
        <f t="shared" si="493"/>
        <v>239.25258000000002</v>
      </c>
      <c r="AA5211" s="92">
        <f t="shared" si="494"/>
        <v>269.55</v>
      </c>
    </row>
    <row r="5212" spans="1:27" x14ac:dyDescent="0.25">
      <c r="A5212" t="s">
        <v>866</v>
      </c>
      <c r="B5212" t="s">
        <v>1026</v>
      </c>
      <c r="C5212" t="s">
        <v>1027</v>
      </c>
      <c r="D5212" t="s">
        <v>867</v>
      </c>
      <c r="E5212" t="s">
        <v>868</v>
      </c>
      <c r="F5212" t="str">
        <f t="shared" si="490"/>
        <v>1505</v>
      </c>
      <c r="G5212" t="s">
        <v>94</v>
      </c>
      <c r="H5212" t="s">
        <v>95</v>
      </c>
      <c r="I5212" s="91">
        <v>754</v>
      </c>
      <c r="J5212" s="91">
        <v>754</v>
      </c>
      <c r="K5212" s="91">
        <v>754</v>
      </c>
      <c r="L5212" s="91">
        <v>754</v>
      </c>
      <c r="M5212" s="91">
        <v>754</v>
      </c>
      <c r="N5212" s="91">
        <v>-3236</v>
      </c>
      <c r="O5212" s="91">
        <v>754</v>
      </c>
      <c r="P5212" s="91">
        <v>754</v>
      </c>
      <c r="Q5212" s="91">
        <v>754</v>
      </c>
      <c r="R5212" s="91">
        <v>754</v>
      </c>
      <c r="S5212" s="91">
        <v>754</v>
      </c>
      <c r="T5212" s="91">
        <v>-2096</v>
      </c>
      <c r="U5212" s="91">
        <f t="shared" si="491"/>
        <v>2208</v>
      </c>
      <c r="V5212" s="82" t="str">
        <f t="shared" si="489"/>
        <v>510601505921</v>
      </c>
      <c r="W5212" s="83">
        <f>VLOOKUP(V5212,Factors!$E$6:$H$5950,4,FALSE)</f>
        <v>0.1124</v>
      </c>
      <c r="X5212" t="str">
        <f>VLOOKUP(V5212,Factors!$E$6:$F$5950,2,FALSE)</f>
        <v>3-factor</v>
      </c>
      <c r="Y5212" s="92">
        <f t="shared" si="492"/>
        <v>248.17920000000001</v>
      </c>
      <c r="Z5212" s="92">
        <f t="shared" si="493"/>
        <v>1959.8208</v>
      </c>
      <c r="AA5212" s="92">
        <f t="shared" si="494"/>
        <v>2208</v>
      </c>
    </row>
    <row r="5213" spans="1:27" x14ac:dyDescent="0.25">
      <c r="A5213" t="s">
        <v>866</v>
      </c>
      <c r="B5213" t="s">
        <v>1026</v>
      </c>
      <c r="C5213" t="s">
        <v>1027</v>
      </c>
      <c r="D5213" t="s">
        <v>867</v>
      </c>
      <c r="E5213" t="s">
        <v>868</v>
      </c>
      <c r="F5213" t="str">
        <f t="shared" si="490"/>
        <v>1505</v>
      </c>
      <c r="G5213" t="s">
        <v>122</v>
      </c>
      <c r="H5213" t="s">
        <v>123</v>
      </c>
      <c r="I5213" s="91"/>
      <c r="J5213" s="91">
        <v>154</v>
      </c>
      <c r="K5213" s="91"/>
      <c r="L5213" s="91"/>
      <c r="M5213" s="91"/>
      <c r="N5213" s="91"/>
      <c r="O5213" s="91">
        <v>129</v>
      </c>
      <c r="P5213" s="91"/>
      <c r="Q5213" s="91">
        <v>129</v>
      </c>
      <c r="R5213" s="91">
        <v>270</v>
      </c>
      <c r="S5213" s="91">
        <v>1088</v>
      </c>
      <c r="T5213" s="91"/>
      <c r="U5213" s="91">
        <f t="shared" si="491"/>
        <v>1770</v>
      </c>
      <c r="V5213" s="82" t="str">
        <f t="shared" si="489"/>
        <v>510601505921</v>
      </c>
      <c r="W5213" s="83">
        <f>VLOOKUP(V5213,Factors!$E$6:$H$5950,4,FALSE)</f>
        <v>0.1124</v>
      </c>
      <c r="X5213" t="str">
        <f>VLOOKUP(V5213,Factors!$E$6:$F$5950,2,FALSE)</f>
        <v>3-factor</v>
      </c>
      <c r="Y5213" s="92">
        <f t="shared" si="492"/>
        <v>198.94800000000001</v>
      </c>
      <c r="Z5213" s="92">
        <f t="shared" si="493"/>
        <v>1571.0519999999999</v>
      </c>
      <c r="AA5213" s="92">
        <f t="shared" si="494"/>
        <v>1770</v>
      </c>
    </row>
    <row r="5214" spans="1:27" x14ac:dyDescent="0.25">
      <c r="A5214" t="s">
        <v>866</v>
      </c>
      <c r="B5214" t="s">
        <v>1026</v>
      </c>
      <c r="C5214" t="s">
        <v>1027</v>
      </c>
      <c r="D5214" t="s">
        <v>867</v>
      </c>
      <c r="E5214" t="s">
        <v>868</v>
      </c>
      <c r="F5214" t="str">
        <f t="shared" si="490"/>
        <v>1505</v>
      </c>
      <c r="G5214" t="s">
        <v>207</v>
      </c>
      <c r="H5214" t="s">
        <v>208</v>
      </c>
      <c r="I5214" s="91"/>
      <c r="J5214" s="91"/>
      <c r="K5214" s="91"/>
      <c r="L5214" s="91"/>
      <c r="M5214" s="91"/>
      <c r="N5214" s="91">
        <v>0</v>
      </c>
      <c r="O5214" s="91"/>
      <c r="P5214" s="91"/>
      <c r="Q5214" s="91"/>
      <c r="R5214" s="91">
        <v>22200</v>
      </c>
      <c r="S5214" s="91"/>
      <c r="T5214" s="91"/>
      <c r="U5214" s="91">
        <f t="shared" si="491"/>
        <v>22200</v>
      </c>
      <c r="V5214" s="82" t="str">
        <f t="shared" si="489"/>
        <v>510601505921</v>
      </c>
      <c r="W5214" s="83">
        <f>VLOOKUP(V5214,Factors!$E$6:$H$5950,4,FALSE)</f>
        <v>0.1124</v>
      </c>
      <c r="X5214" t="str">
        <f>VLOOKUP(V5214,Factors!$E$6:$F$5950,2,FALSE)</f>
        <v>3-factor</v>
      </c>
      <c r="Y5214" s="92">
        <f t="shared" si="492"/>
        <v>2495.2800000000002</v>
      </c>
      <c r="Z5214" s="92">
        <f t="shared" si="493"/>
        <v>19704.72</v>
      </c>
      <c r="AA5214" s="92">
        <f t="shared" si="494"/>
        <v>22200</v>
      </c>
    </row>
    <row r="5215" spans="1:27" x14ac:dyDescent="0.25">
      <c r="A5215" t="s">
        <v>866</v>
      </c>
      <c r="B5215" t="s">
        <v>1026</v>
      </c>
      <c r="C5215" t="s">
        <v>1027</v>
      </c>
      <c r="D5215" t="s">
        <v>867</v>
      </c>
      <c r="E5215" t="s">
        <v>868</v>
      </c>
      <c r="F5215" t="str">
        <f t="shared" si="490"/>
        <v>1505</v>
      </c>
      <c r="G5215" t="s">
        <v>98</v>
      </c>
      <c r="H5215" t="s">
        <v>99</v>
      </c>
      <c r="I5215" s="91">
        <v>67.010000000000005</v>
      </c>
      <c r="J5215" s="91">
        <v>134.97999999999999</v>
      </c>
      <c r="K5215" s="91">
        <v>219.16</v>
      </c>
      <c r="L5215" s="91">
        <v>66.81</v>
      </c>
      <c r="M5215" s="91">
        <v>81.44</v>
      </c>
      <c r="N5215" s="91">
        <v>179.27</v>
      </c>
      <c r="O5215" s="91">
        <v>272.76</v>
      </c>
      <c r="P5215" s="91">
        <v>68.17</v>
      </c>
      <c r="Q5215" s="91">
        <v>104.43</v>
      </c>
      <c r="R5215" s="91">
        <v>94.95</v>
      </c>
      <c r="S5215" s="91">
        <v>37.44</v>
      </c>
      <c r="T5215" s="91">
        <v>64.239999999999995</v>
      </c>
      <c r="U5215" s="91">
        <f t="shared" si="491"/>
        <v>1390.66</v>
      </c>
      <c r="V5215" s="82" t="str">
        <f t="shared" si="489"/>
        <v>510601505921</v>
      </c>
      <c r="W5215" s="83">
        <f>VLOOKUP(V5215,Factors!$E$6:$H$5950,4,FALSE)</f>
        <v>0.1124</v>
      </c>
      <c r="X5215" t="str">
        <f>VLOOKUP(V5215,Factors!$E$6:$F$5950,2,FALSE)</f>
        <v>3-factor</v>
      </c>
      <c r="Y5215" s="92">
        <f t="shared" si="492"/>
        <v>156.31018400000002</v>
      </c>
      <c r="Z5215" s="92">
        <f t="shared" si="493"/>
        <v>1234.3498160000001</v>
      </c>
      <c r="AA5215" s="92">
        <f t="shared" si="494"/>
        <v>1390.66</v>
      </c>
    </row>
    <row r="5216" spans="1:27" x14ac:dyDescent="0.25">
      <c r="A5216" t="s">
        <v>866</v>
      </c>
      <c r="B5216" t="s">
        <v>1026</v>
      </c>
      <c r="C5216" t="s">
        <v>1027</v>
      </c>
      <c r="D5216" t="s">
        <v>867</v>
      </c>
      <c r="E5216" t="s">
        <v>868</v>
      </c>
      <c r="F5216" t="str">
        <f t="shared" si="490"/>
        <v>1505</v>
      </c>
      <c r="G5216" t="s">
        <v>136</v>
      </c>
      <c r="H5216" t="s">
        <v>137</v>
      </c>
      <c r="I5216" s="91"/>
      <c r="J5216" s="91">
        <v>21</v>
      </c>
      <c r="K5216" s="91"/>
      <c r="L5216" s="91"/>
      <c r="M5216" s="91"/>
      <c r="N5216" s="91"/>
      <c r="O5216" s="91"/>
      <c r="P5216" s="91"/>
      <c r="Q5216" s="91">
        <v>36</v>
      </c>
      <c r="R5216" s="91"/>
      <c r="S5216" s="91"/>
      <c r="T5216" s="91"/>
      <c r="U5216" s="91">
        <f t="shared" si="491"/>
        <v>57</v>
      </c>
      <c r="V5216" s="82" t="str">
        <f t="shared" si="489"/>
        <v>510601505921</v>
      </c>
      <c r="W5216" s="83">
        <f>VLOOKUP(V5216,Factors!$E$6:$H$5950,4,FALSE)</f>
        <v>0.1124</v>
      </c>
      <c r="X5216" t="str">
        <f>VLOOKUP(V5216,Factors!$E$6:$F$5950,2,FALSE)</f>
        <v>3-factor</v>
      </c>
      <c r="Y5216" s="92">
        <f t="shared" si="492"/>
        <v>6.4067999999999996</v>
      </c>
      <c r="Z5216" s="92">
        <f t="shared" si="493"/>
        <v>50.593200000000003</v>
      </c>
      <c r="AA5216" s="92">
        <f t="shared" si="494"/>
        <v>57</v>
      </c>
    </row>
    <row r="5217" spans="1:27" x14ac:dyDescent="0.25">
      <c r="A5217" t="s">
        <v>866</v>
      </c>
      <c r="B5217" t="s">
        <v>1026</v>
      </c>
      <c r="C5217" t="s">
        <v>1027</v>
      </c>
      <c r="D5217" t="s">
        <v>867</v>
      </c>
      <c r="E5217" t="s">
        <v>868</v>
      </c>
      <c r="F5217" t="str">
        <f t="shared" si="490"/>
        <v>1505</v>
      </c>
      <c r="G5217" t="s">
        <v>102</v>
      </c>
      <c r="H5217" t="s">
        <v>103</v>
      </c>
      <c r="I5217" s="91"/>
      <c r="J5217" s="91"/>
      <c r="K5217" s="91"/>
      <c r="L5217" s="91"/>
      <c r="M5217" s="91"/>
      <c r="N5217" s="91">
        <v>23000</v>
      </c>
      <c r="O5217" s="91"/>
      <c r="P5217" s="91"/>
      <c r="Q5217" s="91">
        <v>1000</v>
      </c>
      <c r="R5217" s="91">
        <v>8160</v>
      </c>
      <c r="S5217" s="91">
        <v>16685</v>
      </c>
      <c r="T5217" s="91">
        <v>7847.5</v>
      </c>
      <c r="U5217" s="91">
        <f t="shared" si="491"/>
        <v>56692.5</v>
      </c>
      <c r="V5217" s="82" t="str">
        <f t="shared" si="489"/>
        <v>510601505921</v>
      </c>
      <c r="W5217" s="83">
        <f>VLOOKUP(V5217,Factors!$E$6:$H$5950,4,FALSE)</f>
        <v>0.1124</v>
      </c>
      <c r="X5217" t="str">
        <f>VLOOKUP(V5217,Factors!$E$6:$F$5950,2,FALSE)</f>
        <v>3-factor</v>
      </c>
      <c r="Y5217" s="92">
        <f t="shared" si="492"/>
        <v>6372.2370000000001</v>
      </c>
      <c r="Z5217" s="92">
        <f t="shared" si="493"/>
        <v>50320.262999999999</v>
      </c>
      <c r="AA5217" s="92">
        <f t="shared" si="494"/>
        <v>56692.5</v>
      </c>
    </row>
    <row r="5218" spans="1:27" x14ac:dyDescent="0.25">
      <c r="A5218" t="s">
        <v>866</v>
      </c>
      <c r="B5218" t="s">
        <v>1026</v>
      </c>
      <c r="C5218" t="s">
        <v>1027</v>
      </c>
      <c r="D5218" t="s">
        <v>867</v>
      </c>
      <c r="E5218" t="s">
        <v>868</v>
      </c>
      <c r="F5218" t="str">
        <f t="shared" si="490"/>
        <v>1505</v>
      </c>
      <c r="G5218" t="s">
        <v>144</v>
      </c>
      <c r="H5218" t="s">
        <v>145</v>
      </c>
      <c r="I5218" s="91">
        <v>35.24</v>
      </c>
      <c r="J5218" s="91">
        <v>70</v>
      </c>
      <c r="K5218" s="91">
        <v>82.9</v>
      </c>
      <c r="L5218" s="91"/>
      <c r="M5218" s="91">
        <v>220.46</v>
      </c>
      <c r="N5218" s="91">
        <v>90.35</v>
      </c>
      <c r="O5218" s="91">
        <v>23.5</v>
      </c>
      <c r="P5218" s="91">
        <v>64.849999999999994</v>
      </c>
      <c r="Q5218" s="91">
        <v>420.58</v>
      </c>
      <c r="R5218" s="91">
        <v>25</v>
      </c>
      <c r="S5218" s="91">
        <v>96.8</v>
      </c>
      <c r="T5218" s="91"/>
      <c r="U5218" s="91">
        <f t="shared" si="491"/>
        <v>1129.68</v>
      </c>
      <c r="V5218" s="82" t="str">
        <f t="shared" si="489"/>
        <v>510601505921</v>
      </c>
      <c r="W5218" s="83">
        <f>VLOOKUP(V5218,Factors!$E$6:$H$5950,4,FALSE)</f>
        <v>0.1124</v>
      </c>
      <c r="X5218" t="str">
        <f>VLOOKUP(V5218,Factors!$E$6:$F$5950,2,FALSE)</f>
        <v>3-factor</v>
      </c>
      <c r="Y5218" s="92">
        <f t="shared" si="492"/>
        <v>126.976032</v>
      </c>
      <c r="Z5218" s="92">
        <f t="shared" si="493"/>
        <v>1002.703968</v>
      </c>
      <c r="AA5218" s="92">
        <f t="shared" si="494"/>
        <v>1129.68</v>
      </c>
    </row>
    <row r="5219" spans="1:27" x14ac:dyDescent="0.25">
      <c r="A5219" t="s">
        <v>866</v>
      </c>
      <c r="B5219" t="s">
        <v>1026</v>
      </c>
      <c r="C5219" t="s">
        <v>1027</v>
      </c>
      <c r="D5219" t="s">
        <v>867</v>
      </c>
      <c r="E5219" t="s">
        <v>868</v>
      </c>
      <c r="F5219" t="str">
        <f t="shared" si="490"/>
        <v>1505</v>
      </c>
      <c r="G5219" t="s">
        <v>146</v>
      </c>
      <c r="H5219" t="s">
        <v>147</v>
      </c>
      <c r="I5219" s="91"/>
      <c r="J5219" s="91">
        <v>673.8</v>
      </c>
      <c r="K5219" s="91">
        <v>386.1</v>
      </c>
      <c r="L5219" s="91"/>
      <c r="M5219" s="91"/>
      <c r="N5219" s="91">
        <v>3192</v>
      </c>
      <c r="O5219" s="91"/>
      <c r="P5219" s="91">
        <v>1374.08</v>
      </c>
      <c r="Q5219" s="91">
        <v>2898.21</v>
      </c>
      <c r="R5219" s="91">
        <v>189.92</v>
      </c>
      <c r="S5219" s="91"/>
      <c r="T5219" s="91"/>
      <c r="U5219" s="91">
        <f t="shared" si="491"/>
        <v>8714.1099999999988</v>
      </c>
      <c r="V5219" s="82" t="str">
        <f t="shared" si="489"/>
        <v>510601505921</v>
      </c>
      <c r="W5219" s="83">
        <f>VLOOKUP(V5219,Factors!$E$6:$H$5950,4,FALSE)</f>
        <v>0.1124</v>
      </c>
      <c r="X5219" t="str">
        <f>VLOOKUP(V5219,Factors!$E$6:$F$5950,2,FALSE)</f>
        <v>3-factor</v>
      </c>
      <c r="Y5219" s="92">
        <f t="shared" si="492"/>
        <v>979.46596399999987</v>
      </c>
      <c r="Z5219" s="92">
        <f t="shared" si="493"/>
        <v>7734.6440359999988</v>
      </c>
      <c r="AA5219" s="92">
        <f t="shared" si="494"/>
        <v>8714.1099999999988</v>
      </c>
    </row>
    <row r="5220" spans="1:27" x14ac:dyDescent="0.25">
      <c r="A5220" t="s">
        <v>866</v>
      </c>
      <c r="B5220" t="s">
        <v>1026</v>
      </c>
      <c r="C5220" t="s">
        <v>1027</v>
      </c>
      <c r="D5220" t="s">
        <v>867</v>
      </c>
      <c r="E5220" t="s">
        <v>868</v>
      </c>
      <c r="F5220" t="str">
        <f t="shared" si="490"/>
        <v>1505</v>
      </c>
      <c r="G5220" t="s">
        <v>148</v>
      </c>
      <c r="H5220" t="s">
        <v>149</v>
      </c>
      <c r="I5220" s="91"/>
      <c r="J5220" s="91">
        <v>133.30000000000001</v>
      </c>
      <c r="K5220" s="91">
        <v>185.37</v>
      </c>
      <c r="L5220" s="91"/>
      <c r="M5220" s="91"/>
      <c r="N5220" s="91"/>
      <c r="O5220" s="91"/>
      <c r="P5220" s="91">
        <v>424.9</v>
      </c>
      <c r="Q5220" s="91"/>
      <c r="R5220" s="91"/>
      <c r="S5220" s="91"/>
      <c r="T5220" s="91"/>
      <c r="U5220" s="91">
        <f t="shared" si="491"/>
        <v>743.56999999999994</v>
      </c>
      <c r="V5220" s="82" t="str">
        <f t="shared" si="489"/>
        <v>510601505921</v>
      </c>
      <c r="W5220" s="83">
        <f>VLOOKUP(V5220,Factors!$E$6:$H$5950,4,FALSE)</f>
        <v>0.1124</v>
      </c>
      <c r="X5220" t="str">
        <f>VLOOKUP(V5220,Factors!$E$6:$F$5950,2,FALSE)</f>
        <v>3-factor</v>
      </c>
      <c r="Y5220" s="92">
        <f t="shared" si="492"/>
        <v>83.577267999999989</v>
      </c>
      <c r="Z5220" s="92">
        <f t="shared" si="493"/>
        <v>659.99273199999993</v>
      </c>
      <c r="AA5220" s="92">
        <f t="shared" si="494"/>
        <v>743.56999999999994</v>
      </c>
    </row>
    <row r="5221" spans="1:27" x14ac:dyDescent="0.25">
      <c r="A5221" t="s">
        <v>866</v>
      </c>
      <c r="B5221" t="s">
        <v>1026</v>
      </c>
      <c r="C5221" t="s">
        <v>1027</v>
      </c>
      <c r="D5221" t="s">
        <v>867</v>
      </c>
      <c r="E5221" t="s">
        <v>868</v>
      </c>
      <c r="F5221" t="str">
        <f t="shared" si="490"/>
        <v>1505</v>
      </c>
      <c r="G5221" t="s">
        <v>150</v>
      </c>
      <c r="H5221" t="s">
        <v>151</v>
      </c>
      <c r="I5221" s="91"/>
      <c r="J5221" s="91"/>
      <c r="K5221" s="91"/>
      <c r="L5221" s="91"/>
      <c r="M5221" s="91">
        <v>10</v>
      </c>
      <c r="N5221" s="91"/>
      <c r="O5221" s="91"/>
      <c r="P5221" s="91"/>
      <c r="Q5221" s="91"/>
      <c r="R5221" s="91"/>
      <c r="S5221" s="91">
        <v>1033.93</v>
      </c>
      <c r="T5221" s="91">
        <v>500</v>
      </c>
      <c r="U5221" s="91">
        <f t="shared" si="491"/>
        <v>1543.93</v>
      </c>
      <c r="V5221" s="82" t="str">
        <f t="shared" si="489"/>
        <v>510601505921</v>
      </c>
      <c r="W5221" s="83">
        <f>VLOOKUP(V5221,Factors!$E$6:$H$5950,4,FALSE)</f>
        <v>0.1124</v>
      </c>
      <c r="X5221" t="str">
        <f>VLOOKUP(V5221,Factors!$E$6:$F$5950,2,FALSE)</f>
        <v>3-factor</v>
      </c>
      <c r="Y5221" s="92">
        <f t="shared" si="492"/>
        <v>173.53773200000001</v>
      </c>
      <c r="Z5221" s="92">
        <f t="shared" si="493"/>
        <v>1370.3922680000001</v>
      </c>
      <c r="AA5221" s="92">
        <f t="shared" si="494"/>
        <v>1543.93</v>
      </c>
    </row>
    <row r="5222" spans="1:27" x14ac:dyDescent="0.25">
      <c r="A5222" t="s">
        <v>866</v>
      </c>
      <c r="B5222" t="s">
        <v>1026</v>
      </c>
      <c r="C5222" t="s">
        <v>1027</v>
      </c>
      <c r="D5222" t="s">
        <v>867</v>
      </c>
      <c r="E5222" t="s">
        <v>868</v>
      </c>
      <c r="F5222" t="str">
        <f t="shared" si="490"/>
        <v>1505</v>
      </c>
      <c r="G5222" t="s">
        <v>152</v>
      </c>
      <c r="H5222" t="s">
        <v>153</v>
      </c>
      <c r="I5222" s="91"/>
      <c r="J5222" s="91"/>
      <c r="K5222" s="91"/>
      <c r="L5222" s="91"/>
      <c r="M5222" s="91"/>
      <c r="N5222" s="91"/>
      <c r="O5222" s="91"/>
      <c r="P5222" s="91"/>
      <c r="Q5222" s="91"/>
      <c r="R5222" s="91"/>
      <c r="S5222" s="91"/>
      <c r="T5222" s="91">
        <v>218.7</v>
      </c>
      <c r="U5222" s="91">
        <f t="shared" si="491"/>
        <v>218.7</v>
      </c>
      <c r="V5222" s="82" t="str">
        <f t="shared" si="489"/>
        <v>510601505921</v>
      </c>
      <c r="W5222" s="83">
        <f>VLOOKUP(V5222,Factors!$E$6:$H$5950,4,FALSE)</f>
        <v>0.1124</v>
      </c>
      <c r="X5222" t="str">
        <f>VLOOKUP(V5222,Factors!$E$6:$F$5950,2,FALSE)</f>
        <v>3-factor</v>
      </c>
      <c r="Y5222" s="92">
        <f t="shared" si="492"/>
        <v>24.581879999999998</v>
      </c>
      <c r="Z5222" s="92">
        <f t="shared" si="493"/>
        <v>194.11811999999998</v>
      </c>
      <c r="AA5222" s="92">
        <f t="shared" si="494"/>
        <v>218.7</v>
      </c>
    </row>
    <row r="5223" spans="1:27" x14ac:dyDescent="0.25">
      <c r="A5223" t="s">
        <v>866</v>
      </c>
      <c r="B5223" t="s">
        <v>1026</v>
      </c>
      <c r="C5223" t="s">
        <v>1027</v>
      </c>
      <c r="D5223" t="s">
        <v>867</v>
      </c>
      <c r="E5223" t="s">
        <v>868</v>
      </c>
      <c r="F5223" t="str">
        <f t="shared" si="490"/>
        <v>1505</v>
      </c>
      <c r="G5223" t="s">
        <v>166</v>
      </c>
      <c r="H5223" t="s">
        <v>167</v>
      </c>
      <c r="I5223" s="91">
        <v>-80929.2</v>
      </c>
      <c r="J5223" s="91">
        <v>-69801.8</v>
      </c>
      <c r="K5223" s="91">
        <v>-56548.24</v>
      </c>
      <c r="L5223" s="91">
        <v>-63195.5</v>
      </c>
      <c r="M5223" s="91">
        <v>-63176.53</v>
      </c>
      <c r="N5223" s="91">
        <v>-59054.55</v>
      </c>
      <c r="O5223" s="91">
        <v>-39826.559999999998</v>
      </c>
      <c r="P5223" s="91">
        <v>-81960.38</v>
      </c>
      <c r="Q5223" s="91">
        <v>-79602.22</v>
      </c>
      <c r="R5223" s="91">
        <v>-75075.48</v>
      </c>
      <c r="S5223" s="91">
        <v>-74322.38</v>
      </c>
      <c r="T5223" s="91">
        <v>-58410.86</v>
      </c>
      <c r="U5223" s="91">
        <f t="shared" si="491"/>
        <v>-801903.7</v>
      </c>
      <c r="V5223" s="82" t="str">
        <f t="shared" si="489"/>
        <v>510601505921</v>
      </c>
      <c r="W5223" s="83">
        <f>VLOOKUP(V5223,Factors!$E$6:$H$5950,4,FALSE)</f>
        <v>0.1124</v>
      </c>
      <c r="X5223" t="str">
        <f>VLOOKUP(V5223,Factors!$E$6:$F$5950,2,FALSE)</f>
        <v>3-factor</v>
      </c>
      <c r="Y5223" s="92">
        <f t="shared" si="492"/>
        <v>-90133.975879999998</v>
      </c>
      <c r="Z5223" s="92">
        <f t="shared" si="493"/>
        <v>-711769.72411999991</v>
      </c>
      <c r="AA5223" s="92">
        <f t="shared" si="494"/>
        <v>-801903.7</v>
      </c>
    </row>
    <row r="5224" spans="1:27" x14ac:dyDescent="0.25">
      <c r="A5224" t="s">
        <v>866</v>
      </c>
      <c r="B5224" t="s">
        <v>1026</v>
      </c>
      <c r="C5224" t="s">
        <v>1027</v>
      </c>
      <c r="D5224" t="s">
        <v>895</v>
      </c>
      <c r="E5224" t="s">
        <v>896</v>
      </c>
      <c r="F5224" t="str">
        <f t="shared" si="490"/>
        <v>1591</v>
      </c>
      <c r="G5224" t="s">
        <v>138</v>
      </c>
      <c r="H5224" t="s">
        <v>139</v>
      </c>
      <c r="I5224" s="91"/>
      <c r="J5224" s="91"/>
      <c r="K5224" s="91"/>
      <c r="L5224" s="91"/>
      <c r="M5224" s="91"/>
      <c r="N5224" s="91"/>
      <c r="O5224" s="91"/>
      <c r="P5224" s="91"/>
      <c r="Q5224" s="91"/>
      <c r="R5224" s="91"/>
      <c r="S5224" s="91">
        <v>133</v>
      </c>
      <c r="T5224" s="91"/>
      <c r="U5224" s="91">
        <f t="shared" si="491"/>
        <v>133</v>
      </c>
      <c r="V5224" s="82" t="str">
        <f t="shared" si="489"/>
        <v>510601591921</v>
      </c>
      <c r="W5224" s="83">
        <f>VLOOKUP(V5224,Factors!$E$6:$H$5950,4,FALSE)</f>
        <v>0.1124</v>
      </c>
      <c r="X5224" t="str">
        <f>VLOOKUP(V5224,Factors!$E$6:$F$5950,2,FALSE)</f>
        <v>3-Factor</v>
      </c>
      <c r="Y5224" s="92">
        <f t="shared" si="492"/>
        <v>14.949199999999999</v>
      </c>
      <c r="Z5224" s="92">
        <f t="shared" si="493"/>
        <v>118.0508</v>
      </c>
      <c r="AA5224" s="92">
        <f t="shared" si="494"/>
        <v>133</v>
      </c>
    </row>
    <row r="5225" spans="1:27" x14ac:dyDescent="0.25">
      <c r="A5225" t="s">
        <v>866</v>
      </c>
      <c r="B5225" t="s">
        <v>477</v>
      </c>
      <c r="C5225" t="s">
        <v>478</v>
      </c>
      <c r="D5225" t="s">
        <v>867</v>
      </c>
      <c r="E5225" t="s">
        <v>868</v>
      </c>
      <c r="F5225" t="str">
        <f t="shared" si="490"/>
        <v>1505</v>
      </c>
      <c r="G5225" t="s">
        <v>110</v>
      </c>
      <c r="H5225" t="s">
        <v>111</v>
      </c>
      <c r="I5225" s="91">
        <v>25331</v>
      </c>
      <c r="J5225" s="91">
        <v>30641.09</v>
      </c>
      <c r="K5225" s="91">
        <v>31682.22</v>
      </c>
      <c r="L5225" s="91">
        <v>37583.71</v>
      </c>
      <c r="M5225" s="91">
        <v>41951.32</v>
      </c>
      <c r="N5225" s="91">
        <v>22029.45</v>
      </c>
      <c r="O5225" s="91">
        <v>24893.71</v>
      </c>
      <c r="P5225" s="91">
        <v>30870.639999999999</v>
      </c>
      <c r="Q5225" s="91">
        <v>29875.439999999999</v>
      </c>
      <c r="R5225" s="91">
        <v>30959.53</v>
      </c>
      <c r="S5225" s="91">
        <v>27078.5</v>
      </c>
      <c r="T5225" s="91">
        <v>23027.27</v>
      </c>
      <c r="U5225" s="91">
        <f t="shared" si="491"/>
        <v>355923.88</v>
      </c>
      <c r="V5225" s="82" t="str">
        <f t="shared" si="489"/>
        <v>520101505921</v>
      </c>
      <c r="W5225" s="83">
        <f>VLOOKUP(V5225,Factors!$E$6:$H$5950,4,FALSE)</f>
        <v>0.1124</v>
      </c>
      <c r="X5225" t="str">
        <f>VLOOKUP(V5225,Factors!$E$6:$F$5950,2,FALSE)</f>
        <v>3-factor</v>
      </c>
      <c r="Y5225" s="92">
        <f t="shared" si="492"/>
        <v>40005.844111999999</v>
      </c>
      <c r="Z5225" s="92">
        <f t="shared" si="493"/>
        <v>315918.03588799998</v>
      </c>
      <c r="AA5225" s="92">
        <f t="shared" si="494"/>
        <v>355923.88</v>
      </c>
    </row>
    <row r="5226" spans="1:27" x14ac:dyDescent="0.25">
      <c r="A5226" t="s">
        <v>866</v>
      </c>
      <c r="B5226" t="s">
        <v>477</v>
      </c>
      <c r="C5226" t="s">
        <v>478</v>
      </c>
      <c r="D5226" t="s">
        <v>867</v>
      </c>
      <c r="E5226" t="s">
        <v>868</v>
      </c>
      <c r="F5226" t="str">
        <f t="shared" si="490"/>
        <v>1505</v>
      </c>
      <c r="G5226" t="s">
        <v>112</v>
      </c>
      <c r="H5226" t="s">
        <v>113</v>
      </c>
      <c r="I5226" s="91"/>
      <c r="J5226" s="91"/>
      <c r="K5226" s="91"/>
      <c r="L5226" s="91">
        <v>-1300</v>
      </c>
      <c r="M5226" s="91">
        <v>1083.33</v>
      </c>
      <c r="N5226" s="91">
        <v>-5416.67</v>
      </c>
      <c r="O5226" s="91">
        <v>1083.33</v>
      </c>
      <c r="P5226" s="91">
        <v>1083.33</v>
      </c>
      <c r="Q5226" s="91">
        <v>1083.33</v>
      </c>
      <c r="R5226" s="91">
        <v>1083.33</v>
      </c>
      <c r="S5226" s="91">
        <v>1083.33</v>
      </c>
      <c r="T5226" s="91">
        <v>1083.33</v>
      </c>
      <c r="U5226" s="91">
        <f t="shared" si="491"/>
        <v>866.63999999999942</v>
      </c>
      <c r="V5226" s="82" t="str">
        <f t="shared" si="489"/>
        <v>520101505921</v>
      </c>
      <c r="W5226" s="83">
        <f>VLOOKUP(V5226,Factors!$E$6:$H$5950,4,FALSE)</f>
        <v>0.1124</v>
      </c>
      <c r="X5226" t="str">
        <f>VLOOKUP(V5226,Factors!$E$6:$F$5950,2,FALSE)</f>
        <v>3-factor</v>
      </c>
      <c r="Y5226" s="92">
        <f t="shared" si="492"/>
        <v>97.41033599999993</v>
      </c>
      <c r="Z5226" s="92">
        <f t="shared" si="493"/>
        <v>769.2296639999995</v>
      </c>
      <c r="AA5226" s="92">
        <f t="shared" si="494"/>
        <v>866.63999999999942</v>
      </c>
    </row>
    <row r="5227" spans="1:27" x14ac:dyDescent="0.25">
      <c r="A5227" t="s">
        <v>866</v>
      </c>
      <c r="B5227" t="s">
        <v>477</v>
      </c>
      <c r="C5227" t="s">
        <v>478</v>
      </c>
      <c r="D5227" t="s">
        <v>867</v>
      </c>
      <c r="E5227" t="s">
        <v>868</v>
      </c>
      <c r="F5227" t="str">
        <f t="shared" si="490"/>
        <v>1505</v>
      </c>
      <c r="G5227" t="s">
        <v>88</v>
      </c>
      <c r="H5227" t="s">
        <v>89</v>
      </c>
      <c r="I5227" s="91">
        <v>4127.3999999999996</v>
      </c>
      <c r="J5227" s="91">
        <v>4127.38</v>
      </c>
      <c r="K5227" s="91">
        <v>4235.05</v>
      </c>
      <c r="L5227" s="91">
        <v>5104.9799999999996</v>
      </c>
      <c r="M5227" s="91">
        <v>5974.91</v>
      </c>
      <c r="N5227" s="91">
        <v>2931.15</v>
      </c>
      <c r="O5227" s="91">
        <v>4236.0600000000004</v>
      </c>
      <c r="P5227" s="91">
        <v>4236.03</v>
      </c>
      <c r="Q5227" s="91">
        <v>4236.05</v>
      </c>
      <c r="R5227" s="91">
        <v>4236.04</v>
      </c>
      <c r="S5227" s="91">
        <v>4236.05</v>
      </c>
      <c r="T5227" s="91">
        <v>4236.1099999999997</v>
      </c>
      <c r="U5227" s="91">
        <f t="shared" si="491"/>
        <v>51917.210000000006</v>
      </c>
      <c r="V5227" s="82" t="str">
        <f t="shared" si="489"/>
        <v>520101505921</v>
      </c>
      <c r="W5227" s="83">
        <f>VLOOKUP(V5227,Factors!$E$6:$H$5950,4,FALSE)</f>
        <v>0.1124</v>
      </c>
      <c r="X5227" t="str">
        <f>VLOOKUP(V5227,Factors!$E$6:$F$5950,2,FALSE)</f>
        <v>3-factor</v>
      </c>
      <c r="Y5227" s="92">
        <f t="shared" si="492"/>
        <v>5835.4944040000009</v>
      </c>
      <c r="Z5227" s="92">
        <f t="shared" si="493"/>
        <v>46081.715596000009</v>
      </c>
      <c r="AA5227" s="92">
        <f t="shared" si="494"/>
        <v>51917.210000000006</v>
      </c>
    </row>
    <row r="5228" spans="1:27" x14ac:dyDescent="0.25">
      <c r="A5228" t="s">
        <v>866</v>
      </c>
      <c r="B5228" t="s">
        <v>477</v>
      </c>
      <c r="C5228" t="s">
        <v>478</v>
      </c>
      <c r="D5228" t="s">
        <v>867</v>
      </c>
      <c r="E5228" t="s">
        <v>868</v>
      </c>
      <c r="F5228" t="str">
        <f t="shared" si="490"/>
        <v>1505</v>
      </c>
      <c r="G5228" t="s">
        <v>90</v>
      </c>
      <c r="H5228" t="s">
        <v>91</v>
      </c>
      <c r="I5228" s="91">
        <v>16034.46</v>
      </c>
      <c r="J5228" s="91">
        <v>16034.42</v>
      </c>
      <c r="K5228" s="91">
        <v>16452.77</v>
      </c>
      <c r="L5228" s="91">
        <v>19832.41</v>
      </c>
      <c r="M5228" s="91">
        <v>23320.39</v>
      </c>
      <c r="N5228" s="91">
        <v>11495.53</v>
      </c>
      <c r="O5228" s="91">
        <v>16565.04</v>
      </c>
      <c r="P5228" s="91">
        <v>16564.98</v>
      </c>
      <c r="Q5228" s="91">
        <v>16564.990000000002</v>
      </c>
      <c r="R5228" s="91">
        <v>16564.990000000002</v>
      </c>
      <c r="S5228" s="91">
        <v>16564.990000000002</v>
      </c>
      <c r="T5228" s="91">
        <v>16564.98</v>
      </c>
      <c r="U5228" s="91">
        <f t="shared" si="491"/>
        <v>202559.94999999998</v>
      </c>
      <c r="V5228" s="82" t="str">
        <f t="shared" si="489"/>
        <v>520101505921</v>
      </c>
      <c r="W5228" s="83">
        <f>VLOOKUP(V5228,Factors!$E$6:$H$5950,4,FALSE)</f>
        <v>0.1124</v>
      </c>
      <c r="X5228" t="str">
        <f>VLOOKUP(V5228,Factors!$E$6:$F$5950,2,FALSE)</f>
        <v>3-factor</v>
      </c>
      <c r="Y5228" s="92">
        <f t="shared" si="492"/>
        <v>22767.738379999999</v>
      </c>
      <c r="Z5228" s="92">
        <f t="shared" si="493"/>
        <v>179792.21161999999</v>
      </c>
      <c r="AA5228" s="92">
        <f t="shared" si="494"/>
        <v>202559.94999999998</v>
      </c>
    </row>
    <row r="5229" spans="1:27" x14ac:dyDescent="0.25">
      <c r="A5229" t="s">
        <v>866</v>
      </c>
      <c r="B5229" t="s">
        <v>477</v>
      </c>
      <c r="C5229" t="s">
        <v>478</v>
      </c>
      <c r="D5229" t="s">
        <v>867</v>
      </c>
      <c r="E5229" t="s">
        <v>868</v>
      </c>
      <c r="F5229" t="str">
        <f t="shared" si="490"/>
        <v>1505</v>
      </c>
      <c r="G5229" t="s">
        <v>118</v>
      </c>
      <c r="H5229" t="s">
        <v>119</v>
      </c>
      <c r="I5229" s="91"/>
      <c r="J5229" s="91"/>
      <c r="K5229" s="91">
        <v>400</v>
      </c>
      <c r="L5229" s="91"/>
      <c r="M5229" s="91">
        <v>220</v>
      </c>
      <c r="N5229" s="91"/>
      <c r="O5229" s="91"/>
      <c r="P5229" s="91"/>
      <c r="Q5229" s="91"/>
      <c r="R5229" s="91">
        <v>12.24</v>
      </c>
      <c r="S5229" s="91"/>
      <c r="T5229" s="91"/>
      <c r="U5229" s="91">
        <f t="shared" si="491"/>
        <v>632.24</v>
      </c>
      <c r="V5229" s="82" t="str">
        <f t="shared" si="489"/>
        <v>520101505921</v>
      </c>
      <c r="W5229" s="83">
        <f>VLOOKUP(V5229,Factors!$E$6:$H$5950,4,FALSE)</f>
        <v>0.1124</v>
      </c>
      <c r="X5229" t="str">
        <f>VLOOKUP(V5229,Factors!$E$6:$F$5950,2,FALSE)</f>
        <v>3-factor</v>
      </c>
      <c r="Y5229" s="92">
        <f t="shared" si="492"/>
        <v>71.063776000000004</v>
      </c>
      <c r="Z5229" s="92">
        <f t="shared" si="493"/>
        <v>561.17622400000005</v>
      </c>
      <c r="AA5229" s="92">
        <f t="shared" si="494"/>
        <v>632.24</v>
      </c>
    </row>
    <row r="5230" spans="1:27" x14ac:dyDescent="0.25">
      <c r="A5230" t="s">
        <v>866</v>
      </c>
      <c r="B5230" t="s">
        <v>477</v>
      </c>
      <c r="C5230" t="s">
        <v>478</v>
      </c>
      <c r="D5230" t="s">
        <v>867</v>
      </c>
      <c r="E5230" t="s">
        <v>868</v>
      </c>
      <c r="F5230" t="str">
        <f t="shared" si="490"/>
        <v>1505</v>
      </c>
      <c r="G5230" t="s">
        <v>61</v>
      </c>
      <c r="H5230" t="s">
        <v>62</v>
      </c>
      <c r="I5230" s="91">
        <v>229.19</v>
      </c>
      <c r="J5230" s="91"/>
      <c r="K5230" s="91">
        <v>74.959999999999994</v>
      </c>
      <c r="L5230" s="91">
        <v>-39.99</v>
      </c>
      <c r="M5230" s="91"/>
      <c r="N5230" s="91"/>
      <c r="O5230" s="91"/>
      <c r="P5230" s="91"/>
      <c r="Q5230" s="91"/>
      <c r="R5230" s="91"/>
      <c r="S5230" s="91"/>
      <c r="T5230" s="91">
        <v>1592.84</v>
      </c>
      <c r="U5230" s="91">
        <f t="shared" si="491"/>
        <v>1857</v>
      </c>
      <c r="V5230" s="82" t="str">
        <f t="shared" si="489"/>
        <v>520101505921</v>
      </c>
      <c r="W5230" s="83">
        <f>VLOOKUP(V5230,Factors!$E$6:$H$5950,4,FALSE)</f>
        <v>0.1124</v>
      </c>
      <c r="X5230" t="str">
        <f>VLOOKUP(V5230,Factors!$E$6:$F$5950,2,FALSE)</f>
        <v>3-factor</v>
      </c>
      <c r="Y5230" s="92">
        <f t="shared" si="492"/>
        <v>208.7268</v>
      </c>
      <c r="Z5230" s="92">
        <f t="shared" si="493"/>
        <v>1648.2732000000001</v>
      </c>
      <c r="AA5230" s="92">
        <f t="shared" si="494"/>
        <v>1857</v>
      </c>
    </row>
    <row r="5231" spans="1:27" x14ac:dyDescent="0.25">
      <c r="A5231" t="s">
        <v>866</v>
      </c>
      <c r="B5231" t="s">
        <v>477</v>
      </c>
      <c r="C5231" t="s">
        <v>478</v>
      </c>
      <c r="D5231" t="s">
        <v>867</v>
      </c>
      <c r="E5231" t="s">
        <v>868</v>
      </c>
      <c r="F5231" t="str">
        <f t="shared" si="490"/>
        <v>1505</v>
      </c>
      <c r="G5231" t="s">
        <v>92</v>
      </c>
      <c r="H5231" t="s">
        <v>93</v>
      </c>
      <c r="I5231" s="91"/>
      <c r="J5231" s="91"/>
      <c r="K5231" s="91">
        <v>71.78</v>
      </c>
      <c r="L5231" s="91"/>
      <c r="M5231" s="91">
        <v>97.37</v>
      </c>
      <c r="N5231" s="91"/>
      <c r="O5231" s="91"/>
      <c r="P5231" s="91"/>
      <c r="Q5231" s="91"/>
      <c r="R5231" s="91"/>
      <c r="S5231" s="91"/>
      <c r="T5231" s="91"/>
      <c r="U5231" s="91">
        <f t="shared" si="491"/>
        <v>169.15</v>
      </c>
      <c r="V5231" s="82" t="str">
        <f t="shared" si="489"/>
        <v>520101505921</v>
      </c>
      <c r="W5231" s="83">
        <f>VLOOKUP(V5231,Factors!$E$6:$H$5950,4,FALSE)</f>
        <v>0.1124</v>
      </c>
      <c r="X5231" t="str">
        <f>VLOOKUP(V5231,Factors!$E$6:$F$5950,2,FALSE)</f>
        <v>3-factor</v>
      </c>
      <c r="Y5231" s="92">
        <f t="shared" si="492"/>
        <v>19.012460000000001</v>
      </c>
      <c r="Z5231" s="92">
        <f t="shared" si="493"/>
        <v>150.13754</v>
      </c>
      <c r="AA5231" s="92">
        <f t="shared" si="494"/>
        <v>169.15</v>
      </c>
    </row>
    <row r="5232" spans="1:27" x14ac:dyDescent="0.25">
      <c r="A5232" t="s">
        <v>866</v>
      </c>
      <c r="B5232" t="s">
        <v>477</v>
      </c>
      <c r="C5232" t="s">
        <v>478</v>
      </c>
      <c r="D5232" t="s">
        <v>867</v>
      </c>
      <c r="E5232" t="s">
        <v>868</v>
      </c>
      <c r="F5232" t="str">
        <f t="shared" si="490"/>
        <v>1505</v>
      </c>
      <c r="G5232" t="s">
        <v>120</v>
      </c>
      <c r="H5232" t="s">
        <v>121</v>
      </c>
      <c r="I5232" s="91">
        <v>-50.12</v>
      </c>
      <c r="J5232" s="91">
        <v>306.82</v>
      </c>
      <c r="K5232" s="91">
        <v>975.17</v>
      </c>
      <c r="L5232" s="91">
        <v>776.94</v>
      </c>
      <c r="M5232" s="91">
        <v>1277.72</v>
      </c>
      <c r="N5232" s="91">
        <v>1273.71</v>
      </c>
      <c r="O5232" s="91">
        <v>106.82</v>
      </c>
      <c r="P5232" s="91">
        <v>363.5</v>
      </c>
      <c r="Q5232" s="91">
        <v>51.76</v>
      </c>
      <c r="R5232" s="91">
        <v>566.24</v>
      </c>
      <c r="S5232" s="91">
        <v>380.96</v>
      </c>
      <c r="T5232" s="91">
        <v>1416.54</v>
      </c>
      <c r="U5232" s="91">
        <f t="shared" si="491"/>
        <v>7446.0599999999995</v>
      </c>
      <c r="V5232" s="82" t="str">
        <f t="shared" si="489"/>
        <v>520101505921</v>
      </c>
      <c r="W5232" s="83">
        <f>VLOOKUP(V5232,Factors!$E$6:$H$5950,4,FALSE)</f>
        <v>0.1124</v>
      </c>
      <c r="X5232" t="str">
        <f>VLOOKUP(V5232,Factors!$E$6:$F$5950,2,FALSE)</f>
        <v>3-factor</v>
      </c>
      <c r="Y5232" s="92">
        <f t="shared" si="492"/>
        <v>836.93714399999999</v>
      </c>
      <c r="Z5232" s="92">
        <f t="shared" si="493"/>
        <v>6609.122856</v>
      </c>
      <c r="AA5232" s="92">
        <f t="shared" si="494"/>
        <v>7446.0599999999995</v>
      </c>
    </row>
    <row r="5233" spans="1:27" x14ac:dyDescent="0.25">
      <c r="A5233" t="s">
        <v>866</v>
      </c>
      <c r="B5233" t="s">
        <v>477</v>
      </c>
      <c r="C5233" t="s">
        <v>478</v>
      </c>
      <c r="D5233" t="s">
        <v>867</v>
      </c>
      <c r="E5233" t="s">
        <v>868</v>
      </c>
      <c r="F5233" t="str">
        <f t="shared" si="490"/>
        <v>1505</v>
      </c>
      <c r="G5233" t="s">
        <v>94</v>
      </c>
      <c r="H5233" t="s">
        <v>95</v>
      </c>
      <c r="I5233" s="91">
        <v>53.82</v>
      </c>
      <c r="J5233" s="91"/>
      <c r="K5233" s="91">
        <v>142.88</v>
      </c>
      <c r="L5233" s="91">
        <v>193.3</v>
      </c>
      <c r="M5233" s="91">
        <v>305.81</v>
      </c>
      <c r="N5233" s="91">
        <v>145.25</v>
      </c>
      <c r="O5233" s="91">
        <v>206.16</v>
      </c>
      <c r="P5233" s="91"/>
      <c r="Q5233" s="91">
        <v>88.84</v>
      </c>
      <c r="R5233" s="91">
        <v>82.73</v>
      </c>
      <c r="S5233" s="91">
        <v>81.349999999999994</v>
      </c>
      <c r="T5233" s="91">
        <v>62</v>
      </c>
      <c r="U5233" s="91">
        <f t="shared" si="491"/>
        <v>1362.1399999999999</v>
      </c>
      <c r="V5233" s="82" t="str">
        <f t="shared" si="489"/>
        <v>520101505921</v>
      </c>
      <c r="W5233" s="83">
        <f>VLOOKUP(V5233,Factors!$E$6:$H$5950,4,FALSE)</f>
        <v>0.1124</v>
      </c>
      <c r="X5233" t="str">
        <f>VLOOKUP(V5233,Factors!$E$6:$F$5950,2,FALSE)</f>
        <v>3-factor</v>
      </c>
      <c r="Y5233" s="92">
        <f t="shared" si="492"/>
        <v>153.104536</v>
      </c>
      <c r="Z5233" s="92">
        <f t="shared" si="493"/>
        <v>1209.0354639999998</v>
      </c>
      <c r="AA5233" s="92">
        <f t="shared" si="494"/>
        <v>1362.1399999999999</v>
      </c>
    </row>
    <row r="5234" spans="1:27" x14ac:dyDescent="0.25">
      <c r="A5234" t="s">
        <v>866</v>
      </c>
      <c r="B5234" t="s">
        <v>477</v>
      </c>
      <c r="C5234" t="s">
        <v>478</v>
      </c>
      <c r="D5234" t="s">
        <v>867</v>
      </c>
      <c r="E5234" t="s">
        <v>868</v>
      </c>
      <c r="F5234" t="str">
        <f t="shared" si="490"/>
        <v>1505</v>
      </c>
      <c r="G5234" t="s">
        <v>361</v>
      </c>
      <c r="H5234" t="s">
        <v>362</v>
      </c>
      <c r="I5234" s="91"/>
      <c r="J5234" s="91"/>
      <c r="K5234" s="91"/>
      <c r="L5234" s="91"/>
      <c r="M5234" s="91"/>
      <c r="N5234" s="91"/>
      <c r="O5234" s="91"/>
      <c r="P5234" s="91"/>
      <c r="Q5234" s="91"/>
      <c r="R5234" s="91">
        <v>147.24</v>
      </c>
      <c r="S5234" s="91"/>
      <c r="T5234" s="91"/>
      <c r="U5234" s="91">
        <f t="shared" si="491"/>
        <v>147.24</v>
      </c>
      <c r="V5234" s="82" t="str">
        <f t="shared" si="489"/>
        <v>520101505921</v>
      </c>
      <c r="W5234" s="83">
        <f>VLOOKUP(V5234,Factors!$E$6:$H$5950,4,FALSE)</f>
        <v>0.1124</v>
      </c>
      <c r="X5234" t="str">
        <f>VLOOKUP(V5234,Factors!$E$6:$F$5950,2,FALSE)</f>
        <v>3-factor</v>
      </c>
      <c r="Y5234" s="92">
        <f t="shared" si="492"/>
        <v>16.549776000000001</v>
      </c>
      <c r="Z5234" s="92">
        <f t="shared" si="493"/>
        <v>130.690224</v>
      </c>
      <c r="AA5234" s="92">
        <f t="shared" si="494"/>
        <v>147.24</v>
      </c>
    </row>
    <row r="5235" spans="1:27" x14ac:dyDescent="0.25">
      <c r="A5235" t="s">
        <v>866</v>
      </c>
      <c r="B5235" t="s">
        <v>477</v>
      </c>
      <c r="C5235" t="s">
        <v>478</v>
      </c>
      <c r="D5235" t="s">
        <v>867</v>
      </c>
      <c r="E5235" t="s">
        <v>868</v>
      </c>
      <c r="F5235" t="str">
        <f t="shared" si="490"/>
        <v>1505</v>
      </c>
      <c r="G5235" t="s">
        <v>122</v>
      </c>
      <c r="H5235" t="s">
        <v>123</v>
      </c>
      <c r="I5235" s="91">
        <v>89427</v>
      </c>
      <c r="J5235" s="91">
        <v>35</v>
      </c>
      <c r="K5235" s="91"/>
      <c r="L5235" s="91"/>
      <c r="M5235" s="91"/>
      <c r="N5235" s="91">
        <v>405.72</v>
      </c>
      <c r="O5235" s="91">
        <v>-3108.71</v>
      </c>
      <c r="P5235" s="91">
        <v>294</v>
      </c>
      <c r="Q5235" s="91"/>
      <c r="R5235" s="91"/>
      <c r="S5235" s="91"/>
      <c r="T5235" s="91">
        <v>1650</v>
      </c>
      <c r="U5235" s="91">
        <f t="shared" si="491"/>
        <v>88703.01</v>
      </c>
      <c r="V5235" s="82" t="str">
        <f t="shared" si="489"/>
        <v>520101505921</v>
      </c>
      <c r="W5235" s="83">
        <f>VLOOKUP(V5235,Factors!$E$6:$H$5950,4,FALSE)</f>
        <v>0.1124</v>
      </c>
      <c r="X5235" t="str">
        <f>VLOOKUP(V5235,Factors!$E$6:$F$5950,2,FALSE)</f>
        <v>3-factor</v>
      </c>
      <c r="Y5235" s="92">
        <f t="shared" si="492"/>
        <v>9970.2183239999995</v>
      </c>
      <c r="Z5235" s="92">
        <f t="shared" si="493"/>
        <v>78732.791675999993</v>
      </c>
      <c r="AA5235" s="92">
        <f t="shared" si="494"/>
        <v>88703.01</v>
      </c>
    </row>
    <row r="5236" spans="1:27" x14ac:dyDescent="0.25">
      <c r="A5236" t="s">
        <v>866</v>
      </c>
      <c r="B5236" t="s">
        <v>477</v>
      </c>
      <c r="C5236" t="s">
        <v>478</v>
      </c>
      <c r="D5236" t="s">
        <v>867</v>
      </c>
      <c r="E5236" t="s">
        <v>868</v>
      </c>
      <c r="F5236" t="str">
        <f t="shared" si="490"/>
        <v>1505</v>
      </c>
      <c r="G5236" t="s">
        <v>44</v>
      </c>
      <c r="H5236" t="s">
        <v>45</v>
      </c>
      <c r="I5236" s="91">
        <v>15.97</v>
      </c>
      <c r="J5236" s="91"/>
      <c r="K5236" s="91">
        <v>16.03</v>
      </c>
      <c r="L5236" s="91">
        <v>16.03</v>
      </c>
      <c r="M5236" s="91">
        <v>40.200000000000003</v>
      </c>
      <c r="N5236" s="91">
        <v>24.23</v>
      </c>
      <c r="O5236" s="91">
        <v>24.51</v>
      </c>
      <c r="P5236" s="91">
        <v>24.51</v>
      </c>
      <c r="Q5236" s="91"/>
      <c r="R5236" s="91">
        <v>49.02</v>
      </c>
      <c r="S5236" s="91">
        <v>24.51</v>
      </c>
      <c r="T5236" s="91">
        <v>24.6</v>
      </c>
      <c r="U5236" s="91">
        <f t="shared" si="491"/>
        <v>259.61</v>
      </c>
      <c r="V5236" s="82" t="str">
        <f t="shared" si="489"/>
        <v>520101505921</v>
      </c>
      <c r="W5236" s="83">
        <f>VLOOKUP(V5236,Factors!$E$6:$H$5950,4,FALSE)</f>
        <v>0.1124</v>
      </c>
      <c r="X5236" t="str">
        <f>VLOOKUP(V5236,Factors!$E$6:$F$5950,2,FALSE)</f>
        <v>3-factor</v>
      </c>
      <c r="Y5236" s="92">
        <f t="shared" si="492"/>
        <v>29.180164000000001</v>
      </c>
      <c r="Z5236" s="92">
        <f t="shared" si="493"/>
        <v>230.42983600000002</v>
      </c>
      <c r="AA5236" s="92">
        <f t="shared" si="494"/>
        <v>259.61</v>
      </c>
    </row>
    <row r="5237" spans="1:27" x14ac:dyDescent="0.25">
      <c r="A5237" t="s">
        <v>866</v>
      </c>
      <c r="B5237" t="s">
        <v>477</v>
      </c>
      <c r="C5237" t="s">
        <v>478</v>
      </c>
      <c r="D5237" t="s">
        <v>867</v>
      </c>
      <c r="E5237" t="s">
        <v>868</v>
      </c>
      <c r="F5237" t="str">
        <f t="shared" si="490"/>
        <v>1505</v>
      </c>
      <c r="G5237" t="s">
        <v>207</v>
      </c>
      <c r="H5237" t="s">
        <v>208</v>
      </c>
      <c r="I5237" s="91"/>
      <c r="J5237" s="91"/>
      <c r="K5237" s="91"/>
      <c r="L5237" s="91"/>
      <c r="M5237" s="91"/>
      <c r="N5237" s="91"/>
      <c r="O5237" s="91"/>
      <c r="P5237" s="91"/>
      <c r="Q5237" s="91"/>
      <c r="R5237" s="91">
        <v>220</v>
      </c>
      <c r="S5237" s="91"/>
      <c r="T5237" s="91"/>
      <c r="U5237" s="91">
        <f t="shared" si="491"/>
        <v>220</v>
      </c>
      <c r="V5237" s="82" t="str">
        <f t="shared" si="489"/>
        <v>520101505921</v>
      </c>
      <c r="W5237" s="83">
        <f>VLOOKUP(V5237,Factors!$E$6:$H$5950,4,FALSE)</f>
        <v>0.1124</v>
      </c>
      <c r="X5237" t="str">
        <f>VLOOKUP(V5237,Factors!$E$6:$F$5950,2,FALSE)</f>
        <v>3-factor</v>
      </c>
      <c r="Y5237" s="92">
        <f t="shared" si="492"/>
        <v>24.728000000000002</v>
      </c>
      <c r="Z5237" s="92">
        <f t="shared" si="493"/>
        <v>195.27199999999999</v>
      </c>
      <c r="AA5237" s="92">
        <f t="shared" si="494"/>
        <v>220</v>
      </c>
    </row>
    <row r="5238" spans="1:27" x14ac:dyDescent="0.25">
      <c r="A5238" t="s">
        <v>866</v>
      </c>
      <c r="B5238" t="s">
        <v>477</v>
      </c>
      <c r="C5238" t="s">
        <v>478</v>
      </c>
      <c r="D5238" t="s">
        <v>867</v>
      </c>
      <c r="E5238" t="s">
        <v>868</v>
      </c>
      <c r="F5238" t="str">
        <f t="shared" si="490"/>
        <v>1505</v>
      </c>
      <c r="G5238" t="s">
        <v>128</v>
      </c>
      <c r="H5238" t="s">
        <v>129</v>
      </c>
      <c r="I5238" s="91"/>
      <c r="J5238" s="91"/>
      <c r="K5238" s="91">
        <v>90</v>
      </c>
      <c r="L5238" s="91"/>
      <c r="M5238" s="91"/>
      <c r="N5238" s="91"/>
      <c r="O5238" s="91"/>
      <c r="P5238" s="91"/>
      <c r="Q5238" s="91">
        <v>-90</v>
      </c>
      <c r="R5238" s="91"/>
      <c r="S5238" s="91"/>
      <c r="T5238" s="91"/>
      <c r="U5238" s="91">
        <f t="shared" si="491"/>
        <v>0</v>
      </c>
      <c r="V5238" s="82" t="str">
        <f t="shared" si="489"/>
        <v>520101505921</v>
      </c>
      <c r="W5238" s="83">
        <f>VLOOKUP(V5238,Factors!$E$6:$H$5950,4,FALSE)</f>
        <v>0.1124</v>
      </c>
      <c r="X5238" t="str">
        <f>VLOOKUP(V5238,Factors!$E$6:$F$5950,2,FALSE)</f>
        <v>3-factor</v>
      </c>
      <c r="Y5238" s="92">
        <f t="shared" si="492"/>
        <v>0</v>
      </c>
      <c r="Z5238" s="92">
        <f t="shared" si="493"/>
        <v>0</v>
      </c>
      <c r="AA5238" s="92">
        <f t="shared" si="494"/>
        <v>0</v>
      </c>
    </row>
    <row r="5239" spans="1:27" x14ac:dyDescent="0.25">
      <c r="A5239" t="s">
        <v>866</v>
      </c>
      <c r="B5239" t="s">
        <v>477</v>
      </c>
      <c r="C5239" t="s">
        <v>478</v>
      </c>
      <c r="D5239" t="s">
        <v>867</v>
      </c>
      <c r="E5239" t="s">
        <v>868</v>
      </c>
      <c r="F5239" t="str">
        <f t="shared" si="490"/>
        <v>1505</v>
      </c>
      <c r="G5239" t="s">
        <v>71</v>
      </c>
      <c r="H5239" t="s">
        <v>72</v>
      </c>
      <c r="I5239" s="91"/>
      <c r="J5239" s="91"/>
      <c r="K5239" s="91"/>
      <c r="L5239" s="91"/>
      <c r="M5239" s="91"/>
      <c r="N5239" s="91"/>
      <c r="O5239" s="91">
        <v>25.77</v>
      </c>
      <c r="P5239" s="91"/>
      <c r="Q5239" s="91"/>
      <c r="R5239" s="91"/>
      <c r="S5239" s="91"/>
      <c r="T5239" s="91">
        <v>49.75</v>
      </c>
      <c r="U5239" s="91">
        <f t="shared" si="491"/>
        <v>75.52</v>
      </c>
      <c r="V5239" s="82" t="str">
        <f t="shared" si="489"/>
        <v>520101505921</v>
      </c>
      <c r="W5239" s="83">
        <f>VLOOKUP(V5239,Factors!$E$6:$H$5950,4,FALSE)</f>
        <v>0.1124</v>
      </c>
      <c r="X5239" t="str">
        <f>VLOOKUP(V5239,Factors!$E$6:$F$5950,2,FALSE)</f>
        <v>3-factor</v>
      </c>
      <c r="Y5239" s="92">
        <f t="shared" si="492"/>
        <v>8.488448</v>
      </c>
      <c r="Z5239" s="92">
        <f t="shared" si="493"/>
        <v>67.031551999999991</v>
      </c>
      <c r="AA5239" s="92">
        <f t="shared" si="494"/>
        <v>75.52</v>
      </c>
    </row>
    <row r="5240" spans="1:27" x14ac:dyDescent="0.25">
      <c r="A5240" t="s">
        <v>866</v>
      </c>
      <c r="B5240" t="s">
        <v>477</v>
      </c>
      <c r="C5240" t="s">
        <v>478</v>
      </c>
      <c r="D5240" t="s">
        <v>867</v>
      </c>
      <c r="E5240" t="s">
        <v>868</v>
      </c>
      <c r="F5240" t="str">
        <f t="shared" si="490"/>
        <v>1505</v>
      </c>
      <c r="G5240" t="s">
        <v>98</v>
      </c>
      <c r="H5240" t="s">
        <v>99</v>
      </c>
      <c r="I5240" s="91">
        <v>16.760000000000002</v>
      </c>
      <c r="J5240" s="91">
        <v>87.49</v>
      </c>
      <c r="K5240" s="91">
        <v>103.54</v>
      </c>
      <c r="L5240" s="91">
        <v>7.35</v>
      </c>
      <c r="M5240" s="91">
        <v>316.42</v>
      </c>
      <c r="N5240" s="91">
        <v>17.36</v>
      </c>
      <c r="O5240" s="91">
        <v>99.73</v>
      </c>
      <c r="P5240" s="91">
        <v>17.04</v>
      </c>
      <c r="Q5240" s="91">
        <v>26.95</v>
      </c>
      <c r="R5240" s="91">
        <v>20.239999999999998</v>
      </c>
      <c r="S5240" s="91">
        <v>9.36</v>
      </c>
      <c r="T5240" s="91">
        <v>22.32</v>
      </c>
      <c r="U5240" s="91">
        <f t="shared" si="491"/>
        <v>744.56000000000017</v>
      </c>
      <c r="V5240" s="82" t="str">
        <f t="shared" si="489"/>
        <v>520101505921</v>
      </c>
      <c r="W5240" s="83">
        <f>VLOOKUP(V5240,Factors!$E$6:$H$5950,4,FALSE)</f>
        <v>0.1124</v>
      </c>
      <c r="X5240" t="str">
        <f>VLOOKUP(V5240,Factors!$E$6:$F$5950,2,FALSE)</f>
        <v>3-factor</v>
      </c>
      <c r="Y5240" s="92">
        <f t="shared" si="492"/>
        <v>83.688544000000022</v>
      </c>
      <c r="Z5240" s="92">
        <f t="shared" si="493"/>
        <v>660.87145600000019</v>
      </c>
      <c r="AA5240" s="92">
        <f t="shared" si="494"/>
        <v>744.56000000000017</v>
      </c>
    </row>
    <row r="5241" spans="1:27" x14ac:dyDescent="0.25">
      <c r="A5241" t="s">
        <v>866</v>
      </c>
      <c r="B5241" t="s">
        <v>477</v>
      </c>
      <c r="C5241" t="s">
        <v>478</v>
      </c>
      <c r="D5241" t="s">
        <v>867</v>
      </c>
      <c r="E5241" t="s">
        <v>868</v>
      </c>
      <c r="F5241" t="str">
        <f t="shared" si="490"/>
        <v>1505</v>
      </c>
      <c r="G5241" t="s">
        <v>412</v>
      </c>
      <c r="H5241" t="s">
        <v>413</v>
      </c>
      <c r="I5241" s="91"/>
      <c r="J5241" s="91"/>
      <c r="K5241" s="91"/>
      <c r="L5241" s="91"/>
      <c r="M5241" s="91"/>
      <c r="N5241" s="91"/>
      <c r="O5241" s="91"/>
      <c r="P5241" s="91"/>
      <c r="Q5241" s="91"/>
      <c r="R5241" s="91">
        <v>80.599999999999994</v>
      </c>
      <c r="S5241" s="91"/>
      <c r="T5241" s="91"/>
      <c r="U5241" s="91">
        <f t="shared" si="491"/>
        <v>80.599999999999994</v>
      </c>
      <c r="V5241" s="82" t="str">
        <f t="shared" si="489"/>
        <v>520101505921</v>
      </c>
      <c r="W5241" s="83">
        <f>VLOOKUP(V5241,Factors!$E$6:$H$5950,4,FALSE)</f>
        <v>0.1124</v>
      </c>
      <c r="X5241" t="str">
        <f>VLOOKUP(V5241,Factors!$E$6:$F$5950,2,FALSE)</f>
        <v>3-factor</v>
      </c>
      <c r="Y5241" s="92">
        <f t="shared" si="492"/>
        <v>9.0594399999999986</v>
      </c>
      <c r="Z5241" s="92">
        <f t="shared" si="493"/>
        <v>71.540559999999999</v>
      </c>
      <c r="AA5241" s="92">
        <f t="shared" si="494"/>
        <v>80.599999999999994</v>
      </c>
    </row>
    <row r="5242" spans="1:27" x14ac:dyDescent="0.25">
      <c r="A5242" t="s">
        <v>866</v>
      </c>
      <c r="B5242" t="s">
        <v>477</v>
      </c>
      <c r="C5242" t="s">
        <v>478</v>
      </c>
      <c r="D5242" t="s">
        <v>867</v>
      </c>
      <c r="E5242" t="s">
        <v>868</v>
      </c>
      <c r="F5242" t="str">
        <f t="shared" si="490"/>
        <v>1505</v>
      </c>
      <c r="G5242" t="s">
        <v>215</v>
      </c>
      <c r="H5242" t="s">
        <v>216</v>
      </c>
      <c r="I5242" s="91"/>
      <c r="J5242" s="91">
        <v>25</v>
      </c>
      <c r="K5242" s="91">
        <v>145.25</v>
      </c>
      <c r="L5242" s="91">
        <v>110</v>
      </c>
      <c r="M5242" s="91"/>
      <c r="N5242" s="91"/>
      <c r="O5242" s="91"/>
      <c r="P5242" s="91">
        <v>262</v>
      </c>
      <c r="Q5242" s="91"/>
      <c r="R5242" s="91">
        <v>95</v>
      </c>
      <c r="S5242" s="91"/>
      <c r="T5242" s="91">
        <v>254</v>
      </c>
      <c r="U5242" s="91">
        <f t="shared" si="491"/>
        <v>891.25</v>
      </c>
      <c r="V5242" s="82" t="str">
        <f t="shared" si="489"/>
        <v>520101505921</v>
      </c>
      <c r="W5242" s="83">
        <f>VLOOKUP(V5242,Factors!$E$6:$H$5950,4,FALSE)</f>
        <v>0.1124</v>
      </c>
      <c r="X5242" t="str">
        <f>VLOOKUP(V5242,Factors!$E$6:$F$5950,2,FALSE)</f>
        <v>3-factor</v>
      </c>
      <c r="Y5242" s="92">
        <f t="shared" si="492"/>
        <v>100.1765</v>
      </c>
      <c r="Z5242" s="92">
        <f t="shared" si="493"/>
        <v>791.07349999999997</v>
      </c>
      <c r="AA5242" s="92">
        <f t="shared" si="494"/>
        <v>891.25</v>
      </c>
    </row>
    <row r="5243" spans="1:27" x14ac:dyDescent="0.25">
      <c r="A5243" t="s">
        <v>866</v>
      </c>
      <c r="B5243" t="s">
        <v>477</v>
      </c>
      <c r="C5243" t="s">
        <v>478</v>
      </c>
      <c r="D5243" t="s">
        <v>867</v>
      </c>
      <c r="E5243" t="s">
        <v>868</v>
      </c>
      <c r="F5243" t="str">
        <f t="shared" si="490"/>
        <v>1505</v>
      </c>
      <c r="G5243" t="s">
        <v>130</v>
      </c>
      <c r="H5243" t="s">
        <v>131</v>
      </c>
      <c r="I5243" s="91">
        <v>61.15</v>
      </c>
      <c r="J5243" s="91"/>
      <c r="K5243" s="91"/>
      <c r="L5243" s="91">
        <v>9.35</v>
      </c>
      <c r="M5243" s="91"/>
      <c r="N5243" s="91"/>
      <c r="O5243" s="91">
        <v>5.99</v>
      </c>
      <c r="P5243" s="91">
        <v>65.89</v>
      </c>
      <c r="Q5243" s="91"/>
      <c r="R5243" s="91"/>
      <c r="S5243" s="91"/>
      <c r="T5243" s="91"/>
      <c r="U5243" s="91">
        <f t="shared" si="491"/>
        <v>142.38</v>
      </c>
      <c r="V5243" s="82" t="str">
        <f t="shared" si="489"/>
        <v>520101505921</v>
      </c>
      <c r="W5243" s="83">
        <f>VLOOKUP(V5243,Factors!$E$6:$H$5950,4,FALSE)</f>
        <v>0.1124</v>
      </c>
      <c r="X5243" t="str">
        <f>VLOOKUP(V5243,Factors!$E$6:$F$5950,2,FALSE)</f>
        <v>3-factor</v>
      </c>
      <c r="Y5243" s="92">
        <f t="shared" si="492"/>
        <v>16.003512000000001</v>
      </c>
      <c r="Z5243" s="92">
        <f t="shared" si="493"/>
        <v>126.37648799999999</v>
      </c>
      <c r="AA5243" s="92">
        <f t="shared" si="494"/>
        <v>142.38</v>
      </c>
    </row>
    <row r="5244" spans="1:27" x14ac:dyDescent="0.25">
      <c r="A5244" t="s">
        <v>866</v>
      </c>
      <c r="B5244" t="s">
        <v>477</v>
      </c>
      <c r="C5244" t="s">
        <v>478</v>
      </c>
      <c r="D5244" t="s">
        <v>867</v>
      </c>
      <c r="E5244" t="s">
        <v>868</v>
      </c>
      <c r="F5244" t="str">
        <f t="shared" si="490"/>
        <v>1505</v>
      </c>
      <c r="G5244" t="s">
        <v>136</v>
      </c>
      <c r="H5244" t="s">
        <v>137</v>
      </c>
      <c r="I5244" s="91">
        <v>34.75</v>
      </c>
      <c r="J5244" s="91">
        <v>83</v>
      </c>
      <c r="K5244" s="91">
        <v>68.75</v>
      </c>
      <c r="L5244" s="91">
        <v>54.5</v>
      </c>
      <c r="M5244" s="91">
        <v>54.75</v>
      </c>
      <c r="N5244" s="91">
        <v>283.85000000000002</v>
      </c>
      <c r="O5244" s="91">
        <v>47.1</v>
      </c>
      <c r="P5244" s="91">
        <v>31</v>
      </c>
      <c r="Q5244" s="91">
        <v>25.5</v>
      </c>
      <c r="R5244" s="91">
        <v>44</v>
      </c>
      <c r="S5244" s="91">
        <v>73.5</v>
      </c>
      <c r="T5244" s="91">
        <v>80.3</v>
      </c>
      <c r="U5244" s="91">
        <f t="shared" si="491"/>
        <v>881</v>
      </c>
      <c r="V5244" s="82" t="str">
        <f t="shared" si="489"/>
        <v>520101505921</v>
      </c>
      <c r="W5244" s="83">
        <f>VLOOKUP(V5244,Factors!$E$6:$H$5950,4,FALSE)</f>
        <v>0.1124</v>
      </c>
      <c r="X5244" t="str">
        <f>VLOOKUP(V5244,Factors!$E$6:$F$5950,2,FALSE)</f>
        <v>3-factor</v>
      </c>
      <c r="Y5244" s="92">
        <f t="shared" si="492"/>
        <v>99.0244</v>
      </c>
      <c r="Z5244" s="92">
        <f t="shared" si="493"/>
        <v>781.97559999999999</v>
      </c>
      <c r="AA5244" s="92">
        <f t="shared" si="494"/>
        <v>881</v>
      </c>
    </row>
    <row r="5245" spans="1:27" x14ac:dyDescent="0.25">
      <c r="A5245" t="s">
        <v>866</v>
      </c>
      <c r="B5245" t="s">
        <v>477</v>
      </c>
      <c r="C5245" t="s">
        <v>478</v>
      </c>
      <c r="D5245" t="s">
        <v>867</v>
      </c>
      <c r="E5245" t="s">
        <v>868</v>
      </c>
      <c r="F5245" t="str">
        <f t="shared" si="490"/>
        <v>1505</v>
      </c>
      <c r="G5245" t="s">
        <v>357</v>
      </c>
      <c r="H5245" t="s">
        <v>358</v>
      </c>
      <c r="I5245" s="91"/>
      <c r="J5245" s="91"/>
      <c r="K5245" s="91"/>
      <c r="L5245" s="91"/>
      <c r="M5245" s="91">
        <v>20</v>
      </c>
      <c r="N5245" s="91"/>
      <c r="O5245" s="91"/>
      <c r="P5245" s="91"/>
      <c r="Q5245" s="91"/>
      <c r="R5245" s="91"/>
      <c r="S5245" s="91"/>
      <c r="T5245" s="91"/>
      <c r="U5245" s="91">
        <f t="shared" si="491"/>
        <v>20</v>
      </c>
      <c r="V5245" s="82" t="str">
        <f t="shared" si="489"/>
        <v>520101505921</v>
      </c>
      <c r="W5245" s="83">
        <f>VLOOKUP(V5245,Factors!$E$6:$H$5950,4,FALSE)</f>
        <v>0.1124</v>
      </c>
      <c r="X5245" t="str">
        <f>VLOOKUP(V5245,Factors!$E$6:$F$5950,2,FALSE)</f>
        <v>3-factor</v>
      </c>
      <c r="Y5245" s="92">
        <f t="shared" si="492"/>
        <v>2.2480000000000002</v>
      </c>
      <c r="Z5245" s="92">
        <f t="shared" si="493"/>
        <v>17.751999999999999</v>
      </c>
      <c r="AA5245" s="92">
        <f t="shared" si="494"/>
        <v>20</v>
      </c>
    </row>
    <row r="5246" spans="1:27" x14ac:dyDescent="0.25">
      <c r="A5246" t="s">
        <v>866</v>
      </c>
      <c r="B5246" t="s">
        <v>477</v>
      </c>
      <c r="C5246" t="s">
        <v>478</v>
      </c>
      <c r="D5246" t="s">
        <v>867</v>
      </c>
      <c r="E5246" t="s">
        <v>868</v>
      </c>
      <c r="F5246" t="str">
        <f t="shared" si="490"/>
        <v>1505</v>
      </c>
      <c r="G5246" t="s">
        <v>239</v>
      </c>
      <c r="H5246" t="s">
        <v>240</v>
      </c>
      <c r="I5246" s="91"/>
      <c r="J5246" s="91"/>
      <c r="K5246" s="91"/>
      <c r="L5246" s="91"/>
      <c r="M5246" s="91"/>
      <c r="N5246" s="91"/>
      <c r="O5246" s="91"/>
      <c r="P5246" s="91"/>
      <c r="Q5246" s="91"/>
      <c r="R5246" s="91">
        <v>39.97</v>
      </c>
      <c r="S5246" s="91"/>
      <c r="T5246" s="91"/>
      <c r="U5246" s="91">
        <f t="shared" si="491"/>
        <v>39.97</v>
      </c>
      <c r="V5246" s="82" t="str">
        <f t="shared" si="489"/>
        <v>520101505921</v>
      </c>
      <c r="W5246" s="83">
        <f>VLOOKUP(V5246,Factors!$E$6:$H$5950,4,FALSE)</f>
        <v>0.1124</v>
      </c>
      <c r="X5246" t="str">
        <f>VLOOKUP(V5246,Factors!$E$6:$F$5950,2,FALSE)</f>
        <v>3-factor</v>
      </c>
      <c r="Y5246" s="92">
        <f t="shared" si="492"/>
        <v>4.4926279999999998</v>
      </c>
      <c r="Z5246" s="92">
        <f t="shared" si="493"/>
        <v>35.477372000000003</v>
      </c>
      <c r="AA5246" s="92">
        <f t="shared" si="494"/>
        <v>39.97</v>
      </c>
    </row>
    <row r="5247" spans="1:27" x14ac:dyDescent="0.25">
      <c r="A5247" t="s">
        <v>866</v>
      </c>
      <c r="B5247" t="s">
        <v>477</v>
      </c>
      <c r="C5247" t="s">
        <v>478</v>
      </c>
      <c r="D5247" t="s">
        <v>867</v>
      </c>
      <c r="E5247" t="s">
        <v>868</v>
      </c>
      <c r="F5247" t="str">
        <f t="shared" si="490"/>
        <v>1505</v>
      </c>
      <c r="G5247" t="s">
        <v>144</v>
      </c>
      <c r="H5247" t="s">
        <v>145</v>
      </c>
      <c r="I5247" s="91">
        <v>337.91</v>
      </c>
      <c r="J5247" s="91">
        <v>1046.1199999999999</v>
      </c>
      <c r="K5247" s="91">
        <v>154.72999999999999</v>
      </c>
      <c r="L5247" s="91">
        <v>297.64999999999998</v>
      </c>
      <c r="M5247" s="91">
        <v>754.75</v>
      </c>
      <c r="N5247" s="91">
        <v>637.75</v>
      </c>
      <c r="O5247" s="91">
        <v>528.46</v>
      </c>
      <c r="P5247" s="91">
        <v>586.17999999999995</v>
      </c>
      <c r="Q5247" s="91">
        <v>679.05</v>
      </c>
      <c r="R5247" s="91">
        <v>253.31</v>
      </c>
      <c r="S5247" s="91">
        <v>429.62</v>
      </c>
      <c r="T5247" s="91">
        <v>160.41</v>
      </c>
      <c r="U5247" s="91">
        <f t="shared" si="491"/>
        <v>5865.9400000000005</v>
      </c>
      <c r="V5247" s="82" t="str">
        <f t="shared" si="489"/>
        <v>520101505921</v>
      </c>
      <c r="W5247" s="83">
        <f>VLOOKUP(V5247,Factors!$E$6:$H$5950,4,FALSE)</f>
        <v>0.1124</v>
      </c>
      <c r="X5247" t="str">
        <f>VLOOKUP(V5247,Factors!$E$6:$F$5950,2,FALSE)</f>
        <v>3-factor</v>
      </c>
      <c r="Y5247" s="92">
        <f t="shared" si="492"/>
        <v>659.33165600000007</v>
      </c>
      <c r="Z5247" s="92">
        <f t="shared" si="493"/>
        <v>5206.6083440000002</v>
      </c>
      <c r="AA5247" s="92">
        <f t="shared" si="494"/>
        <v>5865.9400000000005</v>
      </c>
    </row>
    <row r="5248" spans="1:27" x14ac:dyDescent="0.25">
      <c r="A5248" t="s">
        <v>866</v>
      </c>
      <c r="B5248" t="s">
        <v>477</v>
      </c>
      <c r="C5248" t="s">
        <v>478</v>
      </c>
      <c r="D5248" t="s">
        <v>867</v>
      </c>
      <c r="E5248" t="s">
        <v>868</v>
      </c>
      <c r="F5248" t="str">
        <f t="shared" si="490"/>
        <v>1505</v>
      </c>
      <c r="G5248" t="s">
        <v>217</v>
      </c>
      <c r="H5248" t="s">
        <v>218</v>
      </c>
      <c r="I5248" s="91">
        <v>184.88</v>
      </c>
      <c r="J5248" s="91"/>
      <c r="K5248" s="91">
        <v>323.2</v>
      </c>
      <c r="L5248" s="91"/>
      <c r="M5248" s="91">
        <v>436.83</v>
      </c>
      <c r="N5248" s="91">
        <v>568.19000000000005</v>
      </c>
      <c r="O5248" s="91">
        <v>263.72000000000003</v>
      </c>
      <c r="P5248" s="91"/>
      <c r="Q5248" s="91">
        <v>592.25</v>
      </c>
      <c r="R5248" s="91"/>
      <c r="S5248" s="91">
        <v>111.9</v>
      </c>
      <c r="T5248" s="91"/>
      <c r="U5248" s="91">
        <f t="shared" si="491"/>
        <v>2480.9699999999998</v>
      </c>
      <c r="V5248" s="82" t="str">
        <f t="shared" si="489"/>
        <v>520101505921</v>
      </c>
      <c r="W5248" s="83">
        <f>VLOOKUP(V5248,Factors!$E$6:$H$5950,4,FALSE)</f>
        <v>0.1124</v>
      </c>
      <c r="X5248" t="str">
        <f>VLOOKUP(V5248,Factors!$E$6:$F$5950,2,FALSE)</f>
        <v>3-factor</v>
      </c>
      <c r="Y5248" s="92">
        <f t="shared" si="492"/>
        <v>278.86102799999998</v>
      </c>
      <c r="Z5248" s="92">
        <f t="shared" si="493"/>
        <v>2202.108972</v>
      </c>
      <c r="AA5248" s="92">
        <f t="shared" si="494"/>
        <v>2480.9699999999998</v>
      </c>
    </row>
    <row r="5249" spans="1:27" x14ac:dyDescent="0.25">
      <c r="A5249" t="s">
        <v>866</v>
      </c>
      <c r="B5249" t="s">
        <v>477</v>
      </c>
      <c r="C5249" t="s">
        <v>478</v>
      </c>
      <c r="D5249" t="s">
        <v>867</v>
      </c>
      <c r="E5249" t="s">
        <v>868</v>
      </c>
      <c r="F5249" t="str">
        <f t="shared" si="490"/>
        <v>1505</v>
      </c>
      <c r="G5249" t="s">
        <v>146</v>
      </c>
      <c r="H5249" t="s">
        <v>147</v>
      </c>
      <c r="I5249" s="91">
        <v>2042.35</v>
      </c>
      <c r="J5249" s="91">
        <v>-398</v>
      </c>
      <c r="K5249" s="91"/>
      <c r="L5249" s="91">
        <v>837</v>
      </c>
      <c r="M5249" s="91">
        <v>1631.04</v>
      </c>
      <c r="N5249" s="91"/>
      <c r="O5249" s="91">
        <v>540.9</v>
      </c>
      <c r="P5249" s="91"/>
      <c r="Q5249" s="91">
        <v>850</v>
      </c>
      <c r="R5249" s="91">
        <v>2006.62</v>
      </c>
      <c r="S5249" s="91"/>
      <c r="T5249" s="91"/>
      <c r="U5249" s="91">
        <f t="shared" si="491"/>
        <v>7509.9099999999989</v>
      </c>
      <c r="V5249" s="82" t="str">
        <f t="shared" si="489"/>
        <v>520101505921</v>
      </c>
      <c r="W5249" s="83">
        <f>VLOOKUP(V5249,Factors!$E$6:$H$5950,4,FALSE)</f>
        <v>0.1124</v>
      </c>
      <c r="X5249" t="str">
        <f>VLOOKUP(V5249,Factors!$E$6:$F$5950,2,FALSE)</f>
        <v>3-factor</v>
      </c>
      <c r="Y5249" s="92">
        <f t="shared" si="492"/>
        <v>844.11388399999987</v>
      </c>
      <c r="Z5249" s="92">
        <f t="shared" si="493"/>
        <v>6665.7961159999995</v>
      </c>
      <c r="AA5249" s="92">
        <f t="shared" si="494"/>
        <v>7509.91</v>
      </c>
    </row>
    <row r="5250" spans="1:27" x14ac:dyDescent="0.25">
      <c r="A5250" t="s">
        <v>866</v>
      </c>
      <c r="B5250" t="s">
        <v>477</v>
      </c>
      <c r="C5250" t="s">
        <v>478</v>
      </c>
      <c r="D5250" t="s">
        <v>867</v>
      </c>
      <c r="E5250" t="s">
        <v>868</v>
      </c>
      <c r="F5250" t="str">
        <f t="shared" si="490"/>
        <v>1505</v>
      </c>
      <c r="G5250" t="s">
        <v>148</v>
      </c>
      <c r="H5250" t="s">
        <v>149</v>
      </c>
      <c r="I5250" s="91"/>
      <c r="J5250" s="91"/>
      <c r="K5250" s="91"/>
      <c r="L5250" s="91"/>
      <c r="M5250" s="91">
        <v>179.52</v>
      </c>
      <c r="N5250" s="91">
        <v>456.51</v>
      </c>
      <c r="O5250" s="91">
        <v>106.58</v>
      </c>
      <c r="P5250" s="91">
        <v>784.08</v>
      </c>
      <c r="Q5250" s="91">
        <v>332.91</v>
      </c>
      <c r="R5250" s="91">
        <v>1156.8499999999999</v>
      </c>
      <c r="S5250" s="91"/>
      <c r="T5250" s="91">
        <v>1084.42</v>
      </c>
      <c r="U5250" s="91">
        <f t="shared" si="491"/>
        <v>4100.87</v>
      </c>
      <c r="V5250" s="82" t="str">
        <f t="shared" si="489"/>
        <v>520101505921</v>
      </c>
      <c r="W5250" s="83">
        <f>VLOOKUP(V5250,Factors!$E$6:$H$5950,4,FALSE)</f>
        <v>0.1124</v>
      </c>
      <c r="X5250" t="str">
        <f>VLOOKUP(V5250,Factors!$E$6:$F$5950,2,FALSE)</f>
        <v>3-factor</v>
      </c>
      <c r="Y5250" s="92">
        <f t="shared" si="492"/>
        <v>460.93778800000001</v>
      </c>
      <c r="Z5250" s="92">
        <f t="shared" si="493"/>
        <v>3639.9322119999997</v>
      </c>
      <c r="AA5250" s="92">
        <f t="shared" si="494"/>
        <v>4100.87</v>
      </c>
    </row>
    <row r="5251" spans="1:27" x14ac:dyDescent="0.25">
      <c r="A5251" t="s">
        <v>866</v>
      </c>
      <c r="B5251" t="s">
        <v>477</v>
      </c>
      <c r="C5251" t="s">
        <v>478</v>
      </c>
      <c r="D5251" t="s">
        <v>867</v>
      </c>
      <c r="E5251" t="s">
        <v>868</v>
      </c>
      <c r="F5251" t="str">
        <f t="shared" si="490"/>
        <v>1505</v>
      </c>
      <c r="G5251" t="s">
        <v>150</v>
      </c>
      <c r="H5251" t="s">
        <v>151</v>
      </c>
      <c r="I5251" s="91"/>
      <c r="J5251" s="91"/>
      <c r="K5251" s="91"/>
      <c r="L5251" s="91"/>
      <c r="M5251" s="91">
        <v>30</v>
      </c>
      <c r="N5251" s="91"/>
      <c r="O5251" s="91"/>
      <c r="P5251" s="91"/>
      <c r="Q5251" s="91"/>
      <c r="R5251" s="91"/>
      <c r="S5251" s="91"/>
      <c r="T5251" s="91"/>
      <c r="U5251" s="91">
        <f t="shared" si="491"/>
        <v>30</v>
      </c>
      <c r="V5251" s="82" t="str">
        <f t="shared" si="489"/>
        <v>520101505921</v>
      </c>
      <c r="W5251" s="83">
        <f>VLOOKUP(V5251,Factors!$E$6:$H$5950,4,FALSE)</f>
        <v>0.1124</v>
      </c>
      <c r="X5251" t="str">
        <f>VLOOKUP(V5251,Factors!$E$6:$F$5950,2,FALSE)</f>
        <v>3-factor</v>
      </c>
      <c r="Y5251" s="92">
        <f t="shared" si="492"/>
        <v>3.3719999999999999</v>
      </c>
      <c r="Z5251" s="92">
        <f t="shared" si="493"/>
        <v>26.628</v>
      </c>
      <c r="AA5251" s="92">
        <f t="shared" si="494"/>
        <v>30</v>
      </c>
    </row>
    <row r="5252" spans="1:27" x14ac:dyDescent="0.25">
      <c r="A5252" t="s">
        <v>866</v>
      </c>
      <c r="B5252" t="s">
        <v>477</v>
      </c>
      <c r="C5252" t="s">
        <v>478</v>
      </c>
      <c r="D5252" t="s">
        <v>867</v>
      </c>
      <c r="E5252" t="s">
        <v>868</v>
      </c>
      <c r="F5252" t="str">
        <f t="shared" si="490"/>
        <v>1505</v>
      </c>
      <c r="G5252" t="s">
        <v>180</v>
      </c>
      <c r="H5252" t="s">
        <v>181</v>
      </c>
      <c r="I5252" s="91">
        <v>23634.240000000002</v>
      </c>
      <c r="J5252" s="91">
        <v>21102</v>
      </c>
      <c r="K5252" s="91">
        <v>23960.44</v>
      </c>
      <c r="L5252" s="91">
        <v>23383.08</v>
      </c>
      <c r="M5252" s="91">
        <v>28868</v>
      </c>
      <c r="N5252" s="91">
        <v>28290.639999999999</v>
      </c>
      <c r="O5252" s="91">
        <v>22805.72</v>
      </c>
      <c r="P5252" s="91">
        <v>26096.68</v>
      </c>
      <c r="Q5252" s="91">
        <v>22805.72</v>
      </c>
      <c r="R5252" s="91">
        <v>33486.879999999997</v>
      </c>
      <c r="S5252" s="91">
        <v>27135.919999999998</v>
      </c>
      <c r="T5252" s="91">
        <v>22300.53</v>
      </c>
      <c r="U5252" s="91">
        <f t="shared" si="491"/>
        <v>303869.84999999998</v>
      </c>
      <c r="V5252" s="82" t="str">
        <f t="shared" ref="V5252:V5315" si="495">CONCATENATE(B5252,RIGHT(D5252,4),A5252)</f>
        <v>520101505921</v>
      </c>
      <c r="W5252" s="83">
        <f>VLOOKUP(V5252,Factors!$E$6:$H$5950,4,FALSE)</f>
        <v>0.1124</v>
      </c>
      <c r="X5252" t="str">
        <f>VLOOKUP(V5252,Factors!$E$6:$F$5950,2,FALSE)</f>
        <v>3-factor</v>
      </c>
      <c r="Y5252" s="92">
        <f t="shared" si="492"/>
        <v>34154.971139999994</v>
      </c>
      <c r="Z5252" s="92">
        <f t="shared" si="493"/>
        <v>269714.87886</v>
      </c>
      <c r="AA5252" s="92">
        <f t="shared" si="494"/>
        <v>303869.84999999998</v>
      </c>
    </row>
    <row r="5253" spans="1:27" x14ac:dyDescent="0.25">
      <c r="A5253" t="s">
        <v>866</v>
      </c>
      <c r="B5253" t="s">
        <v>477</v>
      </c>
      <c r="C5253" t="s">
        <v>478</v>
      </c>
      <c r="D5253" t="s">
        <v>867</v>
      </c>
      <c r="E5253" t="s">
        <v>868</v>
      </c>
      <c r="F5253" t="str">
        <f t="shared" ref="F5253:F5316" si="496">RIGHT(D5253,4)</f>
        <v>1505</v>
      </c>
      <c r="G5253" t="s">
        <v>166</v>
      </c>
      <c r="H5253" t="s">
        <v>167</v>
      </c>
      <c r="I5253" s="91"/>
      <c r="J5253" s="91"/>
      <c r="K5253" s="91"/>
      <c r="L5253" s="91"/>
      <c r="M5253" s="91">
        <v>-621.67999999999995</v>
      </c>
      <c r="N5253" s="91"/>
      <c r="O5253" s="91"/>
      <c r="P5253" s="91"/>
      <c r="Q5253" s="91"/>
      <c r="R5253" s="91"/>
      <c r="S5253" s="91"/>
      <c r="T5253" s="91"/>
      <c r="U5253" s="91">
        <f t="shared" ref="U5253:U5316" si="497">SUM(I5253:T5253)</f>
        <v>-621.67999999999995</v>
      </c>
      <c r="V5253" s="82" t="str">
        <f t="shared" si="495"/>
        <v>520101505921</v>
      </c>
      <c r="W5253" s="83">
        <f>VLOOKUP(V5253,Factors!$E$6:$H$5950,4,FALSE)</f>
        <v>0.1124</v>
      </c>
      <c r="X5253" t="str">
        <f>VLOOKUP(V5253,Factors!$E$6:$F$5950,2,FALSE)</f>
        <v>3-factor</v>
      </c>
      <c r="Y5253" s="92">
        <f t="shared" si="492"/>
        <v>-69.876831999999993</v>
      </c>
      <c r="Z5253" s="92">
        <f t="shared" si="493"/>
        <v>-551.80316799999991</v>
      </c>
      <c r="AA5253" s="92">
        <f t="shared" si="494"/>
        <v>-621.67999999999995</v>
      </c>
    </row>
    <row r="5254" spans="1:27" x14ac:dyDescent="0.25">
      <c r="A5254" t="s">
        <v>866</v>
      </c>
      <c r="B5254" t="s">
        <v>477</v>
      </c>
      <c r="C5254" t="s">
        <v>478</v>
      </c>
      <c r="D5254" t="s">
        <v>871</v>
      </c>
      <c r="E5254" t="s">
        <v>872</v>
      </c>
      <c r="F5254" t="str">
        <f t="shared" si="496"/>
        <v>4935</v>
      </c>
      <c r="G5254" t="s">
        <v>120</v>
      </c>
      <c r="H5254" t="s">
        <v>121</v>
      </c>
      <c r="I5254" s="91"/>
      <c r="J5254" s="91"/>
      <c r="K5254" s="91"/>
      <c r="L5254" s="91"/>
      <c r="M5254" s="91"/>
      <c r="N5254" s="91"/>
      <c r="O5254" s="91"/>
      <c r="P5254" s="91">
        <v>263.77999999999997</v>
      </c>
      <c r="Q5254" s="91"/>
      <c r="R5254" s="91"/>
      <c r="S5254" s="91"/>
      <c r="T5254" s="91"/>
      <c r="U5254" s="91">
        <f t="shared" si="497"/>
        <v>263.77999999999997</v>
      </c>
      <c r="V5254" s="82" t="str">
        <f t="shared" si="495"/>
        <v>520104935921</v>
      </c>
      <c r="W5254" s="83">
        <f>VLOOKUP(V5254,Factors!$E$6:$H$5950,4,FALSE)</f>
        <v>0.1124</v>
      </c>
      <c r="X5254" t="str">
        <f>VLOOKUP(V5254,Factors!$E$6:$F$5950,2,FALSE)</f>
        <v>3-factor</v>
      </c>
      <c r="Y5254" s="92">
        <f t="shared" si="492"/>
        <v>29.648871999999997</v>
      </c>
      <c r="Z5254" s="92">
        <f t="shared" si="493"/>
        <v>234.13112799999999</v>
      </c>
      <c r="AA5254" s="92">
        <f t="shared" si="494"/>
        <v>263.77999999999997</v>
      </c>
    </row>
    <row r="5255" spans="1:27" x14ac:dyDescent="0.25">
      <c r="A5255" t="s">
        <v>866</v>
      </c>
      <c r="B5255" t="s">
        <v>1028</v>
      </c>
      <c r="C5255" t="s">
        <v>1029</v>
      </c>
      <c r="D5255" t="s">
        <v>867</v>
      </c>
      <c r="E5255" t="s">
        <v>868</v>
      </c>
      <c r="F5255" t="str">
        <f t="shared" si="496"/>
        <v>1505</v>
      </c>
      <c r="G5255" t="s">
        <v>110</v>
      </c>
      <c r="H5255" t="s">
        <v>111</v>
      </c>
      <c r="I5255" s="91">
        <v>2106.2800000000002</v>
      </c>
      <c r="J5255" s="91">
        <v>1783.09</v>
      </c>
      <c r="K5255" s="91">
        <v>1969.73</v>
      </c>
      <c r="L5255" s="91">
        <v>2052.67</v>
      </c>
      <c r="M5255" s="91">
        <v>2082.04</v>
      </c>
      <c r="N5255" s="91">
        <v>2280.7399999999998</v>
      </c>
      <c r="O5255" s="91">
        <v>1634.53</v>
      </c>
      <c r="P5255" s="91">
        <v>1978.37</v>
      </c>
      <c r="Q5255" s="91">
        <v>2052.6799999999998</v>
      </c>
      <c r="R5255" s="91">
        <v>2090.6799999999998</v>
      </c>
      <c r="S5255" s="91">
        <v>1969.73</v>
      </c>
      <c r="T5255" s="91">
        <v>1637.99</v>
      </c>
      <c r="U5255" s="91">
        <f t="shared" si="497"/>
        <v>23638.530000000002</v>
      </c>
      <c r="V5255" s="82" t="str">
        <f t="shared" si="495"/>
        <v>520201505921</v>
      </c>
      <c r="W5255" s="83">
        <f>VLOOKUP(V5255,Factors!$E$6:$H$5950,4,FALSE)</f>
        <v>0.1124</v>
      </c>
      <c r="X5255" t="str">
        <f>VLOOKUP(V5255,Factors!$E$6:$F$5950,2,FALSE)</f>
        <v>3-factor</v>
      </c>
      <c r="Y5255" s="92">
        <f t="shared" si="492"/>
        <v>2656.9707720000001</v>
      </c>
      <c r="Z5255" s="92">
        <f t="shared" si="493"/>
        <v>20981.559228000002</v>
      </c>
      <c r="AA5255" s="92">
        <f t="shared" si="494"/>
        <v>23638.530000000002</v>
      </c>
    </row>
    <row r="5256" spans="1:27" x14ac:dyDescent="0.25">
      <c r="A5256" t="s">
        <v>866</v>
      </c>
      <c r="B5256" t="s">
        <v>1028</v>
      </c>
      <c r="C5256" t="s">
        <v>1029</v>
      </c>
      <c r="D5256" t="s">
        <v>867</v>
      </c>
      <c r="E5256" t="s">
        <v>868</v>
      </c>
      <c r="F5256" t="str">
        <f t="shared" si="496"/>
        <v>1505</v>
      </c>
      <c r="G5256" t="s">
        <v>112</v>
      </c>
      <c r="H5256" t="s">
        <v>113</v>
      </c>
      <c r="I5256" s="91"/>
      <c r="J5256" s="91"/>
      <c r="K5256" s="91"/>
      <c r="L5256" s="91"/>
      <c r="M5256" s="91"/>
      <c r="N5256" s="91"/>
      <c r="O5256" s="91"/>
      <c r="P5256" s="91"/>
      <c r="Q5256" s="91"/>
      <c r="R5256" s="91">
        <v>222.39</v>
      </c>
      <c r="S5256" s="91"/>
      <c r="T5256" s="91"/>
      <c r="U5256" s="91">
        <f t="shared" si="497"/>
        <v>222.39</v>
      </c>
      <c r="V5256" s="82" t="str">
        <f t="shared" si="495"/>
        <v>520201505921</v>
      </c>
      <c r="W5256" s="83">
        <f>VLOOKUP(V5256,Factors!$E$6:$H$5950,4,FALSE)</f>
        <v>0.1124</v>
      </c>
      <c r="X5256" t="str">
        <f>VLOOKUP(V5256,Factors!$E$6:$F$5950,2,FALSE)</f>
        <v>3-factor</v>
      </c>
      <c r="Y5256" s="92">
        <f t="shared" si="492"/>
        <v>24.996635999999999</v>
      </c>
      <c r="Z5256" s="92">
        <f t="shared" si="493"/>
        <v>197.39336399999999</v>
      </c>
      <c r="AA5256" s="92">
        <f t="shared" si="494"/>
        <v>222.39</v>
      </c>
    </row>
    <row r="5257" spans="1:27" x14ac:dyDescent="0.25">
      <c r="A5257" t="s">
        <v>866</v>
      </c>
      <c r="B5257" t="s">
        <v>1028</v>
      </c>
      <c r="C5257" t="s">
        <v>1029</v>
      </c>
      <c r="D5257" t="s">
        <v>867</v>
      </c>
      <c r="E5257" t="s">
        <v>868</v>
      </c>
      <c r="F5257" t="str">
        <f t="shared" si="496"/>
        <v>1505</v>
      </c>
      <c r="G5257" t="s">
        <v>88</v>
      </c>
      <c r="H5257" t="s">
        <v>89</v>
      </c>
      <c r="I5257" s="91">
        <v>297.22000000000003</v>
      </c>
      <c r="J5257" s="91">
        <v>297.22000000000003</v>
      </c>
      <c r="K5257" s="91">
        <v>307.20999999999998</v>
      </c>
      <c r="L5257" s="91">
        <v>307.22000000000003</v>
      </c>
      <c r="M5257" s="91">
        <v>307.20999999999998</v>
      </c>
      <c r="N5257" s="91">
        <v>307.22000000000003</v>
      </c>
      <c r="O5257" s="91">
        <v>307.20999999999998</v>
      </c>
      <c r="P5257" s="91">
        <v>307.22000000000003</v>
      </c>
      <c r="Q5257" s="91">
        <v>307.22000000000003</v>
      </c>
      <c r="R5257" s="91">
        <v>307.22000000000003</v>
      </c>
      <c r="S5257" s="91">
        <v>307.20999999999998</v>
      </c>
      <c r="T5257" s="91">
        <v>307.22000000000003</v>
      </c>
      <c r="U5257" s="91">
        <f t="shared" si="497"/>
        <v>3666.6000000000013</v>
      </c>
      <c r="V5257" s="82" t="str">
        <f t="shared" si="495"/>
        <v>520201505921</v>
      </c>
      <c r="W5257" s="83">
        <f>VLOOKUP(V5257,Factors!$E$6:$H$5950,4,FALSE)</f>
        <v>0.1124</v>
      </c>
      <c r="X5257" t="str">
        <f>VLOOKUP(V5257,Factors!$E$6:$F$5950,2,FALSE)</f>
        <v>3-factor</v>
      </c>
      <c r="Y5257" s="92">
        <f t="shared" si="492"/>
        <v>412.12584000000015</v>
      </c>
      <c r="Z5257" s="92">
        <f t="shared" si="493"/>
        <v>3254.4741600000011</v>
      </c>
      <c r="AA5257" s="92">
        <f t="shared" si="494"/>
        <v>3666.6000000000013</v>
      </c>
    </row>
    <row r="5258" spans="1:27" x14ac:dyDescent="0.25">
      <c r="A5258" t="s">
        <v>866</v>
      </c>
      <c r="B5258" t="s">
        <v>1028</v>
      </c>
      <c r="C5258" t="s">
        <v>1029</v>
      </c>
      <c r="D5258" t="s">
        <v>867</v>
      </c>
      <c r="E5258" t="s">
        <v>868</v>
      </c>
      <c r="F5258" t="str">
        <f t="shared" si="496"/>
        <v>1505</v>
      </c>
      <c r="G5258" t="s">
        <v>90</v>
      </c>
      <c r="H5258" t="s">
        <v>91</v>
      </c>
      <c r="I5258" s="91">
        <v>1154.71</v>
      </c>
      <c r="J5258" s="91">
        <v>1154.7</v>
      </c>
      <c r="K5258" s="91">
        <v>1193.52</v>
      </c>
      <c r="L5258" s="91">
        <v>1193.52</v>
      </c>
      <c r="M5258" s="91">
        <v>1193.52</v>
      </c>
      <c r="N5258" s="91">
        <v>1193.52</v>
      </c>
      <c r="O5258" s="91">
        <v>1193.51</v>
      </c>
      <c r="P5258" s="91">
        <v>1193.52</v>
      </c>
      <c r="Q5258" s="91">
        <v>1193.52</v>
      </c>
      <c r="R5258" s="91">
        <v>1193.52</v>
      </c>
      <c r="S5258" s="91">
        <v>1193.52</v>
      </c>
      <c r="T5258" s="91">
        <v>1193.52</v>
      </c>
      <c r="U5258" s="91">
        <f t="shared" si="497"/>
        <v>14244.600000000002</v>
      </c>
      <c r="V5258" s="82" t="str">
        <f t="shared" si="495"/>
        <v>520201505921</v>
      </c>
      <c r="W5258" s="83">
        <f>VLOOKUP(V5258,Factors!$E$6:$H$5950,4,FALSE)</f>
        <v>0.1124</v>
      </c>
      <c r="X5258" t="str">
        <f>VLOOKUP(V5258,Factors!$E$6:$F$5950,2,FALSE)</f>
        <v>3-factor</v>
      </c>
      <c r="Y5258" s="92">
        <f t="shared" si="492"/>
        <v>1601.0930400000002</v>
      </c>
      <c r="Z5258" s="92">
        <f t="shared" si="493"/>
        <v>12643.506960000002</v>
      </c>
      <c r="AA5258" s="92">
        <f t="shared" si="494"/>
        <v>14244.600000000002</v>
      </c>
    </row>
    <row r="5259" spans="1:27" x14ac:dyDescent="0.25">
      <c r="A5259" t="s">
        <v>866</v>
      </c>
      <c r="B5259" t="s">
        <v>1028</v>
      </c>
      <c r="C5259" t="s">
        <v>1029</v>
      </c>
      <c r="D5259" t="s">
        <v>867</v>
      </c>
      <c r="E5259" t="s">
        <v>868</v>
      </c>
      <c r="F5259" t="str">
        <f t="shared" si="496"/>
        <v>1505</v>
      </c>
      <c r="G5259" t="s">
        <v>120</v>
      </c>
      <c r="H5259" t="s">
        <v>121</v>
      </c>
      <c r="I5259" s="91"/>
      <c r="J5259" s="91"/>
      <c r="K5259" s="91"/>
      <c r="L5259" s="91"/>
      <c r="M5259" s="91"/>
      <c r="N5259" s="91">
        <v>364</v>
      </c>
      <c r="O5259" s="91"/>
      <c r="P5259" s="91"/>
      <c r="Q5259" s="91"/>
      <c r="R5259" s="91"/>
      <c r="S5259" s="91"/>
      <c r="T5259" s="91"/>
      <c r="U5259" s="91">
        <f t="shared" si="497"/>
        <v>364</v>
      </c>
      <c r="V5259" s="82" t="str">
        <f t="shared" si="495"/>
        <v>520201505921</v>
      </c>
      <c r="W5259" s="83">
        <f>VLOOKUP(V5259,Factors!$E$6:$H$5950,4,FALSE)</f>
        <v>0.1124</v>
      </c>
      <c r="X5259" t="str">
        <f>VLOOKUP(V5259,Factors!$E$6:$F$5950,2,FALSE)</f>
        <v>3-factor</v>
      </c>
      <c r="Y5259" s="92">
        <f t="shared" si="492"/>
        <v>40.913600000000002</v>
      </c>
      <c r="Z5259" s="92">
        <f t="shared" si="493"/>
        <v>323.08640000000003</v>
      </c>
      <c r="AA5259" s="92">
        <f t="shared" si="494"/>
        <v>364</v>
      </c>
    </row>
    <row r="5260" spans="1:27" x14ac:dyDescent="0.25">
      <c r="A5260" t="s">
        <v>866</v>
      </c>
      <c r="B5260" t="s">
        <v>1028</v>
      </c>
      <c r="C5260" t="s">
        <v>1029</v>
      </c>
      <c r="D5260" t="s">
        <v>867</v>
      </c>
      <c r="E5260" t="s">
        <v>868</v>
      </c>
      <c r="F5260" t="str">
        <f t="shared" si="496"/>
        <v>1505</v>
      </c>
      <c r="G5260" t="s">
        <v>122</v>
      </c>
      <c r="H5260" t="s">
        <v>123</v>
      </c>
      <c r="I5260" s="91">
        <v>3511</v>
      </c>
      <c r="J5260" s="91">
        <v>11903</v>
      </c>
      <c r="K5260" s="91">
        <v>6015</v>
      </c>
      <c r="L5260" s="91">
        <v>4156</v>
      </c>
      <c r="M5260" s="91">
        <v>5582</v>
      </c>
      <c r="N5260" s="91">
        <v>755</v>
      </c>
      <c r="O5260" s="91">
        <v>3600</v>
      </c>
      <c r="P5260" s="91">
        <v>1820</v>
      </c>
      <c r="Q5260" s="91">
        <v>595</v>
      </c>
      <c r="R5260" s="91">
        <v>1652</v>
      </c>
      <c r="S5260" s="91">
        <v>5350</v>
      </c>
      <c r="T5260" s="91">
        <v>3041</v>
      </c>
      <c r="U5260" s="91">
        <f t="shared" si="497"/>
        <v>47980</v>
      </c>
      <c r="V5260" s="82" t="str">
        <f t="shared" si="495"/>
        <v>520201505921</v>
      </c>
      <c r="W5260" s="83">
        <f>VLOOKUP(V5260,Factors!$E$6:$H$5950,4,FALSE)</f>
        <v>0.1124</v>
      </c>
      <c r="X5260" t="str">
        <f>VLOOKUP(V5260,Factors!$E$6:$F$5950,2,FALSE)</f>
        <v>3-factor</v>
      </c>
      <c r="Y5260" s="92">
        <f t="shared" si="492"/>
        <v>5392.9520000000002</v>
      </c>
      <c r="Z5260" s="92">
        <f t="shared" si="493"/>
        <v>42587.048000000003</v>
      </c>
      <c r="AA5260" s="92">
        <f t="shared" si="494"/>
        <v>47980</v>
      </c>
    </row>
    <row r="5261" spans="1:27" x14ac:dyDescent="0.25">
      <c r="A5261" t="s">
        <v>866</v>
      </c>
      <c r="B5261" t="s">
        <v>1028</v>
      </c>
      <c r="C5261" t="s">
        <v>1029</v>
      </c>
      <c r="D5261" t="s">
        <v>867</v>
      </c>
      <c r="E5261" t="s">
        <v>868</v>
      </c>
      <c r="F5261" t="str">
        <f t="shared" si="496"/>
        <v>1505</v>
      </c>
      <c r="G5261" t="s">
        <v>71</v>
      </c>
      <c r="H5261" t="s">
        <v>72</v>
      </c>
      <c r="I5261" s="91">
        <v>8.8699999999999992</v>
      </c>
      <c r="J5261" s="91"/>
      <c r="K5261" s="91"/>
      <c r="L5261" s="91"/>
      <c r="M5261" s="91"/>
      <c r="N5261" s="91"/>
      <c r="O5261" s="91"/>
      <c r="P5261" s="91"/>
      <c r="Q5261" s="91"/>
      <c r="R5261" s="91"/>
      <c r="S5261" s="91"/>
      <c r="T5261" s="91"/>
      <c r="U5261" s="91">
        <f t="shared" si="497"/>
        <v>8.8699999999999992</v>
      </c>
      <c r="V5261" s="82" t="str">
        <f t="shared" si="495"/>
        <v>520201505921</v>
      </c>
      <c r="W5261" s="83">
        <f>VLOOKUP(V5261,Factors!$E$6:$H$5950,4,FALSE)</f>
        <v>0.1124</v>
      </c>
      <c r="X5261" t="str">
        <f>VLOOKUP(V5261,Factors!$E$6:$F$5950,2,FALSE)</f>
        <v>3-factor</v>
      </c>
      <c r="Y5261" s="92">
        <f t="shared" si="492"/>
        <v>0.99698799999999987</v>
      </c>
      <c r="Z5261" s="92">
        <f t="shared" si="493"/>
        <v>7.8730119999999992</v>
      </c>
      <c r="AA5261" s="92">
        <f t="shared" si="494"/>
        <v>8.8699999999999992</v>
      </c>
    </row>
    <row r="5262" spans="1:27" x14ac:dyDescent="0.25">
      <c r="A5262" t="s">
        <v>866</v>
      </c>
      <c r="B5262" t="s">
        <v>1028</v>
      </c>
      <c r="C5262" t="s">
        <v>1029</v>
      </c>
      <c r="D5262" t="s">
        <v>867</v>
      </c>
      <c r="E5262" t="s">
        <v>868</v>
      </c>
      <c r="F5262" t="str">
        <f t="shared" si="496"/>
        <v>1505</v>
      </c>
      <c r="G5262" t="s">
        <v>98</v>
      </c>
      <c r="H5262" t="s">
        <v>99</v>
      </c>
      <c r="I5262" s="91"/>
      <c r="J5262" s="91"/>
      <c r="K5262" s="91"/>
      <c r="L5262" s="91"/>
      <c r="M5262" s="91"/>
      <c r="N5262" s="91">
        <v>28.57</v>
      </c>
      <c r="O5262" s="91"/>
      <c r="P5262" s="91">
        <v>373.02</v>
      </c>
      <c r="Q5262" s="91">
        <v>20.18</v>
      </c>
      <c r="R5262" s="91">
        <v>22.93</v>
      </c>
      <c r="S5262" s="91"/>
      <c r="T5262" s="91">
        <v>40.15</v>
      </c>
      <c r="U5262" s="91">
        <f t="shared" si="497"/>
        <v>484.84999999999997</v>
      </c>
      <c r="V5262" s="82" t="str">
        <f t="shared" si="495"/>
        <v>520201505921</v>
      </c>
      <c r="W5262" s="83">
        <f>VLOOKUP(V5262,Factors!$E$6:$H$5950,4,FALSE)</f>
        <v>0.1124</v>
      </c>
      <c r="X5262" t="str">
        <f>VLOOKUP(V5262,Factors!$E$6:$F$5950,2,FALSE)</f>
        <v>3-factor</v>
      </c>
      <c r="Y5262" s="92">
        <f t="shared" si="492"/>
        <v>54.497139999999995</v>
      </c>
      <c r="Z5262" s="92">
        <f t="shared" si="493"/>
        <v>430.35285999999996</v>
      </c>
      <c r="AA5262" s="92">
        <f t="shared" si="494"/>
        <v>484.84999999999997</v>
      </c>
    </row>
    <row r="5263" spans="1:27" x14ac:dyDescent="0.25">
      <c r="A5263" t="s">
        <v>866</v>
      </c>
      <c r="B5263" t="s">
        <v>1028</v>
      </c>
      <c r="C5263" t="s">
        <v>1029</v>
      </c>
      <c r="D5263" t="s">
        <v>867</v>
      </c>
      <c r="E5263" t="s">
        <v>868</v>
      </c>
      <c r="F5263" t="str">
        <f t="shared" si="496"/>
        <v>1505</v>
      </c>
      <c r="G5263" t="s">
        <v>412</v>
      </c>
      <c r="H5263" t="s">
        <v>413</v>
      </c>
      <c r="I5263" s="91"/>
      <c r="J5263" s="91"/>
      <c r="K5263" s="91"/>
      <c r="L5263" s="91">
        <v>215.63</v>
      </c>
      <c r="M5263" s="91"/>
      <c r="N5263" s="91"/>
      <c r="O5263" s="91"/>
      <c r="P5263" s="91"/>
      <c r="Q5263" s="91">
        <v>730</v>
      </c>
      <c r="R5263" s="91"/>
      <c r="S5263" s="91">
        <v>1206.0999999999999</v>
      </c>
      <c r="T5263" s="91">
        <v>2185.98</v>
      </c>
      <c r="U5263" s="91">
        <f t="shared" si="497"/>
        <v>4337.71</v>
      </c>
      <c r="V5263" s="82" t="str">
        <f t="shared" si="495"/>
        <v>520201505921</v>
      </c>
      <c r="W5263" s="83">
        <f>VLOOKUP(V5263,Factors!$E$6:$H$5950,4,FALSE)</f>
        <v>0.1124</v>
      </c>
      <c r="X5263" t="str">
        <f>VLOOKUP(V5263,Factors!$E$6:$F$5950,2,FALSE)</f>
        <v>3-factor</v>
      </c>
      <c r="Y5263" s="92">
        <f t="shared" si="492"/>
        <v>487.558604</v>
      </c>
      <c r="Z5263" s="92">
        <f t="shared" si="493"/>
        <v>3850.1513960000002</v>
      </c>
      <c r="AA5263" s="92">
        <f t="shared" si="494"/>
        <v>4337.71</v>
      </c>
    </row>
    <row r="5264" spans="1:27" x14ac:dyDescent="0.25">
      <c r="A5264" t="s">
        <v>866</v>
      </c>
      <c r="B5264" t="s">
        <v>1028</v>
      </c>
      <c r="C5264" t="s">
        <v>1029</v>
      </c>
      <c r="D5264" t="s">
        <v>867</v>
      </c>
      <c r="E5264" t="s">
        <v>868</v>
      </c>
      <c r="F5264" t="str">
        <f t="shared" si="496"/>
        <v>1505</v>
      </c>
      <c r="G5264" t="s">
        <v>215</v>
      </c>
      <c r="H5264" t="s">
        <v>216</v>
      </c>
      <c r="I5264" s="91">
        <v>40</v>
      </c>
      <c r="J5264" s="91">
        <v>86</v>
      </c>
      <c r="K5264" s="91">
        <v>50.91</v>
      </c>
      <c r="L5264" s="91">
        <v>90.62</v>
      </c>
      <c r="M5264" s="91">
        <v>82.87</v>
      </c>
      <c r="N5264" s="91">
        <v>82.95</v>
      </c>
      <c r="O5264" s="91">
        <v>74.959999999999994</v>
      </c>
      <c r="P5264" s="91">
        <v>74.959999999999994</v>
      </c>
      <c r="Q5264" s="91">
        <v>58.98</v>
      </c>
      <c r="R5264" s="91">
        <v>90.94</v>
      </c>
      <c r="S5264" s="91">
        <v>92.35</v>
      </c>
      <c r="T5264" s="91">
        <v>74.87</v>
      </c>
      <c r="U5264" s="91">
        <f t="shared" si="497"/>
        <v>900.41000000000008</v>
      </c>
      <c r="V5264" s="82" t="str">
        <f t="shared" si="495"/>
        <v>520201505921</v>
      </c>
      <c r="W5264" s="83">
        <f>VLOOKUP(V5264,Factors!$E$6:$H$5950,4,FALSE)</f>
        <v>0.1124</v>
      </c>
      <c r="X5264" t="str">
        <f>VLOOKUP(V5264,Factors!$E$6:$F$5950,2,FALSE)</f>
        <v>3-factor</v>
      </c>
      <c r="Y5264" s="92">
        <f t="shared" si="492"/>
        <v>101.206084</v>
      </c>
      <c r="Z5264" s="92">
        <f t="shared" si="493"/>
        <v>799.20391600000005</v>
      </c>
      <c r="AA5264" s="92">
        <f t="shared" si="494"/>
        <v>900.41000000000008</v>
      </c>
    </row>
    <row r="5265" spans="1:27" x14ac:dyDescent="0.25">
      <c r="A5265" t="s">
        <v>866</v>
      </c>
      <c r="B5265" t="s">
        <v>1028</v>
      </c>
      <c r="C5265" t="s">
        <v>1029</v>
      </c>
      <c r="D5265" t="s">
        <v>867</v>
      </c>
      <c r="E5265" t="s">
        <v>868</v>
      </c>
      <c r="F5265" t="str">
        <f t="shared" si="496"/>
        <v>1505</v>
      </c>
      <c r="G5265" t="s">
        <v>130</v>
      </c>
      <c r="H5265" t="s">
        <v>131</v>
      </c>
      <c r="I5265" s="91">
        <v>41.88</v>
      </c>
      <c r="J5265" s="91">
        <v>50.54</v>
      </c>
      <c r="K5265" s="91">
        <v>43.23</v>
      </c>
      <c r="L5265" s="91">
        <v>41.75</v>
      </c>
      <c r="M5265" s="91">
        <v>37.49</v>
      </c>
      <c r="N5265" s="91">
        <v>14.8</v>
      </c>
      <c r="O5265" s="91">
        <v>51.74</v>
      </c>
      <c r="P5265" s="91">
        <v>42.61</v>
      </c>
      <c r="Q5265" s="91">
        <v>24.7</v>
      </c>
      <c r="R5265" s="91">
        <v>27.68</v>
      </c>
      <c r="S5265" s="91">
        <v>23.4</v>
      </c>
      <c r="T5265" s="91"/>
      <c r="U5265" s="91">
        <f t="shared" si="497"/>
        <v>399.82</v>
      </c>
      <c r="V5265" s="82" t="str">
        <f t="shared" si="495"/>
        <v>520201505921</v>
      </c>
      <c r="W5265" s="83">
        <f>VLOOKUP(V5265,Factors!$E$6:$H$5950,4,FALSE)</f>
        <v>0.1124</v>
      </c>
      <c r="X5265" t="str">
        <f>VLOOKUP(V5265,Factors!$E$6:$F$5950,2,FALSE)</f>
        <v>3-factor</v>
      </c>
      <c r="Y5265" s="92">
        <f t="shared" si="492"/>
        <v>44.939768000000001</v>
      </c>
      <c r="Z5265" s="92">
        <f t="shared" si="493"/>
        <v>354.88023199999998</v>
      </c>
      <c r="AA5265" s="92">
        <f t="shared" si="494"/>
        <v>399.82</v>
      </c>
    </row>
    <row r="5266" spans="1:27" x14ac:dyDescent="0.25">
      <c r="A5266" t="s">
        <v>866</v>
      </c>
      <c r="B5266" t="s">
        <v>1028</v>
      </c>
      <c r="C5266" t="s">
        <v>1029</v>
      </c>
      <c r="D5266" t="s">
        <v>867</v>
      </c>
      <c r="E5266" t="s">
        <v>868</v>
      </c>
      <c r="F5266" t="str">
        <f t="shared" si="496"/>
        <v>1505</v>
      </c>
      <c r="G5266" t="s">
        <v>136</v>
      </c>
      <c r="H5266" t="s">
        <v>137</v>
      </c>
      <c r="I5266" s="91"/>
      <c r="J5266" s="91"/>
      <c r="K5266" s="91">
        <v>2</v>
      </c>
      <c r="L5266" s="91"/>
      <c r="M5266" s="91"/>
      <c r="N5266" s="91"/>
      <c r="O5266" s="91"/>
      <c r="P5266" s="91"/>
      <c r="Q5266" s="91"/>
      <c r="R5266" s="91"/>
      <c r="S5266" s="91"/>
      <c r="T5266" s="91"/>
      <c r="U5266" s="91">
        <f t="shared" si="497"/>
        <v>2</v>
      </c>
      <c r="V5266" s="82" t="str">
        <f t="shared" si="495"/>
        <v>520201505921</v>
      </c>
      <c r="W5266" s="83">
        <f>VLOOKUP(V5266,Factors!$E$6:$H$5950,4,FALSE)</f>
        <v>0.1124</v>
      </c>
      <c r="X5266" t="str">
        <f>VLOOKUP(V5266,Factors!$E$6:$F$5950,2,FALSE)</f>
        <v>3-factor</v>
      </c>
      <c r="Y5266" s="92">
        <f t="shared" ref="Y5266:Y5329" si="498">U5266*W5266</f>
        <v>0.2248</v>
      </c>
      <c r="Z5266" s="92">
        <f t="shared" ref="Z5266:Z5329" si="499">U5266-Y5266</f>
        <v>1.7751999999999999</v>
      </c>
      <c r="AA5266" s="92">
        <f t="shared" ref="AA5266:AA5329" si="500">Y5266+Z5266</f>
        <v>2</v>
      </c>
    </row>
    <row r="5267" spans="1:27" x14ac:dyDescent="0.25">
      <c r="A5267" t="s">
        <v>866</v>
      </c>
      <c r="B5267" t="s">
        <v>1028</v>
      </c>
      <c r="C5267" t="s">
        <v>1029</v>
      </c>
      <c r="D5267" t="s">
        <v>867</v>
      </c>
      <c r="E5267" t="s">
        <v>868</v>
      </c>
      <c r="F5267" t="str">
        <f t="shared" si="496"/>
        <v>1505</v>
      </c>
      <c r="G5267" t="s">
        <v>102</v>
      </c>
      <c r="H5267" t="s">
        <v>103</v>
      </c>
      <c r="I5267" s="91"/>
      <c r="J5267" s="91"/>
      <c r="K5267" s="91"/>
      <c r="L5267" s="91"/>
      <c r="M5267" s="91">
        <v>4.3499999999999996</v>
      </c>
      <c r="N5267" s="91"/>
      <c r="O5267" s="91"/>
      <c r="P5267" s="91"/>
      <c r="Q5267" s="91"/>
      <c r="R5267" s="91"/>
      <c r="S5267" s="91"/>
      <c r="T5267" s="91"/>
      <c r="U5267" s="91">
        <f t="shared" si="497"/>
        <v>4.3499999999999996</v>
      </c>
      <c r="V5267" s="82" t="str">
        <f t="shared" si="495"/>
        <v>520201505921</v>
      </c>
      <c r="W5267" s="83">
        <f>VLOOKUP(V5267,Factors!$E$6:$H$5950,4,FALSE)</f>
        <v>0.1124</v>
      </c>
      <c r="X5267" t="str">
        <f>VLOOKUP(V5267,Factors!$E$6:$F$5950,2,FALSE)</f>
        <v>3-factor</v>
      </c>
      <c r="Y5267" s="92">
        <f t="shared" si="498"/>
        <v>0.48893999999999999</v>
      </c>
      <c r="Z5267" s="92">
        <f t="shared" si="499"/>
        <v>3.8610599999999997</v>
      </c>
      <c r="AA5267" s="92">
        <f t="shared" si="500"/>
        <v>4.3499999999999996</v>
      </c>
    </row>
    <row r="5268" spans="1:27" x14ac:dyDescent="0.25">
      <c r="A5268" t="s">
        <v>866</v>
      </c>
      <c r="B5268" t="s">
        <v>1028</v>
      </c>
      <c r="C5268" t="s">
        <v>1029</v>
      </c>
      <c r="D5268" t="s">
        <v>867</v>
      </c>
      <c r="E5268" t="s">
        <v>868</v>
      </c>
      <c r="F5268" t="str">
        <f t="shared" si="496"/>
        <v>1505</v>
      </c>
      <c r="G5268" t="s">
        <v>357</v>
      </c>
      <c r="H5268" t="s">
        <v>358</v>
      </c>
      <c r="I5268" s="91"/>
      <c r="J5268" s="91"/>
      <c r="K5268" s="91"/>
      <c r="L5268" s="91">
        <v>2000</v>
      </c>
      <c r="M5268" s="91"/>
      <c r="N5268" s="91"/>
      <c r="O5268" s="91">
        <v>1250</v>
      </c>
      <c r="P5268" s="91"/>
      <c r="Q5268" s="91"/>
      <c r="R5268" s="91">
        <v>5000</v>
      </c>
      <c r="S5268" s="91">
        <v>5000</v>
      </c>
      <c r="T5268" s="91">
        <v>8500</v>
      </c>
      <c r="U5268" s="91">
        <f t="shared" si="497"/>
        <v>21750</v>
      </c>
      <c r="V5268" s="82" t="str">
        <f t="shared" si="495"/>
        <v>520201505921</v>
      </c>
      <c r="W5268" s="83">
        <f>VLOOKUP(V5268,Factors!$E$6:$H$5950,4,FALSE)</f>
        <v>0.1124</v>
      </c>
      <c r="X5268" t="str">
        <f>VLOOKUP(V5268,Factors!$E$6:$F$5950,2,FALSE)</f>
        <v>3-factor</v>
      </c>
      <c r="Y5268" s="92">
        <f t="shared" si="498"/>
        <v>2444.6999999999998</v>
      </c>
      <c r="Z5268" s="92">
        <f t="shared" si="499"/>
        <v>19305.3</v>
      </c>
      <c r="AA5268" s="92">
        <f t="shared" si="500"/>
        <v>21750</v>
      </c>
    </row>
    <row r="5269" spans="1:27" x14ac:dyDescent="0.25">
      <c r="A5269" t="s">
        <v>866</v>
      </c>
      <c r="B5269" t="s">
        <v>1028</v>
      </c>
      <c r="C5269" t="s">
        <v>1029</v>
      </c>
      <c r="D5269" t="s">
        <v>867</v>
      </c>
      <c r="E5269" t="s">
        <v>868</v>
      </c>
      <c r="F5269" t="str">
        <f t="shared" si="496"/>
        <v>1505</v>
      </c>
      <c r="G5269" t="s">
        <v>144</v>
      </c>
      <c r="H5269" t="s">
        <v>145</v>
      </c>
      <c r="I5269" s="91"/>
      <c r="J5269" s="91"/>
      <c r="K5269" s="91"/>
      <c r="L5269" s="91"/>
      <c r="M5269" s="91"/>
      <c r="N5269" s="91"/>
      <c r="O5269" s="91"/>
      <c r="P5269" s="91"/>
      <c r="Q5269" s="91">
        <v>310</v>
      </c>
      <c r="R5269" s="91"/>
      <c r="S5269" s="91"/>
      <c r="T5269" s="91"/>
      <c r="U5269" s="91">
        <f t="shared" si="497"/>
        <v>310</v>
      </c>
      <c r="V5269" s="82" t="str">
        <f t="shared" si="495"/>
        <v>520201505921</v>
      </c>
      <c r="W5269" s="83">
        <f>VLOOKUP(V5269,Factors!$E$6:$H$5950,4,FALSE)</f>
        <v>0.1124</v>
      </c>
      <c r="X5269" t="str">
        <f>VLOOKUP(V5269,Factors!$E$6:$F$5950,2,FALSE)</f>
        <v>3-factor</v>
      </c>
      <c r="Y5269" s="92">
        <f t="shared" si="498"/>
        <v>34.844000000000001</v>
      </c>
      <c r="Z5269" s="92">
        <f t="shared" si="499"/>
        <v>275.15600000000001</v>
      </c>
      <c r="AA5269" s="92">
        <f t="shared" si="500"/>
        <v>310</v>
      </c>
    </row>
    <row r="5270" spans="1:27" x14ac:dyDescent="0.25">
      <c r="A5270" t="s">
        <v>866</v>
      </c>
      <c r="B5270" t="s">
        <v>1028</v>
      </c>
      <c r="C5270" t="s">
        <v>1029</v>
      </c>
      <c r="D5270" t="s">
        <v>867</v>
      </c>
      <c r="E5270" t="s">
        <v>868</v>
      </c>
      <c r="F5270" t="str">
        <f t="shared" si="496"/>
        <v>1505</v>
      </c>
      <c r="G5270" t="s">
        <v>150</v>
      </c>
      <c r="H5270" t="s">
        <v>151</v>
      </c>
      <c r="I5270" s="91"/>
      <c r="J5270" s="91"/>
      <c r="K5270" s="91"/>
      <c r="L5270" s="91"/>
      <c r="M5270" s="91"/>
      <c r="N5270" s="91"/>
      <c r="O5270" s="91"/>
      <c r="P5270" s="91"/>
      <c r="Q5270" s="91"/>
      <c r="R5270" s="91">
        <v>250</v>
      </c>
      <c r="S5270" s="91"/>
      <c r="T5270" s="91"/>
      <c r="U5270" s="91">
        <f t="shared" si="497"/>
        <v>250</v>
      </c>
      <c r="V5270" s="82" t="str">
        <f t="shared" si="495"/>
        <v>520201505921</v>
      </c>
      <c r="W5270" s="83">
        <f>VLOOKUP(V5270,Factors!$E$6:$H$5950,4,FALSE)</f>
        <v>0.1124</v>
      </c>
      <c r="X5270" t="str">
        <f>VLOOKUP(V5270,Factors!$E$6:$F$5950,2,FALSE)</f>
        <v>3-factor</v>
      </c>
      <c r="Y5270" s="92">
        <f t="shared" si="498"/>
        <v>28.1</v>
      </c>
      <c r="Z5270" s="92">
        <f t="shared" si="499"/>
        <v>221.9</v>
      </c>
      <c r="AA5270" s="92">
        <f t="shared" si="500"/>
        <v>250</v>
      </c>
    </row>
    <row r="5271" spans="1:27" x14ac:dyDescent="0.25">
      <c r="A5271" t="s">
        <v>866</v>
      </c>
      <c r="B5271" t="s">
        <v>1028</v>
      </c>
      <c r="C5271" t="s">
        <v>1029</v>
      </c>
      <c r="D5271" t="s">
        <v>867</v>
      </c>
      <c r="E5271" t="s">
        <v>868</v>
      </c>
      <c r="F5271" t="str">
        <f t="shared" si="496"/>
        <v>1505</v>
      </c>
      <c r="G5271" t="s">
        <v>359</v>
      </c>
      <c r="H5271" t="s">
        <v>360</v>
      </c>
      <c r="I5271" s="91"/>
      <c r="J5271" s="91"/>
      <c r="K5271" s="91"/>
      <c r="L5271" s="91"/>
      <c r="M5271" s="91"/>
      <c r="N5271" s="91"/>
      <c r="O5271" s="91"/>
      <c r="P5271" s="91"/>
      <c r="Q5271" s="91"/>
      <c r="R5271" s="91">
        <v>13.9</v>
      </c>
      <c r="S5271" s="91"/>
      <c r="T5271" s="91"/>
      <c r="U5271" s="91">
        <f t="shared" si="497"/>
        <v>13.9</v>
      </c>
      <c r="V5271" s="82" t="str">
        <f t="shared" si="495"/>
        <v>520201505921</v>
      </c>
      <c r="W5271" s="83">
        <f>VLOOKUP(V5271,Factors!$E$6:$H$5950,4,FALSE)</f>
        <v>0.1124</v>
      </c>
      <c r="X5271" t="str">
        <f>VLOOKUP(V5271,Factors!$E$6:$F$5950,2,FALSE)</f>
        <v>3-factor</v>
      </c>
      <c r="Y5271" s="92">
        <f t="shared" si="498"/>
        <v>1.56236</v>
      </c>
      <c r="Z5271" s="92">
        <f t="shared" si="499"/>
        <v>12.33764</v>
      </c>
      <c r="AA5271" s="92">
        <f t="shared" si="500"/>
        <v>13.9</v>
      </c>
    </row>
    <row r="5272" spans="1:27" x14ac:dyDescent="0.25">
      <c r="A5272" t="s">
        <v>866</v>
      </c>
      <c r="B5272" t="s">
        <v>1028</v>
      </c>
      <c r="C5272" t="s">
        <v>1029</v>
      </c>
      <c r="D5272" t="s">
        <v>867</v>
      </c>
      <c r="E5272" t="s">
        <v>868</v>
      </c>
      <c r="F5272" t="str">
        <f t="shared" si="496"/>
        <v>1505</v>
      </c>
      <c r="G5272" t="s">
        <v>180</v>
      </c>
      <c r="H5272" t="s">
        <v>181</v>
      </c>
      <c r="I5272" s="91">
        <v>1219.8399999999999</v>
      </c>
      <c r="J5272" s="91">
        <v>3202.08</v>
      </c>
      <c r="K5272" s="91">
        <v>4662.6000000000004</v>
      </c>
      <c r="L5272" s="91"/>
      <c r="M5272" s="91">
        <v>4507.18</v>
      </c>
      <c r="N5272" s="91">
        <v>4507.18</v>
      </c>
      <c r="O5272" s="91">
        <v>2175.88</v>
      </c>
      <c r="P5272" s="91">
        <v>4351.76</v>
      </c>
      <c r="Q5272" s="91">
        <v>621.67999999999995</v>
      </c>
      <c r="R5272" s="91">
        <v>5905.96</v>
      </c>
      <c r="S5272" s="91">
        <v>310.83999999999997</v>
      </c>
      <c r="T5272" s="91">
        <v>5128.8599999999997</v>
      </c>
      <c r="U5272" s="91">
        <f t="shared" si="497"/>
        <v>36593.86</v>
      </c>
      <c r="V5272" s="82" t="str">
        <f t="shared" si="495"/>
        <v>520201505921</v>
      </c>
      <c r="W5272" s="83">
        <f>VLOOKUP(V5272,Factors!$E$6:$H$5950,4,FALSE)</f>
        <v>0.1124</v>
      </c>
      <c r="X5272" t="str">
        <f>VLOOKUP(V5272,Factors!$E$6:$F$5950,2,FALSE)</f>
        <v>3-factor</v>
      </c>
      <c r="Y5272" s="92">
        <f t="shared" si="498"/>
        <v>4113.149864</v>
      </c>
      <c r="Z5272" s="92">
        <f t="shared" si="499"/>
        <v>32480.710136000002</v>
      </c>
      <c r="AA5272" s="92">
        <f t="shared" si="500"/>
        <v>36593.86</v>
      </c>
    </row>
    <row r="5273" spans="1:27" x14ac:dyDescent="0.25">
      <c r="A5273" t="s">
        <v>866</v>
      </c>
      <c r="B5273" t="s">
        <v>787</v>
      </c>
      <c r="C5273" t="s">
        <v>788</v>
      </c>
      <c r="D5273" t="s">
        <v>867</v>
      </c>
      <c r="E5273" t="s">
        <v>868</v>
      </c>
      <c r="F5273" t="str">
        <f t="shared" si="496"/>
        <v>1505</v>
      </c>
      <c r="G5273" t="s">
        <v>110</v>
      </c>
      <c r="H5273" t="s">
        <v>111</v>
      </c>
      <c r="I5273" s="91">
        <v>24015.61</v>
      </c>
      <c r="J5273" s="91">
        <v>25053.02</v>
      </c>
      <c r="K5273" s="91">
        <v>22471.439999999999</v>
      </c>
      <c r="L5273" s="91">
        <v>35915.03</v>
      </c>
      <c r="M5273" s="91">
        <v>35327.29</v>
      </c>
      <c r="N5273" s="91">
        <v>6465.61</v>
      </c>
      <c r="O5273" s="91">
        <v>19884</v>
      </c>
      <c r="P5273" s="91">
        <v>22561.599999999999</v>
      </c>
      <c r="Q5273" s="91">
        <v>25846.880000000001</v>
      </c>
      <c r="R5273" s="91">
        <v>27372.28</v>
      </c>
      <c r="S5273" s="91">
        <v>24185.759999999998</v>
      </c>
      <c r="T5273" s="91">
        <v>21948.080000000002</v>
      </c>
      <c r="U5273" s="91">
        <f t="shared" si="497"/>
        <v>291046.60000000003</v>
      </c>
      <c r="V5273" s="82" t="str">
        <f t="shared" si="495"/>
        <v>520401505921</v>
      </c>
      <c r="W5273" s="83">
        <f>VLOOKUP(V5273,Factors!$E$6:$H$5950,4,FALSE)</f>
        <v>0.1124</v>
      </c>
      <c r="X5273" t="str">
        <f>VLOOKUP(V5273,Factors!$E$6:$F$5950,2,FALSE)</f>
        <v>3-factor</v>
      </c>
      <c r="Y5273" s="92">
        <f t="shared" si="498"/>
        <v>32713.637840000003</v>
      </c>
      <c r="Z5273" s="92">
        <f t="shared" si="499"/>
        <v>258332.96216000002</v>
      </c>
      <c r="AA5273" s="92">
        <f t="shared" si="500"/>
        <v>291046.60000000003</v>
      </c>
    </row>
    <row r="5274" spans="1:27" x14ac:dyDescent="0.25">
      <c r="A5274" t="s">
        <v>866</v>
      </c>
      <c r="B5274" t="s">
        <v>787</v>
      </c>
      <c r="C5274" t="s">
        <v>788</v>
      </c>
      <c r="D5274" t="s">
        <v>867</v>
      </c>
      <c r="E5274" t="s">
        <v>868</v>
      </c>
      <c r="F5274" t="str">
        <f t="shared" si="496"/>
        <v>1505</v>
      </c>
      <c r="G5274" t="s">
        <v>88</v>
      </c>
      <c r="H5274" t="s">
        <v>89</v>
      </c>
      <c r="I5274" s="91">
        <v>3531.37</v>
      </c>
      <c r="J5274" s="91">
        <v>3531.38</v>
      </c>
      <c r="K5274" s="91">
        <v>3663.65</v>
      </c>
      <c r="L5274" s="91">
        <v>4965.49</v>
      </c>
      <c r="M5274" s="91">
        <v>4965.51</v>
      </c>
      <c r="N5274" s="91">
        <v>1502.93</v>
      </c>
      <c r="O5274" s="91">
        <v>3811.32</v>
      </c>
      <c r="P5274" s="91">
        <v>3811.34</v>
      </c>
      <c r="Q5274" s="91">
        <v>3811.32</v>
      </c>
      <c r="R5274" s="91">
        <v>3811.33</v>
      </c>
      <c r="S5274" s="91">
        <v>3811.3</v>
      </c>
      <c r="T5274" s="91">
        <v>3811.32</v>
      </c>
      <c r="U5274" s="91">
        <f t="shared" si="497"/>
        <v>45028.260000000009</v>
      </c>
      <c r="V5274" s="82" t="str">
        <f t="shared" si="495"/>
        <v>520401505921</v>
      </c>
      <c r="W5274" s="83">
        <f>VLOOKUP(V5274,Factors!$E$6:$H$5950,4,FALSE)</f>
        <v>0.1124</v>
      </c>
      <c r="X5274" t="str">
        <f>VLOOKUP(V5274,Factors!$E$6:$F$5950,2,FALSE)</f>
        <v>3-factor</v>
      </c>
      <c r="Y5274" s="92">
        <f t="shared" si="498"/>
        <v>5061.1764240000011</v>
      </c>
      <c r="Z5274" s="92">
        <f t="shared" si="499"/>
        <v>39967.083576000005</v>
      </c>
      <c r="AA5274" s="92">
        <f t="shared" si="500"/>
        <v>45028.260000000009</v>
      </c>
    </row>
    <row r="5275" spans="1:27" x14ac:dyDescent="0.25">
      <c r="A5275" t="s">
        <v>866</v>
      </c>
      <c r="B5275" t="s">
        <v>787</v>
      </c>
      <c r="C5275" t="s">
        <v>788</v>
      </c>
      <c r="D5275" t="s">
        <v>867</v>
      </c>
      <c r="E5275" t="s">
        <v>868</v>
      </c>
      <c r="F5275" t="str">
        <f t="shared" si="496"/>
        <v>1505</v>
      </c>
      <c r="G5275" t="s">
        <v>90</v>
      </c>
      <c r="H5275" t="s">
        <v>91</v>
      </c>
      <c r="I5275" s="91">
        <v>13719.18</v>
      </c>
      <c r="J5275" s="91">
        <v>13719.18</v>
      </c>
      <c r="K5275" s="91">
        <v>14232.97</v>
      </c>
      <c r="L5275" s="91">
        <v>19290.53</v>
      </c>
      <c r="M5275" s="91">
        <v>19290.52</v>
      </c>
      <c r="N5275" s="91">
        <v>5838.85</v>
      </c>
      <c r="O5275" s="91">
        <v>14806.6</v>
      </c>
      <c r="P5275" s="91">
        <v>14806.63</v>
      </c>
      <c r="Q5275" s="91">
        <v>14806.63</v>
      </c>
      <c r="R5275" s="91">
        <v>14806.62</v>
      </c>
      <c r="S5275" s="91">
        <v>14806.62</v>
      </c>
      <c r="T5275" s="91">
        <v>14806.63</v>
      </c>
      <c r="U5275" s="91">
        <f t="shared" si="497"/>
        <v>174930.96000000002</v>
      </c>
      <c r="V5275" s="82" t="str">
        <f t="shared" si="495"/>
        <v>520401505921</v>
      </c>
      <c r="W5275" s="83">
        <f>VLOOKUP(V5275,Factors!$E$6:$H$5950,4,FALSE)</f>
        <v>0.1124</v>
      </c>
      <c r="X5275" t="str">
        <f>VLOOKUP(V5275,Factors!$E$6:$F$5950,2,FALSE)</f>
        <v>3-factor</v>
      </c>
      <c r="Y5275" s="92">
        <f t="shared" si="498"/>
        <v>19662.239904000002</v>
      </c>
      <c r="Z5275" s="92">
        <f t="shared" si="499"/>
        <v>155268.720096</v>
      </c>
      <c r="AA5275" s="92">
        <f t="shared" si="500"/>
        <v>174930.96000000002</v>
      </c>
    </row>
    <row r="5276" spans="1:27" x14ac:dyDescent="0.25">
      <c r="A5276" t="s">
        <v>866</v>
      </c>
      <c r="B5276" t="s">
        <v>787</v>
      </c>
      <c r="C5276" t="s">
        <v>788</v>
      </c>
      <c r="D5276" t="s">
        <v>867</v>
      </c>
      <c r="E5276" t="s">
        <v>868</v>
      </c>
      <c r="F5276" t="str">
        <f t="shared" si="496"/>
        <v>1505</v>
      </c>
      <c r="G5276" t="s">
        <v>118</v>
      </c>
      <c r="H5276" t="s">
        <v>119</v>
      </c>
      <c r="I5276" s="91"/>
      <c r="J5276" s="91">
        <v>395</v>
      </c>
      <c r="K5276" s="91">
        <v>995</v>
      </c>
      <c r="L5276" s="91"/>
      <c r="M5276" s="91">
        <v>989</v>
      </c>
      <c r="N5276" s="91"/>
      <c r="O5276" s="91"/>
      <c r="P5276" s="91">
        <v>-399</v>
      </c>
      <c r="Q5276" s="91"/>
      <c r="R5276" s="91">
        <v>700</v>
      </c>
      <c r="S5276" s="91"/>
      <c r="T5276" s="91"/>
      <c r="U5276" s="91">
        <f t="shared" si="497"/>
        <v>2680</v>
      </c>
      <c r="V5276" s="82" t="str">
        <f t="shared" si="495"/>
        <v>520401505921</v>
      </c>
      <c r="W5276" s="83">
        <f>VLOOKUP(V5276,Factors!$E$6:$H$5950,4,FALSE)</f>
        <v>0.1124</v>
      </c>
      <c r="X5276" t="str">
        <f>VLOOKUP(V5276,Factors!$E$6:$F$5950,2,FALSE)</f>
        <v>3-factor</v>
      </c>
      <c r="Y5276" s="92">
        <f t="shared" si="498"/>
        <v>301.23200000000003</v>
      </c>
      <c r="Z5276" s="92">
        <f t="shared" si="499"/>
        <v>2378.768</v>
      </c>
      <c r="AA5276" s="92">
        <f t="shared" si="500"/>
        <v>2680</v>
      </c>
    </row>
    <row r="5277" spans="1:27" x14ac:dyDescent="0.25">
      <c r="A5277" t="s">
        <v>866</v>
      </c>
      <c r="B5277" t="s">
        <v>787</v>
      </c>
      <c r="C5277" t="s">
        <v>788</v>
      </c>
      <c r="D5277" t="s">
        <v>867</v>
      </c>
      <c r="E5277" t="s">
        <v>868</v>
      </c>
      <c r="F5277" t="str">
        <f t="shared" si="496"/>
        <v>1505</v>
      </c>
      <c r="G5277" t="s">
        <v>1030</v>
      </c>
      <c r="H5277" t="s">
        <v>1031</v>
      </c>
      <c r="I5277" s="91"/>
      <c r="J5277" s="91"/>
      <c r="K5277" s="91"/>
      <c r="L5277" s="91"/>
      <c r="M5277" s="91">
        <v>3102.34</v>
      </c>
      <c r="N5277" s="91">
        <v>-3102.34</v>
      </c>
      <c r="O5277" s="91"/>
      <c r="P5277" s="91"/>
      <c r="Q5277" s="91"/>
      <c r="R5277" s="91"/>
      <c r="S5277" s="91"/>
      <c r="T5277" s="91"/>
      <c r="U5277" s="91">
        <f t="shared" si="497"/>
        <v>0</v>
      </c>
      <c r="V5277" s="82" t="str">
        <f t="shared" si="495"/>
        <v>520401505921</v>
      </c>
      <c r="W5277" s="83">
        <f>VLOOKUP(V5277,Factors!$E$6:$H$5950,4,FALSE)</f>
        <v>0.1124</v>
      </c>
      <c r="X5277" t="str">
        <f>VLOOKUP(V5277,Factors!$E$6:$F$5950,2,FALSE)</f>
        <v>3-factor</v>
      </c>
      <c r="Y5277" s="92">
        <f t="shared" si="498"/>
        <v>0</v>
      </c>
      <c r="Z5277" s="92">
        <f t="shared" si="499"/>
        <v>0</v>
      </c>
      <c r="AA5277" s="92">
        <f t="shared" si="500"/>
        <v>0</v>
      </c>
    </row>
    <row r="5278" spans="1:27" x14ac:dyDescent="0.25">
      <c r="A5278" t="s">
        <v>866</v>
      </c>
      <c r="B5278" t="s">
        <v>787</v>
      </c>
      <c r="C5278" t="s">
        <v>788</v>
      </c>
      <c r="D5278" t="s">
        <v>867</v>
      </c>
      <c r="E5278" t="s">
        <v>868</v>
      </c>
      <c r="F5278" t="str">
        <f t="shared" si="496"/>
        <v>1505</v>
      </c>
      <c r="G5278" t="s">
        <v>92</v>
      </c>
      <c r="H5278" t="s">
        <v>93</v>
      </c>
      <c r="I5278" s="91"/>
      <c r="J5278" s="91">
        <v>24.5</v>
      </c>
      <c r="K5278" s="91"/>
      <c r="L5278" s="91"/>
      <c r="M5278" s="91"/>
      <c r="N5278" s="91"/>
      <c r="O5278" s="91"/>
      <c r="P5278" s="91"/>
      <c r="Q5278" s="91"/>
      <c r="R5278" s="91"/>
      <c r="S5278" s="91"/>
      <c r="T5278" s="91"/>
      <c r="U5278" s="91">
        <f t="shared" si="497"/>
        <v>24.5</v>
      </c>
      <c r="V5278" s="82" t="str">
        <f t="shared" si="495"/>
        <v>520401505921</v>
      </c>
      <c r="W5278" s="83">
        <f>VLOOKUP(V5278,Factors!$E$6:$H$5950,4,FALSE)</f>
        <v>0.1124</v>
      </c>
      <c r="X5278" t="str">
        <f>VLOOKUP(V5278,Factors!$E$6:$F$5950,2,FALSE)</f>
        <v>3-factor</v>
      </c>
      <c r="Y5278" s="92">
        <f t="shared" si="498"/>
        <v>2.7538</v>
      </c>
      <c r="Z5278" s="92">
        <f t="shared" si="499"/>
        <v>21.746200000000002</v>
      </c>
      <c r="AA5278" s="92">
        <f t="shared" si="500"/>
        <v>24.5</v>
      </c>
    </row>
    <row r="5279" spans="1:27" x14ac:dyDescent="0.25">
      <c r="A5279" t="s">
        <v>866</v>
      </c>
      <c r="B5279" t="s">
        <v>787</v>
      </c>
      <c r="C5279" t="s">
        <v>788</v>
      </c>
      <c r="D5279" t="s">
        <v>867</v>
      </c>
      <c r="E5279" t="s">
        <v>868</v>
      </c>
      <c r="F5279" t="str">
        <f t="shared" si="496"/>
        <v>1505</v>
      </c>
      <c r="G5279" t="s">
        <v>120</v>
      </c>
      <c r="H5279" t="s">
        <v>121</v>
      </c>
      <c r="I5279" s="91"/>
      <c r="J5279" s="91"/>
      <c r="K5279" s="91"/>
      <c r="L5279" s="91">
        <v>207.09</v>
      </c>
      <c r="M5279" s="91">
        <v>95.78</v>
      </c>
      <c r="N5279" s="91">
        <v>46.85</v>
      </c>
      <c r="O5279" s="91"/>
      <c r="P5279" s="91">
        <v>206.83</v>
      </c>
      <c r="Q5279" s="91"/>
      <c r="R5279" s="91">
        <v>124.8</v>
      </c>
      <c r="S5279" s="91">
        <v>310.8</v>
      </c>
      <c r="T5279" s="91"/>
      <c r="U5279" s="91">
        <f t="shared" si="497"/>
        <v>992.15000000000009</v>
      </c>
      <c r="V5279" s="82" t="str">
        <f t="shared" si="495"/>
        <v>520401505921</v>
      </c>
      <c r="W5279" s="83">
        <f>VLOOKUP(V5279,Factors!$E$6:$H$5950,4,FALSE)</f>
        <v>0.1124</v>
      </c>
      <c r="X5279" t="str">
        <f>VLOOKUP(V5279,Factors!$E$6:$F$5950,2,FALSE)</f>
        <v>3-factor</v>
      </c>
      <c r="Y5279" s="92">
        <f t="shared" si="498"/>
        <v>111.51766000000001</v>
      </c>
      <c r="Z5279" s="92">
        <f t="shared" si="499"/>
        <v>880.63234000000011</v>
      </c>
      <c r="AA5279" s="92">
        <f t="shared" si="500"/>
        <v>992.15000000000009</v>
      </c>
    </row>
    <row r="5280" spans="1:27" x14ac:dyDescent="0.25">
      <c r="A5280" t="s">
        <v>866</v>
      </c>
      <c r="B5280" t="s">
        <v>787</v>
      </c>
      <c r="C5280" t="s">
        <v>788</v>
      </c>
      <c r="D5280" t="s">
        <v>867</v>
      </c>
      <c r="E5280" t="s">
        <v>868</v>
      </c>
      <c r="F5280" t="str">
        <f t="shared" si="496"/>
        <v>1505</v>
      </c>
      <c r="G5280" t="s">
        <v>94</v>
      </c>
      <c r="H5280" t="s">
        <v>95</v>
      </c>
      <c r="I5280" s="91"/>
      <c r="J5280" s="91"/>
      <c r="K5280" s="91"/>
      <c r="L5280" s="91">
        <v>23</v>
      </c>
      <c r="M5280" s="91"/>
      <c r="N5280" s="91"/>
      <c r="O5280" s="91"/>
      <c r="P5280" s="91"/>
      <c r="Q5280" s="91"/>
      <c r="R5280" s="91"/>
      <c r="S5280" s="91"/>
      <c r="T5280" s="91"/>
      <c r="U5280" s="91">
        <f t="shared" si="497"/>
        <v>23</v>
      </c>
      <c r="V5280" s="82" t="str">
        <f t="shared" si="495"/>
        <v>520401505921</v>
      </c>
      <c r="W5280" s="83">
        <f>VLOOKUP(V5280,Factors!$E$6:$H$5950,4,FALSE)</f>
        <v>0.1124</v>
      </c>
      <c r="X5280" t="str">
        <f>VLOOKUP(V5280,Factors!$E$6:$F$5950,2,FALSE)</f>
        <v>3-factor</v>
      </c>
      <c r="Y5280" s="92">
        <f t="shared" si="498"/>
        <v>2.5851999999999999</v>
      </c>
      <c r="Z5280" s="92">
        <f t="shared" si="499"/>
        <v>20.4148</v>
      </c>
      <c r="AA5280" s="92">
        <f t="shared" si="500"/>
        <v>23</v>
      </c>
    </row>
    <row r="5281" spans="1:27" x14ac:dyDescent="0.25">
      <c r="A5281" t="s">
        <v>866</v>
      </c>
      <c r="B5281" t="s">
        <v>787</v>
      </c>
      <c r="C5281" t="s">
        <v>788</v>
      </c>
      <c r="D5281" t="s">
        <v>867</v>
      </c>
      <c r="E5281" t="s">
        <v>868</v>
      </c>
      <c r="F5281" t="str">
        <f t="shared" si="496"/>
        <v>1505</v>
      </c>
      <c r="G5281" t="s">
        <v>122</v>
      </c>
      <c r="H5281" t="s">
        <v>123</v>
      </c>
      <c r="I5281" s="91"/>
      <c r="J5281" s="91"/>
      <c r="K5281" s="91"/>
      <c r="L5281" s="91"/>
      <c r="M5281" s="91"/>
      <c r="N5281" s="91"/>
      <c r="O5281" s="91"/>
      <c r="P5281" s="91"/>
      <c r="Q5281" s="91"/>
      <c r="R5281" s="91"/>
      <c r="S5281" s="91"/>
      <c r="T5281" s="91">
        <v>345</v>
      </c>
      <c r="U5281" s="91">
        <f t="shared" si="497"/>
        <v>345</v>
      </c>
      <c r="V5281" s="82" t="str">
        <f t="shared" si="495"/>
        <v>520401505921</v>
      </c>
      <c r="W5281" s="83">
        <f>VLOOKUP(V5281,Factors!$E$6:$H$5950,4,FALSE)</f>
        <v>0.1124</v>
      </c>
      <c r="X5281" t="str">
        <f>VLOOKUP(V5281,Factors!$E$6:$F$5950,2,FALSE)</f>
        <v>3-factor</v>
      </c>
      <c r="Y5281" s="92">
        <f t="shared" si="498"/>
        <v>38.777999999999999</v>
      </c>
      <c r="Z5281" s="92">
        <f t="shared" si="499"/>
        <v>306.22199999999998</v>
      </c>
      <c r="AA5281" s="92">
        <f t="shared" si="500"/>
        <v>345</v>
      </c>
    </row>
    <row r="5282" spans="1:27" x14ac:dyDescent="0.25">
      <c r="A5282" t="s">
        <v>866</v>
      </c>
      <c r="B5282" t="s">
        <v>787</v>
      </c>
      <c r="C5282" t="s">
        <v>788</v>
      </c>
      <c r="D5282" t="s">
        <v>867</v>
      </c>
      <c r="E5282" t="s">
        <v>868</v>
      </c>
      <c r="F5282" t="str">
        <f t="shared" si="496"/>
        <v>1505</v>
      </c>
      <c r="G5282" t="s">
        <v>44</v>
      </c>
      <c r="H5282" t="s">
        <v>45</v>
      </c>
      <c r="I5282" s="91">
        <v>21.6</v>
      </c>
      <c r="J5282" s="91">
        <v>58.1</v>
      </c>
      <c r="K5282" s="91"/>
      <c r="L5282" s="91">
        <v>29.05</v>
      </c>
      <c r="M5282" s="91">
        <v>87.15</v>
      </c>
      <c r="N5282" s="91"/>
      <c r="O5282" s="91">
        <v>29.05</v>
      </c>
      <c r="P5282" s="91"/>
      <c r="Q5282" s="91"/>
      <c r="R5282" s="91"/>
      <c r="S5282" s="91"/>
      <c r="T5282" s="91">
        <v>216</v>
      </c>
      <c r="U5282" s="91">
        <f t="shared" si="497"/>
        <v>440.95000000000005</v>
      </c>
      <c r="V5282" s="82" t="str">
        <f t="shared" si="495"/>
        <v>520401505921</v>
      </c>
      <c r="W5282" s="83">
        <f>VLOOKUP(V5282,Factors!$E$6:$H$5950,4,FALSE)</f>
        <v>0.1124</v>
      </c>
      <c r="X5282" t="str">
        <f>VLOOKUP(V5282,Factors!$E$6:$F$5950,2,FALSE)</f>
        <v>3-factor</v>
      </c>
      <c r="Y5282" s="92">
        <f t="shared" si="498"/>
        <v>49.562780000000004</v>
      </c>
      <c r="Z5282" s="92">
        <f t="shared" si="499"/>
        <v>391.38722000000007</v>
      </c>
      <c r="AA5282" s="92">
        <f t="shared" si="500"/>
        <v>440.95000000000005</v>
      </c>
    </row>
    <row r="5283" spans="1:27" x14ac:dyDescent="0.25">
      <c r="A5283" t="s">
        <v>866</v>
      </c>
      <c r="B5283" t="s">
        <v>787</v>
      </c>
      <c r="C5283" t="s">
        <v>788</v>
      </c>
      <c r="D5283" t="s">
        <v>867</v>
      </c>
      <c r="E5283" t="s">
        <v>868</v>
      </c>
      <c r="F5283" t="str">
        <f t="shared" si="496"/>
        <v>1505</v>
      </c>
      <c r="G5283" t="s">
        <v>207</v>
      </c>
      <c r="H5283" t="s">
        <v>208</v>
      </c>
      <c r="I5283" s="91">
        <v>47.99</v>
      </c>
      <c r="J5283" s="91"/>
      <c r="K5283" s="91"/>
      <c r="L5283" s="91">
        <v>67.98</v>
      </c>
      <c r="M5283" s="91"/>
      <c r="N5283" s="91">
        <v>10</v>
      </c>
      <c r="O5283" s="91"/>
      <c r="P5283" s="91">
        <v>64</v>
      </c>
      <c r="Q5283" s="91"/>
      <c r="R5283" s="91">
        <v>250</v>
      </c>
      <c r="S5283" s="91"/>
      <c r="T5283" s="91">
        <v>752.91</v>
      </c>
      <c r="U5283" s="91">
        <f t="shared" si="497"/>
        <v>1192.8800000000001</v>
      </c>
      <c r="V5283" s="82" t="str">
        <f t="shared" si="495"/>
        <v>520401505921</v>
      </c>
      <c r="W5283" s="83">
        <f>VLOOKUP(V5283,Factors!$E$6:$H$5950,4,FALSE)</f>
        <v>0.1124</v>
      </c>
      <c r="X5283" t="str">
        <f>VLOOKUP(V5283,Factors!$E$6:$F$5950,2,FALSE)</f>
        <v>3-factor</v>
      </c>
      <c r="Y5283" s="92">
        <f t="shared" si="498"/>
        <v>134.079712</v>
      </c>
      <c r="Z5283" s="92">
        <f t="shared" si="499"/>
        <v>1058.8002880000001</v>
      </c>
      <c r="AA5283" s="92">
        <f t="shared" si="500"/>
        <v>1192.8800000000001</v>
      </c>
    </row>
    <row r="5284" spans="1:27" x14ac:dyDescent="0.25">
      <c r="A5284" t="s">
        <v>866</v>
      </c>
      <c r="B5284" t="s">
        <v>787</v>
      </c>
      <c r="C5284" t="s">
        <v>788</v>
      </c>
      <c r="D5284" t="s">
        <v>867</v>
      </c>
      <c r="E5284" t="s">
        <v>868</v>
      </c>
      <c r="F5284" t="str">
        <f t="shared" si="496"/>
        <v>1505</v>
      </c>
      <c r="G5284" t="s">
        <v>98</v>
      </c>
      <c r="H5284" t="s">
        <v>99</v>
      </c>
      <c r="I5284" s="91">
        <v>156.41999999999999</v>
      </c>
      <c r="J5284" s="91">
        <v>152.44</v>
      </c>
      <c r="K5284" s="91">
        <v>533.17999999999995</v>
      </c>
      <c r="L5284" s="91">
        <v>100.94</v>
      </c>
      <c r="M5284" s="91">
        <v>83.57</v>
      </c>
      <c r="N5284" s="91">
        <v>206.95</v>
      </c>
      <c r="O5284" s="91">
        <v>89.89</v>
      </c>
      <c r="P5284" s="91">
        <v>209.96</v>
      </c>
      <c r="Q5284" s="91">
        <v>146.32</v>
      </c>
      <c r="R5284" s="91">
        <v>272.5</v>
      </c>
      <c r="S5284" s="91">
        <v>119.66</v>
      </c>
      <c r="T5284" s="91">
        <v>369.19</v>
      </c>
      <c r="U5284" s="91">
        <f t="shared" si="497"/>
        <v>2441.02</v>
      </c>
      <c r="V5284" s="82" t="str">
        <f t="shared" si="495"/>
        <v>520401505921</v>
      </c>
      <c r="W5284" s="83">
        <f>VLOOKUP(V5284,Factors!$E$6:$H$5950,4,FALSE)</f>
        <v>0.1124</v>
      </c>
      <c r="X5284" t="str">
        <f>VLOOKUP(V5284,Factors!$E$6:$F$5950,2,FALSE)</f>
        <v>3-factor</v>
      </c>
      <c r="Y5284" s="92">
        <f t="shared" si="498"/>
        <v>274.37064800000002</v>
      </c>
      <c r="Z5284" s="92">
        <f t="shared" si="499"/>
        <v>2166.6493519999999</v>
      </c>
      <c r="AA5284" s="92">
        <f t="shared" si="500"/>
        <v>2441.02</v>
      </c>
    </row>
    <row r="5285" spans="1:27" x14ac:dyDescent="0.25">
      <c r="A5285" t="s">
        <v>866</v>
      </c>
      <c r="B5285" t="s">
        <v>787</v>
      </c>
      <c r="C5285" t="s">
        <v>788</v>
      </c>
      <c r="D5285" t="s">
        <v>867</v>
      </c>
      <c r="E5285" t="s">
        <v>868</v>
      </c>
      <c r="F5285" t="str">
        <f t="shared" si="496"/>
        <v>1505</v>
      </c>
      <c r="G5285" t="s">
        <v>412</v>
      </c>
      <c r="H5285" t="s">
        <v>413</v>
      </c>
      <c r="I5285" s="91">
        <v>3237.34</v>
      </c>
      <c r="J5285" s="91"/>
      <c r="K5285" s="91"/>
      <c r="L5285" s="91"/>
      <c r="M5285" s="91">
        <v>55412.84</v>
      </c>
      <c r="N5285" s="91">
        <v>3285.97</v>
      </c>
      <c r="O5285" s="91">
        <v>0</v>
      </c>
      <c r="P5285" s="91"/>
      <c r="Q5285" s="91"/>
      <c r="R5285" s="91"/>
      <c r="S5285" s="91"/>
      <c r="T5285" s="91">
        <v>3379.94</v>
      </c>
      <c r="U5285" s="91">
        <f t="shared" si="497"/>
        <v>65316.09</v>
      </c>
      <c r="V5285" s="82" t="str">
        <f t="shared" si="495"/>
        <v>520401505921</v>
      </c>
      <c r="W5285" s="83">
        <f>VLOOKUP(V5285,Factors!$E$6:$H$5950,4,FALSE)</f>
        <v>0.1124</v>
      </c>
      <c r="X5285" t="str">
        <f>VLOOKUP(V5285,Factors!$E$6:$F$5950,2,FALSE)</f>
        <v>3-factor</v>
      </c>
      <c r="Y5285" s="92">
        <f t="shared" si="498"/>
        <v>7341.5285159999994</v>
      </c>
      <c r="Z5285" s="92">
        <f t="shared" si="499"/>
        <v>57974.561483999998</v>
      </c>
      <c r="AA5285" s="92">
        <f t="shared" si="500"/>
        <v>65316.09</v>
      </c>
    </row>
    <row r="5286" spans="1:27" x14ac:dyDescent="0.25">
      <c r="A5286" t="s">
        <v>866</v>
      </c>
      <c r="B5286" t="s">
        <v>787</v>
      </c>
      <c r="C5286" t="s">
        <v>788</v>
      </c>
      <c r="D5286" t="s">
        <v>867</v>
      </c>
      <c r="E5286" t="s">
        <v>868</v>
      </c>
      <c r="F5286" t="str">
        <f t="shared" si="496"/>
        <v>1505</v>
      </c>
      <c r="G5286" t="s">
        <v>215</v>
      </c>
      <c r="H5286" t="s">
        <v>216</v>
      </c>
      <c r="I5286" s="91">
        <v>48.8</v>
      </c>
      <c r="J5286" s="91">
        <v>30</v>
      </c>
      <c r="K5286" s="91">
        <v>499.92</v>
      </c>
      <c r="L5286" s="91">
        <v>62.66</v>
      </c>
      <c r="M5286" s="91">
        <v>951.88</v>
      </c>
      <c r="N5286" s="91">
        <v>39.950000000000003</v>
      </c>
      <c r="O5286" s="91">
        <v>31.96</v>
      </c>
      <c r="P5286" s="91">
        <v>70.959999999999994</v>
      </c>
      <c r="Q5286" s="91">
        <v>15.98</v>
      </c>
      <c r="R5286" s="91">
        <v>47.94</v>
      </c>
      <c r="S5286" s="91">
        <v>49.35</v>
      </c>
      <c r="T5286" s="91">
        <v>48.84</v>
      </c>
      <c r="U5286" s="91">
        <f t="shared" si="497"/>
        <v>1898.24</v>
      </c>
      <c r="V5286" s="82" t="str">
        <f t="shared" si="495"/>
        <v>520401505921</v>
      </c>
      <c r="W5286" s="83">
        <f>VLOOKUP(V5286,Factors!$E$6:$H$5950,4,FALSE)</f>
        <v>0.1124</v>
      </c>
      <c r="X5286" t="str">
        <f>VLOOKUP(V5286,Factors!$E$6:$F$5950,2,FALSE)</f>
        <v>3-factor</v>
      </c>
      <c r="Y5286" s="92">
        <f t="shared" si="498"/>
        <v>213.36217600000001</v>
      </c>
      <c r="Z5286" s="92">
        <f t="shared" si="499"/>
        <v>1684.8778239999999</v>
      </c>
      <c r="AA5286" s="92">
        <f t="shared" si="500"/>
        <v>1898.24</v>
      </c>
    </row>
    <row r="5287" spans="1:27" x14ac:dyDescent="0.25">
      <c r="A5287" t="s">
        <v>866</v>
      </c>
      <c r="B5287" t="s">
        <v>787</v>
      </c>
      <c r="C5287" t="s">
        <v>788</v>
      </c>
      <c r="D5287" t="s">
        <v>867</v>
      </c>
      <c r="E5287" t="s">
        <v>868</v>
      </c>
      <c r="F5287" t="str">
        <f t="shared" si="496"/>
        <v>1505</v>
      </c>
      <c r="G5287" t="s">
        <v>130</v>
      </c>
      <c r="H5287" t="s">
        <v>131</v>
      </c>
      <c r="I5287" s="91">
        <v>32.71</v>
      </c>
      <c r="J5287" s="91"/>
      <c r="K5287" s="91"/>
      <c r="L5287" s="91"/>
      <c r="M5287" s="91"/>
      <c r="N5287" s="91">
        <v>225.75</v>
      </c>
      <c r="O5287" s="91"/>
      <c r="P5287" s="91"/>
      <c r="Q5287" s="91"/>
      <c r="R5287" s="91"/>
      <c r="S5287" s="91"/>
      <c r="T5287" s="91">
        <v>116.92</v>
      </c>
      <c r="U5287" s="91">
        <f t="shared" si="497"/>
        <v>375.38</v>
      </c>
      <c r="V5287" s="82" t="str">
        <f t="shared" si="495"/>
        <v>520401505921</v>
      </c>
      <c r="W5287" s="83">
        <f>VLOOKUP(V5287,Factors!$E$6:$H$5950,4,FALSE)</f>
        <v>0.1124</v>
      </c>
      <c r="X5287" t="str">
        <f>VLOOKUP(V5287,Factors!$E$6:$F$5950,2,FALSE)</f>
        <v>3-factor</v>
      </c>
      <c r="Y5287" s="92">
        <f t="shared" si="498"/>
        <v>42.192712</v>
      </c>
      <c r="Z5287" s="92">
        <f t="shared" si="499"/>
        <v>333.18728799999997</v>
      </c>
      <c r="AA5287" s="92">
        <f t="shared" si="500"/>
        <v>375.38</v>
      </c>
    </row>
    <row r="5288" spans="1:27" x14ac:dyDescent="0.25">
      <c r="A5288" t="s">
        <v>866</v>
      </c>
      <c r="B5288" t="s">
        <v>787</v>
      </c>
      <c r="C5288" t="s">
        <v>788</v>
      </c>
      <c r="D5288" t="s">
        <v>867</v>
      </c>
      <c r="E5288" t="s">
        <v>868</v>
      </c>
      <c r="F5288" t="str">
        <f t="shared" si="496"/>
        <v>1505</v>
      </c>
      <c r="G5288" t="s">
        <v>136</v>
      </c>
      <c r="H5288" t="s">
        <v>137</v>
      </c>
      <c r="I5288" s="91"/>
      <c r="J5288" s="91"/>
      <c r="K5288" s="91">
        <v>20</v>
      </c>
      <c r="L5288" s="91">
        <v>81</v>
      </c>
      <c r="M5288" s="91">
        <v>5</v>
      </c>
      <c r="N5288" s="91"/>
      <c r="O5288" s="91"/>
      <c r="P5288" s="91"/>
      <c r="Q5288" s="91">
        <v>44</v>
      </c>
      <c r="R5288" s="91">
        <v>0.6</v>
      </c>
      <c r="S5288" s="91"/>
      <c r="T5288" s="91"/>
      <c r="U5288" s="91">
        <f t="shared" si="497"/>
        <v>150.6</v>
      </c>
      <c r="V5288" s="82" t="str">
        <f t="shared" si="495"/>
        <v>520401505921</v>
      </c>
      <c r="W5288" s="83">
        <f>VLOOKUP(V5288,Factors!$E$6:$H$5950,4,FALSE)</f>
        <v>0.1124</v>
      </c>
      <c r="X5288" t="str">
        <f>VLOOKUP(V5288,Factors!$E$6:$F$5950,2,FALSE)</f>
        <v>3-factor</v>
      </c>
      <c r="Y5288" s="92">
        <f t="shared" si="498"/>
        <v>16.927440000000001</v>
      </c>
      <c r="Z5288" s="92">
        <f t="shared" si="499"/>
        <v>133.67256</v>
      </c>
      <c r="AA5288" s="92">
        <f t="shared" si="500"/>
        <v>150.6</v>
      </c>
    </row>
    <row r="5289" spans="1:27" x14ac:dyDescent="0.25">
      <c r="A5289" t="s">
        <v>866</v>
      </c>
      <c r="B5289" t="s">
        <v>787</v>
      </c>
      <c r="C5289" t="s">
        <v>788</v>
      </c>
      <c r="D5289" t="s">
        <v>867</v>
      </c>
      <c r="E5289" t="s">
        <v>868</v>
      </c>
      <c r="F5289" t="str">
        <f t="shared" si="496"/>
        <v>1505</v>
      </c>
      <c r="G5289" t="s">
        <v>199</v>
      </c>
      <c r="H5289" t="s">
        <v>200</v>
      </c>
      <c r="I5289" s="91">
        <v>11</v>
      </c>
      <c r="J5289" s="91">
        <v>11.4</v>
      </c>
      <c r="K5289" s="91">
        <v>23.5</v>
      </c>
      <c r="L5289" s="91"/>
      <c r="M5289" s="91">
        <v>27.94</v>
      </c>
      <c r="N5289" s="91">
        <v>20</v>
      </c>
      <c r="O5289" s="91"/>
      <c r="P5289" s="91"/>
      <c r="Q5289" s="91">
        <v>8.5</v>
      </c>
      <c r="R5289" s="91"/>
      <c r="S5289" s="91"/>
      <c r="T5289" s="91">
        <v>50</v>
      </c>
      <c r="U5289" s="91">
        <f t="shared" si="497"/>
        <v>152.34</v>
      </c>
      <c r="V5289" s="82" t="str">
        <f t="shared" si="495"/>
        <v>520401505921</v>
      </c>
      <c r="W5289" s="83">
        <f>VLOOKUP(V5289,Factors!$E$6:$H$5950,4,FALSE)</f>
        <v>0.1124</v>
      </c>
      <c r="X5289" t="str">
        <f>VLOOKUP(V5289,Factors!$E$6:$F$5950,2,FALSE)</f>
        <v>3-factor</v>
      </c>
      <c r="Y5289" s="92">
        <f t="shared" si="498"/>
        <v>17.123016</v>
      </c>
      <c r="Z5289" s="92">
        <f t="shared" si="499"/>
        <v>135.216984</v>
      </c>
      <c r="AA5289" s="92">
        <f t="shared" si="500"/>
        <v>152.34</v>
      </c>
    </row>
    <row r="5290" spans="1:27" x14ac:dyDescent="0.25">
      <c r="A5290" t="s">
        <v>866</v>
      </c>
      <c r="B5290" t="s">
        <v>787</v>
      </c>
      <c r="C5290" t="s">
        <v>788</v>
      </c>
      <c r="D5290" t="s">
        <v>867</v>
      </c>
      <c r="E5290" t="s">
        <v>868</v>
      </c>
      <c r="F5290" t="str">
        <f t="shared" si="496"/>
        <v>1505</v>
      </c>
      <c r="G5290" t="s">
        <v>102</v>
      </c>
      <c r="H5290" t="s">
        <v>103</v>
      </c>
      <c r="I5290" s="91">
        <v>5708.99</v>
      </c>
      <c r="J5290" s="91">
        <v>11924.49</v>
      </c>
      <c r="K5290" s="91">
        <v>16958.990000000002</v>
      </c>
      <c r="L5290" s="91">
        <v>10666.17</v>
      </c>
      <c r="M5290" s="91">
        <v>25629.74</v>
      </c>
      <c r="N5290" s="91">
        <v>11499.99</v>
      </c>
      <c r="O5290" s="91">
        <v>11406.74</v>
      </c>
      <c r="P5290" s="91">
        <v>8748.24</v>
      </c>
      <c r="Q5290" s="91">
        <v>8765.99</v>
      </c>
      <c r="R5290" s="91">
        <v>12613.49</v>
      </c>
      <c r="S5290" s="91">
        <v>10622.99</v>
      </c>
      <c r="T5290" s="91">
        <v>14605.99</v>
      </c>
      <c r="U5290" s="91">
        <f t="shared" si="497"/>
        <v>149151.81000000003</v>
      </c>
      <c r="V5290" s="82" t="str">
        <f t="shared" si="495"/>
        <v>520401505921</v>
      </c>
      <c r="W5290" s="83">
        <f>VLOOKUP(V5290,Factors!$E$6:$H$5950,4,FALSE)</f>
        <v>0.1124</v>
      </c>
      <c r="X5290" t="str">
        <f>VLOOKUP(V5290,Factors!$E$6:$F$5950,2,FALSE)</f>
        <v>3-factor</v>
      </c>
      <c r="Y5290" s="92">
        <f t="shared" si="498"/>
        <v>16764.663444000002</v>
      </c>
      <c r="Z5290" s="92">
        <f t="shared" si="499"/>
        <v>132387.14655600002</v>
      </c>
      <c r="AA5290" s="92">
        <f t="shared" si="500"/>
        <v>149151.81000000003</v>
      </c>
    </row>
    <row r="5291" spans="1:27" x14ac:dyDescent="0.25">
      <c r="A5291" t="s">
        <v>866</v>
      </c>
      <c r="B5291" t="s">
        <v>787</v>
      </c>
      <c r="C5291" t="s">
        <v>788</v>
      </c>
      <c r="D5291" t="s">
        <v>867</v>
      </c>
      <c r="E5291" t="s">
        <v>868</v>
      </c>
      <c r="F5291" t="str">
        <f t="shared" si="496"/>
        <v>1505</v>
      </c>
      <c r="G5291" t="s">
        <v>495</v>
      </c>
      <c r="H5291" t="s">
        <v>496</v>
      </c>
      <c r="I5291" s="91"/>
      <c r="J5291" s="91"/>
      <c r="K5291" s="91"/>
      <c r="L5291" s="91"/>
      <c r="M5291" s="91"/>
      <c r="N5291" s="91"/>
      <c r="O5291" s="91"/>
      <c r="P5291" s="91">
        <v>250</v>
      </c>
      <c r="Q5291" s="91"/>
      <c r="R5291" s="91">
        <v>6295</v>
      </c>
      <c r="S5291" s="91"/>
      <c r="T5291" s="91"/>
      <c r="U5291" s="91">
        <f t="shared" si="497"/>
        <v>6545</v>
      </c>
      <c r="V5291" s="82" t="str">
        <f t="shared" si="495"/>
        <v>520401505921</v>
      </c>
      <c r="W5291" s="83">
        <f>VLOOKUP(V5291,Factors!$E$6:$H$5950,4,FALSE)</f>
        <v>0.1124</v>
      </c>
      <c r="X5291" t="str">
        <f>VLOOKUP(V5291,Factors!$E$6:$F$5950,2,FALSE)</f>
        <v>3-factor</v>
      </c>
      <c r="Y5291" s="92">
        <f t="shared" si="498"/>
        <v>735.65800000000002</v>
      </c>
      <c r="Z5291" s="92">
        <f t="shared" si="499"/>
        <v>5809.3419999999996</v>
      </c>
      <c r="AA5291" s="92">
        <f t="shared" si="500"/>
        <v>6545</v>
      </c>
    </row>
    <row r="5292" spans="1:27" x14ac:dyDescent="0.25">
      <c r="A5292" t="s">
        <v>866</v>
      </c>
      <c r="B5292" t="s">
        <v>787</v>
      </c>
      <c r="C5292" t="s">
        <v>788</v>
      </c>
      <c r="D5292" t="s">
        <v>867</v>
      </c>
      <c r="E5292" t="s">
        <v>868</v>
      </c>
      <c r="F5292" t="str">
        <f t="shared" si="496"/>
        <v>1505</v>
      </c>
      <c r="G5292" t="s">
        <v>144</v>
      </c>
      <c r="H5292" t="s">
        <v>145</v>
      </c>
      <c r="I5292" s="91">
        <v>227.77</v>
      </c>
      <c r="J5292" s="91">
        <v>104</v>
      </c>
      <c r="K5292" s="91">
        <v>328.81</v>
      </c>
      <c r="L5292" s="91">
        <v>1011.52</v>
      </c>
      <c r="M5292" s="91">
        <v>1997.59</v>
      </c>
      <c r="N5292" s="91">
        <v>1202.5</v>
      </c>
      <c r="O5292" s="91">
        <v>139.09</v>
      </c>
      <c r="P5292" s="91">
        <v>246.57</v>
      </c>
      <c r="Q5292" s="91">
        <v>359.66</v>
      </c>
      <c r="R5292" s="91">
        <v>462.51</v>
      </c>
      <c r="S5292" s="91">
        <v>300.60000000000002</v>
      </c>
      <c r="T5292" s="91">
        <v>549.44000000000005</v>
      </c>
      <c r="U5292" s="91">
        <f t="shared" si="497"/>
        <v>6930.0599999999995</v>
      </c>
      <c r="V5292" s="82" t="str">
        <f t="shared" si="495"/>
        <v>520401505921</v>
      </c>
      <c r="W5292" s="83">
        <f>VLOOKUP(V5292,Factors!$E$6:$H$5950,4,FALSE)</f>
        <v>0.1124</v>
      </c>
      <c r="X5292" t="str">
        <f>VLOOKUP(V5292,Factors!$E$6:$F$5950,2,FALSE)</f>
        <v>3-factor</v>
      </c>
      <c r="Y5292" s="92">
        <f t="shared" si="498"/>
        <v>778.93874399999993</v>
      </c>
      <c r="Z5292" s="92">
        <f t="shared" si="499"/>
        <v>6151.1212559999994</v>
      </c>
      <c r="AA5292" s="92">
        <f t="shared" si="500"/>
        <v>6930.0599999999995</v>
      </c>
    </row>
    <row r="5293" spans="1:27" x14ac:dyDescent="0.25">
      <c r="A5293" t="s">
        <v>866</v>
      </c>
      <c r="B5293" t="s">
        <v>787</v>
      </c>
      <c r="C5293" t="s">
        <v>788</v>
      </c>
      <c r="D5293" t="s">
        <v>867</v>
      </c>
      <c r="E5293" t="s">
        <v>868</v>
      </c>
      <c r="F5293" t="str">
        <f t="shared" si="496"/>
        <v>1505</v>
      </c>
      <c r="G5293" t="s">
        <v>217</v>
      </c>
      <c r="H5293" t="s">
        <v>218</v>
      </c>
      <c r="I5293" s="91"/>
      <c r="J5293" s="91"/>
      <c r="K5293" s="91"/>
      <c r="L5293" s="91"/>
      <c r="M5293" s="91"/>
      <c r="N5293" s="91">
        <v>383.03</v>
      </c>
      <c r="O5293" s="91"/>
      <c r="P5293" s="91"/>
      <c r="Q5293" s="91"/>
      <c r="R5293" s="91">
        <v>364.65</v>
      </c>
      <c r="S5293" s="91"/>
      <c r="T5293" s="91"/>
      <c r="U5293" s="91">
        <f t="shared" si="497"/>
        <v>747.68</v>
      </c>
      <c r="V5293" s="82" t="str">
        <f t="shared" si="495"/>
        <v>520401505921</v>
      </c>
      <c r="W5293" s="83">
        <f>VLOOKUP(V5293,Factors!$E$6:$H$5950,4,FALSE)</f>
        <v>0.1124</v>
      </c>
      <c r="X5293" t="str">
        <f>VLOOKUP(V5293,Factors!$E$6:$F$5950,2,FALSE)</f>
        <v>3-factor</v>
      </c>
      <c r="Y5293" s="92">
        <f t="shared" si="498"/>
        <v>84.039231999999998</v>
      </c>
      <c r="Z5293" s="92">
        <f t="shared" si="499"/>
        <v>663.64076799999998</v>
      </c>
      <c r="AA5293" s="92">
        <f t="shared" si="500"/>
        <v>747.68</v>
      </c>
    </row>
    <row r="5294" spans="1:27" x14ac:dyDescent="0.25">
      <c r="A5294" t="s">
        <v>866</v>
      </c>
      <c r="B5294" t="s">
        <v>787</v>
      </c>
      <c r="C5294" t="s">
        <v>788</v>
      </c>
      <c r="D5294" t="s">
        <v>867</v>
      </c>
      <c r="E5294" t="s">
        <v>868</v>
      </c>
      <c r="F5294" t="str">
        <f t="shared" si="496"/>
        <v>1505</v>
      </c>
      <c r="G5294" t="s">
        <v>146</v>
      </c>
      <c r="H5294" t="s">
        <v>147</v>
      </c>
      <c r="I5294" s="91">
        <v>1693.17</v>
      </c>
      <c r="J5294" s="91">
        <v>1208.6199999999999</v>
      </c>
      <c r="K5294" s="91">
        <v>1511.81</v>
      </c>
      <c r="L5294" s="91">
        <v>2362.5500000000002</v>
      </c>
      <c r="M5294" s="91">
        <v>1723.49</v>
      </c>
      <c r="N5294" s="91"/>
      <c r="O5294" s="91">
        <v>370</v>
      </c>
      <c r="P5294" s="91">
        <v>913.99</v>
      </c>
      <c r="Q5294" s="91"/>
      <c r="R5294" s="91">
        <v>24.09</v>
      </c>
      <c r="S5294" s="91"/>
      <c r="T5294" s="91">
        <v>155.83000000000001</v>
      </c>
      <c r="U5294" s="91">
        <f t="shared" si="497"/>
        <v>9963.5500000000011</v>
      </c>
      <c r="V5294" s="82" t="str">
        <f t="shared" si="495"/>
        <v>520401505921</v>
      </c>
      <c r="W5294" s="83">
        <f>VLOOKUP(V5294,Factors!$E$6:$H$5950,4,FALSE)</f>
        <v>0.1124</v>
      </c>
      <c r="X5294" t="str">
        <f>VLOOKUP(V5294,Factors!$E$6:$F$5950,2,FALSE)</f>
        <v>3-factor</v>
      </c>
      <c r="Y5294" s="92">
        <f t="shared" si="498"/>
        <v>1119.9030200000002</v>
      </c>
      <c r="Z5294" s="92">
        <f t="shared" si="499"/>
        <v>8843.6469800000013</v>
      </c>
      <c r="AA5294" s="92">
        <f t="shared" si="500"/>
        <v>9963.5500000000011</v>
      </c>
    </row>
    <row r="5295" spans="1:27" x14ac:dyDescent="0.25">
      <c r="A5295" t="s">
        <v>866</v>
      </c>
      <c r="B5295" t="s">
        <v>787</v>
      </c>
      <c r="C5295" t="s">
        <v>788</v>
      </c>
      <c r="D5295" t="s">
        <v>867</v>
      </c>
      <c r="E5295" t="s">
        <v>868</v>
      </c>
      <c r="F5295" t="str">
        <f t="shared" si="496"/>
        <v>1505</v>
      </c>
      <c r="G5295" t="s">
        <v>148</v>
      </c>
      <c r="H5295" t="s">
        <v>149</v>
      </c>
      <c r="I5295" s="91"/>
      <c r="J5295" s="91">
        <v>548.29999999999995</v>
      </c>
      <c r="K5295" s="91"/>
      <c r="L5295" s="91">
        <v>932.43</v>
      </c>
      <c r="M5295" s="91"/>
      <c r="N5295" s="91"/>
      <c r="O5295" s="91"/>
      <c r="P5295" s="91"/>
      <c r="Q5295" s="91"/>
      <c r="R5295" s="91">
        <v>9.5</v>
      </c>
      <c r="S5295" s="91"/>
      <c r="T5295" s="91"/>
      <c r="U5295" s="91">
        <f t="shared" si="497"/>
        <v>1490.23</v>
      </c>
      <c r="V5295" s="82" t="str">
        <f t="shared" si="495"/>
        <v>520401505921</v>
      </c>
      <c r="W5295" s="83">
        <f>VLOOKUP(V5295,Factors!$E$6:$H$5950,4,FALSE)</f>
        <v>0.1124</v>
      </c>
      <c r="X5295" t="str">
        <f>VLOOKUP(V5295,Factors!$E$6:$F$5950,2,FALSE)</f>
        <v>3-factor</v>
      </c>
      <c r="Y5295" s="92">
        <f t="shared" si="498"/>
        <v>167.50185200000001</v>
      </c>
      <c r="Z5295" s="92">
        <f t="shared" si="499"/>
        <v>1322.7281479999999</v>
      </c>
      <c r="AA5295" s="92">
        <f t="shared" si="500"/>
        <v>1490.23</v>
      </c>
    </row>
    <row r="5296" spans="1:27" x14ac:dyDescent="0.25">
      <c r="A5296" t="s">
        <v>866</v>
      </c>
      <c r="B5296" t="s">
        <v>787</v>
      </c>
      <c r="C5296" t="s">
        <v>788</v>
      </c>
      <c r="D5296" t="s">
        <v>867</v>
      </c>
      <c r="E5296" t="s">
        <v>868</v>
      </c>
      <c r="F5296" t="str">
        <f t="shared" si="496"/>
        <v>1505</v>
      </c>
      <c r="G5296" t="s">
        <v>150</v>
      </c>
      <c r="H5296" t="s">
        <v>151</v>
      </c>
      <c r="I5296" s="91"/>
      <c r="J5296" s="91"/>
      <c r="K5296" s="91"/>
      <c r="L5296" s="91"/>
      <c r="M5296" s="91">
        <v>100</v>
      </c>
      <c r="N5296" s="91">
        <v>700</v>
      </c>
      <c r="O5296" s="91">
        <v>100</v>
      </c>
      <c r="P5296" s="91"/>
      <c r="Q5296" s="91"/>
      <c r="R5296" s="91"/>
      <c r="S5296" s="91"/>
      <c r="T5296" s="91">
        <v>384.65</v>
      </c>
      <c r="U5296" s="91">
        <f t="shared" si="497"/>
        <v>1284.6500000000001</v>
      </c>
      <c r="V5296" s="82" t="str">
        <f t="shared" si="495"/>
        <v>520401505921</v>
      </c>
      <c r="W5296" s="83">
        <f>VLOOKUP(V5296,Factors!$E$6:$H$5950,4,FALSE)</f>
        <v>0.1124</v>
      </c>
      <c r="X5296" t="str">
        <f>VLOOKUP(V5296,Factors!$E$6:$F$5950,2,FALSE)</f>
        <v>3-factor</v>
      </c>
      <c r="Y5296" s="92">
        <f t="shared" si="498"/>
        <v>144.39466000000002</v>
      </c>
      <c r="Z5296" s="92">
        <f t="shared" si="499"/>
        <v>1140.2553400000002</v>
      </c>
      <c r="AA5296" s="92">
        <f t="shared" si="500"/>
        <v>1284.6500000000001</v>
      </c>
    </row>
    <row r="5297" spans="1:27" x14ac:dyDescent="0.25">
      <c r="A5297" t="s">
        <v>866</v>
      </c>
      <c r="B5297" t="s">
        <v>787</v>
      </c>
      <c r="C5297" t="s">
        <v>788</v>
      </c>
      <c r="D5297" t="s">
        <v>867</v>
      </c>
      <c r="E5297" t="s">
        <v>868</v>
      </c>
      <c r="F5297" t="str">
        <f t="shared" si="496"/>
        <v>1505</v>
      </c>
      <c r="G5297" t="s">
        <v>152</v>
      </c>
      <c r="H5297" t="s">
        <v>153</v>
      </c>
      <c r="I5297" s="91">
        <v>67.260000000000005</v>
      </c>
      <c r="J5297" s="91">
        <v>514.72</v>
      </c>
      <c r="K5297" s="91">
        <v>18.399999999999999</v>
      </c>
      <c r="L5297" s="91">
        <v>217.67</v>
      </c>
      <c r="M5297" s="91">
        <v>136.94</v>
      </c>
      <c r="N5297" s="91">
        <v>212.72</v>
      </c>
      <c r="O5297" s="91">
        <v>92.47</v>
      </c>
      <c r="P5297" s="91"/>
      <c r="Q5297" s="91">
        <v>91.08</v>
      </c>
      <c r="R5297" s="91"/>
      <c r="S5297" s="91">
        <v>84.24</v>
      </c>
      <c r="T5297" s="91">
        <v>1813.3</v>
      </c>
      <c r="U5297" s="91">
        <f t="shared" si="497"/>
        <v>3248.8</v>
      </c>
      <c r="V5297" s="82" t="str">
        <f t="shared" si="495"/>
        <v>520401505921</v>
      </c>
      <c r="W5297" s="83">
        <f>VLOOKUP(V5297,Factors!$E$6:$H$5950,4,FALSE)</f>
        <v>0.1124</v>
      </c>
      <c r="X5297" t="str">
        <f>VLOOKUP(V5297,Factors!$E$6:$F$5950,2,FALSE)</f>
        <v>3-factor</v>
      </c>
      <c r="Y5297" s="92">
        <f t="shared" si="498"/>
        <v>365.16512</v>
      </c>
      <c r="Z5297" s="92">
        <f t="shared" si="499"/>
        <v>2883.6348800000001</v>
      </c>
      <c r="AA5297" s="92">
        <f t="shared" si="500"/>
        <v>3248.8</v>
      </c>
    </row>
    <row r="5298" spans="1:27" x14ac:dyDescent="0.25">
      <c r="A5298" t="s">
        <v>866</v>
      </c>
      <c r="B5298" t="s">
        <v>787</v>
      </c>
      <c r="C5298" t="s">
        <v>788</v>
      </c>
      <c r="D5298" t="s">
        <v>867</v>
      </c>
      <c r="E5298" t="s">
        <v>868</v>
      </c>
      <c r="F5298" t="str">
        <f t="shared" si="496"/>
        <v>1505</v>
      </c>
      <c r="G5298" t="s">
        <v>166</v>
      </c>
      <c r="H5298" t="s">
        <v>167</v>
      </c>
      <c r="I5298" s="91">
        <v>-3331.84</v>
      </c>
      <c r="J5298" s="91"/>
      <c r="K5298" s="91"/>
      <c r="L5298" s="91"/>
      <c r="M5298" s="91"/>
      <c r="N5298" s="91"/>
      <c r="O5298" s="91"/>
      <c r="P5298" s="91">
        <v>-243.7</v>
      </c>
      <c r="Q5298" s="91">
        <v>-243.7</v>
      </c>
      <c r="R5298" s="91">
        <v>-487.4</v>
      </c>
      <c r="S5298" s="91"/>
      <c r="T5298" s="91"/>
      <c r="U5298" s="91">
        <f t="shared" si="497"/>
        <v>-4306.6399999999994</v>
      </c>
      <c r="V5298" s="82" t="str">
        <f t="shared" si="495"/>
        <v>520401505921</v>
      </c>
      <c r="W5298" s="83">
        <f>VLOOKUP(V5298,Factors!$E$6:$H$5950,4,FALSE)</f>
        <v>0.1124</v>
      </c>
      <c r="X5298" t="str">
        <f>VLOOKUP(V5298,Factors!$E$6:$F$5950,2,FALSE)</f>
        <v>3-factor</v>
      </c>
      <c r="Y5298" s="92">
        <f t="shared" si="498"/>
        <v>-484.06633599999992</v>
      </c>
      <c r="Z5298" s="92">
        <f t="shared" si="499"/>
        <v>-3822.5736639999996</v>
      </c>
      <c r="AA5298" s="92">
        <f t="shared" si="500"/>
        <v>-4306.6399999999994</v>
      </c>
    </row>
    <row r="5299" spans="1:27" x14ac:dyDescent="0.25">
      <c r="A5299" t="s">
        <v>866</v>
      </c>
      <c r="B5299" t="s">
        <v>787</v>
      </c>
      <c r="C5299" t="s">
        <v>788</v>
      </c>
      <c r="D5299" t="s">
        <v>1032</v>
      </c>
      <c r="E5299" t="s">
        <v>1033</v>
      </c>
      <c r="F5299" t="str">
        <f t="shared" si="496"/>
        <v>1506</v>
      </c>
      <c r="G5299" t="s">
        <v>144</v>
      </c>
      <c r="H5299" t="s">
        <v>145</v>
      </c>
      <c r="I5299" s="91"/>
      <c r="J5299" s="91"/>
      <c r="K5299" s="91"/>
      <c r="L5299" s="91"/>
      <c r="M5299" s="91"/>
      <c r="N5299" s="91"/>
      <c r="O5299" s="91"/>
      <c r="P5299" s="91">
        <v>73.89</v>
      </c>
      <c r="Q5299" s="91"/>
      <c r="R5299" s="91"/>
      <c r="S5299" s="91"/>
      <c r="T5299" s="91"/>
      <c r="U5299" s="91">
        <f t="shared" si="497"/>
        <v>73.89</v>
      </c>
      <c r="V5299" s="82" t="str">
        <f t="shared" si="495"/>
        <v>520401506921</v>
      </c>
      <c r="W5299" s="83">
        <f>VLOOKUP(V5299,Factors!$E$6:$H$5950,4,FALSE)</f>
        <v>0.1124</v>
      </c>
      <c r="X5299" t="str">
        <f>VLOOKUP(V5299,Factors!$E$6:$F$5950,2,FALSE)</f>
        <v>3-Factor</v>
      </c>
      <c r="Y5299" s="92">
        <f t="shared" si="498"/>
        <v>8.3052360000000007</v>
      </c>
      <c r="Z5299" s="92">
        <f t="shared" si="499"/>
        <v>65.584764000000007</v>
      </c>
      <c r="AA5299" s="92">
        <f t="shared" si="500"/>
        <v>73.890000000000015</v>
      </c>
    </row>
    <row r="5300" spans="1:27" x14ac:dyDescent="0.25">
      <c r="A5300" t="s">
        <v>866</v>
      </c>
      <c r="B5300" t="s">
        <v>787</v>
      </c>
      <c r="C5300" t="s">
        <v>788</v>
      </c>
      <c r="D5300" t="s">
        <v>869</v>
      </c>
      <c r="E5300" t="s">
        <v>870</v>
      </c>
      <c r="F5300" t="str">
        <f t="shared" si="496"/>
        <v>2966</v>
      </c>
      <c r="G5300" t="s">
        <v>144</v>
      </c>
      <c r="H5300" t="s">
        <v>145</v>
      </c>
      <c r="I5300" s="91"/>
      <c r="J5300" s="91"/>
      <c r="K5300" s="91"/>
      <c r="L5300" s="91"/>
      <c r="M5300" s="91"/>
      <c r="N5300" s="91"/>
      <c r="O5300" s="91"/>
      <c r="P5300" s="91"/>
      <c r="Q5300" s="91">
        <v>63.6</v>
      </c>
      <c r="R5300" s="91"/>
      <c r="S5300" s="91"/>
      <c r="T5300" s="91">
        <v>286.5</v>
      </c>
      <c r="U5300" s="91">
        <f t="shared" si="497"/>
        <v>350.1</v>
      </c>
      <c r="V5300" s="82" t="str">
        <f t="shared" si="495"/>
        <v>520402966921</v>
      </c>
      <c r="W5300" s="83">
        <f>VLOOKUP(V5300,Factors!$E$6:$H$5950,4,FALSE)</f>
        <v>0.1124</v>
      </c>
      <c r="X5300" t="str">
        <f>VLOOKUP(V5300,Factors!$E$6:$F$5950,2,FALSE)</f>
        <v>3-factor</v>
      </c>
      <c r="Y5300" s="92">
        <f t="shared" si="498"/>
        <v>39.351240000000004</v>
      </c>
      <c r="Z5300" s="92">
        <f t="shared" si="499"/>
        <v>310.74876</v>
      </c>
      <c r="AA5300" s="92">
        <f t="shared" si="500"/>
        <v>350.1</v>
      </c>
    </row>
    <row r="5301" spans="1:27" x14ac:dyDescent="0.25">
      <c r="A5301" t="s">
        <v>866</v>
      </c>
      <c r="B5301" t="s">
        <v>1034</v>
      </c>
      <c r="C5301" t="s">
        <v>1035</v>
      </c>
      <c r="D5301" t="s">
        <v>867</v>
      </c>
      <c r="E5301" t="s">
        <v>868</v>
      </c>
      <c r="F5301" t="str">
        <f t="shared" si="496"/>
        <v>1505</v>
      </c>
      <c r="G5301" t="s">
        <v>110</v>
      </c>
      <c r="H5301" t="s">
        <v>111</v>
      </c>
      <c r="I5301" s="91">
        <v>70637.789999999994</v>
      </c>
      <c r="J5301" s="91">
        <v>77342.14</v>
      </c>
      <c r="K5301" s="91">
        <v>74680.02</v>
      </c>
      <c r="L5301" s="91">
        <v>77558.490000000005</v>
      </c>
      <c r="M5301" s="91">
        <v>77418.2</v>
      </c>
      <c r="N5301" s="91">
        <v>80952.23</v>
      </c>
      <c r="O5301" s="91">
        <v>69486.429999999993</v>
      </c>
      <c r="P5301" s="91">
        <v>63982.080000000002</v>
      </c>
      <c r="Q5301" s="91">
        <v>61873.51</v>
      </c>
      <c r="R5301" s="91">
        <v>56891.1</v>
      </c>
      <c r="S5301" s="91">
        <v>52106.52</v>
      </c>
      <c r="T5301" s="91">
        <v>44833.39</v>
      </c>
      <c r="U5301" s="91">
        <f t="shared" si="497"/>
        <v>807761.9</v>
      </c>
      <c r="V5301" s="82" t="str">
        <f t="shared" si="495"/>
        <v>530101505921</v>
      </c>
      <c r="W5301" s="83">
        <f>VLOOKUP(V5301,Factors!$E$6:$H$5950,4,FALSE)</f>
        <v>0.30000000000000004</v>
      </c>
      <c r="X5301" t="str">
        <f>VLOOKUP(V5301,Factors!$E$6:$F$5950,2,FALSE)</f>
        <v>Regulatory</v>
      </c>
      <c r="Y5301" s="92">
        <f t="shared" si="498"/>
        <v>242328.57000000004</v>
      </c>
      <c r="Z5301" s="92">
        <f t="shared" si="499"/>
        <v>565433.32999999996</v>
      </c>
      <c r="AA5301" s="92">
        <f t="shared" si="500"/>
        <v>807761.9</v>
      </c>
    </row>
    <row r="5302" spans="1:27" x14ac:dyDescent="0.25">
      <c r="A5302" t="s">
        <v>866</v>
      </c>
      <c r="B5302" t="s">
        <v>1034</v>
      </c>
      <c r="C5302" t="s">
        <v>1035</v>
      </c>
      <c r="D5302" t="s">
        <v>867</v>
      </c>
      <c r="E5302" t="s">
        <v>868</v>
      </c>
      <c r="F5302" t="str">
        <f t="shared" si="496"/>
        <v>1505</v>
      </c>
      <c r="G5302" t="s">
        <v>493</v>
      </c>
      <c r="H5302" t="s">
        <v>494</v>
      </c>
      <c r="I5302" s="91">
        <v>26.56</v>
      </c>
      <c r="J5302" s="91">
        <v>-6.13</v>
      </c>
      <c r="K5302" s="91"/>
      <c r="L5302" s="91">
        <v>139.62</v>
      </c>
      <c r="M5302" s="91">
        <v>309.76</v>
      </c>
      <c r="N5302" s="91">
        <v>-78.53</v>
      </c>
      <c r="O5302" s="91">
        <v>130.88999999999999</v>
      </c>
      <c r="P5302" s="91">
        <v>-21.82</v>
      </c>
      <c r="Q5302" s="91">
        <v>163.61000000000001</v>
      </c>
      <c r="R5302" s="91">
        <v>45.8</v>
      </c>
      <c r="S5302" s="91">
        <v>161.43</v>
      </c>
      <c r="T5302" s="91">
        <v>479.93</v>
      </c>
      <c r="U5302" s="91">
        <f t="shared" si="497"/>
        <v>1351.1200000000001</v>
      </c>
      <c r="V5302" s="82" t="str">
        <f t="shared" si="495"/>
        <v>530101505921</v>
      </c>
      <c r="W5302" s="83">
        <f>VLOOKUP(V5302,Factors!$E$6:$H$5950,4,FALSE)</f>
        <v>0.30000000000000004</v>
      </c>
      <c r="X5302" t="str">
        <f>VLOOKUP(V5302,Factors!$E$6:$F$5950,2,FALSE)</f>
        <v>Regulatory</v>
      </c>
      <c r="Y5302" s="92">
        <f t="shared" si="498"/>
        <v>405.33600000000007</v>
      </c>
      <c r="Z5302" s="92">
        <f t="shared" si="499"/>
        <v>945.78400000000011</v>
      </c>
      <c r="AA5302" s="92">
        <f t="shared" si="500"/>
        <v>1351.1200000000001</v>
      </c>
    </row>
    <row r="5303" spans="1:27" x14ac:dyDescent="0.25">
      <c r="A5303" t="s">
        <v>866</v>
      </c>
      <c r="B5303" t="s">
        <v>1034</v>
      </c>
      <c r="C5303" t="s">
        <v>1035</v>
      </c>
      <c r="D5303" t="s">
        <v>867</v>
      </c>
      <c r="E5303" t="s">
        <v>868</v>
      </c>
      <c r="F5303" t="str">
        <f t="shared" si="496"/>
        <v>1505</v>
      </c>
      <c r="G5303" t="s">
        <v>112</v>
      </c>
      <c r="H5303" t="s">
        <v>113</v>
      </c>
      <c r="I5303" s="91"/>
      <c r="J5303" s="91"/>
      <c r="K5303" s="91"/>
      <c r="L5303" s="91"/>
      <c r="M5303" s="91"/>
      <c r="N5303" s="91"/>
      <c r="O5303" s="91">
        <v>1632.64</v>
      </c>
      <c r="P5303" s="91">
        <v>7500</v>
      </c>
      <c r="Q5303" s="91">
        <v>11570.19</v>
      </c>
      <c r="R5303" s="91">
        <v>1408.18</v>
      </c>
      <c r="S5303" s="91">
        <v>6547.2</v>
      </c>
      <c r="T5303" s="91">
        <v>6711.95</v>
      </c>
      <c r="U5303" s="91">
        <f t="shared" si="497"/>
        <v>35370.160000000003</v>
      </c>
      <c r="V5303" s="82" t="str">
        <f t="shared" si="495"/>
        <v>530101505921</v>
      </c>
      <c r="W5303" s="83">
        <f>VLOOKUP(V5303,Factors!$E$6:$H$5950,4,FALSE)</f>
        <v>0.30000000000000004</v>
      </c>
      <c r="X5303" t="str">
        <f>VLOOKUP(V5303,Factors!$E$6:$F$5950,2,FALSE)</f>
        <v>Regulatory</v>
      </c>
      <c r="Y5303" s="92">
        <f t="shared" si="498"/>
        <v>10611.048000000003</v>
      </c>
      <c r="Z5303" s="92">
        <f t="shared" si="499"/>
        <v>24759.112000000001</v>
      </c>
      <c r="AA5303" s="92">
        <f t="shared" si="500"/>
        <v>35370.160000000003</v>
      </c>
    </row>
    <row r="5304" spans="1:27" x14ac:dyDescent="0.25">
      <c r="A5304" t="s">
        <v>866</v>
      </c>
      <c r="B5304" t="s">
        <v>1034</v>
      </c>
      <c r="C5304" t="s">
        <v>1035</v>
      </c>
      <c r="D5304" t="s">
        <v>867</v>
      </c>
      <c r="E5304" t="s">
        <v>868</v>
      </c>
      <c r="F5304" t="str">
        <f t="shared" si="496"/>
        <v>1505</v>
      </c>
      <c r="G5304" t="s">
        <v>501</v>
      </c>
      <c r="H5304" t="s">
        <v>502</v>
      </c>
      <c r="I5304" s="91"/>
      <c r="J5304" s="91"/>
      <c r="K5304" s="91"/>
      <c r="L5304" s="91"/>
      <c r="M5304" s="91"/>
      <c r="N5304" s="91"/>
      <c r="O5304" s="91"/>
      <c r="P5304" s="91"/>
      <c r="Q5304" s="91">
        <v>6583.5</v>
      </c>
      <c r="R5304" s="91">
        <v>1662.5</v>
      </c>
      <c r="S5304" s="91"/>
      <c r="T5304" s="91"/>
      <c r="U5304" s="91">
        <f t="shared" si="497"/>
        <v>8246</v>
      </c>
      <c r="V5304" s="82" t="str">
        <f t="shared" si="495"/>
        <v>530101505921</v>
      </c>
      <c r="W5304" s="83">
        <f>VLOOKUP(V5304,Factors!$E$6:$H$5950,4,FALSE)</f>
        <v>0.30000000000000004</v>
      </c>
      <c r="X5304" t="str">
        <f>VLOOKUP(V5304,Factors!$E$6:$F$5950,2,FALSE)</f>
        <v>Regulatory</v>
      </c>
      <c r="Y5304" s="92">
        <f t="shared" si="498"/>
        <v>2473.8000000000002</v>
      </c>
      <c r="Z5304" s="92">
        <f t="shared" si="499"/>
        <v>5772.2</v>
      </c>
      <c r="AA5304" s="92">
        <f t="shared" si="500"/>
        <v>8246</v>
      </c>
    </row>
    <row r="5305" spans="1:27" x14ac:dyDescent="0.25">
      <c r="A5305" t="s">
        <v>866</v>
      </c>
      <c r="B5305" t="s">
        <v>1034</v>
      </c>
      <c r="C5305" t="s">
        <v>1035</v>
      </c>
      <c r="D5305" t="s">
        <v>867</v>
      </c>
      <c r="E5305" t="s">
        <v>868</v>
      </c>
      <c r="F5305" t="str">
        <f t="shared" si="496"/>
        <v>1505</v>
      </c>
      <c r="G5305" t="s">
        <v>88</v>
      </c>
      <c r="H5305" t="s">
        <v>89</v>
      </c>
      <c r="I5305" s="91">
        <v>11116.9</v>
      </c>
      <c r="J5305" s="91">
        <v>11028.8</v>
      </c>
      <c r="K5305" s="91">
        <v>11471.17</v>
      </c>
      <c r="L5305" s="91">
        <v>11457.5</v>
      </c>
      <c r="M5305" s="91">
        <v>11520.36</v>
      </c>
      <c r="N5305" s="91">
        <v>11457.6</v>
      </c>
      <c r="O5305" s="91">
        <v>11461.71</v>
      </c>
      <c r="P5305" s="91">
        <v>10404.209999999999</v>
      </c>
      <c r="Q5305" s="91">
        <v>10655.7</v>
      </c>
      <c r="R5305" s="91">
        <v>8601.1299999999992</v>
      </c>
      <c r="S5305" s="91">
        <v>8345.86</v>
      </c>
      <c r="T5305" s="91">
        <v>8348.93</v>
      </c>
      <c r="U5305" s="91">
        <f t="shared" si="497"/>
        <v>125869.87</v>
      </c>
      <c r="V5305" s="82" t="str">
        <f t="shared" si="495"/>
        <v>530101505921</v>
      </c>
      <c r="W5305" s="83">
        <f>VLOOKUP(V5305,Factors!$E$6:$H$5950,4,FALSE)</f>
        <v>0.30000000000000004</v>
      </c>
      <c r="X5305" t="str">
        <f>VLOOKUP(V5305,Factors!$E$6:$F$5950,2,FALSE)</f>
        <v>Regulatory</v>
      </c>
      <c r="Y5305" s="92">
        <f t="shared" si="498"/>
        <v>37760.961000000003</v>
      </c>
      <c r="Z5305" s="92">
        <f t="shared" si="499"/>
        <v>88108.908999999985</v>
      </c>
      <c r="AA5305" s="92">
        <f t="shared" si="500"/>
        <v>125869.87</v>
      </c>
    </row>
    <row r="5306" spans="1:27" x14ac:dyDescent="0.25">
      <c r="A5306" t="s">
        <v>866</v>
      </c>
      <c r="B5306" t="s">
        <v>1034</v>
      </c>
      <c r="C5306" t="s">
        <v>1035</v>
      </c>
      <c r="D5306" t="s">
        <v>867</v>
      </c>
      <c r="E5306" t="s">
        <v>868</v>
      </c>
      <c r="F5306" t="str">
        <f t="shared" si="496"/>
        <v>1505</v>
      </c>
      <c r="G5306" t="s">
        <v>90</v>
      </c>
      <c r="H5306" t="s">
        <v>91</v>
      </c>
      <c r="I5306" s="91">
        <v>43192.41</v>
      </c>
      <c r="J5306" s="91">
        <v>42844.85</v>
      </c>
      <c r="K5306" s="91">
        <v>44564.61</v>
      </c>
      <c r="L5306" s="91">
        <v>44535.199999999997</v>
      </c>
      <c r="M5306" s="91">
        <v>44806.74</v>
      </c>
      <c r="N5306" s="91">
        <v>44499.35</v>
      </c>
      <c r="O5306" s="91">
        <v>44549.63</v>
      </c>
      <c r="P5306" s="91">
        <v>41166.25</v>
      </c>
      <c r="Q5306" s="91">
        <v>41548.65</v>
      </c>
      <c r="R5306" s="91">
        <v>33547.65</v>
      </c>
      <c r="S5306" s="91">
        <v>33104.660000000003</v>
      </c>
      <c r="T5306" s="91">
        <v>33169.32</v>
      </c>
      <c r="U5306" s="91">
        <f t="shared" si="497"/>
        <v>491529.32</v>
      </c>
      <c r="V5306" s="82" t="str">
        <f t="shared" si="495"/>
        <v>530101505921</v>
      </c>
      <c r="W5306" s="83">
        <f>VLOOKUP(V5306,Factors!$E$6:$H$5950,4,FALSE)</f>
        <v>0.30000000000000004</v>
      </c>
      <c r="X5306" t="str">
        <f>VLOOKUP(V5306,Factors!$E$6:$F$5950,2,FALSE)</f>
        <v>Regulatory</v>
      </c>
      <c r="Y5306" s="92">
        <f t="shared" si="498"/>
        <v>147458.79600000003</v>
      </c>
      <c r="Z5306" s="92">
        <f t="shared" si="499"/>
        <v>344070.52399999998</v>
      </c>
      <c r="AA5306" s="92">
        <f t="shared" si="500"/>
        <v>491529.32</v>
      </c>
    </row>
    <row r="5307" spans="1:27" x14ac:dyDescent="0.25">
      <c r="A5307" t="s">
        <v>866</v>
      </c>
      <c r="B5307" t="s">
        <v>1034</v>
      </c>
      <c r="C5307" t="s">
        <v>1035</v>
      </c>
      <c r="D5307" t="s">
        <v>867</v>
      </c>
      <c r="E5307" t="s">
        <v>868</v>
      </c>
      <c r="F5307" t="str">
        <f t="shared" si="496"/>
        <v>1505</v>
      </c>
      <c r="G5307" t="s">
        <v>118</v>
      </c>
      <c r="H5307" t="s">
        <v>119</v>
      </c>
      <c r="I5307" s="91">
        <v>165</v>
      </c>
      <c r="J5307" s="91">
        <v>1208.75</v>
      </c>
      <c r="K5307" s="91">
        <v>249</v>
      </c>
      <c r="L5307" s="91">
        <v>3570</v>
      </c>
      <c r="M5307" s="91">
        <v>499</v>
      </c>
      <c r="N5307" s="91"/>
      <c r="O5307" s="91"/>
      <c r="P5307" s="91"/>
      <c r="Q5307" s="91"/>
      <c r="R5307" s="91"/>
      <c r="S5307" s="91"/>
      <c r="T5307" s="91"/>
      <c r="U5307" s="91">
        <f t="shared" si="497"/>
        <v>5691.75</v>
      </c>
      <c r="V5307" s="82" t="str">
        <f t="shared" si="495"/>
        <v>530101505921</v>
      </c>
      <c r="W5307" s="83">
        <f>VLOOKUP(V5307,Factors!$E$6:$H$5950,4,FALSE)</f>
        <v>0.30000000000000004</v>
      </c>
      <c r="X5307" t="str">
        <f>VLOOKUP(V5307,Factors!$E$6:$F$5950,2,FALSE)</f>
        <v>Regulatory</v>
      </c>
      <c r="Y5307" s="92">
        <f t="shared" si="498"/>
        <v>1707.5250000000003</v>
      </c>
      <c r="Z5307" s="92">
        <f t="shared" si="499"/>
        <v>3984.2249999999995</v>
      </c>
      <c r="AA5307" s="92">
        <f t="shared" si="500"/>
        <v>5691.75</v>
      </c>
    </row>
    <row r="5308" spans="1:27" x14ac:dyDescent="0.25">
      <c r="A5308" t="s">
        <v>866</v>
      </c>
      <c r="B5308" t="s">
        <v>1034</v>
      </c>
      <c r="C5308" t="s">
        <v>1035</v>
      </c>
      <c r="D5308" t="s">
        <v>867</v>
      </c>
      <c r="E5308" t="s">
        <v>868</v>
      </c>
      <c r="F5308" t="str">
        <f t="shared" si="496"/>
        <v>1505</v>
      </c>
      <c r="G5308" t="s">
        <v>310</v>
      </c>
      <c r="H5308" t="s">
        <v>311</v>
      </c>
      <c r="I5308" s="91">
        <v>525</v>
      </c>
      <c r="J5308" s="91">
        <v>525</v>
      </c>
      <c r="K5308" s="91">
        <v>525</v>
      </c>
      <c r="L5308" s="91">
        <v>525</v>
      </c>
      <c r="M5308" s="91">
        <v>525</v>
      </c>
      <c r="N5308" s="91">
        <v>525</v>
      </c>
      <c r="O5308" s="91">
        <v>525</v>
      </c>
      <c r="P5308" s="91">
        <v>525</v>
      </c>
      <c r="Q5308" s="91">
        <v>1050</v>
      </c>
      <c r="R5308" s="91">
        <v>525</v>
      </c>
      <c r="S5308" s="91">
        <v>525</v>
      </c>
      <c r="T5308" s="91">
        <v>525</v>
      </c>
      <c r="U5308" s="91">
        <f t="shared" si="497"/>
        <v>6825</v>
      </c>
      <c r="V5308" s="82" t="str">
        <f t="shared" si="495"/>
        <v>530101505921</v>
      </c>
      <c r="W5308" s="83">
        <f>VLOOKUP(V5308,Factors!$E$6:$H$5950,4,FALSE)</f>
        <v>0.30000000000000004</v>
      </c>
      <c r="X5308" t="str">
        <f>VLOOKUP(V5308,Factors!$E$6:$F$5950,2,FALSE)</f>
        <v>Regulatory</v>
      </c>
      <c r="Y5308" s="92">
        <f t="shared" si="498"/>
        <v>2047.5000000000002</v>
      </c>
      <c r="Z5308" s="92">
        <f t="shared" si="499"/>
        <v>4777.5</v>
      </c>
      <c r="AA5308" s="92">
        <f t="shared" si="500"/>
        <v>6825</v>
      </c>
    </row>
    <row r="5309" spans="1:27" x14ac:dyDescent="0.25">
      <c r="A5309" t="s">
        <v>866</v>
      </c>
      <c r="B5309" t="s">
        <v>1034</v>
      </c>
      <c r="C5309" t="s">
        <v>1035</v>
      </c>
      <c r="D5309" t="s">
        <v>867</v>
      </c>
      <c r="E5309" t="s">
        <v>868</v>
      </c>
      <c r="F5309" t="str">
        <f t="shared" si="496"/>
        <v>1505</v>
      </c>
      <c r="G5309" t="s">
        <v>92</v>
      </c>
      <c r="H5309" t="s">
        <v>93</v>
      </c>
      <c r="I5309" s="91"/>
      <c r="J5309" s="91"/>
      <c r="K5309" s="91">
        <v>1.65</v>
      </c>
      <c r="L5309" s="91"/>
      <c r="M5309" s="91"/>
      <c r="N5309" s="91"/>
      <c r="O5309" s="91"/>
      <c r="P5309" s="91">
        <v>1.62</v>
      </c>
      <c r="Q5309" s="91"/>
      <c r="R5309" s="91"/>
      <c r="S5309" s="91"/>
      <c r="T5309" s="91">
        <v>2.87</v>
      </c>
      <c r="U5309" s="91">
        <f t="shared" si="497"/>
        <v>6.1400000000000006</v>
      </c>
      <c r="V5309" s="82" t="str">
        <f t="shared" si="495"/>
        <v>530101505921</v>
      </c>
      <c r="W5309" s="83">
        <f>VLOOKUP(V5309,Factors!$E$6:$H$5950,4,FALSE)</f>
        <v>0.30000000000000004</v>
      </c>
      <c r="X5309" t="str">
        <f>VLOOKUP(V5309,Factors!$E$6:$F$5950,2,FALSE)</f>
        <v>Regulatory</v>
      </c>
      <c r="Y5309" s="92">
        <f t="shared" si="498"/>
        <v>1.8420000000000005</v>
      </c>
      <c r="Z5309" s="92">
        <f t="shared" si="499"/>
        <v>4.298</v>
      </c>
      <c r="AA5309" s="92">
        <f t="shared" si="500"/>
        <v>6.1400000000000006</v>
      </c>
    </row>
    <row r="5310" spans="1:27" x14ac:dyDescent="0.25">
      <c r="A5310" t="s">
        <v>866</v>
      </c>
      <c r="B5310" t="s">
        <v>1034</v>
      </c>
      <c r="C5310" t="s">
        <v>1035</v>
      </c>
      <c r="D5310" t="s">
        <v>867</v>
      </c>
      <c r="E5310" t="s">
        <v>868</v>
      </c>
      <c r="F5310" t="str">
        <f t="shared" si="496"/>
        <v>1505</v>
      </c>
      <c r="G5310" t="s">
        <v>120</v>
      </c>
      <c r="H5310" t="s">
        <v>121</v>
      </c>
      <c r="I5310" s="91">
        <v>496.99</v>
      </c>
      <c r="J5310" s="91">
        <v>23.63</v>
      </c>
      <c r="K5310" s="91">
        <v>126.74</v>
      </c>
      <c r="L5310" s="91"/>
      <c r="M5310" s="91">
        <v>54.41</v>
      </c>
      <c r="N5310" s="91">
        <v>359.26</v>
      </c>
      <c r="O5310" s="91">
        <v>114.56</v>
      </c>
      <c r="P5310" s="91">
        <v>47.26</v>
      </c>
      <c r="Q5310" s="91">
        <v>202.74</v>
      </c>
      <c r="R5310" s="91"/>
      <c r="S5310" s="91"/>
      <c r="T5310" s="91"/>
      <c r="U5310" s="91">
        <f t="shared" si="497"/>
        <v>1425.59</v>
      </c>
      <c r="V5310" s="82" t="str">
        <f t="shared" si="495"/>
        <v>530101505921</v>
      </c>
      <c r="W5310" s="83">
        <f>VLOOKUP(V5310,Factors!$E$6:$H$5950,4,FALSE)</f>
        <v>0.30000000000000004</v>
      </c>
      <c r="X5310" t="str">
        <f>VLOOKUP(V5310,Factors!$E$6:$F$5950,2,FALSE)</f>
        <v>Regulatory</v>
      </c>
      <c r="Y5310" s="92">
        <f t="shared" si="498"/>
        <v>427.67700000000002</v>
      </c>
      <c r="Z5310" s="92">
        <f t="shared" si="499"/>
        <v>997.9129999999999</v>
      </c>
      <c r="AA5310" s="92">
        <f t="shared" si="500"/>
        <v>1425.59</v>
      </c>
    </row>
    <row r="5311" spans="1:27" x14ac:dyDescent="0.25">
      <c r="A5311" t="s">
        <v>866</v>
      </c>
      <c r="B5311" t="s">
        <v>1034</v>
      </c>
      <c r="C5311" t="s">
        <v>1035</v>
      </c>
      <c r="D5311" t="s">
        <v>867</v>
      </c>
      <c r="E5311" t="s">
        <v>868</v>
      </c>
      <c r="F5311" t="str">
        <f t="shared" si="496"/>
        <v>1505</v>
      </c>
      <c r="G5311" t="s">
        <v>122</v>
      </c>
      <c r="H5311" t="s">
        <v>123</v>
      </c>
      <c r="I5311" s="91">
        <v>18200</v>
      </c>
      <c r="J5311" s="91">
        <v>579</v>
      </c>
      <c r="K5311" s="91">
        <v>1500</v>
      </c>
      <c r="L5311" s="91"/>
      <c r="M5311" s="91"/>
      <c r="N5311" s="91"/>
      <c r="O5311" s="91">
        <v>255</v>
      </c>
      <c r="P5311" s="91"/>
      <c r="Q5311" s="91">
        <v>850</v>
      </c>
      <c r="R5311" s="91"/>
      <c r="S5311" s="91">
        <v>5000</v>
      </c>
      <c r="T5311" s="91"/>
      <c r="U5311" s="91">
        <f t="shared" si="497"/>
        <v>26384</v>
      </c>
      <c r="V5311" s="82" t="str">
        <f t="shared" si="495"/>
        <v>530101505921</v>
      </c>
      <c r="W5311" s="83">
        <f>VLOOKUP(V5311,Factors!$E$6:$H$5950,4,FALSE)</f>
        <v>0.30000000000000004</v>
      </c>
      <c r="X5311" t="str">
        <f>VLOOKUP(V5311,Factors!$E$6:$F$5950,2,FALSE)</f>
        <v>Regulatory</v>
      </c>
      <c r="Y5311" s="92">
        <f t="shared" si="498"/>
        <v>7915.2000000000007</v>
      </c>
      <c r="Z5311" s="92">
        <f t="shared" si="499"/>
        <v>18468.8</v>
      </c>
      <c r="AA5311" s="92">
        <f t="shared" si="500"/>
        <v>26384</v>
      </c>
    </row>
    <row r="5312" spans="1:27" x14ac:dyDescent="0.25">
      <c r="A5312" t="s">
        <v>866</v>
      </c>
      <c r="B5312" t="s">
        <v>1034</v>
      </c>
      <c r="C5312" t="s">
        <v>1035</v>
      </c>
      <c r="D5312" t="s">
        <v>867</v>
      </c>
      <c r="E5312" t="s">
        <v>868</v>
      </c>
      <c r="F5312" t="str">
        <f t="shared" si="496"/>
        <v>1505</v>
      </c>
      <c r="G5312" t="s">
        <v>44</v>
      </c>
      <c r="H5312" t="s">
        <v>45</v>
      </c>
      <c r="I5312" s="91"/>
      <c r="J5312" s="91">
        <v>14.77</v>
      </c>
      <c r="K5312" s="91"/>
      <c r="L5312" s="91">
        <v>63.73</v>
      </c>
      <c r="M5312" s="91"/>
      <c r="N5312" s="91">
        <v>63.73</v>
      </c>
      <c r="O5312" s="91"/>
      <c r="P5312" s="91"/>
      <c r="Q5312" s="91"/>
      <c r="R5312" s="91">
        <v>101.54</v>
      </c>
      <c r="S5312" s="91"/>
      <c r="T5312" s="91">
        <v>24.6</v>
      </c>
      <c r="U5312" s="91">
        <f t="shared" si="497"/>
        <v>268.37</v>
      </c>
      <c r="V5312" s="82" t="str">
        <f t="shared" si="495"/>
        <v>530101505921</v>
      </c>
      <c r="W5312" s="83">
        <f>VLOOKUP(V5312,Factors!$E$6:$H$5950,4,FALSE)</f>
        <v>0.30000000000000004</v>
      </c>
      <c r="X5312" t="str">
        <f>VLOOKUP(V5312,Factors!$E$6:$F$5950,2,FALSE)</f>
        <v>Regulatory</v>
      </c>
      <c r="Y5312" s="92">
        <f t="shared" si="498"/>
        <v>80.51100000000001</v>
      </c>
      <c r="Z5312" s="92">
        <f t="shared" si="499"/>
        <v>187.85899999999998</v>
      </c>
      <c r="AA5312" s="92">
        <f t="shared" si="500"/>
        <v>268.37</v>
      </c>
    </row>
    <row r="5313" spans="1:27" x14ac:dyDescent="0.25">
      <c r="A5313" t="s">
        <v>866</v>
      </c>
      <c r="B5313" t="s">
        <v>1034</v>
      </c>
      <c r="C5313" t="s">
        <v>1035</v>
      </c>
      <c r="D5313" t="s">
        <v>867</v>
      </c>
      <c r="E5313" t="s">
        <v>868</v>
      </c>
      <c r="F5313" t="str">
        <f t="shared" si="496"/>
        <v>1505</v>
      </c>
      <c r="G5313" t="s">
        <v>207</v>
      </c>
      <c r="H5313" t="s">
        <v>208</v>
      </c>
      <c r="I5313" s="91"/>
      <c r="J5313" s="91"/>
      <c r="K5313" s="91"/>
      <c r="L5313" s="91"/>
      <c r="M5313" s="91"/>
      <c r="N5313" s="91">
        <v>4</v>
      </c>
      <c r="O5313" s="91"/>
      <c r="P5313" s="91">
        <v>4.5</v>
      </c>
      <c r="Q5313" s="91"/>
      <c r="R5313" s="91">
        <v>18.59</v>
      </c>
      <c r="S5313" s="91"/>
      <c r="T5313" s="91">
        <v>19.989999999999998</v>
      </c>
      <c r="U5313" s="91">
        <f t="shared" si="497"/>
        <v>47.08</v>
      </c>
      <c r="V5313" s="82" t="str">
        <f t="shared" si="495"/>
        <v>530101505921</v>
      </c>
      <c r="W5313" s="83">
        <f>VLOOKUP(V5313,Factors!$E$6:$H$5950,4,FALSE)</f>
        <v>0.30000000000000004</v>
      </c>
      <c r="X5313" t="str">
        <f>VLOOKUP(V5313,Factors!$E$6:$F$5950,2,FALSE)</f>
        <v>Regulatory</v>
      </c>
      <c r="Y5313" s="92">
        <f t="shared" si="498"/>
        <v>14.124000000000002</v>
      </c>
      <c r="Z5313" s="92">
        <f t="shared" si="499"/>
        <v>32.955999999999996</v>
      </c>
      <c r="AA5313" s="92">
        <f t="shared" si="500"/>
        <v>47.08</v>
      </c>
    </row>
    <row r="5314" spans="1:27" x14ac:dyDescent="0.25">
      <c r="A5314" t="s">
        <v>866</v>
      </c>
      <c r="B5314" t="s">
        <v>1034</v>
      </c>
      <c r="C5314" t="s">
        <v>1035</v>
      </c>
      <c r="D5314" t="s">
        <v>867</v>
      </c>
      <c r="E5314" t="s">
        <v>868</v>
      </c>
      <c r="F5314" t="str">
        <f t="shared" si="496"/>
        <v>1505</v>
      </c>
      <c r="G5314" t="s">
        <v>128</v>
      </c>
      <c r="H5314" t="s">
        <v>129</v>
      </c>
      <c r="I5314" s="91"/>
      <c r="J5314" s="91"/>
      <c r="K5314" s="91"/>
      <c r="L5314" s="91"/>
      <c r="M5314" s="91"/>
      <c r="N5314" s="91"/>
      <c r="O5314" s="91"/>
      <c r="P5314" s="91"/>
      <c r="Q5314" s="91"/>
      <c r="R5314" s="91">
        <v>2.5</v>
      </c>
      <c r="S5314" s="91"/>
      <c r="T5314" s="91"/>
      <c r="U5314" s="91">
        <f t="shared" si="497"/>
        <v>2.5</v>
      </c>
      <c r="V5314" s="82" t="str">
        <f t="shared" si="495"/>
        <v>530101505921</v>
      </c>
      <c r="W5314" s="83">
        <f>VLOOKUP(V5314,Factors!$E$6:$H$5950,4,FALSE)</f>
        <v>0.30000000000000004</v>
      </c>
      <c r="X5314" t="str">
        <f>VLOOKUP(V5314,Factors!$E$6:$F$5950,2,FALSE)</f>
        <v>Regulatory</v>
      </c>
      <c r="Y5314" s="92">
        <f t="shared" si="498"/>
        <v>0.75000000000000011</v>
      </c>
      <c r="Z5314" s="92">
        <f t="shared" si="499"/>
        <v>1.75</v>
      </c>
      <c r="AA5314" s="92">
        <f t="shared" si="500"/>
        <v>2.5</v>
      </c>
    </row>
    <row r="5315" spans="1:27" x14ac:dyDescent="0.25">
      <c r="A5315" t="s">
        <v>866</v>
      </c>
      <c r="B5315" t="s">
        <v>1034</v>
      </c>
      <c r="C5315" t="s">
        <v>1035</v>
      </c>
      <c r="D5315" t="s">
        <v>867</v>
      </c>
      <c r="E5315" t="s">
        <v>868</v>
      </c>
      <c r="F5315" t="str">
        <f t="shared" si="496"/>
        <v>1505</v>
      </c>
      <c r="G5315" t="s">
        <v>71</v>
      </c>
      <c r="H5315" t="s">
        <v>72</v>
      </c>
      <c r="I5315" s="91">
        <v>112.48</v>
      </c>
      <c r="J5315" s="91">
        <v>110.39</v>
      </c>
      <c r="K5315" s="91">
        <v>110.12</v>
      </c>
      <c r="L5315" s="91">
        <v>108.65</v>
      </c>
      <c r="M5315" s="91">
        <v>107.09</v>
      </c>
      <c r="N5315" s="91">
        <v>73.36</v>
      </c>
      <c r="O5315" s="91">
        <v>153.02000000000001</v>
      </c>
      <c r="P5315" s="91">
        <v>146.71</v>
      </c>
      <c r="Q5315" s="91">
        <v>208.64</v>
      </c>
      <c r="R5315" s="91"/>
      <c r="S5315" s="91"/>
      <c r="T5315" s="91">
        <v>47.58</v>
      </c>
      <c r="U5315" s="91">
        <f t="shared" si="497"/>
        <v>1178.04</v>
      </c>
      <c r="V5315" s="82" t="str">
        <f t="shared" si="495"/>
        <v>530101505921</v>
      </c>
      <c r="W5315" s="83">
        <f>VLOOKUP(V5315,Factors!$E$6:$H$5950,4,FALSE)</f>
        <v>0.30000000000000004</v>
      </c>
      <c r="X5315" t="str">
        <f>VLOOKUP(V5315,Factors!$E$6:$F$5950,2,FALSE)</f>
        <v>Regulatory</v>
      </c>
      <c r="Y5315" s="92">
        <f t="shared" si="498"/>
        <v>353.41200000000003</v>
      </c>
      <c r="Z5315" s="92">
        <f t="shared" si="499"/>
        <v>824.62799999999993</v>
      </c>
      <c r="AA5315" s="92">
        <f t="shared" si="500"/>
        <v>1178.04</v>
      </c>
    </row>
    <row r="5316" spans="1:27" x14ac:dyDescent="0.25">
      <c r="A5316" t="s">
        <v>866</v>
      </c>
      <c r="B5316" t="s">
        <v>1034</v>
      </c>
      <c r="C5316" t="s">
        <v>1035</v>
      </c>
      <c r="D5316" t="s">
        <v>867</v>
      </c>
      <c r="E5316" t="s">
        <v>868</v>
      </c>
      <c r="F5316" t="str">
        <f t="shared" si="496"/>
        <v>1505</v>
      </c>
      <c r="G5316" t="s">
        <v>98</v>
      </c>
      <c r="H5316" t="s">
        <v>99</v>
      </c>
      <c r="I5316" s="91">
        <v>186.75</v>
      </c>
      <c r="J5316" s="91">
        <v>252.55</v>
      </c>
      <c r="K5316" s="91">
        <v>209.69</v>
      </c>
      <c r="L5316" s="91">
        <v>414.74</v>
      </c>
      <c r="M5316" s="91">
        <v>142.38</v>
      </c>
      <c r="N5316" s="91">
        <v>113.46</v>
      </c>
      <c r="O5316" s="91">
        <v>194.23</v>
      </c>
      <c r="P5316" s="91">
        <v>186.02</v>
      </c>
      <c r="Q5316" s="91">
        <v>151.28</v>
      </c>
      <c r="R5316" s="91">
        <v>166.73</v>
      </c>
      <c r="S5316" s="91">
        <v>171.26</v>
      </c>
      <c r="T5316" s="91">
        <v>-70.319999999999993</v>
      </c>
      <c r="U5316" s="91">
        <f t="shared" si="497"/>
        <v>2118.77</v>
      </c>
      <c r="V5316" s="82" t="str">
        <f t="shared" ref="V5316:V5379" si="501">CONCATENATE(B5316,RIGHT(D5316,4),A5316)</f>
        <v>530101505921</v>
      </c>
      <c r="W5316" s="83">
        <f>VLOOKUP(V5316,Factors!$E$6:$H$5950,4,FALSE)</f>
        <v>0.30000000000000004</v>
      </c>
      <c r="X5316" t="str">
        <f>VLOOKUP(V5316,Factors!$E$6:$F$5950,2,FALSE)</f>
        <v>Regulatory</v>
      </c>
      <c r="Y5316" s="92">
        <f t="shared" si="498"/>
        <v>635.63100000000009</v>
      </c>
      <c r="Z5316" s="92">
        <f t="shared" si="499"/>
        <v>1483.1389999999999</v>
      </c>
      <c r="AA5316" s="92">
        <f t="shared" si="500"/>
        <v>2118.77</v>
      </c>
    </row>
    <row r="5317" spans="1:27" x14ac:dyDescent="0.25">
      <c r="A5317" t="s">
        <v>866</v>
      </c>
      <c r="B5317" t="s">
        <v>1034</v>
      </c>
      <c r="C5317" t="s">
        <v>1035</v>
      </c>
      <c r="D5317" t="s">
        <v>867</v>
      </c>
      <c r="E5317" t="s">
        <v>868</v>
      </c>
      <c r="F5317" t="str">
        <f t="shared" ref="F5317:F5380" si="502">RIGHT(D5317,4)</f>
        <v>1505</v>
      </c>
      <c r="G5317" t="s">
        <v>215</v>
      </c>
      <c r="H5317" t="s">
        <v>216</v>
      </c>
      <c r="I5317" s="91"/>
      <c r="J5317" s="91"/>
      <c r="K5317" s="91"/>
      <c r="L5317" s="91">
        <v>5.94</v>
      </c>
      <c r="M5317" s="91"/>
      <c r="N5317" s="91"/>
      <c r="O5317" s="91">
        <v>88</v>
      </c>
      <c r="P5317" s="91"/>
      <c r="Q5317" s="91"/>
      <c r="R5317" s="91"/>
      <c r="S5317" s="91"/>
      <c r="T5317" s="91"/>
      <c r="U5317" s="91">
        <f t="shared" ref="U5317:U5380" si="503">SUM(I5317:T5317)</f>
        <v>93.94</v>
      </c>
      <c r="V5317" s="82" t="str">
        <f t="shared" si="501"/>
        <v>530101505921</v>
      </c>
      <c r="W5317" s="83">
        <f>VLOOKUP(V5317,Factors!$E$6:$H$5950,4,FALSE)</f>
        <v>0.30000000000000004</v>
      </c>
      <c r="X5317" t="str">
        <f>VLOOKUP(V5317,Factors!$E$6:$F$5950,2,FALSE)</f>
        <v>Regulatory</v>
      </c>
      <c r="Y5317" s="92">
        <f t="shared" si="498"/>
        <v>28.182000000000002</v>
      </c>
      <c r="Z5317" s="92">
        <f t="shared" si="499"/>
        <v>65.757999999999996</v>
      </c>
      <c r="AA5317" s="92">
        <f t="shared" si="500"/>
        <v>93.94</v>
      </c>
    </row>
    <row r="5318" spans="1:27" x14ac:dyDescent="0.25">
      <c r="A5318" t="s">
        <v>866</v>
      </c>
      <c r="B5318" t="s">
        <v>1034</v>
      </c>
      <c r="C5318" t="s">
        <v>1035</v>
      </c>
      <c r="D5318" t="s">
        <v>867</v>
      </c>
      <c r="E5318" t="s">
        <v>868</v>
      </c>
      <c r="F5318" t="str">
        <f t="shared" si="502"/>
        <v>1505</v>
      </c>
      <c r="G5318" t="s">
        <v>130</v>
      </c>
      <c r="H5318" t="s">
        <v>131</v>
      </c>
      <c r="I5318" s="91"/>
      <c r="J5318" s="91">
        <v>5.2</v>
      </c>
      <c r="K5318" s="91"/>
      <c r="L5318" s="91"/>
      <c r="M5318" s="91">
        <v>48.67</v>
      </c>
      <c r="N5318" s="91">
        <v>50.5</v>
      </c>
      <c r="O5318" s="91">
        <v>42.81</v>
      </c>
      <c r="P5318" s="91"/>
      <c r="Q5318" s="91"/>
      <c r="R5318" s="91"/>
      <c r="S5318" s="91">
        <v>63.76</v>
      </c>
      <c r="T5318" s="91">
        <v>41.6</v>
      </c>
      <c r="U5318" s="91">
        <f t="shared" si="503"/>
        <v>252.54</v>
      </c>
      <c r="V5318" s="82" t="str">
        <f t="shared" si="501"/>
        <v>530101505921</v>
      </c>
      <c r="W5318" s="83">
        <f>VLOOKUP(V5318,Factors!$E$6:$H$5950,4,FALSE)</f>
        <v>0.30000000000000004</v>
      </c>
      <c r="X5318" t="str">
        <f>VLOOKUP(V5318,Factors!$E$6:$F$5950,2,FALSE)</f>
        <v>Regulatory</v>
      </c>
      <c r="Y5318" s="92">
        <f t="shared" si="498"/>
        <v>75.762000000000015</v>
      </c>
      <c r="Z5318" s="92">
        <f t="shared" si="499"/>
        <v>176.77799999999996</v>
      </c>
      <c r="AA5318" s="92">
        <f t="shared" si="500"/>
        <v>252.53999999999996</v>
      </c>
    </row>
    <row r="5319" spans="1:27" x14ac:dyDescent="0.25">
      <c r="A5319" t="s">
        <v>866</v>
      </c>
      <c r="B5319" t="s">
        <v>1034</v>
      </c>
      <c r="C5319" t="s">
        <v>1035</v>
      </c>
      <c r="D5319" t="s">
        <v>867</v>
      </c>
      <c r="E5319" t="s">
        <v>868</v>
      </c>
      <c r="F5319" t="str">
        <f t="shared" si="502"/>
        <v>1505</v>
      </c>
      <c r="G5319" t="s">
        <v>136</v>
      </c>
      <c r="H5319" t="s">
        <v>137</v>
      </c>
      <c r="I5319" s="91"/>
      <c r="J5319" s="91">
        <v>30</v>
      </c>
      <c r="K5319" s="91">
        <v>5</v>
      </c>
      <c r="L5319" s="91">
        <v>50</v>
      </c>
      <c r="M5319" s="91"/>
      <c r="N5319" s="91">
        <v>35</v>
      </c>
      <c r="O5319" s="91">
        <v>96</v>
      </c>
      <c r="P5319" s="91">
        <v>4</v>
      </c>
      <c r="Q5319" s="91">
        <v>42</v>
      </c>
      <c r="R5319" s="91"/>
      <c r="S5319" s="91">
        <v>72</v>
      </c>
      <c r="T5319" s="91"/>
      <c r="U5319" s="91">
        <f t="shared" si="503"/>
        <v>334</v>
      </c>
      <c r="V5319" s="82" t="str">
        <f t="shared" si="501"/>
        <v>530101505921</v>
      </c>
      <c r="W5319" s="83">
        <f>VLOOKUP(V5319,Factors!$E$6:$H$5950,4,FALSE)</f>
        <v>0.30000000000000004</v>
      </c>
      <c r="X5319" t="str">
        <f>VLOOKUP(V5319,Factors!$E$6:$F$5950,2,FALSE)</f>
        <v>Regulatory</v>
      </c>
      <c r="Y5319" s="92">
        <f t="shared" si="498"/>
        <v>100.20000000000002</v>
      </c>
      <c r="Z5319" s="92">
        <f t="shared" si="499"/>
        <v>233.79999999999998</v>
      </c>
      <c r="AA5319" s="92">
        <f t="shared" si="500"/>
        <v>334</v>
      </c>
    </row>
    <row r="5320" spans="1:27" x14ac:dyDescent="0.25">
      <c r="A5320" t="s">
        <v>866</v>
      </c>
      <c r="B5320" t="s">
        <v>1034</v>
      </c>
      <c r="C5320" t="s">
        <v>1035</v>
      </c>
      <c r="D5320" t="s">
        <v>867</v>
      </c>
      <c r="E5320" t="s">
        <v>868</v>
      </c>
      <c r="F5320" t="str">
        <f t="shared" si="502"/>
        <v>1505</v>
      </c>
      <c r="G5320" t="s">
        <v>102</v>
      </c>
      <c r="H5320" t="s">
        <v>103</v>
      </c>
      <c r="I5320" s="91">
        <v>57.5</v>
      </c>
      <c r="J5320" s="91">
        <v>1105</v>
      </c>
      <c r="K5320" s="91">
        <v>-591.25</v>
      </c>
      <c r="L5320" s="91">
        <v>4436.25</v>
      </c>
      <c r="M5320" s="91">
        <v>12193.75</v>
      </c>
      <c r="N5320" s="91">
        <v>-1290</v>
      </c>
      <c r="O5320" s="91"/>
      <c r="P5320" s="91">
        <v>4.3499999999999996</v>
      </c>
      <c r="Q5320" s="91"/>
      <c r="R5320" s="91"/>
      <c r="S5320" s="91">
        <v>91309.51</v>
      </c>
      <c r="T5320" s="91">
        <v>45690</v>
      </c>
      <c r="U5320" s="91">
        <f t="shared" si="503"/>
        <v>152915.10999999999</v>
      </c>
      <c r="V5320" s="82" t="str">
        <f t="shared" si="501"/>
        <v>530101505921</v>
      </c>
      <c r="W5320" s="83">
        <f>VLOOKUP(V5320,Factors!$E$6:$H$5950,4,FALSE)</f>
        <v>0.30000000000000004</v>
      </c>
      <c r="X5320" t="str">
        <f>VLOOKUP(V5320,Factors!$E$6:$F$5950,2,FALSE)</f>
        <v>Regulatory</v>
      </c>
      <c r="Y5320" s="92">
        <f t="shared" si="498"/>
        <v>45874.533000000003</v>
      </c>
      <c r="Z5320" s="92">
        <f t="shared" si="499"/>
        <v>107040.57699999999</v>
      </c>
      <c r="AA5320" s="92">
        <f t="shared" si="500"/>
        <v>152915.10999999999</v>
      </c>
    </row>
    <row r="5321" spans="1:27" x14ac:dyDescent="0.25">
      <c r="A5321" t="s">
        <v>866</v>
      </c>
      <c r="B5321" t="s">
        <v>1034</v>
      </c>
      <c r="C5321" t="s">
        <v>1035</v>
      </c>
      <c r="D5321" t="s">
        <v>867</v>
      </c>
      <c r="E5321" t="s">
        <v>868</v>
      </c>
      <c r="F5321" t="str">
        <f t="shared" si="502"/>
        <v>1505</v>
      </c>
      <c r="G5321" t="s">
        <v>495</v>
      </c>
      <c r="H5321" t="s">
        <v>496</v>
      </c>
      <c r="I5321" s="91">
        <v>6415.8</v>
      </c>
      <c r="J5321" s="91"/>
      <c r="K5321" s="91"/>
      <c r="L5321" s="91"/>
      <c r="M5321" s="91"/>
      <c r="N5321" s="91"/>
      <c r="O5321" s="91"/>
      <c r="P5321" s="91">
        <v>10982</v>
      </c>
      <c r="Q5321" s="91">
        <v>-3246.2</v>
      </c>
      <c r="R5321" s="91"/>
      <c r="S5321" s="91"/>
      <c r="T5321" s="91"/>
      <c r="U5321" s="91">
        <f t="shared" si="503"/>
        <v>14151.599999999999</v>
      </c>
      <c r="V5321" s="82" t="str">
        <f t="shared" si="501"/>
        <v>530101505921</v>
      </c>
      <c r="W5321" s="83">
        <f>VLOOKUP(V5321,Factors!$E$6:$H$5950,4,FALSE)</f>
        <v>0.30000000000000004</v>
      </c>
      <c r="X5321" t="str">
        <f>VLOOKUP(V5321,Factors!$E$6:$F$5950,2,FALSE)</f>
        <v>Regulatory</v>
      </c>
      <c r="Y5321" s="92">
        <f t="shared" si="498"/>
        <v>4245.4800000000005</v>
      </c>
      <c r="Z5321" s="92">
        <f t="shared" si="499"/>
        <v>9906.119999999999</v>
      </c>
      <c r="AA5321" s="92">
        <f t="shared" si="500"/>
        <v>14151.599999999999</v>
      </c>
    </row>
    <row r="5322" spans="1:27" x14ac:dyDescent="0.25">
      <c r="A5322" t="s">
        <v>866</v>
      </c>
      <c r="B5322" t="s">
        <v>1034</v>
      </c>
      <c r="C5322" t="s">
        <v>1035</v>
      </c>
      <c r="D5322" t="s">
        <v>867</v>
      </c>
      <c r="E5322" t="s">
        <v>868</v>
      </c>
      <c r="F5322" t="str">
        <f t="shared" si="502"/>
        <v>1505</v>
      </c>
      <c r="G5322" t="s">
        <v>357</v>
      </c>
      <c r="H5322" t="s">
        <v>358</v>
      </c>
      <c r="I5322" s="91"/>
      <c r="J5322" s="91"/>
      <c r="K5322" s="91"/>
      <c r="L5322" s="91"/>
      <c r="M5322" s="91"/>
      <c r="N5322" s="91"/>
      <c r="O5322" s="91">
        <v>8000</v>
      </c>
      <c r="P5322" s="91"/>
      <c r="Q5322" s="91"/>
      <c r="R5322" s="91"/>
      <c r="S5322" s="91"/>
      <c r="T5322" s="91"/>
      <c r="U5322" s="91">
        <f t="shared" si="503"/>
        <v>8000</v>
      </c>
      <c r="V5322" s="82" t="str">
        <f t="shared" si="501"/>
        <v>530101505921</v>
      </c>
      <c r="W5322" s="83">
        <f>VLOOKUP(V5322,Factors!$E$6:$H$5950,4,FALSE)</f>
        <v>0.30000000000000004</v>
      </c>
      <c r="X5322" t="str">
        <f>VLOOKUP(V5322,Factors!$E$6:$F$5950,2,FALSE)</f>
        <v>Regulatory</v>
      </c>
      <c r="Y5322" s="92">
        <f t="shared" si="498"/>
        <v>2400.0000000000005</v>
      </c>
      <c r="Z5322" s="92">
        <f t="shared" si="499"/>
        <v>5600</v>
      </c>
      <c r="AA5322" s="92">
        <f t="shared" si="500"/>
        <v>8000</v>
      </c>
    </row>
    <row r="5323" spans="1:27" x14ac:dyDescent="0.25">
      <c r="A5323" t="s">
        <v>866</v>
      </c>
      <c r="B5323" t="s">
        <v>1034</v>
      </c>
      <c r="C5323" t="s">
        <v>1035</v>
      </c>
      <c r="D5323" t="s">
        <v>867</v>
      </c>
      <c r="E5323" t="s">
        <v>868</v>
      </c>
      <c r="F5323" t="str">
        <f t="shared" si="502"/>
        <v>1505</v>
      </c>
      <c r="G5323" t="s">
        <v>144</v>
      </c>
      <c r="H5323" t="s">
        <v>145</v>
      </c>
      <c r="I5323" s="91">
        <v>14.38</v>
      </c>
      <c r="J5323" s="91">
        <v>688.67</v>
      </c>
      <c r="K5323" s="91">
        <v>125.1</v>
      </c>
      <c r="L5323" s="91">
        <v>288.86</v>
      </c>
      <c r="M5323" s="91">
        <v>196.93</v>
      </c>
      <c r="N5323" s="91">
        <v>955.87</v>
      </c>
      <c r="O5323" s="91">
        <v>290.24</v>
      </c>
      <c r="P5323" s="91">
        <v>135.03</v>
      </c>
      <c r="Q5323" s="91">
        <v>525.51</v>
      </c>
      <c r="R5323" s="91">
        <v>841.9</v>
      </c>
      <c r="S5323" s="91">
        <v>306.06</v>
      </c>
      <c r="T5323" s="91">
        <v>684.87</v>
      </c>
      <c r="U5323" s="91">
        <f t="shared" si="503"/>
        <v>5053.42</v>
      </c>
      <c r="V5323" s="82" t="str">
        <f t="shared" si="501"/>
        <v>530101505921</v>
      </c>
      <c r="W5323" s="83">
        <f>VLOOKUP(V5323,Factors!$E$6:$H$5950,4,FALSE)</f>
        <v>0.30000000000000004</v>
      </c>
      <c r="X5323" t="str">
        <f>VLOOKUP(V5323,Factors!$E$6:$F$5950,2,FALSE)</f>
        <v>Regulatory</v>
      </c>
      <c r="Y5323" s="92">
        <f t="shared" si="498"/>
        <v>1516.0260000000003</v>
      </c>
      <c r="Z5323" s="92">
        <f t="shared" si="499"/>
        <v>3537.3939999999998</v>
      </c>
      <c r="AA5323" s="92">
        <f t="shared" si="500"/>
        <v>5053.42</v>
      </c>
    </row>
    <row r="5324" spans="1:27" x14ac:dyDescent="0.25">
      <c r="A5324" t="s">
        <v>866</v>
      </c>
      <c r="B5324" t="s">
        <v>1034</v>
      </c>
      <c r="C5324" t="s">
        <v>1035</v>
      </c>
      <c r="D5324" t="s">
        <v>867</v>
      </c>
      <c r="E5324" t="s">
        <v>868</v>
      </c>
      <c r="F5324" t="str">
        <f t="shared" si="502"/>
        <v>1505</v>
      </c>
      <c r="G5324" t="s">
        <v>217</v>
      </c>
      <c r="H5324" t="s">
        <v>218</v>
      </c>
      <c r="I5324" s="91"/>
      <c r="J5324" s="91"/>
      <c r="K5324" s="91"/>
      <c r="L5324" s="91"/>
      <c r="M5324" s="91"/>
      <c r="N5324" s="91"/>
      <c r="O5324" s="91"/>
      <c r="P5324" s="91"/>
      <c r="Q5324" s="91"/>
      <c r="R5324" s="91">
        <v>58.07</v>
      </c>
      <c r="S5324" s="91">
        <v>405.98</v>
      </c>
      <c r="T5324" s="91"/>
      <c r="U5324" s="91">
        <f t="shared" si="503"/>
        <v>464.05</v>
      </c>
      <c r="V5324" s="82" t="str">
        <f t="shared" si="501"/>
        <v>530101505921</v>
      </c>
      <c r="W5324" s="83">
        <f>VLOOKUP(V5324,Factors!$E$6:$H$5950,4,FALSE)</f>
        <v>0.30000000000000004</v>
      </c>
      <c r="X5324" t="str">
        <f>VLOOKUP(V5324,Factors!$E$6:$F$5950,2,FALSE)</f>
        <v>Regulatory</v>
      </c>
      <c r="Y5324" s="92">
        <f t="shared" si="498"/>
        <v>139.21500000000003</v>
      </c>
      <c r="Z5324" s="92">
        <f t="shared" si="499"/>
        <v>324.83499999999998</v>
      </c>
      <c r="AA5324" s="92">
        <f t="shared" si="500"/>
        <v>464.05</v>
      </c>
    </row>
    <row r="5325" spans="1:27" x14ac:dyDescent="0.25">
      <c r="A5325" t="s">
        <v>866</v>
      </c>
      <c r="B5325" t="s">
        <v>1034</v>
      </c>
      <c r="C5325" t="s">
        <v>1035</v>
      </c>
      <c r="D5325" t="s">
        <v>867</v>
      </c>
      <c r="E5325" t="s">
        <v>868</v>
      </c>
      <c r="F5325" t="str">
        <f t="shared" si="502"/>
        <v>1505</v>
      </c>
      <c r="G5325" t="s">
        <v>146</v>
      </c>
      <c r="H5325" t="s">
        <v>147</v>
      </c>
      <c r="I5325" s="91"/>
      <c r="J5325" s="91">
        <v>1123.22</v>
      </c>
      <c r="K5325" s="91">
        <v>717</v>
      </c>
      <c r="L5325" s="91">
        <v>3010.18</v>
      </c>
      <c r="M5325" s="91">
        <v>573</v>
      </c>
      <c r="N5325" s="91">
        <v>1984.67</v>
      </c>
      <c r="O5325" s="91">
        <v>1195.8699999999999</v>
      </c>
      <c r="P5325" s="91">
        <v>214.16</v>
      </c>
      <c r="Q5325" s="91">
        <v>245.83</v>
      </c>
      <c r="R5325" s="91">
        <v>1641.15</v>
      </c>
      <c r="S5325" s="91"/>
      <c r="T5325" s="91">
        <v>595</v>
      </c>
      <c r="U5325" s="91">
        <f t="shared" si="503"/>
        <v>11300.079999999998</v>
      </c>
      <c r="V5325" s="82" t="str">
        <f t="shared" si="501"/>
        <v>530101505921</v>
      </c>
      <c r="W5325" s="83">
        <f>VLOOKUP(V5325,Factors!$E$6:$H$5950,4,FALSE)</f>
        <v>0.30000000000000004</v>
      </c>
      <c r="X5325" t="str">
        <f>VLOOKUP(V5325,Factors!$E$6:$F$5950,2,FALSE)</f>
        <v>Regulatory</v>
      </c>
      <c r="Y5325" s="92">
        <f t="shared" si="498"/>
        <v>3390.0239999999999</v>
      </c>
      <c r="Z5325" s="92">
        <f t="shared" si="499"/>
        <v>7910.0559999999987</v>
      </c>
      <c r="AA5325" s="92">
        <f t="shared" si="500"/>
        <v>11300.079999999998</v>
      </c>
    </row>
    <row r="5326" spans="1:27" x14ac:dyDescent="0.25">
      <c r="A5326" t="s">
        <v>866</v>
      </c>
      <c r="B5326" t="s">
        <v>1034</v>
      </c>
      <c r="C5326" t="s">
        <v>1035</v>
      </c>
      <c r="D5326" t="s">
        <v>867</v>
      </c>
      <c r="E5326" t="s">
        <v>868</v>
      </c>
      <c r="F5326" t="str">
        <f t="shared" si="502"/>
        <v>1505</v>
      </c>
      <c r="G5326" t="s">
        <v>148</v>
      </c>
      <c r="H5326" t="s">
        <v>149</v>
      </c>
      <c r="I5326" s="91"/>
      <c r="J5326" s="91"/>
      <c r="K5326" s="91"/>
      <c r="L5326" s="91"/>
      <c r="M5326" s="91"/>
      <c r="N5326" s="91"/>
      <c r="O5326" s="91"/>
      <c r="P5326" s="91">
        <v>14.35</v>
      </c>
      <c r="Q5326" s="91"/>
      <c r="R5326" s="91">
        <v>253.96</v>
      </c>
      <c r="S5326" s="91"/>
      <c r="T5326" s="91"/>
      <c r="U5326" s="91">
        <f t="shared" si="503"/>
        <v>268.31</v>
      </c>
      <c r="V5326" s="82" t="str">
        <f t="shared" si="501"/>
        <v>530101505921</v>
      </c>
      <c r="W5326" s="83">
        <f>VLOOKUP(V5326,Factors!$E$6:$H$5950,4,FALSE)</f>
        <v>0.30000000000000004</v>
      </c>
      <c r="X5326" t="str">
        <f>VLOOKUP(V5326,Factors!$E$6:$F$5950,2,FALSE)</f>
        <v>Regulatory</v>
      </c>
      <c r="Y5326" s="92">
        <f t="shared" si="498"/>
        <v>80.493000000000009</v>
      </c>
      <c r="Z5326" s="92">
        <f t="shared" si="499"/>
        <v>187.81700000000001</v>
      </c>
      <c r="AA5326" s="92">
        <f t="shared" si="500"/>
        <v>268.31</v>
      </c>
    </row>
    <row r="5327" spans="1:27" x14ac:dyDescent="0.25">
      <c r="A5327" t="s">
        <v>866</v>
      </c>
      <c r="B5327" t="s">
        <v>1034</v>
      </c>
      <c r="C5327" t="s">
        <v>1035</v>
      </c>
      <c r="D5327" t="s">
        <v>867</v>
      </c>
      <c r="E5327" t="s">
        <v>868</v>
      </c>
      <c r="F5327" t="str">
        <f t="shared" si="502"/>
        <v>1505</v>
      </c>
      <c r="G5327" t="s">
        <v>150</v>
      </c>
      <c r="H5327" t="s">
        <v>151</v>
      </c>
      <c r="I5327" s="91">
        <v>953.55</v>
      </c>
      <c r="J5327" s="91"/>
      <c r="K5327" s="91"/>
      <c r="L5327" s="91"/>
      <c r="M5327" s="91"/>
      <c r="N5327" s="91"/>
      <c r="O5327" s="91"/>
      <c r="P5327" s="91"/>
      <c r="Q5327" s="91"/>
      <c r="R5327" s="91"/>
      <c r="S5327" s="91"/>
      <c r="T5327" s="91"/>
      <c r="U5327" s="91">
        <f t="shared" si="503"/>
        <v>953.55</v>
      </c>
      <c r="V5327" s="82" t="str">
        <f t="shared" si="501"/>
        <v>530101505921</v>
      </c>
      <c r="W5327" s="83">
        <f>VLOOKUP(V5327,Factors!$E$6:$H$5950,4,FALSE)</f>
        <v>0.30000000000000004</v>
      </c>
      <c r="X5327" t="str">
        <f>VLOOKUP(V5327,Factors!$E$6:$F$5950,2,FALSE)</f>
        <v>Regulatory</v>
      </c>
      <c r="Y5327" s="92">
        <f t="shared" si="498"/>
        <v>286.06500000000005</v>
      </c>
      <c r="Z5327" s="92">
        <f t="shared" si="499"/>
        <v>667.4849999999999</v>
      </c>
      <c r="AA5327" s="92">
        <f t="shared" si="500"/>
        <v>953.55</v>
      </c>
    </row>
    <row r="5328" spans="1:27" x14ac:dyDescent="0.25">
      <c r="A5328" t="s">
        <v>866</v>
      </c>
      <c r="B5328" t="s">
        <v>1034</v>
      </c>
      <c r="C5328" t="s">
        <v>1035</v>
      </c>
      <c r="D5328" t="s">
        <v>867</v>
      </c>
      <c r="E5328" t="s">
        <v>868</v>
      </c>
      <c r="F5328" t="str">
        <f t="shared" si="502"/>
        <v>1505</v>
      </c>
      <c r="G5328" t="s">
        <v>152</v>
      </c>
      <c r="H5328" t="s">
        <v>153</v>
      </c>
      <c r="I5328" s="91"/>
      <c r="J5328" s="91">
        <v>100</v>
      </c>
      <c r="K5328" s="91"/>
      <c r="L5328" s="91"/>
      <c r="M5328" s="91">
        <v>14.94</v>
      </c>
      <c r="N5328" s="91"/>
      <c r="O5328" s="91"/>
      <c r="P5328" s="91"/>
      <c r="Q5328" s="91"/>
      <c r="R5328" s="91"/>
      <c r="S5328" s="91"/>
      <c r="T5328" s="91"/>
      <c r="U5328" s="91">
        <f t="shared" si="503"/>
        <v>114.94</v>
      </c>
      <c r="V5328" s="82" t="str">
        <f t="shared" si="501"/>
        <v>530101505921</v>
      </c>
      <c r="W5328" s="83">
        <f>VLOOKUP(V5328,Factors!$E$6:$H$5950,4,FALSE)</f>
        <v>0.30000000000000004</v>
      </c>
      <c r="X5328" t="str">
        <f>VLOOKUP(V5328,Factors!$E$6:$F$5950,2,FALSE)</f>
        <v>Regulatory</v>
      </c>
      <c r="Y5328" s="92">
        <f t="shared" si="498"/>
        <v>34.482000000000006</v>
      </c>
      <c r="Z5328" s="92">
        <f t="shared" si="499"/>
        <v>80.457999999999998</v>
      </c>
      <c r="AA5328" s="92">
        <f t="shared" si="500"/>
        <v>114.94</v>
      </c>
    </row>
    <row r="5329" spans="1:27" x14ac:dyDescent="0.25">
      <c r="A5329" t="s">
        <v>866</v>
      </c>
      <c r="B5329" t="s">
        <v>1034</v>
      </c>
      <c r="C5329" t="s">
        <v>1035</v>
      </c>
      <c r="D5329" t="s">
        <v>867</v>
      </c>
      <c r="E5329" t="s">
        <v>868</v>
      </c>
      <c r="F5329" t="str">
        <f t="shared" si="502"/>
        <v>1505</v>
      </c>
      <c r="G5329" t="s">
        <v>166</v>
      </c>
      <c r="H5329" t="s">
        <v>167</v>
      </c>
      <c r="I5329" s="91">
        <v>-1005.68</v>
      </c>
      <c r="J5329" s="91"/>
      <c r="K5329" s="91"/>
      <c r="L5329" s="91"/>
      <c r="M5329" s="91"/>
      <c r="N5329" s="91">
        <v>-1311.8</v>
      </c>
      <c r="O5329" s="91">
        <v>-1461.62</v>
      </c>
      <c r="P5329" s="91">
        <v>-377.28</v>
      </c>
      <c r="Q5329" s="91"/>
      <c r="R5329" s="91"/>
      <c r="S5329" s="91"/>
      <c r="T5329" s="91">
        <v>-1753.86</v>
      </c>
      <c r="U5329" s="91">
        <f t="shared" si="503"/>
        <v>-5910.24</v>
      </c>
      <c r="V5329" s="82" t="str">
        <f t="shared" si="501"/>
        <v>530101505921</v>
      </c>
      <c r="W5329" s="83">
        <f>VLOOKUP(V5329,Factors!$E$6:$H$5950,4,FALSE)</f>
        <v>0.30000000000000004</v>
      </c>
      <c r="X5329" t="str">
        <f>VLOOKUP(V5329,Factors!$E$6:$F$5950,2,FALSE)</f>
        <v>Regulatory</v>
      </c>
      <c r="Y5329" s="92">
        <f t="shared" si="498"/>
        <v>-1773.0720000000001</v>
      </c>
      <c r="Z5329" s="92">
        <f t="shared" si="499"/>
        <v>-4137.1679999999997</v>
      </c>
      <c r="AA5329" s="92">
        <f t="shared" si="500"/>
        <v>-5910.24</v>
      </c>
    </row>
    <row r="5330" spans="1:27" x14ac:dyDescent="0.25">
      <c r="A5330" t="s">
        <v>866</v>
      </c>
      <c r="B5330" t="s">
        <v>1034</v>
      </c>
      <c r="C5330" t="s">
        <v>1035</v>
      </c>
      <c r="D5330" t="s">
        <v>869</v>
      </c>
      <c r="E5330" t="s">
        <v>870</v>
      </c>
      <c r="F5330" t="str">
        <f t="shared" si="502"/>
        <v>2966</v>
      </c>
      <c r="G5330" t="s">
        <v>144</v>
      </c>
      <c r="H5330" t="s">
        <v>145</v>
      </c>
      <c r="I5330" s="91"/>
      <c r="J5330" s="91"/>
      <c r="K5330" s="91"/>
      <c r="L5330" s="91"/>
      <c r="M5330" s="91"/>
      <c r="N5330" s="91"/>
      <c r="O5330" s="91">
        <v>8.99</v>
      </c>
      <c r="P5330" s="91">
        <v>110.37</v>
      </c>
      <c r="Q5330" s="91"/>
      <c r="R5330" s="91">
        <v>96.06</v>
      </c>
      <c r="S5330" s="91">
        <v>176.13</v>
      </c>
      <c r="T5330" s="91">
        <v>122</v>
      </c>
      <c r="U5330" s="91">
        <f t="shared" si="503"/>
        <v>513.54999999999995</v>
      </c>
      <c r="V5330" s="82" t="str">
        <f t="shared" si="501"/>
        <v>530102966921</v>
      </c>
      <c r="W5330" s="83">
        <f>VLOOKUP(V5330,Factors!$E$6:$H$5950,4,FALSE)</f>
        <v>0.30000000000000004</v>
      </c>
      <c r="X5330" t="str">
        <f>VLOOKUP(V5330,Factors!$E$6:$F$5950,2,FALSE)</f>
        <v>Regulatory</v>
      </c>
      <c r="Y5330" s="92">
        <f t="shared" ref="Y5330:Y5393" si="504">U5330*W5330</f>
        <v>154.065</v>
      </c>
      <c r="Z5330" s="92">
        <f t="shared" ref="Z5330:Z5393" si="505">U5330-Y5330</f>
        <v>359.48499999999996</v>
      </c>
      <c r="AA5330" s="92">
        <f t="shared" ref="AA5330:AA5393" si="506">Y5330+Z5330</f>
        <v>513.54999999999995</v>
      </c>
    </row>
    <row r="5331" spans="1:27" x14ac:dyDescent="0.25">
      <c r="A5331" t="s">
        <v>866</v>
      </c>
      <c r="B5331" t="s">
        <v>1036</v>
      </c>
      <c r="C5331" t="s">
        <v>1037</v>
      </c>
      <c r="D5331" t="s">
        <v>867</v>
      </c>
      <c r="E5331" t="s">
        <v>868</v>
      </c>
      <c r="F5331" t="str">
        <f t="shared" si="502"/>
        <v>1505</v>
      </c>
      <c r="G5331" t="s">
        <v>110</v>
      </c>
      <c r="H5331" t="s">
        <v>111</v>
      </c>
      <c r="I5331" s="91">
        <v>65204.69</v>
      </c>
      <c r="J5331" s="91">
        <v>74637.279999999999</v>
      </c>
      <c r="K5331" s="91">
        <v>72656.84</v>
      </c>
      <c r="L5331" s="91">
        <v>76915.320000000007</v>
      </c>
      <c r="M5331" s="91">
        <v>76695.42</v>
      </c>
      <c r="N5331" s="91">
        <v>74725.83</v>
      </c>
      <c r="O5331" s="91">
        <v>62400.46</v>
      </c>
      <c r="P5331" s="91">
        <v>80425.95</v>
      </c>
      <c r="Q5331" s="91">
        <v>69281.490000000005</v>
      </c>
      <c r="R5331" s="91">
        <v>65714.64</v>
      </c>
      <c r="S5331" s="91">
        <v>63405.1</v>
      </c>
      <c r="T5331" s="91">
        <v>58102.8</v>
      </c>
      <c r="U5331" s="91">
        <f t="shared" si="503"/>
        <v>840165.82000000007</v>
      </c>
      <c r="V5331" s="82" t="str">
        <f t="shared" si="501"/>
        <v>540101505921</v>
      </c>
      <c r="W5331" s="83">
        <f>VLOOKUP(V5331,Factors!$E$6:$H$5950,4,FALSE)</f>
        <v>0.1124</v>
      </c>
      <c r="X5331" t="str">
        <f>VLOOKUP(V5331,Factors!$E$6:$F$5950,2,FALSE)</f>
        <v>3-factor</v>
      </c>
      <c r="Y5331" s="92">
        <f t="shared" si="504"/>
        <v>94434.638168000005</v>
      </c>
      <c r="Z5331" s="92">
        <f t="shared" si="505"/>
        <v>745731.18183200003</v>
      </c>
      <c r="AA5331" s="92">
        <f t="shared" si="506"/>
        <v>840165.82000000007</v>
      </c>
    </row>
    <row r="5332" spans="1:27" x14ac:dyDescent="0.25">
      <c r="A5332" t="s">
        <v>866</v>
      </c>
      <c r="B5332" t="s">
        <v>1036</v>
      </c>
      <c r="C5332" t="s">
        <v>1037</v>
      </c>
      <c r="D5332" t="s">
        <v>867</v>
      </c>
      <c r="E5332" t="s">
        <v>868</v>
      </c>
      <c r="F5332" t="str">
        <f t="shared" si="502"/>
        <v>1505</v>
      </c>
      <c r="G5332" t="s">
        <v>112</v>
      </c>
      <c r="H5332" t="s">
        <v>113</v>
      </c>
      <c r="I5332" s="91">
        <v>1173.49</v>
      </c>
      <c r="J5332" s="91"/>
      <c r="K5332" s="91"/>
      <c r="L5332" s="91"/>
      <c r="M5332" s="91"/>
      <c r="N5332" s="91"/>
      <c r="O5332" s="91"/>
      <c r="P5332" s="91"/>
      <c r="Q5332" s="91">
        <v>0</v>
      </c>
      <c r="R5332" s="91">
        <v>11918.91</v>
      </c>
      <c r="S5332" s="91"/>
      <c r="T5332" s="91">
        <v>632.72</v>
      </c>
      <c r="U5332" s="91">
        <f t="shared" si="503"/>
        <v>13725.119999999999</v>
      </c>
      <c r="V5332" s="82" t="str">
        <f t="shared" si="501"/>
        <v>540101505921</v>
      </c>
      <c r="W5332" s="83">
        <f>VLOOKUP(V5332,Factors!$E$6:$H$5950,4,FALSE)</f>
        <v>0.1124</v>
      </c>
      <c r="X5332" t="str">
        <f>VLOOKUP(V5332,Factors!$E$6:$F$5950,2,FALSE)</f>
        <v>3-factor</v>
      </c>
      <c r="Y5332" s="92">
        <f t="shared" si="504"/>
        <v>1542.7034879999999</v>
      </c>
      <c r="Z5332" s="92">
        <f t="shared" si="505"/>
        <v>12182.416512</v>
      </c>
      <c r="AA5332" s="92">
        <f t="shared" si="506"/>
        <v>13725.119999999999</v>
      </c>
    </row>
    <row r="5333" spans="1:27" x14ac:dyDescent="0.25">
      <c r="A5333" t="s">
        <v>866</v>
      </c>
      <c r="B5333" t="s">
        <v>1036</v>
      </c>
      <c r="C5333" t="s">
        <v>1037</v>
      </c>
      <c r="D5333" t="s">
        <v>867</v>
      </c>
      <c r="E5333" t="s">
        <v>868</v>
      </c>
      <c r="F5333" t="str">
        <f t="shared" si="502"/>
        <v>1505</v>
      </c>
      <c r="G5333" t="s">
        <v>88</v>
      </c>
      <c r="H5333" t="s">
        <v>89</v>
      </c>
      <c r="I5333" s="91">
        <v>10428.780000000001</v>
      </c>
      <c r="J5333" s="91">
        <v>10428.719999999999</v>
      </c>
      <c r="K5333" s="91">
        <v>10795.49</v>
      </c>
      <c r="L5333" s="91">
        <v>10795.5</v>
      </c>
      <c r="M5333" s="91">
        <v>10795.47</v>
      </c>
      <c r="N5333" s="91">
        <v>10795.48</v>
      </c>
      <c r="O5333" s="91">
        <v>10795.43</v>
      </c>
      <c r="P5333" s="91">
        <v>11619.49</v>
      </c>
      <c r="Q5333" s="91">
        <v>10000.82</v>
      </c>
      <c r="R5333" s="91">
        <v>10000.780000000001</v>
      </c>
      <c r="S5333" s="91">
        <v>10000.83</v>
      </c>
      <c r="T5333" s="91">
        <v>10000.82</v>
      </c>
      <c r="U5333" s="91">
        <f t="shared" si="503"/>
        <v>126457.60999999999</v>
      </c>
      <c r="V5333" s="82" t="str">
        <f t="shared" si="501"/>
        <v>540101505921</v>
      </c>
      <c r="W5333" s="83">
        <f>VLOOKUP(V5333,Factors!$E$6:$H$5950,4,FALSE)</f>
        <v>0.1124</v>
      </c>
      <c r="X5333" t="str">
        <f>VLOOKUP(V5333,Factors!$E$6:$F$5950,2,FALSE)</f>
        <v>3-factor</v>
      </c>
      <c r="Y5333" s="92">
        <f t="shared" si="504"/>
        <v>14213.835363999999</v>
      </c>
      <c r="Z5333" s="92">
        <f t="shared" si="505"/>
        <v>112243.77463599999</v>
      </c>
      <c r="AA5333" s="92">
        <f t="shared" si="506"/>
        <v>126457.60999999999</v>
      </c>
    </row>
    <row r="5334" spans="1:27" x14ac:dyDescent="0.25">
      <c r="A5334" t="s">
        <v>866</v>
      </c>
      <c r="B5334" t="s">
        <v>1036</v>
      </c>
      <c r="C5334" t="s">
        <v>1037</v>
      </c>
      <c r="D5334" t="s">
        <v>867</v>
      </c>
      <c r="E5334" t="s">
        <v>868</v>
      </c>
      <c r="F5334" t="str">
        <f t="shared" si="502"/>
        <v>1505</v>
      </c>
      <c r="G5334" t="s">
        <v>90</v>
      </c>
      <c r="H5334" t="s">
        <v>91</v>
      </c>
      <c r="I5334" s="91">
        <v>40598.17</v>
      </c>
      <c r="J5334" s="91">
        <v>40514.81</v>
      </c>
      <c r="K5334" s="91">
        <v>41939.58</v>
      </c>
      <c r="L5334" s="91">
        <v>41939.58</v>
      </c>
      <c r="M5334" s="91">
        <v>41939.58</v>
      </c>
      <c r="N5334" s="91">
        <v>41939.58</v>
      </c>
      <c r="O5334" s="91">
        <v>41939.589999999997</v>
      </c>
      <c r="P5334" s="91">
        <v>45140.82</v>
      </c>
      <c r="Q5334" s="91">
        <v>38852.43</v>
      </c>
      <c r="R5334" s="91">
        <v>38852.39</v>
      </c>
      <c r="S5334" s="91">
        <v>38852.400000000001</v>
      </c>
      <c r="T5334" s="91">
        <v>38852.43</v>
      </c>
      <c r="U5334" s="91">
        <f t="shared" si="503"/>
        <v>491361.36000000004</v>
      </c>
      <c r="V5334" s="82" t="str">
        <f t="shared" si="501"/>
        <v>540101505921</v>
      </c>
      <c r="W5334" s="83">
        <f>VLOOKUP(V5334,Factors!$E$6:$H$5950,4,FALSE)</f>
        <v>0.1124</v>
      </c>
      <c r="X5334" t="str">
        <f>VLOOKUP(V5334,Factors!$E$6:$F$5950,2,FALSE)</f>
        <v>3-factor</v>
      </c>
      <c r="Y5334" s="92">
        <f t="shared" si="504"/>
        <v>55229.016864000005</v>
      </c>
      <c r="Z5334" s="92">
        <f t="shared" si="505"/>
        <v>436132.34313600004</v>
      </c>
      <c r="AA5334" s="92">
        <f t="shared" si="506"/>
        <v>491361.36000000004</v>
      </c>
    </row>
    <row r="5335" spans="1:27" x14ac:dyDescent="0.25">
      <c r="A5335" t="s">
        <v>866</v>
      </c>
      <c r="B5335" t="s">
        <v>1036</v>
      </c>
      <c r="C5335" t="s">
        <v>1037</v>
      </c>
      <c r="D5335" t="s">
        <v>867</v>
      </c>
      <c r="E5335" t="s">
        <v>868</v>
      </c>
      <c r="F5335" t="str">
        <f t="shared" si="502"/>
        <v>1505</v>
      </c>
      <c r="G5335" t="s">
        <v>118</v>
      </c>
      <c r="H5335" t="s">
        <v>119</v>
      </c>
      <c r="I5335" s="91"/>
      <c r="J5335" s="91"/>
      <c r="K5335" s="91"/>
      <c r="L5335" s="91">
        <v>2500</v>
      </c>
      <c r="M5335" s="91"/>
      <c r="N5335" s="91"/>
      <c r="O5335" s="91"/>
      <c r="P5335" s="91"/>
      <c r="Q5335" s="91"/>
      <c r="R5335" s="91"/>
      <c r="S5335" s="91">
        <v>169</v>
      </c>
      <c r="T5335" s="91"/>
      <c r="U5335" s="91">
        <f t="shared" si="503"/>
        <v>2669</v>
      </c>
      <c r="V5335" s="82" t="str">
        <f t="shared" si="501"/>
        <v>540101505921</v>
      </c>
      <c r="W5335" s="83">
        <f>VLOOKUP(V5335,Factors!$E$6:$H$5950,4,FALSE)</f>
        <v>0.1124</v>
      </c>
      <c r="X5335" t="str">
        <f>VLOOKUP(V5335,Factors!$E$6:$F$5950,2,FALSE)</f>
        <v>3-factor</v>
      </c>
      <c r="Y5335" s="92">
        <f t="shared" si="504"/>
        <v>299.99560000000002</v>
      </c>
      <c r="Z5335" s="92">
        <f t="shared" si="505"/>
        <v>2369.0043999999998</v>
      </c>
      <c r="AA5335" s="92">
        <f t="shared" si="506"/>
        <v>2669</v>
      </c>
    </row>
    <row r="5336" spans="1:27" x14ac:dyDescent="0.25">
      <c r="A5336" t="s">
        <v>866</v>
      </c>
      <c r="B5336" t="s">
        <v>1036</v>
      </c>
      <c r="C5336" t="s">
        <v>1037</v>
      </c>
      <c r="D5336" t="s">
        <v>867</v>
      </c>
      <c r="E5336" t="s">
        <v>868</v>
      </c>
      <c r="F5336" t="str">
        <f t="shared" si="502"/>
        <v>1505</v>
      </c>
      <c r="G5336" t="s">
        <v>310</v>
      </c>
      <c r="H5336" t="s">
        <v>311</v>
      </c>
      <c r="I5336" s="91">
        <v>1575</v>
      </c>
      <c r="J5336" s="91">
        <v>1575</v>
      </c>
      <c r="K5336" s="91">
        <v>1575</v>
      </c>
      <c r="L5336" s="91">
        <v>1575</v>
      </c>
      <c r="M5336" s="91">
        <v>1575</v>
      </c>
      <c r="N5336" s="91">
        <v>1575</v>
      </c>
      <c r="O5336" s="91">
        <v>1575</v>
      </c>
      <c r="P5336" s="91">
        <v>1575</v>
      </c>
      <c r="Q5336" s="91">
        <v>1050</v>
      </c>
      <c r="R5336" s="91">
        <v>1050</v>
      </c>
      <c r="S5336" s="91">
        <v>1050</v>
      </c>
      <c r="T5336" s="91">
        <v>1050</v>
      </c>
      <c r="U5336" s="91">
        <f t="shared" si="503"/>
        <v>16800</v>
      </c>
      <c r="V5336" s="82" t="str">
        <f t="shared" si="501"/>
        <v>540101505921</v>
      </c>
      <c r="W5336" s="83">
        <f>VLOOKUP(V5336,Factors!$E$6:$H$5950,4,FALSE)</f>
        <v>0.1124</v>
      </c>
      <c r="X5336" t="str">
        <f>VLOOKUP(V5336,Factors!$E$6:$F$5950,2,FALSE)</f>
        <v>3-factor</v>
      </c>
      <c r="Y5336" s="92">
        <f t="shared" si="504"/>
        <v>1888.32</v>
      </c>
      <c r="Z5336" s="92">
        <f t="shared" si="505"/>
        <v>14911.68</v>
      </c>
      <c r="AA5336" s="92">
        <f t="shared" si="506"/>
        <v>16800</v>
      </c>
    </row>
    <row r="5337" spans="1:27" x14ac:dyDescent="0.25">
      <c r="A5337" t="s">
        <v>866</v>
      </c>
      <c r="B5337" t="s">
        <v>1036</v>
      </c>
      <c r="C5337" t="s">
        <v>1037</v>
      </c>
      <c r="D5337" t="s">
        <v>867</v>
      </c>
      <c r="E5337" t="s">
        <v>868</v>
      </c>
      <c r="F5337" t="str">
        <f t="shared" si="502"/>
        <v>1505</v>
      </c>
      <c r="G5337" t="s">
        <v>120</v>
      </c>
      <c r="H5337" t="s">
        <v>121</v>
      </c>
      <c r="I5337" s="91"/>
      <c r="J5337" s="91"/>
      <c r="K5337" s="91"/>
      <c r="L5337" s="91"/>
      <c r="M5337" s="91"/>
      <c r="N5337" s="91"/>
      <c r="O5337" s="91">
        <v>153.69</v>
      </c>
      <c r="P5337" s="91">
        <v>51.23</v>
      </c>
      <c r="Q5337" s="91"/>
      <c r="R5337" s="91"/>
      <c r="S5337" s="91"/>
      <c r="T5337" s="91">
        <v>225.63</v>
      </c>
      <c r="U5337" s="91">
        <f t="shared" si="503"/>
        <v>430.54999999999995</v>
      </c>
      <c r="V5337" s="82" t="str">
        <f t="shared" si="501"/>
        <v>540101505921</v>
      </c>
      <c r="W5337" s="83">
        <f>VLOOKUP(V5337,Factors!$E$6:$H$5950,4,FALSE)</f>
        <v>0.1124</v>
      </c>
      <c r="X5337" t="str">
        <f>VLOOKUP(V5337,Factors!$E$6:$F$5950,2,FALSE)</f>
        <v>3-factor</v>
      </c>
      <c r="Y5337" s="92">
        <f t="shared" si="504"/>
        <v>48.393819999999998</v>
      </c>
      <c r="Z5337" s="92">
        <f t="shared" si="505"/>
        <v>382.15617999999995</v>
      </c>
      <c r="AA5337" s="92">
        <f t="shared" si="506"/>
        <v>430.54999999999995</v>
      </c>
    </row>
    <row r="5338" spans="1:27" x14ac:dyDescent="0.25">
      <c r="A5338" t="s">
        <v>866</v>
      </c>
      <c r="B5338" t="s">
        <v>1036</v>
      </c>
      <c r="C5338" t="s">
        <v>1037</v>
      </c>
      <c r="D5338" t="s">
        <v>867</v>
      </c>
      <c r="E5338" t="s">
        <v>868</v>
      </c>
      <c r="F5338" t="str">
        <f t="shared" si="502"/>
        <v>1505</v>
      </c>
      <c r="G5338" t="s">
        <v>122</v>
      </c>
      <c r="H5338" t="s">
        <v>123</v>
      </c>
      <c r="I5338" s="91">
        <v>3158.98</v>
      </c>
      <c r="J5338" s="91">
        <v>1171</v>
      </c>
      <c r="K5338" s="91">
        <v>550</v>
      </c>
      <c r="L5338" s="91"/>
      <c r="M5338" s="91"/>
      <c r="N5338" s="91">
        <v>55</v>
      </c>
      <c r="O5338" s="91">
        <v>244</v>
      </c>
      <c r="P5338" s="91">
        <v>50.1</v>
      </c>
      <c r="Q5338" s="91"/>
      <c r="R5338" s="91"/>
      <c r="S5338" s="91">
        <v>125</v>
      </c>
      <c r="T5338" s="91">
        <v>994.58</v>
      </c>
      <c r="U5338" s="91">
        <f t="shared" si="503"/>
        <v>6348.66</v>
      </c>
      <c r="V5338" s="82" t="str">
        <f t="shared" si="501"/>
        <v>540101505921</v>
      </c>
      <c r="W5338" s="83">
        <f>VLOOKUP(V5338,Factors!$E$6:$H$5950,4,FALSE)</f>
        <v>0.1124</v>
      </c>
      <c r="X5338" t="str">
        <f>VLOOKUP(V5338,Factors!$E$6:$F$5950,2,FALSE)</f>
        <v>3-factor</v>
      </c>
      <c r="Y5338" s="92">
        <f t="shared" si="504"/>
        <v>713.589384</v>
      </c>
      <c r="Z5338" s="92">
        <f t="shared" si="505"/>
        <v>5635.070616</v>
      </c>
      <c r="AA5338" s="92">
        <f t="shared" si="506"/>
        <v>6348.66</v>
      </c>
    </row>
    <row r="5339" spans="1:27" x14ac:dyDescent="0.25">
      <c r="A5339" t="s">
        <v>866</v>
      </c>
      <c r="B5339" t="s">
        <v>1036</v>
      </c>
      <c r="C5339" t="s">
        <v>1037</v>
      </c>
      <c r="D5339" t="s">
        <v>867</v>
      </c>
      <c r="E5339" t="s">
        <v>868</v>
      </c>
      <c r="F5339" t="str">
        <f t="shared" si="502"/>
        <v>1505</v>
      </c>
      <c r="G5339" t="s">
        <v>312</v>
      </c>
      <c r="H5339" t="s">
        <v>313</v>
      </c>
      <c r="I5339" s="91">
        <v>345.15</v>
      </c>
      <c r="J5339" s="91">
        <v>306.8</v>
      </c>
      <c r="K5339" s="91">
        <v>1399.78</v>
      </c>
      <c r="L5339" s="91">
        <v>2598.23</v>
      </c>
      <c r="M5339" s="91"/>
      <c r="N5339" s="91"/>
      <c r="O5339" s="91">
        <v>306.8</v>
      </c>
      <c r="P5339" s="91">
        <v>38.35</v>
      </c>
      <c r="Q5339" s="91"/>
      <c r="R5339" s="91"/>
      <c r="S5339" s="91"/>
      <c r="T5339" s="91">
        <v>1821.64</v>
      </c>
      <c r="U5339" s="91">
        <f t="shared" si="503"/>
        <v>6816.7500000000009</v>
      </c>
      <c r="V5339" s="82" t="str">
        <f t="shared" si="501"/>
        <v>540101505921</v>
      </c>
      <c r="W5339" s="83">
        <f>VLOOKUP(V5339,Factors!$E$6:$H$5950,4,FALSE)</f>
        <v>0.1124</v>
      </c>
      <c r="X5339" t="str">
        <f>VLOOKUP(V5339,Factors!$E$6:$F$5950,2,FALSE)</f>
        <v>3-factor</v>
      </c>
      <c r="Y5339" s="92">
        <f t="shared" si="504"/>
        <v>766.20270000000005</v>
      </c>
      <c r="Z5339" s="92">
        <f t="shared" si="505"/>
        <v>6050.5473000000011</v>
      </c>
      <c r="AA5339" s="92">
        <f t="shared" si="506"/>
        <v>6816.7500000000009</v>
      </c>
    </row>
    <row r="5340" spans="1:27" x14ac:dyDescent="0.25">
      <c r="A5340" t="s">
        <v>866</v>
      </c>
      <c r="B5340" t="s">
        <v>1036</v>
      </c>
      <c r="C5340" t="s">
        <v>1037</v>
      </c>
      <c r="D5340" t="s">
        <v>867</v>
      </c>
      <c r="E5340" t="s">
        <v>868</v>
      </c>
      <c r="F5340" t="str">
        <f t="shared" si="502"/>
        <v>1505</v>
      </c>
      <c r="G5340" t="s">
        <v>44</v>
      </c>
      <c r="H5340" t="s">
        <v>45</v>
      </c>
      <c r="I5340" s="91">
        <v>96.73</v>
      </c>
      <c r="J5340" s="91">
        <v>24.1</v>
      </c>
      <c r="K5340" s="91">
        <v>147.83000000000001</v>
      </c>
      <c r="L5340" s="91">
        <v>24.2</v>
      </c>
      <c r="M5340" s="91">
        <v>109.77</v>
      </c>
      <c r="N5340" s="91">
        <v>371.11</v>
      </c>
      <c r="O5340" s="91">
        <v>71.209999999999994</v>
      </c>
      <c r="P5340" s="91">
        <v>25.24</v>
      </c>
      <c r="Q5340" s="91">
        <v>111.38</v>
      </c>
      <c r="R5340" s="91">
        <v>63.1</v>
      </c>
      <c r="S5340" s="91">
        <v>160.24</v>
      </c>
      <c r="T5340" s="91">
        <v>25.34</v>
      </c>
      <c r="U5340" s="91">
        <f t="shared" si="503"/>
        <v>1230.25</v>
      </c>
      <c r="V5340" s="82" t="str">
        <f t="shared" si="501"/>
        <v>540101505921</v>
      </c>
      <c r="W5340" s="83">
        <f>VLOOKUP(V5340,Factors!$E$6:$H$5950,4,FALSE)</f>
        <v>0.1124</v>
      </c>
      <c r="X5340" t="str">
        <f>VLOOKUP(V5340,Factors!$E$6:$F$5950,2,FALSE)</f>
        <v>3-factor</v>
      </c>
      <c r="Y5340" s="92">
        <f t="shared" si="504"/>
        <v>138.2801</v>
      </c>
      <c r="Z5340" s="92">
        <f t="shared" si="505"/>
        <v>1091.9699000000001</v>
      </c>
      <c r="AA5340" s="92">
        <f t="shared" si="506"/>
        <v>1230.25</v>
      </c>
    </row>
    <row r="5341" spans="1:27" x14ac:dyDescent="0.25">
      <c r="A5341" t="s">
        <v>866</v>
      </c>
      <c r="B5341" t="s">
        <v>1036</v>
      </c>
      <c r="C5341" t="s">
        <v>1037</v>
      </c>
      <c r="D5341" t="s">
        <v>867</v>
      </c>
      <c r="E5341" t="s">
        <v>868</v>
      </c>
      <c r="F5341" t="str">
        <f t="shared" si="502"/>
        <v>1505</v>
      </c>
      <c r="G5341" t="s">
        <v>128</v>
      </c>
      <c r="H5341" t="s">
        <v>129</v>
      </c>
      <c r="I5341" s="91"/>
      <c r="J5341" s="91"/>
      <c r="K5341" s="91"/>
      <c r="L5341" s="91"/>
      <c r="M5341" s="91"/>
      <c r="N5341" s="91"/>
      <c r="O5341" s="91"/>
      <c r="P5341" s="91"/>
      <c r="Q5341" s="91"/>
      <c r="R5341" s="91">
        <v>3</v>
      </c>
      <c r="S5341" s="91"/>
      <c r="T5341" s="91">
        <v>3</v>
      </c>
      <c r="U5341" s="91">
        <f t="shared" si="503"/>
        <v>6</v>
      </c>
      <c r="V5341" s="82" t="str">
        <f t="shared" si="501"/>
        <v>540101505921</v>
      </c>
      <c r="W5341" s="83">
        <f>VLOOKUP(V5341,Factors!$E$6:$H$5950,4,FALSE)</f>
        <v>0.1124</v>
      </c>
      <c r="X5341" t="str">
        <f>VLOOKUP(V5341,Factors!$E$6:$F$5950,2,FALSE)</f>
        <v>3-factor</v>
      </c>
      <c r="Y5341" s="92">
        <f t="shared" si="504"/>
        <v>0.6744</v>
      </c>
      <c r="Z5341" s="92">
        <f t="shared" si="505"/>
        <v>5.3255999999999997</v>
      </c>
      <c r="AA5341" s="92">
        <f t="shared" si="506"/>
        <v>6</v>
      </c>
    </row>
    <row r="5342" spans="1:27" x14ac:dyDescent="0.25">
      <c r="A5342" t="s">
        <v>866</v>
      </c>
      <c r="B5342" t="s">
        <v>1036</v>
      </c>
      <c r="C5342" t="s">
        <v>1037</v>
      </c>
      <c r="D5342" t="s">
        <v>867</v>
      </c>
      <c r="E5342" t="s">
        <v>868</v>
      </c>
      <c r="F5342" t="str">
        <f t="shared" si="502"/>
        <v>1505</v>
      </c>
      <c r="G5342" t="s">
        <v>71</v>
      </c>
      <c r="H5342" t="s">
        <v>72</v>
      </c>
      <c r="I5342" s="91">
        <v>177.47</v>
      </c>
      <c r="J5342" s="91"/>
      <c r="K5342" s="91">
        <v>39.96</v>
      </c>
      <c r="L5342" s="91"/>
      <c r="M5342" s="91"/>
      <c r="N5342" s="91">
        <v>40.619999999999997</v>
      </c>
      <c r="O5342" s="91"/>
      <c r="P5342" s="91">
        <v>377.41</v>
      </c>
      <c r="Q5342" s="91"/>
      <c r="R5342" s="91">
        <v>79.09</v>
      </c>
      <c r="S5342" s="91">
        <v>16.36</v>
      </c>
      <c r="T5342" s="91">
        <v>111.84</v>
      </c>
      <c r="U5342" s="91">
        <f t="shared" si="503"/>
        <v>842.75000000000011</v>
      </c>
      <c r="V5342" s="82" t="str">
        <f t="shared" si="501"/>
        <v>540101505921</v>
      </c>
      <c r="W5342" s="83">
        <f>VLOOKUP(V5342,Factors!$E$6:$H$5950,4,FALSE)</f>
        <v>0.1124</v>
      </c>
      <c r="X5342" t="str">
        <f>VLOOKUP(V5342,Factors!$E$6:$F$5950,2,FALSE)</f>
        <v>3-factor</v>
      </c>
      <c r="Y5342" s="92">
        <f t="shared" si="504"/>
        <v>94.725100000000012</v>
      </c>
      <c r="Z5342" s="92">
        <f t="shared" si="505"/>
        <v>748.02490000000012</v>
      </c>
      <c r="AA5342" s="92">
        <f t="shared" si="506"/>
        <v>842.75000000000011</v>
      </c>
    </row>
    <row r="5343" spans="1:27" x14ac:dyDescent="0.25">
      <c r="A5343" t="s">
        <v>866</v>
      </c>
      <c r="B5343" t="s">
        <v>1036</v>
      </c>
      <c r="C5343" t="s">
        <v>1037</v>
      </c>
      <c r="D5343" t="s">
        <v>867</v>
      </c>
      <c r="E5343" t="s">
        <v>868</v>
      </c>
      <c r="F5343" t="str">
        <f t="shared" si="502"/>
        <v>1505</v>
      </c>
      <c r="G5343" t="s">
        <v>98</v>
      </c>
      <c r="H5343" t="s">
        <v>99</v>
      </c>
      <c r="I5343" s="91">
        <v>58.81</v>
      </c>
      <c r="J5343" s="91">
        <v>622.6</v>
      </c>
      <c r="K5343" s="91">
        <v>285.43</v>
      </c>
      <c r="L5343" s="91">
        <v>244.16</v>
      </c>
      <c r="M5343" s="91">
        <v>133.05000000000001</v>
      </c>
      <c r="N5343" s="91">
        <v>161.29</v>
      </c>
      <c r="O5343" s="91">
        <v>458.89</v>
      </c>
      <c r="P5343" s="91">
        <v>367.12</v>
      </c>
      <c r="Q5343" s="91">
        <v>50.39</v>
      </c>
      <c r="R5343" s="91">
        <v>362.99</v>
      </c>
      <c r="S5343" s="91">
        <v>73.8</v>
      </c>
      <c r="T5343" s="91">
        <v>575.70000000000005</v>
      </c>
      <c r="U5343" s="91">
        <f t="shared" si="503"/>
        <v>3394.2299999999996</v>
      </c>
      <c r="V5343" s="82" t="str">
        <f t="shared" si="501"/>
        <v>540101505921</v>
      </c>
      <c r="W5343" s="83">
        <f>VLOOKUP(V5343,Factors!$E$6:$H$5950,4,FALSE)</f>
        <v>0.1124</v>
      </c>
      <c r="X5343" t="str">
        <f>VLOOKUP(V5343,Factors!$E$6:$F$5950,2,FALSE)</f>
        <v>3-factor</v>
      </c>
      <c r="Y5343" s="92">
        <f t="shared" si="504"/>
        <v>381.51145199999996</v>
      </c>
      <c r="Z5343" s="92">
        <f t="shared" si="505"/>
        <v>3012.7185479999998</v>
      </c>
      <c r="AA5343" s="92">
        <f t="shared" si="506"/>
        <v>3394.2299999999996</v>
      </c>
    </row>
    <row r="5344" spans="1:27" x14ac:dyDescent="0.25">
      <c r="A5344" t="s">
        <v>866</v>
      </c>
      <c r="B5344" t="s">
        <v>1036</v>
      </c>
      <c r="C5344" t="s">
        <v>1037</v>
      </c>
      <c r="D5344" t="s">
        <v>867</v>
      </c>
      <c r="E5344" t="s">
        <v>868</v>
      </c>
      <c r="F5344" t="str">
        <f t="shared" si="502"/>
        <v>1505</v>
      </c>
      <c r="G5344" t="s">
        <v>215</v>
      </c>
      <c r="H5344" t="s">
        <v>216</v>
      </c>
      <c r="I5344" s="91">
        <v>2238.15</v>
      </c>
      <c r="J5344" s="91">
        <v>1193.19</v>
      </c>
      <c r="K5344" s="91"/>
      <c r="L5344" s="91">
        <v>2250.15</v>
      </c>
      <c r="M5344" s="91">
        <v>78</v>
      </c>
      <c r="N5344" s="91"/>
      <c r="O5344" s="91">
        <v>227.87</v>
      </c>
      <c r="P5344" s="91"/>
      <c r="Q5344" s="91">
        <v>6663.46</v>
      </c>
      <c r="R5344" s="91">
        <v>110.97</v>
      </c>
      <c r="S5344" s="91"/>
      <c r="T5344" s="91">
        <v>3504.01</v>
      </c>
      <c r="U5344" s="91">
        <f t="shared" si="503"/>
        <v>16265.8</v>
      </c>
      <c r="V5344" s="82" t="str">
        <f t="shared" si="501"/>
        <v>540101505921</v>
      </c>
      <c r="W5344" s="83">
        <f>VLOOKUP(V5344,Factors!$E$6:$H$5950,4,FALSE)</f>
        <v>0.1124</v>
      </c>
      <c r="X5344" t="str">
        <f>VLOOKUP(V5344,Factors!$E$6:$F$5950,2,FALSE)</f>
        <v>3-factor</v>
      </c>
      <c r="Y5344" s="92">
        <f t="shared" si="504"/>
        <v>1828.2759199999998</v>
      </c>
      <c r="Z5344" s="92">
        <f t="shared" si="505"/>
        <v>14437.524079999999</v>
      </c>
      <c r="AA5344" s="92">
        <f t="shared" si="506"/>
        <v>16265.8</v>
      </c>
    </row>
    <row r="5345" spans="1:27" x14ac:dyDescent="0.25">
      <c r="A5345" t="s">
        <v>866</v>
      </c>
      <c r="B5345" t="s">
        <v>1036</v>
      </c>
      <c r="C5345" t="s">
        <v>1037</v>
      </c>
      <c r="D5345" t="s">
        <v>867</v>
      </c>
      <c r="E5345" t="s">
        <v>868</v>
      </c>
      <c r="F5345" t="str">
        <f t="shared" si="502"/>
        <v>1505</v>
      </c>
      <c r="G5345" t="s">
        <v>130</v>
      </c>
      <c r="H5345" t="s">
        <v>131</v>
      </c>
      <c r="I5345" s="91">
        <v>12.82</v>
      </c>
      <c r="J5345" s="91"/>
      <c r="K5345" s="91">
        <v>5</v>
      </c>
      <c r="L5345" s="91"/>
      <c r="M5345" s="91">
        <v>6.88</v>
      </c>
      <c r="N5345" s="91"/>
      <c r="O5345" s="91">
        <v>25.68</v>
      </c>
      <c r="P5345" s="91">
        <v>9.9499999999999993</v>
      </c>
      <c r="Q5345" s="91"/>
      <c r="R5345" s="91"/>
      <c r="S5345" s="91"/>
      <c r="T5345" s="91"/>
      <c r="U5345" s="91">
        <f t="shared" si="503"/>
        <v>60.33</v>
      </c>
      <c r="V5345" s="82" t="str">
        <f t="shared" si="501"/>
        <v>540101505921</v>
      </c>
      <c r="W5345" s="83">
        <f>VLOOKUP(V5345,Factors!$E$6:$H$5950,4,FALSE)</f>
        <v>0.1124</v>
      </c>
      <c r="X5345" t="str">
        <f>VLOOKUP(V5345,Factors!$E$6:$F$5950,2,FALSE)</f>
        <v>3-factor</v>
      </c>
      <c r="Y5345" s="92">
        <f t="shared" si="504"/>
        <v>6.7810920000000001</v>
      </c>
      <c r="Z5345" s="92">
        <f t="shared" si="505"/>
        <v>53.548907999999997</v>
      </c>
      <c r="AA5345" s="92">
        <f t="shared" si="506"/>
        <v>60.33</v>
      </c>
    </row>
    <row r="5346" spans="1:27" x14ac:dyDescent="0.25">
      <c r="A5346" t="s">
        <v>866</v>
      </c>
      <c r="B5346" t="s">
        <v>1036</v>
      </c>
      <c r="C5346" t="s">
        <v>1037</v>
      </c>
      <c r="D5346" t="s">
        <v>867</v>
      </c>
      <c r="E5346" t="s">
        <v>868</v>
      </c>
      <c r="F5346" t="str">
        <f t="shared" si="502"/>
        <v>1505</v>
      </c>
      <c r="G5346" t="s">
        <v>136</v>
      </c>
      <c r="H5346" t="s">
        <v>137</v>
      </c>
      <c r="I5346" s="91"/>
      <c r="J5346" s="91">
        <v>23.95</v>
      </c>
      <c r="K5346" s="91">
        <v>-12</v>
      </c>
      <c r="L5346" s="91"/>
      <c r="M5346" s="91"/>
      <c r="N5346" s="91">
        <v>65</v>
      </c>
      <c r="O5346" s="91">
        <v>6.5</v>
      </c>
      <c r="P5346" s="91">
        <v>15</v>
      </c>
      <c r="Q5346" s="91"/>
      <c r="R5346" s="91">
        <v>4</v>
      </c>
      <c r="S5346" s="91"/>
      <c r="T5346" s="91">
        <v>4</v>
      </c>
      <c r="U5346" s="91">
        <f t="shared" si="503"/>
        <v>106.45</v>
      </c>
      <c r="V5346" s="82" t="str">
        <f t="shared" si="501"/>
        <v>540101505921</v>
      </c>
      <c r="W5346" s="83">
        <f>VLOOKUP(V5346,Factors!$E$6:$H$5950,4,FALSE)</f>
        <v>0.1124</v>
      </c>
      <c r="X5346" t="str">
        <f>VLOOKUP(V5346,Factors!$E$6:$F$5950,2,FALSE)</f>
        <v>3-factor</v>
      </c>
      <c r="Y5346" s="92">
        <f t="shared" si="504"/>
        <v>11.964980000000001</v>
      </c>
      <c r="Z5346" s="92">
        <f t="shared" si="505"/>
        <v>94.485020000000006</v>
      </c>
      <c r="AA5346" s="92">
        <f t="shared" si="506"/>
        <v>106.45</v>
      </c>
    </row>
    <row r="5347" spans="1:27" x14ac:dyDescent="0.25">
      <c r="A5347" t="s">
        <v>866</v>
      </c>
      <c r="B5347" t="s">
        <v>1036</v>
      </c>
      <c r="C5347" t="s">
        <v>1037</v>
      </c>
      <c r="D5347" t="s">
        <v>867</v>
      </c>
      <c r="E5347" t="s">
        <v>868</v>
      </c>
      <c r="F5347" t="str">
        <f t="shared" si="502"/>
        <v>1505</v>
      </c>
      <c r="G5347" t="s">
        <v>199</v>
      </c>
      <c r="H5347" t="s">
        <v>200</v>
      </c>
      <c r="I5347" s="91"/>
      <c r="J5347" s="91"/>
      <c r="K5347" s="91"/>
      <c r="L5347" s="91"/>
      <c r="M5347" s="91">
        <v>35.1</v>
      </c>
      <c r="N5347" s="91"/>
      <c r="O5347" s="91"/>
      <c r="P5347" s="91"/>
      <c r="Q5347" s="91">
        <v>24.7</v>
      </c>
      <c r="R5347" s="91">
        <v>44.5</v>
      </c>
      <c r="S5347" s="91"/>
      <c r="T5347" s="91"/>
      <c r="U5347" s="91">
        <f t="shared" si="503"/>
        <v>104.3</v>
      </c>
      <c r="V5347" s="82" t="str">
        <f t="shared" si="501"/>
        <v>540101505921</v>
      </c>
      <c r="W5347" s="83">
        <f>VLOOKUP(V5347,Factors!$E$6:$H$5950,4,FALSE)</f>
        <v>0.1124</v>
      </c>
      <c r="X5347" t="str">
        <f>VLOOKUP(V5347,Factors!$E$6:$F$5950,2,FALSE)</f>
        <v>3-factor</v>
      </c>
      <c r="Y5347" s="92">
        <f t="shared" si="504"/>
        <v>11.723319999999999</v>
      </c>
      <c r="Z5347" s="92">
        <f t="shared" si="505"/>
        <v>92.576679999999996</v>
      </c>
      <c r="AA5347" s="92">
        <f t="shared" si="506"/>
        <v>104.3</v>
      </c>
    </row>
    <row r="5348" spans="1:27" x14ac:dyDescent="0.25">
      <c r="A5348" t="s">
        <v>866</v>
      </c>
      <c r="B5348" t="s">
        <v>1036</v>
      </c>
      <c r="C5348" t="s">
        <v>1037</v>
      </c>
      <c r="D5348" t="s">
        <v>867</v>
      </c>
      <c r="E5348" t="s">
        <v>868</v>
      </c>
      <c r="F5348" t="str">
        <f t="shared" si="502"/>
        <v>1505</v>
      </c>
      <c r="G5348" t="s">
        <v>998</v>
      </c>
      <c r="H5348" t="s">
        <v>999</v>
      </c>
      <c r="I5348" s="91">
        <v>7761</v>
      </c>
      <c r="J5348" s="91">
        <v>-4606.5</v>
      </c>
      <c r="K5348" s="91">
        <v>46686.12</v>
      </c>
      <c r="L5348" s="91">
        <v>24788.6</v>
      </c>
      <c r="M5348" s="91">
        <v>6710</v>
      </c>
      <c r="N5348" s="91">
        <v>59855.99</v>
      </c>
      <c r="O5348" s="91">
        <v>5621.5</v>
      </c>
      <c r="P5348" s="91">
        <v>-12473</v>
      </c>
      <c r="Q5348" s="91">
        <v>0</v>
      </c>
      <c r="R5348" s="91">
        <v>315</v>
      </c>
      <c r="S5348" s="91">
        <v>-131716.81</v>
      </c>
      <c r="T5348" s="91">
        <v>1830.6</v>
      </c>
      <c r="U5348" s="91">
        <f t="shared" si="503"/>
        <v>4772.4999999999945</v>
      </c>
      <c r="V5348" s="82" t="str">
        <f t="shared" si="501"/>
        <v>540101505921</v>
      </c>
      <c r="W5348" s="83">
        <f>VLOOKUP(V5348,Factors!$E$6:$H$5950,4,FALSE)</f>
        <v>0.1124</v>
      </c>
      <c r="X5348" t="str">
        <f>VLOOKUP(V5348,Factors!$E$6:$F$5950,2,FALSE)</f>
        <v>3-factor</v>
      </c>
      <c r="Y5348" s="92">
        <f t="shared" si="504"/>
        <v>536.42899999999941</v>
      </c>
      <c r="Z5348" s="92">
        <f t="shared" si="505"/>
        <v>4236.0709999999954</v>
      </c>
      <c r="AA5348" s="92">
        <f t="shared" si="506"/>
        <v>4772.4999999999945</v>
      </c>
    </row>
    <row r="5349" spans="1:27" x14ac:dyDescent="0.25">
      <c r="A5349" t="s">
        <v>866</v>
      </c>
      <c r="B5349" t="s">
        <v>1036</v>
      </c>
      <c r="C5349" t="s">
        <v>1037</v>
      </c>
      <c r="D5349" t="s">
        <v>867</v>
      </c>
      <c r="E5349" t="s">
        <v>868</v>
      </c>
      <c r="F5349" t="str">
        <f t="shared" si="502"/>
        <v>1505</v>
      </c>
      <c r="G5349" t="s">
        <v>102</v>
      </c>
      <c r="H5349" t="s">
        <v>103</v>
      </c>
      <c r="I5349" s="91">
        <v>4.3499999999999996</v>
      </c>
      <c r="J5349" s="91"/>
      <c r="K5349" s="91"/>
      <c r="L5349" s="91">
        <v>4.3499999999999996</v>
      </c>
      <c r="M5349" s="91"/>
      <c r="N5349" s="91"/>
      <c r="O5349" s="91"/>
      <c r="P5349" s="91">
        <v>4.3499999999999996</v>
      </c>
      <c r="Q5349" s="91"/>
      <c r="R5349" s="91"/>
      <c r="S5349" s="91">
        <v>15.54</v>
      </c>
      <c r="T5349" s="91"/>
      <c r="U5349" s="91">
        <f t="shared" si="503"/>
        <v>28.589999999999996</v>
      </c>
      <c r="V5349" s="82" t="str">
        <f t="shared" si="501"/>
        <v>540101505921</v>
      </c>
      <c r="W5349" s="83">
        <f>VLOOKUP(V5349,Factors!$E$6:$H$5950,4,FALSE)</f>
        <v>0.1124</v>
      </c>
      <c r="X5349" t="str">
        <f>VLOOKUP(V5349,Factors!$E$6:$F$5950,2,FALSE)</f>
        <v>3-factor</v>
      </c>
      <c r="Y5349" s="92">
        <f t="shared" si="504"/>
        <v>3.2135159999999994</v>
      </c>
      <c r="Z5349" s="92">
        <f t="shared" si="505"/>
        <v>25.376483999999998</v>
      </c>
      <c r="AA5349" s="92">
        <f t="shared" si="506"/>
        <v>28.589999999999996</v>
      </c>
    </row>
    <row r="5350" spans="1:27" x14ac:dyDescent="0.25">
      <c r="A5350" t="s">
        <v>866</v>
      </c>
      <c r="B5350" t="s">
        <v>1036</v>
      </c>
      <c r="C5350" t="s">
        <v>1037</v>
      </c>
      <c r="D5350" t="s">
        <v>867</v>
      </c>
      <c r="E5350" t="s">
        <v>868</v>
      </c>
      <c r="F5350" t="str">
        <f t="shared" si="502"/>
        <v>1505</v>
      </c>
      <c r="G5350" t="s">
        <v>144</v>
      </c>
      <c r="H5350" t="s">
        <v>145</v>
      </c>
      <c r="I5350" s="91">
        <v>118.28</v>
      </c>
      <c r="J5350" s="91">
        <v>227.31</v>
      </c>
      <c r="K5350" s="91">
        <v>298.02999999999997</v>
      </c>
      <c r="L5350" s="91">
        <v>412.11</v>
      </c>
      <c r="M5350" s="91">
        <v>538.04999999999995</v>
      </c>
      <c r="N5350" s="91">
        <v>284.26</v>
      </c>
      <c r="O5350" s="91">
        <v>658.12</v>
      </c>
      <c r="P5350" s="91">
        <v>272.20999999999998</v>
      </c>
      <c r="Q5350" s="91">
        <v>181.44</v>
      </c>
      <c r="R5350" s="91">
        <v>300.20999999999998</v>
      </c>
      <c r="S5350" s="91">
        <v>160.82</v>
      </c>
      <c r="T5350" s="91">
        <v>55.61</v>
      </c>
      <c r="U5350" s="91">
        <f t="shared" si="503"/>
        <v>3506.4500000000003</v>
      </c>
      <c r="V5350" s="82" t="str">
        <f t="shared" si="501"/>
        <v>540101505921</v>
      </c>
      <c r="W5350" s="83">
        <f>VLOOKUP(V5350,Factors!$E$6:$H$5950,4,FALSE)</f>
        <v>0.1124</v>
      </c>
      <c r="X5350" t="str">
        <f>VLOOKUP(V5350,Factors!$E$6:$F$5950,2,FALSE)</f>
        <v>3-factor</v>
      </c>
      <c r="Y5350" s="92">
        <f t="shared" si="504"/>
        <v>394.12498000000005</v>
      </c>
      <c r="Z5350" s="92">
        <f t="shared" si="505"/>
        <v>3112.3250200000002</v>
      </c>
      <c r="AA5350" s="92">
        <f t="shared" si="506"/>
        <v>3506.4500000000003</v>
      </c>
    </row>
    <row r="5351" spans="1:27" x14ac:dyDescent="0.25">
      <c r="A5351" t="s">
        <v>866</v>
      </c>
      <c r="B5351" t="s">
        <v>1036</v>
      </c>
      <c r="C5351" t="s">
        <v>1037</v>
      </c>
      <c r="D5351" t="s">
        <v>867</v>
      </c>
      <c r="E5351" t="s">
        <v>868</v>
      </c>
      <c r="F5351" t="str">
        <f t="shared" si="502"/>
        <v>1505</v>
      </c>
      <c r="G5351" t="s">
        <v>217</v>
      </c>
      <c r="H5351" t="s">
        <v>218</v>
      </c>
      <c r="I5351" s="91"/>
      <c r="J5351" s="91">
        <v>47.93</v>
      </c>
      <c r="K5351" s="91">
        <v>16.37</v>
      </c>
      <c r="L5351" s="91"/>
      <c r="M5351" s="91">
        <v>34.450000000000003</v>
      </c>
      <c r="N5351" s="91">
        <v>28.34</v>
      </c>
      <c r="O5351" s="91">
        <v>15.67</v>
      </c>
      <c r="P5351" s="91">
        <v>52.04</v>
      </c>
      <c r="Q5351" s="91"/>
      <c r="R5351" s="91">
        <v>12.65</v>
      </c>
      <c r="S5351" s="91"/>
      <c r="T5351" s="91"/>
      <c r="U5351" s="91">
        <f t="shared" si="503"/>
        <v>207.45</v>
      </c>
      <c r="V5351" s="82" t="str">
        <f t="shared" si="501"/>
        <v>540101505921</v>
      </c>
      <c r="W5351" s="83">
        <f>VLOOKUP(V5351,Factors!$E$6:$H$5950,4,FALSE)</f>
        <v>0.1124</v>
      </c>
      <c r="X5351" t="str">
        <f>VLOOKUP(V5351,Factors!$E$6:$F$5950,2,FALSE)</f>
        <v>3-factor</v>
      </c>
      <c r="Y5351" s="92">
        <f t="shared" si="504"/>
        <v>23.31738</v>
      </c>
      <c r="Z5351" s="92">
        <f t="shared" si="505"/>
        <v>184.13261999999997</v>
      </c>
      <c r="AA5351" s="92">
        <f t="shared" si="506"/>
        <v>207.45</v>
      </c>
    </row>
    <row r="5352" spans="1:27" x14ac:dyDescent="0.25">
      <c r="A5352" t="s">
        <v>866</v>
      </c>
      <c r="B5352" t="s">
        <v>1036</v>
      </c>
      <c r="C5352" t="s">
        <v>1037</v>
      </c>
      <c r="D5352" t="s">
        <v>867</v>
      </c>
      <c r="E5352" t="s">
        <v>868</v>
      </c>
      <c r="F5352" t="str">
        <f t="shared" si="502"/>
        <v>1505</v>
      </c>
      <c r="G5352" t="s">
        <v>146</v>
      </c>
      <c r="H5352" t="s">
        <v>147</v>
      </c>
      <c r="I5352" s="91">
        <v>595</v>
      </c>
      <c r="J5352" s="91">
        <v>1136.47</v>
      </c>
      <c r="K5352" s="91"/>
      <c r="L5352" s="91"/>
      <c r="M5352" s="91"/>
      <c r="N5352" s="91">
        <v>777.64</v>
      </c>
      <c r="O5352" s="91">
        <v>627.9</v>
      </c>
      <c r="P5352" s="91">
        <v>3370.54</v>
      </c>
      <c r="Q5352" s="91">
        <v>176.4</v>
      </c>
      <c r="R5352" s="91">
        <v>616.63</v>
      </c>
      <c r="S5352" s="91"/>
      <c r="T5352" s="91"/>
      <c r="U5352" s="91">
        <f t="shared" si="503"/>
        <v>7300.58</v>
      </c>
      <c r="V5352" s="82" t="str">
        <f t="shared" si="501"/>
        <v>540101505921</v>
      </c>
      <c r="W5352" s="83">
        <f>VLOOKUP(V5352,Factors!$E$6:$H$5950,4,FALSE)</f>
        <v>0.1124</v>
      </c>
      <c r="X5352" t="str">
        <f>VLOOKUP(V5352,Factors!$E$6:$F$5950,2,FALSE)</f>
        <v>3-factor</v>
      </c>
      <c r="Y5352" s="92">
        <f t="shared" si="504"/>
        <v>820.58519200000001</v>
      </c>
      <c r="Z5352" s="92">
        <f t="shared" si="505"/>
        <v>6479.9948079999995</v>
      </c>
      <c r="AA5352" s="92">
        <f t="shared" si="506"/>
        <v>7300.58</v>
      </c>
    </row>
    <row r="5353" spans="1:27" x14ac:dyDescent="0.25">
      <c r="A5353" t="s">
        <v>866</v>
      </c>
      <c r="B5353" t="s">
        <v>1036</v>
      </c>
      <c r="C5353" t="s">
        <v>1037</v>
      </c>
      <c r="D5353" t="s">
        <v>867</v>
      </c>
      <c r="E5353" t="s">
        <v>868</v>
      </c>
      <c r="F5353" t="str">
        <f t="shared" si="502"/>
        <v>1505</v>
      </c>
      <c r="G5353" t="s">
        <v>148</v>
      </c>
      <c r="H5353" t="s">
        <v>149</v>
      </c>
      <c r="I5353" s="91"/>
      <c r="J5353" s="91">
        <v>303.97000000000003</v>
      </c>
      <c r="K5353" s="91"/>
      <c r="L5353" s="91"/>
      <c r="M5353" s="91"/>
      <c r="N5353" s="91">
        <v>557.41999999999996</v>
      </c>
      <c r="O5353" s="91"/>
      <c r="P5353" s="91"/>
      <c r="Q5353" s="91"/>
      <c r="R5353" s="91">
        <v>253.96</v>
      </c>
      <c r="S5353" s="91"/>
      <c r="T5353" s="91"/>
      <c r="U5353" s="91">
        <f t="shared" si="503"/>
        <v>1115.3499999999999</v>
      </c>
      <c r="V5353" s="82" t="str">
        <f t="shared" si="501"/>
        <v>540101505921</v>
      </c>
      <c r="W5353" s="83">
        <f>VLOOKUP(V5353,Factors!$E$6:$H$5950,4,FALSE)</f>
        <v>0.1124</v>
      </c>
      <c r="X5353" t="str">
        <f>VLOOKUP(V5353,Factors!$E$6:$F$5950,2,FALSE)</f>
        <v>3-factor</v>
      </c>
      <c r="Y5353" s="92">
        <f t="shared" si="504"/>
        <v>125.36533999999999</v>
      </c>
      <c r="Z5353" s="92">
        <f t="shared" si="505"/>
        <v>989.98465999999996</v>
      </c>
      <c r="AA5353" s="92">
        <f t="shared" si="506"/>
        <v>1115.3499999999999</v>
      </c>
    </row>
    <row r="5354" spans="1:27" x14ac:dyDescent="0.25">
      <c r="A5354" t="s">
        <v>866</v>
      </c>
      <c r="B5354" t="s">
        <v>1036</v>
      </c>
      <c r="C5354" t="s">
        <v>1037</v>
      </c>
      <c r="D5354" t="s">
        <v>867</v>
      </c>
      <c r="E5354" t="s">
        <v>868</v>
      </c>
      <c r="F5354" t="str">
        <f t="shared" si="502"/>
        <v>1505</v>
      </c>
      <c r="G5354" t="s">
        <v>150</v>
      </c>
      <c r="H5354" t="s">
        <v>151</v>
      </c>
      <c r="I5354" s="91">
        <v>66.989999999999995</v>
      </c>
      <c r="J5354" s="91"/>
      <c r="K5354" s="91"/>
      <c r="L5354" s="91"/>
      <c r="M5354" s="91"/>
      <c r="N5354" s="91"/>
      <c r="O5354" s="91"/>
      <c r="P5354" s="91"/>
      <c r="Q5354" s="91"/>
      <c r="R5354" s="91"/>
      <c r="S5354" s="91"/>
      <c r="T5354" s="91"/>
      <c r="U5354" s="91">
        <f t="shared" si="503"/>
        <v>66.989999999999995</v>
      </c>
      <c r="V5354" s="82" t="str">
        <f t="shared" si="501"/>
        <v>540101505921</v>
      </c>
      <c r="W5354" s="83">
        <f>VLOOKUP(V5354,Factors!$E$6:$H$5950,4,FALSE)</f>
        <v>0.1124</v>
      </c>
      <c r="X5354" t="str">
        <f>VLOOKUP(V5354,Factors!$E$6:$F$5950,2,FALSE)</f>
        <v>3-factor</v>
      </c>
      <c r="Y5354" s="92">
        <f t="shared" si="504"/>
        <v>7.5296759999999994</v>
      </c>
      <c r="Z5354" s="92">
        <f t="shared" si="505"/>
        <v>59.460323999999993</v>
      </c>
      <c r="AA5354" s="92">
        <f t="shared" si="506"/>
        <v>66.989999999999995</v>
      </c>
    </row>
    <row r="5355" spans="1:27" x14ac:dyDescent="0.25">
      <c r="A5355" t="s">
        <v>866</v>
      </c>
      <c r="B5355" t="s">
        <v>1036</v>
      </c>
      <c r="C5355" t="s">
        <v>1037</v>
      </c>
      <c r="D5355" t="s">
        <v>867</v>
      </c>
      <c r="E5355" t="s">
        <v>868</v>
      </c>
      <c r="F5355" t="str">
        <f t="shared" si="502"/>
        <v>1505</v>
      </c>
      <c r="G5355" t="s">
        <v>166</v>
      </c>
      <c r="H5355" t="s">
        <v>167</v>
      </c>
      <c r="I5355" s="91">
        <v>-6079.87</v>
      </c>
      <c r="J5355" s="91">
        <v>-11639.12</v>
      </c>
      <c r="K5355" s="91">
        <v>-9510.65</v>
      </c>
      <c r="L5355" s="91">
        <v>-22303.279999999999</v>
      </c>
      <c r="M5355" s="91">
        <v>-14200.36</v>
      </c>
      <c r="N5355" s="91">
        <v>-13380.41</v>
      </c>
      <c r="O5355" s="91">
        <v>-11215.9</v>
      </c>
      <c r="P5355" s="91">
        <v>-10414.51</v>
      </c>
      <c r="Q5355" s="91">
        <v>-721.49</v>
      </c>
      <c r="R5355" s="91">
        <v>-31061.46</v>
      </c>
      <c r="S5355" s="91">
        <v>-10428.83</v>
      </c>
      <c r="T5355" s="91">
        <v>-1311.8</v>
      </c>
      <c r="U5355" s="91">
        <f t="shared" si="503"/>
        <v>-142267.67999999996</v>
      </c>
      <c r="V5355" s="82" t="str">
        <f t="shared" si="501"/>
        <v>540101505921</v>
      </c>
      <c r="W5355" s="83">
        <f>VLOOKUP(V5355,Factors!$E$6:$H$5950,4,FALSE)</f>
        <v>0.1124</v>
      </c>
      <c r="X5355" t="str">
        <f>VLOOKUP(V5355,Factors!$E$6:$F$5950,2,FALSE)</f>
        <v>3-factor</v>
      </c>
      <c r="Y5355" s="92">
        <f t="shared" si="504"/>
        <v>-15990.887231999995</v>
      </c>
      <c r="Z5355" s="92">
        <f t="shared" si="505"/>
        <v>-126276.79276799997</v>
      </c>
      <c r="AA5355" s="92">
        <f t="shared" si="506"/>
        <v>-142267.67999999996</v>
      </c>
    </row>
    <row r="5356" spans="1:27" x14ac:dyDescent="0.25">
      <c r="A5356" t="s">
        <v>866</v>
      </c>
      <c r="B5356" t="s">
        <v>1036</v>
      </c>
      <c r="C5356" t="s">
        <v>1037</v>
      </c>
      <c r="D5356" t="s">
        <v>869</v>
      </c>
      <c r="E5356" t="s">
        <v>870</v>
      </c>
      <c r="F5356" t="str">
        <f t="shared" si="502"/>
        <v>2966</v>
      </c>
      <c r="G5356" t="s">
        <v>998</v>
      </c>
      <c r="H5356" t="s">
        <v>999</v>
      </c>
      <c r="I5356" s="91"/>
      <c r="J5356" s="91"/>
      <c r="K5356" s="91"/>
      <c r="L5356" s="91">
        <v>11863</v>
      </c>
      <c r="M5356" s="91"/>
      <c r="N5356" s="91"/>
      <c r="O5356" s="91"/>
      <c r="P5356" s="91"/>
      <c r="Q5356" s="91"/>
      <c r="R5356" s="91"/>
      <c r="S5356" s="91"/>
      <c r="T5356" s="91"/>
      <c r="U5356" s="91">
        <f t="shared" si="503"/>
        <v>11863</v>
      </c>
      <c r="V5356" s="82" t="str">
        <f t="shared" si="501"/>
        <v>540102966921</v>
      </c>
      <c r="W5356" s="83">
        <f>VLOOKUP(V5356,Factors!$E$6:$H$5950,4,FALSE)</f>
        <v>0.1124</v>
      </c>
      <c r="X5356" t="str">
        <f>VLOOKUP(V5356,Factors!$E$6:$F$5950,2,FALSE)</f>
        <v>3-factor</v>
      </c>
      <c r="Y5356" s="92">
        <f t="shared" si="504"/>
        <v>1333.4012</v>
      </c>
      <c r="Z5356" s="92">
        <f t="shared" si="505"/>
        <v>10529.5988</v>
      </c>
      <c r="AA5356" s="92">
        <f t="shared" si="506"/>
        <v>11863</v>
      </c>
    </row>
    <row r="5357" spans="1:27" x14ac:dyDescent="0.25">
      <c r="A5357" t="s">
        <v>866</v>
      </c>
      <c r="B5357" t="s">
        <v>1036</v>
      </c>
      <c r="C5357" t="s">
        <v>1037</v>
      </c>
      <c r="D5357" t="s">
        <v>869</v>
      </c>
      <c r="E5357" t="s">
        <v>870</v>
      </c>
      <c r="F5357" t="str">
        <f t="shared" si="502"/>
        <v>2966</v>
      </c>
      <c r="G5357" t="s">
        <v>144</v>
      </c>
      <c r="H5357" t="s">
        <v>145</v>
      </c>
      <c r="I5357" s="91"/>
      <c r="J5357" s="91">
        <v>17.73</v>
      </c>
      <c r="K5357" s="91"/>
      <c r="L5357" s="91"/>
      <c r="M5357" s="91"/>
      <c r="N5357" s="91">
        <v>5.94</v>
      </c>
      <c r="O5357" s="91"/>
      <c r="P5357" s="91"/>
      <c r="Q5357" s="91"/>
      <c r="R5357" s="91"/>
      <c r="S5357" s="91"/>
      <c r="T5357" s="91"/>
      <c r="U5357" s="91">
        <f t="shared" si="503"/>
        <v>23.67</v>
      </c>
      <c r="V5357" s="82" t="str">
        <f t="shared" si="501"/>
        <v>540102966921</v>
      </c>
      <c r="W5357" s="83">
        <f>VLOOKUP(V5357,Factors!$E$6:$H$5950,4,FALSE)</f>
        <v>0.1124</v>
      </c>
      <c r="X5357" t="str">
        <f>VLOOKUP(V5357,Factors!$E$6:$F$5950,2,FALSE)</f>
        <v>3-factor</v>
      </c>
      <c r="Y5357" s="92">
        <f t="shared" si="504"/>
        <v>2.6605080000000001</v>
      </c>
      <c r="Z5357" s="92">
        <f t="shared" si="505"/>
        <v>21.009492000000002</v>
      </c>
      <c r="AA5357" s="92">
        <f t="shared" si="506"/>
        <v>23.67</v>
      </c>
    </row>
    <row r="5358" spans="1:27" x14ac:dyDescent="0.25">
      <c r="A5358" t="s">
        <v>866</v>
      </c>
      <c r="B5358" t="s">
        <v>1036</v>
      </c>
      <c r="C5358" t="s">
        <v>1037</v>
      </c>
      <c r="D5358" t="s">
        <v>1038</v>
      </c>
      <c r="E5358" t="s">
        <v>1039</v>
      </c>
      <c r="F5358" t="str">
        <f t="shared" si="502"/>
        <v>5290</v>
      </c>
      <c r="G5358" t="s">
        <v>998</v>
      </c>
      <c r="H5358" t="s">
        <v>999</v>
      </c>
      <c r="I5358" s="91">
        <v>5848.5</v>
      </c>
      <c r="J5358" s="91"/>
      <c r="K5358" s="91"/>
      <c r="L5358" s="91">
        <v>0</v>
      </c>
      <c r="M5358" s="91">
        <v>357</v>
      </c>
      <c r="N5358" s="91">
        <v>546</v>
      </c>
      <c r="O5358" s="91">
        <v>-267</v>
      </c>
      <c r="P5358" s="91">
        <v>0</v>
      </c>
      <c r="Q5358" s="91">
        <v>0</v>
      </c>
      <c r="R5358" s="91">
        <v>0</v>
      </c>
      <c r="S5358" s="91">
        <v>528</v>
      </c>
      <c r="T5358" s="91">
        <v>-1164</v>
      </c>
      <c r="U5358" s="91">
        <f t="shared" si="503"/>
        <v>5848.5</v>
      </c>
      <c r="V5358" s="82" t="str">
        <f t="shared" si="501"/>
        <v>540105290921</v>
      </c>
      <c r="W5358" s="83">
        <f>VLOOKUP(V5358,Factors!$E$6:$H$5950,4,FALSE)</f>
        <v>0.1124</v>
      </c>
      <c r="X5358" t="str">
        <f>VLOOKUP(V5358,Factors!$E$6:$F$5950,2,FALSE)</f>
        <v>3-factor</v>
      </c>
      <c r="Y5358" s="92">
        <f t="shared" si="504"/>
        <v>657.37139999999999</v>
      </c>
      <c r="Z5358" s="92">
        <f t="shared" si="505"/>
        <v>5191.1286</v>
      </c>
      <c r="AA5358" s="92">
        <f t="shared" si="506"/>
        <v>5848.5</v>
      </c>
    </row>
    <row r="5359" spans="1:27" x14ac:dyDescent="0.25">
      <c r="A5359" t="s">
        <v>866</v>
      </c>
      <c r="B5359" t="s">
        <v>1036</v>
      </c>
      <c r="C5359" t="s">
        <v>1037</v>
      </c>
      <c r="D5359" t="s">
        <v>1040</v>
      </c>
      <c r="E5359" t="s">
        <v>1041</v>
      </c>
      <c r="F5359" t="str">
        <f t="shared" si="502"/>
        <v>5295</v>
      </c>
      <c r="G5359" t="s">
        <v>998</v>
      </c>
      <c r="H5359" t="s">
        <v>999</v>
      </c>
      <c r="I5359" s="91">
        <v>0</v>
      </c>
      <c r="J5359" s="91">
        <v>1383.5</v>
      </c>
      <c r="K5359" s="91">
        <v>-1383.5</v>
      </c>
      <c r="L5359" s="91">
        <v>406.22</v>
      </c>
      <c r="M5359" s="91">
        <v>0</v>
      </c>
      <c r="N5359" s="91">
        <v>985</v>
      </c>
      <c r="O5359" s="91">
        <v>12310.5</v>
      </c>
      <c r="P5359" s="91">
        <v>18232</v>
      </c>
      <c r="Q5359" s="91">
        <v>6915.5</v>
      </c>
      <c r="R5359" s="91">
        <v>4467.5</v>
      </c>
      <c r="S5359" s="91">
        <v>6674.5</v>
      </c>
      <c r="T5359" s="91">
        <v>8998.68</v>
      </c>
      <c r="U5359" s="91">
        <f t="shared" si="503"/>
        <v>58989.9</v>
      </c>
      <c r="V5359" s="82" t="str">
        <f t="shared" si="501"/>
        <v>540105295921</v>
      </c>
      <c r="W5359" s="83">
        <f>VLOOKUP(V5359,Factors!$E$6:$H$5950,4,FALSE)</f>
        <v>0.1124</v>
      </c>
      <c r="X5359" t="str">
        <f>VLOOKUP(V5359,Factors!$E$6:$F$5950,2,FALSE)</f>
        <v>3-factor</v>
      </c>
      <c r="Y5359" s="92">
        <f t="shared" si="504"/>
        <v>6630.4647599999998</v>
      </c>
      <c r="Z5359" s="92">
        <f t="shared" si="505"/>
        <v>52359.435239999999</v>
      </c>
      <c r="AA5359" s="92">
        <f t="shared" si="506"/>
        <v>58989.9</v>
      </c>
    </row>
    <row r="5360" spans="1:27" x14ac:dyDescent="0.25">
      <c r="A5360" t="s">
        <v>866</v>
      </c>
      <c r="B5360" t="s">
        <v>1036</v>
      </c>
      <c r="C5360" t="s">
        <v>1037</v>
      </c>
      <c r="D5360" t="s">
        <v>1042</v>
      </c>
      <c r="E5360" t="s">
        <v>1043</v>
      </c>
      <c r="F5360" t="str">
        <f t="shared" si="502"/>
        <v>5297</v>
      </c>
      <c r="G5360" t="s">
        <v>998</v>
      </c>
      <c r="H5360" t="s">
        <v>999</v>
      </c>
      <c r="I5360" s="91">
        <v>1161</v>
      </c>
      <c r="J5360" s="91">
        <v>1118</v>
      </c>
      <c r="K5360" s="91">
        <v>860</v>
      </c>
      <c r="L5360" s="91">
        <v>258</v>
      </c>
      <c r="M5360" s="91">
        <v>2187</v>
      </c>
      <c r="N5360" s="91">
        <v>5865.49</v>
      </c>
      <c r="O5360" s="91">
        <v>5214.51</v>
      </c>
      <c r="P5360" s="91">
        <v>1548</v>
      </c>
      <c r="Q5360" s="91">
        <v>-172</v>
      </c>
      <c r="R5360" s="91">
        <v>8815</v>
      </c>
      <c r="S5360" s="91">
        <v>5246</v>
      </c>
      <c r="T5360" s="91">
        <v>0</v>
      </c>
      <c r="U5360" s="91">
        <f t="shared" si="503"/>
        <v>32101</v>
      </c>
      <c r="V5360" s="82" t="str">
        <f t="shared" si="501"/>
        <v>540105297921</v>
      </c>
      <c r="W5360" s="83">
        <f>VLOOKUP(V5360,Factors!$E$6:$H$5950,4,FALSE)</f>
        <v>0</v>
      </c>
      <c r="X5360" t="str">
        <f>VLOOKUP(V5360,Factors!$E$6:$F$5950,2,FALSE)</f>
        <v>direct-or</v>
      </c>
      <c r="Y5360" s="92">
        <f t="shared" si="504"/>
        <v>0</v>
      </c>
      <c r="Z5360" s="92">
        <f t="shared" si="505"/>
        <v>32101</v>
      </c>
      <c r="AA5360" s="92">
        <f t="shared" si="506"/>
        <v>32101</v>
      </c>
    </row>
    <row r="5361" spans="1:27" x14ac:dyDescent="0.25">
      <c r="A5361" t="s">
        <v>866</v>
      </c>
      <c r="B5361" t="s">
        <v>1044</v>
      </c>
      <c r="C5361" t="s">
        <v>1045</v>
      </c>
      <c r="D5361" t="s">
        <v>867</v>
      </c>
      <c r="E5361" t="s">
        <v>868</v>
      </c>
      <c r="F5361" t="str">
        <f t="shared" si="502"/>
        <v>1505</v>
      </c>
      <c r="G5361" t="s">
        <v>998</v>
      </c>
      <c r="H5361" t="s">
        <v>999</v>
      </c>
      <c r="I5361" s="91"/>
      <c r="J5361" s="91"/>
      <c r="K5361" s="91"/>
      <c r="L5361" s="91"/>
      <c r="M5361" s="91">
        <v>488</v>
      </c>
      <c r="N5361" s="91">
        <v>122</v>
      </c>
      <c r="O5361" s="91">
        <v>2745</v>
      </c>
      <c r="P5361" s="91">
        <v>305</v>
      </c>
      <c r="Q5361" s="91">
        <v>0</v>
      </c>
      <c r="R5361" s="91">
        <v>183</v>
      </c>
      <c r="S5361" s="91">
        <v>1098</v>
      </c>
      <c r="T5361" s="91">
        <v>-1090</v>
      </c>
      <c r="U5361" s="91">
        <f t="shared" si="503"/>
        <v>3851</v>
      </c>
      <c r="V5361" s="82" t="str">
        <f t="shared" si="501"/>
        <v>540201505921</v>
      </c>
      <c r="W5361" s="83">
        <f>VLOOKUP(V5361,Factors!$E$6:$H$5950,4,FALSE)</f>
        <v>0.1124</v>
      </c>
      <c r="X5361" t="str">
        <f>VLOOKUP(V5361,Factors!$E$6:$F$5950,2,FALSE)</f>
        <v>3-factor</v>
      </c>
      <c r="Y5361" s="92">
        <f t="shared" si="504"/>
        <v>432.85239999999999</v>
      </c>
      <c r="Z5361" s="92">
        <f t="shared" si="505"/>
        <v>3418.1476000000002</v>
      </c>
      <c r="AA5361" s="92">
        <f t="shared" si="506"/>
        <v>3851</v>
      </c>
    </row>
    <row r="5362" spans="1:27" x14ac:dyDescent="0.25">
      <c r="A5362" t="s">
        <v>866</v>
      </c>
      <c r="B5362" t="s">
        <v>1044</v>
      </c>
      <c r="C5362" t="s">
        <v>1045</v>
      </c>
      <c r="D5362" t="s">
        <v>867</v>
      </c>
      <c r="E5362" t="s">
        <v>868</v>
      </c>
      <c r="F5362" t="str">
        <f t="shared" si="502"/>
        <v>1505</v>
      </c>
      <c r="G5362" t="s">
        <v>286</v>
      </c>
      <c r="H5362" t="s">
        <v>287</v>
      </c>
      <c r="I5362" s="91"/>
      <c r="J5362" s="91"/>
      <c r="K5362" s="91"/>
      <c r="L5362" s="91"/>
      <c r="M5362" s="91"/>
      <c r="N5362" s="91"/>
      <c r="O5362" s="91"/>
      <c r="P5362" s="91"/>
      <c r="Q5362" s="91">
        <v>120800</v>
      </c>
      <c r="R5362" s="91">
        <v>0</v>
      </c>
      <c r="S5362" s="91"/>
      <c r="T5362" s="91"/>
      <c r="U5362" s="91">
        <f t="shared" si="503"/>
        <v>120800</v>
      </c>
      <c r="V5362" s="82" t="str">
        <f t="shared" si="501"/>
        <v>540201505921</v>
      </c>
      <c r="W5362" s="83">
        <f>VLOOKUP(V5362,Factors!$E$6:$H$5950,4,FALSE)</f>
        <v>0.1124</v>
      </c>
      <c r="X5362" t="str">
        <f>VLOOKUP(V5362,Factors!$E$6:$F$5950,2,FALSE)</f>
        <v>3-factor</v>
      </c>
      <c r="Y5362" s="92">
        <f t="shared" si="504"/>
        <v>13577.92</v>
      </c>
      <c r="Z5362" s="92">
        <f t="shared" si="505"/>
        <v>107222.08</v>
      </c>
      <c r="AA5362" s="92">
        <f t="shared" si="506"/>
        <v>120800</v>
      </c>
    </row>
    <row r="5363" spans="1:27" x14ac:dyDescent="0.25">
      <c r="A5363" t="s">
        <v>866</v>
      </c>
      <c r="B5363" t="s">
        <v>1044</v>
      </c>
      <c r="C5363" t="s">
        <v>1045</v>
      </c>
      <c r="D5363" t="s">
        <v>1046</v>
      </c>
      <c r="E5363" t="s">
        <v>1047</v>
      </c>
      <c r="F5363" t="str">
        <f t="shared" si="502"/>
        <v>5328</v>
      </c>
      <c r="G5363" t="s">
        <v>998</v>
      </c>
      <c r="H5363" t="s">
        <v>999</v>
      </c>
      <c r="I5363" s="91"/>
      <c r="J5363" s="91"/>
      <c r="K5363" s="91"/>
      <c r="L5363" s="91"/>
      <c r="M5363" s="91">
        <v>648</v>
      </c>
      <c r="N5363" s="91">
        <v>-648</v>
      </c>
      <c r="O5363" s="91"/>
      <c r="P5363" s="91"/>
      <c r="Q5363" s="91"/>
      <c r="R5363" s="91"/>
      <c r="S5363" s="91"/>
      <c r="T5363" s="91">
        <v>690</v>
      </c>
      <c r="U5363" s="91">
        <f t="shared" si="503"/>
        <v>690</v>
      </c>
      <c r="V5363" s="82" t="str">
        <f t="shared" si="501"/>
        <v>540205328921</v>
      </c>
      <c r="W5363" s="83">
        <f>VLOOKUP(V5363,Factors!$E$6:$H$5950,4,FALSE)</f>
        <v>0.1124</v>
      </c>
      <c r="X5363" t="str">
        <f>VLOOKUP(V5363,Factors!$E$6:$F$5950,2,FALSE)</f>
        <v>3-factor</v>
      </c>
      <c r="Y5363" s="92">
        <f t="shared" si="504"/>
        <v>77.555999999999997</v>
      </c>
      <c r="Z5363" s="92">
        <f t="shared" si="505"/>
        <v>612.44399999999996</v>
      </c>
      <c r="AA5363" s="92">
        <f t="shared" si="506"/>
        <v>690</v>
      </c>
    </row>
    <row r="5364" spans="1:27" x14ac:dyDescent="0.25">
      <c r="A5364" t="s">
        <v>866</v>
      </c>
      <c r="B5364" t="s">
        <v>652</v>
      </c>
      <c r="C5364" t="s">
        <v>7379</v>
      </c>
      <c r="D5364" t="s">
        <v>867</v>
      </c>
      <c r="E5364" t="s">
        <v>868</v>
      </c>
      <c r="F5364" t="str">
        <f t="shared" si="502"/>
        <v>1505</v>
      </c>
      <c r="G5364" t="s">
        <v>312</v>
      </c>
      <c r="H5364" t="s">
        <v>313</v>
      </c>
      <c r="I5364" s="91"/>
      <c r="J5364" s="91"/>
      <c r="K5364" s="91">
        <v>345.15</v>
      </c>
      <c r="L5364" s="91"/>
      <c r="M5364" s="91"/>
      <c r="N5364" s="91"/>
      <c r="O5364" s="91"/>
      <c r="P5364" s="91"/>
      <c r="Q5364" s="91"/>
      <c r="R5364" s="91"/>
      <c r="S5364" s="91"/>
      <c r="T5364" s="91"/>
      <c r="U5364" s="91">
        <f t="shared" si="503"/>
        <v>345.15</v>
      </c>
      <c r="V5364" s="82" t="str">
        <f t="shared" si="501"/>
        <v>540301505921</v>
      </c>
      <c r="W5364" s="83">
        <f>VLOOKUP(V5364,Factors!$E$6:$H$5950,4,FALSE)</f>
        <v>0.1124</v>
      </c>
      <c r="X5364" t="str">
        <f>VLOOKUP(V5364,Factors!$E$6:$F$5950,2,FALSE)</f>
        <v>3-factor</v>
      </c>
      <c r="Y5364" s="92">
        <f t="shared" si="504"/>
        <v>38.79486</v>
      </c>
      <c r="Z5364" s="92">
        <f t="shared" si="505"/>
        <v>306.35514000000001</v>
      </c>
      <c r="AA5364" s="92">
        <f t="shared" si="506"/>
        <v>345.15</v>
      </c>
    </row>
    <row r="5365" spans="1:27" x14ac:dyDescent="0.25">
      <c r="A5365" t="s">
        <v>866</v>
      </c>
      <c r="B5365" t="s">
        <v>652</v>
      </c>
      <c r="C5365" t="s">
        <v>7379</v>
      </c>
      <c r="D5365" t="s">
        <v>867</v>
      </c>
      <c r="E5365" t="s">
        <v>868</v>
      </c>
      <c r="F5365" t="str">
        <f t="shared" si="502"/>
        <v>1505</v>
      </c>
      <c r="G5365" t="s">
        <v>71</v>
      </c>
      <c r="H5365" t="s">
        <v>72</v>
      </c>
      <c r="I5365" s="91"/>
      <c r="J5365" s="91"/>
      <c r="K5365" s="91"/>
      <c r="L5365" s="91"/>
      <c r="M5365" s="91"/>
      <c r="N5365" s="91"/>
      <c r="O5365" s="91"/>
      <c r="P5365" s="91"/>
      <c r="Q5365" s="91">
        <v>29.94</v>
      </c>
      <c r="R5365" s="91"/>
      <c r="S5365" s="91"/>
      <c r="T5365" s="91"/>
      <c r="U5365" s="91">
        <f t="shared" si="503"/>
        <v>29.94</v>
      </c>
      <c r="V5365" s="82" t="str">
        <f t="shared" si="501"/>
        <v>540301505921</v>
      </c>
      <c r="W5365" s="83">
        <f>VLOOKUP(V5365,Factors!$E$6:$H$5950,4,FALSE)</f>
        <v>0.1124</v>
      </c>
      <c r="X5365" t="str">
        <f>VLOOKUP(V5365,Factors!$E$6:$F$5950,2,FALSE)</f>
        <v>3-factor</v>
      </c>
      <c r="Y5365" s="92">
        <f t="shared" si="504"/>
        <v>3.365256</v>
      </c>
      <c r="Z5365" s="92">
        <f t="shared" si="505"/>
        <v>26.574744000000003</v>
      </c>
      <c r="AA5365" s="92">
        <f t="shared" si="506"/>
        <v>29.94</v>
      </c>
    </row>
    <row r="5366" spans="1:27" x14ac:dyDescent="0.25">
      <c r="A5366" t="s">
        <v>866</v>
      </c>
      <c r="B5366" t="s">
        <v>652</v>
      </c>
      <c r="C5366" t="s">
        <v>7379</v>
      </c>
      <c r="D5366" t="s">
        <v>867</v>
      </c>
      <c r="E5366" t="s">
        <v>868</v>
      </c>
      <c r="F5366" t="str">
        <f t="shared" si="502"/>
        <v>1505</v>
      </c>
      <c r="G5366" t="s">
        <v>998</v>
      </c>
      <c r="H5366" t="s">
        <v>999</v>
      </c>
      <c r="I5366" s="91"/>
      <c r="J5366" s="91"/>
      <c r="K5366" s="91"/>
      <c r="L5366" s="91"/>
      <c r="M5366" s="91"/>
      <c r="N5366" s="91"/>
      <c r="O5366" s="91"/>
      <c r="P5366" s="91"/>
      <c r="Q5366" s="91"/>
      <c r="R5366" s="91"/>
      <c r="S5366" s="91"/>
      <c r="T5366" s="91">
        <v>616</v>
      </c>
      <c r="U5366" s="91">
        <f t="shared" si="503"/>
        <v>616</v>
      </c>
      <c r="V5366" s="82" t="str">
        <f t="shared" si="501"/>
        <v>540301505921</v>
      </c>
      <c r="W5366" s="83">
        <f>VLOOKUP(V5366,Factors!$E$6:$H$5950,4,FALSE)</f>
        <v>0.1124</v>
      </c>
      <c r="X5366" t="str">
        <f>VLOOKUP(V5366,Factors!$E$6:$F$5950,2,FALSE)</f>
        <v>3-factor</v>
      </c>
      <c r="Y5366" s="92">
        <f t="shared" si="504"/>
        <v>69.238399999999999</v>
      </c>
      <c r="Z5366" s="92">
        <f t="shared" si="505"/>
        <v>546.76160000000004</v>
      </c>
      <c r="AA5366" s="92">
        <f t="shared" si="506"/>
        <v>616</v>
      </c>
    </row>
    <row r="5367" spans="1:27" x14ac:dyDescent="0.25">
      <c r="A5367" t="s">
        <v>866</v>
      </c>
      <c r="B5367" t="s">
        <v>652</v>
      </c>
      <c r="C5367" t="s">
        <v>7379</v>
      </c>
      <c r="D5367" t="s">
        <v>867</v>
      </c>
      <c r="E5367" t="s">
        <v>868</v>
      </c>
      <c r="F5367" t="str">
        <f t="shared" si="502"/>
        <v>1505</v>
      </c>
      <c r="G5367" t="s">
        <v>30</v>
      </c>
      <c r="H5367" t="s">
        <v>31</v>
      </c>
      <c r="I5367" s="91">
        <v>378</v>
      </c>
      <c r="J5367" s="91">
        <v>1103.26</v>
      </c>
      <c r="K5367" s="91">
        <v>718.21</v>
      </c>
      <c r="L5367" s="91">
        <v>52</v>
      </c>
      <c r="M5367" s="91">
        <v>690.63</v>
      </c>
      <c r="N5367" s="91">
        <v>80</v>
      </c>
      <c r="O5367" s="91">
        <v>115</v>
      </c>
      <c r="P5367" s="91">
        <v>100</v>
      </c>
      <c r="Q5367" s="91"/>
      <c r="R5367" s="91">
        <v>368</v>
      </c>
      <c r="S5367" s="91">
        <v>352.71</v>
      </c>
      <c r="T5367" s="91">
        <v>460</v>
      </c>
      <c r="U5367" s="91">
        <f t="shared" si="503"/>
        <v>4417.8100000000004</v>
      </c>
      <c r="V5367" s="82" t="str">
        <f t="shared" si="501"/>
        <v>540301505921</v>
      </c>
      <c r="W5367" s="83">
        <f>VLOOKUP(V5367,Factors!$E$6:$H$5950,4,FALSE)</f>
        <v>0.1124</v>
      </c>
      <c r="X5367" t="str">
        <f>VLOOKUP(V5367,Factors!$E$6:$F$5950,2,FALSE)</f>
        <v>3-factor</v>
      </c>
      <c r="Y5367" s="92">
        <f t="shared" si="504"/>
        <v>496.56184400000006</v>
      </c>
      <c r="Z5367" s="92">
        <f t="shared" si="505"/>
        <v>3921.2481560000006</v>
      </c>
      <c r="AA5367" s="92">
        <f t="shared" si="506"/>
        <v>4417.8100000000004</v>
      </c>
    </row>
    <row r="5368" spans="1:27" x14ac:dyDescent="0.25">
      <c r="A5368" t="s">
        <v>866</v>
      </c>
      <c r="B5368" t="s">
        <v>652</v>
      </c>
      <c r="C5368" t="s">
        <v>7379</v>
      </c>
      <c r="D5368" t="s">
        <v>1048</v>
      </c>
      <c r="E5368" t="s">
        <v>1049</v>
      </c>
      <c r="F5368" t="str">
        <f t="shared" si="502"/>
        <v>5270</v>
      </c>
      <c r="G5368" t="s">
        <v>998</v>
      </c>
      <c r="H5368" t="s">
        <v>999</v>
      </c>
      <c r="I5368" s="91"/>
      <c r="J5368" s="91"/>
      <c r="K5368" s="91">
        <v>918</v>
      </c>
      <c r="L5368" s="91">
        <v>-918</v>
      </c>
      <c r="M5368" s="91"/>
      <c r="N5368" s="91">
        <v>459</v>
      </c>
      <c r="O5368" s="91">
        <v>0</v>
      </c>
      <c r="P5368" s="91">
        <v>0</v>
      </c>
      <c r="Q5368" s="91">
        <v>0</v>
      </c>
      <c r="R5368" s="91">
        <v>0</v>
      </c>
      <c r="S5368" s="91">
        <v>0</v>
      </c>
      <c r="T5368" s="91">
        <v>1044</v>
      </c>
      <c r="U5368" s="91">
        <f t="shared" si="503"/>
        <v>1503</v>
      </c>
      <c r="V5368" s="82" t="str">
        <f t="shared" si="501"/>
        <v>540305270921</v>
      </c>
      <c r="W5368" s="83">
        <f>VLOOKUP(V5368,Factors!$E$6:$H$5950,4,FALSE)</f>
        <v>0.1124</v>
      </c>
      <c r="X5368" t="str">
        <f>VLOOKUP(V5368,Factors!$E$6:$F$5950,2,FALSE)</f>
        <v>3-factor</v>
      </c>
      <c r="Y5368" s="92">
        <f t="shared" si="504"/>
        <v>168.93719999999999</v>
      </c>
      <c r="Z5368" s="92">
        <f t="shared" si="505"/>
        <v>1334.0627999999999</v>
      </c>
      <c r="AA5368" s="92">
        <f t="shared" si="506"/>
        <v>1503</v>
      </c>
    </row>
    <row r="5369" spans="1:27" x14ac:dyDescent="0.25">
      <c r="A5369" t="s">
        <v>866</v>
      </c>
      <c r="B5369" t="s">
        <v>652</v>
      </c>
      <c r="C5369" t="s">
        <v>7379</v>
      </c>
      <c r="D5369" t="s">
        <v>1050</v>
      </c>
      <c r="E5369" t="s">
        <v>1051</v>
      </c>
      <c r="F5369" t="str">
        <f t="shared" si="502"/>
        <v>5276</v>
      </c>
      <c r="G5369" t="s">
        <v>998</v>
      </c>
      <c r="H5369" t="s">
        <v>999</v>
      </c>
      <c r="I5369" s="91">
        <v>23887</v>
      </c>
      <c r="J5369" s="91">
        <v>26141.5</v>
      </c>
      <c r="K5369" s="91">
        <v>9301.98</v>
      </c>
      <c r="L5369" s="91">
        <v>917.5</v>
      </c>
      <c r="M5369" s="91">
        <v>7629.5</v>
      </c>
      <c r="N5369" s="91">
        <v>3783</v>
      </c>
      <c r="O5369" s="91">
        <v>42125.98</v>
      </c>
      <c r="P5369" s="91">
        <v>-2088.5</v>
      </c>
      <c r="Q5369" s="91">
        <v>-362.5</v>
      </c>
      <c r="R5369" s="91">
        <v>-38236.480000000003</v>
      </c>
      <c r="S5369" s="91">
        <v>8604</v>
      </c>
      <c r="T5369" s="91">
        <v>682</v>
      </c>
      <c r="U5369" s="91">
        <f t="shared" si="503"/>
        <v>82384.979999999981</v>
      </c>
      <c r="V5369" s="82" t="str">
        <f t="shared" si="501"/>
        <v>540305276921</v>
      </c>
      <c r="W5369" s="83">
        <f>VLOOKUP(V5369,Factors!$E$6:$H$5950,4,FALSE)</f>
        <v>0.1124</v>
      </c>
      <c r="X5369" t="str">
        <f>VLOOKUP(V5369,Factors!$E$6:$F$5950,2,FALSE)</f>
        <v>3-factor</v>
      </c>
      <c r="Y5369" s="92">
        <f t="shared" si="504"/>
        <v>9260.071751999998</v>
      </c>
      <c r="Z5369" s="92">
        <f t="shared" si="505"/>
        <v>73124.908247999978</v>
      </c>
      <c r="AA5369" s="92">
        <f t="shared" si="506"/>
        <v>82384.979999999981</v>
      </c>
    </row>
    <row r="5370" spans="1:27" x14ac:dyDescent="0.25">
      <c r="A5370" t="s">
        <v>866</v>
      </c>
      <c r="B5370" t="s">
        <v>652</v>
      </c>
      <c r="C5370" t="s">
        <v>7379</v>
      </c>
      <c r="D5370" t="s">
        <v>1038</v>
      </c>
      <c r="E5370" t="s">
        <v>1039</v>
      </c>
      <c r="F5370" t="str">
        <f t="shared" si="502"/>
        <v>5290</v>
      </c>
      <c r="G5370" t="s">
        <v>998</v>
      </c>
      <c r="H5370" t="s">
        <v>999</v>
      </c>
      <c r="I5370" s="91">
        <v>0</v>
      </c>
      <c r="J5370" s="91">
        <v>716.36</v>
      </c>
      <c r="K5370" s="91">
        <v>82</v>
      </c>
      <c r="L5370" s="91">
        <v>216</v>
      </c>
      <c r="M5370" s="91">
        <v>-130.5</v>
      </c>
      <c r="N5370" s="91">
        <v>5464.5</v>
      </c>
      <c r="O5370" s="91">
        <v>6294</v>
      </c>
      <c r="P5370" s="91">
        <v>-72.84</v>
      </c>
      <c r="Q5370" s="91">
        <v>321</v>
      </c>
      <c r="R5370" s="91">
        <v>-22</v>
      </c>
      <c r="S5370" s="91">
        <v>13804.5</v>
      </c>
      <c r="T5370" s="91">
        <v>1359.21</v>
      </c>
      <c r="U5370" s="91">
        <f t="shared" si="503"/>
        <v>28032.23</v>
      </c>
      <c r="V5370" s="82" t="str">
        <f t="shared" si="501"/>
        <v>540305290921</v>
      </c>
      <c r="W5370" s="83">
        <f>VLOOKUP(V5370,Factors!$E$6:$H$5950,4,FALSE)</f>
        <v>0.1124</v>
      </c>
      <c r="X5370" t="str">
        <f>VLOOKUP(V5370,Factors!$E$6:$F$5950,2,FALSE)</f>
        <v>3-factor</v>
      </c>
      <c r="Y5370" s="92">
        <f t="shared" si="504"/>
        <v>3150.8226519999998</v>
      </c>
      <c r="Z5370" s="92">
        <f t="shared" si="505"/>
        <v>24881.407348000001</v>
      </c>
      <c r="AA5370" s="92">
        <f t="shared" si="506"/>
        <v>28032.23</v>
      </c>
    </row>
    <row r="5371" spans="1:27" x14ac:dyDescent="0.25">
      <c r="A5371" t="s">
        <v>866</v>
      </c>
      <c r="B5371" t="s">
        <v>652</v>
      </c>
      <c r="C5371" t="s">
        <v>7379</v>
      </c>
      <c r="D5371" t="s">
        <v>1038</v>
      </c>
      <c r="E5371" t="s">
        <v>1039</v>
      </c>
      <c r="F5371" t="str">
        <f t="shared" si="502"/>
        <v>5290</v>
      </c>
      <c r="G5371" t="s">
        <v>30</v>
      </c>
      <c r="H5371" t="s">
        <v>31</v>
      </c>
      <c r="I5371" s="91"/>
      <c r="J5371" s="91"/>
      <c r="K5371" s="91"/>
      <c r="L5371" s="91"/>
      <c r="M5371" s="91"/>
      <c r="N5371" s="91"/>
      <c r="O5371" s="91">
        <v>107.25</v>
      </c>
      <c r="P5371" s="91">
        <v>26.81</v>
      </c>
      <c r="Q5371" s="91"/>
      <c r="R5371" s="91"/>
      <c r="S5371" s="91">
        <v>80.44</v>
      </c>
      <c r="T5371" s="91"/>
      <c r="U5371" s="91">
        <f t="shared" si="503"/>
        <v>214.5</v>
      </c>
      <c r="V5371" s="82" t="str">
        <f t="shared" si="501"/>
        <v>540305290921</v>
      </c>
      <c r="W5371" s="83">
        <f>VLOOKUP(V5371,Factors!$E$6:$H$5950,4,FALSE)</f>
        <v>0.1124</v>
      </c>
      <c r="X5371" t="str">
        <f>VLOOKUP(V5371,Factors!$E$6:$F$5950,2,FALSE)</f>
        <v>3-factor</v>
      </c>
      <c r="Y5371" s="92">
        <f t="shared" si="504"/>
        <v>24.1098</v>
      </c>
      <c r="Z5371" s="92">
        <f t="shared" si="505"/>
        <v>190.39019999999999</v>
      </c>
      <c r="AA5371" s="92">
        <f t="shared" si="506"/>
        <v>214.5</v>
      </c>
    </row>
    <row r="5372" spans="1:27" x14ac:dyDescent="0.25">
      <c r="A5372" t="s">
        <v>866</v>
      </c>
      <c r="B5372" t="s">
        <v>652</v>
      </c>
      <c r="C5372" t="s">
        <v>7379</v>
      </c>
      <c r="D5372" t="s">
        <v>1052</v>
      </c>
      <c r="E5372" t="s">
        <v>1053</v>
      </c>
      <c r="F5372" t="str">
        <f t="shared" si="502"/>
        <v>5291</v>
      </c>
      <c r="G5372" t="s">
        <v>998</v>
      </c>
      <c r="H5372" t="s">
        <v>999</v>
      </c>
      <c r="I5372" s="91">
        <v>5922</v>
      </c>
      <c r="J5372" s="91">
        <v>51313</v>
      </c>
      <c r="K5372" s="91">
        <v>-1404.5</v>
      </c>
      <c r="L5372" s="91">
        <v>-5480</v>
      </c>
      <c r="M5372" s="91">
        <v>10687.5</v>
      </c>
      <c r="N5372" s="91">
        <v>7470</v>
      </c>
      <c r="O5372" s="91">
        <v>1620</v>
      </c>
      <c r="P5372" s="91">
        <v>25041</v>
      </c>
      <c r="Q5372" s="91">
        <v>-1440</v>
      </c>
      <c r="R5372" s="91">
        <v>25842.94</v>
      </c>
      <c r="S5372" s="91">
        <v>4419.5</v>
      </c>
      <c r="T5372" s="91">
        <v>3053</v>
      </c>
      <c r="U5372" s="91">
        <f t="shared" si="503"/>
        <v>127044.44</v>
      </c>
      <c r="V5372" s="82" t="str">
        <f t="shared" si="501"/>
        <v>540305291921</v>
      </c>
      <c r="W5372" s="83">
        <f>VLOOKUP(V5372,Factors!$E$6:$H$5950,4,FALSE)</f>
        <v>0.1124</v>
      </c>
      <c r="X5372" t="str">
        <f>VLOOKUP(V5372,Factors!$E$6:$F$5950,2,FALSE)</f>
        <v>3-factor</v>
      </c>
      <c r="Y5372" s="92">
        <f t="shared" si="504"/>
        <v>14279.795056000001</v>
      </c>
      <c r="Z5372" s="92">
        <f t="shared" si="505"/>
        <v>112764.644944</v>
      </c>
      <c r="AA5372" s="92">
        <f t="shared" si="506"/>
        <v>127044.44</v>
      </c>
    </row>
    <row r="5373" spans="1:27" x14ac:dyDescent="0.25">
      <c r="A5373" t="s">
        <v>866</v>
      </c>
      <c r="B5373" t="s">
        <v>1054</v>
      </c>
      <c r="C5373" t="s">
        <v>1055</v>
      </c>
      <c r="D5373" t="s">
        <v>867</v>
      </c>
      <c r="E5373" t="s">
        <v>868</v>
      </c>
      <c r="F5373" t="str">
        <f t="shared" si="502"/>
        <v>1505</v>
      </c>
      <c r="G5373" t="s">
        <v>998</v>
      </c>
      <c r="H5373" t="s">
        <v>999</v>
      </c>
      <c r="I5373" s="91">
        <v>375</v>
      </c>
      <c r="J5373" s="91"/>
      <c r="K5373" s="91">
        <v>4200</v>
      </c>
      <c r="L5373" s="91">
        <v>-122.05</v>
      </c>
      <c r="M5373" s="91">
        <v>0</v>
      </c>
      <c r="N5373" s="91">
        <v>0</v>
      </c>
      <c r="O5373" s="91">
        <v>0</v>
      </c>
      <c r="P5373" s="91">
        <v>0</v>
      </c>
      <c r="Q5373" s="91">
        <v>0</v>
      </c>
      <c r="R5373" s="91"/>
      <c r="S5373" s="91"/>
      <c r="T5373" s="91"/>
      <c r="U5373" s="91">
        <f t="shared" si="503"/>
        <v>4452.95</v>
      </c>
      <c r="V5373" s="82" t="str">
        <f t="shared" si="501"/>
        <v>540401505921</v>
      </c>
      <c r="W5373" s="83">
        <f>VLOOKUP(V5373,Factors!$E$6:$H$5950,4,FALSE)</f>
        <v>0.10765</v>
      </c>
      <c r="X5373" t="str">
        <f>VLOOKUP(V5373,Factors!$E$6:$F$5950,2,FALSE)</f>
        <v>Employee Cost</v>
      </c>
      <c r="Y5373" s="92">
        <f t="shared" si="504"/>
        <v>479.36006749999996</v>
      </c>
      <c r="Z5373" s="92">
        <f t="shared" si="505"/>
        <v>3973.5899325</v>
      </c>
      <c r="AA5373" s="92">
        <f t="shared" si="506"/>
        <v>4452.95</v>
      </c>
    </row>
    <row r="5374" spans="1:27" x14ac:dyDescent="0.25">
      <c r="A5374" t="s">
        <v>866</v>
      </c>
      <c r="B5374" t="s">
        <v>1054</v>
      </c>
      <c r="C5374" t="s">
        <v>1055</v>
      </c>
      <c r="D5374" t="s">
        <v>867</v>
      </c>
      <c r="E5374" t="s">
        <v>868</v>
      </c>
      <c r="F5374" t="str">
        <f t="shared" si="502"/>
        <v>1505</v>
      </c>
      <c r="G5374" t="s">
        <v>146</v>
      </c>
      <c r="H5374" t="s">
        <v>147</v>
      </c>
      <c r="I5374" s="91"/>
      <c r="J5374" s="91"/>
      <c r="K5374" s="91"/>
      <c r="L5374" s="91"/>
      <c r="M5374" s="91"/>
      <c r="N5374" s="91"/>
      <c r="O5374" s="91"/>
      <c r="P5374" s="91"/>
      <c r="Q5374" s="91"/>
      <c r="R5374" s="91"/>
      <c r="S5374" s="91"/>
      <c r="T5374" s="91">
        <v>546.77</v>
      </c>
      <c r="U5374" s="91">
        <f t="shared" si="503"/>
        <v>546.77</v>
      </c>
      <c r="V5374" s="82" t="str">
        <f t="shared" si="501"/>
        <v>540401505921</v>
      </c>
      <c r="W5374" s="83">
        <f>VLOOKUP(V5374,Factors!$E$6:$H$5950,4,FALSE)</f>
        <v>0.10765</v>
      </c>
      <c r="X5374" t="str">
        <f>VLOOKUP(V5374,Factors!$E$6:$F$5950,2,FALSE)</f>
        <v>Employee Cost</v>
      </c>
      <c r="Y5374" s="92">
        <f t="shared" si="504"/>
        <v>58.859790499999995</v>
      </c>
      <c r="Z5374" s="92">
        <f t="shared" si="505"/>
        <v>487.91020950000001</v>
      </c>
      <c r="AA5374" s="92">
        <f t="shared" si="506"/>
        <v>546.77</v>
      </c>
    </row>
    <row r="5375" spans="1:27" x14ac:dyDescent="0.25">
      <c r="A5375" t="s">
        <v>866</v>
      </c>
      <c r="B5375" t="s">
        <v>1054</v>
      </c>
      <c r="C5375" t="s">
        <v>1055</v>
      </c>
      <c r="D5375" t="s">
        <v>1048</v>
      </c>
      <c r="E5375" t="s">
        <v>1049</v>
      </c>
      <c r="F5375" t="str">
        <f t="shared" si="502"/>
        <v>5270</v>
      </c>
      <c r="G5375" t="s">
        <v>998</v>
      </c>
      <c r="H5375" t="s">
        <v>999</v>
      </c>
      <c r="I5375" s="91"/>
      <c r="J5375" s="91"/>
      <c r="K5375" s="91"/>
      <c r="L5375" s="91">
        <v>459</v>
      </c>
      <c r="M5375" s="91"/>
      <c r="N5375" s="91"/>
      <c r="O5375" s="91"/>
      <c r="P5375" s="91"/>
      <c r="Q5375" s="91"/>
      <c r="R5375" s="91"/>
      <c r="S5375" s="91"/>
      <c r="T5375" s="91"/>
      <c r="U5375" s="91">
        <f t="shared" si="503"/>
        <v>459</v>
      </c>
      <c r="V5375" s="82" t="str">
        <f t="shared" si="501"/>
        <v>540405270921</v>
      </c>
      <c r="W5375" s="83">
        <f>VLOOKUP(V5375,Factors!$E$6:$H$5950,4,FALSE)</f>
        <v>0.10765</v>
      </c>
      <c r="X5375" t="str">
        <f>VLOOKUP(V5375,Factors!$E$6:$F$5950,2,FALSE)</f>
        <v>Employee Cost</v>
      </c>
      <c r="Y5375" s="92">
        <f t="shared" si="504"/>
        <v>49.411349999999999</v>
      </c>
      <c r="Z5375" s="92">
        <f t="shared" si="505"/>
        <v>409.58865000000003</v>
      </c>
      <c r="AA5375" s="92">
        <f t="shared" si="506"/>
        <v>459</v>
      </c>
    </row>
    <row r="5376" spans="1:27" x14ac:dyDescent="0.25">
      <c r="A5376" t="s">
        <v>866</v>
      </c>
      <c r="B5376" t="s">
        <v>1054</v>
      </c>
      <c r="C5376" t="s">
        <v>1055</v>
      </c>
      <c r="D5376" t="s">
        <v>1056</v>
      </c>
      <c r="E5376" t="s">
        <v>1057</v>
      </c>
      <c r="F5376" t="str">
        <f t="shared" si="502"/>
        <v>5280</v>
      </c>
      <c r="G5376" t="s">
        <v>998</v>
      </c>
      <c r="H5376" t="s">
        <v>999</v>
      </c>
      <c r="I5376" s="91">
        <v>258.77999999999997</v>
      </c>
      <c r="J5376" s="91">
        <v>-0.78</v>
      </c>
      <c r="K5376" s="91">
        <v>421</v>
      </c>
      <c r="L5376" s="91">
        <v>0</v>
      </c>
      <c r="M5376" s="91"/>
      <c r="N5376" s="91"/>
      <c r="O5376" s="91"/>
      <c r="P5376" s="91"/>
      <c r="Q5376" s="91"/>
      <c r="R5376" s="91"/>
      <c r="S5376" s="91"/>
      <c r="T5376" s="91"/>
      <c r="U5376" s="91">
        <f t="shared" si="503"/>
        <v>679</v>
      </c>
      <c r="V5376" s="82" t="str">
        <f t="shared" si="501"/>
        <v>540405280921</v>
      </c>
      <c r="W5376" s="83">
        <f>VLOOKUP(V5376,Factors!$E$6:$H$5950,4,FALSE)</f>
        <v>0.10765</v>
      </c>
      <c r="X5376" t="str">
        <f>VLOOKUP(V5376,Factors!$E$6:$F$5950,2,FALSE)</f>
        <v>Employee Cost</v>
      </c>
      <c r="Y5376" s="92">
        <f t="shared" si="504"/>
        <v>73.094349999999991</v>
      </c>
      <c r="Z5376" s="92">
        <f t="shared" si="505"/>
        <v>605.90565000000004</v>
      </c>
      <c r="AA5376" s="92">
        <f t="shared" si="506"/>
        <v>679</v>
      </c>
    </row>
    <row r="5377" spans="1:27" x14ac:dyDescent="0.25">
      <c r="A5377" t="s">
        <v>866</v>
      </c>
      <c r="B5377" t="s">
        <v>1054</v>
      </c>
      <c r="C5377" t="s">
        <v>1055</v>
      </c>
      <c r="D5377" t="s">
        <v>1058</v>
      </c>
      <c r="E5377" t="s">
        <v>1059</v>
      </c>
      <c r="F5377" t="str">
        <f t="shared" si="502"/>
        <v>5282</v>
      </c>
      <c r="G5377" t="s">
        <v>998</v>
      </c>
      <c r="H5377" t="s">
        <v>999</v>
      </c>
      <c r="I5377" s="91">
        <v>5000</v>
      </c>
      <c r="J5377" s="91">
        <v>5000</v>
      </c>
      <c r="K5377" s="91">
        <v>5000</v>
      </c>
      <c r="L5377" s="91">
        <v>5000</v>
      </c>
      <c r="M5377" s="91">
        <v>5000</v>
      </c>
      <c r="N5377" s="91">
        <v>5000</v>
      </c>
      <c r="O5377" s="91">
        <v>5000</v>
      </c>
      <c r="P5377" s="91">
        <v>15000</v>
      </c>
      <c r="Q5377" s="91">
        <v>9106.5</v>
      </c>
      <c r="R5377" s="91">
        <v>-2849.5</v>
      </c>
      <c r="S5377" s="91">
        <v>13040</v>
      </c>
      <c r="T5377" s="91">
        <v>5141.5</v>
      </c>
      <c r="U5377" s="91">
        <f t="shared" si="503"/>
        <v>74438.5</v>
      </c>
      <c r="V5377" s="82" t="str">
        <f t="shared" si="501"/>
        <v>540405282921</v>
      </c>
      <c r="W5377" s="83">
        <f>VLOOKUP(V5377,Factors!$E$6:$H$5950,4,FALSE)</f>
        <v>0.10765</v>
      </c>
      <c r="X5377" t="str">
        <f>VLOOKUP(V5377,Factors!$E$6:$F$5950,2,FALSE)</f>
        <v>Employee Cost</v>
      </c>
      <c r="Y5377" s="92">
        <f t="shared" si="504"/>
        <v>8013.3045249999996</v>
      </c>
      <c r="Z5377" s="92">
        <f t="shared" si="505"/>
        <v>66425.195475</v>
      </c>
      <c r="AA5377" s="92">
        <f t="shared" si="506"/>
        <v>74438.5</v>
      </c>
    </row>
    <row r="5378" spans="1:27" x14ac:dyDescent="0.25">
      <c r="A5378" t="s">
        <v>866</v>
      </c>
      <c r="B5378" t="s">
        <v>1054</v>
      </c>
      <c r="C5378" t="s">
        <v>1055</v>
      </c>
      <c r="D5378" t="s">
        <v>1060</v>
      </c>
      <c r="E5378" t="s">
        <v>1061</v>
      </c>
      <c r="F5378" t="str">
        <f t="shared" si="502"/>
        <v>5284</v>
      </c>
      <c r="G5378" t="s">
        <v>998</v>
      </c>
      <c r="H5378" t="s">
        <v>999</v>
      </c>
      <c r="I5378" s="91">
        <v>10858.5</v>
      </c>
      <c r="J5378" s="91">
        <v>-1521</v>
      </c>
      <c r="K5378" s="91">
        <v>6522.5</v>
      </c>
      <c r="L5378" s="91">
        <v>-5538</v>
      </c>
      <c r="M5378" s="91">
        <v>11044</v>
      </c>
      <c r="N5378" s="91">
        <v>1020</v>
      </c>
      <c r="O5378" s="91">
        <v>4903</v>
      </c>
      <c r="P5378" s="91">
        <v>2580</v>
      </c>
      <c r="Q5378" s="91">
        <v>-4355</v>
      </c>
      <c r="R5378" s="91">
        <v>15959</v>
      </c>
      <c r="S5378" s="91">
        <v>-9336</v>
      </c>
      <c r="T5378" s="91">
        <v>6535.8</v>
      </c>
      <c r="U5378" s="91">
        <f t="shared" si="503"/>
        <v>38672.800000000003</v>
      </c>
      <c r="V5378" s="82" t="str">
        <f t="shared" si="501"/>
        <v>540405284921</v>
      </c>
      <c r="W5378" s="83">
        <f>VLOOKUP(V5378,Factors!$E$6:$H$5950,4,FALSE)</f>
        <v>0.10765</v>
      </c>
      <c r="X5378" t="str">
        <f>VLOOKUP(V5378,Factors!$E$6:$F$5950,2,FALSE)</f>
        <v>Employee Cost</v>
      </c>
      <c r="Y5378" s="92">
        <f t="shared" si="504"/>
        <v>4163.1269199999997</v>
      </c>
      <c r="Z5378" s="92">
        <f t="shared" si="505"/>
        <v>34509.67308</v>
      </c>
      <c r="AA5378" s="92">
        <f t="shared" si="506"/>
        <v>38672.800000000003</v>
      </c>
    </row>
    <row r="5379" spans="1:27" x14ac:dyDescent="0.25">
      <c r="A5379" t="s">
        <v>866</v>
      </c>
      <c r="B5379" t="s">
        <v>1054</v>
      </c>
      <c r="C5379" t="s">
        <v>1055</v>
      </c>
      <c r="D5379" t="s">
        <v>1062</v>
      </c>
      <c r="E5379" t="s">
        <v>1063</v>
      </c>
      <c r="F5379" t="str">
        <f t="shared" si="502"/>
        <v>5286</v>
      </c>
      <c r="G5379" t="s">
        <v>998</v>
      </c>
      <c r="H5379" t="s">
        <v>999</v>
      </c>
      <c r="I5379" s="91">
        <v>10320</v>
      </c>
      <c r="J5379" s="91">
        <v>-10578</v>
      </c>
      <c r="K5379" s="91"/>
      <c r="L5379" s="91"/>
      <c r="M5379" s="91"/>
      <c r="N5379" s="91"/>
      <c r="O5379" s="91"/>
      <c r="P5379" s="91"/>
      <c r="Q5379" s="91">
        <v>709.5</v>
      </c>
      <c r="R5379" s="91">
        <v>129</v>
      </c>
      <c r="S5379" s="91">
        <v>-129</v>
      </c>
      <c r="T5379" s="91">
        <v>3375</v>
      </c>
      <c r="U5379" s="91">
        <f t="shared" si="503"/>
        <v>3826.5</v>
      </c>
      <c r="V5379" s="82" t="str">
        <f t="shared" si="501"/>
        <v>540405286921</v>
      </c>
      <c r="W5379" s="83">
        <f>VLOOKUP(V5379,Factors!$E$6:$H$5950,4,FALSE)</f>
        <v>0.10765</v>
      </c>
      <c r="X5379" t="str">
        <f>VLOOKUP(V5379,Factors!$E$6:$F$5950,2,FALSE)</f>
        <v>Employee Cost</v>
      </c>
      <c r="Y5379" s="92">
        <f t="shared" si="504"/>
        <v>411.92272499999996</v>
      </c>
      <c r="Z5379" s="92">
        <f t="shared" si="505"/>
        <v>3414.5772750000001</v>
      </c>
      <c r="AA5379" s="92">
        <f t="shared" si="506"/>
        <v>3826.5</v>
      </c>
    </row>
    <row r="5380" spans="1:27" x14ac:dyDescent="0.25">
      <c r="A5380" t="s">
        <v>866</v>
      </c>
      <c r="B5380" t="s">
        <v>1064</v>
      </c>
      <c r="C5380" t="s">
        <v>1065</v>
      </c>
      <c r="D5380" t="s">
        <v>1066</v>
      </c>
      <c r="E5380" t="s">
        <v>1067</v>
      </c>
      <c r="F5380" t="str">
        <f t="shared" si="502"/>
        <v>5265</v>
      </c>
      <c r="G5380" t="s">
        <v>998</v>
      </c>
      <c r="H5380" t="s">
        <v>999</v>
      </c>
      <c r="I5380" s="91">
        <v>-101.5</v>
      </c>
      <c r="J5380" s="91">
        <v>980</v>
      </c>
      <c r="K5380" s="91">
        <v>10363.5</v>
      </c>
      <c r="L5380" s="91">
        <v>22023.4</v>
      </c>
      <c r="M5380" s="91">
        <v>132858.6</v>
      </c>
      <c r="N5380" s="91">
        <v>17720.62</v>
      </c>
      <c r="O5380" s="91">
        <v>32250.06</v>
      </c>
      <c r="P5380" s="91">
        <v>2343.8200000000002</v>
      </c>
      <c r="Q5380" s="91">
        <v>58401.65</v>
      </c>
      <c r="R5380" s="91">
        <v>32326</v>
      </c>
      <c r="S5380" s="91">
        <v>65241.25</v>
      </c>
      <c r="T5380" s="91">
        <v>65629</v>
      </c>
      <c r="U5380" s="91">
        <f t="shared" si="503"/>
        <v>440036.4</v>
      </c>
      <c r="V5380" s="82" t="str">
        <f t="shared" ref="V5380:V5443" si="507">CONCATENATE(B5380,RIGHT(D5380,4),A5380)</f>
        <v>540505265921</v>
      </c>
      <c r="W5380" s="83">
        <f>VLOOKUP(V5380,Factors!$E$6:$H$5950,4,FALSE)</f>
        <v>0.30000000000000004</v>
      </c>
      <c r="X5380" t="str">
        <f>VLOOKUP(V5380,Factors!$E$6:$F$5950,2,FALSE)</f>
        <v>regulatory</v>
      </c>
      <c r="Y5380" s="92">
        <f t="shared" si="504"/>
        <v>132010.92000000001</v>
      </c>
      <c r="Z5380" s="92">
        <f t="shared" si="505"/>
        <v>308025.48</v>
      </c>
      <c r="AA5380" s="92">
        <f t="shared" si="506"/>
        <v>440036.4</v>
      </c>
    </row>
    <row r="5381" spans="1:27" x14ac:dyDescent="0.25">
      <c r="A5381" t="s">
        <v>866</v>
      </c>
      <c r="B5381" t="s">
        <v>1064</v>
      </c>
      <c r="C5381" t="s">
        <v>1065</v>
      </c>
      <c r="D5381" t="s">
        <v>1068</v>
      </c>
      <c r="E5381" t="s">
        <v>1069</v>
      </c>
      <c r="F5381" t="str">
        <f t="shared" ref="F5381:F5444" si="508">RIGHT(D5381,4)</f>
        <v>5268</v>
      </c>
      <c r="G5381" t="s">
        <v>998</v>
      </c>
      <c r="H5381" t="s">
        <v>999</v>
      </c>
      <c r="I5381" s="91">
        <v>24549.439999999999</v>
      </c>
      <c r="J5381" s="91">
        <v>18400</v>
      </c>
      <c r="K5381" s="91">
        <v>3936.99</v>
      </c>
      <c r="L5381" s="91">
        <v>603.1</v>
      </c>
      <c r="M5381" s="91">
        <v>4735.17</v>
      </c>
      <c r="N5381" s="91">
        <v>2900</v>
      </c>
      <c r="O5381" s="91">
        <v>-300</v>
      </c>
      <c r="P5381" s="91">
        <v>2966.88</v>
      </c>
      <c r="Q5381" s="91">
        <v>1943.4</v>
      </c>
      <c r="R5381" s="91">
        <v>41.92</v>
      </c>
      <c r="S5381" s="91">
        <v>196.31</v>
      </c>
      <c r="T5381" s="91">
        <v>2498.5100000000002</v>
      </c>
      <c r="U5381" s="91">
        <f t="shared" ref="U5381:U5444" si="509">SUM(I5381:T5381)</f>
        <v>62471.719999999994</v>
      </c>
      <c r="V5381" s="82" t="str">
        <f t="shared" si="507"/>
        <v>540505268921</v>
      </c>
      <c r="W5381" s="83">
        <f>VLOOKUP(V5381,Factors!$E$6:$H$5950,4,FALSE)</f>
        <v>0.30000000000000004</v>
      </c>
      <c r="X5381" t="str">
        <f>VLOOKUP(V5381,Factors!$E$6:$F$5950,2,FALSE)</f>
        <v>regulatory</v>
      </c>
      <c r="Y5381" s="92">
        <f t="shared" si="504"/>
        <v>18741.516</v>
      </c>
      <c r="Z5381" s="92">
        <f t="shared" si="505"/>
        <v>43730.203999999998</v>
      </c>
      <c r="AA5381" s="92">
        <f t="shared" si="506"/>
        <v>62471.72</v>
      </c>
    </row>
    <row r="5382" spans="1:27" x14ac:dyDescent="0.25">
      <c r="A5382" t="s">
        <v>866</v>
      </c>
      <c r="B5382" t="s">
        <v>1064</v>
      </c>
      <c r="C5382" t="s">
        <v>1065</v>
      </c>
      <c r="D5382" t="s">
        <v>1068</v>
      </c>
      <c r="E5382" t="s">
        <v>1069</v>
      </c>
      <c r="F5382" t="str">
        <f t="shared" si="508"/>
        <v>5268</v>
      </c>
      <c r="G5382" t="s">
        <v>30</v>
      </c>
      <c r="H5382" t="s">
        <v>31</v>
      </c>
      <c r="I5382" s="91"/>
      <c r="J5382" s="91"/>
      <c r="K5382" s="91"/>
      <c r="L5382" s="91"/>
      <c r="M5382" s="91"/>
      <c r="N5382" s="91"/>
      <c r="O5382" s="91"/>
      <c r="P5382" s="91"/>
      <c r="Q5382" s="91"/>
      <c r="R5382" s="91">
        <v>1115.0999999999999</v>
      </c>
      <c r="S5382" s="91"/>
      <c r="T5382" s="91"/>
      <c r="U5382" s="91">
        <f t="shared" si="509"/>
        <v>1115.0999999999999</v>
      </c>
      <c r="V5382" s="82" t="str">
        <f t="shared" si="507"/>
        <v>540505268921</v>
      </c>
      <c r="W5382" s="83">
        <f>VLOOKUP(V5382,Factors!$E$6:$H$5950,4,FALSE)</f>
        <v>0.30000000000000004</v>
      </c>
      <c r="X5382" t="str">
        <f>VLOOKUP(V5382,Factors!$E$6:$F$5950,2,FALSE)</f>
        <v>regulatory</v>
      </c>
      <c r="Y5382" s="92">
        <f t="shared" si="504"/>
        <v>334.53000000000003</v>
      </c>
      <c r="Z5382" s="92">
        <f t="shared" si="505"/>
        <v>780.56999999999994</v>
      </c>
      <c r="AA5382" s="92">
        <f t="shared" si="506"/>
        <v>1115.0999999999999</v>
      </c>
    </row>
    <row r="5383" spans="1:27" x14ac:dyDescent="0.25">
      <c r="A5383" t="s">
        <v>866</v>
      </c>
      <c r="B5383" t="s">
        <v>1064</v>
      </c>
      <c r="C5383" t="s">
        <v>1065</v>
      </c>
      <c r="D5383" t="s">
        <v>1048</v>
      </c>
      <c r="E5383" t="s">
        <v>1049</v>
      </c>
      <c r="F5383" t="str">
        <f t="shared" si="508"/>
        <v>5270</v>
      </c>
      <c r="G5383" t="s">
        <v>412</v>
      </c>
      <c r="H5383" t="s">
        <v>413</v>
      </c>
      <c r="I5383" s="91"/>
      <c r="J5383" s="91">
        <v>166.5</v>
      </c>
      <c r="K5383" s="91">
        <v>-166.5</v>
      </c>
      <c r="L5383" s="91"/>
      <c r="M5383" s="91"/>
      <c r="N5383" s="91"/>
      <c r="O5383" s="91"/>
      <c r="P5383" s="91"/>
      <c r="Q5383" s="91"/>
      <c r="R5383" s="91"/>
      <c r="S5383" s="91"/>
      <c r="T5383" s="91"/>
      <c r="U5383" s="91">
        <f t="shared" si="509"/>
        <v>0</v>
      </c>
      <c r="V5383" s="82" t="str">
        <f t="shared" si="507"/>
        <v>540505270921</v>
      </c>
      <c r="W5383" s="83">
        <f>VLOOKUP(V5383,Factors!$E$6:$H$5950,4,FALSE)</f>
        <v>0.1124</v>
      </c>
      <c r="X5383" t="str">
        <f>VLOOKUP(V5383,Factors!$E$6:$F$5950,2,FALSE)</f>
        <v>3-factor</v>
      </c>
      <c r="Y5383" s="92">
        <f t="shared" si="504"/>
        <v>0</v>
      </c>
      <c r="Z5383" s="92">
        <f t="shared" si="505"/>
        <v>0</v>
      </c>
      <c r="AA5383" s="92">
        <f t="shared" si="506"/>
        <v>0</v>
      </c>
    </row>
    <row r="5384" spans="1:27" x14ac:dyDescent="0.25">
      <c r="A5384" t="s">
        <v>866</v>
      </c>
      <c r="B5384" t="s">
        <v>1064</v>
      </c>
      <c r="C5384" t="s">
        <v>1065</v>
      </c>
      <c r="D5384" t="s">
        <v>1048</v>
      </c>
      <c r="E5384" t="s">
        <v>1049</v>
      </c>
      <c r="F5384" t="str">
        <f t="shared" si="508"/>
        <v>5270</v>
      </c>
      <c r="G5384" t="s">
        <v>998</v>
      </c>
      <c r="H5384" t="s">
        <v>999</v>
      </c>
      <c r="I5384" s="91">
        <v>6340</v>
      </c>
      <c r="J5384" s="91">
        <v>111</v>
      </c>
      <c r="K5384" s="91">
        <v>666.5</v>
      </c>
      <c r="L5384" s="91">
        <v>670</v>
      </c>
      <c r="M5384" s="91">
        <v>975</v>
      </c>
      <c r="N5384" s="91">
        <v>1046.3800000000001</v>
      </c>
      <c r="O5384" s="91">
        <v>1244</v>
      </c>
      <c r="P5384" s="91">
        <v>1695.9</v>
      </c>
      <c r="Q5384" s="91">
        <v>7114.5</v>
      </c>
      <c r="R5384" s="91">
        <v>-7114.5</v>
      </c>
      <c r="S5384" s="91">
        <v>1598</v>
      </c>
      <c r="T5384" s="91">
        <v>35928.9</v>
      </c>
      <c r="U5384" s="91">
        <f t="shared" si="509"/>
        <v>50275.68</v>
      </c>
      <c r="V5384" s="82" t="str">
        <f t="shared" si="507"/>
        <v>540505270921</v>
      </c>
      <c r="W5384" s="83">
        <f>VLOOKUP(V5384,Factors!$E$6:$H$5950,4,FALSE)</f>
        <v>0.1124</v>
      </c>
      <c r="X5384" t="str">
        <f>VLOOKUP(V5384,Factors!$E$6:$F$5950,2,FALSE)</f>
        <v>3-factor</v>
      </c>
      <c r="Y5384" s="92">
        <f t="shared" si="504"/>
        <v>5650.9864319999997</v>
      </c>
      <c r="Z5384" s="92">
        <f t="shared" si="505"/>
        <v>44624.693568000002</v>
      </c>
      <c r="AA5384" s="92">
        <f t="shared" si="506"/>
        <v>50275.68</v>
      </c>
    </row>
    <row r="5385" spans="1:27" x14ac:dyDescent="0.25">
      <c r="A5385" t="s">
        <v>866</v>
      </c>
      <c r="B5385" t="s">
        <v>1070</v>
      </c>
      <c r="C5385" t="s">
        <v>1071</v>
      </c>
      <c r="D5385" t="s">
        <v>867</v>
      </c>
      <c r="E5385" t="s">
        <v>868</v>
      </c>
      <c r="F5385" t="str">
        <f t="shared" si="508"/>
        <v>1505</v>
      </c>
      <c r="G5385" t="s">
        <v>998</v>
      </c>
      <c r="H5385" t="s">
        <v>999</v>
      </c>
      <c r="I5385" s="91">
        <v>10671.92</v>
      </c>
      <c r="J5385" s="91">
        <v>-2214.52</v>
      </c>
      <c r="K5385" s="91">
        <v>3569.73</v>
      </c>
      <c r="L5385" s="91">
        <v>5800.08</v>
      </c>
      <c r="M5385" s="91">
        <v>11609.28</v>
      </c>
      <c r="N5385" s="91">
        <v>3236.44</v>
      </c>
      <c r="O5385" s="91">
        <v>4356.09</v>
      </c>
      <c r="P5385" s="91">
        <v>6782.41</v>
      </c>
      <c r="Q5385" s="91">
        <v>8579.44</v>
      </c>
      <c r="R5385" s="91">
        <v>121.94</v>
      </c>
      <c r="S5385" s="91">
        <v>-1901.75</v>
      </c>
      <c r="T5385" s="91">
        <v>4897.93</v>
      </c>
      <c r="U5385" s="91">
        <f t="shared" si="509"/>
        <v>55508.99</v>
      </c>
      <c r="V5385" s="82" t="str">
        <f t="shared" si="507"/>
        <v>540601505921</v>
      </c>
      <c r="W5385" s="83">
        <f>VLOOKUP(V5385,Factors!$E$6:$H$5950,4,FALSE)</f>
        <v>0.1124</v>
      </c>
      <c r="X5385" t="str">
        <f>VLOOKUP(V5385,Factors!$E$6:$F$5950,2,FALSE)</f>
        <v>3-factor</v>
      </c>
      <c r="Y5385" s="92">
        <f t="shared" si="504"/>
        <v>6239.2104760000002</v>
      </c>
      <c r="Z5385" s="92">
        <f t="shared" si="505"/>
        <v>49269.779523999998</v>
      </c>
      <c r="AA5385" s="92">
        <f t="shared" si="506"/>
        <v>55508.99</v>
      </c>
    </row>
    <row r="5386" spans="1:27" x14ac:dyDescent="0.25">
      <c r="A5386" t="s">
        <v>866</v>
      </c>
      <c r="B5386" t="s">
        <v>1070</v>
      </c>
      <c r="C5386" t="s">
        <v>1071</v>
      </c>
      <c r="D5386" t="s">
        <v>1072</v>
      </c>
      <c r="E5386" t="s">
        <v>1073</v>
      </c>
      <c r="F5386" t="str">
        <f t="shared" si="508"/>
        <v>2950</v>
      </c>
      <c r="G5386" t="s">
        <v>998</v>
      </c>
      <c r="H5386" t="s">
        <v>999</v>
      </c>
      <c r="I5386" s="91">
        <v>0</v>
      </c>
      <c r="J5386" s="91">
        <v>0</v>
      </c>
      <c r="K5386" s="91">
        <v>0</v>
      </c>
      <c r="L5386" s="91">
        <v>0</v>
      </c>
      <c r="M5386" s="91"/>
      <c r="N5386" s="91"/>
      <c r="O5386" s="91"/>
      <c r="P5386" s="91"/>
      <c r="Q5386" s="91"/>
      <c r="R5386" s="91"/>
      <c r="S5386" s="91"/>
      <c r="T5386" s="91">
        <v>4140</v>
      </c>
      <c r="U5386" s="91">
        <f t="shared" si="509"/>
        <v>4140</v>
      </c>
      <c r="V5386" s="82" t="str">
        <f t="shared" si="507"/>
        <v>540602950921</v>
      </c>
      <c r="W5386" s="83">
        <f>VLOOKUP(V5386,Factors!$E$6:$H$5950,4,FALSE)</f>
        <v>0</v>
      </c>
      <c r="X5386" t="str">
        <f>VLOOKUP(V5386,Factors!$E$6:$F$5950,2,FALSE)</f>
        <v>direct-or</v>
      </c>
      <c r="Y5386" s="92">
        <f t="shared" si="504"/>
        <v>0</v>
      </c>
      <c r="Z5386" s="92">
        <f t="shared" si="505"/>
        <v>4140</v>
      </c>
      <c r="AA5386" s="92">
        <f t="shared" si="506"/>
        <v>4140</v>
      </c>
    </row>
    <row r="5387" spans="1:27" x14ac:dyDescent="0.25">
      <c r="A5387" t="s">
        <v>866</v>
      </c>
      <c r="B5387" t="s">
        <v>1070</v>
      </c>
      <c r="C5387" t="s">
        <v>1071</v>
      </c>
      <c r="D5387" t="s">
        <v>1074</v>
      </c>
      <c r="E5387" t="s">
        <v>1075</v>
      </c>
      <c r="F5387" t="str">
        <f t="shared" si="508"/>
        <v>5260</v>
      </c>
      <c r="G5387" t="s">
        <v>998</v>
      </c>
      <c r="H5387" t="s">
        <v>999</v>
      </c>
      <c r="I5387" s="91">
        <v>6996.47</v>
      </c>
      <c r="J5387" s="91">
        <v>15842.03</v>
      </c>
      <c r="K5387" s="91">
        <v>6610.5</v>
      </c>
      <c r="L5387" s="91">
        <v>9565</v>
      </c>
      <c r="M5387" s="91">
        <v>10586.75</v>
      </c>
      <c r="N5387" s="91">
        <v>2116.25</v>
      </c>
      <c r="O5387" s="91">
        <v>7607</v>
      </c>
      <c r="P5387" s="91">
        <v>5992.5</v>
      </c>
      <c r="Q5387" s="91">
        <v>13790.25</v>
      </c>
      <c r="R5387" s="91">
        <v>13117</v>
      </c>
      <c r="S5387" s="91">
        <v>10263.25</v>
      </c>
      <c r="T5387" s="91">
        <v>12994.75</v>
      </c>
      <c r="U5387" s="91">
        <f t="shared" si="509"/>
        <v>115481.75</v>
      </c>
      <c r="V5387" s="82" t="str">
        <f t="shared" si="507"/>
        <v>540605260921</v>
      </c>
      <c r="W5387" s="83">
        <f>VLOOKUP(V5387,Factors!$E$6:$H$5950,4,FALSE)</f>
        <v>0.1124</v>
      </c>
      <c r="X5387" t="str">
        <f>VLOOKUP(V5387,Factors!$E$6:$F$5950,2,FALSE)</f>
        <v>3-factor</v>
      </c>
      <c r="Y5387" s="92">
        <f t="shared" si="504"/>
        <v>12980.1487</v>
      </c>
      <c r="Z5387" s="92">
        <f t="shared" si="505"/>
        <v>102501.60129999999</v>
      </c>
      <c r="AA5387" s="92">
        <f t="shared" si="506"/>
        <v>115481.75</v>
      </c>
    </row>
    <row r="5388" spans="1:27" x14ac:dyDescent="0.25">
      <c r="A5388" t="s">
        <v>866</v>
      </c>
      <c r="B5388" t="s">
        <v>1070</v>
      </c>
      <c r="C5388" t="s">
        <v>1071</v>
      </c>
      <c r="D5388" t="s">
        <v>1076</v>
      </c>
      <c r="E5388" t="s">
        <v>1077</v>
      </c>
      <c r="F5388" t="str">
        <f t="shared" si="508"/>
        <v>5264</v>
      </c>
      <c r="G5388" t="s">
        <v>998</v>
      </c>
      <c r="H5388" t="s">
        <v>999</v>
      </c>
      <c r="I5388" s="91"/>
      <c r="J5388" s="91">
        <v>3110.16</v>
      </c>
      <c r="K5388" s="91">
        <v>549</v>
      </c>
      <c r="L5388" s="91">
        <v>0</v>
      </c>
      <c r="M5388" s="91">
        <v>0</v>
      </c>
      <c r="N5388" s="91">
        <v>2092.5</v>
      </c>
      <c r="O5388" s="91">
        <v>549</v>
      </c>
      <c r="P5388" s="91">
        <v>1647</v>
      </c>
      <c r="Q5388" s="91">
        <v>3599</v>
      </c>
      <c r="R5388" s="91">
        <v>-3599</v>
      </c>
      <c r="S5388" s="91">
        <v>4102</v>
      </c>
      <c r="T5388" s="91">
        <v>26403.59</v>
      </c>
      <c r="U5388" s="91">
        <f t="shared" si="509"/>
        <v>38453.25</v>
      </c>
      <c r="V5388" s="82" t="str">
        <f t="shared" si="507"/>
        <v>540605264921</v>
      </c>
      <c r="W5388" s="83">
        <f>VLOOKUP(V5388,Factors!$E$6:$H$5950,4,FALSE)</f>
        <v>0.1124</v>
      </c>
      <c r="X5388" t="str">
        <f>VLOOKUP(V5388,Factors!$E$6:$F$5950,2,FALSE)</f>
        <v>3-factor</v>
      </c>
      <c r="Y5388" s="92">
        <f t="shared" si="504"/>
        <v>4322.1453000000001</v>
      </c>
      <c r="Z5388" s="92">
        <f t="shared" si="505"/>
        <v>34131.104699999996</v>
      </c>
      <c r="AA5388" s="92">
        <f t="shared" si="506"/>
        <v>38453.25</v>
      </c>
    </row>
    <row r="5389" spans="1:27" x14ac:dyDescent="0.25">
      <c r="A5389" t="s">
        <v>866</v>
      </c>
      <c r="B5389" t="s">
        <v>1070</v>
      </c>
      <c r="C5389" t="s">
        <v>1071</v>
      </c>
      <c r="D5389" t="s">
        <v>1056</v>
      </c>
      <c r="E5389" t="s">
        <v>1057</v>
      </c>
      <c r="F5389" t="str">
        <f t="shared" si="508"/>
        <v>5280</v>
      </c>
      <c r="G5389" t="s">
        <v>998</v>
      </c>
      <c r="H5389" t="s">
        <v>999</v>
      </c>
      <c r="I5389" s="91">
        <v>679</v>
      </c>
      <c r="J5389" s="91">
        <v>0</v>
      </c>
      <c r="K5389" s="91">
        <v>-679</v>
      </c>
      <c r="L5389" s="91"/>
      <c r="M5389" s="91"/>
      <c r="N5389" s="91"/>
      <c r="O5389" s="91"/>
      <c r="P5389" s="91"/>
      <c r="Q5389" s="91"/>
      <c r="R5389" s="91"/>
      <c r="S5389" s="91"/>
      <c r="T5389" s="91"/>
      <c r="U5389" s="91">
        <f t="shared" si="509"/>
        <v>0</v>
      </c>
      <c r="V5389" s="82" t="str">
        <f t="shared" si="507"/>
        <v>540605280921</v>
      </c>
      <c r="W5389" s="83">
        <f>VLOOKUP(V5389,Factors!$E$6:$H$5950,4,FALSE)</f>
        <v>0.1124</v>
      </c>
      <c r="X5389" t="str">
        <f>VLOOKUP(V5389,Factors!$E$6:$F$5950,2,FALSE)</f>
        <v>3-FACTOR</v>
      </c>
      <c r="Y5389" s="92">
        <f t="shared" si="504"/>
        <v>0</v>
      </c>
      <c r="Z5389" s="92">
        <f t="shared" si="505"/>
        <v>0</v>
      </c>
      <c r="AA5389" s="92">
        <f t="shared" si="506"/>
        <v>0</v>
      </c>
    </row>
    <row r="5390" spans="1:27" x14ac:dyDescent="0.25">
      <c r="A5390" t="s">
        <v>866</v>
      </c>
      <c r="B5390" t="s">
        <v>1070</v>
      </c>
      <c r="C5390" t="s">
        <v>1071</v>
      </c>
      <c r="D5390" t="s">
        <v>1038</v>
      </c>
      <c r="E5390" t="s">
        <v>1039</v>
      </c>
      <c r="F5390" t="str">
        <f t="shared" si="508"/>
        <v>5290</v>
      </c>
      <c r="G5390" t="s">
        <v>998</v>
      </c>
      <c r="H5390" t="s">
        <v>999</v>
      </c>
      <c r="I5390" s="91">
        <v>412</v>
      </c>
      <c r="J5390" s="91">
        <v>222</v>
      </c>
      <c r="K5390" s="91">
        <v>120</v>
      </c>
      <c r="L5390" s="91">
        <v>90</v>
      </c>
      <c r="M5390" s="91">
        <v>468</v>
      </c>
      <c r="N5390" s="91">
        <v>-207</v>
      </c>
      <c r="O5390" s="91">
        <v>-189</v>
      </c>
      <c r="P5390" s="91">
        <v>0</v>
      </c>
      <c r="Q5390" s="91">
        <v>0</v>
      </c>
      <c r="R5390" s="91">
        <v>540</v>
      </c>
      <c r="S5390" s="91">
        <v>2092.5</v>
      </c>
      <c r="T5390" s="91">
        <v>3065</v>
      </c>
      <c r="U5390" s="91">
        <f t="shared" si="509"/>
        <v>6613.5</v>
      </c>
      <c r="V5390" s="82" t="str">
        <f t="shared" si="507"/>
        <v>540605290921</v>
      </c>
      <c r="W5390" s="83">
        <f>VLOOKUP(V5390,Factors!$E$6:$H$5950,4,FALSE)</f>
        <v>0.1124</v>
      </c>
      <c r="X5390" t="str">
        <f>VLOOKUP(V5390,Factors!$E$6:$F$5950,2,FALSE)</f>
        <v>3-factor</v>
      </c>
      <c r="Y5390" s="92">
        <f t="shared" si="504"/>
        <v>743.35739999999998</v>
      </c>
      <c r="Z5390" s="92">
        <f t="shared" si="505"/>
        <v>5870.1426000000001</v>
      </c>
      <c r="AA5390" s="92">
        <f t="shared" si="506"/>
        <v>6613.5</v>
      </c>
    </row>
    <row r="5391" spans="1:27" x14ac:dyDescent="0.25">
      <c r="A5391" t="s">
        <v>866</v>
      </c>
      <c r="B5391" t="s">
        <v>1070</v>
      </c>
      <c r="C5391" t="s">
        <v>1071</v>
      </c>
      <c r="D5391" t="s">
        <v>1040</v>
      </c>
      <c r="E5391" t="s">
        <v>1041</v>
      </c>
      <c r="F5391" t="str">
        <f t="shared" si="508"/>
        <v>5295</v>
      </c>
      <c r="G5391" t="s">
        <v>998</v>
      </c>
      <c r="H5391" t="s">
        <v>999</v>
      </c>
      <c r="I5391" s="91">
        <v>-679</v>
      </c>
      <c r="J5391" s="91"/>
      <c r="K5391" s="91"/>
      <c r="L5391" s="91"/>
      <c r="M5391" s="91"/>
      <c r="N5391" s="91"/>
      <c r="O5391" s="91"/>
      <c r="P5391" s="91"/>
      <c r="Q5391" s="91"/>
      <c r="R5391" s="91"/>
      <c r="S5391" s="91"/>
      <c r="T5391" s="91"/>
      <c r="U5391" s="91">
        <f t="shared" si="509"/>
        <v>-679</v>
      </c>
      <c r="V5391" s="82" t="str">
        <f t="shared" si="507"/>
        <v>540605295921</v>
      </c>
      <c r="W5391" s="83">
        <f>VLOOKUP(V5391,Factors!$E$6:$H$5950,4,FALSE)</f>
        <v>0.1124</v>
      </c>
      <c r="X5391" t="str">
        <f>VLOOKUP(V5391,Factors!$E$6:$F$5950,2,FALSE)</f>
        <v>3-factor</v>
      </c>
      <c r="Y5391" s="92">
        <f t="shared" si="504"/>
        <v>-76.319599999999994</v>
      </c>
      <c r="Z5391" s="92">
        <f t="shared" si="505"/>
        <v>-602.68039999999996</v>
      </c>
      <c r="AA5391" s="92">
        <f t="shared" si="506"/>
        <v>-679</v>
      </c>
    </row>
    <row r="5392" spans="1:27" x14ac:dyDescent="0.25">
      <c r="A5392" t="s">
        <v>866</v>
      </c>
      <c r="B5392" t="s">
        <v>1070</v>
      </c>
      <c r="C5392" t="s">
        <v>1071</v>
      </c>
      <c r="D5392" t="s">
        <v>1078</v>
      </c>
      <c r="E5392" t="s">
        <v>1079</v>
      </c>
      <c r="F5392" t="str">
        <f t="shared" si="508"/>
        <v>5300</v>
      </c>
      <c r="G5392" t="s">
        <v>998</v>
      </c>
      <c r="H5392" t="s">
        <v>999</v>
      </c>
      <c r="I5392" s="91"/>
      <c r="J5392" s="91"/>
      <c r="K5392" s="91">
        <v>935</v>
      </c>
      <c r="L5392" s="91">
        <v>660</v>
      </c>
      <c r="M5392" s="91">
        <v>2173</v>
      </c>
      <c r="N5392" s="91">
        <v>7388.3</v>
      </c>
      <c r="O5392" s="91">
        <v>255</v>
      </c>
      <c r="P5392" s="91">
        <v>4984</v>
      </c>
      <c r="Q5392" s="91">
        <v>-1872.5</v>
      </c>
      <c r="R5392" s="91">
        <v>0</v>
      </c>
      <c r="S5392" s="91">
        <v>0</v>
      </c>
      <c r="T5392" s="91"/>
      <c r="U5392" s="91">
        <f t="shared" si="509"/>
        <v>14522.8</v>
      </c>
      <c r="V5392" s="82" t="str">
        <f t="shared" si="507"/>
        <v>540605300921</v>
      </c>
      <c r="W5392" s="83">
        <f>VLOOKUP(V5392,Factors!$E$6:$H$5950,4,FALSE)</f>
        <v>0.1124</v>
      </c>
      <c r="X5392" t="str">
        <f>VLOOKUP(V5392,Factors!$E$6:$F$5950,2,FALSE)</f>
        <v>3-factor</v>
      </c>
      <c r="Y5392" s="92">
        <f t="shared" si="504"/>
        <v>1632.3627199999999</v>
      </c>
      <c r="Z5392" s="92">
        <f t="shared" si="505"/>
        <v>12890.43728</v>
      </c>
      <c r="AA5392" s="92">
        <f t="shared" si="506"/>
        <v>14522.8</v>
      </c>
    </row>
    <row r="5393" spans="1:27" x14ac:dyDescent="0.25">
      <c r="A5393" t="s">
        <v>866</v>
      </c>
      <c r="B5393" t="s">
        <v>1070</v>
      </c>
      <c r="C5393" t="s">
        <v>1071</v>
      </c>
      <c r="D5393" t="s">
        <v>1080</v>
      </c>
      <c r="E5393" t="s">
        <v>1081</v>
      </c>
      <c r="F5393" t="str">
        <f t="shared" si="508"/>
        <v>5310</v>
      </c>
      <c r="G5393" t="s">
        <v>998</v>
      </c>
      <c r="H5393" t="s">
        <v>999</v>
      </c>
      <c r="I5393" s="91">
        <v>1409.5</v>
      </c>
      <c r="J5393" s="91">
        <v>-332.5</v>
      </c>
      <c r="K5393" s="91">
        <v>1189</v>
      </c>
      <c r="L5393" s="91">
        <v>1131</v>
      </c>
      <c r="M5393" s="91">
        <v>-2047</v>
      </c>
      <c r="N5393" s="91">
        <v>2656.5</v>
      </c>
      <c r="O5393" s="91">
        <v>182</v>
      </c>
      <c r="P5393" s="91">
        <v>-3111.5</v>
      </c>
      <c r="Q5393" s="91"/>
      <c r="R5393" s="91"/>
      <c r="S5393" s="91"/>
      <c r="T5393" s="91"/>
      <c r="U5393" s="91">
        <f t="shared" si="509"/>
        <v>1077</v>
      </c>
      <c r="V5393" s="82" t="str">
        <f t="shared" si="507"/>
        <v>540605310921</v>
      </c>
      <c r="W5393" s="83">
        <f>VLOOKUP(V5393,Factors!$E$6:$H$5950,4,FALSE)</f>
        <v>0.1124</v>
      </c>
      <c r="X5393" t="str">
        <f>VLOOKUP(V5393,Factors!$E$6:$F$5950,2,FALSE)</f>
        <v>3-factor</v>
      </c>
      <c r="Y5393" s="92">
        <f t="shared" si="504"/>
        <v>121.0548</v>
      </c>
      <c r="Z5393" s="92">
        <f t="shared" si="505"/>
        <v>955.9452</v>
      </c>
      <c r="AA5393" s="92">
        <f t="shared" si="506"/>
        <v>1077</v>
      </c>
    </row>
    <row r="5394" spans="1:27" x14ac:dyDescent="0.25">
      <c r="A5394" t="s">
        <v>866</v>
      </c>
      <c r="B5394" t="s">
        <v>1070</v>
      </c>
      <c r="C5394" t="s">
        <v>1071</v>
      </c>
      <c r="D5394" t="s">
        <v>1082</v>
      </c>
      <c r="E5394" t="s">
        <v>1083</v>
      </c>
      <c r="F5394" t="str">
        <f t="shared" si="508"/>
        <v>5316</v>
      </c>
      <c r="G5394" t="s">
        <v>998</v>
      </c>
      <c r="H5394" t="s">
        <v>999</v>
      </c>
      <c r="I5394" s="91">
        <v>2901</v>
      </c>
      <c r="J5394" s="91">
        <v>216</v>
      </c>
      <c r="K5394" s="91">
        <v>-7384</v>
      </c>
      <c r="L5394" s="91">
        <v>12854</v>
      </c>
      <c r="M5394" s="91">
        <v>8700</v>
      </c>
      <c r="N5394" s="91">
        <v>1600</v>
      </c>
      <c r="O5394" s="91">
        <v>7350</v>
      </c>
      <c r="P5394" s="91">
        <v>0</v>
      </c>
      <c r="Q5394" s="91">
        <v>71191.42</v>
      </c>
      <c r="R5394" s="91">
        <v>-9602.4500000000007</v>
      </c>
      <c r="S5394" s="91">
        <v>0</v>
      </c>
      <c r="T5394" s="91">
        <v>57891.14</v>
      </c>
      <c r="U5394" s="91">
        <f t="shared" si="509"/>
        <v>145717.10999999999</v>
      </c>
      <c r="V5394" s="82" t="str">
        <f t="shared" si="507"/>
        <v>540605316921</v>
      </c>
      <c r="W5394" s="83">
        <f>VLOOKUP(V5394,Factors!$E$6:$H$5950,4,FALSE)</f>
        <v>0.1124</v>
      </c>
      <c r="X5394" t="str">
        <f>VLOOKUP(V5394,Factors!$E$6:$F$5950,2,FALSE)</f>
        <v>3-factor</v>
      </c>
      <c r="Y5394" s="92">
        <f t="shared" ref="Y5394:Y5457" si="510">U5394*W5394</f>
        <v>16378.603163999998</v>
      </c>
      <c r="Z5394" s="92">
        <f t="shared" ref="Z5394:Z5457" si="511">U5394-Y5394</f>
        <v>129338.50683599999</v>
      </c>
      <c r="AA5394" s="92">
        <f t="shared" ref="AA5394:AA5457" si="512">Y5394+Z5394</f>
        <v>145717.10999999999</v>
      </c>
    </row>
    <row r="5395" spans="1:27" x14ac:dyDescent="0.25">
      <c r="A5395" t="s">
        <v>866</v>
      </c>
      <c r="B5395" t="s">
        <v>1070</v>
      </c>
      <c r="C5395" t="s">
        <v>1071</v>
      </c>
      <c r="D5395" t="s">
        <v>1084</v>
      </c>
      <c r="E5395" t="s">
        <v>1085</v>
      </c>
      <c r="F5395" t="str">
        <f t="shared" si="508"/>
        <v>5320</v>
      </c>
      <c r="G5395" t="s">
        <v>998</v>
      </c>
      <c r="H5395" t="s">
        <v>999</v>
      </c>
      <c r="I5395" s="91">
        <v>0</v>
      </c>
      <c r="J5395" s="91">
        <v>-250</v>
      </c>
      <c r="K5395" s="91">
        <v>0</v>
      </c>
      <c r="L5395" s="91">
        <v>0</v>
      </c>
      <c r="M5395" s="91"/>
      <c r="N5395" s="91"/>
      <c r="O5395" s="91"/>
      <c r="P5395" s="91"/>
      <c r="Q5395" s="91"/>
      <c r="R5395" s="91"/>
      <c r="S5395" s="91"/>
      <c r="T5395" s="91">
        <v>544</v>
      </c>
      <c r="U5395" s="91">
        <f t="shared" si="509"/>
        <v>294</v>
      </c>
      <c r="V5395" s="82" t="str">
        <f t="shared" si="507"/>
        <v>540605320921</v>
      </c>
      <c r="W5395" s="83">
        <f>VLOOKUP(V5395,Factors!$E$6:$H$5950,4,FALSE)</f>
        <v>0.1124</v>
      </c>
      <c r="X5395" t="str">
        <f>VLOOKUP(V5395,Factors!$E$6:$F$5950,2,FALSE)</f>
        <v>3-factor</v>
      </c>
      <c r="Y5395" s="92">
        <f t="shared" si="510"/>
        <v>33.0456</v>
      </c>
      <c r="Z5395" s="92">
        <f t="shared" si="511"/>
        <v>260.95440000000002</v>
      </c>
      <c r="AA5395" s="92">
        <f t="shared" si="512"/>
        <v>294</v>
      </c>
    </row>
    <row r="5396" spans="1:27" x14ac:dyDescent="0.25">
      <c r="A5396" t="s">
        <v>866</v>
      </c>
      <c r="B5396" t="s">
        <v>1086</v>
      </c>
      <c r="C5396" t="s">
        <v>7380</v>
      </c>
      <c r="D5396" t="s">
        <v>1087</v>
      </c>
      <c r="E5396" t="s">
        <v>1088</v>
      </c>
      <c r="F5396" t="str">
        <f t="shared" si="508"/>
        <v>5312</v>
      </c>
      <c r="G5396" t="s">
        <v>998</v>
      </c>
      <c r="H5396" t="s">
        <v>999</v>
      </c>
      <c r="I5396" s="91"/>
      <c r="J5396" s="91">
        <v>3288</v>
      </c>
      <c r="K5396" s="91">
        <v>1962.5</v>
      </c>
      <c r="L5396" s="91">
        <v>685</v>
      </c>
      <c r="M5396" s="91">
        <v>0</v>
      </c>
      <c r="N5396" s="91">
        <v>0</v>
      </c>
      <c r="O5396" s="91">
        <v>0</v>
      </c>
      <c r="P5396" s="91">
        <v>0</v>
      </c>
      <c r="Q5396" s="91">
        <v>0</v>
      </c>
      <c r="R5396" s="91">
        <v>1619</v>
      </c>
      <c r="S5396" s="91">
        <v>-1071</v>
      </c>
      <c r="T5396" s="91">
        <v>500.5</v>
      </c>
      <c r="U5396" s="91">
        <f t="shared" si="509"/>
        <v>6984</v>
      </c>
      <c r="V5396" s="82" t="str">
        <f t="shared" si="507"/>
        <v>540705312921</v>
      </c>
      <c r="W5396" s="83">
        <f>VLOOKUP(V5396,Factors!$E$6:$H$5950,4,FALSE)</f>
        <v>0.1124</v>
      </c>
      <c r="X5396" t="str">
        <f>VLOOKUP(V5396,Factors!$E$6:$F$5950,2,FALSE)</f>
        <v>3-factor</v>
      </c>
      <c r="Y5396" s="92">
        <f t="shared" si="510"/>
        <v>785.00160000000005</v>
      </c>
      <c r="Z5396" s="92">
        <f t="shared" si="511"/>
        <v>6198.9984000000004</v>
      </c>
      <c r="AA5396" s="92">
        <f t="shared" si="512"/>
        <v>6984</v>
      </c>
    </row>
    <row r="5397" spans="1:27" x14ac:dyDescent="0.25">
      <c r="A5397" t="s">
        <v>866</v>
      </c>
      <c r="B5397" t="s">
        <v>1089</v>
      </c>
      <c r="C5397" t="s">
        <v>1090</v>
      </c>
      <c r="D5397" t="s">
        <v>867</v>
      </c>
      <c r="E5397" t="s">
        <v>868</v>
      </c>
      <c r="F5397" t="str">
        <f t="shared" si="508"/>
        <v>1505</v>
      </c>
      <c r="G5397" t="s">
        <v>998</v>
      </c>
      <c r="H5397" t="s">
        <v>999</v>
      </c>
      <c r="I5397" s="91"/>
      <c r="J5397" s="91"/>
      <c r="K5397" s="91">
        <v>1160</v>
      </c>
      <c r="L5397" s="91">
        <v>33799.42</v>
      </c>
      <c r="M5397" s="91">
        <v>0</v>
      </c>
      <c r="N5397" s="91">
        <v>14349.82</v>
      </c>
      <c r="O5397" s="91">
        <v>0</v>
      </c>
      <c r="P5397" s="91">
        <v>0</v>
      </c>
      <c r="Q5397" s="91"/>
      <c r="R5397" s="91"/>
      <c r="S5397" s="91"/>
      <c r="T5397" s="91"/>
      <c r="U5397" s="91">
        <f t="shared" si="509"/>
        <v>49309.24</v>
      </c>
      <c r="V5397" s="82" t="str">
        <f t="shared" si="507"/>
        <v>540801505921</v>
      </c>
      <c r="W5397" s="83">
        <f>VLOOKUP(V5397,Factors!$E$6:$H$5950,4,FALSE)</f>
        <v>0.1053</v>
      </c>
      <c r="X5397" t="str">
        <f>VLOOKUP(V5397,Factors!$E$6:$F$5950,2,FALSE)</f>
        <v>Firm Sales Volumes</v>
      </c>
      <c r="Y5397" s="92">
        <f t="shared" si="510"/>
        <v>5192.2629720000004</v>
      </c>
      <c r="Z5397" s="92">
        <f t="shared" si="511"/>
        <v>44116.977027999994</v>
      </c>
      <c r="AA5397" s="92">
        <f t="shared" si="512"/>
        <v>49309.239999999991</v>
      </c>
    </row>
    <row r="5398" spans="1:27" x14ac:dyDescent="0.25">
      <c r="A5398" t="s">
        <v>866</v>
      </c>
      <c r="B5398" t="s">
        <v>1089</v>
      </c>
      <c r="C5398" t="s">
        <v>1090</v>
      </c>
      <c r="D5398" t="s">
        <v>1048</v>
      </c>
      <c r="E5398" t="s">
        <v>1049</v>
      </c>
      <c r="F5398" t="str">
        <f t="shared" si="508"/>
        <v>5270</v>
      </c>
      <c r="G5398" t="s">
        <v>998</v>
      </c>
      <c r="H5398" t="s">
        <v>999</v>
      </c>
      <c r="I5398" s="91">
        <v>234</v>
      </c>
      <c r="J5398" s="91">
        <v>1387.5</v>
      </c>
      <c r="K5398" s="91">
        <v>1110</v>
      </c>
      <c r="L5398" s="91">
        <v>3643.5</v>
      </c>
      <c r="M5398" s="91">
        <v>499.85</v>
      </c>
      <c r="N5398" s="91">
        <v>-50.5</v>
      </c>
      <c r="O5398" s="91">
        <v>327.5</v>
      </c>
      <c r="P5398" s="91">
        <v>7665.16</v>
      </c>
      <c r="Q5398" s="91">
        <v>-6166.66</v>
      </c>
      <c r="R5398" s="91">
        <v>22987.9</v>
      </c>
      <c r="S5398" s="91">
        <v>16326.5</v>
      </c>
      <c r="T5398" s="91">
        <v>-30434.400000000001</v>
      </c>
      <c r="U5398" s="91">
        <f t="shared" si="509"/>
        <v>17530.349999999999</v>
      </c>
      <c r="V5398" s="82" t="str">
        <f t="shared" si="507"/>
        <v>540805270921</v>
      </c>
      <c r="W5398" s="83">
        <f>VLOOKUP(V5398,Factors!$E$6:$H$5950,4,FALSE)</f>
        <v>0.1124</v>
      </c>
      <c r="X5398" t="str">
        <f>VLOOKUP(V5398,Factors!$E$6:$F$5950,2,FALSE)</f>
        <v>3-factor</v>
      </c>
      <c r="Y5398" s="92">
        <f t="shared" si="510"/>
        <v>1970.4113399999999</v>
      </c>
      <c r="Z5398" s="92">
        <f t="shared" si="511"/>
        <v>15559.938659999998</v>
      </c>
      <c r="AA5398" s="92">
        <f t="shared" si="512"/>
        <v>17530.349999999999</v>
      </c>
    </row>
    <row r="5399" spans="1:27" x14ac:dyDescent="0.25">
      <c r="A5399" t="s">
        <v>866</v>
      </c>
      <c r="B5399" t="s">
        <v>1089</v>
      </c>
      <c r="C5399" t="s">
        <v>1090</v>
      </c>
      <c r="D5399" t="s">
        <v>1038</v>
      </c>
      <c r="E5399" t="s">
        <v>1039</v>
      </c>
      <c r="F5399" t="str">
        <f t="shared" si="508"/>
        <v>5290</v>
      </c>
      <c r="G5399" t="s">
        <v>998</v>
      </c>
      <c r="H5399" t="s">
        <v>999</v>
      </c>
      <c r="I5399" s="91">
        <v>11538</v>
      </c>
      <c r="J5399" s="91">
        <v>2738.77</v>
      </c>
      <c r="K5399" s="91">
        <v>-29423.17</v>
      </c>
      <c r="L5399" s="91">
        <v>-1865.1</v>
      </c>
      <c r="M5399" s="91">
        <v>1260.0999999999999</v>
      </c>
      <c r="N5399" s="91">
        <v>-1260.0999999999999</v>
      </c>
      <c r="O5399" s="91"/>
      <c r="P5399" s="91"/>
      <c r="Q5399" s="91"/>
      <c r="R5399" s="91"/>
      <c r="S5399" s="91">
        <v>172</v>
      </c>
      <c r="T5399" s="91">
        <v>2150</v>
      </c>
      <c r="U5399" s="91">
        <f t="shared" si="509"/>
        <v>-14689.499999999996</v>
      </c>
      <c r="V5399" s="82" t="str">
        <f t="shared" si="507"/>
        <v>540805290921</v>
      </c>
      <c r="W5399" s="83">
        <f>VLOOKUP(V5399,Factors!$E$6:$H$5950,4,FALSE)</f>
        <v>0.1</v>
      </c>
      <c r="X5399" t="str">
        <f>VLOOKUP(V5399,Factors!$E$6:$F$5950,2,FALSE)</f>
        <v>Sales Volumes</v>
      </c>
      <c r="Y5399" s="92">
        <f t="shared" si="510"/>
        <v>-1468.9499999999998</v>
      </c>
      <c r="Z5399" s="92">
        <f t="shared" si="511"/>
        <v>-13220.549999999996</v>
      </c>
      <c r="AA5399" s="92">
        <f t="shared" si="512"/>
        <v>-14689.499999999996</v>
      </c>
    </row>
    <row r="5400" spans="1:27" x14ac:dyDescent="0.25">
      <c r="A5400" t="s">
        <v>866</v>
      </c>
      <c r="B5400" t="s">
        <v>1089</v>
      </c>
      <c r="C5400" t="s">
        <v>1090</v>
      </c>
      <c r="D5400" t="s">
        <v>1082</v>
      </c>
      <c r="E5400" t="s">
        <v>1083</v>
      </c>
      <c r="F5400" t="str">
        <f t="shared" si="508"/>
        <v>5316</v>
      </c>
      <c r="G5400" t="s">
        <v>998</v>
      </c>
      <c r="H5400" t="s">
        <v>999</v>
      </c>
      <c r="I5400" s="91"/>
      <c r="J5400" s="91"/>
      <c r="K5400" s="91">
        <v>3093.75</v>
      </c>
      <c r="L5400" s="91">
        <v>0</v>
      </c>
      <c r="M5400" s="91">
        <v>1125</v>
      </c>
      <c r="N5400" s="91">
        <v>-562.5</v>
      </c>
      <c r="O5400" s="91">
        <v>0</v>
      </c>
      <c r="P5400" s="91">
        <v>0</v>
      </c>
      <c r="Q5400" s="91">
        <v>562.5</v>
      </c>
      <c r="R5400" s="91">
        <v>0</v>
      </c>
      <c r="S5400" s="91">
        <v>562.5</v>
      </c>
      <c r="T5400" s="91"/>
      <c r="U5400" s="91">
        <f t="shared" si="509"/>
        <v>4781.25</v>
      </c>
      <c r="V5400" s="82" t="str">
        <f t="shared" si="507"/>
        <v>540805316921</v>
      </c>
      <c r="W5400" s="83">
        <f>VLOOKUP(V5400,Factors!$E$6:$H$5950,4,FALSE)</f>
        <v>0.1</v>
      </c>
      <c r="X5400" t="str">
        <f>VLOOKUP(V5400,Factors!$E$6:$F$5950,2,FALSE)</f>
        <v>Sales Volumes</v>
      </c>
      <c r="Y5400" s="92">
        <f t="shared" si="510"/>
        <v>478.125</v>
      </c>
      <c r="Z5400" s="92">
        <f t="shared" si="511"/>
        <v>4303.125</v>
      </c>
      <c r="AA5400" s="92">
        <f t="shared" si="512"/>
        <v>4781.25</v>
      </c>
    </row>
    <row r="5401" spans="1:27" x14ac:dyDescent="0.25">
      <c r="A5401" t="s">
        <v>866</v>
      </c>
      <c r="B5401" t="s">
        <v>1089</v>
      </c>
      <c r="C5401" t="s">
        <v>1090</v>
      </c>
      <c r="D5401" t="s">
        <v>1091</v>
      </c>
      <c r="E5401" t="s">
        <v>1092</v>
      </c>
      <c r="F5401" t="str">
        <f t="shared" si="508"/>
        <v>5346</v>
      </c>
      <c r="G5401" t="s">
        <v>998</v>
      </c>
      <c r="H5401" t="s">
        <v>999</v>
      </c>
      <c r="I5401" s="91">
        <v>295.7</v>
      </c>
      <c r="J5401" s="91">
        <v>5157.8999999999996</v>
      </c>
      <c r="K5401" s="91">
        <v>47538.52</v>
      </c>
      <c r="L5401" s="91">
        <v>-10256.290000000001</v>
      </c>
      <c r="M5401" s="91">
        <v>24808.1</v>
      </c>
      <c r="N5401" s="91">
        <v>16299.95</v>
      </c>
      <c r="O5401" s="91">
        <v>7239</v>
      </c>
      <c r="P5401" s="91">
        <v>19382.13</v>
      </c>
      <c r="Q5401" s="91">
        <v>6192.57</v>
      </c>
      <c r="R5401" s="91">
        <v>23696.5</v>
      </c>
      <c r="S5401" s="91">
        <v>-15269.42</v>
      </c>
      <c r="T5401" s="91">
        <v>73911.86</v>
      </c>
      <c r="U5401" s="91">
        <f t="shared" si="509"/>
        <v>198996.52</v>
      </c>
      <c r="V5401" s="82" t="str">
        <f t="shared" si="507"/>
        <v>540805346921</v>
      </c>
      <c r="W5401" s="83">
        <f>VLOOKUP(V5401,Factors!$E$6:$H$5950,4,FALSE)</f>
        <v>0.1124</v>
      </c>
      <c r="X5401" t="str">
        <f>VLOOKUP(V5401,Factors!$E$6:$F$5950,2,FALSE)</f>
        <v>3-factor</v>
      </c>
      <c r="Y5401" s="92">
        <f t="shared" si="510"/>
        <v>22367.208847999998</v>
      </c>
      <c r="Z5401" s="92">
        <f t="shared" si="511"/>
        <v>176629.31115199998</v>
      </c>
      <c r="AA5401" s="92">
        <f t="shared" si="512"/>
        <v>198996.52</v>
      </c>
    </row>
    <row r="5402" spans="1:27" x14ac:dyDescent="0.25">
      <c r="A5402" t="s">
        <v>866</v>
      </c>
      <c r="B5402" t="s">
        <v>1093</v>
      </c>
      <c r="C5402" t="s">
        <v>1094</v>
      </c>
      <c r="D5402" t="s">
        <v>869</v>
      </c>
      <c r="E5402" t="s">
        <v>870</v>
      </c>
      <c r="F5402" t="str">
        <f t="shared" si="508"/>
        <v>2966</v>
      </c>
      <c r="G5402" t="s">
        <v>412</v>
      </c>
      <c r="H5402" t="s">
        <v>413</v>
      </c>
      <c r="I5402" s="91"/>
      <c r="J5402" s="91"/>
      <c r="K5402" s="91"/>
      <c r="L5402" s="91">
        <v>15000</v>
      </c>
      <c r="M5402" s="91">
        <v>-7801</v>
      </c>
      <c r="N5402" s="91"/>
      <c r="O5402" s="91"/>
      <c r="P5402" s="91"/>
      <c r="Q5402" s="91"/>
      <c r="R5402" s="91">
        <v>2000</v>
      </c>
      <c r="S5402" s="91">
        <v>2787</v>
      </c>
      <c r="T5402" s="91">
        <v>6680</v>
      </c>
      <c r="U5402" s="91">
        <f t="shared" si="509"/>
        <v>18666</v>
      </c>
      <c r="V5402" s="82" t="str">
        <f t="shared" si="507"/>
        <v>540902966921</v>
      </c>
      <c r="W5402" s="83">
        <f>VLOOKUP(V5402,Factors!$E$6:$H$5950,4,FALSE)</f>
        <v>0.1124</v>
      </c>
      <c r="X5402" t="str">
        <f>VLOOKUP(V5402,Factors!$E$6:$F$5950,2,FALSE)</f>
        <v>3-FACTOR</v>
      </c>
      <c r="Y5402" s="92">
        <f t="shared" si="510"/>
        <v>2098.0583999999999</v>
      </c>
      <c r="Z5402" s="92">
        <f t="shared" si="511"/>
        <v>16567.941599999998</v>
      </c>
      <c r="AA5402" s="92">
        <f t="shared" si="512"/>
        <v>18666</v>
      </c>
    </row>
    <row r="5403" spans="1:27" x14ac:dyDescent="0.25">
      <c r="A5403" t="s">
        <v>866</v>
      </c>
      <c r="B5403" t="s">
        <v>1093</v>
      </c>
      <c r="C5403" t="s">
        <v>1094</v>
      </c>
      <c r="D5403" t="s">
        <v>869</v>
      </c>
      <c r="E5403" t="s">
        <v>870</v>
      </c>
      <c r="F5403" t="str">
        <f t="shared" si="508"/>
        <v>2966</v>
      </c>
      <c r="G5403" t="s">
        <v>998</v>
      </c>
      <c r="H5403" t="s">
        <v>999</v>
      </c>
      <c r="I5403" s="91">
        <v>25538.5</v>
      </c>
      <c r="J5403" s="91">
        <v>54638</v>
      </c>
      <c r="K5403" s="91">
        <v>57626.12</v>
      </c>
      <c r="L5403" s="91">
        <v>-8153.03</v>
      </c>
      <c r="M5403" s="91">
        <v>2274</v>
      </c>
      <c r="N5403" s="91">
        <v>3697.5</v>
      </c>
      <c r="O5403" s="91">
        <v>16079</v>
      </c>
      <c r="P5403" s="91">
        <v>137035.35999999999</v>
      </c>
      <c r="Q5403" s="91">
        <v>83906.28</v>
      </c>
      <c r="R5403" s="91">
        <v>52210.78</v>
      </c>
      <c r="S5403" s="91">
        <v>272.5</v>
      </c>
      <c r="T5403" s="91">
        <v>-12519.5</v>
      </c>
      <c r="U5403" s="91">
        <f t="shared" si="509"/>
        <v>412605.51</v>
      </c>
      <c r="V5403" s="82" t="str">
        <f t="shared" si="507"/>
        <v>540902966921</v>
      </c>
      <c r="W5403" s="83">
        <f>VLOOKUP(V5403,Factors!$E$6:$H$5950,4,FALSE)</f>
        <v>0.1124</v>
      </c>
      <c r="X5403" t="str">
        <f>VLOOKUP(V5403,Factors!$E$6:$F$5950,2,FALSE)</f>
        <v>3-FACTOR</v>
      </c>
      <c r="Y5403" s="92">
        <f t="shared" si="510"/>
        <v>46376.859324000005</v>
      </c>
      <c r="Z5403" s="92">
        <f t="shared" si="511"/>
        <v>366228.65067599999</v>
      </c>
      <c r="AA5403" s="92">
        <f t="shared" si="512"/>
        <v>412605.51</v>
      </c>
    </row>
    <row r="5404" spans="1:27" x14ac:dyDescent="0.25">
      <c r="A5404" t="s">
        <v>866</v>
      </c>
      <c r="B5404" t="s">
        <v>1095</v>
      </c>
      <c r="C5404" t="s">
        <v>1096</v>
      </c>
      <c r="D5404" t="s">
        <v>869</v>
      </c>
      <c r="E5404" t="s">
        <v>870</v>
      </c>
      <c r="F5404" t="str">
        <f t="shared" si="508"/>
        <v>2966</v>
      </c>
      <c r="G5404" t="s">
        <v>998</v>
      </c>
      <c r="H5404" t="s">
        <v>999</v>
      </c>
      <c r="I5404" s="91">
        <v>43522</v>
      </c>
      <c r="J5404" s="91">
        <v>18411.21</v>
      </c>
      <c r="K5404" s="91">
        <v>62979.5</v>
      </c>
      <c r="L5404" s="91">
        <v>34848.25</v>
      </c>
      <c r="M5404" s="91">
        <v>22374.92</v>
      </c>
      <c r="N5404" s="91">
        <v>37863.58</v>
      </c>
      <c r="O5404" s="91">
        <v>16835.38</v>
      </c>
      <c r="P5404" s="91">
        <v>128191.25</v>
      </c>
      <c r="Q5404" s="91">
        <v>137831.87</v>
      </c>
      <c r="R5404" s="91">
        <v>22118.5</v>
      </c>
      <c r="S5404" s="91">
        <v>173823.03</v>
      </c>
      <c r="T5404" s="91">
        <v>-132606.06</v>
      </c>
      <c r="U5404" s="91">
        <f t="shared" si="509"/>
        <v>566193.42999999993</v>
      </c>
      <c r="V5404" s="82" t="str">
        <f t="shared" si="507"/>
        <v>541002966921</v>
      </c>
      <c r="W5404" s="83">
        <f>VLOOKUP(V5404,Factors!$E$6:$H$5950,4,FALSE)</f>
        <v>0.1124</v>
      </c>
      <c r="X5404" t="str">
        <f>VLOOKUP(V5404,Factors!$E$6:$F$5950,2,FALSE)</f>
        <v>3-FACTOR</v>
      </c>
      <c r="Y5404" s="92">
        <f t="shared" si="510"/>
        <v>63640.141531999994</v>
      </c>
      <c r="Z5404" s="92">
        <f t="shared" si="511"/>
        <v>502553.28846799996</v>
      </c>
      <c r="AA5404" s="92">
        <f t="shared" si="512"/>
        <v>566193.42999999993</v>
      </c>
    </row>
    <row r="5405" spans="1:27" x14ac:dyDescent="0.25">
      <c r="A5405" t="s">
        <v>866</v>
      </c>
      <c r="B5405" t="s">
        <v>1095</v>
      </c>
      <c r="C5405" t="s">
        <v>1096</v>
      </c>
      <c r="D5405" t="s">
        <v>1040</v>
      </c>
      <c r="E5405" t="s">
        <v>1041</v>
      </c>
      <c r="F5405" t="str">
        <f t="shared" si="508"/>
        <v>5295</v>
      </c>
      <c r="G5405" t="s">
        <v>998</v>
      </c>
      <c r="H5405" t="s">
        <v>999</v>
      </c>
      <c r="I5405" s="91"/>
      <c r="J5405" s="91"/>
      <c r="K5405" s="91"/>
      <c r="L5405" s="91"/>
      <c r="M5405" s="91"/>
      <c r="N5405" s="91"/>
      <c r="O5405" s="91"/>
      <c r="P5405" s="91"/>
      <c r="Q5405" s="91"/>
      <c r="R5405" s="91"/>
      <c r="S5405" s="91">
        <v>406.22</v>
      </c>
      <c r="T5405" s="91"/>
      <c r="U5405" s="91">
        <f t="shared" si="509"/>
        <v>406.22</v>
      </c>
      <c r="V5405" s="82" t="str">
        <f t="shared" si="507"/>
        <v>541005295921</v>
      </c>
      <c r="W5405" s="83">
        <f>VLOOKUP(V5405,Factors!$E$6:$H$5950,4,FALSE)</f>
        <v>0.1124</v>
      </c>
      <c r="X5405" t="str">
        <f>VLOOKUP(V5405,Factors!$E$6:$F$5950,2,FALSE)</f>
        <v>3-Factor</v>
      </c>
      <c r="Y5405" s="92">
        <f t="shared" si="510"/>
        <v>45.659128000000003</v>
      </c>
      <c r="Z5405" s="92">
        <f t="shared" si="511"/>
        <v>360.56087200000002</v>
      </c>
      <c r="AA5405" s="92">
        <f t="shared" si="512"/>
        <v>406.22</v>
      </c>
    </row>
    <row r="5406" spans="1:27" x14ac:dyDescent="0.25">
      <c r="A5406" t="s">
        <v>866</v>
      </c>
      <c r="B5406" t="s">
        <v>791</v>
      </c>
      <c r="C5406" t="s">
        <v>792</v>
      </c>
      <c r="D5406" t="s">
        <v>867</v>
      </c>
      <c r="E5406" t="s">
        <v>868</v>
      </c>
      <c r="F5406" t="str">
        <f t="shared" si="508"/>
        <v>1505</v>
      </c>
      <c r="G5406" t="s">
        <v>110</v>
      </c>
      <c r="H5406" t="s">
        <v>111</v>
      </c>
      <c r="I5406" s="91">
        <v>23337.13</v>
      </c>
      <c r="J5406" s="91">
        <v>26273.29</v>
      </c>
      <c r="K5406" s="91">
        <v>26460.81</v>
      </c>
      <c r="L5406" s="91">
        <v>30234.76</v>
      </c>
      <c r="M5406" s="91">
        <v>24813.65</v>
      </c>
      <c r="N5406" s="91">
        <v>29389.84</v>
      </c>
      <c r="O5406" s="91">
        <v>21794.62</v>
      </c>
      <c r="P5406" s="91">
        <v>26736.3</v>
      </c>
      <c r="Q5406" s="91">
        <v>25724.48</v>
      </c>
      <c r="R5406" s="91">
        <v>29812.3</v>
      </c>
      <c r="S5406" s="91">
        <v>26641.22</v>
      </c>
      <c r="T5406" s="91">
        <v>25655.43</v>
      </c>
      <c r="U5406" s="91">
        <f t="shared" si="509"/>
        <v>316873.83</v>
      </c>
      <c r="V5406" s="82" t="str">
        <f t="shared" si="507"/>
        <v>550101505921</v>
      </c>
      <c r="W5406" s="83">
        <f>VLOOKUP(V5406,Factors!$E$6:$H$5950,4,FALSE)</f>
        <v>0.1124</v>
      </c>
      <c r="X5406" t="str">
        <f>VLOOKUP(V5406,Factors!$E$6:$F$5950,2,FALSE)</f>
        <v>3-factor</v>
      </c>
      <c r="Y5406" s="92">
        <f t="shared" si="510"/>
        <v>35616.618492000001</v>
      </c>
      <c r="Z5406" s="92">
        <f t="shared" si="511"/>
        <v>281257.21150800004</v>
      </c>
      <c r="AA5406" s="92">
        <f t="shared" si="512"/>
        <v>316873.83</v>
      </c>
    </row>
    <row r="5407" spans="1:27" x14ac:dyDescent="0.25">
      <c r="A5407" t="s">
        <v>866</v>
      </c>
      <c r="B5407" t="s">
        <v>791</v>
      </c>
      <c r="C5407" t="s">
        <v>792</v>
      </c>
      <c r="D5407" t="s">
        <v>867</v>
      </c>
      <c r="E5407" t="s">
        <v>868</v>
      </c>
      <c r="F5407" t="str">
        <f t="shared" si="508"/>
        <v>1505</v>
      </c>
      <c r="G5407" t="s">
        <v>501</v>
      </c>
      <c r="H5407" t="s">
        <v>502</v>
      </c>
      <c r="I5407" s="91"/>
      <c r="J5407" s="91"/>
      <c r="K5407" s="91"/>
      <c r="L5407" s="91"/>
      <c r="M5407" s="91"/>
      <c r="N5407" s="91"/>
      <c r="O5407" s="91">
        <v>706.26</v>
      </c>
      <c r="P5407" s="91">
        <v>2594.1</v>
      </c>
      <c r="Q5407" s="91">
        <v>2237.98</v>
      </c>
      <c r="R5407" s="91">
        <v>2614.94</v>
      </c>
      <c r="S5407" s="91">
        <v>1971.27</v>
      </c>
      <c r="T5407" s="91">
        <v>2254.37</v>
      </c>
      <c r="U5407" s="91">
        <f t="shared" si="509"/>
        <v>12378.920000000002</v>
      </c>
      <c r="V5407" s="82" t="str">
        <f t="shared" si="507"/>
        <v>550101505921</v>
      </c>
      <c r="W5407" s="83">
        <f>VLOOKUP(V5407,Factors!$E$6:$H$5950,4,FALSE)</f>
        <v>0.1124</v>
      </c>
      <c r="X5407" t="str">
        <f>VLOOKUP(V5407,Factors!$E$6:$F$5950,2,FALSE)</f>
        <v>3-factor</v>
      </c>
      <c r="Y5407" s="92">
        <f t="shared" si="510"/>
        <v>1391.3906080000002</v>
      </c>
      <c r="Z5407" s="92">
        <f t="shared" si="511"/>
        <v>10987.529392000002</v>
      </c>
      <c r="AA5407" s="92">
        <f t="shared" si="512"/>
        <v>12378.920000000002</v>
      </c>
    </row>
    <row r="5408" spans="1:27" x14ac:dyDescent="0.25">
      <c r="A5408" t="s">
        <v>866</v>
      </c>
      <c r="B5408" t="s">
        <v>791</v>
      </c>
      <c r="C5408" t="s">
        <v>792</v>
      </c>
      <c r="D5408" t="s">
        <v>867</v>
      </c>
      <c r="E5408" t="s">
        <v>868</v>
      </c>
      <c r="F5408" t="str">
        <f t="shared" si="508"/>
        <v>1505</v>
      </c>
      <c r="G5408" t="s">
        <v>88</v>
      </c>
      <c r="H5408" t="s">
        <v>89</v>
      </c>
      <c r="I5408" s="91">
        <v>3866.95</v>
      </c>
      <c r="J5408" s="91">
        <v>3866.91</v>
      </c>
      <c r="K5408" s="91">
        <v>4016.42</v>
      </c>
      <c r="L5408" s="91">
        <v>4072.62</v>
      </c>
      <c r="M5408" s="91">
        <v>4072.63</v>
      </c>
      <c r="N5408" s="91">
        <v>4072.63</v>
      </c>
      <c r="O5408" s="91">
        <v>4167.76</v>
      </c>
      <c r="P5408" s="91">
        <v>4422.1899999999996</v>
      </c>
      <c r="Q5408" s="91">
        <v>4388.58</v>
      </c>
      <c r="R5408" s="91">
        <v>4424.78</v>
      </c>
      <c r="S5408" s="91">
        <v>4414.45</v>
      </c>
      <c r="T5408" s="91">
        <v>4407.33</v>
      </c>
      <c r="U5408" s="91">
        <f t="shared" si="509"/>
        <v>50193.249999999993</v>
      </c>
      <c r="V5408" s="82" t="str">
        <f t="shared" si="507"/>
        <v>550101505921</v>
      </c>
      <c r="W5408" s="83">
        <f>VLOOKUP(V5408,Factors!$E$6:$H$5950,4,FALSE)</f>
        <v>0.1124</v>
      </c>
      <c r="X5408" t="str">
        <f>VLOOKUP(V5408,Factors!$E$6:$F$5950,2,FALSE)</f>
        <v>3-factor</v>
      </c>
      <c r="Y5408" s="92">
        <f t="shared" si="510"/>
        <v>5641.7212999999992</v>
      </c>
      <c r="Z5408" s="92">
        <f t="shared" si="511"/>
        <v>44551.528699999995</v>
      </c>
      <c r="AA5408" s="92">
        <f t="shared" si="512"/>
        <v>50193.249999999993</v>
      </c>
    </row>
    <row r="5409" spans="1:27" x14ac:dyDescent="0.25">
      <c r="A5409" t="s">
        <v>866</v>
      </c>
      <c r="B5409" t="s">
        <v>791</v>
      </c>
      <c r="C5409" t="s">
        <v>792</v>
      </c>
      <c r="D5409" t="s">
        <v>867</v>
      </c>
      <c r="E5409" t="s">
        <v>868</v>
      </c>
      <c r="F5409" t="str">
        <f t="shared" si="508"/>
        <v>1505</v>
      </c>
      <c r="G5409" t="s">
        <v>90</v>
      </c>
      <c r="H5409" t="s">
        <v>91</v>
      </c>
      <c r="I5409" s="91">
        <v>15022.7</v>
      </c>
      <c r="J5409" s="91">
        <v>15022.7</v>
      </c>
      <c r="K5409" s="91">
        <v>15603.58</v>
      </c>
      <c r="L5409" s="91">
        <v>15821.86</v>
      </c>
      <c r="M5409" s="91">
        <v>15821.85</v>
      </c>
      <c r="N5409" s="91">
        <v>15821.85</v>
      </c>
      <c r="O5409" s="91">
        <v>16191.45</v>
      </c>
      <c r="P5409" s="91">
        <v>17179.419999999998</v>
      </c>
      <c r="Q5409" s="91">
        <v>17049.72</v>
      </c>
      <c r="R5409" s="91">
        <v>17190.169999999998</v>
      </c>
      <c r="S5409" s="91">
        <v>17149.740000000002</v>
      </c>
      <c r="T5409" s="91">
        <v>17122.330000000002</v>
      </c>
      <c r="U5409" s="91">
        <f t="shared" si="509"/>
        <v>194997.37</v>
      </c>
      <c r="V5409" s="82" t="str">
        <f t="shared" si="507"/>
        <v>550101505921</v>
      </c>
      <c r="W5409" s="83">
        <f>VLOOKUP(V5409,Factors!$E$6:$H$5950,4,FALSE)</f>
        <v>0.1124</v>
      </c>
      <c r="X5409" t="str">
        <f>VLOOKUP(V5409,Factors!$E$6:$F$5950,2,FALSE)</f>
        <v>3-factor</v>
      </c>
      <c r="Y5409" s="92">
        <f t="shared" si="510"/>
        <v>21917.704387999998</v>
      </c>
      <c r="Z5409" s="92">
        <f t="shared" si="511"/>
        <v>173079.66561199998</v>
      </c>
      <c r="AA5409" s="92">
        <f t="shared" si="512"/>
        <v>194997.37</v>
      </c>
    </row>
    <row r="5410" spans="1:27" x14ac:dyDescent="0.25">
      <c r="A5410" t="s">
        <v>866</v>
      </c>
      <c r="B5410" t="s">
        <v>791</v>
      </c>
      <c r="C5410" t="s">
        <v>792</v>
      </c>
      <c r="D5410" t="s">
        <v>867</v>
      </c>
      <c r="E5410" t="s">
        <v>868</v>
      </c>
      <c r="F5410" t="str">
        <f t="shared" si="508"/>
        <v>1505</v>
      </c>
      <c r="G5410" t="s">
        <v>118</v>
      </c>
      <c r="H5410" t="s">
        <v>119</v>
      </c>
      <c r="I5410" s="91">
        <v>279</v>
      </c>
      <c r="J5410" s="91">
        <v>1495</v>
      </c>
      <c r="K5410" s="91">
        <v>1054</v>
      </c>
      <c r="L5410" s="91">
        <v>274.93</v>
      </c>
      <c r="M5410" s="91">
        <v>349</v>
      </c>
      <c r="N5410" s="91">
        <v>6.27</v>
      </c>
      <c r="O5410" s="91"/>
      <c r="P5410" s="91">
        <v>310.27</v>
      </c>
      <c r="Q5410" s="91">
        <v>384</v>
      </c>
      <c r="R5410" s="91"/>
      <c r="S5410" s="91">
        <v>825</v>
      </c>
      <c r="T5410" s="91"/>
      <c r="U5410" s="91">
        <f t="shared" si="509"/>
        <v>4977.4699999999993</v>
      </c>
      <c r="V5410" s="82" t="str">
        <f t="shared" si="507"/>
        <v>550101505921</v>
      </c>
      <c r="W5410" s="83">
        <f>VLOOKUP(V5410,Factors!$E$6:$H$5950,4,FALSE)</f>
        <v>0.1124</v>
      </c>
      <c r="X5410" t="str">
        <f>VLOOKUP(V5410,Factors!$E$6:$F$5950,2,FALSE)</f>
        <v>3-factor</v>
      </c>
      <c r="Y5410" s="92">
        <f t="shared" si="510"/>
        <v>559.46762799999988</v>
      </c>
      <c r="Z5410" s="92">
        <f t="shared" si="511"/>
        <v>4418.002371999999</v>
      </c>
      <c r="AA5410" s="92">
        <f t="shared" si="512"/>
        <v>4977.4699999999993</v>
      </c>
    </row>
    <row r="5411" spans="1:27" x14ac:dyDescent="0.25">
      <c r="A5411" t="s">
        <v>866</v>
      </c>
      <c r="B5411" t="s">
        <v>791</v>
      </c>
      <c r="C5411" t="s">
        <v>792</v>
      </c>
      <c r="D5411" t="s">
        <v>867</v>
      </c>
      <c r="E5411" t="s">
        <v>868</v>
      </c>
      <c r="F5411" t="str">
        <f t="shared" si="508"/>
        <v>1505</v>
      </c>
      <c r="G5411" t="s">
        <v>61</v>
      </c>
      <c r="H5411" t="s">
        <v>62</v>
      </c>
      <c r="I5411" s="91"/>
      <c r="J5411" s="91"/>
      <c r="K5411" s="91"/>
      <c r="L5411" s="91"/>
      <c r="M5411" s="91">
        <v>138.94999999999999</v>
      </c>
      <c r="N5411" s="91"/>
      <c r="O5411" s="91"/>
      <c r="P5411" s="91"/>
      <c r="Q5411" s="91"/>
      <c r="R5411" s="91"/>
      <c r="S5411" s="91"/>
      <c r="T5411" s="91"/>
      <c r="U5411" s="91">
        <f t="shared" si="509"/>
        <v>138.94999999999999</v>
      </c>
      <c r="V5411" s="82" t="str">
        <f t="shared" si="507"/>
        <v>550101505921</v>
      </c>
      <c r="W5411" s="83">
        <f>VLOOKUP(V5411,Factors!$E$6:$H$5950,4,FALSE)</f>
        <v>0.1124</v>
      </c>
      <c r="X5411" t="str">
        <f>VLOOKUP(V5411,Factors!$E$6:$F$5950,2,FALSE)</f>
        <v>3-factor</v>
      </c>
      <c r="Y5411" s="92">
        <f t="shared" si="510"/>
        <v>15.617979999999999</v>
      </c>
      <c r="Z5411" s="92">
        <f t="shared" si="511"/>
        <v>123.33201999999999</v>
      </c>
      <c r="AA5411" s="92">
        <f t="shared" si="512"/>
        <v>138.94999999999999</v>
      </c>
    </row>
    <row r="5412" spans="1:27" x14ac:dyDescent="0.25">
      <c r="A5412" t="s">
        <v>866</v>
      </c>
      <c r="B5412" t="s">
        <v>791</v>
      </c>
      <c r="C5412" t="s">
        <v>792</v>
      </c>
      <c r="D5412" t="s">
        <v>867</v>
      </c>
      <c r="E5412" t="s">
        <v>868</v>
      </c>
      <c r="F5412" t="str">
        <f t="shared" si="508"/>
        <v>1505</v>
      </c>
      <c r="G5412" t="s">
        <v>120</v>
      </c>
      <c r="H5412" t="s">
        <v>121</v>
      </c>
      <c r="I5412" s="91"/>
      <c r="J5412" s="91"/>
      <c r="K5412" s="91"/>
      <c r="L5412" s="91"/>
      <c r="M5412" s="91">
        <v>312.83999999999997</v>
      </c>
      <c r="N5412" s="91">
        <v>169.7</v>
      </c>
      <c r="O5412" s="91"/>
      <c r="P5412" s="91"/>
      <c r="Q5412" s="91">
        <v>107.37</v>
      </c>
      <c r="R5412" s="91"/>
      <c r="S5412" s="91">
        <v>107.09</v>
      </c>
      <c r="T5412" s="91"/>
      <c r="U5412" s="91">
        <f t="shared" si="509"/>
        <v>697</v>
      </c>
      <c r="V5412" s="82" t="str">
        <f t="shared" si="507"/>
        <v>550101505921</v>
      </c>
      <c r="W5412" s="83">
        <f>VLOOKUP(V5412,Factors!$E$6:$H$5950,4,FALSE)</f>
        <v>0.1124</v>
      </c>
      <c r="X5412" t="str">
        <f>VLOOKUP(V5412,Factors!$E$6:$F$5950,2,FALSE)</f>
        <v>3-factor</v>
      </c>
      <c r="Y5412" s="92">
        <f t="shared" si="510"/>
        <v>78.342799999999997</v>
      </c>
      <c r="Z5412" s="92">
        <f t="shared" si="511"/>
        <v>618.65719999999999</v>
      </c>
      <c r="AA5412" s="92">
        <f t="shared" si="512"/>
        <v>697</v>
      </c>
    </row>
    <row r="5413" spans="1:27" x14ac:dyDescent="0.25">
      <c r="A5413" t="s">
        <v>866</v>
      </c>
      <c r="B5413" t="s">
        <v>791</v>
      </c>
      <c r="C5413" t="s">
        <v>792</v>
      </c>
      <c r="D5413" t="s">
        <v>867</v>
      </c>
      <c r="E5413" t="s">
        <v>868</v>
      </c>
      <c r="F5413" t="str">
        <f t="shared" si="508"/>
        <v>1505</v>
      </c>
      <c r="G5413" t="s">
        <v>94</v>
      </c>
      <c r="H5413" t="s">
        <v>95</v>
      </c>
      <c r="I5413" s="91"/>
      <c r="J5413" s="91">
        <v>6.57</v>
      </c>
      <c r="K5413" s="91"/>
      <c r="L5413" s="91">
        <v>3</v>
      </c>
      <c r="M5413" s="91">
        <v>25.55</v>
      </c>
      <c r="N5413" s="91"/>
      <c r="O5413" s="91"/>
      <c r="P5413" s="91">
        <v>62</v>
      </c>
      <c r="Q5413" s="91"/>
      <c r="R5413" s="91"/>
      <c r="S5413" s="91"/>
      <c r="T5413" s="91"/>
      <c r="U5413" s="91">
        <f t="shared" si="509"/>
        <v>97.12</v>
      </c>
      <c r="V5413" s="82" t="str">
        <f t="shared" si="507"/>
        <v>550101505921</v>
      </c>
      <c r="W5413" s="83">
        <f>VLOOKUP(V5413,Factors!$E$6:$H$5950,4,FALSE)</f>
        <v>0.1124</v>
      </c>
      <c r="X5413" t="str">
        <f>VLOOKUP(V5413,Factors!$E$6:$F$5950,2,FALSE)</f>
        <v>3-factor</v>
      </c>
      <c r="Y5413" s="92">
        <f t="shared" si="510"/>
        <v>10.916288</v>
      </c>
      <c r="Z5413" s="92">
        <f t="shared" si="511"/>
        <v>86.20371200000001</v>
      </c>
      <c r="AA5413" s="92">
        <f t="shared" si="512"/>
        <v>97.12</v>
      </c>
    </row>
    <row r="5414" spans="1:27" x14ac:dyDescent="0.25">
      <c r="A5414" t="s">
        <v>866</v>
      </c>
      <c r="B5414" t="s">
        <v>791</v>
      </c>
      <c r="C5414" t="s">
        <v>792</v>
      </c>
      <c r="D5414" t="s">
        <v>867</v>
      </c>
      <c r="E5414" t="s">
        <v>868</v>
      </c>
      <c r="F5414" t="str">
        <f t="shared" si="508"/>
        <v>1505</v>
      </c>
      <c r="G5414" t="s">
        <v>84</v>
      </c>
      <c r="H5414" t="s">
        <v>85</v>
      </c>
      <c r="I5414" s="91"/>
      <c r="J5414" s="91"/>
      <c r="K5414" s="91"/>
      <c r="L5414" s="91"/>
      <c r="M5414" s="91"/>
      <c r="N5414" s="91"/>
      <c r="O5414" s="91"/>
      <c r="P5414" s="91">
        <v>0</v>
      </c>
      <c r="Q5414" s="91"/>
      <c r="R5414" s="91"/>
      <c r="S5414" s="91"/>
      <c r="T5414" s="91"/>
      <c r="U5414" s="91">
        <f t="shared" si="509"/>
        <v>0</v>
      </c>
      <c r="V5414" s="82" t="str">
        <f t="shared" si="507"/>
        <v>550101505921</v>
      </c>
      <c r="W5414" s="83">
        <f>VLOOKUP(V5414,Factors!$E$6:$H$5950,4,FALSE)</f>
        <v>0.1124</v>
      </c>
      <c r="X5414" t="str">
        <f>VLOOKUP(V5414,Factors!$E$6:$F$5950,2,FALSE)</f>
        <v>3-factor</v>
      </c>
      <c r="Y5414" s="92">
        <f t="shared" si="510"/>
        <v>0</v>
      </c>
      <c r="Z5414" s="92">
        <f t="shared" si="511"/>
        <v>0</v>
      </c>
      <c r="AA5414" s="92">
        <f t="shared" si="512"/>
        <v>0</v>
      </c>
    </row>
    <row r="5415" spans="1:27" x14ac:dyDescent="0.25">
      <c r="A5415" t="s">
        <v>866</v>
      </c>
      <c r="B5415" t="s">
        <v>791</v>
      </c>
      <c r="C5415" t="s">
        <v>792</v>
      </c>
      <c r="D5415" t="s">
        <v>867</v>
      </c>
      <c r="E5415" t="s">
        <v>868</v>
      </c>
      <c r="F5415" t="str">
        <f t="shared" si="508"/>
        <v>1505</v>
      </c>
      <c r="G5415" t="s">
        <v>122</v>
      </c>
      <c r="H5415" t="s">
        <v>123</v>
      </c>
      <c r="I5415" s="91">
        <v>16000</v>
      </c>
      <c r="J5415" s="91"/>
      <c r="K5415" s="91"/>
      <c r="L5415" s="91"/>
      <c r="M5415" s="91"/>
      <c r="N5415" s="91"/>
      <c r="O5415" s="91">
        <v>400</v>
      </c>
      <c r="P5415" s="91"/>
      <c r="Q5415" s="91"/>
      <c r="R5415" s="91">
        <v>-400</v>
      </c>
      <c r="S5415" s="91">
        <v>1500</v>
      </c>
      <c r="T5415" s="91"/>
      <c r="U5415" s="91">
        <f t="shared" si="509"/>
        <v>17500</v>
      </c>
      <c r="V5415" s="82" t="str">
        <f t="shared" si="507"/>
        <v>550101505921</v>
      </c>
      <c r="W5415" s="83">
        <f>VLOOKUP(V5415,Factors!$E$6:$H$5950,4,FALSE)</f>
        <v>0.1124</v>
      </c>
      <c r="X5415" t="str">
        <f>VLOOKUP(V5415,Factors!$E$6:$F$5950,2,FALSE)</f>
        <v>3-factor</v>
      </c>
      <c r="Y5415" s="92">
        <f t="shared" si="510"/>
        <v>1967</v>
      </c>
      <c r="Z5415" s="92">
        <f t="shared" si="511"/>
        <v>15533</v>
      </c>
      <c r="AA5415" s="92">
        <f t="shared" si="512"/>
        <v>17500</v>
      </c>
    </row>
    <row r="5416" spans="1:27" x14ac:dyDescent="0.25">
      <c r="A5416" t="s">
        <v>866</v>
      </c>
      <c r="B5416" t="s">
        <v>791</v>
      </c>
      <c r="C5416" t="s">
        <v>792</v>
      </c>
      <c r="D5416" t="s">
        <v>867</v>
      </c>
      <c r="E5416" t="s">
        <v>868</v>
      </c>
      <c r="F5416" t="str">
        <f t="shared" si="508"/>
        <v>1505</v>
      </c>
      <c r="G5416" t="s">
        <v>44</v>
      </c>
      <c r="H5416" t="s">
        <v>45</v>
      </c>
      <c r="I5416" s="91"/>
      <c r="J5416" s="91"/>
      <c r="K5416" s="91">
        <v>310.98</v>
      </c>
      <c r="L5416" s="91"/>
      <c r="M5416" s="91"/>
      <c r="N5416" s="91"/>
      <c r="O5416" s="91"/>
      <c r="P5416" s="91"/>
      <c r="Q5416" s="91"/>
      <c r="R5416" s="91"/>
      <c r="S5416" s="91"/>
      <c r="T5416" s="91">
        <v>216</v>
      </c>
      <c r="U5416" s="91">
        <f t="shared" si="509"/>
        <v>526.98</v>
      </c>
      <c r="V5416" s="82" t="str">
        <f t="shared" si="507"/>
        <v>550101505921</v>
      </c>
      <c r="W5416" s="83">
        <f>VLOOKUP(V5416,Factors!$E$6:$H$5950,4,FALSE)</f>
        <v>0.1124</v>
      </c>
      <c r="X5416" t="str">
        <f>VLOOKUP(V5416,Factors!$E$6:$F$5950,2,FALSE)</f>
        <v>3-factor</v>
      </c>
      <c r="Y5416" s="92">
        <f t="shared" si="510"/>
        <v>59.232552000000005</v>
      </c>
      <c r="Z5416" s="92">
        <f t="shared" si="511"/>
        <v>467.74744800000002</v>
      </c>
      <c r="AA5416" s="92">
        <f t="shared" si="512"/>
        <v>526.98</v>
      </c>
    </row>
    <row r="5417" spans="1:27" x14ac:dyDescent="0.25">
      <c r="A5417" t="s">
        <v>866</v>
      </c>
      <c r="B5417" t="s">
        <v>791</v>
      </c>
      <c r="C5417" t="s">
        <v>792</v>
      </c>
      <c r="D5417" t="s">
        <v>867</v>
      </c>
      <c r="E5417" t="s">
        <v>868</v>
      </c>
      <c r="F5417" t="str">
        <f t="shared" si="508"/>
        <v>1505</v>
      </c>
      <c r="G5417" t="s">
        <v>128</v>
      </c>
      <c r="H5417" t="s">
        <v>129</v>
      </c>
      <c r="I5417" s="91">
        <v>0</v>
      </c>
      <c r="J5417" s="91"/>
      <c r="K5417" s="91"/>
      <c r="L5417" s="91"/>
      <c r="M5417" s="91">
        <v>16.98</v>
      </c>
      <c r="N5417" s="91"/>
      <c r="O5417" s="91"/>
      <c r="P5417" s="91"/>
      <c r="Q5417" s="91">
        <v>-16.98</v>
      </c>
      <c r="R5417" s="91"/>
      <c r="S5417" s="91"/>
      <c r="T5417" s="91"/>
      <c r="U5417" s="91">
        <f t="shared" si="509"/>
        <v>0</v>
      </c>
      <c r="V5417" s="82" t="str">
        <f t="shared" si="507"/>
        <v>550101505921</v>
      </c>
      <c r="W5417" s="83">
        <f>VLOOKUP(V5417,Factors!$E$6:$H$5950,4,FALSE)</f>
        <v>0.1124</v>
      </c>
      <c r="X5417" t="str">
        <f>VLOOKUP(V5417,Factors!$E$6:$F$5950,2,FALSE)</f>
        <v>3-factor</v>
      </c>
      <c r="Y5417" s="92">
        <f t="shared" si="510"/>
        <v>0</v>
      </c>
      <c r="Z5417" s="92">
        <f t="shared" si="511"/>
        <v>0</v>
      </c>
      <c r="AA5417" s="92">
        <f t="shared" si="512"/>
        <v>0</v>
      </c>
    </row>
    <row r="5418" spans="1:27" x14ac:dyDescent="0.25">
      <c r="A5418" t="s">
        <v>866</v>
      </c>
      <c r="B5418" t="s">
        <v>791</v>
      </c>
      <c r="C5418" t="s">
        <v>792</v>
      </c>
      <c r="D5418" t="s">
        <v>867</v>
      </c>
      <c r="E5418" t="s">
        <v>868</v>
      </c>
      <c r="F5418" t="str">
        <f t="shared" si="508"/>
        <v>1505</v>
      </c>
      <c r="G5418" t="s">
        <v>98</v>
      </c>
      <c r="H5418" t="s">
        <v>99</v>
      </c>
      <c r="I5418" s="91">
        <v>33.5</v>
      </c>
      <c r="J5418" s="91">
        <v>111.43</v>
      </c>
      <c r="K5418" s="91">
        <v>133.72</v>
      </c>
      <c r="L5418" s="91">
        <v>27.35</v>
      </c>
      <c r="M5418" s="91">
        <v>103.43</v>
      </c>
      <c r="N5418" s="91">
        <v>34.69</v>
      </c>
      <c r="O5418" s="91">
        <v>57.53</v>
      </c>
      <c r="P5418" s="91">
        <v>34.090000000000003</v>
      </c>
      <c r="Q5418" s="91">
        <v>35.9</v>
      </c>
      <c r="R5418" s="91">
        <v>40.5</v>
      </c>
      <c r="S5418" s="91">
        <v>121.12</v>
      </c>
      <c r="T5418" s="91">
        <v>32.119999999999997</v>
      </c>
      <c r="U5418" s="91">
        <f t="shared" si="509"/>
        <v>765.38</v>
      </c>
      <c r="V5418" s="82" t="str">
        <f t="shared" si="507"/>
        <v>550101505921</v>
      </c>
      <c r="W5418" s="83">
        <f>VLOOKUP(V5418,Factors!$E$6:$H$5950,4,FALSE)</f>
        <v>0.1124</v>
      </c>
      <c r="X5418" t="str">
        <f>VLOOKUP(V5418,Factors!$E$6:$F$5950,2,FALSE)</f>
        <v>3-factor</v>
      </c>
      <c r="Y5418" s="92">
        <f t="shared" si="510"/>
        <v>86.028711999999999</v>
      </c>
      <c r="Z5418" s="92">
        <f t="shared" si="511"/>
        <v>679.35128799999995</v>
      </c>
      <c r="AA5418" s="92">
        <f t="shared" si="512"/>
        <v>765.38</v>
      </c>
    </row>
    <row r="5419" spans="1:27" x14ac:dyDescent="0.25">
      <c r="A5419" t="s">
        <v>866</v>
      </c>
      <c r="B5419" t="s">
        <v>791</v>
      </c>
      <c r="C5419" t="s">
        <v>792</v>
      </c>
      <c r="D5419" t="s">
        <v>867</v>
      </c>
      <c r="E5419" t="s">
        <v>868</v>
      </c>
      <c r="F5419" t="str">
        <f t="shared" si="508"/>
        <v>1505</v>
      </c>
      <c r="G5419" t="s">
        <v>130</v>
      </c>
      <c r="H5419" t="s">
        <v>131</v>
      </c>
      <c r="I5419" s="91"/>
      <c r="J5419" s="91"/>
      <c r="K5419" s="91"/>
      <c r="L5419" s="91">
        <v>33.409999999999997</v>
      </c>
      <c r="M5419" s="91"/>
      <c r="N5419" s="91"/>
      <c r="O5419" s="91"/>
      <c r="P5419" s="91">
        <v>31.85</v>
      </c>
      <c r="Q5419" s="91"/>
      <c r="R5419" s="91"/>
      <c r="S5419" s="91">
        <v>10</v>
      </c>
      <c r="T5419" s="91">
        <v>9</v>
      </c>
      <c r="U5419" s="91">
        <f t="shared" si="509"/>
        <v>84.259999999999991</v>
      </c>
      <c r="V5419" s="82" t="str">
        <f t="shared" si="507"/>
        <v>550101505921</v>
      </c>
      <c r="W5419" s="83">
        <f>VLOOKUP(V5419,Factors!$E$6:$H$5950,4,FALSE)</f>
        <v>0.1124</v>
      </c>
      <c r="X5419" t="str">
        <f>VLOOKUP(V5419,Factors!$E$6:$F$5950,2,FALSE)</f>
        <v>3-factor</v>
      </c>
      <c r="Y5419" s="92">
        <f t="shared" si="510"/>
        <v>9.4708239999999986</v>
      </c>
      <c r="Z5419" s="92">
        <f t="shared" si="511"/>
        <v>74.789175999999998</v>
      </c>
      <c r="AA5419" s="92">
        <f t="shared" si="512"/>
        <v>84.259999999999991</v>
      </c>
    </row>
    <row r="5420" spans="1:27" x14ac:dyDescent="0.25">
      <c r="A5420" t="s">
        <v>866</v>
      </c>
      <c r="B5420" t="s">
        <v>791</v>
      </c>
      <c r="C5420" t="s">
        <v>792</v>
      </c>
      <c r="D5420" t="s">
        <v>867</v>
      </c>
      <c r="E5420" t="s">
        <v>868</v>
      </c>
      <c r="F5420" t="str">
        <f t="shared" si="508"/>
        <v>1505</v>
      </c>
      <c r="G5420" t="s">
        <v>715</v>
      </c>
      <c r="H5420" t="s">
        <v>716</v>
      </c>
      <c r="I5420" s="91"/>
      <c r="J5420" s="91"/>
      <c r="K5420" s="91"/>
      <c r="L5420" s="91"/>
      <c r="M5420" s="91"/>
      <c r="N5420" s="91">
        <v>91</v>
      </c>
      <c r="O5420" s="91"/>
      <c r="P5420" s="91"/>
      <c r="Q5420" s="91"/>
      <c r="R5420" s="91"/>
      <c r="S5420" s="91"/>
      <c r="T5420" s="91"/>
      <c r="U5420" s="91">
        <f t="shared" si="509"/>
        <v>91</v>
      </c>
      <c r="V5420" s="82" t="str">
        <f t="shared" si="507"/>
        <v>550101505921</v>
      </c>
      <c r="W5420" s="83">
        <f>VLOOKUP(V5420,Factors!$E$6:$H$5950,4,FALSE)</f>
        <v>0.1124</v>
      </c>
      <c r="X5420" t="str">
        <f>VLOOKUP(V5420,Factors!$E$6:$F$5950,2,FALSE)</f>
        <v>3-factor</v>
      </c>
      <c r="Y5420" s="92">
        <f t="shared" si="510"/>
        <v>10.228400000000001</v>
      </c>
      <c r="Z5420" s="92">
        <f t="shared" si="511"/>
        <v>80.771600000000007</v>
      </c>
      <c r="AA5420" s="92">
        <f t="shared" si="512"/>
        <v>91</v>
      </c>
    </row>
    <row r="5421" spans="1:27" x14ac:dyDescent="0.25">
      <c r="A5421" t="s">
        <v>866</v>
      </c>
      <c r="B5421" t="s">
        <v>791</v>
      </c>
      <c r="C5421" t="s">
        <v>792</v>
      </c>
      <c r="D5421" t="s">
        <v>867</v>
      </c>
      <c r="E5421" t="s">
        <v>868</v>
      </c>
      <c r="F5421" t="str">
        <f t="shared" si="508"/>
        <v>1505</v>
      </c>
      <c r="G5421" t="s">
        <v>136</v>
      </c>
      <c r="H5421" t="s">
        <v>137</v>
      </c>
      <c r="I5421" s="91"/>
      <c r="J5421" s="91">
        <v>3</v>
      </c>
      <c r="K5421" s="91">
        <v>9</v>
      </c>
      <c r="L5421" s="91"/>
      <c r="M5421" s="91">
        <v>5</v>
      </c>
      <c r="N5421" s="91">
        <v>12.5</v>
      </c>
      <c r="O5421" s="91"/>
      <c r="P5421" s="91"/>
      <c r="Q5421" s="91"/>
      <c r="R5421" s="91">
        <v>42.7</v>
      </c>
      <c r="S5421" s="91">
        <v>31.84</v>
      </c>
      <c r="T5421" s="91">
        <v>29.3</v>
      </c>
      <c r="U5421" s="91">
        <f t="shared" si="509"/>
        <v>133.34</v>
      </c>
      <c r="V5421" s="82" t="str">
        <f t="shared" si="507"/>
        <v>550101505921</v>
      </c>
      <c r="W5421" s="83">
        <f>VLOOKUP(V5421,Factors!$E$6:$H$5950,4,FALSE)</f>
        <v>0.1124</v>
      </c>
      <c r="X5421" t="str">
        <f>VLOOKUP(V5421,Factors!$E$6:$F$5950,2,FALSE)</f>
        <v>3-factor</v>
      </c>
      <c r="Y5421" s="92">
        <f t="shared" si="510"/>
        <v>14.987416</v>
      </c>
      <c r="Z5421" s="92">
        <f t="shared" si="511"/>
        <v>118.35258400000001</v>
      </c>
      <c r="AA5421" s="92">
        <f t="shared" si="512"/>
        <v>133.34</v>
      </c>
    </row>
    <row r="5422" spans="1:27" x14ac:dyDescent="0.25">
      <c r="A5422" t="s">
        <v>866</v>
      </c>
      <c r="B5422" t="s">
        <v>791</v>
      </c>
      <c r="C5422" t="s">
        <v>792</v>
      </c>
      <c r="D5422" t="s">
        <v>867</v>
      </c>
      <c r="E5422" t="s">
        <v>868</v>
      </c>
      <c r="F5422" t="str">
        <f t="shared" si="508"/>
        <v>1505</v>
      </c>
      <c r="G5422" t="s">
        <v>199</v>
      </c>
      <c r="H5422" t="s">
        <v>200</v>
      </c>
      <c r="I5422" s="91"/>
      <c r="J5422" s="91">
        <v>43.5</v>
      </c>
      <c r="K5422" s="91"/>
      <c r="L5422" s="91"/>
      <c r="M5422" s="91"/>
      <c r="N5422" s="91"/>
      <c r="O5422" s="91"/>
      <c r="P5422" s="91"/>
      <c r="Q5422" s="91"/>
      <c r="R5422" s="91"/>
      <c r="S5422" s="91"/>
      <c r="T5422" s="91">
        <v>76.349999999999994</v>
      </c>
      <c r="U5422" s="91">
        <f t="shared" si="509"/>
        <v>119.85</v>
      </c>
      <c r="V5422" s="82" t="str">
        <f t="shared" si="507"/>
        <v>550101505921</v>
      </c>
      <c r="W5422" s="83">
        <f>VLOOKUP(V5422,Factors!$E$6:$H$5950,4,FALSE)</f>
        <v>0.1124</v>
      </c>
      <c r="X5422" t="str">
        <f>VLOOKUP(V5422,Factors!$E$6:$F$5950,2,FALSE)</f>
        <v>3-factor</v>
      </c>
      <c r="Y5422" s="92">
        <f t="shared" si="510"/>
        <v>13.47114</v>
      </c>
      <c r="Z5422" s="92">
        <f t="shared" si="511"/>
        <v>106.37885999999999</v>
      </c>
      <c r="AA5422" s="92">
        <f t="shared" si="512"/>
        <v>119.85</v>
      </c>
    </row>
    <row r="5423" spans="1:27" x14ac:dyDescent="0.25">
      <c r="A5423" t="s">
        <v>866</v>
      </c>
      <c r="B5423" t="s">
        <v>791</v>
      </c>
      <c r="C5423" t="s">
        <v>792</v>
      </c>
      <c r="D5423" t="s">
        <v>867</v>
      </c>
      <c r="E5423" t="s">
        <v>868</v>
      </c>
      <c r="F5423" t="str">
        <f t="shared" si="508"/>
        <v>1505</v>
      </c>
      <c r="G5423" t="s">
        <v>102</v>
      </c>
      <c r="H5423" t="s">
        <v>103</v>
      </c>
      <c r="I5423" s="91">
        <v>1514.12</v>
      </c>
      <c r="J5423" s="91">
        <v>662.04</v>
      </c>
      <c r="K5423" s="91">
        <v>1121.81</v>
      </c>
      <c r="L5423" s="91">
        <v>1054.3699999999999</v>
      </c>
      <c r="M5423" s="91">
        <v>766.25</v>
      </c>
      <c r="N5423" s="91">
        <v>968.55</v>
      </c>
      <c r="O5423" s="91">
        <v>35693.65</v>
      </c>
      <c r="P5423" s="91">
        <v>0</v>
      </c>
      <c r="Q5423" s="91">
        <v>0</v>
      </c>
      <c r="R5423" s="91"/>
      <c r="S5423" s="91"/>
      <c r="T5423" s="91">
        <v>15000</v>
      </c>
      <c r="U5423" s="91">
        <f t="shared" si="509"/>
        <v>56780.79</v>
      </c>
      <c r="V5423" s="82" t="str">
        <f t="shared" si="507"/>
        <v>550101505921</v>
      </c>
      <c r="W5423" s="83">
        <f>VLOOKUP(V5423,Factors!$E$6:$H$5950,4,FALSE)</f>
        <v>0.1124</v>
      </c>
      <c r="X5423" t="str">
        <f>VLOOKUP(V5423,Factors!$E$6:$F$5950,2,FALSE)</f>
        <v>3-factor</v>
      </c>
      <c r="Y5423" s="92">
        <f t="shared" si="510"/>
        <v>6382.1607960000001</v>
      </c>
      <c r="Z5423" s="92">
        <f t="shared" si="511"/>
        <v>50398.629203999997</v>
      </c>
      <c r="AA5423" s="92">
        <f t="shared" si="512"/>
        <v>56780.789999999994</v>
      </c>
    </row>
    <row r="5424" spans="1:27" x14ac:dyDescent="0.25">
      <c r="A5424" t="s">
        <v>866</v>
      </c>
      <c r="B5424" t="s">
        <v>791</v>
      </c>
      <c r="C5424" t="s">
        <v>792</v>
      </c>
      <c r="D5424" t="s">
        <v>867</v>
      </c>
      <c r="E5424" t="s">
        <v>868</v>
      </c>
      <c r="F5424" t="str">
        <f t="shared" si="508"/>
        <v>1505</v>
      </c>
      <c r="G5424" t="s">
        <v>357</v>
      </c>
      <c r="H5424" t="s">
        <v>358</v>
      </c>
      <c r="I5424" s="91"/>
      <c r="J5424" s="91"/>
      <c r="K5424" s="91"/>
      <c r="L5424" s="91"/>
      <c r="M5424" s="91"/>
      <c r="N5424" s="91"/>
      <c r="O5424" s="91"/>
      <c r="P5424" s="91">
        <v>5000</v>
      </c>
      <c r="Q5424" s="91"/>
      <c r="R5424" s="91"/>
      <c r="S5424" s="91">
        <v>1000</v>
      </c>
      <c r="T5424" s="91"/>
      <c r="U5424" s="91">
        <f t="shared" si="509"/>
        <v>6000</v>
      </c>
      <c r="V5424" s="82" t="str">
        <f t="shared" si="507"/>
        <v>550101505921</v>
      </c>
      <c r="W5424" s="83">
        <f>VLOOKUP(V5424,Factors!$E$6:$H$5950,4,FALSE)</f>
        <v>0.1124</v>
      </c>
      <c r="X5424" t="str">
        <f>VLOOKUP(V5424,Factors!$E$6:$F$5950,2,FALSE)</f>
        <v>3-factor</v>
      </c>
      <c r="Y5424" s="92">
        <f t="shared" si="510"/>
        <v>674.4</v>
      </c>
      <c r="Z5424" s="92">
        <f t="shared" si="511"/>
        <v>5325.6</v>
      </c>
      <c r="AA5424" s="92">
        <f t="shared" si="512"/>
        <v>6000</v>
      </c>
    </row>
    <row r="5425" spans="1:27" x14ac:dyDescent="0.25">
      <c r="A5425" t="s">
        <v>866</v>
      </c>
      <c r="B5425" t="s">
        <v>791</v>
      </c>
      <c r="C5425" t="s">
        <v>792</v>
      </c>
      <c r="D5425" t="s">
        <v>867</v>
      </c>
      <c r="E5425" t="s">
        <v>868</v>
      </c>
      <c r="F5425" t="str">
        <f t="shared" si="508"/>
        <v>1505</v>
      </c>
      <c r="G5425" t="s">
        <v>144</v>
      </c>
      <c r="H5425" t="s">
        <v>145</v>
      </c>
      <c r="I5425" s="91">
        <v>165.25</v>
      </c>
      <c r="J5425" s="91">
        <v>448.58</v>
      </c>
      <c r="K5425" s="91">
        <v>608.44000000000005</v>
      </c>
      <c r="L5425" s="91">
        <v>558.91</v>
      </c>
      <c r="M5425" s="91">
        <v>701.52</v>
      </c>
      <c r="N5425" s="91">
        <v>243.32</v>
      </c>
      <c r="O5425" s="91">
        <v>527.29999999999995</v>
      </c>
      <c r="P5425" s="91">
        <v>247.01</v>
      </c>
      <c r="Q5425" s="91">
        <v>920.38</v>
      </c>
      <c r="R5425" s="91">
        <v>282.94</v>
      </c>
      <c r="S5425" s="91">
        <v>246.5</v>
      </c>
      <c r="T5425" s="91">
        <v>617.83000000000004</v>
      </c>
      <c r="U5425" s="91">
        <f t="shared" si="509"/>
        <v>5567.98</v>
      </c>
      <c r="V5425" s="82" t="str">
        <f t="shared" si="507"/>
        <v>550101505921</v>
      </c>
      <c r="W5425" s="83">
        <f>VLOOKUP(V5425,Factors!$E$6:$H$5950,4,FALSE)</f>
        <v>0.1124</v>
      </c>
      <c r="X5425" t="str">
        <f>VLOOKUP(V5425,Factors!$E$6:$F$5950,2,FALSE)</f>
        <v>3-factor</v>
      </c>
      <c r="Y5425" s="92">
        <f t="shared" si="510"/>
        <v>625.8409519999999</v>
      </c>
      <c r="Z5425" s="92">
        <f t="shared" si="511"/>
        <v>4942.139048</v>
      </c>
      <c r="AA5425" s="92">
        <f t="shared" si="512"/>
        <v>5567.98</v>
      </c>
    </row>
    <row r="5426" spans="1:27" x14ac:dyDescent="0.25">
      <c r="A5426" t="s">
        <v>866</v>
      </c>
      <c r="B5426" t="s">
        <v>791</v>
      </c>
      <c r="C5426" t="s">
        <v>792</v>
      </c>
      <c r="D5426" t="s">
        <v>867</v>
      </c>
      <c r="E5426" t="s">
        <v>868</v>
      </c>
      <c r="F5426" t="str">
        <f t="shared" si="508"/>
        <v>1505</v>
      </c>
      <c r="G5426" t="s">
        <v>217</v>
      </c>
      <c r="H5426" t="s">
        <v>218</v>
      </c>
      <c r="I5426" s="91"/>
      <c r="J5426" s="91">
        <v>23.31</v>
      </c>
      <c r="K5426" s="91"/>
      <c r="L5426" s="91"/>
      <c r="M5426" s="91"/>
      <c r="N5426" s="91"/>
      <c r="O5426" s="91"/>
      <c r="P5426" s="91"/>
      <c r="Q5426" s="91"/>
      <c r="R5426" s="91"/>
      <c r="S5426" s="91">
        <v>8.8000000000000007</v>
      </c>
      <c r="T5426" s="91"/>
      <c r="U5426" s="91">
        <f t="shared" si="509"/>
        <v>32.11</v>
      </c>
      <c r="V5426" s="82" t="str">
        <f t="shared" si="507"/>
        <v>550101505921</v>
      </c>
      <c r="W5426" s="83">
        <f>VLOOKUP(V5426,Factors!$E$6:$H$5950,4,FALSE)</f>
        <v>0.1124</v>
      </c>
      <c r="X5426" t="str">
        <f>VLOOKUP(V5426,Factors!$E$6:$F$5950,2,FALSE)</f>
        <v>3-factor</v>
      </c>
      <c r="Y5426" s="92">
        <f t="shared" si="510"/>
        <v>3.6091639999999998</v>
      </c>
      <c r="Z5426" s="92">
        <f t="shared" si="511"/>
        <v>28.500836</v>
      </c>
      <c r="AA5426" s="92">
        <f t="shared" si="512"/>
        <v>32.11</v>
      </c>
    </row>
    <row r="5427" spans="1:27" x14ac:dyDescent="0.25">
      <c r="A5427" t="s">
        <v>866</v>
      </c>
      <c r="B5427" t="s">
        <v>791</v>
      </c>
      <c r="C5427" t="s">
        <v>792</v>
      </c>
      <c r="D5427" t="s">
        <v>867</v>
      </c>
      <c r="E5427" t="s">
        <v>868</v>
      </c>
      <c r="F5427" t="str">
        <f t="shared" si="508"/>
        <v>1505</v>
      </c>
      <c r="G5427" t="s">
        <v>146</v>
      </c>
      <c r="H5427" t="s">
        <v>147</v>
      </c>
      <c r="I5427" s="91"/>
      <c r="J5427" s="91">
        <v>295.60000000000002</v>
      </c>
      <c r="K5427" s="91"/>
      <c r="L5427" s="91">
        <v>906.8</v>
      </c>
      <c r="M5427" s="91">
        <v>1040.99</v>
      </c>
      <c r="N5427" s="91">
        <v>311.51</v>
      </c>
      <c r="O5427" s="91">
        <v>600</v>
      </c>
      <c r="P5427" s="91">
        <v>1212.1300000000001</v>
      </c>
      <c r="Q5427" s="91">
        <v>1205.27</v>
      </c>
      <c r="R5427" s="91">
        <v>1122.48</v>
      </c>
      <c r="S5427" s="91">
        <v>1482.89</v>
      </c>
      <c r="T5427" s="91">
        <v>377.17</v>
      </c>
      <c r="U5427" s="91">
        <f t="shared" si="509"/>
        <v>8554.84</v>
      </c>
      <c r="V5427" s="82" t="str">
        <f t="shared" si="507"/>
        <v>550101505921</v>
      </c>
      <c r="W5427" s="83">
        <f>VLOOKUP(V5427,Factors!$E$6:$H$5950,4,FALSE)</f>
        <v>0.1124</v>
      </c>
      <c r="X5427" t="str">
        <f>VLOOKUP(V5427,Factors!$E$6:$F$5950,2,FALSE)</f>
        <v>3-factor</v>
      </c>
      <c r="Y5427" s="92">
        <f t="shared" si="510"/>
        <v>961.56401600000004</v>
      </c>
      <c r="Z5427" s="92">
        <f t="shared" si="511"/>
        <v>7593.2759839999999</v>
      </c>
      <c r="AA5427" s="92">
        <f t="shared" si="512"/>
        <v>8554.84</v>
      </c>
    </row>
    <row r="5428" spans="1:27" x14ac:dyDescent="0.25">
      <c r="A5428" t="s">
        <v>866</v>
      </c>
      <c r="B5428" t="s">
        <v>791</v>
      </c>
      <c r="C5428" t="s">
        <v>792</v>
      </c>
      <c r="D5428" t="s">
        <v>867</v>
      </c>
      <c r="E5428" t="s">
        <v>868</v>
      </c>
      <c r="F5428" t="str">
        <f t="shared" si="508"/>
        <v>1505</v>
      </c>
      <c r="G5428" t="s">
        <v>148</v>
      </c>
      <c r="H5428" t="s">
        <v>149</v>
      </c>
      <c r="I5428" s="91">
        <v>196.48</v>
      </c>
      <c r="J5428" s="91"/>
      <c r="K5428" s="91">
        <v>708.44</v>
      </c>
      <c r="L5428" s="91">
        <v>9.4</v>
      </c>
      <c r="M5428" s="91">
        <v>905.9</v>
      </c>
      <c r="N5428" s="91">
        <v>43.43</v>
      </c>
      <c r="O5428" s="91"/>
      <c r="P5428" s="91"/>
      <c r="Q5428" s="91">
        <v>737.54</v>
      </c>
      <c r="R5428" s="91">
        <v>1482.37</v>
      </c>
      <c r="S5428" s="91">
        <v>445.9</v>
      </c>
      <c r="T5428" s="91">
        <v>515.42999999999995</v>
      </c>
      <c r="U5428" s="91">
        <f t="shared" si="509"/>
        <v>5044.8900000000003</v>
      </c>
      <c r="V5428" s="82" t="str">
        <f t="shared" si="507"/>
        <v>550101505921</v>
      </c>
      <c r="W5428" s="83">
        <f>VLOOKUP(V5428,Factors!$E$6:$H$5950,4,FALSE)</f>
        <v>0.1124</v>
      </c>
      <c r="X5428" t="str">
        <f>VLOOKUP(V5428,Factors!$E$6:$F$5950,2,FALSE)</f>
        <v>3-factor</v>
      </c>
      <c r="Y5428" s="92">
        <f t="shared" si="510"/>
        <v>567.04563600000006</v>
      </c>
      <c r="Z5428" s="92">
        <f t="shared" si="511"/>
        <v>4477.8443640000005</v>
      </c>
      <c r="AA5428" s="92">
        <f t="shared" si="512"/>
        <v>5044.8900000000003</v>
      </c>
    </row>
    <row r="5429" spans="1:27" x14ac:dyDescent="0.25">
      <c r="A5429" t="s">
        <v>866</v>
      </c>
      <c r="B5429" t="s">
        <v>791</v>
      </c>
      <c r="C5429" t="s">
        <v>792</v>
      </c>
      <c r="D5429" t="s">
        <v>867</v>
      </c>
      <c r="E5429" t="s">
        <v>868</v>
      </c>
      <c r="F5429" t="str">
        <f t="shared" si="508"/>
        <v>1505</v>
      </c>
      <c r="G5429" t="s">
        <v>150</v>
      </c>
      <c r="H5429" t="s">
        <v>151</v>
      </c>
      <c r="I5429" s="91"/>
      <c r="J5429" s="91">
        <v>100</v>
      </c>
      <c r="K5429" s="91"/>
      <c r="L5429" s="91"/>
      <c r="M5429" s="91"/>
      <c r="N5429" s="91"/>
      <c r="O5429" s="91">
        <v>27</v>
      </c>
      <c r="P5429" s="91"/>
      <c r="Q5429" s="91"/>
      <c r="R5429" s="91"/>
      <c r="S5429" s="91"/>
      <c r="T5429" s="91">
        <v>741.65</v>
      </c>
      <c r="U5429" s="91">
        <f t="shared" si="509"/>
        <v>868.65</v>
      </c>
      <c r="V5429" s="82" t="str">
        <f t="shared" si="507"/>
        <v>550101505921</v>
      </c>
      <c r="W5429" s="83">
        <f>VLOOKUP(V5429,Factors!$E$6:$H$5950,4,FALSE)</f>
        <v>0.1124</v>
      </c>
      <c r="X5429" t="str">
        <f>VLOOKUP(V5429,Factors!$E$6:$F$5950,2,FALSE)</f>
        <v>3-factor</v>
      </c>
      <c r="Y5429" s="92">
        <f t="shared" si="510"/>
        <v>97.636259999999993</v>
      </c>
      <c r="Z5429" s="92">
        <f t="shared" si="511"/>
        <v>771.01373999999998</v>
      </c>
      <c r="AA5429" s="92">
        <f t="shared" si="512"/>
        <v>868.65</v>
      </c>
    </row>
    <row r="5430" spans="1:27" x14ac:dyDescent="0.25">
      <c r="A5430" t="s">
        <v>866</v>
      </c>
      <c r="B5430" t="s">
        <v>791</v>
      </c>
      <c r="C5430" t="s">
        <v>792</v>
      </c>
      <c r="D5430" t="s">
        <v>867</v>
      </c>
      <c r="E5430" t="s">
        <v>868</v>
      </c>
      <c r="F5430" t="str">
        <f t="shared" si="508"/>
        <v>1505</v>
      </c>
      <c r="G5430" t="s">
        <v>152</v>
      </c>
      <c r="H5430" t="s">
        <v>153</v>
      </c>
      <c r="I5430" s="91"/>
      <c r="J5430" s="91">
        <v>17.989999999999998</v>
      </c>
      <c r="K5430" s="91"/>
      <c r="L5430" s="91"/>
      <c r="M5430" s="91"/>
      <c r="N5430" s="91"/>
      <c r="O5430" s="91">
        <v>188.6</v>
      </c>
      <c r="P5430" s="91"/>
      <c r="Q5430" s="91"/>
      <c r="R5430" s="91"/>
      <c r="S5430" s="91"/>
      <c r="T5430" s="91">
        <v>355</v>
      </c>
      <c r="U5430" s="91">
        <f t="shared" si="509"/>
        <v>561.59</v>
      </c>
      <c r="V5430" s="82" t="str">
        <f t="shared" si="507"/>
        <v>550101505921</v>
      </c>
      <c r="W5430" s="83">
        <f>VLOOKUP(V5430,Factors!$E$6:$H$5950,4,FALSE)</f>
        <v>0.1124</v>
      </c>
      <c r="X5430" t="str">
        <f>VLOOKUP(V5430,Factors!$E$6:$F$5950,2,FALSE)</f>
        <v>3-factor</v>
      </c>
      <c r="Y5430" s="92">
        <f t="shared" si="510"/>
        <v>63.122716000000004</v>
      </c>
      <c r="Z5430" s="92">
        <f t="shared" si="511"/>
        <v>498.46728400000001</v>
      </c>
      <c r="AA5430" s="92">
        <f t="shared" si="512"/>
        <v>561.59</v>
      </c>
    </row>
    <row r="5431" spans="1:27" x14ac:dyDescent="0.25">
      <c r="A5431" t="s">
        <v>866</v>
      </c>
      <c r="B5431" t="s">
        <v>791</v>
      </c>
      <c r="C5431" t="s">
        <v>792</v>
      </c>
      <c r="D5431" t="s">
        <v>867</v>
      </c>
      <c r="E5431" t="s">
        <v>868</v>
      </c>
      <c r="F5431" t="str">
        <f t="shared" si="508"/>
        <v>1505</v>
      </c>
      <c r="G5431" t="s">
        <v>1097</v>
      </c>
      <c r="H5431" t="s">
        <v>1098</v>
      </c>
      <c r="I5431" s="91"/>
      <c r="J5431" s="91"/>
      <c r="K5431" s="91"/>
      <c r="L5431" s="91"/>
      <c r="M5431" s="91"/>
      <c r="N5431" s="91">
        <v>-16.98</v>
      </c>
      <c r="O5431" s="91"/>
      <c r="P5431" s="91"/>
      <c r="Q5431" s="91">
        <v>16.98</v>
      </c>
      <c r="R5431" s="91"/>
      <c r="S5431" s="91"/>
      <c r="T5431" s="91"/>
      <c r="U5431" s="91">
        <f t="shared" si="509"/>
        <v>0</v>
      </c>
      <c r="V5431" s="82" t="str">
        <f t="shared" si="507"/>
        <v>550101505921</v>
      </c>
      <c r="W5431" s="83">
        <f>VLOOKUP(V5431,Factors!$E$6:$H$5950,4,FALSE)</f>
        <v>0.1124</v>
      </c>
      <c r="X5431" t="str">
        <f>VLOOKUP(V5431,Factors!$E$6:$F$5950,2,FALSE)</f>
        <v>3-factor</v>
      </c>
      <c r="Y5431" s="92">
        <f t="shared" si="510"/>
        <v>0</v>
      </c>
      <c r="Z5431" s="92">
        <f t="shared" si="511"/>
        <v>0</v>
      </c>
      <c r="AA5431" s="92">
        <f t="shared" si="512"/>
        <v>0</v>
      </c>
    </row>
    <row r="5432" spans="1:27" x14ac:dyDescent="0.25">
      <c r="A5432" t="s">
        <v>866</v>
      </c>
      <c r="B5432" t="s">
        <v>791</v>
      </c>
      <c r="C5432" t="s">
        <v>792</v>
      </c>
      <c r="D5432" t="s">
        <v>867</v>
      </c>
      <c r="E5432" t="s">
        <v>868</v>
      </c>
      <c r="F5432" t="str">
        <f t="shared" si="508"/>
        <v>1505</v>
      </c>
      <c r="G5432" t="s">
        <v>180</v>
      </c>
      <c r="H5432" t="s">
        <v>181</v>
      </c>
      <c r="I5432" s="91"/>
      <c r="J5432" s="91"/>
      <c r="K5432" s="91">
        <v>4388.08</v>
      </c>
      <c r="L5432" s="91">
        <v>2165.1999999999998</v>
      </c>
      <c r="M5432" s="91">
        <v>2814.76</v>
      </c>
      <c r="N5432" s="91">
        <v>2995.06</v>
      </c>
      <c r="O5432" s="91">
        <v>4907.5600000000004</v>
      </c>
      <c r="P5432" s="91">
        <v>3825.01</v>
      </c>
      <c r="Q5432" s="91">
        <v>2453.8000000000002</v>
      </c>
      <c r="R5432" s="91">
        <v>2598.12</v>
      </c>
      <c r="S5432" s="91">
        <v>2309.4899999999998</v>
      </c>
      <c r="T5432" s="91">
        <v>1948.68</v>
      </c>
      <c r="U5432" s="91">
        <f t="shared" si="509"/>
        <v>30405.759999999995</v>
      </c>
      <c r="V5432" s="82" t="str">
        <f t="shared" si="507"/>
        <v>550101505921</v>
      </c>
      <c r="W5432" s="83">
        <f>VLOOKUP(V5432,Factors!$E$6:$H$5950,4,FALSE)</f>
        <v>0.1124</v>
      </c>
      <c r="X5432" t="str">
        <f>VLOOKUP(V5432,Factors!$E$6:$F$5950,2,FALSE)</f>
        <v>3-factor</v>
      </c>
      <c r="Y5432" s="92">
        <f t="shared" si="510"/>
        <v>3417.6074239999994</v>
      </c>
      <c r="Z5432" s="92">
        <f t="shared" si="511"/>
        <v>26988.152575999997</v>
      </c>
      <c r="AA5432" s="92">
        <f t="shared" si="512"/>
        <v>30405.759999999995</v>
      </c>
    </row>
    <row r="5433" spans="1:27" x14ac:dyDescent="0.25">
      <c r="A5433" t="s">
        <v>866</v>
      </c>
      <c r="B5433" t="s">
        <v>791</v>
      </c>
      <c r="C5433" t="s">
        <v>792</v>
      </c>
      <c r="D5433" t="s">
        <v>867</v>
      </c>
      <c r="E5433" t="s">
        <v>868</v>
      </c>
      <c r="F5433" t="str">
        <f t="shared" si="508"/>
        <v>1505</v>
      </c>
      <c r="G5433" t="s">
        <v>759</v>
      </c>
      <c r="H5433" t="s">
        <v>760</v>
      </c>
      <c r="I5433" s="91"/>
      <c r="J5433" s="91"/>
      <c r="K5433" s="91"/>
      <c r="L5433" s="91"/>
      <c r="M5433" s="91"/>
      <c r="N5433" s="91"/>
      <c r="O5433" s="91">
        <v>1177.9000000000001</v>
      </c>
      <c r="P5433" s="91">
        <v>3113.04</v>
      </c>
      <c r="Q5433" s="91">
        <v>2796.09</v>
      </c>
      <c r="R5433" s="91">
        <v>2397.87</v>
      </c>
      <c r="S5433" s="91">
        <v>3424.32</v>
      </c>
      <c r="T5433" s="91">
        <v>3320.56</v>
      </c>
      <c r="U5433" s="91">
        <f t="shared" si="509"/>
        <v>16229.78</v>
      </c>
      <c r="V5433" s="82" t="str">
        <f t="shared" si="507"/>
        <v>550101505921</v>
      </c>
      <c r="W5433" s="83">
        <f>VLOOKUP(V5433,Factors!$E$6:$H$5950,4,FALSE)</f>
        <v>0.1124</v>
      </c>
      <c r="X5433" t="str">
        <f>VLOOKUP(V5433,Factors!$E$6:$F$5950,2,FALSE)</f>
        <v>3-factor</v>
      </c>
      <c r="Y5433" s="92">
        <f t="shared" si="510"/>
        <v>1824.2272720000001</v>
      </c>
      <c r="Z5433" s="92">
        <f t="shared" si="511"/>
        <v>14405.552728000001</v>
      </c>
      <c r="AA5433" s="92">
        <f t="shared" si="512"/>
        <v>16229.78</v>
      </c>
    </row>
    <row r="5434" spans="1:27" x14ac:dyDescent="0.25">
      <c r="A5434" t="s">
        <v>866</v>
      </c>
      <c r="B5434" t="s">
        <v>791</v>
      </c>
      <c r="C5434" t="s">
        <v>792</v>
      </c>
      <c r="D5434" t="s">
        <v>867</v>
      </c>
      <c r="E5434" t="s">
        <v>868</v>
      </c>
      <c r="F5434" t="str">
        <f t="shared" si="508"/>
        <v>1505</v>
      </c>
      <c r="G5434" t="s">
        <v>166</v>
      </c>
      <c r="H5434" t="s">
        <v>167</v>
      </c>
      <c r="I5434" s="91">
        <v>-4317.08</v>
      </c>
      <c r="J5434" s="91">
        <v>-8865.64</v>
      </c>
      <c r="K5434" s="91">
        <v>-12344.3</v>
      </c>
      <c r="L5434" s="91">
        <v>-1207.6400000000001</v>
      </c>
      <c r="M5434" s="91">
        <v>-9876.9599999999991</v>
      </c>
      <c r="N5434" s="91">
        <v>-9833.83</v>
      </c>
      <c r="O5434" s="91">
        <v>-5516.27</v>
      </c>
      <c r="P5434" s="91">
        <v>-10213.07</v>
      </c>
      <c r="Q5434" s="91">
        <v>-2407.87</v>
      </c>
      <c r="R5434" s="91">
        <v>-13709.64</v>
      </c>
      <c r="S5434" s="91">
        <v>-2778.18</v>
      </c>
      <c r="T5434" s="91">
        <v>-10697.19</v>
      </c>
      <c r="U5434" s="91">
        <f t="shared" si="509"/>
        <v>-91767.67</v>
      </c>
      <c r="V5434" s="82" t="str">
        <f t="shared" si="507"/>
        <v>550101505921</v>
      </c>
      <c r="W5434" s="83">
        <f>VLOOKUP(V5434,Factors!$E$6:$H$5950,4,FALSE)</f>
        <v>0.1124</v>
      </c>
      <c r="X5434" t="str">
        <f>VLOOKUP(V5434,Factors!$E$6:$F$5950,2,FALSE)</f>
        <v>3-factor</v>
      </c>
      <c r="Y5434" s="92">
        <f t="shared" si="510"/>
        <v>-10314.686108</v>
      </c>
      <c r="Z5434" s="92">
        <f t="shared" si="511"/>
        <v>-81452.983892000004</v>
      </c>
      <c r="AA5434" s="92">
        <f t="shared" si="512"/>
        <v>-91767.67</v>
      </c>
    </row>
    <row r="5435" spans="1:27" x14ac:dyDescent="0.25">
      <c r="A5435" t="s">
        <v>866</v>
      </c>
      <c r="B5435" t="s">
        <v>791</v>
      </c>
      <c r="C5435" t="s">
        <v>792</v>
      </c>
      <c r="D5435" t="s">
        <v>867</v>
      </c>
      <c r="E5435" t="s">
        <v>868</v>
      </c>
      <c r="F5435" t="str">
        <f t="shared" si="508"/>
        <v>1505</v>
      </c>
      <c r="G5435" t="s">
        <v>1099</v>
      </c>
      <c r="H5435" t="s">
        <v>1100</v>
      </c>
      <c r="I5435" s="91"/>
      <c r="J5435" s="91"/>
      <c r="K5435" s="91"/>
      <c r="L5435" s="91"/>
      <c r="M5435" s="91"/>
      <c r="N5435" s="91"/>
      <c r="O5435" s="91">
        <v>-1822.95</v>
      </c>
      <c r="P5435" s="91">
        <v>-4431.2700000000004</v>
      </c>
      <c r="Q5435" s="91">
        <v>-4198.3900000000003</v>
      </c>
      <c r="R5435" s="91">
        <v>-4318.97</v>
      </c>
      <c r="S5435" s="91">
        <v>-4476.05</v>
      </c>
      <c r="T5435" s="91">
        <v>-4133.8900000000003</v>
      </c>
      <c r="U5435" s="91">
        <f t="shared" si="509"/>
        <v>-23381.52</v>
      </c>
      <c r="V5435" s="82" t="str">
        <f t="shared" si="507"/>
        <v>550101505921</v>
      </c>
      <c r="W5435" s="83">
        <f>VLOOKUP(V5435,Factors!$E$6:$H$5950,4,FALSE)</f>
        <v>0.1124</v>
      </c>
      <c r="X5435" t="str">
        <f>VLOOKUP(V5435,Factors!$E$6:$F$5950,2,FALSE)</f>
        <v>3-factor</v>
      </c>
      <c r="Y5435" s="92">
        <f t="shared" si="510"/>
        <v>-2628.082848</v>
      </c>
      <c r="Z5435" s="92">
        <f t="shared" si="511"/>
        <v>-20753.437151999999</v>
      </c>
      <c r="AA5435" s="92">
        <f t="shared" si="512"/>
        <v>-23381.519999999997</v>
      </c>
    </row>
    <row r="5436" spans="1:27" x14ac:dyDescent="0.25">
      <c r="A5436" t="s">
        <v>866</v>
      </c>
      <c r="B5436" t="s">
        <v>1101</v>
      </c>
      <c r="C5436" t="s">
        <v>1102</v>
      </c>
      <c r="D5436" t="s">
        <v>1103</v>
      </c>
      <c r="E5436" t="s">
        <v>1104</v>
      </c>
      <c r="F5436" t="str">
        <f t="shared" si="508"/>
        <v>6041</v>
      </c>
      <c r="G5436" t="s">
        <v>178</v>
      </c>
      <c r="H5436" t="s">
        <v>179</v>
      </c>
      <c r="I5436" s="91"/>
      <c r="J5436" s="91"/>
      <c r="K5436" s="91"/>
      <c r="L5436" s="91"/>
      <c r="M5436" s="91"/>
      <c r="N5436" s="91"/>
      <c r="O5436" s="91"/>
      <c r="P5436" s="91"/>
      <c r="Q5436" s="91"/>
      <c r="R5436" s="91">
        <v>-128.61000000000001</v>
      </c>
      <c r="S5436" s="91">
        <v>-322.64</v>
      </c>
      <c r="T5436" s="91"/>
      <c r="U5436" s="91">
        <f t="shared" si="509"/>
        <v>-451.25</v>
      </c>
      <c r="V5436" s="82" t="str">
        <f t="shared" si="507"/>
        <v>601016041921</v>
      </c>
      <c r="W5436" s="83">
        <f>VLOOKUP(V5436,Factors!$E$6:$H$5950,4,FALSE)</f>
        <v>0.1124</v>
      </c>
      <c r="X5436" t="str">
        <f>VLOOKUP(V5436,Factors!$E$6:$F$5950,2,FALSE)</f>
        <v>3-Factor</v>
      </c>
      <c r="Y5436" s="92">
        <f t="shared" si="510"/>
        <v>-50.720500000000001</v>
      </c>
      <c r="Z5436" s="92">
        <f t="shared" si="511"/>
        <v>-400.52949999999998</v>
      </c>
      <c r="AA5436" s="92">
        <f t="shared" si="512"/>
        <v>-451.25</v>
      </c>
    </row>
    <row r="5437" spans="1:27" x14ac:dyDescent="0.25">
      <c r="A5437" t="s">
        <v>866</v>
      </c>
      <c r="B5437" t="s">
        <v>1105</v>
      </c>
      <c r="C5437" t="s">
        <v>1106</v>
      </c>
      <c r="D5437" t="s">
        <v>1103</v>
      </c>
      <c r="E5437" t="s">
        <v>1104</v>
      </c>
      <c r="F5437" t="str">
        <f t="shared" si="508"/>
        <v>6041</v>
      </c>
      <c r="G5437" t="s">
        <v>180</v>
      </c>
      <c r="H5437" t="s">
        <v>181</v>
      </c>
      <c r="I5437" s="91"/>
      <c r="J5437" s="91"/>
      <c r="K5437" s="91"/>
      <c r="L5437" s="91"/>
      <c r="M5437" s="91"/>
      <c r="N5437" s="91"/>
      <c r="O5437" s="91"/>
      <c r="P5437" s="91"/>
      <c r="Q5437" s="91"/>
      <c r="R5437" s="91">
        <v>128.61000000000001</v>
      </c>
      <c r="S5437" s="91">
        <v>322.64</v>
      </c>
      <c r="T5437" s="91"/>
      <c r="U5437" s="91">
        <f t="shared" si="509"/>
        <v>451.25</v>
      </c>
      <c r="V5437" s="82" t="str">
        <f t="shared" si="507"/>
        <v>601106041921</v>
      </c>
      <c r="W5437" s="83">
        <f>VLOOKUP(V5437,Factors!$E$6:$H$5950,4,FALSE)</f>
        <v>0.1124</v>
      </c>
      <c r="X5437" t="str">
        <f>VLOOKUP(V5437,Factors!$E$6:$F$5950,2,FALSE)</f>
        <v>3-Factor</v>
      </c>
      <c r="Y5437" s="92">
        <f t="shared" si="510"/>
        <v>50.720500000000001</v>
      </c>
      <c r="Z5437" s="92">
        <f t="shared" si="511"/>
        <v>400.52949999999998</v>
      </c>
      <c r="AA5437" s="92">
        <f t="shared" si="512"/>
        <v>451.25</v>
      </c>
    </row>
    <row r="5438" spans="1:27" x14ac:dyDescent="0.25">
      <c r="A5438" t="s">
        <v>866</v>
      </c>
      <c r="B5438" t="s">
        <v>1107</v>
      </c>
      <c r="C5438" t="s">
        <v>1108</v>
      </c>
      <c r="D5438" t="s">
        <v>867</v>
      </c>
      <c r="E5438" t="s">
        <v>868</v>
      </c>
      <c r="F5438" t="str">
        <f t="shared" si="508"/>
        <v>1505</v>
      </c>
      <c r="G5438" t="s">
        <v>71</v>
      </c>
      <c r="H5438" t="s">
        <v>72</v>
      </c>
      <c r="I5438" s="91"/>
      <c r="J5438" s="91"/>
      <c r="K5438" s="91"/>
      <c r="L5438" s="91"/>
      <c r="M5438" s="91"/>
      <c r="N5438" s="91"/>
      <c r="O5438" s="91"/>
      <c r="P5438" s="91">
        <v>45.2</v>
      </c>
      <c r="Q5438" s="91"/>
      <c r="R5438" s="91"/>
      <c r="S5438" s="91"/>
      <c r="T5438" s="91"/>
      <c r="U5438" s="91">
        <f t="shared" si="509"/>
        <v>45.2</v>
      </c>
      <c r="V5438" s="82" t="str">
        <f t="shared" si="507"/>
        <v>601131505921</v>
      </c>
      <c r="W5438" s="83">
        <f>VLOOKUP(V5438,Factors!$E$6:$H$5950,4,FALSE)</f>
        <v>0.10765</v>
      </c>
      <c r="X5438" t="str">
        <f>VLOOKUP(V5438,Factors!$E$6:$F$5950,2,FALSE)</f>
        <v>Employee Cost</v>
      </c>
      <c r="Y5438" s="92">
        <f t="shared" si="510"/>
        <v>4.86578</v>
      </c>
      <c r="Z5438" s="92">
        <f t="shared" si="511"/>
        <v>40.334220000000002</v>
      </c>
      <c r="AA5438" s="92">
        <f t="shared" si="512"/>
        <v>45.2</v>
      </c>
    </row>
    <row r="5439" spans="1:27" x14ac:dyDescent="0.25">
      <c r="A5439" t="s">
        <v>866</v>
      </c>
      <c r="B5439" t="s">
        <v>1109</v>
      </c>
      <c r="C5439" t="s">
        <v>1110</v>
      </c>
      <c r="D5439" t="s">
        <v>867</v>
      </c>
      <c r="E5439" t="s">
        <v>868</v>
      </c>
      <c r="F5439" t="str">
        <f t="shared" si="508"/>
        <v>1505</v>
      </c>
      <c r="G5439" t="s">
        <v>120</v>
      </c>
      <c r="H5439" t="s">
        <v>121</v>
      </c>
      <c r="I5439" s="91"/>
      <c r="J5439" s="91">
        <v>502.15</v>
      </c>
      <c r="K5439" s="91"/>
      <c r="L5439" s="91">
        <v>165.46</v>
      </c>
      <c r="M5439" s="91"/>
      <c r="N5439" s="91"/>
      <c r="O5439" s="91"/>
      <c r="P5439" s="91"/>
      <c r="Q5439" s="91">
        <v>1518.1</v>
      </c>
      <c r="R5439" s="91"/>
      <c r="S5439" s="91"/>
      <c r="T5439" s="91">
        <v>919.03</v>
      </c>
      <c r="U5439" s="91">
        <f t="shared" si="509"/>
        <v>3104.74</v>
      </c>
      <c r="V5439" s="82" t="str">
        <f t="shared" si="507"/>
        <v>710001505921</v>
      </c>
      <c r="W5439" s="83">
        <f>VLOOKUP(V5439,Factors!$E$6:$H$5950,4,FALSE)</f>
        <v>0.1124</v>
      </c>
      <c r="X5439" t="str">
        <f>VLOOKUP(V5439,Factors!$E$6:$F$5950,2,FALSE)</f>
        <v>3-factor</v>
      </c>
      <c r="Y5439" s="92">
        <f t="shared" si="510"/>
        <v>348.97277599999995</v>
      </c>
      <c r="Z5439" s="92">
        <f t="shared" si="511"/>
        <v>2755.7672239999997</v>
      </c>
      <c r="AA5439" s="92">
        <f t="shared" si="512"/>
        <v>3104.74</v>
      </c>
    </row>
    <row r="5440" spans="1:27" x14ac:dyDescent="0.25">
      <c r="A5440" t="s">
        <v>866</v>
      </c>
      <c r="B5440" t="s">
        <v>1109</v>
      </c>
      <c r="C5440" t="s">
        <v>1110</v>
      </c>
      <c r="D5440" t="s">
        <v>867</v>
      </c>
      <c r="E5440" t="s">
        <v>868</v>
      </c>
      <c r="F5440" t="str">
        <f t="shared" si="508"/>
        <v>1505</v>
      </c>
      <c r="G5440" t="s">
        <v>122</v>
      </c>
      <c r="H5440" t="s">
        <v>123</v>
      </c>
      <c r="I5440" s="91"/>
      <c r="J5440" s="91"/>
      <c r="K5440" s="91"/>
      <c r="L5440" s="91"/>
      <c r="M5440" s="91"/>
      <c r="N5440" s="91">
        <v>295</v>
      </c>
      <c r="O5440" s="91">
        <v>465</v>
      </c>
      <c r="P5440" s="91"/>
      <c r="Q5440" s="91"/>
      <c r="R5440" s="91">
        <v>295</v>
      </c>
      <c r="S5440" s="91">
        <v>66</v>
      </c>
      <c r="T5440" s="91"/>
      <c r="U5440" s="91">
        <f t="shared" si="509"/>
        <v>1121</v>
      </c>
      <c r="V5440" s="82" t="str">
        <f t="shared" si="507"/>
        <v>710001505921</v>
      </c>
      <c r="W5440" s="83">
        <f>VLOOKUP(V5440,Factors!$E$6:$H$5950,4,FALSE)</f>
        <v>0.1124</v>
      </c>
      <c r="X5440" t="str">
        <f>VLOOKUP(V5440,Factors!$E$6:$F$5950,2,FALSE)</f>
        <v>3-factor</v>
      </c>
      <c r="Y5440" s="92">
        <f t="shared" si="510"/>
        <v>126.0004</v>
      </c>
      <c r="Z5440" s="92">
        <f t="shared" si="511"/>
        <v>994.99959999999999</v>
      </c>
      <c r="AA5440" s="92">
        <f t="shared" si="512"/>
        <v>1121</v>
      </c>
    </row>
    <row r="5441" spans="1:27" x14ac:dyDescent="0.25">
      <c r="A5441" t="s">
        <v>866</v>
      </c>
      <c r="B5441" t="s">
        <v>1109</v>
      </c>
      <c r="C5441" t="s">
        <v>1110</v>
      </c>
      <c r="D5441" t="s">
        <v>867</v>
      </c>
      <c r="E5441" t="s">
        <v>868</v>
      </c>
      <c r="F5441" t="str">
        <f t="shared" si="508"/>
        <v>1505</v>
      </c>
      <c r="G5441" t="s">
        <v>207</v>
      </c>
      <c r="H5441" t="s">
        <v>208</v>
      </c>
      <c r="I5441" s="91"/>
      <c r="J5441" s="91"/>
      <c r="K5441" s="91"/>
      <c r="L5441" s="91"/>
      <c r="M5441" s="91"/>
      <c r="N5441" s="91"/>
      <c r="O5441" s="91"/>
      <c r="P5441" s="91"/>
      <c r="Q5441" s="91">
        <v>25</v>
      </c>
      <c r="R5441" s="91"/>
      <c r="S5441" s="91"/>
      <c r="T5441" s="91"/>
      <c r="U5441" s="91">
        <f t="shared" si="509"/>
        <v>25</v>
      </c>
      <c r="V5441" s="82" t="str">
        <f t="shared" si="507"/>
        <v>710001505921</v>
      </c>
      <c r="W5441" s="83">
        <f>VLOOKUP(V5441,Factors!$E$6:$H$5950,4,FALSE)</f>
        <v>0.1124</v>
      </c>
      <c r="X5441" t="str">
        <f>VLOOKUP(V5441,Factors!$E$6:$F$5950,2,FALSE)</f>
        <v>3-factor</v>
      </c>
      <c r="Y5441" s="92">
        <f t="shared" si="510"/>
        <v>2.81</v>
      </c>
      <c r="Z5441" s="92">
        <f t="shared" si="511"/>
        <v>22.19</v>
      </c>
      <c r="AA5441" s="92">
        <f t="shared" si="512"/>
        <v>25</v>
      </c>
    </row>
    <row r="5442" spans="1:27" x14ac:dyDescent="0.25">
      <c r="A5442" t="s">
        <v>866</v>
      </c>
      <c r="B5442" t="s">
        <v>1109</v>
      </c>
      <c r="C5442" t="s">
        <v>1110</v>
      </c>
      <c r="D5442" t="s">
        <v>867</v>
      </c>
      <c r="E5442" t="s">
        <v>868</v>
      </c>
      <c r="F5442" t="str">
        <f t="shared" si="508"/>
        <v>1505</v>
      </c>
      <c r="G5442" t="s">
        <v>98</v>
      </c>
      <c r="H5442" t="s">
        <v>99</v>
      </c>
      <c r="I5442" s="91"/>
      <c r="J5442" s="91"/>
      <c r="K5442" s="91"/>
      <c r="L5442" s="91"/>
      <c r="M5442" s="91"/>
      <c r="N5442" s="91"/>
      <c r="O5442" s="91"/>
      <c r="P5442" s="91"/>
      <c r="Q5442" s="91">
        <v>16.989999999999998</v>
      </c>
      <c r="R5442" s="91"/>
      <c r="S5442" s="91">
        <v>84.74</v>
      </c>
      <c r="T5442" s="91"/>
      <c r="U5442" s="91">
        <f t="shared" si="509"/>
        <v>101.72999999999999</v>
      </c>
      <c r="V5442" s="82" t="str">
        <f t="shared" si="507"/>
        <v>710001505921</v>
      </c>
      <c r="W5442" s="83">
        <f>VLOOKUP(V5442,Factors!$E$6:$H$5950,4,FALSE)</f>
        <v>0.1124</v>
      </c>
      <c r="X5442" t="str">
        <f>VLOOKUP(V5442,Factors!$E$6:$F$5950,2,FALSE)</f>
        <v>3-factor</v>
      </c>
      <c r="Y5442" s="92">
        <f t="shared" si="510"/>
        <v>11.434451999999999</v>
      </c>
      <c r="Z5442" s="92">
        <f t="shared" si="511"/>
        <v>90.295547999999997</v>
      </c>
      <c r="AA5442" s="92">
        <f t="shared" si="512"/>
        <v>101.72999999999999</v>
      </c>
    </row>
    <row r="5443" spans="1:27" x14ac:dyDescent="0.25">
      <c r="A5443" t="s">
        <v>866</v>
      </c>
      <c r="B5443" t="s">
        <v>1109</v>
      </c>
      <c r="C5443" t="s">
        <v>1110</v>
      </c>
      <c r="D5443" t="s">
        <v>867</v>
      </c>
      <c r="E5443" t="s">
        <v>868</v>
      </c>
      <c r="F5443" t="str">
        <f t="shared" si="508"/>
        <v>1505</v>
      </c>
      <c r="G5443" t="s">
        <v>215</v>
      </c>
      <c r="H5443" t="s">
        <v>216</v>
      </c>
      <c r="I5443" s="91"/>
      <c r="J5443" s="91">
        <v>409.87</v>
      </c>
      <c r="K5443" s="91"/>
      <c r="L5443" s="91"/>
      <c r="M5443" s="91"/>
      <c r="N5443" s="91"/>
      <c r="O5443" s="91">
        <v>135</v>
      </c>
      <c r="P5443" s="91"/>
      <c r="Q5443" s="91"/>
      <c r="R5443" s="91"/>
      <c r="S5443" s="91"/>
      <c r="T5443" s="91">
        <v>49.99</v>
      </c>
      <c r="U5443" s="91">
        <f t="shared" si="509"/>
        <v>594.86</v>
      </c>
      <c r="V5443" s="82" t="str">
        <f t="shared" si="507"/>
        <v>710001505921</v>
      </c>
      <c r="W5443" s="83">
        <f>VLOOKUP(V5443,Factors!$E$6:$H$5950,4,FALSE)</f>
        <v>0.1124</v>
      </c>
      <c r="X5443" t="str">
        <f>VLOOKUP(V5443,Factors!$E$6:$F$5950,2,FALSE)</f>
        <v>3-factor</v>
      </c>
      <c r="Y5443" s="92">
        <f t="shared" si="510"/>
        <v>66.862263999999996</v>
      </c>
      <c r="Z5443" s="92">
        <f t="shared" si="511"/>
        <v>527.99773600000003</v>
      </c>
      <c r="AA5443" s="92">
        <f t="shared" si="512"/>
        <v>594.86</v>
      </c>
    </row>
    <row r="5444" spans="1:27" x14ac:dyDescent="0.25">
      <c r="A5444" t="s">
        <v>866</v>
      </c>
      <c r="B5444" t="s">
        <v>1109</v>
      </c>
      <c r="C5444" t="s">
        <v>1110</v>
      </c>
      <c r="D5444" t="s">
        <v>867</v>
      </c>
      <c r="E5444" t="s">
        <v>868</v>
      </c>
      <c r="F5444" t="str">
        <f t="shared" si="508"/>
        <v>1505</v>
      </c>
      <c r="G5444" t="s">
        <v>136</v>
      </c>
      <c r="H5444" t="s">
        <v>137</v>
      </c>
      <c r="I5444" s="91">
        <v>53</v>
      </c>
      <c r="J5444" s="91">
        <v>212.03</v>
      </c>
      <c r="K5444" s="91">
        <v>211.72</v>
      </c>
      <c r="L5444" s="91">
        <v>22</v>
      </c>
      <c r="M5444" s="91">
        <v>17.3</v>
      </c>
      <c r="N5444" s="91">
        <v>148.4</v>
      </c>
      <c r="O5444" s="91">
        <v>125.2</v>
      </c>
      <c r="P5444" s="91">
        <v>82.1</v>
      </c>
      <c r="Q5444" s="91">
        <v>106.5</v>
      </c>
      <c r="R5444" s="91">
        <v>148.5</v>
      </c>
      <c r="S5444" s="91">
        <v>16.399999999999999</v>
      </c>
      <c r="T5444" s="91">
        <v>108.4</v>
      </c>
      <c r="U5444" s="91">
        <f t="shared" si="509"/>
        <v>1251.5500000000002</v>
      </c>
      <c r="V5444" s="82" t="str">
        <f t="shared" ref="V5444:V5507" si="513">CONCATENATE(B5444,RIGHT(D5444,4),A5444)</f>
        <v>710001505921</v>
      </c>
      <c r="W5444" s="83">
        <f>VLOOKUP(V5444,Factors!$E$6:$H$5950,4,FALSE)</f>
        <v>0.1124</v>
      </c>
      <c r="X5444" t="str">
        <f>VLOOKUP(V5444,Factors!$E$6:$F$5950,2,FALSE)</f>
        <v>3-factor</v>
      </c>
      <c r="Y5444" s="92">
        <f t="shared" si="510"/>
        <v>140.67422000000002</v>
      </c>
      <c r="Z5444" s="92">
        <f t="shared" si="511"/>
        <v>1110.8757800000001</v>
      </c>
      <c r="AA5444" s="92">
        <f t="shared" si="512"/>
        <v>1251.5500000000002</v>
      </c>
    </row>
    <row r="5445" spans="1:27" x14ac:dyDescent="0.25">
      <c r="A5445" t="s">
        <v>866</v>
      </c>
      <c r="B5445" t="s">
        <v>1109</v>
      </c>
      <c r="C5445" t="s">
        <v>1110</v>
      </c>
      <c r="D5445" t="s">
        <v>867</v>
      </c>
      <c r="E5445" t="s">
        <v>868</v>
      </c>
      <c r="F5445" t="str">
        <f t="shared" ref="F5445:F5508" si="514">RIGHT(D5445,4)</f>
        <v>1505</v>
      </c>
      <c r="G5445" t="s">
        <v>199</v>
      </c>
      <c r="H5445" t="s">
        <v>200</v>
      </c>
      <c r="I5445" s="91"/>
      <c r="J5445" s="91"/>
      <c r="K5445" s="91"/>
      <c r="L5445" s="91"/>
      <c r="M5445" s="91">
        <v>18</v>
      </c>
      <c r="N5445" s="91"/>
      <c r="O5445" s="91"/>
      <c r="P5445" s="91"/>
      <c r="Q5445" s="91"/>
      <c r="R5445" s="91"/>
      <c r="S5445" s="91"/>
      <c r="T5445" s="91"/>
      <c r="U5445" s="91">
        <f t="shared" ref="U5445:U5508" si="515">SUM(I5445:T5445)</f>
        <v>18</v>
      </c>
      <c r="V5445" s="82" t="str">
        <f t="shared" si="513"/>
        <v>710001505921</v>
      </c>
      <c r="W5445" s="83">
        <f>VLOOKUP(V5445,Factors!$E$6:$H$5950,4,FALSE)</f>
        <v>0.1124</v>
      </c>
      <c r="X5445" t="str">
        <f>VLOOKUP(V5445,Factors!$E$6:$F$5950,2,FALSE)</f>
        <v>3-factor</v>
      </c>
      <c r="Y5445" s="92">
        <f t="shared" si="510"/>
        <v>2.0232000000000001</v>
      </c>
      <c r="Z5445" s="92">
        <f t="shared" si="511"/>
        <v>15.976800000000001</v>
      </c>
      <c r="AA5445" s="92">
        <f t="shared" si="512"/>
        <v>18</v>
      </c>
    </row>
    <row r="5446" spans="1:27" x14ac:dyDescent="0.25">
      <c r="A5446" t="s">
        <v>866</v>
      </c>
      <c r="B5446" t="s">
        <v>1109</v>
      </c>
      <c r="C5446" t="s">
        <v>1110</v>
      </c>
      <c r="D5446" t="s">
        <v>867</v>
      </c>
      <c r="E5446" t="s">
        <v>868</v>
      </c>
      <c r="F5446" t="str">
        <f t="shared" si="514"/>
        <v>1505</v>
      </c>
      <c r="G5446" t="s">
        <v>342</v>
      </c>
      <c r="H5446" t="s">
        <v>343</v>
      </c>
      <c r="I5446" s="91"/>
      <c r="J5446" s="91"/>
      <c r="K5446" s="91">
        <v>25.9</v>
      </c>
      <c r="L5446" s="91">
        <v>49.95</v>
      </c>
      <c r="M5446" s="91">
        <v>49.95</v>
      </c>
      <c r="N5446" s="91">
        <v>49.95</v>
      </c>
      <c r="O5446" s="91">
        <v>115</v>
      </c>
      <c r="P5446" s="91">
        <v>49.95</v>
      </c>
      <c r="Q5446" s="91">
        <v>49.95</v>
      </c>
      <c r="R5446" s="91">
        <v>49.95</v>
      </c>
      <c r="S5446" s="91">
        <v>49.95</v>
      </c>
      <c r="T5446" s="91">
        <v>49.95</v>
      </c>
      <c r="U5446" s="91">
        <f t="shared" si="515"/>
        <v>540.5</v>
      </c>
      <c r="V5446" s="82" t="str">
        <f t="shared" si="513"/>
        <v>710001505921</v>
      </c>
      <c r="W5446" s="83">
        <f>VLOOKUP(V5446,Factors!$E$6:$H$5950,4,FALSE)</f>
        <v>0.1124</v>
      </c>
      <c r="X5446" t="str">
        <f>VLOOKUP(V5446,Factors!$E$6:$F$5950,2,FALSE)</f>
        <v>3-factor</v>
      </c>
      <c r="Y5446" s="92">
        <f t="shared" si="510"/>
        <v>60.752200000000002</v>
      </c>
      <c r="Z5446" s="92">
        <f t="shared" si="511"/>
        <v>479.74779999999998</v>
      </c>
      <c r="AA5446" s="92">
        <f t="shared" si="512"/>
        <v>540.5</v>
      </c>
    </row>
    <row r="5447" spans="1:27" x14ac:dyDescent="0.25">
      <c r="A5447" t="s">
        <v>866</v>
      </c>
      <c r="B5447" t="s">
        <v>1109</v>
      </c>
      <c r="C5447" t="s">
        <v>1110</v>
      </c>
      <c r="D5447" t="s">
        <v>867</v>
      </c>
      <c r="E5447" t="s">
        <v>868</v>
      </c>
      <c r="F5447" t="str">
        <f t="shared" si="514"/>
        <v>1505</v>
      </c>
      <c r="G5447" t="s">
        <v>144</v>
      </c>
      <c r="H5447" t="s">
        <v>145</v>
      </c>
      <c r="I5447" s="91">
        <v>366.6</v>
      </c>
      <c r="J5447" s="91">
        <v>624.69000000000005</v>
      </c>
      <c r="K5447" s="91">
        <v>321.66000000000003</v>
      </c>
      <c r="L5447" s="91">
        <v>243.18</v>
      </c>
      <c r="M5447" s="91">
        <v>286.88</v>
      </c>
      <c r="N5447" s="91">
        <v>453.22</v>
      </c>
      <c r="O5447" s="91">
        <v>2554.81</v>
      </c>
      <c r="P5447" s="91">
        <v>802.56</v>
      </c>
      <c r="Q5447" s="91">
        <v>654.16999999999996</v>
      </c>
      <c r="R5447" s="91">
        <v>643.66</v>
      </c>
      <c r="S5447" s="91">
        <v>112.51</v>
      </c>
      <c r="T5447" s="91">
        <v>5423.01</v>
      </c>
      <c r="U5447" s="91">
        <f t="shared" si="515"/>
        <v>12486.95</v>
      </c>
      <c r="V5447" s="82" t="str">
        <f t="shared" si="513"/>
        <v>710001505921</v>
      </c>
      <c r="W5447" s="83">
        <f>VLOOKUP(V5447,Factors!$E$6:$H$5950,4,FALSE)</f>
        <v>0.1124</v>
      </c>
      <c r="X5447" t="str">
        <f>VLOOKUP(V5447,Factors!$E$6:$F$5950,2,FALSE)</f>
        <v>3-factor</v>
      </c>
      <c r="Y5447" s="92">
        <f t="shared" si="510"/>
        <v>1403.5331800000001</v>
      </c>
      <c r="Z5447" s="92">
        <f t="shared" si="511"/>
        <v>11083.41682</v>
      </c>
      <c r="AA5447" s="92">
        <f t="shared" si="512"/>
        <v>12486.95</v>
      </c>
    </row>
    <row r="5448" spans="1:27" x14ac:dyDescent="0.25">
      <c r="A5448" t="s">
        <v>866</v>
      </c>
      <c r="B5448" t="s">
        <v>1109</v>
      </c>
      <c r="C5448" t="s">
        <v>1110</v>
      </c>
      <c r="D5448" t="s">
        <v>867</v>
      </c>
      <c r="E5448" t="s">
        <v>868</v>
      </c>
      <c r="F5448" t="str">
        <f t="shared" si="514"/>
        <v>1505</v>
      </c>
      <c r="G5448" t="s">
        <v>217</v>
      </c>
      <c r="H5448" t="s">
        <v>218</v>
      </c>
      <c r="I5448" s="91">
        <v>655</v>
      </c>
      <c r="J5448" s="91">
        <v>1291.54</v>
      </c>
      <c r="K5448" s="91"/>
      <c r="L5448" s="91"/>
      <c r="M5448" s="91"/>
      <c r="N5448" s="91"/>
      <c r="O5448" s="91">
        <v>140.4</v>
      </c>
      <c r="P5448" s="91"/>
      <c r="Q5448" s="91">
        <v>20</v>
      </c>
      <c r="R5448" s="91"/>
      <c r="S5448" s="91"/>
      <c r="T5448" s="91">
        <v>655</v>
      </c>
      <c r="U5448" s="91">
        <f t="shared" si="515"/>
        <v>2761.94</v>
      </c>
      <c r="V5448" s="82" t="str">
        <f t="shared" si="513"/>
        <v>710001505921</v>
      </c>
      <c r="W5448" s="83">
        <f>VLOOKUP(V5448,Factors!$E$6:$H$5950,4,FALSE)</f>
        <v>0.1124</v>
      </c>
      <c r="X5448" t="str">
        <f>VLOOKUP(V5448,Factors!$E$6:$F$5950,2,FALSE)</f>
        <v>3-factor</v>
      </c>
      <c r="Y5448" s="92">
        <f t="shared" si="510"/>
        <v>310.44205599999998</v>
      </c>
      <c r="Z5448" s="92">
        <f t="shared" si="511"/>
        <v>2451.4979440000002</v>
      </c>
      <c r="AA5448" s="92">
        <f t="shared" si="512"/>
        <v>2761.94</v>
      </c>
    </row>
    <row r="5449" spans="1:27" x14ac:dyDescent="0.25">
      <c r="A5449" t="s">
        <v>866</v>
      </c>
      <c r="B5449" t="s">
        <v>1109</v>
      </c>
      <c r="C5449" t="s">
        <v>1110</v>
      </c>
      <c r="D5449" t="s">
        <v>867</v>
      </c>
      <c r="E5449" t="s">
        <v>868</v>
      </c>
      <c r="F5449" t="str">
        <f t="shared" si="514"/>
        <v>1505</v>
      </c>
      <c r="G5449" t="s">
        <v>146</v>
      </c>
      <c r="H5449" t="s">
        <v>147</v>
      </c>
      <c r="I5449" s="91"/>
      <c r="J5449" s="91">
        <v>183.1</v>
      </c>
      <c r="K5449" s="91">
        <v>1176.5999999999999</v>
      </c>
      <c r="L5449" s="91">
        <v>486.6</v>
      </c>
      <c r="M5449" s="91"/>
      <c r="N5449" s="91"/>
      <c r="O5449" s="91">
        <v>1642.47</v>
      </c>
      <c r="P5449" s="91">
        <v>1023.12</v>
      </c>
      <c r="Q5449" s="91">
        <v>338.05</v>
      </c>
      <c r="R5449" s="91">
        <v>3030</v>
      </c>
      <c r="S5449" s="91"/>
      <c r="T5449" s="91">
        <v>560.9</v>
      </c>
      <c r="U5449" s="91">
        <f t="shared" si="515"/>
        <v>8440.84</v>
      </c>
      <c r="V5449" s="82" t="str">
        <f t="shared" si="513"/>
        <v>710001505921</v>
      </c>
      <c r="W5449" s="83">
        <f>VLOOKUP(V5449,Factors!$E$6:$H$5950,4,FALSE)</f>
        <v>0.1124</v>
      </c>
      <c r="X5449" t="str">
        <f>VLOOKUP(V5449,Factors!$E$6:$F$5950,2,FALSE)</f>
        <v>3-factor</v>
      </c>
      <c r="Y5449" s="92">
        <f t="shared" si="510"/>
        <v>948.75041599999997</v>
      </c>
      <c r="Z5449" s="92">
        <f t="shared" si="511"/>
        <v>7492.0895840000003</v>
      </c>
      <c r="AA5449" s="92">
        <f t="shared" si="512"/>
        <v>8440.84</v>
      </c>
    </row>
    <row r="5450" spans="1:27" x14ac:dyDescent="0.25">
      <c r="A5450" t="s">
        <v>866</v>
      </c>
      <c r="B5450" t="s">
        <v>1109</v>
      </c>
      <c r="C5450" t="s">
        <v>1110</v>
      </c>
      <c r="D5450" t="s">
        <v>867</v>
      </c>
      <c r="E5450" t="s">
        <v>868</v>
      </c>
      <c r="F5450" t="str">
        <f t="shared" si="514"/>
        <v>1505</v>
      </c>
      <c r="G5450" t="s">
        <v>148</v>
      </c>
      <c r="H5450" t="s">
        <v>149</v>
      </c>
      <c r="I5450" s="91">
        <v>1267.24</v>
      </c>
      <c r="J5450" s="91">
        <v>2433.84</v>
      </c>
      <c r="K5450" s="91">
        <v>1671.5</v>
      </c>
      <c r="L5450" s="91">
        <v>70</v>
      </c>
      <c r="M5450" s="91">
        <v>47.56</v>
      </c>
      <c r="N5450" s="91">
        <v>1553.5</v>
      </c>
      <c r="O5450" s="91">
        <v>468.33</v>
      </c>
      <c r="P5450" s="91">
        <v>526.79</v>
      </c>
      <c r="Q5450" s="91">
        <v>687.86</v>
      </c>
      <c r="R5450" s="91">
        <v>1900.21</v>
      </c>
      <c r="S5450" s="91">
        <v>415.93</v>
      </c>
      <c r="T5450" s="91">
        <v>2660.6</v>
      </c>
      <c r="U5450" s="91">
        <f t="shared" si="515"/>
        <v>13703.360000000002</v>
      </c>
      <c r="V5450" s="82" t="str">
        <f t="shared" si="513"/>
        <v>710001505921</v>
      </c>
      <c r="W5450" s="83">
        <f>VLOOKUP(V5450,Factors!$E$6:$H$5950,4,FALSE)</f>
        <v>0.1124</v>
      </c>
      <c r="X5450" t="str">
        <f>VLOOKUP(V5450,Factors!$E$6:$F$5950,2,FALSE)</f>
        <v>3-factor</v>
      </c>
      <c r="Y5450" s="92">
        <f t="shared" si="510"/>
        <v>1540.2576640000002</v>
      </c>
      <c r="Z5450" s="92">
        <f t="shared" si="511"/>
        <v>12163.102336000002</v>
      </c>
      <c r="AA5450" s="92">
        <f t="shared" si="512"/>
        <v>13703.360000000002</v>
      </c>
    </row>
    <row r="5451" spans="1:27" x14ac:dyDescent="0.25">
      <c r="A5451" t="s">
        <v>866</v>
      </c>
      <c r="B5451" t="s">
        <v>1109</v>
      </c>
      <c r="C5451" t="s">
        <v>1110</v>
      </c>
      <c r="D5451" t="s">
        <v>867</v>
      </c>
      <c r="E5451" t="s">
        <v>868</v>
      </c>
      <c r="F5451" t="str">
        <f t="shared" si="514"/>
        <v>1505</v>
      </c>
      <c r="G5451" t="s">
        <v>150</v>
      </c>
      <c r="H5451" t="s">
        <v>151</v>
      </c>
      <c r="I5451" s="91"/>
      <c r="J5451" s="91"/>
      <c r="K5451" s="91"/>
      <c r="L5451" s="91"/>
      <c r="M5451" s="91"/>
      <c r="N5451" s="91"/>
      <c r="O5451" s="91"/>
      <c r="P5451" s="91"/>
      <c r="Q5451" s="91"/>
      <c r="R5451" s="91"/>
      <c r="S5451" s="91"/>
      <c r="T5451" s="91">
        <v>3846.95</v>
      </c>
      <c r="U5451" s="91">
        <f t="shared" si="515"/>
        <v>3846.95</v>
      </c>
      <c r="V5451" s="82" t="str">
        <f t="shared" si="513"/>
        <v>710001505921</v>
      </c>
      <c r="W5451" s="83">
        <f>VLOOKUP(V5451,Factors!$E$6:$H$5950,4,FALSE)</f>
        <v>0.1124</v>
      </c>
      <c r="X5451" t="str">
        <f>VLOOKUP(V5451,Factors!$E$6:$F$5950,2,FALSE)</f>
        <v>3-factor</v>
      </c>
      <c r="Y5451" s="92">
        <f t="shared" si="510"/>
        <v>432.39717999999999</v>
      </c>
      <c r="Z5451" s="92">
        <f t="shared" si="511"/>
        <v>3414.5528199999999</v>
      </c>
      <c r="AA5451" s="92">
        <f t="shared" si="512"/>
        <v>3846.95</v>
      </c>
    </row>
    <row r="5452" spans="1:27" x14ac:dyDescent="0.25">
      <c r="A5452" t="s">
        <v>866</v>
      </c>
      <c r="B5452" t="s">
        <v>1109</v>
      </c>
      <c r="C5452" t="s">
        <v>1110</v>
      </c>
      <c r="D5452" t="s">
        <v>869</v>
      </c>
      <c r="E5452" t="s">
        <v>870</v>
      </c>
      <c r="F5452" t="str">
        <f t="shared" si="514"/>
        <v>2966</v>
      </c>
      <c r="G5452" t="s">
        <v>144</v>
      </c>
      <c r="H5452" t="s">
        <v>145</v>
      </c>
      <c r="I5452" s="91">
        <v>103.25</v>
      </c>
      <c r="J5452" s="91">
        <v>1082.47</v>
      </c>
      <c r="K5452" s="91">
        <v>284.60000000000002</v>
      </c>
      <c r="L5452" s="91">
        <v>57.75</v>
      </c>
      <c r="M5452" s="91"/>
      <c r="N5452" s="91">
        <v>232.58</v>
      </c>
      <c r="O5452" s="91">
        <v>1546.16</v>
      </c>
      <c r="P5452" s="91">
        <v>311.75</v>
      </c>
      <c r="Q5452" s="91">
        <v>379.65</v>
      </c>
      <c r="R5452" s="91">
        <v>365.71</v>
      </c>
      <c r="S5452" s="91"/>
      <c r="T5452" s="91">
        <v>2690.35</v>
      </c>
      <c r="U5452" s="91">
        <f t="shared" si="515"/>
        <v>7054.27</v>
      </c>
      <c r="V5452" s="82" t="str">
        <f t="shared" si="513"/>
        <v>710002966921</v>
      </c>
      <c r="W5452" s="83">
        <f>VLOOKUP(V5452,Factors!$E$6:$H$5950,4,FALSE)</f>
        <v>0.1124</v>
      </c>
      <c r="X5452" t="str">
        <f>VLOOKUP(V5452,Factors!$E$6:$F$5950,2,FALSE)</f>
        <v>3-factor</v>
      </c>
      <c r="Y5452" s="92">
        <f t="shared" si="510"/>
        <v>792.89994799999999</v>
      </c>
      <c r="Z5452" s="92">
        <f t="shared" si="511"/>
        <v>6261.3700520000002</v>
      </c>
      <c r="AA5452" s="92">
        <f t="shared" si="512"/>
        <v>7054.27</v>
      </c>
    </row>
    <row r="5453" spans="1:27" x14ac:dyDescent="0.25">
      <c r="A5453" t="s">
        <v>866</v>
      </c>
      <c r="B5453" t="s">
        <v>1111</v>
      </c>
      <c r="C5453" t="s">
        <v>1112</v>
      </c>
      <c r="D5453" t="s">
        <v>867</v>
      </c>
      <c r="E5453" t="s">
        <v>868</v>
      </c>
      <c r="F5453" t="str">
        <f t="shared" si="514"/>
        <v>1505</v>
      </c>
      <c r="G5453" t="s">
        <v>144</v>
      </c>
      <c r="H5453" t="s">
        <v>145</v>
      </c>
      <c r="I5453" s="91"/>
      <c r="J5453" s="91"/>
      <c r="K5453" s="91"/>
      <c r="L5453" s="91"/>
      <c r="M5453" s="91"/>
      <c r="N5453" s="91"/>
      <c r="O5453" s="91"/>
      <c r="P5453" s="91">
        <v>13.5</v>
      </c>
      <c r="Q5453" s="91"/>
      <c r="R5453" s="91"/>
      <c r="S5453" s="91"/>
      <c r="T5453" s="91"/>
      <c r="U5453" s="91">
        <f t="shared" si="515"/>
        <v>13.5</v>
      </c>
      <c r="V5453" s="82" t="str">
        <f t="shared" si="513"/>
        <v>720001505921</v>
      </c>
      <c r="W5453" s="83">
        <f>VLOOKUP(V5453,Factors!$E$6:$H$5950,4,FALSE)</f>
        <v>0.1124</v>
      </c>
      <c r="X5453" t="str">
        <f>VLOOKUP(V5453,Factors!$E$6:$F$5950,2,FALSE)</f>
        <v>3-factor</v>
      </c>
      <c r="Y5453" s="92">
        <f t="shared" si="510"/>
        <v>1.5174000000000001</v>
      </c>
      <c r="Z5453" s="92">
        <f t="shared" si="511"/>
        <v>11.9826</v>
      </c>
      <c r="AA5453" s="92">
        <f t="shared" si="512"/>
        <v>13.5</v>
      </c>
    </row>
    <row r="5454" spans="1:27" x14ac:dyDescent="0.25">
      <c r="A5454" t="s">
        <v>866</v>
      </c>
      <c r="B5454" t="s">
        <v>1111</v>
      </c>
      <c r="C5454" t="s">
        <v>1112</v>
      </c>
      <c r="D5454" t="s">
        <v>867</v>
      </c>
      <c r="E5454" t="s">
        <v>868</v>
      </c>
      <c r="F5454" t="str">
        <f t="shared" si="514"/>
        <v>1505</v>
      </c>
      <c r="G5454" t="s">
        <v>148</v>
      </c>
      <c r="H5454" t="s">
        <v>149</v>
      </c>
      <c r="I5454" s="91"/>
      <c r="J5454" s="91"/>
      <c r="K5454" s="91"/>
      <c r="L5454" s="91"/>
      <c r="M5454" s="91"/>
      <c r="N5454" s="91">
        <v>71.209999999999994</v>
      </c>
      <c r="O5454" s="91"/>
      <c r="P5454" s="91"/>
      <c r="Q5454" s="91"/>
      <c r="R5454" s="91"/>
      <c r="S5454" s="91"/>
      <c r="T5454" s="91"/>
      <c r="U5454" s="91">
        <f t="shared" si="515"/>
        <v>71.209999999999994</v>
      </c>
      <c r="V5454" s="82" t="str">
        <f t="shared" si="513"/>
        <v>720001505921</v>
      </c>
      <c r="W5454" s="83">
        <f>VLOOKUP(V5454,Factors!$E$6:$H$5950,4,FALSE)</f>
        <v>0.1124</v>
      </c>
      <c r="X5454" t="str">
        <f>VLOOKUP(V5454,Factors!$E$6:$F$5950,2,FALSE)</f>
        <v>3-factor</v>
      </c>
      <c r="Y5454" s="92">
        <f t="shared" si="510"/>
        <v>8.0040040000000001</v>
      </c>
      <c r="Z5454" s="92">
        <f t="shared" si="511"/>
        <v>63.205995999999992</v>
      </c>
      <c r="AA5454" s="92">
        <f t="shared" si="512"/>
        <v>71.209999999999994</v>
      </c>
    </row>
    <row r="5455" spans="1:27" x14ac:dyDescent="0.25">
      <c r="A5455" t="s">
        <v>866</v>
      </c>
      <c r="B5455" t="s">
        <v>1113</v>
      </c>
      <c r="C5455" t="s">
        <v>1114</v>
      </c>
      <c r="D5455" t="s">
        <v>867</v>
      </c>
      <c r="E5455" t="s">
        <v>868</v>
      </c>
      <c r="F5455" t="str">
        <f t="shared" si="514"/>
        <v>1505</v>
      </c>
      <c r="G5455" t="s">
        <v>110</v>
      </c>
      <c r="H5455" t="s">
        <v>111</v>
      </c>
      <c r="I5455" s="91">
        <v>31740.71</v>
      </c>
      <c r="J5455" s="91">
        <v>34297.019999999997</v>
      </c>
      <c r="K5455" s="91">
        <v>28103.439999999999</v>
      </c>
      <c r="L5455" s="91">
        <v>34626.04</v>
      </c>
      <c r="M5455" s="91">
        <v>39317</v>
      </c>
      <c r="N5455" s="91">
        <v>36846.36</v>
      </c>
      <c r="O5455" s="91">
        <v>33949.31</v>
      </c>
      <c r="P5455" s="91">
        <v>35883.839999999997</v>
      </c>
      <c r="Q5455" s="91">
        <v>39540.980000000003</v>
      </c>
      <c r="R5455" s="91">
        <v>42402.78</v>
      </c>
      <c r="S5455" s="91">
        <v>37689.39</v>
      </c>
      <c r="T5455" s="91">
        <v>34393.949999999997</v>
      </c>
      <c r="U5455" s="91">
        <f t="shared" si="515"/>
        <v>428790.82</v>
      </c>
      <c r="V5455" s="82" t="str">
        <f t="shared" si="513"/>
        <v>725001505921</v>
      </c>
      <c r="W5455" s="83">
        <f>VLOOKUP(V5455,Factors!$E$6:$H$5950,4,FALSE)</f>
        <v>0.1124</v>
      </c>
      <c r="X5455" t="str">
        <f>VLOOKUP(V5455,Factors!$E$6:$F$5950,2,FALSE)</f>
        <v>3-factor</v>
      </c>
      <c r="Y5455" s="92">
        <f t="shared" si="510"/>
        <v>48196.088168000002</v>
      </c>
      <c r="Z5455" s="92">
        <f t="shared" si="511"/>
        <v>380594.73183200002</v>
      </c>
      <c r="AA5455" s="92">
        <f t="shared" si="512"/>
        <v>428790.82</v>
      </c>
    </row>
    <row r="5456" spans="1:27" x14ac:dyDescent="0.25">
      <c r="A5456" t="s">
        <v>866</v>
      </c>
      <c r="B5456" t="s">
        <v>1113</v>
      </c>
      <c r="C5456" t="s">
        <v>1114</v>
      </c>
      <c r="D5456" t="s">
        <v>867</v>
      </c>
      <c r="E5456" t="s">
        <v>868</v>
      </c>
      <c r="F5456" t="str">
        <f t="shared" si="514"/>
        <v>1505</v>
      </c>
      <c r="G5456" t="s">
        <v>112</v>
      </c>
      <c r="H5456" t="s">
        <v>113</v>
      </c>
      <c r="I5456" s="91">
        <v>10500</v>
      </c>
      <c r="J5456" s="91">
        <v>2500</v>
      </c>
      <c r="K5456" s="91">
        <v>2500</v>
      </c>
      <c r="L5456" s="91">
        <v>2605.2600000000002</v>
      </c>
      <c r="M5456" s="91">
        <v>2731.26</v>
      </c>
      <c r="N5456" s="91">
        <v>2605.2600000000002</v>
      </c>
      <c r="O5456" s="91">
        <v>2605.2600000000002</v>
      </c>
      <c r="P5456" s="91">
        <v>2771.93</v>
      </c>
      <c r="Q5456" s="91">
        <v>2771.93</v>
      </c>
      <c r="R5456" s="91">
        <v>2771.93</v>
      </c>
      <c r="S5456" s="91">
        <v>2771.93</v>
      </c>
      <c r="T5456" s="91">
        <v>2930.11</v>
      </c>
      <c r="U5456" s="91">
        <f t="shared" si="515"/>
        <v>40064.87000000001</v>
      </c>
      <c r="V5456" s="82" t="str">
        <f t="shared" si="513"/>
        <v>725001505921</v>
      </c>
      <c r="W5456" s="83">
        <f>VLOOKUP(V5456,Factors!$E$6:$H$5950,4,FALSE)</f>
        <v>0.1124</v>
      </c>
      <c r="X5456" t="str">
        <f>VLOOKUP(V5456,Factors!$E$6:$F$5950,2,FALSE)</f>
        <v>3-factor</v>
      </c>
      <c r="Y5456" s="92">
        <f t="shared" si="510"/>
        <v>4503.2913880000015</v>
      </c>
      <c r="Z5456" s="92">
        <f t="shared" si="511"/>
        <v>35561.578612000012</v>
      </c>
      <c r="AA5456" s="92">
        <f t="shared" si="512"/>
        <v>40064.87000000001</v>
      </c>
    </row>
    <row r="5457" spans="1:27" x14ac:dyDescent="0.25">
      <c r="A5457" t="s">
        <v>866</v>
      </c>
      <c r="B5457" t="s">
        <v>1113</v>
      </c>
      <c r="C5457" t="s">
        <v>1114</v>
      </c>
      <c r="D5457" t="s">
        <v>867</v>
      </c>
      <c r="E5457" t="s">
        <v>868</v>
      </c>
      <c r="F5457" t="str">
        <f t="shared" si="514"/>
        <v>1505</v>
      </c>
      <c r="G5457" t="s">
        <v>88</v>
      </c>
      <c r="H5457" t="s">
        <v>89</v>
      </c>
      <c r="I5457" s="91">
        <v>4444.46</v>
      </c>
      <c r="J5457" s="91">
        <v>4785.8</v>
      </c>
      <c r="K5457" s="91">
        <v>4876.2299999999996</v>
      </c>
      <c r="L5457" s="91">
        <v>5243.84</v>
      </c>
      <c r="M5457" s="91">
        <v>5611.46</v>
      </c>
      <c r="N5457" s="91">
        <v>4963.21</v>
      </c>
      <c r="O5457" s="91">
        <v>4809</v>
      </c>
      <c r="P5457" s="91">
        <v>5786.47</v>
      </c>
      <c r="Q5457" s="91">
        <v>5786.51</v>
      </c>
      <c r="R5457" s="91">
        <v>5786.5</v>
      </c>
      <c r="S5457" s="91">
        <v>5786.49</v>
      </c>
      <c r="T5457" s="91">
        <v>5786.48</v>
      </c>
      <c r="U5457" s="91">
        <f t="shared" si="515"/>
        <v>63666.45</v>
      </c>
      <c r="V5457" s="82" t="str">
        <f t="shared" si="513"/>
        <v>725001505921</v>
      </c>
      <c r="W5457" s="83">
        <f>VLOOKUP(V5457,Factors!$E$6:$H$5950,4,FALSE)</f>
        <v>0.1124</v>
      </c>
      <c r="X5457" t="str">
        <f>VLOOKUP(V5457,Factors!$E$6:$F$5950,2,FALSE)</f>
        <v>3-factor</v>
      </c>
      <c r="Y5457" s="92">
        <f t="shared" si="510"/>
        <v>7156.10898</v>
      </c>
      <c r="Z5457" s="92">
        <f t="shared" si="511"/>
        <v>56510.34102</v>
      </c>
      <c r="AA5457" s="92">
        <f t="shared" si="512"/>
        <v>63666.45</v>
      </c>
    </row>
    <row r="5458" spans="1:27" x14ac:dyDescent="0.25">
      <c r="A5458" t="s">
        <v>866</v>
      </c>
      <c r="B5458" t="s">
        <v>1113</v>
      </c>
      <c r="C5458" t="s">
        <v>1114</v>
      </c>
      <c r="D5458" t="s">
        <v>867</v>
      </c>
      <c r="E5458" t="s">
        <v>868</v>
      </c>
      <c r="F5458" t="str">
        <f t="shared" si="514"/>
        <v>1505</v>
      </c>
      <c r="G5458" t="s">
        <v>90</v>
      </c>
      <c r="H5458" t="s">
        <v>91</v>
      </c>
      <c r="I5458" s="91">
        <v>17516.38</v>
      </c>
      <c r="J5458" s="91">
        <v>18842.5</v>
      </c>
      <c r="K5458" s="91">
        <v>19193.759999999998</v>
      </c>
      <c r="L5458" s="91">
        <v>20632.439999999999</v>
      </c>
      <c r="M5458" s="91">
        <v>22060.61</v>
      </c>
      <c r="N5458" s="91">
        <v>19542.240000000002</v>
      </c>
      <c r="O5458" s="91">
        <v>18943.080000000002</v>
      </c>
      <c r="P5458" s="91">
        <v>22757.29</v>
      </c>
      <c r="Q5458" s="91">
        <v>22757.33</v>
      </c>
      <c r="R5458" s="91">
        <v>22757.32</v>
      </c>
      <c r="S5458" s="91">
        <v>22757.31</v>
      </c>
      <c r="T5458" s="91">
        <v>22757.31</v>
      </c>
      <c r="U5458" s="91">
        <f t="shared" si="515"/>
        <v>250517.57</v>
      </c>
      <c r="V5458" s="82" t="str">
        <f t="shared" si="513"/>
        <v>725001505921</v>
      </c>
      <c r="W5458" s="83">
        <f>VLOOKUP(V5458,Factors!$E$6:$H$5950,4,FALSE)</f>
        <v>0.1124</v>
      </c>
      <c r="X5458" t="str">
        <f>VLOOKUP(V5458,Factors!$E$6:$F$5950,2,FALSE)</f>
        <v>3-factor</v>
      </c>
      <c r="Y5458" s="92">
        <f t="shared" ref="Y5458:Y5521" si="516">U5458*W5458</f>
        <v>28158.174868000002</v>
      </c>
      <c r="Z5458" s="92">
        <f t="shared" ref="Z5458:Z5521" si="517">U5458-Y5458</f>
        <v>222359.39513200001</v>
      </c>
      <c r="AA5458" s="92">
        <f t="shared" ref="AA5458:AA5521" si="518">Y5458+Z5458</f>
        <v>250517.57</v>
      </c>
    </row>
    <row r="5459" spans="1:27" x14ac:dyDescent="0.25">
      <c r="A5459" t="s">
        <v>866</v>
      </c>
      <c r="B5459" t="s">
        <v>1113</v>
      </c>
      <c r="C5459" t="s">
        <v>1114</v>
      </c>
      <c r="D5459" t="s">
        <v>867</v>
      </c>
      <c r="E5459" t="s">
        <v>868</v>
      </c>
      <c r="F5459" t="str">
        <f t="shared" si="514"/>
        <v>1505</v>
      </c>
      <c r="G5459" t="s">
        <v>118</v>
      </c>
      <c r="H5459" t="s">
        <v>119</v>
      </c>
      <c r="I5459" s="91"/>
      <c r="J5459" s="91"/>
      <c r="K5459" s="91">
        <v>1424.6</v>
      </c>
      <c r="L5459" s="91">
        <v>1400</v>
      </c>
      <c r="M5459" s="91">
        <v>1183</v>
      </c>
      <c r="N5459" s="91"/>
      <c r="O5459" s="91"/>
      <c r="P5459" s="91">
        <v>150</v>
      </c>
      <c r="Q5459" s="91">
        <v>225</v>
      </c>
      <c r="R5459" s="91"/>
      <c r="S5459" s="91"/>
      <c r="T5459" s="91">
        <v>2085</v>
      </c>
      <c r="U5459" s="91">
        <f t="shared" si="515"/>
        <v>6467.6</v>
      </c>
      <c r="V5459" s="82" t="str">
        <f t="shared" si="513"/>
        <v>725001505921</v>
      </c>
      <c r="W5459" s="83">
        <f>VLOOKUP(V5459,Factors!$E$6:$H$5950,4,FALSE)</f>
        <v>0.1124</v>
      </c>
      <c r="X5459" t="str">
        <f>VLOOKUP(V5459,Factors!$E$6:$F$5950,2,FALSE)</f>
        <v>3-factor</v>
      </c>
      <c r="Y5459" s="92">
        <f t="shared" si="516"/>
        <v>726.95824000000005</v>
      </c>
      <c r="Z5459" s="92">
        <f t="shared" si="517"/>
        <v>5740.6417600000004</v>
      </c>
      <c r="AA5459" s="92">
        <f t="shared" si="518"/>
        <v>6467.6</v>
      </c>
    </row>
    <row r="5460" spans="1:27" x14ac:dyDescent="0.25">
      <c r="A5460" t="s">
        <v>866</v>
      </c>
      <c r="B5460" t="s">
        <v>1113</v>
      </c>
      <c r="C5460" t="s">
        <v>1114</v>
      </c>
      <c r="D5460" t="s">
        <v>867</v>
      </c>
      <c r="E5460" t="s">
        <v>868</v>
      </c>
      <c r="F5460" t="str">
        <f t="shared" si="514"/>
        <v>1505</v>
      </c>
      <c r="G5460" t="s">
        <v>120</v>
      </c>
      <c r="H5460" t="s">
        <v>121</v>
      </c>
      <c r="I5460" s="91"/>
      <c r="J5460" s="91"/>
      <c r="K5460" s="91"/>
      <c r="L5460" s="91"/>
      <c r="M5460" s="91"/>
      <c r="N5460" s="91"/>
      <c r="O5460" s="91"/>
      <c r="P5460" s="91"/>
      <c r="Q5460" s="91"/>
      <c r="R5460" s="91">
        <v>80.77</v>
      </c>
      <c r="S5460" s="91"/>
      <c r="T5460" s="91"/>
      <c r="U5460" s="91">
        <f t="shared" si="515"/>
        <v>80.77</v>
      </c>
      <c r="V5460" s="82" t="str">
        <f t="shared" si="513"/>
        <v>725001505921</v>
      </c>
      <c r="W5460" s="83">
        <f>VLOOKUP(V5460,Factors!$E$6:$H$5950,4,FALSE)</f>
        <v>0.1124</v>
      </c>
      <c r="X5460" t="str">
        <f>VLOOKUP(V5460,Factors!$E$6:$F$5950,2,FALSE)</f>
        <v>3-factor</v>
      </c>
      <c r="Y5460" s="92">
        <f t="shared" si="516"/>
        <v>9.0785479999999996</v>
      </c>
      <c r="Z5460" s="92">
        <f t="shared" si="517"/>
        <v>71.691451999999998</v>
      </c>
      <c r="AA5460" s="92">
        <f t="shared" si="518"/>
        <v>80.77</v>
      </c>
    </row>
    <row r="5461" spans="1:27" x14ac:dyDescent="0.25">
      <c r="A5461" t="s">
        <v>866</v>
      </c>
      <c r="B5461" t="s">
        <v>1113</v>
      </c>
      <c r="C5461" t="s">
        <v>1114</v>
      </c>
      <c r="D5461" t="s">
        <v>867</v>
      </c>
      <c r="E5461" t="s">
        <v>868</v>
      </c>
      <c r="F5461" t="str">
        <f t="shared" si="514"/>
        <v>1505</v>
      </c>
      <c r="G5461" t="s">
        <v>122</v>
      </c>
      <c r="H5461" t="s">
        <v>123</v>
      </c>
      <c r="I5461" s="91">
        <v>737.59</v>
      </c>
      <c r="J5461" s="91">
        <v>100</v>
      </c>
      <c r="K5461" s="91"/>
      <c r="L5461" s="91"/>
      <c r="M5461" s="91">
        <v>299</v>
      </c>
      <c r="N5461" s="91"/>
      <c r="O5461" s="91">
        <v>255</v>
      </c>
      <c r="P5461" s="91">
        <v>275</v>
      </c>
      <c r="Q5461" s="91">
        <v>250</v>
      </c>
      <c r="R5461" s="91"/>
      <c r="S5461" s="91"/>
      <c r="T5461" s="91">
        <v>210</v>
      </c>
      <c r="U5461" s="91">
        <f t="shared" si="515"/>
        <v>2126.59</v>
      </c>
      <c r="V5461" s="82" t="str">
        <f t="shared" si="513"/>
        <v>725001505921</v>
      </c>
      <c r="W5461" s="83">
        <f>VLOOKUP(V5461,Factors!$E$6:$H$5950,4,FALSE)</f>
        <v>0.1124</v>
      </c>
      <c r="X5461" t="str">
        <f>VLOOKUP(V5461,Factors!$E$6:$F$5950,2,FALSE)</f>
        <v>3-factor</v>
      </c>
      <c r="Y5461" s="92">
        <f t="shared" si="516"/>
        <v>239.028716</v>
      </c>
      <c r="Z5461" s="92">
        <f t="shared" si="517"/>
        <v>1887.5612840000001</v>
      </c>
      <c r="AA5461" s="92">
        <f t="shared" si="518"/>
        <v>2126.59</v>
      </c>
    </row>
    <row r="5462" spans="1:27" x14ac:dyDescent="0.25">
      <c r="A5462" t="s">
        <v>866</v>
      </c>
      <c r="B5462" t="s">
        <v>1113</v>
      </c>
      <c r="C5462" t="s">
        <v>1114</v>
      </c>
      <c r="D5462" t="s">
        <v>867</v>
      </c>
      <c r="E5462" t="s">
        <v>868</v>
      </c>
      <c r="F5462" t="str">
        <f t="shared" si="514"/>
        <v>1505</v>
      </c>
      <c r="G5462" t="s">
        <v>44</v>
      </c>
      <c r="H5462" t="s">
        <v>45</v>
      </c>
      <c r="I5462" s="91">
        <v>12.05</v>
      </c>
      <c r="J5462" s="91">
        <v>12.05</v>
      </c>
      <c r="K5462" s="91">
        <v>12.1</v>
      </c>
      <c r="L5462" s="91">
        <v>12.1</v>
      </c>
      <c r="M5462" s="91">
        <v>12.48</v>
      </c>
      <c r="N5462" s="91">
        <v>24.96</v>
      </c>
      <c r="O5462" s="91">
        <v>10003.620000000001</v>
      </c>
      <c r="P5462" s="91">
        <v>12986.87</v>
      </c>
      <c r="Q5462" s="91">
        <v>9614.75</v>
      </c>
      <c r="R5462" s="91">
        <v>55160.95</v>
      </c>
      <c r="S5462" s="91">
        <v>36582.339999999997</v>
      </c>
      <c r="T5462" s="91">
        <v>26870.17</v>
      </c>
      <c r="U5462" s="91">
        <f t="shared" si="515"/>
        <v>151304.44</v>
      </c>
      <c r="V5462" s="82" t="str">
        <f t="shared" si="513"/>
        <v>725001505921</v>
      </c>
      <c r="W5462" s="83">
        <f>VLOOKUP(V5462,Factors!$E$6:$H$5950,4,FALSE)</f>
        <v>0.1124</v>
      </c>
      <c r="X5462" t="str">
        <f>VLOOKUP(V5462,Factors!$E$6:$F$5950,2,FALSE)</f>
        <v>3-factor</v>
      </c>
      <c r="Y5462" s="92">
        <f t="shared" si="516"/>
        <v>17006.619056</v>
      </c>
      <c r="Z5462" s="92">
        <f t="shared" si="517"/>
        <v>134297.82094400001</v>
      </c>
      <c r="AA5462" s="92">
        <f t="shared" si="518"/>
        <v>151304.44</v>
      </c>
    </row>
    <row r="5463" spans="1:27" x14ac:dyDescent="0.25">
      <c r="A5463" t="s">
        <v>866</v>
      </c>
      <c r="B5463" t="s">
        <v>1113</v>
      </c>
      <c r="C5463" t="s">
        <v>1114</v>
      </c>
      <c r="D5463" t="s">
        <v>867</v>
      </c>
      <c r="E5463" t="s">
        <v>868</v>
      </c>
      <c r="F5463" t="str">
        <f t="shared" si="514"/>
        <v>1505</v>
      </c>
      <c r="G5463" t="s">
        <v>98</v>
      </c>
      <c r="H5463" t="s">
        <v>99</v>
      </c>
      <c r="I5463" s="91">
        <v>232.71</v>
      </c>
      <c r="J5463" s="91">
        <v>60.64</v>
      </c>
      <c r="K5463" s="91">
        <v>51.87</v>
      </c>
      <c r="L5463" s="91">
        <v>234.86</v>
      </c>
      <c r="M5463" s="91">
        <v>96.76</v>
      </c>
      <c r="N5463" s="91">
        <v>42.05</v>
      </c>
      <c r="O5463" s="91">
        <v>62.12</v>
      </c>
      <c r="P5463" s="91">
        <v>448.94</v>
      </c>
      <c r="Q5463" s="91">
        <v>53.86</v>
      </c>
      <c r="R5463" s="91">
        <v>138.65</v>
      </c>
      <c r="S5463" s="91">
        <v>28.08</v>
      </c>
      <c r="T5463" s="91">
        <v>390.37</v>
      </c>
      <c r="U5463" s="91">
        <f t="shared" si="515"/>
        <v>1840.9099999999999</v>
      </c>
      <c r="V5463" s="82" t="str">
        <f t="shared" si="513"/>
        <v>725001505921</v>
      </c>
      <c r="W5463" s="83">
        <f>VLOOKUP(V5463,Factors!$E$6:$H$5950,4,FALSE)</f>
        <v>0.1124</v>
      </c>
      <c r="X5463" t="str">
        <f>VLOOKUP(V5463,Factors!$E$6:$F$5950,2,FALSE)</f>
        <v>3-factor</v>
      </c>
      <c r="Y5463" s="92">
        <f t="shared" si="516"/>
        <v>206.91828399999997</v>
      </c>
      <c r="Z5463" s="92">
        <f t="shared" si="517"/>
        <v>1633.991716</v>
      </c>
      <c r="AA5463" s="92">
        <f t="shared" si="518"/>
        <v>1840.9099999999999</v>
      </c>
    </row>
    <row r="5464" spans="1:27" x14ac:dyDescent="0.25">
      <c r="A5464" t="s">
        <v>866</v>
      </c>
      <c r="B5464" t="s">
        <v>1113</v>
      </c>
      <c r="C5464" t="s">
        <v>1114</v>
      </c>
      <c r="D5464" t="s">
        <v>867</v>
      </c>
      <c r="E5464" t="s">
        <v>868</v>
      </c>
      <c r="F5464" t="str">
        <f t="shared" si="514"/>
        <v>1505</v>
      </c>
      <c r="G5464" t="s">
        <v>412</v>
      </c>
      <c r="H5464" t="s">
        <v>413</v>
      </c>
      <c r="I5464" s="91"/>
      <c r="J5464" s="91"/>
      <c r="K5464" s="91"/>
      <c r="L5464" s="91"/>
      <c r="M5464" s="91"/>
      <c r="N5464" s="91"/>
      <c r="O5464" s="91"/>
      <c r="P5464" s="91"/>
      <c r="Q5464" s="91"/>
      <c r="R5464" s="91">
        <v>140.68</v>
      </c>
      <c r="S5464" s="91"/>
      <c r="T5464" s="91"/>
      <c r="U5464" s="91">
        <f t="shared" si="515"/>
        <v>140.68</v>
      </c>
      <c r="V5464" s="82" t="str">
        <f t="shared" si="513"/>
        <v>725001505921</v>
      </c>
      <c r="W5464" s="83">
        <f>VLOOKUP(V5464,Factors!$E$6:$H$5950,4,FALSE)</f>
        <v>0.1124</v>
      </c>
      <c r="X5464" t="str">
        <f>VLOOKUP(V5464,Factors!$E$6:$F$5950,2,FALSE)</f>
        <v>3-factor</v>
      </c>
      <c r="Y5464" s="92">
        <f t="shared" si="516"/>
        <v>15.812432000000001</v>
      </c>
      <c r="Z5464" s="92">
        <f t="shared" si="517"/>
        <v>124.86756800000001</v>
      </c>
      <c r="AA5464" s="92">
        <f t="shared" si="518"/>
        <v>140.68</v>
      </c>
    </row>
    <row r="5465" spans="1:27" x14ac:dyDescent="0.25">
      <c r="A5465" t="s">
        <v>866</v>
      </c>
      <c r="B5465" t="s">
        <v>1113</v>
      </c>
      <c r="C5465" t="s">
        <v>1114</v>
      </c>
      <c r="D5465" t="s">
        <v>867</v>
      </c>
      <c r="E5465" t="s">
        <v>868</v>
      </c>
      <c r="F5465" t="str">
        <f t="shared" si="514"/>
        <v>1505</v>
      </c>
      <c r="G5465" t="s">
        <v>215</v>
      </c>
      <c r="H5465" t="s">
        <v>216</v>
      </c>
      <c r="I5465" s="91"/>
      <c r="J5465" s="91"/>
      <c r="K5465" s="91"/>
      <c r="L5465" s="91"/>
      <c r="M5465" s="91">
        <v>129.99</v>
      </c>
      <c r="N5465" s="91"/>
      <c r="O5465" s="91"/>
      <c r="P5465" s="91"/>
      <c r="Q5465" s="91"/>
      <c r="R5465" s="91"/>
      <c r="S5465" s="91"/>
      <c r="T5465" s="91"/>
      <c r="U5465" s="91">
        <f t="shared" si="515"/>
        <v>129.99</v>
      </c>
      <c r="V5465" s="82" t="str">
        <f t="shared" si="513"/>
        <v>725001505921</v>
      </c>
      <c r="W5465" s="83">
        <f>VLOOKUP(V5465,Factors!$E$6:$H$5950,4,FALSE)</f>
        <v>0.1124</v>
      </c>
      <c r="X5465" t="str">
        <f>VLOOKUP(V5465,Factors!$E$6:$F$5950,2,FALSE)</f>
        <v>3-factor</v>
      </c>
      <c r="Y5465" s="92">
        <f t="shared" si="516"/>
        <v>14.610876000000001</v>
      </c>
      <c r="Z5465" s="92">
        <f t="shared" si="517"/>
        <v>115.379124</v>
      </c>
      <c r="AA5465" s="92">
        <f t="shared" si="518"/>
        <v>129.99</v>
      </c>
    </row>
    <row r="5466" spans="1:27" x14ac:dyDescent="0.25">
      <c r="A5466" t="s">
        <v>866</v>
      </c>
      <c r="B5466" t="s">
        <v>1113</v>
      </c>
      <c r="C5466" t="s">
        <v>1114</v>
      </c>
      <c r="D5466" t="s">
        <v>867</v>
      </c>
      <c r="E5466" t="s">
        <v>868</v>
      </c>
      <c r="F5466" t="str">
        <f t="shared" si="514"/>
        <v>1505</v>
      </c>
      <c r="G5466" t="s">
        <v>130</v>
      </c>
      <c r="H5466" t="s">
        <v>131</v>
      </c>
      <c r="I5466" s="91"/>
      <c r="J5466" s="91"/>
      <c r="K5466" s="91"/>
      <c r="L5466" s="91">
        <v>18.64</v>
      </c>
      <c r="M5466" s="91">
        <v>66.92</v>
      </c>
      <c r="N5466" s="91"/>
      <c r="O5466" s="91">
        <v>0</v>
      </c>
      <c r="P5466" s="91">
        <v>51.25</v>
      </c>
      <c r="Q5466" s="91">
        <v>9.5</v>
      </c>
      <c r="R5466" s="91"/>
      <c r="S5466" s="91"/>
      <c r="T5466" s="91"/>
      <c r="U5466" s="91">
        <f t="shared" si="515"/>
        <v>146.31</v>
      </c>
      <c r="V5466" s="82" t="str">
        <f t="shared" si="513"/>
        <v>725001505921</v>
      </c>
      <c r="W5466" s="83">
        <f>VLOOKUP(V5466,Factors!$E$6:$H$5950,4,FALSE)</f>
        <v>0.1124</v>
      </c>
      <c r="X5466" t="str">
        <f>VLOOKUP(V5466,Factors!$E$6:$F$5950,2,FALSE)</f>
        <v>3-factor</v>
      </c>
      <c r="Y5466" s="92">
        <f t="shared" si="516"/>
        <v>16.445243999999999</v>
      </c>
      <c r="Z5466" s="92">
        <f t="shared" si="517"/>
        <v>129.864756</v>
      </c>
      <c r="AA5466" s="92">
        <f t="shared" si="518"/>
        <v>146.31</v>
      </c>
    </row>
    <row r="5467" spans="1:27" x14ac:dyDescent="0.25">
      <c r="A5467" t="s">
        <v>866</v>
      </c>
      <c r="B5467" t="s">
        <v>1113</v>
      </c>
      <c r="C5467" t="s">
        <v>1114</v>
      </c>
      <c r="D5467" t="s">
        <v>867</v>
      </c>
      <c r="E5467" t="s">
        <v>868</v>
      </c>
      <c r="F5467" t="str">
        <f t="shared" si="514"/>
        <v>1505</v>
      </c>
      <c r="G5467" t="s">
        <v>136</v>
      </c>
      <c r="H5467" t="s">
        <v>137</v>
      </c>
      <c r="I5467" s="91"/>
      <c r="J5467" s="91"/>
      <c r="K5467" s="91">
        <v>1</v>
      </c>
      <c r="L5467" s="91"/>
      <c r="M5467" s="91"/>
      <c r="N5467" s="91"/>
      <c r="O5467" s="91"/>
      <c r="P5467" s="91"/>
      <c r="Q5467" s="91"/>
      <c r="R5467" s="91"/>
      <c r="S5467" s="91"/>
      <c r="T5467" s="91"/>
      <c r="U5467" s="91">
        <f t="shared" si="515"/>
        <v>1</v>
      </c>
      <c r="V5467" s="82" t="str">
        <f t="shared" si="513"/>
        <v>725001505921</v>
      </c>
      <c r="W5467" s="83">
        <f>VLOOKUP(V5467,Factors!$E$6:$H$5950,4,FALSE)</f>
        <v>0.1124</v>
      </c>
      <c r="X5467" t="str">
        <f>VLOOKUP(V5467,Factors!$E$6:$F$5950,2,FALSE)</f>
        <v>3-factor</v>
      </c>
      <c r="Y5467" s="92">
        <f t="shared" si="516"/>
        <v>0.1124</v>
      </c>
      <c r="Z5467" s="92">
        <f t="shared" si="517"/>
        <v>0.88759999999999994</v>
      </c>
      <c r="AA5467" s="92">
        <f t="shared" si="518"/>
        <v>1</v>
      </c>
    </row>
    <row r="5468" spans="1:27" x14ac:dyDescent="0.25">
      <c r="A5468" t="s">
        <v>866</v>
      </c>
      <c r="B5468" t="s">
        <v>1113</v>
      </c>
      <c r="C5468" t="s">
        <v>1114</v>
      </c>
      <c r="D5468" t="s">
        <v>867</v>
      </c>
      <c r="E5468" t="s">
        <v>868</v>
      </c>
      <c r="F5468" t="str">
        <f t="shared" si="514"/>
        <v>1505</v>
      </c>
      <c r="G5468" t="s">
        <v>102</v>
      </c>
      <c r="H5468" t="s">
        <v>103</v>
      </c>
      <c r="I5468" s="91">
        <v>15294.9</v>
      </c>
      <c r="J5468" s="91">
        <v>36708.480000000003</v>
      </c>
      <c r="K5468" s="91">
        <v>9.99</v>
      </c>
      <c r="L5468" s="91">
        <v>-2583.36</v>
      </c>
      <c r="M5468" s="91"/>
      <c r="N5468" s="91"/>
      <c r="O5468" s="91"/>
      <c r="P5468" s="91"/>
      <c r="Q5468" s="91"/>
      <c r="R5468" s="91"/>
      <c r="S5468" s="91">
        <v>4845</v>
      </c>
      <c r="T5468" s="91">
        <v>7310</v>
      </c>
      <c r="U5468" s="91">
        <f t="shared" si="515"/>
        <v>61585.01</v>
      </c>
      <c r="V5468" s="82" t="str">
        <f t="shared" si="513"/>
        <v>725001505921</v>
      </c>
      <c r="W5468" s="83">
        <f>VLOOKUP(V5468,Factors!$E$6:$H$5950,4,FALSE)</f>
        <v>0.1124</v>
      </c>
      <c r="X5468" t="str">
        <f>VLOOKUP(V5468,Factors!$E$6:$F$5950,2,FALSE)</f>
        <v>3-factor</v>
      </c>
      <c r="Y5468" s="92">
        <f t="shared" si="516"/>
        <v>6922.1551239999999</v>
      </c>
      <c r="Z5468" s="92">
        <f t="shared" si="517"/>
        <v>54662.854876000005</v>
      </c>
      <c r="AA5468" s="92">
        <f t="shared" si="518"/>
        <v>61585.01</v>
      </c>
    </row>
    <row r="5469" spans="1:27" x14ac:dyDescent="0.25">
      <c r="A5469" t="s">
        <v>866</v>
      </c>
      <c r="B5469" t="s">
        <v>1113</v>
      </c>
      <c r="C5469" t="s">
        <v>1114</v>
      </c>
      <c r="D5469" t="s">
        <v>867</v>
      </c>
      <c r="E5469" t="s">
        <v>868</v>
      </c>
      <c r="F5469" t="str">
        <f t="shared" si="514"/>
        <v>1505</v>
      </c>
      <c r="G5469" t="s">
        <v>144</v>
      </c>
      <c r="H5469" t="s">
        <v>145</v>
      </c>
      <c r="I5469" s="91">
        <v>65.819999999999993</v>
      </c>
      <c r="J5469" s="91"/>
      <c r="K5469" s="91">
        <v>433.75</v>
      </c>
      <c r="L5469" s="91">
        <v>103.5</v>
      </c>
      <c r="M5469" s="91">
        <v>509.95</v>
      </c>
      <c r="N5469" s="91">
        <v>301.7</v>
      </c>
      <c r="O5469" s="91">
        <v>155.78</v>
      </c>
      <c r="P5469" s="91">
        <v>144.51</v>
      </c>
      <c r="Q5469" s="91">
        <v>11.5</v>
      </c>
      <c r="R5469" s="91"/>
      <c r="S5469" s="91">
        <v>23.25</v>
      </c>
      <c r="T5469" s="91"/>
      <c r="U5469" s="91">
        <f t="shared" si="515"/>
        <v>1749.76</v>
      </c>
      <c r="V5469" s="82" t="str">
        <f t="shared" si="513"/>
        <v>725001505921</v>
      </c>
      <c r="W5469" s="83">
        <f>VLOOKUP(V5469,Factors!$E$6:$H$5950,4,FALSE)</f>
        <v>0.1124</v>
      </c>
      <c r="X5469" t="str">
        <f>VLOOKUP(V5469,Factors!$E$6:$F$5950,2,FALSE)</f>
        <v>3-factor</v>
      </c>
      <c r="Y5469" s="92">
        <f t="shared" si="516"/>
        <v>196.673024</v>
      </c>
      <c r="Z5469" s="92">
        <f t="shared" si="517"/>
        <v>1553.086976</v>
      </c>
      <c r="AA5469" s="92">
        <f t="shared" si="518"/>
        <v>1749.76</v>
      </c>
    </row>
    <row r="5470" spans="1:27" x14ac:dyDescent="0.25">
      <c r="A5470" t="s">
        <v>866</v>
      </c>
      <c r="B5470" t="s">
        <v>1113</v>
      </c>
      <c r="C5470" t="s">
        <v>1114</v>
      </c>
      <c r="D5470" t="s">
        <v>867</v>
      </c>
      <c r="E5470" t="s">
        <v>868</v>
      </c>
      <c r="F5470" t="str">
        <f t="shared" si="514"/>
        <v>1505</v>
      </c>
      <c r="G5470" t="s">
        <v>217</v>
      </c>
      <c r="H5470" t="s">
        <v>218</v>
      </c>
      <c r="I5470" s="91"/>
      <c r="J5470" s="91"/>
      <c r="K5470" s="91"/>
      <c r="L5470" s="91"/>
      <c r="M5470" s="91"/>
      <c r="N5470" s="91"/>
      <c r="O5470" s="91"/>
      <c r="P5470" s="91"/>
      <c r="Q5470" s="91"/>
      <c r="R5470" s="91"/>
      <c r="S5470" s="91"/>
      <c r="T5470" s="91">
        <v>40.090000000000003</v>
      </c>
      <c r="U5470" s="91">
        <f t="shared" si="515"/>
        <v>40.090000000000003</v>
      </c>
      <c r="V5470" s="82" t="str">
        <f t="shared" si="513"/>
        <v>725001505921</v>
      </c>
      <c r="W5470" s="83">
        <f>VLOOKUP(V5470,Factors!$E$6:$H$5950,4,FALSE)</f>
        <v>0.1124</v>
      </c>
      <c r="X5470" t="str">
        <f>VLOOKUP(V5470,Factors!$E$6:$F$5950,2,FALSE)</f>
        <v>3-factor</v>
      </c>
      <c r="Y5470" s="92">
        <f t="shared" si="516"/>
        <v>4.5061160000000005</v>
      </c>
      <c r="Z5470" s="92">
        <f t="shared" si="517"/>
        <v>35.583884000000005</v>
      </c>
      <c r="AA5470" s="92">
        <f t="shared" si="518"/>
        <v>40.090000000000003</v>
      </c>
    </row>
    <row r="5471" spans="1:27" x14ac:dyDescent="0.25">
      <c r="A5471" t="s">
        <v>866</v>
      </c>
      <c r="B5471" t="s">
        <v>1113</v>
      </c>
      <c r="C5471" t="s">
        <v>1114</v>
      </c>
      <c r="D5471" t="s">
        <v>867</v>
      </c>
      <c r="E5471" t="s">
        <v>868</v>
      </c>
      <c r="F5471" t="str">
        <f t="shared" si="514"/>
        <v>1505</v>
      </c>
      <c r="G5471" t="s">
        <v>146</v>
      </c>
      <c r="H5471" t="s">
        <v>147</v>
      </c>
      <c r="I5471" s="91"/>
      <c r="J5471" s="91"/>
      <c r="K5471" s="91"/>
      <c r="L5471" s="91"/>
      <c r="M5471" s="91">
        <v>786.4</v>
      </c>
      <c r="N5471" s="91">
        <v>825.77</v>
      </c>
      <c r="O5471" s="91"/>
      <c r="P5471" s="91"/>
      <c r="Q5471" s="91">
        <v>115.77</v>
      </c>
      <c r="R5471" s="91">
        <v>5793.16</v>
      </c>
      <c r="S5471" s="91"/>
      <c r="T5471" s="91"/>
      <c r="U5471" s="91">
        <f t="shared" si="515"/>
        <v>7521.1</v>
      </c>
      <c r="V5471" s="82" t="str">
        <f t="shared" si="513"/>
        <v>725001505921</v>
      </c>
      <c r="W5471" s="83">
        <f>VLOOKUP(V5471,Factors!$E$6:$H$5950,4,FALSE)</f>
        <v>0.1124</v>
      </c>
      <c r="X5471" t="str">
        <f>VLOOKUP(V5471,Factors!$E$6:$F$5950,2,FALSE)</f>
        <v>3-factor</v>
      </c>
      <c r="Y5471" s="92">
        <f t="shared" si="516"/>
        <v>845.37164000000007</v>
      </c>
      <c r="Z5471" s="92">
        <f t="shared" si="517"/>
        <v>6675.7283600000001</v>
      </c>
      <c r="AA5471" s="92">
        <f t="shared" si="518"/>
        <v>7521.1</v>
      </c>
    </row>
    <row r="5472" spans="1:27" x14ac:dyDescent="0.25">
      <c r="A5472" t="s">
        <v>866</v>
      </c>
      <c r="B5472" t="s">
        <v>1113</v>
      </c>
      <c r="C5472" t="s">
        <v>1114</v>
      </c>
      <c r="D5472" t="s">
        <v>867</v>
      </c>
      <c r="E5472" t="s">
        <v>868</v>
      </c>
      <c r="F5472" t="str">
        <f t="shared" si="514"/>
        <v>1505</v>
      </c>
      <c r="G5472" t="s">
        <v>150</v>
      </c>
      <c r="H5472" t="s">
        <v>151</v>
      </c>
      <c r="I5472" s="91"/>
      <c r="J5472" s="91">
        <v>170</v>
      </c>
      <c r="K5472" s="91"/>
      <c r="L5472" s="91"/>
      <c r="M5472" s="91"/>
      <c r="N5472" s="91"/>
      <c r="O5472" s="91">
        <v>30</v>
      </c>
      <c r="P5472" s="91"/>
      <c r="Q5472" s="91"/>
      <c r="R5472" s="91"/>
      <c r="S5472" s="91"/>
      <c r="T5472" s="91"/>
      <c r="U5472" s="91">
        <f t="shared" si="515"/>
        <v>200</v>
      </c>
      <c r="V5472" s="82" t="str">
        <f t="shared" si="513"/>
        <v>725001505921</v>
      </c>
      <c r="W5472" s="83">
        <f>VLOOKUP(V5472,Factors!$E$6:$H$5950,4,FALSE)</f>
        <v>0.1124</v>
      </c>
      <c r="X5472" t="str">
        <f>VLOOKUP(V5472,Factors!$E$6:$F$5950,2,FALSE)</f>
        <v>3-factor</v>
      </c>
      <c r="Y5472" s="92">
        <f t="shared" si="516"/>
        <v>22.48</v>
      </c>
      <c r="Z5472" s="92">
        <f t="shared" si="517"/>
        <v>177.52</v>
      </c>
      <c r="AA5472" s="92">
        <f t="shared" si="518"/>
        <v>200</v>
      </c>
    </row>
    <row r="5473" spans="1:27" x14ac:dyDescent="0.25">
      <c r="A5473" t="s">
        <v>866</v>
      </c>
      <c r="B5473" t="s">
        <v>1113</v>
      </c>
      <c r="C5473" t="s">
        <v>1114</v>
      </c>
      <c r="D5473" t="s">
        <v>867</v>
      </c>
      <c r="E5473" t="s">
        <v>868</v>
      </c>
      <c r="F5473" t="str">
        <f t="shared" si="514"/>
        <v>1505</v>
      </c>
      <c r="G5473" t="s">
        <v>152</v>
      </c>
      <c r="H5473" t="s">
        <v>153</v>
      </c>
      <c r="I5473" s="91">
        <v>123.7</v>
      </c>
      <c r="J5473" s="91"/>
      <c r="K5473" s="91"/>
      <c r="L5473" s="91"/>
      <c r="M5473" s="91"/>
      <c r="N5473" s="91"/>
      <c r="O5473" s="91"/>
      <c r="P5473" s="91"/>
      <c r="Q5473" s="91"/>
      <c r="R5473" s="91"/>
      <c r="S5473" s="91"/>
      <c r="T5473" s="91"/>
      <c r="U5473" s="91">
        <f t="shared" si="515"/>
        <v>123.7</v>
      </c>
      <c r="V5473" s="82" t="str">
        <f t="shared" si="513"/>
        <v>725001505921</v>
      </c>
      <c r="W5473" s="83">
        <f>VLOOKUP(V5473,Factors!$E$6:$H$5950,4,FALSE)</f>
        <v>0.1124</v>
      </c>
      <c r="X5473" t="str">
        <f>VLOOKUP(V5473,Factors!$E$6:$F$5950,2,FALSE)</f>
        <v>3-factor</v>
      </c>
      <c r="Y5473" s="92">
        <f t="shared" si="516"/>
        <v>13.903880000000001</v>
      </c>
      <c r="Z5473" s="92">
        <f t="shared" si="517"/>
        <v>109.79612</v>
      </c>
      <c r="AA5473" s="92">
        <f t="shared" si="518"/>
        <v>123.7</v>
      </c>
    </row>
    <row r="5474" spans="1:27" x14ac:dyDescent="0.25">
      <c r="A5474" t="s">
        <v>866</v>
      </c>
      <c r="B5474" t="s">
        <v>1113</v>
      </c>
      <c r="C5474" t="s">
        <v>1114</v>
      </c>
      <c r="D5474" t="s">
        <v>867</v>
      </c>
      <c r="E5474" t="s">
        <v>868</v>
      </c>
      <c r="F5474" t="str">
        <f t="shared" si="514"/>
        <v>1505</v>
      </c>
      <c r="G5474" t="s">
        <v>166</v>
      </c>
      <c r="H5474" t="s">
        <v>167</v>
      </c>
      <c r="I5474" s="91"/>
      <c r="J5474" s="91"/>
      <c r="K5474" s="91">
        <v>-1311.8</v>
      </c>
      <c r="L5474" s="91"/>
      <c r="M5474" s="91"/>
      <c r="N5474" s="91"/>
      <c r="O5474" s="91"/>
      <c r="P5474" s="91"/>
      <c r="Q5474" s="91"/>
      <c r="R5474" s="91">
        <v>-262.36</v>
      </c>
      <c r="S5474" s="91"/>
      <c r="T5474" s="91"/>
      <c r="U5474" s="91">
        <f t="shared" si="515"/>
        <v>-1574.1599999999999</v>
      </c>
      <c r="V5474" s="82" t="str">
        <f t="shared" si="513"/>
        <v>725001505921</v>
      </c>
      <c r="W5474" s="83">
        <f>VLOOKUP(V5474,Factors!$E$6:$H$5950,4,FALSE)</f>
        <v>0.1124</v>
      </c>
      <c r="X5474" t="str">
        <f>VLOOKUP(V5474,Factors!$E$6:$F$5950,2,FALSE)</f>
        <v>3-factor</v>
      </c>
      <c r="Y5474" s="92">
        <f t="shared" si="516"/>
        <v>-176.93558399999998</v>
      </c>
      <c r="Z5474" s="92">
        <f t="shared" si="517"/>
        <v>-1397.2244159999998</v>
      </c>
      <c r="AA5474" s="92">
        <f t="shared" si="518"/>
        <v>-1574.1599999999999</v>
      </c>
    </row>
    <row r="5475" spans="1:27" x14ac:dyDescent="0.25">
      <c r="A5475" t="s">
        <v>866</v>
      </c>
      <c r="B5475" t="s">
        <v>511</v>
      </c>
      <c r="C5475" t="s">
        <v>512</v>
      </c>
      <c r="D5475" t="s">
        <v>867</v>
      </c>
      <c r="E5475" t="s">
        <v>868</v>
      </c>
      <c r="F5475" t="str">
        <f t="shared" si="514"/>
        <v>1505</v>
      </c>
      <c r="G5475" t="s">
        <v>120</v>
      </c>
      <c r="H5475" t="s">
        <v>121</v>
      </c>
      <c r="I5475" s="91"/>
      <c r="J5475" s="91"/>
      <c r="K5475" s="91">
        <v>441.38</v>
      </c>
      <c r="L5475" s="91"/>
      <c r="M5475" s="91"/>
      <c r="N5475" s="91">
        <v>928.46</v>
      </c>
      <c r="O5475" s="91"/>
      <c r="P5475" s="91"/>
      <c r="Q5475" s="91"/>
      <c r="R5475" s="91">
        <v>642.12</v>
      </c>
      <c r="S5475" s="91"/>
      <c r="T5475" s="91">
        <v>407.5</v>
      </c>
      <c r="U5475" s="91">
        <f t="shared" si="515"/>
        <v>2419.46</v>
      </c>
      <c r="V5475" s="82" t="str">
        <f t="shared" si="513"/>
        <v>727001505921</v>
      </c>
      <c r="W5475" s="83">
        <f>VLOOKUP(V5475,Factors!$E$6:$H$5950,4,FALSE)</f>
        <v>0.1124</v>
      </c>
      <c r="X5475" t="str">
        <f>VLOOKUP(V5475,Factors!$E$6:$F$5950,2,FALSE)</f>
        <v>3-factor</v>
      </c>
      <c r="Y5475" s="92">
        <f t="shared" si="516"/>
        <v>271.94730400000003</v>
      </c>
      <c r="Z5475" s="92">
        <f t="shared" si="517"/>
        <v>2147.5126959999998</v>
      </c>
      <c r="AA5475" s="92">
        <f t="shared" si="518"/>
        <v>2419.46</v>
      </c>
    </row>
    <row r="5476" spans="1:27" x14ac:dyDescent="0.25">
      <c r="A5476" t="s">
        <v>866</v>
      </c>
      <c r="B5476" t="s">
        <v>511</v>
      </c>
      <c r="C5476" t="s">
        <v>512</v>
      </c>
      <c r="D5476" t="s">
        <v>867</v>
      </c>
      <c r="E5476" t="s">
        <v>868</v>
      </c>
      <c r="F5476" t="str">
        <f t="shared" si="514"/>
        <v>1505</v>
      </c>
      <c r="G5476" t="s">
        <v>44</v>
      </c>
      <c r="H5476" t="s">
        <v>45</v>
      </c>
      <c r="I5476" s="91"/>
      <c r="J5476" s="91"/>
      <c r="K5476" s="91"/>
      <c r="L5476" s="91">
        <v>431.8</v>
      </c>
      <c r="M5476" s="91"/>
      <c r="N5476" s="91"/>
      <c r="O5476" s="91"/>
      <c r="P5476" s="91"/>
      <c r="Q5476" s="91"/>
      <c r="R5476" s="91"/>
      <c r="S5476" s="91"/>
      <c r="T5476" s="91"/>
      <c r="U5476" s="91">
        <f t="shared" si="515"/>
        <v>431.8</v>
      </c>
      <c r="V5476" s="82" t="str">
        <f t="shared" si="513"/>
        <v>727001505921</v>
      </c>
      <c r="W5476" s="83">
        <f>VLOOKUP(V5476,Factors!$E$6:$H$5950,4,FALSE)</f>
        <v>0.1124</v>
      </c>
      <c r="X5476" t="str">
        <f>VLOOKUP(V5476,Factors!$E$6:$F$5950,2,FALSE)</f>
        <v>3-factor</v>
      </c>
      <c r="Y5476" s="92">
        <f t="shared" si="516"/>
        <v>48.534320000000001</v>
      </c>
      <c r="Z5476" s="92">
        <f t="shared" si="517"/>
        <v>383.26568000000003</v>
      </c>
      <c r="AA5476" s="92">
        <f t="shared" si="518"/>
        <v>431.8</v>
      </c>
    </row>
    <row r="5477" spans="1:27" x14ac:dyDescent="0.25">
      <c r="A5477" t="s">
        <v>866</v>
      </c>
      <c r="B5477" t="s">
        <v>511</v>
      </c>
      <c r="C5477" t="s">
        <v>512</v>
      </c>
      <c r="D5477" t="s">
        <v>867</v>
      </c>
      <c r="E5477" t="s">
        <v>868</v>
      </c>
      <c r="F5477" t="str">
        <f t="shared" si="514"/>
        <v>1505</v>
      </c>
      <c r="G5477" t="s">
        <v>71</v>
      </c>
      <c r="H5477" t="s">
        <v>72</v>
      </c>
      <c r="I5477" s="91">
        <v>25.41</v>
      </c>
      <c r="J5477" s="91"/>
      <c r="K5477" s="91"/>
      <c r="L5477" s="91"/>
      <c r="M5477" s="91"/>
      <c r="N5477" s="91"/>
      <c r="O5477" s="91"/>
      <c r="P5477" s="91"/>
      <c r="Q5477" s="91"/>
      <c r="R5477" s="91"/>
      <c r="S5477" s="91"/>
      <c r="T5477" s="91"/>
      <c r="U5477" s="91">
        <f t="shared" si="515"/>
        <v>25.41</v>
      </c>
      <c r="V5477" s="82" t="str">
        <f t="shared" si="513"/>
        <v>727001505921</v>
      </c>
      <c r="W5477" s="83">
        <f>VLOOKUP(V5477,Factors!$E$6:$H$5950,4,FALSE)</f>
        <v>0.1124</v>
      </c>
      <c r="X5477" t="str">
        <f>VLOOKUP(V5477,Factors!$E$6:$F$5950,2,FALSE)</f>
        <v>3-factor</v>
      </c>
      <c r="Y5477" s="92">
        <f t="shared" si="516"/>
        <v>2.8560840000000001</v>
      </c>
      <c r="Z5477" s="92">
        <f t="shared" si="517"/>
        <v>22.553916000000001</v>
      </c>
      <c r="AA5477" s="92">
        <f t="shared" si="518"/>
        <v>25.41</v>
      </c>
    </row>
    <row r="5478" spans="1:27" x14ac:dyDescent="0.25">
      <c r="A5478" t="s">
        <v>866</v>
      </c>
      <c r="B5478" t="s">
        <v>511</v>
      </c>
      <c r="C5478" t="s">
        <v>512</v>
      </c>
      <c r="D5478" t="s">
        <v>867</v>
      </c>
      <c r="E5478" t="s">
        <v>868</v>
      </c>
      <c r="F5478" t="str">
        <f t="shared" si="514"/>
        <v>1505</v>
      </c>
      <c r="G5478" t="s">
        <v>215</v>
      </c>
      <c r="H5478" t="s">
        <v>216</v>
      </c>
      <c r="I5478" s="91"/>
      <c r="J5478" s="91"/>
      <c r="K5478" s="91">
        <v>7.92</v>
      </c>
      <c r="L5478" s="91">
        <v>31.68</v>
      </c>
      <c r="M5478" s="91">
        <v>7.92</v>
      </c>
      <c r="N5478" s="91"/>
      <c r="O5478" s="91"/>
      <c r="P5478" s="91"/>
      <c r="Q5478" s="91"/>
      <c r="R5478" s="91"/>
      <c r="S5478" s="91"/>
      <c r="T5478" s="91"/>
      <c r="U5478" s="91">
        <f t="shared" si="515"/>
        <v>47.52</v>
      </c>
      <c r="V5478" s="82" t="str">
        <f t="shared" si="513"/>
        <v>727001505921</v>
      </c>
      <c r="W5478" s="83">
        <f>VLOOKUP(V5478,Factors!$E$6:$H$5950,4,FALSE)</f>
        <v>0.1124</v>
      </c>
      <c r="X5478" t="str">
        <f>VLOOKUP(V5478,Factors!$E$6:$F$5950,2,FALSE)</f>
        <v>3-factor</v>
      </c>
      <c r="Y5478" s="92">
        <f t="shared" si="516"/>
        <v>5.3412480000000002</v>
      </c>
      <c r="Z5478" s="92">
        <f t="shared" si="517"/>
        <v>42.178752000000003</v>
      </c>
      <c r="AA5478" s="92">
        <f t="shared" si="518"/>
        <v>47.52</v>
      </c>
    </row>
    <row r="5479" spans="1:27" x14ac:dyDescent="0.25">
      <c r="A5479" t="s">
        <v>866</v>
      </c>
      <c r="B5479" t="s">
        <v>511</v>
      </c>
      <c r="C5479" t="s">
        <v>512</v>
      </c>
      <c r="D5479" t="s">
        <v>867</v>
      </c>
      <c r="E5479" t="s">
        <v>868</v>
      </c>
      <c r="F5479" t="str">
        <f t="shared" si="514"/>
        <v>1505</v>
      </c>
      <c r="G5479" t="s">
        <v>130</v>
      </c>
      <c r="H5479" t="s">
        <v>131</v>
      </c>
      <c r="I5479" s="91">
        <v>5.27</v>
      </c>
      <c r="J5479" s="91"/>
      <c r="K5479" s="91">
        <v>10.25</v>
      </c>
      <c r="L5479" s="91">
        <v>9.5</v>
      </c>
      <c r="M5479" s="91">
        <v>35.979999999999997</v>
      </c>
      <c r="N5479" s="91">
        <v>16.850000000000001</v>
      </c>
      <c r="O5479" s="91"/>
      <c r="P5479" s="91"/>
      <c r="Q5479" s="91"/>
      <c r="R5479" s="91">
        <v>6.98</v>
      </c>
      <c r="S5479" s="91">
        <v>8.4</v>
      </c>
      <c r="T5479" s="91"/>
      <c r="U5479" s="91">
        <f t="shared" si="515"/>
        <v>93.23</v>
      </c>
      <c r="V5479" s="82" t="str">
        <f t="shared" si="513"/>
        <v>727001505921</v>
      </c>
      <c r="W5479" s="83">
        <f>VLOOKUP(V5479,Factors!$E$6:$H$5950,4,FALSE)</f>
        <v>0.1124</v>
      </c>
      <c r="X5479" t="str">
        <f>VLOOKUP(V5479,Factors!$E$6:$F$5950,2,FALSE)</f>
        <v>3-factor</v>
      </c>
      <c r="Y5479" s="92">
        <f t="shared" si="516"/>
        <v>10.479052000000001</v>
      </c>
      <c r="Z5479" s="92">
        <f t="shared" si="517"/>
        <v>82.750948000000008</v>
      </c>
      <c r="AA5479" s="92">
        <f t="shared" si="518"/>
        <v>93.23</v>
      </c>
    </row>
    <row r="5480" spans="1:27" x14ac:dyDescent="0.25">
      <c r="A5480" t="s">
        <v>866</v>
      </c>
      <c r="B5480" t="s">
        <v>511</v>
      </c>
      <c r="C5480" t="s">
        <v>512</v>
      </c>
      <c r="D5480" t="s">
        <v>867</v>
      </c>
      <c r="E5480" t="s">
        <v>868</v>
      </c>
      <c r="F5480" t="str">
        <f t="shared" si="514"/>
        <v>1505</v>
      </c>
      <c r="G5480" t="s">
        <v>136</v>
      </c>
      <c r="H5480" t="s">
        <v>137</v>
      </c>
      <c r="I5480" s="91">
        <v>46.4</v>
      </c>
      <c r="J5480" s="91">
        <v>9</v>
      </c>
      <c r="K5480" s="91">
        <v>96</v>
      </c>
      <c r="L5480" s="91">
        <v>2</v>
      </c>
      <c r="M5480" s="91">
        <v>248.48</v>
      </c>
      <c r="N5480" s="91">
        <v>4.55</v>
      </c>
      <c r="O5480" s="91"/>
      <c r="P5480" s="91"/>
      <c r="Q5480" s="91"/>
      <c r="R5480" s="91">
        <v>78</v>
      </c>
      <c r="S5480" s="91">
        <v>209.7</v>
      </c>
      <c r="T5480" s="91">
        <v>16.399999999999999</v>
      </c>
      <c r="U5480" s="91">
        <f t="shared" si="515"/>
        <v>710.53</v>
      </c>
      <c r="V5480" s="82" t="str">
        <f t="shared" si="513"/>
        <v>727001505921</v>
      </c>
      <c r="W5480" s="83">
        <f>VLOOKUP(V5480,Factors!$E$6:$H$5950,4,FALSE)</f>
        <v>0.1124</v>
      </c>
      <c r="X5480" t="str">
        <f>VLOOKUP(V5480,Factors!$E$6:$F$5950,2,FALSE)</f>
        <v>3-factor</v>
      </c>
      <c r="Y5480" s="92">
        <f t="shared" si="516"/>
        <v>79.863571999999991</v>
      </c>
      <c r="Z5480" s="92">
        <f t="shared" si="517"/>
        <v>630.666428</v>
      </c>
      <c r="AA5480" s="92">
        <f t="shared" si="518"/>
        <v>710.53</v>
      </c>
    </row>
    <row r="5481" spans="1:27" x14ac:dyDescent="0.25">
      <c r="A5481" t="s">
        <v>866</v>
      </c>
      <c r="B5481" t="s">
        <v>511</v>
      </c>
      <c r="C5481" t="s">
        <v>512</v>
      </c>
      <c r="D5481" t="s">
        <v>867</v>
      </c>
      <c r="E5481" t="s">
        <v>868</v>
      </c>
      <c r="F5481" t="str">
        <f t="shared" si="514"/>
        <v>1505</v>
      </c>
      <c r="G5481" t="s">
        <v>199</v>
      </c>
      <c r="H5481" t="s">
        <v>200</v>
      </c>
      <c r="I5481" s="91"/>
      <c r="J5481" s="91"/>
      <c r="K5481" s="91"/>
      <c r="L5481" s="91">
        <v>65</v>
      </c>
      <c r="M5481" s="91"/>
      <c r="N5481" s="91"/>
      <c r="O5481" s="91"/>
      <c r="P5481" s="91"/>
      <c r="Q5481" s="91"/>
      <c r="R5481" s="91"/>
      <c r="S5481" s="91"/>
      <c r="T5481" s="91"/>
      <c r="U5481" s="91">
        <f t="shared" si="515"/>
        <v>65</v>
      </c>
      <c r="V5481" s="82" t="str">
        <f t="shared" si="513"/>
        <v>727001505921</v>
      </c>
      <c r="W5481" s="83">
        <f>VLOOKUP(V5481,Factors!$E$6:$H$5950,4,FALSE)</f>
        <v>0.1124</v>
      </c>
      <c r="X5481" t="str">
        <f>VLOOKUP(V5481,Factors!$E$6:$F$5950,2,FALSE)</f>
        <v>3-factor</v>
      </c>
      <c r="Y5481" s="92">
        <f t="shared" si="516"/>
        <v>7.306</v>
      </c>
      <c r="Z5481" s="92">
        <f t="shared" si="517"/>
        <v>57.694000000000003</v>
      </c>
      <c r="AA5481" s="92">
        <f t="shared" si="518"/>
        <v>65</v>
      </c>
    </row>
    <row r="5482" spans="1:27" x14ac:dyDescent="0.25">
      <c r="A5482" t="s">
        <v>866</v>
      </c>
      <c r="B5482" t="s">
        <v>511</v>
      </c>
      <c r="C5482" t="s">
        <v>512</v>
      </c>
      <c r="D5482" t="s">
        <v>867</v>
      </c>
      <c r="E5482" t="s">
        <v>868</v>
      </c>
      <c r="F5482" t="str">
        <f t="shared" si="514"/>
        <v>1505</v>
      </c>
      <c r="G5482" t="s">
        <v>144</v>
      </c>
      <c r="H5482" t="s">
        <v>145</v>
      </c>
      <c r="I5482" s="91">
        <v>42.36</v>
      </c>
      <c r="J5482" s="91">
        <v>87.5</v>
      </c>
      <c r="K5482" s="91">
        <v>1240.22</v>
      </c>
      <c r="L5482" s="91">
        <v>3983</v>
      </c>
      <c r="M5482" s="91">
        <v>227.64</v>
      </c>
      <c r="N5482" s="91">
        <v>121.15</v>
      </c>
      <c r="O5482" s="91">
        <v>39.4</v>
      </c>
      <c r="P5482" s="91">
        <v>1000</v>
      </c>
      <c r="Q5482" s="91">
        <v>80.17</v>
      </c>
      <c r="R5482" s="91">
        <v>849.4</v>
      </c>
      <c r="S5482" s="91">
        <v>1117.19</v>
      </c>
      <c r="T5482" s="91">
        <v>421.82</v>
      </c>
      <c r="U5482" s="91">
        <f t="shared" si="515"/>
        <v>9209.8499999999985</v>
      </c>
      <c r="V5482" s="82" t="str">
        <f t="shared" si="513"/>
        <v>727001505921</v>
      </c>
      <c r="W5482" s="83">
        <f>VLOOKUP(V5482,Factors!$E$6:$H$5950,4,FALSE)</f>
        <v>0.1124</v>
      </c>
      <c r="X5482" t="str">
        <f>VLOOKUP(V5482,Factors!$E$6:$F$5950,2,FALSE)</f>
        <v>3-factor</v>
      </c>
      <c r="Y5482" s="92">
        <f t="shared" si="516"/>
        <v>1035.1871399999998</v>
      </c>
      <c r="Z5482" s="92">
        <f t="shared" si="517"/>
        <v>8174.6628599999985</v>
      </c>
      <c r="AA5482" s="92">
        <f t="shared" si="518"/>
        <v>9209.8499999999985</v>
      </c>
    </row>
    <row r="5483" spans="1:27" x14ac:dyDescent="0.25">
      <c r="A5483" t="s">
        <v>866</v>
      </c>
      <c r="B5483" t="s">
        <v>511</v>
      </c>
      <c r="C5483" t="s">
        <v>512</v>
      </c>
      <c r="D5483" t="s">
        <v>867</v>
      </c>
      <c r="E5483" t="s">
        <v>868</v>
      </c>
      <c r="F5483" t="str">
        <f t="shared" si="514"/>
        <v>1505</v>
      </c>
      <c r="G5483" t="s">
        <v>217</v>
      </c>
      <c r="H5483" t="s">
        <v>218</v>
      </c>
      <c r="I5483" s="91"/>
      <c r="J5483" s="91"/>
      <c r="K5483" s="91"/>
      <c r="L5483" s="91">
        <v>119.1</v>
      </c>
      <c r="M5483" s="91"/>
      <c r="N5483" s="91">
        <v>128.29</v>
      </c>
      <c r="O5483" s="91"/>
      <c r="P5483" s="91"/>
      <c r="Q5483" s="91"/>
      <c r="R5483" s="91">
        <v>259.43</v>
      </c>
      <c r="S5483" s="91"/>
      <c r="T5483" s="91"/>
      <c r="U5483" s="91">
        <f t="shared" si="515"/>
        <v>506.82</v>
      </c>
      <c r="V5483" s="82" t="str">
        <f t="shared" si="513"/>
        <v>727001505921</v>
      </c>
      <c r="W5483" s="83">
        <f>VLOOKUP(V5483,Factors!$E$6:$H$5950,4,FALSE)</f>
        <v>0.1124</v>
      </c>
      <c r="X5483" t="str">
        <f>VLOOKUP(V5483,Factors!$E$6:$F$5950,2,FALSE)</f>
        <v>3-factor</v>
      </c>
      <c r="Y5483" s="92">
        <f t="shared" si="516"/>
        <v>56.966568000000002</v>
      </c>
      <c r="Z5483" s="92">
        <f t="shared" si="517"/>
        <v>449.853432</v>
      </c>
      <c r="AA5483" s="92">
        <f t="shared" si="518"/>
        <v>506.82</v>
      </c>
    </row>
    <row r="5484" spans="1:27" x14ac:dyDescent="0.25">
      <c r="A5484" t="s">
        <v>866</v>
      </c>
      <c r="B5484" t="s">
        <v>511</v>
      </c>
      <c r="C5484" t="s">
        <v>512</v>
      </c>
      <c r="D5484" t="s">
        <v>867</v>
      </c>
      <c r="E5484" t="s">
        <v>868</v>
      </c>
      <c r="F5484" t="str">
        <f t="shared" si="514"/>
        <v>1505</v>
      </c>
      <c r="G5484" t="s">
        <v>146</v>
      </c>
      <c r="H5484" t="s">
        <v>147</v>
      </c>
      <c r="I5484" s="91"/>
      <c r="J5484" s="91">
        <v>28.5</v>
      </c>
      <c r="K5484" s="91"/>
      <c r="L5484" s="91"/>
      <c r="M5484" s="91">
        <v>1575.47</v>
      </c>
      <c r="N5484" s="91"/>
      <c r="O5484" s="91"/>
      <c r="P5484" s="91"/>
      <c r="Q5484" s="91">
        <v>920.16</v>
      </c>
      <c r="R5484" s="91"/>
      <c r="S5484" s="91"/>
      <c r="T5484" s="91"/>
      <c r="U5484" s="91">
        <f t="shared" si="515"/>
        <v>2524.13</v>
      </c>
      <c r="V5484" s="82" t="str">
        <f t="shared" si="513"/>
        <v>727001505921</v>
      </c>
      <c r="W5484" s="83">
        <f>VLOOKUP(V5484,Factors!$E$6:$H$5950,4,FALSE)</f>
        <v>0.1124</v>
      </c>
      <c r="X5484" t="str">
        <f>VLOOKUP(V5484,Factors!$E$6:$F$5950,2,FALSE)</f>
        <v>3-factor</v>
      </c>
      <c r="Y5484" s="92">
        <f t="shared" si="516"/>
        <v>283.71221200000002</v>
      </c>
      <c r="Z5484" s="92">
        <f t="shared" si="517"/>
        <v>2240.4177880000002</v>
      </c>
      <c r="AA5484" s="92">
        <f t="shared" si="518"/>
        <v>2524.13</v>
      </c>
    </row>
    <row r="5485" spans="1:27" x14ac:dyDescent="0.25">
      <c r="A5485" t="s">
        <v>866</v>
      </c>
      <c r="B5485" t="s">
        <v>511</v>
      </c>
      <c r="C5485" t="s">
        <v>512</v>
      </c>
      <c r="D5485" t="s">
        <v>867</v>
      </c>
      <c r="E5485" t="s">
        <v>868</v>
      </c>
      <c r="F5485" t="str">
        <f t="shared" si="514"/>
        <v>1505</v>
      </c>
      <c r="G5485" t="s">
        <v>148</v>
      </c>
      <c r="H5485" t="s">
        <v>149</v>
      </c>
      <c r="I5485" s="91">
        <v>235.87</v>
      </c>
      <c r="J5485" s="91">
        <v>337.4</v>
      </c>
      <c r="K5485" s="91">
        <v>149.68</v>
      </c>
      <c r="L5485" s="91">
        <v>234.2</v>
      </c>
      <c r="M5485" s="91"/>
      <c r="N5485" s="91">
        <v>999</v>
      </c>
      <c r="O5485" s="91"/>
      <c r="P5485" s="91"/>
      <c r="Q5485" s="91">
        <v>642.86</v>
      </c>
      <c r="R5485" s="91">
        <v>770.88</v>
      </c>
      <c r="S5485" s="91">
        <v>774.46</v>
      </c>
      <c r="T5485" s="91"/>
      <c r="U5485" s="91">
        <f t="shared" si="515"/>
        <v>4144.3500000000004</v>
      </c>
      <c r="V5485" s="82" t="str">
        <f t="shared" si="513"/>
        <v>727001505921</v>
      </c>
      <c r="W5485" s="83">
        <f>VLOOKUP(V5485,Factors!$E$6:$H$5950,4,FALSE)</f>
        <v>0.1124</v>
      </c>
      <c r="X5485" t="str">
        <f>VLOOKUP(V5485,Factors!$E$6:$F$5950,2,FALSE)</f>
        <v>3-factor</v>
      </c>
      <c r="Y5485" s="92">
        <f t="shared" si="516"/>
        <v>465.82494000000003</v>
      </c>
      <c r="Z5485" s="92">
        <f t="shared" si="517"/>
        <v>3678.5250600000004</v>
      </c>
      <c r="AA5485" s="92">
        <f t="shared" si="518"/>
        <v>4144.3500000000004</v>
      </c>
    </row>
    <row r="5486" spans="1:27" x14ac:dyDescent="0.25">
      <c r="A5486" t="s">
        <v>866</v>
      </c>
      <c r="B5486" t="s">
        <v>511</v>
      </c>
      <c r="C5486" t="s">
        <v>512</v>
      </c>
      <c r="D5486" t="s">
        <v>867</v>
      </c>
      <c r="E5486" t="s">
        <v>868</v>
      </c>
      <c r="F5486" t="str">
        <f t="shared" si="514"/>
        <v>1505</v>
      </c>
      <c r="G5486" t="s">
        <v>150</v>
      </c>
      <c r="H5486" t="s">
        <v>151</v>
      </c>
      <c r="I5486" s="91"/>
      <c r="J5486" s="91"/>
      <c r="K5486" s="91">
        <v>2010</v>
      </c>
      <c r="L5486" s="91"/>
      <c r="M5486" s="91"/>
      <c r="N5486" s="91"/>
      <c r="O5486" s="91"/>
      <c r="P5486" s="91"/>
      <c r="Q5486" s="91"/>
      <c r="R5486" s="91"/>
      <c r="S5486" s="91">
        <v>2000</v>
      </c>
      <c r="T5486" s="91"/>
      <c r="U5486" s="91">
        <f t="shared" si="515"/>
        <v>4010</v>
      </c>
      <c r="V5486" s="82" t="str">
        <f t="shared" si="513"/>
        <v>727001505921</v>
      </c>
      <c r="W5486" s="83">
        <f>VLOOKUP(V5486,Factors!$E$6:$H$5950,4,FALSE)</f>
        <v>0.1124</v>
      </c>
      <c r="X5486" t="str">
        <f>VLOOKUP(V5486,Factors!$E$6:$F$5950,2,FALSE)</f>
        <v>3-factor</v>
      </c>
      <c r="Y5486" s="92">
        <f t="shared" si="516"/>
        <v>450.72399999999999</v>
      </c>
      <c r="Z5486" s="92">
        <f t="shared" si="517"/>
        <v>3559.2759999999998</v>
      </c>
      <c r="AA5486" s="92">
        <f t="shared" si="518"/>
        <v>4010</v>
      </c>
    </row>
    <row r="5487" spans="1:27" x14ac:dyDescent="0.25">
      <c r="A5487" t="s">
        <v>866</v>
      </c>
      <c r="B5487" t="s">
        <v>511</v>
      </c>
      <c r="C5487" t="s">
        <v>512</v>
      </c>
      <c r="D5487" t="s">
        <v>867</v>
      </c>
      <c r="E5487" t="s">
        <v>868</v>
      </c>
      <c r="F5487" t="str">
        <f t="shared" si="514"/>
        <v>1505</v>
      </c>
      <c r="G5487" t="s">
        <v>152</v>
      </c>
      <c r="H5487" t="s">
        <v>153</v>
      </c>
      <c r="I5487" s="91"/>
      <c r="J5487" s="91"/>
      <c r="K5487" s="91"/>
      <c r="L5487" s="91"/>
      <c r="M5487" s="91"/>
      <c r="N5487" s="91"/>
      <c r="O5487" s="91"/>
      <c r="P5487" s="91"/>
      <c r="Q5487" s="91"/>
      <c r="R5487" s="91"/>
      <c r="S5487" s="91"/>
      <c r="T5487" s="91">
        <v>2732.13</v>
      </c>
      <c r="U5487" s="91">
        <f t="shared" si="515"/>
        <v>2732.13</v>
      </c>
      <c r="V5487" s="82" t="str">
        <f t="shared" si="513"/>
        <v>727001505921</v>
      </c>
      <c r="W5487" s="83">
        <f>VLOOKUP(V5487,Factors!$E$6:$H$5950,4,FALSE)</f>
        <v>0.1124</v>
      </c>
      <c r="X5487" t="str">
        <f>VLOOKUP(V5487,Factors!$E$6:$F$5950,2,FALSE)</f>
        <v>3-factor</v>
      </c>
      <c r="Y5487" s="92">
        <f t="shared" si="516"/>
        <v>307.09141199999999</v>
      </c>
      <c r="Z5487" s="92">
        <f t="shared" si="517"/>
        <v>2425.0385880000003</v>
      </c>
      <c r="AA5487" s="92">
        <f t="shared" si="518"/>
        <v>2732.13</v>
      </c>
    </row>
    <row r="5488" spans="1:27" x14ac:dyDescent="0.25">
      <c r="A5488" t="s">
        <v>866</v>
      </c>
      <c r="B5488" t="s">
        <v>511</v>
      </c>
      <c r="C5488" t="s">
        <v>512</v>
      </c>
      <c r="D5488" t="s">
        <v>869</v>
      </c>
      <c r="E5488" t="s">
        <v>870</v>
      </c>
      <c r="F5488" t="str">
        <f t="shared" si="514"/>
        <v>2966</v>
      </c>
      <c r="G5488" t="s">
        <v>144</v>
      </c>
      <c r="H5488" t="s">
        <v>145</v>
      </c>
      <c r="I5488" s="91"/>
      <c r="J5488" s="91"/>
      <c r="K5488" s="91"/>
      <c r="L5488" s="91">
        <v>1193.26</v>
      </c>
      <c r="M5488" s="91"/>
      <c r="N5488" s="91"/>
      <c r="O5488" s="91"/>
      <c r="P5488" s="91"/>
      <c r="Q5488" s="91"/>
      <c r="R5488" s="91">
        <v>555.16</v>
      </c>
      <c r="S5488" s="91">
        <v>575</v>
      </c>
      <c r="T5488" s="91"/>
      <c r="U5488" s="91">
        <f t="shared" si="515"/>
        <v>2323.42</v>
      </c>
      <c r="V5488" s="82" t="str">
        <f t="shared" si="513"/>
        <v>727002966921</v>
      </c>
      <c r="W5488" s="83">
        <f>VLOOKUP(V5488,Factors!$E$6:$H$5950,4,FALSE)</f>
        <v>0.1124</v>
      </c>
      <c r="X5488" t="str">
        <f>VLOOKUP(V5488,Factors!$E$6:$F$5950,2,FALSE)</f>
        <v>3-factor</v>
      </c>
      <c r="Y5488" s="92">
        <f t="shared" si="516"/>
        <v>261.15240799999998</v>
      </c>
      <c r="Z5488" s="92">
        <f t="shared" si="517"/>
        <v>2062.2675920000001</v>
      </c>
      <c r="AA5488" s="92">
        <f t="shared" si="518"/>
        <v>2323.42</v>
      </c>
    </row>
    <row r="5489" spans="1:27" x14ac:dyDescent="0.25">
      <c r="A5489" t="s">
        <v>866</v>
      </c>
      <c r="B5489" t="s">
        <v>511</v>
      </c>
      <c r="C5489" t="s">
        <v>512</v>
      </c>
      <c r="D5489" t="s">
        <v>869</v>
      </c>
      <c r="E5489" t="s">
        <v>870</v>
      </c>
      <c r="F5489" t="str">
        <f t="shared" si="514"/>
        <v>2966</v>
      </c>
      <c r="G5489" t="s">
        <v>152</v>
      </c>
      <c r="H5489" t="s">
        <v>153</v>
      </c>
      <c r="I5489" s="91"/>
      <c r="J5489" s="91"/>
      <c r="K5489" s="91"/>
      <c r="L5489" s="91"/>
      <c r="M5489" s="91"/>
      <c r="N5489" s="91"/>
      <c r="O5489" s="91"/>
      <c r="P5489" s="91"/>
      <c r="Q5489" s="91"/>
      <c r="R5489" s="91"/>
      <c r="S5489" s="91"/>
      <c r="T5489" s="91">
        <v>759.52</v>
      </c>
      <c r="U5489" s="91">
        <f t="shared" si="515"/>
        <v>759.52</v>
      </c>
      <c r="V5489" s="82" t="str">
        <f t="shared" si="513"/>
        <v>727002966921</v>
      </c>
      <c r="W5489" s="83">
        <f>VLOOKUP(V5489,Factors!$E$6:$H$5950,4,FALSE)</f>
        <v>0.1124</v>
      </c>
      <c r="X5489" t="str">
        <f>VLOOKUP(V5489,Factors!$E$6:$F$5950,2,FALSE)</f>
        <v>3-factor</v>
      </c>
      <c r="Y5489" s="92">
        <f t="shared" si="516"/>
        <v>85.370047999999997</v>
      </c>
      <c r="Z5489" s="92">
        <f t="shared" si="517"/>
        <v>674.14995199999998</v>
      </c>
      <c r="AA5489" s="92">
        <f t="shared" si="518"/>
        <v>759.52</v>
      </c>
    </row>
    <row r="5490" spans="1:27" x14ac:dyDescent="0.25">
      <c r="A5490" t="s">
        <v>866</v>
      </c>
      <c r="B5490" t="s">
        <v>1115</v>
      </c>
      <c r="C5490" t="s">
        <v>1116</v>
      </c>
      <c r="D5490" t="s">
        <v>867</v>
      </c>
      <c r="E5490" t="s">
        <v>868</v>
      </c>
      <c r="F5490" t="str">
        <f t="shared" si="514"/>
        <v>1505</v>
      </c>
      <c r="G5490" t="s">
        <v>118</v>
      </c>
      <c r="H5490" t="s">
        <v>119</v>
      </c>
      <c r="I5490" s="91"/>
      <c r="J5490" s="91"/>
      <c r="K5490" s="91"/>
      <c r="L5490" s="91">
        <v>195</v>
      </c>
      <c r="M5490" s="91"/>
      <c r="N5490" s="91"/>
      <c r="O5490" s="91"/>
      <c r="P5490" s="91"/>
      <c r="Q5490" s="91"/>
      <c r="R5490" s="91"/>
      <c r="S5490" s="91"/>
      <c r="T5490" s="91"/>
      <c r="U5490" s="91">
        <f t="shared" si="515"/>
        <v>195</v>
      </c>
      <c r="V5490" s="82" t="str">
        <f t="shared" si="513"/>
        <v>730001505921</v>
      </c>
      <c r="W5490" s="83">
        <f>VLOOKUP(V5490,Factors!$E$6:$H$5950,4,FALSE)</f>
        <v>0.1124</v>
      </c>
      <c r="X5490" t="str">
        <f>VLOOKUP(V5490,Factors!$E$6:$F$5950,2,FALSE)</f>
        <v>3-factor</v>
      </c>
      <c r="Y5490" s="92">
        <f t="shared" si="516"/>
        <v>21.917999999999999</v>
      </c>
      <c r="Z5490" s="92">
        <f t="shared" si="517"/>
        <v>173.08199999999999</v>
      </c>
      <c r="AA5490" s="92">
        <f t="shared" si="518"/>
        <v>195</v>
      </c>
    </row>
    <row r="5491" spans="1:27" x14ac:dyDescent="0.25">
      <c r="A5491" t="s">
        <v>866</v>
      </c>
      <c r="B5491" t="s">
        <v>1115</v>
      </c>
      <c r="C5491" t="s">
        <v>1116</v>
      </c>
      <c r="D5491" t="s">
        <v>867</v>
      </c>
      <c r="E5491" t="s">
        <v>868</v>
      </c>
      <c r="F5491" t="str">
        <f t="shared" si="514"/>
        <v>1505</v>
      </c>
      <c r="G5491" t="s">
        <v>120</v>
      </c>
      <c r="H5491" t="s">
        <v>121</v>
      </c>
      <c r="I5491" s="91"/>
      <c r="J5491" s="91">
        <v>283.55</v>
      </c>
      <c r="K5491" s="91"/>
      <c r="L5491" s="91"/>
      <c r="M5491" s="91"/>
      <c r="N5491" s="91"/>
      <c r="O5491" s="91"/>
      <c r="P5491" s="91"/>
      <c r="Q5491" s="91"/>
      <c r="R5491" s="91"/>
      <c r="S5491" s="91"/>
      <c r="T5491" s="91"/>
      <c r="U5491" s="91">
        <f t="shared" si="515"/>
        <v>283.55</v>
      </c>
      <c r="V5491" s="82" t="str">
        <f t="shared" si="513"/>
        <v>730001505921</v>
      </c>
      <c r="W5491" s="83">
        <f>VLOOKUP(V5491,Factors!$E$6:$H$5950,4,FALSE)</f>
        <v>0.1124</v>
      </c>
      <c r="X5491" t="str">
        <f>VLOOKUP(V5491,Factors!$E$6:$F$5950,2,FALSE)</f>
        <v>3-factor</v>
      </c>
      <c r="Y5491" s="92">
        <f t="shared" si="516"/>
        <v>31.871020000000001</v>
      </c>
      <c r="Z5491" s="92">
        <f t="shared" si="517"/>
        <v>251.67898000000002</v>
      </c>
      <c r="AA5491" s="92">
        <f t="shared" si="518"/>
        <v>283.55</v>
      </c>
    </row>
    <row r="5492" spans="1:27" x14ac:dyDescent="0.25">
      <c r="A5492" t="s">
        <v>866</v>
      </c>
      <c r="B5492" t="s">
        <v>1115</v>
      </c>
      <c r="C5492" t="s">
        <v>1116</v>
      </c>
      <c r="D5492" t="s">
        <v>867</v>
      </c>
      <c r="E5492" t="s">
        <v>868</v>
      </c>
      <c r="F5492" t="str">
        <f t="shared" si="514"/>
        <v>1505</v>
      </c>
      <c r="G5492" t="s">
        <v>44</v>
      </c>
      <c r="H5492" t="s">
        <v>45</v>
      </c>
      <c r="I5492" s="91"/>
      <c r="J5492" s="91"/>
      <c r="K5492" s="91"/>
      <c r="L5492" s="91">
        <v>138.08000000000001</v>
      </c>
      <c r="M5492" s="91">
        <v>58.1</v>
      </c>
      <c r="N5492" s="91">
        <v>116.2</v>
      </c>
      <c r="O5492" s="91">
        <v>133.69999999999999</v>
      </c>
      <c r="P5492" s="91">
        <v>116.2</v>
      </c>
      <c r="Q5492" s="91"/>
      <c r="R5492" s="91"/>
      <c r="S5492" s="91"/>
      <c r="T5492" s="91"/>
      <c r="U5492" s="91">
        <f t="shared" si="515"/>
        <v>562.28</v>
      </c>
      <c r="V5492" s="82" t="str">
        <f t="shared" si="513"/>
        <v>730001505921</v>
      </c>
      <c r="W5492" s="83">
        <f>VLOOKUP(V5492,Factors!$E$6:$H$5950,4,FALSE)</f>
        <v>0.1124</v>
      </c>
      <c r="X5492" t="str">
        <f>VLOOKUP(V5492,Factors!$E$6:$F$5950,2,FALSE)</f>
        <v>3-factor</v>
      </c>
      <c r="Y5492" s="92">
        <f t="shared" si="516"/>
        <v>63.200271999999998</v>
      </c>
      <c r="Z5492" s="92">
        <f t="shared" si="517"/>
        <v>499.07972799999999</v>
      </c>
      <c r="AA5492" s="92">
        <f t="shared" si="518"/>
        <v>562.28</v>
      </c>
    </row>
    <row r="5493" spans="1:27" x14ac:dyDescent="0.25">
      <c r="A5493" t="s">
        <v>866</v>
      </c>
      <c r="B5493" t="s">
        <v>1115</v>
      </c>
      <c r="C5493" t="s">
        <v>1116</v>
      </c>
      <c r="D5493" t="s">
        <v>867</v>
      </c>
      <c r="E5493" t="s">
        <v>868</v>
      </c>
      <c r="F5493" t="str">
        <f t="shared" si="514"/>
        <v>1505</v>
      </c>
      <c r="G5493" t="s">
        <v>98</v>
      </c>
      <c r="H5493" t="s">
        <v>99</v>
      </c>
      <c r="I5493" s="91"/>
      <c r="J5493" s="91">
        <v>64.239999999999995</v>
      </c>
      <c r="K5493" s="91"/>
      <c r="L5493" s="91">
        <v>149.99</v>
      </c>
      <c r="M5493" s="91"/>
      <c r="N5493" s="91"/>
      <c r="O5493" s="91"/>
      <c r="P5493" s="91">
        <v>11.47</v>
      </c>
      <c r="Q5493" s="91">
        <v>7.99</v>
      </c>
      <c r="R5493" s="91"/>
      <c r="S5493" s="91"/>
      <c r="T5493" s="91">
        <v>98.33</v>
      </c>
      <c r="U5493" s="91">
        <f t="shared" si="515"/>
        <v>332.02000000000004</v>
      </c>
      <c r="V5493" s="82" t="str">
        <f t="shared" si="513"/>
        <v>730001505921</v>
      </c>
      <c r="W5493" s="83">
        <f>VLOOKUP(V5493,Factors!$E$6:$H$5950,4,FALSE)</f>
        <v>0.1124</v>
      </c>
      <c r="X5493" t="str">
        <f>VLOOKUP(V5493,Factors!$E$6:$F$5950,2,FALSE)</f>
        <v>3-factor</v>
      </c>
      <c r="Y5493" s="92">
        <f t="shared" si="516"/>
        <v>37.319048000000002</v>
      </c>
      <c r="Z5493" s="92">
        <f t="shared" si="517"/>
        <v>294.70095200000003</v>
      </c>
      <c r="AA5493" s="92">
        <f t="shared" si="518"/>
        <v>332.02000000000004</v>
      </c>
    </row>
    <row r="5494" spans="1:27" x14ac:dyDescent="0.25">
      <c r="A5494" t="s">
        <v>866</v>
      </c>
      <c r="B5494" t="s">
        <v>1115</v>
      </c>
      <c r="C5494" t="s">
        <v>1116</v>
      </c>
      <c r="D5494" t="s">
        <v>867</v>
      </c>
      <c r="E5494" t="s">
        <v>868</v>
      </c>
      <c r="F5494" t="str">
        <f t="shared" si="514"/>
        <v>1505</v>
      </c>
      <c r="G5494" t="s">
        <v>412</v>
      </c>
      <c r="H5494" t="s">
        <v>413</v>
      </c>
      <c r="I5494" s="91"/>
      <c r="J5494" s="91"/>
      <c r="K5494" s="91"/>
      <c r="L5494" s="91"/>
      <c r="M5494" s="91"/>
      <c r="N5494" s="91">
        <v>64</v>
      </c>
      <c r="O5494" s="91"/>
      <c r="P5494" s="91"/>
      <c r="Q5494" s="91"/>
      <c r="R5494" s="91"/>
      <c r="S5494" s="91"/>
      <c r="T5494" s="91"/>
      <c r="U5494" s="91">
        <f t="shared" si="515"/>
        <v>64</v>
      </c>
      <c r="V5494" s="82" t="str">
        <f t="shared" si="513"/>
        <v>730001505921</v>
      </c>
      <c r="W5494" s="83">
        <f>VLOOKUP(V5494,Factors!$E$6:$H$5950,4,FALSE)</f>
        <v>0.1124</v>
      </c>
      <c r="X5494" t="str">
        <f>VLOOKUP(V5494,Factors!$E$6:$F$5950,2,FALSE)</f>
        <v>3-factor</v>
      </c>
      <c r="Y5494" s="92">
        <f t="shared" si="516"/>
        <v>7.1936</v>
      </c>
      <c r="Z5494" s="92">
        <f t="shared" si="517"/>
        <v>56.806399999999996</v>
      </c>
      <c r="AA5494" s="92">
        <f t="shared" si="518"/>
        <v>64</v>
      </c>
    </row>
    <row r="5495" spans="1:27" x14ac:dyDescent="0.25">
      <c r="A5495" t="s">
        <v>866</v>
      </c>
      <c r="B5495" t="s">
        <v>1115</v>
      </c>
      <c r="C5495" t="s">
        <v>1116</v>
      </c>
      <c r="D5495" t="s">
        <v>867</v>
      </c>
      <c r="E5495" t="s">
        <v>868</v>
      </c>
      <c r="F5495" t="str">
        <f t="shared" si="514"/>
        <v>1505</v>
      </c>
      <c r="G5495" t="s">
        <v>215</v>
      </c>
      <c r="H5495" t="s">
        <v>216</v>
      </c>
      <c r="I5495" s="91">
        <v>14.99</v>
      </c>
      <c r="J5495" s="91">
        <v>14.99</v>
      </c>
      <c r="K5495" s="91">
        <v>97.81</v>
      </c>
      <c r="L5495" s="91">
        <v>332.65</v>
      </c>
      <c r="M5495" s="91">
        <v>522.75</v>
      </c>
      <c r="N5495" s="91">
        <v>54.94</v>
      </c>
      <c r="O5495" s="91">
        <v>46.95</v>
      </c>
      <c r="P5495" s="91">
        <v>49.25</v>
      </c>
      <c r="Q5495" s="91">
        <v>108.17</v>
      </c>
      <c r="R5495" s="91">
        <v>273.45</v>
      </c>
      <c r="S5495" s="91">
        <v>66.64</v>
      </c>
      <c r="T5495" s="91">
        <v>53.13</v>
      </c>
      <c r="U5495" s="91">
        <f t="shared" si="515"/>
        <v>1635.7200000000005</v>
      </c>
      <c r="V5495" s="82" t="str">
        <f t="shared" si="513"/>
        <v>730001505921</v>
      </c>
      <c r="W5495" s="83">
        <f>VLOOKUP(V5495,Factors!$E$6:$H$5950,4,FALSE)</f>
        <v>0.1124</v>
      </c>
      <c r="X5495" t="str">
        <f>VLOOKUP(V5495,Factors!$E$6:$F$5950,2,FALSE)</f>
        <v>3-factor</v>
      </c>
      <c r="Y5495" s="92">
        <f t="shared" si="516"/>
        <v>183.85492800000006</v>
      </c>
      <c r="Z5495" s="92">
        <f t="shared" si="517"/>
        <v>1451.8650720000005</v>
      </c>
      <c r="AA5495" s="92">
        <f t="shared" si="518"/>
        <v>1635.7200000000005</v>
      </c>
    </row>
    <row r="5496" spans="1:27" x14ac:dyDescent="0.25">
      <c r="A5496" t="s">
        <v>866</v>
      </c>
      <c r="B5496" t="s">
        <v>1115</v>
      </c>
      <c r="C5496" t="s">
        <v>1116</v>
      </c>
      <c r="D5496" t="s">
        <v>867</v>
      </c>
      <c r="E5496" t="s">
        <v>868</v>
      </c>
      <c r="F5496" t="str">
        <f t="shared" si="514"/>
        <v>1505</v>
      </c>
      <c r="G5496" t="s">
        <v>136</v>
      </c>
      <c r="H5496" t="s">
        <v>137</v>
      </c>
      <c r="I5496" s="91">
        <v>4</v>
      </c>
      <c r="J5496" s="91">
        <v>117</v>
      </c>
      <c r="K5496" s="91">
        <v>72</v>
      </c>
      <c r="L5496" s="91">
        <v>5.8</v>
      </c>
      <c r="M5496" s="91"/>
      <c r="N5496" s="91">
        <v>85.25</v>
      </c>
      <c r="O5496" s="91">
        <v>1.1499999999999999</v>
      </c>
      <c r="P5496" s="91">
        <v>30.82</v>
      </c>
      <c r="Q5496" s="91">
        <v>60</v>
      </c>
      <c r="R5496" s="91"/>
      <c r="S5496" s="91"/>
      <c r="T5496" s="91">
        <v>120.95</v>
      </c>
      <c r="U5496" s="91">
        <f t="shared" si="515"/>
        <v>496.96999999999997</v>
      </c>
      <c r="V5496" s="82" t="str">
        <f t="shared" si="513"/>
        <v>730001505921</v>
      </c>
      <c r="W5496" s="83">
        <f>VLOOKUP(V5496,Factors!$E$6:$H$5950,4,FALSE)</f>
        <v>0.1124</v>
      </c>
      <c r="X5496" t="str">
        <f>VLOOKUP(V5496,Factors!$E$6:$F$5950,2,FALSE)</f>
        <v>3-factor</v>
      </c>
      <c r="Y5496" s="92">
        <f t="shared" si="516"/>
        <v>55.859427999999994</v>
      </c>
      <c r="Z5496" s="92">
        <f t="shared" si="517"/>
        <v>441.11057199999999</v>
      </c>
      <c r="AA5496" s="92">
        <f t="shared" si="518"/>
        <v>496.96999999999997</v>
      </c>
    </row>
    <row r="5497" spans="1:27" x14ac:dyDescent="0.25">
      <c r="A5497" t="s">
        <v>866</v>
      </c>
      <c r="B5497" t="s">
        <v>1115</v>
      </c>
      <c r="C5497" t="s">
        <v>1116</v>
      </c>
      <c r="D5497" t="s">
        <v>867</v>
      </c>
      <c r="E5497" t="s">
        <v>868</v>
      </c>
      <c r="F5497" t="str">
        <f t="shared" si="514"/>
        <v>1505</v>
      </c>
      <c r="G5497" t="s">
        <v>199</v>
      </c>
      <c r="H5497" t="s">
        <v>200</v>
      </c>
      <c r="I5497" s="91"/>
      <c r="J5497" s="91"/>
      <c r="K5497" s="91">
        <v>15</v>
      </c>
      <c r="L5497" s="91">
        <v>36.81</v>
      </c>
      <c r="M5497" s="91">
        <v>22</v>
      </c>
      <c r="N5497" s="91">
        <v>20</v>
      </c>
      <c r="O5497" s="91"/>
      <c r="P5497" s="91">
        <v>12</v>
      </c>
      <c r="Q5497" s="91"/>
      <c r="R5497" s="91"/>
      <c r="S5497" s="91"/>
      <c r="T5497" s="91"/>
      <c r="U5497" s="91">
        <f t="shared" si="515"/>
        <v>105.81</v>
      </c>
      <c r="V5497" s="82" t="str">
        <f t="shared" si="513"/>
        <v>730001505921</v>
      </c>
      <c r="W5497" s="83">
        <f>VLOOKUP(V5497,Factors!$E$6:$H$5950,4,FALSE)</f>
        <v>0.1124</v>
      </c>
      <c r="X5497" t="str">
        <f>VLOOKUP(V5497,Factors!$E$6:$F$5950,2,FALSE)</f>
        <v>3-factor</v>
      </c>
      <c r="Y5497" s="92">
        <f t="shared" si="516"/>
        <v>11.893044</v>
      </c>
      <c r="Z5497" s="92">
        <f t="shared" si="517"/>
        <v>93.916955999999999</v>
      </c>
      <c r="AA5497" s="92">
        <f t="shared" si="518"/>
        <v>105.81</v>
      </c>
    </row>
    <row r="5498" spans="1:27" x14ac:dyDescent="0.25">
      <c r="A5498" t="s">
        <v>866</v>
      </c>
      <c r="B5498" t="s">
        <v>1115</v>
      </c>
      <c r="C5498" t="s">
        <v>1116</v>
      </c>
      <c r="D5498" t="s">
        <v>867</v>
      </c>
      <c r="E5498" t="s">
        <v>868</v>
      </c>
      <c r="F5498" t="str">
        <f t="shared" si="514"/>
        <v>1505</v>
      </c>
      <c r="G5498" t="s">
        <v>102</v>
      </c>
      <c r="H5498" t="s">
        <v>103</v>
      </c>
      <c r="I5498" s="91"/>
      <c r="J5498" s="91">
        <v>13000</v>
      </c>
      <c r="K5498" s="91"/>
      <c r="L5498" s="91"/>
      <c r="M5498" s="91"/>
      <c r="N5498" s="91"/>
      <c r="O5498" s="91"/>
      <c r="P5498" s="91"/>
      <c r="Q5498" s="91"/>
      <c r="R5498" s="91"/>
      <c r="S5498" s="91"/>
      <c r="T5498" s="91"/>
      <c r="U5498" s="91">
        <f t="shared" si="515"/>
        <v>13000</v>
      </c>
      <c r="V5498" s="82" t="str">
        <f t="shared" si="513"/>
        <v>730001505921</v>
      </c>
      <c r="W5498" s="83">
        <f>VLOOKUP(V5498,Factors!$E$6:$H$5950,4,FALSE)</f>
        <v>0.1124</v>
      </c>
      <c r="X5498" t="str">
        <f>VLOOKUP(V5498,Factors!$E$6:$F$5950,2,FALSE)</f>
        <v>3-factor</v>
      </c>
      <c r="Y5498" s="92">
        <f t="shared" si="516"/>
        <v>1461.2</v>
      </c>
      <c r="Z5498" s="92">
        <f t="shared" si="517"/>
        <v>11538.8</v>
      </c>
      <c r="AA5498" s="92">
        <f t="shared" si="518"/>
        <v>13000</v>
      </c>
    </row>
    <row r="5499" spans="1:27" x14ac:dyDescent="0.25">
      <c r="A5499" t="s">
        <v>866</v>
      </c>
      <c r="B5499" t="s">
        <v>1115</v>
      </c>
      <c r="C5499" t="s">
        <v>1116</v>
      </c>
      <c r="D5499" t="s">
        <v>867</v>
      </c>
      <c r="E5499" t="s">
        <v>868</v>
      </c>
      <c r="F5499" t="str">
        <f t="shared" si="514"/>
        <v>1505</v>
      </c>
      <c r="G5499" t="s">
        <v>342</v>
      </c>
      <c r="H5499" t="s">
        <v>343</v>
      </c>
      <c r="I5499" s="91"/>
      <c r="J5499" s="91"/>
      <c r="K5499" s="91"/>
      <c r="L5499" s="91"/>
      <c r="M5499" s="91"/>
      <c r="N5499" s="91">
        <v>44.85</v>
      </c>
      <c r="O5499" s="91">
        <v>27.38</v>
      </c>
      <c r="P5499" s="91"/>
      <c r="Q5499" s="91"/>
      <c r="R5499" s="91"/>
      <c r="S5499" s="91"/>
      <c r="T5499" s="91"/>
      <c r="U5499" s="91">
        <f t="shared" si="515"/>
        <v>72.23</v>
      </c>
      <c r="V5499" s="82" t="str">
        <f t="shared" si="513"/>
        <v>730001505921</v>
      </c>
      <c r="W5499" s="83">
        <f>VLOOKUP(V5499,Factors!$E$6:$H$5950,4,FALSE)</f>
        <v>0.1124</v>
      </c>
      <c r="X5499" t="str">
        <f>VLOOKUP(V5499,Factors!$E$6:$F$5950,2,FALSE)</f>
        <v>3-factor</v>
      </c>
      <c r="Y5499" s="92">
        <f t="shared" si="516"/>
        <v>8.1186520000000009</v>
      </c>
      <c r="Z5499" s="92">
        <f t="shared" si="517"/>
        <v>64.111348000000007</v>
      </c>
      <c r="AA5499" s="92">
        <f t="shared" si="518"/>
        <v>72.23</v>
      </c>
    </row>
    <row r="5500" spans="1:27" x14ac:dyDescent="0.25">
      <c r="A5500" t="s">
        <v>866</v>
      </c>
      <c r="B5500" t="s">
        <v>1115</v>
      </c>
      <c r="C5500" t="s">
        <v>1116</v>
      </c>
      <c r="D5500" t="s">
        <v>867</v>
      </c>
      <c r="E5500" t="s">
        <v>868</v>
      </c>
      <c r="F5500" t="str">
        <f t="shared" si="514"/>
        <v>1505</v>
      </c>
      <c r="G5500" t="s">
        <v>144</v>
      </c>
      <c r="H5500" t="s">
        <v>145</v>
      </c>
      <c r="I5500" s="91">
        <v>302.41000000000003</v>
      </c>
      <c r="J5500" s="91">
        <v>278.58</v>
      </c>
      <c r="K5500" s="91">
        <v>369.62</v>
      </c>
      <c r="L5500" s="91">
        <v>443.18</v>
      </c>
      <c r="M5500" s="91">
        <v>549.5</v>
      </c>
      <c r="N5500" s="91">
        <v>581.1</v>
      </c>
      <c r="O5500" s="91">
        <v>896.12</v>
      </c>
      <c r="P5500" s="91">
        <v>563.64</v>
      </c>
      <c r="Q5500" s="91">
        <v>266.06</v>
      </c>
      <c r="R5500" s="91">
        <v>193.25</v>
      </c>
      <c r="S5500" s="91">
        <v>264.08999999999997</v>
      </c>
      <c r="T5500" s="91">
        <v>73.77</v>
      </c>
      <c r="U5500" s="91">
        <f t="shared" si="515"/>
        <v>4781.3200000000006</v>
      </c>
      <c r="V5500" s="82" t="str">
        <f t="shared" si="513"/>
        <v>730001505921</v>
      </c>
      <c r="W5500" s="83">
        <f>VLOOKUP(V5500,Factors!$E$6:$H$5950,4,FALSE)</f>
        <v>0.1124</v>
      </c>
      <c r="X5500" t="str">
        <f>VLOOKUP(V5500,Factors!$E$6:$F$5950,2,FALSE)</f>
        <v>3-factor</v>
      </c>
      <c r="Y5500" s="92">
        <f t="shared" si="516"/>
        <v>537.42036800000005</v>
      </c>
      <c r="Z5500" s="92">
        <f t="shared" si="517"/>
        <v>4243.8996320000006</v>
      </c>
      <c r="AA5500" s="92">
        <f t="shared" si="518"/>
        <v>4781.3200000000006</v>
      </c>
    </row>
    <row r="5501" spans="1:27" x14ac:dyDescent="0.25">
      <c r="A5501" t="s">
        <v>866</v>
      </c>
      <c r="B5501" t="s">
        <v>1115</v>
      </c>
      <c r="C5501" t="s">
        <v>1116</v>
      </c>
      <c r="D5501" t="s">
        <v>867</v>
      </c>
      <c r="E5501" t="s">
        <v>868</v>
      </c>
      <c r="F5501" t="str">
        <f t="shared" si="514"/>
        <v>1505</v>
      </c>
      <c r="G5501" t="s">
        <v>217</v>
      </c>
      <c r="H5501" t="s">
        <v>218</v>
      </c>
      <c r="I5501" s="91">
        <v>664.06</v>
      </c>
      <c r="J5501" s="91"/>
      <c r="K5501" s="91"/>
      <c r="L5501" s="91"/>
      <c r="M5501" s="91">
        <v>202.72</v>
      </c>
      <c r="N5501" s="91"/>
      <c r="O5501" s="91"/>
      <c r="P5501" s="91"/>
      <c r="Q5501" s="91"/>
      <c r="R5501" s="91">
        <v>224.47</v>
      </c>
      <c r="S5501" s="91"/>
      <c r="T5501" s="91"/>
      <c r="U5501" s="91">
        <f t="shared" si="515"/>
        <v>1091.25</v>
      </c>
      <c r="V5501" s="82" t="str">
        <f t="shared" si="513"/>
        <v>730001505921</v>
      </c>
      <c r="W5501" s="83">
        <f>VLOOKUP(V5501,Factors!$E$6:$H$5950,4,FALSE)</f>
        <v>0.1124</v>
      </c>
      <c r="X5501" t="str">
        <f>VLOOKUP(V5501,Factors!$E$6:$F$5950,2,FALSE)</f>
        <v>3-factor</v>
      </c>
      <c r="Y5501" s="92">
        <f t="shared" si="516"/>
        <v>122.65649999999999</v>
      </c>
      <c r="Z5501" s="92">
        <f t="shared" si="517"/>
        <v>968.59349999999995</v>
      </c>
      <c r="AA5501" s="92">
        <f t="shared" si="518"/>
        <v>1091.25</v>
      </c>
    </row>
    <row r="5502" spans="1:27" x14ac:dyDescent="0.25">
      <c r="A5502" t="s">
        <v>866</v>
      </c>
      <c r="B5502" t="s">
        <v>1115</v>
      </c>
      <c r="C5502" t="s">
        <v>1116</v>
      </c>
      <c r="D5502" t="s">
        <v>867</v>
      </c>
      <c r="E5502" t="s">
        <v>868</v>
      </c>
      <c r="F5502" t="str">
        <f t="shared" si="514"/>
        <v>1505</v>
      </c>
      <c r="G5502" t="s">
        <v>146</v>
      </c>
      <c r="H5502" t="s">
        <v>147</v>
      </c>
      <c r="I5502" s="91"/>
      <c r="J5502" s="91">
        <v>2526.11</v>
      </c>
      <c r="K5502" s="91">
        <v>1193.3599999999999</v>
      </c>
      <c r="L5502" s="91">
        <v>944.8</v>
      </c>
      <c r="M5502" s="91">
        <v>958.5</v>
      </c>
      <c r="N5502" s="91">
        <v>1539.64</v>
      </c>
      <c r="O5502" s="91">
        <v>2395.63</v>
      </c>
      <c r="P5502" s="91"/>
      <c r="Q5502" s="91">
        <v>298.39999999999998</v>
      </c>
      <c r="R5502" s="91">
        <v>333.17</v>
      </c>
      <c r="S5502" s="91">
        <v>685.2</v>
      </c>
      <c r="T5502" s="91">
        <v>948.88</v>
      </c>
      <c r="U5502" s="91">
        <f t="shared" si="515"/>
        <v>11823.69</v>
      </c>
      <c r="V5502" s="82" t="str">
        <f t="shared" si="513"/>
        <v>730001505921</v>
      </c>
      <c r="W5502" s="83">
        <f>VLOOKUP(V5502,Factors!$E$6:$H$5950,4,FALSE)</f>
        <v>0.1124</v>
      </c>
      <c r="X5502" t="str">
        <f>VLOOKUP(V5502,Factors!$E$6:$F$5950,2,FALSE)</f>
        <v>3-factor</v>
      </c>
      <c r="Y5502" s="92">
        <f t="shared" si="516"/>
        <v>1328.9827560000001</v>
      </c>
      <c r="Z5502" s="92">
        <f t="shared" si="517"/>
        <v>10494.707244000001</v>
      </c>
      <c r="AA5502" s="92">
        <f t="shared" si="518"/>
        <v>11823.69</v>
      </c>
    </row>
    <row r="5503" spans="1:27" x14ac:dyDescent="0.25">
      <c r="A5503" t="s">
        <v>866</v>
      </c>
      <c r="B5503" t="s">
        <v>1115</v>
      </c>
      <c r="C5503" t="s">
        <v>1116</v>
      </c>
      <c r="D5503" t="s">
        <v>867</v>
      </c>
      <c r="E5503" t="s">
        <v>868</v>
      </c>
      <c r="F5503" t="str">
        <f t="shared" si="514"/>
        <v>1505</v>
      </c>
      <c r="G5503" t="s">
        <v>148</v>
      </c>
      <c r="H5503" t="s">
        <v>149</v>
      </c>
      <c r="I5503" s="91"/>
      <c r="J5503" s="91"/>
      <c r="K5503" s="91"/>
      <c r="L5503" s="91">
        <v>78</v>
      </c>
      <c r="M5503" s="91">
        <v>895</v>
      </c>
      <c r="N5503" s="91">
        <v>71.22</v>
      </c>
      <c r="O5503" s="91"/>
      <c r="P5503" s="91"/>
      <c r="Q5503" s="91">
        <v>810.53</v>
      </c>
      <c r="R5503" s="91">
        <v>202</v>
      </c>
      <c r="S5503" s="91">
        <v>-187</v>
      </c>
      <c r="T5503" s="91">
        <v>633.04</v>
      </c>
      <c r="U5503" s="91">
        <f t="shared" si="515"/>
        <v>2502.79</v>
      </c>
      <c r="V5503" s="82" t="str">
        <f t="shared" si="513"/>
        <v>730001505921</v>
      </c>
      <c r="W5503" s="83">
        <f>VLOOKUP(V5503,Factors!$E$6:$H$5950,4,FALSE)</f>
        <v>0.1124</v>
      </c>
      <c r="X5503" t="str">
        <f>VLOOKUP(V5503,Factors!$E$6:$F$5950,2,FALSE)</f>
        <v>3-factor</v>
      </c>
      <c r="Y5503" s="92">
        <f t="shared" si="516"/>
        <v>281.31359600000002</v>
      </c>
      <c r="Z5503" s="92">
        <f t="shared" si="517"/>
        <v>2221.476404</v>
      </c>
      <c r="AA5503" s="92">
        <f t="shared" si="518"/>
        <v>2502.79</v>
      </c>
    </row>
    <row r="5504" spans="1:27" x14ac:dyDescent="0.25">
      <c r="A5504" t="s">
        <v>866</v>
      </c>
      <c r="B5504" t="s">
        <v>1115</v>
      </c>
      <c r="C5504" t="s">
        <v>1116</v>
      </c>
      <c r="D5504" t="s">
        <v>867</v>
      </c>
      <c r="E5504" t="s">
        <v>868</v>
      </c>
      <c r="F5504" t="str">
        <f t="shared" si="514"/>
        <v>1505</v>
      </c>
      <c r="G5504" t="s">
        <v>150</v>
      </c>
      <c r="H5504" t="s">
        <v>151</v>
      </c>
      <c r="I5504" s="91"/>
      <c r="J5504" s="91"/>
      <c r="K5504" s="91"/>
      <c r="L5504" s="91">
        <v>533.57000000000005</v>
      </c>
      <c r="M5504" s="91">
        <v>317.85000000000002</v>
      </c>
      <c r="N5504" s="91"/>
      <c r="O5504" s="91"/>
      <c r="P5504" s="91"/>
      <c r="Q5504" s="91"/>
      <c r="R5504" s="91"/>
      <c r="S5504" s="91">
        <v>120</v>
      </c>
      <c r="T5504" s="91">
        <v>446.83</v>
      </c>
      <c r="U5504" s="91">
        <f t="shared" si="515"/>
        <v>1418.25</v>
      </c>
      <c r="V5504" s="82" t="str">
        <f t="shared" si="513"/>
        <v>730001505921</v>
      </c>
      <c r="W5504" s="83">
        <f>VLOOKUP(V5504,Factors!$E$6:$H$5950,4,FALSE)</f>
        <v>0.1124</v>
      </c>
      <c r="X5504" t="str">
        <f>VLOOKUP(V5504,Factors!$E$6:$F$5950,2,FALSE)</f>
        <v>3-factor</v>
      </c>
      <c r="Y5504" s="92">
        <f t="shared" si="516"/>
        <v>159.41130000000001</v>
      </c>
      <c r="Z5504" s="92">
        <f t="shared" si="517"/>
        <v>1258.8387</v>
      </c>
      <c r="AA5504" s="92">
        <f t="shared" si="518"/>
        <v>1418.25</v>
      </c>
    </row>
    <row r="5505" spans="1:27" x14ac:dyDescent="0.25">
      <c r="A5505" t="s">
        <v>866</v>
      </c>
      <c r="B5505" t="s">
        <v>1115</v>
      </c>
      <c r="C5505" t="s">
        <v>1116</v>
      </c>
      <c r="D5505" t="s">
        <v>867</v>
      </c>
      <c r="E5505" t="s">
        <v>868</v>
      </c>
      <c r="F5505" t="str">
        <f t="shared" si="514"/>
        <v>1505</v>
      </c>
      <c r="G5505" t="s">
        <v>152</v>
      </c>
      <c r="H5505" t="s">
        <v>153</v>
      </c>
      <c r="I5505" s="91">
        <v>50</v>
      </c>
      <c r="J5505" s="91">
        <v>25</v>
      </c>
      <c r="K5505" s="91"/>
      <c r="L5505" s="91"/>
      <c r="M5505" s="91"/>
      <c r="N5505" s="91"/>
      <c r="O5505" s="91"/>
      <c r="P5505" s="91"/>
      <c r="Q5505" s="91"/>
      <c r="R5505" s="91"/>
      <c r="S5505" s="91"/>
      <c r="T5505" s="91"/>
      <c r="U5505" s="91">
        <f t="shared" si="515"/>
        <v>75</v>
      </c>
      <c r="V5505" s="82" t="str">
        <f t="shared" si="513"/>
        <v>730001505921</v>
      </c>
      <c r="W5505" s="83">
        <f>VLOOKUP(V5505,Factors!$E$6:$H$5950,4,FALSE)</f>
        <v>0.1124</v>
      </c>
      <c r="X5505" t="str">
        <f>VLOOKUP(V5505,Factors!$E$6:$F$5950,2,FALSE)</f>
        <v>3-factor</v>
      </c>
      <c r="Y5505" s="92">
        <f t="shared" si="516"/>
        <v>8.43</v>
      </c>
      <c r="Z5505" s="92">
        <f t="shared" si="517"/>
        <v>66.569999999999993</v>
      </c>
      <c r="AA5505" s="92">
        <f t="shared" si="518"/>
        <v>75</v>
      </c>
    </row>
    <row r="5506" spans="1:27" x14ac:dyDescent="0.25">
      <c r="A5506" t="s">
        <v>866</v>
      </c>
      <c r="B5506" t="s">
        <v>1115</v>
      </c>
      <c r="C5506" t="s">
        <v>1116</v>
      </c>
      <c r="D5506" t="s">
        <v>869</v>
      </c>
      <c r="E5506" t="s">
        <v>870</v>
      </c>
      <c r="F5506" t="str">
        <f t="shared" si="514"/>
        <v>2966</v>
      </c>
      <c r="G5506" t="s">
        <v>144</v>
      </c>
      <c r="H5506" t="s">
        <v>145</v>
      </c>
      <c r="I5506" s="91"/>
      <c r="J5506" s="91"/>
      <c r="K5506" s="91"/>
      <c r="L5506" s="91"/>
      <c r="M5506" s="91"/>
      <c r="N5506" s="91"/>
      <c r="O5506" s="91">
        <v>120</v>
      </c>
      <c r="P5506" s="91"/>
      <c r="Q5506" s="91"/>
      <c r="R5506" s="91"/>
      <c r="S5506" s="91"/>
      <c r="T5506" s="91"/>
      <c r="U5506" s="91">
        <f t="shared" si="515"/>
        <v>120</v>
      </c>
      <c r="V5506" s="82" t="str">
        <f t="shared" si="513"/>
        <v>730002966921</v>
      </c>
      <c r="W5506" s="83">
        <f>VLOOKUP(V5506,Factors!$E$6:$H$5950,4,FALSE)</f>
        <v>0.1124</v>
      </c>
      <c r="X5506" t="str">
        <f>VLOOKUP(V5506,Factors!$E$6:$F$5950,2,FALSE)</f>
        <v>3-factor</v>
      </c>
      <c r="Y5506" s="92">
        <f t="shared" si="516"/>
        <v>13.488</v>
      </c>
      <c r="Z5506" s="92">
        <f t="shared" si="517"/>
        <v>106.512</v>
      </c>
      <c r="AA5506" s="92">
        <f t="shared" si="518"/>
        <v>120</v>
      </c>
    </row>
    <row r="5507" spans="1:27" x14ac:dyDescent="0.25">
      <c r="A5507" t="s">
        <v>866</v>
      </c>
      <c r="B5507" t="s">
        <v>442</v>
      </c>
      <c r="C5507" t="s">
        <v>443</v>
      </c>
      <c r="D5507" t="s">
        <v>867</v>
      </c>
      <c r="E5507" t="s">
        <v>868</v>
      </c>
      <c r="F5507" t="str">
        <f t="shared" si="514"/>
        <v>1505</v>
      </c>
      <c r="G5507" t="s">
        <v>118</v>
      </c>
      <c r="H5507" t="s">
        <v>119</v>
      </c>
      <c r="I5507" s="91">
        <v>30</v>
      </c>
      <c r="J5507" s="91"/>
      <c r="K5507" s="91"/>
      <c r="L5507" s="91"/>
      <c r="M5507" s="91">
        <v>2495</v>
      </c>
      <c r="N5507" s="91"/>
      <c r="O5507" s="91"/>
      <c r="P5507" s="91"/>
      <c r="Q5507" s="91"/>
      <c r="R5507" s="91"/>
      <c r="S5507" s="91"/>
      <c r="T5507" s="91"/>
      <c r="U5507" s="91">
        <f t="shared" si="515"/>
        <v>2525</v>
      </c>
      <c r="V5507" s="82" t="str">
        <f t="shared" si="513"/>
        <v>731001505921</v>
      </c>
      <c r="W5507" s="83">
        <f>VLOOKUP(V5507,Factors!$E$6:$H$5950,4,FALSE)</f>
        <v>0.1124</v>
      </c>
      <c r="X5507" t="str">
        <f>VLOOKUP(V5507,Factors!$E$6:$F$5950,2,FALSE)</f>
        <v>3-factor</v>
      </c>
      <c r="Y5507" s="92">
        <f t="shared" si="516"/>
        <v>283.81</v>
      </c>
      <c r="Z5507" s="92">
        <f t="shared" si="517"/>
        <v>2241.19</v>
      </c>
      <c r="AA5507" s="92">
        <f t="shared" si="518"/>
        <v>2525</v>
      </c>
    </row>
    <row r="5508" spans="1:27" x14ac:dyDescent="0.25">
      <c r="A5508" t="s">
        <v>866</v>
      </c>
      <c r="B5508" t="s">
        <v>442</v>
      </c>
      <c r="C5508" t="s">
        <v>443</v>
      </c>
      <c r="D5508" t="s">
        <v>867</v>
      </c>
      <c r="E5508" t="s">
        <v>868</v>
      </c>
      <c r="F5508" t="str">
        <f t="shared" si="514"/>
        <v>1505</v>
      </c>
      <c r="G5508" t="s">
        <v>120</v>
      </c>
      <c r="H5508" t="s">
        <v>121</v>
      </c>
      <c r="I5508" s="91"/>
      <c r="J5508" s="91"/>
      <c r="K5508" s="91"/>
      <c r="L5508" s="91">
        <v>244.16</v>
      </c>
      <c r="M5508" s="91"/>
      <c r="N5508" s="91"/>
      <c r="O5508" s="91">
        <v>291.02999999999997</v>
      </c>
      <c r="P5508" s="91"/>
      <c r="Q5508" s="91"/>
      <c r="R5508" s="91"/>
      <c r="S5508" s="91"/>
      <c r="T5508" s="91">
        <v>198.93</v>
      </c>
      <c r="U5508" s="91">
        <f t="shared" si="515"/>
        <v>734.11999999999989</v>
      </c>
      <c r="V5508" s="82" t="str">
        <f t="shared" ref="V5508:V5571" si="519">CONCATENATE(B5508,RIGHT(D5508,4),A5508)</f>
        <v>731001505921</v>
      </c>
      <c r="W5508" s="83">
        <f>VLOOKUP(V5508,Factors!$E$6:$H$5950,4,FALSE)</f>
        <v>0.1124</v>
      </c>
      <c r="X5508" t="str">
        <f>VLOOKUP(V5508,Factors!$E$6:$F$5950,2,FALSE)</f>
        <v>3-factor</v>
      </c>
      <c r="Y5508" s="92">
        <f t="shared" si="516"/>
        <v>82.515087999999992</v>
      </c>
      <c r="Z5508" s="92">
        <f t="shared" si="517"/>
        <v>651.6049119999999</v>
      </c>
      <c r="AA5508" s="92">
        <f t="shared" si="518"/>
        <v>734.11999999999989</v>
      </c>
    </row>
    <row r="5509" spans="1:27" x14ac:dyDescent="0.25">
      <c r="A5509" t="s">
        <v>866</v>
      </c>
      <c r="B5509" t="s">
        <v>442</v>
      </c>
      <c r="C5509" t="s">
        <v>443</v>
      </c>
      <c r="D5509" t="s">
        <v>867</v>
      </c>
      <c r="E5509" t="s">
        <v>868</v>
      </c>
      <c r="F5509" t="str">
        <f t="shared" ref="F5509:F5572" si="520">RIGHT(D5509,4)</f>
        <v>1505</v>
      </c>
      <c r="G5509" t="s">
        <v>44</v>
      </c>
      <c r="H5509" t="s">
        <v>45</v>
      </c>
      <c r="I5509" s="91">
        <v>58.1</v>
      </c>
      <c r="J5509" s="91"/>
      <c r="K5509" s="91">
        <v>116.2</v>
      </c>
      <c r="L5509" s="91"/>
      <c r="M5509" s="91">
        <v>159.78</v>
      </c>
      <c r="N5509" s="91"/>
      <c r="O5509" s="91"/>
      <c r="P5509" s="91">
        <v>58.1</v>
      </c>
      <c r="Q5509" s="91"/>
      <c r="R5509" s="91"/>
      <c r="S5509" s="91"/>
      <c r="T5509" s="91"/>
      <c r="U5509" s="91">
        <f t="shared" ref="U5509:U5572" si="521">SUM(I5509:T5509)</f>
        <v>392.18000000000006</v>
      </c>
      <c r="V5509" s="82" t="str">
        <f t="shared" si="519"/>
        <v>731001505921</v>
      </c>
      <c r="W5509" s="83">
        <f>VLOOKUP(V5509,Factors!$E$6:$H$5950,4,FALSE)</f>
        <v>0.1124</v>
      </c>
      <c r="X5509" t="str">
        <f>VLOOKUP(V5509,Factors!$E$6:$F$5950,2,FALSE)</f>
        <v>3-factor</v>
      </c>
      <c r="Y5509" s="92">
        <f t="shared" si="516"/>
        <v>44.081032000000008</v>
      </c>
      <c r="Z5509" s="92">
        <f t="shared" si="517"/>
        <v>348.09896800000007</v>
      </c>
      <c r="AA5509" s="92">
        <f t="shared" si="518"/>
        <v>392.18000000000006</v>
      </c>
    </row>
    <row r="5510" spans="1:27" x14ac:dyDescent="0.25">
      <c r="A5510" t="s">
        <v>866</v>
      </c>
      <c r="B5510" t="s">
        <v>442</v>
      </c>
      <c r="C5510" t="s">
        <v>443</v>
      </c>
      <c r="D5510" t="s">
        <v>867</v>
      </c>
      <c r="E5510" t="s">
        <v>868</v>
      </c>
      <c r="F5510" t="str">
        <f t="shared" si="520"/>
        <v>1505</v>
      </c>
      <c r="G5510" t="s">
        <v>207</v>
      </c>
      <c r="H5510" t="s">
        <v>208</v>
      </c>
      <c r="I5510" s="91"/>
      <c r="J5510" s="91"/>
      <c r="K5510" s="91">
        <v>66.98</v>
      </c>
      <c r="L5510" s="91"/>
      <c r="M5510" s="91"/>
      <c r="N5510" s="91"/>
      <c r="O5510" s="91"/>
      <c r="P5510" s="91"/>
      <c r="Q5510" s="91"/>
      <c r="R5510" s="91"/>
      <c r="S5510" s="91"/>
      <c r="T5510" s="91"/>
      <c r="U5510" s="91">
        <f t="shared" si="521"/>
        <v>66.98</v>
      </c>
      <c r="V5510" s="82" t="str">
        <f t="shared" si="519"/>
        <v>731001505921</v>
      </c>
      <c r="W5510" s="83">
        <f>VLOOKUP(V5510,Factors!$E$6:$H$5950,4,FALSE)</f>
        <v>0.1124</v>
      </c>
      <c r="X5510" t="str">
        <f>VLOOKUP(V5510,Factors!$E$6:$F$5950,2,FALSE)</f>
        <v>3-factor</v>
      </c>
      <c r="Y5510" s="92">
        <f t="shared" si="516"/>
        <v>7.5285520000000004</v>
      </c>
      <c r="Z5510" s="92">
        <f t="shared" si="517"/>
        <v>59.451448000000006</v>
      </c>
      <c r="AA5510" s="92">
        <f t="shared" si="518"/>
        <v>66.98</v>
      </c>
    </row>
    <row r="5511" spans="1:27" x14ac:dyDescent="0.25">
      <c r="A5511" t="s">
        <v>866</v>
      </c>
      <c r="B5511" t="s">
        <v>442</v>
      </c>
      <c r="C5511" t="s">
        <v>443</v>
      </c>
      <c r="D5511" t="s">
        <v>867</v>
      </c>
      <c r="E5511" t="s">
        <v>868</v>
      </c>
      <c r="F5511" t="str">
        <f t="shared" si="520"/>
        <v>1505</v>
      </c>
      <c r="G5511" t="s">
        <v>98</v>
      </c>
      <c r="H5511" t="s">
        <v>99</v>
      </c>
      <c r="I5511" s="91"/>
      <c r="J5511" s="91"/>
      <c r="K5511" s="91"/>
      <c r="L5511" s="91"/>
      <c r="M5511" s="91">
        <v>56.95</v>
      </c>
      <c r="N5511" s="91"/>
      <c r="O5511" s="91"/>
      <c r="P5511" s="91"/>
      <c r="Q5511" s="91"/>
      <c r="R5511" s="91"/>
      <c r="S5511" s="91"/>
      <c r="T5511" s="91"/>
      <c r="U5511" s="91">
        <f t="shared" si="521"/>
        <v>56.95</v>
      </c>
      <c r="V5511" s="82" t="str">
        <f t="shared" si="519"/>
        <v>731001505921</v>
      </c>
      <c r="W5511" s="83">
        <f>VLOOKUP(V5511,Factors!$E$6:$H$5950,4,FALSE)</f>
        <v>0.1124</v>
      </c>
      <c r="X5511" t="str">
        <f>VLOOKUP(V5511,Factors!$E$6:$F$5950,2,FALSE)</f>
        <v>3-factor</v>
      </c>
      <c r="Y5511" s="92">
        <f t="shared" si="516"/>
        <v>6.4011800000000001</v>
      </c>
      <c r="Z5511" s="92">
        <f t="shared" si="517"/>
        <v>50.548820000000006</v>
      </c>
      <c r="AA5511" s="92">
        <f t="shared" si="518"/>
        <v>56.95</v>
      </c>
    </row>
    <row r="5512" spans="1:27" x14ac:dyDescent="0.25">
      <c r="A5512" t="s">
        <v>866</v>
      </c>
      <c r="B5512" t="s">
        <v>442</v>
      </c>
      <c r="C5512" t="s">
        <v>443</v>
      </c>
      <c r="D5512" t="s">
        <v>867</v>
      </c>
      <c r="E5512" t="s">
        <v>868</v>
      </c>
      <c r="F5512" t="str">
        <f t="shared" si="520"/>
        <v>1505</v>
      </c>
      <c r="G5512" t="s">
        <v>215</v>
      </c>
      <c r="H5512" t="s">
        <v>216</v>
      </c>
      <c r="I5512" s="91"/>
      <c r="J5512" s="91"/>
      <c r="K5512" s="91">
        <v>54.49</v>
      </c>
      <c r="L5512" s="91"/>
      <c r="M5512" s="91">
        <v>16.850000000000001</v>
      </c>
      <c r="N5512" s="91"/>
      <c r="O5512" s="91"/>
      <c r="P5512" s="91"/>
      <c r="Q5512" s="91"/>
      <c r="R5512" s="91"/>
      <c r="S5512" s="91"/>
      <c r="T5512" s="91"/>
      <c r="U5512" s="91">
        <f t="shared" si="521"/>
        <v>71.34</v>
      </c>
      <c r="V5512" s="82" t="str">
        <f t="shared" si="519"/>
        <v>731001505921</v>
      </c>
      <c r="W5512" s="83">
        <f>VLOOKUP(V5512,Factors!$E$6:$H$5950,4,FALSE)</f>
        <v>0.1124</v>
      </c>
      <c r="X5512" t="str">
        <f>VLOOKUP(V5512,Factors!$E$6:$F$5950,2,FALSE)</f>
        <v>3-factor</v>
      </c>
      <c r="Y5512" s="92">
        <f t="shared" si="516"/>
        <v>8.0186159999999997</v>
      </c>
      <c r="Z5512" s="92">
        <f t="shared" si="517"/>
        <v>63.321384000000002</v>
      </c>
      <c r="AA5512" s="92">
        <f t="shared" si="518"/>
        <v>71.34</v>
      </c>
    </row>
    <row r="5513" spans="1:27" x14ac:dyDescent="0.25">
      <c r="A5513" t="s">
        <v>866</v>
      </c>
      <c r="B5513" t="s">
        <v>442</v>
      </c>
      <c r="C5513" t="s">
        <v>443</v>
      </c>
      <c r="D5513" t="s">
        <v>867</v>
      </c>
      <c r="E5513" t="s">
        <v>868</v>
      </c>
      <c r="F5513" t="str">
        <f t="shared" si="520"/>
        <v>1505</v>
      </c>
      <c r="G5513" t="s">
        <v>130</v>
      </c>
      <c r="H5513" t="s">
        <v>131</v>
      </c>
      <c r="I5513" s="91"/>
      <c r="J5513" s="91">
        <v>8.25</v>
      </c>
      <c r="K5513" s="91"/>
      <c r="L5513" s="91">
        <v>7.65</v>
      </c>
      <c r="M5513" s="91">
        <v>40.33</v>
      </c>
      <c r="N5513" s="91">
        <v>9.75</v>
      </c>
      <c r="O5513" s="91"/>
      <c r="P5513" s="91"/>
      <c r="Q5513" s="91"/>
      <c r="R5513" s="91">
        <v>80.67</v>
      </c>
      <c r="S5513" s="91"/>
      <c r="T5513" s="91">
        <v>9</v>
      </c>
      <c r="U5513" s="91">
        <f t="shared" si="521"/>
        <v>155.64999999999998</v>
      </c>
      <c r="V5513" s="82" t="str">
        <f t="shared" si="519"/>
        <v>731001505921</v>
      </c>
      <c r="W5513" s="83">
        <f>VLOOKUP(V5513,Factors!$E$6:$H$5950,4,FALSE)</f>
        <v>0.1124</v>
      </c>
      <c r="X5513" t="str">
        <f>VLOOKUP(V5513,Factors!$E$6:$F$5950,2,FALSE)</f>
        <v>3-factor</v>
      </c>
      <c r="Y5513" s="92">
        <f t="shared" si="516"/>
        <v>17.495059999999999</v>
      </c>
      <c r="Z5513" s="92">
        <f t="shared" si="517"/>
        <v>138.15493999999998</v>
      </c>
      <c r="AA5513" s="92">
        <f t="shared" si="518"/>
        <v>155.64999999999998</v>
      </c>
    </row>
    <row r="5514" spans="1:27" x14ac:dyDescent="0.25">
      <c r="A5514" t="s">
        <v>866</v>
      </c>
      <c r="B5514" t="s">
        <v>442</v>
      </c>
      <c r="C5514" t="s">
        <v>443</v>
      </c>
      <c r="D5514" t="s">
        <v>867</v>
      </c>
      <c r="E5514" t="s">
        <v>868</v>
      </c>
      <c r="F5514" t="str">
        <f t="shared" si="520"/>
        <v>1505</v>
      </c>
      <c r="G5514" t="s">
        <v>136</v>
      </c>
      <c r="H5514" t="s">
        <v>137</v>
      </c>
      <c r="I5514" s="91"/>
      <c r="J5514" s="91">
        <v>30</v>
      </c>
      <c r="K5514" s="91">
        <v>42.3</v>
      </c>
      <c r="L5514" s="91">
        <v>3.4</v>
      </c>
      <c r="M5514" s="91">
        <v>8</v>
      </c>
      <c r="N5514" s="91">
        <v>13.25</v>
      </c>
      <c r="O5514" s="91"/>
      <c r="P5514" s="91">
        <v>6.7</v>
      </c>
      <c r="Q5514" s="91"/>
      <c r="R5514" s="91">
        <v>63</v>
      </c>
      <c r="S5514" s="91"/>
      <c r="T5514" s="91">
        <v>2.5499999999999998</v>
      </c>
      <c r="U5514" s="91">
        <f t="shared" si="521"/>
        <v>169.20000000000002</v>
      </c>
      <c r="V5514" s="82" t="str">
        <f t="shared" si="519"/>
        <v>731001505921</v>
      </c>
      <c r="W5514" s="83">
        <f>VLOOKUP(V5514,Factors!$E$6:$H$5950,4,FALSE)</f>
        <v>0.1124</v>
      </c>
      <c r="X5514" t="str">
        <f>VLOOKUP(V5514,Factors!$E$6:$F$5950,2,FALSE)</f>
        <v>3-factor</v>
      </c>
      <c r="Y5514" s="92">
        <f t="shared" si="516"/>
        <v>19.018080000000001</v>
      </c>
      <c r="Z5514" s="92">
        <f t="shared" si="517"/>
        <v>150.18192000000002</v>
      </c>
      <c r="AA5514" s="92">
        <f t="shared" si="518"/>
        <v>169.20000000000002</v>
      </c>
    </row>
    <row r="5515" spans="1:27" x14ac:dyDescent="0.25">
      <c r="A5515" t="s">
        <v>866</v>
      </c>
      <c r="B5515" t="s">
        <v>442</v>
      </c>
      <c r="C5515" t="s">
        <v>443</v>
      </c>
      <c r="D5515" t="s">
        <v>867</v>
      </c>
      <c r="E5515" t="s">
        <v>868</v>
      </c>
      <c r="F5515" t="str">
        <f t="shared" si="520"/>
        <v>1505</v>
      </c>
      <c r="G5515" t="s">
        <v>199</v>
      </c>
      <c r="H5515" t="s">
        <v>200</v>
      </c>
      <c r="I5515" s="91"/>
      <c r="J5515" s="91"/>
      <c r="K5515" s="91">
        <v>8.9499999999999993</v>
      </c>
      <c r="L5515" s="91"/>
      <c r="M5515" s="91">
        <v>15</v>
      </c>
      <c r="N5515" s="91"/>
      <c r="O5515" s="91"/>
      <c r="P5515" s="91">
        <v>18</v>
      </c>
      <c r="Q5515" s="91">
        <v>24.7</v>
      </c>
      <c r="R5515" s="91"/>
      <c r="S5515" s="91"/>
      <c r="T5515" s="91"/>
      <c r="U5515" s="91">
        <f t="shared" si="521"/>
        <v>66.650000000000006</v>
      </c>
      <c r="V5515" s="82" t="str">
        <f t="shared" si="519"/>
        <v>731001505921</v>
      </c>
      <c r="W5515" s="83">
        <f>VLOOKUP(V5515,Factors!$E$6:$H$5950,4,FALSE)</f>
        <v>0.1124</v>
      </c>
      <c r="X5515" t="str">
        <f>VLOOKUP(V5515,Factors!$E$6:$F$5950,2,FALSE)</f>
        <v>3-factor</v>
      </c>
      <c r="Y5515" s="92">
        <f t="shared" si="516"/>
        <v>7.4914600000000009</v>
      </c>
      <c r="Z5515" s="92">
        <f t="shared" si="517"/>
        <v>59.158540000000002</v>
      </c>
      <c r="AA5515" s="92">
        <f t="shared" si="518"/>
        <v>66.650000000000006</v>
      </c>
    </row>
    <row r="5516" spans="1:27" x14ac:dyDescent="0.25">
      <c r="A5516" t="s">
        <v>866</v>
      </c>
      <c r="B5516" t="s">
        <v>442</v>
      </c>
      <c r="C5516" t="s">
        <v>443</v>
      </c>
      <c r="D5516" t="s">
        <v>867</v>
      </c>
      <c r="E5516" t="s">
        <v>868</v>
      </c>
      <c r="F5516" t="str">
        <f t="shared" si="520"/>
        <v>1505</v>
      </c>
      <c r="G5516" t="s">
        <v>144</v>
      </c>
      <c r="H5516" t="s">
        <v>145</v>
      </c>
      <c r="I5516" s="91">
        <v>163.24</v>
      </c>
      <c r="J5516" s="91">
        <v>151.30000000000001</v>
      </c>
      <c r="K5516" s="91">
        <v>371.79</v>
      </c>
      <c r="L5516" s="91">
        <v>138.97</v>
      </c>
      <c r="M5516" s="91">
        <v>234.85</v>
      </c>
      <c r="N5516" s="91">
        <v>176.43</v>
      </c>
      <c r="O5516" s="91">
        <v>793.9</v>
      </c>
      <c r="P5516" s="91">
        <v>1048.18</v>
      </c>
      <c r="Q5516" s="91">
        <v>107.6</v>
      </c>
      <c r="R5516" s="91">
        <v>1131.45</v>
      </c>
      <c r="S5516" s="91">
        <v>64.650000000000006</v>
      </c>
      <c r="T5516" s="91">
        <v>560.26</v>
      </c>
      <c r="U5516" s="91">
        <f t="shared" si="521"/>
        <v>4942.62</v>
      </c>
      <c r="V5516" s="82" t="str">
        <f t="shared" si="519"/>
        <v>731001505921</v>
      </c>
      <c r="W5516" s="83">
        <f>VLOOKUP(V5516,Factors!$E$6:$H$5950,4,FALSE)</f>
        <v>0.1124</v>
      </c>
      <c r="X5516" t="str">
        <f>VLOOKUP(V5516,Factors!$E$6:$F$5950,2,FALSE)</f>
        <v>3-factor</v>
      </c>
      <c r="Y5516" s="92">
        <f t="shared" si="516"/>
        <v>555.55048799999997</v>
      </c>
      <c r="Z5516" s="92">
        <f t="shared" si="517"/>
        <v>4387.069512</v>
      </c>
      <c r="AA5516" s="92">
        <f t="shared" si="518"/>
        <v>4942.62</v>
      </c>
    </row>
    <row r="5517" spans="1:27" x14ac:dyDescent="0.25">
      <c r="A5517" t="s">
        <v>866</v>
      </c>
      <c r="B5517" t="s">
        <v>442</v>
      </c>
      <c r="C5517" t="s">
        <v>443</v>
      </c>
      <c r="D5517" t="s">
        <v>867</v>
      </c>
      <c r="E5517" t="s">
        <v>868</v>
      </c>
      <c r="F5517" t="str">
        <f t="shared" si="520"/>
        <v>1505</v>
      </c>
      <c r="G5517" t="s">
        <v>217</v>
      </c>
      <c r="H5517" t="s">
        <v>218</v>
      </c>
      <c r="I5517" s="91"/>
      <c r="J5517" s="91"/>
      <c r="K5517" s="91"/>
      <c r="L5517" s="91"/>
      <c r="M5517" s="91"/>
      <c r="N5517" s="91"/>
      <c r="O5517" s="91"/>
      <c r="P5517" s="91"/>
      <c r="Q5517" s="91"/>
      <c r="R5517" s="91">
        <v>10.56</v>
      </c>
      <c r="S5517" s="91"/>
      <c r="T5517" s="91"/>
      <c r="U5517" s="91">
        <f t="shared" si="521"/>
        <v>10.56</v>
      </c>
      <c r="V5517" s="82" t="str">
        <f t="shared" si="519"/>
        <v>731001505921</v>
      </c>
      <c r="W5517" s="83">
        <f>VLOOKUP(V5517,Factors!$E$6:$H$5950,4,FALSE)</f>
        <v>0.1124</v>
      </c>
      <c r="X5517" t="str">
        <f>VLOOKUP(V5517,Factors!$E$6:$F$5950,2,FALSE)</f>
        <v>3-factor</v>
      </c>
      <c r="Y5517" s="92">
        <f t="shared" si="516"/>
        <v>1.186944</v>
      </c>
      <c r="Z5517" s="92">
        <f t="shared" si="517"/>
        <v>9.3730560000000001</v>
      </c>
      <c r="AA5517" s="92">
        <f t="shared" si="518"/>
        <v>10.56</v>
      </c>
    </row>
    <row r="5518" spans="1:27" x14ac:dyDescent="0.25">
      <c r="A5518" t="s">
        <v>866</v>
      </c>
      <c r="B5518" t="s">
        <v>442</v>
      </c>
      <c r="C5518" t="s">
        <v>443</v>
      </c>
      <c r="D5518" t="s">
        <v>867</v>
      </c>
      <c r="E5518" t="s">
        <v>868</v>
      </c>
      <c r="F5518" t="str">
        <f t="shared" si="520"/>
        <v>1505</v>
      </c>
      <c r="G5518" t="s">
        <v>146</v>
      </c>
      <c r="H5518" t="s">
        <v>147</v>
      </c>
      <c r="I5518" s="91">
        <v>195.1</v>
      </c>
      <c r="J5518" s="91"/>
      <c r="K5518" s="91">
        <v>51.7</v>
      </c>
      <c r="L5518" s="91">
        <v>999</v>
      </c>
      <c r="M5518" s="91">
        <v>830.48</v>
      </c>
      <c r="N5518" s="91">
        <v>90</v>
      </c>
      <c r="O5518" s="91">
        <v>60.57</v>
      </c>
      <c r="P5518" s="91">
        <v>192.72</v>
      </c>
      <c r="Q5518" s="91"/>
      <c r="R5518" s="91">
        <v>453.98</v>
      </c>
      <c r="S5518" s="91"/>
      <c r="T5518" s="91"/>
      <c r="U5518" s="91">
        <f t="shared" si="521"/>
        <v>2873.5499999999997</v>
      </c>
      <c r="V5518" s="82" t="str">
        <f t="shared" si="519"/>
        <v>731001505921</v>
      </c>
      <c r="W5518" s="83">
        <f>VLOOKUP(V5518,Factors!$E$6:$H$5950,4,FALSE)</f>
        <v>0.1124</v>
      </c>
      <c r="X5518" t="str">
        <f>VLOOKUP(V5518,Factors!$E$6:$F$5950,2,FALSE)</f>
        <v>3-factor</v>
      </c>
      <c r="Y5518" s="92">
        <f t="shared" si="516"/>
        <v>322.98701999999997</v>
      </c>
      <c r="Z5518" s="92">
        <f t="shared" si="517"/>
        <v>2550.5629799999997</v>
      </c>
      <c r="AA5518" s="92">
        <f t="shared" si="518"/>
        <v>2873.5499999999997</v>
      </c>
    </row>
    <row r="5519" spans="1:27" x14ac:dyDescent="0.25">
      <c r="A5519" t="s">
        <v>866</v>
      </c>
      <c r="B5519" t="s">
        <v>442</v>
      </c>
      <c r="C5519" t="s">
        <v>443</v>
      </c>
      <c r="D5519" t="s">
        <v>867</v>
      </c>
      <c r="E5519" t="s">
        <v>868</v>
      </c>
      <c r="F5519" t="str">
        <f t="shared" si="520"/>
        <v>1505</v>
      </c>
      <c r="G5519" t="s">
        <v>148</v>
      </c>
      <c r="H5519" t="s">
        <v>149</v>
      </c>
      <c r="I5519" s="91"/>
      <c r="J5519" s="91">
        <v>646.41</v>
      </c>
      <c r="K5519" s="91">
        <v>2256.37</v>
      </c>
      <c r="L5519" s="91"/>
      <c r="M5519" s="91">
        <v>627.9</v>
      </c>
      <c r="N5519" s="91">
        <v>306.49</v>
      </c>
      <c r="O5519" s="91"/>
      <c r="P5519" s="91">
        <v>903.13</v>
      </c>
      <c r="Q5519" s="91">
        <v>642.85</v>
      </c>
      <c r="R5519" s="91">
        <v>1226.08</v>
      </c>
      <c r="S5519" s="91"/>
      <c r="T5519" s="91"/>
      <c r="U5519" s="91">
        <f t="shared" si="521"/>
        <v>6609.2300000000005</v>
      </c>
      <c r="V5519" s="82" t="str">
        <f t="shared" si="519"/>
        <v>731001505921</v>
      </c>
      <c r="W5519" s="83">
        <f>VLOOKUP(V5519,Factors!$E$6:$H$5950,4,FALSE)</f>
        <v>0.1124</v>
      </c>
      <c r="X5519" t="str">
        <f>VLOOKUP(V5519,Factors!$E$6:$F$5950,2,FALSE)</f>
        <v>3-factor</v>
      </c>
      <c r="Y5519" s="92">
        <f t="shared" si="516"/>
        <v>742.87745200000006</v>
      </c>
      <c r="Z5519" s="92">
        <f t="shared" si="517"/>
        <v>5866.3525480000008</v>
      </c>
      <c r="AA5519" s="92">
        <f t="shared" si="518"/>
        <v>6609.2300000000005</v>
      </c>
    </row>
    <row r="5520" spans="1:27" x14ac:dyDescent="0.25">
      <c r="A5520" t="s">
        <v>866</v>
      </c>
      <c r="B5520" t="s">
        <v>442</v>
      </c>
      <c r="C5520" t="s">
        <v>443</v>
      </c>
      <c r="D5520" t="s">
        <v>867</v>
      </c>
      <c r="E5520" t="s">
        <v>868</v>
      </c>
      <c r="F5520" t="str">
        <f t="shared" si="520"/>
        <v>1505</v>
      </c>
      <c r="G5520" t="s">
        <v>150</v>
      </c>
      <c r="H5520" t="s">
        <v>151</v>
      </c>
      <c r="I5520" s="91"/>
      <c r="J5520" s="91"/>
      <c r="K5520" s="91"/>
      <c r="L5520" s="91"/>
      <c r="M5520" s="91">
        <v>565</v>
      </c>
      <c r="N5520" s="91">
        <v>25</v>
      </c>
      <c r="O5520" s="91"/>
      <c r="P5520" s="91">
        <v>100</v>
      </c>
      <c r="Q5520" s="91"/>
      <c r="R5520" s="91"/>
      <c r="S5520" s="91">
        <v>2000</v>
      </c>
      <c r="T5520" s="91"/>
      <c r="U5520" s="91">
        <f t="shared" si="521"/>
        <v>2690</v>
      </c>
      <c r="V5520" s="82" t="str">
        <f t="shared" si="519"/>
        <v>731001505921</v>
      </c>
      <c r="W5520" s="83">
        <f>VLOOKUP(V5520,Factors!$E$6:$H$5950,4,FALSE)</f>
        <v>0.1124</v>
      </c>
      <c r="X5520" t="str">
        <f>VLOOKUP(V5520,Factors!$E$6:$F$5950,2,FALSE)</f>
        <v>3-factor</v>
      </c>
      <c r="Y5520" s="92">
        <f t="shared" si="516"/>
        <v>302.35599999999999</v>
      </c>
      <c r="Z5520" s="92">
        <f t="shared" si="517"/>
        <v>2387.6440000000002</v>
      </c>
      <c r="AA5520" s="92">
        <f t="shared" si="518"/>
        <v>2690</v>
      </c>
    </row>
    <row r="5521" spans="1:27" x14ac:dyDescent="0.25">
      <c r="A5521" t="s">
        <v>866</v>
      </c>
      <c r="B5521" t="s">
        <v>442</v>
      </c>
      <c r="C5521" t="s">
        <v>443</v>
      </c>
      <c r="D5521" t="s">
        <v>867</v>
      </c>
      <c r="E5521" t="s">
        <v>868</v>
      </c>
      <c r="F5521" t="str">
        <f t="shared" si="520"/>
        <v>1505</v>
      </c>
      <c r="G5521" t="s">
        <v>152</v>
      </c>
      <c r="H5521" t="s">
        <v>153</v>
      </c>
      <c r="I5521" s="91"/>
      <c r="J5521" s="91"/>
      <c r="K5521" s="91"/>
      <c r="L5521" s="91"/>
      <c r="M5521" s="91"/>
      <c r="N5521" s="91"/>
      <c r="O5521" s="91"/>
      <c r="P5521" s="91"/>
      <c r="Q5521" s="91"/>
      <c r="R5521" s="91"/>
      <c r="S5521" s="91"/>
      <c r="T5521" s="91">
        <v>2732.14</v>
      </c>
      <c r="U5521" s="91">
        <f t="shared" si="521"/>
        <v>2732.14</v>
      </c>
      <c r="V5521" s="82" t="str">
        <f t="shared" si="519"/>
        <v>731001505921</v>
      </c>
      <c r="W5521" s="83">
        <f>VLOOKUP(V5521,Factors!$E$6:$H$5950,4,FALSE)</f>
        <v>0.1124</v>
      </c>
      <c r="X5521" t="str">
        <f>VLOOKUP(V5521,Factors!$E$6:$F$5950,2,FALSE)</f>
        <v>3-factor</v>
      </c>
      <c r="Y5521" s="92">
        <f t="shared" si="516"/>
        <v>307.092536</v>
      </c>
      <c r="Z5521" s="92">
        <f t="shared" si="517"/>
        <v>2425.0474639999998</v>
      </c>
      <c r="AA5521" s="92">
        <f t="shared" si="518"/>
        <v>2732.14</v>
      </c>
    </row>
    <row r="5522" spans="1:27" x14ac:dyDescent="0.25">
      <c r="A5522" t="s">
        <v>866</v>
      </c>
      <c r="B5522" t="s">
        <v>442</v>
      </c>
      <c r="C5522" t="s">
        <v>443</v>
      </c>
      <c r="D5522" t="s">
        <v>869</v>
      </c>
      <c r="E5522" t="s">
        <v>870</v>
      </c>
      <c r="F5522" t="str">
        <f t="shared" si="520"/>
        <v>2966</v>
      </c>
      <c r="G5522" t="s">
        <v>144</v>
      </c>
      <c r="H5522" t="s">
        <v>145</v>
      </c>
      <c r="I5522" s="91"/>
      <c r="J5522" s="91"/>
      <c r="K5522" s="91"/>
      <c r="L5522" s="91"/>
      <c r="M5522" s="91">
        <v>358.8</v>
      </c>
      <c r="N5522" s="91"/>
      <c r="O5522" s="91"/>
      <c r="P5522" s="91"/>
      <c r="Q5522" s="91"/>
      <c r="R5522" s="91">
        <v>75.760000000000005</v>
      </c>
      <c r="S5522" s="91"/>
      <c r="T5522" s="91"/>
      <c r="U5522" s="91">
        <f t="shared" si="521"/>
        <v>434.56</v>
      </c>
      <c r="V5522" s="82" t="str">
        <f t="shared" si="519"/>
        <v>731002966921</v>
      </c>
      <c r="W5522" s="83">
        <f>VLOOKUP(V5522,Factors!$E$6:$H$5950,4,FALSE)</f>
        <v>0.1124</v>
      </c>
      <c r="X5522" t="str">
        <f>VLOOKUP(V5522,Factors!$E$6:$F$5950,2,FALSE)</f>
        <v>3-factor</v>
      </c>
      <c r="Y5522" s="92">
        <f t="shared" ref="Y5522:Y5585" si="522">U5522*W5522</f>
        <v>48.844543999999999</v>
      </c>
      <c r="Z5522" s="92">
        <f t="shared" ref="Z5522:Z5585" si="523">U5522-Y5522</f>
        <v>385.71545600000002</v>
      </c>
      <c r="AA5522" s="92">
        <f t="shared" ref="AA5522:AA5585" si="524">Y5522+Z5522</f>
        <v>434.56</v>
      </c>
    </row>
    <row r="5523" spans="1:27" x14ac:dyDescent="0.25">
      <c r="A5523" t="s">
        <v>866</v>
      </c>
      <c r="B5523" t="s">
        <v>442</v>
      </c>
      <c r="C5523" t="s">
        <v>443</v>
      </c>
      <c r="D5523" t="s">
        <v>869</v>
      </c>
      <c r="E5523" t="s">
        <v>870</v>
      </c>
      <c r="F5523" t="str">
        <f t="shared" si="520"/>
        <v>2966</v>
      </c>
      <c r="G5523" t="s">
        <v>150</v>
      </c>
      <c r="H5523" t="s">
        <v>151</v>
      </c>
      <c r="I5523" s="91"/>
      <c r="J5523" s="91"/>
      <c r="K5523" s="91"/>
      <c r="L5523" s="91">
        <v>400</v>
      </c>
      <c r="M5523" s="91"/>
      <c r="N5523" s="91"/>
      <c r="O5523" s="91"/>
      <c r="P5523" s="91"/>
      <c r="Q5523" s="91"/>
      <c r="R5523" s="91">
        <v>164.02</v>
      </c>
      <c r="S5523" s="91"/>
      <c r="T5523" s="91"/>
      <c r="U5523" s="91">
        <f t="shared" si="521"/>
        <v>564.02</v>
      </c>
      <c r="V5523" s="82" t="str">
        <f t="shared" si="519"/>
        <v>731002966921</v>
      </c>
      <c r="W5523" s="83">
        <f>VLOOKUP(V5523,Factors!$E$6:$H$5950,4,FALSE)</f>
        <v>0.1124</v>
      </c>
      <c r="X5523" t="str">
        <f>VLOOKUP(V5523,Factors!$E$6:$F$5950,2,FALSE)</f>
        <v>3-factor</v>
      </c>
      <c r="Y5523" s="92">
        <f t="shared" si="522"/>
        <v>63.395848000000001</v>
      </c>
      <c r="Z5523" s="92">
        <f t="shared" si="523"/>
        <v>500.62415199999998</v>
      </c>
      <c r="AA5523" s="92">
        <f t="shared" si="524"/>
        <v>564.02</v>
      </c>
    </row>
    <row r="5524" spans="1:27" x14ac:dyDescent="0.25">
      <c r="A5524" t="s">
        <v>866</v>
      </c>
      <c r="B5524" t="s">
        <v>442</v>
      </c>
      <c r="C5524" t="s">
        <v>443</v>
      </c>
      <c r="D5524" t="s">
        <v>869</v>
      </c>
      <c r="E5524" t="s">
        <v>870</v>
      </c>
      <c r="F5524" t="str">
        <f t="shared" si="520"/>
        <v>2966</v>
      </c>
      <c r="G5524" t="s">
        <v>152</v>
      </c>
      <c r="H5524" t="s">
        <v>153</v>
      </c>
      <c r="I5524" s="91"/>
      <c r="J5524" s="91"/>
      <c r="K5524" s="91"/>
      <c r="L5524" s="91"/>
      <c r="M5524" s="91"/>
      <c r="N5524" s="91"/>
      <c r="O5524" s="91"/>
      <c r="P5524" s="91"/>
      <c r="Q5524" s="91"/>
      <c r="R5524" s="91"/>
      <c r="S5524" s="91"/>
      <c r="T5524" s="91">
        <v>759.53</v>
      </c>
      <c r="U5524" s="91">
        <f t="shared" si="521"/>
        <v>759.53</v>
      </c>
      <c r="V5524" s="82" t="str">
        <f t="shared" si="519"/>
        <v>731002966921</v>
      </c>
      <c r="W5524" s="83">
        <f>VLOOKUP(V5524,Factors!$E$6:$H$5950,4,FALSE)</f>
        <v>0.1124</v>
      </c>
      <c r="X5524" t="str">
        <f>VLOOKUP(V5524,Factors!$E$6:$F$5950,2,FALSE)</f>
        <v>3-factor</v>
      </c>
      <c r="Y5524" s="92">
        <f t="shared" si="522"/>
        <v>85.371172000000001</v>
      </c>
      <c r="Z5524" s="92">
        <f t="shared" si="523"/>
        <v>674.15882799999997</v>
      </c>
      <c r="AA5524" s="92">
        <f t="shared" si="524"/>
        <v>759.53</v>
      </c>
    </row>
    <row r="5525" spans="1:27" x14ac:dyDescent="0.25">
      <c r="A5525" t="s">
        <v>866</v>
      </c>
      <c r="B5525" t="s">
        <v>1117</v>
      </c>
      <c r="C5525" t="s">
        <v>1118</v>
      </c>
      <c r="D5525" t="s">
        <v>867</v>
      </c>
      <c r="E5525" t="s">
        <v>868</v>
      </c>
      <c r="F5525" t="str">
        <f t="shared" si="520"/>
        <v>1505</v>
      </c>
      <c r="G5525" t="s">
        <v>118</v>
      </c>
      <c r="H5525" t="s">
        <v>119</v>
      </c>
      <c r="I5525" s="91"/>
      <c r="J5525" s="91"/>
      <c r="K5525" s="91"/>
      <c r="L5525" s="91">
        <v>149</v>
      </c>
      <c r="M5525" s="91"/>
      <c r="N5525" s="91"/>
      <c r="O5525" s="91"/>
      <c r="P5525" s="91"/>
      <c r="Q5525" s="91"/>
      <c r="R5525" s="91"/>
      <c r="S5525" s="91"/>
      <c r="T5525" s="91">
        <v>125</v>
      </c>
      <c r="U5525" s="91">
        <f t="shared" si="521"/>
        <v>274</v>
      </c>
      <c r="V5525" s="82" t="str">
        <f t="shared" si="519"/>
        <v>736001505921</v>
      </c>
      <c r="W5525" s="83">
        <f>VLOOKUP(V5525,Factors!$E$6:$H$5950,4,FALSE)</f>
        <v>0.1124</v>
      </c>
      <c r="X5525" t="str">
        <f>VLOOKUP(V5525,Factors!$E$6:$F$5950,2,FALSE)</f>
        <v>3-factor</v>
      </c>
      <c r="Y5525" s="92">
        <f t="shared" si="522"/>
        <v>30.797599999999999</v>
      </c>
      <c r="Z5525" s="92">
        <f t="shared" si="523"/>
        <v>243.20240000000001</v>
      </c>
      <c r="AA5525" s="92">
        <f t="shared" si="524"/>
        <v>274</v>
      </c>
    </row>
    <row r="5526" spans="1:27" x14ac:dyDescent="0.25">
      <c r="A5526" t="s">
        <v>866</v>
      </c>
      <c r="B5526" t="s">
        <v>1117</v>
      </c>
      <c r="C5526" t="s">
        <v>1118</v>
      </c>
      <c r="D5526" t="s">
        <v>867</v>
      </c>
      <c r="E5526" t="s">
        <v>868</v>
      </c>
      <c r="F5526" t="str">
        <f t="shared" si="520"/>
        <v>1505</v>
      </c>
      <c r="G5526" t="s">
        <v>92</v>
      </c>
      <c r="H5526" t="s">
        <v>93</v>
      </c>
      <c r="I5526" s="91"/>
      <c r="J5526" s="91"/>
      <c r="K5526" s="91"/>
      <c r="L5526" s="91"/>
      <c r="M5526" s="91"/>
      <c r="N5526" s="91"/>
      <c r="O5526" s="91"/>
      <c r="P5526" s="91"/>
      <c r="Q5526" s="91"/>
      <c r="R5526" s="91"/>
      <c r="S5526" s="91">
        <v>104.6</v>
      </c>
      <c r="T5526" s="91"/>
      <c r="U5526" s="91">
        <f t="shared" si="521"/>
        <v>104.6</v>
      </c>
      <c r="V5526" s="82" t="str">
        <f t="shared" si="519"/>
        <v>736001505921</v>
      </c>
      <c r="W5526" s="83">
        <f>VLOOKUP(V5526,Factors!$E$6:$H$5950,4,FALSE)</f>
        <v>0.1124</v>
      </c>
      <c r="X5526" t="str">
        <f>VLOOKUP(V5526,Factors!$E$6:$F$5950,2,FALSE)</f>
        <v>3-factor</v>
      </c>
      <c r="Y5526" s="92">
        <f t="shared" si="522"/>
        <v>11.75704</v>
      </c>
      <c r="Z5526" s="92">
        <f t="shared" si="523"/>
        <v>92.842959999999991</v>
      </c>
      <c r="AA5526" s="92">
        <f t="shared" si="524"/>
        <v>104.6</v>
      </c>
    </row>
    <row r="5527" spans="1:27" x14ac:dyDescent="0.25">
      <c r="A5527" t="s">
        <v>866</v>
      </c>
      <c r="B5527" t="s">
        <v>1117</v>
      </c>
      <c r="C5527" t="s">
        <v>1118</v>
      </c>
      <c r="D5527" t="s">
        <v>867</v>
      </c>
      <c r="E5527" t="s">
        <v>868</v>
      </c>
      <c r="F5527" t="str">
        <f t="shared" si="520"/>
        <v>1505</v>
      </c>
      <c r="G5527" t="s">
        <v>120</v>
      </c>
      <c r="H5527" t="s">
        <v>121</v>
      </c>
      <c r="I5527" s="91"/>
      <c r="J5527" s="91"/>
      <c r="K5527" s="91"/>
      <c r="L5527" s="91"/>
      <c r="M5527" s="91"/>
      <c r="N5527" s="91"/>
      <c r="O5527" s="91"/>
      <c r="P5527" s="91"/>
      <c r="Q5527" s="91"/>
      <c r="R5527" s="91">
        <v>114.01</v>
      </c>
      <c r="S5527" s="91"/>
      <c r="T5527" s="91"/>
      <c r="U5527" s="91">
        <f t="shared" si="521"/>
        <v>114.01</v>
      </c>
      <c r="V5527" s="82" t="str">
        <f t="shared" si="519"/>
        <v>736001505921</v>
      </c>
      <c r="W5527" s="83">
        <f>VLOOKUP(V5527,Factors!$E$6:$H$5950,4,FALSE)</f>
        <v>0.1124</v>
      </c>
      <c r="X5527" t="str">
        <f>VLOOKUP(V5527,Factors!$E$6:$F$5950,2,FALSE)</f>
        <v>3-factor</v>
      </c>
      <c r="Y5527" s="92">
        <f t="shared" si="522"/>
        <v>12.814724</v>
      </c>
      <c r="Z5527" s="92">
        <f t="shared" si="523"/>
        <v>101.19527600000001</v>
      </c>
      <c r="AA5527" s="92">
        <f t="shared" si="524"/>
        <v>114.01</v>
      </c>
    </row>
    <row r="5528" spans="1:27" x14ac:dyDescent="0.25">
      <c r="A5528" t="s">
        <v>866</v>
      </c>
      <c r="B5528" t="s">
        <v>1117</v>
      </c>
      <c r="C5528" t="s">
        <v>1118</v>
      </c>
      <c r="D5528" t="s">
        <v>867</v>
      </c>
      <c r="E5528" t="s">
        <v>868</v>
      </c>
      <c r="F5528" t="str">
        <f t="shared" si="520"/>
        <v>1505</v>
      </c>
      <c r="G5528" t="s">
        <v>94</v>
      </c>
      <c r="H5528" t="s">
        <v>95</v>
      </c>
      <c r="I5528" s="91"/>
      <c r="J5528" s="91"/>
      <c r="K5528" s="91">
        <v>22.4</v>
      </c>
      <c r="L5528" s="91"/>
      <c r="M5528" s="91"/>
      <c r="N5528" s="91"/>
      <c r="O5528" s="91"/>
      <c r="P5528" s="91"/>
      <c r="Q5528" s="91"/>
      <c r="R5528" s="91"/>
      <c r="S5528" s="91">
        <v>108.35</v>
      </c>
      <c r="T5528" s="91"/>
      <c r="U5528" s="91">
        <f t="shared" si="521"/>
        <v>130.75</v>
      </c>
      <c r="V5528" s="82" t="str">
        <f t="shared" si="519"/>
        <v>736001505921</v>
      </c>
      <c r="W5528" s="83">
        <f>VLOOKUP(V5528,Factors!$E$6:$H$5950,4,FALSE)</f>
        <v>0.1124</v>
      </c>
      <c r="X5528" t="str">
        <f>VLOOKUP(V5528,Factors!$E$6:$F$5950,2,FALSE)</f>
        <v>3-factor</v>
      </c>
      <c r="Y5528" s="92">
        <f t="shared" si="522"/>
        <v>14.696300000000001</v>
      </c>
      <c r="Z5528" s="92">
        <f t="shared" si="523"/>
        <v>116.05369999999999</v>
      </c>
      <c r="AA5528" s="92">
        <f t="shared" si="524"/>
        <v>130.75</v>
      </c>
    </row>
    <row r="5529" spans="1:27" x14ac:dyDescent="0.25">
      <c r="A5529" t="s">
        <v>866</v>
      </c>
      <c r="B5529" t="s">
        <v>1117</v>
      </c>
      <c r="C5529" t="s">
        <v>1118</v>
      </c>
      <c r="D5529" t="s">
        <v>867</v>
      </c>
      <c r="E5529" t="s">
        <v>868</v>
      </c>
      <c r="F5529" t="str">
        <f t="shared" si="520"/>
        <v>1505</v>
      </c>
      <c r="G5529" t="s">
        <v>122</v>
      </c>
      <c r="H5529" t="s">
        <v>123</v>
      </c>
      <c r="I5529" s="91">
        <v>654</v>
      </c>
      <c r="J5529" s="91"/>
      <c r="K5529" s="91"/>
      <c r="L5529" s="91"/>
      <c r="M5529" s="91"/>
      <c r="N5529" s="91"/>
      <c r="O5529" s="91">
        <v>1220</v>
      </c>
      <c r="P5529" s="91"/>
      <c r="Q5529" s="91"/>
      <c r="R5529" s="91"/>
      <c r="S5529" s="91">
        <v>5385</v>
      </c>
      <c r="T5529" s="91">
        <v>11430</v>
      </c>
      <c r="U5529" s="91">
        <f t="shared" si="521"/>
        <v>18689</v>
      </c>
      <c r="V5529" s="82" t="str">
        <f t="shared" si="519"/>
        <v>736001505921</v>
      </c>
      <c r="W5529" s="83">
        <f>VLOOKUP(V5529,Factors!$E$6:$H$5950,4,FALSE)</f>
        <v>0.1124</v>
      </c>
      <c r="X5529" t="str">
        <f>VLOOKUP(V5529,Factors!$E$6:$F$5950,2,FALSE)</f>
        <v>3-factor</v>
      </c>
      <c r="Y5529" s="92">
        <f t="shared" si="522"/>
        <v>2100.6435999999999</v>
      </c>
      <c r="Z5529" s="92">
        <f t="shared" si="523"/>
        <v>16588.356400000001</v>
      </c>
      <c r="AA5529" s="92">
        <f t="shared" si="524"/>
        <v>18689</v>
      </c>
    </row>
    <row r="5530" spans="1:27" x14ac:dyDescent="0.25">
      <c r="A5530" t="s">
        <v>866</v>
      </c>
      <c r="B5530" t="s">
        <v>1117</v>
      </c>
      <c r="C5530" t="s">
        <v>1118</v>
      </c>
      <c r="D5530" t="s">
        <v>867</v>
      </c>
      <c r="E5530" t="s">
        <v>868</v>
      </c>
      <c r="F5530" t="str">
        <f t="shared" si="520"/>
        <v>1505</v>
      </c>
      <c r="G5530" t="s">
        <v>98</v>
      </c>
      <c r="H5530" t="s">
        <v>99</v>
      </c>
      <c r="I5530" s="91"/>
      <c r="J5530" s="91"/>
      <c r="K5530" s="91"/>
      <c r="L5530" s="91"/>
      <c r="M5530" s="91"/>
      <c r="N5530" s="91"/>
      <c r="O5530" s="91"/>
      <c r="P5530" s="91">
        <v>105.5</v>
      </c>
      <c r="Q5530" s="91"/>
      <c r="R5530" s="91"/>
      <c r="S5530" s="91"/>
      <c r="T5530" s="91">
        <v>69.989999999999995</v>
      </c>
      <c r="U5530" s="91">
        <f t="shared" si="521"/>
        <v>175.49</v>
      </c>
      <c r="V5530" s="82" t="str">
        <f t="shared" si="519"/>
        <v>736001505921</v>
      </c>
      <c r="W5530" s="83">
        <f>VLOOKUP(V5530,Factors!$E$6:$H$5950,4,FALSE)</f>
        <v>0.1124</v>
      </c>
      <c r="X5530" t="str">
        <f>VLOOKUP(V5530,Factors!$E$6:$F$5950,2,FALSE)</f>
        <v>3-factor</v>
      </c>
      <c r="Y5530" s="92">
        <f t="shared" si="522"/>
        <v>19.725076000000001</v>
      </c>
      <c r="Z5530" s="92">
        <f t="shared" si="523"/>
        <v>155.76492400000001</v>
      </c>
      <c r="AA5530" s="92">
        <f t="shared" si="524"/>
        <v>175.49</v>
      </c>
    </row>
    <row r="5531" spans="1:27" x14ac:dyDescent="0.25">
      <c r="A5531" t="s">
        <v>866</v>
      </c>
      <c r="B5531" t="s">
        <v>1117</v>
      </c>
      <c r="C5531" t="s">
        <v>1118</v>
      </c>
      <c r="D5531" t="s">
        <v>867</v>
      </c>
      <c r="E5531" t="s">
        <v>868</v>
      </c>
      <c r="F5531" t="str">
        <f t="shared" si="520"/>
        <v>1505</v>
      </c>
      <c r="G5531" t="s">
        <v>215</v>
      </c>
      <c r="H5531" t="s">
        <v>216</v>
      </c>
      <c r="I5531" s="91">
        <v>99</v>
      </c>
      <c r="J5531" s="91">
        <v>115</v>
      </c>
      <c r="K5531" s="91"/>
      <c r="L5531" s="91"/>
      <c r="M5531" s="91"/>
      <c r="N5531" s="91"/>
      <c r="O5531" s="91"/>
      <c r="P5531" s="91">
        <v>559</v>
      </c>
      <c r="Q5531" s="91"/>
      <c r="R5531" s="91"/>
      <c r="S5531" s="91">
        <v>434</v>
      </c>
      <c r="T5531" s="91"/>
      <c r="U5531" s="91">
        <f t="shared" si="521"/>
        <v>1207</v>
      </c>
      <c r="V5531" s="82" t="str">
        <f t="shared" si="519"/>
        <v>736001505921</v>
      </c>
      <c r="W5531" s="83">
        <f>VLOOKUP(V5531,Factors!$E$6:$H$5950,4,FALSE)</f>
        <v>0.1124</v>
      </c>
      <c r="X5531" t="str">
        <f>VLOOKUP(V5531,Factors!$E$6:$F$5950,2,FALSE)</f>
        <v>3-factor</v>
      </c>
      <c r="Y5531" s="92">
        <f t="shared" si="522"/>
        <v>135.66679999999999</v>
      </c>
      <c r="Z5531" s="92">
        <f t="shared" si="523"/>
        <v>1071.3332</v>
      </c>
      <c r="AA5531" s="92">
        <f t="shared" si="524"/>
        <v>1207</v>
      </c>
    </row>
    <row r="5532" spans="1:27" x14ac:dyDescent="0.25">
      <c r="A5532" t="s">
        <v>866</v>
      </c>
      <c r="B5532" t="s">
        <v>1117</v>
      </c>
      <c r="C5532" t="s">
        <v>1118</v>
      </c>
      <c r="D5532" t="s">
        <v>867</v>
      </c>
      <c r="E5532" t="s">
        <v>868</v>
      </c>
      <c r="F5532" t="str">
        <f t="shared" si="520"/>
        <v>1505</v>
      </c>
      <c r="G5532" t="s">
        <v>130</v>
      </c>
      <c r="H5532" t="s">
        <v>131</v>
      </c>
      <c r="I5532" s="91"/>
      <c r="J5532" s="91"/>
      <c r="K5532" s="91">
        <v>15</v>
      </c>
      <c r="L5532" s="91"/>
      <c r="M5532" s="91"/>
      <c r="N5532" s="91"/>
      <c r="O5532" s="91"/>
      <c r="P5532" s="91"/>
      <c r="Q5532" s="91"/>
      <c r="R5532" s="91">
        <v>172.98</v>
      </c>
      <c r="S5532" s="91"/>
      <c r="T5532" s="91"/>
      <c r="U5532" s="91">
        <f t="shared" si="521"/>
        <v>187.98</v>
      </c>
      <c r="V5532" s="82" t="str">
        <f t="shared" si="519"/>
        <v>736001505921</v>
      </c>
      <c r="W5532" s="83">
        <f>VLOOKUP(V5532,Factors!$E$6:$H$5950,4,FALSE)</f>
        <v>0.1124</v>
      </c>
      <c r="X5532" t="str">
        <f>VLOOKUP(V5532,Factors!$E$6:$F$5950,2,FALSE)</f>
        <v>3-factor</v>
      </c>
      <c r="Y5532" s="92">
        <f t="shared" si="522"/>
        <v>21.128951999999998</v>
      </c>
      <c r="Z5532" s="92">
        <f t="shared" si="523"/>
        <v>166.85104799999999</v>
      </c>
      <c r="AA5532" s="92">
        <f t="shared" si="524"/>
        <v>187.98</v>
      </c>
    </row>
    <row r="5533" spans="1:27" x14ac:dyDescent="0.25">
      <c r="A5533" t="s">
        <v>866</v>
      </c>
      <c r="B5533" t="s">
        <v>1117</v>
      </c>
      <c r="C5533" t="s">
        <v>1118</v>
      </c>
      <c r="D5533" t="s">
        <v>867</v>
      </c>
      <c r="E5533" t="s">
        <v>868</v>
      </c>
      <c r="F5533" t="str">
        <f t="shared" si="520"/>
        <v>1505</v>
      </c>
      <c r="G5533" t="s">
        <v>136</v>
      </c>
      <c r="H5533" t="s">
        <v>137</v>
      </c>
      <c r="I5533" s="91">
        <v>12</v>
      </c>
      <c r="J5533" s="91"/>
      <c r="K5533" s="91"/>
      <c r="L5533" s="91"/>
      <c r="M5533" s="91">
        <v>15</v>
      </c>
      <c r="N5533" s="91">
        <v>16.36</v>
      </c>
      <c r="O5533" s="91"/>
      <c r="P5533" s="91">
        <v>16</v>
      </c>
      <c r="Q5533" s="91"/>
      <c r="R5533" s="91">
        <v>20</v>
      </c>
      <c r="S5533" s="91"/>
      <c r="T5533" s="91">
        <v>39.4</v>
      </c>
      <c r="U5533" s="91">
        <f t="shared" si="521"/>
        <v>118.75999999999999</v>
      </c>
      <c r="V5533" s="82" t="str">
        <f t="shared" si="519"/>
        <v>736001505921</v>
      </c>
      <c r="W5533" s="83">
        <f>VLOOKUP(V5533,Factors!$E$6:$H$5950,4,FALSE)</f>
        <v>0.1124</v>
      </c>
      <c r="X5533" t="str">
        <f>VLOOKUP(V5533,Factors!$E$6:$F$5950,2,FALSE)</f>
        <v>3-factor</v>
      </c>
      <c r="Y5533" s="92">
        <f t="shared" si="522"/>
        <v>13.348623999999999</v>
      </c>
      <c r="Z5533" s="92">
        <f t="shared" si="523"/>
        <v>105.41137599999999</v>
      </c>
      <c r="AA5533" s="92">
        <f t="shared" si="524"/>
        <v>118.75999999999999</v>
      </c>
    </row>
    <row r="5534" spans="1:27" x14ac:dyDescent="0.25">
      <c r="A5534" t="s">
        <v>866</v>
      </c>
      <c r="B5534" t="s">
        <v>1117</v>
      </c>
      <c r="C5534" t="s">
        <v>1118</v>
      </c>
      <c r="D5534" t="s">
        <v>867</v>
      </c>
      <c r="E5534" t="s">
        <v>868</v>
      </c>
      <c r="F5534" t="str">
        <f t="shared" si="520"/>
        <v>1505</v>
      </c>
      <c r="G5534" t="s">
        <v>102</v>
      </c>
      <c r="H5534" t="s">
        <v>103</v>
      </c>
      <c r="I5534" s="91"/>
      <c r="J5534" s="91"/>
      <c r="K5534" s="91">
        <v>7700</v>
      </c>
      <c r="L5534" s="91"/>
      <c r="M5534" s="91">
        <v>406.4</v>
      </c>
      <c r="N5534" s="91"/>
      <c r="O5534" s="91">
        <v>825</v>
      </c>
      <c r="P5534" s="91"/>
      <c r="Q5534" s="91">
        <v>3200</v>
      </c>
      <c r="R5534" s="91"/>
      <c r="S5534" s="91">
        <v>20000</v>
      </c>
      <c r="T5534" s="91"/>
      <c r="U5534" s="91">
        <f t="shared" si="521"/>
        <v>32131.4</v>
      </c>
      <c r="V5534" s="82" t="str">
        <f t="shared" si="519"/>
        <v>736001505921</v>
      </c>
      <c r="W5534" s="83">
        <f>VLOOKUP(V5534,Factors!$E$6:$H$5950,4,FALSE)</f>
        <v>0.1124</v>
      </c>
      <c r="X5534" t="str">
        <f>VLOOKUP(V5534,Factors!$E$6:$F$5950,2,FALSE)</f>
        <v>3-factor</v>
      </c>
      <c r="Y5534" s="92">
        <f t="shared" si="522"/>
        <v>3611.56936</v>
      </c>
      <c r="Z5534" s="92">
        <f t="shared" si="523"/>
        <v>28519.83064</v>
      </c>
      <c r="AA5534" s="92">
        <f t="shared" si="524"/>
        <v>32131.4</v>
      </c>
    </row>
    <row r="5535" spans="1:27" x14ac:dyDescent="0.25">
      <c r="A5535" t="s">
        <v>866</v>
      </c>
      <c r="B5535" t="s">
        <v>1117</v>
      </c>
      <c r="C5535" t="s">
        <v>1118</v>
      </c>
      <c r="D5535" t="s">
        <v>867</v>
      </c>
      <c r="E5535" t="s">
        <v>868</v>
      </c>
      <c r="F5535" t="str">
        <f t="shared" si="520"/>
        <v>1505</v>
      </c>
      <c r="G5535" t="s">
        <v>342</v>
      </c>
      <c r="H5535" t="s">
        <v>343</v>
      </c>
      <c r="I5535" s="91"/>
      <c r="J5535" s="91"/>
      <c r="K5535" s="91"/>
      <c r="L5535" s="91"/>
      <c r="M5535" s="91"/>
      <c r="N5535" s="91"/>
      <c r="O5535" s="91"/>
      <c r="P5535" s="91"/>
      <c r="Q5535" s="91"/>
      <c r="R5535" s="91"/>
      <c r="S5535" s="91">
        <v>79.900000000000006</v>
      </c>
      <c r="T5535" s="91">
        <v>14.5</v>
      </c>
      <c r="U5535" s="91">
        <f t="shared" si="521"/>
        <v>94.4</v>
      </c>
      <c r="V5535" s="82" t="str">
        <f t="shared" si="519"/>
        <v>736001505921</v>
      </c>
      <c r="W5535" s="83">
        <f>VLOOKUP(V5535,Factors!$E$6:$H$5950,4,FALSE)</f>
        <v>0.1124</v>
      </c>
      <c r="X5535" t="str">
        <f>VLOOKUP(V5535,Factors!$E$6:$F$5950,2,FALSE)</f>
        <v>3-factor</v>
      </c>
      <c r="Y5535" s="92">
        <f t="shared" si="522"/>
        <v>10.610560000000001</v>
      </c>
      <c r="Z5535" s="92">
        <f t="shared" si="523"/>
        <v>83.789439999999999</v>
      </c>
      <c r="AA5535" s="92">
        <f t="shared" si="524"/>
        <v>94.4</v>
      </c>
    </row>
    <row r="5536" spans="1:27" x14ac:dyDescent="0.25">
      <c r="A5536" t="s">
        <v>866</v>
      </c>
      <c r="B5536" t="s">
        <v>1117</v>
      </c>
      <c r="C5536" t="s">
        <v>1118</v>
      </c>
      <c r="D5536" t="s">
        <v>867</v>
      </c>
      <c r="E5536" t="s">
        <v>868</v>
      </c>
      <c r="F5536" t="str">
        <f t="shared" si="520"/>
        <v>1505</v>
      </c>
      <c r="G5536" t="s">
        <v>144</v>
      </c>
      <c r="H5536" t="s">
        <v>145</v>
      </c>
      <c r="I5536" s="91">
        <v>17.559999999999999</v>
      </c>
      <c r="J5536" s="91">
        <v>122.5</v>
      </c>
      <c r="K5536" s="91">
        <v>56.8</v>
      </c>
      <c r="L5536" s="91"/>
      <c r="M5536" s="91">
        <v>264.41000000000003</v>
      </c>
      <c r="N5536" s="91">
        <v>91.59</v>
      </c>
      <c r="O5536" s="91"/>
      <c r="P5536" s="91">
        <v>320.75</v>
      </c>
      <c r="Q5536" s="91"/>
      <c r="R5536" s="91">
        <v>1012</v>
      </c>
      <c r="S5536" s="91">
        <v>25.21</v>
      </c>
      <c r="T5536" s="91">
        <v>53.82</v>
      </c>
      <c r="U5536" s="91">
        <f t="shared" si="521"/>
        <v>1964.64</v>
      </c>
      <c r="V5536" s="82" t="str">
        <f t="shared" si="519"/>
        <v>736001505921</v>
      </c>
      <c r="W5536" s="83">
        <f>VLOOKUP(V5536,Factors!$E$6:$H$5950,4,FALSE)</f>
        <v>0.1124</v>
      </c>
      <c r="X5536" t="str">
        <f>VLOOKUP(V5536,Factors!$E$6:$F$5950,2,FALSE)</f>
        <v>3-factor</v>
      </c>
      <c r="Y5536" s="92">
        <f t="shared" si="522"/>
        <v>220.825536</v>
      </c>
      <c r="Z5536" s="92">
        <f t="shared" si="523"/>
        <v>1743.814464</v>
      </c>
      <c r="AA5536" s="92">
        <f t="shared" si="524"/>
        <v>1964.64</v>
      </c>
    </row>
    <row r="5537" spans="1:27" x14ac:dyDescent="0.25">
      <c r="A5537" t="s">
        <v>866</v>
      </c>
      <c r="B5537" t="s">
        <v>1117</v>
      </c>
      <c r="C5537" t="s">
        <v>1118</v>
      </c>
      <c r="D5537" t="s">
        <v>867</v>
      </c>
      <c r="E5537" t="s">
        <v>868</v>
      </c>
      <c r="F5537" t="str">
        <f t="shared" si="520"/>
        <v>1505</v>
      </c>
      <c r="G5537" t="s">
        <v>217</v>
      </c>
      <c r="H5537" t="s">
        <v>218</v>
      </c>
      <c r="I5537" s="91"/>
      <c r="J5537" s="91"/>
      <c r="K5537" s="91">
        <v>857.74</v>
      </c>
      <c r="L5537" s="91">
        <v>-247.86</v>
      </c>
      <c r="M5537" s="91"/>
      <c r="N5537" s="91"/>
      <c r="O5537" s="91"/>
      <c r="P5537" s="91"/>
      <c r="Q5537" s="91"/>
      <c r="R5537" s="91"/>
      <c r="S5537" s="91"/>
      <c r="T5537" s="91"/>
      <c r="U5537" s="91">
        <f t="shared" si="521"/>
        <v>609.88</v>
      </c>
      <c r="V5537" s="82" t="str">
        <f t="shared" si="519"/>
        <v>736001505921</v>
      </c>
      <c r="W5537" s="83">
        <f>VLOOKUP(V5537,Factors!$E$6:$H$5950,4,FALSE)</f>
        <v>0.1124</v>
      </c>
      <c r="X5537" t="str">
        <f>VLOOKUP(V5537,Factors!$E$6:$F$5950,2,FALSE)</f>
        <v>3-factor</v>
      </c>
      <c r="Y5537" s="92">
        <f t="shared" si="522"/>
        <v>68.550511999999998</v>
      </c>
      <c r="Z5537" s="92">
        <f t="shared" si="523"/>
        <v>541.32948799999997</v>
      </c>
      <c r="AA5537" s="92">
        <f t="shared" si="524"/>
        <v>609.88</v>
      </c>
    </row>
    <row r="5538" spans="1:27" x14ac:dyDescent="0.25">
      <c r="A5538" t="s">
        <v>866</v>
      </c>
      <c r="B5538" t="s">
        <v>1117</v>
      </c>
      <c r="C5538" t="s">
        <v>1118</v>
      </c>
      <c r="D5538" t="s">
        <v>867</v>
      </c>
      <c r="E5538" t="s">
        <v>868</v>
      </c>
      <c r="F5538" t="str">
        <f t="shared" si="520"/>
        <v>1505</v>
      </c>
      <c r="G5538" t="s">
        <v>146</v>
      </c>
      <c r="H5538" t="s">
        <v>147</v>
      </c>
      <c r="I5538" s="91"/>
      <c r="J5538" s="91"/>
      <c r="K5538" s="91"/>
      <c r="L5538" s="91"/>
      <c r="M5538" s="91"/>
      <c r="N5538" s="91"/>
      <c r="O5538" s="91">
        <v>27.9</v>
      </c>
      <c r="P5538" s="91"/>
      <c r="Q5538" s="91"/>
      <c r="R5538" s="91"/>
      <c r="S5538" s="91"/>
      <c r="T5538" s="91"/>
      <c r="U5538" s="91">
        <f t="shared" si="521"/>
        <v>27.9</v>
      </c>
      <c r="V5538" s="82" t="str">
        <f t="shared" si="519"/>
        <v>736001505921</v>
      </c>
      <c r="W5538" s="83">
        <f>VLOOKUP(V5538,Factors!$E$6:$H$5950,4,FALSE)</f>
        <v>0.1124</v>
      </c>
      <c r="X5538" t="str">
        <f>VLOOKUP(V5538,Factors!$E$6:$F$5950,2,FALSE)</f>
        <v>3-factor</v>
      </c>
      <c r="Y5538" s="92">
        <f t="shared" si="522"/>
        <v>3.1359599999999999</v>
      </c>
      <c r="Z5538" s="92">
        <f t="shared" si="523"/>
        <v>24.764039999999998</v>
      </c>
      <c r="AA5538" s="92">
        <f t="shared" si="524"/>
        <v>27.9</v>
      </c>
    </row>
    <row r="5539" spans="1:27" x14ac:dyDescent="0.25">
      <c r="A5539" t="s">
        <v>866</v>
      </c>
      <c r="B5539" t="s">
        <v>1117</v>
      </c>
      <c r="C5539" t="s">
        <v>1118</v>
      </c>
      <c r="D5539" t="s">
        <v>867</v>
      </c>
      <c r="E5539" t="s">
        <v>868</v>
      </c>
      <c r="F5539" t="str">
        <f t="shared" si="520"/>
        <v>1505</v>
      </c>
      <c r="G5539" t="s">
        <v>148</v>
      </c>
      <c r="H5539" t="s">
        <v>149</v>
      </c>
      <c r="I5539" s="91"/>
      <c r="J5539" s="91"/>
      <c r="K5539" s="91"/>
      <c r="L5539" s="91"/>
      <c r="M5539" s="91"/>
      <c r="N5539" s="91"/>
      <c r="O5539" s="91"/>
      <c r="P5539" s="91"/>
      <c r="Q5539" s="91">
        <v>642.86</v>
      </c>
      <c r="R5539" s="91">
        <v>850.93</v>
      </c>
      <c r="S5539" s="91">
        <v>1436.3</v>
      </c>
      <c r="T5539" s="91">
        <v>423.98</v>
      </c>
      <c r="U5539" s="91">
        <f t="shared" si="521"/>
        <v>3354.07</v>
      </c>
      <c r="V5539" s="82" t="str">
        <f t="shared" si="519"/>
        <v>736001505921</v>
      </c>
      <c r="W5539" s="83">
        <f>VLOOKUP(V5539,Factors!$E$6:$H$5950,4,FALSE)</f>
        <v>0.1124</v>
      </c>
      <c r="X5539" t="str">
        <f>VLOOKUP(V5539,Factors!$E$6:$F$5950,2,FALSE)</f>
        <v>3-factor</v>
      </c>
      <c r="Y5539" s="92">
        <f t="shared" si="522"/>
        <v>376.99746800000003</v>
      </c>
      <c r="Z5539" s="92">
        <f t="shared" si="523"/>
        <v>2977.0725320000001</v>
      </c>
      <c r="AA5539" s="92">
        <f t="shared" si="524"/>
        <v>3354.07</v>
      </c>
    </row>
    <row r="5540" spans="1:27" x14ac:dyDescent="0.25">
      <c r="A5540" t="s">
        <v>866</v>
      </c>
      <c r="B5540" t="s">
        <v>1117</v>
      </c>
      <c r="C5540" t="s">
        <v>1118</v>
      </c>
      <c r="D5540" t="s">
        <v>867</v>
      </c>
      <c r="E5540" t="s">
        <v>868</v>
      </c>
      <c r="F5540" t="str">
        <f t="shared" si="520"/>
        <v>1505</v>
      </c>
      <c r="G5540" t="s">
        <v>150</v>
      </c>
      <c r="H5540" t="s">
        <v>151</v>
      </c>
      <c r="I5540" s="91"/>
      <c r="J5540" s="91"/>
      <c r="K5540" s="91"/>
      <c r="L5540" s="91"/>
      <c r="M5540" s="91"/>
      <c r="N5540" s="91"/>
      <c r="O5540" s="91"/>
      <c r="P5540" s="91"/>
      <c r="Q5540" s="91"/>
      <c r="R5540" s="91"/>
      <c r="S5540" s="91"/>
      <c r="T5540" s="91">
        <v>1335.7</v>
      </c>
      <c r="U5540" s="91">
        <f t="shared" si="521"/>
        <v>1335.7</v>
      </c>
      <c r="V5540" s="82" t="str">
        <f t="shared" si="519"/>
        <v>736001505921</v>
      </c>
      <c r="W5540" s="83">
        <f>VLOOKUP(V5540,Factors!$E$6:$H$5950,4,FALSE)</f>
        <v>0.1124</v>
      </c>
      <c r="X5540" t="str">
        <f>VLOOKUP(V5540,Factors!$E$6:$F$5950,2,FALSE)</f>
        <v>3-factor</v>
      </c>
      <c r="Y5540" s="92">
        <f t="shared" si="522"/>
        <v>150.13267999999999</v>
      </c>
      <c r="Z5540" s="92">
        <f t="shared" si="523"/>
        <v>1185.5673200000001</v>
      </c>
      <c r="AA5540" s="92">
        <f t="shared" si="524"/>
        <v>1335.7</v>
      </c>
    </row>
    <row r="5541" spans="1:27" x14ac:dyDescent="0.25">
      <c r="A5541" t="s">
        <v>866</v>
      </c>
      <c r="B5541" t="s">
        <v>1117</v>
      </c>
      <c r="C5541" t="s">
        <v>1118</v>
      </c>
      <c r="D5541" t="s">
        <v>867</v>
      </c>
      <c r="E5541" t="s">
        <v>868</v>
      </c>
      <c r="F5541" t="str">
        <f t="shared" si="520"/>
        <v>1505</v>
      </c>
      <c r="G5541" t="s">
        <v>359</v>
      </c>
      <c r="H5541" t="s">
        <v>360</v>
      </c>
      <c r="I5541" s="91"/>
      <c r="J5541" s="91"/>
      <c r="K5541" s="91"/>
      <c r="L5541" s="91"/>
      <c r="M5541" s="91"/>
      <c r="N5541" s="91">
        <v>112</v>
      </c>
      <c r="O5541" s="91"/>
      <c r="P5541" s="91"/>
      <c r="Q5541" s="91"/>
      <c r="R5541" s="91"/>
      <c r="S5541" s="91"/>
      <c r="T5541" s="91"/>
      <c r="U5541" s="91">
        <f t="shared" si="521"/>
        <v>112</v>
      </c>
      <c r="V5541" s="82" t="str">
        <f t="shared" si="519"/>
        <v>736001505921</v>
      </c>
      <c r="W5541" s="83">
        <f>VLOOKUP(V5541,Factors!$E$6:$H$5950,4,FALSE)</f>
        <v>0.1124</v>
      </c>
      <c r="X5541" t="str">
        <f>VLOOKUP(V5541,Factors!$E$6:$F$5950,2,FALSE)</f>
        <v>3-factor</v>
      </c>
      <c r="Y5541" s="92">
        <f t="shared" si="522"/>
        <v>12.588799999999999</v>
      </c>
      <c r="Z5541" s="92">
        <f t="shared" si="523"/>
        <v>99.411200000000008</v>
      </c>
      <c r="AA5541" s="92">
        <f t="shared" si="524"/>
        <v>112</v>
      </c>
    </row>
    <row r="5542" spans="1:27" x14ac:dyDescent="0.25">
      <c r="A5542" t="s">
        <v>866</v>
      </c>
      <c r="B5542" t="s">
        <v>1117</v>
      </c>
      <c r="C5542" t="s">
        <v>1118</v>
      </c>
      <c r="D5542" t="s">
        <v>869</v>
      </c>
      <c r="E5542" t="s">
        <v>870</v>
      </c>
      <c r="F5542" t="str">
        <f t="shared" si="520"/>
        <v>2966</v>
      </c>
      <c r="G5542" t="s">
        <v>144</v>
      </c>
      <c r="H5542" t="s">
        <v>145</v>
      </c>
      <c r="I5542" s="91"/>
      <c r="J5542" s="91"/>
      <c r="K5542" s="91"/>
      <c r="L5542" s="91"/>
      <c r="M5542" s="91"/>
      <c r="N5542" s="91"/>
      <c r="O5542" s="91"/>
      <c r="P5542" s="91"/>
      <c r="Q5542" s="91"/>
      <c r="R5542" s="91"/>
      <c r="S5542" s="91">
        <v>43.93</v>
      </c>
      <c r="T5542" s="91"/>
      <c r="U5542" s="91">
        <f t="shared" si="521"/>
        <v>43.93</v>
      </c>
      <c r="V5542" s="82" t="str">
        <f t="shared" si="519"/>
        <v>736002966921</v>
      </c>
      <c r="W5542" s="83">
        <f>VLOOKUP(V5542,Factors!$E$6:$H$5950,4,FALSE)</f>
        <v>0.1124</v>
      </c>
      <c r="X5542" t="str">
        <f>VLOOKUP(V5542,Factors!$E$6:$F$5950,2,FALSE)</f>
        <v>3-factor</v>
      </c>
      <c r="Y5542" s="92">
        <f t="shared" si="522"/>
        <v>4.9377319999999996</v>
      </c>
      <c r="Z5542" s="92">
        <f t="shared" si="523"/>
        <v>38.992268000000003</v>
      </c>
      <c r="AA5542" s="92">
        <f t="shared" si="524"/>
        <v>43.93</v>
      </c>
    </row>
    <row r="5543" spans="1:27" x14ac:dyDescent="0.25">
      <c r="A5543" t="s">
        <v>866</v>
      </c>
      <c r="B5543" t="s">
        <v>1117</v>
      </c>
      <c r="C5543" t="s">
        <v>1118</v>
      </c>
      <c r="D5543" t="s">
        <v>869</v>
      </c>
      <c r="E5543" t="s">
        <v>870</v>
      </c>
      <c r="F5543" t="str">
        <f t="shared" si="520"/>
        <v>2966</v>
      </c>
      <c r="G5543" t="s">
        <v>150</v>
      </c>
      <c r="H5543" t="s">
        <v>151</v>
      </c>
      <c r="I5543" s="91"/>
      <c r="J5543" s="91"/>
      <c r="K5543" s="91"/>
      <c r="L5543" s="91"/>
      <c r="M5543" s="91"/>
      <c r="N5543" s="91"/>
      <c r="O5543" s="91"/>
      <c r="P5543" s="91"/>
      <c r="Q5543" s="91"/>
      <c r="R5543" s="91">
        <v>238.8</v>
      </c>
      <c r="S5543" s="91"/>
      <c r="T5543" s="91"/>
      <c r="U5543" s="91">
        <f t="shared" si="521"/>
        <v>238.8</v>
      </c>
      <c r="V5543" s="82" t="str">
        <f t="shared" si="519"/>
        <v>736002966921</v>
      </c>
      <c r="W5543" s="83">
        <f>VLOOKUP(V5543,Factors!$E$6:$H$5950,4,FALSE)</f>
        <v>0.1124</v>
      </c>
      <c r="X5543" t="str">
        <f>VLOOKUP(V5543,Factors!$E$6:$F$5950,2,FALSE)</f>
        <v>3-factor</v>
      </c>
      <c r="Y5543" s="92">
        <f t="shared" si="522"/>
        <v>26.84112</v>
      </c>
      <c r="Z5543" s="92">
        <f t="shared" si="523"/>
        <v>211.95888000000002</v>
      </c>
      <c r="AA5543" s="92">
        <f t="shared" si="524"/>
        <v>238.8</v>
      </c>
    </row>
    <row r="5544" spans="1:27" x14ac:dyDescent="0.25">
      <c r="A5544" t="s">
        <v>866</v>
      </c>
      <c r="B5544" t="s">
        <v>1119</v>
      </c>
      <c r="C5544" t="s">
        <v>1120</v>
      </c>
      <c r="D5544" t="s">
        <v>867</v>
      </c>
      <c r="E5544" t="s">
        <v>868</v>
      </c>
      <c r="F5544" t="str">
        <f t="shared" si="520"/>
        <v>1505</v>
      </c>
      <c r="G5544" t="s">
        <v>120</v>
      </c>
      <c r="H5544" t="s">
        <v>121</v>
      </c>
      <c r="I5544" s="91"/>
      <c r="J5544" s="91"/>
      <c r="K5544" s="91"/>
      <c r="L5544" s="91">
        <v>121.1</v>
      </c>
      <c r="M5544" s="91"/>
      <c r="N5544" s="91"/>
      <c r="O5544" s="91">
        <v>247.43</v>
      </c>
      <c r="P5544" s="91"/>
      <c r="Q5544" s="91"/>
      <c r="R5544" s="91">
        <v>208.52</v>
      </c>
      <c r="S5544" s="91"/>
      <c r="T5544" s="91"/>
      <c r="U5544" s="91">
        <f t="shared" si="521"/>
        <v>577.04999999999995</v>
      </c>
      <c r="V5544" s="82" t="str">
        <f t="shared" si="519"/>
        <v>740001505921</v>
      </c>
      <c r="W5544" s="83">
        <f>VLOOKUP(V5544,Factors!$E$6:$H$5950,4,FALSE)</f>
        <v>0.1124</v>
      </c>
      <c r="X5544" t="str">
        <f>VLOOKUP(V5544,Factors!$E$6:$F$5950,2,FALSE)</f>
        <v>3-factor</v>
      </c>
      <c r="Y5544" s="92">
        <f t="shared" si="522"/>
        <v>64.860419999999991</v>
      </c>
      <c r="Z5544" s="92">
        <f t="shared" si="523"/>
        <v>512.18957999999998</v>
      </c>
      <c r="AA5544" s="92">
        <f t="shared" si="524"/>
        <v>577.04999999999995</v>
      </c>
    </row>
    <row r="5545" spans="1:27" x14ac:dyDescent="0.25">
      <c r="A5545" t="s">
        <v>866</v>
      </c>
      <c r="B5545" t="s">
        <v>1119</v>
      </c>
      <c r="C5545" t="s">
        <v>1120</v>
      </c>
      <c r="D5545" t="s">
        <v>867</v>
      </c>
      <c r="E5545" t="s">
        <v>868</v>
      </c>
      <c r="F5545" t="str">
        <f t="shared" si="520"/>
        <v>1505</v>
      </c>
      <c r="G5545" t="s">
        <v>122</v>
      </c>
      <c r="H5545" t="s">
        <v>123</v>
      </c>
      <c r="I5545" s="91"/>
      <c r="J5545" s="91"/>
      <c r="K5545" s="91">
        <v>295</v>
      </c>
      <c r="L5545" s="91"/>
      <c r="M5545" s="91"/>
      <c r="N5545" s="91"/>
      <c r="O5545" s="91"/>
      <c r="P5545" s="91"/>
      <c r="Q5545" s="91"/>
      <c r="R5545" s="91"/>
      <c r="S5545" s="91"/>
      <c r="T5545" s="91"/>
      <c r="U5545" s="91">
        <f t="shared" si="521"/>
        <v>295</v>
      </c>
      <c r="V5545" s="82" t="str">
        <f t="shared" si="519"/>
        <v>740001505921</v>
      </c>
      <c r="W5545" s="83">
        <f>VLOOKUP(V5545,Factors!$E$6:$H$5950,4,FALSE)</f>
        <v>0.1124</v>
      </c>
      <c r="X5545" t="str">
        <f>VLOOKUP(V5545,Factors!$E$6:$F$5950,2,FALSE)</f>
        <v>3-factor</v>
      </c>
      <c r="Y5545" s="92">
        <f t="shared" si="522"/>
        <v>33.158000000000001</v>
      </c>
      <c r="Z5545" s="92">
        <f t="shared" si="523"/>
        <v>261.84199999999998</v>
      </c>
      <c r="AA5545" s="92">
        <f t="shared" si="524"/>
        <v>295</v>
      </c>
    </row>
    <row r="5546" spans="1:27" x14ac:dyDescent="0.25">
      <c r="A5546" t="s">
        <v>866</v>
      </c>
      <c r="B5546" t="s">
        <v>1119</v>
      </c>
      <c r="C5546" t="s">
        <v>1120</v>
      </c>
      <c r="D5546" t="s">
        <v>867</v>
      </c>
      <c r="E5546" t="s">
        <v>868</v>
      </c>
      <c r="F5546" t="str">
        <f t="shared" si="520"/>
        <v>1505</v>
      </c>
      <c r="G5546" t="s">
        <v>98</v>
      </c>
      <c r="H5546" t="s">
        <v>99</v>
      </c>
      <c r="I5546" s="91"/>
      <c r="J5546" s="91"/>
      <c r="K5546" s="91">
        <v>16.14</v>
      </c>
      <c r="L5546" s="91">
        <v>26.97</v>
      </c>
      <c r="M5546" s="91"/>
      <c r="N5546" s="91"/>
      <c r="O5546" s="91">
        <v>53.94</v>
      </c>
      <c r="P5546" s="91"/>
      <c r="Q5546" s="91"/>
      <c r="R5546" s="91">
        <v>120.93</v>
      </c>
      <c r="S5546" s="91"/>
      <c r="T5546" s="91"/>
      <c r="U5546" s="91">
        <f t="shared" si="521"/>
        <v>217.98000000000002</v>
      </c>
      <c r="V5546" s="82" t="str">
        <f t="shared" si="519"/>
        <v>740001505921</v>
      </c>
      <c r="W5546" s="83">
        <f>VLOOKUP(V5546,Factors!$E$6:$H$5950,4,FALSE)</f>
        <v>0.1124</v>
      </c>
      <c r="X5546" t="str">
        <f>VLOOKUP(V5546,Factors!$E$6:$F$5950,2,FALSE)</f>
        <v>3-factor</v>
      </c>
      <c r="Y5546" s="92">
        <f t="shared" si="522"/>
        <v>24.500952000000002</v>
      </c>
      <c r="Z5546" s="92">
        <f t="shared" si="523"/>
        <v>193.47904800000001</v>
      </c>
      <c r="AA5546" s="92">
        <f t="shared" si="524"/>
        <v>217.98000000000002</v>
      </c>
    </row>
    <row r="5547" spans="1:27" x14ac:dyDescent="0.25">
      <c r="A5547" t="s">
        <v>866</v>
      </c>
      <c r="B5547" t="s">
        <v>1119</v>
      </c>
      <c r="C5547" t="s">
        <v>1120</v>
      </c>
      <c r="D5547" t="s">
        <v>867</v>
      </c>
      <c r="E5547" t="s">
        <v>868</v>
      </c>
      <c r="F5547" t="str">
        <f t="shared" si="520"/>
        <v>1505</v>
      </c>
      <c r="G5547" t="s">
        <v>215</v>
      </c>
      <c r="H5547" t="s">
        <v>216</v>
      </c>
      <c r="I5547" s="91"/>
      <c r="J5547" s="91"/>
      <c r="K5547" s="91"/>
      <c r="L5547" s="91"/>
      <c r="M5547" s="91"/>
      <c r="N5547" s="91"/>
      <c r="O5547" s="91"/>
      <c r="P5547" s="91"/>
      <c r="Q5547" s="91"/>
      <c r="R5547" s="91"/>
      <c r="S5547" s="91"/>
      <c r="T5547" s="91">
        <v>116.97</v>
      </c>
      <c r="U5547" s="91">
        <f t="shared" si="521"/>
        <v>116.97</v>
      </c>
      <c r="V5547" s="82" t="str">
        <f t="shared" si="519"/>
        <v>740001505921</v>
      </c>
      <c r="W5547" s="83">
        <f>VLOOKUP(V5547,Factors!$E$6:$H$5950,4,FALSE)</f>
        <v>0.1124</v>
      </c>
      <c r="X5547" t="str">
        <f>VLOOKUP(V5547,Factors!$E$6:$F$5950,2,FALSE)</f>
        <v>3-factor</v>
      </c>
      <c r="Y5547" s="92">
        <f t="shared" si="522"/>
        <v>13.147428</v>
      </c>
      <c r="Z5547" s="92">
        <f t="shared" si="523"/>
        <v>103.82257199999999</v>
      </c>
      <c r="AA5547" s="92">
        <f t="shared" si="524"/>
        <v>116.97</v>
      </c>
    </row>
    <row r="5548" spans="1:27" x14ac:dyDescent="0.25">
      <c r="A5548" t="s">
        <v>866</v>
      </c>
      <c r="B5548" t="s">
        <v>1119</v>
      </c>
      <c r="C5548" t="s">
        <v>1120</v>
      </c>
      <c r="D5548" t="s">
        <v>867</v>
      </c>
      <c r="E5548" t="s">
        <v>868</v>
      </c>
      <c r="F5548" t="str">
        <f t="shared" si="520"/>
        <v>1505</v>
      </c>
      <c r="G5548" t="s">
        <v>130</v>
      </c>
      <c r="H5548" t="s">
        <v>131</v>
      </c>
      <c r="I5548" s="91"/>
      <c r="J5548" s="91"/>
      <c r="K5548" s="91"/>
      <c r="L5548" s="91">
        <v>61.43</v>
      </c>
      <c r="M5548" s="91">
        <v>23.4</v>
      </c>
      <c r="N5548" s="91">
        <v>44.44</v>
      </c>
      <c r="O5548" s="91">
        <v>25.45</v>
      </c>
      <c r="P5548" s="91">
        <v>15</v>
      </c>
      <c r="Q5548" s="91">
        <v>31.93</v>
      </c>
      <c r="R5548" s="91">
        <v>14.7</v>
      </c>
      <c r="S5548" s="91">
        <v>8.4</v>
      </c>
      <c r="T5548" s="91">
        <v>13.42</v>
      </c>
      <c r="U5548" s="91">
        <f t="shared" si="521"/>
        <v>238.16999999999996</v>
      </c>
      <c r="V5548" s="82" t="str">
        <f t="shared" si="519"/>
        <v>740001505921</v>
      </c>
      <c r="W5548" s="83">
        <f>VLOOKUP(V5548,Factors!$E$6:$H$5950,4,FALSE)</f>
        <v>0.1124</v>
      </c>
      <c r="X5548" t="str">
        <f>VLOOKUP(V5548,Factors!$E$6:$F$5950,2,FALSE)</f>
        <v>3-factor</v>
      </c>
      <c r="Y5548" s="92">
        <f t="shared" si="522"/>
        <v>26.770307999999996</v>
      </c>
      <c r="Z5548" s="92">
        <f t="shared" si="523"/>
        <v>211.39969199999996</v>
      </c>
      <c r="AA5548" s="92">
        <f t="shared" si="524"/>
        <v>238.16999999999996</v>
      </c>
    </row>
    <row r="5549" spans="1:27" x14ac:dyDescent="0.25">
      <c r="A5549" t="s">
        <v>866</v>
      </c>
      <c r="B5549" t="s">
        <v>1119</v>
      </c>
      <c r="C5549" t="s">
        <v>1120</v>
      </c>
      <c r="D5549" t="s">
        <v>867</v>
      </c>
      <c r="E5549" t="s">
        <v>868</v>
      </c>
      <c r="F5549" t="str">
        <f t="shared" si="520"/>
        <v>1505</v>
      </c>
      <c r="G5549" t="s">
        <v>136</v>
      </c>
      <c r="H5549" t="s">
        <v>137</v>
      </c>
      <c r="I5549" s="91">
        <v>2.7</v>
      </c>
      <c r="J5549" s="91">
        <v>12</v>
      </c>
      <c r="K5549" s="91">
        <v>81</v>
      </c>
      <c r="L5549" s="91">
        <v>108</v>
      </c>
      <c r="M5549" s="91">
        <v>79</v>
      </c>
      <c r="N5549" s="91">
        <v>153</v>
      </c>
      <c r="O5549" s="91"/>
      <c r="P5549" s="91"/>
      <c r="Q5549" s="91"/>
      <c r="R5549" s="91">
        <v>155</v>
      </c>
      <c r="S5549" s="91">
        <v>50.6</v>
      </c>
      <c r="T5549" s="91">
        <v>8.8000000000000007</v>
      </c>
      <c r="U5549" s="91">
        <f t="shared" si="521"/>
        <v>650.1</v>
      </c>
      <c r="V5549" s="82" t="str">
        <f t="shared" si="519"/>
        <v>740001505921</v>
      </c>
      <c r="W5549" s="83">
        <f>VLOOKUP(V5549,Factors!$E$6:$H$5950,4,FALSE)</f>
        <v>0.1124</v>
      </c>
      <c r="X5549" t="str">
        <f>VLOOKUP(V5549,Factors!$E$6:$F$5950,2,FALSE)</f>
        <v>3-factor</v>
      </c>
      <c r="Y5549" s="92">
        <f t="shared" si="522"/>
        <v>73.071240000000003</v>
      </c>
      <c r="Z5549" s="92">
        <f t="shared" si="523"/>
        <v>577.02876000000003</v>
      </c>
      <c r="AA5549" s="92">
        <f t="shared" si="524"/>
        <v>650.1</v>
      </c>
    </row>
    <row r="5550" spans="1:27" x14ac:dyDescent="0.25">
      <c r="A5550" t="s">
        <v>866</v>
      </c>
      <c r="B5550" t="s">
        <v>1119</v>
      </c>
      <c r="C5550" t="s">
        <v>1120</v>
      </c>
      <c r="D5550" t="s">
        <v>867</v>
      </c>
      <c r="E5550" t="s">
        <v>868</v>
      </c>
      <c r="F5550" t="str">
        <f t="shared" si="520"/>
        <v>1505</v>
      </c>
      <c r="G5550" t="s">
        <v>342</v>
      </c>
      <c r="H5550" t="s">
        <v>343</v>
      </c>
      <c r="I5550" s="91">
        <v>49.95</v>
      </c>
      <c r="J5550" s="91">
        <v>49.95</v>
      </c>
      <c r="K5550" s="91">
        <v>106.8</v>
      </c>
      <c r="L5550" s="91">
        <v>61.95</v>
      </c>
      <c r="M5550" s="91">
        <v>99.95</v>
      </c>
      <c r="N5550" s="91">
        <v>130.38999999999999</v>
      </c>
      <c r="O5550" s="91">
        <v>84.95</v>
      </c>
      <c r="P5550" s="91">
        <v>49.95</v>
      </c>
      <c r="Q5550" s="91">
        <v>74.95</v>
      </c>
      <c r="R5550" s="91">
        <v>49.95</v>
      </c>
      <c r="S5550" s="91">
        <v>49.95</v>
      </c>
      <c r="T5550" s="91">
        <v>49.95</v>
      </c>
      <c r="U5550" s="91">
        <f t="shared" si="521"/>
        <v>858.69000000000017</v>
      </c>
      <c r="V5550" s="82" t="str">
        <f t="shared" si="519"/>
        <v>740001505921</v>
      </c>
      <c r="W5550" s="83">
        <f>VLOOKUP(V5550,Factors!$E$6:$H$5950,4,FALSE)</f>
        <v>0.1124</v>
      </c>
      <c r="X5550" t="str">
        <f>VLOOKUP(V5550,Factors!$E$6:$F$5950,2,FALSE)</f>
        <v>3-factor</v>
      </c>
      <c r="Y5550" s="92">
        <f t="shared" si="522"/>
        <v>96.516756000000015</v>
      </c>
      <c r="Z5550" s="92">
        <f t="shared" si="523"/>
        <v>762.17324400000018</v>
      </c>
      <c r="AA5550" s="92">
        <f t="shared" si="524"/>
        <v>858.69000000000017</v>
      </c>
    </row>
    <row r="5551" spans="1:27" x14ac:dyDescent="0.25">
      <c r="A5551" t="s">
        <v>866</v>
      </c>
      <c r="B5551" t="s">
        <v>1119</v>
      </c>
      <c r="C5551" t="s">
        <v>1120</v>
      </c>
      <c r="D5551" t="s">
        <v>867</v>
      </c>
      <c r="E5551" t="s">
        <v>868</v>
      </c>
      <c r="F5551" t="str">
        <f t="shared" si="520"/>
        <v>1505</v>
      </c>
      <c r="G5551" t="s">
        <v>144</v>
      </c>
      <c r="H5551" t="s">
        <v>145</v>
      </c>
      <c r="I5551" s="91">
        <v>142.08000000000001</v>
      </c>
      <c r="J5551" s="91">
        <v>193.1</v>
      </c>
      <c r="K5551" s="91">
        <v>367.65</v>
      </c>
      <c r="L5551" s="91">
        <v>326.91000000000003</v>
      </c>
      <c r="M5551" s="91">
        <v>288.33</v>
      </c>
      <c r="N5551" s="91">
        <v>296.8</v>
      </c>
      <c r="O5551" s="91">
        <v>80.599999999999994</v>
      </c>
      <c r="P5551" s="91">
        <v>106.5</v>
      </c>
      <c r="Q5551" s="91">
        <v>94.95</v>
      </c>
      <c r="R5551" s="91">
        <v>364.81</v>
      </c>
      <c r="S5551" s="91">
        <v>87.33</v>
      </c>
      <c r="T5551" s="91">
        <v>105.88</v>
      </c>
      <c r="U5551" s="91">
        <f t="shared" si="521"/>
        <v>2454.94</v>
      </c>
      <c r="V5551" s="82" t="str">
        <f t="shared" si="519"/>
        <v>740001505921</v>
      </c>
      <c r="W5551" s="83">
        <f>VLOOKUP(V5551,Factors!$E$6:$H$5950,4,FALSE)</f>
        <v>0.1124</v>
      </c>
      <c r="X5551" t="str">
        <f>VLOOKUP(V5551,Factors!$E$6:$F$5950,2,FALSE)</f>
        <v>3-factor</v>
      </c>
      <c r="Y5551" s="92">
        <f t="shared" si="522"/>
        <v>275.93525599999998</v>
      </c>
      <c r="Z5551" s="92">
        <f t="shared" si="523"/>
        <v>2179.0047439999998</v>
      </c>
      <c r="AA5551" s="92">
        <f t="shared" si="524"/>
        <v>2454.9399999999996</v>
      </c>
    </row>
    <row r="5552" spans="1:27" x14ac:dyDescent="0.25">
      <c r="A5552" t="s">
        <v>866</v>
      </c>
      <c r="B5552" t="s">
        <v>1119</v>
      </c>
      <c r="C5552" t="s">
        <v>1120</v>
      </c>
      <c r="D5552" t="s">
        <v>867</v>
      </c>
      <c r="E5552" t="s">
        <v>868</v>
      </c>
      <c r="F5552" t="str">
        <f t="shared" si="520"/>
        <v>1505</v>
      </c>
      <c r="G5552" t="s">
        <v>217</v>
      </c>
      <c r="H5552" t="s">
        <v>218</v>
      </c>
      <c r="I5552" s="91"/>
      <c r="J5552" s="91"/>
      <c r="K5552" s="91"/>
      <c r="L5552" s="91"/>
      <c r="M5552" s="91"/>
      <c r="N5552" s="91"/>
      <c r="O5552" s="91"/>
      <c r="P5552" s="91"/>
      <c r="Q5552" s="91"/>
      <c r="R5552" s="91"/>
      <c r="S5552" s="91"/>
      <c r="T5552" s="91">
        <v>15.01</v>
      </c>
      <c r="U5552" s="91">
        <f t="shared" si="521"/>
        <v>15.01</v>
      </c>
      <c r="V5552" s="82" t="str">
        <f t="shared" si="519"/>
        <v>740001505921</v>
      </c>
      <c r="W5552" s="83">
        <f>VLOOKUP(V5552,Factors!$E$6:$H$5950,4,FALSE)</f>
        <v>0.1124</v>
      </c>
      <c r="X5552" t="str">
        <f>VLOOKUP(V5552,Factors!$E$6:$F$5950,2,FALSE)</f>
        <v>3-factor</v>
      </c>
      <c r="Y5552" s="92">
        <f t="shared" si="522"/>
        <v>1.6871240000000001</v>
      </c>
      <c r="Z5552" s="92">
        <f t="shared" si="523"/>
        <v>13.322875999999999</v>
      </c>
      <c r="AA5552" s="92">
        <f t="shared" si="524"/>
        <v>15.01</v>
      </c>
    </row>
    <row r="5553" spans="1:27" x14ac:dyDescent="0.25">
      <c r="A5553" t="s">
        <v>866</v>
      </c>
      <c r="B5553" t="s">
        <v>1119</v>
      </c>
      <c r="C5553" t="s">
        <v>1120</v>
      </c>
      <c r="D5553" t="s">
        <v>867</v>
      </c>
      <c r="E5553" t="s">
        <v>868</v>
      </c>
      <c r="F5553" t="str">
        <f t="shared" si="520"/>
        <v>1505</v>
      </c>
      <c r="G5553" t="s">
        <v>146</v>
      </c>
      <c r="H5553" t="s">
        <v>147</v>
      </c>
      <c r="I5553" s="91"/>
      <c r="J5553" s="91">
        <v>1698.2</v>
      </c>
      <c r="K5553" s="91">
        <v>735.3</v>
      </c>
      <c r="L5553" s="91">
        <v>2009.19</v>
      </c>
      <c r="M5553" s="91">
        <v>1279.6500000000001</v>
      </c>
      <c r="N5553" s="91">
        <v>-2508.4</v>
      </c>
      <c r="O5553" s="91">
        <v>68.599999999999994</v>
      </c>
      <c r="P5553" s="91">
        <v>28.5</v>
      </c>
      <c r="Q5553" s="91">
        <v>1221.03</v>
      </c>
      <c r="R5553" s="91">
        <v>1098.24</v>
      </c>
      <c r="S5553" s="91">
        <v>383.19</v>
      </c>
      <c r="T5553" s="91"/>
      <c r="U5553" s="91">
        <f t="shared" si="521"/>
        <v>6013.4999999999991</v>
      </c>
      <c r="V5553" s="82" t="str">
        <f t="shared" si="519"/>
        <v>740001505921</v>
      </c>
      <c r="W5553" s="83">
        <f>VLOOKUP(V5553,Factors!$E$6:$H$5950,4,FALSE)</f>
        <v>0.1124</v>
      </c>
      <c r="X5553" t="str">
        <f>VLOOKUP(V5553,Factors!$E$6:$F$5950,2,FALSE)</f>
        <v>3-factor</v>
      </c>
      <c r="Y5553" s="92">
        <f t="shared" si="522"/>
        <v>675.91739999999993</v>
      </c>
      <c r="Z5553" s="92">
        <f t="shared" si="523"/>
        <v>5337.5825999999988</v>
      </c>
      <c r="AA5553" s="92">
        <f t="shared" si="524"/>
        <v>6013.4999999999991</v>
      </c>
    </row>
    <row r="5554" spans="1:27" x14ac:dyDescent="0.25">
      <c r="A5554" t="s">
        <v>866</v>
      </c>
      <c r="B5554" t="s">
        <v>1119</v>
      </c>
      <c r="C5554" t="s">
        <v>1120</v>
      </c>
      <c r="D5554" t="s">
        <v>867</v>
      </c>
      <c r="E5554" t="s">
        <v>868</v>
      </c>
      <c r="F5554" t="str">
        <f t="shared" si="520"/>
        <v>1505</v>
      </c>
      <c r="G5554" t="s">
        <v>148</v>
      </c>
      <c r="H5554" t="s">
        <v>149</v>
      </c>
      <c r="I5554" s="91"/>
      <c r="J5554" s="91">
        <v>450</v>
      </c>
      <c r="K5554" s="91">
        <v>2546.2800000000002</v>
      </c>
      <c r="L5554" s="91">
        <v>941.14</v>
      </c>
      <c r="M5554" s="91">
        <v>218.65</v>
      </c>
      <c r="N5554" s="91">
        <v>1582.37</v>
      </c>
      <c r="O5554" s="91"/>
      <c r="P5554" s="91">
        <v>995</v>
      </c>
      <c r="Q5554" s="91">
        <v>3001.78</v>
      </c>
      <c r="R5554" s="91">
        <v>1122.4000000000001</v>
      </c>
      <c r="S5554" s="91">
        <v>463.86</v>
      </c>
      <c r="T5554" s="91">
        <v>2928.81</v>
      </c>
      <c r="U5554" s="91">
        <f t="shared" si="521"/>
        <v>14250.289999999999</v>
      </c>
      <c r="V5554" s="82" t="str">
        <f t="shared" si="519"/>
        <v>740001505921</v>
      </c>
      <c r="W5554" s="83">
        <f>VLOOKUP(V5554,Factors!$E$6:$H$5950,4,FALSE)</f>
        <v>0.1124</v>
      </c>
      <c r="X5554" t="str">
        <f>VLOOKUP(V5554,Factors!$E$6:$F$5950,2,FALSE)</f>
        <v>3-factor</v>
      </c>
      <c r="Y5554" s="92">
        <f t="shared" si="522"/>
        <v>1601.7325959999998</v>
      </c>
      <c r="Z5554" s="92">
        <f t="shared" si="523"/>
        <v>12648.557403999999</v>
      </c>
      <c r="AA5554" s="92">
        <f t="shared" si="524"/>
        <v>14250.289999999999</v>
      </c>
    </row>
    <row r="5555" spans="1:27" x14ac:dyDescent="0.25">
      <c r="A5555" t="s">
        <v>866</v>
      </c>
      <c r="B5555" t="s">
        <v>1119</v>
      </c>
      <c r="C5555" t="s">
        <v>1120</v>
      </c>
      <c r="D5555" t="s">
        <v>867</v>
      </c>
      <c r="E5555" t="s">
        <v>868</v>
      </c>
      <c r="F5555" t="str">
        <f t="shared" si="520"/>
        <v>1505</v>
      </c>
      <c r="G5555" t="s">
        <v>150</v>
      </c>
      <c r="H5555" t="s">
        <v>151</v>
      </c>
      <c r="I5555" s="91">
        <v>100</v>
      </c>
      <c r="J5555" s="91"/>
      <c r="K5555" s="91"/>
      <c r="L5555" s="91"/>
      <c r="M5555" s="91"/>
      <c r="N5555" s="91"/>
      <c r="O5555" s="91"/>
      <c r="P5555" s="91"/>
      <c r="Q5555" s="91"/>
      <c r="R5555" s="91">
        <v>164.02</v>
      </c>
      <c r="S5555" s="91"/>
      <c r="T5555" s="91"/>
      <c r="U5555" s="91">
        <f t="shared" si="521"/>
        <v>264.02</v>
      </c>
      <c r="V5555" s="82" t="str">
        <f t="shared" si="519"/>
        <v>740001505921</v>
      </c>
      <c r="W5555" s="83">
        <f>VLOOKUP(V5555,Factors!$E$6:$H$5950,4,FALSE)</f>
        <v>0.1124</v>
      </c>
      <c r="X5555" t="str">
        <f>VLOOKUP(V5555,Factors!$E$6:$F$5950,2,FALSE)</f>
        <v>3-factor</v>
      </c>
      <c r="Y5555" s="92">
        <f t="shared" si="522"/>
        <v>29.675847999999998</v>
      </c>
      <c r="Z5555" s="92">
        <f t="shared" si="523"/>
        <v>234.34415199999998</v>
      </c>
      <c r="AA5555" s="92">
        <f t="shared" si="524"/>
        <v>264.02</v>
      </c>
    </row>
    <row r="5556" spans="1:27" x14ac:dyDescent="0.25">
      <c r="A5556" t="s">
        <v>866</v>
      </c>
      <c r="B5556" t="s">
        <v>1119</v>
      </c>
      <c r="C5556" t="s">
        <v>1120</v>
      </c>
      <c r="D5556" t="s">
        <v>867</v>
      </c>
      <c r="E5556" t="s">
        <v>868</v>
      </c>
      <c r="F5556" t="str">
        <f t="shared" si="520"/>
        <v>1505</v>
      </c>
      <c r="G5556" t="s">
        <v>152</v>
      </c>
      <c r="H5556" t="s">
        <v>153</v>
      </c>
      <c r="I5556" s="91">
        <v>211.9</v>
      </c>
      <c r="J5556" s="91"/>
      <c r="K5556" s="91"/>
      <c r="L5556" s="91"/>
      <c r="M5556" s="91"/>
      <c r="N5556" s="91">
        <v>86.75</v>
      </c>
      <c r="O5556" s="91"/>
      <c r="P5556" s="91"/>
      <c r="Q5556" s="91"/>
      <c r="R5556" s="91"/>
      <c r="S5556" s="91"/>
      <c r="T5556" s="91"/>
      <c r="U5556" s="91">
        <f t="shared" si="521"/>
        <v>298.64999999999998</v>
      </c>
      <c r="V5556" s="82" t="str">
        <f t="shared" si="519"/>
        <v>740001505921</v>
      </c>
      <c r="W5556" s="83">
        <f>VLOOKUP(V5556,Factors!$E$6:$H$5950,4,FALSE)</f>
        <v>0.1124</v>
      </c>
      <c r="X5556" t="str">
        <f>VLOOKUP(V5556,Factors!$E$6:$F$5950,2,FALSE)</f>
        <v>3-factor</v>
      </c>
      <c r="Y5556" s="92">
        <f t="shared" si="522"/>
        <v>33.568259999999995</v>
      </c>
      <c r="Z5556" s="92">
        <f t="shared" si="523"/>
        <v>265.08173999999997</v>
      </c>
      <c r="AA5556" s="92">
        <f t="shared" si="524"/>
        <v>298.64999999999998</v>
      </c>
    </row>
    <row r="5557" spans="1:27" x14ac:dyDescent="0.25">
      <c r="A5557" t="s">
        <v>866</v>
      </c>
      <c r="B5557" t="s">
        <v>1119</v>
      </c>
      <c r="C5557" t="s">
        <v>1120</v>
      </c>
      <c r="D5557" t="s">
        <v>867</v>
      </c>
      <c r="E5557" t="s">
        <v>868</v>
      </c>
      <c r="F5557" t="str">
        <f t="shared" si="520"/>
        <v>1505</v>
      </c>
      <c r="G5557" t="s">
        <v>1097</v>
      </c>
      <c r="H5557" t="s">
        <v>1098</v>
      </c>
      <c r="I5557" s="91"/>
      <c r="J5557" s="91"/>
      <c r="K5557" s="91"/>
      <c r="L5557" s="91"/>
      <c r="M5557" s="91"/>
      <c r="N5557" s="91"/>
      <c r="O5557" s="91"/>
      <c r="P5557" s="91">
        <v>-58.69</v>
      </c>
      <c r="Q5557" s="91"/>
      <c r="R5557" s="91">
        <v>58.69</v>
      </c>
      <c r="S5557" s="91"/>
      <c r="T5557" s="91"/>
      <c r="U5557" s="91">
        <f t="shared" si="521"/>
        <v>0</v>
      </c>
      <c r="V5557" s="82" t="str">
        <f t="shared" si="519"/>
        <v>740001505921</v>
      </c>
      <c r="W5557" s="83">
        <f>VLOOKUP(V5557,Factors!$E$6:$H$5950,4,FALSE)</f>
        <v>0.1124</v>
      </c>
      <c r="X5557" t="str">
        <f>VLOOKUP(V5557,Factors!$E$6:$F$5950,2,FALSE)</f>
        <v>3-factor</v>
      </c>
      <c r="Y5557" s="92">
        <f t="shared" si="522"/>
        <v>0</v>
      </c>
      <c r="Z5557" s="92">
        <f t="shared" si="523"/>
        <v>0</v>
      </c>
      <c r="AA5557" s="92">
        <f t="shared" si="524"/>
        <v>0</v>
      </c>
    </row>
    <row r="5558" spans="1:27" x14ac:dyDescent="0.25">
      <c r="A5558" t="s">
        <v>866</v>
      </c>
      <c r="B5558" t="s">
        <v>1119</v>
      </c>
      <c r="C5558" t="s">
        <v>1120</v>
      </c>
      <c r="D5558" t="s">
        <v>869</v>
      </c>
      <c r="E5558" t="s">
        <v>870</v>
      </c>
      <c r="F5558" t="str">
        <f t="shared" si="520"/>
        <v>2966</v>
      </c>
      <c r="G5558" t="s">
        <v>144</v>
      </c>
      <c r="H5558" t="s">
        <v>145</v>
      </c>
      <c r="I5558" s="91"/>
      <c r="J5558" s="91"/>
      <c r="K5558" s="91">
        <v>42.32</v>
      </c>
      <c r="L5558" s="91"/>
      <c r="M5558" s="91"/>
      <c r="N5558" s="91"/>
      <c r="O5558" s="91"/>
      <c r="P5558" s="91"/>
      <c r="Q5558" s="91"/>
      <c r="R5558" s="91">
        <v>22.49</v>
      </c>
      <c r="S5558" s="91"/>
      <c r="T5558" s="91"/>
      <c r="U5558" s="91">
        <f t="shared" si="521"/>
        <v>64.81</v>
      </c>
      <c r="V5558" s="82" t="str">
        <f t="shared" si="519"/>
        <v>740002966921</v>
      </c>
      <c r="W5558" s="83">
        <f>VLOOKUP(V5558,Factors!$E$6:$H$5950,4,FALSE)</f>
        <v>0.1124</v>
      </c>
      <c r="X5558" t="str">
        <f>VLOOKUP(V5558,Factors!$E$6:$F$5950,2,FALSE)</f>
        <v>3-factor</v>
      </c>
      <c r="Y5558" s="92">
        <f t="shared" si="522"/>
        <v>7.2846440000000001</v>
      </c>
      <c r="Z5558" s="92">
        <f t="shared" si="523"/>
        <v>57.525356000000002</v>
      </c>
      <c r="AA5558" s="92">
        <f t="shared" si="524"/>
        <v>64.81</v>
      </c>
    </row>
    <row r="5559" spans="1:27" x14ac:dyDescent="0.25">
      <c r="A5559" t="s">
        <v>866</v>
      </c>
      <c r="B5559" t="s">
        <v>1119</v>
      </c>
      <c r="C5559" t="s">
        <v>1120</v>
      </c>
      <c r="D5559" t="s">
        <v>869</v>
      </c>
      <c r="E5559" t="s">
        <v>870</v>
      </c>
      <c r="F5559" t="str">
        <f t="shared" si="520"/>
        <v>2966</v>
      </c>
      <c r="G5559" t="s">
        <v>148</v>
      </c>
      <c r="H5559" t="s">
        <v>149</v>
      </c>
      <c r="I5559" s="91"/>
      <c r="J5559" s="91"/>
      <c r="K5559" s="91"/>
      <c r="L5559" s="91"/>
      <c r="M5559" s="91"/>
      <c r="N5559" s="91"/>
      <c r="O5559" s="91"/>
      <c r="P5559" s="91"/>
      <c r="Q5559" s="91"/>
      <c r="R5559" s="91">
        <v>971.79</v>
      </c>
      <c r="S5559" s="91"/>
      <c r="T5559" s="91"/>
      <c r="U5559" s="91">
        <f t="shared" si="521"/>
        <v>971.79</v>
      </c>
      <c r="V5559" s="82" t="str">
        <f t="shared" si="519"/>
        <v>740002966921</v>
      </c>
      <c r="W5559" s="83">
        <f>VLOOKUP(V5559,Factors!$E$6:$H$5950,4,FALSE)</f>
        <v>0.1124</v>
      </c>
      <c r="X5559" t="str">
        <f>VLOOKUP(V5559,Factors!$E$6:$F$5950,2,FALSE)</f>
        <v>3-factor</v>
      </c>
      <c r="Y5559" s="92">
        <f t="shared" si="522"/>
        <v>109.229196</v>
      </c>
      <c r="Z5559" s="92">
        <f t="shared" si="523"/>
        <v>862.56080399999996</v>
      </c>
      <c r="AA5559" s="92">
        <f t="shared" si="524"/>
        <v>971.79</v>
      </c>
    </row>
    <row r="5560" spans="1:27" x14ac:dyDescent="0.25">
      <c r="A5560" t="s">
        <v>866</v>
      </c>
      <c r="B5560" t="s">
        <v>1119</v>
      </c>
      <c r="C5560" t="s">
        <v>1120</v>
      </c>
      <c r="D5560" t="s">
        <v>869</v>
      </c>
      <c r="E5560" t="s">
        <v>870</v>
      </c>
      <c r="F5560" t="str">
        <f t="shared" si="520"/>
        <v>2966</v>
      </c>
      <c r="G5560" t="s">
        <v>152</v>
      </c>
      <c r="H5560" t="s">
        <v>153</v>
      </c>
      <c r="I5560" s="91">
        <v>56.79</v>
      </c>
      <c r="J5560" s="91"/>
      <c r="K5560" s="91"/>
      <c r="L5560" s="91"/>
      <c r="M5560" s="91"/>
      <c r="N5560" s="91"/>
      <c r="O5560" s="91"/>
      <c r="P5560" s="91"/>
      <c r="Q5560" s="91"/>
      <c r="R5560" s="91"/>
      <c r="S5560" s="91"/>
      <c r="T5560" s="91"/>
      <c r="U5560" s="91">
        <f t="shared" si="521"/>
        <v>56.79</v>
      </c>
      <c r="V5560" s="82" t="str">
        <f t="shared" si="519"/>
        <v>740002966921</v>
      </c>
      <c r="W5560" s="83">
        <f>VLOOKUP(V5560,Factors!$E$6:$H$5950,4,FALSE)</f>
        <v>0.1124</v>
      </c>
      <c r="X5560" t="str">
        <f>VLOOKUP(V5560,Factors!$E$6:$F$5950,2,FALSE)</f>
        <v>3-factor</v>
      </c>
      <c r="Y5560" s="92">
        <f t="shared" si="522"/>
        <v>6.3831959999999999</v>
      </c>
      <c r="Z5560" s="92">
        <f t="shared" si="523"/>
        <v>50.406804000000001</v>
      </c>
      <c r="AA5560" s="92">
        <f t="shared" si="524"/>
        <v>56.79</v>
      </c>
    </row>
    <row r="5561" spans="1:27" x14ac:dyDescent="0.25">
      <c r="A5561" t="s">
        <v>866</v>
      </c>
      <c r="B5561" t="s">
        <v>1121</v>
      </c>
      <c r="C5561" t="s">
        <v>1122</v>
      </c>
      <c r="D5561" t="s">
        <v>867</v>
      </c>
      <c r="E5561" t="s">
        <v>868</v>
      </c>
      <c r="F5561" t="str">
        <f t="shared" si="520"/>
        <v>1505</v>
      </c>
      <c r="G5561" t="s">
        <v>118</v>
      </c>
      <c r="H5561" t="s">
        <v>119</v>
      </c>
      <c r="I5561" s="91"/>
      <c r="J5561" s="91"/>
      <c r="K5561" s="91"/>
      <c r="L5561" s="91"/>
      <c r="M5561" s="91">
        <v>329</v>
      </c>
      <c r="N5561" s="91"/>
      <c r="O5561" s="91"/>
      <c r="P5561" s="91"/>
      <c r="Q5561" s="91"/>
      <c r="R5561" s="91"/>
      <c r="S5561" s="91"/>
      <c r="T5561" s="91"/>
      <c r="U5561" s="91">
        <f t="shared" si="521"/>
        <v>329</v>
      </c>
      <c r="V5561" s="82" t="str">
        <f t="shared" si="519"/>
        <v>745001505921</v>
      </c>
      <c r="W5561" s="83">
        <f>VLOOKUP(V5561,Factors!$E$6:$H$5950,4,FALSE)</f>
        <v>0.1124</v>
      </c>
      <c r="X5561" t="str">
        <f>VLOOKUP(V5561,Factors!$E$6:$F$5950,2,FALSE)</f>
        <v>3-factor</v>
      </c>
      <c r="Y5561" s="92">
        <f t="shared" si="522"/>
        <v>36.979599999999998</v>
      </c>
      <c r="Z5561" s="92">
        <f t="shared" si="523"/>
        <v>292.0204</v>
      </c>
      <c r="AA5561" s="92">
        <f t="shared" si="524"/>
        <v>329</v>
      </c>
    </row>
    <row r="5562" spans="1:27" x14ac:dyDescent="0.25">
      <c r="A5562" t="s">
        <v>866</v>
      </c>
      <c r="B5562" t="s">
        <v>1121</v>
      </c>
      <c r="C5562" t="s">
        <v>1122</v>
      </c>
      <c r="D5562" t="s">
        <v>867</v>
      </c>
      <c r="E5562" t="s">
        <v>868</v>
      </c>
      <c r="F5562" t="str">
        <f t="shared" si="520"/>
        <v>1505</v>
      </c>
      <c r="G5562" t="s">
        <v>122</v>
      </c>
      <c r="H5562" t="s">
        <v>123</v>
      </c>
      <c r="I5562" s="91"/>
      <c r="J5562" s="91"/>
      <c r="K5562" s="91"/>
      <c r="L5562" s="91"/>
      <c r="M5562" s="91">
        <v>12700</v>
      </c>
      <c r="N5562" s="91"/>
      <c r="O5562" s="91">
        <v>720</v>
      </c>
      <c r="P5562" s="91"/>
      <c r="Q5562" s="91"/>
      <c r="R5562" s="91"/>
      <c r="S5562" s="91"/>
      <c r="T5562" s="91"/>
      <c r="U5562" s="91">
        <f t="shared" si="521"/>
        <v>13420</v>
      </c>
      <c r="V5562" s="82" t="str">
        <f t="shared" si="519"/>
        <v>745001505921</v>
      </c>
      <c r="W5562" s="83">
        <f>VLOOKUP(V5562,Factors!$E$6:$H$5950,4,FALSE)</f>
        <v>0.1124</v>
      </c>
      <c r="X5562" t="str">
        <f>VLOOKUP(V5562,Factors!$E$6:$F$5950,2,FALSE)</f>
        <v>3-factor</v>
      </c>
      <c r="Y5562" s="92">
        <f t="shared" si="522"/>
        <v>1508.4079999999999</v>
      </c>
      <c r="Z5562" s="92">
        <f t="shared" si="523"/>
        <v>11911.592000000001</v>
      </c>
      <c r="AA5562" s="92">
        <f t="shared" si="524"/>
        <v>13420</v>
      </c>
    </row>
    <row r="5563" spans="1:27" x14ac:dyDescent="0.25">
      <c r="A5563" t="s">
        <v>866</v>
      </c>
      <c r="B5563" t="s">
        <v>1121</v>
      </c>
      <c r="C5563" t="s">
        <v>1122</v>
      </c>
      <c r="D5563" t="s">
        <v>867</v>
      </c>
      <c r="E5563" t="s">
        <v>868</v>
      </c>
      <c r="F5563" t="str">
        <f t="shared" si="520"/>
        <v>1505</v>
      </c>
      <c r="G5563" t="s">
        <v>44</v>
      </c>
      <c r="H5563" t="s">
        <v>45</v>
      </c>
      <c r="I5563" s="91">
        <v>116.2</v>
      </c>
      <c r="J5563" s="91"/>
      <c r="K5563" s="91">
        <v>116.2</v>
      </c>
      <c r="L5563" s="91">
        <v>232.4</v>
      </c>
      <c r="M5563" s="91">
        <v>145.25</v>
      </c>
      <c r="N5563" s="91"/>
      <c r="O5563" s="91">
        <v>197.2</v>
      </c>
      <c r="P5563" s="91">
        <v>75.599999999999994</v>
      </c>
      <c r="Q5563" s="91"/>
      <c r="R5563" s="91"/>
      <c r="S5563" s="91">
        <v>135</v>
      </c>
      <c r="T5563" s="91"/>
      <c r="U5563" s="91">
        <f t="shared" si="521"/>
        <v>1017.85</v>
      </c>
      <c r="V5563" s="82" t="str">
        <f t="shared" si="519"/>
        <v>745001505921</v>
      </c>
      <c r="W5563" s="83">
        <f>VLOOKUP(V5563,Factors!$E$6:$H$5950,4,FALSE)</f>
        <v>0.1124</v>
      </c>
      <c r="X5563" t="str">
        <f>VLOOKUP(V5563,Factors!$E$6:$F$5950,2,FALSE)</f>
        <v>3-factor</v>
      </c>
      <c r="Y5563" s="92">
        <f t="shared" si="522"/>
        <v>114.40634</v>
      </c>
      <c r="Z5563" s="92">
        <f t="shared" si="523"/>
        <v>903.44366000000002</v>
      </c>
      <c r="AA5563" s="92">
        <f t="shared" si="524"/>
        <v>1017.85</v>
      </c>
    </row>
    <row r="5564" spans="1:27" x14ac:dyDescent="0.25">
      <c r="A5564" t="s">
        <v>866</v>
      </c>
      <c r="B5564" t="s">
        <v>1121</v>
      </c>
      <c r="C5564" t="s">
        <v>1122</v>
      </c>
      <c r="D5564" t="s">
        <v>867</v>
      </c>
      <c r="E5564" t="s">
        <v>868</v>
      </c>
      <c r="F5564" t="str">
        <f t="shared" si="520"/>
        <v>1505</v>
      </c>
      <c r="G5564" t="s">
        <v>71</v>
      </c>
      <c r="H5564" t="s">
        <v>72</v>
      </c>
      <c r="I5564" s="91"/>
      <c r="J5564" s="91"/>
      <c r="K5564" s="91"/>
      <c r="L5564" s="91"/>
      <c r="M5564" s="91"/>
      <c r="N5564" s="91"/>
      <c r="O5564" s="91"/>
      <c r="P5564" s="91"/>
      <c r="Q5564" s="91"/>
      <c r="R5564" s="91"/>
      <c r="S5564" s="91"/>
      <c r="T5564" s="91">
        <v>127.79</v>
      </c>
      <c r="U5564" s="91">
        <f t="shared" si="521"/>
        <v>127.79</v>
      </c>
      <c r="V5564" s="82" t="str">
        <f t="shared" si="519"/>
        <v>745001505921</v>
      </c>
      <c r="W5564" s="83">
        <f>VLOOKUP(V5564,Factors!$E$6:$H$5950,4,FALSE)</f>
        <v>0.1124</v>
      </c>
      <c r="X5564" t="str">
        <f>VLOOKUP(V5564,Factors!$E$6:$F$5950,2,FALSE)</f>
        <v>3-factor</v>
      </c>
      <c r="Y5564" s="92">
        <f t="shared" si="522"/>
        <v>14.363596000000001</v>
      </c>
      <c r="Z5564" s="92">
        <f t="shared" si="523"/>
        <v>113.42640400000001</v>
      </c>
      <c r="AA5564" s="92">
        <f t="shared" si="524"/>
        <v>127.79</v>
      </c>
    </row>
    <row r="5565" spans="1:27" x14ac:dyDescent="0.25">
      <c r="A5565" t="s">
        <v>866</v>
      </c>
      <c r="B5565" t="s">
        <v>1121</v>
      </c>
      <c r="C5565" t="s">
        <v>1122</v>
      </c>
      <c r="D5565" t="s">
        <v>867</v>
      </c>
      <c r="E5565" t="s">
        <v>868</v>
      </c>
      <c r="F5565" t="str">
        <f t="shared" si="520"/>
        <v>1505</v>
      </c>
      <c r="G5565" t="s">
        <v>215</v>
      </c>
      <c r="H5565" t="s">
        <v>216</v>
      </c>
      <c r="I5565" s="91"/>
      <c r="J5565" s="91"/>
      <c r="K5565" s="91"/>
      <c r="L5565" s="91">
        <v>233.94</v>
      </c>
      <c r="M5565" s="91"/>
      <c r="N5565" s="91"/>
      <c r="O5565" s="91"/>
      <c r="P5565" s="91"/>
      <c r="Q5565" s="91"/>
      <c r="R5565" s="91"/>
      <c r="S5565" s="91"/>
      <c r="T5565" s="91"/>
      <c r="U5565" s="91">
        <f t="shared" si="521"/>
        <v>233.94</v>
      </c>
      <c r="V5565" s="82" t="str">
        <f t="shared" si="519"/>
        <v>745001505921</v>
      </c>
      <c r="W5565" s="83">
        <f>VLOOKUP(V5565,Factors!$E$6:$H$5950,4,FALSE)</f>
        <v>0.1124</v>
      </c>
      <c r="X5565" t="str">
        <f>VLOOKUP(V5565,Factors!$E$6:$F$5950,2,FALSE)</f>
        <v>3-factor</v>
      </c>
      <c r="Y5565" s="92">
        <f t="shared" si="522"/>
        <v>26.294855999999999</v>
      </c>
      <c r="Z5565" s="92">
        <f t="shared" si="523"/>
        <v>207.64514399999999</v>
      </c>
      <c r="AA5565" s="92">
        <f t="shared" si="524"/>
        <v>233.94</v>
      </c>
    </row>
    <row r="5566" spans="1:27" x14ac:dyDescent="0.25">
      <c r="A5566" t="s">
        <v>866</v>
      </c>
      <c r="B5566" t="s">
        <v>1121</v>
      </c>
      <c r="C5566" t="s">
        <v>1122</v>
      </c>
      <c r="D5566" t="s">
        <v>867</v>
      </c>
      <c r="E5566" t="s">
        <v>868</v>
      </c>
      <c r="F5566" t="str">
        <f t="shared" si="520"/>
        <v>1505</v>
      </c>
      <c r="G5566" t="s">
        <v>130</v>
      </c>
      <c r="H5566" t="s">
        <v>131</v>
      </c>
      <c r="I5566" s="91">
        <v>3.74</v>
      </c>
      <c r="J5566" s="91">
        <v>23.75</v>
      </c>
      <c r="K5566" s="91"/>
      <c r="L5566" s="91"/>
      <c r="M5566" s="91"/>
      <c r="N5566" s="91"/>
      <c r="O5566" s="91">
        <v>39</v>
      </c>
      <c r="P5566" s="91"/>
      <c r="Q5566" s="91"/>
      <c r="R5566" s="91"/>
      <c r="S5566" s="91">
        <v>17.399999999999999</v>
      </c>
      <c r="T5566" s="91">
        <v>7.5</v>
      </c>
      <c r="U5566" s="91">
        <f t="shared" si="521"/>
        <v>91.390000000000015</v>
      </c>
      <c r="V5566" s="82" t="str">
        <f t="shared" si="519"/>
        <v>745001505921</v>
      </c>
      <c r="W5566" s="83">
        <f>VLOOKUP(V5566,Factors!$E$6:$H$5950,4,FALSE)</f>
        <v>0.1124</v>
      </c>
      <c r="X5566" t="str">
        <f>VLOOKUP(V5566,Factors!$E$6:$F$5950,2,FALSE)</f>
        <v>3-factor</v>
      </c>
      <c r="Y5566" s="92">
        <f t="shared" si="522"/>
        <v>10.272236000000001</v>
      </c>
      <c r="Z5566" s="92">
        <f t="shared" si="523"/>
        <v>81.117764000000008</v>
      </c>
      <c r="AA5566" s="92">
        <f t="shared" si="524"/>
        <v>91.390000000000015</v>
      </c>
    </row>
    <row r="5567" spans="1:27" x14ac:dyDescent="0.25">
      <c r="A5567" t="s">
        <v>866</v>
      </c>
      <c r="B5567" t="s">
        <v>1121</v>
      </c>
      <c r="C5567" t="s">
        <v>1122</v>
      </c>
      <c r="D5567" t="s">
        <v>867</v>
      </c>
      <c r="E5567" t="s">
        <v>868</v>
      </c>
      <c r="F5567" t="str">
        <f t="shared" si="520"/>
        <v>1505</v>
      </c>
      <c r="G5567" t="s">
        <v>136</v>
      </c>
      <c r="H5567" t="s">
        <v>137</v>
      </c>
      <c r="I5567" s="91">
        <v>20</v>
      </c>
      <c r="J5567" s="91"/>
      <c r="K5567" s="91">
        <v>63</v>
      </c>
      <c r="L5567" s="91">
        <v>42</v>
      </c>
      <c r="M5567" s="91"/>
      <c r="N5567" s="91">
        <v>290</v>
      </c>
      <c r="O5567" s="91"/>
      <c r="P5567" s="91"/>
      <c r="Q5567" s="91"/>
      <c r="R5567" s="91"/>
      <c r="S5567" s="91"/>
      <c r="T5567" s="91">
        <v>96</v>
      </c>
      <c r="U5567" s="91">
        <f t="shared" si="521"/>
        <v>511</v>
      </c>
      <c r="V5567" s="82" t="str">
        <f t="shared" si="519"/>
        <v>745001505921</v>
      </c>
      <c r="W5567" s="83">
        <f>VLOOKUP(V5567,Factors!$E$6:$H$5950,4,FALSE)</f>
        <v>0.1124</v>
      </c>
      <c r="X5567" t="str">
        <f>VLOOKUP(V5567,Factors!$E$6:$F$5950,2,FALSE)</f>
        <v>3-factor</v>
      </c>
      <c r="Y5567" s="92">
        <f t="shared" si="522"/>
        <v>57.436399999999999</v>
      </c>
      <c r="Z5567" s="92">
        <f t="shared" si="523"/>
        <v>453.56360000000001</v>
      </c>
      <c r="AA5567" s="92">
        <f t="shared" si="524"/>
        <v>511</v>
      </c>
    </row>
    <row r="5568" spans="1:27" x14ac:dyDescent="0.25">
      <c r="A5568" t="s">
        <v>866</v>
      </c>
      <c r="B5568" t="s">
        <v>1121</v>
      </c>
      <c r="C5568" t="s">
        <v>1122</v>
      </c>
      <c r="D5568" t="s">
        <v>867</v>
      </c>
      <c r="E5568" t="s">
        <v>868</v>
      </c>
      <c r="F5568" t="str">
        <f t="shared" si="520"/>
        <v>1505</v>
      </c>
      <c r="G5568" t="s">
        <v>199</v>
      </c>
      <c r="H5568" t="s">
        <v>200</v>
      </c>
      <c r="I5568" s="91">
        <v>9.65</v>
      </c>
      <c r="J5568" s="91">
        <v>11.4</v>
      </c>
      <c r="K5568" s="91">
        <v>15</v>
      </c>
      <c r="L5568" s="91">
        <v>21.81</v>
      </c>
      <c r="M5568" s="91">
        <v>15</v>
      </c>
      <c r="N5568" s="91">
        <v>63</v>
      </c>
      <c r="O5568" s="91">
        <v>26</v>
      </c>
      <c r="P5568" s="91">
        <v>18</v>
      </c>
      <c r="Q5568" s="91">
        <v>29.92</v>
      </c>
      <c r="R5568" s="91"/>
      <c r="S5568" s="91">
        <v>19</v>
      </c>
      <c r="T5568" s="91"/>
      <c r="U5568" s="91">
        <f t="shared" si="521"/>
        <v>228.78000000000003</v>
      </c>
      <c r="V5568" s="82" t="str">
        <f t="shared" si="519"/>
        <v>745001505921</v>
      </c>
      <c r="W5568" s="83">
        <f>VLOOKUP(V5568,Factors!$E$6:$H$5950,4,FALSE)</f>
        <v>0.1124</v>
      </c>
      <c r="X5568" t="str">
        <f>VLOOKUP(V5568,Factors!$E$6:$F$5950,2,FALSE)</f>
        <v>3-factor</v>
      </c>
      <c r="Y5568" s="92">
        <f t="shared" si="522"/>
        <v>25.714872000000003</v>
      </c>
      <c r="Z5568" s="92">
        <f t="shared" si="523"/>
        <v>203.06512800000002</v>
      </c>
      <c r="AA5568" s="92">
        <f t="shared" si="524"/>
        <v>228.78000000000003</v>
      </c>
    </row>
    <row r="5569" spans="1:27" x14ac:dyDescent="0.25">
      <c r="A5569" t="s">
        <v>866</v>
      </c>
      <c r="B5569" t="s">
        <v>1121</v>
      </c>
      <c r="C5569" t="s">
        <v>1122</v>
      </c>
      <c r="D5569" t="s">
        <v>867</v>
      </c>
      <c r="E5569" t="s">
        <v>868</v>
      </c>
      <c r="F5569" t="str">
        <f t="shared" si="520"/>
        <v>1505</v>
      </c>
      <c r="G5569" t="s">
        <v>342</v>
      </c>
      <c r="H5569" t="s">
        <v>343</v>
      </c>
      <c r="I5569" s="91"/>
      <c r="J5569" s="91"/>
      <c r="K5569" s="91">
        <v>11</v>
      </c>
      <c r="L5569" s="91">
        <v>4.95</v>
      </c>
      <c r="M5569" s="91"/>
      <c r="N5569" s="91"/>
      <c r="O5569" s="91"/>
      <c r="P5569" s="91"/>
      <c r="Q5569" s="91"/>
      <c r="R5569" s="91"/>
      <c r="S5569" s="91"/>
      <c r="T5569" s="91">
        <v>39.950000000000003</v>
      </c>
      <c r="U5569" s="91">
        <f t="shared" si="521"/>
        <v>55.900000000000006</v>
      </c>
      <c r="V5569" s="82" t="str">
        <f t="shared" si="519"/>
        <v>745001505921</v>
      </c>
      <c r="W5569" s="83">
        <f>VLOOKUP(V5569,Factors!$E$6:$H$5950,4,FALSE)</f>
        <v>0.1124</v>
      </c>
      <c r="X5569" t="str">
        <f>VLOOKUP(V5569,Factors!$E$6:$F$5950,2,FALSE)</f>
        <v>3-factor</v>
      </c>
      <c r="Y5569" s="92">
        <f t="shared" si="522"/>
        <v>6.2831600000000005</v>
      </c>
      <c r="Z5569" s="92">
        <f t="shared" si="523"/>
        <v>49.616840000000003</v>
      </c>
      <c r="AA5569" s="92">
        <f t="shared" si="524"/>
        <v>55.900000000000006</v>
      </c>
    </row>
    <row r="5570" spans="1:27" x14ac:dyDescent="0.25">
      <c r="A5570" t="s">
        <v>866</v>
      </c>
      <c r="B5570" t="s">
        <v>1121</v>
      </c>
      <c r="C5570" t="s">
        <v>1122</v>
      </c>
      <c r="D5570" t="s">
        <v>867</v>
      </c>
      <c r="E5570" t="s">
        <v>868</v>
      </c>
      <c r="F5570" t="str">
        <f t="shared" si="520"/>
        <v>1505</v>
      </c>
      <c r="G5570" t="s">
        <v>144</v>
      </c>
      <c r="H5570" t="s">
        <v>145</v>
      </c>
      <c r="I5570" s="91">
        <v>96.85</v>
      </c>
      <c r="J5570" s="91">
        <v>206.92</v>
      </c>
      <c r="K5570" s="91">
        <v>397</v>
      </c>
      <c r="L5570" s="91">
        <v>269.8</v>
      </c>
      <c r="M5570" s="91">
        <v>112.51</v>
      </c>
      <c r="N5570" s="91">
        <v>931.19</v>
      </c>
      <c r="O5570" s="91">
        <v>291.89999999999998</v>
      </c>
      <c r="P5570" s="91">
        <v>621.80999999999995</v>
      </c>
      <c r="Q5570" s="91">
        <v>381</v>
      </c>
      <c r="R5570" s="91">
        <v>2500.6999999999998</v>
      </c>
      <c r="S5570" s="91">
        <v>1116.5999999999999</v>
      </c>
      <c r="T5570" s="91">
        <v>500.51</v>
      </c>
      <c r="U5570" s="91">
        <f t="shared" si="521"/>
        <v>7426.7900000000009</v>
      </c>
      <c r="V5570" s="82" t="str">
        <f t="shared" si="519"/>
        <v>745001505921</v>
      </c>
      <c r="W5570" s="83">
        <f>VLOOKUP(V5570,Factors!$E$6:$H$5950,4,FALSE)</f>
        <v>0.1124</v>
      </c>
      <c r="X5570" t="str">
        <f>VLOOKUP(V5570,Factors!$E$6:$F$5950,2,FALSE)</f>
        <v>3-factor</v>
      </c>
      <c r="Y5570" s="92">
        <f t="shared" si="522"/>
        <v>834.77119600000015</v>
      </c>
      <c r="Z5570" s="92">
        <f t="shared" si="523"/>
        <v>6592.0188040000012</v>
      </c>
      <c r="AA5570" s="92">
        <f t="shared" si="524"/>
        <v>7426.7900000000009</v>
      </c>
    </row>
    <row r="5571" spans="1:27" x14ac:dyDescent="0.25">
      <c r="A5571" t="s">
        <v>866</v>
      </c>
      <c r="B5571" t="s">
        <v>1121</v>
      </c>
      <c r="C5571" t="s">
        <v>1122</v>
      </c>
      <c r="D5571" t="s">
        <v>867</v>
      </c>
      <c r="E5571" t="s">
        <v>868</v>
      </c>
      <c r="F5571" t="str">
        <f t="shared" si="520"/>
        <v>1505</v>
      </c>
      <c r="G5571" t="s">
        <v>217</v>
      </c>
      <c r="H5571" t="s">
        <v>218</v>
      </c>
      <c r="I5571" s="91"/>
      <c r="J5571" s="91">
        <v>570</v>
      </c>
      <c r="K5571" s="91"/>
      <c r="L5571" s="91"/>
      <c r="M5571" s="91"/>
      <c r="N5571" s="91">
        <v>50</v>
      </c>
      <c r="O5571" s="91"/>
      <c r="P5571" s="91"/>
      <c r="Q5571" s="91"/>
      <c r="R5571" s="91"/>
      <c r="S5571" s="91"/>
      <c r="T5571" s="91"/>
      <c r="U5571" s="91">
        <f t="shared" si="521"/>
        <v>620</v>
      </c>
      <c r="V5571" s="82" t="str">
        <f t="shared" si="519"/>
        <v>745001505921</v>
      </c>
      <c r="W5571" s="83">
        <f>VLOOKUP(V5571,Factors!$E$6:$H$5950,4,FALSE)</f>
        <v>0.1124</v>
      </c>
      <c r="X5571" t="str">
        <f>VLOOKUP(V5571,Factors!$E$6:$F$5950,2,FALSE)</f>
        <v>3-factor</v>
      </c>
      <c r="Y5571" s="92">
        <f t="shared" si="522"/>
        <v>69.688000000000002</v>
      </c>
      <c r="Z5571" s="92">
        <f t="shared" si="523"/>
        <v>550.31200000000001</v>
      </c>
      <c r="AA5571" s="92">
        <f t="shared" si="524"/>
        <v>620</v>
      </c>
    </row>
    <row r="5572" spans="1:27" x14ac:dyDescent="0.25">
      <c r="A5572" t="s">
        <v>866</v>
      </c>
      <c r="B5572" t="s">
        <v>1121</v>
      </c>
      <c r="C5572" t="s">
        <v>1122</v>
      </c>
      <c r="D5572" t="s">
        <v>867</v>
      </c>
      <c r="E5572" t="s">
        <v>868</v>
      </c>
      <c r="F5572" t="str">
        <f t="shared" si="520"/>
        <v>1505</v>
      </c>
      <c r="G5572" t="s">
        <v>146</v>
      </c>
      <c r="H5572" t="s">
        <v>147</v>
      </c>
      <c r="I5572" s="91"/>
      <c r="J5572" s="91">
        <v>365.3</v>
      </c>
      <c r="K5572" s="91">
        <v>1763.3</v>
      </c>
      <c r="L5572" s="91">
        <v>162.5</v>
      </c>
      <c r="M5572" s="91">
        <v>2503.0500000000002</v>
      </c>
      <c r="N5572" s="91">
        <v>4139.29</v>
      </c>
      <c r="O5572" s="91"/>
      <c r="P5572" s="91"/>
      <c r="Q5572" s="91"/>
      <c r="R5572" s="91"/>
      <c r="S5572" s="91">
        <v>336.26</v>
      </c>
      <c r="T5572" s="91"/>
      <c r="U5572" s="91">
        <f t="shared" si="521"/>
        <v>9269.6999999999989</v>
      </c>
      <c r="V5572" s="82" t="str">
        <f t="shared" ref="V5572:V5635" si="525">CONCATENATE(B5572,RIGHT(D5572,4),A5572)</f>
        <v>745001505921</v>
      </c>
      <c r="W5572" s="83">
        <f>VLOOKUP(V5572,Factors!$E$6:$H$5950,4,FALSE)</f>
        <v>0.1124</v>
      </c>
      <c r="X5572" t="str">
        <f>VLOOKUP(V5572,Factors!$E$6:$F$5950,2,FALSE)</f>
        <v>3-factor</v>
      </c>
      <c r="Y5572" s="92">
        <f t="shared" si="522"/>
        <v>1041.91428</v>
      </c>
      <c r="Z5572" s="92">
        <f t="shared" si="523"/>
        <v>8227.7857199999999</v>
      </c>
      <c r="AA5572" s="92">
        <f t="shared" si="524"/>
        <v>9269.7000000000007</v>
      </c>
    </row>
    <row r="5573" spans="1:27" x14ac:dyDescent="0.25">
      <c r="A5573" t="s">
        <v>866</v>
      </c>
      <c r="B5573" t="s">
        <v>1121</v>
      </c>
      <c r="C5573" t="s">
        <v>1122</v>
      </c>
      <c r="D5573" t="s">
        <v>867</v>
      </c>
      <c r="E5573" t="s">
        <v>868</v>
      </c>
      <c r="F5573" t="str">
        <f t="shared" ref="F5573:F5636" si="526">RIGHT(D5573,4)</f>
        <v>1505</v>
      </c>
      <c r="G5573" t="s">
        <v>148</v>
      </c>
      <c r="H5573" t="s">
        <v>149</v>
      </c>
      <c r="I5573" s="91"/>
      <c r="J5573" s="91">
        <v>636.55999999999995</v>
      </c>
      <c r="K5573" s="91">
        <v>675.26</v>
      </c>
      <c r="L5573" s="91">
        <v>100.18</v>
      </c>
      <c r="M5573" s="91"/>
      <c r="N5573" s="91">
        <v>1220.5</v>
      </c>
      <c r="O5573" s="91"/>
      <c r="P5573" s="91"/>
      <c r="Q5573" s="91">
        <v>2820.52</v>
      </c>
      <c r="R5573" s="91">
        <v>1412.44</v>
      </c>
      <c r="S5573" s="91"/>
      <c r="T5573" s="91">
        <v>1451.2</v>
      </c>
      <c r="U5573" s="91">
        <f t="shared" ref="U5573:U5636" si="527">SUM(I5573:T5573)</f>
        <v>8316.6600000000017</v>
      </c>
      <c r="V5573" s="82" t="str">
        <f t="shared" si="525"/>
        <v>745001505921</v>
      </c>
      <c r="W5573" s="83">
        <f>VLOOKUP(V5573,Factors!$E$6:$H$5950,4,FALSE)</f>
        <v>0.1124</v>
      </c>
      <c r="X5573" t="str">
        <f>VLOOKUP(V5573,Factors!$E$6:$F$5950,2,FALSE)</f>
        <v>3-factor</v>
      </c>
      <c r="Y5573" s="92">
        <f t="shared" si="522"/>
        <v>934.79258400000015</v>
      </c>
      <c r="Z5573" s="92">
        <f t="shared" si="523"/>
        <v>7381.8674160000019</v>
      </c>
      <c r="AA5573" s="92">
        <f t="shared" si="524"/>
        <v>8316.6600000000017</v>
      </c>
    </row>
    <row r="5574" spans="1:27" x14ac:dyDescent="0.25">
      <c r="A5574" t="s">
        <v>866</v>
      </c>
      <c r="B5574" t="s">
        <v>1121</v>
      </c>
      <c r="C5574" t="s">
        <v>1122</v>
      </c>
      <c r="D5574" t="s">
        <v>867</v>
      </c>
      <c r="E5574" t="s">
        <v>868</v>
      </c>
      <c r="F5574" t="str">
        <f t="shared" si="526"/>
        <v>1505</v>
      </c>
      <c r="G5574" t="s">
        <v>150</v>
      </c>
      <c r="H5574" t="s">
        <v>151</v>
      </c>
      <c r="I5574" s="91">
        <v>423.8</v>
      </c>
      <c r="J5574" s="91">
        <v>525</v>
      </c>
      <c r="K5574" s="91"/>
      <c r="L5574" s="91"/>
      <c r="M5574" s="91"/>
      <c r="N5574" s="91"/>
      <c r="O5574" s="91"/>
      <c r="P5574" s="91"/>
      <c r="Q5574" s="91"/>
      <c r="R5574" s="91"/>
      <c r="S5574" s="91"/>
      <c r="T5574" s="91">
        <v>99.95</v>
      </c>
      <c r="U5574" s="91">
        <f t="shared" si="527"/>
        <v>1048.75</v>
      </c>
      <c r="V5574" s="82" t="str">
        <f t="shared" si="525"/>
        <v>745001505921</v>
      </c>
      <c r="W5574" s="83">
        <f>VLOOKUP(V5574,Factors!$E$6:$H$5950,4,FALSE)</f>
        <v>0.1124</v>
      </c>
      <c r="X5574" t="str">
        <f>VLOOKUP(V5574,Factors!$E$6:$F$5950,2,FALSE)</f>
        <v>3-factor</v>
      </c>
      <c r="Y5574" s="92">
        <f t="shared" si="522"/>
        <v>117.87949999999999</v>
      </c>
      <c r="Z5574" s="92">
        <f t="shared" si="523"/>
        <v>930.87049999999999</v>
      </c>
      <c r="AA5574" s="92">
        <f t="shared" si="524"/>
        <v>1048.75</v>
      </c>
    </row>
    <row r="5575" spans="1:27" x14ac:dyDescent="0.25">
      <c r="A5575" t="s">
        <v>866</v>
      </c>
      <c r="B5575" t="s">
        <v>1121</v>
      </c>
      <c r="C5575" t="s">
        <v>1122</v>
      </c>
      <c r="D5575" t="s">
        <v>867</v>
      </c>
      <c r="E5575" t="s">
        <v>868</v>
      </c>
      <c r="F5575" t="str">
        <f t="shared" si="526"/>
        <v>1505</v>
      </c>
      <c r="G5575" t="s">
        <v>152</v>
      </c>
      <c r="H5575" t="s">
        <v>153</v>
      </c>
      <c r="I5575" s="91"/>
      <c r="J5575" s="91"/>
      <c r="K5575" s="91"/>
      <c r="L5575" s="91"/>
      <c r="M5575" s="91"/>
      <c r="N5575" s="91"/>
      <c r="O5575" s="91"/>
      <c r="P5575" s="91"/>
      <c r="Q5575" s="91"/>
      <c r="R5575" s="91"/>
      <c r="S5575" s="91"/>
      <c r="T5575" s="91">
        <v>3488.4</v>
      </c>
      <c r="U5575" s="91">
        <f t="shared" si="527"/>
        <v>3488.4</v>
      </c>
      <c r="V5575" s="82" t="str">
        <f t="shared" si="525"/>
        <v>745001505921</v>
      </c>
      <c r="W5575" s="83">
        <f>VLOOKUP(V5575,Factors!$E$6:$H$5950,4,FALSE)</f>
        <v>0.1124</v>
      </c>
      <c r="X5575" t="str">
        <f>VLOOKUP(V5575,Factors!$E$6:$F$5950,2,FALSE)</f>
        <v>3-factor</v>
      </c>
      <c r="Y5575" s="92">
        <f t="shared" si="522"/>
        <v>392.09616</v>
      </c>
      <c r="Z5575" s="92">
        <f t="shared" si="523"/>
        <v>3096.30384</v>
      </c>
      <c r="AA5575" s="92">
        <f t="shared" si="524"/>
        <v>3488.4</v>
      </c>
    </row>
    <row r="5576" spans="1:27" x14ac:dyDescent="0.25">
      <c r="A5576" t="s">
        <v>866</v>
      </c>
      <c r="B5576" t="s">
        <v>1121</v>
      </c>
      <c r="C5576" t="s">
        <v>1122</v>
      </c>
      <c r="D5576" t="s">
        <v>869</v>
      </c>
      <c r="E5576" t="s">
        <v>870</v>
      </c>
      <c r="F5576" t="str">
        <f t="shared" si="526"/>
        <v>2966</v>
      </c>
      <c r="G5576" t="s">
        <v>357</v>
      </c>
      <c r="H5576" t="s">
        <v>358</v>
      </c>
      <c r="I5576" s="91"/>
      <c r="J5576" s="91"/>
      <c r="K5576" s="91"/>
      <c r="L5576" s="91"/>
      <c r="M5576" s="91">
        <v>2500</v>
      </c>
      <c r="N5576" s="91"/>
      <c r="O5576" s="91"/>
      <c r="P5576" s="91"/>
      <c r="Q5576" s="91"/>
      <c r="R5576" s="91"/>
      <c r="S5576" s="91"/>
      <c r="T5576" s="91"/>
      <c r="U5576" s="91">
        <f t="shared" si="527"/>
        <v>2500</v>
      </c>
      <c r="V5576" s="82" t="str">
        <f t="shared" si="525"/>
        <v>745002966921</v>
      </c>
      <c r="W5576" s="83">
        <f>VLOOKUP(V5576,Factors!$E$6:$H$5950,4,FALSE)</f>
        <v>0.1124</v>
      </c>
      <c r="X5576" t="str">
        <f>VLOOKUP(V5576,Factors!$E$6:$F$5950,2,FALSE)</f>
        <v>3-factor</v>
      </c>
      <c r="Y5576" s="92">
        <f t="shared" si="522"/>
        <v>281</v>
      </c>
      <c r="Z5576" s="92">
        <f t="shared" si="523"/>
        <v>2219</v>
      </c>
      <c r="AA5576" s="92">
        <f t="shared" si="524"/>
        <v>2500</v>
      </c>
    </row>
    <row r="5577" spans="1:27" x14ac:dyDescent="0.25">
      <c r="A5577" t="s">
        <v>866</v>
      </c>
      <c r="B5577" t="s">
        <v>1121</v>
      </c>
      <c r="C5577" t="s">
        <v>1122</v>
      </c>
      <c r="D5577" t="s">
        <v>869</v>
      </c>
      <c r="E5577" t="s">
        <v>870</v>
      </c>
      <c r="F5577" t="str">
        <f t="shared" si="526"/>
        <v>2966</v>
      </c>
      <c r="G5577" t="s">
        <v>144</v>
      </c>
      <c r="H5577" t="s">
        <v>145</v>
      </c>
      <c r="I5577" s="91"/>
      <c r="J5577" s="91">
        <v>450</v>
      </c>
      <c r="K5577" s="91">
        <v>-280.54000000000002</v>
      </c>
      <c r="L5577" s="91"/>
      <c r="M5577" s="91"/>
      <c r="N5577" s="91"/>
      <c r="O5577" s="91">
        <v>15</v>
      </c>
      <c r="P5577" s="91"/>
      <c r="Q5577" s="91"/>
      <c r="R5577" s="91"/>
      <c r="S5577" s="91"/>
      <c r="T5577" s="91"/>
      <c r="U5577" s="91">
        <f t="shared" si="527"/>
        <v>184.45999999999998</v>
      </c>
      <c r="V5577" s="82" t="str">
        <f t="shared" si="525"/>
        <v>745002966921</v>
      </c>
      <c r="W5577" s="83">
        <f>VLOOKUP(V5577,Factors!$E$6:$H$5950,4,FALSE)</f>
        <v>0.1124</v>
      </c>
      <c r="X5577" t="str">
        <f>VLOOKUP(V5577,Factors!$E$6:$F$5950,2,FALSE)</f>
        <v>3-factor</v>
      </c>
      <c r="Y5577" s="92">
        <f t="shared" si="522"/>
        <v>20.733303999999997</v>
      </c>
      <c r="Z5577" s="92">
        <f t="shared" si="523"/>
        <v>163.72669599999998</v>
      </c>
      <c r="AA5577" s="92">
        <f t="shared" si="524"/>
        <v>184.45999999999998</v>
      </c>
    </row>
    <row r="5578" spans="1:27" x14ac:dyDescent="0.25">
      <c r="A5578" t="s">
        <v>866</v>
      </c>
      <c r="B5578" t="s">
        <v>1121</v>
      </c>
      <c r="C5578" t="s">
        <v>1122</v>
      </c>
      <c r="D5578" t="s">
        <v>869</v>
      </c>
      <c r="E5578" t="s">
        <v>870</v>
      </c>
      <c r="F5578" t="str">
        <f t="shared" si="526"/>
        <v>2966</v>
      </c>
      <c r="G5578" t="s">
        <v>150</v>
      </c>
      <c r="H5578" t="s">
        <v>151</v>
      </c>
      <c r="I5578" s="91"/>
      <c r="J5578" s="91"/>
      <c r="K5578" s="91"/>
      <c r="L5578" s="91"/>
      <c r="M5578" s="91"/>
      <c r="N5578" s="91"/>
      <c r="O5578" s="91"/>
      <c r="P5578" s="91"/>
      <c r="Q5578" s="91"/>
      <c r="R5578" s="91">
        <v>164.02</v>
      </c>
      <c r="S5578" s="91"/>
      <c r="T5578" s="91"/>
      <c r="U5578" s="91">
        <f t="shared" si="527"/>
        <v>164.02</v>
      </c>
      <c r="V5578" s="82" t="str">
        <f t="shared" si="525"/>
        <v>745002966921</v>
      </c>
      <c r="W5578" s="83">
        <f>VLOOKUP(V5578,Factors!$E$6:$H$5950,4,FALSE)</f>
        <v>0.1124</v>
      </c>
      <c r="X5578" t="str">
        <f>VLOOKUP(V5578,Factors!$E$6:$F$5950,2,FALSE)</f>
        <v>3-factor</v>
      </c>
      <c r="Y5578" s="92">
        <f t="shared" si="522"/>
        <v>18.435848</v>
      </c>
      <c r="Z5578" s="92">
        <f t="shared" si="523"/>
        <v>145.58415200000002</v>
      </c>
      <c r="AA5578" s="92">
        <f t="shared" si="524"/>
        <v>164.02</v>
      </c>
    </row>
    <row r="5579" spans="1:27" x14ac:dyDescent="0.25">
      <c r="A5579" t="s">
        <v>866</v>
      </c>
      <c r="B5579" t="s">
        <v>1121</v>
      </c>
      <c r="C5579" t="s">
        <v>1122</v>
      </c>
      <c r="D5579" t="s">
        <v>869</v>
      </c>
      <c r="E5579" t="s">
        <v>870</v>
      </c>
      <c r="F5579" t="str">
        <f t="shared" si="526"/>
        <v>2966</v>
      </c>
      <c r="G5579" t="s">
        <v>152</v>
      </c>
      <c r="H5579" t="s">
        <v>153</v>
      </c>
      <c r="I5579" s="91"/>
      <c r="J5579" s="91"/>
      <c r="K5579" s="91"/>
      <c r="L5579" s="91"/>
      <c r="M5579" s="91"/>
      <c r="N5579" s="91"/>
      <c r="O5579" s="91"/>
      <c r="P5579" s="91"/>
      <c r="Q5579" s="91"/>
      <c r="R5579" s="91"/>
      <c r="S5579" s="91"/>
      <c r="T5579" s="91">
        <v>1211.55</v>
      </c>
      <c r="U5579" s="91">
        <f t="shared" si="527"/>
        <v>1211.55</v>
      </c>
      <c r="V5579" s="82" t="str">
        <f t="shared" si="525"/>
        <v>745002966921</v>
      </c>
      <c r="W5579" s="83">
        <f>VLOOKUP(V5579,Factors!$E$6:$H$5950,4,FALSE)</f>
        <v>0.1124</v>
      </c>
      <c r="X5579" t="str">
        <f>VLOOKUP(V5579,Factors!$E$6:$F$5950,2,FALSE)</f>
        <v>3-factor</v>
      </c>
      <c r="Y5579" s="92">
        <f t="shared" si="522"/>
        <v>136.17821999999998</v>
      </c>
      <c r="Z5579" s="92">
        <f t="shared" si="523"/>
        <v>1075.3717799999999</v>
      </c>
      <c r="AA5579" s="92">
        <f t="shared" si="524"/>
        <v>1211.55</v>
      </c>
    </row>
    <row r="5580" spans="1:27" x14ac:dyDescent="0.25">
      <c r="A5580" t="s">
        <v>866</v>
      </c>
      <c r="B5580" t="s">
        <v>1123</v>
      </c>
      <c r="C5580" t="s">
        <v>1124</v>
      </c>
      <c r="D5580" t="s">
        <v>867</v>
      </c>
      <c r="E5580" t="s">
        <v>868</v>
      </c>
      <c r="F5580" t="str">
        <f t="shared" si="526"/>
        <v>1505</v>
      </c>
      <c r="G5580" t="s">
        <v>44</v>
      </c>
      <c r="H5580" t="s">
        <v>45</v>
      </c>
      <c r="I5580" s="91">
        <v>385.88</v>
      </c>
      <c r="J5580" s="91"/>
      <c r="K5580" s="91"/>
      <c r="L5580" s="91"/>
      <c r="M5580" s="91"/>
      <c r="N5580" s="91"/>
      <c r="O5580" s="91"/>
      <c r="P5580" s="91"/>
      <c r="Q5580" s="91"/>
      <c r="R5580" s="91"/>
      <c r="S5580" s="91"/>
      <c r="T5580" s="91"/>
      <c r="U5580" s="91">
        <f t="shared" si="527"/>
        <v>385.88</v>
      </c>
      <c r="V5580" s="82" t="str">
        <f t="shared" si="525"/>
        <v>747001505921</v>
      </c>
      <c r="W5580" s="83">
        <f>VLOOKUP(V5580,Factors!$E$6:$H$5950,4,FALSE)</f>
        <v>0.1124</v>
      </c>
      <c r="X5580" t="str">
        <f>VLOOKUP(V5580,Factors!$E$6:$F$5950,2,FALSE)</f>
        <v>3-factor</v>
      </c>
      <c r="Y5580" s="92">
        <f t="shared" si="522"/>
        <v>43.372911999999999</v>
      </c>
      <c r="Z5580" s="92">
        <f t="shared" si="523"/>
        <v>342.50708800000001</v>
      </c>
      <c r="AA5580" s="92">
        <f t="shared" si="524"/>
        <v>385.88</v>
      </c>
    </row>
    <row r="5581" spans="1:27" x14ac:dyDescent="0.25">
      <c r="A5581" t="s">
        <v>866</v>
      </c>
      <c r="B5581" t="s">
        <v>1123</v>
      </c>
      <c r="C5581" t="s">
        <v>1124</v>
      </c>
      <c r="D5581" t="s">
        <v>867</v>
      </c>
      <c r="E5581" t="s">
        <v>868</v>
      </c>
      <c r="F5581" t="str">
        <f t="shared" si="526"/>
        <v>1505</v>
      </c>
      <c r="G5581" t="s">
        <v>199</v>
      </c>
      <c r="H5581" t="s">
        <v>200</v>
      </c>
      <c r="I5581" s="91">
        <v>59</v>
      </c>
      <c r="J5581" s="91"/>
      <c r="K5581" s="91"/>
      <c r="L5581" s="91"/>
      <c r="M5581" s="91"/>
      <c r="N5581" s="91"/>
      <c r="O5581" s="91"/>
      <c r="P5581" s="91"/>
      <c r="Q5581" s="91"/>
      <c r="R5581" s="91"/>
      <c r="S5581" s="91"/>
      <c r="T5581" s="91"/>
      <c r="U5581" s="91">
        <f t="shared" si="527"/>
        <v>59</v>
      </c>
      <c r="V5581" s="82" t="str">
        <f t="shared" si="525"/>
        <v>747001505921</v>
      </c>
      <c r="W5581" s="83">
        <f>VLOOKUP(V5581,Factors!$E$6:$H$5950,4,FALSE)</f>
        <v>0.1124</v>
      </c>
      <c r="X5581" t="str">
        <f>VLOOKUP(V5581,Factors!$E$6:$F$5950,2,FALSE)</f>
        <v>3-factor</v>
      </c>
      <c r="Y5581" s="92">
        <f t="shared" si="522"/>
        <v>6.6315999999999997</v>
      </c>
      <c r="Z5581" s="92">
        <f t="shared" si="523"/>
        <v>52.368400000000001</v>
      </c>
      <c r="AA5581" s="92">
        <f t="shared" si="524"/>
        <v>59</v>
      </c>
    </row>
    <row r="5582" spans="1:27" x14ac:dyDescent="0.25">
      <c r="A5582" t="s">
        <v>866</v>
      </c>
      <c r="B5582" t="s">
        <v>1123</v>
      </c>
      <c r="C5582" t="s">
        <v>1124</v>
      </c>
      <c r="D5582" t="s">
        <v>867</v>
      </c>
      <c r="E5582" t="s">
        <v>868</v>
      </c>
      <c r="F5582" t="str">
        <f t="shared" si="526"/>
        <v>1505</v>
      </c>
      <c r="G5582" t="s">
        <v>144</v>
      </c>
      <c r="H5582" t="s">
        <v>145</v>
      </c>
      <c r="I5582" s="91">
        <v>59.6</v>
      </c>
      <c r="J5582" s="91">
        <v>87.6</v>
      </c>
      <c r="K5582" s="91"/>
      <c r="L5582" s="91"/>
      <c r="M5582" s="91"/>
      <c r="N5582" s="91"/>
      <c r="O5582" s="91"/>
      <c r="P5582" s="91"/>
      <c r="Q5582" s="91"/>
      <c r="R5582" s="91"/>
      <c r="S5582" s="91"/>
      <c r="T5582" s="91"/>
      <c r="U5582" s="91">
        <f t="shared" si="527"/>
        <v>147.19999999999999</v>
      </c>
      <c r="V5582" s="82" t="str">
        <f t="shared" si="525"/>
        <v>747001505921</v>
      </c>
      <c r="W5582" s="83">
        <f>VLOOKUP(V5582,Factors!$E$6:$H$5950,4,FALSE)</f>
        <v>0.1124</v>
      </c>
      <c r="X5582" t="str">
        <f>VLOOKUP(V5582,Factors!$E$6:$F$5950,2,FALSE)</f>
        <v>3-factor</v>
      </c>
      <c r="Y5582" s="92">
        <f t="shared" si="522"/>
        <v>16.545279999999998</v>
      </c>
      <c r="Z5582" s="92">
        <f t="shared" si="523"/>
        <v>130.65472</v>
      </c>
      <c r="AA5582" s="92">
        <f t="shared" si="524"/>
        <v>147.19999999999999</v>
      </c>
    </row>
    <row r="5583" spans="1:27" x14ac:dyDescent="0.25">
      <c r="A5583" t="s">
        <v>866</v>
      </c>
      <c r="B5583" t="s">
        <v>1123</v>
      </c>
      <c r="C5583" t="s">
        <v>1124</v>
      </c>
      <c r="D5583" t="s">
        <v>867</v>
      </c>
      <c r="E5583" t="s">
        <v>868</v>
      </c>
      <c r="F5583" t="str">
        <f t="shared" si="526"/>
        <v>1505</v>
      </c>
      <c r="G5583" t="s">
        <v>150</v>
      </c>
      <c r="H5583" t="s">
        <v>151</v>
      </c>
      <c r="I5583" s="91">
        <v>2010</v>
      </c>
      <c r="J5583" s="91"/>
      <c r="K5583" s="91"/>
      <c r="L5583" s="91"/>
      <c r="M5583" s="91"/>
      <c r="N5583" s="91"/>
      <c r="O5583" s="91"/>
      <c r="P5583" s="91"/>
      <c r="Q5583" s="91"/>
      <c r="R5583" s="91"/>
      <c r="S5583" s="91"/>
      <c r="T5583" s="91"/>
      <c r="U5583" s="91">
        <f t="shared" si="527"/>
        <v>2010</v>
      </c>
      <c r="V5583" s="82" t="str">
        <f t="shared" si="525"/>
        <v>747001505921</v>
      </c>
      <c r="W5583" s="83">
        <f>VLOOKUP(V5583,Factors!$E$6:$H$5950,4,FALSE)</f>
        <v>0.1124</v>
      </c>
      <c r="X5583" t="str">
        <f>VLOOKUP(V5583,Factors!$E$6:$F$5950,2,FALSE)</f>
        <v>3-factor</v>
      </c>
      <c r="Y5583" s="92">
        <f t="shared" si="522"/>
        <v>225.92400000000001</v>
      </c>
      <c r="Z5583" s="92">
        <f t="shared" si="523"/>
        <v>1784.076</v>
      </c>
      <c r="AA5583" s="92">
        <f t="shared" si="524"/>
        <v>2010</v>
      </c>
    </row>
    <row r="5584" spans="1:27" x14ac:dyDescent="0.25">
      <c r="A5584" t="s">
        <v>866</v>
      </c>
      <c r="B5584" t="s">
        <v>1123</v>
      </c>
      <c r="C5584" t="s">
        <v>1124</v>
      </c>
      <c r="D5584" t="s">
        <v>867</v>
      </c>
      <c r="E5584" t="s">
        <v>868</v>
      </c>
      <c r="F5584" t="str">
        <f t="shared" si="526"/>
        <v>1505</v>
      </c>
      <c r="G5584" t="s">
        <v>152</v>
      </c>
      <c r="H5584" t="s">
        <v>153</v>
      </c>
      <c r="I5584" s="91">
        <v>581.47</v>
      </c>
      <c r="J5584" s="91">
        <v>293.89</v>
      </c>
      <c r="K5584" s="91"/>
      <c r="L5584" s="91"/>
      <c r="M5584" s="91"/>
      <c r="N5584" s="91"/>
      <c r="O5584" s="91"/>
      <c r="P5584" s="91"/>
      <c r="Q5584" s="91"/>
      <c r="R5584" s="91"/>
      <c r="S5584" s="91"/>
      <c r="T5584" s="91"/>
      <c r="U5584" s="91">
        <f t="shared" si="527"/>
        <v>875.36</v>
      </c>
      <c r="V5584" s="82" t="str">
        <f t="shared" si="525"/>
        <v>747001505921</v>
      </c>
      <c r="W5584" s="83">
        <f>VLOOKUP(V5584,Factors!$E$6:$H$5950,4,FALSE)</f>
        <v>0.1124</v>
      </c>
      <c r="X5584" t="str">
        <f>VLOOKUP(V5584,Factors!$E$6:$F$5950,2,FALSE)</f>
        <v>3-factor</v>
      </c>
      <c r="Y5584" s="92">
        <f t="shared" si="522"/>
        <v>98.390463999999994</v>
      </c>
      <c r="Z5584" s="92">
        <f t="shared" si="523"/>
        <v>776.96953600000006</v>
      </c>
      <c r="AA5584" s="92">
        <f t="shared" si="524"/>
        <v>875.36</v>
      </c>
    </row>
    <row r="5585" spans="1:27" x14ac:dyDescent="0.25">
      <c r="A5585" t="s">
        <v>866</v>
      </c>
      <c r="B5585" t="s">
        <v>1123</v>
      </c>
      <c r="C5585" t="s">
        <v>1124</v>
      </c>
      <c r="D5585" t="s">
        <v>869</v>
      </c>
      <c r="E5585" t="s">
        <v>870</v>
      </c>
      <c r="F5585" t="str">
        <f t="shared" si="526"/>
        <v>2966</v>
      </c>
      <c r="G5585" t="s">
        <v>144</v>
      </c>
      <c r="H5585" t="s">
        <v>145</v>
      </c>
      <c r="I5585" s="91"/>
      <c r="J5585" s="91">
        <v>23</v>
      </c>
      <c r="K5585" s="91"/>
      <c r="L5585" s="91"/>
      <c r="M5585" s="91"/>
      <c r="N5585" s="91"/>
      <c r="O5585" s="91"/>
      <c r="P5585" s="91"/>
      <c r="Q5585" s="91"/>
      <c r="R5585" s="91"/>
      <c r="S5585" s="91"/>
      <c r="T5585" s="91"/>
      <c r="U5585" s="91">
        <f t="shared" si="527"/>
        <v>23</v>
      </c>
      <c r="V5585" s="82" t="str">
        <f t="shared" si="525"/>
        <v>747002966921</v>
      </c>
      <c r="W5585" s="83">
        <f>VLOOKUP(V5585,Factors!$E$6:$H$5950,4,FALSE)</f>
        <v>0.1124</v>
      </c>
      <c r="X5585" t="str">
        <f>VLOOKUP(V5585,Factors!$E$6:$F$5950,2,FALSE)</f>
        <v>3-factor</v>
      </c>
      <c r="Y5585" s="92">
        <f t="shared" si="522"/>
        <v>2.5851999999999999</v>
      </c>
      <c r="Z5585" s="92">
        <f t="shared" si="523"/>
        <v>20.4148</v>
      </c>
      <c r="AA5585" s="92">
        <f t="shared" si="524"/>
        <v>23</v>
      </c>
    </row>
    <row r="5586" spans="1:27" x14ac:dyDescent="0.25">
      <c r="A5586" t="s">
        <v>866</v>
      </c>
      <c r="B5586" t="s">
        <v>1123</v>
      </c>
      <c r="C5586" t="s">
        <v>1124</v>
      </c>
      <c r="D5586" t="s">
        <v>869</v>
      </c>
      <c r="E5586" t="s">
        <v>870</v>
      </c>
      <c r="F5586" t="str">
        <f t="shared" si="526"/>
        <v>2966</v>
      </c>
      <c r="G5586" t="s">
        <v>152</v>
      </c>
      <c r="H5586" t="s">
        <v>153</v>
      </c>
      <c r="I5586" s="91">
        <v>328.64</v>
      </c>
      <c r="J5586" s="91"/>
      <c r="K5586" s="91"/>
      <c r="L5586" s="91"/>
      <c r="M5586" s="91"/>
      <c r="N5586" s="91"/>
      <c r="O5586" s="91"/>
      <c r="P5586" s="91"/>
      <c r="Q5586" s="91"/>
      <c r="R5586" s="91"/>
      <c r="S5586" s="91"/>
      <c r="T5586" s="91"/>
      <c r="U5586" s="91">
        <f t="shared" si="527"/>
        <v>328.64</v>
      </c>
      <c r="V5586" s="82" t="str">
        <f t="shared" si="525"/>
        <v>747002966921</v>
      </c>
      <c r="W5586" s="83">
        <f>VLOOKUP(V5586,Factors!$E$6:$H$5950,4,FALSE)</f>
        <v>0.1124</v>
      </c>
      <c r="X5586" t="str">
        <f>VLOOKUP(V5586,Factors!$E$6:$F$5950,2,FALSE)</f>
        <v>3-factor</v>
      </c>
      <c r="Y5586" s="92">
        <f t="shared" ref="Y5586:Y5649" si="528">U5586*W5586</f>
        <v>36.939135999999998</v>
      </c>
      <c r="Z5586" s="92">
        <f t="shared" ref="Z5586:Z5649" si="529">U5586-Y5586</f>
        <v>291.70086399999997</v>
      </c>
      <c r="AA5586" s="92">
        <f t="shared" ref="AA5586:AA5649" si="530">Y5586+Z5586</f>
        <v>328.64</v>
      </c>
    </row>
    <row r="5587" spans="1:27" x14ac:dyDescent="0.25">
      <c r="A5587" t="s">
        <v>866</v>
      </c>
      <c r="B5587" t="s">
        <v>1123</v>
      </c>
      <c r="C5587" t="s">
        <v>1124</v>
      </c>
      <c r="D5587" t="s">
        <v>873</v>
      </c>
      <c r="E5587" t="s">
        <v>874</v>
      </c>
      <c r="F5587" t="str">
        <f t="shared" si="526"/>
        <v>5015</v>
      </c>
      <c r="G5587" t="s">
        <v>152</v>
      </c>
      <c r="H5587" t="s">
        <v>153</v>
      </c>
      <c r="I5587" s="91">
        <v>88.6</v>
      </c>
      <c r="J5587" s="91"/>
      <c r="K5587" s="91"/>
      <c r="L5587" s="91"/>
      <c r="M5587" s="91"/>
      <c r="N5587" s="91"/>
      <c r="O5587" s="91"/>
      <c r="P5587" s="91"/>
      <c r="Q5587" s="91"/>
      <c r="R5587" s="91"/>
      <c r="S5587" s="91"/>
      <c r="T5587" s="91"/>
      <c r="U5587" s="91">
        <f t="shared" si="527"/>
        <v>88.6</v>
      </c>
      <c r="V5587" s="82" t="str">
        <f t="shared" si="525"/>
        <v>747005015921</v>
      </c>
      <c r="W5587" s="83">
        <f>VLOOKUP(V5587,Factors!$E$6:$H$5950,4,FALSE)</f>
        <v>0.1124</v>
      </c>
      <c r="X5587" t="str">
        <f>VLOOKUP(V5587,Factors!$E$6:$F$5950,2,FALSE)</f>
        <v>3-FACTOR</v>
      </c>
      <c r="Y5587" s="92">
        <f t="shared" si="528"/>
        <v>9.958639999999999</v>
      </c>
      <c r="Z5587" s="92">
        <f t="shared" si="529"/>
        <v>78.641359999999992</v>
      </c>
      <c r="AA5587" s="92">
        <f t="shared" si="530"/>
        <v>88.6</v>
      </c>
    </row>
    <row r="5588" spans="1:27" x14ac:dyDescent="0.25">
      <c r="A5588" t="s">
        <v>866</v>
      </c>
      <c r="B5588" t="s">
        <v>1125</v>
      </c>
      <c r="C5588" t="s">
        <v>1126</v>
      </c>
      <c r="D5588" t="s">
        <v>867</v>
      </c>
      <c r="E5588" t="s">
        <v>868</v>
      </c>
      <c r="F5588" t="str">
        <f t="shared" si="526"/>
        <v>1505</v>
      </c>
      <c r="G5588" t="s">
        <v>144</v>
      </c>
      <c r="H5588" t="s">
        <v>145</v>
      </c>
      <c r="I5588" s="91"/>
      <c r="J5588" s="91"/>
      <c r="K5588" s="91"/>
      <c r="L5588" s="91"/>
      <c r="M5588" s="91"/>
      <c r="N5588" s="91"/>
      <c r="O5588" s="91"/>
      <c r="P5588" s="91"/>
      <c r="Q5588" s="91"/>
      <c r="R5588" s="91">
        <v>30</v>
      </c>
      <c r="S5588" s="91"/>
      <c r="T5588" s="91"/>
      <c r="U5588" s="91">
        <f t="shared" si="527"/>
        <v>30</v>
      </c>
      <c r="V5588" s="82" t="str">
        <f t="shared" si="525"/>
        <v>748001505921</v>
      </c>
      <c r="W5588" s="83">
        <f>VLOOKUP(V5588,Factors!$E$6:$H$5950,4,FALSE)</f>
        <v>0.1124</v>
      </c>
      <c r="X5588" t="str">
        <f>VLOOKUP(V5588,Factors!$E$6:$F$5950,2,FALSE)</f>
        <v>3-factor</v>
      </c>
      <c r="Y5588" s="92">
        <f t="shared" si="528"/>
        <v>3.3719999999999999</v>
      </c>
      <c r="Z5588" s="92">
        <f t="shared" si="529"/>
        <v>26.628</v>
      </c>
      <c r="AA5588" s="92">
        <f t="shared" si="530"/>
        <v>30</v>
      </c>
    </row>
    <row r="5589" spans="1:27" x14ac:dyDescent="0.25">
      <c r="A5589" t="s">
        <v>866</v>
      </c>
      <c r="B5589" t="s">
        <v>1125</v>
      </c>
      <c r="C5589" t="s">
        <v>1126</v>
      </c>
      <c r="D5589" t="s">
        <v>867</v>
      </c>
      <c r="E5589" t="s">
        <v>868</v>
      </c>
      <c r="F5589" t="str">
        <f t="shared" si="526"/>
        <v>1505</v>
      </c>
      <c r="G5589" t="s">
        <v>148</v>
      </c>
      <c r="H5589" t="s">
        <v>149</v>
      </c>
      <c r="I5589" s="91"/>
      <c r="J5589" s="91"/>
      <c r="K5589" s="91"/>
      <c r="L5589" s="91"/>
      <c r="M5589" s="91"/>
      <c r="N5589" s="91"/>
      <c r="O5589" s="91"/>
      <c r="P5589" s="91"/>
      <c r="Q5589" s="91">
        <v>642.85</v>
      </c>
      <c r="R5589" s="91">
        <v>5.01</v>
      </c>
      <c r="S5589" s="91"/>
      <c r="T5589" s="91"/>
      <c r="U5589" s="91">
        <f t="shared" si="527"/>
        <v>647.86</v>
      </c>
      <c r="V5589" s="82" t="str">
        <f t="shared" si="525"/>
        <v>748001505921</v>
      </c>
      <c r="W5589" s="83">
        <f>VLOOKUP(V5589,Factors!$E$6:$H$5950,4,FALSE)</f>
        <v>0.1124</v>
      </c>
      <c r="X5589" t="str">
        <f>VLOOKUP(V5589,Factors!$E$6:$F$5950,2,FALSE)</f>
        <v>3-factor</v>
      </c>
      <c r="Y5589" s="92">
        <f t="shared" si="528"/>
        <v>72.819463999999996</v>
      </c>
      <c r="Z5589" s="92">
        <f t="shared" si="529"/>
        <v>575.04053599999997</v>
      </c>
      <c r="AA5589" s="92">
        <f t="shared" si="530"/>
        <v>647.86</v>
      </c>
    </row>
    <row r="5590" spans="1:27" x14ac:dyDescent="0.25">
      <c r="A5590" t="s">
        <v>866</v>
      </c>
      <c r="B5590" t="s">
        <v>1125</v>
      </c>
      <c r="C5590" t="s">
        <v>1126</v>
      </c>
      <c r="D5590" t="s">
        <v>869</v>
      </c>
      <c r="E5590" t="s">
        <v>870</v>
      </c>
      <c r="F5590" t="str">
        <f t="shared" si="526"/>
        <v>2966</v>
      </c>
      <c r="G5590" t="s">
        <v>150</v>
      </c>
      <c r="H5590" t="s">
        <v>151</v>
      </c>
      <c r="I5590" s="91"/>
      <c r="J5590" s="91"/>
      <c r="K5590" s="91"/>
      <c r="L5590" s="91"/>
      <c r="M5590" s="91"/>
      <c r="N5590" s="91"/>
      <c r="O5590" s="91"/>
      <c r="P5590" s="91"/>
      <c r="Q5590" s="91"/>
      <c r="R5590" s="91">
        <v>164.02</v>
      </c>
      <c r="S5590" s="91"/>
      <c r="T5590" s="91"/>
      <c r="U5590" s="91">
        <f t="shared" si="527"/>
        <v>164.02</v>
      </c>
      <c r="V5590" s="82" t="str">
        <f t="shared" si="525"/>
        <v>748002966921</v>
      </c>
      <c r="W5590" s="83">
        <f>VLOOKUP(V5590,Factors!$E$6:$H$5950,4,FALSE)</f>
        <v>0.1124</v>
      </c>
      <c r="X5590" t="str">
        <f>VLOOKUP(V5590,Factors!$E$6:$F$5950,2,FALSE)</f>
        <v>3-factor</v>
      </c>
      <c r="Y5590" s="92">
        <f t="shared" si="528"/>
        <v>18.435848</v>
      </c>
      <c r="Z5590" s="92">
        <f t="shared" si="529"/>
        <v>145.58415200000002</v>
      </c>
      <c r="AA5590" s="92">
        <f t="shared" si="530"/>
        <v>164.02</v>
      </c>
    </row>
    <row r="5591" spans="1:27" x14ac:dyDescent="0.25">
      <c r="A5591" t="s">
        <v>866</v>
      </c>
      <c r="B5591" t="s">
        <v>1127</v>
      </c>
      <c r="C5591" t="s">
        <v>7381</v>
      </c>
      <c r="D5591" t="s">
        <v>867</v>
      </c>
      <c r="E5591" t="s">
        <v>868</v>
      </c>
      <c r="F5591" t="str">
        <f t="shared" si="526"/>
        <v>1505</v>
      </c>
      <c r="G5591" t="s">
        <v>120</v>
      </c>
      <c r="H5591" t="s">
        <v>121</v>
      </c>
      <c r="I5591" s="91"/>
      <c r="J5591" s="91"/>
      <c r="K5591" s="91"/>
      <c r="L5591" s="91"/>
      <c r="M5591" s="91"/>
      <c r="N5591" s="91"/>
      <c r="O5591" s="91"/>
      <c r="P5591" s="91"/>
      <c r="Q5591" s="91"/>
      <c r="R5591" s="91"/>
      <c r="S5591" s="91">
        <v>190.46</v>
      </c>
      <c r="T5591" s="91"/>
      <c r="U5591" s="91">
        <f t="shared" si="527"/>
        <v>190.46</v>
      </c>
      <c r="V5591" s="82" t="str">
        <f t="shared" si="525"/>
        <v>749001505921</v>
      </c>
      <c r="W5591" s="83">
        <f>VLOOKUP(V5591,Factors!$E$6:$H$5950,4,FALSE)</f>
        <v>0.1124</v>
      </c>
      <c r="X5591" t="str">
        <f>VLOOKUP(V5591,Factors!$E$6:$F$5950,2,FALSE)</f>
        <v>3-factor</v>
      </c>
      <c r="Y5591" s="92">
        <f t="shared" si="528"/>
        <v>21.407704000000003</v>
      </c>
      <c r="Z5591" s="92">
        <f t="shared" si="529"/>
        <v>169.05229600000001</v>
      </c>
      <c r="AA5591" s="92">
        <f t="shared" si="530"/>
        <v>190.46</v>
      </c>
    </row>
    <row r="5592" spans="1:27" x14ac:dyDescent="0.25">
      <c r="A5592" t="s">
        <v>866</v>
      </c>
      <c r="B5592" t="s">
        <v>1127</v>
      </c>
      <c r="C5592" t="s">
        <v>7381</v>
      </c>
      <c r="D5592" t="s">
        <v>867</v>
      </c>
      <c r="E5592" t="s">
        <v>868</v>
      </c>
      <c r="F5592" t="str">
        <f t="shared" si="526"/>
        <v>1505</v>
      </c>
      <c r="G5592" t="s">
        <v>44</v>
      </c>
      <c r="H5592" t="s">
        <v>45</v>
      </c>
      <c r="I5592" s="91"/>
      <c r="J5592" s="91"/>
      <c r="K5592" s="91">
        <v>116.2</v>
      </c>
      <c r="L5592" s="91">
        <v>101.68</v>
      </c>
      <c r="M5592" s="91">
        <v>116.2</v>
      </c>
      <c r="N5592" s="91"/>
      <c r="O5592" s="91"/>
      <c r="P5592" s="91"/>
      <c r="Q5592" s="91">
        <v>72.63</v>
      </c>
      <c r="R5592" s="91"/>
      <c r="S5592" s="91">
        <v>135</v>
      </c>
      <c r="T5592" s="91">
        <v>135</v>
      </c>
      <c r="U5592" s="91">
        <f t="shared" si="527"/>
        <v>676.71</v>
      </c>
      <c r="V5592" s="82" t="str">
        <f t="shared" si="525"/>
        <v>749001505921</v>
      </c>
      <c r="W5592" s="83">
        <f>VLOOKUP(V5592,Factors!$E$6:$H$5950,4,FALSE)</f>
        <v>0.1124</v>
      </c>
      <c r="X5592" t="str">
        <f>VLOOKUP(V5592,Factors!$E$6:$F$5950,2,FALSE)</f>
        <v>3-factor</v>
      </c>
      <c r="Y5592" s="92">
        <f t="shared" si="528"/>
        <v>76.062204000000008</v>
      </c>
      <c r="Z5592" s="92">
        <f t="shared" si="529"/>
        <v>600.64779599999997</v>
      </c>
      <c r="AA5592" s="92">
        <f t="shared" si="530"/>
        <v>676.71</v>
      </c>
    </row>
    <row r="5593" spans="1:27" x14ac:dyDescent="0.25">
      <c r="A5593" t="s">
        <v>866</v>
      </c>
      <c r="B5593" t="s">
        <v>1127</v>
      </c>
      <c r="C5593" t="s">
        <v>7381</v>
      </c>
      <c r="D5593" t="s">
        <v>867</v>
      </c>
      <c r="E5593" t="s">
        <v>868</v>
      </c>
      <c r="F5593" t="str">
        <f t="shared" si="526"/>
        <v>1505</v>
      </c>
      <c r="G5593" t="s">
        <v>98</v>
      </c>
      <c r="H5593" t="s">
        <v>99</v>
      </c>
      <c r="I5593" s="91"/>
      <c r="J5593" s="91"/>
      <c r="K5593" s="91">
        <v>140.94</v>
      </c>
      <c r="L5593" s="91"/>
      <c r="M5593" s="91"/>
      <c r="N5593" s="91">
        <v>137.88</v>
      </c>
      <c r="O5593" s="91"/>
      <c r="P5593" s="91"/>
      <c r="Q5593" s="91"/>
      <c r="R5593" s="91">
        <v>26.99</v>
      </c>
      <c r="S5593" s="91"/>
      <c r="T5593" s="91"/>
      <c r="U5593" s="91">
        <f t="shared" si="527"/>
        <v>305.81</v>
      </c>
      <c r="V5593" s="82" t="str">
        <f t="shared" si="525"/>
        <v>749001505921</v>
      </c>
      <c r="W5593" s="83">
        <f>VLOOKUP(V5593,Factors!$E$6:$H$5950,4,FALSE)</f>
        <v>0.1124</v>
      </c>
      <c r="X5593" t="str">
        <f>VLOOKUP(V5593,Factors!$E$6:$F$5950,2,FALSE)</f>
        <v>3-factor</v>
      </c>
      <c r="Y5593" s="92">
        <f t="shared" si="528"/>
        <v>34.373044</v>
      </c>
      <c r="Z5593" s="92">
        <f t="shared" si="529"/>
        <v>271.43695600000001</v>
      </c>
      <c r="AA5593" s="92">
        <f t="shared" si="530"/>
        <v>305.81</v>
      </c>
    </row>
    <row r="5594" spans="1:27" x14ac:dyDescent="0.25">
      <c r="A5594" t="s">
        <v>866</v>
      </c>
      <c r="B5594" t="s">
        <v>1127</v>
      </c>
      <c r="C5594" t="s">
        <v>7381</v>
      </c>
      <c r="D5594" t="s">
        <v>867</v>
      </c>
      <c r="E5594" t="s">
        <v>868</v>
      </c>
      <c r="F5594" t="str">
        <f t="shared" si="526"/>
        <v>1505</v>
      </c>
      <c r="G5594" t="s">
        <v>215</v>
      </c>
      <c r="H5594" t="s">
        <v>216</v>
      </c>
      <c r="I5594" s="91"/>
      <c r="J5594" s="91"/>
      <c r="K5594" s="91">
        <v>55.73</v>
      </c>
      <c r="L5594" s="91"/>
      <c r="M5594" s="91">
        <v>97.12</v>
      </c>
      <c r="N5594" s="91"/>
      <c r="O5594" s="91">
        <v>101.2</v>
      </c>
      <c r="P5594" s="91"/>
      <c r="Q5594" s="91"/>
      <c r="R5594" s="91"/>
      <c r="S5594" s="91"/>
      <c r="T5594" s="91"/>
      <c r="U5594" s="91">
        <f t="shared" si="527"/>
        <v>254.05</v>
      </c>
      <c r="V5594" s="82" t="str">
        <f t="shared" si="525"/>
        <v>749001505921</v>
      </c>
      <c r="W5594" s="83">
        <f>VLOOKUP(V5594,Factors!$E$6:$H$5950,4,FALSE)</f>
        <v>0.1124</v>
      </c>
      <c r="X5594" t="str">
        <f>VLOOKUP(V5594,Factors!$E$6:$F$5950,2,FALSE)</f>
        <v>3-factor</v>
      </c>
      <c r="Y5594" s="92">
        <f t="shared" si="528"/>
        <v>28.555220000000002</v>
      </c>
      <c r="Z5594" s="92">
        <f t="shared" si="529"/>
        <v>225.49478000000002</v>
      </c>
      <c r="AA5594" s="92">
        <f t="shared" si="530"/>
        <v>254.05</v>
      </c>
    </row>
    <row r="5595" spans="1:27" x14ac:dyDescent="0.25">
      <c r="A5595" t="s">
        <v>866</v>
      </c>
      <c r="B5595" t="s">
        <v>1127</v>
      </c>
      <c r="C5595" t="s">
        <v>7381</v>
      </c>
      <c r="D5595" t="s">
        <v>867</v>
      </c>
      <c r="E5595" t="s">
        <v>868</v>
      </c>
      <c r="F5595" t="str">
        <f t="shared" si="526"/>
        <v>1505</v>
      </c>
      <c r="G5595" t="s">
        <v>130</v>
      </c>
      <c r="H5595" t="s">
        <v>131</v>
      </c>
      <c r="I5595" s="91"/>
      <c r="J5595" s="91"/>
      <c r="K5595" s="91"/>
      <c r="L5595" s="91"/>
      <c r="M5595" s="91">
        <v>2.5</v>
      </c>
      <c r="N5595" s="91"/>
      <c r="O5595" s="91"/>
      <c r="P5595" s="91">
        <v>15.5</v>
      </c>
      <c r="Q5595" s="91"/>
      <c r="R5595" s="91"/>
      <c r="S5595" s="91"/>
      <c r="T5595" s="91"/>
      <c r="U5595" s="91">
        <f t="shared" si="527"/>
        <v>18</v>
      </c>
      <c r="V5595" s="82" t="str">
        <f t="shared" si="525"/>
        <v>749001505921</v>
      </c>
      <c r="W5595" s="83">
        <f>VLOOKUP(V5595,Factors!$E$6:$H$5950,4,FALSE)</f>
        <v>0.1124</v>
      </c>
      <c r="X5595" t="str">
        <f>VLOOKUP(V5595,Factors!$E$6:$F$5950,2,FALSE)</f>
        <v>3-factor</v>
      </c>
      <c r="Y5595" s="92">
        <f t="shared" si="528"/>
        <v>2.0232000000000001</v>
      </c>
      <c r="Z5595" s="92">
        <f t="shared" si="529"/>
        <v>15.976800000000001</v>
      </c>
      <c r="AA5595" s="92">
        <f t="shared" si="530"/>
        <v>18</v>
      </c>
    </row>
    <row r="5596" spans="1:27" x14ac:dyDescent="0.25">
      <c r="A5596" t="s">
        <v>866</v>
      </c>
      <c r="B5596" t="s">
        <v>1127</v>
      </c>
      <c r="C5596" t="s">
        <v>7381</v>
      </c>
      <c r="D5596" t="s">
        <v>867</v>
      </c>
      <c r="E5596" t="s">
        <v>868</v>
      </c>
      <c r="F5596" t="str">
        <f t="shared" si="526"/>
        <v>1505</v>
      </c>
      <c r="G5596" t="s">
        <v>136</v>
      </c>
      <c r="H5596" t="s">
        <v>137</v>
      </c>
      <c r="I5596" s="91"/>
      <c r="J5596" s="91">
        <v>9</v>
      </c>
      <c r="K5596" s="91">
        <v>27</v>
      </c>
      <c r="L5596" s="91"/>
      <c r="M5596" s="91"/>
      <c r="N5596" s="91"/>
      <c r="O5596" s="91"/>
      <c r="P5596" s="91"/>
      <c r="Q5596" s="91"/>
      <c r="R5596" s="91">
        <v>153</v>
      </c>
      <c r="S5596" s="91">
        <v>4.5</v>
      </c>
      <c r="T5596" s="91">
        <v>7.5</v>
      </c>
      <c r="U5596" s="91">
        <f t="shared" si="527"/>
        <v>201</v>
      </c>
      <c r="V5596" s="82" t="str">
        <f t="shared" si="525"/>
        <v>749001505921</v>
      </c>
      <c r="W5596" s="83">
        <f>VLOOKUP(V5596,Factors!$E$6:$H$5950,4,FALSE)</f>
        <v>0.1124</v>
      </c>
      <c r="X5596" t="str">
        <f>VLOOKUP(V5596,Factors!$E$6:$F$5950,2,FALSE)</f>
        <v>3-factor</v>
      </c>
      <c r="Y5596" s="92">
        <f t="shared" si="528"/>
        <v>22.592400000000001</v>
      </c>
      <c r="Z5596" s="92">
        <f t="shared" si="529"/>
        <v>178.4076</v>
      </c>
      <c r="AA5596" s="92">
        <f t="shared" si="530"/>
        <v>201</v>
      </c>
    </row>
    <row r="5597" spans="1:27" x14ac:dyDescent="0.25">
      <c r="A5597" t="s">
        <v>866</v>
      </c>
      <c r="B5597" t="s">
        <v>1127</v>
      </c>
      <c r="C5597" t="s">
        <v>7381</v>
      </c>
      <c r="D5597" t="s">
        <v>867</v>
      </c>
      <c r="E5597" t="s">
        <v>868</v>
      </c>
      <c r="F5597" t="str">
        <f t="shared" si="526"/>
        <v>1505</v>
      </c>
      <c r="G5597" t="s">
        <v>199</v>
      </c>
      <c r="H5597" t="s">
        <v>200</v>
      </c>
      <c r="I5597" s="91"/>
      <c r="J5597" s="91">
        <v>10.199999999999999</v>
      </c>
      <c r="K5597" s="91">
        <v>15</v>
      </c>
      <c r="L5597" s="91">
        <v>34.81</v>
      </c>
      <c r="M5597" s="91">
        <v>22</v>
      </c>
      <c r="N5597" s="91"/>
      <c r="O5597" s="91"/>
      <c r="P5597" s="91">
        <v>12</v>
      </c>
      <c r="Q5597" s="91">
        <v>29.92</v>
      </c>
      <c r="R5597" s="91">
        <v>18.5</v>
      </c>
      <c r="S5597" s="91">
        <v>38</v>
      </c>
      <c r="T5597" s="91">
        <v>19</v>
      </c>
      <c r="U5597" s="91">
        <f t="shared" si="527"/>
        <v>199.43</v>
      </c>
      <c r="V5597" s="82" t="str">
        <f t="shared" si="525"/>
        <v>749001505921</v>
      </c>
      <c r="W5597" s="83">
        <f>VLOOKUP(V5597,Factors!$E$6:$H$5950,4,FALSE)</f>
        <v>0.1124</v>
      </c>
      <c r="X5597" t="str">
        <f>VLOOKUP(V5597,Factors!$E$6:$F$5950,2,FALSE)</f>
        <v>3-factor</v>
      </c>
      <c r="Y5597" s="92">
        <f t="shared" si="528"/>
        <v>22.415932000000002</v>
      </c>
      <c r="Z5597" s="92">
        <f t="shared" si="529"/>
        <v>177.01406800000001</v>
      </c>
      <c r="AA5597" s="92">
        <f t="shared" si="530"/>
        <v>199.43</v>
      </c>
    </row>
    <row r="5598" spans="1:27" x14ac:dyDescent="0.25">
      <c r="A5598" t="s">
        <v>866</v>
      </c>
      <c r="B5598" t="s">
        <v>1127</v>
      </c>
      <c r="C5598" t="s">
        <v>7381</v>
      </c>
      <c r="D5598" t="s">
        <v>867</v>
      </c>
      <c r="E5598" t="s">
        <v>868</v>
      </c>
      <c r="F5598" t="str">
        <f t="shared" si="526"/>
        <v>1505</v>
      </c>
      <c r="G5598" t="s">
        <v>102</v>
      </c>
      <c r="H5598" t="s">
        <v>103</v>
      </c>
      <c r="I5598" s="91"/>
      <c r="J5598" s="91">
        <v>900</v>
      </c>
      <c r="K5598" s="91">
        <v>34768.9</v>
      </c>
      <c r="L5598" s="91">
        <v>3095.53</v>
      </c>
      <c r="M5598" s="91"/>
      <c r="N5598" s="91"/>
      <c r="O5598" s="91">
        <v>1875</v>
      </c>
      <c r="P5598" s="91"/>
      <c r="Q5598" s="91">
        <v>1875</v>
      </c>
      <c r="R5598" s="91"/>
      <c r="S5598" s="91"/>
      <c r="T5598" s="91"/>
      <c r="U5598" s="91">
        <f t="shared" si="527"/>
        <v>42514.43</v>
      </c>
      <c r="V5598" s="82" t="str">
        <f t="shared" si="525"/>
        <v>749001505921</v>
      </c>
      <c r="W5598" s="83">
        <f>VLOOKUP(V5598,Factors!$E$6:$H$5950,4,FALSE)</f>
        <v>0.1124</v>
      </c>
      <c r="X5598" t="str">
        <f>VLOOKUP(V5598,Factors!$E$6:$F$5950,2,FALSE)</f>
        <v>3-factor</v>
      </c>
      <c r="Y5598" s="92">
        <f t="shared" si="528"/>
        <v>4778.621932</v>
      </c>
      <c r="Z5598" s="92">
        <f t="shared" si="529"/>
        <v>37735.808067999998</v>
      </c>
      <c r="AA5598" s="92">
        <f t="shared" si="530"/>
        <v>42514.43</v>
      </c>
    </row>
    <row r="5599" spans="1:27" x14ac:dyDescent="0.25">
      <c r="A5599" t="s">
        <v>866</v>
      </c>
      <c r="B5599" t="s">
        <v>1127</v>
      </c>
      <c r="C5599" t="s">
        <v>7381</v>
      </c>
      <c r="D5599" t="s">
        <v>867</v>
      </c>
      <c r="E5599" t="s">
        <v>868</v>
      </c>
      <c r="F5599" t="str">
        <f t="shared" si="526"/>
        <v>1505</v>
      </c>
      <c r="G5599" t="s">
        <v>144</v>
      </c>
      <c r="H5599" t="s">
        <v>145</v>
      </c>
      <c r="I5599" s="91">
        <v>228.07</v>
      </c>
      <c r="J5599" s="91">
        <v>336.25</v>
      </c>
      <c r="K5599" s="91">
        <v>446.34</v>
      </c>
      <c r="L5599" s="91">
        <v>419.81</v>
      </c>
      <c r="M5599" s="91">
        <v>254.13</v>
      </c>
      <c r="N5599" s="91">
        <v>325.95</v>
      </c>
      <c r="O5599" s="91">
        <v>466.62</v>
      </c>
      <c r="P5599" s="91">
        <v>910.64</v>
      </c>
      <c r="Q5599" s="91">
        <v>737.05</v>
      </c>
      <c r="R5599" s="91">
        <v>617.61</v>
      </c>
      <c r="S5599" s="91">
        <v>318.33</v>
      </c>
      <c r="T5599" s="91">
        <v>1159.0999999999999</v>
      </c>
      <c r="U5599" s="91">
        <f t="shared" si="527"/>
        <v>6219.9</v>
      </c>
      <c r="V5599" s="82" t="str">
        <f t="shared" si="525"/>
        <v>749001505921</v>
      </c>
      <c r="W5599" s="83">
        <f>VLOOKUP(V5599,Factors!$E$6:$H$5950,4,FALSE)</f>
        <v>0.1124</v>
      </c>
      <c r="X5599" t="str">
        <f>VLOOKUP(V5599,Factors!$E$6:$F$5950,2,FALSE)</f>
        <v>3-factor</v>
      </c>
      <c r="Y5599" s="92">
        <f t="shared" si="528"/>
        <v>699.11676</v>
      </c>
      <c r="Z5599" s="92">
        <f t="shared" si="529"/>
        <v>5520.7832399999998</v>
      </c>
      <c r="AA5599" s="92">
        <f t="shared" si="530"/>
        <v>6219.9</v>
      </c>
    </row>
    <row r="5600" spans="1:27" x14ac:dyDescent="0.25">
      <c r="A5600" t="s">
        <v>866</v>
      </c>
      <c r="B5600" t="s">
        <v>1127</v>
      </c>
      <c r="C5600" t="s">
        <v>7381</v>
      </c>
      <c r="D5600" t="s">
        <v>867</v>
      </c>
      <c r="E5600" t="s">
        <v>868</v>
      </c>
      <c r="F5600" t="str">
        <f t="shared" si="526"/>
        <v>1505</v>
      </c>
      <c r="G5600" t="s">
        <v>217</v>
      </c>
      <c r="H5600" t="s">
        <v>218</v>
      </c>
      <c r="I5600" s="91"/>
      <c r="J5600" s="91"/>
      <c r="K5600" s="91"/>
      <c r="L5600" s="91"/>
      <c r="M5600" s="91"/>
      <c r="N5600" s="91"/>
      <c r="O5600" s="91"/>
      <c r="P5600" s="91"/>
      <c r="Q5600" s="91">
        <v>7.77</v>
      </c>
      <c r="R5600" s="91"/>
      <c r="S5600" s="91"/>
      <c r="T5600" s="91"/>
      <c r="U5600" s="91">
        <f t="shared" si="527"/>
        <v>7.77</v>
      </c>
      <c r="V5600" s="82" t="str">
        <f t="shared" si="525"/>
        <v>749001505921</v>
      </c>
      <c r="W5600" s="83">
        <f>VLOOKUP(V5600,Factors!$E$6:$H$5950,4,FALSE)</f>
        <v>0.1124</v>
      </c>
      <c r="X5600" t="str">
        <f>VLOOKUP(V5600,Factors!$E$6:$F$5950,2,FALSE)</f>
        <v>3-factor</v>
      </c>
      <c r="Y5600" s="92">
        <f t="shared" si="528"/>
        <v>0.8733479999999999</v>
      </c>
      <c r="Z5600" s="92">
        <f t="shared" si="529"/>
        <v>6.8966519999999996</v>
      </c>
      <c r="AA5600" s="92">
        <f t="shared" si="530"/>
        <v>7.77</v>
      </c>
    </row>
    <row r="5601" spans="1:27" x14ac:dyDescent="0.25">
      <c r="A5601" t="s">
        <v>866</v>
      </c>
      <c r="B5601" t="s">
        <v>1127</v>
      </c>
      <c r="C5601" t="s">
        <v>7381</v>
      </c>
      <c r="D5601" t="s">
        <v>867</v>
      </c>
      <c r="E5601" t="s">
        <v>868</v>
      </c>
      <c r="F5601" t="str">
        <f t="shared" si="526"/>
        <v>1505</v>
      </c>
      <c r="G5601" t="s">
        <v>146</v>
      </c>
      <c r="H5601" t="s">
        <v>147</v>
      </c>
      <c r="I5601" s="91">
        <v>1758.95</v>
      </c>
      <c r="J5601" s="91">
        <v>288.10000000000002</v>
      </c>
      <c r="K5601" s="91">
        <v>2567.34</v>
      </c>
      <c r="L5601" s="91"/>
      <c r="M5601" s="91">
        <v>1026.51</v>
      </c>
      <c r="N5601" s="91"/>
      <c r="O5601" s="91"/>
      <c r="P5601" s="91">
        <v>636.19000000000005</v>
      </c>
      <c r="Q5601" s="91">
        <v>406.23</v>
      </c>
      <c r="R5601" s="91">
        <v>3274.61</v>
      </c>
      <c r="S5601" s="91"/>
      <c r="T5601" s="91"/>
      <c r="U5601" s="91">
        <f t="shared" si="527"/>
        <v>9957.93</v>
      </c>
      <c r="V5601" s="82" t="str">
        <f t="shared" si="525"/>
        <v>749001505921</v>
      </c>
      <c r="W5601" s="83">
        <f>VLOOKUP(V5601,Factors!$E$6:$H$5950,4,FALSE)</f>
        <v>0.1124</v>
      </c>
      <c r="X5601" t="str">
        <f>VLOOKUP(V5601,Factors!$E$6:$F$5950,2,FALSE)</f>
        <v>3-factor</v>
      </c>
      <c r="Y5601" s="92">
        <f t="shared" si="528"/>
        <v>1119.271332</v>
      </c>
      <c r="Z5601" s="92">
        <f t="shared" si="529"/>
        <v>8838.658668</v>
      </c>
      <c r="AA5601" s="92">
        <f t="shared" si="530"/>
        <v>9957.93</v>
      </c>
    </row>
    <row r="5602" spans="1:27" x14ac:dyDescent="0.25">
      <c r="A5602" t="s">
        <v>866</v>
      </c>
      <c r="B5602" t="s">
        <v>1127</v>
      </c>
      <c r="C5602" t="s">
        <v>7381</v>
      </c>
      <c r="D5602" t="s">
        <v>867</v>
      </c>
      <c r="E5602" t="s">
        <v>868</v>
      </c>
      <c r="F5602" t="str">
        <f t="shared" si="526"/>
        <v>1505</v>
      </c>
      <c r="G5602" t="s">
        <v>148</v>
      </c>
      <c r="H5602" t="s">
        <v>149</v>
      </c>
      <c r="I5602" s="91">
        <v>586.32000000000005</v>
      </c>
      <c r="J5602" s="91"/>
      <c r="K5602" s="91"/>
      <c r="L5602" s="91"/>
      <c r="M5602" s="91"/>
      <c r="N5602" s="91"/>
      <c r="O5602" s="91"/>
      <c r="P5602" s="91"/>
      <c r="Q5602" s="91">
        <v>642.86</v>
      </c>
      <c r="R5602" s="91">
        <v>328.93</v>
      </c>
      <c r="S5602" s="91">
        <v>900.18</v>
      </c>
      <c r="T5602" s="91"/>
      <c r="U5602" s="91">
        <f t="shared" si="527"/>
        <v>2458.29</v>
      </c>
      <c r="V5602" s="82" t="str">
        <f t="shared" si="525"/>
        <v>749001505921</v>
      </c>
      <c r="W5602" s="83">
        <f>VLOOKUP(V5602,Factors!$E$6:$H$5950,4,FALSE)</f>
        <v>0.1124</v>
      </c>
      <c r="X5602" t="str">
        <f>VLOOKUP(V5602,Factors!$E$6:$F$5950,2,FALSE)</f>
        <v>3-factor</v>
      </c>
      <c r="Y5602" s="92">
        <f t="shared" si="528"/>
        <v>276.31179600000002</v>
      </c>
      <c r="Z5602" s="92">
        <f t="shared" si="529"/>
        <v>2181.978204</v>
      </c>
      <c r="AA5602" s="92">
        <f t="shared" si="530"/>
        <v>2458.29</v>
      </c>
    </row>
    <row r="5603" spans="1:27" x14ac:dyDescent="0.25">
      <c r="A5603" t="s">
        <v>866</v>
      </c>
      <c r="B5603" t="s">
        <v>1127</v>
      </c>
      <c r="C5603" t="s">
        <v>7381</v>
      </c>
      <c r="D5603" t="s">
        <v>867</v>
      </c>
      <c r="E5603" t="s">
        <v>868</v>
      </c>
      <c r="F5603" t="str">
        <f t="shared" si="526"/>
        <v>1505</v>
      </c>
      <c r="G5603" t="s">
        <v>150</v>
      </c>
      <c r="H5603" t="s">
        <v>151</v>
      </c>
      <c r="I5603" s="91">
        <v>152.25</v>
      </c>
      <c r="J5603" s="91"/>
      <c r="K5603" s="91"/>
      <c r="L5603" s="91">
        <v>861.95</v>
      </c>
      <c r="M5603" s="91"/>
      <c r="N5603" s="91">
        <v>53.99</v>
      </c>
      <c r="O5603" s="91"/>
      <c r="P5603" s="91">
        <v>91.99</v>
      </c>
      <c r="Q5603" s="91"/>
      <c r="R5603" s="91"/>
      <c r="S5603" s="91">
        <v>225</v>
      </c>
      <c r="T5603" s="91">
        <v>1399.93</v>
      </c>
      <c r="U5603" s="91">
        <f t="shared" si="527"/>
        <v>2785.11</v>
      </c>
      <c r="V5603" s="82" t="str">
        <f t="shared" si="525"/>
        <v>749001505921</v>
      </c>
      <c r="W5603" s="83">
        <f>VLOOKUP(V5603,Factors!$E$6:$H$5950,4,FALSE)</f>
        <v>0.1124</v>
      </c>
      <c r="X5603" t="str">
        <f>VLOOKUP(V5603,Factors!$E$6:$F$5950,2,FALSE)</f>
        <v>3-factor</v>
      </c>
      <c r="Y5603" s="92">
        <f t="shared" si="528"/>
        <v>313.04636400000004</v>
      </c>
      <c r="Z5603" s="92">
        <f t="shared" si="529"/>
        <v>2472.0636359999999</v>
      </c>
      <c r="AA5603" s="92">
        <f t="shared" si="530"/>
        <v>2785.1099999999997</v>
      </c>
    </row>
    <row r="5604" spans="1:27" x14ac:dyDescent="0.25">
      <c r="A5604" t="s">
        <v>866</v>
      </c>
      <c r="B5604" t="s">
        <v>1127</v>
      </c>
      <c r="C5604" t="s">
        <v>7381</v>
      </c>
      <c r="D5604" t="s">
        <v>867</v>
      </c>
      <c r="E5604" t="s">
        <v>868</v>
      </c>
      <c r="F5604" t="str">
        <f t="shared" si="526"/>
        <v>1505</v>
      </c>
      <c r="G5604" t="s">
        <v>152</v>
      </c>
      <c r="H5604" t="s">
        <v>153</v>
      </c>
      <c r="I5604" s="91"/>
      <c r="J5604" s="91">
        <v>92.36</v>
      </c>
      <c r="K5604" s="91"/>
      <c r="L5604" s="91">
        <v>46.79</v>
      </c>
      <c r="M5604" s="91"/>
      <c r="N5604" s="91"/>
      <c r="O5604" s="91"/>
      <c r="P5604" s="91">
        <v>46.46</v>
      </c>
      <c r="Q5604" s="91">
        <v>106.4</v>
      </c>
      <c r="R5604" s="91"/>
      <c r="S5604" s="91">
        <v>46.12</v>
      </c>
      <c r="T5604" s="91"/>
      <c r="U5604" s="91">
        <f t="shared" si="527"/>
        <v>338.13</v>
      </c>
      <c r="V5604" s="82" t="str">
        <f t="shared" si="525"/>
        <v>749001505921</v>
      </c>
      <c r="W5604" s="83">
        <f>VLOOKUP(V5604,Factors!$E$6:$H$5950,4,FALSE)</f>
        <v>0.1124</v>
      </c>
      <c r="X5604" t="str">
        <f>VLOOKUP(V5604,Factors!$E$6:$F$5950,2,FALSE)</f>
        <v>3-factor</v>
      </c>
      <c r="Y5604" s="92">
        <f t="shared" si="528"/>
        <v>38.005811999999999</v>
      </c>
      <c r="Z5604" s="92">
        <f t="shared" si="529"/>
        <v>300.124188</v>
      </c>
      <c r="AA5604" s="92">
        <f t="shared" si="530"/>
        <v>338.13</v>
      </c>
    </row>
    <row r="5605" spans="1:27" x14ac:dyDescent="0.25">
      <c r="A5605" t="s">
        <v>866</v>
      </c>
      <c r="B5605" t="s">
        <v>1127</v>
      </c>
      <c r="C5605" t="s">
        <v>7381</v>
      </c>
      <c r="D5605" t="s">
        <v>869</v>
      </c>
      <c r="E5605" t="s">
        <v>870</v>
      </c>
      <c r="F5605" t="str">
        <f t="shared" si="526"/>
        <v>2966</v>
      </c>
      <c r="G5605" t="s">
        <v>130</v>
      </c>
      <c r="H5605" t="s">
        <v>131</v>
      </c>
      <c r="I5605" s="91"/>
      <c r="J5605" s="91"/>
      <c r="K5605" s="91"/>
      <c r="L5605" s="91"/>
      <c r="M5605" s="91">
        <v>19.5</v>
      </c>
      <c r="N5605" s="91"/>
      <c r="O5605" s="91"/>
      <c r="P5605" s="91">
        <v>128</v>
      </c>
      <c r="Q5605" s="91"/>
      <c r="R5605" s="91"/>
      <c r="S5605" s="91"/>
      <c r="T5605" s="91"/>
      <c r="U5605" s="91">
        <f t="shared" si="527"/>
        <v>147.5</v>
      </c>
      <c r="V5605" s="82" t="str">
        <f t="shared" si="525"/>
        <v>749002966921</v>
      </c>
      <c r="W5605" s="83">
        <f>VLOOKUP(V5605,Factors!$E$6:$H$5950,4,FALSE)</f>
        <v>0.1124</v>
      </c>
      <c r="X5605" t="str">
        <f>VLOOKUP(V5605,Factors!$E$6:$F$5950,2,FALSE)</f>
        <v>3-factor</v>
      </c>
      <c r="Y5605" s="92">
        <f t="shared" si="528"/>
        <v>16.579000000000001</v>
      </c>
      <c r="Z5605" s="92">
        <f t="shared" si="529"/>
        <v>130.92099999999999</v>
      </c>
      <c r="AA5605" s="92">
        <f t="shared" si="530"/>
        <v>147.5</v>
      </c>
    </row>
    <row r="5606" spans="1:27" x14ac:dyDescent="0.25">
      <c r="A5606" t="s">
        <v>866</v>
      </c>
      <c r="B5606" t="s">
        <v>1127</v>
      </c>
      <c r="C5606" t="s">
        <v>7381</v>
      </c>
      <c r="D5606" t="s">
        <v>869</v>
      </c>
      <c r="E5606" t="s">
        <v>870</v>
      </c>
      <c r="F5606" t="str">
        <f t="shared" si="526"/>
        <v>2966</v>
      </c>
      <c r="G5606" t="s">
        <v>144</v>
      </c>
      <c r="H5606" t="s">
        <v>145</v>
      </c>
      <c r="I5606" s="91"/>
      <c r="J5606" s="91"/>
      <c r="K5606" s="91"/>
      <c r="L5606" s="91"/>
      <c r="M5606" s="91"/>
      <c r="N5606" s="91"/>
      <c r="O5606" s="91"/>
      <c r="P5606" s="91"/>
      <c r="Q5606" s="91">
        <v>56.5</v>
      </c>
      <c r="R5606" s="91"/>
      <c r="S5606" s="91"/>
      <c r="T5606" s="91"/>
      <c r="U5606" s="91">
        <f t="shared" si="527"/>
        <v>56.5</v>
      </c>
      <c r="V5606" s="82" t="str">
        <f t="shared" si="525"/>
        <v>749002966921</v>
      </c>
      <c r="W5606" s="83">
        <f>VLOOKUP(V5606,Factors!$E$6:$H$5950,4,FALSE)</f>
        <v>0.1124</v>
      </c>
      <c r="X5606" t="str">
        <f>VLOOKUP(V5606,Factors!$E$6:$F$5950,2,FALSE)</f>
        <v>3-factor</v>
      </c>
      <c r="Y5606" s="92">
        <f t="shared" si="528"/>
        <v>6.3506</v>
      </c>
      <c r="Z5606" s="92">
        <f t="shared" si="529"/>
        <v>50.1494</v>
      </c>
      <c r="AA5606" s="92">
        <f t="shared" si="530"/>
        <v>56.5</v>
      </c>
    </row>
    <row r="5607" spans="1:27" x14ac:dyDescent="0.25">
      <c r="A5607" t="s">
        <v>866</v>
      </c>
      <c r="B5607" t="s">
        <v>1127</v>
      </c>
      <c r="C5607" t="s">
        <v>7381</v>
      </c>
      <c r="D5607" t="s">
        <v>869</v>
      </c>
      <c r="E5607" t="s">
        <v>870</v>
      </c>
      <c r="F5607" t="str">
        <f t="shared" si="526"/>
        <v>2966</v>
      </c>
      <c r="G5607" t="s">
        <v>150</v>
      </c>
      <c r="H5607" t="s">
        <v>151</v>
      </c>
      <c r="I5607" s="91"/>
      <c r="J5607" s="91"/>
      <c r="K5607" s="91"/>
      <c r="L5607" s="91"/>
      <c r="M5607" s="91"/>
      <c r="N5607" s="91"/>
      <c r="O5607" s="91"/>
      <c r="P5607" s="91"/>
      <c r="Q5607" s="91"/>
      <c r="R5607" s="91">
        <v>164.02</v>
      </c>
      <c r="S5607" s="91"/>
      <c r="T5607" s="91"/>
      <c r="U5607" s="91">
        <f t="shared" si="527"/>
        <v>164.02</v>
      </c>
      <c r="V5607" s="82" t="str">
        <f t="shared" si="525"/>
        <v>749002966921</v>
      </c>
      <c r="W5607" s="83">
        <f>VLOOKUP(V5607,Factors!$E$6:$H$5950,4,FALSE)</f>
        <v>0.1124</v>
      </c>
      <c r="X5607" t="str">
        <f>VLOOKUP(V5607,Factors!$E$6:$F$5950,2,FALSE)</f>
        <v>3-factor</v>
      </c>
      <c r="Y5607" s="92">
        <f t="shared" si="528"/>
        <v>18.435848</v>
      </c>
      <c r="Z5607" s="92">
        <f t="shared" si="529"/>
        <v>145.58415200000002</v>
      </c>
      <c r="AA5607" s="92">
        <f t="shared" si="530"/>
        <v>164.02</v>
      </c>
    </row>
    <row r="5608" spans="1:27" x14ac:dyDescent="0.25">
      <c r="A5608" t="s">
        <v>866</v>
      </c>
      <c r="B5608" t="s">
        <v>1128</v>
      </c>
      <c r="C5608" t="s">
        <v>1129</v>
      </c>
      <c r="D5608" t="s">
        <v>867</v>
      </c>
      <c r="E5608" t="s">
        <v>868</v>
      </c>
      <c r="F5608" t="str">
        <f t="shared" si="526"/>
        <v>1505</v>
      </c>
      <c r="G5608" t="s">
        <v>120</v>
      </c>
      <c r="H5608" t="s">
        <v>121</v>
      </c>
      <c r="I5608" s="91"/>
      <c r="J5608" s="91"/>
      <c r="K5608" s="91"/>
      <c r="L5608" s="91">
        <v>390.87</v>
      </c>
      <c r="M5608" s="91"/>
      <c r="N5608" s="91">
        <v>271.52</v>
      </c>
      <c r="O5608" s="91"/>
      <c r="P5608" s="91"/>
      <c r="Q5608" s="91"/>
      <c r="R5608" s="91">
        <v>669.37</v>
      </c>
      <c r="S5608" s="91"/>
      <c r="T5608" s="91"/>
      <c r="U5608" s="91">
        <f t="shared" si="527"/>
        <v>1331.76</v>
      </c>
      <c r="V5608" s="82" t="str">
        <f t="shared" si="525"/>
        <v>755001505921</v>
      </c>
      <c r="W5608" s="83">
        <f>VLOOKUP(V5608,Factors!$E$6:$H$5950,4,FALSE)</f>
        <v>0.1124</v>
      </c>
      <c r="X5608" t="str">
        <f>VLOOKUP(V5608,Factors!$E$6:$F$5950,2,FALSE)</f>
        <v>3-factor</v>
      </c>
      <c r="Y5608" s="92">
        <f t="shared" si="528"/>
        <v>149.68982399999999</v>
      </c>
      <c r="Z5608" s="92">
        <f t="shared" si="529"/>
        <v>1182.0701759999999</v>
      </c>
      <c r="AA5608" s="92">
        <f t="shared" si="530"/>
        <v>1331.76</v>
      </c>
    </row>
    <row r="5609" spans="1:27" x14ac:dyDescent="0.25">
      <c r="A5609" t="s">
        <v>866</v>
      </c>
      <c r="B5609" t="s">
        <v>1128</v>
      </c>
      <c r="C5609" t="s">
        <v>1129</v>
      </c>
      <c r="D5609" t="s">
        <v>867</v>
      </c>
      <c r="E5609" t="s">
        <v>868</v>
      </c>
      <c r="F5609" t="str">
        <f t="shared" si="526"/>
        <v>1505</v>
      </c>
      <c r="G5609" t="s">
        <v>122</v>
      </c>
      <c r="H5609" t="s">
        <v>123</v>
      </c>
      <c r="I5609" s="91"/>
      <c r="J5609" s="91"/>
      <c r="K5609" s="91"/>
      <c r="L5609" s="91"/>
      <c r="M5609" s="91"/>
      <c r="N5609" s="91">
        <v>295</v>
      </c>
      <c r="O5609" s="91"/>
      <c r="P5609" s="91"/>
      <c r="Q5609" s="91"/>
      <c r="R5609" s="91"/>
      <c r="S5609" s="91"/>
      <c r="T5609" s="91"/>
      <c r="U5609" s="91">
        <f t="shared" si="527"/>
        <v>295</v>
      </c>
      <c r="V5609" s="82" t="str">
        <f t="shared" si="525"/>
        <v>755001505921</v>
      </c>
      <c r="W5609" s="83">
        <f>VLOOKUP(V5609,Factors!$E$6:$H$5950,4,FALSE)</f>
        <v>0.1124</v>
      </c>
      <c r="X5609" t="str">
        <f>VLOOKUP(V5609,Factors!$E$6:$F$5950,2,FALSE)</f>
        <v>3-factor</v>
      </c>
      <c r="Y5609" s="92">
        <f t="shared" si="528"/>
        <v>33.158000000000001</v>
      </c>
      <c r="Z5609" s="92">
        <f t="shared" si="529"/>
        <v>261.84199999999998</v>
      </c>
      <c r="AA5609" s="92">
        <f t="shared" si="530"/>
        <v>295</v>
      </c>
    </row>
    <row r="5610" spans="1:27" x14ac:dyDescent="0.25">
      <c r="A5610" t="s">
        <v>866</v>
      </c>
      <c r="B5610" t="s">
        <v>1128</v>
      </c>
      <c r="C5610" t="s">
        <v>1129</v>
      </c>
      <c r="D5610" t="s">
        <v>867</v>
      </c>
      <c r="E5610" t="s">
        <v>868</v>
      </c>
      <c r="F5610" t="str">
        <f t="shared" si="526"/>
        <v>1505</v>
      </c>
      <c r="G5610" t="s">
        <v>98</v>
      </c>
      <c r="H5610" t="s">
        <v>99</v>
      </c>
      <c r="I5610" s="91"/>
      <c r="J5610" s="91"/>
      <c r="K5610" s="91">
        <v>98.82</v>
      </c>
      <c r="L5610" s="91"/>
      <c r="M5610" s="91"/>
      <c r="N5610" s="91"/>
      <c r="O5610" s="91"/>
      <c r="P5610" s="91"/>
      <c r="Q5610" s="91"/>
      <c r="R5610" s="91"/>
      <c r="S5610" s="91"/>
      <c r="T5610" s="91"/>
      <c r="U5610" s="91">
        <f t="shared" si="527"/>
        <v>98.82</v>
      </c>
      <c r="V5610" s="82" t="str">
        <f t="shared" si="525"/>
        <v>755001505921</v>
      </c>
      <c r="W5610" s="83">
        <f>VLOOKUP(V5610,Factors!$E$6:$H$5950,4,FALSE)</f>
        <v>0.1124</v>
      </c>
      <c r="X5610" t="str">
        <f>VLOOKUP(V5610,Factors!$E$6:$F$5950,2,FALSE)</f>
        <v>3-factor</v>
      </c>
      <c r="Y5610" s="92">
        <f t="shared" si="528"/>
        <v>11.107367999999999</v>
      </c>
      <c r="Z5610" s="92">
        <f t="shared" si="529"/>
        <v>87.712631999999999</v>
      </c>
      <c r="AA5610" s="92">
        <f t="shared" si="530"/>
        <v>98.82</v>
      </c>
    </row>
    <row r="5611" spans="1:27" x14ac:dyDescent="0.25">
      <c r="A5611" t="s">
        <v>866</v>
      </c>
      <c r="B5611" t="s">
        <v>1128</v>
      </c>
      <c r="C5611" t="s">
        <v>1129</v>
      </c>
      <c r="D5611" t="s">
        <v>867</v>
      </c>
      <c r="E5611" t="s">
        <v>868</v>
      </c>
      <c r="F5611" t="str">
        <f t="shared" si="526"/>
        <v>1505</v>
      </c>
      <c r="G5611" t="s">
        <v>215</v>
      </c>
      <c r="H5611" t="s">
        <v>216</v>
      </c>
      <c r="I5611" s="91">
        <v>153.36000000000001</v>
      </c>
      <c r="J5611" s="91">
        <v>77.05</v>
      </c>
      <c r="K5611" s="91">
        <v>97</v>
      </c>
      <c r="L5611" s="91">
        <v>78.84</v>
      </c>
      <c r="M5611" s="91">
        <v>78.84</v>
      </c>
      <c r="N5611" s="91">
        <v>51.47</v>
      </c>
      <c r="O5611" s="91">
        <v>78.84</v>
      </c>
      <c r="P5611" s="91">
        <v>97</v>
      </c>
      <c r="Q5611" s="91">
        <v>22.55</v>
      </c>
      <c r="R5611" s="91">
        <v>82.68</v>
      </c>
      <c r="S5611" s="91">
        <v>62.47</v>
      </c>
      <c r="T5611" s="91">
        <v>97</v>
      </c>
      <c r="U5611" s="91">
        <f t="shared" si="527"/>
        <v>977.10000000000014</v>
      </c>
      <c r="V5611" s="82" t="str">
        <f t="shared" si="525"/>
        <v>755001505921</v>
      </c>
      <c r="W5611" s="83">
        <f>VLOOKUP(V5611,Factors!$E$6:$H$5950,4,FALSE)</f>
        <v>0.1124</v>
      </c>
      <c r="X5611" t="str">
        <f>VLOOKUP(V5611,Factors!$E$6:$F$5950,2,FALSE)</f>
        <v>3-factor</v>
      </c>
      <c r="Y5611" s="92">
        <f t="shared" si="528"/>
        <v>109.82604000000002</v>
      </c>
      <c r="Z5611" s="92">
        <f t="shared" si="529"/>
        <v>867.2739600000001</v>
      </c>
      <c r="AA5611" s="92">
        <f t="shared" si="530"/>
        <v>977.10000000000014</v>
      </c>
    </row>
    <row r="5612" spans="1:27" x14ac:dyDescent="0.25">
      <c r="A5612" t="s">
        <v>866</v>
      </c>
      <c r="B5612" t="s">
        <v>1128</v>
      </c>
      <c r="C5612" t="s">
        <v>1129</v>
      </c>
      <c r="D5612" t="s">
        <v>867</v>
      </c>
      <c r="E5612" t="s">
        <v>868</v>
      </c>
      <c r="F5612" t="str">
        <f t="shared" si="526"/>
        <v>1505</v>
      </c>
      <c r="G5612" t="s">
        <v>130</v>
      </c>
      <c r="H5612" t="s">
        <v>131</v>
      </c>
      <c r="I5612" s="91"/>
      <c r="J5612" s="91"/>
      <c r="K5612" s="91"/>
      <c r="L5612" s="91">
        <v>43.5</v>
      </c>
      <c r="M5612" s="91"/>
      <c r="N5612" s="91">
        <v>7.2</v>
      </c>
      <c r="O5612" s="91"/>
      <c r="P5612" s="91">
        <v>18</v>
      </c>
      <c r="Q5612" s="91">
        <v>8.1</v>
      </c>
      <c r="R5612" s="91"/>
      <c r="S5612" s="91"/>
      <c r="T5612" s="91"/>
      <c r="U5612" s="91">
        <f t="shared" si="527"/>
        <v>76.8</v>
      </c>
      <c r="V5612" s="82" t="str">
        <f t="shared" si="525"/>
        <v>755001505921</v>
      </c>
      <c r="W5612" s="83">
        <f>VLOOKUP(V5612,Factors!$E$6:$H$5950,4,FALSE)</f>
        <v>0.1124</v>
      </c>
      <c r="X5612" t="str">
        <f>VLOOKUP(V5612,Factors!$E$6:$F$5950,2,FALSE)</f>
        <v>3-factor</v>
      </c>
      <c r="Y5612" s="92">
        <f t="shared" si="528"/>
        <v>8.63232</v>
      </c>
      <c r="Z5612" s="92">
        <f t="shared" si="529"/>
        <v>68.16767999999999</v>
      </c>
      <c r="AA5612" s="92">
        <f t="shared" si="530"/>
        <v>76.799999999999983</v>
      </c>
    </row>
    <row r="5613" spans="1:27" x14ac:dyDescent="0.25">
      <c r="A5613" t="s">
        <v>866</v>
      </c>
      <c r="B5613" t="s">
        <v>1128</v>
      </c>
      <c r="C5613" t="s">
        <v>1129</v>
      </c>
      <c r="D5613" t="s">
        <v>867</v>
      </c>
      <c r="E5613" t="s">
        <v>868</v>
      </c>
      <c r="F5613" t="str">
        <f t="shared" si="526"/>
        <v>1505</v>
      </c>
      <c r="G5613" t="s">
        <v>136</v>
      </c>
      <c r="H5613" t="s">
        <v>137</v>
      </c>
      <c r="I5613" s="91">
        <v>24.8</v>
      </c>
      <c r="J5613" s="91">
        <v>3.7</v>
      </c>
      <c r="K5613" s="91">
        <v>7.2</v>
      </c>
      <c r="L5613" s="91">
        <v>20.9</v>
      </c>
      <c r="M5613" s="91">
        <v>15.4</v>
      </c>
      <c r="N5613" s="91">
        <v>25.4</v>
      </c>
      <c r="O5613" s="91">
        <v>6.1</v>
      </c>
      <c r="P5613" s="91">
        <v>7.6</v>
      </c>
      <c r="Q5613" s="91">
        <v>6.7</v>
      </c>
      <c r="R5613" s="91">
        <v>5.7</v>
      </c>
      <c r="S5613" s="91">
        <v>21.8</v>
      </c>
      <c r="T5613" s="91">
        <v>39.700000000000003</v>
      </c>
      <c r="U5613" s="91">
        <f t="shared" si="527"/>
        <v>185</v>
      </c>
      <c r="V5613" s="82" t="str">
        <f t="shared" si="525"/>
        <v>755001505921</v>
      </c>
      <c r="W5613" s="83">
        <f>VLOOKUP(V5613,Factors!$E$6:$H$5950,4,FALSE)</f>
        <v>0.1124</v>
      </c>
      <c r="X5613" t="str">
        <f>VLOOKUP(V5613,Factors!$E$6:$F$5950,2,FALSE)</f>
        <v>3-factor</v>
      </c>
      <c r="Y5613" s="92">
        <f t="shared" si="528"/>
        <v>20.794</v>
      </c>
      <c r="Z5613" s="92">
        <f t="shared" si="529"/>
        <v>164.20599999999999</v>
      </c>
      <c r="AA5613" s="92">
        <f t="shared" si="530"/>
        <v>185</v>
      </c>
    </row>
    <row r="5614" spans="1:27" x14ac:dyDescent="0.25">
      <c r="A5614" t="s">
        <v>866</v>
      </c>
      <c r="B5614" t="s">
        <v>1128</v>
      </c>
      <c r="C5614" t="s">
        <v>1129</v>
      </c>
      <c r="D5614" t="s">
        <v>867</v>
      </c>
      <c r="E5614" t="s">
        <v>868</v>
      </c>
      <c r="F5614" t="str">
        <f t="shared" si="526"/>
        <v>1505</v>
      </c>
      <c r="G5614" t="s">
        <v>138</v>
      </c>
      <c r="H5614" t="s">
        <v>139</v>
      </c>
      <c r="I5614" s="91"/>
      <c r="J5614" s="91"/>
      <c r="K5614" s="91"/>
      <c r="L5614" s="91"/>
      <c r="M5614" s="91">
        <v>185</v>
      </c>
      <c r="N5614" s="91"/>
      <c r="O5614" s="91"/>
      <c r="P5614" s="91"/>
      <c r="Q5614" s="91"/>
      <c r="R5614" s="91"/>
      <c r="S5614" s="91"/>
      <c r="T5614" s="91"/>
      <c r="U5614" s="91">
        <f t="shared" si="527"/>
        <v>185</v>
      </c>
      <c r="V5614" s="82" t="str">
        <f t="shared" si="525"/>
        <v>755001505921</v>
      </c>
      <c r="W5614" s="83">
        <f>VLOOKUP(V5614,Factors!$E$6:$H$5950,4,FALSE)</f>
        <v>0.1124</v>
      </c>
      <c r="X5614" t="str">
        <f>VLOOKUP(V5614,Factors!$E$6:$F$5950,2,FALSE)</f>
        <v>3-factor</v>
      </c>
      <c r="Y5614" s="92">
        <f t="shared" si="528"/>
        <v>20.794</v>
      </c>
      <c r="Z5614" s="92">
        <f t="shared" si="529"/>
        <v>164.20599999999999</v>
      </c>
      <c r="AA5614" s="92">
        <f t="shared" si="530"/>
        <v>185</v>
      </c>
    </row>
    <row r="5615" spans="1:27" x14ac:dyDescent="0.25">
      <c r="A5615" t="s">
        <v>866</v>
      </c>
      <c r="B5615" t="s">
        <v>1128</v>
      </c>
      <c r="C5615" t="s">
        <v>1129</v>
      </c>
      <c r="D5615" t="s">
        <v>867</v>
      </c>
      <c r="E5615" t="s">
        <v>868</v>
      </c>
      <c r="F5615" t="str">
        <f t="shared" si="526"/>
        <v>1505</v>
      </c>
      <c r="G5615" t="s">
        <v>342</v>
      </c>
      <c r="H5615" t="s">
        <v>343</v>
      </c>
      <c r="I5615" s="91"/>
      <c r="J5615" s="91">
        <v>38</v>
      </c>
      <c r="K5615" s="91">
        <v>38</v>
      </c>
      <c r="L5615" s="91">
        <v>57</v>
      </c>
      <c r="M5615" s="91">
        <v>38</v>
      </c>
      <c r="N5615" s="91">
        <v>38</v>
      </c>
      <c r="O5615" s="91">
        <v>19</v>
      </c>
      <c r="P5615" s="91"/>
      <c r="Q5615" s="91">
        <v>19</v>
      </c>
      <c r="R5615" s="91">
        <v>38</v>
      </c>
      <c r="S5615" s="91">
        <v>19</v>
      </c>
      <c r="T5615" s="91">
        <v>38</v>
      </c>
      <c r="U5615" s="91">
        <f t="shared" si="527"/>
        <v>342</v>
      </c>
      <c r="V5615" s="82" t="str">
        <f t="shared" si="525"/>
        <v>755001505921</v>
      </c>
      <c r="W5615" s="83">
        <f>VLOOKUP(V5615,Factors!$E$6:$H$5950,4,FALSE)</f>
        <v>0.1124</v>
      </c>
      <c r="X5615" t="str">
        <f>VLOOKUP(V5615,Factors!$E$6:$F$5950,2,FALSE)</f>
        <v>3-factor</v>
      </c>
      <c r="Y5615" s="92">
        <f t="shared" si="528"/>
        <v>38.440800000000003</v>
      </c>
      <c r="Z5615" s="92">
        <f t="shared" si="529"/>
        <v>303.55919999999998</v>
      </c>
      <c r="AA5615" s="92">
        <f t="shared" si="530"/>
        <v>342</v>
      </c>
    </row>
    <row r="5616" spans="1:27" x14ac:dyDescent="0.25">
      <c r="A5616" t="s">
        <v>866</v>
      </c>
      <c r="B5616" t="s">
        <v>1128</v>
      </c>
      <c r="C5616" t="s">
        <v>1129</v>
      </c>
      <c r="D5616" t="s">
        <v>867</v>
      </c>
      <c r="E5616" t="s">
        <v>868</v>
      </c>
      <c r="F5616" t="str">
        <f t="shared" si="526"/>
        <v>1505</v>
      </c>
      <c r="G5616" t="s">
        <v>144</v>
      </c>
      <c r="H5616" t="s">
        <v>145</v>
      </c>
      <c r="I5616" s="91">
        <v>180.54</v>
      </c>
      <c r="J5616" s="91">
        <v>523.54</v>
      </c>
      <c r="K5616" s="91">
        <v>488.63</v>
      </c>
      <c r="L5616" s="91">
        <v>388.53</v>
      </c>
      <c r="M5616" s="91">
        <v>599.87</v>
      </c>
      <c r="N5616" s="91">
        <v>546.97</v>
      </c>
      <c r="O5616" s="91">
        <v>589.03</v>
      </c>
      <c r="P5616" s="91">
        <v>56.9</v>
      </c>
      <c r="Q5616" s="91">
        <v>482.3</v>
      </c>
      <c r="R5616" s="91">
        <v>175.9</v>
      </c>
      <c r="S5616" s="91">
        <v>298</v>
      </c>
      <c r="T5616" s="91">
        <v>715.31</v>
      </c>
      <c r="U5616" s="91">
        <f t="shared" si="527"/>
        <v>5045.5200000000004</v>
      </c>
      <c r="V5616" s="82" t="str">
        <f t="shared" si="525"/>
        <v>755001505921</v>
      </c>
      <c r="W5616" s="83">
        <f>VLOOKUP(V5616,Factors!$E$6:$H$5950,4,FALSE)</f>
        <v>0.1124</v>
      </c>
      <c r="X5616" t="str">
        <f>VLOOKUP(V5616,Factors!$E$6:$F$5950,2,FALSE)</f>
        <v>3-factor</v>
      </c>
      <c r="Y5616" s="92">
        <f t="shared" si="528"/>
        <v>567.1164480000001</v>
      </c>
      <c r="Z5616" s="92">
        <f t="shared" si="529"/>
        <v>4478.4035520000007</v>
      </c>
      <c r="AA5616" s="92">
        <f t="shared" si="530"/>
        <v>5045.5200000000004</v>
      </c>
    </row>
    <row r="5617" spans="1:27" x14ac:dyDescent="0.25">
      <c r="A5617" t="s">
        <v>866</v>
      </c>
      <c r="B5617" t="s">
        <v>1128</v>
      </c>
      <c r="C5617" t="s">
        <v>1129</v>
      </c>
      <c r="D5617" t="s">
        <v>867</v>
      </c>
      <c r="E5617" t="s">
        <v>868</v>
      </c>
      <c r="F5617" t="str">
        <f t="shared" si="526"/>
        <v>1505</v>
      </c>
      <c r="G5617" t="s">
        <v>217</v>
      </c>
      <c r="H5617" t="s">
        <v>218</v>
      </c>
      <c r="I5617" s="91">
        <v>326.86</v>
      </c>
      <c r="J5617" s="91">
        <v>120</v>
      </c>
      <c r="K5617" s="91"/>
      <c r="L5617" s="91"/>
      <c r="M5617" s="91"/>
      <c r="N5617" s="91"/>
      <c r="O5617" s="91"/>
      <c r="P5617" s="91"/>
      <c r="Q5617" s="91"/>
      <c r="R5617" s="91"/>
      <c r="S5617" s="91"/>
      <c r="T5617" s="91">
        <v>5.9</v>
      </c>
      <c r="U5617" s="91">
        <f t="shared" si="527"/>
        <v>452.76</v>
      </c>
      <c r="V5617" s="82" t="str">
        <f t="shared" si="525"/>
        <v>755001505921</v>
      </c>
      <c r="W5617" s="83">
        <f>VLOOKUP(V5617,Factors!$E$6:$H$5950,4,FALSE)</f>
        <v>0.1124</v>
      </c>
      <c r="X5617" t="str">
        <f>VLOOKUP(V5617,Factors!$E$6:$F$5950,2,FALSE)</f>
        <v>3-factor</v>
      </c>
      <c r="Y5617" s="92">
        <f t="shared" si="528"/>
        <v>50.890223999999996</v>
      </c>
      <c r="Z5617" s="92">
        <f t="shared" si="529"/>
        <v>401.869776</v>
      </c>
      <c r="AA5617" s="92">
        <f t="shared" si="530"/>
        <v>452.76</v>
      </c>
    </row>
    <row r="5618" spans="1:27" x14ac:dyDescent="0.25">
      <c r="A5618" t="s">
        <v>866</v>
      </c>
      <c r="B5618" t="s">
        <v>1128</v>
      </c>
      <c r="C5618" t="s">
        <v>1129</v>
      </c>
      <c r="D5618" t="s">
        <v>867</v>
      </c>
      <c r="E5618" t="s">
        <v>868</v>
      </c>
      <c r="F5618" t="str">
        <f t="shared" si="526"/>
        <v>1505</v>
      </c>
      <c r="G5618" t="s">
        <v>148</v>
      </c>
      <c r="H5618" t="s">
        <v>149</v>
      </c>
      <c r="I5618" s="91">
        <v>893</v>
      </c>
      <c r="J5618" s="91">
        <v>2284.86</v>
      </c>
      <c r="K5618" s="91">
        <v>1545.03</v>
      </c>
      <c r="L5618" s="91">
        <v>1876.73</v>
      </c>
      <c r="M5618" s="91">
        <v>1877.43</v>
      </c>
      <c r="N5618" s="91">
        <v>109.37</v>
      </c>
      <c r="O5618" s="91">
        <v>1358.63</v>
      </c>
      <c r="P5618" s="91">
        <v>482.4</v>
      </c>
      <c r="Q5618" s="91">
        <v>1255.96</v>
      </c>
      <c r="R5618" s="91">
        <v>592.83000000000004</v>
      </c>
      <c r="S5618" s="91"/>
      <c r="T5618" s="91">
        <v>1646.28</v>
      </c>
      <c r="U5618" s="91">
        <f t="shared" si="527"/>
        <v>13922.520000000004</v>
      </c>
      <c r="V5618" s="82" t="str">
        <f t="shared" si="525"/>
        <v>755001505921</v>
      </c>
      <c r="W5618" s="83">
        <f>VLOOKUP(V5618,Factors!$E$6:$H$5950,4,FALSE)</f>
        <v>0.1124</v>
      </c>
      <c r="X5618" t="str">
        <f>VLOOKUP(V5618,Factors!$E$6:$F$5950,2,FALSE)</f>
        <v>3-factor</v>
      </c>
      <c r="Y5618" s="92">
        <f t="shared" si="528"/>
        <v>1564.8912480000004</v>
      </c>
      <c r="Z5618" s="92">
        <f t="shared" si="529"/>
        <v>12357.628752000004</v>
      </c>
      <c r="AA5618" s="92">
        <f t="shared" si="530"/>
        <v>13922.520000000004</v>
      </c>
    </row>
    <row r="5619" spans="1:27" x14ac:dyDescent="0.25">
      <c r="A5619" t="s">
        <v>866</v>
      </c>
      <c r="B5619" t="s">
        <v>1128</v>
      </c>
      <c r="C5619" t="s">
        <v>1129</v>
      </c>
      <c r="D5619" t="s">
        <v>867</v>
      </c>
      <c r="E5619" t="s">
        <v>868</v>
      </c>
      <c r="F5619" t="str">
        <f t="shared" si="526"/>
        <v>1505</v>
      </c>
      <c r="G5619" t="s">
        <v>150</v>
      </c>
      <c r="H5619" t="s">
        <v>151</v>
      </c>
      <c r="I5619" s="91">
        <v>100</v>
      </c>
      <c r="J5619" s="91"/>
      <c r="K5619" s="91"/>
      <c r="L5619" s="91"/>
      <c r="M5619" s="91"/>
      <c r="N5619" s="91"/>
      <c r="O5619" s="91"/>
      <c r="P5619" s="91"/>
      <c r="Q5619" s="91"/>
      <c r="R5619" s="91"/>
      <c r="S5619" s="91"/>
      <c r="T5619" s="91"/>
      <c r="U5619" s="91">
        <f t="shared" si="527"/>
        <v>100</v>
      </c>
      <c r="V5619" s="82" t="str">
        <f t="shared" si="525"/>
        <v>755001505921</v>
      </c>
      <c r="W5619" s="83">
        <f>VLOOKUP(V5619,Factors!$E$6:$H$5950,4,FALSE)</f>
        <v>0.1124</v>
      </c>
      <c r="X5619" t="str">
        <f>VLOOKUP(V5619,Factors!$E$6:$F$5950,2,FALSE)</f>
        <v>3-factor</v>
      </c>
      <c r="Y5619" s="92">
        <f t="shared" si="528"/>
        <v>11.24</v>
      </c>
      <c r="Z5619" s="92">
        <f t="shared" si="529"/>
        <v>88.76</v>
      </c>
      <c r="AA5619" s="92">
        <f t="shared" si="530"/>
        <v>100</v>
      </c>
    </row>
    <row r="5620" spans="1:27" x14ac:dyDescent="0.25">
      <c r="A5620" t="s">
        <v>866</v>
      </c>
      <c r="B5620" t="s">
        <v>1128</v>
      </c>
      <c r="C5620" t="s">
        <v>1129</v>
      </c>
      <c r="D5620" t="s">
        <v>867</v>
      </c>
      <c r="E5620" t="s">
        <v>868</v>
      </c>
      <c r="F5620" t="str">
        <f t="shared" si="526"/>
        <v>1505</v>
      </c>
      <c r="G5620" t="s">
        <v>152</v>
      </c>
      <c r="H5620" t="s">
        <v>153</v>
      </c>
      <c r="I5620" s="91"/>
      <c r="J5620" s="91"/>
      <c r="K5620" s="91"/>
      <c r="L5620" s="91"/>
      <c r="M5620" s="91"/>
      <c r="N5620" s="91"/>
      <c r="O5620" s="91"/>
      <c r="P5620" s="91">
        <v>400</v>
      </c>
      <c r="Q5620" s="91"/>
      <c r="R5620" s="91"/>
      <c r="S5620" s="91"/>
      <c r="T5620" s="91"/>
      <c r="U5620" s="91">
        <f t="shared" si="527"/>
        <v>400</v>
      </c>
      <c r="V5620" s="82" t="str">
        <f t="shared" si="525"/>
        <v>755001505921</v>
      </c>
      <c r="W5620" s="83">
        <f>VLOOKUP(V5620,Factors!$E$6:$H$5950,4,FALSE)</f>
        <v>0.1124</v>
      </c>
      <c r="X5620" t="str">
        <f>VLOOKUP(V5620,Factors!$E$6:$F$5950,2,FALSE)</f>
        <v>3-factor</v>
      </c>
      <c r="Y5620" s="92">
        <f t="shared" si="528"/>
        <v>44.96</v>
      </c>
      <c r="Z5620" s="92">
        <f t="shared" si="529"/>
        <v>355.04</v>
      </c>
      <c r="AA5620" s="92">
        <f t="shared" si="530"/>
        <v>400</v>
      </c>
    </row>
    <row r="5621" spans="1:27" x14ac:dyDescent="0.25">
      <c r="A5621" t="s">
        <v>866</v>
      </c>
      <c r="B5621" t="s">
        <v>1128</v>
      </c>
      <c r="C5621" t="s">
        <v>1129</v>
      </c>
      <c r="D5621" t="s">
        <v>869</v>
      </c>
      <c r="E5621" t="s">
        <v>870</v>
      </c>
      <c r="F5621" t="str">
        <f t="shared" si="526"/>
        <v>2966</v>
      </c>
      <c r="G5621" t="s">
        <v>144</v>
      </c>
      <c r="H5621" t="s">
        <v>145</v>
      </c>
      <c r="I5621" s="91">
        <v>64</v>
      </c>
      <c r="J5621" s="91">
        <v>189.53</v>
      </c>
      <c r="K5621" s="91">
        <v>346.5</v>
      </c>
      <c r="L5621" s="91"/>
      <c r="M5621" s="91">
        <v>475.35</v>
      </c>
      <c r="N5621" s="91">
        <v>152.22999999999999</v>
      </c>
      <c r="O5621" s="91"/>
      <c r="P5621" s="91">
        <v>70</v>
      </c>
      <c r="Q5621" s="91">
        <v>53.98</v>
      </c>
      <c r="R5621" s="91">
        <v>198</v>
      </c>
      <c r="S5621" s="91">
        <v>162.38999999999999</v>
      </c>
      <c r="T5621" s="91">
        <v>1496.89</v>
      </c>
      <c r="U5621" s="91">
        <f t="shared" si="527"/>
        <v>3208.87</v>
      </c>
      <c r="V5621" s="82" t="str">
        <f t="shared" si="525"/>
        <v>755002966921</v>
      </c>
      <c r="W5621" s="83">
        <f>VLOOKUP(V5621,Factors!$E$6:$H$5950,4,FALSE)</f>
        <v>0.1124</v>
      </c>
      <c r="X5621" t="str">
        <f>VLOOKUP(V5621,Factors!$E$6:$F$5950,2,FALSE)</f>
        <v>3-factor</v>
      </c>
      <c r="Y5621" s="92">
        <f t="shared" si="528"/>
        <v>360.67698799999999</v>
      </c>
      <c r="Z5621" s="92">
        <f t="shared" si="529"/>
        <v>2848.1930119999997</v>
      </c>
      <c r="AA5621" s="92">
        <f t="shared" si="530"/>
        <v>3208.87</v>
      </c>
    </row>
    <row r="5622" spans="1:27" x14ac:dyDescent="0.25">
      <c r="A5622" t="s">
        <v>866</v>
      </c>
      <c r="B5622" t="s">
        <v>1130</v>
      </c>
      <c r="C5622" t="s">
        <v>1131</v>
      </c>
      <c r="D5622" t="s">
        <v>867</v>
      </c>
      <c r="E5622" t="s">
        <v>868</v>
      </c>
      <c r="F5622" t="str">
        <f t="shared" si="526"/>
        <v>1505</v>
      </c>
      <c r="G5622" t="s">
        <v>118</v>
      </c>
      <c r="H5622" t="s">
        <v>119</v>
      </c>
      <c r="I5622" s="91"/>
      <c r="J5622" s="91">
        <v>100</v>
      </c>
      <c r="K5622" s="91"/>
      <c r="L5622" s="91">
        <v>45</v>
      </c>
      <c r="M5622" s="91"/>
      <c r="N5622" s="91"/>
      <c r="O5622" s="91"/>
      <c r="P5622" s="91"/>
      <c r="Q5622" s="91"/>
      <c r="R5622" s="91"/>
      <c r="S5622" s="91"/>
      <c r="T5622" s="91"/>
      <c r="U5622" s="91">
        <f t="shared" si="527"/>
        <v>145</v>
      </c>
      <c r="V5622" s="82" t="str">
        <f t="shared" si="525"/>
        <v>760001505921</v>
      </c>
      <c r="W5622" s="83">
        <f>VLOOKUP(V5622,Factors!$E$6:$H$5950,4,FALSE)</f>
        <v>0.1124</v>
      </c>
      <c r="X5622" t="str">
        <f>VLOOKUP(V5622,Factors!$E$6:$F$5950,2,FALSE)</f>
        <v>3-factor</v>
      </c>
      <c r="Y5622" s="92">
        <f t="shared" si="528"/>
        <v>16.297999999999998</v>
      </c>
      <c r="Z5622" s="92">
        <f t="shared" si="529"/>
        <v>128.702</v>
      </c>
      <c r="AA5622" s="92">
        <f t="shared" si="530"/>
        <v>145</v>
      </c>
    </row>
    <row r="5623" spans="1:27" x14ac:dyDescent="0.25">
      <c r="A5623" t="s">
        <v>866</v>
      </c>
      <c r="B5623" t="s">
        <v>1130</v>
      </c>
      <c r="C5623" t="s">
        <v>1131</v>
      </c>
      <c r="D5623" t="s">
        <v>867</v>
      </c>
      <c r="E5623" t="s">
        <v>868</v>
      </c>
      <c r="F5623" t="str">
        <f t="shared" si="526"/>
        <v>1505</v>
      </c>
      <c r="G5623" t="s">
        <v>120</v>
      </c>
      <c r="H5623" t="s">
        <v>121</v>
      </c>
      <c r="I5623" s="91"/>
      <c r="J5623" s="91">
        <v>428</v>
      </c>
      <c r="K5623" s="91"/>
      <c r="L5623" s="91"/>
      <c r="M5623" s="91"/>
      <c r="N5623" s="91"/>
      <c r="O5623" s="91"/>
      <c r="P5623" s="91"/>
      <c r="Q5623" s="91"/>
      <c r="R5623" s="91"/>
      <c r="S5623" s="91"/>
      <c r="T5623" s="91"/>
      <c r="U5623" s="91">
        <f t="shared" si="527"/>
        <v>428</v>
      </c>
      <c r="V5623" s="82" t="str">
        <f t="shared" si="525"/>
        <v>760001505921</v>
      </c>
      <c r="W5623" s="83">
        <f>VLOOKUP(V5623,Factors!$E$6:$H$5950,4,FALSE)</f>
        <v>0.1124</v>
      </c>
      <c r="X5623" t="str">
        <f>VLOOKUP(V5623,Factors!$E$6:$F$5950,2,FALSE)</f>
        <v>3-factor</v>
      </c>
      <c r="Y5623" s="92">
        <f t="shared" si="528"/>
        <v>48.107199999999999</v>
      </c>
      <c r="Z5623" s="92">
        <f t="shared" si="529"/>
        <v>379.89280000000002</v>
      </c>
      <c r="AA5623" s="92">
        <f t="shared" si="530"/>
        <v>428</v>
      </c>
    </row>
    <row r="5624" spans="1:27" x14ac:dyDescent="0.25">
      <c r="A5624" t="s">
        <v>866</v>
      </c>
      <c r="B5624" t="s">
        <v>1130</v>
      </c>
      <c r="C5624" t="s">
        <v>1131</v>
      </c>
      <c r="D5624" t="s">
        <v>867</v>
      </c>
      <c r="E5624" t="s">
        <v>868</v>
      </c>
      <c r="F5624" t="str">
        <f t="shared" si="526"/>
        <v>1505</v>
      </c>
      <c r="G5624" t="s">
        <v>122</v>
      </c>
      <c r="H5624" t="s">
        <v>123</v>
      </c>
      <c r="I5624" s="91"/>
      <c r="J5624" s="91"/>
      <c r="K5624" s="91"/>
      <c r="L5624" s="91"/>
      <c r="M5624" s="91"/>
      <c r="N5624" s="91">
        <v>9795</v>
      </c>
      <c r="O5624" s="91">
        <v>1100</v>
      </c>
      <c r="P5624" s="91">
        <v>0</v>
      </c>
      <c r="Q5624" s="91">
        <v>0</v>
      </c>
      <c r="R5624" s="91">
        <v>525</v>
      </c>
      <c r="S5624" s="91"/>
      <c r="T5624" s="91"/>
      <c r="U5624" s="91">
        <f t="shared" si="527"/>
        <v>11420</v>
      </c>
      <c r="V5624" s="82" t="str">
        <f t="shared" si="525"/>
        <v>760001505921</v>
      </c>
      <c r="W5624" s="83">
        <f>VLOOKUP(V5624,Factors!$E$6:$H$5950,4,FALSE)</f>
        <v>0.1124</v>
      </c>
      <c r="X5624" t="str">
        <f>VLOOKUP(V5624,Factors!$E$6:$F$5950,2,FALSE)</f>
        <v>3-factor</v>
      </c>
      <c r="Y5624" s="92">
        <f t="shared" si="528"/>
        <v>1283.6079999999999</v>
      </c>
      <c r="Z5624" s="92">
        <f t="shared" si="529"/>
        <v>10136.392</v>
      </c>
      <c r="AA5624" s="92">
        <f t="shared" si="530"/>
        <v>11420</v>
      </c>
    </row>
    <row r="5625" spans="1:27" x14ac:dyDescent="0.25">
      <c r="A5625" t="s">
        <v>866</v>
      </c>
      <c r="B5625" t="s">
        <v>1130</v>
      </c>
      <c r="C5625" t="s">
        <v>1131</v>
      </c>
      <c r="D5625" t="s">
        <v>867</v>
      </c>
      <c r="E5625" t="s">
        <v>868</v>
      </c>
      <c r="F5625" t="str">
        <f t="shared" si="526"/>
        <v>1505</v>
      </c>
      <c r="G5625" t="s">
        <v>44</v>
      </c>
      <c r="H5625" t="s">
        <v>45</v>
      </c>
      <c r="I5625" s="91"/>
      <c r="J5625" s="91"/>
      <c r="K5625" s="91"/>
      <c r="L5625" s="91"/>
      <c r="M5625" s="91">
        <v>486.8</v>
      </c>
      <c r="N5625" s="91">
        <v>412.5</v>
      </c>
      <c r="O5625" s="91"/>
      <c r="P5625" s="91"/>
      <c r="Q5625" s="91"/>
      <c r="R5625" s="91"/>
      <c r="S5625" s="91">
        <v>2100</v>
      </c>
      <c r="T5625" s="91"/>
      <c r="U5625" s="91">
        <f t="shared" si="527"/>
        <v>2999.3</v>
      </c>
      <c r="V5625" s="82" t="str">
        <f t="shared" si="525"/>
        <v>760001505921</v>
      </c>
      <c r="W5625" s="83">
        <f>VLOOKUP(V5625,Factors!$E$6:$H$5950,4,FALSE)</f>
        <v>0.1124</v>
      </c>
      <c r="X5625" t="str">
        <f>VLOOKUP(V5625,Factors!$E$6:$F$5950,2,FALSE)</f>
        <v>3-factor</v>
      </c>
      <c r="Y5625" s="92">
        <f t="shared" si="528"/>
        <v>337.12132000000003</v>
      </c>
      <c r="Z5625" s="92">
        <f t="shared" si="529"/>
        <v>2662.17868</v>
      </c>
      <c r="AA5625" s="92">
        <f t="shared" si="530"/>
        <v>2999.3</v>
      </c>
    </row>
    <row r="5626" spans="1:27" x14ac:dyDescent="0.25">
      <c r="A5626" t="s">
        <v>866</v>
      </c>
      <c r="B5626" t="s">
        <v>1130</v>
      </c>
      <c r="C5626" t="s">
        <v>1131</v>
      </c>
      <c r="D5626" t="s">
        <v>867</v>
      </c>
      <c r="E5626" t="s">
        <v>868</v>
      </c>
      <c r="F5626" t="str">
        <f t="shared" si="526"/>
        <v>1505</v>
      </c>
      <c r="G5626" t="s">
        <v>71</v>
      </c>
      <c r="H5626" t="s">
        <v>72</v>
      </c>
      <c r="I5626" s="91">
        <v>10.8</v>
      </c>
      <c r="J5626" s="91"/>
      <c r="K5626" s="91"/>
      <c r="L5626" s="91"/>
      <c r="M5626" s="91"/>
      <c r="N5626" s="91"/>
      <c r="O5626" s="91"/>
      <c r="P5626" s="91"/>
      <c r="Q5626" s="91"/>
      <c r="R5626" s="91">
        <v>79.5</v>
      </c>
      <c r="S5626" s="91"/>
      <c r="T5626" s="91">
        <v>105.99</v>
      </c>
      <c r="U5626" s="91">
        <f t="shared" si="527"/>
        <v>196.29</v>
      </c>
      <c r="V5626" s="82" t="str">
        <f t="shared" si="525"/>
        <v>760001505921</v>
      </c>
      <c r="W5626" s="83">
        <f>VLOOKUP(V5626,Factors!$E$6:$H$5950,4,FALSE)</f>
        <v>0.1124</v>
      </c>
      <c r="X5626" t="str">
        <f>VLOOKUP(V5626,Factors!$E$6:$F$5950,2,FALSE)</f>
        <v>3-factor</v>
      </c>
      <c r="Y5626" s="92">
        <f t="shared" si="528"/>
        <v>22.062995999999998</v>
      </c>
      <c r="Z5626" s="92">
        <f t="shared" si="529"/>
        <v>174.22700399999999</v>
      </c>
      <c r="AA5626" s="92">
        <f t="shared" si="530"/>
        <v>196.29</v>
      </c>
    </row>
    <row r="5627" spans="1:27" x14ac:dyDescent="0.25">
      <c r="A5627" t="s">
        <v>866</v>
      </c>
      <c r="B5627" t="s">
        <v>1130</v>
      </c>
      <c r="C5627" t="s">
        <v>1131</v>
      </c>
      <c r="D5627" t="s">
        <v>867</v>
      </c>
      <c r="E5627" t="s">
        <v>868</v>
      </c>
      <c r="F5627" t="str">
        <f t="shared" si="526"/>
        <v>1505</v>
      </c>
      <c r="G5627" t="s">
        <v>98</v>
      </c>
      <c r="H5627" t="s">
        <v>99</v>
      </c>
      <c r="I5627" s="91">
        <v>47.99</v>
      </c>
      <c r="J5627" s="91"/>
      <c r="K5627" s="91"/>
      <c r="L5627" s="91"/>
      <c r="M5627" s="91"/>
      <c r="N5627" s="91"/>
      <c r="O5627" s="91"/>
      <c r="P5627" s="91">
        <v>322.3</v>
      </c>
      <c r="Q5627" s="91">
        <v>14.39</v>
      </c>
      <c r="R5627" s="91"/>
      <c r="S5627" s="91"/>
      <c r="T5627" s="91">
        <v>98.33</v>
      </c>
      <c r="U5627" s="91">
        <f t="shared" si="527"/>
        <v>483.01</v>
      </c>
      <c r="V5627" s="82" t="str">
        <f t="shared" si="525"/>
        <v>760001505921</v>
      </c>
      <c r="W5627" s="83">
        <f>VLOOKUP(V5627,Factors!$E$6:$H$5950,4,FALSE)</f>
        <v>0.1124</v>
      </c>
      <c r="X5627" t="str">
        <f>VLOOKUP(V5627,Factors!$E$6:$F$5950,2,FALSE)</f>
        <v>3-factor</v>
      </c>
      <c r="Y5627" s="92">
        <f t="shared" si="528"/>
        <v>54.290323999999998</v>
      </c>
      <c r="Z5627" s="92">
        <f t="shared" si="529"/>
        <v>428.71967599999999</v>
      </c>
      <c r="AA5627" s="92">
        <f t="shared" si="530"/>
        <v>483.01</v>
      </c>
    </row>
    <row r="5628" spans="1:27" x14ac:dyDescent="0.25">
      <c r="A5628" t="s">
        <v>866</v>
      </c>
      <c r="B5628" t="s">
        <v>1130</v>
      </c>
      <c r="C5628" t="s">
        <v>1131</v>
      </c>
      <c r="D5628" t="s">
        <v>867</v>
      </c>
      <c r="E5628" t="s">
        <v>868</v>
      </c>
      <c r="F5628" t="str">
        <f t="shared" si="526"/>
        <v>1505</v>
      </c>
      <c r="G5628" t="s">
        <v>130</v>
      </c>
      <c r="H5628" t="s">
        <v>131</v>
      </c>
      <c r="I5628" s="91">
        <v>15.81</v>
      </c>
      <c r="J5628" s="91"/>
      <c r="K5628" s="91"/>
      <c r="L5628" s="91"/>
      <c r="M5628" s="91"/>
      <c r="N5628" s="91"/>
      <c r="O5628" s="91"/>
      <c r="P5628" s="91">
        <v>24.5</v>
      </c>
      <c r="Q5628" s="91"/>
      <c r="R5628" s="91">
        <v>6</v>
      </c>
      <c r="S5628" s="91"/>
      <c r="T5628" s="91"/>
      <c r="U5628" s="91">
        <f t="shared" si="527"/>
        <v>46.31</v>
      </c>
      <c r="V5628" s="82" t="str">
        <f t="shared" si="525"/>
        <v>760001505921</v>
      </c>
      <c r="W5628" s="83">
        <f>VLOOKUP(V5628,Factors!$E$6:$H$5950,4,FALSE)</f>
        <v>0.1124</v>
      </c>
      <c r="X5628" t="str">
        <f>VLOOKUP(V5628,Factors!$E$6:$F$5950,2,FALSE)</f>
        <v>3-factor</v>
      </c>
      <c r="Y5628" s="92">
        <f t="shared" si="528"/>
        <v>5.2052440000000004</v>
      </c>
      <c r="Z5628" s="92">
        <f t="shared" si="529"/>
        <v>41.104756000000002</v>
      </c>
      <c r="AA5628" s="92">
        <f t="shared" si="530"/>
        <v>46.31</v>
      </c>
    </row>
    <row r="5629" spans="1:27" x14ac:dyDescent="0.25">
      <c r="A5629" t="s">
        <v>866</v>
      </c>
      <c r="B5629" t="s">
        <v>1130</v>
      </c>
      <c r="C5629" t="s">
        <v>1131</v>
      </c>
      <c r="D5629" t="s">
        <v>867</v>
      </c>
      <c r="E5629" t="s">
        <v>868</v>
      </c>
      <c r="F5629" t="str">
        <f t="shared" si="526"/>
        <v>1505</v>
      </c>
      <c r="G5629" t="s">
        <v>136</v>
      </c>
      <c r="H5629" t="s">
        <v>137</v>
      </c>
      <c r="I5629" s="91">
        <v>12.9</v>
      </c>
      <c r="J5629" s="91">
        <v>37.299999999999997</v>
      </c>
      <c r="K5629" s="91">
        <v>36.4</v>
      </c>
      <c r="L5629" s="91">
        <v>29.8</v>
      </c>
      <c r="M5629" s="91">
        <v>48.4</v>
      </c>
      <c r="N5629" s="91">
        <v>25.9</v>
      </c>
      <c r="O5629" s="91">
        <v>22.3</v>
      </c>
      <c r="P5629" s="91">
        <v>7.7</v>
      </c>
      <c r="Q5629" s="91">
        <v>34.4</v>
      </c>
      <c r="R5629" s="91">
        <v>105.4</v>
      </c>
      <c r="S5629" s="91">
        <v>38.799999999999997</v>
      </c>
      <c r="T5629" s="91">
        <v>6</v>
      </c>
      <c r="U5629" s="91">
        <f t="shared" si="527"/>
        <v>405.3</v>
      </c>
      <c r="V5629" s="82" t="str">
        <f t="shared" si="525"/>
        <v>760001505921</v>
      </c>
      <c r="W5629" s="83">
        <f>VLOOKUP(V5629,Factors!$E$6:$H$5950,4,FALSE)</f>
        <v>0.1124</v>
      </c>
      <c r="X5629" t="str">
        <f>VLOOKUP(V5629,Factors!$E$6:$F$5950,2,FALSE)</f>
        <v>3-factor</v>
      </c>
      <c r="Y5629" s="92">
        <f t="shared" si="528"/>
        <v>45.555720000000001</v>
      </c>
      <c r="Z5629" s="92">
        <f t="shared" si="529"/>
        <v>359.74428</v>
      </c>
      <c r="AA5629" s="92">
        <f t="shared" si="530"/>
        <v>405.3</v>
      </c>
    </row>
    <row r="5630" spans="1:27" x14ac:dyDescent="0.25">
      <c r="A5630" t="s">
        <v>866</v>
      </c>
      <c r="B5630" t="s">
        <v>1130</v>
      </c>
      <c r="C5630" t="s">
        <v>1131</v>
      </c>
      <c r="D5630" t="s">
        <v>867</v>
      </c>
      <c r="E5630" t="s">
        <v>868</v>
      </c>
      <c r="F5630" t="str">
        <f t="shared" si="526"/>
        <v>1505</v>
      </c>
      <c r="G5630" t="s">
        <v>199</v>
      </c>
      <c r="H5630" t="s">
        <v>200</v>
      </c>
      <c r="I5630" s="91"/>
      <c r="J5630" s="91"/>
      <c r="K5630" s="91"/>
      <c r="L5630" s="91"/>
      <c r="M5630" s="91">
        <v>57</v>
      </c>
      <c r="N5630" s="91"/>
      <c r="O5630" s="91"/>
      <c r="P5630" s="91">
        <v>26</v>
      </c>
      <c r="Q5630" s="91"/>
      <c r="R5630" s="91"/>
      <c r="S5630" s="91"/>
      <c r="T5630" s="91"/>
      <c r="U5630" s="91">
        <f t="shared" si="527"/>
        <v>83</v>
      </c>
      <c r="V5630" s="82" t="str">
        <f t="shared" si="525"/>
        <v>760001505921</v>
      </c>
      <c r="W5630" s="83">
        <f>VLOOKUP(V5630,Factors!$E$6:$H$5950,4,FALSE)</f>
        <v>0.1124</v>
      </c>
      <c r="X5630" t="str">
        <f>VLOOKUP(V5630,Factors!$E$6:$F$5950,2,FALSE)</f>
        <v>3-factor</v>
      </c>
      <c r="Y5630" s="92">
        <f t="shared" si="528"/>
        <v>9.3292000000000002</v>
      </c>
      <c r="Z5630" s="92">
        <f t="shared" si="529"/>
        <v>73.6708</v>
      </c>
      <c r="AA5630" s="92">
        <f t="shared" si="530"/>
        <v>83</v>
      </c>
    </row>
    <row r="5631" spans="1:27" x14ac:dyDescent="0.25">
      <c r="A5631" t="s">
        <v>866</v>
      </c>
      <c r="B5631" t="s">
        <v>1130</v>
      </c>
      <c r="C5631" t="s">
        <v>1131</v>
      </c>
      <c r="D5631" t="s">
        <v>867</v>
      </c>
      <c r="E5631" t="s">
        <v>868</v>
      </c>
      <c r="F5631" t="str">
        <f t="shared" si="526"/>
        <v>1505</v>
      </c>
      <c r="G5631" t="s">
        <v>998</v>
      </c>
      <c r="H5631" t="s">
        <v>999</v>
      </c>
      <c r="I5631" s="91"/>
      <c r="J5631" s="91"/>
      <c r="K5631" s="91"/>
      <c r="L5631" s="91"/>
      <c r="M5631" s="91"/>
      <c r="N5631" s="91"/>
      <c r="O5631" s="91"/>
      <c r="P5631" s="91"/>
      <c r="Q5631" s="91">
        <v>20800</v>
      </c>
      <c r="R5631" s="91">
        <v>-20800</v>
      </c>
      <c r="S5631" s="91"/>
      <c r="T5631" s="91"/>
      <c r="U5631" s="91">
        <f t="shared" si="527"/>
        <v>0</v>
      </c>
      <c r="V5631" s="82" t="str">
        <f t="shared" si="525"/>
        <v>760001505921</v>
      </c>
      <c r="W5631" s="83">
        <f>VLOOKUP(V5631,Factors!$E$6:$H$5950,4,FALSE)</f>
        <v>0.1124</v>
      </c>
      <c r="X5631" t="str">
        <f>VLOOKUP(V5631,Factors!$E$6:$F$5950,2,FALSE)</f>
        <v>3-factor</v>
      </c>
      <c r="Y5631" s="92">
        <f t="shared" si="528"/>
        <v>0</v>
      </c>
      <c r="Z5631" s="92">
        <f t="shared" si="529"/>
        <v>0</v>
      </c>
      <c r="AA5631" s="92">
        <f t="shared" si="530"/>
        <v>0</v>
      </c>
    </row>
    <row r="5632" spans="1:27" x14ac:dyDescent="0.25">
      <c r="A5632" t="s">
        <v>866</v>
      </c>
      <c r="B5632" t="s">
        <v>1130</v>
      </c>
      <c r="C5632" t="s">
        <v>1131</v>
      </c>
      <c r="D5632" t="s">
        <v>867</v>
      </c>
      <c r="E5632" t="s">
        <v>868</v>
      </c>
      <c r="F5632" t="str">
        <f t="shared" si="526"/>
        <v>1505</v>
      </c>
      <c r="G5632" t="s">
        <v>102</v>
      </c>
      <c r="H5632" t="s">
        <v>103</v>
      </c>
      <c r="I5632" s="91">
        <v>375</v>
      </c>
      <c r="J5632" s="91"/>
      <c r="K5632" s="91">
        <v>7700</v>
      </c>
      <c r="L5632" s="91"/>
      <c r="M5632" s="91">
        <v>106.41</v>
      </c>
      <c r="N5632" s="91">
        <v>2160</v>
      </c>
      <c r="O5632" s="91">
        <v>0</v>
      </c>
      <c r="P5632" s="91"/>
      <c r="Q5632" s="91">
        <v>3200</v>
      </c>
      <c r="R5632" s="91">
        <v>20800</v>
      </c>
      <c r="S5632" s="91">
        <v>0</v>
      </c>
      <c r="T5632" s="91"/>
      <c r="U5632" s="91">
        <f t="shared" si="527"/>
        <v>34341.410000000003</v>
      </c>
      <c r="V5632" s="82" t="str">
        <f t="shared" si="525"/>
        <v>760001505921</v>
      </c>
      <c r="W5632" s="83">
        <f>VLOOKUP(V5632,Factors!$E$6:$H$5950,4,FALSE)</f>
        <v>0.1124</v>
      </c>
      <c r="X5632" t="str">
        <f>VLOOKUP(V5632,Factors!$E$6:$F$5950,2,FALSE)</f>
        <v>3-factor</v>
      </c>
      <c r="Y5632" s="92">
        <f t="shared" si="528"/>
        <v>3859.9744840000003</v>
      </c>
      <c r="Z5632" s="92">
        <f t="shared" si="529"/>
        <v>30481.435516000005</v>
      </c>
      <c r="AA5632" s="92">
        <f t="shared" si="530"/>
        <v>34341.410000000003</v>
      </c>
    </row>
    <row r="5633" spans="1:27" x14ac:dyDescent="0.25">
      <c r="A5633" t="s">
        <v>866</v>
      </c>
      <c r="B5633" t="s">
        <v>1130</v>
      </c>
      <c r="C5633" t="s">
        <v>1131</v>
      </c>
      <c r="D5633" t="s">
        <v>867</v>
      </c>
      <c r="E5633" t="s">
        <v>868</v>
      </c>
      <c r="F5633" t="str">
        <f t="shared" si="526"/>
        <v>1505</v>
      </c>
      <c r="G5633" t="s">
        <v>342</v>
      </c>
      <c r="H5633" t="s">
        <v>343</v>
      </c>
      <c r="I5633" s="91"/>
      <c r="J5633" s="91"/>
      <c r="K5633" s="91"/>
      <c r="L5633" s="91">
        <v>79.900000000000006</v>
      </c>
      <c r="M5633" s="91"/>
      <c r="N5633" s="91"/>
      <c r="O5633" s="91">
        <v>39.950000000000003</v>
      </c>
      <c r="P5633" s="91"/>
      <c r="Q5633" s="91"/>
      <c r="R5633" s="91"/>
      <c r="S5633" s="91"/>
      <c r="T5633" s="91"/>
      <c r="U5633" s="91">
        <f t="shared" si="527"/>
        <v>119.85000000000001</v>
      </c>
      <c r="V5633" s="82" t="str">
        <f t="shared" si="525"/>
        <v>760001505921</v>
      </c>
      <c r="W5633" s="83">
        <f>VLOOKUP(V5633,Factors!$E$6:$H$5950,4,FALSE)</f>
        <v>0.1124</v>
      </c>
      <c r="X5633" t="str">
        <f>VLOOKUP(V5633,Factors!$E$6:$F$5950,2,FALSE)</f>
        <v>3-factor</v>
      </c>
      <c r="Y5633" s="92">
        <f t="shared" si="528"/>
        <v>13.47114</v>
      </c>
      <c r="Z5633" s="92">
        <f t="shared" si="529"/>
        <v>106.37886</v>
      </c>
      <c r="AA5633" s="92">
        <f t="shared" si="530"/>
        <v>119.85000000000001</v>
      </c>
    </row>
    <row r="5634" spans="1:27" x14ac:dyDescent="0.25">
      <c r="A5634" t="s">
        <v>866</v>
      </c>
      <c r="B5634" t="s">
        <v>1130</v>
      </c>
      <c r="C5634" t="s">
        <v>1131</v>
      </c>
      <c r="D5634" t="s">
        <v>867</v>
      </c>
      <c r="E5634" t="s">
        <v>868</v>
      </c>
      <c r="F5634" t="str">
        <f t="shared" si="526"/>
        <v>1505</v>
      </c>
      <c r="G5634" t="s">
        <v>144</v>
      </c>
      <c r="H5634" t="s">
        <v>145</v>
      </c>
      <c r="I5634" s="91">
        <v>5039.53</v>
      </c>
      <c r="J5634" s="91">
        <v>718.74</v>
      </c>
      <c r="K5634" s="91">
        <v>265.61</v>
      </c>
      <c r="L5634" s="91">
        <v>297.2</v>
      </c>
      <c r="M5634" s="91">
        <v>2021.46</v>
      </c>
      <c r="N5634" s="91">
        <v>1364.25</v>
      </c>
      <c r="O5634" s="91">
        <v>148.18</v>
      </c>
      <c r="P5634" s="91">
        <v>378.64</v>
      </c>
      <c r="Q5634" s="91">
        <v>205.2</v>
      </c>
      <c r="R5634" s="91">
        <v>413.3</v>
      </c>
      <c r="S5634" s="91">
        <v>264.70999999999998</v>
      </c>
      <c r="T5634" s="91">
        <v>498.85</v>
      </c>
      <c r="U5634" s="91">
        <f t="shared" si="527"/>
        <v>11615.669999999998</v>
      </c>
      <c r="V5634" s="82" t="str">
        <f t="shared" si="525"/>
        <v>760001505921</v>
      </c>
      <c r="W5634" s="83">
        <f>VLOOKUP(V5634,Factors!$E$6:$H$5950,4,FALSE)</f>
        <v>0.1124</v>
      </c>
      <c r="X5634" t="str">
        <f>VLOOKUP(V5634,Factors!$E$6:$F$5950,2,FALSE)</f>
        <v>3-factor</v>
      </c>
      <c r="Y5634" s="92">
        <f t="shared" si="528"/>
        <v>1305.6013079999998</v>
      </c>
      <c r="Z5634" s="92">
        <f t="shared" si="529"/>
        <v>10310.068691999999</v>
      </c>
      <c r="AA5634" s="92">
        <f t="shared" si="530"/>
        <v>11615.669999999998</v>
      </c>
    </row>
    <row r="5635" spans="1:27" x14ac:dyDescent="0.25">
      <c r="A5635" t="s">
        <v>866</v>
      </c>
      <c r="B5635" t="s">
        <v>1130</v>
      </c>
      <c r="C5635" t="s">
        <v>1131</v>
      </c>
      <c r="D5635" t="s">
        <v>867</v>
      </c>
      <c r="E5635" t="s">
        <v>868</v>
      </c>
      <c r="F5635" t="str">
        <f t="shared" si="526"/>
        <v>1505</v>
      </c>
      <c r="G5635" t="s">
        <v>217</v>
      </c>
      <c r="H5635" t="s">
        <v>218</v>
      </c>
      <c r="I5635" s="91">
        <v>58.7</v>
      </c>
      <c r="J5635" s="91">
        <v>195</v>
      </c>
      <c r="K5635" s="91">
        <v>215.69</v>
      </c>
      <c r="L5635" s="91">
        <v>6.81</v>
      </c>
      <c r="M5635" s="91">
        <v>138.07</v>
      </c>
      <c r="N5635" s="91"/>
      <c r="O5635" s="91"/>
      <c r="P5635" s="91"/>
      <c r="Q5635" s="91"/>
      <c r="R5635" s="91">
        <v>224.47</v>
      </c>
      <c r="S5635" s="91"/>
      <c r="T5635" s="91">
        <v>60.49</v>
      </c>
      <c r="U5635" s="91">
        <f t="shared" si="527"/>
        <v>899.23</v>
      </c>
      <c r="V5635" s="82" t="str">
        <f t="shared" si="525"/>
        <v>760001505921</v>
      </c>
      <c r="W5635" s="83">
        <f>VLOOKUP(V5635,Factors!$E$6:$H$5950,4,FALSE)</f>
        <v>0.1124</v>
      </c>
      <c r="X5635" t="str">
        <f>VLOOKUP(V5635,Factors!$E$6:$F$5950,2,FALSE)</f>
        <v>3-factor</v>
      </c>
      <c r="Y5635" s="92">
        <f t="shared" si="528"/>
        <v>101.073452</v>
      </c>
      <c r="Z5635" s="92">
        <f t="shared" si="529"/>
        <v>798.15654800000004</v>
      </c>
      <c r="AA5635" s="92">
        <f t="shared" si="530"/>
        <v>899.23</v>
      </c>
    </row>
    <row r="5636" spans="1:27" x14ac:dyDescent="0.25">
      <c r="A5636" t="s">
        <v>866</v>
      </c>
      <c r="B5636" t="s">
        <v>1130</v>
      </c>
      <c r="C5636" t="s">
        <v>1131</v>
      </c>
      <c r="D5636" t="s">
        <v>867</v>
      </c>
      <c r="E5636" t="s">
        <v>868</v>
      </c>
      <c r="F5636" t="str">
        <f t="shared" si="526"/>
        <v>1505</v>
      </c>
      <c r="G5636" t="s">
        <v>146</v>
      </c>
      <c r="H5636" t="s">
        <v>147</v>
      </c>
      <c r="I5636" s="91">
        <v>595</v>
      </c>
      <c r="J5636" s="91">
        <v>5206.24</v>
      </c>
      <c r="K5636" s="91">
        <v>65</v>
      </c>
      <c r="L5636" s="91">
        <v>1700</v>
      </c>
      <c r="M5636" s="91"/>
      <c r="N5636" s="91">
        <v>710.24</v>
      </c>
      <c r="O5636" s="91">
        <v>1438.56</v>
      </c>
      <c r="P5636" s="91"/>
      <c r="Q5636" s="91">
        <v>350</v>
      </c>
      <c r="R5636" s="91">
        <v>400</v>
      </c>
      <c r="S5636" s="91">
        <v>-200</v>
      </c>
      <c r="T5636" s="91">
        <v>595</v>
      </c>
      <c r="U5636" s="91">
        <f t="shared" si="527"/>
        <v>10860.039999999999</v>
      </c>
      <c r="V5636" s="82" t="str">
        <f t="shared" ref="V5636:V5699" si="531">CONCATENATE(B5636,RIGHT(D5636,4),A5636)</f>
        <v>760001505921</v>
      </c>
      <c r="W5636" s="83">
        <f>VLOOKUP(V5636,Factors!$E$6:$H$5950,4,FALSE)</f>
        <v>0.1124</v>
      </c>
      <c r="X5636" t="str">
        <f>VLOOKUP(V5636,Factors!$E$6:$F$5950,2,FALSE)</f>
        <v>3-factor</v>
      </c>
      <c r="Y5636" s="92">
        <f t="shared" si="528"/>
        <v>1220.668496</v>
      </c>
      <c r="Z5636" s="92">
        <f t="shared" si="529"/>
        <v>9639.3715039999988</v>
      </c>
      <c r="AA5636" s="92">
        <f t="shared" si="530"/>
        <v>10860.039999999999</v>
      </c>
    </row>
    <row r="5637" spans="1:27" x14ac:dyDescent="0.25">
      <c r="A5637" t="s">
        <v>866</v>
      </c>
      <c r="B5637" t="s">
        <v>1130</v>
      </c>
      <c r="C5637" t="s">
        <v>1131</v>
      </c>
      <c r="D5637" t="s">
        <v>867</v>
      </c>
      <c r="E5637" t="s">
        <v>868</v>
      </c>
      <c r="F5637" t="str">
        <f t="shared" ref="F5637:F5700" si="532">RIGHT(D5637,4)</f>
        <v>1505</v>
      </c>
      <c r="G5637" t="s">
        <v>148</v>
      </c>
      <c r="H5637" t="s">
        <v>149</v>
      </c>
      <c r="I5637" s="91">
        <v>720.47</v>
      </c>
      <c r="J5637" s="91">
        <v>2057.17</v>
      </c>
      <c r="K5637" s="91"/>
      <c r="L5637" s="91">
        <v>564.79</v>
      </c>
      <c r="M5637" s="91">
        <v>749.9</v>
      </c>
      <c r="N5637" s="91"/>
      <c r="O5637" s="91">
        <v>325</v>
      </c>
      <c r="P5637" s="91"/>
      <c r="Q5637" s="91">
        <v>642.85</v>
      </c>
      <c r="R5637" s="91">
        <v>328.94</v>
      </c>
      <c r="S5637" s="91">
        <v>451.1</v>
      </c>
      <c r="T5637" s="91">
        <v>422.96</v>
      </c>
      <c r="U5637" s="91">
        <f t="shared" ref="U5637:U5700" si="533">SUM(I5637:T5637)</f>
        <v>6263.18</v>
      </c>
      <c r="V5637" s="82" t="str">
        <f t="shared" si="531"/>
        <v>760001505921</v>
      </c>
      <c r="W5637" s="83">
        <f>VLOOKUP(V5637,Factors!$E$6:$H$5950,4,FALSE)</f>
        <v>0.1124</v>
      </c>
      <c r="X5637" t="str">
        <f>VLOOKUP(V5637,Factors!$E$6:$F$5950,2,FALSE)</f>
        <v>3-factor</v>
      </c>
      <c r="Y5637" s="92">
        <f t="shared" si="528"/>
        <v>703.98143200000004</v>
      </c>
      <c r="Z5637" s="92">
        <f t="shared" si="529"/>
        <v>5559.1985679999998</v>
      </c>
      <c r="AA5637" s="92">
        <f t="shared" si="530"/>
        <v>6263.18</v>
      </c>
    </row>
    <row r="5638" spans="1:27" x14ac:dyDescent="0.25">
      <c r="A5638" t="s">
        <v>866</v>
      </c>
      <c r="B5638" t="s">
        <v>1130</v>
      </c>
      <c r="C5638" t="s">
        <v>1131</v>
      </c>
      <c r="D5638" t="s">
        <v>867</v>
      </c>
      <c r="E5638" t="s">
        <v>868</v>
      </c>
      <c r="F5638" t="str">
        <f t="shared" si="532"/>
        <v>1505</v>
      </c>
      <c r="G5638" t="s">
        <v>150</v>
      </c>
      <c r="H5638" t="s">
        <v>151</v>
      </c>
      <c r="I5638" s="91"/>
      <c r="J5638" s="91"/>
      <c r="K5638" s="91"/>
      <c r="L5638" s="91">
        <v>533.55999999999995</v>
      </c>
      <c r="M5638" s="91">
        <v>317.85000000000002</v>
      </c>
      <c r="N5638" s="91"/>
      <c r="O5638" s="91"/>
      <c r="P5638" s="91"/>
      <c r="Q5638" s="91">
        <v>1635.7</v>
      </c>
      <c r="R5638" s="91"/>
      <c r="S5638" s="91"/>
      <c r="T5638" s="91">
        <v>2338.4</v>
      </c>
      <c r="U5638" s="91">
        <f t="shared" si="533"/>
        <v>4825.51</v>
      </c>
      <c r="V5638" s="82" t="str">
        <f t="shared" si="531"/>
        <v>760001505921</v>
      </c>
      <c r="W5638" s="83">
        <f>VLOOKUP(V5638,Factors!$E$6:$H$5950,4,FALSE)</f>
        <v>0.1124</v>
      </c>
      <c r="X5638" t="str">
        <f>VLOOKUP(V5638,Factors!$E$6:$F$5950,2,FALSE)</f>
        <v>3-factor</v>
      </c>
      <c r="Y5638" s="92">
        <f t="shared" si="528"/>
        <v>542.38732400000004</v>
      </c>
      <c r="Z5638" s="92">
        <f t="shared" si="529"/>
        <v>4283.122676</v>
      </c>
      <c r="AA5638" s="92">
        <f t="shared" si="530"/>
        <v>4825.51</v>
      </c>
    </row>
    <row r="5639" spans="1:27" x14ac:dyDescent="0.25">
      <c r="A5639" t="s">
        <v>866</v>
      </c>
      <c r="B5639" t="s">
        <v>1130</v>
      </c>
      <c r="C5639" t="s">
        <v>1131</v>
      </c>
      <c r="D5639" t="s">
        <v>867</v>
      </c>
      <c r="E5639" t="s">
        <v>868</v>
      </c>
      <c r="F5639" t="str">
        <f t="shared" si="532"/>
        <v>1505</v>
      </c>
      <c r="G5639" t="s">
        <v>152</v>
      </c>
      <c r="H5639" t="s">
        <v>153</v>
      </c>
      <c r="I5639" s="91">
        <v>528.87</v>
      </c>
      <c r="J5639" s="91"/>
      <c r="K5639" s="91"/>
      <c r="L5639" s="91"/>
      <c r="M5639" s="91"/>
      <c r="N5639" s="91">
        <v>160</v>
      </c>
      <c r="O5639" s="91">
        <v>165</v>
      </c>
      <c r="P5639" s="91"/>
      <c r="Q5639" s="91"/>
      <c r="R5639" s="91"/>
      <c r="S5639" s="91"/>
      <c r="T5639" s="91"/>
      <c r="U5639" s="91">
        <f t="shared" si="533"/>
        <v>853.87</v>
      </c>
      <c r="V5639" s="82" t="str">
        <f t="shared" si="531"/>
        <v>760001505921</v>
      </c>
      <c r="W5639" s="83">
        <f>VLOOKUP(V5639,Factors!$E$6:$H$5950,4,FALSE)</f>
        <v>0.1124</v>
      </c>
      <c r="X5639" t="str">
        <f>VLOOKUP(V5639,Factors!$E$6:$F$5950,2,FALSE)</f>
        <v>3-factor</v>
      </c>
      <c r="Y5639" s="92">
        <f t="shared" si="528"/>
        <v>95.974987999999996</v>
      </c>
      <c r="Z5639" s="92">
        <f t="shared" si="529"/>
        <v>757.89501199999995</v>
      </c>
      <c r="AA5639" s="92">
        <f t="shared" si="530"/>
        <v>853.86999999999989</v>
      </c>
    </row>
    <row r="5640" spans="1:27" x14ac:dyDescent="0.25">
      <c r="A5640" t="s">
        <v>866</v>
      </c>
      <c r="B5640" t="s">
        <v>1130</v>
      </c>
      <c r="C5640" t="s">
        <v>1131</v>
      </c>
      <c r="D5640" t="s">
        <v>867</v>
      </c>
      <c r="E5640" t="s">
        <v>868</v>
      </c>
      <c r="F5640" t="str">
        <f t="shared" si="532"/>
        <v>1505</v>
      </c>
      <c r="G5640" t="s">
        <v>359</v>
      </c>
      <c r="H5640" t="s">
        <v>360</v>
      </c>
      <c r="I5640" s="91">
        <v>183.97</v>
      </c>
      <c r="J5640" s="91"/>
      <c r="K5640" s="91"/>
      <c r="L5640" s="91"/>
      <c r="M5640" s="91"/>
      <c r="N5640" s="91"/>
      <c r="O5640" s="91"/>
      <c r="P5640" s="91"/>
      <c r="Q5640" s="91"/>
      <c r="R5640" s="91"/>
      <c r="S5640" s="91"/>
      <c r="T5640" s="91"/>
      <c r="U5640" s="91">
        <f t="shared" si="533"/>
        <v>183.97</v>
      </c>
      <c r="V5640" s="82" t="str">
        <f t="shared" si="531"/>
        <v>760001505921</v>
      </c>
      <c r="W5640" s="83">
        <f>VLOOKUP(V5640,Factors!$E$6:$H$5950,4,FALSE)</f>
        <v>0.1124</v>
      </c>
      <c r="X5640" t="str">
        <f>VLOOKUP(V5640,Factors!$E$6:$F$5950,2,FALSE)</f>
        <v>3-factor</v>
      </c>
      <c r="Y5640" s="92">
        <f t="shared" si="528"/>
        <v>20.678228000000001</v>
      </c>
      <c r="Z5640" s="92">
        <f t="shared" si="529"/>
        <v>163.29177200000001</v>
      </c>
      <c r="AA5640" s="92">
        <f t="shared" si="530"/>
        <v>183.97</v>
      </c>
    </row>
    <row r="5641" spans="1:27" x14ac:dyDescent="0.25">
      <c r="A5641" t="s">
        <v>866</v>
      </c>
      <c r="B5641" t="s">
        <v>1130</v>
      </c>
      <c r="C5641" t="s">
        <v>1131</v>
      </c>
      <c r="D5641" t="s">
        <v>941</v>
      </c>
      <c r="E5641" t="s">
        <v>942</v>
      </c>
      <c r="F5641" t="str">
        <f t="shared" si="532"/>
        <v>1672</v>
      </c>
      <c r="G5641" t="s">
        <v>102</v>
      </c>
      <c r="H5641" t="s">
        <v>103</v>
      </c>
      <c r="I5641" s="91"/>
      <c r="J5641" s="91"/>
      <c r="K5641" s="91">
        <v>3550</v>
      </c>
      <c r="L5641" s="91"/>
      <c r="M5641" s="91"/>
      <c r="N5641" s="91"/>
      <c r="O5641" s="91"/>
      <c r="P5641" s="91"/>
      <c r="Q5641" s="91"/>
      <c r="R5641" s="91"/>
      <c r="S5641" s="91"/>
      <c r="T5641" s="91"/>
      <c r="U5641" s="91">
        <f t="shared" si="533"/>
        <v>3550</v>
      </c>
      <c r="V5641" s="82" t="str">
        <f t="shared" si="531"/>
        <v>760001672921</v>
      </c>
      <c r="W5641" s="83">
        <f>VLOOKUP(V5641,Factors!$E$6:$H$5950,4,FALSE)</f>
        <v>0.1124</v>
      </c>
      <c r="X5641" t="str">
        <f>VLOOKUP(V5641,Factors!$E$6:$F$5950,2,FALSE)</f>
        <v>3-Factor</v>
      </c>
      <c r="Y5641" s="92">
        <f t="shared" si="528"/>
        <v>399.02</v>
      </c>
      <c r="Z5641" s="92">
        <f t="shared" si="529"/>
        <v>3150.98</v>
      </c>
      <c r="AA5641" s="92">
        <f t="shared" si="530"/>
        <v>3550</v>
      </c>
    </row>
    <row r="5642" spans="1:27" x14ac:dyDescent="0.25">
      <c r="A5642" t="s">
        <v>866</v>
      </c>
      <c r="B5642" t="s">
        <v>1130</v>
      </c>
      <c r="C5642" t="s">
        <v>1131</v>
      </c>
      <c r="D5642" t="s">
        <v>869</v>
      </c>
      <c r="E5642" t="s">
        <v>870</v>
      </c>
      <c r="F5642" t="str">
        <f t="shared" si="532"/>
        <v>2966</v>
      </c>
      <c r="G5642" t="s">
        <v>144</v>
      </c>
      <c r="H5642" t="s">
        <v>145</v>
      </c>
      <c r="I5642" s="91">
        <v>1256.02</v>
      </c>
      <c r="J5642" s="91">
        <v>58.85</v>
      </c>
      <c r="K5642" s="91">
        <v>87.59</v>
      </c>
      <c r="L5642" s="91"/>
      <c r="M5642" s="91">
        <v>61.75</v>
      </c>
      <c r="N5642" s="91">
        <v>205.88</v>
      </c>
      <c r="O5642" s="91">
        <v>55.89</v>
      </c>
      <c r="P5642" s="91">
        <v>53.8</v>
      </c>
      <c r="Q5642" s="91">
        <v>116.37</v>
      </c>
      <c r="R5642" s="91">
        <v>69.03</v>
      </c>
      <c r="S5642" s="91">
        <v>35.799999999999997</v>
      </c>
      <c r="T5642" s="91">
        <v>230.13</v>
      </c>
      <c r="U5642" s="91">
        <f t="shared" si="533"/>
        <v>2231.1099999999997</v>
      </c>
      <c r="V5642" s="82" t="str">
        <f t="shared" si="531"/>
        <v>760002966921</v>
      </c>
      <c r="W5642" s="83">
        <f>VLOOKUP(V5642,Factors!$E$6:$H$5950,4,FALSE)</f>
        <v>0.1124</v>
      </c>
      <c r="X5642" t="str">
        <f>VLOOKUP(V5642,Factors!$E$6:$F$5950,2,FALSE)</f>
        <v>3-factor</v>
      </c>
      <c r="Y5642" s="92">
        <f t="shared" si="528"/>
        <v>250.77676399999996</v>
      </c>
      <c r="Z5642" s="92">
        <f t="shared" si="529"/>
        <v>1980.3332359999997</v>
      </c>
      <c r="AA5642" s="92">
        <f t="shared" si="530"/>
        <v>2231.1099999999997</v>
      </c>
    </row>
    <row r="5643" spans="1:27" x14ac:dyDescent="0.25">
      <c r="A5643" t="s">
        <v>866</v>
      </c>
      <c r="B5643" t="s">
        <v>1132</v>
      </c>
      <c r="C5643" t="s">
        <v>1133</v>
      </c>
      <c r="D5643" t="s">
        <v>867</v>
      </c>
      <c r="E5643" t="s">
        <v>868</v>
      </c>
      <c r="F5643" t="str">
        <f t="shared" si="532"/>
        <v>1505</v>
      </c>
      <c r="G5643" t="s">
        <v>120</v>
      </c>
      <c r="H5643" t="s">
        <v>121</v>
      </c>
      <c r="I5643" s="91"/>
      <c r="J5643" s="91"/>
      <c r="K5643" s="91"/>
      <c r="L5643" s="91">
        <v>237.59</v>
      </c>
      <c r="M5643" s="91"/>
      <c r="N5643" s="91">
        <v>255.68</v>
      </c>
      <c r="O5643" s="91"/>
      <c r="P5643" s="91"/>
      <c r="Q5643" s="91">
        <v>384.67</v>
      </c>
      <c r="R5643" s="91">
        <v>194.02</v>
      </c>
      <c r="S5643" s="91">
        <v>581.49</v>
      </c>
      <c r="T5643" s="91">
        <v>19.29</v>
      </c>
      <c r="U5643" s="91">
        <f t="shared" si="533"/>
        <v>1672.74</v>
      </c>
      <c r="V5643" s="82" t="str">
        <f t="shared" si="531"/>
        <v>770001505921</v>
      </c>
      <c r="W5643" s="83">
        <f>VLOOKUP(V5643,Factors!$E$6:$H$5950,4,FALSE)</f>
        <v>0.1124</v>
      </c>
      <c r="X5643" t="str">
        <f>VLOOKUP(V5643,Factors!$E$6:$F$5950,2,FALSE)</f>
        <v>3-factor</v>
      </c>
      <c r="Y5643" s="92">
        <f t="shared" si="528"/>
        <v>188.01597599999999</v>
      </c>
      <c r="Z5643" s="92">
        <f t="shared" si="529"/>
        <v>1484.7240240000001</v>
      </c>
      <c r="AA5643" s="92">
        <f t="shared" si="530"/>
        <v>1672.74</v>
      </c>
    </row>
    <row r="5644" spans="1:27" x14ac:dyDescent="0.25">
      <c r="A5644" t="s">
        <v>866</v>
      </c>
      <c r="B5644" t="s">
        <v>1132</v>
      </c>
      <c r="C5644" t="s">
        <v>1133</v>
      </c>
      <c r="D5644" t="s">
        <v>867</v>
      </c>
      <c r="E5644" t="s">
        <v>868</v>
      </c>
      <c r="F5644" t="str">
        <f t="shared" si="532"/>
        <v>1505</v>
      </c>
      <c r="G5644" t="s">
        <v>122</v>
      </c>
      <c r="H5644" t="s">
        <v>123</v>
      </c>
      <c r="I5644" s="91"/>
      <c r="J5644" s="91"/>
      <c r="K5644" s="91"/>
      <c r="L5644" s="91"/>
      <c r="M5644" s="91">
        <v>0</v>
      </c>
      <c r="N5644" s="91"/>
      <c r="O5644" s="91"/>
      <c r="P5644" s="91"/>
      <c r="Q5644" s="91"/>
      <c r="R5644" s="91"/>
      <c r="S5644" s="91"/>
      <c r="T5644" s="91">
        <v>265</v>
      </c>
      <c r="U5644" s="91">
        <f t="shared" si="533"/>
        <v>265</v>
      </c>
      <c r="V5644" s="82" t="str">
        <f t="shared" si="531"/>
        <v>770001505921</v>
      </c>
      <c r="W5644" s="83">
        <f>VLOOKUP(V5644,Factors!$E$6:$H$5950,4,FALSE)</f>
        <v>0.1124</v>
      </c>
      <c r="X5644" t="str">
        <f>VLOOKUP(V5644,Factors!$E$6:$F$5950,2,FALSE)</f>
        <v>3-factor</v>
      </c>
      <c r="Y5644" s="92">
        <f t="shared" si="528"/>
        <v>29.786000000000001</v>
      </c>
      <c r="Z5644" s="92">
        <f t="shared" si="529"/>
        <v>235.214</v>
      </c>
      <c r="AA5644" s="92">
        <f t="shared" si="530"/>
        <v>265</v>
      </c>
    </row>
    <row r="5645" spans="1:27" x14ac:dyDescent="0.25">
      <c r="A5645" t="s">
        <v>866</v>
      </c>
      <c r="B5645" t="s">
        <v>1132</v>
      </c>
      <c r="C5645" t="s">
        <v>1133</v>
      </c>
      <c r="D5645" t="s">
        <v>867</v>
      </c>
      <c r="E5645" t="s">
        <v>868</v>
      </c>
      <c r="F5645" t="str">
        <f t="shared" si="532"/>
        <v>1505</v>
      </c>
      <c r="G5645" t="s">
        <v>44</v>
      </c>
      <c r="H5645" t="s">
        <v>45</v>
      </c>
      <c r="I5645" s="91"/>
      <c r="J5645" s="91"/>
      <c r="K5645" s="91"/>
      <c r="L5645" s="91">
        <v>58.1</v>
      </c>
      <c r="M5645" s="91"/>
      <c r="N5645" s="91"/>
      <c r="O5645" s="91"/>
      <c r="P5645" s="91"/>
      <c r="Q5645" s="91"/>
      <c r="R5645" s="91"/>
      <c r="S5645" s="91"/>
      <c r="T5645" s="91"/>
      <c r="U5645" s="91">
        <f t="shared" si="533"/>
        <v>58.1</v>
      </c>
      <c r="V5645" s="82" t="str">
        <f t="shared" si="531"/>
        <v>770001505921</v>
      </c>
      <c r="W5645" s="83">
        <f>VLOOKUP(V5645,Factors!$E$6:$H$5950,4,FALSE)</f>
        <v>0.1124</v>
      </c>
      <c r="X5645" t="str">
        <f>VLOOKUP(V5645,Factors!$E$6:$F$5950,2,FALSE)</f>
        <v>3-factor</v>
      </c>
      <c r="Y5645" s="92">
        <f t="shared" si="528"/>
        <v>6.5304400000000005</v>
      </c>
      <c r="Z5645" s="92">
        <f t="shared" si="529"/>
        <v>51.569560000000003</v>
      </c>
      <c r="AA5645" s="92">
        <f t="shared" si="530"/>
        <v>58.1</v>
      </c>
    </row>
    <row r="5646" spans="1:27" x14ac:dyDescent="0.25">
      <c r="A5646" t="s">
        <v>866</v>
      </c>
      <c r="B5646" t="s">
        <v>1132</v>
      </c>
      <c r="C5646" t="s">
        <v>1133</v>
      </c>
      <c r="D5646" t="s">
        <v>867</v>
      </c>
      <c r="E5646" t="s">
        <v>868</v>
      </c>
      <c r="F5646" t="str">
        <f t="shared" si="532"/>
        <v>1505</v>
      </c>
      <c r="G5646" t="s">
        <v>26</v>
      </c>
      <c r="H5646" t="s">
        <v>27</v>
      </c>
      <c r="I5646" s="91"/>
      <c r="J5646" s="91"/>
      <c r="K5646" s="91"/>
      <c r="L5646" s="91"/>
      <c r="M5646" s="91"/>
      <c r="N5646" s="91"/>
      <c r="O5646" s="91"/>
      <c r="P5646" s="91"/>
      <c r="Q5646" s="91"/>
      <c r="R5646" s="91"/>
      <c r="S5646" s="91">
        <v>507.35</v>
      </c>
      <c r="T5646" s="91"/>
      <c r="U5646" s="91">
        <f t="shared" si="533"/>
        <v>507.35</v>
      </c>
      <c r="V5646" s="82" t="str">
        <f t="shared" si="531"/>
        <v>770001505921</v>
      </c>
      <c r="W5646" s="83">
        <f>VLOOKUP(V5646,Factors!$E$6:$H$5950,4,FALSE)</f>
        <v>0.1124</v>
      </c>
      <c r="X5646" t="str">
        <f>VLOOKUP(V5646,Factors!$E$6:$F$5950,2,FALSE)</f>
        <v>3-factor</v>
      </c>
      <c r="Y5646" s="92">
        <f t="shared" si="528"/>
        <v>57.026140000000005</v>
      </c>
      <c r="Z5646" s="92">
        <f t="shared" si="529"/>
        <v>450.32386000000002</v>
      </c>
      <c r="AA5646" s="92">
        <f t="shared" si="530"/>
        <v>507.35</v>
      </c>
    </row>
    <row r="5647" spans="1:27" x14ac:dyDescent="0.25">
      <c r="A5647" t="s">
        <v>866</v>
      </c>
      <c r="B5647" t="s">
        <v>1132</v>
      </c>
      <c r="C5647" t="s">
        <v>1133</v>
      </c>
      <c r="D5647" t="s">
        <v>867</v>
      </c>
      <c r="E5647" t="s">
        <v>868</v>
      </c>
      <c r="F5647" t="str">
        <f t="shared" si="532"/>
        <v>1505</v>
      </c>
      <c r="G5647" t="s">
        <v>207</v>
      </c>
      <c r="H5647" t="s">
        <v>208</v>
      </c>
      <c r="I5647" s="91"/>
      <c r="J5647" s="91"/>
      <c r="K5647" s="91"/>
      <c r="L5647" s="91"/>
      <c r="M5647" s="91"/>
      <c r="N5647" s="91"/>
      <c r="O5647" s="91"/>
      <c r="P5647" s="91"/>
      <c r="Q5647" s="91"/>
      <c r="R5647" s="91"/>
      <c r="S5647" s="91">
        <v>109.8</v>
      </c>
      <c r="T5647" s="91"/>
      <c r="U5647" s="91">
        <f t="shared" si="533"/>
        <v>109.8</v>
      </c>
      <c r="V5647" s="82" t="str">
        <f t="shared" si="531"/>
        <v>770001505921</v>
      </c>
      <c r="W5647" s="83">
        <f>VLOOKUP(V5647,Factors!$E$6:$H$5950,4,FALSE)</f>
        <v>0.1124</v>
      </c>
      <c r="X5647" t="str">
        <f>VLOOKUP(V5647,Factors!$E$6:$F$5950,2,FALSE)</f>
        <v>3-factor</v>
      </c>
      <c r="Y5647" s="92">
        <f t="shared" si="528"/>
        <v>12.341519999999999</v>
      </c>
      <c r="Z5647" s="92">
        <f t="shared" si="529"/>
        <v>97.458479999999994</v>
      </c>
      <c r="AA5647" s="92">
        <f t="shared" si="530"/>
        <v>109.8</v>
      </c>
    </row>
    <row r="5648" spans="1:27" x14ac:dyDescent="0.25">
      <c r="A5648" t="s">
        <v>866</v>
      </c>
      <c r="B5648" t="s">
        <v>1132</v>
      </c>
      <c r="C5648" t="s">
        <v>1133</v>
      </c>
      <c r="D5648" t="s">
        <v>867</v>
      </c>
      <c r="E5648" t="s">
        <v>868</v>
      </c>
      <c r="F5648" t="str">
        <f t="shared" si="532"/>
        <v>1505</v>
      </c>
      <c r="G5648" t="s">
        <v>128</v>
      </c>
      <c r="H5648" t="s">
        <v>129</v>
      </c>
      <c r="I5648" s="91"/>
      <c r="J5648" s="91"/>
      <c r="K5648" s="91"/>
      <c r="L5648" s="91"/>
      <c r="M5648" s="91"/>
      <c r="N5648" s="91"/>
      <c r="O5648" s="91"/>
      <c r="P5648" s="91">
        <v>370.8</v>
      </c>
      <c r="Q5648" s="91">
        <v>-370.8</v>
      </c>
      <c r="R5648" s="91"/>
      <c r="S5648" s="91"/>
      <c r="T5648" s="91"/>
      <c r="U5648" s="91">
        <f t="shared" si="533"/>
        <v>0</v>
      </c>
      <c r="V5648" s="82" t="str">
        <f t="shared" si="531"/>
        <v>770001505921</v>
      </c>
      <c r="W5648" s="83">
        <f>VLOOKUP(V5648,Factors!$E$6:$H$5950,4,FALSE)</f>
        <v>0.1124</v>
      </c>
      <c r="X5648" t="str">
        <f>VLOOKUP(V5648,Factors!$E$6:$F$5950,2,FALSE)</f>
        <v>3-factor</v>
      </c>
      <c r="Y5648" s="92">
        <f t="shared" si="528"/>
        <v>0</v>
      </c>
      <c r="Z5648" s="92">
        <f t="shared" si="529"/>
        <v>0</v>
      </c>
      <c r="AA5648" s="92">
        <f t="shared" si="530"/>
        <v>0</v>
      </c>
    </row>
    <row r="5649" spans="1:27" x14ac:dyDescent="0.25">
      <c r="A5649" t="s">
        <v>866</v>
      </c>
      <c r="B5649" t="s">
        <v>1132</v>
      </c>
      <c r="C5649" t="s">
        <v>1133</v>
      </c>
      <c r="D5649" t="s">
        <v>867</v>
      </c>
      <c r="E5649" t="s">
        <v>868</v>
      </c>
      <c r="F5649" t="str">
        <f t="shared" si="532"/>
        <v>1505</v>
      </c>
      <c r="G5649" t="s">
        <v>71</v>
      </c>
      <c r="H5649" t="s">
        <v>72</v>
      </c>
      <c r="I5649" s="91"/>
      <c r="J5649" s="91">
        <v>52.36</v>
      </c>
      <c r="K5649" s="91"/>
      <c r="L5649" s="91"/>
      <c r="M5649" s="91"/>
      <c r="N5649" s="91">
        <v>299.26</v>
      </c>
      <c r="O5649" s="91">
        <v>35.549999999999997</v>
      </c>
      <c r="P5649" s="91">
        <v>20.49</v>
      </c>
      <c r="Q5649" s="91">
        <v>384.22</v>
      </c>
      <c r="R5649" s="91"/>
      <c r="S5649" s="91">
        <v>48.6</v>
      </c>
      <c r="T5649" s="91"/>
      <c r="U5649" s="91">
        <f t="shared" si="533"/>
        <v>840.48000000000013</v>
      </c>
      <c r="V5649" s="82" t="str">
        <f t="shared" si="531"/>
        <v>770001505921</v>
      </c>
      <c r="W5649" s="83">
        <f>VLOOKUP(V5649,Factors!$E$6:$H$5950,4,FALSE)</f>
        <v>0.1124</v>
      </c>
      <c r="X5649" t="str">
        <f>VLOOKUP(V5649,Factors!$E$6:$F$5950,2,FALSE)</f>
        <v>3-factor</v>
      </c>
      <c r="Y5649" s="92">
        <f t="shared" si="528"/>
        <v>94.469952000000021</v>
      </c>
      <c r="Z5649" s="92">
        <f t="shared" si="529"/>
        <v>746.0100480000001</v>
      </c>
      <c r="AA5649" s="92">
        <f t="shared" si="530"/>
        <v>840.48000000000013</v>
      </c>
    </row>
    <row r="5650" spans="1:27" x14ac:dyDescent="0.25">
      <c r="A5650" t="s">
        <v>866</v>
      </c>
      <c r="B5650" t="s">
        <v>1132</v>
      </c>
      <c r="C5650" t="s">
        <v>1133</v>
      </c>
      <c r="D5650" t="s">
        <v>867</v>
      </c>
      <c r="E5650" t="s">
        <v>868</v>
      </c>
      <c r="F5650" t="str">
        <f t="shared" si="532"/>
        <v>1505</v>
      </c>
      <c r="G5650" t="s">
        <v>215</v>
      </c>
      <c r="H5650" t="s">
        <v>216</v>
      </c>
      <c r="I5650" s="91"/>
      <c r="J5650" s="91"/>
      <c r="K5650" s="91">
        <v>16.7</v>
      </c>
      <c r="L5650" s="91"/>
      <c r="M5650" s="91"/>
      <c r="N5650" s="91"/>
      <c r="O5650" s="91"/>
      <c r="P5650" s="91"/>
      <c r="Q5650" s="91"/>
      <c r="R5650" s="91"/>
      <c r="S5650" s="91"/>
      <c r="T5650" s="91"/>
      <c r="U5650" s="91">
        <f t="shared" si="533"/>
        <v>16.7</v>
      </c>
      <c r="V5650" s="82" t="str">
        <f t="shared" si="531"/>
        <v>770001505921</v>
      </c>
      <c r="W5650" s="83">
        <f>VLOOKUP(V5650,Factors!$E$6:$H$5950,4,FALSE)</f>
        <v>0.1124</v>
      </c>
      <c r="X5650" t="str">
        <f>VLOOKUP(V5650,Factors!$E$6:$F$5950,2,FALSE)</f>
        <v>3-factor</v>
      </c>
      <c r="Y5650" s="92">
        <f t="shared" ref="Y5650:Y5713" si="534">U5650*W5650</f>
        <v>1.8770799999999999</v>
      </c>
      <c r="Z5650" s="92">
        <f t="shared" ref="Z5650:Z5713" si="535">U5650-Y5650</f>
        <v>14.82292</v>
      </c>
      <c r="AA5650" s="92">
        <f t="shared" ref="AA5650:AA5713" si="536">Y5650+Z5650</f>
        <v>16.7</v>
      </c>
    </row>
    <row r="5651" spans="1:27" x14ac:dyDescent="0.25">
      <c r="A5651" t="s">
        <v>866</v>
      </c>
      <c r="B5651" t="s">
        <v>1132</v>
      </c>
      <c r="C5651" t="s">
        <v>1133</v>
      </c>
      <c r="D5651" t="s">
        <v>867</v>
      </c>
      <c r="E5651" t="s">
        <v>868</v>
      </c>
      <c r="F5651" t="str">
        <f t="shared" si="532"/>
        <v>1505</v>
      </c>
      <c r="G5651" t="s">
        <v>130</v>
      </c>
      <c r="H5651" t="s">
        <v>131</v>
      </c>
      <c r="I5651" s="91"/>
      <c r="J5651" s="91"/>
      <c r="K5651" s="91"/>
      <c r="L5651" s="91"/>
      <c r="M5651" s="91"/>
      <c r="N5651" s="91"/>
      <c r="O5651" s="91"/>
      <c r="P5651" s="91">
        <v>7.9</v>
      </c>
      <c r="Q5651" s="91"/>
      <c r="R5651" s="91"/>
      <c r="S5651" s="91"/>
      <c r="T5651" s="91"/>
      <c r="U5651" s="91">
        <f t="shared" si="533"/>
        <v>7.9</v>
      </c>
      <c r="V5651" s="82" t="str">
        <f t="shared" si="531"/>
        <v>770001505921</v>
      </c>
      <c r="W5651" s="83">
        <f>VLOOKUP(V5651,Factors!$E$6:$H$5950,4,FALSE)</f>
        <v>0.1124</v>
      </c>
      <c r="X5651" t="str">
        <f>VLOOKUP(V5651,Factors!$E$6:$F$5950,2,FALSE)</f>
        <v>3-factor</v>
      </c>
      <c r="Y5651" s="92">
        <f t="shared" si="534"/>
        <v>0.88796000000000008</v>
      </c>
      <c r="Z5651" s="92">
        <f t="shared" si="535"/>
        <v>7.0120400000000007</v>
      </c>
      <c r="AA5651" s="92">
        <f t="shared" si="536"/>
        <v>7.9</v>
      </c>
    </row>
    <row r="5652" spans="1:27" x14ac:dyDescent="0.25">
      <c r="A5652" t="s">
        <v>866</v>
      </c>
      <c r="B5652" t="s">
        <v>1132</v>
      </c>
      <c r="C5652" t="s">
        <v>1133</v>
      </c>
      <c r="D5652" t="s">
        <v>867</v>
      </c>
      <c r="E5652" t="s">
        <v>868</v>
      </c>
      <c r="F5652" t="str">
        <f t="shared" si="532"/>
        <v>1505</v>
      </c>
      <c r="G5652" t="s">
        <v>1134</v>
      </c>
      <c r="H5652" t="s">
        <v>1135</v>
      </c>
      <c r="I5652" s="91">
        <v>25</v>
      </c>
      <c r="J5652" s="91"/>
      <c r="K5652" s="91"/>
      <c r="L5652" s="91"/>
      <c r="M5652" s="91"/>
      <c r="N5652" s="91"/>
      <c r="O5652" s="91"/>
      <c r="P5652" s="91"/>
      <c r="Q5652" s="91"/>
      <c r="R5652" s="91"/>
      <c r="S5652" s="91"/>
      <c r="T5652" s="91"/>
      <c r="U5652" s="91">
        <f t="shared" si="533"/>
        <v>25</v>
      </c>
      <c r="V5652" s="82" t="str">
        <f t="shared" si="531"/>
        <v>770001505921</v>
      </c>
      <c r="W5652" s="83">
        <f>VLOOKUP(V5652,Factors!$E$6:$H$5950,4,FALSE)</f>
        <v>0.1124</v>
      </c>
      <c r="X5652" t="str">
        <f>VLOOKUP(V5652,Factors!$E$6:$F$5950,2,FALSE)</f>
        <v>3-factor</v>
      </c>
      <c r="Y5652" s="92">
        <f t="shared" si="534"/>
        <v>2.81</v>
      </c>
      <c r="Z5652" s="92">
        <f t="shared" si="535"/>
        <v>22.19</v>
      </c>
      <c r="AA5652" s="92">
        <f t="shared" si="536"/>
        <v>25</v>
      </c>
    </row>
    <row r="5653" spans="1:27" x14ac:dyDescent="0.25">
      <c r="A5653" t="s">
        <v>866</v>
      </c>
      <c r="B5653" t="s">
        <v>1132</v>
      </c>
      <c r="C5653" t="s">
        <v>1133</v>
      </c>
      <c r="D5653" t="s">
        <v>867</v>
      </c>
      <c r="E5653" t="s">
        <v>868</v>
      </c>
      <c r="F5653" t="str">
        <f t="shared" si="532"/>
        <v>1505</v>
      </c>
      <c r="G5653" t="s">
        <v>136</v>
      </c>
      <c r="H5653" t="s">
        <v>137</v>
      </c>
      <c r="I5653" s="91"/>
      <c r="J5653" s="91">
        <v>4</v>
      </c>
      <c r="K5653" s="91"/>
      <c r="L5653" s="91"/>
      <c r="M5653" s="91">
        <v>105</v>
      </c>
      <c r="N5653" s="91">
        <v>84</v>
      </c>
      <c r="O5653" s="91">
        <v>1.3</v>
      </c>
      <c r="P5653" s="91"/>
      <c r="Q5653" s="91"/>
      <c r="R5653" s="91">
        <v>64</v>
      </c>
      <c r="S5653" s="91"/>
      <c r="T5653" s="91">
        <v>5</v>
      </c>
      <c r="U5653" s="91">
        <f t="shared" si="533"/>
        <v>263.3</v>
      </c>
      <c r="V5653" s="82" t="str">
        <f t="shared" si="531"/>
        <v>770001505921</v>
      </c>
      <c r="W5653" s="83">
        <f>VLOOKUP(V5653,Factors!$E$6:$H$5950,4,FALSE)</f>
        <v>0.1124</v>
      </c>
      <c r="X5653" t="str">
        <f>VLOOKUP(V5653,Factors!$E$6:$F$5950,2,FALSE)</f>
        <v>3-factor</v>
      </c>
      <c r="Y5653" s="92">
        <f t="shared" si="534"/>
        <v>29.594920000000002</v>
      </c>
      <c r="Z5653" s="92">
        <f t="shared" si="535"/>
        <v>233.70508000000001</v>
      </c>
      <c r="AA5653" s="92">
        <f t="shared" si="536"/>
        <v>263.3</v>
      </c>
    </row>
    <row r="5654" spans="1:27" x14ac:dyDescent="0.25">
      <c r="A5654" t="s">
        <v>866</v>
      </c>
      <c r="B5654" t="s">
        <v>1132</v>
      </c>
      <c r="C5654" t="s">
        <v>1133</v>
      </c>
      <c r="D5654" t="s">
        <v>867</v>
      </c>
      <c r="E5654" t="s">
        <v>868</v>
      </c>
      <c r="F5654" t="str">
        <f t="shared" si="532"/>
        <v>1505</v>
      </c>
      <c r="G5654" t="s">
        <v>199</v>
      </c>
      <c r="H5654" t="s">
        <v>200</v>
      </c>
      <c r="I5654" s="91"/>
      <c r="J5654" s="91"/>
      <c r="K5654" s="91"/>
      <c r="L5654" s="91">
        <v>13</v>
      </c>
      <c r="M5654" s="91"/>
      <c r="N5654" s="91"/>
      <c r="O5654" s="91"/>
      <c r="P5654" s="91"/>
      <c r="Q5654" s="91"/>
      <c r="R5654" s="91"/>
      <c r="S5654" s="91"/>
      <c r="T5654" s="91"/>
      <c r="U5654" s="91">
        <f t="shared" si="533"/>
        <v>13</v>
      </c>
      <c r="V5654" s="82" t="str">
        <f t="shared" si="531"/>
        <v>770001505921</v>
      </c>
      <c r="W5654" s="83">
        <f>VLOOKUP(V5654,Factors!$E$6:$H$5950,4,FALSE)</f>
        <v>0.1124</v>
      </c>
      <c r="X5654" t="str">
        <f>VLOOKUP(V5654,Factors!$E$6:$F$5950,2,FALSE)</f>
        <v>3-factor</v>
      </c>
      <c r="Y5654" s="92">
        <f t="shared" si="534"/>
        <v>1.4612000000000001</v>
      </c>
      <c r="Z5654" s="92">
        <f t="shared" si="535"/>
        <v>11.5388</v>
      </c>
      <c r="AA5654" s="92">
        <f t="shared" si="536"/>
        <v>13</v>
      </c>
    </row>
    <row r="5655" spans="1:27" x14ac:dyDescent="0.25">
      <c r="A5655" t="s">
        <v>866</v>
      </c>
      <c r="B5655" t="s">
        <v>1132</v>
      </c>
      <c r="C5655" t="s">
        <v>1133</v>
      </c>
      <c r="D5655" t="s">
        <v>867</v>
      </c>
      <c r="E5655" t="s">
        <v>868</v>
      </c>
      <c r="F5655" t="str">
        <f t="shared" si="532"/>
        <v>1505</v>
      </c>
      <c r="G5655" t="s">
        <v>102</v>
      </c>
      <c r="H5655" t="s">
        <v>103</v>
      </c>
      <c r="I5655" s="91"/>
      <c r="J5655" s="91"/>
      <c r="K5655" s="91">
        <v>1500</v>
      </c>
      <c r="L5655" s="91">
        <v>25</v>
      </c>
      <c r="M5655" s="91"/>
      <c r="N5655" s="91"/>
      <c r="O5655" s="91"/>
      <c r="P5655" s="91"/>
      <c r="Q5655" s="91"/>
      <c r="R5655" s="91"/>
      <c r="S5655" s="91"/>
      <c r="T5655" s="91"/>
      <c r="U5655" s="91">
        <f t="shared" si="533"/>
        <v>1525</v>
      </c>
      <c r="V5655" s="82" t="str">
        <f t="shared" si="531"/>
        <v>770001505921</v>
      </c>
      <c r="W5655" s="83">
        <f>VLOOKUP(V5655,Factors!$E$6:$H$5950,4,FALSE)</f>
        <v>0.1124</v>
      </c>
      <c r="X5655" t="str">
        <f>VLOOKUP(V5655,Factors!$E$6:$F$5950,2,FALSE)</f>
        <v>3-factor</v>
      </c>
      <c r="Y5655" s="92">
        <f t="shared" si="534"/>
        <v>171.41</v>
      </c>
      <c r="Z5655" s="92">
        <f t="shared" si="535"/>
        <v>1353.59</v>
      </c>
      <c r="AA5655" s="92">
        <f t="shared" si="536"/>
        <v>1525</v>
      </c>
    </row>
    <row r="5656" spans="1:27" x14ac:dyDescent="0.25">
      <c r="A5656" t="s">
        <v>866</v>
      </c>
      <c r="B5656" t="s">
        <v>1132</v>
      </c>
      <c r="C5656" t="s">
        <v>1133</v>
      </c>
      <c r="D5656" t="s">
        <v>867</v>
      </c>
      <c r="E5656" t="s">
        <v>868</v>
      </c>
      <c r="F5656" t="str">
        <f t="shared" si="532"/>
        <v>1505</v>
      </c>
      <c r="G5656" t="s">
        <v>342</v>
      </c>
      <c r="H5656" t="s">
        <v>343</v>
      </c>
      <c r="I5656" s="91"/>
      <c r="J5656" s="91"/>
      <c r="K5656" s="91"/>
      <c r="L5656" s="91"/>
      <c r="M5656" s="91">
        <v>15.95</v>
      </c>
      <c r="N5656" s="91">
        <v>23.95</v>
      </c>
      <c r="O5656" s="91">
        <v>6.5</v>
      </c>
      <c r="P5656" s="91"/>
      <c r="Q5656" s="91">
        <v>14.9</v>
      </c>
      <c r="R5656" s="91">
        <v>15.9</v>
      </c>
      <c r="S5656" s="91"/>
      <c r="T5656" s="91"/>
      <c r="U5656" s="91">
        <f t="shared" si="533"/>
        <v>77.2</v>
      </c>
      <c r="V5656" s="82" t="str">
        <f t="shared" si="531"/>
        <v>770001505921</v>
      </c>
      <c r="W5656" s="83">
        <f>VLOOKUP(V5656,Factors!$E$6:$H$5950,4,FALSE)</f>
        <v>0.1124</v>
      </c>
      <c r="X5656" t="str">
        <f>VLOOKUP(V5656,Factors!$E$6:$F$5950,2,FALSE)</f>
        <v>3-factor</v>
      </c>
      <c r="Y5656" s="92">
        <f t="shared" si="534"/>
        <v>8.6772799999999997</v>
      </c>
      <c r="Z5656" s="92">
        <f t="shared" si="535"/>
        <v>68.522720000000007</v>
      </c>
      <c r="AA5656" s="92">
        <f t="shared" si="536"/>
        <v>77.2</v>
      </c>
    </row>
    <row r="5657" spans="1:27" x14ac:dyDescent="0.25">
      <c r="A5657" t="s">
        <v>866</v>
      </c>
      <c r="B5657" t="s">
        <v>1132</v>
      </c>
      <c r="C5657" t="s">
        <v>1133</v>
      </c>
      <c r="D5657" t="s">
        <v>867</v>
      </c>
      <c r="E5657" t="s">
        <v>868</v>
      </c>
      <c r="F5657" t="str">
        <f t="shared" si="532"/>
        <v>1505</v>
      </c>
      <c r="G5657" t="s">
        <v>144</v>
      </c>
      <c r="H5657" t="s">
        <v>145</v>
      </c>
      <c r="I5657" s="91">
        <v>2707.96</v>
      </c>
      <c r="J5657" s="91">
        <v>530.70000000000005</v>
      </c>
      <c r="K5657" s="91">
        <v>261.75</v>
      </c>
      <c r="L5657" s="91">
        <v>280.49</v>
      </c>
      <c r="M5657" s="91">
        <v>532.6</v>
      </c>
      <c r="N5657" s="91">
        <v>414.23</v>
      </c>
      <c r="O5657" s="91">
        <v>270.52</v>
      </c>
      <c r="P5657" s="91">
        <v>778.4</v>
      </c>
      <c r="Q5657" s="91">
        <v>332.3</v>
      </c>
      <c r="R5657" s="91">
        <v>3976.93</v>
      </c>
      <c r="S5657" s="91">
        <v>157</v>
      </c>
      <c r="T5657" s="91">
        <v>3754.29</v>
      </c>
      <c r="U5657" s="91">
        <f t="shared" si="533"/>
        <v>13997.169999999998</v>
      </c>
      <c r="V5657" s="82" t="str">
        <f t="shared" si="531"/>
        <v>770001505921</v>
      </c>
      <c r="W5657" s="83">
        <f>VLOOKUP(V5657,Factors!$E$6:$H$5950,4,FALSE)</f>
        <v>0.1124</v>
      </c>
      <c r="X5657" t="str">
        <f>VLOOKUP(V5657,Factors!$E$6:$F$5950,2,FALSE)</f>
        <v>3-factor</v>
      </c>
      <c r="Y5657" s="92">
        <f t="shared" si="534"/>
        <v>1573.2819079999997</v>
      </c>
      <c r="Z5657" s="92">
        <f t="shared" si="535"/>
        <v>12423.888091999999</v>
      </c>
      <c r="AA5657" s="92">
        <f t="shared" si="536"/>
        <v>13997.169999999998</v>
      </c>
    </row>
    <row r="5658" spans="1:27" x14ac:dyDescent="0.25">
      <c r="A5658" t="s">
        <v>866</v>
      </c>
      <c r="B5658" t="s">
        <v>1132</v>
      </c>
      <c r="C5658" t="s">
        <v>1133</v>
      </c>
      <c r="D5658" t="s">
        <v>867</v>
      </c>
      <c r="E5658" t="s">
        <v>868</v>
      </c>
      <c r="F5658" t="str">
        <f t="shared" si="532"/>
        <v>1505</v>
      </c>
      <c r="G5658" t="s">
        <v>217</v>
      </c>
      <c r="H5658" t="s">
        <v>218</v>
      </c>
      <c r="I5658" s="91"/>
      <c r="J5658" s="91">
        <v>165.84</v>
      </c>
      <c r="K5658" s="91">
        <v>229</v>
      </c>
      <c r="L5658" s="91"/>
      <c r="M5658" s="91">
        <v>171.4</v>
      </c>
      <c r="N5658" s="91"/>
      <c r="O5658" s="91"/>
      <c r="P5658" s="91"/>
      <c r="Q5658" s="91">
        <v>254.88</v>
      </c>
      <c r="R5658" s="91"/>
      <c r="S5658" s="91"/>
      <c r="T5658" s="91"/>
      <c r="U5658" s="91">
        <f t="shared" si="533"/>
        <v>821.12</v>
      </c>
      <c r="V5658" s="82" t="str">
        <f t="shared" si="531"/>
        <v>770001505921</v>
      </c>
      <c r="W5658" s="83">
        <f>VLOOKUP(V5658,Factors!$E$6:$H$5950,4,FALSE)</f>
        <v>0.1124</v>
      </c>
      <c r="X5658" t="str">
        <f>VLOOKUP(V5658,Factors!$E$6:$F$5950,2,FALSE)</f>
        <v>3-factor</v>
      </c>
      <c r="Y5658" s="92">
        <f t="shared" si="534"/>
        <v>92.293887999999995</v>
      </c>
      <c r="Z5658" s="92">
        <f t="shared" si="535"/>
        <v>728.82611199999997</v>
      </c>
      <c r="AA5658" s="92">
        <f t="shared" si="536"/>
        <v>821.12</v>
      </c>
    </row>
    <row r="5659" spans="1:27" x14ac:dyDescent="0.25">
      <c r="A5659" t="s">
        <v>866</v>
      </c>
      <c r="B5659" t="s">
        <v>1132</v>
      </c>
      <c r="C5659" t="s">
        <v>1133</v>
      </c>
      <c r="D5659" t="s">
        <v>867</v>
      </c>
      <c r="E5659" t="s">
        <v>868</v>
      </c>
      <c r="F5659" t="str">
        <f t="shared" si="532"/>
        <v>1505</v>
      </c>
      <c r="G5659" t="s">
        <v>146</v>
      </c>
      <c r="H5659" t="s">
        <v>147</v>
      </c>
      <c r="I5659" s="91">
        <v>145.51</v>
      </c>
      <c r="J5659" s="91">
        <v>2756.1</v>
      </c>
      <c r="K5659" s="91"/>
      <c r="L5659" s="91">
        <v>389.07</v>
      </c>
      <c r="M5659" s="91">
        <v>1855.61</v>
      </c>
      <c r="N5659" s="91">
        <v>350.15</v>
      </c>
      <c r="O5659" s="91">
        <v>736.35</v>
      </c>
      <c r="P5659" s="91"/>
      <c r="Q5659" s="91"/>
      <c r="R5659" s="91"/>
      <c r="S5659" s="91"/>
      <c r="T5659" s="91"/>
      <c r="U5659" s="91">
        <f t="shared" si="533"/>
        <v>6232.79</v>
      </c>
      <c r="V5659" s="82" t="str">
        <f t="shared" si="531"/>
        <v>770001505921</v>
      </c>
      <c r="W5659" s="83">
        <f>VLOOKUP(V5659,Factors!$E$6:$H$5950,4,FALSE)</f>
        <v>0.1124</v>
      </c>
      <c r="X5659" t="str">
        <f>VLOOKUP(V5659,Factors!$E$6:$F$5950,2,FALSE)</f>
        <v>3-factor</v>
      </c>
      <c r="Y5659" s="92">
        <f t="shared" si="534"/>
        <v>700.56559600000003</v>
      </c>
      <c r="Z5659" s="92">
        <f t="shared" si="535"/>
        <v>5532.2244039999996</v>
      </c>
      <c r="AA5659" s="92">
        <f t="shared" si="536"/>
        <v>6232.79</v>
      </c>
    </row>
    <row r="5660" spans="1:27" x14ac:dyDescent="0.25">
      <c r="A5660" t="s">
        <v>866</v>
      </c>
      <c r="B5660" t="s">
        <v>1132</v>
      </c>
      <c r="C5660" t="s">
        <v>1133</v>
      </c>
      <c r="D5660" t="s">
        <v>867</v>
      </c>
      <c r="E5660" t="s">
        <v>868</v>
      </c>
      <c r="F5660" t="str">
        <f t="shared" si="532"/>
        <v>1505</v>
      </c>
      <c r="G5660" t="s">
        <v>148</v>
      </c>
      <c r="H5660" t="s">
        <v>149</v>
      </c>
      <c r="I5660" s="91"/>
      <c r="J5660" s="91"/>
      <c r="K5660" s="91"/>
      <c r="L5660" s="91"/>
      <c r="M5660" s="91"/>
      <c r="N5660" s="91"/>
      <c r="O5660" s="91"/>
      <c r="P5660" s="91"/>
      <c r="Q5660" s="91">
        <v>642.86</v>
      </c>
      <c r="R5660" s="91">
        <v>328.93</v>
      </c>
      <c r="S5660" s="91"/>
      <c r="T5660" s="91"/>
      <c r="U5660" s="91">
        <f t="shared" si="533"/>
        <v>971.79</v>
      </c>
      <c r="V5660" s="82" t="str">
        <f t="shared" si="531"/>
        <v>770001505921</v>
      </c>
      <c r="W5660" s="83">
        <f>VLOOKUP(V5660,Factors!$E$6:$H$5950,4,FALSE)</f>
        <v>0.1124</v>
      </c>
      <c r="X5660" t="str">
        <f>VLOOKUP(V5660,Factors!$E$6:$F$5950,2,FALSE)</f>
        <v>3-factor</v>
      </c>
      <c r="Y5660" s="92">
        <f t="shared" si="534"/>
        <v>109.229196</v>
      </c>
      <c r="Z5660" s="92">
        <f t="shared" si="535"/>
        <v>862.56080399999996</v>
      </c>
      <c r="AA5660" s="92">
        <f t="shared" si="536"/>
        <v>971.79</v>
      </c>
    </row>
    <row r="5661" spans="1:27" x14ac:dyDescent="0.25">
      <c r="A5661" t="s">
        <v>866</v>
      </c>
      <c r="B5661" t="s">
        <v>1132</v>
      </c>
      <c r="C5661" t="s">
        <v>1133</v>
      </c>
      <c r="D5661" t="s">
        <v>867</v>
      </c>
      <c r="E5661" t="s">
        <v>868</v>
      </c>
      <c r="F5661" t="str">
        <f t="shared" si="532"/>
        <v>1505</v>
      </c>
      <c r="G5661" t="s">
        <v>150</v>
      </c>
      <c r="H5661" t="s">
        <v>151</v>
      </c>
      <c r="I5661" s="91">
        <v>28.97</v>
      </c>
      <c r="J5661" s="91">
        <v>-189.68</v>
      </c>
      <c r="K5661" s="91">
        <v>299.97000000000003</v>
      </c>
      <c r="L5661" s="91">
        <v>67.88</v>
      </c>
      <c r="M5661" s="91"/>
      <c r="N5661" s="91"/>
      <c r="O5661" s="91"/>
      <c r="P5661" s="91">
        <v>97</v>
      </c>
      <c r="Q5661" s="91">
        <v>764.95</v>
      </c>
      <c r="R5661" s="91"/>
      <c r="S5661" s="91">
        <v>210</v>
      </c>
      <c r="T5661" s="91">
        <v>7551.99</v>
      </c>
      <c r="U5661" s="91">
        <f t="shared" si="533"/>
        <v>8831.08</v>
      </c>
      <c r="V5661" s="82" t="str">
        <f t="shared" si="531"/>
        <v>770001505921</v>
      </c>
      <c r="W5661" s="83">
        <f>VLOOKUP(V5661,Factors!$E$6:$H$5950,4,FALSE)</f>
        <v>0.1124</v>
      </c>
      <c r="X5661" t="str">
        <f>VLOOKUP(V5661,Factors!$E$6:$F$5950,2,FALSE)</f>
        <v>3-factor</v>
      </c>
      <c r="Y5661" s="92">
        <f t="shared" si="534"/>
        <v>992.61339199999998</v>
      </c>
      <c r="Z5661" s="92">
        <f t="shared" si="535"/>
        <v>7838.4666079999997</v>
      </c>
      <c r="AA5661" s="92">
        <f t="shared" si="536"/>
        <v>8831.08</v>
      </c>
    </row>
    <row r="5662" spans="1:27" x14ac:dyDescent="0.25">
      <c r="A5662" t="s">
        <v>866</v>
      </c>
      <c r="B5662" t="s">
        <v>1132</v>
      </c>
      <c r="C5662" t="s">
        <v>1133</v>
      </c>
      <c r="D5662" t="s">
        <v>867</v>
      </c>
      <c r="E5662" t="s">
        <v>868</v>
      </c>
      <c r="F5662" t="str">
        <f t="shared" si="532"/>
        <v>1505</v>
      </c>
      <c r="G5662" t="s">
        <v>152</v>
      </c>
      <c r="H5662" t="s">
        <v>153</v>
      </c>
      <c r="I5662" s="91"/>
      <c r="J5662" s="91"/>
      <c r="K5662" s="91"/>
      <c r="L5662" s="91"/>
      <c r="M5662" s="91"/>
      <c r="N5662" s="91"/>
      <c r="O5662" s="91">
        <v>165</v>
      </c>
      <c r="P5662" s="91"/>
      <c r="Q5662" s="91"/>
      <c r="R5662" s="91"/>
      <c r="S5662" s="91"/>
      <c r="T5662" s="91">
        <v>579.77</v>
      </c>
      <c r="U5662" s="91">
        <f t="shared" si="533"/>
        <v>744.77</v>
      </c>
      <c r="V5662" s="82" t="str">
        <f t="shared" si="531"/>
        <v>770001505921</v>
      </c>
      <c r="W5662" s="83">
        <f>VLOOKUP(V5662,Factors!$E$6:$H$5950,4,FALSE)</f>
        <v>0.1124</v>
      </c>
      <c r="X5662" t="str">
        <f>VLOOKUP(V5662,Factors!$E$6:$F$5950,2,FALSE)</f>
        <v>3-factor</v>
      </c>
      <c r="Y5662" s="92">
        <f t="shared" si="534"/>
        <v>83.712147999999999</v>
      </c>
      <c r="Z5662" s="92">
        <f t="shared" si="535"/>
        <v>661.05785200000003</v>
      </c>
      <c r="AA5662" s="92">
        <f t="shared" si="536"/>
        <v>744.77</v>
      </c>
    </row>
    <row r="5663" spans="1:27" x14ac:dyDescent="0.25">
      <c r="A5663" t="s">
        <v>866</v>
      </c>
      <c r="B5663" t="s">
        <v>1132</v>
      </c>
      <c r="C5663" t="s">
        <v>1133</v>
      </c>
      <c r="D5663" t="s">
        <v>867</v>
      </c>
      <c r="E5663" t="s">
        <v>868</v>
      </c>
      <c r="F5663" t="str">
        <f t="shared" si="532"/>
        <v>1505</v>
      </c>
      <c r="G5663" t="s">
        <v>359</v>
      </c>
      <c r="H5663" t="s">
        <v>360</v>
      </c>
      <c r="I5663" s="91"/>
      <c r="J5663" s="91"/>
      <c r="K5663" s="91"/>
      <c r="L5663" s="91">
        <v>82.97</v>
      </c>
      <c r="M5663" s="91"/>
      <c r="N5663" s="91"/>
      <c r="O5663" s="91"/>
      <c r="P5663" s="91"/>
      <c r="Q5663" s="91">
        <v>125</v>
      </c>
      <c r="R5663" s="91"/>
      <c r="S5663" s="91"/>
      <c r="T5663" s="91"/>
      <c r="U5663" s="91">
        <f t="shared" si="533"/>
        <v>207.97</v>
      </c>
      <c r="V5663" s="82" t="str">
        <f t="shared" si="531"/>
        <v>770001505921</v>
      </c>
      <c r="W5663" s="83">
        <f>VLOOKUP(V5663,Factors!$E$6:$H$5950,4,FALSE)</f>
        <v>0.1124</v>
      </c>
      <c r="X5663" t="str">
        <f>VLOOKUP(V5663,Factors!$E$6:$F$5950,2,FALSE)</f>
        <v>3-factor</v>
      </c>
      <c r="Y5663" s="92">
        <f t="shared" si="534"/>
        <v>23.375827999999998</v>
      </c>
      <c r="Z5663" s="92">
        <f t="shared" si="535"/>
        <v>184.59417200000001</v>
      </c>
      <c r="AA5663" s="92">
        <f t="shared" si="536"/>
        <v>207.97000000000003</v>
      </c>
    </row>
    <row r="5664" spans="1:27" x14ac:dyDescent="0.25">
      <c r="A5664" t="s">
        <v>866</v>
      </c>
      <c r="B5664" t="s">
        <v>1132</v>
      </c>
      <c r="C5664" t="s">
        <v>1133</v>
      </c>
      <c r="D5664" t="s">
        <v>869</v>
      </c>
      <c r="E5664" t="s">
        <v>870</v>
      </c>
      <c r="F5664" t="str">
        <f t="shared" si="532"/>
        <v>2966</v>
      </c>
      <c r="G5664" t="s">
        <v>130</v>
      </c>
      <c r="H5664" t="s">
        <v>131</v>
      </c>
      <c r="I5664" s="91"/>
      <c r="J5664" s="91"/>
      <c r="K5664" s="91"/>
      <c r="L5664" s="91"/>
      <c r="M5664" s="91"/>
      <c r="N5664" s="91"/>
      <c r="O5664" s="91"/>
      <c r="P5664" s="91">
        <v>42</v>
      </c>
      <c r="Q5664" s="91"/>
      <c r="R5664" s="91"/>
      <c r="S5664" s="91"/>
      <c r="T5664" s="91"/>
      <c r="U5664" s="91">
        <f t="shared" si="533"/>
        <v>42</v>
      </c>
      <c r="V5664" s="82" t="str">
        <f t="shared" si="531"/>
        <v>770002966921</v>
      </c>
      <c r="W5664" s="83">
        <f>VLOOKUP(V5664,Factors!$E$6:$H$5950,4,FALSE)</f>
        <v>0.1124</v>
      </c>
      <c r="X5664" t="str">
        <f>VLOOKUP(V5664,Factors!$E$6:$F$5950,2,FALSE)</f>
        <v>3-factor</v>
      </c>
      <c r="Y5664" s="92">
        <f t="shared" si="534"/>
        <v>4.7207999999999997</v>
      </c>
      <c r="Z5664" s="92">
        <f t="shared" si="535"/>
        <v>37.279200000000003</v>
      </c>
      <c r="AA5664" s="92">
        <f t="shared" si="536"/>
        <v>42</v>
      </c>
    </row>
    <row r="5665" spans="1:27" x14ac:dyDescent="0.25">
      <c r="A5665" t="s">
        <v>866</v>
      </c>
      <c r="B5665" t="s">
        <v>1132</v>
      </c>
      <c r="C5665" t="s">
        <v>1133</v>
      </c>
      <c r="D5665" t="s">
        <v>869</v>
      </c>
      <c r="E5665" t="s">
        <v>870</v>
      </c>
      <c r="F5665" t="str">
        <f t="shared" si="532"/>
        <v>2966</v>
      </c>
      <c r="G5665" t="s">
        <v>144</v>
      </c>
      <c r="H5665" t="s">
        <v>145</v>
      </c>
      <c r="I5665" s="91"/>
      <c r="J5665" s="91"/>
      <c r="K5665" s="91"/>
      <c r="L5665" s="91"/>
      <c r="M5665" s="91"/>
      <c r="N5665" s="91"/>
      <c r="O5665" s="91"/>
      <c r="P5665" s="91"/>
      <c r="Q5665" s="91"/>
      <c r="R5665" s="91">
        <v>12.07</v>
      </c>
      <c r="S5665" s="91"/>
      <c r="T5665" s="91">
        <v>1000.14</v>
      </c>
      <c r="U5665" s="91">
        <f t="shared" si="533"/>
        <v>1012.21</v>
      </c>
      <c r="V5665" s="82" t="str">
        <f t="shared" si="531"/>
        <v>770002966921</v>
      </c>
      <c r="W5665" s="83">
        <f>VLOOKUP(V5665,Factors!$E$6:$H$5950,4,FALSE)</f>
        <v>0.1124</v>
      </c>
      <c r="X5665" t="str">
        <f>VLOOKUP(V5665,Factors!$E$6:$F$5950,2,FALSE)</f>
        <v>3-factor</v>
      </c>
      <c r="Y5665" s="92">
        <f t="shared" si="534"/>
        <v>113.77240400000001</v>
      </c>
      <c r="Z5665" s="92">
        <f t="shared" si="535"/>
        <v>898.43759599999998</v>
      </c>
      <c r="AA5665" s="92">
        <f t="shared" si="536"/>
        <v>1012.21</v>
      </c>
    </row>
    <row r="5666" spans="1:27" x14ac:dyDescent="0.25">
      <c r="A5666" t="s">
        <v>866</v>
      </c>
      <c r="B5666" t="s">
        <v>1132</v>
      </c>
      <c r="C5666" t="s">
        <v>1133</v>
      </c>
      <c r="D5666" t="s">
        <v>869</v>
      </c>
      <c r="E5666" t="s">
        <v>870</v>
      </c>
      <c r="F5666" t="str">
        <f t="shared" si="532"/>
        <v>2966</v>
      </c>
      <c r="G5666" t="s">
        <v>150</v>
      </c>
      <c r="H5666" t="s">
        <v>151</v>
      </c>
      <c r="I5666" s="91"/>
      <c r="J5666" s="91"/>
      <c r="K5666" s="91"/>
      <c r="L5666" s="91"/>
      <c r="M5666" s="91"/>
      <c r="N5666" s="91"/>
      <c r="O5666" s="91"/>
      <c r="P5666" s="91"/>
      <c r="Q5666" s="91"/>
      <c r="R5666" s="91">
        <v>164.02</v>
      </c>
      <c r="S5666" s="91"/>
      <c r="T5666" s="91"/>
      <c r="U5666" s="91">
        <f t="shared" si="533"/>
        <v>164.02</v>
      </c>
      <c r="V5666" s="82" t="str">
        <f t="shared" si="531"/>
        <v>770002966921</v>
      </c>
      <c r="W5666" s="83">
        <f>VLOOKUP(V5666,Factors!$E$6:$H$5950,4,FALSE)</f>
        <v>0.1124</v>
      </c>
      <c r="X5666" t="str">
        <f>VLOOKUP(V5666,Factors!$E$6:$F$5950,2,FALSE)</f>
        <v>3-factor</v>
      </c>
      <c r="Y5666" s="92">
        <f t="shared" si="534"/>
        <v>18.435848</v>
      </c>
      <c r="Z5666" s="92">
        <f t="shared" si="535"/>
        <v>145.58415200000002</v>
      </c>
      <c r="AA5666" s="92">
        <f t="shared" si="536"/>
        <v>164.02</v>
      </c>
    </row>
    <row r="5667" spans="1:27" x14ac:dyDescent="0.25">
      <c r="A5667" t="s">
        <v>866</v>
      </c>
      <c r="B5667" t="s">
        <v>1136</v>
      </c>
      <c r="C5667" t="s">
        <v>1137</v>
      </c>
      <c r="D5667" t="s">
        <v>867</v>
      </c>
      <c r="E5667" t="s">
        <v>868</v>
      </c>
      <c r="F5667" t="str">
        <f t="shared" si="532"/>
        <v>1505</v>
      </c>
      <c r="G5667" t="s">
        <v>120</v>
      </c>
      <c r="H5667" t="s">
        <v>121</v>
      </c>
      <c r="I5667" s="91"/>
      <c r="J5667" s="91"/>
      <c r="K5667" s="91"/>
      <c r="L5667" s="91"/>
      <c r="M5667" s="91"/>
      <c r="N5667" s="91">
        <v>299.10000000000002</v>
      </c>
      <c r="O5667" s="91"/>
      <c r="P5667" s="91"/>
      <c r="Q5667" s="91"/>
      <c r="R5667" s="91">
        <v>304.55</v>
      </c>
      <c r="S5667" s="91"/>
      <c r="T5667" s="91"/>
      <c r="U5667" s="91">
        <f t="shared" si="533"/>
        <v>603.65000000000009</v>
      </c>
      <c r="V5667" s="82" t="str">
        <f t="shared" si="531"/>
        <v>780001505921</v>
      </c>
      <c r="W5667" s="83">
        <f>VLOOKUP(V5667,Factors!$E$6:$H$5950,4,FALSE)</f>
        <v>0.1124</v>
      </c>
      <c r="X5667" t="str">
        <f>VLOOKUP(V5667,Factors!$E$6:$F$5950,2,FALSE)</f>
        <v>3-Factor</v>
      </c>
      <c r="Y5667" s="92">
        <f t="shared" si="534"/>
        <v>67.850260000000006</v>
      </c>
      <c r="Z5667" s="92">
        <f t="shared" si="535"/>
        <v>535.79974000000004</v>
      </c>
      <c r="AA5667" s="92">
        <f t="shared" si="536"/>
        <v>603.65000000000009</v>
      </c>
    </row>
    <row r="5668" spans="1:27" x14ac:dyDescent="0.25">
      <c r="A5668" t="s">
        <v>866</v>
      </c>
      <c r="B5668" t="s">
        <v>1136</v>
      </c>
      <c r="C5668" t="s">
        <v>1137</v>
      </c>
      <c r="D5668" t="s">
        <v>867</v>
      </c>
      <c r="E5668" t="s">
        <v>868</v>
      </c>
      <c r="F5668" t="str">
        <f t="shared" si="532"/>
        <v>1505</v>
      </c>
      <c r="G5668" t="s">
        <v>207</v>
      </c>
      <c r="H5668" t="s">
        <v>208</v>
      </c>
      <c r="I5668" s="91">
        <v>207.17</v>
      </c>
      <c r="J5668" s="91"/>
      <c r="K5668" s="91"/>
      <c r="L5668" s="91"/>
      <c r="M5668" s="91"/>
      <c r="N5668" s="91"/>
      <c r="O5668" s="91"/>
      <c r="P5668" s="91">
        <v>2.5</v>
      </c>
      <c r="Q5668" s="91"/>
      <c r="R5668" s="91">
        <v>188.85</v>
      </c>
      <c r="S5668" s="91">
        <v>7.35</v>
      </c>
      <c r="T5668" s="91"/>
      <c r="U5668" s="91">
        <f t="shared" si="533"/>
        <v>405.87</v>
      </c>
      <c r="V5668" s="82" t="str">
        <f t="shared" si="531"/>
        <v>780001505921</v>
      </c>
      <c r="W5668" s="83">
        <f>VLOOKUP(V5668,Factors!$E$6:$H$5950,4,FALSE)</f>
        <v>0.1124</v>
      </c>
      <c r="X5668" t="str">
        <f>VLOOKUP(V5668,Factors!$E$6:$F$5950,2,FALSE)</f>
        <v>3-Factor</v>
      </c>
      <c r="Y5668" s="92">
        <f t="shared" si="534"/>
        <v>45.619788</v>
      </c>
      <c r="Z5668" s="92">
        <f t="shared" si="535"/>
        <v>360.25021200000003</v>
      </c>
      <c r="AA5668" s="92">
        <f t="shared" si="536"/>
        <v>405.87</v>
      </c>
    </row>
    <row r="5669" spans="1:27" x14ac:dyDescent="0.25">
      <c r="A5669" t="s">
        <v>866</v>
      </c>
      <c r="B5669" t="s">
        <v>1136</v>
      </c>
      <c r="C5669" t="s">
        <v>1137</v>
      </c>
      <c r="D5669" t="s">
        <v>867</v>
      </c>
      <c r="E5669" t="s">
        <v>868</v>
      </c>
      <c r="F5669" t="str">
        <f t="shared" si="532"/>
        <v>1505</v>
      </c>
      <c r="G5669" t="s">
        <v>71</v>
      </c>
      <c r="H5669" t="s">
        <v>72</v>
      </c>
      <c r="I5669" s="91"/>
      <c r="J5669" s="91"/>
      <c r="K5669" s="91"/>
      <c r="L5669" s="91"/>
      <c r="M5669" s="91"/>
      <c r="N5669" s="91"/>
      <c r="O5669" s="91"/>
      <c r="P5669" s="91"/>
      <c r="Q5669" s="91"/>
      <c r="R5669" s="91"/>
      <c r="S5669" s="91"/>
      <c r="T5669" s="91">
        <v>35.97</v>
      </c>
      <c r="U5669" s="91">
        <f t="shared" si="533"/>
        <v>35.97</v>
      </c>
      <c r="V5669" s="82" t="str">
        <f t="shared" si="531"/>
        <v>780001505921</v>
      </c>
      <c r="W5669" s="83">
        <f>VLOOKUP(V5669,Factors!$E$6:$H$5950,4,FALSE)</f>
        <v>0.1124</v>
      </c>
      <c r="X5669" t="str">
        <f>VLOOKUP(V5669,Factors!$E$6:$F$5950,2,FALSE)</f>
        <v>3-Factor</v>
      </c>
      <c r="Y5669" s="92">
        <f t="shared" si="534"/>
        <v>4.0430279999999996</v>
      </c>
      <c r="Z5669" s="92">
        <f t="shared" si="535"/>
        <v>31.926971999999999</v>
      </c>
      <c r="AA5669" s="92">
        <f t="shared" si="536"/>
        <v>35.97</v>
      </c>
    </row>
    <row r="5670" spans="1:27" x14ac:dyDescent="0.25">
      <c r="A5670" t="s">
        <v>866</v>
      </c>
      <c r="B5670" t="s">
        <v>1136</v>
      </c>
      <c r="C5670" t="s">
        <v>1137</v>
      </c>
      <c r="D5670" t="s">
        <v>867</v>
      </c>
      <c r="E5670" t="s">
        <v>868</v>
      </c>
      <c r="F5670" t="str">
        <f t="shared" si="532"/>
        <v>1505</v>
      </c>
      <c r="G5670" t="s">
        <v>98</v>
      </c>
      <c r="H5670" t="s">
        <v>99</v>
      </c>
      <c r="I5670" s="91"/>
      <c r="J5670" s="91"/>
      <c r="K5670" s="91">
        <v>16.149999999999999</v>
      </c>
      <c r="L5670" s="91"/>
      <c r="M5670" s="91"/>
      <c r="N5670" s="91"/>
      <c r="O5670" s="91">
        <v>47.15</v>
      </c>
      <c r="P5670" s="91"/>
      <c r="Q5670" s="91"/>
      <c r="R5670" s="91"/>
      <c r="S5670" s="91"/>
      <c r="T5670" s="91"/>
      <c r="U5670" s="91">
        <f t="shared" si="533"/>
        <v>63.3</v>
      </c>
      <c r="V5670" s="82" t="str">
        <f t="shared" si="531"/>
        <v>780001505921</v>
      </c>
      <c r="W5670" s="83">
        <f>VLOOKUP(V5670,Factors!$E$6:$H$5950,4,FALSE)</f>
        <v>0.1124</v>
      </c>
      <c r="X5670" t="str">
        <f>VLOOKUP(V5670,Factors!$E$6:$F$5950,2,FALSE)</f>
        <v>3-Factor</v>
      </c>
      <c r="Y5670" s="92">
        <f t="shared" si="534"/>
        <v>7.1149199999999997</v>
      </c>
      <c r="Z5670" s="92">
        <f t="shared" si="535"/>
        <v>56.185079999999999</v>
      </c>
      <c r="AA5670" s="92">
        <f t="shared" si="536"/>
        <v>63.3</v>
      </c>
    </row>
    <row r="5671" spans="1:27" x14ac:dyDescent="0.25">
      <c r="A5671" t="s">
        <v>866</v>
      </c>
      <c r="B5671" t="s">
        <v>1136</v>
      </c>
      <c r="C5671" t="s">
        <v>1137</v>
      </c>
      <c r="D5671" t="s">
        <v>867</v>
      </c>
      <c r="E5671" t="s">
        <v>868</v>
      </c>
      <c r="F5671" t="str">
        <f t="shared" si="532"/>
        <v>1505</v>
      </c>
      <c r="G5671" t="s">
        <v>215</v>
      </c>
      <c r="H5671" t="s">
        <v>216</v>
      </c>
      <c r="I5671" s="91">
        <v>2805</v>
      </c>
      <c r="J5671" s="91"/>
      <c r="K5671" s="91">
        <v>98.97</v>
      </c>
      <c r="L5671" s="91"/>
      <c r="M5671" s="91"/>
      <c r="N5671" s="91">
        <v>110.97</v>
      </c>
      <c r="O5671" s="91"/>
      <c r="P5671" s="91"/>
      <c r="Q5671" s="91">
        <v>110.97</v>
      </c>
      <c r="R5671" s="91"/>
      <c r="S5671" s="91"/>
      <c r="T5671" s="91">
        <v>110.97</v>
      </c>
      <c r="U5671" s="91">
        <f t="shared" si="533"/>
        <v>3236.8799999999992</v>
      </c>
      <c r="V5671" s="82" t="str">
        <f t="shared" si="531"/>
        <v>780001505921</v>
      </c>
      <c r="W5671" s="83">
        <f>VLOOKUP(V5671,Factors!$E$6:$H$5950,4,FALSE)</f>
        <v>0.1124</v>
      </c>
      <c r="X5671" t="str">
        <f>VLOOKUP(V5671,Factors!$E$6:$F$5950,2,FALSE)</f>
        <v>3-Factor</v>
      </c>
      <c r="Y5671" s="92">
        <f t="shared" si="534"/>
        <v>363.82531199999988</v>
      </c>
      <c r="Z5671" s="92">
        <f t="shared" si="535"/>
        <v>2873.0546879999993</v>
      </c>
      <c r="AA5671" s="92">
        <f t="shared" si="536"/>
        <v>3236.8799999999992</v>
      </c>
    </row>
    <row r="5672" spans="1:27" x14ac:dyDescent="0.25">
      <c r="A5672" t="s">
        <v>866</v>
      </c>
      <c r="B5672" t="s">
        <v>1136</v>
      </c>
      <c r="C5672" t="s">
        <v>1137</v>
      </c>
      <c r="D5672" t="s">
        <v>867</v>
      </c>
      <c r="E5672" t="s">
        <v>868</v>
      </c>
      <c r="F5672" t="str">
        <f t="shared" si="532"/>
        <v>1505</v>
      </c>
      <c r="G5672" t="s">
        <v>130</v>
      </c>
      <c r="H5672" t="s">
        <v>131</v>
      </c>
      <c r="I5672" s="91"/>
      <c r="J5672" s="91"/>
      <c r="K5672" s="91"/>
      <c r="L5672" s="91">
        <v>10.94</v>
      </c>
      <c r="M5672" s="91">
        <v>14.98</v>
      </c>
      <c r="N5672" s="91">
        <v>49.3</v>
      </c>
      <c r="O5672" s="91">
        <v>25.1</v>
      </c>
      <c r="P5672" s="91">
        <v>17.09</v>
      </c>
      <c r="Q5672" s="91">
        <v>9</v>
      </c>
      <c r="R5672" s="91">
        <v>31</v>
      </c>
      <c r="S5672" s="91">
        <v>8</v>
      </c>
      <c r="T5672" s="91">
        <v>22.5</v>
      </c>
      <c r="U5672" s="91">
        <f t="shared" si="533"/>
        <v>187.91</v>
      </c>
      <c r="V5672" s="82" t="str">
        <f t="shared" si="531"/>
        <v>780001505921</v>
      </c>
      <c r="W5672" s="83">
        <f>VLOOKUP(V5672,Factors!$E$6:$H$5950,4,FALSE)</f>
        <v>0.1124</v>
      </c>
      <c r="X5672" t="str">
        <f>VLOOKUP(V5672,Factors!$E$6:$F$5950,2,FALSE)</f>
        <v>3-Factor</v>
      </c>
      <c r="Y5672" s="92">
        <f t="shared" si="534"/>
        <v>21.121084</v>
      </c>
      <c r="Z5672" s="92">
        <f t="shared" si="535"/>
        <v>166.788916</v>
      </c>
      <c r="AA5672" s="92">
        <f t="shared" si="536"/>
        <v>187.91</v>
      </c>
    </row>
    <row r="5673" spans="1:27" x14ac:dyDescent="0.25">
      <c r="A5673" t="s">
        <v>866</v>
      </c>
      <c r="B5673" t="s">
        <v>1136</v>
      </c>
      <c r="C5673" t="s">
        <v>1137</v>
      </c>
      <c r="D5673" t="s">
        <v>867</v>
      </c>
      <c r="E5673" t="s">
        <v>868</v>
      </c>
      <c r="F5673" t="str">
        <f t="shared" si="532"/>
        <v>1505</v>
      </c>
      <c r="G5673" t="s">
        <v>136</v>
      </c>
      <c r="H5673" t="s">
        <v>137</v>
      </c>
      <c r="I5673" s="91">
        <v>2.2999999999999998</v>
      </c>
      <c r="J5673" s="91">
        <v>1.04</v>
      </c>
      <c r="K5673" s="91"/>
      <c r="L5673" s="91">
        <v>3.74</v>
      </c>
      <c r="M5673" s="91">
        <v>83.85</v>
      </c>
      <c r="N5673" s="91">
        <v>35.32</v>
      </c>
      <c r="O5673" s="91">
        <v>6.05</v>
      </c>
      <c r="P5673" s="91"/>
      <c r="Q5673" s="91"/>
      <c r="R5673" s="91">
        <v>54</v>
      </c>
      <c r="S5673" s="91">
        <v>2.7</v>
      </c>
      <c r="T5673" s="91">
        <v>41.9</v>
      </c>
      <c r="U5673" s="91">
        <f t="shared" si="533"/>
        <v>230.9</v>
      </c>
      <c r="V5673" s="82" t="str">
        <f t="shared" si="531"/>
        <v>780001505921</v>
      </c>
      <c r="W5673" s="83">
        <f>VLOOKUP(V5673,Factors!$E$6:$H$5950,4,FALSE)</f>
        <v>0.1124</v>
      </c>
      <c r="X5673" t="str">
        <f>VLOOKUP(V5673,Factors!$E$6:$F$5950,2,FALSE)</f>
        <v>3-Factor</v>
      </c>
      <c r="Y5673" s="92">
        <f t="shared" si="534"/>
        <v>25.95316</v>
      </c>
      <c r="Z5673" s="92">
        <f t="shared" si="535"/>
        <v>204.94684000000001</v>
      </c>
      <c r="AA5673" s="92">
        <f t="shared" si="536"/>
        <v>230.9</v>
      </c>
    </row>
    <row r="5674" spans="1:27" x14ac:dyDescent="0.25">
      <c r="A5674" t="s">
        <v>866</v>
      </c>
      <c r="B5674" t="s">
        <v>1136</v>
      </c>
      <c r="C5674" t="s">
        <v>1137</v>
      </c>
      <c r="D5674" t="s">
        <v>867</v>
      </c>
      <c r="E5674" t="s">
        <v>868</v>
      </c>
      <c r="F5674" t="str">
        <f t="shared" si="532"/>
        <v>1505</v>
      </c>
      <c r="G5674" t="s">
        <v>342</v>
      </c>
      <c r="H5674" t="s">
        <v>343</v>
      </c>
      <c r="I5674" s="91">
        <v>49.95</v>
      </c>
      <c r="J5674" s="91">
        <v>49.95</v>
      </c>
      <c r="K5674" s="91">
        <v>49.95</v>
      </c>
      <c r="L5674" s="91">
        <v>49.95</v>
      </c>
      <c r="M5674" s="91">
        <v>49.95</v>
      </c>
      <c r="N5674" s="91">
        <v>60.94</v>
      </c>
      <c r="O5674" s="91">
        <v>49.95</v>
      </c>
      <c r="P5674" s="91">
        <v>49.95</v>
      </c>
      <c r="Q5674" s="91">
        <v>55.94</v>
      </c>
      <c r="R5674" s="91">
        <v>49.95</v>
      </c>
      <c r="S5674" s="91">
        <v>49.95</v>
      </c>
      <c r="T5674" s="91">
        <v>49.95</v>
      </c>
      <c r="U5674" s="91">
        <f t="shared" si="533"/>
        <v>616.38000000000011</v>
      </c>
      <c r="V5674" s="82" t="str">
        <f t="shared" si="531"/>
        <v>780001505921</v>
      </c>
      <c r="W5674" s="83">
        <f>VLOOKUP(V5674,Factors!$E$6:$H$5950,4,FALSE)</f>
        <v>0.1124</v>
      </c>
      <c r="X5674" t="str">
        <f>VLOOKUP(V5674,Factors!$E$6:$F$5950,2,FALSE)</f>
        <v>3-Factor</v>
      </c>
      <c r="Y5674" s="92">
        <f t="shared" si="534"/>
        <v>69.281112000000007</v>
      </c>
      <c r="Z5674" s="92">
        <f t="shared" si="535"/>
        <v>547.0988880000001</v>
      </c>
      <c r="AA5674" s="92">
        <f t="shared" si="536"/>
        <v>616.38000000000011</v>
      </c>
    </row>
    <row r="5675" spans="1:27" x14ac:dyDescent="0.25">
      <c r="A5675" t="s">
        <v>866</v>
      </c>
      <c r="B5675" t="s">
        <v>1136</v>
      </c>
      <c r="C5675" t="s">
        <v>1137</v>
      </c>
      <c r="D5675" t="s">
        <v>867</v>
      </c>
      <c r="E5675" t="s">
        <v>868</v>
      </c>
      <c r="F5675" t="str">
        <f t="shared" si="532"/>
        <v>1505</v>
      </c>
      <c r="G5675" t="s">
        <v>144</v>
      </c>
      <c r="H5675" t="s">
        <v>145</v>
      </c>
      <c r="I5675" s="91">
        <v>246.9</v>
      </c>
      <c r="J5675" s="91">
        <v>420.14</v>
      </c>
      <c r="K5675" s="91">
        <v>148.07</v>
      </c>
      <c r="L5675" s="91"/>
      <c r="M5675" s="91">
        <v>241.5</v>
      </c>
      <c r="N5675" s="91">
        <v>284.06</v>
      </c>
      <c r="O5675" s="91">
        <v>85.52</v>
      </c>
      <c r="P5675" s="91">
        <v>625.95000000000005</v>
      </c>
      <c r="Q5675" s="91">
        <v>151.96</v>
      </c>
      <c r="R5675" s="91">
        <v>416.78</v>
      </c>
      <c r="S5675" s="91">
        <v>27.25</v>
      </c>
      <c r="T5675" s="91">
        <v>1823.65</v>
      </c>
      <c r="U5675" s="91">
        <f t="shared" si="533"/>
        <v>4471.7800000000007</v>
      </c>
      <c r="V5675" s="82" t="str">
        <f t="shared" si="531"/>
        <v>780001505921</v>
      </c>
      <c r="W5675" s="83">
        <f>VLOOKUP(V5675,Factors!$E$6:$H$5950,4,FALSE)</f>
        <v>0.1124</v>
      </c>
      <c r="X5675" t="str">
        <f>VLOOKUP(V5675,Factors!$E$6:$F$5950,2,FALSE)</f>
        <v>3-Factor</v>
      </c>
      <c r="Y5675" s="92">
        <f t="shared" si="534"/>
        <v>502.62807200000009</v>
      </c>
      <c r="Z5675" s="92">
        <f t="shared" si="535"/>
        <v>3969.1519280000007</v>
      </c>
      <c r="AA5675" s="92">
        <f t="shared" si="536"/>
        <v>4471.7800000000007</v>
      </c>
    </row>
    <row r="5676" spans="1:27" x14ac:dyDescent="0.25">
      <c r="A5676" t="s">
        <v>866</v>
      </c>
      <c r="B5676" t="s">
        <v>1136</v>
      </c>
      <c r="C5676" t="s">
        <v>1137</v>
      </c>
      <c r="D5676" t="s">
        <v>867</v>
      </c>
      <c r="E5676" t="s">
        <v>868</v>
      </c>
      <c r="F5676" t="str">
        <f t="shared" si="532"/>
        <v>1505</v>
      </c>
      <c r="G5676" t="s">
        <v>217</v>
      </c>
      <c r="H5676" t="s">
        <v>218</v>
      </c>
      <c r="I5676" s="91"/>
      <c r="J5676" s="91"/>
      <c r="K5676" s="91"/>
      <c r="L5676" s="91">
        <v>229</v>
      </c>
      <c r="M5676" s="91"/>
      <c r="N5676" s="91"/>
      <c r="O5676" s="91"/>
      <c r="P5676" s="91"/>
      <c r="Q5676" s="91"/>
      <c r="R5676" s="91">
        <v>172.47</v>
      </c>
      <c r="S5676" s="91"/>
      <c r="T5676" s="91">
        <v>17.989999999999998</v>
      </c>
      <c r="U5676" s="91">
        <f t="shared" si="533"/>
        <v>419.46000000000004</v>
      </c>
      <c r="V5676" s="82" t="str">
        <f t="shared" si="531"/>
        <v>780001505921</v>
      </c>
      <c r="W5676" s="83">
        <f>VLOOKUP(V5676,Factors!$E$6:$H$5950,4,FALSE)</f>
        <v>0.1124</v>
      </c>
      <c r="X5676" t="str">
        <f>VLOOKUP(V5676,Factors!$E$6:$F$5950,2,FALSE)</f>
        <v>3-Factor</v>
      </c>
      <c r="Y5676" s="92">
        <f t="shared" si="534"/>
        <v>47.147304000000005</v>
      </c>
      <c r="Z5676" s="92">
        <f t="shared" si="535"/>
        <v>372.31269600000002</v>
      </c>
      <c r="AA5676" s="92">
        <f t="shared" si="536"/>
        <v>419.46000000000004</v>
      </c>
    </row>
    <row r="5677" spans="1:27" x14ac:dyDescent="0.25">
      <c r="A5677" t="s">
        <v>866</v>
      </c>
      <c r="B5677" t="s">
        <v>1136</v>
      </c>
      <c r="C5677" t="s">
        <v>1137</v>
      </c>
      <c r="D5677" t="s">
        <v>867</v>
      </c>
      <c r="E5677" t="s">
        <v>868</v>
      </c>
      <c r="F5677" t="str">
        <f t="shared" si="532"/>
        <v>1505</v>
      </c>
      <c r="G5677" t="s">
        <v>146</v>
      </c>
      <c r="H5677" t="s">
        <v>147</v>
      </c>
      <c r="I5677" s="91"/>
      <c r="J5677" s="91">
        <v>388.6</v>
      </c>
      <c r="K5677" s="91"/>
      <c r="L5677" s="91">
        <v>575</v>
      </c>
      <c r="M5677" s="91"/>
      <c r="N5677" s="91">
        <v>381.85</v>
      </c>
      <c r="O5677" s="91"/>
      <c r="P5677" s="91"/>
      <c r="Q5677" s="91"/>
      <c r="R5677" s="91"/>
      <c r="S5677" s="91"/>
      <c r="T5677" s="91"/>
      <c r="U5677" s="91">
        <f t="shared" si="533"/>
        <v>1345.45</v>
      </c>
      <c r="V5677" s="82" t="str">
        <f t="shared" si="531"/>
        <v>780001505921</v>
      </c>
      <c r="W5677" s="83">
        <f>VLOOKUP(V5677,Factors!$E$6:$H$5950,4,FALSE)</f>
        <v>0.1124</v>
      </c>
      <c r="X5677" t="str">
        <f>VLOOKUP(V5677,Factors!$E$6:$F$5950,2,FALSE)</f>
        <v>3-Factor</v>
      </c>
      <c r="Y5677" s="92">
        <f t="shared" si="534"/>
        <v>151.22857999999999</v>
      </c>
      <c r="Z5677" s="92">
        <f t="shared" si="535"/>
        <v>1194.2214200000001</v>
      </c>
      <c r="AA5677" s="92">
        <f t="shared" si="536"/>
        <v>1345.45</v>
      </c>
    </row>
    <row r="5678" spans="1:27" x14ac:dyDescent="0.25">
      <c r="A5678" t="s">
        <v>866</v>
      </c>
      <c r="B5678" t="s">
        <v>1136</v>
      </c>
      <c r="C5678" t="s">
        <v>1137</v>
      </c>
      <c r="D5678" t="s">
        <v>867</v>
      </c>
      <c r="E5678" t="s">
        <v>868</v>
      </c>
      <c r="F5678" t="str">
        <f t="shared" si="532"/>
        <v>1505</v>
      </c>
      <c r="G5678" t="s">
        <v>148</v>
      </c>
      <c r="H5678" t="s">
        <v>149</v>
      </c>
      <c r="I5678" s="91">
        <v>1614</v>
      </c>
      <c r="J5678" s="91">
        <v>1431.46</v>
      </c>
      <c r="K5678" s="91">
        <v>223.37</v>
      </c>
      <c r="L5678" s="91">
        <v>1095.0999999999999</v>
      </c>
      <c r="M5678" s="91">
        <v>1501.78</v>
      </c>
      <c r="N5678" s="91">
        <v>1105.54</v>
      </c>
      <c r="O5678" s="91">
        <v>239.03</v>
      </c>
      <c r="P5678" s="91">
        <v>316.48</v>
      </c>
      <c r="Q5678" s="91">
        <v>2404.38</v>
      </c>
      <c r="R5678" s="91">
        <v>1456.69</v>
      </c>
      <c r="S5678" s="91">
        <v>367.67</v>
      </c>
      <c r="T5678" s="91">
        <v>2507.73</v>
      </c>
      <c r="U5678" s="91">
        <f t="shared" si="533"/>
        <v>14263.23</v>
      </c>
      <c r="V5678" s="82" t="str">
        <f t="shared" si="531"/>
        <v>780001505921</v>
      </c>
      <c r="W5678" s="83">
        <f>VLOOKUP(V5678,Factors!$E$6:$H$5950,4,FALSE)</f>
        <v>0.1124</v>
      </c>
      <c r="X5678" t="str">
        <f>VLOOKUP(V5678,Factors!$E$6:$F$5950,2,FALSE)</f>
        <v>3-Factor</v>
      </c>
      <c r="Y5678" s="92">
        <f t="shared" si="534"/>
        <v>1603.187052</v>
      </c>
      <c r="Z5678" s="92">
        <f t="shared" si="535"/>
        <v>12660.042948</v>
      </c>
      <c r="AA5678" s="92">
        <f t="shared" si="536"/>
        <v>14263.23</v>
      </c>
    </row>
    <row r="5679" spans="1:27" x14ac:dyDescent="0.25">
      <c r="A5679" t="s">
        <v>866</v>
      </c>
      <c r="B5679" t="s">
        <v>1136</v>
      </c>
      <c r="C5679" t="s">
        <v>1137</v>
      </c>
      <c r="D5679" t="s">
        <v>867</v>
      </c>
      <c r="E5679" t="s">
        <v>868</v>
      </c>
      <c r="F5679" t="str">
        <f t="shared" si="532"/>
        <v>1505</v>
      </c>
      <c r="G5679" t="s">
        <v>150</v>
      </c>
      <c r="H5679" t="s">
        <v>151</v>
      </c>
      <c r="I5679" s="91">
        <v>100</v>
      </c>
      <c r="J5679" s="91"/>
      <c r="K5679" s="91"/>
      <c r="L5679" s="91"/>
      <c r="M5679" s="91"/>
      <c r="N5679" s="91"/>
      <c r="O5679" s="91"/>
      <c r="P5679" s="91"/>
      <c r="Q5679" s="91"/>
      <c r="R5679" s="91"/>
      <c r="S5679" s="91">
        <v>505.95</v>
      </c>
      <c r="T5679" s="91"/>
      <c r="U5679" s="91">
        <f t="shared" si="533"/>
        <v>605.95000000000005</v>
      </c>
      <c r="V5679" s="82" t="str">
        <f t="shared" si="531"/>
        <v>780001505921</v>
      </c>
      <c r="W5679" s="83">
        <f>VLOOKUP(V5679,Factors!$E$6:$H$5950,4,FALSE)</f>
        <v>0.1124</v>
      </c>
      <c r="X5679" t="str">
        <f>VLOOKUP(V5679,Factors!$E$6:$F$5950,2,FALSE)</f>
        <v>3-Factor</v>
      </c>
      <c r="Y5679" s="92">
        <f t="shared" si="534"/>
        <v>68.10878000000001</v>
      </c>
      <c r="Z5679" s="92">
        <f t="shared" si="535"/>
        <v>537.84122000000002</v>
      </c>
      <c r="AA5679" s="92">
        <f t="shared" si="536"/>
        <v>605.95000000000005</v>
      </c>
    </row>
    <row r="5680" spans="1:27" x14ac:dyDescent="0.25">
      <c r="A5680" t="s">
        <v>866</v>
      </c>
      <c r="B5680" t="s">
        <v>1136</v>
      </c>
      <c r="C5680" t="s">
        <v>1137</v>
      </c>
      <c r="D5680" t="s">
        <v>867</v>
      </c>
      <c r="E5680" t="s">
        <v>868</v>
      </c>
      <c r="F5680" t="str">
        <f t="shared" si="532"/>
        <v>1505</v>
      </c>
      <c r="G5680" t="s">
        <v>152</v>
      </c>
      <c r="H5680" t="s">
        <v>153</v>
      </c>
      <c r="I5680" s="91">
        <v>146.75</v>
      </c>
      <c r="J5680" s="91"/>
      <c r="K5680" s="91"/>
      <c r="L5680" s="91"/>
      <c r="M5680" s="91">
        <v>130</v>
      </c>
      <c r="N5680" s="91"/>
      <c r="O5680" s="91"/>
      <c r="P5680" s="91">
        <v>500</v>
      </c>
      <c r="Q5680" s="91"/>
      <c r="R5680" s="91"/>
      <c r="S5680" s="91">
        <v>150</v>
      </c>
      <c r="T5680" s="91"/>
      <c r="U5680" s="91">
        <f t="shared" si="533"/>
        <v>926.75</v>
      </c>
      <c r="V5680" s="82" t="str">
        <f t="shared" si="531"/>
        <v>780001505921</v>
      </c>
      <c r="W5680" s="83">
        <f>VLOOKUP(V5680,Factors!$E$6:$H$5950,4,FALSE)</f>
        <v>0.1124</v>
      </c>
      <c r="X5680" t="str">
        <f>VLOOKUP(V5680,Factors!$E$6:$F$5950,2,FALSE)</f>
        <v>3-Factor</v>
      </c>
      <c r="Y5680" s="92">
        <f t="shared" si="534"/>
        <v>104.16670000000001</v>
      </c>
      <c r="Z5680" s="92">
        <f t="shared" si="535"/>
        <v>822.58330000000001</v>
      </c>
      <c r="AA5680" s="92">
        <f t="shared" si="536"/>
        <v>926.75</v>
      </c>
    </row>
    <row r="5681" spans="1:27" x14ac:dyDescent="0.25">
      <c r="A5681" t="s">
        <v>866</v>
      </c>
      <c r="B5681" t="s">
        <v>1136</v>
      </c>
      <c r="C5681" t="s">
        <v>1137</v>
      </c>
      <c r="D5681" t="s">
        <v>869</v>
      </c>
      <c r="E5681" t="s">
        <v>870</v>
      </c>
      <c r="F5681" t="str">
        <f t="shared" si="532"/>
        <v>2966</v>
      </c>
      <c r="G5681" t="s">
        <v>120</v>
      </c>
      <c r="H5681" t="s">
        <v>121</v>
      </c>
      <c r="I5681" s="91"/>
      <c r="J5681" s="91"/>
      <c r="K5681" s="91"/>
      <c r="L5681" s="91">
        <v>167.75</v>
      </c>
      <c r="M5681" s="91"/>
      <c r="N5681" s="91"/>
      <c r="O5681" s="91"/>
      <c r="P5681" s="91"/>
      <c r="Q5681" s="91"/>
      <c r="R5681" s="91"/>
      <c r="S5681" s="91"/>
      <c r="T5681" s="91"/>
      <c r="U5681" s="91">
        <f t="shared" si="533"/>
        <v>167.75</v>
      </c>
      <c r="V5681" s="82" t="str">
        <f t="shared" si="531"/>
        <v>780002966921</v>
      </c>
      <c r="W5681" s="83">
        <f>VLOOKUP(V5681,Factors!$E$6:$H$5950,4,FALSE)</f>
        <v>0.1124</v>
      </c>
      <c r="X5681" t="str">
        <f>VLOOKUP(V5681,Factors!$E$6:$F$5950,2,FALSE)</f>
        <v>3-Factor</v>
      </c>
      <c r="Y5681" s="92">
        <f t="shared" si="534"/>
        <v>18.8551</v>
      </c>
      <c r="Z5681" s="92">
        <f t="shared" si="535"/>
        <v>148.89490000000001</v>
      </c>
      <c r="AA5681" s="92">
        <f t="shared" si="536"/>
        <v>167.75</v>
      </c>
    </row>
    <row r="5682" spans="1:27" x14ac:dyDescent="0.25">
      <c r="A5682" t="s">
        <v>866</v>
      </c>
      <c r="B5682" t="s">
        <v>1136</v>
      </c>
      <c r="C5682" t="s">
        <v>1137</v>
      </c>
      <c r="D5682" t="s">
        <v>869</v>
      </c>
      <c r="E5682" t="s">
        <v>870</v>
      </c>
      <c r="F5682" t="str">
        <f t="shared" si="532"/>
        <v>2966</v>
      </c>
      <c r="G5682" t="s">
        <v>130</v>
      </c>
      <c r="H5682" t="s">
        <v>131</v>
      </c>
      <c r="I5682" s="91"/>
      <c r="J5682" s="91"/>
      <c r="K5682" s="91"/>
      <c r="L5682" s="91">
        <v>17.809999999999999</v>
      </c>
      <c r="M5682" s="91"/>
      <c r="N5682" s="91"/>
      <c r="O5682" s="91"/>
      <c r="P5682" s="91"/>
      <c r="Q5682" s="91"/>
      <c r="R5682" s="91">
        <v>43.13</v>
      </c>
      <c r="S5682" s="91"/>
      <c r="T5682" s="91"/>
      <c r="U5682" s="91">
        <f t="shared" si="533"/>
        <v>60.94</v>
      </c>
      <c r="V5682" s="82" t="str">
        <f t="shared" si="531"/>
        <v>780002966921</v>
      </c>
      <c r="W5682" s="83">
        <f>VLOOKUP(V5682,Factors!$E$6:$H$5950,4,FALSE)</f>
        <v>0.1124</v>
      </c>
      <c r="X5682" t="str">
        <f>VLOOKUP(V5682,Factors!$E$6:$F$5950,2,FALSE)</f>
        <v>3-Factor</v>
      </c>
      <c r="Y5682" s="92">
        <f t="shared" si="534"/>
        <v>6.8496559999999995</v>
      </c>
      <c r="Z5682" s="92">
        <f t="shared" si="535"/>
        <v>54.090344000000002</v>
      </c>
      <c r="AA5682" s="92">
        <f t="shared" si="536"/>
        <v>60.94</v>
      </c>
    </row>
    <row r="5683" spans="1:27" x14ac:dyDescent="0.25">
      <c r="A5683" t="s">
        <v>866</v>
      </c>
      <c r="B5683" t="s">
        <v>1136</v>
      </c>
      <c r="C5683" t="s">
        <v>1137</v>
      </c>
      <c r="D5683" t="s">
        <v>869</v>
      </c>
      <c r="E5683" t="s">
        <v>870</v>
      </c>
      <c r="F5683" t="str">
        <f t="shared" si="532"/>
        <v>2966</v>
      </c>
      <c r="G5683" t="s">
        <v>144</v>
      </c>
      <c r="H5683" t="s">
        <v>145</v>
      </c>
      <c r="I5683" s="91"/>
      <c r="J5683" s="91"/>
      <c r="K5683" s="91"/>
      <c r="L5683" s="91"/>
      <c r="M5683" s="91"/>
      <c r="N5683" s="91"/>
      <c r="O5683" s="91"/>
      <c r="P5683" s="91">
        <v>259.3</v>
      </c>
      <c r="Q5683" s="91"/>
      <c r="R5683" s="91">
        <v>42</v>
      </c>
      <c r="S5683" s="91">
        <v>150.69999999999999</v>
      </c>
      <c r="T5683" s="91">
        <v>361.16</v>
      </c>
      <c r="U5683" s="91">
        <f t="shared" si="533"/>
        <v>813.16000000000008</v>
      </c>
      <c r="V5683" s="82" t="str">
        <f t="shared" si="531"/>
        <v>780002966921</v>
      </c>
      <c r="W5683" s="83">
        <f>VLOOKUP(V5683,Factors!$E$6:$H$5950,4,FALSE)</f>
        <v>0.1124</v>
      </c>
      <c r="X5683" t="str">
        <f>VLOOKUP(V5683,Factors!$E$6:$F$5950,2,FALSE)</f>
        <v>3-Factor</v>
      </c>
      <c r="Y5683" s="92">
        <f t="shared" si="534"/>
        <v>91.399184000000005</v>
      </c>
      <c r="Z5683" s="92">
        <f t="shared" si="535"/>
        <v>721.76081600000009</v>
      </c>
      <c r="AA5683" s="92">
        <f t="shared" si="536"/>
        <v>813.16000000000008</v>
      </c>
    </row>
    <row r="5684" spans="1:27" x14ac:dyDescent="0.25">
      <c r="A5684" t="s">
        <v>866</v>
      </c>
      <c r="B5684" t="s">
        <v>1136</v>
      </c>
      <c r="C5684" t="s">
        <v>1137</v>
      </c>
      <c r="D5684" t="s">
        <v>869</v>
      </c>
      <c r="E5684" t="s">
        <v>870</v>
      </c>
      <c r="F5684" t="str">
        <f t="shared" si="532"/>
        <v>2966</v>
      </c>
      <c r="G5684" t="s">
        <v>150</v>
      </c>
      <c r="H5684" t="s">
        <v>151</v>
      </c>
      <c r="I5684" s="91"/>
      <c r="J5684" s="91"/>
      <c r="K5684" s="91"/>
      <c r="L5684" s="91"/>
      <c r="M5684" s="91"/>
      <c r="N5684" s="91"/>
      <c r="O5684" s="91"/>
      <c r="P5684" s="91"/>
      <c r="Q5684" s="91"/>
      <c r="R5684" s="91">
        <v>164.02</v>
      </c>
      <c r="S5684" s="91"/>
      <c r="T5684" s="91"/>
      <c r="U5684" s="91">
        <f t="shared" si="533"/>
        <v>164.02</v>
      </c>
      <c r="V5684" s="82" t="str">
        <f t="shared" si="531"/>
        <v>780002966921</v>
      </c>
      <c r="W5684" s="83">
        <f>VLOOKUP(V5684,Factors!$E$6:$H$5950,4,FALSE)</f>
        <v>0.1124</v>
      </c>
      <c r="X5684" t="str">
        <f>VLOOKUP(V5684,Factors!$E$6:$F$5950,2,FALSE)</f>
        <v>3-Factor</v>
      </c>
      <c r="Y5684" s="92">
        <f t="shared" si="534"/>
        <v>18.435848</v>
      </c>
      <c r="Z5684" s="92">
        <f t="shared" si="535"/>
        <v>145.58415200000002</v>
      </c>
      <c r="AA5684" s="92">
        <f t="shared" si="536"/>
        <v>164.02</v>
      </c>
    </row>
    <row r="5685" spans="1:27" x14ac:dyDescent="0.25">
      <c r="A5685" t="s">
        <v>866</v>
      </c>
      <c r="B5685" t="s">
        <v>1138</v>
      </c>
      <c r="C5685" t="s">
        <v>1139</v>
      </c>
      <c r="D5685" t="s">
        <v>867</v>
      </c>
      <c r="E5685" t="s">
        <v>868</v>
      </c>
      <c r="F5685" t="str">
        <f t="shared" si="532"/>
        <v>1505</v>
      </c>
      <c r="G5685" t="s">
        <v>110</v>
      </c>
      <c r="H5685" t="s">
        <v>111</v>
      </c>
      <c r="I5685" s="91">
        <v>45804.71</v>
      </c>
      <c r="J5685" s="91">
        <v>49999.41</v>
      </c>
      <c r="K5685" s="91">
        <v>49596.87</v>
      </c>
      <c r="L5685" s="91">
        <v>47784.55</v>
      </c>
      <c r="M5685" s="91">
        <v>45349.34</v>
      </c>
      <c r="N5685" s="91">
        <v>50407.7</v>
      </c>
      <c r="O5685" s="91">
        <v>46976.3</v>
      </c>
      <c r="P5685" s="91">
        <v>44943.39</v>
      </c>
      <c r="Q5685" s="91">
        <v>48675.17</v>
      </c>
      <c r="R5685" s="91">
        <v>48529.17</v>
      </c>
      <c r="S5685" s="91">
        <v>44122.69</v>
      </c>
      <c r="T5685" s="91">
        <v>43230.080000000002</v>
      </c>
      <c r="U5685" s="91">
        <f t="shared" si="533"/>
        <v>565419.37999999989</v>
      </c>
      <c r="V5685" s="82" t="str">
        <f t="shared" si="531"/>
        <v>790001505921</v>
      </c>
      <c r="W5685" s="83">
        <f>VLOOKUP(V5685,Factors!$E$6:$H$5950,4,FALSE)</f>
        <v>0.1124</v>
      </c>
      <c r="X5685" t="str">
        <f>VLOOKUP(V5685,Factors!$E$6:$F$5950,2,FALSE)</f>
        <v>3-factor</v>
      </c>
      <c r="Y5685" s="92">
        <f t="shared" si="534"/>
        <v>63553.138311999988</v>
      </c>
      <c r="Z5685" s="92">
        <f t="shared" si="535"/>
        <v>501866.24168799992</v>
      </c>
      <c r="AA5685" s="92">
        <f t="shared" si="536"/>
        <v>565419.37999999989</v>
      </c>
    </row>
    <row r="5686" spans="1:27" x14ac:dyDescent="0.25">
      <c r="A5686" t="s">
        <v>866</v>
      </c>
      <c r="B5686" t="s">
        <v>1138</v>
      </c>
      <c r="C5686" t="s">
        <v>1139</v>
      </c>
      <c r="D5686" t="s">
        <v>867</v>
      </c>
      <c r="E5686" t="s">
        <v>868</v>
      </c>
      <c r="F5686" t="str">
        <f t="shared" si="532"/>
        <v>1505</v>
      </c>
      <c r="G5686" t="s">
        <v>112</v>
      </c>
      <c r="H5686" t="s">
        <v>113</v>
      </c>
      <c r="I5686" s="91">
        <v>916.71</v>
      </c>
      <c r="J5686" s="91"/>
      <c r="K5686" s="91"/>
      <c r="L5686" s="91"/>
      <c r="M5686" s="91"/>
      <c r="N5686" s="91"/>
      <c r="O5686" s="91"/>
      <c r="P5686" s="91"/>
      <c r="Q5686" s="91"/>
      <c r="R5686" s="91">
        <v>2448.9699999999998</v>
      </c>
      <c r="S5686" s="91"/>
      <c r="T5686" s="91">
        <v>1006.52</v>
      </c>
      <c r="U5686" s="91">
        <f t="shared" si="533"/>
        <v>4372.2</v>
      </c>
      <c r="V5686" s="82" t="str">
        <f t="shared" si="531"/>
        <v>790001505921</v>
      </c>
      <c r="W5686" s="83">
        <f>VLOOKUP(V5686,Factors!$E$6:$H$5950,4,FALSE)</f>
        <v>0.1124</v>
      </c>
      <c r="X5686" t="str">
        <f>VLOOKUP(V5686,Factors!$E$6:$F$5950,2,FALSE)</f>
        <v>3-factor</v>
      </c>
      <c r="Y5686" s="92">
        <f t="shared" si="534"/>
        <v>491.43527999999998</v>
      </c>
      <c r="Z5686" s="92">
        <f t="shared" si="535"/>
        <v>3880.7647199999997</v>
      </c>
      <c r="AA5686" s="92">
        <f t="shared" si="536"/>
        <v>4372.2</v>
      </c>
    </row>
    <row r="5687" spans="1:27" x14ac:dyDescent="0.25">
      <c r="A5687" t="s">
        <v>866</v>
      </c>
      <c r="B5687" t="s">
        <v>1138</v>
      </c>
      <c r="C5687" t="s">
        <v>1139</v>
      </c>
      <c r="D5687" t="s">
        <v>867</v>
      </c>
      <c r="E5687" t="s">
        <v>868</v>
      </c>
      <c r="F5687" t="str">
        <f t="shared" si="532"/>
        <v>1505</v>
      </c>
      <c r="G5687" t="s">
        <v>88</v>
      </c>
      <c r="H5687" t="s">
        <v>89</v>
      </c>
      <c r="I5687" s="91">
        <v>7081.4</v>
      </c>
      <c r="J5687" s="91">
        <v>7081.36</v>
      </c>
      <c r="K5687" s="91">
        <v>7280.64</v>
      </c>
      <c r="L5687" s="91">
        <v>7280.6</v>
      </c>
      <c r="M5687" s="91">
        <v>7280.63</v>
      </c>
      <c r="N5687" s="91">
        <v>7280.59</v>
      </c>
      <c r="O5687" s="91">
        <v>7280.63</v>
      </c>
      <c r="P5687" s="91">
        <v>7280.65</v>
      </c>
      <c r="Q5687" s="91">
        <v>7280.61</v>
      </c>
      <c r="R5687" s="91">
        <v>7280.61</v>
      </c>
      <c r="S5687" s="91">
        <v>7280.66</v>
      </c>
      <c r="T5687" s="91">
        <v>7280.65</v>
      </c>
      <c r="U5687" s="91">
        <f t="shared" si="533"/>
        <v>86969.03</v>
      </c>
      <c r="V5687" s="82" t="str">
        <f t="shared" si="531"/>
        <v>790001505921</v>
      </c>
      <c r="W5687" s="83">
        <f>VLOOKUP(V5687,Factors!$E$6:$H$5950,4,FALSE)</f>
        <v>0.1124</v>
      </c>
      <c r="X5687" t="str">
        <f>VLOOKUP(V5687,Factors!$E$6:$F$5950,2,FALSE)</f>
        <v>3-factor</v>
      </c>
      <c r="Y5687" s="92">
        <f t="shared" si="534"/>
        <v>9775.3189719999991</v>
      </c>
      <c r="Z5687" s="92">
        <f t="shared" si="535"/>
        <v>77193.711028000005</v>
      </c>
      <c r="AA5687" s="92">
        <f t="shared" si="536"/>
        <v>86969.03</v>
      </c>
    </row>
    <row r="5688" spans="1:27" x14ac:dyDescent="0.25">
      <c r="A5688" t="s">
        <v>866</v>
      </c>
      <c r="B5688" t="s">
        <v>1138</v>
      </c>
      <c r="C5688" t="s">
        <v>1139</v>
      </c>
      <c r="D5688" t="s">
        <v>867</v>
      </c>
      <c r="E5688" t="s">
        <v>868</v>
      </c>
      <c r="F5688" t="str">
        <f t="shared" si="532"/>
        <v>1505</v>
      </c>
      <c r="G5688" t="s">
        <v>90</v>
      </c>
      <c r="H5688" t="s">
        <v>91</v>
      </c>
      <c r="I5688" s="91">
        <v>27510.7</v>
      </c>
      <c r="J5688" s="91">
        <v>27510.74</v>
      </c>
      <c r="K5688" s="91">
        <v>28284.58</v>
      </c>
      <c r="L5688" s="91">
        <v>28284.57</v>
      </c>
      <c r="M5688" s="91">
        <v>28284.53</v>
      </c>
      <c r="N5688" s="91">
        <v>28284.55</v>
      </c>
      <c r="O5688" s="91">
        <v>28284.55</v>
      </c>
      <c r="P5688" s="91">
        <v>28284.560000000001</v>
      </c>
      <c r="Q5688" s="91">
        <v>28284.55</v>
      </c>
      <c r="R5688" s="91">
        <v>28284.53</v>
      </c>
      <c r="S5688" s="91">
        <v>28284.560000000001</v>
      </c>
      <c r="T5688" s="91">
        <v>28284.560000000001</v>
      </c>
      <c r="U5688" s="91">
        <f t="shared" si="533"/>
        <v>337866.98</v>
      </c>
      <c r="V5688" s="82" t="str">
        <f t="shared" si="531"/>
        <v>790001505921</v>
      </c>
      <c r="W5688" s="83">
        <f>VLOOKUP(V5688,Factors!$E$6:$H$5950,4,FALSE)</f>
        <v>0.1124</v>
      </c>
      <c r="X5688" t="str">
        <f>VLOOKUP(V5688,Factors!$E$6:$F$5950,2,FALSE)</f>
        <v>3-factor</v>
      </c>
      <c r="Y5688" s="92">
        <f t="shared" si="534"/>
        <v>37976.248551999997</v>
      </c>
      <c r="Z5688" s="92">
        <f t="shared" si="535"/>
        <v>299890.73144800001</v>
      </c>
      <c r="AA5688" s="92">
        <f t="shared" si="536"/>
        <v>337866.98</v>
      </c>
    </row>
    <row r="5689" spans="1:27" x14ac:dyDescent="0.25">
      <c r="A5689" t="s">
        <v>866</v>
      </c>
      <c r="B5689" t="s">
        <v>1138</v>
      </c>
      <c r="C5689" t="s">
        <v>1139</v>
      </c>
      <c r="D5689" t="s">
        <v>867</v>
      </c>
      <c r="E5689" t="s">
        <v>868</v>
      </c>
      <c r="F5689" t="str">
        <f t="shared" si="532"/>
        <v>1505</v>
      </c>
      <c r="G5689" t="s">
        <v>120</v>
      </c>
      <c r="H5689" t="s">
        <v>121</v>
      </c>
      <c r="I5689" s="91"/>
      <c r="J5689" s="91"/>
      <c r="K5689" s="91"/>
      <c r="L5689" s="91"/>
      <c r="M5689" s="91"/>
      <c r="N5689" s="91"/>
      <c r="O5689" s="91"/>
      <c r="P5689" s="91"/>
      <c r="Q5689" s="91"/>
      <c r="R5689" s="91"/>
      <c r="S5689" s="91">
        <v>33.520000000000003</v>
      </c>
      <c r="T5689" s="91"/>
      <c r="U5689" s="91">
        <f t="shared" si="533"/>
        <v>33.520000000000003</v>
      </c>
      <c r="V5689" s="82" t="str">
        <f t="shared" si="531"/>
        <v>790001505921</v>
      </c>
      <c r="W5689" s="83">
        <f>VLOOKUP(V5689,Factors!$E$6:$H$5950,4,FALSE)</f>
        <v>0.1124</v>
      </c>
      <c r="X5689" t="str">
        <f>VLOOKUP(V5689,Factors!$E$6:$F$5950,2,FALSE)</f>
        <v>3-factor</v>
      </c>
      <c r="Y5689" s="92">
        <f t="shared" si="534"/>
        <v>3.7676480000000003</v>
      </c>
      <c r="Z5689" s="92">
        <f t="shared" si="535"/>
        <v>29.752352000000002</v>
      </c>
      <c r="AA5689" s="92">
        <f t="shared" si="536"/>
        <v>33.520000000000003</v>
      </c>
    </row>
    <row r="5690" spans="1:27" x14ac:dyDescent="0.25">
      <c r="A5690" t="s">
        <v>866</v>
      </c>
      <c r="B5690" t="s">
        <v>1138</v>
      </c>
      <c r="C5690" t="s">
        <v>1139</v>
      </c>
      <c r="D5690" t="s">
        <v>867</v>
      </c>
      <c r="E5690" t="s">
        <v>868</v>
      </c>
      <c r="F5690" t="str">
        <f t="shared" si="532"/>
        <v>1505</v>
      </c>
      <c r="G5690" t="s">
        <v>122</v>
      </c>
      <c r="H5690" t="s">
        <v>123</v>
      </c>
      <c r="I5690" s="91"/>
      <c r="J5690" s="91"/>
      <c r="K5690" s="91"/>
      <c r="L5690" s="91"/>
      <c r="M5690" s="91"/>
      <c r="N5690" s="91"/>
      <c r="O5690" s="91"/>
      <c r="P5690" s="91">
        <v>205</v>
      </c>
      <c r="Q5690" s="91"/>
      <c r="R5690" s="91"/>
      <c r="S5690" s="91"/>
      <c r="T5690" s="91"/>
      <c r="U5690" s="91">
        <f t="shared" si="533"/>
        <v>205</v>
      </c>
      <c r="V5690" s="82" t="str">
        <f t="shared" si="531"/>
        <v>790001505921</v>
      </c>
      <c r="W5690" s="83">
        <f>VLOOKUP(V5690,Factors!$E$6:$H$5950,4,FALSE)</f>
        <v>0.1124</v>
      </c>
      <c r="X5690" t="str">
        <f>VLOOKUP(V5690,Factors!$E$6:$F$5950,2,FALSE)</f>
        <v>3-factor</v>
      </c>
      <c r="Y5690" s="92">
        <f t="shared" si="534"/>
        <v>23.042000000000002</v>
      </c>
      <c r="Z5690" s="92">
        <f t="shared" si="535"/>
        <v>181.958</v>
      </c>
      <c r="AA5690" s="92">
        <f t="shared" si="536"/>
        <v>205</v>
      </c>
    </row>
    <row r="5691" spans="1:27" x14ac:dyDescent="0.25">
      <c r="A5691" t="s">
        <v>866</v>
      </c>
      <c r="B5691" t="s">
        <v>1138</v>
      </c>
      <c r="C5691" t="s">
        <v>1139</v>
      </c>
      <c r="D5691" t="s">
        <v>867</v>
      </c>
      <c r="E5691" t="s">
        <v>868</v>
      </c>
      <c r="F5691" t="str">
        <f t="shared" si="532"/>
        <v>1505</v>
      </c>
      <c r="G5691" t="s">
        <v>312</v>
      </c>
      <c r="H5691" t="s">
        <v>313</v>
      </c>
      <c r="I5691" s="91">
        <v>2320.19</v>
      </c>
      <c r="J5691" s="91">
        <v>2569.46</v>
      </c>
      <c r="K5691" s="91">
        <v>575.25</v>
      </c>
      <c r="L5691" s="91"/>
      <c r="M5691" s="91">
        <v>2147.6</v>
      </c>
      <c r="N5691" s="91"/>
      <c r="O5691" s="91"/>
      <c r="P5691" s="91">
        <v>1227.2</v>
      </c>
      <c r="Q5691" s="91"/>
      <c r="R5691" s="91">
        <v>306.8</v>
      </c>
      <c r="S5691" s="91"/>
      <c r="T5691" s="91"/>
      <c r="U5691" s="91">
        <f t="shared" si="533"/>
        <v>9146.5</v>
      </c>
      <c r="V5691" s="82" t="str">
        <f t="shared" si="531"/>
        <v>790001505921</v>
      </c>
      <c r="W5691" s="83">
        <f>VLOOKUP(V5691,Factors!$E$6:$H$5950,4,FALSE)</f>
        <v>0.1124</v>
      </c>
      <c r="X5691" t="str">
        <f>VLOOKUP(V5691,Factors!$E$6:$F$5950,2,FALSE)</f>
        <v>3-factor</v>
      </c>
      <c r="Y5691" s="92">
        <f t="shared" si="534"/>
        <v>1028.0666000000001</v>
      </c>
      <c r="Z5691" s="92">
        <f t="shared" si="535"/>
        <v>8118.4333999999999</v>
      </c>
      <c r="AA5691" s="92">
        <f t="shared" si="536"/>
        <v>9146.5</v>
      </c>
    </row>
    <row r="5692" spans="1:27" x14ac:dyDescent="0.25">
      <c r="A5692" t="s">
        <v>866</v>
      </c>
      <c r="B5692" t="s">
        <v>1138</v>
      </c>
      <c r="C5692" t="s">
        <v>1139</v>
      </c>
      <c r="D5692" t="s">
        <v>867</v>
      </c>
      <c r="E5692" t="s">
        <v>868</v>
      </c>
      <c r="F5692" t="str">
        <f t="shared" si="532"/>
        <v>1505</v>
      </c>
      <c r="G5692" t="s">
        <v>44</v>
      </c>
      <c r="H5692" t="s">
        <v>45</v>
      </c>
      <c r="I5692" s="91">
        <v>96.42</v>
      </c>
      <c r="J5692" s="91">
        <v>120.06</v>
      </c>
      <c r="K5692" s="91">
        <v>212.98</v>
      </c>
      <c r="L5692" s="91">
        <v>107.43</v>
      </c>
      <c r="M5692" s="91">
        <v>182.87</v>
      </c>
      <c r="N5692" s="91">
        <v>353.5</v>
      </c>
      <c r="O5692" s="91">
        <v>100.94</v>
      </c>
      <c r="P5692" s="91">
        <v>100.94</v>
      </c>
      <c r="Q5692" s="91">
        <v>151.41</v>
      </c>
      <c r="R5692" s="91">
        <v>391.34</v>
      </c>
      <c r="S5692" s="91">
        <v>1365.18</v>
      </c>
      <c r="T5692" s="91">
        <v>364.28</v>
      </c>
      <c r="U5692" s="91">
        <f t="shared" si="533"/>
        <v>3547.3500000000004</v>
      </c>
      <c r="V5692" s="82" t="str">
        <f t="shared" si="531"/>
        <v>790001505921</v>
      </c>
      <c r="W5692" s="83">
        <f>VLOOKUP(V5692,Factors!$E$6:$H$5950,4,FALSE)</f>
        <v>0.1124</v>
      </c>
      <c r="X5692" t="str">
        <f>VLOOKUP(V5692,Factors!$E$6:$F$5950,2,FALSE)</f>
        <v>3-factor</v>
      </c>
      <c r="Y5692" s="92">
        <f t="shared" si="534"/>
        <v>398.72214000000002</v>
      </c>
      <c r="Z5692" s="92">
        <f t="shared" si="535"/>
        <v>3148.6278600000005</v>
      </c>
      <c r="AA5692" s="92">
        <f t="shared" si="536"/>
        <v>3547.3500000000004</v>
      </c>
    </row>
    <row r="5693" spans="1:27" x14ac:dyDescent="0.25">
      <c r="A5693" t="s">
        <v>866</v>
      </c>
      <c r="B5693" t="s">
        <v>1138</v>
      </c>
      <c r="C5693" t="s">
        <v>1139</v>
      </c>
      <c r="D5693" t="s">
        <v>867</v>
      </c>
      <c r="E5693" t="s">
        <v>868</v>
      </c>
      <c r="F5693" t="str">
        <f t="shared" si="532"/>
        <v>1505</v>
      </c>
      <c r="G5693" t="s">
        <v>207</v>
      </c>
      <c r="H5693" t="s">
        <v>208</v>
      </c>
      <c r="I5693" s="91"/>
      <c r="J5693" s="91"/>
      <c r="K5693" s="91"/>
      <c r="L5693" s="91"/>
      <c r="M5693" s="91"/>
      <c r="N5693" s="91"/>
      <c r="O5693" s="91"/>
      <c r="P5693" s="91">
        <v>-7.99</v>
      </c>
      <c r="Q5693" s="91"/>
      <c r="R5693" s="91">
        <v>7.99</v>
      </c>
      <c r="S5693" s="91"/>
      <c r="T5693" s="91">
        <v>727.75</v>
      </c>
      <c r="U5693" s="91">
        <f t="shared" si="533"/>
        <v>727.75</v>
      </c>
      <c r="V5693" s="82" t="str">
        <f t="shared" si="531"/>
        <v>790001505921</v>
      </c>
      <c r="W5693" s="83">
        <f>VLOOKUP(V5693,Factors!$E$6:$H$5950,4,FALSE)</f>
        <v>0.1124</v>
      </c>
      <c r="X5693" t="str">
        <f>VLOOKUP(V5693,Factors!$E$6:$F$5950,2,FALSE)</f>
        <v>3-factor</v>
      </c>
      <c r="Y5693" s="92">
        <f t="shared" si="534"/>
        <v>81.799099999999996</v>
      </c>
      <c r="Z5693" s="92">
        <f t="shared" si="535"/>
        <v>645.95090000000005</v>
      </c>
      <c r="AA5693" s="92">
        <f t="shared" si="536"/>
        <v>727.75</v>
      </c>
    </row>
    <row r="5694" spans="1:27" x14ac:dyDescent="0.25">
      <c r="A5694" t="s">
        <v>866</v>
      </c>
      <c r="B5694" t="s">
        <v>1138</v>
      </c>
      <c r="C5694" t="s">
        <v>1139</v>
      </c>
      <c r="D5694" t="s">
        <v>867</v>
      </c>
      <c r="E5694" t="s">
        <v>868</v>
      </c>
      <c r="F5694" t="str">
        <f t="shared" si="532"/>
        <v>1505</v>
      </c>
      <c r="G5694" t="s">
        <v>71</v>
      </c>
      <c r="H5694" t="s">
        <v>72</v>
      </c>
      <c r="I5694" s="91"/>
      <c r="J5694" s="91"/>
      <c r="K5694" s="91"/>
      <c r="L5694" s="91"/>
      <c r="M5694" s="91">
        <v>21.15</v>
      </c>
      <c r="N5694" s="91">
        <v>122.38</v>
      </c>
      <c r="O5694" s="91"/>
      <c r="P5694" s="91"/>
      <c r="Q5694" s="91"/>
      <c r="R5694" s="91"/>
      <c r="S5694" s="91">
        <v>82.48</v>
      </c>
      <c r="T5694" s="91">
        <v>300</v>
      </c>
      <c r="U5694" s="91">
        <f t="shared" si="533"/>
        <v>526.01</v>
      </c>
      <c r="V5694" s="82" t="str">
        <f t="shared" si="531"/>
        <v>790001505921</v>
      </c>
      <c r="W5694" s="83">
        <f>VLOOKUP(V5694,Factors!$E$6:$H$5950,4,FALSE)</f>
        <v>0.1124</v>
      </c>
      <c r="X5694" t="str">
        <f>VLOOKUP(V5694,Factors!$E$6:$F$5950,2,FALSE)</f>
        <v>3-factor</v>
      </c>
      <c r="Y5694" s="92">
        <f t="shared" si="534"/>
        <v>59.123523999999996</v>
      </c>
      <c r="Z5694" s="92">
        <f t="shared" si="535"/>
        <v>466.88647600000002</v>
      </c>
      <c r="AA5694" s="92">
        <f t="shared" si="536"/>
        <v>526.01</v>
      </c>
    </row>
    <row r="5695" spans="1:27" x14ac:dyDescent="0.25">
      <c r="A5695" t="s">
        <v>866</v>
      </c>
      <c r="B5695" t="s">
        <v>1138</v>
      </c>
      <c r="C5695" t="s">
        <v>1139</v>
      </c>
      <c r="D5695" t="s">
        <v>867</v>
      </c>
      <c r="E5695" t="s">
        <v>868</v>
      </c>
      <c r="F5695" t="str">
        <f t="shared" si="532"/>
        <v>1505</v>
      </c>
      <c r="G5695" t="s">
        <v>98</v>
      </c>
      <c r="H5695" t="s">
        <v>99</v>
      </c>
      <c r="I5695" s="91">
        <v>2140.42</v>
      </c>
      <c r="J5695" s="91">
        <v>563.52</v>
      </c>
      <c r="K5695" s="91">
        <v>1541.45</v>
      </c>
      <c r="L5695" s="91">
        <v>1040.01</v>
      </c>
      <c r="M5695" s="91">
        <v>3565.89</v>
      </c>
      <c r="N5695" s="91">
        <v>1252.6600000000001</v>
      </c>
      <c r="O5695" s="91">
        <v>1886.33</v>
      </c>
      <c r="P5695" s="91">
        <v>671.46</v>
      </c>
      <c r="Q5695" s="91">
        <v>1248.22</v>
      </c>
      <c r="R5695" s="91">
        <v>168.68</v>
      </c>
      <c r="S5695" s="91">
        <v>494.49</v>
      </c>
      <c r="T5695" s="91">
        <v>4116.34</v>
      </c>
      <c r="U5695" s="91">
        <f t="shared" si="533"/>
        <v>18689.47</v>
      </c>
      <c r="V5695" s="82" t="str">
        <f t="shared" si="531"/>
        <v>790001505921</v>
      </c>
      <c r="W5695" s="83">
        <f>VLOOKUP(V5695,Factors!$E$6:$H$5950,4,FALSE)</f>
        <v>0.1124</v>
      </c>
      <c r="X5695" t="str">
        <f>VLOOKUP(V5695,Factors!$E$6:$F$5950,2,FALSE)</f>
        <v>3-factor</v>
      </c>
      <c r="Y5695" s="92">
        <f t="shared" si="534"/>
        <v>2100.6964280000002</v>
      </c>
      <c r="Z5695" s="92">
        <f t="shared" si="535"/>
        <v>16588.773572000002</v>
      </c>
      <c r="AA5695" s="92">
        <f t="shared" si="536"/>
        <v>18689.47</v>
      </c>
    </row>
    <row r="5696" spans="1:27" x14ac:dyDescent="0.25">
      <c r="A5696" t="s">
        <v>866</v>
      </c>
      <c r="B5696" t="s">
        <v>1138</v>
      </c>
      <c r="C5696" t="s">
        <v>1139</v>
      </c>
      <c r="D5696" t="s">
        <v>867</v>
      </c>
      <c r="E5696" t="s">
        <v>868</v>
      </c>
      <c r="F5696" t="str">
        <f t="shared" si="532"/>
        <v>1505</v>
      </c>
      <c r="G5696" t="s">
        <v>412</v>
      </c>
      <c r="H5696" t="s">
        <v>413</v>
      </c>
      <c r="I5696" s="91"/>
      <c r="J5696" s="91"/>
      <c r="K5696" s="91">
        <v>254.53</v>
      </c>
      <c r="L5696" s="91"/>
      <c r="M5696" s="91">
        <v>394.4</v>
      </c>
      <c r="N5696" s="91"/>
      <c r="O5696" s="91"/>
      <c r="P5696" s="91"/>
      <c r="Q5696" s="91">
        <v>566.45000000000005</v>
      </c>
      <c r="R5696" s="91">
        <v>346.51</v>
      </c>
      <c r="S5696" s="91">
        <v>59.61</v>
      </c>
      <c r="T5696" s="91">
        <v>62.58</v>
      </c>
      <c r="U5696" s="91">
        <f t="shared" si="533"/>
        <v>1684.08</v>
      </c>
      <c r="V5696" s="82" t="str">
        <f t="shared" si="531"/>
        <v>790001505921</v>
      </c>
      <c r="W5696" s="83">
        <f>VLOOKUP(V5696,Factors!$E$6:$H$5950,4,FALSE)</f>
        <v>0.1124</v>
      </c>
      <c r="X5696" t="str">
        <f>VLOOKUP(V5696,Factors!$E$6:$F$5950,2,FALSE)</f>
        <v>3-factor</v>
      </c>
      <c r="Y5696" s="92">
        <f t="shared" si="534"/>
        <v>189.290592</v>
      </c>
      <c r="Z5696" s="92">
        <f t="shared" si="535"/>
        <v>1494.7894079999999</v>
      </c>
      <c r="AA5696" s="92">
        <f t="shared" si="536"/>
        <v>1684.08</v>
      </c>
    </row>
    <row r="5697" spans="1:27" x14ac:dyDescent="0.25">
      <c r="A5697" t="s">
        <v>866</v>
      </c>
      <c r="B5697" t="s">
        <v>1138</v>
      </c>
      <c r="C5697" t="s">
        <v>1139</v>
      </c>
      <c r="D5697" t="s">
        <v>867</v>
      </c>
      <c r="E5697" t="s">
        <v>868</v>
      </c>
      <c r="F5697" t="str">
        <f t="shared" si="532"/>
        <v>1505</v>
      </c>
      <c r="G5697" t="s">
        <v>215</v>
      </c>
      <c r="H5697" t="s">
        <v>216</v>
      </c>
      <c r="I5697" s="91"/>
      <c r="J5697" s="91"/>
      <c r="K5697" s="91">
        <v>7.92</v>
      </c>
      <c r="L5697" s="91">
        <v>47.66</v>
      </c>
      <c r="M5697" s="91">
        <v>39.880000000000003</v>
      </c>
      <c r="N5697" s="91">
        <v>39.950000000000003</v>
      </c>
      <c r="O5697" s="91">
        <v>31.96</v>
      </c>
      <c r="P5697" s="91">
        <v>31.96</v>
      </c>
      <c r="Q5697" s="91">
        <v>15.98</v>
      </c>
      <c r="R5697" s="91">
        <v>47.94</v>
      </c>
      <c r="S5697" s="91">
        <v>49.35</v>
      </c>
      <c r="T5697" s="91">
        <v>31.84</v>
      </c>
      <c r="U5697" s="91">
        <f t="shared" si="533"/>
        <v>344.44</v>
      </c>
      <c r="V5697" s="82" t="str">
        <f t="shared" si="531"/>
        <v>790001505921</v>
      </c>
      <c r="W5697" s="83">
        <f>VLOOKUP(V5697,Factors!$E$6:$H$5950,4,FALSE)</f>
        <v>0.1124</v>
      </c>
      <c r="X5697" t="str">
        <f>VLOOKUP(V5697,Factors!$E$6:$F$5950,2,FALSE)</f>
        <v>3-factor</v>
      </c>
      <c r="Y5697" s="92">
        <f t="shared" si="534"/>
        <v>38.715055999999997</v>
      </c>
      <c r="Z5697" s="92">
        <f t="shared" si="535"/>
        <v>305.72494399999999</v>
      </c>
      <c r="AA5697" s="92">
        <f t="shared" si="536"/>
        <v>344.44</v>
      </c>
    </row>
    <row r="5698" spans="1:27" x14ac:dyDescent="0.25">
      <c r="A5698" t="s">
        <v>866</v>
      </c>
      <c r="B5698" t="s">
        <v>1138</v>
      </c>
      <c r="C5698" t="s">
        <v>1139</v>
      </c>
      <c r="D5698" t="s">
        <v>867</v>
      </c>
      <c r="E5698" t="s">
        <v>868</v>
      </c>
      <c r="F5698" t="str">
        <f t="shared" si="532"/>
        <v>1505</v>
      </c>
      <c r="G5698" t="s">
        <v>130</v>
      </c>
      <c r="H5698" t="s">
        <v>131</v>
      </c>
      <c r="I5698" s="91">
        <v>70.099999999999994</v>
      </c>
      <c r="J5698" s="91">
        <v>244.31</v>
      </c>
      <c r="K5698" s="91"/>
      <c r="L5698" s="91">
        <v>334.63</v>
      </c>
      <c r="M5698" s="91">
        <v>110.92</v>
      </c>
      <c r="N5698" s="91">
        <v>122.25</v>
      </c>
      <c r="O5698" s="91"/>
      <c r="P5698" s="91">
        <v>478.26</v>
      </c>
      <c r="Q5698" s="91">
        <v>1977.36</v>
      </c>
      <c r="R5698" s="91">
        <v>867.31</v>
      </c>
      <c r="S5698" s="91">
        <v>676.93</v>
      </c>
      <c r="T5698" s="91">
        <v>689.14</v>
      </c>
      <c r="U5698" s="91">
        <f t="shared" si="533"/>
        <v>5571.21</v>
      </c>
      <c r="V5698" s="82" t="str">
        <f t="shared" si="531"/>
        <v>790001505921</v>
      </c>
      <c r="W5698" s="83">
        <f>VLOOKUP(V5698,Factors!$E$6:$H$5950,4,FALSE)</f>
        <v>0.1124</v>
      </c>
      <c r="X5698" t="str">
        <f>VLOOKUP(V5698,Factors!$E$6:$F$5950,2,FALSE)</f>
        <v>3-factor</v>
      </c>
      <c r="Y5698" s="92">
        <f t="shared" si="534"/>
        <v>626.20400400000005</v>
      </c>
      <c r="Z5698" s="92">
        <f t="shared" si="535"/>
        <v>4945.0059959999999</v>
      </c>
      <c r="AA5698" s="92">
        <f t="shared" si="536"/>
        <v>5571.21</v>
      </c>
    </row>
    <row r="5699" spans="1:27" x14ac:dyDescent="0.25">
      <c r="A5699" t="s">
        <v>866</v>
      </c>
      <c r="B5699" t="s">
        <v>1138</v>
      </c>
      <c r="C5699" t="s">
        <v>1139</v>
      </c>
      <c r="D5699" t="s">
        <v>867</v>
      </c>
      <c r="E5699" t="s">
        <v>868</v>
      </c>
      <c r="F5699" t="str">
        <f t="shared" si="532"/>
        <v>1505</v>
      </c>
      <c r="G5699" t="s">
        <v>1134</v>
      </c>
      <c r="H5699" t="s">
        <v>1135</v>
      </c>
      <c r="I5699" s="91"/>
      <c r="J5699" s="91"/>
      <c r="K5699" s="91"/>
      <c r="L5699" s="91"/>
      <c r="M5699" s="91"/>
      <c r="N5699" s="91"/>
      <c r="O5699" s="91"/>
      <c r="P5699" s="91">
        <v>78</v>
      </c>
      <c r="Q5699" s="91"/>
      <c r="R5699" s="91"/>
      <c r="S5699" s="91"/>
      <c r="T5699" s="91"/>
      <c r="U5699" s="91">
        <f t="shared" si="533"/>
        <v>78</v>
      </c>
      <c r="V5699" s="82" t="str">
        <f t="shared" si="531"/>
        <v>790001505921</v>
      </c>
      <c r="W5699" s="83">
        <f>VLOOKUP(V5699,Factors!$E$6:$H$5950,4,FALSE)</f>
        <v>0.1124</v>
      </c>
      <c r="X5699" t="str">
        <f>VLOOKUP(V5699,Factors!$E$6:$F$5950,2,FALSE)</f>
        <v>3-factor</v>
      </c>
      <c r="Y5699" s="92">
        <f t="shared" si="534"/>
        <v>8.7672000000000008</v>
      </c>
      <c r="Z5699" s="92">
        <f t="shared" si="535"/>
        <v>69.232799999999997</v>
      </c>
      <c r="AA5699" s="92">
        <f t="shared" si="536"/>
        <v>78</v>
      </c>
    </row>
    <row r="5700" spans="1:27" x14ac:dyDescent="0.25">
      <c r="A5700" t="s">
        <v>866</v>
      </c>
      <c r="B5700" t="s">
        <v>1138</v>
      </c>
      <c r="C5700" t="s">
        <v>1139</v>
      </c>
      <c r="D5700" t="s">
        <v>867</v>
      </c>
      <c r="E5700" t="s">
        <v>868</v>
      </c>
      <c r="F5700" t="str">
        <f t="shared" si="532"/>
        <v>1505</v>
      </c>
      <c r="G5700" t="s">
        <v>136</v>
      </c>
      <c r="H5700" t="s">
        <v>137</v>
      </c>
      <c r="I5700" s="91">
        <v>18</v>
      </c>
      <c r="J5700" s="91"/>
      <c r="K5700" s="91">
        <v>12</v>
      </c>
      <c r="L5700" s="91"/>
      <c r="M5700" s="91"/>
      <c r="N5700" s="91"/>
      <c r="O5700" s="91"/>
      <c r="P5700" s="91"/>
      <c r="Q5700" s="91"/>
      <c r="R5700" s="91"/>
      <c r="S5700" s="91"/>
      <c r="T5700" s="91">
        <v>5.0999999999999996</v>
      </c>
      <c r="U5700" s="91">
        <f t="shared" si="533"/>
        <v>35.1</v>
      </c>
      <c r="V5700" s="82" t="str">
        <f t="shared" ref="V5700:V5763" si="537">CONCATENATE(B5700,RIGHT(D5700,4),A5700)</f>
        <v>790001505921</v>
      </c>
      <c r="W5700" s="83">
        <f>VLOOKUP(V5700,Factors!$E$6:$H$5950,4,FALSE)</f>
        <v>0.1124</v>
      </c>
      <c r="X5700" t="str">
        <f>VLOOKUP(V5700,Factors!$E$6:$F$5950,2,FALSE)</f>
        <v>3-factor</v>
      </c>
      <c r="Y5700" s="92">
        <f t="shared" si="534"/>
        <v>3.9452400000000001</v>
      </c>
      <c r="Z5700" s="92">
        <f t="shared" si="535"/>
        <v>31.154760000000003</v>
      </c>
      <c r="AA5700" s="92">
        <f t="shared" si="536"/>
        <v>35.1</v>
      </c>
    </row>
    <row r="5701" spans="1:27" x14ac:dyDescent="0.25">
      <c r="A5701" t="s">
        <v>866</v>
      </c>
      <c r="B5701" t="s">
        <v>1138</v>
      </c>
      <c r="C5701" t="s">
        <v>1139</v>
      </c>
      <c r="D5701" t="s">
        <v>867</v>
      </c>
      <c r="E5701" t="s">
        <v>868</v>
      </c>
      <c r="F5701" t="str">
        <f t="shared" ref="F5701:F5764" si="538">RIGHT(D5701,4)</f>
        <v>1505</v>
      </c>
      <c r="G5701" t="s">
        <v>199</v>
      </c>
      <c r="H5701" t="s">
        <v>200</v>
      </c>
      <c r="I5701" s="91"/>
      <c r="J5701" s="91"/>
      <c r="K5701" s="91">
        <v>8.9499999999999993</v>
      </c>
      <c r="L5701" s="91"/>
      <c r="M5701" s="91">
        <v>35.1</v>
      </c>
      <c r="N5701" s="91"/>
      <c r="O5701" s="91"/>
      <c r="P5701" s="91"/>
      <c r="Q5701" s="91"/>
      <c r="R5701" s="91"/>
      <c r="S5701" s="91">
        <v>38</v>
      </c>
      <c r="T5701" s="91"/>
      <c r="U5701" s="91">
        <f t="shared" ref="U5701:U5764" si="539">SUM(I5701:T5701)</f>
        <v>82.05</v>
      </c>
      <c r="V5701" s="82" t="str">
        <f t="shared" si="537"/>
        <v>790001505921</v>
      </c>
      <c r="W5701" s="83">
        <f>VLOOKUP(V5701,Factors!$E$6:$H$5950,4,FALSE)</f>
        <v>0.1124</v>
      </c>
      <c r="X5701" t="str">
        <f>VLOOKUP(V5701,Factors!$E$6:$F$5950,2,FALSE)</f>
        <v>3-factor</v>
      </c>
      <c r="Y5701" s="92">
        <f t="shared" si="534"/>
        <v>9.2224199999999996</v>
      </c>
      <c r="Z5701" s="92">
        <f t="shared" si="535"/>
        <v>72.827579999999998</v>
      </c>
      <c r="AA5701" s="92">
        <f t="shared" si="536"/>
        <v>82.05</v>
      </c>
    </row>
    <row r="5702" spans="1:27" x14ac:dyDescent="0.25">
      <c r="A5702" t="s">
        <v>866</v>
      </c>
      <c r="B5702" t="s">
        <v>1138</v>
      </c>
      <c r="C5702" t="s">
        <v>1139</v>
      </c>
      <c r="D5702" t="s">
        <v>867</v>
      </c>
      <c r="E5702" t="s">
        <v>868</v>
      </c>
      <c r="F5702" t="str">
        <f t="shared" si="538"/>
        <v>1505</v>
      </c>
      <c r="G5702" t="s">
        <v>144</v>
      </c>
      <c r="H5702" t="s">
        <v>145</v>
      </c>
      <c r="I5702" s="91">
        <v>2736.86</v>
      </c>
      <c r="J5702" s="91">
        <v>2264.56</v>
      </c>
      <c r="K5702" s="91">
        <v>340</v>
      </c>
      <c r="L5702" s="91">
        <v>2079.66</v>
      </c>
      <c r="M5702" s="91">
        <v>865.48</v>
      </c>
      <c r="N5702" s="91">
        <v>1065.51</v>
      </c>
      <c r="O5702" s="91">
        <v>506.21</v>
      </c>
      <c r="P5702" s="91">
        <v>678.03</v>
      </c>
      <c r="Q5702" s="91"/>
      <c r="R5702" s="91">
        <v>217.86</v>
      </c>
      <c r="S5702" s="91">
        <v>4518.3</v>
      </c>
      <c r="T5702" s="91">
        <v>1628.88</v>
      </c>
      <c r="U5702" s="91">
        <f t="shared" si="539"/>
        <v>16901.350000000002</v>
      </c>
      <c r="V5702" s="82" t="str">
        <f t="shared" si="537"/>
        <v>790001505921</v>
      </c>
      <c r="W5702" s="83">
        <f>VLOOKUP(V5702,Factors!$E$6:$H$5950,4,FALSE)</f>
        <v>0.1124</v>
      </c>
      <c r="X5702" t="str">
        <f>VLOOKUP(V5702,Factors!$E$6:$F$5950,2,FALSE)</f>
        <v>3-factor</v>
      </c>
      <c r="Y5702" s="92">
        <f t="shared" si="534"/>
        <v>1899.7117400000002</v>
      </c>
      <c r="Z5702" s="92">
        <f t="shared" si="535"/>
        <v>15001.638260000002</v>
      </c>
      <c r="AA5702" s="92">
        <f t="shared" si="536"/>
        <v>16901.350000000002</v>
      </c>
    </row>
    <row r="5703" spans="1:27" x14ac:dyDescent="0.25">
      <c r="A5703" t="s">
        <v>866</v>
      </c>
      <c r="B5703" t="s">
        <v>1138</v>
      </c>
      <c r="C5703" t="s">
        <v>1139</v>
      </c>
      <c r="D5703" t="s">
        <v>867</v>
      </c>
      <c r="E5703" t="s">
        <v>868</v>
      </c>
      <c r="F5703" t="str">
        <f t="shared" si="538"/>
        <v>1505</v>
      </c>
      <c r="G5703" t="s">
        <v>146</v>
      </c>
      <c r="H5703" t="s">
        <v>147</v>
      </c>
      <c r="I5703" s="91"/>
      <c r="J5703" s="91"/>
      <c r="K5703" s="91"/>
      <c r="L5703" s="91"/>
      <c r="M5703" s="91"/>
      <c r="N5703" s="91">
        <v>259.64</v>
      </c>
      <c r="O5703" s="91"/>
      <c r="P5703" s="91"/>
      <c r="Q5703" s="91"/>
      <c r="R5703" s="91"/>
      <c r="S5703" s="91"/>
      <c r="T5703" s="91"/>
      <c r="U5703" s="91">
        <f t="shared" si="539"/>
        <v>259.64</v>
      </c>
      <c r="V5703" s="82" t="str">
        <f t="shared" si="537"/>
        <v>790001505921</v>
      </c>
      <c r="W5703" s="83">
        <f>VLOOKUP(V5703,Factors!$E$6:$H$5950,4,FALSE)</f>
        <v>0.1124</v>
      </c>
      <c r="X5703" t="str">
        <f>VLOOKUP(V5703,Factors!$E$6:$F$5950,2,FALSE)</f>
        <v>3-factor</v>
      </c>
      <c r="Y5703" s="92">
        <f t="shared" si="534"/>
        <v>29.183536</v>
      </c>
      <c r="Z5703" s="92">
        <f t="shared" si="535"/>
        <v>230.45646399999998</v>
      </c>
      <c r="AA5703" s="92">
        <f t="shared" si="536"/>
        <v>259.64</v>
      </c>
    </row>
    <row r="5704" spans="1:27" x14ac:dyDescent="0.25">
      <c r="A5704" t="s">
        <v>866</v>
      </c>
      <c r="B5704" t="s">
        <v>1138</v>
      </c>
      <c r="C5704" t="s">
        <v>1139</v>
      </c>
      <c r="D5704" t="s">
        <v>867</v>
      </c>
      <c r="E5704" t="s">
        <v>868</v>
      </c>
      <c r="F5704" t="str">
        <f t="shared" si="538"/>
        <v>1505</v>
      </c>
      <c r="G5704" t="s">
        <v>150</v>
      </c>
      <c r="H5704" t="s">
        <v>151</v>
      </c>
      <c r="I5704" s="91"/>
      <c r="J5704" s="91"/>
      <c r="K5704" s="91"/>
      <c r="L5704" s="91"/>
      <c r="M5704" s="91"/>
      <c r="N5704" s="91"/>
      <c r="O5704" s="91"/>
      <c r="P5704" s="91">
        <v>230.43</v>
      </c>
      <c r="Q5704" s="91"/>
      <c r="R5704" s="91"/>
      <c r="S5704" s="91">
        <v>50.98</v>
      </c>
      <c r="T5704" s="91">
        <v>1814.32</v>
      </c>
      <c r="U5704" s="91">
        <f t="shared" si="539"/>
        <v>2095.73</v>
      </c>
      <c r="V5704" s="82" t="str">
        <f t="shared" si="537"/>
        <v>790001505921</v>
      </c>
      <c r="W5704" s="83">
        <f>VLOOKUP(V5704,Factors!$E$6:$H$5950,4,FALSE)</f>
        <v>0.1124</v>
      </c>
      <c r="X5704" t="str">
        <f>VLOOKUP(V5704,Factors!$E$6:$F$5950,2,FALSE)</f>
        <v>3-factor</v>
      </c>
      <c r="Y5704" s="92">
        <f t="shared" si="534"/>
        <v>235.56005200000001</v>
      </c>
      <c r="Z5704" s="92">
        <f t="shared" si="535"/>
        <v>1860.169948</v>
      </c>
      <c r="AA5704" s="92">
        <f t="shared" si="536"/>
        <v>2095.73</v>
      </c>
    </row>
    <row r="5705" spans="1:27" x14ac:dyDescent="0.25">
      <c r="A5705" t="s">
        <v>866</v>
      </c>
      <c r="B5705" t="s">
        <v>1138</v>
      </c>
      <c r="C5705" t="s">
        <v>1139</v>
      </c>
      <c r="D5705" t="s">
        <v>867</v>
      </c>
      <c r="E5705" t="s">
        <v>868</v>
      </c>
      <c r="F5705" t="str">
        <f t="shared" si="538"/>
        <v>1505</v>
      </c>
      <c r="G5705" t="s">
        <v>359</v>
      </c>
      <c r="H5705" t="s">
        <v>360</v>
      </c>
      <c r="I5705" s="91"/>
      <c r="J5705" s="91"/>
      <c r="K5705" s="91"/>
      <c r="L5705" s="91"/>
      <c r="M5705" s="91"/>
      <c r="N5705" s="91"/>
      <c r="O5705" s="91"/>
      <c r="P5705" s="91"/>
      <c r="Q5705" s="91"/>
      <c r="R5705" s="91"/>
      <c r="S5705" s="91"/>
      <c r="T5705" s="91">
        <v>639.98</v>
      </c>
      <c r="U5705" s="91">
        <f t="shared" si="539"/>
        <v>639.98</v>
      </c>
      <c r="V5705" s="82" t="str">
        <f t="shared" si="537"/>
        <v>790001505921</v>
      </c>
      <c r="W5705" s="83">
        <f>VLOOKUP(V5705,Factors!$E$6:$H$5950,4,FALSE)</f>
        <v>0.1124</v>
      </c>
      <c r="X5705" t="str">
        <f>VLOOKUP(V5705,Factors!$E$6:$F$5950,2,FALSE)</f>
        <v>3-factor</v>
      </c>
      <c r="Y5705" s="92">
        <f t="shared" si="534"/>
        <v>71.933751999999998</v>
      </c>
      <c r="Z5705" s="92">
        <f t="shared" si="535"/>
        <v>568.04624799999999</v>
      </c>
      <c r="AA5705" s="92">
        <f t="shared" si="536"/>
        <v>639.98</v>
      </c>
    </row>
    <row r="5706" spans="1:27" x14ac:dyDescent="0.25">
      <c r="A5706" t="s">
        <v>866</v>
      </c>
      <c r="B5706" t="s">
        <v>1138</v>
      </c>
      <c r="C5706" t="s">
        <v>1139</v>
      </c>
      <c r="D5706" t="s">
        <v>867</v>
      </c>
      <c r="E5706" t="s">
        <v>868</v>
      </c>
      <c r="F5706" t="str">
        <f t="shared" si="538"/>
        <v>1505</v>
      </c>
      <c r="G5706" t="s">
        <v>166</v>
      </c>
      <c r="H5706" t="s">
        <v>167</v>
      </c>
      <c r="I5706" s="91">
        <v>-5242.12</v>
      </c>
      <c r="J5706" s="91">
        <v>-4908.3599999999997</v>
      </c>
      <c r="K5706" s="91">
        <v>-4778.88</v>
      </c>
      <c r="L5706" s="91">
        <v>-5332.31</v>
      </c>
      <c r="M5706" s="91">
        <v>-5533.44</v>
      </c>
      <c r="N5706" s="91">
        <v>-5375.44</v>
      </c>
      <c r="O5706" s="91">
        <v>-4865.1400000000003</v>
      </c>
      <c r="P5706" s="91">
        <v>-5116.66</v>
      </c>
      <c r="Q5706" s="91">
        <v>-4786.1400000000003</v>
      </c>
      <c r="R5706" s="91">
        <v>-6015.13</v>
      </c>
      <c r="S5706" s="91">
        <v>-4275.84</v>
      </c>
      <c r="T5706" s="91">
        <v>-5030.3999999999996</v>
      </c>
      <c r="U5706" s="91">
        <f t="shared" si="539"/>
        <v>-61259.860000000008</v>
      </c>
      <c r="V5706" s="82" t="str">
        <f t="shared" si="537"/>
        <v>790001505921</v>
      </c>
      <c r="W5706" s="83">
        <f>VLOOKUP(V5706,Factors!$E$6:$H$5950,4,FALSE)</f>
        <v>0.1124</v>
      </c>
      <c r="X5706" t="str">
        <f>VLOOKUP(V5706,Factors!$E$6:$F$5950,2,FALSE)</f>
        <v>3-factor</v>
      </c>
      <c r="Y5706" s="92">
        <f t="shared" si="534"/>
        <v>-6885.6082640000013</v>
      </c>
      <c r="Z5706" s="92">
        <f t="shared" si="535"/>
        <v>-54374.251736000006</v>
      </c>
      <c r="AA5706" s="92">
        <f t="shared" si="536"/>
        <v>-61259.860000000008</v>
      </c>
    </row>
    <row r="5707" spans="1:27" x14ac:dyDescent="0.25">
      <c r="A5707" t="s">
        <v>866</v>
      </c>
      <c r="B5707" t="s">
        <v>1138</v>
      </c>
      <c r="C5707" t="s">
        <v>1139</v>
      </c>
      <c r="D5707" t="s">
        <v>869</v>
      </c>
      <c r="E5707" t="s">
        <v>870</v>
      </c>
      <c r="F5707" t="str">
        <f t="shared" si="538"/>
        <v>2966</v>
      </c>
      <c r="G5707" t="s">
        <v>144</v>
      </c>
      <c r="H5707" t="s">
        <v>145</v>
      </c>
      <c r="I5707" s="91"/>
      <c r="J5707" s="91"/>
      <c r="K5707" s="91"/>
      <c r="L5707" s="91">
        <v>122.32</v>
      </c>
      <c r="M5707" s="91"/>
      <c r="N5707" s="91"/>
      <c r="O5707" s="91"/>
      <c r="P5707" s="91"/>
      <c r="Q5707" s="91"/>
      <c r="R5707" s="91"/>
      <c r="S5707" s="91"/>
      <c r="T5707" s="91"/>
      <c r="U5707" s="91">
        <f t="shared" si="539"/>
        <v>122.32</v>
      </c>
      <c r="V5707" s="82" t="str">
        <f t="shared" si="537"/>
        <v>790002966921</v>
      </c>
      <c r="W5707" s="83">
        <f>VLOOKUP(V5707,Factors!$E$6:$H$5950,4,FALSE)</f>
        <v>0.1124</v>
      </c>
      <c r="X5707" t="str">
        <f>VLOOKUP(V5707,Factors!$E$6:$F$5950,2,FALSE)</f>
        <v>3-factor</v>
      </c>
      <c r="Y5707" s="92">
        <f t="shared" si="534"/>
        <v>13.748768</v>
      </c>
      <c r="Z5707" s="92">
        <f t="shared" si="535"/>
        <v>108.57123199999999</v>
      </c>
      <c r="AA5707" s="92">
        <f t="shared" si="536"/>
        <v>122.32</v>
      </c>
    </row>
    <row r="5708" spans="1:27" x14ac:dyDescent="0.25">
      <c r="A5708" t="s">
        <v>866</v>
      </c>
      <c r="B5708" t="s">
        <v>1140</v>
      </c>
      <c r="C5708" t="s">
        <v>1141</v>
      </c>
      <c r="D5708" t="s">
        <v>867</v>
      </c>
      <c r="E5708" t="s">
        <v>868</v>
      </c>
      <c r="F5708" t="str">
        <f t="shared" si="538"/>
        <v>1505</v>
      </c>
      <c r="G5708" t="s">
        <v>110</v>
      </c>
      <c r="H5708" t="s">
        <v>111</v>
      </c>
      <c r="I5708" s="91">
        <v>244453.87</v>
      </c>
      <c r="J5708" s="91">
        <v>255826.04</v>
      </c>
      <c r="K5708" s="91">
        <v>235852.56</v>
      </c>
      <c r="L5708" s="91">
        <v>246369.26</v>
      </c>
      <c r="M5708" s="91">
        <v>246014.85</v>
      </c>
      <c r="N5708" s="91">
        <v>237539.79</v>
      </c>
      <c r="O5708" s="91">
        <v>220904.5</v>
      </c>
      <c r="P5708" s="91">
        <v>217219.46</v>
      </c>
      <c r="Q5708" s="91">
        <v>256860.65</v>
      </c>
      <c r="R5708" s="91">
        <v>263076.27</v>
      </c>
      <c r="S5708" s="91">
        <v>232052.56</v>
      </c>
      <c r="T5708" s="91">
        <v>203813.17</v>
      </c>
      <c r="U5708" s="91">
        <f t="shared" si="539"/>
        <v>2859982.98</v>
      </c>
      <c r="V5708" s="82" t="str">
        <f t="shared" si="537"/>
        <v>790021505921</v>
      </c>
      <c r="W5708" s="83">
        <f>VLOOKUP(V5708,Factors!$E$6:$H$5950,4,FALSE)</f>
        <v>0.1124</v>
      </c>
      <c r="X5708" t="str">
        <f>VLOOKUP(V5708,Factors!$E$6:$F$5950,2,FALSE)</f>
        <v>3-factor</v>
      </c>
      <c r="Y5708" s="92">
        <f t="shared" si="534"/>
        <v>321462.08695199998</v>
      </c>
      <c r="Z5708" s="92">
        <f t="shared" si="535"/>
        <v>2538520.8930480001</v>
      </c>
      <c r="AA5708" s="92">
        <f t="shared" si="536"/>
        <v>2859982.98</v>
      </c>
    </row>
    <row r="5709" spans="1:27" x14ac:dyDescent="0.25">
      <c r="A5709" t="s">
        <v>866</v>
      </c>
      <c r="B5709" t="s">
        <v>1140</v>
      </c>
      <c r="C5709" t="s">
        <v>1141</v>
      </c>
      <c r="D5709" t="s">
        <v>867</v>
      </c>
      <c r="E5709" t="s">
        <v>868</v>
      </c>
      <c r="F5709" t="str">
        <f t="shared" si="538"/>
        <v>1505</v>
      </c>
      <c r="G5709" t="s">
        <v>112</v>
      </c>
      <c r="H5709" t="s">
        <v>113</v>
      </c>
      <c r="I5709" s="91">
        <v>18091.14</v>
      </c>
      <c r="J5709" s="91">
        <v>18091.14</v>
      </c>
      <c r="K5709" s="91">
        <v>18888.89</v>
      </c>
      <c r="L5709" s="91">
        <v>18888.89</v>
      </c>
      <c r="M5709" s="91">
        <v>18888.89</v>
      </c>
      <c r="N5709" s="91">
        <v>18888.89</v>
      </c>
      <c r="O5709" s="91">
        <v>18888.89</v>
      </c>
      <c r="P5709" s="91">
        <v>18888.89</v>
      </c>
      <c r="Q5709" s="91">
        <v>18888.89</v>
      </c>
      <c r="R5709" s="91">
        <v>11388.89</v>
      </c>
      <c r="S5709" s="91">
        <v>11388.89</v>
      </c>
      <c r="T5709" s="91">
        <v>5823.46</v>
      </c>
      <c r="U5709" s="91">
        <f t="shared" si="539"/>
        <v>197005.75000000003</v>
      </c>
      <c r="V5709" s="82" t="str">
        <f t="shared" si="537"/>
        <v>790021505921</v>
      </c>
      <c r="W5709" s="83">
        <f>VLOOKUP(V5709,Factors!$E$6:$H$5950,4,FALSE)</f>
        <v>0.1124</v>
      </c>
      <c r="X5709" t="str">
        <f>VLOOKUP(V5709,Factors!$E$6:$F$5950,2,FALSE)</f>
        <v>3-factor</v>
      </c>
      <c r="Y5709" s="92">
        <f t="shared" si="534"/>
        <v>22143.446300000003</v>
      </c>
      <c r="Z5709" s="92">
        <f t="shared" si="535"/>
        <v>174862.30370000002</v>
      </c>
      <c r="AA5709" s="92">
        <f t="shared" si="536"/>
        <v>197005.75000000003</v>
      </c>
    </row>
    <row r="5710" spans="1:27" x14ac:dyDescent="0.25">
      <c r="A5710" t="s">
        <v>866</v>
      </c>
      <c r="B5710" t="s">
        <v>1140</v>
      </c>
      <c r="C5710" t="s">
        <v>1141</v>
      </c>
      <c r="D5710" t="s">
        <v>867</v>
      </c>
      <c r="E5710" t="s">
        <v>868</v>
      </c>
      <c r="F5710" t="str">
        <f t="shared" si="538"/>
        <v>1505</v>
      </c>
      <c r="G5710" t="s">
        <v>88</v>
      </c>
      <c r="H5710" t="s">
        <v>89</v>
      </c>
      <c r="I5710" s="91">
        <v>35328.43</v>
      </c>
      <c r="J5710" s="91">
        <v>35328.46</v>
      </c>
      <c r="K5710" s="91">
        <v>36499.21</v>
      </c>
      <c r="L5710" s="91">
        <v>36017.919999999998</v>
      </c>
      <c r="M5710" s="91">
        <v>36017.879999999997</v>
      </c>
      <c r="N5710" s="91">
        <v>36017.949999999997</v>
      </c>
      <c r="O5710" s="91">
        <v>36017.919999999998</v>
      </c>
      <c r="P5710" s="91">
        <v>37903.65</v>
      </c>
      <c r="Q5710" s="91">
        <v>37903.699999999997</v>
      </c>
      <c r="R5710" s="91">
        <v>37903.71</v>
      </c>
      <c r="S5710" s="91">
        <v>37903.660000000003</v>
      </c>
      <c r="T5710" s="91">
        <v>37903.730000000003</v>
      </c>
      <c r="U5710" s="91">
        <f t="shared" si="539"/>
        <v>440746.22000000009</v>
      </c>
      <c r="V5710" s="82" t="str">
        <f t="shared" si="537"/>
        <v>790021505921</v>
      </c>
      <c r="W5710" s="83">
        <f>VLOOKUP(V5710,Factors!$E$6:$H$5950,4,FALSE)</f>
        <v>0.1124</v>
      </c>
      <c r="X5710" t="str">
        <f>VLOOKUP(V5710,Factors!$E$6:$F$5950,2,FALSE)</f>
        <v>3-factor</v>
      </c>
      <c r="Y5710" s="92">
        <f t="shared" si="534"/>
        <v>49539.875128000007</v>
      </c>
      <c r="Z5710" s="92">
        <f t="shared" si="535"/>
        <v>391206.3448720001</v>
      </c>
      <c r="AA5710" s="92">
        <f t="shared" si="536"/>
        <v>440746.22000000009</v>
      </c>
    </row>
    <row r="5711" spans="1:27" x14ac:dyDescent="0.25">
      <c r="A5711" t="s">
        <v>866</v>
      </c>
      <c r="B5711" t="s">
        <v>1140</v>
      </c>
      <c r="C5711" t="s">
        <v>1141</v>
      </c>
      <c r="D5711" t="s">
        <v>867</v>
      </c>
      <c r="E5711" t="s">
        <v>868</v>
      </c>
      <c r="F5711" t="str">
        <f t="shared" si="538"/>
        <v>1505</v>
      </c>
      <c r="G5711" t="s">
        <v>90</v>
      </c>
      <c r="H5711" t="s">
        <v>91</v>
      </c>
      <c r="I5711" s="91">
        <v>1809.11</v>
      </c>
      <c r="J5711" s="91">
        <v>1809.11</v>
      </c>
      <c r="K5711" s="91">
        <v>1888.89</v>
      </c>
      <c r="L5711" s="91">
        <v>1888.89</v>
      </c>
      <c r="M5711" s="91">
        <v>1888.89</v>
      </c>
      <c r="N5711" s="91">
        <v>1888.89</v>
      </c>
      <c r="O5711" s="91">
        <v>1888.89</v>
      </c>
      <c r="P5711" s="91">
        <v>1888.89</v>
      </c>
      <c r="Q5711" s="91">
        <v>1888.89</v>
      </c>
      <c r="R5711" s="91">
        <v>1138.8900000000001</v>
      </c>
      <c r="S5711" s="91">
        <v>1138.8900000000001</v>
      </c>
      <c r="T5711" s="91">
        <v>305.56</v>
      </c>
      <c r="U5711" s="91">
        <f t="shared" si="539"/>
        <v>19423.789999999997</v>
      </c>
      <c r="V5711" s="82" t="str">
        <f t="shared" si="537"/>
        <v>790021505921</v>
      </c>
      <c r="W5711" s="83">
        <f>VLOOKUP(V5711,Factors!$E$6:$H$5950,4,FALSE)</f>
        <v>0.1124</v>
      </c>
      <c r="X5711" t="str">
        <f>VLOOKUP(V5711,Factors!$E$6:$F$5950,2,FALSE)</f>
        <v>3-factor</v>
      </c>
      <c r="Y5711" s="92">
        <f t="shared" si="534"/>
        <v>2183.2339959999995</v>
      </c>
      <c r="Z5711" s="92">
        <f t="shared" si="535"/>
        <v>17240.556003999998</v>
      </c>
      <c r="AA5711" s="92">
        <f t="shared" si="536"/>
        <v>19423.789999999997</v>
      </c>
    </row>
    <row r="5712" spans="1:27" x14ac:dyDescent="0.25">
      <c r="A5712" t="s">
        <v>866</v>
      </c>
      <c r="B5712" t="s">
        <v>1140</v>
      </c>
      <c r="C5712" t="s">
        <v>1141</v>
      </c>
      <c r="D5712" t="s">
        <v>867</v>
      </c>
      <c r="E5712" t="s">
        <v>868</v>
      </c>
      <c r="F5712" t="str">
        <f t="shared" si="538"/>
        <v>1505</v>
      </c>
      <c r="G5712" t="s">
        <v>1142</v>
      </c>
      <c r="H5712" t="s">
        <v>1143</v>
      </c>
      <c r="I5712" s="91">
        <v>180602.56</v>
      </c>
      <c r="J5712" s="91">
        <v>180602.58</v>
      </c>
      <c r="K5712" s="91">
        <v>186587.68</v>
      </c>
      <c r="L5712" s="91">
        <v>184127.09</v>
      </c>
      <c r="M5712" s="91">
        <v>184127.06</v>
      </c>
      <c r="N5712" s="91">
        <v>184127.12</v>
      </c>
      <c r="O5712" s="91">
        <v>184127.14</v>
      </c>
      <c r="P5712" s="91">
        <v>193767.42</v>
      </c>
      <c r="Q5712" s="91">
        <v>193767.48</v>
      </c>
      <c r="R5712" s="91">
        <v>193767.42</v>
      </c>
      <c r="S5712" s="91">
        <v>193767.41</v>
      </c>
      <c r="T5712" s="91">
        <v>193767.44</v>
      </c>
      <c r="U5712" s="91">
        <f t="shared" si="539"/>
        <v>2253138.4</v>
      </c>
      <c r="V5712" s="82" t="str">
        <f t="shared" si="537"/>
        <v>790021505921</v>
      </c>
      <c r="W5712" s="83">
        <f>VLOOKUP(V5712,Factors!$E$6:$H$5950,4,FALSE)</f>
        <v>0.1124</v>
      </c>
      <c r="X5712" t="str">
        <f>VLOOKUP(V5712,Factors!$E$6:$F$5950,2,FALSE)</f>
        <v>3-factor</v>
      </c>
      <c r="Y5712" s="92">
        <f t="shared" si="534"/>
        <v>253252.75615999999</v>
      </c>
      <c r="Z5712" s="92">
        <f t="shared" si="535"/>
        <v>1999885.64384</v>
      </c>
      <c r="AA5712" s="92">
        <f t="shared" si="536"/>
        <v>2253138.4</v>
      </c>
    </row>
    <row r="5713" spans="1:27" x14ac:dyDescent="0.25">
      <c r="A5713" t="s">
        <v>866</v>
      </c>
      <c r="B5713" t="s">
        <v>1140</v>
      </c>
      <c r="C5713" t="s">
        <v>1141</v>
      </c>
      <c r="D5713" t="s">
        <v>867</v>
      </c>
      <c r="E5713" t="s">
        <v>868</v>
      </c>
      <c r="F5713" t="str">
        <f t="shared" si="538"/>
        <v>1505</v>
      </c>
      <c r="G5713" t="s">
        <v>310</v>
      </c>
      <c r="H5713" t="s">
        <v>311</v>
      </c>
      <c r="I5713" s="91"/>
      <c r="J5713" s="91"/>
      <c r="K5713" s="91">
        <v>102.38</v>
      </c>
      <c r="L5713" s="91"/>
      <c r="M5713" s="91"/>
      <c r="N5713" s="91"/>
      <c r="O5713" s="91"/>
      <c r="P5713" s="91"/>
      <c r="Q5713" s="91"/>
      <c r="R5713" s="91"/>
      <c r="S5713" s="91"/>
      <c r="T5713" s="91"/>
      <c r="U5713" s="91">
        <f t="shared" si="539"/>
        <v>102.38</v>
      </c>
      <c r="V5713" s="82" t="str">
        <f t="shared" si="537"/>
        <v>790021505921</v>
      </c>
      <c r="W5713" s="83">
        <f>VLOOKUP(V5713,Factors!$E$6:$H$5950,4,FALSE)</f>
        <v>0.1124</v>
      </c>
      <c r="X5713" t="str">
        <f>VLOOKUP(V5713,Factors!$E$6:$F$5950,2,FALSE)</f>
        <v>3-factor</v>
      </c>
      <c r="Y5713" s="92">
        <f t="shared" si="534"/>
        <v>11.507512</v>
      </c>
      <c r="Z5713" s="92">
        <f t="shared" si="535"/>
        <v>90.87248799999999</v>
      </c>
      <c r="AA5713" s="92">
        <f t="shared" si="536"/>
        <v>102.38</v>
      </c>
    </row>
    <row r="5714" spans="1:27" x14ac:dyDescent="0.25">
      <c r="A5714" t="s">
        <v>866</v>
      </c>
      <c r="B5714" t="s">
        <v>1140</v>
      </c>
      <c r="C5714" t="s">
        <v>1141</v>
      </c>
      <c r="D5714" t="s">
        <v>867</v>
      </c>
      <c r="E5714" t="s">
        <v>868</v>
      </c>
      <c r="F5714" t="str">
        <f t="shared" si="538"/>
        <v>1505</v>
      </c>
      <c r="G5714" t="s">
        <v>146</v>
      </c>
      <c r="H5714" t="s">
        <v>147</v>
      </c>
      <c r="I5714" s="91"/>
      <c r="J5714" s="91"/>
      <c r="K5714" s="91"/>
      <c r="L5714" s="91"/>
      <c r="M5714" s="91"/>
      <c r="N5714" s="91"/>
      <c r="O5714" s="91"/>
      <c r="P5714" s="91">
        <v>0</v>
      </c>
      <c r="Q5714" s="91"/>
      <c r="R5714" s="91"/>
      <c r="S5714" s="91"/>
      <c r="T5714" s="91"/>
      <c r="U5714" s="91">
        <f t="shared" si="539"/>
        <v>0</v>
      </c>
      <c r="V5714" s="82" t="str">
        <f t="shared" si="537"/>
        <v>790021505921</v>
      </c>
      <c r="W5714" s="83">
        <f>VLOOKUP(V5714,Factors!$E$6:$H$5950,4,FALSE)</f>
        <v>0.1124</v>
      </c>
      <c r="X5714" t="str">
        <f>VLOOKUP(V5714,Factors!$E$6:$F$5950,2,FALSE)</f>
        <v>3-factor</v>
      </c>
      <c r="Y5714" s="92">
        <f t="shared" ref="Y5714:Y5777" si="540">U5714*W5714</f>
        <v>0</v>
      </c>
      <c r="Z5714" s="92">
        <f t="shared" ref="Z5714:Z5777" si="541">U5714-Y5714</f>
        <v>0</v>
      </c>
      <c r="AA5714" s="92">
        <f t="shared" ref="AA5714:AA5777" si="542">Y5714+Z5714</f>
        <v>0</v>
      </c>
    </row>
    <row r="5715" spans="1:27" x14ac:dyDescent="0.25">
      <c r="A5715" t="s">
        <v>866</v>
      </c>
      <c r="B5715" t="s">
        <v>1140</v>
      </c>
      <c r="C5715" t="s">
        <v>1141</v>
      </c>
      <c r="D5715" t="s">
        <v>867</v>
      </c>
      <c r="E5715" t="s">
        <v>868</v>
      </c>
      <c r="F5715" t="str">
        <f t="shared" si="538"/>
        <v>1505</v>
      </c>
      <c r="G5715" t="s">
        <v>166</v>
      </c>
      <c r="H5715" t="s">
        <v>167</v>
      </c>
      <c r="I5715" s="91">
        <v>-27101.85</v>
      </c>
      <c r="J5715" s="91">
        <v>-26662.639999999999</v>
      </c>
      <c r="K5715" s="91">
        <v>-23954.36</v>
      </c>
      <c r="L5715" s="91">
        <v>-15968.86</v>
      </c>
      <c r="M5715" s="91">
        <v>-16690.830000000002</v>
      </c>
      <c r="N5715" s="91">
        <v>-13900.64</v>
      </c>
      <c r="O5715" s="91">
        <v>-16839.93</v>
      </c>
      <c r="P5715" s="91">
        <v>-14986.5</v>
      </c>
      <c r="Q5715" s="91">
        <v>-38244.879999999997</v>
      </c>
      <c r="R5715" s="91">
        <v>-29233.85</v>
      </c>
      <c r="S5715" s="91">
        <v>-20951.939999999999</v>
      </c>
      <c r="T5715" s="91">
        <v>-32749.08</v>
      </c>
      <c r="U5715" s="91">
        <f t="shared" si="539"/>
        <v>-277285.36000000004</v>
      </c>
      <c r="V5715" s="82" t="str">
        <f t="shared" si="537"/>
        <v>790021505921</v>
      </c>
      <c r="W5715" s="83">
        <f>VLOOKUP(V5715,Factors!$E$6:$H$5950,4,FALSE)</f>
        <v>0.1124</v>
      </c>
      <c r="X5715" t="str">
        <f>VLOOKUP(V5715,Factors!$E$6:$F$5950,2,FALSE)</f>
        <v>3-factor</v>
      </c>
      <c r="Y5715" s="92">
        <f t="shared" si="540"/>
        <v>-31166.874464000004</v>
      </c>
      <c r="Z5715" s="92">
        <f t="shared" si="541"/>
        <v>-246118.48553600005</v>
      </c>
      <c r="AA5715" s="92">
        <f t="shared" si="542"/>
        <v>-277285.36000000004</v>
      </c>
    </row>
    <row r="5716" spans="1:27" x14ac:dyDescent="0.25">
      <c r="A5716" t="s">
        <v>866</v>
      </c>
      <c r="B5716" t="s">
        <v>1144</v>
      </c>
      <c r="C5716" t="s">
        <v>1145</v>
      </c>
      <c r="D5716" t="s">
        <v>867</v>
      </c>
      <c r="E5716" t="s">
        <v>868</v>
      </c>
      <c r="F5716" t="str">
        <f t="shared" si="538"/>
        <v>1505</v>
      </c>
      <c r="G5716" t="s">
        <v>110</v>
      </c>
      <c r="H5716" t="s">
        <v>111</v>
      </c>
      <c r="I5716" s="91">
        <v>79256.91</v>
      </c>
      <c r="J5716" s="91">
        <v>67250</v>
      </c>
      <c r="K5716" s="91">
        <v>68157.2</v>
      </c>
      <c r="L5716" s="91">
        <v>63818.19</v>
      </c>
      <c r="M5716" s="91">
        <v>44869.8</v>
      </c>
      <c r="N5716" s="91">
        <v>43632.1</v>
      </c>
      <c r="O5716" s="91">
        <v>29543.75</v>
      </c>
      <c r="P5716" s="91">
        <v>42630.21</v>
      </c>
      <c r="Q5716" s="91">
        <v>42727.87</v>
      </c>
      <c r="R5716" s="91">
        <v>48506.51</v>
      </c>
      <c r="S5716" s="91">
        <v>43522.720000000001</v>
      </c>
      <c r="T5716" s="91">
        <v>36730.83</v>
      </c>
      <c r="U5716" s="91">
        <f t="shared" si="539"/>
        <v>610646.08999999985</v>
      </c>
      <c r="V5716" s="82" t="str">
        <f t="shared" si="537"/>
        <v>790031505921</v>
      </c>
      <c r="W5716" s="83">
        <f>VLOOKUP(V5716,Factors!$E$6:$H$5950,4,FALSE)</f>
        <v>0.1124</v>
      </c>
      <c r="X5716" t="str">
        <f>VLOOKUP(V5716,Factors!$E$6:$F$5950,2,FALSE)</f>
        <v>3-factor</v>
      </c>
      <c r="Y5716" s="92">
        <f t="shared" si="540"/>
        <v>68636.620515999981</v>
      </c>
      <c r="Z5716" s="92">
        <f t="shared" si="541"/>
        <v>542009.46948399988</v>
      </c>
      <c r="AA5716" s="92">
        <f t="shared" si="542"/>
        <v>610646.08999999985</v>
      </c>
    </row>
    <row r="5717" spans="1:27" x14ac:dyDescent="0.25">
      <c r="A5717" t="s">
        <v>866</v>
      </c>
      <c r="B5717" t="s">
        <v>1144</v>
      </c>
      <c r="C5717" t="s">
        <v>1145</v>
      </c>
      <c r="D5717" t="s">
        <v>867</v>
      </c>
      <c r="E5717" t="s">
        <v>868</v>
      </c>
      <c r="F5717" t="str">
        <f t="shared" si="538"/>
        <v>1505</v>
      </c>
      <c r="G5717" t="s">
        <v>112</v>
      </c>
      <c r="H5717" t="s">
        <v>113</v>
      </c>
      <c r="I5717" s="91">
        <v>4367.16</v>
      </c>
      <c r="J5717" s="91">
        <v>5167.43</v>
      </c>
      <c r="K5717" s="91">
        <v>4166.67</v>
      </c>
      <c r="L5717" s="91">
        <v>-1761.4</v>
      </c>
      <c r="M5717" s="91"/>
      <c r="N5717" s="91"/>
      <c r="O5717" s="91">
        <v>-1921.14</v>
      </c>
      <c r="P5717" s="91"/>
      <c r="Q5717" s="91"/>
      <c r="R5717" s="91"/>
      <c r="S5717" s="91"/>
      <c r="T5717" s="91">
        <v>8087.95</v>
      </c>
      <c r="U5717" s="91">
        <f t="shared" si="539"/>
        <v>18106.670000000002</v>
      </c>
      <c r="V5717" s="82" t="str">
        <f t="shared" si="537"/>
        <v>790031505921</v>
      </c>
      <c r="W5717" s="83">
        <f>VLOOKUP(V5717,Factors!$E$6:$H$5950,4,FALSE)</f>
        <v>0.1124</v>
      </c>
      <c r="X5717" t="str">
        <f>VLOOKUP(V5717,Factors!$E$6:$F$5950,2,FALSE)</f>
        <v>3-factor</v>
      </c>
      <c r="Y5717" s="92">
        <f t="shared" si="540"/>
        <v>2035.1897080000001</v>
      </c>
      <c r="Z5717" s="92">
        <f t="shared" si="541"/>
        <v>16071.480292000002</v>
      </c>
      <c r="AA5717" s="92">
        <f t="shared" si="542"/>
        <v>18106.670000000002</v>
      </c>
    </row>
    <row r="5718" spans="1:27" x14ac:dyDescent="0.25">
      <c r="A5718" t="s">
        <v>866</v>
      </c>
      <c r="B5718" t="s">
        <v>1144</v>
      </c>
      <c r="C5718" t="s">
        <v>1145</v>
      </c>
      <c r="D5718" t="s">
        <v>867</v>
      </c>
      <c r="E5718" t="s">
        <v>868</v>
      </c>
      <c r="F5718" t="str">
        <f t="shared" si="538"/>
        <v>1505</v>
      </c>
      <c r="G5718" t="s">
        <v>88</v>
      </c>
      <c r="H5718" t="s">
        <v>89</v>
      </c>
      <c r="I5718" s="91">
        <v>12089.35</v>
      </c>
      <c r="J5718" s="91">
        <v>9058.6</v>
      </c>
      <c r="K5718" s="91">
        <v>9255.02</v>
      </c>
      <c r="L5718" s="91">
        <v>9127.4699999999993</v>
      </c>
      <c r="M5718" s="91">
        <v>6448.76</v>
      </c>
      <c r="N5718" s="91">
        <v>6448.77</v>
      </c>
      <c r="O5718" s="91">
        <v>6448.75</v>
      </c>
      <c r="P5718" s="91">
        <v>6448.77</v>
      </c>
      <c r="Q5718" s="91">
        <v>6448.75</v>
      </c>
      <c r="R5718" s="91">
        <v>6448.76</v>
      </c>
      <c r="S5718" s="91">
        <v>6448.76</v>
      </c>
      <c r="T5718" s="91">
        <v>6793.1</v>
      </c>
      <c r="U5718" s="91">
        <f t="shared" si="539"/>
        <v>91464.86</v>
      </c>
      <c r="V5718" s="82" t="str">
        <f t="shared" si="537"/>
        <v>790031505921</v>
      </c>
      <c r="W5718" s="83">
        <f>VLOOKUP(V5718,Factors!$E$6:$H$5950,4,FALSE)</f>
        <v>0.1124</v>
      </c>
      <c r="X5718" t="str">
        <f>VLOOKUP(V5718,Factors!$E$6:$F$5950,2,FALSE)</f>
        <v>3-factor</v>
      </c>
      <c r="Y5718" s="92">
        <f t="shared" si="540"/>
        <v>10280.650264</v>
      </c>
      <c r="Z5718" s="92">
        <f t="shared" si="541"/>
        <v>81184.209736000004</v>
      </c>
      <c r="AA5718" s="92">
        <f t="shared" si="542"/>
        <v>91464.86</v>
      </c>
    </row>
    <row r="5719" spans="1:27" x14ac:dyDescent="0.25">
      <c r="A5719" t="s">
        <v>866</v>
      </c>
      <c r="B5719" t="s">
        <v>1144</v>
      </c>
      <c r="C5719" t="s">
        <v>1145</v>
      </c>
      <c r="D5719" t="s">
        <v>867</v>
      </c>
      <c r="E5719" t="s">
        <v>868</v>
      </c>
      <c r="F5719" t="str">
        <f t="shared" si="538"/>
        <v>1505</v>
      </c>
      <c r="G5719" t="s">
        <v>90</v>
      </c>
      <c r="H5719" t="s">
        <v>91</v>
      </c>
      <c r="I5719" s="91">
        <v>29743.52</v>
      </c>
      <c r="J5719" s="91">
        <v>17969.25</v>
      </c>
      <c r="K5719" s="91">
        <v>18181.509999999998</v>
      </c>
      <c r="L5719" s="91">
        <v>17269.29</v>
      </c>
      <c r="M5719" s="91">
        <v>6862.76</v>
      </c>
      <c r="N5719" s="91">
        <v>6862.74</v>
      </c>
      <c r="O5719" s="91">
        <v>6862.76</v>
      </c>
      <c r="P5719" s="91">
        <v>6862.75</v>
      </c>
      <c r="Q5719" s="91">
        <v>6862.75</v>
      </c>
      <c r="R5719" s="91">
        <v>6862.76</v>
      </c>
      <c r="S5719" s="91">
        <v>6862.76</v>
      </c>
      <c r="T5719" s="91">
        <v>6862.76</v>
      </c>
      <c r="U5719" s="91">
        <f t="shared" si="539"/>
        <v>138065.61000000002</v>
      </c>
      <c r="V5719" s="82" t="str">
        <f t="shared" si="537"/>
        <v>790031505921</v>
      </c>
      <c r="W5719" s="83">
        <f>VLOOKUP(V5719,Factors!$E$6:$H$5950,4,FALSE)</f>
        <v>0.1124</v>
      </c>
      <c r="X5719" t="str">
        <f>VLOOKUP(V5719,Factors!$E$6:$F$5950,2,FALSE)</f>
        <v>3-factor</v>
      </c>
      <c r="Y5719" s="92">
        <f t="shared" si="540"/>
        <v>15518.574564000002</v>
      </c>
      <c r="Z5719" s="92">
        <f t="shared" si="541"/>
        <v>122547.03543600001</v>
      </c>
      <c r="AA5719" s="92">
        <f t="shared" si="542"/>
        <v>138065.61000000002</v>
      </c>
    </row>
    <row r="5720" spans="1:27" x14ac:dyDescent="0.25">
      <c r="A5720" t="s">
        <v>866</v>
      </c>
      <c r="B5720" t="s">
        <v>1144</v>
      </c>
      <c r="C5720" t="s">
        <v>1145</v>
      </c>
      <c r="D5720" t="s">
        <v>867</v>
      </c>
      <c r="E5720" t="s">
        <v>868</v>
      </c>
      <c r="F5720" t="str">
        <f t="shared" si="538"/>
        <v>1505</v>
      </c>
      <c r="G5720" t="s">
        <v>1142</v>
      </c>
      <c r="H5720" t="s">
        <v>1143</v>
      </c>
      <c r="I5720" s="91">
        <v>15780.42</v>
      </c>
      <c r="J5720" s="91">
        <v>15780.42</v>
      </c>
      <c r="K5720" s="91">
        <v>16268.18</v>
      </c>
      <c r="L5720" s="91">
        <v>16268.18</v>
      </c>
      <c r="M5720" s="91">
        <v>16268.18</v>
      </c>
      <c r="N5720" s="91">
        <v>16268.18</v>
      </c>
      <c r="O5720" s="91">
        <v>16268.19</v>
      </c>
      <c r="P5720" s="91">
        <v>16268.17</v>
      </c>
      <c r="Q5720" s="91">
        <v>16268.18</v>
      </c>
      <c r="R5720" s="91">
        <v>16268.18</v>
      </c>
      <c r="S5720" s="91">
        <v>16268.17</v>
      </c>
      <c r="T5720" s="91">
        <v>16268.17</v>
      </c>
      <c r="U5720" s="91">
        <f t="shared" si="539"/>
        <v>194242.62000000002</v>
      </c>
      <c r="V5720" s="82" t="str">
        <f t="shared" si="537"/>
        <v>790031505921</v>
      </c>
      <c r="W5720" s="83">
        <f>VLOOKUP(V5720,Factors!$E$6:$H$5950,4,FALSE)</f>
        <v>0.1124</v>
      </c>
      <c r="X5720" t="str">
        <f>VLOOKUP(V5720,Factors!$E$6:$F$5950,2,FALSE)</f>
        <v>3-factor</v>
      </c>
      <c r="Y5720" s="92">
        <f t="shared" si="540"/>
        <v>21832.870488000004</v>
      </c>
      <c r="Z5720" s="92">
        <f t="shared" si="541"/>
        <v>172409.74951200001</v>
      </c>
      <c r="AA5720" s="92">
        <f t="shared" si="542"/>
        <v>194242.62000000002</v>
      </c>
    </row>
    <row r="5721" spans="1:27" x14ac:dyDescent="0.25">
      <c r="A5721" t="s">
        <v>866</v>
      </c>
      <c r="B5721" t="s">
        <v>1144</v>
      </c>
      <c r="C5721" t="s">
        <v>1145</v>
      </c>
      <c r="D5721" t="s">
        <v>867</v>
      </c>
      <c r="E5721" t="s">
        <v>868</v>
      </c>
      <c r="F5721" t="str">
        <f t="shared" si="538"/>
        <v>1505</v>
      </c>
      <c r="G5721" t="s">
        <v>166</v>
      </c>
      <c r="H5721" t="s">
        <v>167</v>
      </c>
      <c r="I5721" s="91">
        <v>-61897.53</v>
      </c>
      <c r="J5721" s="91">
        <v>-62129.760000000002</v>
      </c>
      <c r="K5721" s="91">
        <v>-73645.119999999995</v>
      </c>
      <c r="L5721" s="91">
        <v>-57020.959999999999</v>
      </c>
      <c r="M5721" s="91">
        <v>-31591.68</v>
      </c>
      <c r="N5721" s="91">
        <v>-34917.120000000003</v>
      </c>
      <c r="O5721" s="91">
        <v>-24940.799999999999</v>
      </c>
      <c r="P5721" s="91">
        <v>-34085.760000000002</v>
      </c>
      <c r="Q5721" s="91">
        <v>-31695.599999999999</v>
      </c>
      <c r="R5721" s="91">
        <v>-33981.839999999997</v>
      </c>
      <c r="S5721" s="91">
        <v>-24940.799999999999</v>
      </c>
      <c r="T5721" s="91">
        <v>-33670.080000000002</v>
      </c>
      <c r="U5721" s="91">
        <f t="shared" si="539"/>
        <v>-504517.04999999993</v>
      </c>
      <c r="V5721" s="82" t="str">
        <f t="shared" si="537"/>
        <v>790031505921</v>
      </c>
      <c r="W5721" s="83">
        <f>VLOOKUP(V5721,Factors!$E$6:$H$5950,4,FALSE)</f>
        <v>0.1124</v>
      </c>
      <c r="X5721" t="str">
        <f>VLOOKUP(V5721,Factors!$E$6:$F$5950,2,FALSE)</f>
        <v>3-factor</v>
      </c>
      <c r="Y5721" s="92">
        <f t="shared" si="540"/>
        <v>-56707.71641999999</v>
      </c>
      <c r="Z5721" s="92">
        <f t="shared" si="541"/>
        <v>-447809.33357999992</v>
      </c>
      <c r="AA5721" s="92">
        <f t="shared" si="542"/>
        <v>-504517.04999999993</v>
      </c>
    </row>
    <row r="5722" spans="1:27" x14ac:dyDescent="0.25">
      <c r="A5722" t="s">
        <v>866</v>
      </c>
      <c r="B5722" t="s">
        <v>1146</v>
      </c>
      <c r="C5722" t="s">
        <v>1147</v>
      </c>
      <c r="D5722" t="s">
        <v>867</v>
      </c>
      <c r="E5722" t="s">
        <v>868</v>
      </c>
      <c r="F5722" t="str">
        <f t="shared" si="538"/>
        <v>1505</v>
      </c>
      <c r="G5722" t="s">
        <v>136</v>
      </c>
      <c r="H5722" t="s">
        <v>137</v>
      </c>
      <c r="I5722" s="91"/>
      <c r="J5722" s="91"/>
      <c r="K5722" s="91">
        <v>150</v>
      </c>
      <c r="L5722" s="91"/>
      <c r="M5722" s="91">
        <v>300</v>
      </c>
      <c r="N5722" s="91"/>
      <c r="O5722" s="91"/>
      <c r="P5722" s="91">
        <v>158</v>
      </c>
      <c r="Q5722" s="91"/>
      <c r="R5722" s="91">
        <v>158</v>
      </c>
      <c r="S5722" s="91"/>
      <c r="T5722" s="91">
        <v>158</v>
      </c>
      <c r="U5722" s="91">
        <f t="shared" si="539"/>
        <v>924</v>
      </c>
      <c r="V5722" s="82" t="str">
        <f t="shared" si="537"/>
        <v>830101505921</v>
      </c>
      <c r="W5722" s="83">
        <f>VLOOKUP(V5722,Factors!$E$6:$H$5950,4,FALSE)</f>
        <v>0.1124</v>
      </c>
      <c r="X5722" t="str">
        <f>VLOOKUP(V5722,Factors!$E$6:$F$5950,2,FALSE)</f>
        <v>3-factor</v>
      </c>
      <c r="Y5722" s="92">
        <f t="shared" si="540"/>
        <v>103.85760000000001</v>
      </c>
      <c r="Z5722" s="92">
        <f t="shared" si="541"/>
        <v>820.14239999999995</v>
      </c>
      <c r="AA5722" s="92">
        <f t="shared" si="542"/>
        <v>924</v>
      </c>
    </row>
    <row r="5723" spans="1:27" x14ac:dyDescent="0.25">
      <c r="A5723" t="s">
        <v>866</v>
      </c>
      <c r="B5723" t="s">
        <v>1148</v>
      </c>
      <c r="C5723" t="s">
        <v>1149</v>
      </c>
      <c r="D5723" t="s">
        <v>867</v>
      </c>
      <c r="E5723" t="s">
        <v>868</v>
      </c>
      <c r="F5723" t="str">
        <f t="shared" si="538"/>
        <v>1505</v>
      </c>
      <c r="G5723" t="s">
        <v>122</v>
      </c>
      <c r="H5723" t="s">
        <v>123</v>
      </c>
      <c r="I5723" s="91">
        <v>101774.75</v>
      </c>
      <c r="J5723" s="91"/>
      <c r="K5723" s="91"/>
      <c r="L5723" s="91">
        <v>101774.75</v>
      </c>
      <c r="M5723" s="91"/>
      <c r="N5723" s="91"/>
      <c r="O5723" s="91">
        <v>125584.75</v>
      </c>
      <c r="P5723" s="91"/>
      <c r="Q5723" s="91"/>
      <c r="R5723" s="91">
        <v>101774.75</v>
      </c>
      <c r="S5723" s="91"/>
      <c r="T5723" s="91"/>
      <c r="U5723" s="91">
        <f t="shared" si="539"/>
        <v>430909</v>
      </c>
      <c r="V5723" s="82" t="str">
        <f t="shared" si="537"/>
        <v>830301505921</v>
      </c>
      <c r="W5723" s="83">
        <f>VLOOKUP(V5723,Factors!$E$6:$H$5950,4,FALSE)</f>
        <v>0.1124</v>
      </c>
      <c r="X5723" t="str">
        <f>VLOOKUP(V5723,Factors!$E$6:$F$5950,2,FALSE)</f>
        <v>3-factor</v>
      </c>
      <c r="Y5723" s="92">
        <f t="shared" si="540"/>
        <v>48434.171600000001</v>
      </c>
      <c r="Z5723" s="92">
        <f t="shared" si="541"/>
        <v>382474.8284</v>
      </c>
      <c r="AA5723" s="92">
        <f t="shared" si="542"/>
        <v>430909</v>
      </c>
    </row>
    <row r="5724" spans="1:27" x14ac:dyDescent="0.25">
      <c r="A5724" t="s">
        <v>866</v>
      </c>
      <c r="B5724" t="s">
        <v>1148</v>
      </c>
      <c r="C5724" t="s">
        <v>1149</v>
      </c>
      <c r="D5724" t="s">
        <v>867</v>
      </c>
      <c r="E5724" t="s">
        <v>868</v>
      </c>
      <c r="F5724" t="str">
        <f t="shared" si="538"/>
        <v>1505</v>
      </c>
      <c r="G5724" t="s">
        <v>215</v>
      </c>
      <c r="H5724" t="s">
        <v>216</v>
      </c>
      <c r="I5724" s="91"/>
      <c r="J5724" s="91"/>
      <c r="K5724" s="91"/>
      <c r="L5724" s="91"/>
      <c r="M5724" s="91"/>
      <c r="N5724" s="91"/>
      <c r="O5724" s="91">
        <v>1950</v>
      </c>
      <c r="P5724" s="91"/>
      <c r="Q5724" s="91"/>
      <c r="R5724" s="91"/>
      <c r="S5724" s="91"/>
      <c r="T5724" s="91"/>
      <c r="U5724" s="91">
        <f t="shared" si="539"/>
        <v>1950</v>
      </c>
      <c r="V5724" s="82" t="str">
        <f t="shared" si="537"/>
        <v>830301505921</v>
      </c>
      <c r="W5724" s="83">
        <f>VLOOKUP(V5724,Factors!$E$6:$H$5950,4,FALSE)</f>
        <v>0.1124</v>
      </c>
      <c r="X5724" t="str">
        <f>VLOOKUP(V5724,Factors!$E$6:$F$5950,2,FALSE)</f>
        <v>3-factor</v>
      </c>
      <c r="Y5724" s="92">
        <f t="shared" si="540"/>
        <v>219.18</v>
      </c>
      <c r="Z5724" s="92">
        <f t="shared" si="541"/>
        <v>1730.82</v>
      </c>
      <c r="AA5724" s="92">
        <f t="shared" si="542"/>
        <v>1950</v>
      </c>
    </row>
    <row r="5725" spans="1:27" x14ac:dyDescent="0.25">
      <c r="A5725" t="s">
        <v>866</v>
      </c>
      <c r="B5725" t="s">
        <v>1148</v>
      </c>
      <c r="C5725" t="s">
        <v>1149</v>
      </c>
      <c r="D5725" t="s">
        <v>867</v>
      </c>
      <c r="E5725" t="s">
        <v>868</v>
      </c>
      <c r="F5725" t="str">
        <f t="shared" si="538"/>
        <v>1505</v>
      </c>
      <c r="G5725" t="s">
        <v>102</v>
      </c>
      <c r="H5725" t="s">
        <v>103</v>
      </c>
      <c r="I5725" s="91"/>
      <c r="J5725" s="91"/>
      <c r="K5725" s="91"/>
      <c r="L5725" s="91">
        <v>38068.080000000002</v>
      </c>
      <c r="M5725" s="91">
        <v>9517.02</v>
      </c>
      <c r="N5725" s="91">
        <v>9517.02</v>
      </c>
      <c r="O5725" s="91">
        <v>9517.02</v>
      </c>
      <c r="P5725" s="91">
        <v>9517.02</v>
      </c>
      <c r="Q5725" s="91">
        <v>9517.02</v>
      </c>
      <c r="R5725" s="91">
        <v>9517.02</v>
      </c>
      <c r="S5725" s="91">
        <v>9517.02</v>
      </c>
      <c r="T5725" s="91">
        <v>9517.02</v>
      </c>
      <c r="U5725" s="91">
        <f t="shared" si="539"/>
        <v>114204.24000000003</v>
      </c>
      <c r="V5725" s="82" t="str">
        <f t="shared" si="537"/>
        <v>830301505921</v>
      </c>
      <c r="W5725" s="83">
        <f>VLOOKUP(V5725,Factors!$E$6:$H$5950,4,FALSE)</f>
        <v>0.1124</v>
      </c>
      <c r="X5725" t="str">
        <f>VLOOKUP(V5725,Factors!$E$6:$F$5950,2,FALSE)</f>
        <v>3-factor</v>
      </c>
      <c r="Y5725" s="92">
        <f t="shared" si="540"/>
        <v>12836.556576000004</v>
      </c>
      <c r="Z5725" s="92">
        <f t="shared" si="541"/>
        <v>101367.68342400003</v>
      </c>
      <c r="AA5725" s="92">
        <f t="shared" si="542"/>
        <v>114204.24000000003</v>
      </c>
    </row>
    <row r="5726" spans="1:27" x14ac:dyDescent="0.25">
      <c r="A5726" t="s">
        <v>866</v>
      </c>
      <c r="B5726" t="s">
        <v>1150</v>
      </c>
      <c r="C5726" t="s">
        <v>1151</v>
      </c>
      <c r="D5726" t="s">
        <v>1152</v>
      </c>
      <c r="E5726" t="s">
        <v>1153</v>
      </c>
      <c r="F5726" t="str">
        <f t="shared" si="538"/>
        <v>1509</v>
      </c>
      <c r="G5726" t="s">
        <v>391</v>
      </c>
      <c r="H5726" t="s">
        <v>392</v>
      </c>
      <c r="I5726" s="91"/>
      <c r="J5726" s="91"/>
      <c r="K5726" s="91"/>
      <c r="L5726" s="91"/>
      <c r="M5726" s="91"/>
      <c r="N5726" s="91"/>
      <c r="O5726" s="91"/>
      <c r="P5726" s="91"/>
      <c r="Q5726" s="91"/>
      <c r="R5726" s="91"/>
      <c r="S5726" s="91"/>
      <c r="T5726" s="91">
        <v>7141.36</v>
      </c>
      <c r="U5726" s="91">
        <f t="shared" si="539"/>
        <v>7141.36</v>
      </c>
      <c r="V5726" s="82" t="str">
        <f t="shared" si="537"/>
        <v>840201509921</v>
      </c>
      <c r="W5726" s="83">
        <f>VLOOKUP(V5726,Factors!$E$6:$H$5950,4,FALSE)</f>
        <v>0.1</v>
      </c>
      <c r="X5726" t="str">
        <f>VLOOKUP(V5726,Factors!$E$6:$F$5950,2,FALSE)</f>
        <v>Sales Volumes</v>
      </c>
      <c r="Y5726" s="92">
        <f t="shared" si="540"/>
        <v>714.13599999999997</v>
      </c>
      <c r="Z5726" s="92">
        <f t="shared" si="541"/>
        <v>6427.2240000000002</v>
      </c>
      <c r="AA5726" s="92">
        <f t="shared" si="542"/>
        <v>7141.3600000000006</v>
      </c>
    </row>
    <row r="5727" spans="1:27" x14ac:dyDescent="0.25">
      <c r="A5727" t="s">
        <v>866</v>
      </c>
      <c r="B5727" t="s">
        <v>1154</v>
      </c>
      <c r="C5727" t="s">
        <v>1155</v>
      </c>
      <c r="D5727" t="s">
        <v>867</v>
      </c>
      <c r="E5727" t="s">
        <v>868</v>
      </c>
      <c r="F5727" t="str">
        <f t="shared" si="538"/>
        <v>1505</v>
      </c>
      <c r="G5727" t="s">
        <v>178</v>
      </c>
      <c r="H5727" t="s">
        <v>179</v>
      </c>
      <c r="I5727" s="91">
        <v>-5066.6099999999997</v>
      </c>
      <c r="J5727" s="91">
        <v>-4427.38</v>
      </c>
      <c r="K5727" s="91">
        <v>-4826.2700000000004</v>
      </c>
      <c r="L5727" s="91">
        <v>-11438.91</v>
      </c>
      <c r="M5727" s="91">
        <v>-7635.65</v>
      </c>
      <c r="N5727" s="91">
        <v>-9962.52</v>
      </c>
      <c r="O5727" s="91">
        <v>-2167.71</v>
      </c>
      <c r="P5727" s="91">
        <v>-6075.03</v>
      </c>
      <c r="Q5727" s="91">
        <v>-4724.84</v>
      </c>
      <c r="R5727" s="91">
        <v>-5665.06</v>
      </c>
      <c r="S5727" s="91">
        <v>-10306.4</v>
      </c>
      <c r="T5727" s="91">
        <v>-54869.01</v>
      </c>
      <c r="U5727" s="91">
        <f t="shared" si="539"/>
        <v>-127165.38999999998</v>
      </c>
      <c r="V5727" s="82" t="str">
        <f t="shared" si="537"/>
        <v>840891505921</v>
      </c>
      <c r="W5727" s="83">
        <f>VLOOKUP(V5727,Factors!$E$6:$H$5950,4,FALSE)</f>
        <v>0.1124</v>
      </c>
      <c r="X5727" t="str">
        <f>VLOOKUP(V5727,Factors!$E$6:$F$5950,2,FALSE)</f>
        <v>3-factor</v>
      </c>
      <c r="Y5727" s="92">
        <f t="shared" si="540"/>
        <v>-14293.389835999998</v>
      </c>
      <c r="Z5727" s="92">
        <f t="shared" si="541"/>
        <v>-112872.00016399998</v>
      </c>
      <c r="AA5727" s="92">
        <f t="shared" si="542"/>
        <v>-127165.38999999998</v>
      </c>
    </row>
    <row r="5728" spans="1:27" x14ac:dyDescent="0.25">
      <c r="A5728" t="s">
        <v>866</v>
      </c>
      <c r="B5728" t="s">
        <v>1156</v>
      </c>
      <c r="C5728" t="s">
        <v>1157</v>
      </c>
      <c r="D5728" t="s">
        <v>1158</v>
      </c>
      <c r="E5728" t="s">
        <v>1159</v>
      </c>
      <c r="F5728" t="str">
        <f t="shared" si="538"/>
        <v>2365</v>
      </c>
      <c r="G5728" t="s">
        <v>258</v>
      </c>
      <c r="H5728" t="s">
        <v>259</v>
      </c>
      <c r="I5728" s="91"/>
      <c r="J5728" s="91"/>
      <c r="K5728" s="91">
        <v>-1052.0999999999999</v>
      </c>
      <c r="L5728" s="91"/>
      <c r="M5728" s="91"/>
      <c r="N5728" s="91">
        <v>23853</v>
      </c>
      <c r="O5728" s="91"/>
      <c r="P5728" s="91"/>
      <c r="Q5728" s="91">
        <v>265063</v>
      </c>
      <c r="R5728" s="91"/>
      <c r="S5728" s="91"/>
      <c r="T5728" s="91">
        <v>-216048</v>
      </c>
      <c r="U5728" s="91">
        <f t="shared" si="539"/>
        <v>71815.900000000023</v>
      </c>
      <c r="V5728" s="82" t="str">
        <f t="shared" si="537"/>
        <v>851102365921</v>
      </c>
      <c r="W5728" s="83">
        <f>VLOOKUP(V5728,Factors!$E$6:$H$5950,4,FALSE)</f>
        <v>0.10765</v>
      </c>
      <c r="X5728" t="str">
        <f>VLOOKUP(V5728,Factors!$E$6:$F$5950,2,FALSE)</f>
        <v>Employee Cost</v>
      </c>
      <c r="Y5728" s="92">
        <f t="shared" si="540"/>
        <v>7730.9816350000019</v>
      </c>
      <c r="Z5728" s="92">
        <f t="shared" si="541"/>
        <v>64084.91836500002</v>
      </c>
      <c r="AA5728" s="92">
        <f t="shared" si="542"/>
        <v>71815.900000000023</v>
      </c>
    </row>
    <row r="5729" spans="1:27" x14ac:dyDescent="0.25">
      <c r="A5729" t="s">
        <v>866</v>
      </c>
      <c r="B5729" t="s">
        <v>1160</v>
      </c>
      <c r="C5729" t="s">
        <v>1161</v>
      </c>
      <c r="D5729" t="s">
        <v>1162</v>
      </c>
      <c r="E5729" t="s">
        <v>1163</v>
      </c>
      <c r="F5729" t="str">
        <f t="shared" si="538"/>
        <v>2475</v>
      </c>
      <c r="G5729" t="s">
        <v>112</v>
      </c>
      <c r="H5729" t="s">
        <v>113</v>
      </c>
      <c r="I5729" s="91"/>
      <c r="J5729" s="91"/>
      <c r="K5729" s="91">
        <v>1050916.97</v>
      </c>
      <c r="L5729" s="91"/>
      <c r="M5729" s="91"/>
      <c r="N5729" s="91">
        <v>-405493</v>
      </c>
      <c r="O5729" s="91"/>
      <c r="P5729" s="91"/>
      <c r="Q5729" s="91">
        <v>-927269</v>
      </c>
      <c r="R5729" s="91"/>
      <c r="S5729" s="91"/>
      <c r="T5729" s="91">
        <v>1369563</v>
      </c>
      <c r="U5729" s="91">
        <f t="shared" si="539"/>
        <v>1087717.97</v>
      </c>
      <c r="V5729" s="82" t="str">
        <f t="shared" si="537"/>
        <v>851202475921</v>
      </c>
      <c r="W5729" s="83">
        <f>VLOOKUP(V5729,Factors!$E$6:$H$5950,4,FALSE)</f>
        <v>0.10765</v>
      </c>
      <c r="X5729" t="str">
        <f>VLOOKUP(V5729,Factors!$E$6:$F$5950,2,FALSE)</f>
        <v>Employee Cost</v>
      </c>
      <c r="Y5729" s="92">
        <f t="shared" si="540"/>
        <v>117092.8394705</v>
      </c>
      <c r="Z5729" s="92">
        <f t="shared" si="541"/>
        <v>970625.13052949996</v>
      </c>
      <c r="AA5729" s="92">
        <f t="shared" si="542"/>
        <v>1087717.97</v>
      </c>
    </row>
    <row r="5730" spans="1:27" x14ac:dyDescent="0.25">
      <c r="A5730" t="s">
        <v>866</v>
      </c>
      <c r="B5730" t="s">
        <v>1164</v>
      </c>
      <c r="C5730" t="s">
        <v>1165</v>
      </c>
      <c r="D5730" t="s">
        <v>1166</v>
      </c>
      <c r="E5730" t="s">
        <v>1167</v>
      </c>
      <c r="F5730" t="str">
        <f t="shared" si="538"/>
        <v>2560</v>
      </c>
      <c r="G5730" t="s">
        <v>110</v>
      </c>
      <c r="H5730" t="s">
        <v>111</v>
      </c>
      <c r="I5730" s="91"/>
      <c r="J5730" s="91">
        <v>10000</v>
      </c>
      <c r="K5730" s="91"/>
      <c r="L5730" s="91"/>
      <c r="M5730" s="91"/>
      <c r="N5730" s="91">
        <v>10000</v>
      </c>
      <c r="O5730" s="91"/>
      <c r="P5730" s="91"/>
      <c r="Q5730" s="91"/>
      <c r="R5730" s="91">
        <v>2000</v>
      </c>
      <c r="S5730" s="91">
        <v>7683.33</v>
      </c>
      <c r="T5730" s="91"/>
      <c r="U5730" s="91">
        <f t="shared" si="539"/>
        <v>29683.33</v>
      </c>
      <c r="V5730" s="82" t="str">
        <f t="shared" si="537"/>
        <v>852102560921</v>
      </c>
      <c r="W5730" s="83">
        <f>VLOOKUP(V5730,Factors!$E$6:$H$5950,4,FALSE)</f>
        <v>0.10765</v>
      </c>
      <c r="X5730" t="str">
        <f>VLOOKUP(V5730,Factors!$E$6:$F$5950,2,FALSE)</f>
        <v>Employee Cost</v>
      </c>
      <c r="Y5730" s="92">
        <f t="shared" si="540"/>
        <v>3195.4104745</v>
      </c>
      <c r="Z5730" s="92">
        <f t="shared" si="541"/>
        <v>26487.919525500001</v>
      </c>
      <c r="AA5730" s="92">
        <f t="shared" si="542"/>
        <v>29683.33</v>
      </c>
    </row>
    <row r="5731" spans="1:27" x14ac:dyDescent="0.25">
      <c r="A5731" t="s">
        <v>866</v>
      </c>
      <c r="B5731" t="s">
        <v>1164</v>
      </c>
      <c r="C5731" t="s">
        <v>1165</v>
      </c>
      <c r="D5731" t="s">
        <v>1166</v>
      </c>
      <c r="E5731" t="s">
        <v>1167</v>
      </c>
      <c r="F5731" t="str">
        <f t="shared" si="538"/>
        <v>2560</v>
      </c>
      <c r="G5731" t="s">
        <v>90</v>
      </c>
      <c r="H5731" t="s">
        <v>91</v>
      </c>
      <c r="I5731" s="91"/>
      <c r="J5731" s="91">
        <v>1000</v>
      </c>
      <c r="K5731" s="91"/>
      <c r="L5731" s="91"/>
      <c r="M5731" s="91"/>
      <c r="N5731" s="91">
        <v>1000</v>
      </c>
      <c r="O5731" s="91"/>
      <c r="P5731" s="91"/>
      <c r="Q5731" s="91"/>
      <c r="R5731" s="91">
        <v>200</v>
      </c>
      <c r="S5731" s="91">
        <v>718.33</v>
      </c>
      <c r="T5731" s="91"/>
      <c r="U5731" s="91">
        <f t="shared" si="539"/>
        <v>2918.33</v>
      </c>
      <c r="V5731" s="82" t="str">
        <f t="shared" si="537"/>
        <v>852102560921</v>
      </c>
      <c r="W5731" s="83">
        <f>VLOOKUP(V5731,Factors!$E$6:$H$5950,4,FALSE)</f>
        <v>0.10765</v>
      </c>
      <c r="X5731" t="str">
        <f>VLOOKUP(V5731,Factors!$E$6:$F$5950,2,FALSE)</f>
        <v>Employee Cost</v>
      </c>
      <c r="Y5731" s="92">
        <f t="shared" si="540"/>
        <v>314.15822449999996</v>
      </c>
      <c r="Z5731" s="92">
        <f t="shared" si="541"/>
        <v>2604.1717755</v>
      </c>
      <c r="AA5731" s="92">
        <f t="shared" si="542"/>
        <v>2918.33</v>
      </c>
    </row>
    <row r="5732" spans="1:27" x14ac:dyDescent="0.25">
      <c r="A5732" t="s">
        <v>866</v>
      </c>
      <c r="B5732" t="s">
        <v>1168</v>
      </c>
      <c r="C5732" t="s">
        <v>1169</v>
      </c>
      <c r="D5732" t="s">
        <v>1170</v>
      </c>
      <c r="E5732" t="s">
        <v>1163</v>
      </c>
      <c r="F5732" t="str">
        <f t="shared" si="538"/>
        <v>2476</v>
      </c>
      <c r="G5732" t="s">
        <v>112</v>
      </c>
      <c r="H5732" t="s">
        <v>113</v>
      </c>
      <c r="I5732" s="91"/>
      <c r="J5732" s="91"/>
      <c r="K5732" s="91">
        <v>188343.59</v>
      </c>
      <c r="L5732" s="91"/>
      <c r="M5732" s="91"/>
      <c r="N5732" s="91">
        <v>270712</v>
      </c>
      <c r="O5732" s="91"/>
      <c r="P5732" s="91"/>
      <c r="Q5732" s="91">
        <v>-69455</v>
      </c>
      <c r="R5732" s="91"/>
      <c r="S5732" s="91"/>
      <c r="T5732" s="91">
        <v>388244</v>
      </c>
      <c r="U5732" s="91">
        <f t="shared" si="539"/>
        <v>777844.59</v>
      </c>
      <c r="V5732" s="82" t="str">
        <f t="shared" si="537"/>
        <v>853902476921</v>
      </c>
      <c r="W5732" s="83">
        <f>VLOOKUP(V5732,Factors!$E$6:$H$5950,4,FALSE)</f>
        <v>0.10765</v>
      </c>
      <c r="X5732" t="str">
        <f>VLOOKUP(V5732,Factors!$E$6:$F$5950,2,FALSE)</f>
        <v>Employee Cost</v>
      </c>
      <c r="Y5732" s="92">
        <f t="shared" si="540"/>
        <v>83734.970113499992</v>
      </c>
      <c r="Z5732" s="92">
        <f t="shared" si="541"/>
        <v>694109.61988649995</v>
      </c>
      <c r="AA5732" s="92">
        <f t="shared" si="542"/>
        <v>777844.59</v>
      </c>
    </row>
    <row r="5733" spans="1:27" x14ac:dyDescent="0.25">
      <c r="A5733" t="s">
        <v>866</v>
      </c>
      <c r="B5733" t="s">
        <v>1171</v>
      </c>
      <c r="C5733" t="s">
        <v>1172</v>
      </c>
      <c r="D5733" t="s">
        <v>869</v>
      </c>
      <c r="E5733" t="s">
        <v>870</v>
      </c>
      <c r="F5733" t="str">
        <f t="shared" si="538"/>
        <v>2966</v>
      </c>
      <c r="G5733" t="s">
        <v>207</v>
      </c>
      <c r="H5733" t="s">
        <v>208</v>
      </c>
      <c r="I5733" s="91"/>
      <c r="J5733" s="91"/>
      <c r="K5733" s="91">
        <v>841.4</v>
      </c>
      <c r="L5733" s="91"/>
      <c r="M5733" s="91"/>
      <c r="N5733" s="91">
        <v>381.57</v>
      </c>
      <c r="O5733" s="91"/>
      <c r="P5733" s="91"/>
      <c r="Q5733" s="91">
        <v>-9656.67</v>
      </c>
      <c r="R5733" s="91"/>
      <c r="S5733" s="91"/>
      <c r="T5733" s="91">
        <v>-50117.599999999999</v>
      </c>
      <c r="U5733" s="91">
        <f t="shared" si="539"/>
        <v>-58551.3</v>
      </c>
      <c r="V5733" s="82" t="str">
        <f t="shared" si="537"/>
        <v>857002966921</v>
      </c>
      <c r="W5733" s="83">
        <f>VLOOKUP(V5733,Factors!$E$6:$H$5950,4,FALSE)</f>
        <v>0.1124</v>
      </c>
      <c r="X5733" t="str">
        <f>VLOOKUP(V5733,Factors!$E$6:$F$5950,2,FALSE)</f>
        <v>3-Factor</v>
      </c>
      <c r="Y5733" s="92">
        <f t="shared" si="540"/>
        <v>-6581.1661200000008</v>
      </c>
      <c r="Z5733" s="92">
        <f t="shared" si="541"/>
        <v>-51970.133880000001</v>
      </c>
      <c r="AA5733" s="92">
        <f t="shared" si="542"/>
        <v>-58551.3</v>
      </c>
    </row>
    <row r="5734" spans="1:27" x14ac:dyDescent="0.25">
      <c r="A5734" t="s">
        <v>866</v>
      </c>
      <c r="B5734" t="s">
        <v>1171</v>
      </c>
      <c r="C5734" t="s">
        <v>1172</v>
      </c>
      <c r="D5734" t="s">
        <v>869</v>
      </c>
      <c r="E5734" t="s">
        <v>870</v>
      </c>
      <c r="F5734" t="str">
        <f t="shared" si="538"/>
        <v>2966</v>
      </c>
      <c r="G5734" t="s">
        <v>286</v>
      </c>
      <c r="H5734" t="s">
        <v>287</v>
      </c>
      <c r="I5734" s="91"/>
      <c r="J5734" s="91"/>
      <c r="K5734" s="91"/>
      <c r="L5734" s="91"/>
      <c r="M5734" s="91"/>
      <c r="N5734" s="91"/>
      <c r="O5734" s="91"/>
      <c r="P5734" s="91"/>
      <c r="Q5734" s="91"/>
      <c r="R5734" s="91"/>
      <c r="S5734" s="91"/>
      <c r="T5734" s="91">
        <v>182630</v>
      </c>
      <c r="U5734" s="91">
        <f t="shared" si="539"/>
        <v>182630</v>
      </c>
      <c r="V5734" s="82" t="str">
        <f t="shared" si="537"/>
        <v>857002966921</v>
      </c>
      <c r="W5734" s="83">
        <f>VLOOKUP(V5734,Factors!$E$6:$H$5950,4,FALSE)</f>
        <v>0.1124</v>
      </c>
      <c r="X5734" t="str">
        <f>VLOOKUP(V5734,Factors!$E$6:$F$5950,2,FALSE)</f>
        <v>3-Factor</v>
      </c>
      <c r="Y5734" s="92">
        <f t="shared" si="540"/>
        <v>20527.612000000001</v>
      </c>
      <c r="Z5734" s="92">
        <f t="shared" si="541"/>
        <v>162102.38800000001</v>
      </c>
      <c r="AA5734" s="92">
        <f t="shared" si="542"/>
        <v>182630</v>
      </c>
    </row>
    <row r="5735" spans="1:27" x14ac:dyDescent="0.25">
      <c r="A5735" t="s">
        <v>866</v>
      </c>
      <c r="B5735" t="s">
        <v>1173</v>
      </c>
      <c r="C5735" t="s">
        <v>1174</v>
      </c>
      <c r="D5735" t="s">
        <v>867</v>
      </c>
      <c r="E5735" t="s">
        <v>868</v>
      </c>
      <c r="F5735" t="str">
        <f t="shared" si="538"/>
        <v>1505</v>
      </c>
      <c r="G5735" t="s">
        <v>144</v>
      </c>
      <c r="H5735" t="s">
        <v>145</v>
      </c>
      <c r="I5735" s="91"/>
      <c r="J5735" s="91"/>
      <c r="K5735" s="91"/>
      <c r="L5735" s="91">
        <v>34.22</v>
      </c>
      <c r="M5735" s="91"/>
      <c r="N5735" s="91"/>
      <c r="O5735" s="91"/>
      <c r="P5735" s="91"/>
      <c r="Q5735" s="91"/>
      <c r="R5735" s="91"/>
      <c r="S5735" s="91"/>
      <c r="T5735" s="91"/>
      <c r="U5735" s="91">
        <f t="shared" si="539"/>
        <v>34.22</v>
      </c>
      <c r="V5735" s="82" t="str">
        <f t="shared" si="537"/>
        <v>857101505921</v>
      </c>
      <c r="W5735" s="83">
        <f>VLOOKUP(V5735,Factors!$E$6:$H$5950,4,FALSE)</f>
        <v>0.1124</v>
      </c>
      <c r="X5735" t="str">
        <f>VLOOKUP(V5735,Factors!$E$6:$F$5950,2,FALSE)</f>
        <v>3-FACTOR</v>
      </c>
      <c r="Y5735" s="92">
        <f t="shared" si="540"/>
        <v>3.8463279999999997</v>
      </c>
      <c r="Z5735" s="92">
        <f t="shared" si="541"/>
        <v>30.373671999999999</v>
      </c>
      <c r="AA5735" s="92">
        <f t="shared" si="542"/>
        <v>34.22</v>
      </c>
    </row>
    <row r="5736" spans="1:27" x14ac:dyDescent="0.25">
      <c r="A5736" t="s">
        <v>866</v>
      </c>
      <c r="B5736" t="s">
        <v>1173</v>
      </c>
      <c r="C5736" t="s">
        <v>1174</v>
      </c>
      <c r="D5736" t="s">
        <v>867</v>
      </c>
      <c r="E5736" t="s">
        <v>868</v>
      </c>
      <c r="F5736" t="str">
        <f t="shared" si="538"/>
        <v>1505</v>
      </c>
      <c r="G5736" t="s">
        <v>148</v>
      </c>
      <c r="H5736" t="s">
        <v>149</v>
      </c>
      <c r="I5736" s="91"/>
      <c r="J5736" s="91"/>
      <c r="K5736" s="91"/>
      <c r="L5736" s="91"/>
      <c r="M5736" s="91"/>
      <c r="N5736" s="91"/>
      <c r="O5736" s="91">
        <v>27.53</v>
      </c>
      <c r="P5736" s="91"/>
      <c r="Q5736" s="91"/>
      <c r="R5736" s="91"/>
      <c r="S5736" s="91"/>
      <c r="T5736" s="91"/>
      <c r="U5736" s="91">
        <f t="shared" si="539"/>
        <v>27.53</v>
      </c>
      <c r="V5736" s="82" t="str">
        <f t="shared" si="537"/>
        <v>857101505921</v>
      </c>
      <c r="W5736" s="83">
        <f>VLOOKUP(V5736,Factors!$E$6:$H$5950,4,FALSE)</f>
        <v>0.1124</v>
      </c>
      <c r="X5736" t="str">
        <f>VLOOKUP(V5736,Factors!$E$6:$F$5950,2,FALSE)</f>
        <v>3-FACTOR</v>
      </c>
      <c r="Y5736" s="92">
        <f t="shared" si="540"/>
        <v>3.0943720000000003</v>
      </c>
      <c r="Z5736" s="92">
        <f t="shared" si="541"/>
        <v>24.435628000000001</v>
      </c>
      <c r="AA5736" s="92">
        <f t="shared" si="542"/>
        <v>27.53</v>
      </c>
    </row>
    <row r="5737" spans="1:27" x14ac:dyDescent="0.25">
      <c r="A5737" t="s">
        <v>866</v>
      </c>
      <c r="B5737" t="s">
        <v>1173</v>
      </c>
      <c r="C5737" t="s">
        <v>1174</v>
      </c>
      <c r="D5737" t="s">
        <v>869</v>
      </c>
      <c r="E5737" t="s">
        <v>870</v>
      </c>
      <c r="F5737" t="str">
        <f t="shared" si="538"/>
        <v>2966</v>
      </c>
      <c r="G5737" t="s">
        <v>110</v>
      </c>
      <c r="H5737" t="s">
        <v>111</v>
      </c>
      <c r="I5737" s="91">
        <v>10543.35</v>
      </c>
      <c r="J5737" s="91">
        <v>11045.42</v>
      </c>
      <c r="K5737" s="91">
        <v>9004.6200000000008</v>
      </c>
      <c r="L5737" s="91">
        <v>8500.6200000000008</v>
      </c>
      <c r="M5737" s="91">
        <v>84231.91</v>
      </c>
      <c r="N5737" s="91">
        <v>11334.16</v>
      </c>
      <c r="O5737" s="91">
        <v>10295.200000000001</v>
      </c>
      <c r="P5737" s="91">
        <v>11334.16</v>
      </c>
      <c r="Q5737" s="91">
        <v>10767.45</v>
      </c>
      <c r="R5737" s="91">
        <v>11334.16</v>
      </c>
      <c r="S5737" s="91">
        <v>10303.780000000001</v>
      </c>
      <c r="T5737" s="91">
        <v>10303.780000000001</v>
      </c>
      <c r="U5737" s="91">
        <f t="shared" si="539"/>
        <v>198998.61000000004</v>
      </c>
      <c r="V5737" s="82" t="str">
        <f t="shared" si="537"/>
        <v>857102966921</v>
      </c>
      <c r="W5737" s="83">
        <f>VLOOKUP(V5737,Factors!$E$6:$H$5950,4,FALSE)</f>
        <v>0.1124</v>
      </c>
      <c r="X5737" t="str">
        <f>VLOOKUP(V5737,Factors!$E$6:$F$5950,2,FALSE)</f>
        <v>3-Factor</v>
      </c>
      <c r="Y5737" s="92">
        <f t="shared" si="540"/>
        <v>22367.443764000003</v>
      </c>
      <c r="Z5737" s="92">
        <f t="shared" si="541"/>
        <v>176631.16623600005</v>
      </c>
      <c r="AA5737" s="92">
        <f t="shared" si="542"/>
        <v>198998.61000000004</v>
      </c>
    </row>
    <row r="5738" spans="1:27" x14ac:dyDescent="0.25">
      <c r="A5738" t="s">
        <v>866</v>
      </c>
      <c r="B5738" t="s">
        <v>1173</v>
      </c>
      <c r="C5738" t="s">
        <v>1174</v>
      </c>
      <c r="D5738" t="s">
        <v>869</v>
      </c>
      <c r="E5738" t="s">
        <v>870</v>
      </c>
      <c r="F5738" t="str">
        <f t="shared" si="538"/>
        <v>2966</v>
      </c>
      <c r="G5738" t="s">
        <v>112</v>
      </c>
      <c r="H5738" t="s">
        <v>113</v>
      </c>
      <c r="I5738" s="91">
        <v>1104.54</v>
      </c>
      <c r="J5738" s="91">
        <v>7731.79</v>
      </c>
      <c r="K5738" s="91">
        <v>1191.17</v>
      </c>
      <c r="L5738" s="91">
        <v>1133.42</v>
      </c>
      <c r="M5738" s="91">
        <v>1133.42</v>
      </c>
      <c r="N5738" s="91">
        <v>1133.42</v>
      </c>
      <c r="O5738" s="91">
        <v>1133.42</v>
      </c>
      <c r="P5738" s="91">
        <v>1133.42</v>
      </c>
      <c r="Q5738" s="91">
        <v>1133.42</v>
      </c>
      <c r="R5738" s="91">
        <v>1133.42</v>
      </c>
      <c r="S5738" s="91">
        <v>1133.42</v>
      </c>
      <c r="T5738" s="91">
        <v>1133.42</v>
      </c>
      <c r="U5738" s="91">
        <f t="shared" si="539"/>
        <v>20228.28</v>
      </c>
      <c r="V5738" s="82" t="str">
        <f t="shared" si="537"/>
        <v>857102966921</v>
      </c>
      <c r="W5738" s="83">
        <f>VLOOKUP(V5738,Factors!$E$6:$H$5950,4,FALSE)</f>
        <v>0.1124</v>
      </c>
      <c r="X5738" t="str">
        <f>VLOOKUP(V5738,Factors!$E$6:$F$5950,2,FALSE)</f>
        <v>3-Factor</v>
      </c>
      <c r="Y5738" s="92">
        <f t="shared" si="540"/>
        <v>2273.658672</v>
      </c>
      <c r="Z5738" s="92">
        <f t="shared" si="541"/>
        <v>17954.621327999997</v>
      </c>
      <c r="AA5738" s="92">
        <f t="shared" si="542"/>
        <v>20228.28</v>
      </c>
    </row>
    <row r="5739" spans="1:27" x14ac:dyDescent="0.25">
      <c r="A5739" t="s">
        <v>866</v>
      </c>
      <c r="B5739" t="s">
        <v>1173</v>
      </c>
      <c r="C5739" t="s">
        <v>1174</v>
      </c>
      <c r="D5739" t="s">
        <v>869</v>
      </c>
      <c r="E5739" t="s">
        <v>870</v>
      </c>
      <c r="F5739" t="str">
        <f t="shared" si="538"/>
        <v>2966</v>
      </c>
      <c r="G5739" t="s">
        <v>88</v>
      </c>
      <c r="H5739" t="s">
        <v>89</v>
      </c>
      <c r="I5739" s="91">
        <v>1487.82</v>
      </c>
      <c r="J5739" s="91">
        <v>1487.82</v>
      </c>
      <c r="K5739" s="91">
        <v>1526.72</v>
      </c>
      <c r="L5739" s="91">
        <v>1526.71</v>
      </c>
      <c r="M5739" s="91">
        <v>1526.72</v>
      </c>
      <c r="N5739" s="91">
        <v>1526.72</v>
      </c>
      <c r="O5739" s="91">
        <v>1526.71</v>
      </c>
      <c r="P5739" s="91">
        <v>1526.72</v>
      </c>
      <c r="Q5739" s="91">
        <v>1526.71</v>
      </c>
      <c r="R5739" s="91">
        <v>1526.72</v>
      </c>
      <c r="S5739" s="91">
        <v>1526.72</v>
      </c>
      <c r="T5739" s="91">
        <v>1526.72</v>
      </c>
      <c r="U5739" s="91">
        <f t="shared" si="539"/>
        <v>18242.810000000001</v>
      </c>
      <c r="V5739" s="82" t="str">
        <f t="shared" si="537"/>
        <v>857102966921</v>
      </c>
      <c r="W5739" s="83">
        <f>VLOOKUP(V5739,Factors!$E$6:$H$5950,4,FALSE)</f>
        <v>0.1124</v>
      </c>
      <c r="X5739" t="str">
        <f>VLOOKUP(V5739,Factors!$E$6:$F$5950,2,FALSE)</f>
        <v>3-Factor</v>
      </c>
      <c r="Y5739" s="92">
        <f t="shared" si="540"/>
        <v>2050.4918440000001</v>
      </c>
      <c r="Z5739" s="92">
        <f t="shared" si="541"/>
        <v>16192.318156000001</v>
      </c>
      <c r="AA5739" s="92">
        <f t="shared" si="542"/>
        <v>18242.810000000001</v>
      </c>
    </row>
    <row r="5740" spans="1:27" x14ac:dyDescent="0.25">
      <c r="A5740" t="s">
        <v>866</v>
      </c>
      <c r="B5740" t="s">
        <v>1173</v>
      </c>
      <c r="C5740" t="s">
        <v>1174</v>
      </c>
      <c r="D5740" t="s">
        <v>869</v>
      </c>
      <c r="E5740" t="s">
        <v>870</v>
      </c>
      <c r="F5740" t="str">
        <f t="shared" si="538"/>
        <v>2966</v>
      </c>
      <c r="G5740" t="s">
        <v>90</v>
      </c>
      <c r="H5740" t="s">
        <v>91</v>
      </c>
      <c r="I5740" s="91">
        <v>5890.51</v>
      </c>
      <c r="J5740" s="91">
        <v>6553.24</v>
      </c>
      <c r="K5740" s="91">
        <v>6050.28</v>
      </c>
      <c r="L5740" s="91">
        <v>6044.49</v>
      </c>
      <c r="M5740" s="91">
        <v>6044.5</v>
      </c>
      <c r="N5740" s="91">
        <v>6044.5</v>
      </c>
      <c r="O5740" s="91">
        <v>6044.5</v>
      </c>
      <c r="P5740" s="91">
        <v>6044.5</v>
      </c>
      <c r="Q5740" s="91">
        <v>6044.5</v>
      </c>
      <c r="R5740" s="91">
        <v>6044.5</v>
      </c>
      <c r="S5740" s="91">
        <v>6044.51</v>
      </c>
      <c r="T5740" s="91">
        <v>6044.51</v>
      </c>
      <c r="U5740" s="91">
        <f t="shared" si="539"/>
        <v>72894.539999999994</v>
      </c>
      <c r="V5740" s="82" t="str">
        <f t="shared" si="537"/>
        <v>857102966921</v>
      </c>
      <c r="W5740" s="83">
        <f>VLOOKUP(V5740,Factors!$E$6:$H$5950,4,FALSE)</f>
        <v>0.1124</v>
      </c>
      <c r="X5740" t="str">
        <f>VLOOKUP(V5740,Factors!$E$6:$F$5950,2,FALSE)</f>
        <v>3-Factor</v>
      </c>
      <c r="Y5740" s="92">
        <f t="shared" si="540"/>
        <v>8193.3462959999997</v>
      </c>
      <c r="Z5740" s="92">
        <f t="shared" si="541"/>
        <v>64701.19370399999</v>
      </c>
      <c r="AA5740" s="92">
        <f t="shared" si="542"/>
        <v>72894.539999999994</v>
      </c>
    </row>
    <row r="5741" spans="1:27" x14ac:dyDescent="0.25">
      <c r="A5741" t="s">
        <v>866</v>
      </c>
      <c r="B5741" t="s">
        <v>1173</v>
      </c>
      <c r="C5741" t="s">
        <v>1174</v>
      </c>
      <c r="D5741" t="s">
        <v>869</v>
      </c>
      <c r="E5741" t="s">
        <v>870</v>
      </c>
      <c r="F5741" t="str">
        <f t="shared" si="538"/>
        <v>2966</v>
      </c>
      <c r="G5741" t="s">
        <v>310</v>
      </c>
      <c r="H5741" t="s">
        <v>311</v>
      </c>
      <c r="I5741" s="91">
        <v>367.5</v>
      </c>
      <c r="J5741" s="91">
        <v>367.5</v>
      </c>
      <c r="K5741" s="91">
        <v>367.5</v>
      </c>
      <c r="L5741" s="91">
        <v>367.5</v>
      </c>
      <c r="M5741" s="91">
        <v>367.5</v>
      </c>
      <c r="N5741" s="91">
        <v>367.5</v>
      </c>
      <c r="O5741" s="91">
        <v>367.5</v>
      </c>
      <c r="P5741" s="91">
        <v>367.5</v>
      </c>
      <c r="Q5741" s="91">
        <v>367.5</v>
      </c>
      <c r="R5741" s="91">
        <v>367.5</v>
      </c>
      <c r="S5741" s="91">
        <v>367.5</v>
      </c>
      <c r="T5741" s="91">
        <v>367.5</v>
      </c>
      <c r="U5741" s="91">
        <f t="shared" si="539"/>
        <v>4410</v>
      </c>
      <c r="V5741" s="82" t="str">
        <f t="shared" si="537"/>
        <v>857102966921</v>
      </c>
      <c r="W5741" s="83">
        <f>VLOOKUP(V5741,Factors!$E$6:$H$5950,4,FALSE)</f>
        <v>0.1124</v>
      </c>
      <c r="X5741" t="str">
        <f>VLOOKUP(V5741,Factors!$E$6:$F$5950,2,FALSE)</f>
        <v>3-Factor</v>
      </c>
      <c r="Y5741" s="92">
        <f t="shared" si="540"/>
        <v>495.68400000000003</v>
      </c>
      <c r="Z5741" s="92">
        <f t="shared" si="541"/>
        <v>3914.3159999999998</v>
      </c>
      <c r="AA5741" s="92">
        <f t="shared" si="542"/>
        <v>4410</v>
      </c>
    </row>
    <row r="5742" spans="1:27" x14ac:dyDescent="0.25">
      <c r="A5742" t="s">
        <v>866</v>
      </c>
      <c r="B5742" t="s">
        <v>1173</v>
      </c>
      <c r="C5742" t="s">
        <v>1174</v>
      </c>
      <c r="D5742" t="s">
        <v>869</v>
      </c>
      <c r="E5742" t="s">
        <v>870</v>
      </c>
      <c r="F5742" t="str">
        <f t="shared" si="538"/>
        <v>2966</v>
      </c>
      <c r="G5742" t="s">
        <v>120</v>
      </c>
      <c r="H5742" t="s">
        <v>121</v>
      </c>
      <c r="I5742" s="91"/>
      <c r="J5742" s="91"/>
      <c r="K5742" s="91"/>
      <c r="L5742" s="91">
        <v>244.49</v>
      </c>
      <c r="M5742" s="91"/>
      <c r="N5742" s="91"/>
      <c r="O5742" s="91"/>
      <c r="P5742" s="91">
        <v>248.52</v>
      </c>
      <c r="Q5742" s="91"/>
      <c r="R5742" s="91"/>
      <c r="S5742" s="91"/>
      <c r="T5742" s="91"/>
      <c r="U5742" s="91">
        <f t="shared" si="539"/>
        <v>493.01</v>
      </c>
      <c r="V5742" s="82" t="str">
        <f t="shared" si="537"/>
        <v>857102966921</v>
      </c>
      <c r="W5742" s="83">
        <f>VLOOKUP(V5742,Factors!$E$6:$H$5950,4,FALSE)</f>
        <v>0.1124</v>
      </c>
      <c r="X5742" t="str">
        <f>VLOOKUP(V5742,Factors!$E$6:$F$5950,2,FALSE)</f>
        <v>3-Factor</v>
      </c>
      <c r="Y5742" s="92">
        <f t="shared" si="540"/>
        <v>55.414324000000001</v>
      </c>
      <c r="Z5742" s="92">
        <f t="shared" si="541"/>
        <v>437.59567599999997</v>
      </c>
      <c r="AA5742" s="92">
        <f t="shared" si="542"/>
        <v>493.01</v>
      </c>
    </row>
    <row r="5743" spans="1:27" x14ac:dyDescent="0.25">
      <c r="A5743" t="s">
        <v>866</v>
      </c>
      <c r="B5743" t="s">
        <v>1173</v>
      </c>
      <c r="C5743" t="s">
        <v>1174</v>
      </c>
      <c r="D5743" t="s">
        <v>869</v>
      </c>
      <c r="E5743" t="s">
        <v>870</v>
      </c>
      <c r="F5743" t="str">
        <f t="shared" si="538"/>
        <v>2966</v>
      </c>
      <c r="G5743" t="s">
        <v>312</v>
      </c>
      <c r="H5743" t="s">
        <v>313</v>
      </c>
      <c r="I5743" s="91"/>
      <c r="J5743" s="91"/>
      <c r="K5743" s="91">
        <v>4680</v>
      </c>
      <c r="L5743" s="91">
        <v>5270.5</v>
      </c>
      <c r="M5743" s="91">
        <v>3365.5</v>
      </c>
      <c r="N5743" s="91">
        <v>698.5</v>
      </c>
      <c r="O5743" s="91">
        <v>571.5</v>
      </c>
      <c r="P5743" s="91"/>
      <c r="Q5743" s="91"/>
      <c r="R5743" s="91"/>
      <c r="S5743" s="91"/>
      <c r="T5743" s="91"/>
      <c r="U5743" s="91">
        <f t="shared" si="539"/>
        <v>14586</v>
      </c>
      <c r="V5743" s="82" t="str">
        <f t="shared" si="537"/>
        <v>857102966921</v>
      </c>
      <c r="W5743" s="83">
        <f>VLOOKUP(V5743,Factors!$E$6:$H$5950,4,FALSE)</f>
        <v>0.1124</v>
      </c>
      <c r="X5743" t="str">
        <f>VLOOKUP(V5743,Factors!$E$6:$F$5950,2,FALSE)</f>
        <v>3-Factor</v>
      </c>
      <c r="Y5743" s="92">
        <f t="shared" si="540"/>
        <v>1639.4664</v>
      </c>
      <c r="Z5743" s="92">
        <f t="shared" si="541"/>
        <v>12946.533600000001</v>
      </c>
      <c r="AA5743" s="92">
        <f t="shared" si="542"/>
        <v>14586</v>
      </c>
    </row>
    <row r="5744" spans="1:27" x14ac:dyDescent="0.25">
      <c r="A5744" t="s">
        <v>866</v>
      </c>
      <c r="B5744" t="s">
        <v>1173</v>
      </c>
      <c r="C5744" t="s">
        <v>1174</v>
      </c>
      <c r="D5744" t="s">
        <v>869</v>
      </c>
      <c r="E5744" t="s">
        <v>870</v>
      </c>
      <c r="F5744" t="str">
        <f t="shared" si="538"/>
        <v>2966</v>
      </c>
      <c r="G5744" t="s">
        <v>44</v>
      </c>
      <c r="H5744" t="s">
        <v>45</v>
      </c>
      <c r="I5744" s="91"/>
      <c r="J5744" s="91"/>
      <c r="K5744" s="91"/>
      <c r="L5744" s="91"/>
      <c r="M5744" s="91"/>
      <c r="N5744" s="91"/>
      <c r="O5744" s="91"/>
      <c r="P5744" s="91">
        <v>3120</v>
      </c>
      <c r="Q5744" s="91">
        <v>80600</v>
      </c>
      <c r="R5744" s="91">
        <v>-79400</v>
      </c>
      <c r="S5744" s="91">
        <v>135</v>
      </c>
      <c r="T5744" s="91"/>
      <c r="U5744" s="91">
        <f t="shared" si="539"/>
        <v>4455</v>
      </c>
      <c r="V5744" s="82" t="str">
        <f t="shared" si="537"/>
        <v>857102966921</v>
      </c>
      <c r="W5744" s="83">
        <f>VLOOKUP(V5744,Factors!$E$6:$H$5950,4,FALSE)</f>
        <v>0.1124</v>
      </c>
      <c r="X5744" t="str">
        <f>VLOOKUP(V5744,Factors!$E$6:$F$5950,2,FALSE)</f>
        <v>3-Factor</v>
      </c>
      <c r="Y5744" s="92">
        <f t="shared" si="540"/>
        <v>500.74200000000002</v>
      </c>
      <c r="Z5744" s="92">
        <f t="shared" si="541"/>
        <v>3954.2579999999998</v>
      </c>
      <c r="AA5744" s="92">
        <f t="shared" si="542"/>
        <v>4455</v>
      </c>
    </row>
    <row r="5745" spans="1:27" x14ac:dyDescent="0.25">
      <c r="A5745" t="s">
        <v>866</v>
      </c>
      <c r="B5745" t="s">
        <v>1173</v>
      </c>
      <c r="C5745" t="s">
        <v>1174</v>
      </c>
      <c r="D5745" t="s">
        <v>869</v>
      </c>
      <c r="E5745" t="s">
        <v>870</v>
      </c>
      <c r="F5745" t="str">
        <f t="shared" si="538"/>
        <v>2966</v>
      </c>
      <c r="G5745" t="s">
        <v>207</v>
      </c>
      <c r="H5745" t="s">
        <v>208</v>
      </c>
      <c r="I5745" s="91">
        <v>254.45</v>
      </c>
      <c r="J5745" s="91"/>
      <c r="K5745" s="91"/>
      <c r="L5745" s="91"/>
      <c r="M5745" s="91">
        <v>0</v>
      </c>
      <c r="N5745" s="91"/>
      <c r="O5745" s="91"/>
      <c r="P5745" s="91">
        <v>8.9499999999999993</v>
      </c>
      <c r="Q5745" s="91"/>
      <c r="R5745" s="91"/>
      <c r="S5745" s="91"/>
      <c r="T5745" s="91">
        <v>6</v>
      </c>
      <c r="U5745" s="91">
        <f t="shared" si="539"/>
        <v>269.39999999999998</v>
      </c>
      <c r="V5745" s="82" t="str">
        <f t="shared" si="537"/>
        <v>857102966921</v>
      </c>
      <c r="W5745" s="83">
        <f>VLOOKUP(V5745,Factors!$E$6:$H$5950,4,FALSE)</f>
        <v>0.1124</v>
      </c>
      <c r="X5745" t="str">
        <f>VLOOKUP(V5745,Factors!$E$6:$F$5950,2,FALSE)</f>
        <v>3-Factor</v>
      </c>
      <c r="Y5745" s="92">
        <f t="shared" si="540"/>
        <v>30.280559999999998</v>
      </c>
      <c r="Z5745" s="92">
        <f t="shared" si="541"/>
        <v>239.11943999999997</v>
      </c>
      <c r="AA5745" s="92">
        <f t="shared" si="542"/>
        <v>269.39999999999998</v>
      </c>
    </row>
    <row r="5746" spans="1:27" x14ac:dyDescent="0.25">
      <c r="A5746" t="s">
        <v>866</v>
      </c>
      <c r="B5746" t="s">
        <v>1173</v>
      </c>
      <c r="C5746" t="s">
        <v>1174</v>
      </c>
      <c r="D5746" t="s">
        <v>869</v>
      </c>
      <c r="E5746" t="s">
        <v>870</v>
      </c>
      <c r="F5746" t="str">
        <f t="shared" si="538"/>
        <v>2966</v>
      </c>
      <c r="G5746" t="s">
        <v>71</v>
      </c>
      <c r="H5746" t="s">
        <v>72</v>
      </c>
      <c r="I5746" s="91">
        <v>281.16000000000003</v>
      </c>
      <c r="J5746" s="91"/>
      <c r="K5746" s="91"/>
      <c r="L5746" s="91"/>
      <c r="M5746" s="91"/>
      <c r="N5746" s="91"/>
      <c r="O5746" s="91"/>
      <c r="P5746" s="91"/>
      <c r="Q5746" s="91"/>
      <c r="R5746" s="91">
        <v>18.079999999999998</v>
      </c>
      <c r="S5746" s="91"/>
      <c r="T5746" s="91">
        <v>-18.079999999999998</v>
      </c>
      <c r="U5746" s="91">
        <f t="shared" si="539"/>
        <v>281.16000000000003</v>
      </c>
      <c r="V5746" s="82" t="str">
        <f t="shared" si="537"/>
        <v>857102966921</v>
      </c>
      <c r="W5746" s="83">
        <f>VLOOKUP(V5746,Factors!$E$6:$H$5950,4,FALSE)</f>
        <v>0.1124</v>
      </c>
      <c r="X5746" t="str">
        <f>VLOOKUP(V5746,Factors!$E$6:$F$5950,2,FALSE)</f>
        <v>3-Factor</v>
      </c>
      <c r="Y5746" s="92">
        <f t="shared" si="540"/>
        <v>31.602384000000004</v>
      </c>
      <c r="Z5746" s="92">
        <f t="shared" si="541"/>
        <v>249.55761600000002</v>
      </c>
      <c r="AA5746" s="92">
        <f t="shared" si="542"/>
        <v>281.16000000000003</v>
      </c>
    </row>
    <row r="5747" spans="1:27" x14ac:dyDescent="0.25">
      <c r="A5747" t="s">
        <v>866</v>
      </c>
      <c r="B5747" t="s">
        <v>1173</v>
      </c>
      <c r="C5747" t="s">
        <v>1174</v>
      </c>
      <c r="D5747" t="s">
        <v>869</v>
      </c>
      <c r="E5747" t="s">
        <v>870</v>
      </c>
      <c r="F5747" t="str">
        <f t="shared" si="538"/>
        <v>2966</v>
      </c>
      <c r="G5747" t="s">
        <v>215</v>
      </c>
      <c r="H5747" t="s">
        <v>216</v>
      </c>
      <c r="I5747" s="91"/>
      <c r="J5747" s="91"/>
      <c r="K5747" s="91"/>
      <c r="L5747" s="91"/>
      <c r="M5747" s="91"/>
      <c r="N5747" s="91"/>
      <c r="O5747" s="91"/>
      <c r="P5747" s="91"/>
      <c r="Q5747" s="91">
        <v>15.6</v>
      </c>
      <c r="R5747" s="91"/>
      <c r="S5747" s="91"/>
      <c r="T5747" s="91"/>
      <c r="U5747" s="91">
        <f t="shared" si="539"/>
        <v>15.6</v>
      </c>
      <c r="V5747" s="82" t="str">
        <f t="shared" si="537"/>
        <v>857102966921</v>
      </c>
      <c r="W5747" s="83">
        <f>VLOOKUP(V5747,Factors!$E$6:$H$5950,4,FALSE)</f>
        <v>0.1124</v>
      </c>
      <c r="X5747" t="str">
        <f>VLOOKUP(V5747,Factors!$E$6:$F$5950,2,FALSE)</f>
        <v>3-Factor</v>
      </c>
      <c r="Y5747" s="92">
        <f t="shared" si="540"/>
        <v>1.7534399999999999</v>
      </c>
      <c r="Z5747" s="92">
        <f t="shared" si="541"/>
        <v>13.84656</v>
      </c>
      <c r="AA5747" s="92">
        <f t="shared" si="542"/>
        <v>15.6</v>
      </c>
    </row>
    <row r="5748" spans="1:27" x14ac:dyDescent="0.25">
      <c r="A5748" t="s">
        <v>866</v>
      </c>
      <c r="B5748" t="s">
        <v>1173</v>
      </c>
      <c r="C5748" t="s">
        <v>1174</v>
      </c>
      <c r="D5748" t="s">
        <v>869</v>
      </c>
      <c r="E5748" t="s">
        <v>870</v>
      </c>
      <c r="F5748" t="str">
        <f t="shared" si="538"/>
        <v>2966</v>
      </c>
      <c r="G5748" t="s">
        <v>130</v>
      </c>
      <c r="H5748" t="s">
        <v>131</v>
      </c>
      <c r="I5748" s="91"/>
      <c r="J5748" s="91"/>
      <c r="K5748" s="91"/>
      <c r="L5748" s="91">
        <v>10.98</v>
      </c>
      <c r="M5748" s="91"/>
      <c r="N5748" s="91">
        <v>25.44</v>
      </c>
      <c r="O5748" s="91"/>
      <c r="P5748" s="91">
        <v>13.51</v>
      </c>
      <c r="Q5748" s="91"/>
      <c r="R5748" s="91">
        <v>15</v>
      </c>
      <c r="S5748" s="91"/>
      <c r="T5748" s="91"/>
      <c r="U5748" s="91">
        <f t="shared" si="539"/>
        <v>64.930000000000007</v>
      </c>
      <c r="V5748" s="82" t="str">
        <f t="shared" si="537"/>
        <v>857102966921</v>
      </c>
      <c r="W5748" s="83">
        <f>VLOOKUP(V5748,Factors!$E$6:$H$5950,4,FALSE)</f>
        <v>0.1124</v>
      </c>
      <c r="X5748" t="str">
        <f>VLOOKUP(V5748,Factors!$E$6:$F$5950,2,FALSE)</f>
        <v>3-Factor</v>
      </c>
      <c r="Y5748" s="92">
        <f t="shared" si="540"/>
        <v>7.2981320000000007</v>
      </c>
      <c r="Z5748" s="92">
        <f t="shared" si="541"/>
        <v>57.631868000000004</v>
      </c>
      <c r="AA5748" s="92">
        <f t="shared" si="542"/>
        <v>64.930000000000007</v>
      </c>
    </row>
    <row r="5749" spans="1:27" x14ac:dyDescent="0.25">
      <c r="A5749" t="s">
        <v>866</v>
      </c>
      <c r="B5749" t="s">
        <v>1173</v>
      </c>
      <c r="C5749" t="s">
        <v>1174</v>
      </c>
      <c r="D5749" t="s">
        <v>869</v>
      </c>
      <c r="E5749" t="s">
        <v>870</v>
      </c>
      <c r="F5749" t="str">
        <f t="shared" si="538"/>
        <v>2966</v>
      </c>
      <c r="G5749" t="s">
        <v>136</v>
      </c>
      <c r="H5749" t="s">
        <v>137</v>
      </c>
      <c r="I5749" s="91">
        <v>61.5</v>
      </c>
      <c r="J5749" s="91">
        <v>33</v>
      </c>
      <c r="K5749" s="91"/>
      <c r="L5749" s="91"/>
      <c r="M5749" s="91"/>
      <c r="N5749" s="91"/>
      <c r="O5749" s="91"/>
      <c r="P5749" s="91"/>
      <c r="Q5749" s="91"/>
      <c r="R5749" s="91">
        <v>42</v>
      </c>
      <c r="S5749" s="91"/>
      <c r="T5749" s="91">
        <v>24</v>
      </c>
      <c r="U5749" s="91">
        <f t="shared" si="539"/>
        <v>160.5</v>
      </c>
      <c r="V5749" s="82" t="str">
        <f t="shared" si="537"/>
        <v>857102966921</v>
      </c>
      <c r="W5749" s="83">
        <f>VLOOKUP(V5749,Factors!$E$6:$H$5950,4,FALSE)</f>
        <v>0.1124</v>
      </c>
      <c r="X5749" t="str">
        <f>VLOOKUP(V5749,Factors!$E$6:$F$5950,2,FALSE)</f>
        <v>3-Factor</v>
      </c>
      <c r="Y5749" s="92">
        <f t="shared" si="540"/>
        <v>18.040199999999999</v>
      </c>
      <c r="Z5749" s="92">
        <f t="shared" si="541"/>
        <v>142.4598</v>
      </c>
      <c r="AA5749" s="92">
        <f t="shared" si="542"/>
        <v>160.5</v>
      </c>
    </row>
    <row r="5750" spans="1:27" x14ac:dyDescent="0.25">
      <c r="A5750" t="s">
        <v>866</v>
      </c>
      <c r="B5750" t="s">
        <v>1173</v>
      </c>
      <c r="C5750" t="s">
        <v>1174</v>
      </c>
      <c r="D5750" t="s">
        <v>869</v>
      </c>
      <c r="E5750" t="s">
        <v>870</v>
      </c>
      <c r="F5750" t="str">
        <f t="shared" si="538"/>
        <v>2966</v>
      </c>
      <c r="G5750" t="s">
        <v>199</v>
      </c>
      <c r="H5750" t="s">
        <v>200</v>
      </c>
      <c r="I5750" s="91"/>
      <c r="J5750" s="91"/>
      <c r="K5750" s="91"/>
      <c r="L5750" s="91"/>
      <c r="M5750" s="91"/>
      <c r="N5750" s="91"/>
      <c r="O5750" s="91"/>
      <c r="P5750" s="91"/>
      <c r="Q5750" s="91"/>
      <c r="R5750" s="91">
        <v>26</v>
      </c>
      <c r="S5750" s="91"/>
      <c r="T5750" s="91">
        <v>-26</v>
      </c>
      <c r="U5750" s="91">
        <f t="shared" si="539"/>
        <v>0</v>
      </c>
      <c r="V5750" s="82" t="str">
        <f t="shared" si="537"/>
        <v>857102966921</v>
      </c>
      <c r="W5750" s="83">
        <f>VLOOKUP(V5750,Factors!$E$6:$H$5950,4,FALSE)</f>
        <v>0.1124</v>
      </c>
      <c r="X5750" t="str">
        <f>VLOOKUP(V5750,Factors!$E$6:$F$5950,2,FALSE)</f>
        <v>3-Factor</v>
      </c>
      <c r="Y5750" s="92">
        <f t="shared" si="540"/>
        <v>0</v>
      </c>
      <c r="Z5750" s="92">
        <f t="shared" si="541"/>
        <v>0</v>
      </c>
      <c r="AA5750" s="92">
        <f t="shared" si="542"/>
        <v>0</v>
      </c>
    </row>
    <row r="5751" spans="1:27" x14ac:dyDescent="0.25">
      <c r="A5751" t="s">
        <v>866</v>
      </c>
      <c r="B5751" t="s">
        <v>1173</v>
      </c>
      <c r="C5751" t="s">
        <v>1174</v>
      </c>
      <c r="D5751" t="s">
        <v>869</v>
      </c>
      <c r="E5751" t="s">
        <v>870</v>
      </c>
      <c r="F5751" t="str">
        <f t="shared" si="538"/>
        <v>2966</v>
      </c>
      <c r="G5751" t="s">
        <v>998</v>
      </c>
      <c r="H5751" t="s">
        <v>999</v>
      </c>
      <c r="I5751" s="91">
        <v>4869.5</v>
      </c>
      <c r="J5751" s="91">
        <v>1389.5</v>
      </c>
      <c r="K5751" s="91">
        <v>5848.5</v>
      </c>
      <c r="L5751" s="91">
        <v>-19773</v>
      </c>
      <c r="M5751" s="91"/>
      <c r="N5751" s="91"/>
      <c r="O5751" s="91"/>
      <c r="P5751" s="91"/>
      <c r="Q5751" s="91"/>
      <c r="R5751" s="91"/>
      <c r="S5751" s="91"/>
      <c r="T5751" s="91"/>
      <c r="U5751" s="91">
        <f t="shared" si="539"/>
        <v>-7665.5</v>
      </c>
      <c r="V5751" s="82" t="str">
        <f t="shared" si="537"/>
        <v>857102966921</v>
      </c>
      <c r="W5751" s="83">
        <f>VLOOKUP(V5751,Factors!$E$6:$H$5950,4,FALSE)</f>
        <v>0.1124</v>
      </c>
      <c r="X5751" t="str">
        <f>VLOOKUP(V5751,Factors!$E$6:$F$5950,2,FALSE)</f>
        <v>3-Factor</v>
      </c>
      <c r="Y5751" s="92">
        <f t="shared" si="540"/>
        <v>-861.60220000000004</v>
      </c>
      <c r="Z5751" s="92">
        <f t="shared" si="541"/>
        <v>-6803.8977999999997</v>
      </c>
      <c r="AA5751" s="92">
        <f t="shared" si="542"/>
        <v>-7665.5</v>
      </c>
    </row>
    <row r="5752" spans="1:27" x14ac:dyDescent="0.25">
      <c r="A5752" t="s">
        <v>866</v>
      </c>
      <c r="B5752" t="s">
        <v>1173</v>
      </c>
      <c r="C5752" t="s">
        <v>1174</v>
      </c>
      <c r="D5752" t="s">
        <v>869</v>
      </c>
      <c r="E5752" t="s">
        <v>870</v>
      </c>
      <c r="F5752" t="str">
        <f t="shared" si="538"/>
        <v>2966</v>
      </c>
      <c r="G5752" t="s">
        <v>102</v>
      </c>
      <c r="H5752" t="s">
        <v>103</v>
      </c>
      <c r="I5752" s="91">
        <v>41083.53</v>
      </c>
      <c r="J5752" s="91"/>
      <c r="K5752" s="91">
        <v>30720</v>
      </c>
      <c r="L5752" s="91">
        <v>42620.12</v>
      </c>
      <c r="M5752" s="91">
        <v>14632</v>
      </c>
      <c r="N5752" s="91">
        <v>10479</v>
      </c>
      <c r="O5752" s="91">
        <v>4050</v>
      </c>
      <c r="P5752" s="91">
        <v>15485.13</v>
      </c>
      <c r="Q5752" s="91">
        <v>63006</v>
      </c>
      <c r="R5752" s="91">
        <v>91143.8</v>
      </c>
      <c r="S5752" s="91">
        <v>-91406.5</v>
      </c>
      <c r="T5752" s="91">
        <v>-9937.2999999999993</v>
      </c>
      <c r="U5752" s="91">
        <f t="shared" si="539"/>
        <v>211875.78000000003</v>
      </c>
      <c r="V5752" s="82" t="str">
        <f t="shared" si="537"/>
        <v>857102966921</v>
      </c>
      <c r="W5752" s="83">
        <f>VLOOKUP(V5752,Factors!$E$6:$H$5950,4,FALSE)</f>
        <v>0.1124</v>
      </c>
      <c r="X5752" t="str">
        <f>VLOOKUP(V5752,Factors!$E$6:$F$5950,2,FALSE)</f>
        <v>3-Factor</v>
      </c>
      <c r="Y5752" s="92">
        <f t="shared" si="540"/>
        <v>23814.837672000001</v>
      </c>
      <c r="Z5752" s="92">
        <f t="shared" si="541"/>
        <v>188060.94232800003</v>
      </c>
      <c r="AA5752" s="92">
        <f t="shared" si="542"/>
        <v>211875.78000000003</v>
      </c>
    </row>
    <row r="5753" spans="1:27" x14ac:dyDescent="0.25">
      <c r="A5753" t="s">
        <v>866</v>
      </c>
      <c r="B5753" t="s">
        <v>1173</v>
      </c>
      <c r="C5753" t="s">
        <v>1174</v>
      </c>
      <c r="D5753" t="s">
        <v>869</v>
      </c>
      <c r="E5753" t="s">
        <v>870</v>
      </c>
      <c r="F5753" t="str">
        <f t="shared" si="538"/>
        <v>2966</v>
      </c>
      <c r="G5753" t="s">
        <v>30</v>
      </c>
      <c r="H5753" t="s">
        <v>31</v>
      </c>
      <c r="I5753" s="91"/>
      <c r="J5753" s="91"/>
      <c r="K5753" s="91">
        <v>195340.5</v>
      </c>
      <c r="L5753" s="91"/>
      <c r="M5753" s="91"/>
      <c r="N5753" s="91"/>
      <c r="O5753" s="91"/>
      <c r="P5753" s="91"/>
      <c r="Q5753" s="91"/>
      <c r="R5753" s="91"/>
      <c r="S5753" s="91"/>
      <c r="T5753" s="91">
        <v>-195340.5</v>
      </c>
      <c r="U5753" s="91">
        <f t="shared" si="539"/>
        <v>0</v>
      </c>
      <c r="V5753" s="82" t="str">
        <f t="shared" si="537"/>
        <v>857102966921</v>
      </c>
      <c r="W5753" s="83">
        <f>VLOOKUP(V5753,Factors!$E$6:$H$5950,4,FALSE)</f>
        <v>0.1124</v>
      </c>
      <c r="X5753" t="str">
        <f>VLOOKUP(V5753,Factors!$E$6:$F$5950,2,FALSE)</f>
        <v>3-Factor</v>
      </c>
      <c r="Y5753" s="92">
        <f t="shared" si="540"/>
        <v>0</v>
      </c>
      <c r="Z5753" s="92">
        <f t="shared" si="541"/>
        <v>0</v>
      </c>
      <c r="AA5753" s="92">
        <f t="shared" si="542"/>
        <v>0</v>
      </c>
    </row>
    <row r="5754" spans="1:27" x14ac:dyDescent="0.25">
      <c r="A5754" t="s">
        <v>866</v>
      </c>
      <c r="B5754" t="s">
        <v>1173</v>
      </c>
      <c r="C5754" t="s">
        <v>1174</v>
      </c>
      <c r="D5754" t="s">
        <v>869</v>
      </c>
      <c r="E5754" t="s">
        <v>870</v>
      </c>
      <c r="F5754" t="str">
        <f t="shared" si="538"/>
        <v>2966</v>
      </c>
      <c r="G5754" t="s">
        <v>178</v>
      </c>
      <c r="H5754" t="s">
        <v>179</v>
      </c>
      <c r="I5754" s="91"/>
      <c r="J5754" s="91"/>
      <c r="K5754" s="91"/>
      <c r="L5754" s="91"/>
      <c r="M5754" s="91"/>
      <c r="N5754" s="91"/>
      <c r="O5754" s="91"/>
      <c r="P5754" s="91"/>
      <c r="Q5754" s="91"/>
      <c r="R5754" s="91"/>
      <c r="S5754" s="91"/>
      <c r="T5754" s="91">
        <v>-37234.44</v>
      </c>
      <c r="U5754" s="91">
        <f t="shared" si="539"/>
        <v>-37234.44</v>
      </c>
      <c r="V5754" s="82" t="str">
        <f t="shared" si="537"/>
        <v>857102966921</v>
      </c>
      <c r="W5754" s="83">
        <f>VLOOKUP(V5754,Factors!$E$6:$H$5950,4,FALSE)</f>
        <v>0.1124</v>
      </c>
      <c r="X5754" t="str">
        <f>VLOOKUP(V5754,Factors!$E$6:$F$5950,2,FALSE)</f>
        <v>3-Factor</v>
      </c>
      <c r="Y5754" s="92">
        <f t="shared" si="540"/>
        <v>-4185.1510560000006</v>
      </c>
      <c r="Z5754" s="92">
        <f t="shared" si="541"/>
        <v>-33049.288944</v>
      </c>
      <c r="AA5754" s="92">
        <f t="shared" si="542"/>
        <v>-37234.44</v>
      </c>
    </row>
    <row r="5755" spans="1:27" x14ac:dyDescent="0.25">
      <c r="A5755" t="s">
        <v>866</v>
      </c>
      <c r="B5755" t="s">
        <v>1173</v>
      </c>
      <c r="C5755" t="s">
        <v>1174</v>
      </c>
      <c r="D5755" t="s">
        <v>869</v>
      </c>
      <c r="E5755" t="s">
        <v>870</v>
      </c>
      <c r="F5755" t="str">
        <f t="shared" si="538"/>
        <v>2966</v>
      </c>
      <c r="G5755" t="s">
        <v>144</v>
      </c>
      <c r="H5755" t="s">
        <v>145</v>
      </c>
      <c r="I5755" s="91">
        <v>439.29</v>
      </c>
      <c r="J5755" s="91">
        <v>255.82</v>
      </c>
      <c r="K5755" s="91">
        <v>103.4</v>
      </c>
      <c r="L5755" s="91">
        <v>323.60000000000002</v>
      </c>
      <c r="M5755" s="91"/>
      <c r="N5755" s="91">
        <v>335</v>
      </c>
      <c r="O5755" s="91"/>
      <c r="P5755" s="91">
        <v>260.75</v>
      </c>
      <c r="Q5755" s="91"/>
      <c r="R5755" s="91">
        <v>268.72000000000003</v>
      </c>
      <c r="S5755" s="91"/>
      <c r="T5755" s="91">
        <v>-139.11000000000001</v>
      </c>
      <c r="U5755" s="91">
        <f t="shared" si="539"/>
        <v>1847.4700000000003</v>
      </c>
      <c r="V5755" s="82" t="str">
        <f t="shared" si="537"/>
        <v>857102966921</v>
      </c>
      <c r="W5755" s="83">
        <f>VLOOKUP(V5755,Factors!$E$6:$H$5950,4,FALSE)</f>
        <v>0.1124</v>
      </c>
      <c r="X5755" t="str">
        <f>VLOOKUP(V5755,Factors!$E$6:$F$5950,2,FALSE)</f>
        <v>3-Factor</v>
      </c>
      <c r="Y5755" s="92">
        <f t="shared" si="540"/>
        <v>207.65562800000004</v>
      </c>
      <c r="Z5755" s="92">
        <f t="shared" si="541"/>
        <v>1639.8143720000003</v>
      </c>
      <c r="AA5755" s="92">
        <f t="shared" si="542"/>
        <v>1847.4700000000003</v>
      </c>
    </row>
    <row r="5756" spans="1:27" x14ac:dyDescent="0.25">
      <c r="A5756" t="s">
        <v>866</v>
      </c>
      <c r="B5756" t="s">
        <v>1173</v>
      </c>
      <c r="C5756" t="s">
        <v>1174</v>
      </c>
      <c r="D5756" t="s">
        <v>869</v>
      </c>
      <c r="E5756" t="s">
        <v>870</v>
      </c>
      <c r="F5756" t="str">
        <f t="shared" si="538"/>
        <v>2966</v>
      </c>
      <c r="G5756" t="s">
        <v>217</v>
      </c>
      <c r="H5756" t="s">
        <v>218</v>
      </c>
      <c r="I5756" s="91"/>
      <c r="J5756" s="91">
        <v>235.64</v>
      </c>
      <c r="K5756" s="91"/>
      <c r="L5756" s="91"/>
      <c r="M5756" s="91"/>
      <c r="N5756" s="91"/>
      <c r="O5756" s="91"/>
      <c r="P5756" s="91"/>
      <c r="Q5756" s="91"/>
      <c r="R5756" s="91"/>
      <c r="S5756" s="91"/>
      <c r="T5756" s="91">
        <v>104.88</v>
      </c>
      <c r="U5756" s="91">
        <f t="shared" si="539"/>
        <v>340.52</v>
      </c>
      <c r="V5756" s="82" t="str">
        <f t="shared" si="537"/>
        <v>857102966921</v>
      </c>
      <c r="W5756" s="83">
        <f>VLOOKUP(V5756,Factors!$E$6:$H$5950,4,FALSE)</f>
        <v>0.1124</v>
      </c>
      <c r="X5756" t="str">
        <f>VLOOKUP(V5756,Factors!$E$6:$F$5950,2,FALSE)</f>
        <v>3-Factor</v>
      </c>
      <c r="Y5756" s="92">
        <f t="shared" si="540"/>
        <v>38.274448</v>
      </c>
      <c r="Z5756" s="92">
        <f t="shared" si="541"/>
        <v>302.24555199999998</v>
      </c>
      <c r="AA5756" s="92">
        <f t="shared" si="542"/>
        <v>340.52</v>
      </c>
    </row>
    <row r="5757" spans="1:27" x14ac:dyDescent="0.25">
      <c r="A5757" t="s">
        <v>866</v>
      </c>
      <c r="B5757" t="s">
        <v>1173</v>
      </c>
      <c r="C5757" t="s">
        <v>1174</v>
      </c>
      <c r="D5757" t="s">
        <v>869</v>
      </c>
      <c r="E5757" t="s">
        <v>870</v>
      </c>
      <c r="F5757" t="str">
        <f t="shared" si="538"/>
        <v>2966</v>
      </c>
      <c r="G5757" t="s">
        <v>146</v>
      </c>
      <c r="H5757" t="s">
        <v>147</v>
      </c>
      <c r="I5757" s="91"/>
      <c r="J5757" s="91"/>
      <c r="K5757" s="91"/>
      <c r="L5757" s="91"/>
      <c r="M5757" s="91"/>
      <c r="N5757" s="91">
        <v>39.58</v>
      </c>
      <c r="O5757" s="91"/>
      <c r="P5757" s="91"/>
      <c r="Q5757" s="91"/>
      <c r="R5757" s="91"/>
      <c r="S5757" s="91"/>
      <c r="T5757" s="91"/>
      <c r="U5757" s="91">
        <f t="shared" si="539"/>
        <v>39.58</v>
      </c>
      <c r="V5757" s="82" t="str">
        <f t="shared" si="537"/>
        <v>857102966921</v>
      </c>
      <c r="W5757" s="83">
        <f>VLOOKUP(V5757,Factors!$E$6:$H$5950,4,FALSE)</f>
        <v>0.1124</v>
      </c>
      <c r="X5757" t="str">
        <f>VLOOKUP(V5757,Factors!$E$6:$F$5950,2,FALSE)</f>
        <v>3-Factor</v>
      </c>
      <c r="Y5757" s="92">
        <f t="shared" si="540"/>
        <v>4.4487920000000001</v>
      </c>
      <c r="Z5757" s="92">
        <f t="shared" si="541"/>
        <v>35.131208000000001</v>
      </c>
      <c r="AA5757" s="92">
        <f t="shared" si="542"/>
        <v>39.58</v>
      </c>
    </row>
    <row r="5758" spans="1:27" x14ac:dyDescent="0.25">
      <c r="A5758" t="s">
        <v>866</v>
      </c>
      <c r="B5758" t="s">
        <v>1173</v>
      </c>
      <c r="C5758" t="s">
        <v>1174</v>
      </c>
      <c r="D5758" t="s">
        <v>869</v>
      </c>
      <c r="E5758" t="s">
        <v>870</v>
      </c>
      <c r="F5758" t="str">
        <f t="shared" si="538"/>
        <v>2966</v>
      </c>
      <c r="G5758" t="s">
        <v>148</v>
      </c>
      <c r="H5758" t="s">
        <v>149</v>
      </c>
      <c r="I5758" s="91">
        <v>1416.16</v>
      </c>
      <c r="J5758" s="91">
        <v>1057.68</v>
      </c>
      <c r="K5758" s="91"/>
      <c r="L5758" s="91">
        <v>471.24</v>
      </c>
      <c r="M5758" s="91">
        <v>2285.09</v>
      </c>
      <c r="N5758" s="91">
        <v>2365.23</v>
      </c>
      <c r="O5758" s="91">
        <v>1228.96</v>
      </c>
      <c r="P5758" s="91">
        <v>450.36</v>
      </c>
      <c r="Q5758" s="91">
        <v>963.02</v>
      </c>
      <c r="R5758" s="91">
        <v>260.3</v>
      </c>
      <c r="S5758" s="91"/>
      <c r="T5758" s="91">
        <v>30.79</v>
      </c>
      <c r="U5758" s="91">
        <f t="shared" si="539"/>
        <v>10528.830000000002</v>
      </c>
      <c r="V5758" s="82" t="str">
        <f t="shared" si="537"/>
        <v>857102966921</v>
      </c>
      <c r="W5758" s="83">
        <f>VLOOKUP(V5758,Factors!$E$6:$H$5950,4,FALSE)</f>
        <v>0.1124</v>
      </c>
      <c r="X5758" t="str">
        <f>VLOOKUP(V5758,Factors!$E$6:$F$5950,2,FALSE)</f>
        <v>3-Factor</v>
      </c>
      <c r="Y5758" s="92">
        <f t="shared" si="540"/>
        <v>1183.4404920000002</v>
      </c>
      <c r="Z5758" s="92">
        <f t="shared" si="541"/>
        <v>9345.389508000002</v>
      </c>
      <c r="AA5758" s="92">
        <f t="shared" si="542"/>
        <v>10528.830000000002</v>
      </c>
    </row>
    <row r="5759" spans="1:27" x14ac:dyDescent="0.25">
      <c r="A5759" t="s">
        <v>866</v>
      </c>
      <c r="B5759" t="s">
        <v>1173</v>
      </c>
      <c r="C5759" t="s">
        <v>1174</v>
      </c>
      <c r="D5759" t="s">
        <v>869</v>
      </c>
      <c r="E5759" t="s">
        <v>870</v>
      </c>
      <c r="F5759" t="str">
        <f t="shared" si="538"/>
        <v>2966</v>
      </c>
      <c r="G5759" t="s">
        <v>359</v>
      </c>
      <c r="H5759" t="s">
        <v>360</v>
      </c>
      <c r="I5759" s="91">
        <v>30.2</v>
      </c>
      <c r="J5759" s="91"/>
      <c r="K5759" s="91"/>
      <c r="L5759" s="91"/>
      <c r="M5759" s="91"/>
      <c r="N5759" s="91"/>
      <c r="O5759" s="91"/>
      <c r="P5759" s="91"/>
      <c r="Q5759" s="91"/>
      <c r="R5759" s="91"/>
      <c r="S5759" s="91"/>
      <c r="T5759" s="91"/>
      <c r="U5759" s="91">
        <f t="shared" si="539"/>
        <v>30.2</v>
      </c>
      <c r="V5759" s="82" t="str">
        <f t="shared" si="537"/>
        <v>857102966921</v>
      </c>
      <c r="W5759" s="83">
        <f>VLOOKUP(V5759,Factors!$E$6:$H$5950,4,FALSE)</f>
        <v>0.1124</v>
      </c>
      <c r="X5759" t="str">
        <f>VLOOKUP(V5759,Factors!$E$6:$F$5950,2,FALSE)</f>
        <v>3-Factor</v>
      </c>
      <c r="Y5759" s="92">
        <f t="shared" si="540"/>
        <v>3.3944799999999997</v>
      </c>
      <c r="Z5759" s="92">
        <f t="shared" si="541"/>
        <v>26.805520000000001</v>
      </c>
      <c r="AA5759" s="92">
        <f t="shared" si="542"/>
        <v>30.200000000000003</v>
      </c>
    </row>
    <row r="5760" spans="1:27" x14ac:dyDescent="0.25">
      <c r="A5760" t="s">
        <v>866</v>
      </c>
      <c r="B5760" t="s">
        <v>1173</v>
      </c>
      <c r="C5760" t="s">
        <v>1174</v>
      </c>
      <c r="D5760" t="s">
        <v>869</v>
      </c>
      <c r="E5760" t="s">
        <v>870</v>
      </c>
      <c r="F5760" t="str">
        <f t="shared" si="538"/>
        <v>2966</v>
      </c>
      <c r="G5760" t="s">
        <v>180</v>
      </c>
      <c r="H5760" t="s">
        <v>181</v>
      </c>
      <c r="I5760" s="91">
        <v>19045.669999999998</v>
      </c>
      <c r="J5760" s="91">
        <v>22716.38</v>
      </c>
      <c r="K5760" s="91">
        <v>29287.26</v>
      </c>
      <c r="L5760" s="91">
        <v>29305.99</v>
      </c>
      <c r="M5760" s="91">
        <v>25397.55</v>
      </c>
      <c r="N5760" s="91">
        <v>61339.47</v>
      </c>
      <c r="O5760" s="91">
        <v>21237.68</v>
      </c>
      <c r="P5760" s="91">
        <v>32083.75</v>
      </c>
      <c r="Q5760" s="91">
        <v>153459.38</v>
      </c>
      <c r="R5760" s="91">
        <v>31723.74</v>
      </c>
      <c r="S5760" s="91">
        <v>6034.28</v>
      </c>
      <c r="T5760" s="91">
        <v>5720.72</v>
      </c>
      <c r="U5760" s="91">
        <f t="shared" si="539"/>
        <v>437351.87</v>
      </c>
      <c r="V5760" s="82" t="str">
        <f t="shared" si="537"/>
        <v>857102966921</v>
      </c>
      <c r="W5760" s="83">
        <f>VLOOKUP(V5760,Factors!$E$6:$H$5950,4,FALSE)</f>
        <v>0.1124</v>
      </c>
      <c r="X5760" t="str">
        <f>VLOOKUP(V5760,Factors!$E$6:$F$5950,2,FALSE)</f>
        <v>3-Factor</v>
      </c>
      <c r="Y5760" s="92">
        <f t="shared" si="540"/>
        <v>49158.350187999997</v>
      </c>
      <c r="Z5760" s="92">
        <f t="shared" si="541"/>
        <v>388193.51981199998</v>
      </c>
      <c r="AA5760" s="92">
        <f t="shared" si="542"/>
        <v>437351.87</v>
      </c>
    </row>
    <row r="5761" spans="1:27" x14ac:dyDescent="0.25">
      <c r="A5761" t="s">
        <v>866</v>
      </c>
      <c r="B5761" t="s">
        <v>1173</v>
      </c>
      <c r="C5761" t="s">
        <v>1174</v>
      </c>
      <c r="D5761" t="s">
        <v>869</v>
      </c>
      <c r="E5761" t="s">
        <v>870</v>
      </c>
      <c r="F5761" t="str">
        <f t="shared" si="538"/>
        <v>2966</v>
      </c>
      <c r="G5761" t="s">
        <v>56</v>
      </c>
      <c r="H5761" t="s">
        <v>57</v>
      </c>
      <c r="I5761" s="91"/>
      <c r="J5761" s="91"/>
      <c r="K5761" s="91"/>
      <c r="L5761" s="91"/>
      <c r="M5761" s="91"/>
      <c r="N5761" s="91"/>
      <c r="O5761" s="91"/>
      <c r="P5761" s="91">
        <v>483.6</v>
      </c>
      <c r="Q5761" s="91"/>
      <c r="R5761" s="91"/>
      <c r="S5761" s="91"/>
      <c r="T5761" s="91"/>
      <c r="U5761" s="91">
        <f t="shared" si="539"/>
        <v>483.6</v>
      </c>
      <c r="V5761" s="82" t="str">
        <f t="shared" si="537"/>
        <v>857102966921</v>
      </c>
      <c r="W5761" s="83">
        <f>VLOOKUP(V5761,Factors!$E$6:$H$5950,4,FALSE)</f>
        <v>0.1124</v>
      </c>
      <c r="X5761" t="str">
        <f>VLOOKUP(V5761,Factors!$E$6:$F$5950,2,FALSE)</f>
        <v>3-Factor</v>
      </c>
      <c r="Y5761" s="92">
        <f t="shared" si="540"/>
        <v>54.356640000000006</v>
      </c>
      <c r="Z5761" s="92">
        <f t="shared" si="541"/>
        <v>429.24336</v>
      </c>
      <c r="AA5761" s="92">
        <f t="shared" si="542"/>
        <v>483.6</v>
      </c>
    </row>
    <row r="5762" spans="1:27" x14ac:dyDescent="0.25">
      <c r="A5762" t="s">
        <v>1175</v>
      </c>
      <c r="B5762" t="s">
        <v>1154</v>
      </c>
      <c r="C5762" t="s">
        <v>1155</v>
      </c>
      <c r="D5762" t="s">
        <v>1176</v>
      </c>
      <c r="E5762" t="s">
        <v>1177</v>
      </c>
      <c r="F5762" t="str">
        <f t="shared" si="538"/>
        <v>2426</v>
      </c>
      <c r="G5762" t="s">
        <v>948</v>
      </c>
      <c r="H5762" t="s">
        <v>949</v>
      </c>
      <c r="I5762" s="91">
        <v>-17463.73</v>
      </c>
      <c r="J5762" s="91">
        <v>-17525.34</v>
      </c>
      <c r="K5762" s="91">
        <v>-21665.58</v>
      </c>
      <c r="L5762" s="91">
        <v>-17369.38</v>
      </c>
      <c r="M5762" s="91">
        <v>-15771.04</v>
      </c>
      <c r="N5762" s="91">
        <v>-15351.3</v>
      </c>
      <c r="O5762" s="91">
        <v>-14869.16</v>
      </c>
      <c r="P5762" s="91">
        <v>-19593.43</v>
      </c>
      <c r="Q5762" s="91">
        <v>-15441.09</v>
      </c>
      <c r="R5762" s="91">
        <v>-16203.47</v>
      </c>
      <c r="S5762" s="91">
        <v>-16741.64</v>
      </c>
      <c r="T5762" s="91">
        <v>-11210.48</v>
      </c>
      <c r="U5762" s="91">
        <f t="shared" si="539"/>
        <v>-199205.64000000004</v>
      </c>
      <c r="V5762" s="82" t="str">
        <f t="shared" si="537"/>
        <v>840892426922</v>
      </c>
      <c r="W5762" s="83">
        <f>VLOOKUP(V5762,Factors!$E$6:$H$5950,4,FALSE)</f>
        <v>0.1124</v>
      </c>
      <c r="X5762" t="str">
        <f>VLOOKUP(V5762,Factors!$E$6:$F$5950,2,FALSE)</f>
        <v>3-Factor</v>
      </c>
      <c r="Y5762" s="92">
        <f t="shared" si="540"/>
        <v>-22390.713936000004</v>
      </c>
      <c r="Z5762" s="92">
        <f t="shared" si="541"/>
        <v>-176814.92606400003</v>
      </c>
      <c r="AA5762" s="92">
        <f t="shared" si="542"/>
        <v>-199205.64000000004</v>
      </c>
    </row>
    <row r="5763" spans="1:27" x14ac:dyDescent="0.25">
      <c r="A5763" t="s">
        <v>1175</v>
      </c>
      <c r="B5763" t="s">
        <v>1178</v>
      </c>
      <c r="C5763" t="s">
        <v>1179</v>
      </c>
      <c r="D5763" t="s">
        <v>1180</v>
      </c>
      <c r="E5763" t="s">
        <v>1181</v>
      </c>
      <c r="F5763" t="str">
        <f t="shared" si="538"/>
        <v>2010</v>
      </c>
      <c r="G5763" t="s">
        <v>110</v>
      </c>
      <c r="H5763" t="s">
        <v>111</v>
      </c>
      <c r="I5763" s="91">
        <v>-279693</v>
      </c>
      <c r="J5763" s="91">
        <v>-306948</v>
      </c>
      <c r="K5763" s="91">
        <v>-297230</v>
      </c>
      <c r="L5763" s="91">
        <v>-307591</v>
      </c>
      <c r="M5763" s="91">
        <v>-269434</v>
      </c>
      <c r="N5763" s="91">
        <v>-82819</v>
      </c>
      <c r="O5763" s="91">
        <v>-468312</v>
      </c>
      <c r="P5763" s="91">
        <v>-279577</v>
      </c>
      <c r="Q5763" s="91">
        <v>-272507</v>
      </c>
      <c r="R5763" s="91">
        <v>-297108</v>
      </c>
      <c r="S5763" s="91">
        <v>-276196</v>
      </c>
      <c r="T5763" s="91">
        <v>-240511</v>
      </c>
      <c r="U5763" s="91">
        <f t="shared" si="539"/>
        <v>-3377926</v>
      </c>
      <c r="V5763" s="82" t="str">
        <f t="shared" si="537"/>
        <v>840992010922</v>
      </c>
      <c r="W5763" s="83">
        <f>VLOOKUP(V5763,Factors!$E$6:$H$5950,4,FALSE)</f>
        <v>0.13120000000000001</v>
      </c>
      <c r="X5763" t="str">
        <f>VLOOKUP(V5763,Factors!$E$6:$F$5950,2,FALSE)</f>
        <v>Admin Tran</v>
      </c>
      <c r="Y5763" s="92">
        <f t="shared" si="540"/>
        <v>-443183.89120000001</v>
      </c>
      <c r="Z5763" s="92">
        <f t="shared" si="541"/>
        <v>-2934742.1088</v>
      </c>
      <c r="AA5763" s="92">
        <f t="shared" si="542"/>
        <v>-3377926</v>
      </c>
    </row>
    <row r="5764" spans="1:27" x14ac:dyDescent="0.25">
      <c r="A5764" t="s">
        <v>1175</v>
      </c>
      <c r="B5764" t="s">
        <v>1178</v>
      </c>
      <c r="C5764" t="s">
        <v>1179</v>
      </c>
      <c r="D5764" t="s">
        <v>1180</v>
      </c>
      <c r="E5764" t="s">
        <v>1181</v>
      </c>
      <c r="F5764" t="str">
        <f t="shared" si="538"/>
        <v>2010</v>
      </c>
      <c r="G5764" t="s">
        <v>582</v>
      </c>
      <c r="H5764" t="s">
        <v>583</v>
      </c>
      <c r="I5764" s="91">
        <v>-24373</v>
      </c>
      <c r="J5764" s="91">
        <v>-22292</v>
      </c>
      <c r="K5764" s="91">
        <v>-25593</v>
      </c>
      <c r="L5764" s="91">
        <v>-23382</v>
      </c>
      <c r="M5764" s="91">
        <v>-28606</v>
      </c>
      <c r="N5764" s="91">
        <v>-45349</v>
      </c>
      <c r="O5764" s="91">
        <v>-7737</v>
      </c>
      <c r="P5764" s="91">
        <v>-19216</v>
      </c>
      <c r="Q5764" s="91">
        <v>-16518</v>
      </c>
      <c r="R5764" s="91">
        <v>-21942</v>
      </c>
      <c r="S5764" s="91">
        <v>-17566</v>
      </c>
      <c r="T5764" s="91">
        <v>-19099</v>
      </c>
      <c r="U5764" s="91">
        <f t="shared" si="539"/>
        <v>-271673</v>
      </c>
      <c r="V5764" s="82" t="str">
        <f t="shared" ref="V5764:V5827" si="543">CONCATENATE(B5764,RIGHT(D5764,4),A5764)</f>
        <v>840992010922</v>
      </c>
      <c r="W5764" s="83">
        <f>VLOOKUP(V5764,Factors!$E$6:$H$5950,4,FALSE)</f>
        <v>0.13120000000000001</v>
      </c>
      <c r="X5764" t="str">
        <f>VLOOKUP(V5764,Factors!$E$6:$F$5950,2,FALSE)</f>
        <v>Admin Tran</v>
      </c>
      <c r="Y5764" s="92">
        <f t="shared" si="540"/>
        <v>-35643.497600000002</v>
      </c>
      <c r="Z5764" s="92">
        <f t="shared" si="541"/>
        <v>-236029.5024</v>
      </c>
      <c r="AA5764" s="92">
        <f t="shared" si="542"/>
        <v>-271673</v>
      </c>
    </row>
    <row r="5765" spans="1:27" x14ac:dyDescent="0.25">
      <c r="A5765" t="s">
        <v>1175</v>
      </c>
      <c r="B5765" t="s">
        <v>1178</v>
      </c>
      <c r="C5765" t="s">
        <v>1179</v>
      </c>
      <c r="D5765" t="s">
        <v>1180</v>
      </c>
      <c r="E5765" t="s">
        <v>1181</v>
      </c>
      <c r="F5765" t="str">
        <f t="shared" ref="F5765:F5828" si="544">RIGHT(D5765,4)</f>
        <v>2010</v>
      </c>
      <c r="G5765" t="s">
        <v>211</v>
      </c>
      <c r="H5765" t="s">
        <v>212</v>
      </c>
      <c r="I5765" s="91">
        <v>-251</v>
      </c>
      <c r="J5765" s="91">
        <v>-217</v>
      </c>
      <c r="K5765" s="91">
        <v>-239</v>
      </c>
      <c r="L5765" s="91">
        <v>-365</v>
      </c>
      <c r="M5765" s="91">
        <v>-403</v>
      </c>
      <c r="N5765" s="91">
        <v>-304</v>
      </c>
      <c r="O5765" s="91">
        <v>-233</v>
      </c>
      <c r="P5765" s="91">
        <v>-171</v>
      </c>
      <c r="Q5765" s="91">
        <v>-183</v>
      </c>
      <c r="R5765" s="91">
        <v>-278</v>
      </c>
      <c r="S5765" s="91">
        <v>-263</v>
      </c>
      <c r="T5765" s="91">
        <v>-218</v>
      </c>
      <c r="U5765" s="91">
        <f t="shared" ref="U5765:U5828" si="545">SUM(I5765:T5765)</f>
        <v>-3125</v>
      </c>
      <c r="V5765" s="82" t="str">
        <f t="shared" si="543"/>
        <v>840992010922</v>
      </c>
      <c r="W5765" s="83">
        <f>VLOOKUP(V5765,Factors!$E$6:$H$5950,4,FALSE)</f>
        <v>0.13120000000000001</v>
      </c>
      <c r="X5765" t="str">
        <f>VLOOKUP(V5765,Factors!$E$6:$F$5950,2,FALSE)</f>
        <v>Admin Tran</v>
      </c>
      <c r="Y5765" s="92">
        <f t="shared" si="540"/>
        <v>-410.00000000000006</v>
      </c>
      <c r="Z5765" s="92">
        <f t="shared" si="541"/>
        <v>-2715</v>
      </c>
      <c r="AA5765" s="92">
        <f t="shared" si="542"/>
        <v>-3125</v>
      </c>
    </row>
    <row r="5766" spans="1:27" x14ac:dyDescent="0.25">
      <c r="A5766" t="s">
        <v>1175</v>
      </c>
      <c r="B5766" t="s">
        <v>1178</v>
      </c>
      <c r="C5766" t="s">
        <v>1179</v>
      </c>
      <c r="D5766" t="s">
        <v>1180</v>
      </c>
      <c r="E5766" t="s">
        <v>1181</v>
      </c>
      <c r="F5766" t="str">
        <f t="shared" si="544"/>
        <v>2010</v>
      </c>
      <c r="G5766" t="s">
        <v>112</v>
      </c>
      <c r="H5766" t="s">
        <v>113</v>
      </c>
      <c r="I5766" s="91">
        <v>-10465</v>
      </c>
      <c r="J5766" s="91">
        <v>-8177</v>
      </c>
      <c r="K5766" s="91">
        <v>-8509</v>
      </c>
      <c r="L5766" s="91">
        <v>-5826</v>
      </c>
      <c r="M5766" s="91">
        <v>-7103</v>
      </c>
      <c r="N5766" s="91">
        <v>-5962</v>
      </c>
      <c r="O5766" s="91">
        <v>-8428</v>
      </c>
      <c r="P5766" s="91">
        <v>-9619</v>
      </c>
      <c r="Q5766" s="91">
        <v>-9935</v>
      </c>
      <c r="R5766" s="91">
        <v>-9258</v>
      </c>
      <c r="S5766" s="91">
        <v>-9551</v>
      </c>
      <c r="T5766" s="91">
        <v>-8677</v>
      </c>
      <c r="U5766" s="91">
        <f t="shared" si="545"/>
        <v>-101510</v>
      </c>
      <c r="V5766" s="82" t="str">
        <f t="shared" si="543"/>
        <v>840992010922</v>
      </c>
      <c r="W5766" s="83">
        <f>VLOOKUP(V5766,Factors!$E$6:$H$5950,4,FALSE)</f>
        <v>0.13120000000000001</v>
      </c>
      <c r="X5766" t="str">
        <f>VLOOKUP(V5766,Factors!$E$6:$F$5950,2,FALSE)</f>
        <v>Admin Tran</v>
      </c>
      <c r="Y5766" s="92">
        <f t="shared" si="540"/>
        <v>-13318.112000000001</v>
      </c>
      <c r="Z5766" s="92">
        <f t="shared" si="541"/>
        <v>-88191.888000000006</v>
      </c>
      <c r="AA5766" s="92">
        <f t="shared" si="542"/>
        <v>-101510</v>
      </c>
    </row>
    <row r="5767" spans="1:27" x14ac:dyDescent="0.25">
      <c r="A5767" t="s">
        <v>1175</v>
      </c>
      <c r="B5767" t="s">
        <v>1178</v>
      </c>
      <c r="C5767" t="s">
        <v>1179</v>
      </c>
      <c r="D5767" t="s">
        <v>1180</v>
      </c>
      <c r="E5767" t="s">
        <v>1181</v>
      </c>
      <c r="F5767" t="str">
        <f t="shared" si="544"/>
        <v>2010</v>
      </c>
      <c r="G5767" t="s">
        <v>501</v>
      </c>
      <c r="H5767" t="s">
        <v>502</v>
      </c>
      <c r="I5767" s="91">
        <v>-663</v>
      </c>
      <c r="J5767" s="91">
        <v>-636</v>
      </c>
      <c r="K5767" s="91">
        <v>-699</v>
      </c>
      <c r="L5767" s="91">
        <v>-728</v>
      </c>
      <c r="M5767" s="91">
        <v>-714</v>
      </c>
      <c r="N5767" s="91">
        <v>-640</v>
      </c>
      <c r="O5767" s="91">
        <v>-696</v>
      </c>
      <c r="P5767" s="91">
        <v>-1086</v>
      </c>
      <c r="Q5767" s="91">
        <v>-1746</v>
      </c>
      <c r="R5767" s="91">
        <v>-1506</v>
      </c>
      <c r="S5767" s="91">
        <v>-973</v>
      </c>
      <c r="T5767" s="91">
        <v>-575</v>
      </c>
      <c r="U5767" s="91">
        <f t="shared" si="545"/>
        <v>-10662</v>
      </c>
      <c r="V5767" s="82" t="str">
        <f t="shared" si="543"/>
        <v>840992010922</v>
      </c>
      <c r="W5767" s="83">
        <f>VLOOKUP(V5767,Factors!$E$6:$H$5950,4,FALSE)</f>
        <v>0.13120000000000001</v>
      </c>
      <c r="X5767" t="str">
        <f>VLOOKUP(V5767,Factors!$E$6:$F$5950,2,FALSE)</f>
        <v>Admin Tran</v>
      </c>
      <c r="Y5767" s="92">
        <f t="shared" si="540"/>
        <v>-1398.8544000000002</v>
      </c>
      <c r="Z5767" s="92">
        <f t="shared" si="541"/>
        <v>-9263.1455999999998</v>
      </c>
      <c r="AA5767" s="92">
        <f t="shared" si="542"/>
        <v>-10662</v>
      </c>
    </row>
    <row r="5768" spans="1:27" x14ac:dyDescent="0.25">
      <c r="A5768" t="s">
        <v>1175</v>
      </c>
      <c r="B5768" t="s">
        <v>1178</v>
      </c>
      <c r="C5768" t="s">
        <v>1179</v>
      </c>
      <c r="D5768" t="s">
        <v>1180</v>
      </c>
      <c r="E5768" t="s">
        <v>1181</v>
      </c>
      <c r="F5768" t="str">
        <f t="shared" si="544"/>
        <v>2010</v>
      </c>
      <c r="G5768" t="s">
        <v>88</v>
      </c>
      <c r="H5768" t="s">
        <v>89</v>
      </c>
      <c r="I5768" s="91">
        <v>-46092</v>
      </c>
      <c r="J5768" s="91">
        <v>-46796</v>
      </c>
      <c r="K5768" s="91">
        <v>-46727</v>
      </c>
      <c r="L5768" s="91">
        <v>-47040</v>
      </c>
      <c r="M5768" s="91">
        <v>-46509</v>
      </c>
      <c r="N5768" s="91">
        <v>-86016</v>
      </c>
      <c r="O5768" s="91">
        <v>-7587</v>
      </c>
      <c r="P5768" s="91">
        <v>-46464</v>
      </c>
      <c r="Q5768" s="91">
        <v>-44384</v>
      </c>
      <c r="R5768" s="91">
        <v>-45118</v>
      </c>
      <c r="S5768" s="91">
        <v>-46378</v>
      </c>
      <c r="T5768" s="91">
        <v>-46567</v>
      </c>
      <c r="U5768" s="91">
        <f t="shared" si="545"/>
        <v>-555678</v>
      </c>
      <c r="V5768" s="82" t="str">
        <f t="shared" si="543"/>
        <v>840992010922</v>
      </c>
      <c r="W5768" s="83">
        <f>VLOOKUP(V5768,Factors!$E$6:$H$5950,4,FALSE)</f>
        <v>0.13120000000000001</v>
      </c>
      <c r="X5768" t="str">
        <f>VLOOKUP(V5768,Factors!$E$6:$F$5950,2,FALSE)</f>
        <v>Admin Tran</v>
      </c>
      <c r="Y5768" s="92">
        <f t="shared" si="540"/>
        <v>-72904.953600000008</v>
      </c>
      <c r="Z5768" s="92">
        <f t="shared" si="541"/>
        <v>-482773.04639999999</v>
      </c>
      <c r="AA5768" s="92">
        <f t="shared" si="542"/>
        <v>-555678</v>
      </c>
    </row>
    <row r="5769" spans="1:27" x14ac:dyDescent="0.25">
      <c r="A5769" t="s">
        <v>1175</v>
      </c>
      <c r="B5769" t="s">
        <v>1178</v>
      </c>
      <c r="C5769" t="s">
        <v>1179</v>
      </c>
      <c r="D5769" t="s">
        <v>1180</v>
      </c>
      <c r="E5769" t="s">
        <v>1181</v>
      </c>
      <c r="F5769" t="str">
        <f t="shared" si="544"/>
        <v>2010</v>
      </c>
      <c r="G5769" t="s">
        <v>90</v>
      </c>
      <c r="H5769" t="s">
        <v>91</v>
      </c>
      <c r="I5769" s="91">
        <v>-186356</v>
      </c>
      <c r="J5769" s="91">
        <v>-188913</v>
      </c>
      <c r="K5769" s="91">
        <v>-188661</v>
      </c>
      <c r="L5769" s="91">
        <v>-189991</v>
      </c>
      <c r="M5769" s="91">
        <v>-187683</v>
      </c>
      <c r="N5769" s="91">
        <v>-342676</v>
      </c>
      <c r="O5769" s="91">
        <v>-34999</v>
      </c>
      <c r="P5769" s="91">
        <v>-187919</v>
      </c>
      <c r="Q5769" s="91">
        <v>-179604</v>
      </c>
      <c r="R5769" s="91">
        <v>-182443</v>
      </c>
      <c r="S5769" s="91">
        <v>-187523</v>
      </c>
      <c r="T5769" s="91">
        <v>-187844</v>
      </c>
      <c r="U5769" s="91">
        <f t="shared" si="545"/>
        <v>-2244612</v>
      </c>
      <c r="V5769" s="82" t="str">
        <f t="shared" si="543"/>
        <v>840992010922</v>
      </c>
      <c r="W5769" s="83">
        <f>VLOOKUP(V5769,Factors!$E$6:$H$5950,4,FALSE)</f>
        <v>0.13120000000000001</v>
      </c>
      <c r="X5769" t="str">
        <f>VLOOKUP(V5769,Factors!$E$6:$F$5950,2,FALSE)</f>
        <v>Admin Tran</v>
      </c>
      <c r="Y5769" s="92">
        <f t="shared" si="540"/>
        <v>-294493.0944</v>
      </c>
      <c r="Z5769" s="92">
        <f t="shared" si="541"/>
        <v>-1950118.9055999999</v>
      </c>
      <c r="AA5769" s="92">
        <f t="shared" si="542"/>
        <v>-2244612</v>
      </c>
    </row>
    <row r="5770" spans="1:27" x14ac:dyDescent="0.25">
      <c r="A5770" t="s">
        <v>1175</v>
      </c>
      <c r="B5770" t="s">
        <v>1178</v>
      </c>
      <c r="C5770" t="s">
        <v>1179</v>
      </c>
      <c r="D5770" t="s">
        <v>1180</v>
      </c>
      <c r="E5770" t="s">
        <v>1181</v>
      </c>
      <c r="F5770" t="str">
        <f t="shared" si="544"/>
        <v>2010</v>
      </c>
      <c r="G5770" t="s">
        <v>312</v>
      </c>
      <c r="H5770" t="s">
        <v>313</v>
      </c>
      <c r="I5770" s="91">
        <v>-3802</v>
      </c>
      <c r="J5770" s="91">
        <v>-3463</v>
      </c>
      <c r="K5770" s="91">
        <v>-3231</v>
      </c>
      <c r="L5770" s="91">
        <v>-4414</v>
      </c>
      <c r="M5770" s="91">
        <v>-1109</v>
      </c>
      <c r="N5770" s="91">
        <v>-1994</v>
      </c>
      <c r="O5770" s="91">
        <v>-6252</v>
      </c>
      <c r="P5770" s="91">
        <v>-6247</v>
      </c>
      <c r="Q5770" s="91">
        <v>-5186</v>
      </c>
      <c r="R5770" s="91">
        <v>-5498</v>
      </c>
      <c r="S5770" s="91">
        <v>-4521</v>
      </c>
      <c r="T5770" s="91">
        <v>-4044</v>
      </c>
      <c r="U5770" s="91">
        <f t="shared" si="545"/>
        <v>-49761</v>
      </c>
      <c r="V5770" s="82" t="str">
        <f t="shared" si="543"/>
        <v>840992010922</v>
      </c>
      <c r="W5770" s="83">
        <f>VLOOKUP(V5770,Factors!$E$6:$H$5950,4,FALSE)</f>
        <v>0.13120000000000001</v>
      </c>
      <c r="X5770" t="str">
        <f>VLOOKUP(V5770,Factors!$E$6:$F$5950,2,FALSE)</f>
        <v>Admin Tran</v>
      </c>
      <c r="Y5770" s="92">
        <f t="shared" si="540"/>
        <v>-6528.6432000000004</v>
      </c>
      <c r="Z5770" s="92">
        <f t="shared" si="541"/>
        <v>-43232.356800000001</v>
      </c>
      <c r="AA5770" s="92">
        <f t="shared" si="542"/>
        <v>-49761</v>
      </c>
    </row>
    <row r="5771" spans="1:27" x14ac:dyDescent="0.25">
      <c r="A5771" t="s">
        <v>1175</v>
      </c>
      <c r="B5771" t="s">
        <v>1178</v>
      </c>
      <c r="C5771" t="s">
        <v>1179</v>
      </c>
      <c r="D5771" t="s">
        <v>1180</v>
      </c>
      <c r="E5771" t="s">
        <v>1181</v>
      </c>
      <c r="F5771" t="str">
        <f t="shared" si="544"/>
        <v>2010</v>
      </c>
      <c r="G5771" t="s">
        <v>948</v>
      </c>
      <c r="H5771" t="s">
        <v>949</v>
      </c>
      <c r="I5771" s="91">
        <v>-593081</v>
      </c>
      <c r="J5771" s="91">
        <v>-345017</v>
      </c>
      <c r="K5771" s="91">
        <v>-904243</v>
      </c>
      <c r="L5771" s="91">
        <v>-488636</v>
      </c>
      <c r="M5771" s="91">
        <v>-466924</v>
      </c>
      <c r="N5771" s="91">
        <v>-561673</v>
      </c>
      <c r="O5771" s="91">
        <v>-577695</v>
      </c>
      <c r="P5771" s="91">
        <v>-560634</v>
      </c>
      <c r="Q5771" s="91">
        <v>-763748</v>
      </c>
      <c r="R5771" s="91">
        <v>-572945</v>
      </c>
      <c r="S5771" s="91">
        <v>-548466</v>
      </c>
      <c r="T5771" s="91">
        <v>-679999</v>
      </c>
      <c r="U5771" s="91">
        <f t="shared" si="545"/>
        <v>-7063061</v>
      </c>
      <c r="V5771" s="82" t="str">
        <f t="shared" si="543"/>
        <v>840992010922</v>
      </c>
      <c r="W5771" s="83">
        <f>VLOOKUP(V5771,Factors!$E$6:$H$5950,4,FALSE)</f>
        <v>0.13120000000000001</v>
      </c>
      <c r="X5771" t="str">
        <f>VLOOKUP(V5771,Factors!$E$6:$F$5950,2,FALSE)</f>
        <v>Admin Tran</v>
      </c>
      <c r="Y5771" s="92">
        <f t="shared" si="540"/>
        <v>-926673.60320000013</v>
      </c>
      <c r="Z5771" s="92">
        <f t="shared" si="541"/>
        <v>-6136387.3968000002</v>
      </c>
      <c r="AA5771" s="92">
        <f t="shared" si="542"/>
        <v>-7063061</v>
      </c>
    </row>
    <row r="5772" spans="1:27" x14ac:dyDescent="0.25">
      <c r="A5772" t="s">
        <v>1175</v>
      </c>
      <c r="B5772" t="s">
        <v>1178</v>
      </c>
      <c r="C5772" t="s">
        <v>1179</v>
      </c>
      <c r="D5772" t="s">
        <v>1182</v>
      </c>
      <c r="E5772" t="s">
        <v>1183</v>
      </c>
      <c r="F5772" t="str">
        <f t="shared" si="544"/>
        <v>2015</v>
      </c>
      <c r="G5772" t="s">
        <v>948</v>
      </c>
      <c r="H5772" t="s">
        <v>949</v>
      </c>
      <c r="I5772" s="91"/>
      <c r="J5772" s="91"/>
      <c r="K5772" s="91"/>
      <c r="L5772" s="91"/>
      <c r="M5772" s="91"/>
      <c r="N5772" s="91"/>
      <c r="O5772" s="91"/>
      <c r="P5772" s="91"/>
      <c r="Q5772" s="91"/>
      <c r="R5772" s="91"/>
      <c r="S5772" s="91"/>
      <c r="T5772" s="91">
        <v>-181153</v>
      </c>
      <c r="U5772" s="91">
        <f t="shared" si="545"/>
        <v>-181153</v>
      </c>
      <c r="V5772" s="82" t="str">
        <f t="shared" si="543"/>
        <v>840992015922</v>
      </c>
      <c r="W5772" s="83">
        <f>VLOOKUP(V5772,Factors!$E$6:$H$5950,4,FALSE)</f>
        <v>0.13120000000000001</v>
      </c>
      <c r="X5772" t="str">
        <f>VLOOKUP(V5772,Factors!$E$6:$F$5950,2,FALSE)</f>
        <v>Admin Tran</v>
      </c>
      <c r="Y5772" s="92">
        <f t="shared" si="540"/>
        <v>-23767.2736</v>
      </c>
      <c r="Z5772" s="92">
        <f t="shared" si="541"/>
        <v>-157385.72639999999</v>
      </c>
      <c r="AA5772" s="92">
        <f t="shared" si="542"/>
        <v>-181153</v>
      </c>
    </row>
    <row r="5773" spans="1:27" x14ac:dyDescent="0.25">
      <c r="A5773" t="s">
        <v>1175</v>
      </c>
      <c r="B5773" t="s">
        <v>1178</v>
      </c>
      <c r="C5773" t="s">
        <v>1179</v>
      </c>
      <c r="D5773" t="s">
        <v>1184</v>
      </c>
      <c r="E5773" t="s">
        <v>1185</v>
      </c>
      <c r="F5773" t="str">
        <f t="shared" si="544"/>
        <v>9935</v>
      </c>
      <c r="G5773" t="s">
        <v>668</v>
      </c>
      <c r="H5773" t="s">
        <v>669</v>
      </c>
      <c r="I5773" s="91"/>
      <c r="J5773" s="91"/>
      <c r="K5773" s="91"/>
      <c r="L5773" s="91"/>
      <c r="M5773" s="91">
        <v>-125563.06</v>
      </c>
      <c r="N5773" s="91">
        <v>-25112.94</v>
      </c>
      <c r="O5773" s="91">
        <v>-25112</v>
      </c>
      <c r="P5773" s="91">
        <v>-25113</v>
      </c>
      <c r="Q5773" s="91">
        <v>-25113</v>
      </c>
      <c r="R5773" s="91">
        <v>-25112</v>
      </c>
      <c r="S5773" s="91">
        <v>-25113</v>
      </c>
      <c r="T5773" s="91">
        <v>-65845</v>
      </c>
      <c r="U5773" s="91">
        <f t="shared" si="545"/>
        <v>-342084</v>
      </c>
      <c r="V5773" s="82" t="str">
        <f t="shared" si="543"/>
        <v>840999935922</v>
      </c>
      <c r="W5773" s="83">
        <f>VLOOKUP(V5773,Factors!$E$6:$H$5950,4,FALSE)</f>
        <v>0.1124</v>
      </c>
      <c r="X5773" t="str">
        <f>VLOOKUP(V5773,Factors!$E$6:$F$5950,2,FALSE)</f>
        <v>3-FACTOR</v>
      </c>
      <c r="Y5773" s="92">
        <f t="shared" si="540"/>
        <v>-38450.241600000001</v>
      </c>
      <c r="Z5773" s="92">
        <f t="shared" si="541"/>
        <v>-303633.75839999999</v>
      </c>
      <c r="AA5773" s="92">
        <f t="shared" si="542"/>
        <v>-342084</v>
      </c>
    </row>
    <row r="5774" spans="1:27" x14ac:dyDescent="0.25">
      <c r="A5774" t="s">
        <v>1175</v>
      </c>
      <c r="B5774" t="s">
        <v>1186</v>
      </c>
      <c r="C5774" t="s">
        <v>1187</v>
      </c>
      <c r="D5774" t="s">
        <v>1188</v>
      </c>
      <c r="E5774" t="s">
        <v>1189</v>
      </c>
      <c r="F5774" t="str">
        <f t="shared" si="544"/>
        <v>3180</v>
      </c>
      <c r="G5774" t="s">
        <v>299</v>
      </c>
      <c r="H5774" t="s">
        <v>300</v>
      </c>
      <c r="I5774" s="91">
        <v>-514196.92</v>
      </c>
      <c r="J5774" s="91">
        <v>-477978.73</v>
      </c>
      <c r="K5774" s="91">
        <v>-513677.97</v>
      </c>
      <c r="L5774" s="91">
        <v>-505000.67</v>
      </c>
      <c r="M5774" s="91">
        <v>-528612.54</v>
      </c>
      <c r="N5774" s="91">
        <v>-502494.73</v>
      </c>
      <c r="O5774" s="91">
        <v>-516020.36</v>
      </c>
      <c r="P5774" s="91">
        <v>-534416.19999999995</v>
      </c>
      <c r="Q5774" s="91">
        <v>-495617.71</v>
      </c>
      <c r="R5774" s="91">
        <v>-538199.12</v>
      </c>
      <c r="S5774" s="91">
        <v>-526207.89</v>
      </c>
      <c r="T5774" s="91">
        <v>-509394.99</v>
      </c>
      <c r="U5774" s="91">
        <f t="shared" si="545"/>
        <v>-6161817.8300000001</v>
      </c>
      <c r="V5774" s="82" t="str">
        <f t="shared" si="543"/>
        <v>853103180922</v>
      </c>
      <c r="W5774" s="83">
        <f>VLOOKUP(V5774,Factors!$E$6:$H$5950,4,FALSE)</f>
        <v>0.10765</v>
      </c>
      <c r="X5774" t="str">
        <f>VLOOKUP(V5774,Factors!$E$6:$F$5950,2,FALSE)</f>
        <v>Employee Cost</v>
      </c>
      <c r="Y5774" s="92">
        <f t="shared" si="540"/>
        <v>-663319.68939950003</v>
      </c>
      <c r="Z5774" s="92">
        <f t="shared" si="541"/>
        <v>-5498498.1406004997</v>
      </c>
      <c r="AA5774" s="92">
        <f t="shared" si="542"/>
        <v>-6161817.8300000001</v>
      </c>
    </row>
    <row r="5775" spans="1:27" x14ac:dyDescent="0.25">
      <c r="A5775" t="s">
        <v>1190</v>
      </c>
      <c r="B5775" t="s">
        <v>1191</v>
      </c>
      <c r="C5775" t="s">
        <v>1135</v>
      </c>
      <c r="D5775" t="s">
        <v>1192</v>
      </c>
      <c r="E5775" t="s">
        <v>1193</v>
      </c>
      <c r="F5775" t="str">
        <f t="shared" si="544"/>
        <v>2380</v>
      </c>
      <c r="G5775" t="s">
        <v>1134</v>
      </c>
      <c r="H5775" t="s">
        <v>1135</v>
      </c>
      <c r="I5775" s="91">
        <v>269849.34000000003</v>
      </c>
      <c r="J5775" s="91">
        <v>269049.34000000003</v>
      </c>
      <c r="K5775" s="91">
        <v>126413.02</v>
      </c>
      <c r="L5775" s="91">
        <v>305984.65999999997</v>
      </c>
      <c r="M5775" s="91">
        <v>269149.34000000003</v>
      </c>
      <c r="N5775" s="91">
        <v>284329.34000000003</v>
      </c>
      <c r="O5775" s="91">
        <v>269149.34000000003</v>
      </c>
      <c r="P5775" s="91">
        <v>270035.34000000003</v>
      </c>
      <c r="Q5775" s="91">
        <v>269049.34000000003</v>
      </c>
      <c r="R5775" s="91">
        <v>269049.45</v>
      </c>
      <c r="S5775" s="91">
        <v>221779.81</v>
      </c>
      <c r="T5775" s="91">
        <v>285529.21000000002</v>
      </c>
      <c r="U5775" s="91">
        <f t="shared" si="545"/>
        <v>3109367.5300000007</v>
      </c>
      <c r="V5775" s="82" t="str">
        <f t="shared" si="543"/>
        <v>510252380924</v>
      </c>
      <c r="W5775" s="83">
        <f>VLOOKUP(V5775,Factors!$E$6:$H$5950,4,FALSE)</f>
        <v>0.1124</v>
      </c>
      <c r="X5775" t="str">
        <f>VLOOKUP(V5775,Factors!$E$6:$F$5950,2,FALSE)</f>
        <v>3-factor</v>
      </c>
      <c r="Y5775" s="92">
        <f t="shared" si="540"/>
        <v>349492.91037200007</v>
      </c>
      <c r="Z5775" s="92">
        <f t="shared" si="541"/>
        <v>2759874.6196280005</v>
      </c>
      <c r="AA5775" s="92">
        <f t="shared" si="542"/>
        <v>3109367.5300000007</v>
      </c>
    </row>
    <row r="5776" spans="1:27" x14ac:dyDescent="0.25">
      <c r="A5776" t="s">
        <v>1190</v>
      </c>
      <c r="B5776" t="s">
        <v>1171</v>
      </c>
      <c r="C5776" t="s">
        <v>1172</v>
      </c>
      <c r="D5776" t="s">
        <v>1192</v>
      </c>
      <c r="E5776" t="s">
        <v>1193</v>
      </c>
      <c r="F5776" t="str">
        <f t="shared" si="544"/>
        <v>2380</v>
      </c>
      <c r="G5776" t="s">
        <v>1134</v>
      </c>
      <c r="H5776" t="s">
        <v>1135</v>
      </c>
      <c r="I5776" s="91"/>
      <c r="J5776" s="91"/>
      <c r="K5776" s="91"/>
      <c r="L5776" s="91">
        <v>-42756</v>
      </c>
      <c r="M5776" s="91"/>
      <c r="N5776" s="91"/>
      <c r="O5776" s="91"/>
      <c r="P5776" s="91"/>
      <c r="Q5776" s="91"/>
      <c r="R5776" s="91"/>
      <c r="S5776" s="91"/>
      <c r="T5776" s="91"/>
      <c r="U5776" s="91">
        <f t="shared" si="545"/>
        <v>-42756</v>
      </c>
      <c r="V5776" s="82" t="str">
        <f t="shared" si="543"/>
        <v>857002380924</v>
      </c>
      <c r="W5776" s="83">
        <f>VLOOKUP(V5776,Factors!$E$6:$H$5950,4,FALSE)</f>
        <v>0.1124</v>
      </c>
      <c r="X5776" t="str">
        <f>VLOOKUP(V5776,Factors!$E$6:$F$5950,2,FALSE)</f>
        <v>3-Factor</v>
      </c>
      <c r="Y5776" s="92">
        <f t="shared" si="540"/>
        <v>-4805.7744000000002</v>
      </c>
      <c r="Z5776" s="92">
        <f t="shared" si="541"/>
        <v>-37950.225599999998</v>
      </c>
      <c r="AA5776" s="92">
        <f t="shared" si="542"/>
        <v>-42756</v>
      </c>
    </row>
    <row r="5777" spans="1:27" x14ac:dyDescent="0.25">
      <c r="A5777" t="s">
        <v>1194</v>
      </c>
      <c r="B5777" t="s">
        <v>338</v>
      </c>
      <c r="C5777" t="s">
        <v>339</v>
      </c>
      <c r="D5777" t="s">
        <v>1195</v>
      </c>
      <c r="E5777" t="s">
        <v>1196</v>
      </c>
      <c r="F5777" t="str">
        <f t="shared" si="544"/>
        <v>1505</v>
      </c>
      <c r="G5777" t="s">
        <v>140</v>
      </c>
      <c r="H5777" t="s">
        <v>141</v>
      </c>
      <c r="I5777" s="91"/>
      <c r="J5777" s="91"/>
      <c r="K5777" s="91"/>
      <c r="L5777" s="91">
        <v>120</v>
      </c>
      <c r="M5777" s="91"/>
      <c r="N5777" s="91"/>
      <c r="O5777" s="91"/>
      <c r="P5777" s="91"/>
      <c r="Q5777" s="91"/>
      <c r="R5777" s="91"/>
      <c r="S5777" s="91"/>
      <c r="T5777" s="91"/>
      <c r="U5777" s="91">
        <f t="shared" si="545"/>
        <v>120</v>
      </c>
      <c r="V5777" s="82" t="str">
        <f t="shared" si="543"/>
        <v>135101505925</v>
      </c>
      <c r="W5777" s="83">
        <f>VLOOKUP(V5777,Factors!$E$6:$H$5950,4,FALSE)</f>
        <v>0.1119</v>
      </c>
      <c r="X5777" t="str">
        <f>VLOOKUP(V5777,Factors!$E$6:$F$5950,2,FALSE)</f>
        <v>CUSTOMERS-ALL</v>
      </c>
      <c r="Y5777" s="92">
        <f t="shared" si="540"/>
        <v>13.428000000000001</v>
      </c>
      <c r="Z5777" s="92">
        <f t="shared" si="541"/>
        <v>106.572</v>
      </c>
      <c r="AA5777" s="92">
        <f t="shared" si="542"/>
        <v>120</v>
      </c>
    </row>
    <row r="5778" spans="1:27" x14ac:dyDescent="0.25">
      <c r="A5778" t="s">
        <v>1194</v>
      </c>
      <c r="B5778" t="s">
        <v>507</v>
      </c>
      <c r="C5778" t="s">
        <v>508</v>
      </c>
      <c r="D5778" t="s">
        <v>1195</v>
      </c>
      <c r="E5778" t="s">
        <v>1196</v>
      </c>
      <c r="F5778" t="str">
        <f t="shared" si="544"/>
        <v>1505</v>
      </c>
      <c r="G5778" t="s">
        <v>412</v>
      </c>
      <c r="H5778" t="s">
        <v>413</v>
      </c>
      <c r="I5778" s="91"/>
      <c r="J5778" s="91"/>
      <c r="K5778" s="91"/>
      <c r="L5778" s="91"/>
      <c r="M5778" s="91"/>
      <c r="N5778" s="91"/>
      <c r="O5778" s="91"/>
      <c r="P5778" s="91"/>
      <c r="Q5778" s="91"/>
      <c r="R5778" s="91"/>
      <c r="S5778" s="91"/>
      <c r="T5778" s="91">
        <v>-68.400000000000006</v>
      </c>
      <c r="U5778" s="91">
        <f t="shared" si="545"/>
        <v>-68.400000000000006</v>
      </c>
      <c r="V5778" s="82" t="str">
        <f t="shared" si="543"/>
        <v>164001505925</v>
      </c>
      <c r="W5778" s="83">
        <f>VLOOKUP(V5778,Factors!$E$6:$H$5950,4,FALSE)</f>
        <v>0.1124</v>
      </c>
      <c r="X5778" t="str">
        <f>VLOOKUP(V5778,Factors!$E$6:$F$5950,2,FALSE)</f>
        <v>3-factor</v>
      </c>
      <c r="Y5778" s="92">
        <f t="shared" ref="Y5778:Y5841" si="546">U5778*W5778</f>
        <v>-7.6881600000000008</v>
      </c>
      <c r="Z5778" s="92">
        <f t="shared" ref="Z5778:Z5841" si="547">U5778-Y5778</f>
        <v>-60.711840000000002</v>
      </c>
      <c r="AA5778" s="92">
        <f t="shared" ref="AA5778:AA5841" si="548">Y5778+Z5778</f>
        <v>-68.400000000000006</v>
      </c>
    </row>
    <row r="5779" spans="1:27" x14ac:dyDescent="0.25">
      <c r="A5779" t="s">
        <v>1194</v>
      </c>
      <c r="B5779" t="s">
        <v>476</v>
      </c>
      <c r="C5779" t="s">
        <v>7378</v>
      </c>
      <c r="D5779" t="s">
        <v>1195</v>
      </c>
      <c r="E5779" t="s">
        <v>1196</v>
      </c>
      <c r="F5779" t="str">
        <f t="shared" si="544"/>
        <v>1505</v>
      </c>
      <c r="G5779" t="s">
        <v>120</v>
      </c>
      <c r="H5779" t="s">
        <v>121</v>
      </c>
      <c r="I5779" s="91"/>
      <c r="J5779" s="91"/>
      <c r="K5779" s="91"/>
      <c r="L5779" s="91"/>
      <c r="M5779" s="91">
        <v>542</v>
      </c>
      <c r="N5779" s="91"/>
      <c r="O5779" s="91"/>
      <c r="P5779" s="91"/>
      <c r="Q5779" s="91"/>
      <c r="R5779" s="91"/>
      <c r="S5779" s="91"/>
      <c r="T5779" s="91"/>
      <c r="U5779" s="91">
        <f t="shared" si="545"/>
        <v>542</v>
      </c>
      <c r="V5779" s="82" t="str">
        <f t="shared" si="543"/>
        <v>510201505925</v>
      </c>
      <c r="W5779" s="83">
        <f>VLOOKUP(V5779,Factors!$E$6:$H$5950,4,FALSE)</f>
        <v>0.1124</v>
      </c>
      <c r="X5779" t="str">
        <f>VLOOKUP(V5779,Factors!$E$6:$F$5950,2,FALSE)</f>
        <v>3-factor</v>
      </c>
      <c r="Y5779" s="92">
        <f t="shared" si="546"/>
        <v>60.9208</v>
      </c>
      <c r="Z5779" s="92">
        <f t="shared" si="547"/>
        <v>481.07920000000001</v>
      </c>
      <c r="AA5779" s="92">
        <f t="shared" si="548"/>
        <v>542</v>
      </c>
    </row>
    <row r="5780" spans="1:27" x14ac:dyDescent="0.25">
      <c r="A5780" t="s">
        <v>1194</v>
      </c>
      <c r="B5780" t="s">
        <v>476</v>
      </c>
      <c r="C5780" t="s">
        <v>7378</v>
      </c>
      <c r="D5780" t="s">
        <v>1195</v>
      </c>
      <c r="E5780" t="s">
        <v>1196</v>
      </c>
      <c r="F5780" t="str">
        <f t="shared" si="544"/>
        <v>1505</v>
      </c>
      <c r="G5780" t="s">
        <v>94</v>
      </c>
      <c r="H5780" t="s">
        <v>95</v>
      </c>
      <c r="I5780" s="91">
        <v>2262</v>
      </c>
      <c r="J5780" s="91">
        <v>2262</v>
      </c>
      <c r="K5780" s="91">
        <v>2262</v>
      </c>
      <c r="L5780" s="91">
        <v>2262</v>
      </c>
      <c r="M5780" s="91">
        <v>2262</v>
      </c>
      <c r="N5780" s="91">
        <v>2262</v>
      </c>
      <c r="O5780" s="91">
        <v>2262</v>
      </c>
      <c r="P5780" s="91">
        <v>2262</v>
      </c>
      <c r="Q5780" s="91">
        <v>2262</v>
      </c>
      <c r="R5780" s="91">
        <v>2262</v>
      </c>
      <c r="S5780" s="91">
        <v>2262</v>
      </c>
      <c r="T5780" s="91">
        <v>2262</v>
      </c>
      <c r="U5780" s="91">
        <f t="shared" si="545"/>
        <v>27144</v>
      </c>
      <c r="V5780" s="82" t="str">
        <f t="shared" si="543"/>
        <v>510201505925</v>
      </c>
      <c r="W5780" s="83">
        <f>VLOOKUP(V5780,Factors!$E$6:$H$5950,4,FALSE)</f>
        <v>0.1124</v>
      </c>
      <c r="X5780" t="str">
        <f>VLOOKUP(V5780,Factors!$E$6:$F$5950,2,FALSE)</f>
        <v>3-factor</v>
      </c>
      <c r="Y5780" s="92">
        <f t="shared" si="546"/>
        <v>3050.9856</v>
      </c>
      <c r="Z5780" s="92">
        <f t="shared" si="547"/>
        <v>24093.0144</v>
      </c>
      <c r="AA5780" s="92">
        <f t="shared" si="548"/>
        <v>27144</v>
      </c>
    </row>
    <row r="5781" spans="1:27" x14ac:dyDescent="0.25">
      <c r="A5781" t="s">
        <v>1194</v>
      </c>
      <c r="B5781" t="s">
        <v>476</v>
      </c>
      <c r="C5781" t="s">
        <v>7378</v>
      </c>
      <c r="D5781" t="s">
        <v>1195</v>
      </c>
      <c r="E5781" t="s">
        <v>1196</v>
      </c>
      <c r="F5781" t="str">
        <f t="shared" si="544"/>
        <v>1505</v>
      </c>
      <c r="G5781" t="s">
        <v>44</v>
      </c>
      <c r="H5781" t="s">
        <v>45</v>
      </c>
      <c r="I5781" s="91"/>
      <c r="J5781" s="91"/>
      <c r="K5781" s="91"/>
      <c r="L5781" s="91"/>
      <c r="M5781" s="91"/>
      <c r="N5781" s="91"/>
      <c r="O5781" s="91">
        <v>138.99</v>
      </c>
      <c r="P5781" s="91"/>
      <c r="Q5781" s="91"/>
      <c r="R5781" s="91"/>
      <c r="S5781" s="91">
        <v>83.05</v>
      </c>
      <c r="T5781" s="91"/>
      <c r="U5781" s="91">
        <f t="shared" si="545"/>
        <v>222.04000000000002</v>
      </c>
      <c r="V5781" s="82" t="str">
        <f t="shared" si="543"/>
        <v>510201505925</v>
      </c>
      <c r="W5781" s="83">
        <f>VLOOKUP(V5781,Factors!$E$6:$H$5950,4,FALSE)</f>
        <v>0.1124</v>
      </c>
      <c r="X5781" t="str">
        <f>VLOOKUP(V5781,Factors!$E$6:$F$5950,2,FALSE)</f>
        <v>3-factor</v>
      </c>
      <c r="Y5781" s="92">
        <f t="shared" si="546"/>
        <v>24.957296000000003</v>
      </c>
      <c r="Z5781" s="92">
        <f t="shared" si="547"/>
        <v>197.08270400000001</v>
      </c>
      <c r="AA5781" s="92">
        <f t="shared" si="548"/>
        <v>222.04000000000002</v>
      </c>
    </row>
    <row r="5782" spans="1:27" x14ac:dyDescent="0.25">
      <c r="A5782" t="s">
        <v>1194</v>
      </c>
      <c r="B5782" t="s">
        <v>476</v>
      </c>
      <c r="C5782" t="s">
        <v>7378</v>
      </c>
      <c r="D5782" t="s">
        <v>1195</v>
      </c>
      <c r="E5782" t="s">
        <v>1196</v>
      </c>
      <c r="F5782" t="str">
        <f t="shared" si="544"/>
        <v>1505</v>
      </c>
      <c r="G5782" t="s">
        <v>128</v>
      </c>
      <c r="H5782" t="s">
        <v>129</v>
      </c>
      <c r="I5782" s="91"/>
      <c r="J5782" s="91"/>
      <c r="K5782" s="91"/>
      <c r="L5782" s="91"/>
      <c r="M5782" s="91"/>
      <c r="N5782" s="91"/>
      <c r="O5782" s="91"/>
      <c r="P5782" s="91"/>
      <c r="Q5782" s="91"/>
      <c r="R5782" s="91"/>
      <c r="S5782" s="91"/>
      <c r="T5782" s="91">
        <v>4.99</v>
      </c>
      <c r="U5782" s="91">
        <f t="shared" si="545"/>
        <v>4.99</v>
      </c>
      <c r="V5782" s="82" t="str">
        <f t="shared" si="543"/>
        <v>510201505925</v>
      </c>
      <c r="W5782" s="83">
        <f>VLOOKUP(V5782,Factors!$E$6:$H$5950,4,FALSE)</f>
        <v>0.1124</v>
      </c>
      <c r="X5782" t="str">
        <f>VLOOKUP(V5782,Factors!$E$6:$F$5950,2,FALSE)</f>
        <v>3-factor</v>
      </c>
      <c r="Y5782" s="92">
        <f t="shared" si="546"/>
        <v>0.56087600000000004</v>
      </c>
      <c r="Z5782" s="92">
        <f t="shared" si="547"/>
        <v>4.4291239999999998</v>
      </c>
      <c r="AA5782" s="92">
        <f t="shared" si="548"/>
        <v>4.99</v>
      </c>
    </row>
    <row r="5783" spans="1:27" x14ac:dyDescent="0.25">
      <c r="A5783" t="s">
        <v>1194</v>
      </c>
      <c r="B5783" t="s">
        <v>476</v>
      </c>
      <c r="C5783" t="s">
        <v>7378</v>
      </c>
      <c r="D5783" t="s">
        <v>1195</v>
      </c>
      <c r="E5783" t="s">
        <v>1196</v>
      </c>
      <c r="F5783" t="str">
        <f t="shared" si="544"/>
        <v>1505</v>
      </c>
      <c r="G5783" t="s">
        <v>98</v>
      </c>
      <c r="H5783" t="s">
        <v>99</v>
      </c>
      <c r="I5783" s="91">
        <v>494.01</v>
      </c>
      <c r="J5783" s="91">
        <v>29.55</v>
      </c>
      <c r="K5783" s="91"/>
      <c r="L5783" s="91"/>
      <c r="M5783" s="91"/>
      <c r="N5783" s="91"/>
      <c r="O5783" s="91"/>
      <c r="P5783" s="91"/>
      <c r="Q5783" s="91"/>
      <c r="R5783" s="91"/>
      <c r="S5783" s="91"/>
      <c r="T5783" s="91"/>
      <c r="U5783" s="91">
        <f t="shared" si="545"/>
        <v>523.55999999999995</v>
      </c>
      <c r="V5783" s="82" t="str">
        <f t="shared" si="543"/>
        <v>510201505925</v>
      </c>
      <c r="W5783" s="83">
        <f>VLOOKUP(V5783,Factors!$E$6:$H$5950,4,FALSE)</f>
        <v>0.1124</v>
      </c>
      <c r="X5783" t="str">
        <f>VLOOKUP(V5783,Factors!$E$6:$F$5950,2,FALSE)</f>
        <v>3-factor</v>
      </c>
      <c r="Y5783" s="92">
        <f t="shared" si="546"/>
        <v>58.848143999999991</v>
      </c>
      <c r="Z5783" s="92">
        <f t="shared" si="547"/>
        <v>464.71185599999995</v>
      </c>
      <c r="AA5783" s="92">
        <f t="shared" si="548"/>
        <v>523.55999999999995</v>
      </c>
    </row>
    <row r="5784" spans="1:27" x14ac:dyDescent="0.25">
      <c r="A5784" t="s">
        <v>1194</v>
      </c>
      <c r="B5784" t="s">
        <v>476</v>
      </c>
      <c r="C5784" t="s">
        <v>7378</v>
      </c>
      <c r="D5784" t="s">
        <v>1195</v>
      </c>
      <c r="E5784" t="s">
        <v>1196</v>
      </c>
      <c r="F5784" t="str">
        <f t="shared" si="544"/>
        <v>1505</v>
      </c>
      <c r="G5784" t="s">
        <v>130</v>
      </c>
      <c r="H5784" t="s">
        <v>131</v>
      </c>
      <c r="I5784" s="91"/>
      <c r="J5784" s="91"/>
      <c r="K5784" s="91"/>
      <c r="L5784" s="91"/>
      <c r="M5784" s="91"/>
      <c r="N5784" s="91"/>
      <c r="O5784" s="91"/>
      <c r="P5784" s="91">
        <v>16.05</v>
      </c>
      <c r="Q5784" s="91">
        <v>39.75</v>
      </c>
      <c r="R5784" s="91"/>
      <c r="S5784" s="91"/>
      <c r="T5784" s="91"/>
      <c r="U5784" s="91">
        <f t="shared" si="545"/>
        <v>55.8</v>
      </c>
      <c r="V5784" s="82" t="str">
        <f t="shared" si="543"/>
        <v>510201505925</v>
      </c>
      <c r="W5784" s="83">
        <f>VLOOKUP(V5784,Factors!$E$6:$H$5950,4,FALSE)</f>
        <v>0.1124</v>
      </c>
      <c r="X5784" t="str">
        <f>VLOOKUP(V5784,Factors!$E$6:$F$5950,2,FALSE)</f>
        <v>3-factor</v>
      </c>
      <c r="Y5784" s="92">
        <f t="shared" si="546"/>
        <v>6.2719199999999997</v>
      </c>
      <c r="Z5784" s="92">
        <f t="shared" si="547"/>
        <v>49.528079999999996</v>
      </c>
      <c r="AA5784" s="92">
        <f t="shared" si="548"/>
        <v>55.8</v>
      </c>
    </row>
    <row r="5785" spans="1:27" x14ac:dyDescent="0.25">
      <c r="A5785" t="s">
        <v>1194</v>
      </c>
      <c r="B5785" t="s">
        <v>476</v>
      </c>
      <c r="C5785" t="s">
        <v>7378</v>
      </c>
      <c r="D5785" t="s">
        <v>1195</v>
      </c>
      <c r="E5785" t="s">
        <v>1196</v>
      </c>
      <c r="F5785" t="str">
        <f t="shared" si="544"/>
        <v>1505</v>
      </c>
      <c r="G5785" t="s">
        <v>136</v>
      </c>
      <c r="H5785" t="s">
        <v>137</v>
      </c>
      <c r="I5785" s="91"/>
      <c r="J5785" s="91"/>
      <c r="K5785" s="91"/>
      <c r="L5785" s="91">
        <v>0.3</v>
      </c>
      <c r="M5785" s="91"/>
      <c r="N5785" s="91"/>
      <c r="O5785" s="91"/>
      <c r="P5785" s="91"/>
      <c r="Q5785" s="91"/>
      <c r="R5785" s="91"/>
      <c r="S5785" s="91"/>
      <c r="T5785" s="91"/>
      <c r="U5785" s="91">
        <f t="shared" si="545"/>
        <v>0.3</v>
      </c>
      <c r="V5785" s="82" t="str">
        <f t="shared" si="543"/>
        <v>510201505925</v>
      </c>
      <c r="W5785" s="83">
        <f>VLOOKUP(V5785,Factors!$E$6:$H$5950,4,FALSE)</f>
        <v>0.1124</v>
      </c>
      <c r="X5785" t="str">
        <f>VLOOKUP(V5785,Factors!$E$6:$F$5950,2,FALSE)</f>
        <v>3-factor</v>
      </c>
      <c r="Y5785" s="92">
        <f t="shared" si="546"/>
        <v>3.372E-2</v>
      </c>
      <c r="Z5785" s="92">
        <f t="shared" si="547"/>
        <v>0.26627999999999996</v>
      </c>
      <c r="AA5785" s="92">
        <f t="shared" si="548"/>
        <v>0.29999999999999993</v>
      </c>
    </row>
    <row r="5786" spans="1:27" x14ac:dyDescent="0.25">
      <c r="A5786" t="s">
        <v>1194</v>
      </c>
      <c r="B5786" t="s">
        <v>476</v>
      </c>
      <c r="C5786" t="s">
        <v>7378</v>
      </c>
      <c r="D5786" t="s">
        <v>1195</v>
      </c>
      <c r="E5786" t="s">
        <v>1196</v>
      </c>
      <c r="F5786" t="str">
        <f t="shared" si="544"/>
        <v>1505</v>
      </c>
      <c r="G5786" t="s">
        <v>998</v>
      </c>
      <c r="H5786" t="s">
        <v>999</v>
      </c>
      <c r="I5786" s="91">
        <v>205</v>
      </c>
      <c r="J5786" s="91">
        <v>75</v>
      </c>
      <c r="K5786" s="91">
        <v>-75</v>
      </c>
      <c r="L5786" s="91">
        <v>55</v>
      </c>
      <c r="M5786" s="91">
        <v>110</v>
      </c>
      <c r="N5786" s="91">
        <v>110</v>
      </c>
      <c r="O5786" s="91">
        <v>55</v>
      </c>
      <c r="P5786" s="91"/>
      <c r="Q5786" s="91">
        <v>55</v>
      </c>
      <c r="R5786" s="91">
        <v>99</v>
      </c>
      <c r="S5786" s="91"/>
      <c r="T5786" s="91">
        <v>60.25</v>
      </c>
      <c r="U5786" s="91">
        <f t="shared" si="545"/>
        <v>749.25</v>
      </c>
      <c r="V5786" s="82" t="str">
        <f t="shared" si="543"/>
        <v>510201505925</v>
      </c>
      <c r="W5786" s="83">
        <f>VLOOKUP(V5786,Factors!$E$6:$H$5950,4,FALSE)</f>
        <v>0.1124</v>
      </c>
      <c r="X5786" t="str">
        <f>VLOOKUP(V5786,Factors!$E$6:$F$5950,2,FALSE)</f>
        <v>3-factor</v>
      </c>
      <c r="Y5786" s="92">
        <f t="shared" si="546"/>
        <v>84.215699999999998</v>
      </c>
      <c r="Z5786" s="92">
        <f t="shared" si="547"/>
        <v>665.03430000000003</v>
      </c>
      <c r="AA5786" s="92">
        <f t="shared" si="548"/>
        <v>749.25</v>
      </c>
    </row>
    <row r="5787" spans="1:27" x14ac:dyDescent="0.25">
      <c r="A5787" t="s">
        <v>1194</v>
      </c>
      <c r="B5787" t="s">
        <v>476</v>
      </c>
      <c r="C5787" t="s">
        <v>7378</v>
      </c>
      <c r="D5787" t="s">
        <v>1195</v>
      </c>
      <c r="E5787" t="s">
        <v>1196</v>
      </c>
      <c r="F5787" t="str">
        <f t="shared" si="544"/>
        <v>1505</v>
      </c>
      <c r="G5787" t="s">
        <v>102</v>
      </c>
      <c r="H5787" t="s">
        <v>103</v>
      </c>
      <c r="I5787" s="91"/>
      <c r="J5787" s="91"/>
      <c r="K5787" s="91">
        <v>8.6999999999999993</v>
      </c>
      <c r="L5787" s="91"/>
      <c r="M5787" s="91">
        <v>15.27</v>
      </c>
      <c r="N5787" s="91">
        <v>15.38</v>
      </c>
      <c r="O5787" s="91">
        <v>22.26</v>
      </c>
      <c r="P5787" s="91"/>
      <c r="Q5787" s="91"/>
      <c r="R5787" s="91"/>
      <c r="S5787" s="91"/>
      <c r="T5787" s="91"/>
      <c r="U5787" s="91">
        <f t="shared" si="545"/>
        <v>61.61</v>
      </c>
      <c r="V5787" s="82" t="str">
        <f t="shared" si="543"/>
        <v>510201505925</v>
      </c>
      <c r="W5787" s="83">
        <f>VLOOKUP(V5787,Factors!$E$6:$H$5950,4,FALSE)</f>
        <v>0.1124</v>
      </c>
      <c r="X5787" t="str">
        <f>VLOOKUP(V5787,Factors!$E$6:$F$5950,2,FALSE)</f>
        <v>3-factor</v>
      </c>
      <c r="Y5787" s="92">
        <f t="shared" si="546"/>
        <v>6.9249640000000001</v>
      </c>
      <c r="Z5787" s="92">
        <f t="shared" si="547"/>
        <v>54.685035999999997</v>
      </c>
      <c r="AA5787" s="92">
        <f t="shared" si="548"/>
        <v>61.61</v>
      </c>
    </row>
    <row r="5788" spans="1:27" x14ac:dyDescent="0.25">
      <c r="A5788" t="s">
        <v>1194</v>
      </c>
      <c r="B5788" t="s">
        <v>476</v>
      </c>
      <c r="C5788" t="s">
        <v>7378</v>
      </c>
      <c r="D5788" t="s">
        <v>1195</v>
      </c>
      <c r="E5788" t="s">
        <v>1196</v>
      </c>
      <c r="F5788" t="str">
        <f t="shared" si="544"/>
        <v>1505</v>
      </c>
      <c r="G5788" t="s">
        <v>144</v>
      </c>
      <c r="H5788" t="s">
        <v>145</v>
      </c>
      <c r="I5788" s="91">
        <v>85</v>
      </c>
      <c r="J5788" s="91">
        <v>83.85</v>
      </c>
      <c r="K5788" s="91">
        <v>31.95</v>
      </c>
      <c r="L5788" s="91">
        <v>84.8</v>
      </c>
      <c r="M5788" s="91">
        <v>43.08</v>
      </c>
      <c r="N5788" s="91">
        <v>28.42</v>
      </c>
      <c r="O5788" s="91">
        <v>94.4</v>
      </c>
      <c r="P5788" s="91">
        <v>8.6999999999999993</v>
      </c>
      <c r="Q5788" s="91"/>
      <c r="R5788" s="91">
        <v>43.05</v>
      </c>
      <c r="S5788" s="91">
        <v>45.43</v>
      </c>
      <c r="T5788" s="91">
        <v>78.33</v>
      </c>
      <c r="U5788" s="91">
        <f t="shared" si="545"/>
        <v>627.01</v>
      </c>
      <c r="V5788" s="82" t="str">
        <f t="shared" si="543"/>
        <v>510201505925</v>
      </c>
      <c r="W5788" s="83">
        <f>VLOOKUP(V5788,Factors!$E$6:$H$5950,4,FALSE)</f>
        <v>0.1124</v>
      </c>
      <c r="X5788" t="str">
        <f>VLOOKUP(V5788,Factors!$E$6:$F$5950,2,FALSE)</f>
        <v>3-factor</v>
      </c>
      <c r="Y5788" s="92">
        <f t="shared" si="546"/>
        <v>70.475923999999992</v>
      </c>
      <c r="Z5788" s="92">
        <f t="shared" si="547"/>
        <v>556.53407600000003</v>
      </c>
      <c r="AA5788" s="92">
        <f t="shared" si="548"/>
        <v>627.01</v>
      </c>
    </row>
    <row r="5789" spans="1:27" x14ac:dyDescent="0.25">
      <c r="A5789" t="s">
        <v>1194</v>
      </c>
      <c r="B5789" t="s">
        <v>476</v>
      </c>
      <c r="C5789" t="s">
        <v>7378</v>
      </c>
      <c r="D5789" t="s">
        <v>1195</v>
      </c>
      <c r="E5789" t="s">
        <v>1196</v>
      </c>
      <c r="F5789" t="str">
        <f t="shared" si="544"/>
        <v>1505</v>
      </c>
      <c r="G5789" t="s">
        <v>146</v>
      </c>
      <c r="H5789" t="s">
        <v>147</v>
      </c>
      <c r="I5789" s="91"/>
      <c r="J5789" s="91"/>
      <c r="K5789" s="91">
        <v>429</v>
      </c>
      <c r="L5789" s="91">
        <v>522.16</v>
      </c>
      <c r="M5789" s="91"/>
      <c r="N5789" s="91"/>
      <c r="O5789" s="91"/>
      <c r="P5789" s="91"/>
      <c r="Q5789" s="91"/>
      <c r="R5789" s="91"/>
      <c r="S5789" s="91"/>
      <c r="T5789" s="91"/>
      <c r="U5789" s="91">
        <f t="shared" si="545"/>
        <v>951.16</v>
      </c>
      <c r="V5789" s="82" t="str">
        <f t="shared" si="543"/>
        <v>510201505925</v>
      </c>
      <c r="W5789" s="83">
        <f>VLOOKUP(V5789,Factors!$E$6:$H$5950,4,FALSE)</f>
        <v>0.1124</v>
      </c>
      <c r="X5789" t="str">
        <f>VLOOKUP(V5789,Factors!$E$6:$F$5950,2,FALSE)</f>
        <v>3-factor</v>
      </c>
      <c r="Y5789" s="92">
        <f t="shared" si="546"/>
        <v>106.91038399999999</v>
      </c>
      <c r="Z5789" s="92">
        <f t="shared" si="547"/>
        <v>844.24961599999995</v>
      </c>
      <c r="AA5789" s="92">
        <f t="shared" si="548"/>
        <v>951.16</v>
      </c>
    </row>
    <row r="5790" spans="1:27" x14ac:dyDescent="0.25">
      <c r="A5790" t="s">
        <v>1194</v>
      </c>
      <c r="B5790" t="s">
        <v>476</v>
      </c>
      <c r="C5790" t="s">
        <v>7378</v>
      </c>
      <c r="D5790" t="s">
        <v>1195</v>
      </c>
      <c r="E5790" t="s">
        <v>1196</v>
      </c>
      <c r="F5790" t="str">
        <f t="shared" si="544"/>
        <v>1505</v>
      </c>
      <c r="G5790" t="s">
        <v>150</v>
      </c>
      <c r="H5790" t="s">
        <v>151</v>
      </c>
      <c r="I5790" s="91"/>
      <c r="J5790" s="91"/>
      <c r="K5790" s="91"/>
      <c r="L5790" s="91"/>
      <c r="M5790" s="91">
        <v>385</v>
      </c>
      <c r="N5790" s="91"/>
      <c r="O5790" s="91"/>
      <c r="P5790" s="91"/>
      <c r="Q5790" s="91"/>
      <c r="R5790" s="91"/>
      <c r="S5790" s="91"/>
      <c r="T5790" s="91"/>
      <c r="U5790" s="91">
        <f t="shared" si="545"/>
        <v>385</v>
      </c>
      <c r="V5790" s="82" t="str">
        <f t="shared" si="543"/>
        <v>510201505925</v>
      </c>
      <c r="W5790" s="83">
        <f>VLOOKUP(V5790,Factors!$E$6:$H$5950,4,FALSE)</f>
        <v>0.1124</v>
      </c>
      <c r="X5790" t="str">
        <f>VLOOKUP(V5790,Factors!$E$6:$F$5950,2,FALSE)</f>
        <v>3-factor</v>
      </c>
      <c r="Y5790" s="92">
        <f t="shared" si="546"/>
        <v>43.274000000000001</v>
      </c>
      <c r="Z5790" s="92">
        <f t="shared" si="547"/>
        <v>341.726</v>
      </c>
      <c r="AA5790" s="92">
        <f t="shared" si="548"/>
        <v>385</v>
      </c>
    </row>
    <row r="5791" spans="1:27" x14ac:dyDescent="0.25">
      <c r="A5791" t="s">
        <v>1194</v>
      </c>
      <c r="B5791" t="s">
        <v>476</v>
      </c>
      <c r="C5791" t="s">
        <v>7378</v>
      </c>
      <c r="D5791" t="s">
        <v>1197</v>
      </c>
      <c r="E5791" t="s">
        <v>1198</v>
      </c>
      <c r="F5791" t="str">
        <f t="shared" si="544"/>
        <v>2455</v>
      </c>
      <c r="G5791" t="s">
        <v>1134</v>
      </c>
      <c r="H5791" t="s">
        <v>1135</v>
      </c>
      <c r="I5791" s="91"/>
      <c r="J5791" s="91"/>
      <c r="K5791" s="91"/>
      <c r="L5791" s="91"/>
      <c r="M5791" s="91"/>
      <c r="N5791" s="91"/>
      <c r="O5791" s="91"/>
      <c r="P5791" s="91"/>
      <c r="Q5791" s="91"/>
      <c r="R5791" s="91">
        <v>1474</v>
      </c>
      <c r="S5791" s="91">
        <v>7735.84</v>
      </c>
      <c r="T5791" s="91"/>
      <c r="U5791" s="91">
        <f t="shared" si="545"/>
        <v>9209.84</v>
      </c>
      <c r="V5791" s="82" t="str">
        <f t="shared" si="543"/>
        <v>510202455925</v>
      </c>
      <c r="W5791" s="83">
        <f>VLOOKUP(V5791,Factors!$E$6:$H$5950,4,FALSE)</f>
        <v>0.1124</v>
      </c>
      <c r="X5791" t="str">
        <f>VLOOKUP(V5791,Factors!$E$6:$F$5950,2,FALSE)</f>
        <v>3-factor</v>
      </c>
      <c r="Y5791" s="92">
        <f t="shared" si="546"/>
        <v>1035.1860160000001</v>
      </c>
      <c r="Z5791" s="92">
        <f t="shared" si="547"/>
        <v>8174.6539840000005</v>
      </c>
      <c r="AA5791" s="92">
        <f t="shared" si="548"/>
        <v>9209.84</v>
      </c>
    </row>
    <row r="5792" spans="1:27" x14ac:dyDescent="0.25">
      <c r="A5792" t="s">
        <v>1194</v>
      </c>
      <c r="B5792" t="s">
        <v>1191</v>
      </c>
      <c r="C5792" t="s">
        <v>1135</v>
      </c>
      <c r="D5792" t="s">
        <v>1197</v>
      </c>
      <c r="E5792" t="s">
        <v>1198</v>
      </c>
      <c r="F5792" t="str">
        <f t="shared" si="544"/>
        <v>2455</v>
      </c>
      <c r="G5792" t="s">
        <v>1134</v>
      </c>
      <c r="H5792" t="s">
        <v>1135</v>
      </c>
      <c r="I5792" s="91"/>
      <c r="J5792" s="91"/>
      <c r="K5792" s="91">
        <v>350</v>
      </c>
      <c r="L5792" s="91"/>
      <c r="M5792" s="91"/>
      <c r="N5792" s="91">
        <v>1766.2</v>
      </c>
      <c r="O5792" s="91"/>
      <c r="P5792" s="91"/>
      <c r="Q5792" s="91"/>
      <c r="R5792" s="91"/>
      <c r="S5792" s="91"/>
      <c r="T5792" s="91"/>
      <c r="U5792" s="91">
        <f t="shared" si="545"/>
        <v>2116.1999999999998</v>
      </c>
      <c r="V5792" s="82" t="str">
        <f t="shared" si="543"/>
        <v>510252455925</v>
      </c>
      <c r="W5792" s="83">
        <f>VLOOKUP(V5792,Factors!$E$6:$H$5950,4,FALSE)</f>
        <v>0.1124</v>
      </c>
      <c r="X5792" t="str">
        <f>VLOOKUP(V5792,Factors!$E$6:$F$5950,2,FALSE)</f>
        <v>3-factor</v>
      </c>
      <c r="Y5792" s="92">
        <f t="shared" si="546"/>
        <v>237.86087999999998</v>
      </c>
      <c r="Z5792" s="92">
        <f t="shared" si="547"/>
        <v>1878.3391199999999</v>
      </c>
      <c r="AA5792" s="92">
        <f t="shared" si="548"/>
        <v>2116.1999999999998</v>
      </c>
    </row>
    <row r="5793" spans="1:27" x14ac:dyDescent="0.25">
      <c r="A5793" t="s">
        <v>1194</v>
      </c>
      <c r="B5793" t="s">
        <v>1199</v>
      </c>
      <c r="C5793" t="s">
        <v>1200</v>
      </c>
      <c r="D5793" t="s">
        <v>1201</v>
      </c>
      <c r="E5793" t="s">
        <v>1202</v>
      </c>
      <c r="F5793" t="str">
        <f t="shared" si="544"/>
        <v>4985</v>
      </c>
      <c r="G5793" t="s">
        <v>1203</v>
      </c>
      <c r="H5793" t="s">
        <v>1204</v>
      </c>
      <c r="I5793" s="91"/>
      <c r="J5793" s="91"/>
      <c r="K5793" s="91">
        <v>50231.4</v>
      </c>
      <c r="L5793" s="91"/>
      <c r="M5793" s="91"/>
      <c r="N5793" s="91">
        <v>71303.199999999997</v>
      </c>
      <c r="O5793" s="91"/>
      <c r="P5793" s="91"/>
      <c r="Q5793" s="91">
        <v>86191.679999999993</v>
      </c>
      <c r="R5793" s="91"/>
      <c r="S5793" s="91"/>
      <c r="T5793" s="91">
        <v>93602.35</v>
      </c>
      <c r="U5793" s="91">
        <f t="shared" si="545"/>
        <v>301328.63</v>
      </c>
      <c r="V5793" s="82" t="str">
        <f t="shared" si="543"/>
        <v>510304985925</v>
      </c>
      <c r="W5793" s="83">
        <f>VLOOKUP(V5793,Factors!$E$6:$H$5950,4,FALSE)</f>
        <v>0.1124</v>
      </c>
      <c r="X5793" t="str">
        <f>VLOOKUP(V5793,Factors!$E$6:$F$5950,2,FALSE)</f>
        <v>3-factor</v>
      </c>
      <c r="Y5793" s="92">
        <f t="shared" si="546"/>
        <v>33869.338012</v>
      </c>
      <c r="Z5793" s="92">
        <f t="shared" si="547"/>
        <v>267459.29198799998</v>
      </c>
      <c r="AA5793" s="92">
        <f t="shared" si="548"/>
        <v>301328.63</v>
      </c>
    </row>
    <row r="5794" spans="1:27" x14ac:dyDescent="0.25">
      <c r="A5794" t="s">
        <v>1194</v>
      </c>
      <c r="B5794" t="s">
        <v>1171</v>
      </c>
      <c r="C5794" t="s">
        <v>1172</v>
      </c>
      <c r="D5794" t="s">
        <v>1205</v>
      </c>
      <c r="E5794" t="s">
        <v>1206</v>
      </c>
      <c r="F5794" t="str">
        <f t="shared" si="544"/>
        <v>4980</v>
      </c>
      <c r="G5794" t="s">
        <v>1203</v>
      </c>
      <c r="H5794" t="s">
        <v>1204</v>
      </c>
      <c r="I5794" s="91">
        <v>75.2</v>
      </c>
      <c r="J5794" s="91">
        <v>2856.16</v>
      </c>
      <c r="K5794" s="91">
        <v>-2303.31</v>
      </c>
      <c r="L5794" s="91">
        <v>1596.59</v>
      </c>
      <c r="M5794" s="91">
        <v>1980.57</v>
      </c>
      <c r="N5794" s="91">
        <v>16486.79</v>
      </c>
      <c r="O5794" s="91"/>
      <c r="P5794" s="91">
        <v>-35854.410000000003</v>
      </c>
      <c r="Q5794" s="91">
        <v>-7369.54</v>
      </c>
      <c r="R5794" s="91">
        <v>4134.17</v>
      </c>
      <c r="S5794" s="91">
        <v>5379.09</v>
      </c>
      <c r="T5794" s="91">
        <v>3708.18</v>
      </c>
      <c r="U5794" s="91">
        <f t="shared" si="545"/>
        <v>-9310.5100000000057</v>
      </c>
      <c r="V5794" s="82" t="str">
        <f t="shared" si="543"/>
        <v>857004980925</v>
      </c>
      <c r="W5794" s="83">
        <f>VLOOKUP(V5794,Factors!$E$6:$H$5950,4,FALSE)</f>
        <v>0.1124</v>
      </c>
      <c r="X5794" t="str">
        <f>VLOOKUP(V5794,Factors!$E$6:$F$5950,2,FALSE)</f>
        <v>3-Factor</v>
      </c>
      <c r="Y5794" s="92">
        <f t="shared" si="546"/>
        <v>-1046.5013240000007</v>
      </c>
      <c r="Z5794" s="92">
        <f t="shared" si="547"/>
        <v>-8264.0086760000049</v>
      </c>
      <c r="AA5794" s="92">
        <f t="shared" si="548"/>
        <v>-9310.5100000000057</v>
      </c>
    </row>
    <row r="5795" spans="1:27" x14ac:dyDescent="0.25">
      <c r="A5795" t="s">
        <v>1207</v>
      </c>
      <c r="B5795" t="s">
        <v>223</v>
      </c>
      <c r="C5795" t="s">
        <v>224</v>
      </c>
      <c r="D5795" t="s">
        <v>1208</v>
      </c>
      <c r="E5795" t="s">
        <v>1209</v>
      </c>
      <c r="F5795" t="str">
        <f t="shared" si="544"/>
        <v>1590</v>
      </c>
      <c r="G5795" t="s">
        <v>94</v>
      </c>
      <c r="H5795" t="s">
        <v>95</v>
      </c>
      <c r="I5795" s="91">
        <v>754</v>
      </c>
      <c r="J5795" s="91">
        <v>754</v>
      </c>
      <c r="K5795" s="91">
        <v>754</v>
      </c>
      <c r="L5795" s="91">
        <v>754</v>
      </c>
      <c r="M5795" s="91">
        <v>754</v>
      </c>
      <c r="N5795" s="91">
        <v>754</v>
      </c>
      <c r="O5795" s="91">
        <v>754</v>
      </c>
      <c r="P5795" s="91">
        <v>754</v>
      </c>
      <c r="Q5795" s="91">
        <v>754</v>
      </c>
      <c r="R5795" s="91">
        <v>754</v>
      </c>
      <c r="S5795" s="91">
        <v>754</v>
      </c>
      <c r="T5795" s="91">
        <v>754</v>
      </c>
      <c r="U5795" s="91">
        <f t="shared" si="545"/>
        <v>9048</v>
      </c>
      <c r="V5795" s="82" t="str">
        <f t="shared" si="543"/>
        <v>141001590926</v>
      </c>
      <c r="W5795" s="83">
        <f>VLOOKUP(V5795,Factors!$E$6:$H$5950,4,FALSE)</f>
        <v>1.17E-2</v>
      </c>
      <c r="X5795" t="str">
        <f>VLOOKUP(V5795,Factors!$E$6:$F$5950,2,FALSE)</f>
        <v>Transmission</v>
      </c>
      <c r="Y5795" s="92">
        <f t="shared" si="546"/>
        <v>105.86160000000001</v>
      </c>
      <c r="Z5795" s="92">
        <f t="shared" si="547"/>
        <v>8942.1383999999998</v>
      </c>
      <c r="AA5795" s="92">
        <f t="shared" si="548"/>
        <v>9048</v>
      </c>
    </row>
    <row r="5796" spans="1:27" x14ac:dyDescent="0.25">
      <c r="A5796" t="s">
        <v>1207</v>
      </c>
      <c r="B5796" t="s">
        <v>52</v>
      </c>
      <c r="C5796" t="s">
        <v>53</v>
      </c>
      <c r="D5796" t="s">
        <v>1210</v>
      </c>
      <c r="E5796" t="s">
        <v>1211</v>
      </c>
      <c r="F5796" t="str">
        <f t="shared" si="544"/>
        <v>1570</v>
      </c>
      <c r="G5796" t="s">
        <v>92</v>
      </c>
      <c r="H5796" t="s">
        <v>93</v>
      </c>
      <c r="I5796" s="91">
        <v>1.86</v>
      </c>
      <c r="J5796" s="91">
        <v>200.67</v>
      </c>
      <c r="K5796" s="91"/>
      <c r="L5796" s="91"/>
      <c r="M5796" s="91"/>
      <c r="N5796" s="91"/>
      <c r="O5796" s="91"/>
      <c r="P5796" s="91"/>
      <c r="Q5796" s="91"/>
      <c r="R5796" s="91"/>
      <c r="S5796" s="91"/>
      <c r="T5796" s="91"/>
      <c r="U5796" s="91">
        <f t="shared" si="545"/>
        <v>202.53</v>
      </c>
      <c r="V5796" s="82" t="str">
        <f t="shared" si="543"/>
        <v>161001570926</v>
      </c>
      <c r="W5796" s="83">
        <f>VLOOKUP(V5796,Factors!$E$6:$H$5950,4,FALSE)</f>
        <v>0.10765</v>
      </c>
      <c r="X5796" t="str">
        <f>VLOOKUP(V5796,Factors!$E$6:$F$5950,2,FALSE)</f>
        <v>Employee Cost</v>
      </c>
      <c r="Y5796" s="92">
        <f t="shared" si="546"/>
        <v>21.8023545</v>
      </c>
      <c r="Z5796" s="92">
        <f t="shared" si="547"/>
        <v>180.72764549999999</v>
      </c>
      <c r="AA5796" s="92">
        <f t="shared" si="548"/>
        <v>202.53</v>
      </c>
    </row>
    <row r="5797" spans="1:27" x14ac:dyDescent="0.25">
      <c r="A5797" t="s">
        <v>1207</v>
      </c>
      <c r="B5797" t="s">
        <v>929</v>
      </c>
      <c r="C5797" t="s">
        <v>930</v>
      </c>
      <c r="D5797" t="s">
        <v>1212</v>
      </c>
      <c r="E5797" t="s">
        <v>1213</v>
      </c>
      <c r="F5797" t="str">
        <f t="shared" si="544"/>
        <v>1505</v>
      </c>
      <c r="G5797" t="s">
        <v>110</v>
      </c>
      <c r="H5797" t="s">
        <v>111</v>
      </c>
      <c r="I5797" s="91">
        <v>18799.87</v>
      </c>
      <c r="J5797" s="91">
        <v>18116.25</v>
      </c>
      <c r="K5797" s="91">
        <v>17012.78</v>
      </c>
      <c r="L5797" s="91">
        <v>12308.41</v>
      </c>
      <c r="M5797" s="91">
        <v>11205.01</v>
      </c>
      <c r="N5797" s="91">
        <v>14438.14</v>
      </c>
      <c r="O5797" s="91">
        <v>16971.07</v>
      </c>
      <c r="P5797" s="91">
        <v>16748.54</v>
      </c>
      <c r="Q5797" s="91">
        <v>13626.29</v>
      </c>
      <c r="R5797" s="91">
        <v>18469.16</v>
      </c>
      <c r="S5797" s="91">
        <v>16921.61</v>
      </c>
      <c r="T5797" s="91">
        <v>13808.1</v>
      </c>
      <c r="U5797" s="91">
        <f t="shared" si="545"/>
        <v>188425.23</v>
      </c>
      <c r="V5797" s="82" t="str">
        <f t="shared" si="543"/>
        <v>311001505926</v>
      </c>
      <c r="W5797" s="83">
        <f>VLOOKUP(V5797,Factors!$E$6:$H$5950,4,FALSE)</f>
        <v>0.10765</v>
      </c>
      <c r="X5797" t="str">
        <f>VLOOKUP(V5797,Factors!$E$6:$F$5950,2,FALSE)</f>
        <v>Employee Cost</v>
      </c>
      <c r="Y5797" s="92">
        <f t="shared" si="546"/>
        <v>20283.976009500002</v>
      </c>
      <c r="Z5797" s="92">
        <f t="shared" si="547"/>
        <v>168141.2539905</v>
      </c>
      <c r="AA5797" s="92">
        <f t="shared" si="548"/>
        <v>188425.23</v>
      </c>
    </row>
    <row r="5798" spans="1:27" x14ac:dyDescent="0.25">
      <c r="A5798" t="s">
        <v>1207</v>
      </c>
      <c r="B5798" t="s">
        <v>929</v>
      </c>
      <c r="C5798" t="s">
        <v>930</v>
      </c>
      <c r="D5798" t="s">
        <v>1212</v>
      </c>
      <c r="E5798" t="s">
        <v>1213</v>
      </c>
      <c r="F5798" t="str">
        <f t="shared" si="544"/>
        <v>1505</v>
      </c>
      <c r="G5798" t="s">
        <v>112</v>
      </c>
      <c r="H5798" t="s">
        <v>113</v>
      </c>
      <c r="I5798" s="91"/>
      <c r="J5798" s="91"/>
      <c r="K5798" s="91"/>
      <c r="L5798" s="91"/>
      <c r="M5798" s="91"/>
      <c r="N5798" s="91"/>
      <c r="O5798" s="91">
        <v>583.33000000000004</v>
      </c>
      <c r="P5798" s="91">
        <v>583.33000000000004</v>
      </c>
      <c r="Q5798" s="91">
        <v>583.33000000000004</v>
      </c>
      <c r="R5798" s="91">
        <v>583.33000000000004</v>
      </c>
      <c r="S5798" s="91">
        <v>583.33000000000004</v>
      </c>
      <c r="T5798" s="91">
        <v>583.33000000000004</v>
      </c>
      <c r="U5798" s="91">
        <f t="shared" si="545"/>
        <v>3499.98</v>
      </c>
      <c r="V5798" s="82" t="str">
        <f t="shared" si="543"/>
        <v>311001505926</v>
      </c>
      <c r="W5798" s="83">
        <f>VLOOKUP(V5798,Factors!$E$6:$H$5950,4,FALSE)</f>
        <v>0.10765</v>
      </c>
      <c r="X5798" t="str">
        <f>VLOOKUP(V5798,Factors!$E$6:$F$5950,2,FALSE)</f>
        <v>Employee Cost</v>
      </c>
      <c r="Y5798" s="92">
        <f t="shared" si="546"/>
        <v>376.77284700000001</v>
      </c>
      <c r="Z5798" s="92">
        <f t="shared" si="547"/>
        <v>3123.2071529999998</v>
      </c>
      <c r="AA5798" s="92">
        <f t="shared" si="548"/>
        <v>3499.98</v>
      </c>
    </row>
    <row r="5799" spans="1:27" x14ac:dyDescent="0.25">
      <c r="A5799" t="s">
        <v>1207</v>
      </c>
      <c r="B5799" t="s">
        <v>929</v>
      </c>
      <c r="C5799" t="s">
        <v>930</v>
      </c>
      <c r="D5799" t="s">
        <v>1212</v>
      </c>
      <c r="E5799" t="s">
        <v>1213</v>
      </c>
      <c r="F5799" t="str">
        <f t="shared" si="544"/>
        <v>1505</v>
      </c>
      <c r="G5799" t="s">
        <v>88</v>
      </c>
      <c r="H5799" t="s">
        <v>89</v>
      </c>
      <c r="I5799" s="91">
        <v>2745.65</v>
      </c>
      <c r="J5799" s="91">
        <v>2745.65</v>
      </c>
      <c r="K5799" s="91">
        <v>2327.35</v>
      </c>
      <c r="L5799" s="91">
        <v>1736.56</v>
      </c>
      <c r="M5799" s="91">
        <v>1736.56</v>
      </c>
      <c r="N5799" s="91">
        <v>1944.82</v>
      </c>
      <c r="O5799" s="91">
        <v>2569.56</v>
      </c>
      <c r="P5799" s="91">
        <v>2569.5700000000002</v>
      </c>
      <c r="Q5799" s="91">
        <v>2569.54</v>
      </c>
      <c r="R5799" s="91">
        <v>2589.1999999999998</v>
      </c>
      <c r="S5799" s="91">
        <v>2589.1999999999998</v>
      </c>
      <c r="T5799" s="91">
        <v>2589.2399999999998</v>
      </c>
      <c r="U5799" s="91">
        <f t="shared" si="545"/>
        <v>28712.9</v>
      </c>
      <c r="V5799" s="82" t="str">
        <f t="shared" si="543"/>
        <v>311001505926</v>
      </c>
      <c r="W5799" s="83">
        <f>VLOOKUP(V5799,Factors!$E$6:$H$5950,4,FALSE)</f>
        <v>0.10765</v>
      </c>
      <c r="X5799" t="str">
        <f>VLOOKUP(V5799,Factors!$E$6:$F$5950,2,FALSE)</f>
        <v>Employee Cost</v>
      </c>
      <c r="Y5799" s="92">
        <f t="shared" si="546"/>
        <v>3090.9436850000002</v>
      </c>
      <c r="Z5799" s="92">
        <f t="shared" si="547"/>
        <v>25621.956315000003</v>
      </c>
      <c r="AA5799" s="92">
        <f t="shared" si="548"/>
        <v>28712.9</v>
      </c>
    </row>
    <row r="5800" spans="1:27" x14ac:dyDescent="0.25">
      <c r="A5800" t="s">
        <v>1207</v>
      </c>
      <c r="B5800" t="s">
        <v>929</v>
      </c>
      <c r="C5800" t="s">
        <v>930</v>
      </c>
      <c r="D5800" t="s">
        <v>1212</v>
      </c>
      <c r="E5800" t="s">
        <v>1213</v>
      </c>
      <c r="F5800" t="str">
        <f t="shared" si="544"/>
        <v>1505</v>
      </c>
      <c r="G5800" t="s">
        <v>90</v>
      </c>
      <c r="H5800" t="s">
        <v>91</v>
      </c>
      <c r="I5800" s="91">
        <v>10666.58</v>
      </c>
      <c r="J5800" s="91">
        <v>10666.58</v>
      </c>
      <c r="K5800" s="91">
        <v>9041.6200000000008</v>
      </c>
      <c r="L5800" s="91">
        <v>6746.43</v>
      </c>
      <c r="M5800" s="91">
        <v>6746.4</v>
      </c>
      <c r="N5800" s="91">
        <v>7555.47</v>
      </c>
      <c r="O5800" s="91">
        <v>10040.92</v>
      </c>
      <c r="P5800" s="91">
        <v>10040.950000000001</v>
      </c>
      <c r="Q5800" s="91">
        <v>10040.879999999999</v>
      </c>
      <c r="R5800" s="91">
        <v>10117.23</v>
      </c>
      <c r="S5800" s="91">
        <v>10117.23</v>
      </c>
      <c r="T5800" s="91">
        <v>10117.23</v>
      </c>
      <c r="U5800" s="91">
        <f t="shared" si="545"/>
        <v>111897.51999999999</v>
      </c>
      <c r="V5800" s="82" t="str">
        <f t="shared" si="543"/>
        <v>311001505926</v>
      </c>
      <c r="W5800" s="83">
        <f>VLOOKUP(V5800,Factors!$E$6:$H$5950,4,FALSE)</f>
        <v>0.10765</v>
      </c>
      <c r="X5800" t="str">
        <f>VLOOKUP(V5800,Factors!$E$6:$F$5950,2,FALSE)</f>
        <v>Employee Cost</v>
      </c>
      <c r="Y5800" s="92">
        <f t="shared" si="546"/>
        <v>12045.768027999999</v>
      </c>
      <c r="Z5800" s="92">
        <f t="shared" si="547"/>
        <v>99851.751971999998</v>
      </c>
      <c r="AA5800" s="92">
        <f t="shared" si="548"/>
        <v>111897.51999999999</v>
      </c>
    </row>
    <row r="5801" spans="1:27" x14ac:dyDescent="0.25">
      <c r="A5801" t="s">
        <v>1207</v>
      </c>
      <c r="B5801" t="s">
        <v>929</v>
      </c>
      <c r="C5801" t="s">
        <v>930</v>
      </c>
      <c r="D5801" t="s">
        <v>1212</v>
      </c>
      <c r="E5801" t="s">
        <v>1213</v>
      </c>
      <c r="F5801" t="str">
        <f t="shared" si="544"/>
        <v>1505</v>
      </c>
      <c r="G5801" t="s">
        <v>180</v>
      </c>
      <c r="H5801" t="s">
        <v>181</v>
      </c>
      <c r="I5801" s="91"/>
      <c r="J5801" s="91"/>
      <c r="K5801" s="91">
        <v>3450.4</v>
      </c>
      <c r="L5801" s="91"/>
      <c r="M5801" s="91"/>
      <c r="N5801" s="91"/>
      <c r="O5801" s="91"/>
      <c r="P5801" s="91"/>
      <c r="Q5801" s="91"/>
      <c r="R5801" s="91"/>
      <c r="S5801" s="91"/>
      <c r="T5801" s="91"/>
      <c r="U5801" s="91">
        <f t="shared" si="545"/>
        <v>3450.4</v>
      </c>
      <c r="V5801" s="82" t="str">
        <f t="shared" si="543"/>
        <v>311001505926</v>
      </c>
      <c r="W5801" s="83">
        <f>VLOOKUP(V5801,Factors!$E$6:$H$5950,4,FALSE)</f>
        <v>0.10765</v>
      </c>
      <c r="X5801" t="str">
        <f>VLOOKUP(V5801,Factors!$E$6:$F$5950,2,FALSE)</f>
        <v>Employee Cost</v>
      </c>
      <c r="Y5801" s="92">
        <f t="shared" si="546"/>
        <v>371.43556000000001</v>
      </c>
      <c r="Z5801" s="92">
        <f t="shared" si="547"/>
        <v>3078.9644400000002</v>
      </c>
      <c r="AA5801" s="92">
        <f t="shared" si="548"/>
        <v>3450.4</v>
      </c>
    </row>
    <row r="5802" spans="1:27" x14ac:dyDescent="0.25">
      <c r="A5802" t="s">
        <v>1207</v>
      </c>
      <c r="B5802" t="s">
        <v>935</v>
      </c>
      <c r="C5802" t="s">
        <v>936</v>
      </c>
      <c r="D5802" t="s">
        <v>1214</v>
      </c>
      <c r="E5802" t="s">
        <v>1215</v>
      </c>
      <c r="F5802" t="str">
        <f t="shared" si="544"/>
        <v>4560</v>
      </c>
      <c r="G5802" t="s">
        <v>44</v>
      </c>
      <c r="H5802" t="s">
        <v>45</v>
      </c>
      <c r="I5802" s="91"/>
      <c r="J5802" s="91"/>
      <c r="K5802" s="91"/>
      <c r="L5802" s="91">
        <v>274.3</v>
      </c>
      <c r="M5802" s="91"/>
      <c r="N5802" s="91">
        <v>105.1</v>
      </c>
      <c r="O5802" s="91">
        <v>25</v>
      </c>
      <c r="P5802" s="91">
        <v>28.9</v>
      </c>
      <c r="Q5802" s="91">
        <v>69.3</v>
      </c>
      <c r="R5802" s="91">
        <v>117.2</v>
      </c>
      <c r="S5802" s="91"/>
      <c r="T5802" s="91">
        <v>166.5</v>
      </c>
      <c r="U5802" s="91">
        <f t="shared" si="545"/>
        <v>786.3</v>
      </c>
      <c r="V5802" s="82" t="str">
        <f t="shared" si="543"/>
        <v>312004560926</v>
      </c>
      <c r="W5802" s="83">
        <f>VLOOKUP(V5802,Factors!$E$6:$H$5950,4,FALSE)</f>
        <v>0.10765</v>
      </c>
      <c r="X5802" t="str">
        <f>VLOOKUP(V5802,Factors!$E$6:$F$5950,2,FALSE)</f>
        <v>Employee Cost</v>
      </c>
      <c r="Y5802" s="92">
        <f t="shared" si="546"/>
        <v>84.645194999999987</v>
      </c>
      <c r="Z5802" s="92">
        <f t="shared" si="547"/>
        <v>701.65480500000001</v>
      </c>
      <c r="AA5802" s="92">
        <f t="shared" si="548"/>
        <v>786.3</v>
      </c>
    </row>
    <row r="5803" spans="1:27" x14ac:dyDescent="0.25">
      <c r="A5803" t="s">
        <v>1207</v>
      </c>
      <c r="B5803" t="s">
        <v>939</v>
      </c>
      <c r="C5803" t="s">
        <v>940</v>
      </c>
      <c r="D5803" t="s">
        <v>1212</v>
      </c>
      <c r="E5803" t="s">
        <v>1213</v>
      </c>
      <c r="F5803" t="str">
        <f t="shared" si="544"/>
        <v>1505</v>
      </c>
      <c r="G5803" t="s">
        <v>110</v>
      </c>
      <c r="H5803" t="s">
        <v>111</v>
      </c>
      <c r="I5803" s="91">
        <v>14203.96</v>
      </c>
      <c r="J5803" s="91">
        <v>15578.03</v>
      </c>
      <c r="K5803" s="91">
        <v>9756.58</v>
      </c>
      <c r="L5803" s="91">
        <v>10198.4</v>
      </c>
      <c r="M5803" s="91">
        <v>13724.28</v>
      </c>
      <c r="N5803" s="91">
        <v>15405.64</v>
      </c>
      <c r="O5803" s="91">
        <v>13836.9</v>
      </c>
      <c r="P5803" s="91">
        <v>13992.96</v>
      </c>
      <c r="Q5803" s="91">
        <v>13430.08</v>
      </c>
      <c r="R5803" s="91">
        <v>15436.35</v>
      </c>
      <c r="S5803" s="91">
        <v>14340.14</v>
      </c>
      <c r="T5803" s="91">
        <v>12154.28</v>
      </c>
      <c r="U5803" s="91">
        <f t="shared" si="545"/>
        <v>162057.60000000001</v>
      </c>
      <c r="V5803" s="82" t="str">
        <f t="shared" si="543"/>
        <v>313001505926</v>
      </c>
      <c r="W5803" s="83">
        <f>VLOOKUP(V5803,Factors!$E$6:$H$5950,4,FALSE)</f>
        <v>0.10765</v>
      </c>
      <c r="X5803" t="str">
        <f>VLOOKUP(V5803,Factors!$E$6:$F$5950,2,FALSE)</f>
        <v>Employee Cost</v>
      </c>
      <c r="Y5803" s="92">
        <f t="shared" si="546"/>
        <v>17445.500639999998</v>
      </c>
      <c r="Z5803" s="92">
        <f t="shared" si="547"/>
        <v>144612.09935999999</v>
      </c>
      <c r="AA5803" s="92">
        <f t="shared" si="548"/>
        <v>162057.59999999998</v>
      </c>
    </row>
    <row r="5804" spans="1:27" x14ac:dyDescent="0.25">
      <c r="A5804" t="s">
        <v>1207</v>
      </c>
      <c r="B5804" t="s">
        <v>939</v>
      </c>
      <c r="C5804" t="s">
        <v>940</v>
      </c>
      <c r="D5804" t="s">
        <v>1212</v>
      </c>
      <c r="E5804" t="s">
        <v>1213</v>
      </c>
      <c r="F5804" t="str">
        <f t="shared" si="544"/>
        <v>1505</v>
      </c>
      <c r="G5804" t="s">
        <v>112</v>
      </c>
      <c r="H5804" t="s">
        <v>113</v>
      </c>
      <c r="I5804" s="91"/>
      <c r="J5804" s="91"/>
      <c r="K5804" s="91"/>
      <c r="L5804" s="91"/>
      <c r="M5804" s="91">
        <v>125.99</v>
      </c>
      <c r="N5804" s="91"/>
      <c r="O5804" s="91"/>
      <c r="P5804" s="91"/>
      <c r="Q5804" s="91"/>
      <c r="R5804" s="91"/>
      <c r="S5804" s="91">
        <v>8711.11</v>
      </c>
      <c r="T5804" s="91">
        <v>1355.56</v>
      </c>
      <c r="U5804" s="91">
        <f t="shared" si="545"/>
        <v>10192.66</v>
      </c>
      <c r="V5804" s="82" t="str">
        <f t="shared" si="543"/>
        <v>313001505926</v>
      </c>
      <c r="W5804" s="83">
        <f>VLOOKUP(V5804,Factors!$E$6:$H$5950,4,FALSE)</f>
        <v>0.10765</v>
      </c>
      <c r="X5804" t="str">
        <f>VLOOKUP(V5804,Factors!$E$6:$F$5950,2,FALSE)</f>
        <v>Employee Cost</v>
      </c>
      <c r="Y5804" s="92">
        <f t="shared" si="546"/>
        <v>1097.239849</v>
      </c>
      <c r="Z5804" s="92">
        <f t="shared" si="547"/>
        <v>9095.4201510000003</v>
      </c>
      <c r="AA5804" s="92">
        <f t="shared" si="548"/>
        <v>10192.66</v>
      </c>
    </row>
    <row r="5805" spans="1:27" x14ac:dyDescent="0.25">
      <c r="A5805" t="s">
        <v>1207</v>
      </c>
      <c r="B5805" t="s">
        <v>939</v>
      </c>
      <c r="C5805" t="s">
        <v>940</v>
      </c>
      <c r="D5805" t="s">
        <v>1212</v>
      </c>
      <c r="E5805" t="s">
        <v>1213</v>
      </c>
      <c r="F5805" t="str">
        <f t="shared" si="544"/>
        <v>1505</v>
      </c>
      <c r="G5805" t="s">
        <v>88</v>
      </c>
      <c r="H5805" t="s">
        <v>89</v>
      </c>
      <c r="I5805" s="91">
        <v>2210.5300000000002</v>
      </c>
      <c r="J5805" s="91">
        <v>2210.52</v>
      </c>
      <c r="K5805" s="91">
        <v>1363.85</v>
      </c>
      <c r="L5805" s="91">
        <v>1373.72</v>
      </c>
      <c r="M5805" s="91">
        <v>2124.77</v>
      </c>
      <c r="N5805" s="91">
        <v>2124.7800000000002</v>
      </c>
      <c r="O5805" s="91">
        <v>2124.7800000000002</v>
      </c>
      <c r="P5805" s="91">
        <v>2124.77</v>
      </c>
      <c r="Q5805" s="91">
        <v>2124.8000000000002</v>
      </c>
      <c r="R5805" s="91">
        <v>2124.7800000000002</v>
      </c>
      <c r="S5805" s="91">
        <v>2124.7800000000002</v>
      </c>
      <c r="T5805" s="91">
        <v>2124.79</v>
      </c>
      <c r="U5805" s="91">
        <f t="shared" si="545"/>
        <v>24156.87</v>
      </c>
      <c r="V5805" s="82" t="str">
        <f t="shared" si="543"/>
        <v>313001505926</v>
      </c>
      <c r="W5805" s="83">
        <f>VLOOKUP(V5805,Factors!$E$6:$H$5950,4,FALSE)</f>
        <v>0.10765</v>
      </c>
      <c r="X5805" t="str">
        <f>VLOOKUP(V5805,Factors!$E$6:$F$5950,2,FALSE)</f>
        <v>Employee Cost</v>
      </c>
      <c r="Y5805" s="92">
        <f t="shared" si="546"/>
        <v>2600.4870554999998</v>
      </c>
      <c r="Z5805" s="92">
        <f t="shared" si="547"/>
        <v>21556.382944500001</v>
      </c>
      <c r="AA5805" s="92">
        <f t="shared" si="548"/>
        <v>24156.870000000003</v>
      </c>
    </row>
    <row r="5806" spans="1:27" x14ac:dyDescent="0.25">
      <c r="A5806" t="s">
        <v>1207</v>
      </c>
      <c r="B5806" t="s">
        <v>939</v>
      </c>
      <c r="C5806" t="s">
        <v>940</v>
      </c>
      <c r="D5806" t="s">
        <v>1212</v>
      </c>
      <c r="E5806" t="s">
        <v>1213</v>
      </c>
      <c r="F5806" t="str">
        <f t="shared" si="544"/>
        <v>1505</v>
      </c>
      <c r="G5806" t="s">
        <v>90</v>
      </c>
      <c r="H5806" t="s">
        <v>91</v>
      </c>
      <c r="I5806" s="91">
        <v>8587.67</v>
      </c>
      <c r="J5806" s="91">
        <v>8587.66</v>
      </c>
      <c r="K5806" s="91">
        <v>5298.47</v>
      </c>
      <c r="L5806" s="91">
        <v>5336.83</v>
      </c>
      <c r="M5806" s="91">
        <v>8254.64</v>
      </c>
      <c r="N5806" s="91">
        <v>8254.6200000000008</v>
      </c>
      <c r="O5806" s="91">
        <v>8254.61</v>
      </c>
      <c r="P5806" s="91">
        <v>8254.6299999999992</v>
      </c>
      <c r="Q5806" s="91">
        <v>8254.6200000000008</v>
      </c>
      <c r="R5806" s="91">
        <v>8254.6200000000008</v>
      </c>
      <c r="S5806" s="91">
        <v>9125.73</v>
      </c>
      <c r="T5806" s="91">
        <v>8390.18</v>
      </c>
      <c r="U5806" s="91">
        <f t="shared" si="545"/>
        <v>94854.28</v>
      </c>
      <c r="V5806" s="82" t="str">
        <f t="shared" si="543"/>
        <v>313001505926</v>
      </c>
      <c r="W5806" s="83">
        <f>VLOOKUP(V5806,Factors!$E$6:$H$5950,4,FALSE)</f>
        <v>0.10765</v>
      </c>
      <c r="X5806" t="str">
        <f>VLOOKUP(V5806,Factors!$E$6:$F$5950,2,FALSE)</f>
        <v>Employee Cost</v>
      </c>
      <c r="Y5806" s="92">
        <f t="shared" si="546"/>
        <v>10211.063242</v>
      </c>
      <c r="Z5806" s="92">
        <f t="shared" si="547"/>
        <v>84643.216757999995</v>
      </c>
      <c r="AA5806" s="92">
        <f t="shared" si="548"/>
        <v>94854.28</v>
      </c>
    </row>
    <row r="5807" spans="1:27" x14ac:dyDescent="0.25">
      <c r="A5807" t="s">
        <v>1207</v>
      </c>
      <c r="B5807" t="s">
        <v>939</v>
      </c>
      <c r="C5807" t="s">
        <v>940</v>
      </c>
      <c r="D5807" t="s">
        <v>1212</v>
      </c>
      <c r="E5807" t="s">
        <v>1213</v>
      </c>
      <c r="F5807" t="str">
        <f t="shared" si="544"/>
        <v>1505</v>
      </c>
      <c r="G5807" t="s">
        <v>146</v>
      </c>
      <c r="H5807" t="s">
        <v>147</v>
      </c>
      <c r="I5807" s="91">
        <v>286.10000000000002</v>
      </c>
      <c r="J5807" s="91">
        <v>447.1</v>
      </c>
      <c r="K5807" s="91"/>
      <c r="L5807" s="91"/>
      <c r="M5807" s="91"/>
      <c r="N5807" s="91"/>
      <c r="O5807" s="91"/>
      <c r="P5807" s="91"/>
      <c r="Q5807" s="91"/>
      <c r="R5807" s="91"/>
      <c r="S5807" s="91"/>
      <c r="T5807" s="91"/>
      <c r="U5807" s="91">
        <f t="shared" si="545"/>
        <v>733.2</v>
      </c>
      <c r="V5807" s="82" t="str">
        <f t="shared" si="543"/>
        <v>313001505926</v>
      </c>
      <c r="W5807" s="83">
        <f>VLOOKUP(V5807,Factors!$E$6:$H$5950,4,FALSE)</f>
        <v>0.10765</v>
      </c>
      <c r="X5807" t="str">
        <f>VLOOKUP(V5807,Factors!$E$6:$F$5950,2,FALSE)</f>
        <v>Employee Cost</v>
      </c>
      <c r="Y5807" s="92">
        <f t="shared" si="546"/>
        <v>78.928979999999996</v>
      </c>
      <c r="Z5807" s="92">
        <f t="shared" si="547"/>
        <v>654.27102000000002</v>
      </c>
      <c r="AA5807" s="92">
        <f t="shared" si="548"/>
        <v>733.2</v>
      </c>
    </row>
    <row r="5808" spans="1:27" x14ac:dyDescent="0.25">
      <c r="A5808" t="s">
        <v>1207</v>
      </c>
      <c r="B5808" t="s">
        <v>939</v>
      </c>
      <c r="C5808" t="s">
        <v>940</v>
      </c>
      <c r="D5808" t="s">
        <v>1212</v>
      </c>
      <c r="E5808" t="s">
        <v>1213</v>
      </c>
      <c r="F5808" t="str">
        <f t="shared" si="544"/>
        <v>1505</v>
      </c>
      <c r="G5808" t="s">
        <v>166</v>
      </c>
      <c r="H5808" t="s">
        <v>167</v>
      </c>
      <c r="I5808" s="91">
        <v>-1335.04</v>
      </c>
      <c r="J5808" s="91"/>
      <c r="K5808" s="91"/>
      <c r="L5808" s="91"/>
      <c r="M5808" s="91"/>
      <c r="N5808" s="91"/>
      <c r="O5808" s="91"/>
      <c r="P5808" s="91"/>
      <c r="Q5808" s="91"/>
      <c r="R5808" s="91">
        <v>-2070.2399999999998</v>
      </c>
      <c r="S5808" s="91">
        <v>-690.08</v>
      </c>
      <c r="T5808" s="91">
        <v>-1035.1199999999999</v>
      </c>
      <c r="U5808" s="91">
        <f t="shared" si="545"/>
        <v>-5130.4799999999996</v>
      </c>
      <c r="V5808" s="82" t="str">
        <f t="shared" si="543"/>
        <v>313001505926</v>
      </c>
      <c r="W5808" s="83">
        <f>VLOOKUP(V5808,Factors!$E$6:$H$5950,4,FALSE)</f>
        <v>0.10765</v>
      </c>
      <c r="X5808" t="str">
        <f>VLOOKUP(V5808,Factors!$E$6:$F$5950,2,FALSE)</f>
        <v>Employee Cost</v>
      </c>
      <c r="Y5808" s="92">
        <f t="shared" si="546"/>
        <v>-552.29617199999996</v>
      </c>
      <c r="Z5808" s="92">
        <f t="shared" si="547"/>
        <v>-4578.1838279999993</v>
      </c>
      <c r="AA5808" s="92">
        <f t="shared" si="548"/>
        <v>-5130.4799999999996</v>
      </c>
    </row>
    <row r="5809" spans="1:27" x14ac:dyDescent="0.25">
      <c r="A5809" t="s">
        <v>1207</v>
      </c>
      <c r="B5809" t="s">
        <v>945</v>
      </c>
      <c r="C5809" t="s">
        <v>669</v>
      </c>
      <c r="D5809" t="s">
        <v>1216</v>
      </c>
      <c r="E5809" t="s">
        <v>1217</v>
      </c>
      <c r="F5809" t="str">
        <f t="shared" si="544"/>
        <v>1672</v>
      </c>
      <c r="G5809" t="s">
        <v>120</v>
      </c>
      <c r="H5809" t="s">
        <v>121</v>
      </c>
      <c r="I5809" s="91"/>
      <c r="J5809" s="91"/>
      <c r="K5809" s="91"/>
      <c r="L5809" s="91">
        <v>28.34</v>
      </c>
      <c r="M5809" s="91"/>
      <c r="N5809" s="91"/>
      <c r="O5809" s="91"/>
      <c r="P5809" s="91"/>
      <c r="Q5809" s="91"/>
      <c r="R5809" s="91"/>
      <c r="S5809" s="91"/>
      <c r="T5809" s="91"/>
      <c r="U5809" s="91">
        <f t="shared" si="545"/>
        <v>28.34</v>
      </c>
      <c r="V5809" s="82" t="str">
        <f t="shared" si="543"/>
        <v>320001672926</v>
      </c>
      <c r="W5809" s="83">
        <f>VLOOKUP(V5809,Factors!$E$6:$H$5950,4,FALSE)</f>
        <v>0.10765</v>
      </c>
      <c r="X5809" t="str">
        <f>VLOOKUP(V5809,Factors!$E$6:$F$5950,2,FALSE)</f>
        <v>Employee Cost</v>
      </c>
      <c r="Y5809" s="92">
        <f t="shared" si="546"/>
        <v>3.0508009999999999</v>
      </c>
      <c r="Z5809" s="92">
        <f t="shared" si="547"/>
        <v>25.289199</v>
      </c>
      <c r="AA5809" s="92">
        <f t="shared" si="548"/>
        <v>28.34</v>
      </c>
    </row>
    <row r="5810" spans="1:27" x14ac:dyDescent="0.25">
      <c r="A5810" t="s">
        <v>1207</v>
      </c>
      <c r="B5810" t="s">
        <v>945</v>
      </c>
      <c r="C5810" t="s">
        <v>669</v>
      </c>
      <c r="D5810" t="s">
        <v>1216</v>
      </c>
      <c r="E5810" t="s">
        <v>1217</v>
      </c>
      <c r="F5810" t="str">
        <f t="shared" si="544"/>
        <v>1672</v>
      </c>
      <c r="G5810" t="s">
        <v>144</v>
      </c>
      <c r="H5810" t="s">
        <v>145</v>
      </c>
      <c r="I5810" s="91"/>
      <c r="J5810" s="91"/>
      <c r="K5810" s="91"/>
      <c r="L5810" s="91">
        <v>55.5</v>
      </c>
      <c r="M5810" s="91"/>
      <c r="N5810" s="91"/>
      <c r="O5810" s="91"/>
      <c r="P5810" s="91"/>
      <c r="Q5810" s="91"/>
      <c r="R5810" s="91"/>
      <c r="S5810" s="91"/>
      <c r="T5810" s="91"/>
      <c r="U5810" s="91">
        <f t="shared" si="545"/>
        <v>55.5</v>
      </c>
      <c r="V5810" s="82" t="str">
        <f t="shared" si="543"/>
        <v>320001672926</v>
      </c>
      <c r="W5810" s="83">
        <f>VLOOKUP(V5810,Factors!$E$6:$H$5950,4,FALSE)</f>
        <v>0.10765</v>
      </c>
      <c r="X5810" t="str">
        <f>VLOOKUP(V5810,Factors!$E$6:$F$5950,2,FALSE)</f>
        <v>Employee Cost</v>
      </c>
      <c r="Y5810" s="92">
        <f t="shared" si="546"/>
        <v>5.9745749999999997</v>
      </c>
      <c r="Z5810" s="92">
        <f t="shared" si="547"/>
        <v>49.525424999999998</v>
      </c>
      <c r="AA5810" s="92">
        <f t="shared" si="548"/>
        <v>55.5</v>
      </c>
    </row>
    <row r="5811" spans="1:27" x14ac:dyDescent="0.25">
      <c r="A5811" t="s">
        <v>1207</v>
      </c>
      <c r="B5811" t="s">
        <v>945</v>
      </c>
      <c r="C5811" t="s">
        <v>669</v>
      </c>
      <c r="D5811" t="s">
        <v>1216</v>
      </c>
      <c r="E5811" t="s">
        <v>1217</v>
      </c>
      <c r="F5811" t="str">
        <f t="shared" si="544"/>
        <v>1672</v>
      </c>
      <c r="G5811" t="s">
        <v>146</v>
      </c>
      <c r="H5811" t="s">
        <v>147</v>
      </c>
      <c r="I5811" s="91"/>
      <c r="J5811" s="91"/>
      <c r="K5811" s="91"/>
      <c r="L5811" s="91">
        <v>683.93</v>
      </c>
      <c r="M5811" s="91"/>
      <c r="N5811" s="91"/>
      <c r="O5811" s="91"/>
      <c r="P5811" s="91"/>
      <c r="Q5811" s="91"/>
      <c r="R5811" s="91"/>
      <c r="S5811" s="91"/>
      <c r="T5811" s="91"/>
      <c r="U5811" s="91">
        <f t="shared" si="545"/>
        <v>683.93</v>
      </c>
      <c r="V5811" s="82" t="str">
        <f t="shared" si="543"/>
        <v>320001672926</v>
      </c>
      <c r="W5811" s="83">
        <f>VLOOKUP(V5811,Factors!$E$6:$H$5950,4,FALSE)</f>
        <v>0.10765</v>
      </c>
      <c r="X5811" t="str">
        <f>VLOOKUP(V5811,Factors!$E$6:$F$5950,2,FALSE)</f>
        <v>Employee Cost</v>
      </c>
      <c r="Y5811" s="92">
        <f t="shared" si="546"/>
        <v>73.625064499999993</v>
      </c>
      <c r="Z5811" s="92">
        <f t="shared" si="547"/>
        <v>610.30493549999994</v>
      </c>
      <c r="AA5811" s="92">
        <f t="shared" si="548"/>
        <v>683.93</v>
      </c>
    </row>
    <row r="5812" spans="1:27" x14ac:dyDescent="0.25">
      <c r="A5812" t="s">
        <v>1207</v>
      </c>
      <c r="B5812" t="s">
        <v>945</v>
      </c>
      <c r="C5812" t="s">
        <v>669</v>
      </c>
      <c r="D5812" t="s">
        <v>1218</v>
      </c>
      <c r="E5812" t="s">
        <v>1219</v>
      </c>
      <c r="F5812" t="str">
        <f t="shared" si="544"/>
        <v>2200</v>
      </c>
      <c r="G5812" t="s">
        <v>110</v>
      </c>
      <c r="H5812" t="s">
        <v>111</v>
      </c>
      <c r="I5812" s="91">
        <v>61826.11</v>
      </c>
      <c r="J5812" s="91">
        <v>65985.95</v>
      </c>
      <c r="K5812" s="91">
        <v>73815.11</v>
      </c>
      <c r="L5812" s="91">
        <v>66394.27</v>
      </c>
      <c r="M5812" s="91">
        <v>60146.45</v>
      </c>
      <c r="N5812" s="91">
        <v>63086.18</v>
      </c>
      <c r="O5812" s="91">
        <v>58342.01</v>
      </c>
      <c r="P5812" s="91">
        <v>51397.27</v>
      </c>
      <c r="Q5812" s="91">
        <v>38695.839999999997</v>
      </c>
      <c r="R5812" s="91">
        <v>47288.76</v>
      </c>
      <c r="S5812" s="91">
        <v>44002.89</v>
      </c>
      <c r="T5812" s="91">
        <v>46606.12</v>
      </c>
      <c r="U5812" s="91">
        <f t="shared" si="545"/>
        <v>677586.96000000008</v>
      </c>
      <c r="V5812" s="82" t="str">
        <f t="shared" si="543"/>
        <v>320002200926</v>
      </c>
      <c r="W5812" s="83">
        <f>VLOOKUP(V5812,Factors!$E$6:$H$5950,4,FALSE)</f>
        <v>0.10765</v>
      </c>
      <c r="X5812" t="str">
        <f>VLOOKUP(V5812,Factors!$E$6:$F$5950,2,FALSE)</f>
        <v>Employee Cost</v>
      </c>
      <c r="Y5812" s="92">
        <f t="shared" si="546"/>
        <v>72942.236244</v>
      </c>
      <c r="Z5812" s="92">
        <f t="shared" si="547"/>
        <v>604644.72375600005</v>
      </c>
      <c r="AA5812" s="92">
        <f t="shared" si="548"/>
        <v>677586.96000000008</v>
      </c>
    </row>
    <row r="5813" spans="1:27" x14ac:dyDescent="0.25">
      <c r="A5813" t="s">
        <v>1207</v>
      </c>
      <c r="B5813" t="s">
        <v>945</v>
      </c>
      <c r="C5813" t="s">
        <v>669</v>
      </c>
      <c r="D5813" t="s">
        <v>1218</v>
      </c>
      <c r="E5813" t="s">
        <v>1219</v>
      </c>
      <c r="F5813" t="str">
        <f t="shared" si="544"/>
        <v>2200</v>
      </c>
      <c r="G5813" t="s">
        <v>112</v>
      </c>
      <c r="H5813" t="s">
        <v>113</v>
      </c>
      <c r="I5813" s="91">
        <v>413.93</v>
      </c>
      <c r="J5813" s="91">
        <v>1500</v>
      </c>
      <c r="K5813" s="91"/>
      <c r="L5813" s="91"/>
      <c r="M5813" s="91">
        <v>2134.0100000000002</v>
      </c>
      <c r="N5813" s="91"/>
      <c r="O5813" s="91">
        <v>316.33</v>
      </c>
      <c r="P5813" s="91"/>
      <c r="Q5813" s="91"/>
      <c r="R5813" s="91"/>
      <c r="S5813" s="91">
        <v>4026.14</v>
      </c>
      <c r="T5813" s="91">
        <v>-792.73</v>
      </c>
      <c r="U5813" s="91">
        <f t="shared" si="545"/>
        <v>7597.68</v>
      </c>
      <c r="V5813" s="82" t="str">
        <f t="shared" si="543"/>
        <v>320002200926</v>
      </c>
      <c r="W5813" s="83">
        <f>VLOOKUP(V5813,Factors!$E$6:$H$5950,4,FALSE)</f>
        <v>0.10765</v>
      </c>
      <c r="X5813" t="str">
        <f>VLOOKUP(V5813,Factors!$E$6:$F$5950,2,FALSE)</f>
        <v>Employee Cost</v>
      </c>
      <c r="Y5813" s="92">
        <f t="shared" si="546"/>
        <v>817.89025200000003</v>
      </c>
      <c r="Z5813" s="92">
        <f t="shared" si="547"/>
        <v>6779.7897480000001</v>
      </c>
      <c r="AA5813" s="92">
        <f t="shared" si="548"/>
        <v>7597.68</v>
      </c>
    </row>
    <row r="5814" spans="1:27" x14ac:dyDescent="0.25">
      <c r="A5814" t="s">
        <v>1207</v>
      </c>
      <c r="B5814" t="s">
        <v>945</v>
      </c>
      <c r="C5814" t="s">
        <v>669</v>
      </c>
      <c r="D5814" t="s">
        <v>1218</v>
      </c>
      <c r="E5814" t="s">
        <v>1219</v>
      </c>
      <c r="F5814" t="str">
        <f t="shared" si="544"/>
        <v>2200</v>
      </c>
      <c r="G5814" t="s">
        <v>501</v>
      </c>
      <c r="H5814" t="s">
        <v>502</v>
      </c>
      <c r="I5814" s="91">
        <v>4235.32</v>
      </c>
      <c r="J5814" s="91">
        <v>4488.66</v>
      </c>
      <c r="K5814" s="91">
        <v>4645.34</v>
      </c>
      <c r="L5814" s="91">
        <v>12359.5</v>
      </c>
      <c r="M5814" s="91">
        <v>8819.42</v>
      </c>
      <c r="N5814" s="91">
        <v>4673.43</v>
      </c>
      <c r="O5814" s="91">
        <v>4162.95</v>
      </c>
      <c r="P5814" s="91">
        <v>4757.66</v>
      </c>
      <c r="Q5814" s="91">
        <v>4460.3100000000004</v>
      </c>
      <c r="R5814" s="91">
        <v>4870</v>
      </c>
      <c r="S5814" s="91">
        <v>4316.59</v>
      </c>
      <c r="T5814" s="91">
        <v>4316.59</v>
      </c>
      <c r="U5814" s="91">
        <f t="shared" si="545"/>
        <v>66105.76999999999</v>
      </c>
      <c r="V5814" s="82" t="str">
        <f t="shared" si="543"/>
        <v>320002200926</v>
      </c>
      <c r="W5814" s="83">
        <f>VLOOKUP(V5814,Factors!$E$6:$H$5950,4,FALSE)</f>
        <v>0.10765</v>
      </c>
      <c r="X5814" t="str">
        <f>VLOOKUP(V5814,Factors!$E$6:$F$5950,2,FALSE)</f>
        <v>Employee Cost</v>
      </c>
      <c r="Y5814" s="92">
        <f t="shared" si="546"/>
        <v>7116.2861404999985</v>
      </c>
      <c r="Z5814" s="92">
        <f t="shared" si="547"/>
        <v>58989.483859499989</v>
      </c>
      <c r="AA5814" s="92">
        <f t="shared" si="548"/>
        <v>66105.76999999999</v>
      </c>
    </row>
    <row r="5815" spans="1:27" x14ac:dyDescent="0.25">
      <c r="A5815" t="s">
        <v>1207</v>
      </c>
      <c r="B5815" t="s">
        <v>945</v>
      </c>
      <c r="C5815" t="s">
        <v>669</v>
      </c>
      <c r="D5815" t="s">
        <v>1218</v>
      </c>
      <c r="E5815" t="s">
        <v>1219</v>
      </c>
      <c r="F5815" t="str">
        <f t="shared" si="544"/>
        <v>2200</v>
      </c>
      <c r="G5815" t="s">
        <v>88</v>
      </c>
      <c r="H5815" t="s">
        <v>89</v>
      </c>
      <c r="I5815" s="91">
        <v>9943.92</v>
      </c>
      <c r="J5815" s="91">
        <v>9943.8799999999992</v>
      </c>
      <c r="K5815" s="91">
        <v>11155.46</v>
      </c>
      <c r="L5815" s="91">
        <v>11167.49</v>
      </c>
      <c r="M5815" s="91">
        <v>11138.81</v>
      </c>
      <c r="N5815" s="91">
        <v>10132.209999999999</v>
      </c>
      <c r="O5815" s="91">
        <v>10143.5</v>
      </c>
      <c r="P5815" s="91">
        <v>8309.52</v>
      </c>
      <c r="Q5815" s="91">
        <v>6998.82</v>
      </c>
      <c r="R5815" s="91">
        <v>7629.81</v>
      </c>
      <c r="S5815" s="91">
        <v>7604.48</v>
      </c>
      <c r="T5815" s="91">
        <v>8315.24</v>
      </c>
      <c r="U5815" s="91">
        <f t="shared" si="545"/>
        <v>112483.13999999998</v>
      </c>
      <c r="V5815" s="82" t="str">
        <f t="shared" si="543"/>
        <v>320002200926</v>
      </c>
      <c r="W5815" s="83">
        <f>VLOOKUP(V5815,Factors!$E$6:$H$5950,4,FALSE)</f>
        <v>0.10765</v>
      </c>
      <c r="X5815" t="str">
        <f>VLOOKUP(V5815,Factors!$E$6:$F$5950,2,FALSE)</f>
        <v>Employee Cost</v>
      </c>
      <c r="Y5815" s="92">
        <f t="shared" si="546"/>
        <v>12108.810020999998</v>
      </c>
      <c r="Z5815" s="92">
        <f t="shared" si="547"/>
        <v>100374.32997899999</v>
      </c>
      <c r="AA5815" s="92">
        <f t="shared" si="548"/>
        <v>112483.13999999998</v>
      </c>
    </row>
    <row r="5816" spans="1:27" x14ac:dyDescent="0.25">
      <c r="A5816" t="s">
        <v>1207</v>
      </c>
      <c r="B5816" t="s">
        <v>945</v>
      </c>
      <c r="C5816" t="s">
        <v>669</v>
      </c>
      <c r="D5816" t="s">
        <v>1218</v>
      </c>
      <c r="E5816" t="s">
        <v>1219</v>
      </c>
      <c r="F5816" t="str">
        <f t="shared" si="544"/>
        <v>2200</v>
      </c>
      <c r="G5816" t="s">
        <v>90</v>
      </c>
      <c r="H5816" t="s">
        <v>91</v>
      </c>
      <c r="I5816" s="91">
        <v>38631.47</v>
      </c>
      <c r="J5816" s="91">
        <v>38631.47</v>
      </c>
      <c r="K5816" s="91">
        <v>43338.28</v>
      </c>
      <c r="L5816" s="91">
        <v>43384.94</v>
      </c>
      <c r="M5816" s="91">
        <v>43273.55</v>
      </c>
      <c r="N5816" s="91">
        <v>39362.83</v>
      </c>
      <c r="O5816" s="91">
        <v>39406.879999999997</v>
      </c>
      <c r="P5816" s="91">
        <v>32281.94</v>
      </c>
      <c r="Q5816" s="91">
        <v>27189.99</v>
      </c>
      <c r="R5816" s="91">
        <v>29641.3</v>
      </c>
      <c r="S5816" s="91">
        <v>29945.45</v>
      </c>
      <c r="T5816" s="91">
        <v>32201.5</v>
      </c>
      <c r="U5816" s="91">
        <f t="shared" si="545"/>
        <v>437289.60000000003</v>
      </c>
      <c r="V5816" s="82" t="str">
        <f t="shared" si="543"/>
        <v>320002200926</v>
      </c>
      <c r="W5816" s="83">
        <f>VLOOKUP(V5816,Factors!$E$6:$H$5950,4,FALSE)</f>
        <v>0.10765</v>
      </c>
      <c r="X5816" t="str">
        <f>VLOOKUP(V5816,Factors!$E$6:$F$5950,2,FALSE)</f>
        <v>Employee Cost</v>
      </c>
      <c r="Y5816" s="92">
        <f t="shared" si="546"/>
        <v>47074.225440000002</v>
      </c>
      <c r="Z5816" s="92">
        <f t="shared" si="547"/>
        <v>390215.37456000003</v>
      </c>
      <c r="AA5816" s="92">
        <f t="shared" si="548"/>
        <v>437289.60000000003</v>
      </c>
    </row>
    <row r="5817" spans="1:27" x14ac:dyDescent="0.25">
      <c r="A5817" t="s">
        <v>1207</v>
      </c>
      <c r="B5817" t="s">
        <v>945</v>
      </c>
      <c r="C5817" t="s">
        <v>669</v>
      </c>
      <c r="D5817" t="s">
        <v>1218</v>
      </c>
      <c r="E5817" t="s">
        <v>1219</v>
      </c>
      <c r="F5817" t="str">
        <f t="shared" si="544"/>
        <v>2200</v>
      </c>
      <c r="G5817" t="s">
        <v>118</v>
      </c>
      <c r="H5817" t="s">
        <v>119</v>
      </c>
      <c r="I5817" s="91"/>
      <c r="J5817" s="91"/>
      <c r="K5817" s="91">
        <v>797</v>
      </c>
      <c r="L5817" s="91">
        <v>70</v>
      </c>
      <c r="M5817" s="91">
        <v>1799</v>
      </c>
      <c r="N5817" s="91">
        <v>899</v>
      </c>
      <c r="O5817" s="91">
        <v>70</v>
      </c>
      <c r="P5817" s="91">
        <v>-851.75</v>
      </c>
      <c r="Q5817" s="91"/>
      <c r="R5817" s="91"/>
      <c r="S5817" s="91"/>
      <c r="T5817" s="91"/>
      <c r="U5817" s="91">
        <f t="shared" si="545"/>
        <v>2783.25</v>
      </c>
      <c r="V5817" s="82" t="str">
        <f t="shared" si="543"/>
        <v>320002200926</v>
      </c>
      <c r="W5817" s="83">
        <f>VLOOKUP(V5817,Factors!$E$6:$H$5950,4,FALSE)</f>
        <v>0.10765</v>
      </c>
      <c r="X5817" t="str">
        <f>VLOOKUP(V5817,Factors!$E$6:$F$5950,2,FALSE)</f>
        <v>Employee Cost</v>
      </c>
      <c r="Y5817" s="92">
        <f t="shared" si="546"/>
        <v>299.61686249999997</v>
      </c>
      <c r="Z5817" s="92">
        <f t="shared" si="547"/>
        <v>2483.6331375</v>
      </c>
      <c r="AA5817" s="92">
        <f t="shared" si="548"/>
        <v>2783.25</v>
      </c>
    </row>
    <row r="5818" spans="1:27" x14ac:dyDescent="0.25">
      <c r="A5818" t="s">
        <v>1207</v>
      </c>
      <c r="B5818" t="s">
        <v>945</v>
      </c>
      <c r="C5818" t="s">
        <v>669</v>
      </c>
      <c r="D5818" t="s">
        <v>1218</v>
      </c>
      <c r="E5818" t="s">
        <v>1219</v>
      </c>
      <c r="F5818" t="str">
        <f t="shared" si="544"/>
        <v>2200</v>
      </c>
      <c r="G5818" t="s">
        <v>120</v>
      </c>
      <c r="H5818" t="s">
        <v>121</v>
      </c>
      <c r="I5818" s="91"/>
      <c r="J5818" s="91"/>
      <c r="K5818" s="91">
        <v>26.49</v>
      </c>
      <c r="L5818" s="91">
        <v>26.6</v>
      </c>
      <c r="M5818" s="91"/>
      <c r="N5818" s="91"/>
      <c r="O5818" s="91"/>
      <c r="P5818" s="91">
        <v>13.63</v>
      </c>
      <c r="Q5818" s="91">
        <v>0</v>
      </c>
      <c r="R5818" s="91"/>
      <c r="S5818" s="91"/>
      <c r="T5818" s="91">
        <v>238.71</v>
      </c>
      <c r="U5818" s="91">
        <f t="shared" si="545"/>
        <v>305.43</v>
      </c>
      <c r="V5818" s="82" t="str">
        <f t="shared" si="543"/>
        <v>320002200926</v>
      </c>
      <c r="W5818" s="83">
        <f>VLOOKUP(V5818,Factors!$E$6:$H$5950,4,FALSE)</f>
        <v>0.10765</v>
      </c>
      <c r="X5818" t="str">
        <f>VLOOKUP(V5818,Factors!$E$6:$F$5950,2,FALSE)</f>
        <v>Employee Cost</v>
      </c>
      <c r="Y5818" s="92">
        <f t="shared" si="546"/>
        <v>32.8795395</v>
      </c>
      <c r="Z5818" s="92">
        <f t="shared" si="547"/>
        <v>272.55046049999999</v>
      </c>
      <c r="AA5818" s="92">
        <f t="shared" si="548"/>
        <v>305.43</v>
      </c>
    </row>
    <row r="5819" spans="1:27" x14ac:dyDescent="0.25">
      <c r="A5819" t="s">
        <v>1207</v>
      </c>
      <c r="B5819" t="s">
        <v>945</v>
      </c>
      <c r="C5819" t="s">
        <v>669</v>
      </c>
      <c r="D5819" t="s">
        <v>1218</v>
      </c>
      <c r="E5819" t="s">
        <v>1219</v>
      </c>
      <c r="F5819" t="str">
        <f t="shared" si="544"/>
        <v>2200</v>
      </c>
      <c r="G5819" t="s">
        <v>122</v>
      </c>
      <c r="H5819" t="s">
        <v>123</v>
      </c>
      <c r="I5819" s="91"/>
      <c r="J5819" s="91"/>
      <c r="K5819" s="91">
        <v>150</v>
      </c>
      <c r="L5819" s="91">
        <v>265</v>
      </c>
      <c r="M5819" s="91">
        <v>189</v>
      </c>
      <c r="N5819" s="91">
        <v>265</v>
      </c>
      <c r="O5819" s="91"/>
      <c r="P5819" s="91"/>
      <c r="Q5819" s="91">
        <v>265</v>
      </c>
      <c r="R5819" s="91">
        <v>194</v>
      </c>
      <c r="S5819" s="91"/>
      <c r="T5819" s="91"/>
      <c r="U5819" s="91">
        <f t="shared" si="545"/>
        <v>1328</v>
      </c>
      <c r="V5819" s="82" t="str">
        <f t="shared" si="543"/>
        <v>320002200926</v>
      </c>
      <c r="W5819" s="83">
        <f>VLOOKUP(V5819,Factors!$E$6:$H$5950,4,FALSE)</f>
        <v>0.10765</v>
      </c>
      <c r="X5819" t="str">
        <f>VLOOKUP(V5819,Factors!$E$6:$F$5950,2,FALSE)</f>
        <v>Employee Cost</v>
      </c>
      <c r="Y5819" s="92">
        <f t="shared" si="546"/>
        <v>142.95919999999998</v>
      </c>
      <c r="Z5819" s="92">
        <f t="shared" si="547"/>
        <v>1185.0408</v>
      </c>
      <c r="AA5819" s="92">
        <f t="shared" si="548"/>
        <v>1328</v>
      </c>
    </row>
    <row r="5820" spans="1:27" x14ac:dyDescent="0.25">
      <c r="A5820" t="s">
        <v>1207</v>
      </c>
      <c r="B5820" t="s">
        <v>945</v>
      </c>
      <c r="C5820" t="s">
        <v>669</v>
      </c>
      <c r="D5820" t="s">
        <v>1218</v>
      </c>
      <c r="E5820" t="s">
        <v>1219</v>
      </c>
      <c r="F5820" t="str">
        <f t="shared" si="544"/>
        <v>2200</v>
      </c>
      <c r="G5820" t="s">
        <v>312</v>
      </c>
      <c r="H5820" t="s">
        <v>313</v>
      </c>
      <c r="I5820" s="91"/>
      <c r="J5820" s="91"/>
      <c r="K5820" s="91"/>
      <c r="L5820" s="91"/>
      <c r="M5820" s="91"/>
      <c r="N5820" s="91"/>
      <c r="O5820" s="91"/>
      <c r="P5820" s="91"/>
      <c r="Q5820" s="91">
        <v>2353.12</v>
      </c>
      <c r="R5820" s="91">
        <v>977.92</v>
      </c>
      <c r="S5820" s="91"/>
      <c r="T5820" s="91"/>
      <c r="U5820" s="91">
        <f t="shared" si="545"/>
        <v>3331.04</v>
      </c>
      <c r="V5820" s="82" t="str">
        <f t="shared" si="543"/>
        <v>320002200926</v>
      </c>
      <c r="W5820" s="83">
        <f>VLOOKUP(V5820,Factors!$E$6:$H$5950,4,FALSE)</f>
        <v>0.10765</v>
      </c>
      <c r="X5820" t="str">
        <f>VLOOKUP(V5820,Factors!$E$6:$F$5950,2,FALSE)</f>
        <v>Employee Cost</v>
      </c>
      <c r="Y5820" s="92">
        <f t="shared" si="546"/>
        <v>358.586456</v>
      </c>
      <c r="Z5820" s="92">
        <f t="shared" si="547"/>
        <v>2972.453544</v>
      </c>
      <c r="AA5820" s="92">
        <f t="shared" si="548"/>
        <v>3331.04</v>
      </c>
    </row>
    <row r="5821" spans="1:27" x14ac:dyDescent="0.25">
      <c r="A5821" t="s">
        <v>1207</v>
      </c>
      <c r="B5821" t="s">
        <v>945</v>
      </c>
      <c r="C5821" t="s">
        <v>669</v>
      </c>
      <c r="D5821" t="s">
        <v>1218</v>
      </c>
      <c r="E5821" t="s">
        <v>1219</v>
      </c>
      <c r="F5821" t="str">
        <f t="shared" si="544"/>
        <v>2200</v>
      </c>
      <c r="G5821" t="s">
        <v>44</v>
      </c>
      <c r="H5821" t="s">
        <v>45</v>
      </c>
      <c r="I5821" s="91">
        <v>651.29</v>
      </c>
      <c r="J5821" s="91">
        <v>289.19</v>
      </c>
      <c r="K5821" s="91">
        <v>652.35</v>
      </c>
      <c r="L5821" s="91">
        <v>464.61</v>
      </c>
      <c r="M5821" s="91">
        <v>908.69</v>
      </c>
      <c r="N5821" s="91">
        <v>248.86</v>
      </c>
      <c r="O5821" s="91">
        <v>144.05000000000001</v>
      </c>
      <c r="P5821" s="91">
        <v>405.14</v>
      </c>
      <c r="Q5821" s="91"/>
      <c r="R5821" s="91">
        <v>354.28</v>
      </c>
      <c r="S5821" s="91">
        <v>462.12</v>
      </c>
      <c r="T5821" s="91">
        <v>127.3</v>
      </c>
      <c r="U5821" s="91">
        <f t="shared" si="545"/>
        <v>4707.88</v>
      </c>
      <c r="V5821" s="82" t="str">
        <f t="shared" si="543"/>
        <v>320002200926</v>
      </c>
      <c r="W5821" s="83">
        <f>VLOOKUP(V5821,Factors!$E$6:$H$5950,4,FALSE)</f>
        <v>0.10765</v>
      </c>
      <c r="X5821" t="str">
        <f>VLOOKUP(V5821,Factors!$E$6:$F$5950,2,FALSE)</f>
        <v>Employee Cost</v>
      </c>
      <c r="Y5821" s="92">
        <f t="shared" si="546"/>
        <v>506.80328199999997</v>
      </c>
      <c r="Z5821" s="92">
        <f t="shared" si="547"/>
        <v>4201.0767180000003</v>
      </c>
      <c r="AA5821" s="92">
        <f t="shared" si="548"/>
        <v>4707.88</v>
      </c>
    </row>
    <row r="5822" spans="1:27" x14ac:dyDescent="0.25">
      <c r="A5822" t="s">
        <v>1207</v>
      </c>
      <c r="B5822" t="s">
        <v>945</v>
      </c>
      <c r="C5822" t="s">
        <v>669</v>
      </c>
      <c r="D5822" t="s">
        <v>1218</v>
      </c>
      <c r="E5822" t="s">
        <v>1219</v>
      </c>
      <c r="F5822" t="str">
        <f t="shared" si="544"/>
        <v>2200</v>
      </c>
      <c r="G5822" t="s">
        <v>668</v>
      </c>
      <c r="H5822" t="s">
        <v>669</v>
      </c>
      <c r="I5822" s="91"/>
      <c r="J5822" s="91">
        <v>-15074.99</v>
      </c>
      <c r="K5822" s="91"/>
      <c r="L5822" s="91"/>
      <c r="M5822" s="91"/>
      <c r="N5822" s="91"/>
      <c r="O5822" s="91">
        <v>-15000</v>
      </c>
      <c r="P5822" s="91">
        <v>10888.05</v>
      </c>
      <c r="Q5822" s="91">
        <v>-75</v>
      </c>
      <c r="R5822" s="91">
        <v>1350</v>
      </c>
      <c r="S5822" s="91">
        <v>46285</v>
      </c>
      <c r="T5822" s="91">
        <v>3501.02</v>
      </c>
      <c r="U5822" s="91">
        <f t="shared" si="545"/>
        <v>31874.080000000002</v>
      </c>
      <c r="V5822" s="82" t="str">
        <f t="shared" si="543"/>
        <v>320002200926</v>
      </c>
      <c r="W5822" s="83">
        <f>VLOOKUP(V5822,Factors!$E$6:$H$5950,4,FALSE)</f>
        <v>0.10765</v>
      </c>
      <c r="X5822" t="str">
        <f>VLOOKUP(V5822,Factors!$E$6:$F$5950,2,FALSE)</f>
        <v>Employee Cost</v>
      </c>
      <c r="Y5822" s="92">
        <f t="shared" si="546"/>
        <v>3431.2447120000002</v>
      </c>
      <c r="Z5822" s="92">
        <f t="shared" si="547"/>
        <v>28442.835288000002</v>
      </c>
      <c r="AA5822" s="92">
        <f t="shared" si="548"/>
        <v>31874.080000000002</v>
      </c>
    </row>
    <row r="5823" spans="1:27" x14ac:dyDescent="0.25">
      <c r="A5823" t="s">
        <v>1207</v>
      </c>
      <c r="B5823" t="s">
        <v>945</v>
      </c>
      <c r="C5823" t="s">
        <v>669</v>
      </c>
      <c r="D5823" t="s">
        <v>1218</v>
      </c>
      <c r="E5823" t="s">
        <v>1219</v>
      </c>
      <c r="F5823" t="str">
        <f t="shared" si="544"/>
        <v>2200</v>
      </c>
      <c r="G5823" t="s">
        <v>207</v>
      </c>
      <c r="H5823" t="s">
        <v>208</v>
      </c>
      <c r="I5823" s="91">
        <v>152.25</v>
      </c>
      <c r="J5823" s="91"/>
      <c r="K5823" s="91">
        <v>17.940000000000001</v>
      </c>
      <c r="L5823" s="91"/>
      <c r="M5823" s="91"/>
      <c r="N5823" s="91"/>
      <c r="O5823" s="91"/>
      <c r="P5823" s="91"/>
      <c r="Q5823" s="91"/>
      <c r="R5823" s="91"/>
      <c r="S5823" s="91">
        <v>160</v>
      </c>
      <c r="T5823" s="91">
        <v>162</v>
      </c>
      <c r="U5823" s="91">
        <f t="shared" si="545"/>
        <v>492.19</v>
      </c>
      <c r="V5823" s="82" t="str">
        <f t="shared" si="543"/>
        <v>320002200926</v>
      </c>
      <c r="W5823" s="83">
        <f>VLOOKUP(V5823,Factors!$E$6:$H$5950,4,FALSE)</f>
        <v>0.10765</v>
      </c>
      <c r="X5823" t="str">
        <f>VLOOKUP(V5823,Factors!$E$6:$F$5950,2,FALSE)</f>
        <v>Employee Cost</v>
      </c>
      <c r="Y5823" s="92">
        <f t="shared" si="546"/>
        <v>52.984253499999994</v>
      </c>
      <c r="Z5823" s="92">
        <f t="shared" si="547"/>
        <v>439.20574650000003</v>
      </c>
      <c r="AA5823" s="92">
        <f t="shared" si="548"/>
        <v>492.19000000000005</v>
      </c>
    </row>
    <row r="5824" spans="1:27" x14ac:dyDescent="0.25">
      <c r="A5824" t="s">
        <v>1207</v>
      </c>
      <c r="B5824" t="s">
        <v>945</v>
      </c>
      <c r="C5824" t="s">
        <v>669</v>
      </c>
      <c r="D5824" t="s">
        <v>1218</v>
      </c>
      <c r="E5824" t="s">
        <v>1219</v>
      </c>
      <c r="F5824" t="str">
        <f t="shared" si="544"/>
        <v>2200</v>
      </c>
      <c r="G5824" t="s">
        <v>71</v>
      </c>
      <c r="H5824" t="s">
        <v>72</v>
      </c>
      <c r="I5824" s="91">
        <v>28.49</v>
      </c>
      <c r="J5824" s="91"/>
      <c r="K5824" s="91"/>
      <c r="L5824" s="91"/>
      <c r="M5824" s="91"/>
      <c r="N5824" s="91">
        <v>103.05</v>
      </c>
      <c r="O5824" s="91">
        <v>140.62</v>
      </c>
      <c r="P5824" s="91"/>
      <c r="Q5824" s="91"/>
      <c r="R5824" s="91"/>
      <c r="S5824" s="91"/>
      <c r="T5824" s="91">
        <v>41.66</v>
      </c>
      <c r="U5824" s="91">
        <f t="shared" si="545"/>
        <v>313.81999999999994</v>
      </c>
      <c r="V5824" s="82" t="str">
        <f t="shared" si="543"/>
        <v>320002200926</v>
      </c>
      <c r="W5824" s="83">
        <f>VLOOKUP(V5824,Factors!$E$6:$H$5950,4,FALSE)</f>
        <v>0.10765</v>
      </c>
      <c r="X5824" t="str">
        <f>VLOOKUP(V5824,Factors!$E$6:$F$5950,2,FALSE)</f>
        <v>Employee Cost</v>
      </c>
      <c r="Y5824" s="92">
        <f t="shared" si="546"/>
        <v>33.78272299999999</v>
      </c>
      <c r="Z5824" s="92">
        <f t="shared" si="547"/>
        <v>280.03727699999996</v>
      </c>
      <c r="AA5824" s="92">
        <f t="shared" si="548"/>
        <v>313.81999999999994</v>
      </c>
    </row>
    <row r="5825" spans="1:27" x14ac:dyDescent="0.25">
      <c r="A5825" t="s">
        <v>1207</v>
      </c>
      <c r="B5825" t="s">
        <v>945</v>
      </c>
      <c r="C5825" t="s">
        <v>669</v>
      </c>
      <c r="D5825" t="s">
        <v>1218</v>
      </c>
      <c r="E5825" t="s">
        <v>1219</v>
      </c>
      <c r="F5825" t="str">
        <f t="shared" si="544"/>
        <v>2200</v>
      </c>
      <c r="G5825" t="s">
        <v>98</v>
      </c>
      <c r="H5825" t="s">
        <v>99</v>
      </c>
      <c r="I5825" s="91">
        <v>1875.06</v>
      </c>
      <c r="J5825" s="91">
        <v>1789.18</v>
      </c>
      <c r="K5825" s="91">
        <v>1588.65</v>
      </c>
      <c r="L5825" s="91">
        <v>1318.32</v>
      </c>
      <c r="M5825" s="91">
        <v>194.45</v>
      </c>
      <c r="N5825" s="91">
        <v>1473.07</v>
      </c>
      <c r="O5825" s="91">
        <v>1743.88</v>
      </c>
      <c r="P5825" s="91">
        <v>1810.53</v>
      </c>
      <c r="Q5825" s="91">
        <v>1422.78</v>
      </c>
      <c r="R5825" s="91">
        <v>592.51</v>
      </c>
      <c r="S5825" s="91">
        <v>1632.42</v>
      </c>
      <c r="T5825" s="91">
        <v>437.19</v>
      </c>
      <c r="U5825" s="91">
        <f t="shared" si="545"/>
        <v>15878.040000000003</v>
      </c>
      <c r="V5825" s="82" t="str">
        <f t="shared" si="543"/>
        <v>320002200926</v>
      </c>
      <c r="W5825" s="83">
        <f>VLOOKUP(V5825,Factors!$E$6:$H$5950,4,FALSE)</f>
        <v>0.10765</v>
      </c>
      <c r="X5825" t="str">
        <f>VLOOKUP(V5825,Factors!$E$6:$F$5950,2,FALSE)</f>
        <v>Employee Cost</v>
      </c>
      <c r="Y5825" s="92">
        <f t="shared" si="546"/>
        <v>1709.2710060000002</v>
      </c>
      <c r="Z5825" s="92">
        <f t="shared" si="547"/>
        <v>14168.768994000002</v>
      </c>
      <c r="AA5825" s="92">
        <f t="shared" si="548"/>
        <v>15878.040000000003</v>
      </c>
    </row>
    <row r="5826" spans="1:27" x14ac:dyDescent="0.25">
      <c r="A5826" t="s">
        <v>1207</v>
      </c>
      <c r="B5826" t="s">
        <v>945</v>
      </c>
      <c r="C5826" t="s">
        <v>669</v>
      </c>
      <c r="D5826" t="s">
        <v>1218</v>
      </c>
      <c r="E5826" t="s">
        <v>1219</v>
      </c>
      <c r="F5826" t="str">
        <f t="shared" si="544"/>
        <v>2200</v>
      </c>
      <c r="G5826" t="s">
        <v>412</v>
      </c>
      <c r="H5826" t="s">
        <v>413</v>
      </c>
      <c r="I5826" s="91"/>
      <c r="J5826" s="91"/>
      <c r="K5826" s="91"/>
      <c r="L5826" s="91"/>
      <c r="M5826" s="91"/>
      <c r="N5826" s="91"/>
      <c r="O5826" s="91"/>
      <c r="P5826" s="91"/>
      <c r="Q5826" s="91"/>
      <c r="R5826" s="91"/>
      <c r="S5826" s="91"/>
      <c r="T5826" s="91">
        <v>125.32</v>
      </c>
      <c r="U5826" s="91">
        <f t="shared" si="545"/>
        <v>125.32</v>
      </c>
      <c r="V5826" s="82" t="str">
        <f t="shared" si="543"/>
        <v>320002200926</v>
      </c>
      <c r="W5826" s="83">
        <f>VLOOKUP(V5826,Factors!$E$6:$H$5950,4,FALSE)</f>
        <v>0.10765</v>
      </c>
      <c r="X5826" t="str">
        <f>VLOOKUP(V5826,Factors!$E$6:$F$5950,2,FALSE)</f>
        <v>Employee Cost</v>
      </c>
      <c r="Y5826" s="92">
        <f t="shared" si="546"/>
        <v>13.490697999999998</v>
      </c>
      <c r="Z5826" s="92">
        <f t="shared" si="547"/>
        <v>111.829302</v>
      </c>
      <c r="AA5826" s="92">
        <f t="shared" si="548"/>
        <v>125.32</v>
      </c>
    </row>
    <row r="5827" spans="1:27" x14ac:dyDescent="0.25">
      <c r="A5827" t="s">
        <v>1207</v>
      </c>
      <c r="B5827" t="s">
        <v>945</v>
      </c>
      <c r="C5827" t="s">
        <v>669</v>
      </c>
      <c r="D5827" t="s">
        <v>1218</v>
      </c>
      <c r="E5827" t="s">
        <v>1219</v>
      </c>
      <c r="F5827" t="str">
        <f t="shared" si="544"/>
        <v>2200</v>
      </c>
      <c r="G5827" t="s">
        <v>215</v>
      </c>
      <c r="H5827" t="s">
        <v>216</v>
      </c>
      <c r="I5827" s="91"/>
      <c r="J5827" s="91"/>
      <c r="K5827" s="91"/>
      <c r="L5827" s="91"/>
      <c r="M5827" s="91">
        <v>616.79999999999995</v>
      </c>
      <c r="N5827" s="91"/>
      <c r="O5827" s="91"/>
      <c r="P5827" s="91"/>
      <c r="Q5827" s="91"/>
      <c r="R5827" s="91">
        <v>53.04</v>
      </c>
      <c r="S5827" s="91"/>
      <c r="T5827" s="91">
        <v>21.74</v>
      </c>
      <c r="U5827" s="91">
        <f t="shared" si="545"/>
        <v>691.57999999999993</v>
      </c>
      <c r="V5827" s="82" t="str">
        <f t="shared" si="543"/>
        <v>320002200926</v>
      </c>
      <c r="W5827" s="83">
        <f>VLOOKUP(V5827,Factors!$E$6:$H$5950,4,FALSE)</f>
        <v>0.10765</v>
      </c>
      <c r="X5827" t="str">
        <f>VLOOKUP(V5827,Factors!$E$6:$F$5950,2,FALSE)</f>
        <v>Employee Cost</v>
      </c>
      <c r="Y5827" s="92">
        <f t="shared" si="546"/>
        <v>74.448586999999989</v>
      </c>
      <c r="Z5827" s="92">
        <f t="shared" si="547"/>
        <v>617.13141299999995</v>
      </c>
      <c r="AA5827" s="92">
        <f t="shared" si="548"/>
        <v>691.57999999999993</v>
      </c>
    </row>
    <row r="5828" spans="1:27" x14ac:dyDescent="0.25">
      <c r="A5828" t="s">
        <v>1207</v>
      </c>
      <c r="B5828" t="s">
        <v>945</v>
      </c>
      <c r="C5828" t="s">
        <v>669</v>
      </c>
      <c r="D5828" t="s">
        <v>1218</v>
      </c>
      <c r="E5828" t="s">
        <v>1219</v>
      </c>
      <c r="F5828" t="str">
        <f t="shared" si="544"/>
        <v>2200</v>
      </c>
      <c r="G5828" t="s">
        <v>130</v>
      </c>
      <c r="H5828" t="s">
        <v>131</v>
      </c>
      <c r="I5828" s="91">
        <v>68.06</v>
      </c>
      <c r="J5828" s="91"/>
      <c r="K5828" s="91">
        <v>133.55000000000001</v>
      </c>
      <c r="L5828" s="91">
        <v>44.55</v>
      </c>
      <c r="M5828" s="91">
        <v>198.17</v>
      </c>
      <c r="N5828" s="91"/>
      <c r="O5828" s="91"/>
      <c r="P5828" s="91">
        <v>44.01</v>
      </c>
      <c r="Q5828" s="91"/>
      <c r="R5828" s="91">
        <v>37.19</v>
      </c>
      <c r="S5828" s="91"/>
      <c r="T5828" s="91"/>
      <c r="U5828" s="91">
        <f t="shared" si="545"/>
        <v>525.53</v>
      </c>
      <c r="V5828" s="82" t="str">
        <f t="shared" ref="V5828:V5891" si="549">CONCATENATE(B5828,RIGHT(D5828,4),A5828)</f>
        <v>320002200926</v>
      </c>
      <c r="W5828" s="83">
        <f>VLOOKUP(V5828,Factors!$E$6:$H$5950,4,FALSE)</f>
        <v>0.10765</v>
      </c>
      <c r="X5828" t="str">
        <f>VLOOKUP(V5828,Factors!$E$6:$F$5950,2,FALSE)</f>
        <v>Employee Cost</v>
      </c>
      <c r="Y5828" s="92">
        <f t="shared" si="546"/>
        <v>56.573304499999992</v>
      </c>
      <c r="Z5828" s="92">
        <f t="shared" si="547"/>
        <v>468.95669549999997</v>
      </c>
      <c r="AA5828" s="92">
        <f t="shared" si="548"/>
        <v>525.53</v>
      </c>
    </row>
    <row r="5829" spans="1:27" x14ac:dyDescent="0.25">
      <c r="A5829" t="s">
        <v>1207</v>
      </c>
      <c r="B5829" t="s">
        <v>945</v>
      </c>
      <c r="C5829" t="s">
        <v>669</v>
      </c>
      <c r="D5829" t="s">
        <v>1218</v>
      </c>
      <c r="E5829" t="s">
        <v>1219</v>
      </c>
      <c r="F5829" t="str">
        <f t="shared" ref="F5829:F5892" si="550">RIGHT(D5829,4)</f>
        <v>2200</v>
      </c>
      <c r="G5829" t="s">
        <v>1134</v>
      </c>
      <c r="H5829" t="s">
        <v>1135</v>
      </c>
      <c r="I5829" s="91"/>
      <c r="J5829" s="91"/>
      <c r="K5829" s="91"/>
      <c r="L5829" s="91"/>
      <c r="M5829" s="91"/>
      <c r="N5829" s="91"/>
      <c r="O5829" s="91"/>
      <c r="P5829" s="91"/>
      <c r="Q5829" s="91"/>
      <c r="R5829" s="91"/>
      <c r="S5829" s="91"/>
      <c r="T5829" s="91">
        <v>40</v>
      </c>
      <c r="U5829" s="91">
        <f t="shared" ref="U5829:U5892" si="551">SUM(I5829:T5829)</f>
        <v>40</v>
      </c>
      <c r="V5829" s="82" t="str">
        <f t="shared" si="549"/>
        <v>320002200926</v>
      </c>
      <c r="W5829" s="83">
        <f>VLOOKUP(V5829,Factors!$E$6:$H$5950,4,FALSE)</f>
        <v>0.10765</v>
      </c>
      <c r="X5829" t="str">
        <f>VLOOKUP(V5829,Factors!$E$6:$F$5950,2,FALSE)</f>
        <v>Employee Cost</v>
      </c>
      <c r="Y5829" s="92">
        <f t="shared" si="546"/>
        <v>4.306</v>
      </c>
      <c r="Z5829" s="92">
        <f t="shared" si="547"/>
        <v>35.694000000000003</v>
      </c>
      <c r="AA5829" s="92">
        <f t="shared" si="548"/>
        <v>40</v>
      </c>
    </row>
    <row r="5830" spans="1:27" x14ac:dyDescent="0.25">
      <c r="A5830" t="s">
        <v>1207</v>
      </c>
      <c r="B5830" t="s">
        <v>945</v>
      </c>
      <c r="C5830" t="s">
        <v>669</v>
      </c>
      <c r="D5830" t="s">
        <v>1218</v>
      </c>
      <c r="E5830" t="s">
        <v>1219</v>
      </c>
      <c r="F5830" t="str">
        <f t="shared" si="550"/>
        <v>2200</v>
      </c>
      <c r="G5830" t="s">
        <v>136</v>
      </c>
      <c r="H5830" t="s">
        <v>137</v>
      </c>
      <c r="I5830" s="91">
        <v>20</v>
      </c>
      <c r="J5830" s="91">
        <v>8</v>
      </c>
      <c r="K5830" s="91">
        <v>46</v>
      </c>
      <c r="L5830" s="91">
        <v>60</v>
      </c>
      <c r="M5830" s="91">
        <v>10.199999999999999</v>
      </c>
      <c r="N5830" s="91">
        <v>27</v>
      </c>
      <c r="O5830" s="91">
        <v>23</v>
      </c>
      <c r="P5830" s="91"/>
      <c r="Q5830" s="91"/>
      <c r="R5830" s="91">
        <v>44.4</v>
      </c>
      <c r="S5830" s="91">
        <v>20</v>
      </c>
      <c r="T5830" s="91">
        <v>25</v>
      </c>
      <c r="U5830" s="91">
        <f t="shared" si="551"/>
        <v>283.60000000000002</v>
      </c>
      <c r="V5830" s="82" t="str">
        <f t="shared" si="549"/>
        <v>320002200926</v>
      </c>
      <c r="W5830" s="83">
        <f>VLOOKUP(V5830,Factors!$E$6:$H$5950,4,FALSE)</f>
        <v>0.10765</v>
      </c>
      <c r="X5830" t="str">
        <f>VLOOKUP(V5830,Factors!$E$6:$F$5950,2,FALSE)</f>
        <v>Employee Cost</v>
      </c>
      <c r="Y5830" s="92">
        <f t="shared" si="546"/>
        <v>30.529540000000001</v>
      </c>
      <c r="Z5830" s="92">
        <f t="shared" si="547"/>
        <v>253.07046000000003</v>
      </c>
      <c r="AA5830" s="92">
        <f t="shared" si="548"/>
        <v>283.60000000000002</v>
      </c>
    </row>
    <row r="5831" spans="1:27" x14ac:dyDescent="0.25">
      <c r="A5831" t="s">
        <v>1207</v>
      </c>
      <c r="B5831" t="s">
        <v>945</v>
      </c>
      <c r="C5831" t="s">
        <v>669</v>
      </c>
      <c r="D5831" t="s">
        <v>1218</v>
      </c>
      <c r="E5831" t="s">
        <v>1219</v>
      </c>
      <c r="F5831" t="str">
        <f t="shared" si="550"/>
        <v>2200</v>
      </c>
      <c r="G5831" t="s">
        <v>199</v>
      </c>
      <c r="H5831" t="s">
        <v>200</v>
      </c>
      <c r="I5831" s="91">
        <v>30</v>
      </c>
      <c r="J5831" s="91"/>
      <c r="K5831" s="91">
        <v>56.9</v>
      </c>
      <c r="L5831" s="91">
        <v>16</v>
      </c>
      <c r="M5831" s="91">
        <v>20</v>
      </c>
      <c r="N5831" s="91"/>
      <c r="O5831" s="91"/>
      <c r="P5831" s="91">
        <v>26</v>
      </c>
      <c r="Q5831" s="91"/>
      <c r="R5831" s="91">
        <v>19</v>
      </c>
      <c r="S5831" s="91">
        <v>19</v>
      </c>
      <c r="T5831" s="91"/>
      <c r="U5831" s="91">
        <f t="shared" si="551"/>
        <v>186.9</v>
      </c>
      <c r="V5831" s="82" t="str">
        <f t="shared" si="549"/>
        <v>320002200926</v>
      </c>
      <c r="W5831" s="83">
        <f>VLOOKUP(V5831,Factors!$E$6:$H$5950,4,FALSE)</f>
        <v>0.10765</v>
      </c>
      <c r="X5831" t="str">
        <f>VLOOKUP(V5831,Factors!$E$6:$F$5950,2,FALSE)</f>
        <v>Employee Cost</v>
      </c>
      <c r="Y5831" s="92">
        <f t="shared" si="546"/>
        <v>20.119785</v>
      </c>
      <c r="Z5831" s="92">
        <f t="shared" si="547"/>
        <v>166.780215</v>
      </c>
      <c r="AA5831" s="92">
        <f t="shared" si="548"/>
        <v>186.9</v>
      </c>
    </row>
    <row r="5832" spans="1:27" x14ac:dyDescent="0.25">
      <c r="A5832" t="s">
        <v>1207</v>
      </c>
      <c r="B5832" t="s">
        <v>945</v>
      </c>
      <c r="C5832" t="s">
        <v>669</v>
      </c>
      <c r="D5832" t="s">
        <v>1218</v>
      </c>
      <c r="E5832" t="s">
        <v>1219</v>
      </c>
      <c r="F5832" t="str">
        <f t="shared" si="550"/>
        <v>2200</v>
      </c>
      <c r="G5832" t="s">
        <v>102</v>
      </c>
      <c r="H5832" t="s">
        <v>103</v>
      </c>
      <c r="I5832" s="91">
        <v>6301.06</v>
      </c>
      <c r="J5832" s="91">
        <v>6062.64</v>
      </c>
      <c r="K5832" s="91">
        <v>6112.63</v>
      </c>
      <c r="L5832" s="91">
        <v>17055.900000000001</v>
      </c>
      <c r="M5832" s="91">
        <v>9796.07</v>
      </c>
      <c r="N5832" s="91">
        <v>10931.36</v>
      </c>
      <c r="O5832" s="91">
        <v>-3532.78</v>
      </c>
      <c r="P5832" s="91">
        <v>6213.48</v>
      </c>
      <c r="Q5832" s="91">
        <v>6084.5</v>
      </c>
      <c r="R5832" s="91">
        <v>12122.8</v>
      </c>
      <c r="S5832" s="91">
        <v>6363.56</v>
      </c>
      <c r="T5832" s="91">
        <v>5210</v>
      </c>
      <c r="U5832" s="91">
        <f t="shared" si="551"/>
        <v>88721.22</v>
      </c>
      <c r="V5832" s="82" t="str">
        <f t="shared" si="549"/>
        <v>320002200926</v>
      </c>
      <c r="W5832" s="83">
        <f>VLOOKUP(V5832,Factors!$E$6:$H$5950,4,FALSE)</f>
        <v>0.10765</v>
      </c>
      <c r="X5832" t="str">
        <f>VLOOKUP(V5832,Factors!$E$6:$F$5950,2,FALSE)</f>
        <v>Employee Cost</v>
      </c>
      <c r="Y5832" s="92">
        <f t="shared" si="546"/>
        <v>9550.8393329999999</v>
      </c>
      <c r="Z5832" s="92">
        <f t="shared" si="547"/>
        <v>79170.380667000005</v>
      </c>
      <c r="AA5832" s="92">
        <f t="shared" si="548"/>
        <v>88721.22</v>
      </c>
    </row>
    <row r="5833" spans="1:27" x14ac:dyDescent="0.25">
      <c r="A5833" t="s">
        <v>1207</v>
      </c>
      <c r="B5833" t="s">
        <v>945</v>
      </c>
      <c r="C5833" t="s">
        <v>669</v>
      </c>
      <c r="D5833" t="s">
        <v>1218</v>
      </c>
      <c r="E5833" t="s">
        <v>1219</v>
      </c>
      <c r="F5833" t="str">
        <f t="shared" si="550"/>
        <v>2200</v>
      </c>
      <c r="G5833" t="s">
        <v>144</v>
      </c>
      <c r="H5833" t="s">
        <v>145</v>
      </c>
      <c r="I5833" s="91">
        <v>21.74</v>
      </c>
      <c r="J5833" s="91">
        <v>118.85</v>
      </c>
      <c r="K5833" s="91">
        <v>355.21</v>
      </c>
      <c r="L5833" s="91">
        <v>57.82</v>
      </c>
      <c r="M5833" s="91">
        <v>142.9</v>
      </c>
      <c r="N5833" s="91">
        <v>73.77</v>
      </c>
      <c r="O5833" s="91">
        <v>7.5</v>
      </c>
      <c r="P5833" s="91">
        <v>20</v>
      </c>
      <c r="Q5833" s="91"/>
      <c r="R5833" s="91">
        <v>89.48</v>
      </c>
      <c r="S5833" s="91">
        <v>391.99</v>
      </c>
      <c r="T5833" s="91"/>
      <c r="U5833" s="91">
        <f t="shared" si="551"/>
        <v>1279.26</v>
      </c>
      <c r="V5833" s="82" t="str">
        <f t="shared" si="549"/>
        <v>320002200926</v>
      </c>
      <c r="W5833" s="83">
        <f>VLOOKUP(V5833,Factors!$E$6:$H$5950,4,FALSE)</f>
        <v>0.10765</v>
      </c>
      <c r="X5833" t="str">
        <f>VLOOKUP(V5833,Factors!$E$6:$F$5950,2,FALSE)</f>
        <v>Employee Cost</v>
      </c>
      <c r="Y5833" s="92">
        <f t="shared" si="546"/>
        <v>137.71233899999999</v>
      </c>
      <c r="Z5833" s="92">
        <f t="shared" si="547"/>
        <v>1141.5476610000001</v>
      </c>
      <c r="AA5833" s="92">
        <f t="shared" si="548"/>
        <v>1279.26</v>
      </c>
    </row>
    <row r="5834" spans="1:27" x14ac:dyDescent="0.25">
      <c r="A5834" t="s">
        <v>1207</v>
      </c>
      <c r="B5834" t="s">
        <v>945</v>
      </c>
      <c r="C5834" t="s">
        <v>669</v>
      </c>
      <c r="D5834" t="s">
        <v>1218</v>
      </c>
      <c r="E5834" t="s">
        <v>1219</v>
      </c>
      <c r="F5834" t="str">
        <f t="shared" si="550"/>
        <v>2200</v>
      </c>
      <c r="G5834" t="s">
        <v>146</v>
      </c>
      <c r="H5834" t="s">
        <v>147</v>
      </c>
      <c r="I5834" s="91"/>
      <c r="J5834" s="91">
        <v>2396.38</v>
      </c>
      <c r="K5834" s="91">
        <v>525.5</v>
      </c>
      <c r="L5834" s="91">
        <v>901.7</v>
      </c>
      <c r="M5834" s="91"/>
      <c r="N5834" s="91">
        <v>10</v>
      </c>
      <c r="O5834" s="91">
        <v>717</v>
      </c>
      <c r="P5834" s="91"/>
      <c r="Q5834" s="91"/>
      <c r="R5834" s="91"/>
      <c r="S5834" s="91"/>
      <c r="T5834" s="91"/>
      <c r="U5834" s="91">
        <f t="shared" si="551"/>
        <v>4550.58</v>
      </c>
      <c r="V5834" s="82" t="str">
        <f t="shared" si="549"/>
        <v>320002200926</v>
      </c>
      <c r="W5834" s="83">
        <f>VLOOKUP(V5834,Factors!$E$6:$H$5950,4,FALSE)</f>
        <v>0.10765</v>
      </c>
      <c r="X5834" t="str">
        <f>VLOOKUP(V5834,Factors!$E$6:$F$5950,2,FALSE)</f>
        <v>Employee Cost</v>
      </c>
      <c r="Y5834" s="92">
        <f t="shared" si="546"/>
        <v>489.86993699999999</v>
      </c>
      <c r="Z5834" s="92">
        <f t="shared" si="547"/>
        <v>4060.710063</v>
      </c>
      <c r="AA5834" s="92">
        <f t="shared" si="548"/>
        <v>4550.58</v>
      </c>
    </row>
    <row r="5835" spans="1:27" x14ac:dyDescent="0.25">
      <c r="A5835" t="s">
        <v>1207</v>
      </c>
      <c r="B5835" t="s">
        <v>945</v>
      </c>
      <c r="C5835" t="s">
        <v>669</v>
      </c>
      <c r="D5835" t="s">
        <v>1218</v>
      </c>
      <c r="E5835" t="s">
        <v>1219</v>
      </c>
      <c r="F5835" t="str">
        <f t="shared" si="550"/>
        <v>2200</v>
      </c>
      <c r="G5835" t="s">
        <v>148</v>
      </c>
      <c r="H5835" t="s">
        <v>149</v>
      </c>
      <c r="I5835" s="91"/>
      <c r="J5835" s="91"/>
      <c r="K5835" s="91">
        <v>368.77</v>
      </c>
      <c r="L5835" s="91">
        <v>76.66</v>
      </c>
      <c r="M5835" s="91"/>
      <c r="N5835" s="91"/>
      <c r="O5835" s="91"/>
      <c r="P5835" s="91"/>
      <c r="Q5835" s="91"/>
      <c r="R5835" s="91"/>
      <c r="S5835" s="91"/>
      <c r="T5835" s="91"/>
      <c r="U5835" s="91">
        <f t="shared" si="551"/>
        <v>445.42999999999995</v>
      </c>
      <c r="V5835" s="82" t="str">
        <f t="shared" si="549"/>
        <v>320002200926</v>
      </c>
      <c r="W5835" s="83">
        <f>VLOOKUP(V5835,Factors!$E$6:$H$5950,4,FALSE)</f>
        <v>0.10765</v>
      </c>
      <c r="X5835" t="str">
        <f>VLOOKUP(V5835,Factors!$E$6:$F$5950,2,FALSE)</f>
        <v>Employee Cost</v>
      </c>
      <c r="Y5835" s="92">
        <f t="shared" si="546"/>
        <v>47.950539499999991</v>
      </c>
      <c r="Z5835" s="92">
        <f t="shared" si="547"/>
        <v>397.47946049999996</v>
      </c>
      <c r="AA5835" s="92">
        <f t="shared" si="548"/>
        <v>445.42999999999995</v>
      </c>
    </row>
    <row r="5836" spans="1:27" x14ac:dyDescent="0.25">
      <c r="A5836" t="s">
        <v>1207</v>
      </c>
      <c r="B5836" t="s">
        <v>945</v>
      </c>
      <c r="C5836" t="s">
        <v>669</v>
      </c>
      <c r="D5836" t="s">
        <v>1218</v>
      </c>
      <c r="E5836" t="s">
        <v>1219</v>
      </c>
      <c r="F5836" t="str">
        <f t="shared" si="550"/>
        <v>2200</v>
      </c>
      <c r="G5836" t="s">
        <v>150</v>
      </c>
      <c r="H5836" t="s">
        <v>151</v>
      </c>
      <c r="I5836" s="91">
        <v>62706.879999999997</v>
      </c>
      <c r="J5836" s="91">
        <v>12757.74</v>
      </c>
      <c r="K5836" s="91">
        <v>19599.43</v>
      </c>
      <c r="L5836" s="91">
        <v>27204.48</v>
      </c>
      <c r="M5836" s="91">
        <v>42552.14</v>
      </c>
      <c r="N5836" s="91">
        <v>19436.650000000001</v>
      </c>
      <c r="O5836" s="91">
        <v>14453.7</v>
      </c>
      <c r="P5836" s="91">
        <v>13528.62</v>
      </c>
      <c r="Q5836" s="91">
        <v>20290.8</v>
      </c>
      <c r="R5836" s="91">
        <v>19543.66</v>
      </c>
      <c r="S5836" s="91">
        <v>20667.91</v>
      </c>
      <c r="T5836" s="91">
        <v>33893.43</v>
      </c>
      <c r="U5836" s="91">
        <f t="shared" si="551"/>
        <v>306635.43999999994</v>
      </c>
      <c r="V5836" s="82" t="str">
        <f t="shared" si="549"/>
        <v>320002200926</v>
      </c>
      <c r="W5836" s="83">
        <f>VLOOKUP(V5836,Factors!$E$6:$H$5950,4,FALSE)</f>
        <v>0.10765</v>
      </c>
      <c r="X5836" t="str">
        <f>VLOOKUP(V5836,Factors!$E$6:$F$5950,2,FALSE)</f>
        <v>Employee Cost</v>
      </c>
      <c r="Y5836" s="92">
        <f t="shared" si="546"/>
        <v>33009.305115999996</v>
      </c>
      <c r="Z5836" s="92">
        <f t="shared" si="547"/>
        <v>273626.13488399994</v>
      </c>
      <c r="AA5836" s="92">
        <f t="shared" si="548"/>
        <v>306635.43999999994</v>
      </c>
    </row>
    <row r="5837" spans="1:27" x14ac:dyDescent="0.25">
      <c r="A5837" t="s">
        <v>1207</v>
      </c>
      <c r="B5837" t="s">
        <v>945</v>
      </c>
      <c r="C5837" t="s">
        <v>669</v>
      </c>
      <c r="D5837" t="s">
        <v>1218</v>
      </c>
      <c r="E5837" t="s">
        <v>1219</v>
      </c>
      <c r="F5837" t="str">
        <f t="shared" si="550"/>
        <v>2200</v>
      </c>
      <c r="G5837" t="s">
        <v>152</v>
      </c>
      <c r="H5837" t="s">
        <v>153</v>
      </c>
      <c r="I5837" s="91">
        <v>51.95</v>
      </c>
      <c r="J5837" s="91">
        <v>224.72</v>
      </c>
      <c r="K5837" s="91"/>
      <c r="L5837" s="91">
        <v>432.32</v>
      </c>
      <c r="M5837" s="91">
        <v>253.99</v>
      </c>
      <c r="N5837" s="91">
        <v>117.78</v>
      </c>
      <c r="O5837" s="91">
        <v>-40</v>
      </c>
      <c r="P5837" s="91">
        <v>182</v>
      </c>
      <c r="Q5837" s="91"/>
      <c r="R5837" s="91"/>
      <c r="S5837" s="91"/>
      <c r="T5837" s="91">
        <v>187</v>
      </c>
      <c r="U5837" s="91">
        <f t="shared" si="551"/>
        <v>1409.76</v>
      </c>
      <c r="V5837" s="82" t="str">
        <f t="shared" si="549"/>
        <v>320002200926</v>
      </c>
      <c r="W5837" s="83">
        <f>VLOOKUP(V5837,Factors!$E$6:$H$5950,4,FALSE)</f>
        <v>0.10765</v>
      </c>
      <c r="X5837" t="str">
        <f>VLOOKUP(V5837,Factors!$E$6:$F$5950,2,FALSE)</f>
        <v>Employee Cost</v>
      </c>
      <c r="Y5837" s="92">
        <f t="shared" si="546"/>
        <v>151.76066399999999</v>
      </c>
      <c r="Z5837" s="92">
        <f t="shared" si="547"/>
        <v>1257.9993360000001</v>
      </c>
      <c r="AA5837" s="92">
        <f t="shared" si="548"/>
        <v>1409.76</v>
      </c>
    </row>
    <row r="5838" spans="1:27" x14ac:dyDescent="0.25">
      <c r="A5838" t="s">
        <v>1207</v>
      </c>
      <c r="B5838" t="s">
        <v>945</v>
      </c>
      <c r="C5838" t="s">
        <v>669</v>
      </c>
      <c r="D5838" t="s">
        <v>1218</v>
      </c>
      <c r="E5838" t="s">
        <v>1219</v>
      </c>
      <c r="F5838" t="str">
        <f t="shared" si="550"/>
        <v>2200</v>
      </c>
      <c r="G5838" t="s">
        <v>359</v>
      </c>
      <c r="H5838" t="s">
        <v>360</v>
      </c>
      <c r="I5838" s="91">
        <v>18.54</v>
      </c>
      <c r="J5838" s="91"/>
      <c r="K5838" s="91"/>
      <c r="L5838" s="91"/>
      <c r="M5838" s="91"/>
      <c r="N5838" s="91"/>
      <c r="O5838" s="91"/>
      <c r="P5838" s="91"/>
      <c r="Q5838" s="91"/>
      <c r="R5838" s="91"/>
      <c r="S5838" s="91"/>
      <c r="T5838" s="91"/>
      <c r="U5838" s="91">
        <f t="shared" si="551"/>
        <v>18.54</v>
      </c>
      <c r="V5838" s="82" t="str">
        <f t="shared" si="549"/>
        <v>320002200926</v>
      </c>
      <c r="W5838" s="83">
        <f>VLOOKUP(V5838,Factors!$E$6:$H$5950,4,FALSE)</f>
        <v>0.10765</v>
      </c>
      <c r="X5838" t="str">
        <f>VLOOKUP(V5838,Factors!$E$6:$F$5950,2,FALSE)</f>
        <v>Employee Cost</v>
      </c>
      <c r="Y5838" s="92">
        <f t="shared" si="546"/>
        <v>1.9958309999999999</v>
      </c>
      <c r="Z5838" s="92">
        <f t="shared" si="547"/>
        <v>16.544169</v>
      </c>
      <c r="AA5838" s="92">
        <f t="shared" si="548"/>
        <v>18.54</v>
      </c>
    </row>
    <row r="5839" spans="1:27" x14ac:dyDescent="0.25">
      <c r="A5839" t="s">
        <v>1207</v>
      </c>
      <c r="B5839" t="s">
        <v>945</v>
      </c>
      <c r="C5839" t="s">
        <v>669</v>
      </c>
      <c r="D5839" t="s">
        <v>1218</v>
      </c>
      <c r="E5839" t="s">
        <v>1219</v>
      </c>
      <c r="F5839" t="str">
        <f t="shared" si="550"/>
        <v>2200</v>
      </c>
      <c r="G5839" t="s">
        <v>166</v>
      </c>
      <c r="H5839" t="s">
        <v>167</v>
      </c>
      <c r="I5839" s="91"/>
      <c r="J5839" s="91"/>
      <c r="K5839" s="91"/>
      <c r="L5839" s="91"/>
      <c r="M5839" s="91"/>
      <c r="N5839" s="91"/>
      <c r="O5839" s="91"/>
      <c r="P5839" s="91">
        <v>-3608.51</v>
      </c>
      <c r="Q5839" s="91"/>
      <c r="R5839" s="91"/>
      <c r="S5839" s="91"/>
      <c r="T5839" s="91"/>
      <c r="U5839" s="91">
        <f t="shared" si="551"/>
        <v>-3608.51</v>
      </c>
      <c r="V5839" s="82" t="str">
        <f t="shared" si="549"/>
        <v>320002200926</v>
      </c>
      <c r="W5839" s="83">
        <f>VLOOKUP(V5839,Factors!$E$6:$H$5950,4,FALSE)</f>
        <v>0.10765</v>
      </c>
      <c r="X5839" t="str">
        <f>VLOOKUP(V5839,Factors!$E$6:$F$5950,2,FALSE)</f>
        <v>Employee Cost</v>
      </c>
      <c r="Y5839" s="92">
        <f t="shared" si="546"/>
        <v>-388.45610149999999</v>
      </c>
      <c r="Z5839" s="92">
        <f t="shared" si="547"/>
        <v>-3220.0538985000003</v>
      </c>
      <c r="AA5839" s="92">
        <f t="shared" si="548"/>
        <v>-3608.51</v>
      </c>
    </row>
    <row r="5840" spans="1:27" x14ac:dyDescent="0.25">
      <c r="A5840" t="s">
        <v>1207</v>
      </c>
      <c r="B5840" t="s">
        <v>1220</v>
      </c>
      <c r="C5840" t="s">
        <v>1221</v>
      </c>
      <c r="D5840" t="s">
        <v>1218</v>
      </c>
      <c r="E5840" t="s">
        <v>1219</v>
      </c>
      <c r="F5840" t="str">
        <f t="shared" si="550"/>
        <v>2200</v>
      </c>
      <c r="G5840" t="s">
        <v>146</v>
      </c>
      <c r="H5840" t="s">
        <v>147</v>
      </c>
      <c r="I5840" s="91"/>
      <c r="J5840" s="91">
        <v>743.6</v>
      </c>
      <c r="K5840" s="91"/>
      <c r="L5840" s="91"/>
      <c r="M5840" s="91"/>
      <c r="N5840" s="91"/>
      <c r="O5840" s="91"/>
      <c r="P5840" s="91"/>
      <c r="Q5840" s="91"/>
      <c r="R5840" s="91"/>
      <c r="S5840" s="91"/>
      <c r="T5840" s="91"/>
      <c r="U5840" s="91">
        <f t="shared" si="551"/>
        <v>743.6</v>
      </c>
      <c r="V5840" s="82" t="str">
        <f t="shared" si="549"/>
        <v>325002200926</v>
      </c>
      <c r="W5840" s="83">
        <f>VLOOKUP(V5840,Factors!$E$6:$H$5950,4,FALSE)</f>
        <v>0.10765</v>
      </c>
      <c r="X5840" t="str">
        <f>VLOOKUP(V5840,Factors!$E$6:$F$5950,2,FALSE)</f>
        <v>EMPLOYEE COST</v>
      </c>
      <c r="Y5840" s="92">
        <f t="shared" si="546"/>
        <v>80.048540000000003</v>
      </c>
      <c r="Z5840" s="92">
        <f t="shared" si="547"/>
        <v>663.55146000000002</v>
      </c>
      <c r="AA5840" s="92">
        <f t="shared" si="548"/>
        <v>743.6</v>
      </c>
    </row>
    <row r="5841" spans="1:27" x14ac:dyDescent="0.25">
      <c r="A5841" t="s">
        <v>1207</v>
      </c>
      <c r="B5841" t="s">
        <v>1220</v>
      </c>
      <c r="C5841" t="s">
        <v>1221</v>
      </c>
      <c r="D5841" t="s">
        <v>1222</v>
      </c>
      <c r="E5841" t="s">
        <v>1223</v>
      </c>
      <c r="F5841" t="str">
        <f t="shared" si="550"/>
        <v>2593</v>
      </c>
      <c r="G5841" t="s">
        <v>94</v>
      </c>
      <c r="H5841" t="s">
        <v>95</v>
      </c>
      <c r="I5841" s="91">
        <v>11525.93</v>
      </c>
      <c r="J5841" s="91">
        <v>11525.93</v>
      </c>
      <c r="K5841" s="91">
        <v>11525.93</v>
      </c>
      <c r="L5841" s="91">
        <v>10953.01</v>
      </c>
      <c r="M5841" s="91">
        <v>11869.68</v>
      </c>
      <c r="N5841" s="91">
        <v>11525.93</v>
      </c>
      <c r="O5841" s="91">
        <v>11525.93</v>
      </c>
      <c r="P5841" s="91">
        <v>11640.5</v>
      </c>
      <c r="Q5841" s="91">
        <v>12504.69</v>
      </c>
      <c r="R5841" s="91">
        <v>12504.69</v>
      </c>
      <c r="S5841" s="91">
        <v>12504.69</v>
      </c>
      <c r="T5841" s="91">
        <v>12504.69</v>
      </c>
      <c r="U5841" s="91">
        <f t="shared" si="551"/>
        <v>142111.6</v>
      </c>
      <c r="V5841" s="82" t="str">
        <f t="shared" si="549"/>
        <v>325002593926</v>
      </c>
      <c r="W5841" s="83">
        <f>VLOOKUP(V5841,Factors!$E$6:$H$5950,4,FALSE)</f>
        <v>0.10765</v>
      </c>
      <c r="X5841" t="str">
        <f>VLOOKUP(V5841,Factors!$E$6:$F$5950,2,FALSE)</f>
        <v>Employee Cost</v>
      </c>
      <c r="Y5841" s="92">
        <f t="shared" si="546"/>
        <v>15298.31374</v>
      </c>
      <c r="Z5841" s="92">
        <f t="shared" si="547"/>
        <v>126813.28626000001</v>
      </c>
      <c r="AA5841" s="92">
        <f t="shared" si="548"/>
        <v>142111.6</v>
      </c>
    </row>
    <row r="5842" spans="1:27" x14ac:dyDescent="0.25">
      <c r="A5842" t="s">
        <v>1207</v>
      </c>
      <c r="B5842" t="s">
        <v>1220</v>
      </c>
      <c r="C5842" t="s">
        <v>1221</v>
      </c>
      <c r="D5842" t="s">
        <v>1222</v>
      </c>
      <c r="E5842" t="s">
        <v>1223</v>
      </c>
      <c r="F5842" t="str">
        <f t="shared" si="550"/>
        <v>2593</v>
      </c>
      <c r="G5842" t="s">
        <v>668</v>
      </c>
      <c r="H5842" t="s">
        <v>669</v>
      </c>
      <c r="I5842" s="91">
        <v>432.55</v>
      </c>
      <c r="J5842" s="91">
        <v>1855</v>
      </c>
      <c r="K5842" s="91">
        <v>802.5</v>
      </c>
      <c r="L5842" s="91">
        <v>52.45</v>
      </c>
      <c r="M5842" s="91">
        <v>702.5</v>
      </c>
      <c r="N5842" s="91">
        <v>702.5</v>
      </c>
      <c r="O5842" s="91">
        <v>702.5</v>
      </c>
      <c r="P5842" s="91">
        <v>602.5</v>
      </c>
      <c r="Q5842" s="91">
        <v>883.62</v>
      </c>
      <c r="R5842" s="91">
        <v>702.5</v>
      </c>
      <c r="S5842" s="91">
        <v>977.5</v>
      </c>
      <c r="T5842" s="91">
        <v>1527.5</v>
      </c>
      <c r="U5842" s="91">
        <f t="shared" si="551"/>
        <v>9943.619999999999</v>
      </c>
      <c r="V5842" s="82" t="str">
        <f t="shared" si="549"/>
        <v>325002593926</v>
      </c>
      <c r="W5842" s="83">
        <f>VLOOKUP(V5842,Factors!$E$6:$H$5950,4,FALSE)</f>
        <v>0.10765</v>
      </c>
      <c r="X5842" t="str">
        <f>VLOOKUP(V5842,Factors!$E$6:$F$5950,2,FALSE)</f>
        <v>Employee Cost</v>
      </c>
      <c r="Y5842" s="92">
        <f t="shared" ref="Y5842:Y5905" si="552">U5842*W5842</f>
        <v>1070.4306929999998</v>
      </c>
      <c r="Z5842" s="92">
        <f t="shared" ref="Z5842:Z5905" si="553">U5842-Y5842</f>
        <v>8873.1893069999987</v>
      </c>
      <c r="AA5842" s="92">
        <f t="shared" ref="AA5842:AA5905" si="554">Y5842+Z5842</f>
        <v>9943.619999999999</v>
      </c>
    </row>
    <row r="5843" spans="1:27" x14ac:dyDescent="0.25">
      <c r="A5843" t="s">
        <v>1207</v>
      </c>
      <c r="B5843" t="s">
        <v>1220</v>
      </c>
      <c r="C5843" t="s">
        <v>1221</v>
      </c>
      <c r="D5843" t="s">
        <v>1224</v>
      </c>
      <c r="E5843" t="s">
        <v>1225</v>
      </c>
      <c r="F5843" t="str">
        <f t="shared" si="550"/>
        <v>4625</v>
      </c>
      <c r="G5843" t="s">
        <v>118</v>
      </c>
      <c r="H5843" t="s">
        <v>119</v>
      </c>
      <c r="I5843" s="91">
        <v>13234</v>
      </c>
      <c r="J5843" s="91">
        <v>1101</v>
      </c>
      <c r="K5843" s="91">
        <v>4314.28</v>
      </c>
      <c r="L5843" s="91">
        <v>10566.5</v>
      </c>
      <c r="M5843" s="91">
        <v>7910</v>
      </c>
      <c r="N5843" s="91">
        <v>17167.5</v>
      </c>
      <c r="O5843" s="91">
        <v>3490</v>
      </c>
      <c r="P5843" s="91">
        <v>3367</v>
      </c>
      <c r="Q5843" s="91">
        <v>1485</v>
      </c>
      <c r="R5843" s="91">
        <v>25495.09</v>
      </c>
      <c r="S5843" s="91"/>
      <c r="T5843" s="91">
        <v>19382</v>
      </c>
      <c r="U5843" s="91">
        <f t="shared" si="551"/>
        <v>107512.37</v>
      </c>
      <c r="V5843" s="82" t="str">
        <f t="shared" si="549"/>
        <v>325004625926</v>
      </c>
      <c r="W5843" s="83">
        <f>VLOOKUP(V5843,Factors!$E$6:$H$5950,4,FALSE)</f>
        <v>0.10765</v>
      </c>
      <c r="X5843" t="str">
        <f>VLOOKUP(V5843,Factors!$E$6:$F$5950,2,FALSE)</f>
        <v>Employee Cost</v>
      </c>
      <c r="Y5843" s="92">
        <f t="shared" si="552"/>
        <v>11573.706630499999</v>
      </c>
      <c r="Z5843" s="92">
        <f t="shared" si="553"/>
        <v>95938.663369499991</v>
      </c>
      <c r="AA5843" s="92">
        <f t="shared" si="554"/>
        <v>107512.37</v>
      </c>
    </row>
    <row r="5844" spans="1:27" x14ac:dyDescent="0.25">
      <c r="A5844" t="s">
        <v>1207</v>
      </c>
      <c r="B5844" t="s">
        <v>946</v>
      </c>
      <c r="C5844" t="s">
        <v>947</v>
      </c>
      <c r="D5844" t="s">
        <v>1212</v>
      </c>
      <c r="E5844" t="s">
        <v>1213</v>
      </c>
      <c r="F5844" t="str">
        <f t="shared" si="550"/>
        <v>1505</v>
      </c>
      <c r="G5844" t="s">
        <v>110</v>
      </c>
      <c r="H5844" t="s">
        <v>111</v>
      </c>
      <c r="I5844" s="91">
        <v>14232.83</v>
      </c>
      <c r="J5844" s="91">
        <v>10899.91</v>
      </c>
      <c r="K5844" s="91">
        <v>14952.85</v>
      </c>
      <c r="L5844" s="91">
        <v>14952.85</v>
      </c>
      <c r="M5844" s="91">
        <v>11827.29</v>
      </c>
      <c r="N5844" s="91">
        <v>13945.39</v>
      </c>
      <c r="O5844" s="91">
        <v>14700.18</v>
      </c>
      <c r="P5844" s="91">
        <v>14063.09</v>
      </c>
      <c r="Q5844" s="91">
        <v>12125.86</v>
      </c>
      <c r="R5844" s="91">
        <v>14363.02</v>
      </c>
      <c r="S5844" s="91">
        <v>12859.48</v>
      </c>
      <c r="T5844" s="91">
        <v>11691.09</v>
      </c>
      <c r="U5844" s="91">
        <f t="shared" si="551"/>
        <v>160613.84</v>
      </c>
      <c r="V5844" s="82" t="str">
        <f t="shared" si="549"/>
        <v>330001505926</v>
      </c>
      <c r="W5844" s="83">
        <f>VLOOKUP(V5844,Factors!$E$6:$H$5950,4,FALSE)</f>
        <v>0.10765</v>
      </c>
      <c r="X5844" t="str">
        <f>VLOOKUP(V5844,Factors!$E$6:$F$5950,2,FALSE)</f>
        <v>Employee Cost</v>
      </c>
      <c r="Y5844" s="92">
        <f t="shared" si="552"/>
        <v>17290.079876</v>
      </c>
      <c r="Z5844" s="92">
        <f t="shared" si="553"/>
        <v>143323.76012399999</v>
      </c>
      <c r="AA5844" s="92">
        <f t="shared" si="554"/>
        <v>160613.84</v>
      </c>
    </row>
    <row r="5845" spans="1:27" x14ac:dyDescent="0.25">
      <c r="A5845" t="s">
        <v>1207</v>
      </c>
      <c r="B5845" t="s">
        <v>946</v>
      </c>
      <c r="C5845" t="s">
        <v>947</v>
      </c>
      <c r="D5845" t="s">
        <v>1212</v>
      </c>
      <c r="E5845" t="s">
        <v>1213</v>
      </c>
      <c r="F5845" t="str">
        <f t="shared" si="550"/>
        <v>1505</v>
      </c>
      <c r="G5845" t="s">
        <v>86</v>
      </c>
      <c r="H5845" t="s">
        <v>87</v>
      </c>
      <c r="I5845" s="91">
        <v>4017.86</v>
      </c>
      <c r="J5845" s="91">
        <v>3900.37</v>
      </c>
      <c r="K5845" s="91">
        <v>5239.62</v>
      </c>
      <c r="L5845" s="91">
        <v>4088.38</v>
      </c>
      <c r="M5845" s="91">
        <v>5530.34</v>
      </c>
      <c r="N5845" s="91">
        <v>4699.28</v>
      </c>
      <c r="O5845" s="91">
        <v>3725.56</v>
      </c>
      <c r="P5845" s="91">
        <v>5280.06</v>
      </c>
      <c r="Q5845" s="91">
        <v>4727.7</v>
      </c>
      <c r="R5845" s="91">
        <v>4251.84</v>
      </c>
      <c r="S5845" s="91">
        <v>5636.16</v>
      </c>
      <c r="T5845" s="91">
        <v>4292.8</v>
      </c>
      <c r="U5845" s="91">
        <f t="shared" si="551"/>
        <v>55389.97</v>
      </c>
      <c r="V5845" s="82" t="str">
        <f t="shared" si="549"/>
        <v>330001505926</v>
      </c>
      <c r="W5845" s="83">
        <f>VLOOKUP(V5845,Factors!$E$6:$H$5950,4,FALSE)</f>
        <v>0.10765</v>
      </c>
      <c r="X5845" t="str">
        <f>VLOOKUP(V5845,Factors!$E$6:$F$5950,2,FALSE)</f>
        <v>Employee Cost</v>
      </c>
      <c r="Y5845" s="92">
        <f t="shared" si="552"/>
        <v>5962.7302705000002</v>
      </c>
      <c r="Z5845" s="92">
        <f t="shared" si="553"/>
        <v>49427.239729499997</v>
      </c>
      <c r="AA5845" s="92">
        <f t="shared" si="554"/>
        <v>55389.97</v>
      </c>
    </row>
    <row r="5846" spans="1:27" x14ac:dyDescent="0.25">
      <c r="A5846" t="s">
        <v>1207</v>
      </c>
      <c r="B5846" t="s">
        <v>946</v>
      </c>
      <c r="C5846" t="s">
        <v>947</v>
      </c>
      <c r="D5846" t="s">
        <v>1212</v>
      </c>
      <c r="E5846" t="s">
        <v>1213</v>
      </c>
      <c r="F5846" t="str">
        <f t="shared" si="550"/>
        <v>1505</v>
      </c>
      <c r="G5846" t="s">
        <v>116</v>
      </c>
      <c r="H5846" t="s">
        <v>117</v>
      </c>
      <c r="I5846" s="91">
        <v>68.290000000000006</v>
      </c>
      <c r="J5846" s="91">
        <v>-13.22</v>
      </c>
      <c r="K5846" s="91">
        <v>38.549999999999997</v>
      </c>
      <c r="L5846" s="91">
        <v>29.74</v>
      </c>
      <c r="M5846" s="91">
        <v>39.65</v>
      </c>
      <c r="N5846" s="91">
        <v>-19.829999999999998</v>
      </c>
      <c r="O5846" s="91">
        <v>39.65</v>
      </c>
      <c r="P5846" s="91">
        <v>-6.61</v>
      </c>
      <c r="Q5846" s="91"/>
      <c r="R5846" s="91"/>
      <c r="S5846" s="91"/>
      <c r="T5846" s="91">
        <v>11.94</v>
      </c>
      <c r="U5846" s="91">
        <f t="shared" si="551"/>
        <v>188.16</v>
      </c>
      <c r="V5846" s="82" t="str">
        <f t="shared" si="549"/>
        <v>330001505926</v>
      </c>
      <c r="W5846" s="83">
        <f>VLOOKUP(V5846,Factors!$E$6:$H$5950,4,FALSE)</f>
        <v>0.10765</v>
      </c>
      <c r="X5846" t="str">
        <f>VLOOKUP(V5846,Factors!$E$6:$F$5950,2,FALSE)</f>
        <v>Employee Cost</v>
      </c>
      <c r="Y5846" s="92">
        <f t="shared" si="552"/>
        <v>20.255423999999998</v>
      </c>
      <c r="Z5846" s="92">
        <f t="shared" si="553"/>
        <v>167.90457599999999</v>
      </c>
      <c r="AA5846" s="92">
        <f t="shared" si="554"/>
        <v>188.16</v>
      </c>
    </row>
    <row r="5847" spans="1:27" x14ac:dyDescent="0.25">
      <c r="A5847" t="s">
        <v>1207</v>
      </c>
      <c r="B5847" t="s">
        <v>946</v>
      </c>
      <c r="C5847" t="s">
        <v>947</v>
      </c>
      <c r="D5847" t="s">
        <v>1212</v>
      </c>
      <c r="E5847" t="s">
        <v>1213</v>
      </c>
      <c r="F5847" t="str">
        <f t="shared" si="550"/>
        <v>1505</v>
      </c>
      <c r="G5847" t="s">
        <v>112</v>
      </c>
      <c r="H5847" t="s">
        <v>113</v>
      </c>
      <c r="I5847" s="91"/>
      <c r="J5847" s="91"/>
      <c r="K5847" s="91"/>
      <c r="L5847" s="91"/>
      <c r="M5847" s="91">
        <v>126</v>
      </c>
      <c r="N5847" s="91"/>
      <c r="O5847" s="91"/>
      <c r="P5847" s="91"/>
      <c r="Q5847" s="91"/>
      <c r="R5847" s="91"/>
      <c r="S5847" s="91"/>
      <c r="T5847" s="91"/>
      <c r="U5847" s="91">
        <f t="shared" si="551"/>
        <v>126</v>
      </c>
      <c r="V5847" s="82" t="str">
        <f t="shared" si="549"/>
        <v>330001505926</v>
      </c>
      <c r="W5847" s="83">
        <f>VLOOKUP(V5847,Factors!$E$6:$H$5950,4,FALSE)</f>
        <v>0.10765</v>
      </c>
      <c r="X5847" t="str">
        <f>VLOOKUP(V5847,Factors!$E$6:$F$5950,2,FALSE)</f>
        <v>Employee Cost</v>
      </c>
      <c r="Y5847" s="92">
        <f t="shared" si="552"/>
        <v>13.5639</v>
      </c>
      <c r="Z5847" s="92">
        <f t="shared" si="553"/>
        <v>112.4361</v>
      </c>
      <c r="AA5847" s="92">
        <f t="shared" si="554"/>
        <v>126</v>
      </c>
    </row>
    <row r="5848" spans="1:27" x14ac:dyDescent="0.25">
      <c r="A5848" t="s">
        <v>1207</v>
      </c>
      <c r="B5848" t="s">
        <v>946</v>
      </c>
      <c r="C5848" t="s">
        <v>947</v>
      </c>
      <c r="D5848" t="s">
        <v>1212</v>
      </c>
      <c r="E5848" t="s">
        <v>1213</v>
      </c>
      <c r="F5848" t="str">
        <f t="shared" si="550"/>
        <v>1505</v>
      </c>
      <c r="G5848" t="s">
        <v>88</v>
      </c>
      <c r="H5848" t="s">
        <v>89</v>
      </c>
      <c r="I5848" s="91">
        <v>2736.4</v>
      </c>
      <c r="J5848" s="91">
        <v>2641.42</v>
      </c>
      <c r="K5848" s="91">
        <v>2765.02</v>
      </c>
      <c r="L5848" s="91">
        <v>2733.29</v>
      </c>
      <c r="M5848" s="91">
        <v>2796.66</v>
      </c>
      <c r="N5848" s="91">
        <v>2733.29</v>
      </c>
      <c r="O5848" s="91">
        <v>2779.87</v>
      </c>
      <c r="P5848" s="91">
        <v>2867.61</v>
      </c>
      <c r="Q5848" s="91">
        <v>2764.4</v>
      </c>
      <c r="R5848" s="91">
        <v>2864.29</v>
      </c>
      <c r="S5848" s="91">
        <v>2831</v>
      </c>
      <c r="T5848" s="91">
        <v>2818.69</v>
      </c>
      <c r="U5848" s="91">
        <f t="shared" si="551"/>
        <v>33331.94</v>
      </c>
      <c r="V5848" s="82" t="str">
        <f t="shared" si="549"/>
        <v>330001505926</v>
      </c>
      <c r="W5848" s="83">
        <f>VLOOKUP(V5848,Factors!$E$6:$H$5950,4,FALSE)</f>
        <v>0.10765</v>
      </c>
      <c r="X5848" t="str">
        <f>VLOOKUP(V5848,Factors!$E$6:$F$5950,2,FALSE)</f>
        <v>Employee Cost</v>
      </c>
      <c r="Y5848" s="92">
        <f t="shared" si="552"/>
        <v>3588.1833409999999</v>
      </c>
      <c r="Z5848" s="92">
        <f t="shared" si="553"/>
        <v>29743.756659000002</v>
      </c>
      <c r="AA5848" s="92">
        <f t="shared" si="554"/>
        <v>33331.94</v>
      </c>
    </row>
    <row r="5849" spans="1:27" x14ac:dyDescent="0.25">
      <c r="A5849" t="s">
        <v>1207</v>
      </c>
      <c r="B5849" t="s">
        <v>946</v>
      </c>
      <c r="C5849" t="s">
        <v>947</v>
      </c>
      <c r="D5849" t="s">
        <v>1212</v>
      </c>
      <c r="E5849" t="s">
        <v>1213</v>
      </c>
      <c r="F5849" t="str">
        <f t="shared" si="550"/>
        <v>1505</v>
      </c>
      <c r="G5849" t="s">
        <v>90</v>
      </c>
      <c r="H5849" t="s">
        <v>91</v>
      </c>
      <c r="I5849" s="91">
        <v>10641.86</v>
      </c>
      <c r="J5849" s="91">
        <v>10259.549999999999</v>
      </c>
      <c r="K5849" s="91">
        <v>10748.05</v>
      </c>
      <c r="L5849" s="91">
        <v>10623.62</v>
      </c>
      <c r="M5849" s="91">
        <v>10871.22</v>
      </c>
      <c r="N5849" s="91">
        <v>10615.44</v>
      </c>
      <c r="O5849" s="91">
        <v>10805.92</v>
      </c>
      <c r="P5849" s="91">
        <v>11139.15</v>
      </c>
      <c r="Q5849" s="91">
        <v>10739.29</v>
      </c>
      <c r="R5849" s="91">
        <v>11127.37</v>
      </c>
      <c r="S5849" s="91">
        <v>10997.99</v>
      </c>
      <c r="T5849" s="91">
        <v>10952.36</v>
      </c>
      <c r="U5849" s="91">
        <f t="shared" si="551"/>
        <v>129521.82</v>
      </c>
      <c r="V5849" s="82" t="str">
        <f t="shared" si="549"/>
        <v>330001505926</v>
      </c>
      <c r="W5849" s="83">
        <f>VLOOKUP(V5849,Factors!$E$6:$H$5950,4,FALSE)</f>
        <v>0.10765</v>
      </c>
      <c r="X5849" t="str">
        <f>VLOOKUP(V5849,Factors!$E$6:$F$5950,2,FALSE)</f>
        <v>Employee Cost</v>
      </c>
      <c r="Y5849" s="92">
        <f t="shared" si="552"/>
        <v>13943.023923000001</v>
      </c>
      <c r="Z5849" s="92">
        <f t="shared" si="553"/>
        <v>115578.79607700001</v>
      </c>
      <c r="AA5849" s="92">
        <f t="shared" si="554"/>
        <v>129521.82</v>
      </c>
    </row>
    <row r="5850" spans="1:27" x14ac:dyDescent="0.25">
      <c r="A5850" t="s">
        <v>1207</v>
      </c>
      <c r="B5850" t="s">
        <v>946</v>
      </c>
      <c r="C5850" t="s">
        <v>947</v>
      </c>
      <c r="D5850" t="s">
        <v>1212</v>
      </c>
      <c r="E5850" t="s">
        <v>1213</v>
      </c>
      <c r="F5850" t="str">
        <f t="shared" si="550"/>
        <v>1505</v>
      </c>
      <c r="G5850" t="s">
        <v>118</v>
      </c>
      <c r="H5850" t="s">
        <v>119</v>
      </c>
      <c r="I5850" s="91"/>
      <c r="J5850" s="91"/>
      <c r="K5850" s="91">
        <v>299</v>
      </c>
      <c r="L5850" s="91"/>
      <c r="M5850" s="91">
        <v>954.78</v>
      </c>
      <c r="N5850" s="91"/>
      <c r="O5850" s="91"/>
      <c r="P5850" s="91"/>
      <c r="Q5850" s="91">
        <v>733.48</v>
      </c>
      <c r="R5850" s="91"/>
      <c r="S5850" s="91">
        <v>475</v>
      </c>
      <c r="T5850" s="91"/>
      <c r="U5850" s="91">
        <f t="shared" si="551"/>
        <v>2462.2600000000002</v>
      </c>
      <c r="V5850" s="82" t="str">
        <f t="shared" si="549"/>
        <v>330001505926</v>
      </c>
      <c r="W5850" s="83">
        <f>VLOOKUP(V5850,Factors!$E$6:$H$5950,4,FALSE)</f>
        <v>0.10765</v>
      </c>
      <c r="X5850" t="str">
        <f>VLOOKUP(V5850,Factors!$E$6:$F$5950,2,FALSE)</f>
        <v>Employee Cost</v>
      </c>
      <c r="Y5850" s="92">
        <f t="shared" si="552"/>
        <v>265.06228900000002</v>
      </c>
      <c r="Z5850" s="92">
        <f t="shared" si="553"/>
        <v>2197.1977110000003</v>
      </c>
      <c r="AA5850" s="92">
        <f t="shared" si="554"/>
        <v>2462.2600000000002</v>
      </c>
    </row>
    <row r="5851" spans="1:27" x14ac:dyDescent="0.25">
      <c r="A5851" t="s">
        <v>1207</v>
      </c>
      <c r="B5851" t="s">
        <v>946</v>
      </c>
      <c r="C5851" t="s">
        <v>947</v>
      </c>
      <c r="D5851" t="s">
        <v>1212</v>
      </c>
      <c r="E5851" t="s">
        <v>1213</v>
      </c>
      <c r="F5851" t="str">
        <f t="shared" si="550"/>
        <v>1505</v>
      </c>
      <c r="G5851" t="s">
        <v>122</v>
      </c>
      <c r="H5851" t="s">
        <v>123</v>
      </c>
      <c r="I5851" s="91"/>
      <c r="J5851" s="91"/>
      <c r="K5851" s="91">
        <v>20</v>
      </c>
      <c r="L5851" s="91"/>
      <c r="M5851" s="91"/>
      <c r="N5851" s="91"/>
      <c r="O5851" s="91">
        <v>255</v>
      </c>
      <c r="P5851" s="91"/>
      <c r="Q5851" s="91">
        <v>269</v>
      </c>
      <c r="R5851" s="91"/>
      <c r="S5851" s="91"/>
      <c r="T5851" s="91"/>
      <c r="U5851" s="91">
        <f t="shared" si="551"/>
        <v>544</v>
      </c>
      <c r="V5851" s="82" t="str">
        <f t="shared" si="549"/>
        <v>330001505926</v>
      </c>
      <c r="W5851" s="83">
        <f>VLOOKUP(V5851,Factors!$E$6:$H$5950,4,FALSE)</f>
        <v>0.10765</v>
      </c>
      <c r="X5851" t="str">
        <f>VLOOKUP(V5851,Factors!$E$6:$F$5950,2,FALSE)</f>
        <v>Employee Cost</v>
      </c>
      <c r="Y5851" s="92">
        <f t="shared" si="552"/>
        <v>58.561599999999999</v>
      </c>
      <c r="Z5851" s="92">
        <f t="shared" si="553"/>
        <v>485.4384</v>
      </c>
      <c r="AA5851" s="92">
        <f t="shared" si="554"/>
        <v>544</v>
      </c>
    </row>
    <row r="5852" spans="1:27" x14ac:dyDescent="0.25">
      <c r="A5852" t="s">
        <v>1207</v>
      </c>
      <c r="B5852" t="s">
        <v>946</v>
      </c>
      <c r="C5852" t="s">
        <v>947</v>
      </c>
      <c r="D5852" t="s">
        <v>1212</v>
      </c>
      <c r="E5852" t="s">
        <v>1213</v>
      </c>
      <c r="F5852" t="str">
        <f t="shared" si="550"/>
        <v>1505</v>
      </c>
      <c r="G5852" t="s">
        <v>128</v>
      </c>
      <c r="H5852" t="s">
        <v>129</v>
      </c>
      <c r="I5852" s="91"/>
      <c r="J5852" s="91"/>
      <c r="K5852" s="91"/>
      <c r="L5852" s="91"/>
      <c r="M5852" s="91">
        <v>475</v>
      </c>
      <c r="N5852" s="91"/>
      <c r="O5852" s="91"/>
      <c r="P5852" s="91"/>
      <c r="Q5852" s="91">
        <v>-475</v>
      </c>
      <c r="R5852" s="91"/>
      <c r="S5852" s="91"/>
      <c r="T5852" s="91">
        <v>1630.45</v>
      </c>
      <c r="U5852" s="91">
        <f t="shared" si="551"/>
        <v>1630.45</v>
      </c>
      <c r="V5852" s="82" t="str">
        <f t="shared" si="549"/>
        <v>330001505926</v>
      </c>
      <c r="W5852" s="83">
        <f>VLOOKUP(V5852,Factors!$E$6:$H$5950,4,FALSE)</f>
        <v>0.10765</v>
      </c>
      <c r="X5852" t="str">
        <f>VLOOKUP(V5852,Factors!$E$6:$F$5950,2,FALSE)</f>
        <v>Employee Cost</v>
      </c>
      <c r="Y5852" s="92">
        <f t="shared" si="552"/>
        <v>175.5179425</v>
      </c>
      <c r="Z5852" s="92">
        <f t="shared" si="553"/>
        <v>1454.9320575000002</v>
      </c>
      <c r="AA5852" s="92">
        <f t="shared" si="554"/>
        <v>1630.4500000000003</v>
      </c>
    </row>
    <row r="5853" spans="1:27" x14ac:dyDescent="0.25">
      <c r="A5853" t="s">
        <v>1207</v>
      </c>
      <c r="B5853" t="s">
        <v>946</v>
      </c>
      <c r="C5853" t="s">
        <v>947</v>
      </c>
      <c r="D5853" t="s">
        <v>1212</v>
      </c>
      <c r="E5853" t="s">
        <v>1213</v>
      </c>
      <c r="F5853" t="str">
        <f t="shared" si="550"/>
        <v>1505</v>
      </c>
      <c r="G5853" t="s">
        <v>130</v>
      </c>
      <c r="H5853" t="s">
        <v>131</v>
      </c>
      <c r="I5853" s="91">
        <v>113.9</v>
      </c>
      <c r="J5853" s="91"/>
      <c r="K5853" s="91"/>
      <c r="L5853" s="91"/>
      <c r="M5853" s="91"/>
      <c r="N5853" s="91"/>
      <c r="O5853" s="91"/>
      <c r="P5853" s="91"/>
      <c r="Q5853" s="91">
        <v>8.65</v>
      </c>
      <c r="R5853" s="91"/>
      <c r="S5853" s="91"/>
      <c r="T5853" s="91"/>
      <c r="U5853" s="91">
        <f t="shared" si="551"/>
        <v>122.55000000000001</v>
      </c>
      <c r="V5853" s="82" t="str">
        <f t="shared" si="549"/>
        <v>330001505926</v>
      </c>
      <c r="W5853" s="83">
        <f>VLOOKUP(V5853,Factors!$E$6:$H$5950,4,FALSE)</f>
        <v>0.10765</v>
      </c>
      <c r="X5853" t="str">
        <f>VLOOKUP(V5853,Factors!$E$6:$F$5950,2,FALSE)</f>
        <v>Employee Cost</v>
      </c>
      <c r="Y5853" s="92">
        <f t="shared" si="552"/>
        <v>13.192507500000001</v>
      </c>
      <c r="Z5853" s="92">
        <f t="shared" si="553"/>
        <v>109.35749250000001</v>
      </c>
      <c r="AA5853" s="92">
        <f t="shared" si="554"/>
        <v>122.55000000000001</v>
      </c>
    </row>
    <row r="5854" spans="1:27" x14ac:dyDescent="0.25">
      <c r="A5854" t="s">
        <v>1207</v>
      </c>
      <c r="B5854" t="s">
        <v>946</v>
      </c>
      <c r="C5854" t="s">
        <v>947</v>
      </c>
      <c r="D5854" t="s">
        <v>1212</v>
      </c>
      <c r="E5854" t="s">
        <v>1213</v>
      </c>
      <c r="F5854" t="str">
        <f t="shared" si="550"/>
        <v>1505</v>
      </c>
      <c r="G5854" t="s">
        <v>144</v>
      </c>
      <c r="H5854" t="s">
        <v>145</v>
      </c>
      <c r="I5854" s="91"/>
      <c r="J5854" s="91"/>
      <c r="K5854" s="91">
        <v>14.95</v>
      </c>
      <c r="L5854" s="91"/>
      <c r="M5854" s="91"/>
      <c r="N5854" s="91"/>
      <c r="O5854" s="91"/>
      <c r="P5854" s="91">
        <v>5.86</v>
      </c>
      <c r="Q5854" s="91">
        <v>500</v>
      </c>
      <c r="R5854" s="91"/>
      <c r="S5854" s="91">
        <v>53.34</v>
      </c>
      <c r="T5854" s="91">
        <v>30.25</v>
      </c>
      <c r="U5854" s="91">
        <f t="shared" si="551"/>
        <v>604.4</v>
      </c>
      <c r="V5854" s="82" t="str">
        <f t="shared" si="549"/>
        <v>330001505926</v>
      </c>
      <c r="W5854" s="83">
        <f>VLOOKUP(V5854,Factors!$E$6:$H$5950,4,FALSE)</f>
        <v>0.10765</v>
      </c>
      <c r="X5854" t="str">
        <f>VLOOKUP(V5854,Factors!$E$6:$F$5950,2,FALSE)</f>
        <v>Employee Cost</v>
      </c>
      <c r="Y5854" s="92">
        <f t="shared" si="552"/>
        <v>65.063659999999999</v>
      </c>
      <c r="Z5854" s="92">
        <f t="shared" si="553"/>
        <v>539.33633999999995</v>
      </c>
      <c r="AA5854" s="92">
        <f t="shared" si="554"/>
        <v>604.4</v>
      </c>
    </row>
    <row r="5855" spans="1:27" x14ac:dyDescent="0.25">
      <c r="A5855" t="s">
        <v>1207</v>
      </c>
      <c r="B5855" t="s">
        <v>946</v>
      </c>
      <c r="C5855" t="s">
        <v>947</v>
      </c>
      <c r="D5855" t="s">
        <v>1212</v>
      </c>
      <c r="E5855" t="s">
        <v>1213</v>
      </c>
      <c r="F5855" t="str">
        <f t="shared" si="550"/>
        <v>1505</v>
      </c>
      <c r="G5855" t="s">
        <v>146</v>
      </c>
      <c r="H5855" t="s">
        <v>147</v>
      </c>
      <c r="I5855" s="91"/>
      <c r="J5855" s="91"/>
      <c r="K5855" s="91"/>
      <c r="L5855" s="91"/>
      <c r="M5855" s="91"/>
      <c r="N5855" s="91">
        <v>2443.71</v>
      </c>
      <c r="O5855" s="91">
        <v>39.78</v>
      </c>
      <c r="P5855" s="91">
        <v>19.690000000000001</v>
      </c>
      <c r="Q5855" s="91">
        <v>358.7</v>
      </c>
      <c r="R5855" s="91"/>
      <c r="S5855" s="91"/>
      <c r="T5855" s="91"/>
      <c r="U5855" s="91">
        <f t="shared" si="551"/>
        <v>2861.88</v>
      </c>
      <c r="V5855" s="82" t="str">
        <f t="shared" si="549"/>
        <v>330001505926</v>
      </c>
      <c r="W5855" s="83">
        <f>VLOOKUP(V5855,Factors!$E$6:$H$5950,4,FALSE)</f>
        <v>0.10765</v>
      </c>
      <c r="X5855" t="str">
        <f>VLOOKUP(V5855,Factors!$E$6:$F$5950,2,FALSE)</f>
        <v>Employee Cost</v>
      </c>
      <c r="Y5855" s="92">
        <f t="shared" si="552"/>
        <v>308.08138200000002</v>
      </c>
      <c r="Z5855" s="92">
        <f t="shared" si="553"/>
        <v>2553.7986180000003</v>
      </c>
      <c r="AA5855" s="92">
        <f t="shared" si="554"/>
        <v>2861.88</v>
      </c>
    </row>
    <row r="5856" spans="1:27" x14ac:dyDescent="0.25">
      <c r="A5856" t="s">
        <v>1207</v>
      </c>
      <c r="B5856" t="s">
        <v>946</v>
      </c>
      <c r="C5856" t="s">
        <v>947</v>
      </c>
      <c r="D5856" t="s">
        <v>1212</v>
      </c>
      <c r="E5856" t="s">
        <v>1213</v>
      </c>
      <c r="F5856" t="str">
        <f t="shared" si="550"/>
        <v>1505</v>
      </c>
      <c r="G5856" t="s">
        <v>152</v>
      </c>
      <c r="H5856" t="s">
        <v>153</v>
      </c>
      <c r="I5856" s="91"/>
      <c r="J5856" s="91"/>
      <c r="K5856" s="91"/>
      <c r="L5856" s="91"/>
      <c r="M5856" s="91"/>
      <c r="N5856" s="91"/>
      <c r="O5856" s="91"/>
      <c r="P5856" s="91"/>
      <c r="Q5856" s="91"/>
      <c r="R5856" s="91"/>
      <c r="S5856" s="91"/>
      <c r="T5856" s="91">
        <v>20</v>
      </c>
      <c r="U5856" s="91">
        <f t="shared" si="551"/>
        <v>20</v>
      </c>
      <c r="V5856" s="82" t="str">
        <f t="shared" si="549"/>
        <v>330001505926</v>
      </c>
      <c r="W5856" s="83">
        <f>VLOOKUP(V5856,Factors!$E$6:$H$5950,4,FALSE)</f>
        <v>0.10765</v>
      </c>
      <c r="X5856" t="str">
        <f>VLOOKUP(V5856,Factors!$E$6:$F$5950,2,FALSE)</f>
        <v>Employee Cost</v>
      </c>
      <c r="Y5856" s="92">
        <f t="shared" si="552"/>
        <v>2.153</v>
      </c>
      <c r="Z5856" s="92">
        <f t="shared" si="553"/>
        <v>17.847000000000001</v>
      </c>
      <c r="AA5856" s="92">
        <f t="shared" si="554"/>
        <v>20</v>
      </c>
    </row>
    <row r="5857" spans="1:27" x14ac:dyDescent="0.25">
      <c r="A5857" t="s">
        <v>1207</v>
      </c>
      <c r="B5857" t="s">
        <v>946</v>
      </c>
      <c r="C5857" t="s">
        <v>947</v>
      </c>
      <c r="D5857" t="s">
        <v>1212</v>
      </c>
      <c r="E5857" t="s">
        <v>1213</v>
      </c>
      <c r="F5857" t="str">
        <f t="shared" si="550"/>
        <v>1505</v>
      </c>
      <c r="G5857" t="s">
        <v>166</v>
      </c>
      <c r="H5857" t="s">
        <v>167</v>
      </c>
      <c r="I5857" s="91"/>
      <c r="J5857" s="91">
        <v>-333.76</v>
      </c>
      <c r="K5857" s="91"/>
      <c r="L5857" s="91">
        <v>-345.04</v>
      </c>
      <c r="M5857" s="91"/>
      <c r="N5857" s="91">
        <v>-1572</v>
      </c>
      <c r="O5857" s="91">
        <v>-314.39999999999998</v>
      </c>
      <c r="P5857" s="91">
        <v>-551.27</v>
      </c>
      <c r="Q5857" s="91">
        <v>-187.02</v>
      </c>
      <c r="R5857" s="91">
        <v>-311.7</v>
      </c>
      <c r="S5857" s="91">
        <v>-249.36</v>
      </c>
      <c r="T5857" s="91">
        <v>-359.54</v>
      </c>
      <c r="U5857" s="91">
        <f t="shared" si="551"/>
        <v>-4224.09</v>
      </c>
      <c r="V5857" s="82" t="str">
        <f t="shared" si="549"/>
        <v>330001505926</v>
      </c>
      <c r="W5857" s="83">
        <f>VLOOKUP(V5857,Factors!$E$6:$H$5950,4,FALSE)</f>
        <v>0.10765</v>
      </c>
      <c r="X5857" t="str">
        <f>VLOOKUP(V5857,Factors!$E$6:$F$5950,2,FALSE)</f>
        <v>Employee Cost</v>
      </c>
      <c r="Y5857" s="92">
        <f t="shared" si="552"/>
        <v>-454.72328850000002</v>
      </c>
      <c r="Z5857" s="92">
        <f t="shared" si="553"/>
        <v>-3769.3667115000003</v>
      </c>
      <c r="AA5857" s="92">
        <f t="shared" si="554"/>
        <v>-4224.09</v>
      </c>
    </row>
    <row r="5858" spans="1:27" x14ac:dyDescent="0.25">
      <c r="A5858" t="s">
        <v>1207</v>
      </c>
      <c r="B5858" t="s">
        <v>946</v>
      </c>
      <c r="C5858" t="s">
        <v>947</v>
      </c>
      <c r="D5858" t="s">
        <v>1212</v>
      </c>
      <c r="E5858" t="s">
        <v>1213</v>
      </c>
      <c r="F5858" t="str">
        <f t="shared" si="550"/>
        <v>1505</v>
      </c>
      <c r="G5858" t="s">
        <v>106</v>
      </c>
      <c r="H5858" t="s">
        <v>107</v>
      </c>
      <c r="I5858" s="91">
        <v>-245.16</v>
      </c>
      <c r="J5858" s="91">
        <v>-326.88</v>
      </c>
      <c r="K5858" s="91">
        <v>-190.78</v>
      </c>
      <c r="L5858" s="91">
        <v>-327</v>
      </c>
      <c r="M5858" s="91">
        <v>-408.75</v>
      </c>
      <c r="N5858" s="91">
        <v>-299.75</v>
      </c>
      <c r="O5858" s="91">
        <v>-163.5</v>
      </c>
      <c r="P5858" s="91">
        <v>-272.5</v>
      </c>
      <c r="Q5858" s="91">
        <v>-163.5</v>
      </c>
      <c r="R5858" s="91">
        <v>-109</v>
      </c>
      <c r="S5858" s="91">
        <v>-272.5</v>
      </c>
      <c r="T5858" s="91">
        <v>-168.36</v>
      </c>
      <c r="U5858" s="91">
        <f t="shared" si="551"/>
        <v>-2947.68</v>
      </c>
      <c r="V5858" s="82" t="str">
        <f t="shared" si="549"/>
        <v>330001505926</v>
      </c>
      <c r="W5858" s="83">
        <f>VLOOKUP(V5858,Factors!$E$6:$H$5950,4,FALSE)</f>
        <v>0.10765</v>
      </c>
      <c r="X5858" t="str">
        <f>VLOOKUP(V5858,Factors!$E$6:$F$5950,2,FALSE)</f>
        <v>Employee Cost</v>
      </c>
      <c r="Y5858" s="92">
        <f t="shared" si="552"/>
        <v>-317.31775199999998</v>
      </c>
      <c r="Z5858" s="92">
        <f t="shared" si="553"/>
        <v>-2630.3622479999999</v>
      </c>
      <c r="AA5858" s="92">
        <f t="shared" si="554"/>
        <v>-2947.68</v>
      </c>
    </row>
    <row r="5859" spans="1:27" x14ac:dyDescent="0.25">
      <c r="A5859" t="s">
        <v>1207</v>
      </c>
      <c r="B5859" t="s">
        <v>950</v>
      </c>
      <c r="C5859" t="s">
        <v>951</v>
      </c>
      <c r="D5859" t="s">
        <v>1212</v>
      </c>
      <c r="E5859" t="s">
        <v>1213</v>
      </c>
      <c r="F5859" t="str">
        <f t="shared" si="550"/>
        <v>1505</v>
      </c>
      <c r="G5859" t="s">
        <v>150</v>
      </c>
      <c r="H5859" t="s">
        <v>151</v>
      </c>
      <c r="I5859" s="91"/>
      <c r="J5859" s="91"/>
      <c r="K5859" s="91"/>
      <c r="L5859" s="91">
        <v>550</v>
      </c>
      <c r="M5859" s="91"/>
      <c r="N5859" s="91"/>
      <c r="O5859" s="91"/>
      <c r="P5859" s="91"/>
      <c r="Q5859" s="91"/>
      <c r="R5859" s="91"/>
      <c r="S5859" s="91"/>
      <c r="T5859" s="91"/>
      <c r="U5859" s="91">
        <f t="shared" si="551"/>
        <v>550</v>
      </c>
      <c r="V5859" s="82" t="str">
        <f t="shared" si="549"/>
        <v>340001505926</v>
      </c>
      <c r="W5859" s="83">
        <f>VLOOKUP(V5859,Factors!$E$6:$H$5950,4,FALSE)</f>
        <v>0.10765</v>
      </c>
      <c r="X5859" t="str">
        <f>VLOOKUP(V5859,Factors!$E$6:$F$5950,2,FALSE)</f>
        <v>Employee Cost</v>
      </c>
      <c r="Y5859" s="92">
        <f t="shared" si="552"/>
        <v>59.207499999999996</v>
      </c>
      <c r="Z5859" s="92">
        <f t="shared" si="553"/>
        <v>490.79250000000002</v>
      </c>
      <c r="AA5859" s="92">
        <f t="shared" si="554"/>
        <v>550</v>
      </c>
    </row>
    <row r="5860" spans="1:27" x14ac:dyDescent="0.25">
      <c r="A5860" t="s">
        <v>1207</v>
      </c>
      <c r="B5860" t="s">
        <v>950</v>
      </c>
      <c r="C5860" t="s">
        <v>951</v>
      </c>
      <c r="D5860" t="s">
        <v>1226</v>
      </c>
      <c r="E5860" t="s">
        <v>1227</v>
      </c>
      <c r="F5860" t="str">
        <f t="shared" si="550"/>
        <v>1670</v>
      </c>
      <c r="G5860" t="s">
        <v>118</v>
      </c>
      <c r="H5860" t="s">
        <v>119</v>
      </c>
      <c r="I5860" s="91"/>
      <c r="J5860" s="91"/>
      <c r="K5860" s="91">
        <v>8350</v>
      </c>
      <c r="L5860" s="91">
        <v>-800</v>
      </c>
      <c r="M5860" s="91"/>
      <c r="N5860" s="91"/>
      <c r="O5860" s="91"/>
      <c r="P5860" s="91"/>
      <c r="Q5860" s="91"/>
      <c r="R5860" s="91"/>
      <c r="S5860" s="91">
        <v>-7650</v>
      </c>
      <c r="T5860" s="91">
        <v>0</v>
      </c>
      <c r="U5860" s="91">
        <f t="shared" si="551"/>
        <v>-100</v>
      </c>
      <c r="V5860" s="82" t="str">
        <f t="shared" si="549"/>
        <v>340001670926</v>
      </c>
      <c r="W5860" s="83">
        <f>VLOOKUP(V5860,Factors!$E$6:$H$5950,4,FALSE)</f>
        <v>0.10765</v>
      </c>
      <c r="X5860" t="str">
        <f>VLOOKUP(V5860,Factors!$E$6:$F$5950,2,FALSE)</f>
        <v>Employee Cost</v>
      </c>
      <c r="Y5860" s="92">
        <f t="shared" si="552"/>
        <v>-10.764999999999999</v>
      </c>
      <c r="Z5860" s="92">
        <f t="shared" si="553"/>
        <v>-89.234999999999999</v>
      </c>
      <c r="AA5860" s="92">
        <f t="shared" si="554"/>
        <v>-100</v>
      </c>
    </row>
    <row r="5861" spans="1:27" x14ac:dyDescent="0.25">
      <c r="A5861" t="s">
        <v>1207</v>
      </c>
      <c r="B5861" t="s">
        <v>950</v>
      </c>
      <c r="C5861" t="s">
        <v>951</v>
      </c>
      <c r="D5861" t="s">
        <v>1228</v>
      </c>
      <c r="E5861" t="s">
        <v>1229</v>
      </c>
      <c r="F5861" t="str">
        <f t="shared" si="550"/>
        <v>4536</v>
      </c>
      <c r="G5861" t="s">
        <v>146</v>
      </c>
      <c r="H5861" t="s">
        <v>147</v>
      </c>
      <c r="I5861" s="91"/>
      <c r="J5861" s="91"/>
      <c r="K5861" s="91">
        <v>534.42999999999995</v>
      </c>
      <c r="L5861" s="91"/>
      <c r="M5861" s="91"/>
      <c r="N5861" s="91"/>
      <c r="O5861" s="91"/>
      <c r="P5861" s="91">
        <v>221.57</v>
      </c>
      <c r="Q5861" s="91"/>
      <c r="R5861" s="91"/>
      <c r="S5861" s="91"/>
      <c r="T5861" s="91"/>
      <c r="U5861" s="91">
        <f t="shared" si="551"/>
        <v>756</v>
      </c>
      <c r="V5861" s="82" t="str">
        <f t="shared" si="549"/>
        <v>340004536926</v>
      </c>
      <c r="W5861" s="83">
        <f>VLOOKUP(V5861,Factors!$E$6:$H$5950,4,FALSE)</f>
        <v>0.10765</v>
      </c>
      <c r="X5861" t="str">
        <f>VLOOKUP(V5861,Factors!$E$6:$F$5950,2,FALSE)</f>
        <v>Employee Cost</v>
      </c>
      <c r="Y5861" s="92">
        <f t="shared" si="552"/>
        <v>81.383399999999995</v>
      </c>
      <c r="Z5861" s="92">
        <f t="shared" si="553"/>
        <v>674.61660000000006</v>
      </c>
      <c r="AA5861" s="92">
        <f t="shared" si="554"/>
        <v>756</v>
      </c>
    </row>
    <row r="5862" spans="1:27" x14ac:dyDescent="0.25">
      <c r="A5862" t="s">
        <v>1207</v>
      </c>
      <c r="B5862" t="s">
        <v>960</v>
      </c>
      <c r="C5862" t="s">
        <v>961</v>
      </c>
      <c r="D5862" t="s">
        <v>1212</v>
      </c>
      <c r="E5862" t="s">
        <v>1213</v>
      </c>
      <c r="F5862" t="str">
        <f t="shared" si="550"/>
        <v>1505</v>
      </c>
      <c r="G5862" t="s">
        <v>110</v>
      </c>
      <c r="H5862" t="s">
        <v>111</v>
      </c>
      <c r="I5862" s="91">
        <v>5506.31</v>
      </c>
      <c r="J5862" s="91">
        <v>4447.99</v>
      </c>
      <c r="K5862" s="91">
        <v>5770.93</v>
      </c>
      <c r="L5862" s="91">
        <v>5415.14</v>
      </c>
      <c r="M5862" s="91">
        <v>5917.81</v>
      </c>
      <c r="N5862" s="91">
        <v>4726.12</v>
      </c>
      <c r="O5862" s="91">
        <v>5001.18</v>
      </c>
      <c r="P5862" s="91">
        <v>5647.72</v>
      </c>
      <c r="Q5862" s="91">
        <v>5620.83</v>
      </c>
      <c r="R5862" s="91">
        <v>1344.7</v>
      </c>
      <c r="S5862" s="91">
        <v>2303.0300000000002</v>
      </c>
      <c r="T5862" s="91">
        <v>5469.7</v>
      </c>
      <c r="U5862" s="91">
        <f t="shared" si="551"/>
        <v>57171.459999999992</v>
      </c>
      <c r="V5862" s="82" t="str">
        <f t="shared" si="549"/>
        <v>350001505926</v>
      </c>
      <c r="W5862" s="83">
        <f>VLOOKUP(V5862,Factors!$E$6:$H$5950,4,FALSE)</f>
        <v>0.10765</v>
      </c>
      <c r="X5862" t="str">
        <f>VLOOKUP(V5862,Factors!$E$6:$F$5950,2,FALSE)</f>
        <v>Employee Cost</v>
      </c>
      <c r="Y5862" s="92">
        <f t="shared" si="552"/>
        <v>6154.5076689999987</v>
      </c>
      <c r="Z5862" s="92">
        <f t="shared" si="553"/>
        <v>51016.952330999993</v>
      </c>
      <c r="AA5862" s="92">
        <f t="shared" si="554"/>
        <v>57171.459999999992</v>
      </c>
    </row>
    <row r="5863" spans="1:27" x14ac:dyDescent="0.25">
      <c r="A5863" t="s">
        <v>1207</v>
      </c>
      <c r="B5863" t="s">
        <v>960</v>
      </c>
      <c r="C5863" t="s">
        <v>961</v>
      </c>
      <c r="D5863" t="s">
        <v>1212</v>
      </c>
      <c r="E5863" t="s">
        <v>1213</v>
      </c>
      <c r="F5863" t="str">
        <f t="shared" si="550"/>
        <v>1505</v>
      </c>
      <c r="G5863" t="s">
        <v>493</v>
      </c>
      <c r="H5863" t="s">
        <v>494</v>
      </c>
      <c r="I5863" s="91">
        <v>215.28</v>
      </c>
      <c r="J5863" s="91">
        <v>52.65</v>
      </c>
      <c r="K5863" s="91">
        <v>287.39</v>
      </c>
      <c r="L5863" s="91">
        <v>278.45999999999998</v>
      </c>
      <c r="M5863" s="91">
        <v>261.45</v>
      </c>
      <c r="N5863" s="91">
        <v>414.65</v>
      </c>
      <c r="O5863" s="91">
        <v>-48.64</v>
      </c>
      <c r="P5863" s="91"/>
      <c r="Q5863" s="91"/>
      <c r="R5863" s="91"/>
      <c r="S5863" s="91"/>
      <c r="T5863" s="91"/>
      <c r="U5863" s="91">
        <f t="shared" si="551"/>
        <v>1461.24</v>
      </c>
      <c r="V5863" s="82" t="str">
        <f t="shared" si="549"/>
        <v>350001505926</v>
      </c>
      <c r="W5863" s="83">
        <f>VLOOKUP(V5863,Factors!$E$6:$H$5950,4,FALSE)</f>
        <v>0.10765</v>
      </c>
      <c r="X5863" t="str">
        <f>VLOOKUP(V5863,Factors!$E$6:$F$5950,2,FALSE)</f>
        <v>Employee Cost</v>
      </c>
      <c r="Y5863" s="92">
        <f t="shared" si="552"/>
        <v>157.30248599999999</v>
      </c>
      <c r="Z5863" s="92">
        <f t="shared" si="553"/>
        <v>1303.937514</v>
      </c>
      <c r="AA5863" s="92">
        <f t="shared" si="554"/>
        <v>1461.24</v>
      </c>
    </row>
    <row r="5864" spans="1:27" x14ac:dyDescent="0.25">
      <c r="A5864" t="s">
        <v>1207</v>
      </c>
      <c r="B5864" t="s">
        <v>960</v>
      </c>
      <c r="C5864" t="s">
        <v>961</v>
      </c>
      <c r="D5864" t="s">
        <v>1212</v>
      </c>
      <c r="E5864" t="s">
        <v>1213</v>
      </c>
      <c r="F5864" t="str">
        <f t="shared" si="550"/>
        <v>1505</v>
      </c>
      <c r="G5864" t="s">
        <v>88</v>
      </c>
      <c r="H5864" t="s">
        <v>89</v>
      </c>
      <c r="I5864" s="91">
        <v>775.38</v>
      </c>
      <c r="J5864" s="91">
        <v>672.4</v>
      </c>
      <c r="K5864" s="91">
        <v>768.15</v>
      </c>
      <c r="L5864" s="91">
        <v>733.81</v>
      </c>
      <c r="M5864" s="91">
        <v>803.66</v>
      </c>
      <c r="N5864" s="91">
        <v>733.71</v>
      </c>
      <c r="O5864" s="91">
        <v>747.91</v>
      </c>
      <c r="P5864" s="91">
        <v>796.99</v>
      </c>
      <c r="Q5864" s="91">
        <v>796.98</v>
      </c>
      <c r="R5864" s="91">
        <v>181.13</v>
      </c>
      <c r="S5864" s="91">
        <v>387.77</v>
      </c>
      <c r="T5864" s="91">
        <v>853.1</v>
      </c>
      <c r="U5864" s="91">
        <f t="shared" si="551"/>
        <v>8250.99</v>
      </c>
      <c r="V5864" s="82" t="str">
        <f t="shared" si="549"/>
        <v>350001505926</v>
      </c>
      <c r="W5864" s="83">
        <f>VLOOKUP(V5864,Factors!$E$6:$H$5950,4,FALSE)</f>
        <v>0.10765</v>
      </c>
      <c r="X5864" t="str">
        <f>VLOOKUP(V5864,Factors!$E$6:$F$5950,2,FALSE)</f>
        <v>Employee Cost</v>
      </c>
      <c r="Y5864" s="92">
        <f t="shared" si="552"/>
        <v>888.21907349999992</v>
      </c>
      <c r="Z5864" s="92">
        <f t="shared" si="553"/>
        <v>7362.7709264999994</v>
      </c>
      <c r="AA5864" s="92">
        <f t="shared" si="554"/>
        <v>8250.99</v>
      </c>
    </row>
    <row r="5865" spans="1:27" x14ac:dyDescent="0.25">
      <c r="A5865" t="s">
        <v>1207</v>
      </c>
      <c r="B5865" t="s">
        <v>960</v>
      </c>
      <c r="C5865" t="s">
        <v>961</v>
      </c>
      <c r="D5865" t="s">
        <v>1212</v>
      </c>
      <c r="E5865" t="s">
        <v>1213</v>
      </c>
      <c r="F5865" t="str">
        <f t="shared" si="550"/>
        <v>1505</v>
      </c>
      <c r="G5865" t="s">
        <v>90</v>
      </c>
      <c r="H5865" t="s">
        <v>91</v>
      </c>
      <c r="I5865" s="91">
        <v>3047.45</v>
      </c>
      <c r="J5865" s="91">
        <v>2620.67</v>
      </c>
      <c r="K5865" s="91">
        <v>3031.74</v>
      </c>
      <c r="L5865" s="91">
        <v>2896.52</v>
      </c>
      <c r="M5865" s="91">
        <v>3165.3</v>
      </c>
      <c r="N5865" s="91">
        <v>2918.97</v>
      </c>
      <c r="O5865" s="91">
        <v>2897.57</v>
      </c>
      <c r="P5865" s="91">
        <v>3096.21</v>
      </c>
      <c r="Q5865" s="91">
        <v>3096.2</v>
      </c>
      <c r="R5865" s="91">
        <v>703.68</v>
      </c>
      <c r="S5865" s="91">
        <v>1506.47</v>
      </c>
      <c r="T5865" s="91">
        <v>3314.24</v>
      </c>
      <c r="U5865" s="91">
        <f t="shared" si="551"/>
        <v>32295.020000000004</v>
      </c>
      <c r="V5865" s="82" t="str">
        <f t="shared" si="549"/>
        <v>350001505926</v>
      </c>
      <c r="W5865" s="83">
        <f>VLOOKUP(V5865,Factors!$E$6:$H$5950,4,FALSE)</f>
        <v>0.10765</v>
      </c>
      <c r="X5865" t="str">
        <f>VLOOKUP(V5865,Factors!$E$6:$F$5950,2,FALSE)</f>
        <v>Employee Cost</v>
      </c>
      <c r="Y5865" s="92">
        <f t="shared" si="552"/>
        <v>3476.5589030000001</v>
      </c>
      <c r="Z5865" s="92">
        <f t="shared" si="553"/>
        <v>28818.461097000003</v>
      </c>
      <c r="AA5865" s="92">
        <f t="shared" si="554"/>
        <v>32295.020000000004</v>
      </c>
    </row>
    <row r="5866" spans="1:27" x14ac:dyDescent="0.25">
      <c r="A5866" t="s">
        <v>1207</v>
      </c>
      <c r="B5866" t="s">
        <v>7382</v>
      </c>
      <c r="C5866" t="s">
        <v>7383</v>
      </c>
      <c r="D5866" t="s">
        <v>1244</v>
      </c>
      <c r="E5866" t="s">
        <v>1245</v>
      </c>
      <c r="F5866" t="str">
        <f t="shared" si="550"/>
        <v>9920</v>
      </c>
      <c r="G5866" t="s">
        <v>7384</v>
      </c>
      <c r="H5866" t="s">
        <v>7385</v>
      </c>
      <c r="I5866" s="91"/>
      <c r="J5866" s="91"/>
      <c r="K5866" s="91"/>
      <c r="L5866" s="91"/>
      <c r="M5866" s="91"/>
      <c r="N5866" s="91"/>
      <c r="O5866" s="91"/>
      <c r="P5866" s="91"/>
      <c r="Q5866" s="91"/>
      <c r="R5866" s="91"/>
      <c r="S5866" s="91"/>
      <c r="T5866" s="91">
        <v>-47197.919999999998</v>
      </c>
      <c r="U5866" s="91">
        <f t="shared" si="551"/>
        <v>-47197.919999999998</v>
      </c>
      <c r="V5866" s="82" t="str">
        <f t="shared" si="549"/>
        <v>470109920926</v>
      </c>
      <c r="W5866" s="83">
        <f>VLOOKUP(V5866,Factors!$E$6:$H$5950,4,FALSE)</f>
        <v>0.10765</v>
      </c>
      <c r="X5866" t="str">
        <f>VLOOKUP(V5866,Factors!$E$6:$F$5950,2,FALSE)</f>
        <v>Employee Cost</v>
      </c>
      <c r="Y5866" s="92">
        <f t="shared" si="552"/>
        <v>-5080.8560879999995</v>
      </c>
      <c r="Z5866" s="92">
        <f t="shared" si="553"/>
        <v>-42117.063911999998</v>
      </c>
      <c r="AA5866" s="92">
        <f t="shared" si="554"/>
        <v>-47197.919999999998</v>
      </c>
    </row>
    <row r="5867" spans="1:27" x14ac:dyDescent="0.25">
      <c r="A5867" t="s">
        <v>1207</v>
      </c>
      <c r="B5867" t="s">
        <v>467</v>
      </c>
      <c r="C5867" t="s">
        <v>468</v>
      </c>
      <c r="D5867" t="s">
        <v>1230</v>
      </c>
      <c r="E5867" t="s">
        <v>1231</v>
      </c>
      <c r="F5867" t="str">
        <f t="shared" si="550"/>
        <v>1560</v>
      </c>
      <c r="G5867" t="s">
        <v>98</v>
      </c>
      <c r="H5867" t="s">
        <v>99</v>
      </c>
      <c r="I5867" s="91">
        <v>53.7</v>
      </c>
      <c r="J5867" s="91">
        <v>28.98</v>
      </c>
      <c r="K5867" s="91">
        <v>86.57</v>
      </c>
      <c r="L5867" s="91">
        <v>498.9</v>
      </c>
      <c r="M5867" s="91"/>
      <c r="N5867" s="91">
        <v>155.29</v>
      </c>
      <c r="O5867" s="91">
        <v>20.58</v>
      </c>
      <c r="P5867" s="91">
        <v>104.97</v>
      </c>
      <c r="Q5867" s="91">
        <v>34.58</v>
      </c>
      <c r="R5867" s="91"/>
      <c r="S5867" s="91">
        <v>23.99</v>
      </c>
      <c r="T5867" s="91">
        <v>33.479999999999997</v>
      </c>
      <c r="U5867" s="91">
        <f t="shared" si="551"/>
        <v>1041.04</v>
      </c>
      <c r="V5867" s="82" t="str">
        <f t="shared" si="549"/>
        <v>510101560926</v>
      </c>
      <c r="W5867" s="83">
        <f>VLOOKUP(V5867,Factors!$E$6:$H$5950,4,FALSE)</f>
        <v>0.10765</v>
      </c>
      <c r="X5867" t="str">
        <f>VLOOKUP(V5867,Factors!$E$6:$F$5950,2,FALSE)</f>
        <v>Employee Cost</v>
      </c>
      <c r="Y5867" s="92">
        <f t="shared" si="552"/>
        <v>112.067956</v>
      </c>
      <c r="Z5867" s="92">
        <f t="shared" si="553"/>
        <v>928.97204399999998</v>
      </c>
      <c r="AA5867" s="92">
        <f t="shared" si="554"/>
        <v>1041.04</v>
      </c>
    </row>
    <row r="5868" spans="1:27" x14ac:dyDescent="0.25">
      <c r="A5868" t="s">
        <v>1207</v>
      </c>
      <c r="B5868" t="s">
        <v>467</v>
      </c>
      <c r="C5868" t="s">
        <v>468</v>
      </c>
      <c r="D5868" t="s">
        <v>1230</v>
      </c>
      <c r="E5868" t="s">
        <v>1231</v>
      </c>
      <c r="F5868" t="str">
        <f t="shared" si="550"/>
        <v>1560</v>
      </c>
      <c r="G5868" t="s">
        <v>152</v>
      </c>
      <c r="H5868" t="s">
        <v>153</v>
      </c>
      <c r="I5868" s="91"/>
      <c r="J5868" s="91"/>
      <c r="K5868" s="91"/>
      <c r="L5868" s="91"/>
      <c r="M5868" s="91"/>
      <c r="N5868" s="91"/>
      <c r="O5868" s="91"/>
      <c r="P5868" s="91"/>
      <c r="Q5868" s="91"/>
      <c r="R5868" s="91"/>
      <c r="S5868" s="91">
        <v>190</v>
      </c>
      <c r="T5868" s="91"/>
      <c r="U5868" s="91">
        <f t="shared" si="551"/>
        <v>190</v>
      </c>
      <c r="V5868" s="82" t="str">
        <f t="shared" si="549"/>
        <v>510101560926</v>
      </c>
      <c r="W5868" s="83">
        <f>VLOOKUP(V5868,Factors!$E$6:$H$5950,4,FALSE)</f>
        <v>0.10765</v>
      </c>
      <c r="X5868" t="str">
        <f>VLOOKUP(V5868,Factors!$E$6:$F$5950,2,FALSE)</f>
        <v>Employee Cost</v>
      </c>
      <c r="Y5868" s="92">
        <f t="shared" si="552"/>
        <v>20.453499999999998</v>
      </c>
      <c r="Z5868" s="92">
        <f t="shared" si="553"/>
        <v>169.54650000000001</v>
      </c>
      <c r="AA5868" s="92">
        <f t="shared" si="554"/>
        <v>190</v>
      </c>
    </row>
    <row r="5869" spans="1:27" x14ac:dyDescent="0.25">
      <c r="A5869" t="s">
        <v>1207</v>
      </c>
      <c r="B5869" t="s">
        <v>467</v>
      </c>
      <c r="C5869" t="s">
        <v>468</v>
      </c>
      <c r="D5869" t="s">
        <v>1208</v>
      </c>
      <c r="E5869" t="s">
        <v>1209</v>
      </c>
      <c r="F5869" t="str">
        <f t="shared" si="550"/>
        <v>1590</v>
      </c>
      <c r="G5869" t="s">
        <v>92</v>
      </c>
      <c r="H5869" t="s">
        <v>93</v>
      </c>
      <c r="I5869" s="91"/>
      <c r="J5869" s="91"/>
      <c r="K5869" s="91"/>
      <c r="L5869" s="91">
        <v>227.18</v>
      </c>
      <c r="M5869" s="91"/>
      <c r="N5869" s="91"/>
      <c r="O5869" s="91">
        <v>9.41</v>
      </c>
      <c r="P5869" s="91">
        <v>42.27</v>
      </c>
      <c r="Q5869" s="91"/>
      <c r="R5869" s="91"/>
      <c r="S5869" s="91"/>
      <c r="T5869" s="91"/>
      <c r="U5869" s="91">
        <f t="shared" si="551"/>
        <v>278.86</v>
      </c>
      <c r="V5869" s="82" t="str">
        <f t="shared" si="549"/>
        <v>510101590926</v>
      </c>
      <c r="W5869" s="83">
        <f>VLOOKUP(V5869,Factors!$E$6:$H$5950,4,FALSE)</f>
        <v>0.10765</v>
      </c>
      <c r="X5869" t="str">
        <f>VLOOKUP(V5869,Factors!$E$6:$F$5950,2,FALSE)</f>
        <v>Employee Cost</v>
      </c>
      <c r="Y5869" s="92">
        <f t="shared" si="552"/>
        <v>30.019279000000001</v>
      </c>
      <c r="Z5869" s="92">
        <f t="shared" si="553"/>
        <v>248.840721</v>
      </c>
      <c r="AA5869" s="92">
        <f t="shared" si="554"/>
        <v>278.86</v>
      </c>
    </row>
    <row r="5870" spans="1:27" x14ac:dyDescent="0.25">
      <c r="A5870" t="s">
        <v>1207</v>
      </c>
      <c r="B5870" t="s">
        <v>467</v>
      </c>
      <c r="C5870" t="s">
        <v>468</v>
      </c>
      <c r="D5870" t="s">
        <v>1208</v>
      </c>
      <c r="E5870" t="s">
        <v>1209</v>
      </c>
      <c r="F5870" t="str">
        <f t="shared" si="550"/>
        <v>1590</v>
      </c>
      <c r="G5870" t="s">
        <v>94</v>
      </c>
      <c r="H5870" t="s">
        <v>95</v>
      </c>
      <c r="I5870" s="91">
        <v>754</v>
      </c>
      <c r="J5870" s="91">
        <v>754</v>
      </c>
      <c r="K5870" s="91">
        <v>754</v>
      </c>
      <c r="L5870" s="91">
        <v>754</v>
      </c>
      <c r="M5870" s="91">
        <v>754</v>
      </c>
      <c r="N5870" s="91">
        <v>754</v>
      </c>
      <c r="O5870" s="91">
        <v>754</v>
      </c>
      <c r="P5870" s="91">
        <v>754</v>
      </c>
      <c r="Q5870" s="91">
        <v>754</v>
      </c>
      <c r="R5870" s="91">
        <v>754</v>
      </c>
      <c r="S5870" s="91">
        <v>754</v>
      </c>
      <c r="T5870" s="91">
        <v>754</v>
      </c>
      <c r="U5870" s="91">
        <f t="shared" si="551"/>
        <v>9048</v>
      </c>
      <c r="V5870" s="82" t="str">
        <f t="shared" si="549"/>
        <v>510101590926</v>
      </c>
      <c r="W5870" s="83">
        <f>VLOOKUP(V5870,Factors!$E$6:$H$5950,4,FALSE)</f>
        <v>0.10765</v>
      </c>
      <c r="X5870" t="str">
        <f>VLOOKUP(V5870,Factors!$E$6:$F$5950,2,FALSE)</f>
        <v>Employee Cost</v>
      </c>
      <c r="Y5870" s="92">
        <f t="shared" si="552"/>
        <v>974.0172</v>
      </c>
      <c r="Z5870" s="92">
        <f t="shared" si="553"/>
        <v>8073.9827999999998</v>
      </c>
      <c r="AA5870" s="92">
        <f t="shared" si="554"/>
        <v>9048</v>
      </c>
    </row>
    <row r="5871" spans="1:27" x14ac:dyDescent="0.25">
      <c r="A5871" t="s">
        <v>1207</v>
      </c>
      <c r="B5871" t="s">
        <v>467</v>
      </c>
      <c r="C5871" t="s">
        <v>468</v>
      </c>
      <c r="D5871" t="s">
        <v>1208</v>
      </c>
      <c r="E5871" t="s">
        <v>1209</v>
      </c>
      <c r="F5871" t="str">
        <f t="shared" si="550"/>
        <v>1590</v>
      </c>
      <c r="G5871" t="s">
        <v>26</v>
      </c>
      <c r="H5871" t="s">
        <v>27</v>
      </c>
      <c r="I5871" s="91"/>
      <c r="J5871" s="91"/>
      <c r="K5871" s="91"/>
      <c r="L5871" s="91"/>
      <c r="M5871" s="91"/>
      <c r="N5871" s="91"/>
      <c r="O5871" s="91"/>
      <c r="P5871" s="91">
        <v>80.760000000000005</v>
      </c>
      <c r="Q5871" s="91"/>
      <c r="R5871" s="91">
        <v>70.81</v>
      </c>
      <c r="S5871" s="91">
        <v>175.81</v>
      </c>
      <c r="T5871" s="91"/>
      <c r="U5871" s="91">
        <f t="shared" si="551"/>
        <v>327.38</v>
      </c>
      <c r="V5871" s="82" t="str">
        <f t="shared" si="549"/>
        <v>510101590926</v>
      </c>
      <c r="W5871" s="83">
        <f>VLOOKUP(V5871,Factors!$E$6:$H$5950,4,FALSE)</f>
        <v>0.10765</v>
      </c>
      <c r="X5871" t="str">
        <f>VLOOKUP(V5871,Factors!$E$6:$F$5950,2,FALSE)</f>
        <v>Employee Cost</v>
      </c>
      <c r="Y5871" s="92">
        <f t="shared" si="552"/>
        <v>35.242456999999995</v>
      </c>
      <c r="Z5871" s="92">
        <f t="shared" si="553"/>
        <v>292.13754299999999</v>
      </c>
      <c r="AA5871" s="92">
        <f t="shared" si="554"/>
        <v>327.38</v>
      </c>
    </row>
    <row r="5872" spans="1:27" x14ac:dyDescent="0.25">
      <c r="A5872" t="s">
        <v>1207</v>
      </c>
      <c r="B5872" t="s">
        <v>467</v>
      </c>
      <c r="C5872" t="s">
        <v>468</v>
      </c>
      <c r="D5872" t="s">
        <v>1208</v>
      </c>
      <c r="E5872" t="s">
        <v>1209</v>
      </c>
      <c r="F5872" t="str">
        <f t="shared" si="550"/>
        <v>1590</v>
      </c>
      <c r="G5872" t="s">
        <v>98</v>
      </c>
      <c r="H5872" t="s">
        <v>99</v>
      </c>
      <c r="I5872" s="91">
        <v>50.26</v>
      </c>
      <c r="J5872" s="91">
        <v>60.64</v>
      </c>
      <c r="K5872" s="91">
        <v>51.87</v>
      </c>
      <c r="L5872" s="91">
        <v>50.11</v>
      </c>
      <c r="M5872" s="91">
        <v>44.99</v>
      </c>
      <c r="N5872" s="91">
        <v>52.04</v>
      </c>
      <c r="O5872" s="91">
        <v>62.09</v>
      </c>
      <c r="P5872" s="91">
        <v>51.13</v>
      </c>
      <c r="Q5872" s="91">
        <v>53.85</v>
      </c>
      <c r="R5872" s="91">
        <v>60.74</v>
      </c>
      <c r="S5872" s="91">
        <v>28.08</v>
      </c>
      <c r="T5872" s="91">
        <v>48.18</v>
      </c>
      <c r="U5872" s="91">
        <f t="shared" si="551"/>
        <v>613.98</v>
      </c>
      <c r="V5872" s="82" t="str">
        <f t="shared" si="549"/>
        <v>510101590926</v>
      </c>
      <c r="W5872" s="83">
        <f>VLOOKUP(V5872,Factors!$E$6:$H$5950,4,FALSE)</f>
        <v>0.10765</v>
      </c>
      <c r="X5872" t="str">
        <f>VLOOKUP(V5872,Factors!$E$6:$F$5950,2,FALSE)</f>
        <v>Employee Cost</v>
      </c>
      <c r="Y5872" s="92">
        <f t="shared" si="552"/>
        <v>66.094947000000005</v>
      </c>
      <c r="Z5872" s="92">
        <f t="shared" si="553"/>
        <v>547.88505299999997</v>
      </c>
      <c r="AA5872" s="92">
        <f t="shared" si="554"/>
        <v>613.98</v>
      </c>
    </row>
    <row r="5873" spans="1:27" x14ac:dyDescent="0.25">
      <c r="A5873" t="s">
        <v>1207</v>
      </c>
      <c r="B5873" t="s">
        <v>467</v>
      </c>
      <c r="C5873" t="s">
        <v>468</v>
      </c>
      <c r="D5873" t="s">
        <v>1232</v>
      </c>
      <c r="E5873" t="s">
        <v>1233</v>
      </c>
      <c r="F5873" t="str">
        <f t="shared" si="550"/>
        <v>1595</v>
      </c>
      <c r="G5873" t="s">
        <v>138</v>
      </c>
      <c r="H5873" t="s">
        <v>139</v>
      </c>
      <c r="I5873" s="91">
        <v>228.01</v>
      </c>
      <c r="J5873" s="91"/>
      <c r="K5873" s="91"/>
      <c r="L5873" s="91">
        <v>129.99</v>
      </c>
      <c r="M5873" s="91"/>
      <c r="N5873" s="91">
        <v>170.96</v>
      </c>
      <c r="O5873" s="91">
        <v>225</v>
      </c>
      <c r="P5873" s="91">
        <v>143.99</v>
      </c>
      <c r="Q5873" s="91">
        <v>164.76</v>
      </c>
      <c r="R5873" s="91">
        <v>190</v>
      </c>
      <c r="S5873" s="91">
        <v>203.25</v>
      </c>
      <c r="T5873" s="91"/>
      <c r="U5873" s="91">
        <f t="shared" si="551"/>
        <v>1455.96</v>
      </c>
      <c r="V5873" s="82" t="str">
        <f t="shared" si="549"/>
        <v>510101595926</v>
      </c>
      <c r="W5873" s="83">
        <f>VLOOKUP(V5873,Factors!$E$6:$H$5950,4,FALSE)</f>
        <v>0.10765</v>
      </c>
      <c r="X5873" t="str">
        <f>VLOOKUP(V5873,Factors!$E$6:$F$5950,2,FALSE)</f>
        <v>Employee Cost</v>
      </c>
      <c r="Y5873" s="92">
        <f t="shared" si="552"/>
        <v>156.734094</v>
      </c>
      <c r="Z5873" s="92">
        <f t="shared" si="553"/>
        <v>1299.2259060000001</v>
      </c>
      <c r="AA5873" s="92">
        <f t="shared" si="554"/>
        <v>1455.96</v>
      </c>
    </row>
    <row r="5874" spans="1:27" x14ac:dyDescent="0.25">
      <c r="A5874" t="s">
        <v>1207</v>
      </c>
      <c r="B5874" t="s">
        <v>1026</v>
      </c>
      <c r="C5874" t="s">
        <v>1027</v>
      </c>
      <c r="D5874" t="s">
        <v>1212</v>
      </c>
      <c r="E5874" t="s">
        <v>1213</v>
      </c>
      <c r="F5874" t="str">
        <f t="shared" si="550"/>
        <v>1505</v>
      </c>
      <c r="G5874" t="s">
        <v>110</v>
      </c>
      <c r="H5874" t="s">
        <v>111</v>
      </c>
      <c r="I5874" s="91">
        <v>5181.82</v>
      </c>
      <c r="J5874" s="91">
        <v>5333.33</v>
      </c>
      <c r="K5874" s="91">
        <v>5482.16</v>
      </c>
      <c r="L5874" s="91">
        <v>6162.5</v>
      </c>
      <c r="M5874" s="91">
        <v>5345.5</v>
      </c>
      <c r="N5874" s="91">
        <v>6162.5</v>
      </c>
      <c r="O5874" s="91">
        <v>4621.88</v>
      </c>
      <c r="P5874" s="91">
        <v>4575.1899999999996</v>
      </c>
      <c r="Q5874" s="91">
        <v>5854.38</v>
      </c>
      <c r="R5874" s="91">
        <v>6162.5</v>
      </c>
      <c r="S5874" s="91">
        <v>5322.16</v>
      </c>
      <c r="T5874" s="91">
        <v>4453.8100000000004</v>
      </c>
      <c r="U5874" s="91">
        <f t="shared" si="551"/>
        <v>64657.729999999996</v>
      </c>
      <c r="V5874" s="82" t="str">
        <f t="shared" si="549"/>
        <v>510601505926</v>
      </c>
      <c r="W5874" s="83">
        <f>VLOOKUP(V5874,Factors!$E$6:$H$5950,4,FALSE)</f>
        <v>0.1124</v>
      </c>
      <c r="X5874" t="str">
        <f>VLOOKUP(V5874,Factors!$E$6:$F$5950,2,FALSE)</f>
        <v>3-Factor</v>
      </c>
      <c r="Y5874" s="92">
        <f t="shared" si="552"/>
        <v>7267.5288519999995</v>
      </c>
      <c r="Z5874" s="92">
        <f t="shared" si="553"/>
        <v>57390.201147999993</v>
      </c>
      <c r="AA5874" s="92">
        <f t="shared" si="554"/>
        <v>64657.729999999996</v>
      </c>
    </row>
    <row r="5875" spans="1:27" x14ac:dyDescent="0.25">
      <c r="A5875" t="s">
        <v>1207</v>
      </c>
      <c r="B5875" t="s">
        <v>1026</v>
      </c>
      <c r="C5875" t="s">
        <v>1027</v>
      </c>
      <c r="D5875" t="s">
        <v>1212</v>
      </c>
      <c r="E5875" t="s">
        <v>1213</v>
      </c>
      <c r="F5875" t="str">
        <f t="shared" si="550"/>
        <v>1505</v>
      </c>
      <c r="G5875" t="s">
        <v>88</v>
      </c>
      <c r="H5875" t="s">
        <v>89</v>
      </c>
      <c r="I5875" s="91">
        <v>808.21</v>
      </c>
      <c r="J5875" s="91">
        <v>808.2</v>
      </c>
      <c r="K5875" s="91">
        <v>830.08</v>
      </c>
      <c r="L5875" s="91">
        <v>830.08</v>
      </c>
      <c r="M5875" s="91">
        <v>830.08</v>
      </c>
      <c r="N5875" s="91">
        <v>830.08</v>
      </c>
      <c r="O5875" s="91">
        <v>830.06</v>
      </c>
      <c r="P5875" s="91">
        <v>830.09</v>
      </c>
      <c r="Q5875" s="91">
        <v>830.08</v>
      </c>
      <c r="R5875" s="91">
        <v>830.08</v>
      </c>
      <c r="S5875" s="91">
        <v>830.08</v>
      </c>
      <c r="T5875" s="91">
        <v>830.08</v>
      </c>
      <c r="U5875" s="91">
        <f t="shared" si="551"/>
        <v>9917.2000000000007</v>
      </c>
      <c r="V5875" s="82" t="str">
        <f t="shared" si="549"/>
        <v>510601505926</v>
      </c>
      <c r="W5875" s="83">
        <f>VLOOKUP(V5875,Factors!$E$6:$H$5950,4,FALSE)</f>
        <v>0.1124</v>
      </c>
      <c r="X5875" t="str">
        <f>VLOOKUP(V5875,Factors!$E$6:$F$5950,2,FALSE)</f>
        <v>3-Factor</v>
      </c>
      <c r="Y5875" s="92">
        <f t="shared" si="552"/>
        <v>1114.6932800000002</v>
      </c>
      <c r="Z5875" s="92">
        <f t="shared" si="553"/>
        <v>8802.5067200000012</v>
      </c>
      <c r="AA5875" s="92">
        <f t="shared" si="554"/>
        <v>9917.2000000000007</v>
      </c>
    </row>
    <row r="5876" spans="1:27" x14ac:dyDescent="0.25">
      <c r="A5876" t="s">
        <v>1207</v>
      </c>
      <c r="B5876" t="s">
        <v>1026</v>
      </c>
      <c r="C5876" t="s">
        <v>1027</v>
      </c>
      <c r="D5876" t="s">
        <v>1212</v>
      </c>
      <c r="E5876" t="s">
        <v>1213</v>
      </c>
      <c r="F5876" t="str">
        <f t="shared" si="550"/>
        <v>1505</v>
      </c>
      <c r="G5876" t="s">
        <v>90</v>
      </c>
      <c r="H5876" t="s">
        <v>91</v>
      </c>
      <c r="I5876" s="91">
        <v>3139.81</v>
      </c>
      <c r="J5876" s="91">
        <v>3139.79</v>
      </c>
      <c r="K5876" s="91">
        <v>3224.83</v>
      </c>
      <c r="L5876" s="91">
        <v>3224.84</v>
      </c>
      <c r="M5876" s="91">
        <v>3224.83</v>
      </c>
      <c r="N5876" s="91">
        <v>3224.84</v>
      </c>
      <c r="O5876" s="91">
        <v>3224.83</v>
      </c>
      <c r="P5876" s="91">
        <v>3224.84</v>
      </c>
      <c r="Q5876" s="91">
        <v>3224.84</v>
      </c>
      <c r="R5876" s="91">
        <v>3224.84</v>
      </c>
      <c r="S5876" s="91">
        <v>3224.84</v>
      </c>
      <c r="T5876" s="91">
        <v>3224.83</v>
      </c>
      <c r="U5876" s="91">
        <f t="shared" si="551"/>
        <v>38527.960000000006</v>
      </c>
      <c r="V5876" s="82" t="str">
        <f t="shared" si="549"/>
        <v>510601505926</v>
      </c>
      <c r="W5876" s="83">
        <f>VLOOKUP(V5876,Factors!$E$6:$H$5950,4,FALSE)</f>
        <v>0.1124</v>
      </c>
      <c r="X5876" t="str">
        <f>VLOOKUP(V5876,Factors!$E$6:$F$5950,2,FALSE)</f>
        <v>3-Factor</v>
      </c>
      <c r="Y5876" s="92">
        <f t="shared" si="552"/>
        <v>4330.5427040000004</v>
      </c>
      <c r="Z5876" s="92">
        <f t="shared" si="553"/>
        <v>34197.417296000007</v>
      </c>
      <c r="AA5876" s="92">
        <f t="shared" si="554"/>
        <v>38527.960000000006</v>
      </c>
    </row>
    <row r="5877" spans="1:27" x14ac:dyDescent="0.25">
      <c r="A5877" t="s">
        <v>1207</v>
      </c>
      <c r="B5877" t="s">
        <v>1028</v>
      </c>
      <c r="C5877" t="s">
        <v>1029</v>
      </c>
      <c r="D5877" t="s">
        <v>1234</v>
      </c>
      <c r="E5877" t="s">
        <v>1235</v>
      </c>
      <c r="F5877" t="str">
        <f t="shared" si="550"/>
        <v>4540</v>
      </c>
      <c r="G5877" t="s">
        <v>44</v>
      </c>
      <c r="H5877" t="s">
        <v>45</v>
      </c>
      <c r="I5877" s="91"/>
      <c r="J5877" s="91"/>
      <c r="K5877" s="91"/>
      <c r="L5877" s="91"/>
      <c r="M5877" s="91"/>
      <c r="N5877" s="91"/>
      <c r="O5877" s="91">
        <v>4202.28</v>
      </c>
      <c r="P5877" s="91">
        <v>320</v>
      </c>
      <c r="Q5877" s="91">
        <v>741.98</v>
      </c>
      <c r="R5877" s="91">
        <v>90.7</v>
      </c>
      <c r="S5877" s="91"/>
      <c r="T5877" s="91">
        <v>470.4</v>
      </c>
      <c r="U5877" s="91">
        <f t="shared" si="551"/>
        <v>5825.36</v>
      </c>
      <c r="V5877" s="82" t="str">
        <f t="shared" si="549"/>
        <v>520204540926</v>
      </c>
      <c r="W5877" s="83">
        <f>VLOOKUP(V5877,Factors!$E$6:$H$5950,4,FALSE)</f>
        <v>0.1124</v>
      </c>
      <c r="X5877" t="str">
        <f>VLOOKUP(V5877,Factors!$E$6:$F$5950,2,FALSE)</f>
        <v>3-Factor</v>
      </c>
      <c r="Y5877" s="92">
        <f t="shared" si="552"/>
        <v>654.77046399999995</v>
      </c>
      <c r="Z5877" s="92">
        <f t="shared" si="553"/>
        <v>5170.5895359999995</v>
      </c>
      <c r="AA5877" s="92">
        <f t="shared" si="554"/>
        <v>5825.36</v>
      </c>
    </row>
    <row r="5878" spans="1:27" x14ac:dyDescent="0.25">
      <c r="A5878" t="s">
        <v>1207</v>
      </c>
      <c r="B5878" t="s">
        <v>1028</v>
      </c>
      <c r="C5878" t="s">
        <v>1029</v>
      </c>
      <c r="D5878" t="s">
        <v>1234</v>
      </c>
      <c r="E5878" t="s">
        <v>1235</v>
      </c>
      <c r="F5878" t="str">
        <f t="shared" si="550"/>
        <v>4540</v>
      </c>
      <c r="G5878" t="s">
        <v>26</v>
      </c>
      <c r="H5878" t="s">
        <v>27</v>
      </c>
      <c r="I5878" s="91"/>
      <c r="J5878" s="91"/>
      <c r="K5878" s="91"/>
      <c r="L5878" s="91"/>
      <c r="M5878" s="91"/>
      <c r="N5878" s="91"/>
      <c r="O5878" s="91"/>
      <c r="P5878" s="91">
        <v>377.9</v>
      </c>
      <c r="Q5878" s="91"/>
      <c r="R5878" s="91"/>
      <c r="S5878" s="91"/>
      <c r="T5878" s="91"/>
      <c r="U5878" s="91">
        <f t="shared" si="551"/>
        <v>377.9</v>
      </c>
      <c r="V5878" s="82" t="str">
        <f t="shared" si="549"/>
        <v>520204540926</v>
      </c>
      <c r="W5878" s="83">
        <f>VLOOKUP(V5878,Factors!$E$6:$H$5950,4,FALSE)</f>
        <v>0.1124</v>
      </c>
      <c r="X5878" t="str">
        <f>VLOOKUP(V5878,Factors!$E$6:$F$5950,2,FALSE)</f>
        <v>3-Factor</v>
      </c>
      <c r="Y5878" s="92">
        <f t="shared" si="552"/>
        <v>42.475960000000001</v>
      </c>
      <c r="Z5878" s="92">
        <f t="shared" si="553"/>
        <v>335.42403999999999</v>
      </c>
      <c r="AA5878" s="92">
        <f t="shared" si="554"/>
        <v>377.9</v>
      </c>
    </row>
    <row r="5879" spans="1:27" x14ac:dyDescent="0.25">
      <c r="A5879" t="s">
        <v>1207</v>
      </c>
      <c r="B5879" t="s">
        <v>1028</v>
      </c>
      <c r="C5879" t="s">
        <v>1029</v>
      </c>
      <c r="D5879" t="s">
        <v>1234</v>
      </c>
      <c r="E5879" t="s">
        <v>1235</v>
      </c>
      <c r="F5879" t="str">
        <f t="shared" si="550"/>
        <v>4540</v>
      </c>
      <c r="G5879" t="s">
        <v>412</v>
      </c>
      <c r="H5879" t="s">
        <v>413</v>
      </c>
      <c r="I5879" s="91"/>
      <c r="J5879" s="91"/>
      <c r="K5879" s="91"/>
      <c r="L5879" s="91"/>
      <c r="M5879" s="91">
        <v>215</v>
      </c>
      <c r="N5879" s="91"/>
      <c r="O5879" s="91"/>
      <c r="P5879" s="91"/>
      <c r="Q5879" s="91"/>
      <c r="R5879" s="91"/>
      <c r="S5879" s="91"/>
      <c r="T5879" s="91"/>
      <c r="U5879" s="91">
        <f t="shared" si="551"/>
        <v>215</v>
      </c>
      <c r="V5879" s="82" t="str">
        <f t="shared" si="549"/>
        <v>520204540926</v>
      </c>
      <c r="W5879" s="83">
        <f>VLOOKUP(V5879,Factors!$E$6:$H$5950,4,FALSE)</f>
        <v>0.1124</v>
      </c>
      <c r="X5879" t="str">
        <f>VLOOKUP(V5879,Factors!$E$6:$F$5950,2,FALSE)</f>
        <v>3-Factor</v>
      </c>
      <c r="Y5879" s="92">
        <f t="shared" si="552"/>
        <v>24.166</v>
      </c>
      <c r="Z5879" s="92">
        <f t="shared" si="553"/>
        <v>190.834</v>
      </c>
      <c r="AA5879" s="92">
        <f t="shared" si="554"/>
        <v>215</v>
      </c>
    </row>
    <row r="5880" spans="1:27" x14ac:dyDescent="0.25">
      <c r="A5880" t="s">
        <v>1207</v>
      </c>
      <c r="B5880" t="s">
        <v>1028</v>
      </c>
      <c r="C5880" t="s">
        <v>1029</v>
      </c>
      <c r="D5880" t="s">
        <v>1234</v>
      </c>
      <c r="E5880" t="s">
        <v>1235</v>
      </c>
      <c r="F5880" t="str">
        <f t="shared" si="550"/>
        <v>4540</v>
      </c>
      <c r="G5880" t="s">
        <v>199</v>
      </c>
      <c r="H5880" t="s">
        <v>200</v>
      </c>
      <c r="I5880" s="91"/>
      <c r="J5880" s="91"/>
      <c r="K5880" s="91"/>
      <c r="L5880" s="91"/>
      <c r="M5880" s="91"/>
      <c r="N5880" s="91"/>
      <c r="O5880" s="91">
        <v>32.08</v>
      </c>
      <c r="P5880" s="91"/>
      <c r="Q5880" s="91">
        <v>143.4</v>
      </c>
      <c r="R5880" s="91">
        <v>46</v>
      </c>
      <c r="S5880" s="91"/>
      <c r="T5880" s="91"/>
      <c r="U5880" s="91">
        <f t="shared" si="551"/>
        <v>221.48000000000002</v>
      </c>
      <c r="V5880" s="82" t="str">
        <f t="shared" si="549"/>
        <v>520204540926</v>
      </c>
      <c r="W5880" s="83">
        <f>VLOOKUP(V5880,Factors!$E$6:$H$5950,4,FALSE)</f>
        <v>0.1124</v>
      </c>
      <c r="X5880" t="str">
        <f>VLOOKUP(V5880,Factors!$E$6:$F$5950,2,FALSE)</f>
        <v>3-Factor</v>
      </c>
      <c r="Y5880" s="92">
        <f t="shared" si="552"/>
        <v>24.894352000000001</v>
      </c>
      <c r="Z5880" s="92">
        <f t="shared" si="553"/>
        <v>196.58564800000002</v>
      </c>
      <c r="AA5880" s="92">
        <f t="shared" si="554"/>
        <v>221.48000000000002</v>
      </c>
    </row>
    <row r="5881" spans="1:27" x14ac:dyDescent="0.25">
      <c r="A5881" t="s">
        <v>1207</v>
      </c>
      <c r="B5881" t="s">
        <v>1028</v>
      </c>
      <c r="C5881" t="s">
        <v>1029</v>
      </c>
      <c r="D5881" t="s">
        <v>1234</v>
      </c>
      <c r="E5881" t="s">
        <v>1235</v>
      </c>
      <c r="F5881" t="str">
        <f t="shared" si="550"/>
        <v>4540</v>
      </c>
      <c r="G5881" t="s">
        <v>316</v>
      </c>
      <c r="H5881" t="s">
        <v>317</v>
      </c>
      <c r="I5881" s="91"/>
      <c r="J5881" s="91"/>
      <c r="K5881" s="91"/>
      <c r="L5881" s="91"/>
      <c r="M5881" s="91"/>
      <c r="N5881" s="91"/>
      <c r="O5881" s="91"/>
      <c r="P5881" s="91"/>
      <c r="Q5881" s="91"/>
      <c r="R5881" s="91"/>
      <c r="S5881" s="91">
        <v>144.30000000000001</v>
      </c>
      <c r="T5881" s="91"/>
      <c r="U5881" s="91">
        <f t="shared" si="551"/>
        <v>144.30000000000001</v>
      </c>
      <c r="V5881" s="82" t="str">
        <f t="shared" si="549"/>
        <v>520204540926</v>
      </c>
      <c r="W5881" s="83">
        <f>VLOOKUP(V5881,Factors!$E$6:$H$5950,4,FALSE)</f>
        <v>0.1124</v>
      </c>
      <c r="X5881" t="str">
        <f>VLOOKUP(V5881,Factors!$E$6:$F$5950,2,FALSE)</f>
        <v>3-Factor</v>
      </c>
      <c r="Y5881" s="92">
        <f t="shared" si="552"/>
        <v>16.21932</v>
      </c>
      <c r="Z5881" s="92">
        <f t="shared" si="553"/>
        <v>128.08068</v>
      </c>
      <c r="AA5881" s="92">
        <f t="shared" si="554"/>
        <v>144.30000000000001</v>
      </c>
    </row>
    <row r="5882" spans="1:27" x14ac:dyDescent="0.25">
      <c r="A5882" t="s">
        <v>1207</v>
      </c>
      <c r="B5882" t="s">
        <v>1028</v>
      </c>
      <c r="C5882" t="s">
        <v>1029</v>
      </c>
      <c r="D5882" t="s">
        <v>1234</v>
      </c>
      <c r="E5882" t="s">
        <v>1235</v>
      </c>
      <c r="F5882" t="str">
        <f t="shared" si="550"/>
        <v>4540</v>
      </c>
      <c r="G5882" t="s">
        <v>357</v>
      </c>
      <c r="H5882" t="s">
        <v>358</v>
      </c>
      <c r="I5882" s="91"/>
      <c r="J5882" s="91"/>
      <c r="K5882" s="91"/>
      <c r="L5882" s="91"/>
      <c r="M5882" s="91"/>
      <c r="N5882" s="91"/>
      <c r="O5882" s="91">
        <v>217.95</v>
      </c>
      <c r="P5882" s="91"/>
      <c r="Q5882" s="91">
        <v>50</v>
      </c>
      <c r="R5882" s="91"/>
      <c r="S5882" s="91"/>
      <c r="T5882" s="91"/>
      <c r="U5882" s="91">
        <f t="shared" si="551"/>
        <v>267.95</v>
      </c>
      <c r="V5882" s="82" t="str">
        <f t="shared" si="549"/>
        <v>520204540926</v>
      </c>
      <c r="W5882" s="83">
        <f>VLOOKUP(V5882,Factors!$E$6:$H$5950,4,FALSE)</f>
        <v>0.1124</v>
      </c>
      <c r="X5882" t="str">
        <f>VLOOKUP(V5882,Factors!$E$6:$F$5950,2,FALSE)</f>
        <v>3-Factor</v>
      </c>
      <c r="Y5882" s="92">
        <f t="shared" si="552"/>
        <v>30.11758</v>
      </c>
      <c r="Z5882" s="92">
        <f t="shared" si="553"/>
        <v>237.83241999999998</v>
      </c>
      <c r="AA5882" s="92">
        <f t="shared" si="554"/>
        <v>267.95</v>
      </c>
    </row>
    <row r="5883" spans="1:27" x14ac:dyDescent="0.25">
      <c r="A5883" t="s">
        <v>1207</v>
      </c>
      <c r="B5883" t="s">
        <v>1028</v>
      </c>
      <c r="C5883" t="s">
        <v>1029</v>
      </c>
      <c r="D5883" t="s">
        <v>1234</v>
      </c>
      <c r="E5883" t="s">
        <v>1235</v>
      </c>
      <c r="F5883" t="str">
        <f t="shared" si="550"/>
        <v>4540</v>
      </c>
      <c r="G5883" t="s">
        <v>144</v>
      </c>
      <c r="H5883" t="s">
        <v>145</v>
      </c>
      <c r="I5883" s="91"/>
      <c r="J5883" s="91"/>
      <c r="K5883" s="91"/>
      <c r="L5883" s="91"/>
      <c r="M5883" s="91">
        <v>183.75</v>
      </c>
      <c r="N5883" s="91"/>
      <c r="O5883" s="91"/>
      <c r="P5883" s="91"/>
      <c r="Q5883" s="91">
        <v>1786.13</v>
      </c>
      <c r="R5883" s="91"/>
      <c r="S5883" s="91"/>
      <c r="T5883" s="91"/>
      <c r="U5883" s="91">
        <f t="shared" si="551"/>
        <v>1969.88</v>
      </c>
      <c r="V5883" s="82" t="str">
        <f t="shared" si="549"/>
        <v>520204540926</v>
      </c>
      <c r="W5883" s="83">
        <f>VLOOKUP(V5883,Factors!$E$6:$H$5950,4,FALSE)</f>
        <v>0.1124</v>
      </c>
      <c r="X5883" t="str">
        <f>VLOOKUP(V5883,Factors!$E$6:$F$5950,2,FALSE)</f>
        <v>3-Factor</v>
      </c>
      <c r="Y5883" s="92">
        <f t="shared" si="552"/>
        <v>221.414512</v>
      </c>
      <c r="Z5883" s="92">
        <f t="shared" si="553"/>
        <v>1748.4654880000001</v>
      </c>
      <c r="AA5883" s="92">
        <f t="shared" si="554"/>
        <v>1969.88</v>
      </c>
    </row>
    <row r="5884" spans="1:27" x14ac:dyDescent="0.25">
      <c r="A5884" t="s">
        <v>1207</v>
      </c>
      <c r="B5884" t="s">
        <v>1028</v>
      </c>
      <c r="C5884" t="s">
        <v>1029</v>
      </c>
      <c r="D5884" t="s">
        <v>1234</v>
      </c>
      <c r="E5884" t="s">
        <v>1235</v>
      </c>
      <c r="F5884" t="str">
        <f t="shared" si="550"/>
        <v>4540</v>
      </c>
      <c r="G5884" t="s">
        <v>150</v>
      </c>
      <c r="H5884" t="s">
        <v>151</v>
      </c>
      <c r="I5884" s="91"/>
      <c r="J5884" s="91"/>
      <c r="K5884" s="91"/>
      <c r="L5884" s="91"/>
      <c r="M5884" s="91"/>
      <c r="N5884" s="91"/>
      <c r="O5884" s="91"/>
      <c r="P5884" s="91"/>
      <c r="Q5884" s="91"/>
      <c r="R5884" s="91"/>
      <c r="S5884" s="91">
        <v>1559.32</v>
      </c>
      <c r="T5884" s="91"/>
      <c r="U5884" s="91">
        <f t="shared" si="551"/>
        <v>1559.32</v>
      </c>
      <c r="V5884" s="82" t="str">
        <f t="shared" si="549"/>
        <v>520204540926</v>
      </c>
      <c r="W5884" s="83">
        <f>VLOOKUP(V5884,Factors!$E$6:$H$5950,4,FALSE)</f>
        <v>0.1124</v>
      </c>
      <c r="X5884" t="str">
        <f>VLOOKUP(V5884,Factors!$E$6:$F$5950,2,FALSE)</f>
        <v>3-Factor</v>
      </c>
      <c r="Y5884" s="92">
        <f t="shared" si="552"/>
        <v>175.26756799999998</v>
      </c>
      <c r="Z5884" s="92">
        <f t="shared" si="553"/>
        <v>1384.052432</v>
      </c>
      <c r="AA5884" s="92">
        <f t="shared" si="554"/>
        <v>1559.32</v>
      </c>
    </row>
    <row r="5885" spans="1:27" x14ac:dyDescent="0.25">
      <c r="A5885" t="s">
        <v>1207</v>
      </c>
      <c r="B5885" t="s">
        <v>1028</v>
      </c>
      <c r="C5885" t="s">
        <v>1029</v>
      </c>
      <c r="D5885" t="s">
        <v>1234</v>
      </c>
      <c r="E5885" t="s">
        <v>1235</v>
      </c>
      <c r="F5885" t="str">
        <f t="shared" si="550"/>
        <v>4540</v>
      </c>
      <c r="G5885" t="s">
        <v>152</v>
      </c>
      <c r="H5885" t="s">
        <v>153</v>
      </c>
      <c r="I5885" s="91"/>
      <c r="J5885" s="91"/>
      <c r="K5885" s="91"/>
      <c r="L5885" s="91">
        <v>1425.5</v>
      </c>
      <c r="M5885" s="91">
        <v>754.6</v>
      </c>
      <c r="N5885" s="91">
        <v>2176.08</v>
      </c>
      <c r="O5885" s="91">
        <v>10051.06</v>
      </c>
      <c r="P5885" s="91">
        <v>21473.200000000001</v>
      </c>
      <c r="Q5885" s="91"/>
      <c r="R5885" s="91">
        <v>224</v>
      </c>
      <c r="S5885" s="91">
        <v>1574.02</v>
      </c>
      <c r="T5885" s="91">
        <v>642.69000000000005</v>
      </c>
      <c r="U5885" s="91">
        <f t="shared" si="551"/>
        <v>38321.15</v>
      </c>
      <c r="V5885" s="82" t="str">
        <f t="shared" si="549"/>
        <v>520204540926</v>
      </c>
      <c r="W5885" s="83">
        <f>VLOOKUP(V5885,Factors!$E$6:$H$5950,4,FALSE)</f>
        <v>0.1124</v>
      </c>
      <c r="X5885" t="str">
        <f>VLOOKUP(V5885,Factors!$E$6:$F$5950,2,FALSE)</f>
        <v>3-Factor</v>
      </c>
      <c r="Y5885" s="92">
        <f t="shared" si="552"/>
        <v>4307.2972600000003</v>
      </c>
      <c r="Z5885" s="92">
        <f t="shared" si="553"/>
        <v>34013.852740000002</v>
      </c>
      <c r="AA5885" s="92">
        <f t="shared" si="554"/>
        <v>38321.15</v>
      </c>
    </row>
    <row r="5886" spans="1:27" x14ac:dyDescent="0.25">
      <c r="A5886" t="s">
        <v>1207</v>
      </c>
      <c r="B5886" t="s">
        <v>1132</v>
      </c>
      <c r="C5886" t="s">
        <v>1133</v>
      </c>
      <c r="D5886" t="s">
        <v>1218</v>
      </c>
      <c r="E5886" t="s">
        <v>1219</v>
      </c>
      <c r="F5886" t="str">
        <f t="shared" si="550"/>
        <v>2200</v>
      </c>
      <c r="G5886" t="s">
        <v>150</v>
      </c>
      <c r="H5886" t="s">
        <v>151</v>
      </c>
      <c r="I5886" s="91"/>
      <c r="J5886" s="91"/>
      <c r="K5886" s="91"/>
      <c r="L5886" s="91"/>
      <c r="M5886" s="91"/>
      <c r="N5886" s="91"/>
      <c r="O5886" s="91"/>
      <c r="P5886" s="91"/>
      <c r="Q5886" s="91"/>
      <c r="R5886" s="91"/>
      <c r="S5886" s="91"/>
      <c r="T5886" s="91">
        <v>125</v>
      </c>
      <c r="U5886" s="91">
        <f t="shared" si="551"/>
        <v>125</v>
      </c>
      <c r="V5886" s="82" t="str">
        <f t="shared" si="549"/>
        <v>770002200926</v>
      </c>
      <c r="W5886" s="83">
        <f>VLOOKUP(V5886,Factors!$E$6:$H$5950,4,FALSE)</f>
        <v>0.1124</v>
      </c>
      <c r="X5886" t="str">
        <f>VLOOKUP(V5886,Factors!$E$6:$F$5950,2,FALSE)</f>
        <v>3-Factor</v>
      </c>
      <c r="Y5886" s="92">
        <f t="shared" si="552"/>
        <v>14.05</v>
      </c>
      <c r="Z5886" s="92">
        <f t="shared" si="553"/>
        <v>110.95</v>
      </c>
      <c r="AA5886" s="92">
        <f t="shared" si="554"/>
        <v>125</v>
      </c>
    </row>
    <row r="5887" spans="1:27" x14ac:dyDescent="0.25">
      <c r="A5887" t="s">
        <v>1207</v>
      </c>
      <c r="B5887" t="s">
        <v>1236</v>
      </c>
      <c r="C5887" t="s">
        <v>1237</v>
      </c>
      <c r="D5887" t="s">
        <v>1238</v>
      </c>
      <c r="E5887" t="s">
        <v>1239</v>
      </c>
      <c r="F5887" t="str">
        <f t="shared" si="550"/>
        <v>9940</v>
      </c>
      <c r="G5887" t="s">
        <v>745</v>
      </c>
      <c r="H5887" t="s">
        <v>746</v>
      </c>
      <c r="I5887" s="91">
        <v>-241060</v>
      </c>
      <c r="J5887" s="91">
        <v>-239686</v>
      </c>
      <c r="K5887" s="91">
        <v>-240251</v>
      </c>
      <c r="L5887" s="91">
        <v>-239598</v>
      </c>
      <c r="M5887" s="91">
        <v>-238881</v>
      </c>
      <c r="N5887" s="91">
        <v>-239145</v>
      </c>
      <c r="O5887" s="91">
        <v>-240172</v>
      </c>
      <c r="P5887" s="91">
        <v>-240557</v>
      </c>
      <c r="Q5887" s="91">
        <v>-290658</v>
      </c>
      <c r="R5887" s="91">
        <v>-219000</v>
      </c>
      <c r="S5887" s="91"/>
      <c r="T5887" s="91"/>
      <c r="U5887" s="91">
        <f t="shared" si="551"/>
        <v>-2429008</v>
      </c>
      <c r="V5887" s="82" t="str">
        <f t="shared" si="549"/>
        <v>852409940926</v>
      </c>
      <c r="W5887" s="83">
        <f>VLOOKUP(V5887,Factors!$E$6:$H$5950,4,FALSE)</f>
        <v>0</v>
      </c>
      <c r="X5887" t="str">
        <f>VLOOKUP(V5887,Factors!$E$6:$F$5950,2,FALSE)</f>
        <v>DIRECT-OR</v>
      </c>
      <c r="Y5887" s="92">
        <f t="shared" si="552"/>
        <v>0</v>
      </c>
      <c r="Z5887" s="92">
        <f t="shared" si="553"/>
        <v>-2429008</v>
      </c>
      <c r="AA5887" s="92">
        <f t="shared" si="554"/>
        <v>-2429008</v>
      </c>
    </row>
    <row r="5888" spans="1:27" x14ac:dyDescent="0.25">
      <c r="A5888" t="s">
        <v>1207</v>
      </c>
      <c r="B5888" t="s">
        <v>1236</v>
      </c>
      <c r="C5888" t="s">
        <v>1237</v>
      </c>
      <c r="D5888" t="s">
        <v>1240</v>
      </c>
      <c r="E5888" t="s">
        <v>1241</v>
      </c>
      <c r="F5888" t="str">
        <f t="shared" si="550"/>
        <v>9945</v>
      </c>
      <c r="G5888" t="s">
        <v>745</v>
      </c>
      <c r="H5888" t="s">
        <v>746</v>
      </c>
      <c r="I5888" s="91">
        <v>-678573</v>
      </c>
      <c r="J5888" s="91">
        <v>-678252</v>
      </c>
      <c r="K5888" s="91">
        <v>-678384</v>
      </c>
      <c r="L5888" s="91">
        <v>-676358</v>
      </c>
      <c r="M5888" s="91">
        <v>-676190</v>
      </c>
      <c r="N5888" s="91">
        <v>-676252</v>
      </c>
      <c r="O5888" s="91">
        <v>-677429</v>
      </c>
      <c r="P5888" s="91">
        <v>-677519</v>
      </c>
      <c r="Q5888" s="91">
        <v>-1752290</v>
      </c>
      <c r="R5888" s="91">
        <v>-713890</v>
      </c>
      <c r="S5888" s="91"/>
      <c r="T5888" s="91"/>
      <c r="U5888" s="91">
        <f t="shared" si="551"/>
        <v>-7885137</v>
      </c>
      <c r="V5888" s="82" t="str">
        <f t="shared" si="549"/>
        <v>852409945926</v>
      </c>
      <c r="W5888" s="83">
        <f>VLOOKUP(V5888,Factors!$E$6:$H$5950,4,FALSE)</f>
        <v>0</v>
      </c>
      <c r="X5888" t="str">
        <f>VLOOKUP(V5888,Factors!$E$6:$F$5950,2,FALSE)</f>
        <v>DIRECT-OR</v>
      </c>
      <c r="Y5888" s="92">
        <f t="shared" si="552"/>
        <v>0</v>
      </c>
      <c r="Z5888" s="92">
        <f t="shared" si="553"/>
        <v>-7885137</v>
      </c>
      <c r="AA5888" s="92">
        <f t="shared" si="554"/>
        <v>-7885137</v>
      </c>
    </row>
    <row r="5889" spans="1:27" x14ac:dyDescent="0.25">
      <c r="A5889" t="s">
        <v>1207</v>
      </c>
      <c r="B5889" t="s">
        <v>1242</v>
      </c>
      <c r="C5889" t="s">
        <v>1243</v>
      </c>
      <c r="D5889" t="s">
        <v>1244</v>
      </c>
      <c r="E5889" t="s">
        <v>1245</v>
      </c>
      <c r="F5889" t="str">
        <f t="shared" si="550"/>
        <v>9920</v>
      </c>
      <c r="G5889" t="s">
        <v>668</v>
      </c>
      <c r="H5889" t="s">
        <v>669</v>
      </c>
      <c r="I5889" s="91">
        <v>1021379.83</v>
      </c>
      <c r="J5889" s="91">
        <v>1021379.83</v>
      </c>
      <c r="K5889" s="91">
        <v>1021379.83</v>
      </c>
      <c r="L5889" s="91">
        <v>1021379.83</v>
      </c>
      <c r="M5889" s="91">
        <v>1021379.83</v>
      </c>
      <c r="N5889" s="91">
        <v>1021379.83</v>
      </c>
      <c r="O5889" s="91">
        <v>1021379.83</v>
      </c>
      <c r="P5889" s="91">
        <v>1021379.83</v>
      </c>
      <c r="Q5889" s="91">
        <v>2309498.83</v>
      </c>
      <c r="R5889" s="91">
        <v>1164502.83</v>
      </c>
      <c r="S5889" s="91">
        <v>1164505.83</v>
      </c>
      <c r="T5889" s="91">
        <v>1164502.83</v>
      </c>
      <c r="U5889" s="91">
        <f t="shared" si="551"/>
        <v>13974048.959999999</v>
      </c>
      <c r="V5889" s="82" t="str">
        <f t="shared" si="549"/>
        <v>853509920926</v>
      </c>
      <c r="W5889" s="83">
        <f>VLOOKUP(V5889,Factors!$E$6:$H$5950,4,FALSE)</f>
        <v>0.10765</v>
      </c>
      <c r="X5889" t="str">
        <f>VLOOKUP(V5889,Factors!$E$6:$F$5950,2,FALSE)</f>
        <v>EMPLOYEE COST</v>
      </c>
      <c r="Y5889" s="92">
        <f t="shared" si="552"/>
        <v>1504306.3705439998</v>
      </c>
      <c r="Z5889" s="92">
        <f t="shared" si="553"/>
        <v>12469742.589455999</v>
      </c>
      <c r="AA5889" s="92">
        <f t="shared" si="554"/>
        <v>13974048.959999999</v>
      </c>
    </row>
    <row r="5890" spans="1:27" x14ac:dyDescent="0.25">
      <c r="A5890" t="s">
        <v>1207</v>
      </c>
      <c r="B5890" t="s">
        <v>1246</v>
      </c>
      <c r="C5890" t="s">
        <v>1247</v>
      </c>
      <c r="D5890" t="s">
        <v>1248</v>
      </c>
      <c r="E5890" t="s">
        <v>1249</v>
      </c>
      <c r="F5890" t="str">
        <f t="shared" si="550"/>
        <v>4580</v>
      </c>
      <c r="G5890" t="s">
        <v>88</v>
      </c>
      <c r="H5890" t="s">
        <v>89</v>
      </c>
      <c r="I5890" s="91"/>
      <c r="J5890" s="91"/>
      <c r="K5890" s="91"/>
      <c r="L5890" s="91"/>
      <c r="M5890" s="91"/>
      <c r="N5890" s="91"/>
      <c r="O5890" s="91"/>
      <c r="P5890" s="91"/>
      <c r="Q5890" s="91"/>
      <c r="R5890" s="91"/>
      <c r="S5890" s="91"/>
      <c r="T5890" s="91">
        <v>-3921.1</v>
      </c>
      <c r="U5890" s="91">
        <f t="shared" si="551"/>
        <v>-3921.1</v>
      </c>
      <c r="V5890" s="82" t="str">
        <f t="shared" si="549"/>
        <v>853604580926</v>
      </c>
      <c r="W5890" s="83">
        <f>VLOOKUP(V5890,Factors!$E$6:$H$5950,4,FALSE)</f>
        <v>0.10765</v>
      </c>
      <c r="X5890" t="str">
        <f>VLOOKUP(V5890,Factors!$E$6:$F$5950,2,FALSE)</f>
        <v>Employee Cost</v>
      </c>
      <c r="Y5890" s="92">
        <f t="shared" si="552"/>
        <v>-422.10641499999997</v>
      </c>
      <c r="Z5890" s="92">
        <f t="shared" si="553"/>
        <v>-3498.9935850000002</v>
      </c>
      <c r="AA5890" s="92">
        <f t="shared" si="554"/>
        <v>-3921.1000000000004</v>
      </c>
    </row>
    <row r="5891" spans="1:27" x14ac:dyDescent="0.25">
      <c r="A5891" t="s">
        <v>1207</v>
      </c>
      <c r="B5891" t="s">
        <v>1246</v>
      </c>
      <c r="C5891" t="s">
        <v>1247</v>
      </c>
      <c r="D5891" t="s">
        <v>1248</v>
      </c>
      <c r="E5891" t="s">
        <v>1249</v>
      </c>
      <c r="F5891" t="str">
        <f t="shared" si="550"/>
        <v>4580</v>
      </c>
      <c r="G5891" t="s">
        <v>668</v>
      </c>
      <c r="H5891" t="s">
        <v>669</v>
      </c>
      <c r="I5891" s="91"/>
      <c r="J5891" s="91"/>
      <c r="K5891" s="91"/>
      <c r="L5891" s="91"/>
      <c r="M5891" s="91"/>
      <c r="N5891" s="91">
        <v>-109597.5</v>
      </c>
      <c r="O5891" s="91"/>
      <c r="P5891" s="91"/>
      <c r="Q5891" s="91"/>
      <c r="R5891" s="91"/>
      <c r="S5891" s="91"/>
      <c r="T5891" s="91">
        <v>-733333.19</v>
      </c>
      <c r="U5891" s="91">
        <f t="shared" si="551"/>
        <v>-842930.69</v>
      </c>
      <c r="V5891" s="82" t="str">
        <f t="shared" si="549"/>
        <v>853604580926</v>
      </c>
      <c r="W5891" s="83">
        <f>VLOOKUP(V5891,Factors!$E$6:$H$5950,4,FALSE)</f>
        <v>0.10765</v>
      </c>
      <c r="X5891" t="str">
        <f>VLOOKUP(V5891,Factors!$E$6:$F$5950,2,FALSE)</f>
        <v>Employee Cost</v>
      </c>
      <c r="Y5891" s="92">
        <f t="shared" si="552"/>
        <v>-90741.488778499988</v>
      </c>
      <c r="Z5891" s="92">
        <f t="shared" si="553"/>
        <v>-752189.20122149994</v>
      </c>
      <c r="AA5891" s="92">
        <f t="shared" si="554"/>
        <v>-842930.69</v>
      </c>
    </row>
    <row r="5892" spans="1:27" x14ac:dyDescent="0.25">
      <c r="A5892" t="s">
        <v>1207</v>
      </c>
      <c r="B5892" t="s">
        <v>1250</v>
      </c>
      <c r="C5892" t="s">
        <v>1251</v>
      </c>
      <c r="D5892" t="s">
        <v>1252</v>
      </c>
      <c r="E5892" t="s">
        <v>1253</v>
      </c>
      <c r="F5892" t="str">
        <f t="shared" si="550"/>
        <v>9910</v>
      </c>
      <c r="G5892" t="s">
        <v>668</v>
      </c>
      <c r="H5892" t="s">
        <v>669</v>
      </c>
      <c r="I5892" s="91">
        <v>78211.75</v>
      </c>
      <c r="J5892" s="91">
        <v>78211.75</v>
      </c>
      <c r="K5892" s="91">
        <v>78211.75</v>
      </c>
      <c r="L5892" s="91">
        <v>78211.75</v>
      </c>
      <c r="M5892" s="91">
        <v>78211.75</v>
      </c>
      <c r="N5892" s="91">
        <v>78211.75</v>
      </c>
      <c r="O5892" s="91">
        <v>78211.75</v>
      </c>
      <c r="P5892" s="91">
        <v>78211.75</v>
      </c>
      <c r="Q5892" s="91">
        <v>78211.75</v>
      </c>
      <c r="R5892" s="91">
        <v>78211.75</v>
      </c>
      <c r="S5892" s="91">
        <v>78211.75</v>
      </c>
      <c r="T5892" s="91">
        <v>83359.75</v>
      </c>
      <c r="U5892" s="91">
        <f t="shared" si="551"/>
        <v>943689</v>
      </c>
      <c r="V5892" s="82" t="str">
        <f t="shared" ref="V5892:V5955" si="555">CONCATENATE(B5892,RIGHT(D5892,4),A5892)</f>
        <v>853709910926</v>
      </c>
      <c r="W5892" s="83">
        <f>VLOOKUP(V5892,Factors!$E$6:$H$5950,4,FALSE)</f>
        <v>0.10765</v>
      </c>
      <c r="X5892" t="str">
        <f>VLOOKUP(V5892,Factors!$E$6:$F$5950,2,FALSE)</f>
        <v>EMPLOYEE COST</v>
      </c>
      <c r="Y5892" s="92">
        <f t="shared" si="552"/>
        <v>101588.12084999999</v>
      </c>
      <c r="Z5892" s="92">
        <f t="shared" si="553"/>
        <v>842100.87915000005</v>
      </c>
      <c r="AA5892" s="92">
        <f t="shared" si="554"/>
        <v>943689</v>
      </c>
    </row>
    <row r="5893" spans="1:27" x14ac:dyDescent="0.25">
      <c r="A5893" t="s">
        <v>1207</v>
      </c>
      <c r="B5893" t="s">
        <v>1254</v>
      </c>
      <c r="C5893" t="s">
        <v>1255</v>
      </c>
      <c r="D5893" t="s">
        <v>1256</v>
      </c>
      <c r="E5893" t="s">
        <v>1257</v>
      </c>
      <c r="F5893" t="str">
        <f t="shared" ref="F5893:F5956" si="556">RIGHT(D5893,4)</f>
        <v>2101</v>
      </c>
      <c r="G5893" t="s">
        <v>668</v>
      </c>
      <c r="H5893" t="s">
        <v>669</v>
      </c>
      <c r="I5893" s="91">
        <v>125990</v>
      </c>
      <c r="J5893" s="91">
        <v>125990</v>
      </c>
      <c r="K5893" s="91">
        <v>636646.61</v>
      </c>
      <c r="L5893" s="91">
        <v>148315</v>
      </c>
      <c r="M5893" s="91">
        <v>100678</v>
      </c>
      <c r="N5893" s="91">
        <v>92601</v>
      </c>
      <c r="O5893" s="91">
        <v>99897</v>
      </c>
      <c r="P5893" s="91">
        <v>100672.5</v>
      </c>
      <c r="Q5893" s="91">
        <v>92449</v>
      </c>
      <c r="R5893" s="91">
        <v>89170</v>
      </c>
      <c r="S5893" s="91">
        <v>94806</v>
      </c>
      <c r="T5893" s="91">
        <v>94068</v>
      </c>
      <c r="U5893" s="91">
        <f t="shared" ref="U5893:U5956" si="557">SUM(I5893:T5893)</f>
        <v>1801283.1099999999</v>
      </c>
      <c r="V5893" s="82" t="str">
        <f t="shared" si="555"/>
        <v>853802101926</v>
      </c>
      <c r="W5893" s="83">
        <f>VLOOKUP(V5893,Factors!$E$6:$H$5950,4,FALSE)</f>
        <v>0.10765</v>
      </c>
      <c r="X5893" t="str">
        <f>VLOOKUP(V5893,Factors!$E$6:$F$5950,2,FALSE)</f>
        <v>Employee Cost</v>
      </c>
      <c r="Y5893" s="92">
        <f t="shared" si="552"/>
        <v>193908.12679149999</v>
      </c>
      <c r="Z5893" s="92">
        <f t="shared" si="553"/>
        <v>1607374.9832084998</v>
      </c>
      <c r="AA5893" s="92">
        <f t="shared" si="554"/>
        <v>1801283.1099999999</v>
      </c>
    </row>
    <row r="5894" spans="1:27" x14ac:dyDescent="0.25">
      <c r="A5894" t="s">
        <v>1207</v>
      </c>
      <c r="B5894" t="s">
        <v>1258</v>
      </c>
      <c r="C5894" t="s">
        <v>1259</v>
      </c>
      <c r="D5894" t="s">
        <v>1260</v>
      </c>
      <c r="E5894" t="s">
        <v>1261</v>
      </c>
      <c r="F5894" t="str">
        <f t="shared" si="556"/>
        <v>9930</v>
      </c>
      <c r="G5894" t="s">
        <v>668</v>
      </c>
      <c r="H5894" t="s">
        <v>669</v>
      </c>
      <c r="I5894" s="91">
        <v>28876.66</v>
      </c>
      <c r="J5894" s="91">
        <v>28876.66</v>
      </c>
      <c r="K5894" s="91">
        <v>28876.66</v>
      </c>
      <c r="L5894" s="91">
        <v>28876.66</v>
      </c>
      <c r="M5894" s="91">
        <v>28876.66</v>
      </c>
      <c r="N5894" s="91">
        <v>28876.66</v>
      </c>
      <c r="O5894" s="91">
        <v>28876.66</v>
      </c>
      <c r="P5894" s="91">
        <v>28876.66</v>
      </c>
      <c r="Q5894" s="91">
        <v>28876.66</v>
      </c>
      <c r="R5894" s="91">
        <v>28876.66</v>
      </c>
      <c r="S5894" s="91">
        <v>28876.66</v>
      </c>
      <c r="T5894" s="91">
        <v>52931.66</v>
      </c>
      <c r="U5894" s="91">
        <f t="shared" si="557"/>
        <v>370574.91999999993</v>
      </c>
      <c r="V5894" s="82" t="str">
        <f t="shared" si="555"/>
        <v>853959930926</v>
      </c>
      <c r="W5894" s="83">
        <f>VLOOKUP(V5894,Factors!$E$6:$H$5950,4,FALSE)</f>
        <v>0.1124</v>
      </c>
      <c r="X5894" t="str">
        <f>VLOOKUP(V5894,Factors!$E$6:$F$5950,2,FALSE)</f>
        <v>3-FACTOR</v>
      </c>
      <c r="Y5894" s="92">
        <f t="shared" si="552"/>
        <v>41652.621007999995</v>
      </c>
      <c r="Z5894" s="92">
        <f t="shared" si="553"/>
        <v>328922.29899199994</v>
      </c>
      <c r="AA5894" s="92">
        <f t="shared" si="554"/>
        <v>370574.91999999993</v>
      </c>
    </row>
    <row r="5895" spans="1:27" x14ac:dyDescent="0.25">
      <c r="A5895" t="s">
        <v>1207</v>
      </c>
      <c r="B5895" t="s">
        <v>1258</v>
      </c>
      <c r="C5895" t="s">
        <v>1259</v>
      </c>
      <c r="D5895" t="s">
        <v>1262</v>
      </c>
      <c r="E5895" t="s">
        <v>1263</v>
      </c>
      <c r="F5895" t="str">
        <f t="shared" si="556"/>
        <v>9935</v>
      </c>
      <c r="G5895" t="s">
        <v>668</v>
      </c>
      <c r="H5895" t="s">
        <v>669</v>
      </c>
      <c r="I5895" s="91">
        <v>167417.41</v>
      </c>
      <c r="J5895" s="91">
        <v>167417.41</v>
      </c>
      <c r="K5895" s="91">
        <v>167417.41</v>
      </c>
      <c r="L5895" s="91">
        <v>167417.41</v>
      </c>
      <c r="M5895" s="91">
        <v>167417.41</v>
      </c>
      <c r="N5895" s="91">
        <v>167417.41</v>
      </c>
      <c r="O5895" s="91">
        <v>167417.41</v>
      </c>
      <c r="P5895" s="91">
        <v>167417.41</v>
      </c>
      <c r="Q5895" s="91">
        <v>167417.41</v>
      </c>
      <c r="R5895" s="91">
        <v>167417.41</v>
      </c>
      <c r="S5895" s="91">
        <v>167417.41</v>
      </c>
      <c r="T5895" s="91">
        <v>438965.41</v>
      </c>
      <c r="U5895" s="91">
        <f t="shared" si="557"/>
        <v>2280556.92</v>
      </c>
      <c r="V5895" s="82" t="str">
        <f t="shared" si="555"/>
        <v>853959935926</v>
      </c>
      <c r="W5895" s="83">
        <f>VLOOKUP(V5895,Factors!$E$6:$H$5950,4,FALSE)</f>
        <v>0.1124</v>
      </c>
      <c r="X5895" t="str">
        <f>VLOOKUP(V5895,Factors!$E$6:$F$5950,2,FALSE)</f>
        <v>3-FACTOR</v>
      </c>
      <c r="Y5895" s="92">
        <f t="shared" si="552"/>
        <v>256334.59780799999</v>
      </c>
      <c r="Z5895" s="92">
        <f t="shared" si="553"/>
        <v>2024222.322192</v>
      </c>
      <c r="AA5895" s="92">
        <f t="shared" si="554"/>
        <v>2280556.92</v>
      </c>
    </row>
    <row r="5896" spans="1:27" x14ac:dyDescent="0.25">
      <c r="A5896" t="s">
        <v>1264</v>
      </c>
      <c r="B5896" t="s">
        <v>1265</v>
      </c>
      <c r="C5896" t="s">
        <v>1266</v>
      </c>
      <c r="D5896" t="s">
        <v>1267</v>
      </c>
      <c r="E5896" t="s">
        <v>1268</v>
      </c>
      <c r="F5896" t="str">
        <f t="shared" si="556"/>
        <v>2105</v>
      </c>
      <c r="G5896" t="s">
        <v>84</v>
      </c>
      <c r="H5896" t="s">
        <v>85</v>
      </c>
      <c r="I5896" s="91"/>
      <c r="J5896" s="91"/>
      <c r="K5896" s="91">
        <v>25000</v>
      </c>
      <c r="L5896" s="91"/>
      <c r="M5896" s="91"/>
      <c r="N5896" s="91"/>
      <c r="O5896" s="91"/>
      <c r="P5896" s="91"/>
      <c r="Q5896" s="91"/>
      <c r="R5896" s="91"/>
      <c r="S5896" s="91"/>
      <c r="T5896" s="91"/>
      <c r="U5896" s="91">
        <f t="shared" si="557"/>
        <v>25000</v>
      </c>
      <c r="V5896" s="82" t="str">
        <f t="shared" si="555"/>
        <v>129972105930</v>
      </c>
      <c r="W5896" s="83">
        <f>VLOOKUP(V5896,Factors!$E$6:$H$5950,4,FALSE)</f>
        <v>0.1124</v>
      </c>
      <c r="X5896" t="str">
        <f>VLOOKUP(V5896,Factors!$E$6:$F$5950,2,FALSE)</f>
        <v>3-factor</v>
      </c>
      <c r="Y5896" s="92">
        <f t="shared" si="552"/>
        <v>2810</v>
      </c>
      <c r="Z5896" s="92">
        <f t="shared" si="553"/>
        <v>22190</v>
      </c>
      <c r="AA5896" s="92">
        <f t="shared" si="554"/>
        <v>25000</v>
      </c>
    </row>
    <row r="5897" spans="1:27" x14ac:dyDescent="0.25">
      <c r="A5897" t="s">
        <v>1264</v>
      </c>
      <c r="B5897" t="s">
        <v>1265</v>
      </c>
      <c r="C5897" t="s">
        <v>1266</v>
      </c>
      <c r="D5897" t="s">
        <v>1267</v>
      </c>
      <c r="E5897" t="s">
        <v>1268</v>
      </c>
      <c r="F5897" t="str">
        <f t="shared" si="556"/>
        <v>2105</v>
      </c>
      <c r="G5897" t="s">
        <v>122</v>
      </c>
      <c r="H5897" t="s">
        <v>123</v>
      </c>
      <c r="I5897" s="91">
        <v>335000</v>
      </c>
      <c r="J5897" s="91"/>
      <c r="K5897" s="91">
        <v>250000</v>
      </c>
      <c r="L5897" s="91"/>
      <c r="M5897" s="91"/>
      <c r="N5897" s="91"/>
      <c r="O5897" s="91"/>
      <c r="P5897" s="91"/>
      <c r="Q5897" s="91"/>
      <c r="R5897" s="91"/>
      <c r="S5897" s="91"/>
      <c r="T5897" s="91"/>
      <c r="U5897" s="91">
        <f t="shared" si="557"/>
        <v>585000</v>
      </c>
      <c r="V5897" s="82" t="str">
        <f t="shared" si="555"/>
        <v>129972105930</v>
      </c>
      <c r="W5897" s="83">
        <f>VLOOKUP(V5897,Factors!$E$6:$H$5950,4,FALSE)</f>
        <v>0.1124</v>
      </c>
      <c r="X5897" t="str">
        <f>VLOOKUP(V5897,Factors!$E$6:$F$5950,2,FALSE)</f>
        <v>3-factor</v>
      </c>
      <c r="Y5897" s="92">
        <f t="shared" si="552"/>
        <v>65754</v>
      </c>
      <c r="Z5897" s="92">
        <f t="shared" si="553"/>
        <v>519246</v>
      </c>
      <c r="AA5897" s="92">
        <f t="shared" si="554"/>
        <v>585000</v>
      </c>
    </row>
    <row r="5898" spans="1:27" x14ac:dyDescent="0.25">
      <c r="A5898" t="s">
        <v>1264</v>
      </c>
      <c r="B5898" t="s">
        <v>1265</v>
      </c>
      <c r="C5898" t="s">
        <v>1266</v>
      </c>
      <c r="D5898" t="s">
        <v>1267</v>
      </c>
      <c r="E5898" t="s">
        <v>1268</v>
      </c>
      <c r="F5898" t="str">
        <f t="shared" si="556"/>
        <v>2105</v>
      </c>
      <c r="G5898" t="s">
        <v>1269</v>
      </c>
      <c r="H5898" t="s">
        <v>1270</v>
      </c>
      <c r="I5898" s="91"/>
      <c r="J5898" s="91"/>
      <c r="K5898" s="91"/>
      <c r="L5898" s="91"/>
      <c r="M5898" s="91"/>
      <c r="N5898" s="91"/>
      <c r="O5898" s="91"/>
      <c r="P5898" s="91"/>
      <c r="Q5898" s="91">
        <v>51380</v>
      </c>
      <c r="R5898" s="91"/>
      <c r="S5898" s="91">
        <v>50000</v>
      </c>
      <c r="T5898" s="91">
        <v>68438.460000000006</v>
      </c>
      <c r="U5898" s="91">
        <f t="shared" si="557"/>
        <v>169818.46000000002</v>
      </c>
      <c r="V5898" s="82" t="str">
        <f t="shared" si="555"/>
        <v>129972105930</v>
      </c>
      <c r="W5898" s="83">
        <f>VLOOKUP(V5898,Factors!$E$6:$H$5950,4,FALSE)</f>
        <v>0.1124</v>
      </c>
      <c r="X5898" t="str">
        <f>VLOOKUP(V5898,Factors!$E$6:$F$5950,2,FALSE)</f>
        <v>3-factor</v>
      </c>
      <c r="Y5898" s="92">
        <f t="shared" si="552"/>
        <v>19087.594904000001</v>
      </c>
      <c r="Z5898" s="92">
        <f t="shared" si="553"/>
        <v>150730.86509600002</v>
      </c>
      <c r="AA5898" s="92">
        <f t="shared" si="554"/>
        <v>169818.46000000002</v>
      </c>
    </row>
    <row r="5899" spans="1:27" x14ac:dyDescent="0.25">
      <c r="A5899" t="s">
        <v>1264</v>
      </c>
      <c r="B5899" t="s">
        <v>672</v>
      </c>
      <c r="C5899" t="s">
        <v>673</v>
      </c>
      <c r="D5899" t="s">
        <v>1271</v>
      </c>
      <c r="E5899" t="s">
        <v>1272</v>
      </c>
      <c r="F5899" t="str">
        <f t="shared" si="556"/>
        <v>2966</v>
      </c>
      <c r="G5899" t="s">
        <v>207</v>
      </c>
      <c r="H5899" t="s">
        <v>208</v>
      </c>
      <c r="I5899" s="91"/>
      <c r="J5899" s="91"/>
      <c r="K5899" s="91">
        <v>20.93</v>
      </c>
      <c r="L5899" s="91"/>
      <c r="M5899" s="91"/>
      <c r="N5899" s="91"/>
      <c r="O5899" s="91"/>
      <c r="P5899" s="91"/>
      <c r="Q5899" s="91"/>
      <c r="R5899" s="91"/>
      <c r="S5899" s="91"/>
      <c r="T5899" s="91"/>
      <c r="U5899" s="91">
        <f t="shared" si="557"/>
        <v>20.93</v>
      </c>
      <c r="V5899" s="82" t="str">
        <f t="shared" si="555"/>
        <v>136002966930</v>
      </c>
      <c r="W5899" s="83">
        <f>VLOOKUP(V5899,Factors!$E$6:$H$5950,4,FALSE)</f>
        <v>0.1119</v>
      </c>
      <c r="X5899" t="str">
        <f>VLOOKUP(V5899,Factors!$E$6:$F$5950,2,FALSE)</f>
        <v>CUSTOMERS-ALL</v>
      </c>
      <c r="Y5899" s="92">
        <f t="shared" si="552"/>
        <v>2.3420670000000001</v>
      </c>
      <c r="Z5899" s="92">
        <f t="shared" si="553"/>
        <v>18.587933</v>
      </c>
      <c r="AA5899" s="92">
        <f t="shared" si="554"/>
        <v>20.93</v>
      </c>
    </row>
    <row r="5900" spans="1:27" x14ac:dyDescent="0.25">
      <c r="A5900" t="s">
        <v>1264</v>
      </c>
      <c r="B5900" t="s">
        <v>672</v>
      </c>
      <c r="C5900" t="s">
        <v>673</v>
      </c>
      <c r="D5900" t="s">
        <v>1271</v>
      </c>
      <c r="E5900" t="s">
        <v>1272</v>
      </c>
      <c r="F5900" t="str">
        <f t="shared" si="556"/>
        <v>2966</v>
      </c>
      <c r="G5900" t="s">
        <v>152</v>
      </c>
      <c r="H5900" t="s">
        <v>153</v>
      </c>
      <c r="I5900" s="91"/>
      <c r="J5900" s="91"/>
      <c r="K5900" s="91"/>
      <c r="L5900" s="91"/>
      <c r="M5900" s="91"/>
      <c r="N5900" s="91"/>
      <c r="O5900" s="91"/>
      <c r="P5900" s="91"/>
      <c r="Q5900" s="91"/>
      <c r="R5900" s="91"/>
      <c r="S5900" s="91">
        <v>300</v>
      </c>
      <c r="T5900" s="91"/>
      <c r="U5900" s="91">
        <f t="shared" si="557"/>
        <v>300</v>
      </c>
      <c r="V5900" s="82" t="str">
        <f t="shared" si="555"/>
        <v>136002966930</v>
      </c>
      <c r="W5900" s="83">
        <f>VLOOKUP(V5900,Factors!$E$6:$H$5950,4,FALSE)</f>
        <v>0.1119</v>
      </c>
      <c r="X5900" t="str">
        <f>VLOOKUP(V5900,Factors!$E$6:$F$5950,2,FALSE)</f>
        <v>CUSTOMERS-ALL</v>
      </c>
      <c r="Y5900" s="92">
        <f t="shared" si="552"/>
        <v>33.57</v>
      </c>
      <c r="Z5900" s="92">
        <f t="shared" si="553"/>
        <v>266.43</v>
      </c>
      <c r="AA5900" s="92">
        <f t="shared" si="554"/>
        <v>300</v>
      </c>
    </row>
    <row r="5901" spans="1:27" x14ac:dyDescent="0.25">
      <c r="A5901" t="s">
        <v>1264</v>
      </c>
      <c r="B5901" t="s">
        <v>980</v>
      </c>
      <c r="C5901" t="s">
        <v>981</v>
      </c>
      <c r="D5901" t="s">
        <v>1273</v>
      </c>
      <c r="E5901" t="s">
        <v>1274</v>
      </c>
      <c r="F5901" t="str">
        <f t="shared" si="556"/>
        <v>4320</v>
      </c>
      <c r="G5901" t="s">
        <v>144</v>
      </c>
      <c r="H5901" t="s">
        <v>145</v>
      </c>
      <c r="I5901" s="91"/>
      <c r="J5901" s="91"/>
      <c r="K5901" s="91"/>
      <c r="L5901" s="91"/>
      <c r="M5901" s="91"/>
      <c r="N5901" s="91">
        <v>136.94</v>
      </c>
      <c r="O5901" s="91"/>
      <c r="P5901" s="91"/>
      <c r="Q5901" s="91"/>
      <c r="R5901" s="91"/>
      <c r="S5901" s="91"/>
      <c r="T5901" s="91"/>
      <c r="U5901" s="91">
        <f t="shared" si="557"/>
        <v>136.94</v>
      </c>
      <c r="V5901" s="82" t="str">
        <f t="shared" si="555"/>
        <v>420104320930</v>
      </c>
      <c r="W5901" s="83">
        <f>VLOOKUP(V5901,Factors!$E$6:$H$5950,4,FALSE)</f>
        <v>0.1124</v>
      </c>
      <c r="X5901" t="str">
        <f>VLOOKUP(V5901,Factors!$E$6:$F$5950,2,FALSE)</f>
        <v>3-Factor</v>
      </c>
      <c r="Y5901" s="92">
        <f t="shared" si="552"/>
        <v>15.392056</v>
      </c>
      <c r="Z5901" s="92">
        <f t="shared" si="553"/>
        <v>121.547944</v>
      </c>
      <c r="AA5901" s="92">
        <f t="shared" si="554"/>
        <v>136.94</v>
      </c>
    </row>
    <row r="5902" spans="1:27" x14ac:dyDescent="0.25">
      <c r="A5902" t="s">
        <v>1264</v>
      </c>
      <c r="B5902" t="s">
        <v>683</v>
      </c>
      <c r="C5902" t="s">
        <v>684</v>
      </c>
      <c r="D5902" t="s">
        <v>1273</v>
      </c>
      <c r="E5902" t="s">
        <v>1274</v>
      </c>
      <c r="F5902" t="str">
        <f t="shared" si="556"/>
        <v>4320</v>
      </c>
      <c r="G5902" t="s">
        <v>71</v>
      </c>
      <c r="H5902" t="s">
        <v>72</v>
      </c>
      <c r="I5902" s="91"/>
      <c r="J5902" s="91"/>
      <c r="K5902" s="91"/>
      <c r="L5902" s="91"/>
      <c r="M5902" s="91"/>
      <c r="N5902" s="91"/>
      <c r="O5902" s="91">
        <v>154.57</v>
      </c>
      <c r="P5902" s="91"/>
      <c r="Q5902" s="91"/>
      <c r="R5902" s="91"/>
      <c r="S5902" s="91"/>
      <c r="T5902" s="91"/>
      <c r="U5902" s="91">
        <f t="shared" si="557"/>
        <v>154.57</v>
      </c>
      <c r="V5902" s="82" t="str">
        <f t="shared" si="555"/>
        <v>420184320930</v>
      </c>
      <c r="W5902" s="83">
        <f>VLOOKUP(V5902,Factors!$E$6:$H$5950,4,FALSE)</f>
        <v>0.1124</v>
      </c>
      <c r="X5902" t="str">
        <f>VLOOKUP(V5902,Factors!$E$6:$F$5950,2,FALSE)</f>
        <v>3-Factor</v>
      </c>
      <c r="Y5902" s="92">
        <f t="shared" si="552"/>
        <v>17.373667999999999</v>
      </c>
      <c r="Z5902" s="92">
        <f t="shared" si="553"/>
        <v>137.19633199999998</v>
      </c>
      <c r="AA5902" s="92">
        <f t="shared" si="554"/>
        <v>154.57</v>
      </c>
    </row>
    <row r="5903" spans="1:27" x14ac:dyDescent="0.25">
      <c r="A5903" t="s">
        <v>1264</v>
      </c>
      <c r="B5903" t="s">
        <v>785</v>
      </c>
      <c r="C5903" t="s">
        <v>786</v>
      </c>
      <c r="D5903" t="s">
        <v>1273</v>
      </c>
      <c r="E5903" t="s">
        <v>1274</v>
      </c>
      <c r="F5903" t="str">
        <f t="shared" si="556"/>
        <v>4320</v>
      </c>
      <c r="G5903" t="s">
        <v>144</v>
      </c>
      <c r="H5903" t="s">
        <v>145</v>
      </c>
      <c r="I5903" s="91"/>
      <c r="J5903" s="91"/>
      <c r="K5903" s="91"/>
      <c r="L5903" s="91"/>
      <c r="M5903" s="91"/>
      <c r="N5903" s="91"/>
      <c r="O5903" s="91"/>
      <c r="P5903" s="91"/>
      <c r="Q5903" s="91">
        <v>35.85</v>
      </c>
      <c r="R5903" s="91"/>
      <c r="S5903" s="91"/>
      <c r="T5903" s="91"/>
      <c r="U5903" s="91">
        <f t="shared" si="557"/>
        <v>35.85</v>
      </c>
      <c r="V5903" s="82" t="str">
        <f t="shared" si="555"/>
        <v>450104320930</v>
      </c>
      <c r="W5903" s="83">
        <f>VLOOKUP(V5903,Factors!$E$6:$H$5950,4,FALSE)</f>
        <v>0.1124</v>
      </c>
      <c r="X5903" t="str">
        <f>VLOOKUP(V5903,Factors!$E$6:$F$5950,2,FALSE)</f>
        <v>3-factor</v>
      </c>
      <c r="Y5903" s="92">
        <f t="shared" si="552"/>
        <v>4.0295399999999999</v>
      </c>
      <c r="Z5903" s="92">
        <f t="shared" si="553"/>
        <v>31.820460000000001</v>
      </c>
      <c r="AA5903" s="92">
        <f t="shared" si="554"/>
        <v>35.85</v>
      </c>
    </row>
    <row r="5904" spans="1:27" x14ac:dyDescent="0.25">
      <c r="A5904" t="s">
        <v>1264</v>
      </c>
      <c r="B5904" t="s">
        <v>847</v>
      </c>
      <c r="C5904" t="s">
        <v>848</v>
      </c>
      <c r="D5904" t="s">
        <v>1271</v>
      </c>
      <c r="E5904" t="s">
        <v>1272</v>
      </c>
      <c r="F5904" t="str">
        <f t="shared" si="556"/>
        <v>2966</v>
      </c>
      <c r="G5904" t="s">
        <v>71</v>
      </c>
      <c r="H5904" t="s">
        <v>72</v>
      </c>
      <c r="I5904" s="91"/>
      <c r="J5904" s="91"/>
      <c r="K5904" s="91"/>
      <c r="L5904" s="91"/>
      <c r="M5904" s="91"/>
      <c r="N5904" s="91"/>
      <c r="O5904" s="91"/>
      <c r="P5904" s="91"/>
      <c r="Q5904" s="91"/>
      <c r="R5904" s="91">
        <v>120.41</v>
      </c>
      <c r="S5904" s="91"/>
      <c r="T5904" s="91"/>
      <c r="U5904" s="91">
        <f t="shared" si="557"/>
        <v>120.41</v>
      </c>
      <c r="V5904" s="82" t="str">
        <f t="shared" si="555"/>
        <v>460102966930</v>
      </c>
      <c r="W5904" s="83">
        <f>VLOOKUP(V5904,Factors!$E$6:$H$5950,4,FALSE)</f>
        <v>0.1124</v>
      </c>
      <c r="X5904" t="str">
        <f>VLOOKUP(V5904,Factors!$E$6:$F$5950,2,FALSE)</f>
        <v>3-factor</v>
      </c>
      <c r="Y5904" s="92">
        <f t="shared" si="552"/>
        <v>13.534084</v>
      </c>
      <c r="Z5904" s="92">
        <f t="shared" si="553"/>
        <v>106.87591599999999</v>
      </c>
      <c r="AA5904" s="92">
        <f t="shared" si="554"/>
        <v>120.41</v>
      </c>
    </row>
    <row r="5905" spans="1:27" x14ac:dyDescent="0.25">
      <c r="A5905" t="s">
        <v>1264</v>
      </c>
      <c r="B5905" t="s">
        <v>847</v>
      </c>
      <c r="C5905" t="s">
        <v>848</v>
      </c>
      <c r="D5905" t="s">
        <v>1271</v>
      </c>
      <c r="E5905" t="s">
        <v>1272</v>
      </c>
      <c r="F5905" t="str">
        <f t="shared" si="556"/>
        <v>2966</v>
      </c>
      <c r="G5905" t="s">
        <v>144</v>
      </c>
      <c r="H5905" t="s">
        <v>145</v>
      </c>
      <c r="I5905" s="91"/>
      <c r="J5905" s="91"/>
      <c r="K5905" s="91">
        <v>523.54</v>
      </c>
      <c r="L5905" s="91"/>
      <c r="M5905" s="91"/>
      <c r="N5905" s="91"/>
      <c r="O5905" s="91"/>
      <c r="P5905" s="91"/>
      <c r="Q5905" s="91">
        <v>6102.8</v>
      </c>
      <c r="R5905" s="91">
        <v>1338.01</v>
      </c>
      <c r="S5905" s="91"/>
      <c r="T5905" s="91">
        <v>4083.54</v>
      </c>
      <c r="U5905" s="91">
        <f t="shared" si="557"/>
        <v>12047.89</v>
      </c>
      <c r="V5905" s="82" t="str">
        <f t="shared" si="555"/>
        <v>460102966930</v>
      </c>
      <c r="W5905" s="83">
        <f>VLOOKUP(V5905,Factors!$E$6:$H$5950,4,FALSE)</f>
        <v>0.1124</v>
      </c>
      <c r="X5905" t="str">
        <f>VLOOKUP(V5905,Factors!$E$6:$F$5950,2,FALSE)</f>
        <v>3-factor</v>
      </c>
      <c r="Y5905" s="92">
        <f t="shared" si="552"/>
        <v>1354.182836</v>
      </c>
      <c r="Z5905" s="92">
        <f t="shared" si="553"/>
        <v>10693.707163999999</v>
      </c>
      <c r="AA5905" s="92">
        <f t="shared" si="554"/>
        <v>12047.89</v>
      </c>
    </row>
    <row r="5906" spans="1:27" x14ac:dyDescent="0.25">
      <c r="A5906" t="s">
        <v>1264</v>
      </c>
      <c r="B5906" t="s">
        <v>847</v>
      </c>
      <c r="C5906" t="s">
        <v>848</v>
      </c>
      <c r="D5906" t="s">
        <v>1271</v>
      </c>
      <c r="E5906" t="s">
        <v>1272</v>
      </c>
      <c r="F5906" t="str">
        <f t="shared" si="556"/>
        <v>2966</v>
      </c>
      <c r="G5906" t="s">
        <v>359</v>
      </c>
      <c r="H5906" t="s">
        <v>360</v>
      </c>
      <c r="I5906" s="91"/>
      <c r="J5906" s="91"/>
      <c r="K5906" s="91"/>
      <c r="L5906" s="91"/>
      <c r="M5906" s="91"/>
      <c r="N5906" s="91"/>
      <c r="O5906" s="91"/>
      <c r="P5906" s="91"/>
      <c r="Q5906" s="91"/>
      <c r="R5906" s="91">
        <v>669.06</v>
      </c>
      <c r="S5906" s="91"/>
      <c r="T5906" s="91"/>
      <c r="U5906" s="91">
        <f t="shared" si="557"/>
        <v>669.06</v>
      </c>
      <c r="V5906" s="82" t="str">
        <f t="shared" si="555"/>
        <v>460102966930</v>
      </c>
      <c r="W5906" s="83">
        <f>VLOOKUP(V5906,Factors!$E$6:$H$5950,4,FALSE)</f>
        <v>0.1124</v>
      </c>
      <c r="X5906" t="str">
        <f>VLOOKUP(V5906,Factors!$E$6:$F$5950,2,FALSE)</f>
        <v>3-factor</v>
      </c>
      <c r="Y5906" s="92">
        <f t="shared" ref="Y5906:Y5969" si="558">U5906*W5906</f>
        <v>75.202343999999997</v>
      </c>
      <c r="Z5906" s="92">
        <f t="shared" ref="Z5906:Z5969" si="559">U5906-Y5906</f>
        <v>593.85765599999991</v>
      </c>
      <c r="AA5906" s="92">
        <f t="shared" ref="AA5906:AA5969" si="560">Y5906+Z5906</f>
        <v>669.06</v>
      </c>
    </row>
    <row r="5907" spans="1:27" x14ac:dyDescent="0.25">
      <c r="A5907" t="s">
        <v>1264</v>
      </c>
      <c r="B5907" t="s">
        <v>847</v>
      </c>
      <c r="C5907" t="s">
        <v>848</v>
      </c>
      <c r="D5907" t="s">
        <v>1273</v>
      </c>
      <c r="E5907" t="s">
        <v>1274</v>
      </c>
      <c r="F5907" t="str">
        <f t="shared" si="556"/>
        <v>4320</v>
      </c>
      <c r="G5907" t="s">
        <v>118</v>
      </c>
      <c r="H5907" t="s">
        <v>119</v>
      </c>
      <c r="I5907" s="91"/>
      <c r="J5907" s="91">
        <v>1167.95</v>
      </c>
      <c r="K5907" s="91"/>
      <c r="L5907" s="91"/>
      <c r="M5907" s="91">
        <v>1280.6400000000001</v>
      </c>
      <c r="N5907" s="91"/>
      <c r="O5907" s="91"/>
      <c r="P5907" s="91"/>
      <c r="Q5907" s="91"/>
      <c r="R5907" s="91">
        <v>6762.57</v>
      </c>
      <c r="S5907" s="91"/>
      <c r="T5907" s="91">
        <v>6824.29</v>
      </c>
      <c r="U5907" s="91">
        <f t="shared" si="557"/>
        <v>16035.45</v>
      </c>
      <c r="V5907" s="82" t="str">
        <f t="shared" si="555"/>
        <v>460104320930</v>
      </c>
      <c r="W5907" s="83">
        <f>VLOOKUP(V5907,Factors!$E$6:$H$5950,4,FALSE)</f>
        <v>0.1124</v>
      </c>
      <c r="X5907" t="str">
        <f>VLOOKUP(V5907,Factors!$E$6:$F$5950,2,FALSE)</f>
        <v>3-factor</v>
      </c>
      <c r="Y5907" s="92">
        <f t="shared" si="558"/>
        <v>1802.3845800000001</v>
      </c>
      <c r="Z5907" s="92">
        <f t="shared" si="559"/>
        <v>14233.065420000001</v>
      </c>
      <c r="AA5907" s="92">
        <f t="shared" si="560"/>
        <v>16035.45</v>
      </c>
    </row>
    <row r="5908" spans="1:27" x14ac:dyDescent="0.25">
      <c r="A5908" t="s">
        <v>1264</v>
      </c>
      <c r="B5908" t="s">
        <v>847</v>
      </c>
      <c r="C5908" t="s">
        <v>848</v>
      </c>
      <c r="D5908" t="s">
        <v>1273</v>
      </c>
      <c r="E5908" t="s">
        <v>1274</v>
      </c>
      <c r="F5908" t="str">
        <f t="shared" si="556"/>
        <v>4320</v>
      </c>
      <c r="G5908" t="s">
        <v>120</v>
      </c>
      <c r="H5908" t="s">
        <v>121</v>
      </c>
      <c r="I5908" s="91"/>
      <c r="J5908" s="91"/>
      <c r="K5908" s="91"/>
      <c r="L5908" s="91"/>
      <c r="M5908" s="91"/>
      <c r="N5908" s="91"/>
      <c r="O5908" s="91"/>
      <c r="P5908" s="91"/>
      <c r="Q5908" s="91"/>
      <c r="R5908" s="91">
        <v>402.65</v>
      </c>
      <c r="S5908" s="91">
        <v>196.75</v>
      </c>
      <c r="T5908" s="91"/>
      <c r="U5908" s="91">
        <f t="shared" si="557"/>
        <v>599.4</v>
      </c>
      <c r="V5908" s="82" t="str">
        <f t="shared" si="555"/>
        <v>460104320930</v>
      </c>
      <c r="W5908" s="83">
        <f>VLOOKUP(V5908,Factors!$E$6:$H$5950,4,FALSE)</f>
        <v>0.1124</v>
      </c>
      <c r="X5908" t="str">
        <f>VLOOKUP(V5908,Factors!$E$6:$F$5950,2,FALSE)</f>
        <v>3-factor</v>
      </c>
      <c r="Y5908" s="92">
        <f t="shared" si="558"/>
        <v>67.372559999999993</v>
      </c>
      <c r="Z5908" s="92">
        <f t="shared" si="559"/>
        <v>532.02743999999996</v>
      </c>
      <c r="AA5908" s="92">
        <f t="shared" si="560"/>
        <v>599.4</v>
      </c>
    </row>
    <row r="5909" spans="1:27" x14ac:dyDescent="0.25">
      <c r="A5909" t="s">
        <v>1264</v>
      </c>
      <c r="B5909" t="s">
        <v>847</v>
      </c>
      <c r="C5909" t="s">
        <v>848</v>
      </c>
      <c r="D5909" t="s">
        <v>1273</v>
      </c>
      <c r="E5909" t="s">
        <v>1274</v>
      </c>
      <c r="F5909" t="str">
        <f t="shared" si="556"/>
        <v>4320</v>
      </c>
      <c r="G5909" t="s">
        <v>44</v>
      </c>
      <c r="H5909" t="s">
        <v>45</v>
      </c>
      <c r="I5909" s="91"/>
      <c r="J5909" s="91"/>
      <c r="K5909" s="91">
        <v>554.23</v>
      </c>
      <c r="L5909" s="91"/>
      <c r="M5909" s="91">
        <v>617.53</v>
      </c>
      <c r="N5909" s="91"/>
      <c r="O5909" s="91">
        <v>291.61</v>
      </c>
      <c r="P5909" s="91">
        <v>111.38</v>
      </c>
      <c r="Q5909" s="91">
        <v>60.75</v>
      </c>
      <c r="R5909" s="91">
        <v>81</v>
      </c>
      <c r="S5909" s="91"/>
      <c r="T5909" s="91">
        <v>671.63</v>
      </c>
      <c r="U5909" s="91">
        <f t="shared" si="557"/>
        <v>2388.13</v>
      </c>
      <c r="V5909" s="82" t="str">
        <f t="shared" si="555"/>
        <v>460104320930</v>
      </c>
      <c r="W5909" s="83">
        <f>VLOOKUP(V5909,Factors!$E$6:$H$5950,4,FALSE)</f>
        <v>0.1124</v>
      </c>
      <c r="X5909" t="str">
        <f>VLOOKUP(V5909,Factors!$E$6:$F$5950,2,FALSE)</f>
        <v>3-factor</v>
      </c>
      <c r="Y5909" s="92">
        <f t="shared" si="558"/>
        <v>268.42581200000001</v>
      </c>
      <c r="Z5909" s="92">
        <f t="shared" si="559"/>
        <v>2119.7041880000002</v>
      </c>
      <c r="AA5909" s="92">
        <f t="shared" si="560"/>
        <v>2388.13</v>
      </c>
    </row>
    <row r="5910" spans="1:27" x14ac:dyDescent="0.25">
      <c r="A5910" t="s">
        <v>1264</v>
      </c>
      <c r="B5910" t="s">
        <v>847</v>
      </c>
      <c r="C5910" t="s">
        <v>848</v>
      </c>
      <c r="D5910" t="s">
        <v>1273</v>
      </c>
      <c r="E5910" t="s">
        <v>1274</v>
      </c>
      <c r="F5910" t="str">
        <f t="shared" si="556"/>
        <v>4320</v>
      </c>
      <c r="G5910" t="s">
        <v>213</v>
      </c>
      <c r="H5910" t="s">
        <v>214</v>
      </c>
      <c r="I5910" s="91"/>
      <c r="J5910" s="91"/>
      <c r="K5910" s="91"/>
      <c r="L5910" s="91"/>
      <c r="M5910" s="91"/>
      <c r="N5910" s="91"/>
      <c r="O5910" s="91"/>
      <c r="P5910" s="91"/>
      <c r="Q5910" s="91"/>
      <c r="R5910" s="91">
        <v>638.6</v>
      </c>
      <c r="S5910" s="91"/>
      <c r="T5910" s="91"/>
      <c r="U5910" s="91">
        <f t="shared" si="557"/>
        <v>638.6</v>
      </c>
      <c r="V5910" s="82" t="str">
        <f t="shared" si="555"/>
        <v>460104320930</v>
      </c>
      <c r="W5910" s="83">
        <f>VLOOKUP(V5910,Factors!$E$6:$H$5950,4,FALSE)</f>
        <v>0.1124</v>
      </c>
      <c r="X5910" t="str">
        <f>VLOOKUP(V5910,Factors!$E$6:$F$5950,2,FALSE)</f>
        <v>3-factor</v>
      </c>
      <c r="Y5910" s="92">
        <f t="shared" si="558"/>
        <v>71.778639999999996</v>
      </c>
      <c r="Z5910" s="92">
        <f t="shared" si="559"/>
        <v>566.82136000000003</v>
      </c>
      <c r="AA5910" s="92">
        <f t="shared" si="560"/>
        <v>638.6</v>
      </c>
    </row>
    <row r="5911" spans="1:27" x14ac:dyDescent="0.25">
      <c r="A5911" t="s">
        <v>1264</v>
      </c>
      <c r="B5911" t="s">
        <v>847</v>
      </c>
      <c r="C5911" t="s">
        <v>848</v>
      </c>
      <c r="D5911" t="s">
        <v>1273</v>
      </c>
      <c r="E5911" t="s">
        <v>1274</v>
      </c>
      <c r="F5911" t="str">
        <f t="shared" si="556"/>
        <v>4320</v>
      </c>
      <c r="G5911" t="s">
        <v>71</v>
      </c>
      <c r="H5911" t="s">
        <v>72</v>
      </c>
      <c r="I5911" s="91">
        <v>118.15</v>
      </c>
      <c r="J5911" s="91">
        <v>35.14</v>
      </c>
      <c r="K5911" s="91">
        <v>82.61</v>
      </c>
      <c r="L5911" s="91"/>
      <c r="M5911" s="91">
        <v>48.59</v>
      </c>
      <c r="N5911" s="91">
        <v>49.05</v>
      </c>
      <c r="O5911" s="91">
        <v>84.1</v>
      </c>
      <c r="P5911" s="91">
        <v>135.1</v>
      </c>
      <c r="Q5911" s="91"/>
      <c r="R5911" s="91"/>
      <c r="S5911" s="91">
        <v>157.15</v>
      </c>
      <c r="T5911" s="91">
        <v>59.06</v>
      </c>
      <c r="U5911" s="91">
        <f t="shared" si="557"/>
        <v>768.95</v>
      </c>
      <c r="V5911" s="82" t="str">
        <f t="shared" si="555"/>
        <v>460104320930</v>
      </c>
      <c r="W5911" s="83">
        <f>VLOOKUP(V5911,Factors!$E$6:$H$5950,4,FALSE)</f>
        <v>0.1124</v>
      </c>
      <c r="X5911" t="str">
        <f>VLOOKUP(V5911,Factors!$E$6:$F$5950,2,FALSE)</f>
        <v>3-factor</v>
      </c>
      <c r="Y5911" s="92">
        <f t="shared" si="558"/>
        <v>86.42998</v>
      </c>
      <c r="Z5911" s="92">
        <f t="shared" si="559"/>
        <v>682.52002000000005</v>
      </c>
      <c r="AA5911" s="92">
        <f t="shared" si="560"/>
        <v>768.95</v>
      </c>
    </row>
    <row r="5912" spans="1:27" x14ac:dyDescent="0.25">
      <c r="A5912" t="s">
        <v>1264</v>
      </c>
      <c r="B5912" t="s">
        <v>847</v>
      </c>
      <c r="C5912" t="s">
        <v>848</v>
      </c>
      <c r="D5912" t="s">
        <v>1273</v>
      </c>
      <c r="E5912" t="s">
        <v>1274</v>
      </c>
      <c r="F5912" t="str">
        <f t="shared" si="556"/>
        <v>4320</v>
      </c>
      <c r="G5912" t="s">
        <v>98</v>
      </c>
      <c r="H5912" t="s">
        <v>99</v>
      </c>
      <c r="I5912" s="91"/>
      <c r="J5912" s="91"/>
      <c r="K5912" s="91"/>
      <c r="L5912" s="91"/>
      <c r="M5912" s="91"/>
      <c r="N5912" s="91"/>
      <c r="O5912" s="91"/>
      <c r="P5912" s="91"/>
      <c r="Q5912" s="91"/>
      <c r="R5912" s="91">
        <v>386.7</v>
      </c>
      <c r="S5912" s="91"/>
      <c r="T5912" s="91"/>
      <c r="U5912" s="91">
        <f t="shared" si="557"/>
        <v>386.7</v>
      </c>
      <c r="V5912" s="82" t="str">
        <f t="shared" si="555"/>
        <v>460104320930</v>
      </c>
      <c r="W5912" s="83">
        <f>VLOOKUP(V5912,Factors!$E$6:$H$5950,4,FALSE)</f>
        <v>0.1124</v>
      </c>
      <c r="X5912" t="str">
        <f>VLOOKUP(V5912,Factors!$E$6:$F$5950,2,FALSE)</f>
        <v>3-factor</v>
      </c>
      <c r="Y5912" s="92">
        <f t="shared" si="558"/>
        <v>43.46508</v>
      </c>
      <c r="Z5912" s="92">
        <f t="shared" si="559"/>
        <v>343.23491999999999</v>
      </c>
      <c r="AA5912" s="92">
        <f t="shared" si="560"/>
        <v>386.7</v>
      </c>
    </row>
    <row r="5913" spans="1:27" x14ac:dyDescent="0.25">
      <c r="A5913" t="s">
        <v>1264</v>
      </c>
      <c r="B5913" t="s">
        <v>847</v>
      </c>
      <c r="C5913" t="s">
        <v>848</v>
      </c>
      <c r="D5913" t="s">
        <v>1273</v>
      </c>
      <c r="E5913" t="s">
        <v>1274</v>
      </c>
      <c r="F5913" t="str">
        <f t="shared" si="556"/>
        <v>4320</v>
      </c>
      <c r="G5913" t="s">
        <v>215</v>
      </c>
      <c r="H5913" t="s">
        <v>216</v>
      </c>
      <c r="I5913" s="91"/>
      <c r="J5913" s="91"/>
      <c r="K5913" s="91"/>
      <c r="L5913" s="91"/>
      <c r="M5913" s="91"/>
      <c r="N5913" s="91"/>
      <c r="O5913" s="91"/>
      <c r="P5913" s="91"/>
      <c r="Q5913" s="91"/>
      <c r="R5913" s="91">
        <v>8</v>
      </c>
      <c r="S5913" s="91"/>
      <c r="T5913" s="91"/>
      <c r="U5913" s="91">
        <f t="shared" si="557"/>
        <v>8</v>
      </c>
      <c r="V5913" s="82" t="str">
        <f t="shared" si="555"/>
        <v>460104320930</v>
      </c>
      <c r="W5913" s="83">
        <f>VLOOKUP(V5913,Factors!$E$6:$H$5950,4,FALSE)</f>
        <v>0.1124</v>
      </c>
      <c r="X5913" t="str">
        <f>VLOOKUP(V5913,Factors!$E$6:$F$5950,2,FALSE)</f>
        <v>3-factor</v>
      </c>
      <c r="Y5913" s="92">
        <f t="shared" si="558"/>
        <v>0.8992</v>
      </c>
      <c r="Z5913" s="92">
        <f t="shared" si="559"/>
        <v>7.1007999999999996</v>
      </c>
      <c r="AA5913" s="92">
        <f t="shared" si="560"/>
        <v>8</v>
      </c>
    </row>
    <row r="5914" spans="1:27" x14ac:dyDescent="0.25">
      <c r="A5914" t="s">
        <v>1264</v>
      </c>
      <c r="B5914" t="s">
        <v>847</v>
      </c>
      <c r="C5914" t="s">
        <v>848</v>
      </c>
      <c r="D5914" t="s">
        <v>1273</v>
      </c>
      <c r="E5914" t="s">
        <v>1274</v>
      </c>
      <c r="F5914" t="str">
        <f t="shared" si="556"/>
        <v>4320</v>
      </c>
      <c r="G5914" t="s">
        <v>136</v>
      </c>
      <c r="H5914" t="s">
        <v>137</v>
      </c>
      <c r="I5914" s="91">
        <v>200</v>
      </c>
      <c r="J5914" s="91">
        <v>200</v>
      </c>
      <c r="K5914" s="91">
        <v>200</v>
      </c>
      <c r="L5914" s="91">
        <v>200</v>
      </c>
      <c r="M5914" s="91">
        <v>200</v>
      </c>
      <c r="N5914" s="91">
        <v>200</v>
      </c>
      <c r="O5914" s="91">
        <v>200</v>
      </c>
      <c r="P5914" s="91">
        <v>282.60000000000002</v>
      </c>
      <c r="Q5914" s="91">
        <v>362.5</v>
      </c>
      <c r="R5914" s="91">
        <v>315</v>
      </c>
      <c r="S5914" s="91">
        <v>317</v>
      </c>
      <c r="T5914" s="91">
        <v>315</v>
      </c>
      <c r="U5914" s="91">
        <f t="shared" si="557"/>
        <v>2992.1</v>
      </c>
      <c r="V5914" s="82" t="str">
        <f t="shared" si="555"/>
        <v>460104320930</v>
      </c>
      <c r="W5914" s="83">
        <f>VLOOKUP(V5914,Factors!$E$6:$H$5950,4,FALSE)</f>
        <v>0.1124</v>
      </c>
      <c r="X5914" t="str">
        <f>VLOOKUP(V5914,Factors!$E$6:$F$5950,2,FALSE)</f>
        <v>3-factor</v>
      </c>
      <c r="Y5914" s="92">
        <f t="shared" si="558"/>
        <v>336.31203999999997</v>
      </c>
      <c r="Z5914" s="92">
        <f t="shared" si="559"/>
        <v>2655.7879600000001</v>
      </c>
      <c r="AA5914" s="92">
        <f t="shared" si="560"/>
        <v>2992.1</v>
      </c>
    </row>
    <row r="5915" spans="1:27" x14ac:dyDescent="0.25">
      <c r="A5915" t="s">
        <v>1264</v>
      </c>
      <c r="B5915" t="s">
        <v>847</v>
      </c>
      <c r="C5915" t="s">
        <v>848</v>
      </c>
      <c r="D5915" t="s">
        <v>1273</v>
      </c>
      <c r="E5915" t="s">
        <v>1274</v>
      </c>
      <c r="F5915" t="str">
        <f t="shared" si="556"/>
        <v>4320</v>
      </c>
      <c r="G5915" t="s">
        <v>199</v>
      </c>
      <c r="H5915" t="s">
        <v>200</v>
      </c>
      <c r="I5915" s="91"/>
      <c r="J5915" s="91">
        <v>67.25</v>
      </c>
      <c r="K5915" s="91"/>
      <c r="L5915" s="91"/>
      <c r="M5915" s="91"/>
      <c r="N5915" s="91"/>
      <c r="O5915" s="91">
        <v>86</v>
      </c>
      <c r="P5915" s="91"/>
      <c r="Q5915" s="91">
        <v>24.72</v>
      </c>
      <c r="R5915" s="91"/>
      <c r="S5915" s="91"/>
      <c r="T5915" s="91">
        <v>114.33</v>
      </c>
      <c r="U5915" s="91">
        <f t="shared" si="557"/>
        <v>292.3</v>
      </c>
      <c r="V5915" s="82" t="str">
        <f t="shared" si="555"/>
        <v>460104320930</v>
      </c>
      <c r="W5915" s="83">
        <f>VLOOKUP(V5915,Factors!$E$6:$H$5950,4,FALSE)</f>
        <v>0.1124</v>
      </c>
      <c r="X5915" t="str">
        <f>VLOOKUP(V5915,Factors!$E$6:$F$5950,2,FALSE)</f>
        <v>3-factor</v>
      </c>
      <c r="Y5915" s="92">
        <f t="shared" si="558"/>
        <v>32.854520000000001</v>
      </c>
      <c r="Z5915" s="92">
        <f t="shared" si="559"/>
        <v>259.44548000000003</v>
      </c>
      <c r="AA5915" s="92">
        <f t="shared" si="560"/>
        <v>292.3</v>
      </c>
    </row>
    <row r="5916" spans="1:27" x14ac:dyDescent="0.25">
      <c r="A5916" t="s">
        <v>1264</v>
      </c>
      <c r="B5916" t="s">
        <v>847</v>
      </c>
      <c r="C5916" t="s">
        <v>848</v>
      </c>
      <c r="D5916" t="s">
        <v>1273</v>
      </c>
      <c r="E5916" t="s">
        <v>1274</v>
      </c>
      <c r="F5916" t="str">
        <f t="shared" si="556"/>
        <v>4320</v>
      </c>
      <c r="G5916" t="s">
        <v>102</v>
      </c>
      <c r="H5916" t="s">
        <v>103</v>
      </c>
      <c r="I5916" s="91">
        <v>8000</v>
      </c>
      <c r="J5916" s="91">
        <v>71214</v>
      </c>
      <c r="K5916" s="91">
        <v>31446</v>
      </c>
      <c r="L5916" s="91"/>
      <c r="M5916" s="91">
        <v>400</v>
      </c>
      <c r="N5916" s="91">
        <v>57595</v>
      </c>
      <c r="O5916" s="91">
        <v>-10000</v>
      </c>
      <c r="P5916" s="91">
        <v>28269.78</v>
      </c>
      <c r="Q5916" s="91">
        <v>865.62</v>
      </c>
      <c r="R5916" s="91">
        <v>10346.25</v>
      </c>
      <c r="S5916" s="91">
        <v>75</v>
      </c>
      <c r="T5916" s="91">
        <v>2886.25</v>
      </c>
      <c r="U5916" s="91">
        <f t="shared" si="557"/>
        <v>201097.9</v>
      </c>
      <c r="V5916" s="82" t="str">
        <f t="shared" si="555"/>
        <v>460104320930</v>
      </c>
      <c r="W5916" s="83">
        <f>VLOOKUP(V5916,Factors!$E$6:$H$5950,4,FALSE)</f>
        <v>0.1124</v>
      </c>
      <c r="X5916" t="str">
        <f>VLOOKUP(V5916,Factors!$E$6:$F$5950,2,FALSE)</f>
        <v>3-factor</v>
      </c>
      <c r="Y5916" s="92">
        <f t="shared" si="558"/>
        <v>22603.40396</v>
      </c>
      <c r="Z5916" s="92">
        <f t="shared" si="559"/>
        <v>178494.49604</v>
      </c>
      <c r="AA5916" s="92">
        <f t="shared" si="560"/>
        <v>201097.9</v>
      </c>
    </row>
    <row r="5917" spans="1:27" x14ac:dyDescent="0.25">
      <c r="A5917" t="s">
        <v>1264</v>
      </c>
      <c r="B5917" t="s">
        <v>847</v>
      </c>
      <c r="C5917" t="s">
        <v>848</v>
      </c>
      <c r="D5917" t="s">
        <v>1273</v>
      </c>
      <c r="E5917" t="s">
        <v>1274</v>
      </c>
      <c r="F5917" t="str">
        <f t="shared" si="556"/>
        <v>4320</v>
      </c>
      <c r="G5917" t="s">
        <v>1275</v>
      </c>
      <c r="H5917" t="s">
        <v>1276</v>
      </c>
      <c r="I5917" s="91">
        <v>334168</v>
      </c>
      <c r="J5917" s="91">
        <v>55543</v>
      </c>
      <c r="K5917" s="91">
        <v>15043</v>
      </c>
      <c r="L5917" s="91">
        <v>328168</v>
      </c>
      <c r="M5917" s="91">
        <v>43513</v>
      </c>
      <c r="N5917" s="91">
        <v>15013</v>
      </c>
      <c r="O5917" s="91">
        <v>367138</v>
      </c>
      <c r="P5917" s="91">
        <v>24317</v>
      </c>
      <c r="Q5917" s="91">
        <v>93150.33</v>
      </c>
      <c r="R5917" s="91">
        <v>326285.75</v>
      </c>
      <c r="S5917" s="91">
        <v>51692</v>
      </c>
      <c r="T5917" s="91">
        <v>60017</v>
      </c>
      <c r="U5917" s="91">
        <f t="shared" si="557"/>
        <v>1714048.08</v>
      </c>
      <c r="V5917" s="82" t="str">
        <f t="shared" si="555"/>
        <v>460104320930</v>
      </c>
      <c r="W5917" s="83">
        <f>VLOOKUP(V5917,Factors!$E$6:$H$5950,4,FALSE)</f>
        <v>0.1124</v>
      </c>
      <c r="X5917" t="str">
        <f>VLOOKUP(V5917,Factors!$E$6:$F$5950,2,FALSE)</f>
        <v>3-factor</v>
      </c>
      <c r="Y5917" s="92">
        <f t="shared" si="558"/>
        <v>192659.00419200002</v>
      </c>
      <c r="Z5917" s="92">
        <f t="shared" si="559"/>
        <v>1521389.0758080001</v>
      </c>
      <c r="AA5917" s="92">
        <f t="shared" si="560"/>
        <v>1714048.08</v>
      </c>
    </row>
    <row r="5918" spans="1:27" x14ac:dyDescent="0.25">
      <c r="A5918" t="s">
        <v>1264</v>
      </c>
      <c r="B5918" t="s">
        <v>847</v>
      </c>
      <c r="C5918" t="s">
        <v>848</v>
      </c>
      <c r="D5918" t="s">
        <v>1273</v>
      </c>
      <c r="E5918" t="s">
        <v>1274</v>
      </c>
      <c r="F5918" t="str">
        <f t="shared" si="556"/>
        <v>4320</v>
      </c>
      <c r="G5918" t="s">
        <v>144</v>
      </c>
      <c r="H5918" t="s">
        <v>145</v>
      </c>
      <c r="I5918" s="91">
        <v>186.9</v>
      </c>
      <c r="J5918" s="91">
        <v>1449.7</v>
      </c>
      <c r="K5918" s="91">
        <v>147.93</v>
      </c>
      <c r="L5918" s="91"/>
      <c r="M5918" s="91"/>
      <c r="N5918" s="91">
        <v>439.37</v>
      </c>
      <c r="O5918" s="91">
        <v>30</v>
      </c>
      <c r="P5918" s="91">
        <v>643.36</v>
      </c>
      <c r="Q5918" s="91">
        <v>26033.040000000001</v>
      </c>
      <c r="R5918" s="91">
        <v>-2543.7399999999998</v>
      </c>
      <c r="S5918" s="91">
        <v>45.22</v>
      </c>
      <c r="T5918" s="91">
        <v>1567.59</v>
      </c>
      <c r="U5918" s="91">
        <f t="shared" si="557"/>
        <v>27999.370000000006</v>
      </c>
      <c r="V5918" s="82" t="str">
        <f t="shared" si="555"/>
        <v>460104320930</v>
      </c>
      <c r="W5918" s="83">
        <f>VLOOKUP(V5918,Factors!$E$6:$H$5950,4,FALSE)</f>
        <v>0.1124</v>
      </c>
      <c r="X5918" t="str">
        <f>VLOOKUP(V5918,Factors!$E$6:$F$5950,2,FALSE)</f>
        <v>3-factor</v>
      </c>
      <c r="Y5918" s="92">
        <f t="shared" si="558"/>
        <v>3147.1291880000008</v>
      </c>
      <c r="Z5918" s="92">
        <f t="shared" si="559"/>
        <v>24852.240812000004</v>
      </c>
      <c r="AA5918" s="92">
        <f t="shared" si="560"/>
        <v>27999.370000000003</v>
      </c>
    </row>
    <row r="5919" spans="1:27" x14ac:dyDescent="0.25">
      <c r="A5919" t="s">
        <v>1264</v>
      </c>
      <c r="B5919" t="s">
        <v>847</v>
      </c>
      <c r="C5919" t="s">
        <v>848</v>
      </c>
      <c r="D5919" t="s">
        <v>1273</v>
      </c>
      <c r="E5919" t="s">
        <v>1274</v>
      </c>
      <c r="F5919" t="str">
        <f t="shared" si="556"/>
        <v>4320</v>
      </c>
      <c r="G5919" t="s">
        <v>217</v>
      </c>
      <c r="H5919" t="s">
        <v>218</v>
      </c>
      <c r="I5919" s="91">
        <v>741.25</v>
      </c>
      <c r="J5919" s="91"/>
      <c r="K5919" s="91">
        <v>1111.25</v>
      </c>
      <c r="L5919" s="91"/>
      <c r="M5919" s="91">
        <v>335</v>
      </c>
      <c r="N5919" s="91">
        <v>571.25</v>
      </c>
      <c r="O5919" s="91"/>
      <c r="P5919" s="91">
        <v>1040</v>
      </c>
      <c r="Q5919" s="91"/>
      <c r="R5919" s="91"/>
      <c r="S5919" s="91"/>
      <c r="T5919" s="91">
        <v>1241</v>
      </c>
      <c r="U5919" s="91">
        <f t="shared" si="557"/>
        <v>5039.75</v>
      </c>
      <c r="V5919" s="82" t="str">
        <f t="shared" si="555"/>
        <v>460104320930</v>
      </c>
      <c r="W5919" s="83">
        <f>VLOOKUP(V5919,Factors!$E$6:$H$5950,4,FALSE)</f>
        <v>0.1124</v>
      </c>
      <c r="X5919" t="str">
        <f>VLOOKUP(V5919,Factors!$E$6:$F$5950,2,FALSE)</f>
        <v>3-factor</v>
      </c>
      <c r="Y5919" s="92">
        <f t="shared" si="558"/>
        <v>566.46789999999999</v>
      </c>
      <c r="Z5919" s="92">
        <f t="shared" si="559"/>
        <v>4473.2821000000004</v>
      </c>
      <c r="AA5919" s="92">
        <f t="shared" si="560"/>
        <v>5039.75</v>
      </c>
    </row>
    <row r="5920" spans="1:27" x14ac:dyDescent="0.25">
      <c r="A5920" t="s">
        <v>1264</v>
      </c>
      <c r="B5920" t="s">
        <v>847</v>
      </c>
      <c r="C5920" t="s">
        <v>848</v>
      </c>
      <c r="D5920" t="s">
        <v>1273</v>
      </c>
      <c r="E5920" t="s">
        <v>1274</v>
      </c>
      <c r="F5920" t="str">
        <f t="shared" si="556"/>
        <v>4320</v>
      </c>
      <c r="G5920" t="s">
        <v>148</v>
      </c>
      <c r="H5920" t="s">
        <v>149</v>
      </c>
      <c r="I5920" s="91">
        <v>6890.34</v>
      </c>
      <c r="J5920" s="91">
        <v>3703.05</v>
      </c>
      <c r="K5920" s="91"/>
      <c r="L5920" s="91"/>
      <c r="M5920" s="91">
        <v>6358.01</v>
      </c>
      <c r="N5920" s="91">
        <v>8741.0499999999993</v>
      </c>
      <c r="O5920" s="91">
        <v>3639.72</v>
      </c>
      <c r="P5920" s="91">
        <v>3834.33</v>
      </c>
      <c r="Q5920" s="91">
        <v>12279.27</v>
      </c>
      <c r="R5920" s="91">
        <v>170.59</v>
      </c>
      <c r="S5920" s="91">
        <v>6000</v>
      </c>
      <c r="T5920" s="91">
        <v>3361.98</v>
      </c>
      <c r="U5920" s="91">
        <f t="shared" si="557"/>
        <v>54978.340000000004</v>
      </c>
      <c r="V5920" s="82" t="str">
        <f t="shared" si="555"/>
        <v>460104320930</v>
      </c>
      <c r="W5920" s="83">
        <f>VLOOKUP(V5920,Factors!$E$6:$H$5950,4,FALSE)</f>
        <v>0.1124</v>
      </c>
      <c r="X5920" t="str">
        <f>VLOOKUP(V5920,Factors!$E$6:$F$5950,2,FALSE)</f>
        <v>3-factor</v>
      </c>
      <c r="Y5920" s="92">
        <f t="shared" si="558"/>
        <v>6179.5654160000004</v>
      </c>
      <c r="Z5920" s="92">
        <f t="shared" si="559"/>
        <v>48798.774584000006</v>
      </c>
      <c r="AA5920" s="92">
        <f t="shared" si="560"/>
        <v>54978.340000000004</v>
      </c>
    </row>
    <row r="5921" spans="1:27" x14ac:dyDescent="0.25">
      <c r="A5921" t="s">
        <v>1264</v>
      </c>
      <c r="B5921" t="s">
        <v>847</v>
      </c>
      <c r="C5921" t="s">
        <v>848</v>
      </c>
      <c r="D5921" t="s">
        <v>1273</v>
      </c>
      <c r="E5921" t="s">
        <v>1274</v>
      </c>
      <c r="F5921" t="str">
        <f t="shared" si="556"/>
        <v>4320</v>
      </c>
      <c r="G5921" t="s">
        <v>150</v>
      </c>
      <c r="H5921" t="s">
        <v>151</v>
      </c>
      <c r="I5921" s="91"/>
      <c r="J5921" s="91"/>
      <c r="K5921" s="91"/>
      <c r="L5921" s="91"/>
      <c r="M5921" s="91"/>
      <c r="N5921" s="91"/>
      <c r="O5921" s="91"/>
      <c r="P5921" s="91"/>
      <c r="Q5921" s="91"/>
      <c r="R5921" s="91"/>
      <c r="S5921" s="91"/>
      <c r="T5921" s="91">
        <v>74</v>
      </c>
      <c r="U5921" s="91">
        <f t="shared" si="557"/>
        <v>74</v>
      </c>
      <c r="V5921" s="82" t="str">
        <f t="shared" si="555"/>
        <v>460104320930</v>
      </c>
      <c r="W5921" s="83">
        <f>VLOOKUP(V5921,Factors!$E$6:$H$5950,4,FALSE)</f>
        <v>0.1124</v>
      </c>
      <c r="X5921" t="str">
        <f>VLOOKUP(V5921,Factors!$E$6:$F$5950,2,FALSE)</f>
        <v>3-factor</v>
      </c>
      <c r="Y5921" s="92">
        <f t="shared" si="558"/>
        <v>8.3176000000000005</v>
      </c>
      <c r="Z5921" s="92">
        <f t="shared" si="559"/>
        <v>65.682400000000001</v>
      </c>
      <c r="AA5921" s="92">
        <f t="shared" si="560"/>
        <v>74</v>
      </c>
    </row>
    <row r="5922" spans="1:27" x14ac:dyDescent="0.25">
      <c r="A5922" t="s">
        <v>1264</v>
      </c>
      <c r="B5922" t="s">
        <v>847</v>
      </c>
      <c r="C5922" t="s">
        <v>848</v>
      </c>
      <c r="D5922" t="s">
        <v>1273</v>
      </c>
      <c r="E5922" t="s">
        <v>1274</v>
      </c>
      <c r="F5922" t="str">
        <f t="shared" si="556"/>
        <v>4320</v>
      </c>
      <c r="G5922" t="s">
        <v>359</v>
      </c>
      <c r="H5922" t="s">
        <v>360</v>
      </c>
      <c r="I5922" s="91"/>
      <c r="J5922" s="91"/>
      <c r="K5922" s="91"/>
      <c r="L5922" s="91"/>
      <c r="M5922" s="91"/>
      <c r="N5922" s="91"/>
      <c r="O5922" s="91"/>
      <c r="P5922" s="91"/>
      <c r="Q5922" s="91"/>
      <c r="R5922" s="91"/>
      <c r="S5922" s="91"/>
      <c r="T5922" s="91">
        <v>105</v>
      </c>
      <c r="U5922" s="91">
        <f t="shared" si="557"/>
        <v>105</v>
      </c>
      <c r="V5922" s="82" t="str">
        <f t="shared" si="555"/>
        <v>460104320930</v>
      </c>
      <c r="W5922" s="83">
        <f>VLOOKUP(V5922,Factors!$E$6:$H$5950,4,FALSE)</f>
        <v>0.1124</v>
      </c>
      <c r="X5922" t="str">
        <f>VLOOKUP(V5922,Factors!$E$6:$F$5950,2,FALSE)</f>
        <v>3-factor</v>
      </c>
      <c r="Y5922" s="92">
        <f t="shared" si="558"/>
        <v>11.802</v>
      </c>
      <c r="Z5922" s="92">
        <f t="shared" si="559"/>
        <v>93.198000000000008</v>
      </c>
      <c r="AA5922" s="92">
        <f t="shared" si="560"/>
        <v>105</v>
      </c>
    </row>
    <row r="5923" spans="1:27" x14ac:dyDescent="0.25">
      <c r="A5923" t="s">
        <v>1264</v>
      </c>
      <c r="B5923" t="s">
        <v>1004</v>
      </c>
      <c r="C5923" t="s">
        <v>1005</v>
      </c>
      <c r="D5923" t="s">
        <v>1277</v>
      </c>
      <c r="E5923" t="s">
        <v>1278</v>
      </c>
      <c r="F5923" t="str">
        <f t="shared" si="556"/>
        <v>2065</v>
      </c>
      <c r="G5923" t="s">
        <v>102</v>
      </c>
      <c r="H5923" t="s">
        <v>103</v>
      </c>
      <c r="I5923" s="91">
        <v>0</v>
      </c>
      <c r="J5923" s="91">
        <v>17000</v>
      </c>
      <c r="K5923" s="91"/>
      <c r="L5923" s="91"/>
      <c r="M5923" s="91"/>
      <c r="N5923" s="91"/>
      <c r="O5923" s="91"/>
      <c r="P5923" s="91"/>
      <c r="Q5923" s="91"/>
      <c r="R5923" s="91"/>
      <c r="S5923" s="91"/>
      <c r="T5923" s="91"/>
      <c r="U5923" s="91">
        <f t="shared" si="557"/>
        <v>17000</v>
      </c>
      <c r="V5923" s="82" t="str">
        <f t="shared" si="555"/>
        <v>460202065930</v>
      </c>
      <c r="W5923" s="83">
        <f>VLOOKUP(V5923,Factors!$E$6:$H$5950,4,FALSE)</f>
        <v>0.1124</v>
      </c>
      <c r="X5923" t="str">
        <f>VLOOKUP(V5923,Factors!$E$6:$F$5950,2,FALSE)</f>
        <v>3-factor</v>
      </c>
      <c r="Y5923" s="92">
        <f t="shared" si="558"/>
        <v>1910.8</v>
      </c>
      <c r="Z5923" s="92">
        <f t="shared" si="559"/>
        <v>15089.2</v>
      </c>
      <c r="AA5923" s="92">
        <f t="shared" si="560"/>
        <v>17000</v>
      </c>
    </row>
    <row r="5924" spans="1:27" x14ac:dyDescent="0.25">
      <c r="A5924" t="s">
        <v>1264</v>
      </c>
      <c r="B5924" t="s">
        <v>1004</v>
      </c>
      <c r="C5924" t="s">
        <v>1005</v>
      </c>
      <c r="D5924" t="s">
        <v>1279</v>
      </c>
      <c r="E5924" t="s">
        <v>1280</v>
      </c>
      <c r="F5924" t="str">
        <f t="shared" si="556"/>
        <v>4290</v>
      </c>
      <c r="G5924" t="s">
        <v>26</v>
      </c>
      <c r="H5924" t="s">
        <v>27</v>
      </c>
      <c r="I5924" s="91"/>
      <c r="J5924" s="91"/>
      <c r="K5924" s="91"/>
      <c r="L5924" s="91"/>
      <c r="M5924" s="91"/>
      <c r="N5924" s="91">
        <v>750.05</v>
      </c>
      <c r="O5924" s="91"/>
      <c r="P5924" s="91"/>
      <c r="Q5924" s="91"/>
      <c r="R5924" s="91"/>
      <c r="S5924" s="91"/>
      <c r="T5924" s="91"/>
      <c r="U5924" s="91">
        <f t="shared" si="557"/>
        <v>750.05</v>
      </c>
      <c r="V5924" s="82" t="str">
        <f t="shared" si="555"/>
        <v>460204290930</v>
      </c>
      <c r="W5924" s="83">
        <f>VLOOKUP(V5924,Factors!$E$6:$H$5950,4,FALSE)</f>
        <v>0.1124</v>
      </c>
      <c r="X5924" t="str">
        <f>VLOOKUP(V5924,Factors!$E$6:$F$5950,2,FALSE)</f>
        <v>3-factor</v>
      </c>
      <c r="Y5924" s="92">
        <f t="shared" si="558"/>
        <v>84.30561999999999</v>
      </c>
      <c r="Z5924" s="92">
        <f t="shared" si="559"/>
        <v>665.74437999999998</v>
      </c>
      <c r="AA5924" s="92">
        <f t="shared" si="560"/>
        <v>750.05</v>
      </c>
    </row>
    <row r="5925" spans="1:27" x14ac:dyDescent="0.25">
      <c r="A5925" t="s">
        <v>1264</v>
      </c>
      <c r="B5925" t="s">
        <v>1004</v>
      </c>
      <c r="C5925" t="s">
        <v>1005</v>
      </c>
      <c r="D5925" t="s">
        <v>1279</v>
      </c>
      <c r="E5925" t="s">
        <v>1280</v>
      </c>
      <c r="F5925" t="str">
        <f t="shared" si="556"/>
        <v>4290</v>
      </c>
      <c r="G5925" t="s">
        <v>71</v>
      </c>
      <c r="H5925" t="s">
        <v>72</v>
      </c>
      <c r="I5925" s="91"/>
      <c r="J5925" s="91">
        <v>14765.25</v>
      </c>
      <c r="K5925" s="91">
        <v>5955.25</v>
      </c>
      <c r="L5925" s="91">
        <v>17060.62</v>
      </c>
      <c r="M5925" s="91">
        <v>-8185.58</v>
      </c>
      <c r="N5925" s="91">
        <v>-656.98</v>
      </c>
      <c r="O5925" s="91"/>
      <c r="P5925" s="91"/>
      <c r="Q5925" s="91"/>
      <c r="R5925" s="91"/>
      <c r="S5925" s="91"/>
      <c r="T5925" s="91"/>
      <c r="U5925" s="91">
        <f t="shared" si="557"/>
        <v>28938.559999999994</v>
      </c>
      <c r="V5925" s="82" t="str">
        <f t="shared" si="555"/>
        <v>460204290930</v>
      </c>
      <c r="W5925" s="83">
        <f>VLOOKUP(V5925,Factors!$E$6:$H$5950,4,FALSE)</f>
        <v>0.1124</v>
      </c>
      <c r="X5925" t="str">
        <f>VLOOKUP(V5925,Factors!$E$6:$F$5950,2,FALSE)</f>
        <v>3-factor</v>
      </c>
      <c r="Y5925" s="92">
        <f t="shared" si="558"/>
        <v>3252.6941439999991</v>
      </c>
      <c r="Z5925" s="92">
        <f t="shared" si="559"/>
        <v>25685.865855999997</v>
      </c>
      <c r="AA5925" s="92">
        <f t="shared" si="560"/>
        <v>28938.559999999998</v>
      </c>
    </row>
    <row r="5926" spans="1:27" x14ac:dyDescent="0.25">
      <c r="A5926" t="s">
        <v>1264</v>
      </c>
      <c r="B5926" t="s">
        <v>1004</v>
      </c>
      <c r="C5926" t="s">
        <v>1005</v>
      </c>
      <c r="D5926" t="s">
        <v>1279</v>
      </c>
      <c r="E5926" t="s">
        <v>1280</v>
      </c>
      <c r="F5926" t="str">
        <f t="shared" si="556"/>
        <v>4290</v>
      </c>
      <c r="G5926" t="s">
        <v>412</v>
      </c>
      <c r="H5926" t="s">
        <v>413</v>
      </c>
      <c r="I5926" s="91"/>
      <c r="J5926" s="91"/>
      <c r="K5926" s="91">
        <v>26000</v>
      </c>
      <c r="L5926" s="91">
        <v>14550</v>
      </c>
      <c r="M5926" s="91">
        <v>41397.1</v>
      </c>
      <c r="N5926" s="91">
        <v>-33047.39</v>
      </c>
      <c r="O5926" s="91"/>
      <c r="P5926" s="91"/>
      <c r="Q5926" s="91"/>
      <c r="R5926" s="91"/>
      <c r="S5926" s="91"/>
      <c r="T5926" s="91"/>
      <c r="U5926" s="91">
        <f t="shared" si="557"/>
        <v>48899.710000000006</v>
      </c>
      <c r="V5926" s="82" t="str">
        <f t="shared" si="555"/>
        <v>460204290930</v>
      </c>
      <c r="W5926" s="83">
        <f>VLOOKUP(V5926,Factors!$E$6:$H$5950,4,FALSE)</f>
        <v>0.1124</v>
      </c>
      <c r="X5926" t="str">
        <f>VLOOKUP(V5926,Factors!$E$6:$F$5950,2,FALSE)</f>
        <v>3-factor</v>
      </c>
      <c r="Y5926" s="92">
        <f t="shared" si="558"/>
        <v>5496.3274040000006</v>
      </c>
      <c r="Z5926" s="92">
        <f t="shared" si="559"/>
        <v>43403.382596000003</v>
      </c>
      <c r="AA5926" s="92">
        <f t="shared" si="560"/>
        <v>48899.710000000006</v>
      </c>
    </row>
    <row r="5927" spans="1:27" x14ac:dyDescent="0.25">
      <c r="A5927" t="s">
        <v>1264</v>
      </c>
      <c r="B5927" t="s">
        <v>1004</v>
      </c>
      <c r="C5927" t="s">
        <v>1005</v>
      </c>
      <c r="D5927" t="s">
        <v>1279</v>
      </c>
      <c r="E5927" t="s">
        <v>1280</v>
      </c>
      <c r="F5927" t="str">
        <f t="shared" si="556"/>
        <v>4290</v>
      </c>
      <c r="G5927" t="s">
        <v>199</v>
      </c>
      <c r="H5927" t="s">
        <v>200</v>
      </c>
      <c r="I5927" s="91"/>
      <c r="J5927" s="91"/>
      <c r="K5927" s="91"/>
      <c r="L5927" s="91"/>
      <c r="M5927" s="91">
        <v>42</v>
      </c>
      <c r="N5927" s="91"/>
      <c r="O5927" s="91"/>
      <c r="P5927" s="91"/>
      <c r="Q5927" s="91"/>
      <c r="R5927" s="91"/>
      <c r="S5927" s="91"/>
      <c r="T5927" s="91"/>
      <c r="U5927" s="91">
        <f t="shared" si="557"/>
        <v>42</v>
      </c>
      <c r="V5927" s="82" t="str">
        <f t="shared" si="555"/>
        <v>460204290930</v>
      </c>
      <c r="W5927" s="83">
        <f>VLOOKUP(V5927,Factors!$E$6:$H$5950,4,FALSE)</f>
        <v>0.1124</v>
      </c>
      <c r="X5927" t="str">
        <f>VLOOKUP(V5927,Factors!$E$6:$F$5950,2,FALSE)</f>
        <v>3-factor</v>
      </c>
      <c r="Y5927" s="92">
        <f t="shared" si="558"/>
        <v>4.7207999999999997</v>
      </c>
      <c r="Z5927" s="92">
        <f t="shared" si="559"/>
        <v>37.279200000000003</v>
      </c>
      <c r="AA5927" s="92">
        <f t="shared" si="560"/>
        <v>42</v>
      </c>
    </row>
    <row r="5928" spans="1:27" x14ac:dyDescent="0.25">
      <c r="A5928" t="s">
        <v>1264</v>
      </c>
      <c r="B5928" t="s">
        <v>1004</v>
      </c>
      <c r="C5928" t="s">
        <v>1005</v>
      </c>
      <c r="D5928" t="s">
        <v>1279</v>
      </c>
      <c r="E5928" t="s">
        <v>1280</v>
      </c>
      <c r="F5928" t="str">
        <f t="shared" si="556"/>
        <v>4290</v>
      </c>
      <c r="G5928" t="s">
        <v>102</v>
      </c>
      <c r="H5928" t="s">
        <v>103</v>
      </c>
      <c r="I5928" s="91"/>
      <c r="J5928" s="91"/>
      <c r="K5928" s="91"/>
      <c r="L5928" s="91">
        <v>19500</v>
      </c>
      <c r="M5928" s="91">
        <v>5613.7</v>
      </c>
      <c r="N5928" s="91">
        <v>34307.26</v>
      </c>
      <c r="O5928" s="91">
        <v>9785</v>
      </c>
      <c r="P5928" s="91"/>
      <c r="Q5928" s="91"/>
      <c r="R5928" s="91"/>
      <c r="S5928" s="91"/>
      <c r="T5928" s="91"/>
      <c r="U5928" s="91">
        <f t="shared" si="557"/>
        <v>69205.960000000006</v>
      </c>
      <c r="V5928" s="82" t="str">
        <f t="shared" si="555"/>
        <v>460204290930</v>
      </c>
      <c r="W5928" s="83">
        <f>VLOOKUP(V5928,Factors!$E$6:$H$5950,4,FALSE)</f>
        <v>0.1124</v>
      </c>
      <c r="X5928" t="str">
        <f>VLOOKUP(V5928,Factors!$E$6:$F$5950,2,FALSE)</f>
        <v>3-factor</v>
      </c>
      <c r="Y5928" s="92">
        <f t="shared" si="558"/>
        <v>7778.7499040000012</v>
      </c>
      <c r="Z5928" s="92">
        <f t="shared" si="559"/>
        <v>61427.210096000003</v>
      </c>
      <c r="AA5928" s="92">
        <f t="shared" si="560"/>
        <v>69205.960000000006</v>
      </c>
    </row>
    <row r="5929" spans="1:27" x14ac:dyDescent="0.25">
      <c r="A5929" t="s">
        <v>1264</v>
      </c>
      <c r="B5929" t="s">
        <v>1004</v>
      </c>
      <c r="C5929" t="s">
        <v>1005</v>
      </c>
      <c r="D5929" t="s">
        <v>1279</v>
      </c>
      <c r="E5929" t="s">
        <v>1280</v>
      </c>
      <c r="F5929" t="str">
        <f t="shared" si="556"/>
        <v>4290</v>
      </c>
      <c r="G5929" t="s">
        <v>314</v>
      </c>
      <c r="H5929" t="s">
        <v>315</v>
      </c>
      <c r="I5929" s="91"/>
      <c r="J5929" s="91"/>
      <c r="K5929" s="91"/>
      <c r="L5929" s="91"/>
      <c r="M5929" s="91"/>
      <c r="N5929" s="91"/>
      <c r="O5929" s="91"/>
      <c r="P5929" s="91"/>
      <c r="Q5929" s="91"/>
      <c r="R5929" s="91"/>
      <c r="S5929" s="91">
        <v>40</v>
      </c>
      <c r="T5929" s="91">
        <v>80</v>
      </c>
      <c r="U5929" s="91">
        <f t="shared" si="557"/>
        <v>120</v>
      </c>
      <c r="V5929" s="82" t="str">
        <f t="shared" si="555"/>
        <v>460204290930</v>
      </c>
      <c r="W5929" s="83">
        <f>VLOOKUP(V5929,Factors!$E$6:$H$5950,4,FALSE)</f>
        <v>0.1124</v>
      </c>
      <c r="X5929" t="str">
        <f>VLOOKUP(V5929,Factors!$E$6:$F$5950,2,FALSE)</f>
        <v>3-factor</v>
      </c>
      <c r="Y5929" s="92">
        <f t="shared" si="558"/>
        <v>13.488</v>
      </c>
      <c r="Z5929" s="92">
        <f t="shared" si="559"/>
        <v>106.512</v>
      </c>
      <c r="AA5929" s="92">
        <f t="shared" si="560"/>
        <v>120</v>
      </c>
    </row>
    <row r="5930" spans="1:27" x14ac:dyDescent="0.25">
      <c r="A5930" t="s">
        <v>1264</v>
      </c>
      <c r="B5930" t="s">
        <v>1004</v>
      </c>
      <c r="C5930" t="s">
        <v>1005</v>
      </c>
      <c r="D5930" t="s">
        <v>1279</v>
      </c>
      <c r="E5930" t="s">
        <v>1280</v>
      </c>
      <c r="F5930" t="str">
        <f t="shared" si="556"/>
        <v>4290</v>
      </c>
      <c r="G5930" t="s">
        <v>144</v>
      </c>
      <c r="H5930" t="s">
        <v>145</v>
      </c>
      <c r="I5930" s="91"/>
      <c r="J5930" s="91"/>
      <c r="K5930" s="91"/>
      <c r="L5930" s="91"/>
      <c r="M5930" s="91"/>
      <c r="N5930" s="91">
        <v>190.9</v>
      </c>
      <c r="O5930" s="91"/>
      <c r="P5930" s="91"/>
      <c r="Q5930" s="91"/>
      <c r="R5930" s="91"/>
      <c r="S5930" s="91"/>
      <c r="T5930" s="91"/>
      <c r="U5930" s="91">
        <f t="shared" si="557"/>
        <v>190.9</v>
      </c>
      <c r="V5930" s="82" t="str">
        <f t="shared" si="555"/>
        <v>460204290930</v>
      </c>
      <c r="W5930" s="83">
        <f>VLOOKUP(V5930,Factors!$E$6:$H$5950,4,FALSE)</f>
        <v>0.1124</v>
      </c>
      <c r="X5930" t="str">
        <f>VLOOKUP(V5930,Factors!$E$6:$F$5950,2,FALSE)</f>
        <v>3-factor</v>
      </c>
      <c r="Y5930" s="92">
        <f t="shared" si="558"/>
        <v>21.457160000000002</v>
      </c>
      <c r="Z5930" s="92">
        <f t="shared" si="559"/>
        <v>169.44283999999999</v>
      </c>
      <c r="AA5930" s="92">
        <f t="shared" si="560"/>
        <v>190.89999999999998</v>
      </c>
    </row>
    <row r="5931" spans="1:27" x14ac:dyDescent="0.25">
      <c r="A5931" t="s">
        <v>1264</v>
      </c>
      <c r="B5931" t="s">
        <v>1004</v>
      </c>
      <c r="C5931" t="s">
        <v>1005</v>
      </c>
      <c r="D5931" t="s">
        <v>1281</v>
      </c>
      <c r="E5931" t="s">
        <v>1282</v>
      </c>
      <c r="F5931" t="str">
        <f t="shared" si="556"/>
        <v>5000</v>
      </c>
      <c r="G5931" t="s">
        <v>122</v>
      </c>
      <c r="H5931" t="s">
        <v>123</v>
      </c>
      <c r="I5931" s="91"/>
      <c r="J5931" s="91">
        <v>65000</v>
      </c>
      <c r="K5931" s="91"/>
      <c r="L5931" s="91"/>
      <c r="M5931" s="91">
        <v>90</v>
      </c>
      <c r="N5931" s="91"/>
      <c r="O5931" s="91"/>
      <c r="P5931" s="91"/>
      <c r="Q5931" s="91"/>
      <c r="R5931" s="91"/>
      <c r="S5931" s="91">
        <v>625</v>
      </c>
      <c r="T5931" s="91"/>
      <c r="U5931" s="91">
        <f t="shared" si="557"/>
        <v>65715</v>
      </c>
      <c r="V5931" s="82" t="str">
        <f t="shared" si="555"/>
        <v>460205000930</v>
      </c>
      <c r="W5931" s="83">
        <f>VLOOKUP(V5931,Factors!$E$6:$H$5950,4,FALSE)</f>
        <v>0.1124</v>
      </c>
      <c r="X5931" t="str">
        <f>VLOOKUP(V5931,Factors!$E$6:$F$5950,2,FALSE)</f>
        <v>3-factor</v>
      </c>
      <c r="Y5931" s="92">
        <f t="shared" si="558"/>
        <v>7386.366</v>
      </c>
      <c r="Z5931" s="92">
        <f t="shared" si="559"/>
        <v>58328.633999999998</v>
      </c>
      <c r="AA5931" s="92">
        <f t="shared" si="560"/>
        <v>65715</v>
      </c>
    </row>
    <row r="5932" spans="1:27" x14ac:dyDescent="0.25">
      <c r="A5932" t="s">
        <v>1264</v>
      </c>
      <c r="B5932" t="s">
        <v>1004</v>
      </c>
      <c r="C5932" t="s">
        <v>1005</v>
      </c>
      <c r="D5932" t="s">
        <v>1281</v>
      </c>
      <c r="E5932" t="s">
        <v>1282</v>
      </c>
      <c r="F5932" t="str">
        <f t="shared" si="556"/>
        <v>5000</v>
      </c>
      <c r="G5932" t="s">
        <v>44</v>
      </c>
      <c r="H5932" t="s">
        <v>45</v>
      </c>
      <c r="I5932" s="91">
        <v>12.05</v>
      </c>
      <c r="J5932" s="91">
        <v>12.05</v>
      </c>
      <c r="K5932" s="91">
        <v>12.1</v>
      </c>
      <c r="L5932" s="91">
        <v>12.1</v>
      </c>
      <c r="M5932" s="91">
        <v>12.48</v>
      </c>
      <c r="N5932" s="91">
        <v>12.48</v>
      </c>
      <c r="O5932" s="91">
        <v>12.62</v>
      </c>
      <c r="P5932" s="91">
        <v>12.62</v>
      </c>
      <c r="Q5932" s="91"/>
      <c r="R5932" s="91">
        <v>25.24</v>
      </c>
      <c r="S5932" s="91">
        <v>12.62</v>
      </c>
      <c r="T5932" s="91">
        <v>25.34</v>
      </c>
      <c r="U5932" s="91">
        <f t="shared" si="557"/>
        <v>161.70000000000002</v>
      </c>
      <c r="V5932" s="82" t="str">
        <f t="shared" si="555"/>
        <v>460205000930</v>
      </c>
      <c r="W5932" s="83">
        <f>VLOOKUP(V5932,Factors!$E$6:$H$5950,4,FALSE)</f>
        <v>0.1124</v>
      </c>
      <c r="X5932" t="str">
        <f>VLOOKUP(V5932,Factors!$E$6:$F$5950,2,FALSE)</f>
        <v>3-factor</v>
      </c>
      <c r="Y5932" s="92">
        <f t="shared" si="558"/>
        <v>18.175080000000001</v>
      </c>
      <c r="Z5932" s="92">
        <f t="shared" si="559"/>
        <v>143.52492000000001</v>
      </c>
      <c r="AA5932" s="92">
        <f t="shared" si="560"/>
        <v>161.70000000000002</v>
      </c>
    </row>
    <row r="5933" spans="1:27" x14ac:dyDescent="0.25">
      <c r="A5933" t="s">
        <v>1264</v>
      </c>
      <c r="B5933" t="s">
        <v>1004</v>
      </c>
      <c r="C5933" t="s">
        <v>1005</v>
      </c>
      <c r="D5933" t="s">
        <v>1281</v>
      </c>
      <c r="E5933" t="s">
        <v>1282</v>
      </c>
      <c r="F5933" t="str">
        <f t="shared" si="556"/>
        <v>5000</v>
      </c>
      <c r="G5933" t="s">
        <v>71</v>
      </c>
      <c r="H5933" t="s">
        <v>72</v>
      </c>
      <c r="I5933" s="91">
        <v>3427.64</v>
      </c>
      <c r="J5933" s="91">
        <v>3602.6</v>
      </c>
      <c r="K5933" s="91">
        <v>2390.2800000000002</v>
      </c>
      <c r="L5933" s="91">
        <v>427.7</v>
      </c>
      <c r="M5933" s="91">
        <v>6026.84</v>
      </c>
      <c r="N5933" s="91">
        <v>1522.84</v>
      </c>
      <c r="O5933" s="91">
        <v>845.4</v>
      </c>
      <c r="P5933" s="91">
        <v>3109.3</v>
      </c>
      <c r="Q5933" s="91">
        <v>1261.06</v>
      </c>
      <c r="R5933" s="91">
        <v>315.7</v>
      </c>
      <c r="S5933" s="91">
        <v>3722.5</v>
      </c>
      <c r="T5933" s="91">
        <v>2046.14</v>
      </c>
      <c r="U5933" s="91">
        <f t="shared" si="557"/>
        <v>28698.000000000004</v>
      </c>
      <c r="V5933" s="82" t="str">
        <f t="shared" si="555"/>
        <v>460205000930</v>
      </c>
      <c r="W5933" s="83">
        <f>VLOOKUP(V5933,Factors!$E$6:$H$5950,4,FALSE)</f>
        <v>0.1124</v>
      </c>
      <c r="X5933" t="str">
        <f>VLOOKUP(V5933,Factors!$E$6:$F$5950,2,FALSE)</f>
        <v>3-factor</v>
      </c>
      <c r="Y5933" s="92">
        <f t="shared" si="558"/>
        <v>3225.6552000000006</v>
      </c>
      <c r="Z5933" s="92">
        <f t="shared" si="559"/>
        <v>25472.344800000003</v>
      </c>
      <c r="AA5933" s="92">
        <f t="shared" si="560"/>
        <v>28698.000000000004</v>
      </c>
    </row>
    <row r="5934" spans="1:27" x14ac:dyDescent="0.25">
      <c r="A5934" t="s">
        <v>1264</v>
      </c>
      <c r="B5934" t="s">
        <v>1004</v>
      </c>
      <c r="C5934" t="s">
        <v>1005</v>
      </c>
      <c r="D5934" t="s">
        <v>1281</v>
      </c>
      <c r="E5934" t="s">
        <v>1282</v>
      </c>
      <c r="F5934" t="str">
        <f t="shared" si="556"/>
        <v>5000</v>
      </c>
      <c r="G5934" t="s">
        <v>98</v>
      </c>
      <c r="H5934" t="s">
        <v>99</v>
      </c>
      <c r="I5934" s="91">
        <v>11.94</v>
      </c>
      <c r="J5934" s="91">
        <v>54.82</v>
      </c>
      <c r="K5934" s="91">
        <v>1.61</v>
      </c>
      <c r="L5934" s="91">
        <v>171.87</v>
      </c>
      <c r="M5934" s="91">
        <v>11.44</v>
      </c>
      <c r="N5934" s="91">
        <v>112.37</v>
      </c>
      <c r="O5934" s="91">
        <v>127.51</v>
      </c>
      <c r="P5934" s="91">
        <v>5.75</v>
      </c>
      <c r="Q5934" s="91">
        <v>8.4</v>
      </c>
      <c r="R5934" s="91">
        <v>20.59</v>
      </c>
      <c r="S5934" s="91">
        <v>1.38</v>
      </c>
      <c r="T5934" s="91">
        <v>144.04</v>
      </c>
      <c r="U5934" s="91">
        <f t="shared" si="557"/>
        <v>671.71999999999991</v>
      </c>
      <c r="V5934" s="82" t="str">
        <f t="shared" si="555"/>
        <v>460205000930</v>
      </c>
      <c r="W5934" s="83">
        <f>VLOOKUP(V5934,Factors!$E$6:$H$5950,4,FALSE)</f>
        <v>0.1124</v>
      </c>
      <c r="X5934" t="str">
        <f>VLOOKUP(V5934,Factors!$E$6:$F$5950,2,FALSE)</f>
        <v>3-factor</v>
      </c>
      <c r="Y5934" s="92">
        <f t="shared" si="558"/>
        <v>75.501327999999987</v>
      </c>
      <c r="Z5934" s="92">
        <f t="shared" si="559"/>
        <v>596.21867199999997</v>
      </c>
      <c r="AA5934" s="92">
        <f t="shared" si="560"/>
        <v>671.71999999999991</v>
      </c>
    </row>
    <row r="5935" spans="1:27" x14ac:dyDescent="0.25">
      <c r="A5935" t="s">
        <v>1264</v>
      </c>
      <c r="B5935" t="s">
        <v>1004</v>
      </c>
      <c r="C5935" t="s">
        <v>1005</v>
      </c>
      <c r="D5935" t="s">
        <v>1281</v>
      </c>
      <c r="E5935" t="s">
        <v>1282</v>
      </c>
      <c r="F5935" t="str">
        <f t="shared" si="556"/>
        <v>5000</v>
      </c>
      <c r="G5935" t="s">
        <v>412</v>
      </c>
      <c r="H5935" t="s">
        <v>413</v>
      </c>
      <c r="I5935" s="91"/>
      <c r="J5935" s="91"/>
      <c r="K5935" s="91">
        <v>1567.5</v>
      </c>
      <c r="L5935" s="91"/>
      <c r="M5935" s="91"/>
      <c r="N5935" s="91">
        <v>1450</v>
      </c>
      <c r="O5935" s="91"/>
      <c r="P5935" s="91"/>
      <c r="Q5935" s="91">
        <v>1332.5</v>
      </c>
      <c r="R5935" s="91"/>
      <c r="S5935" s="91"/>
      <c r="T5935" s="91">
        <v>16528.64</v>
      </c>
      <c r="U5935" s="91">
        <f t="shared" si="557"/>
        <v>20878.64</v>
      </c>
      <c r="V5935" s="82" t="str">
        <f t="shared" si="555"/>
        <v>460205000930</v>
      </c>
      <c r="W5935" s="83">
        <f>VLOOKUP(V5935,Factors!$E$6:$H$5950,4,FALSE)</f>
        <v>0.1124</v>
      </c>
      <c r="X5935" t="str">
        <f>VLOOKUP(V5935,Factors!$E$6:$F$5950,2,FALSE)</f>
        <v>3-factor</v>
      </c>
      <c r="Y5935" s="92">
        <f t="shared" si="558"/>
        <v>2346.7591360000001</v>
      </c>
      <c r="Z5935" s="92">
        <f t="shared" si="559"/>
        <v>18531.880863999999</v>
      </c>
      <c r="AA5935" s="92">
        <f t="shared" si="560"/>
        <v>20878.64</v>
      </c>
    </row>
    <row r="5936" spans="1:27" x14ac:dyDescent="0.25">
      <c r="A5936" t="s">
        <v>1264</v>
      </c>
      <c r="B5936" t="s">
        <v>1004</v>
      </c>
      <c r="C5936" t="s">
        <v>1005</v>
      </c>
      <c r="D5936" t="s">
        <v>1281</v>
      </c>
      <c r="E5936" t="s">
        <v>1282</v>
      </c>
      <c r="F5936" t="str">
        <f t="shared" si="556"/>
        <v>5000</v>
      </c>
      <c r="G5936" t="s">
        <v>215</v>
      </c>
      <c r="H5936" t="s">
        <v>216</v>
      </c>
      <c r="I5936" s="91">
        <v>307.99</v>
      </c>
      <c r="J5936" s="91">
        <v>32.99</v>
      </c>
      <c r="K5936" s="91">
        <v>32.99</v>
      </c>
      <c r="L5936" s="91">
        <v>32.99</v>
      </c>
      <c r="M5936" s="91">
        <v>36.99</v>
      </c>
      <c r="N5936" s="91">
        <v>36.99</v>
      </c>
      <c r="O5936" s="91">
        <v>36.99</v>
      </c>
      <c r="P5936" s="91">
        <v>36.99</v>
      </c>
      <c r="Q5936" s="91"/>
      <c r="R5936" s="91"/>
      <c r="S5936" s="91"/>
      <c r="T5936" s="91"/>
      <c r="U5936" s="91">
        <f t="shared" si="557"/>
        <v>554.92000000000007</v>
      </c>
      <c r="V5936" s="82" t="str">
        <f t="shared" si="555"/>
        <v>460205000930</v>
      </c>
      <c r="W5936" s="83">
        <f>VLOOKUP(V5936,Factors!$E$6:$H$5950,4,FALSE)</f>
        <v>0.1124</v>
      </c>
      <c r="X5936" t="str">
        <f>VLOOKUP(V5936,Factors!$E$6:$F$5950,2,FALSE)</f>
        <v>3-factor</v>
      </c>
      <c r="Y5936" s="92">
        <f t="shared" si="558"/>
        <v>62.373008000000006</v>
      </c>
      <c r="Z5936" s="92">
        <f t="shared" si="559"/>
        <v>492.54699200000005</v>
      </c>
      <c r="AA5936" s="92">
        <f t="shared" si="560"/>
        <v>554.92000000000007</v>
      </c>
    </row>
    <row r="5937" spans="1:27" x14ac:dyDescent="0.25">
      <c r="A5937" t="s">
        <v>1264</v>
      </c>
      <c r="B5937" t="s">
        <v>1004</v>
      </c>
      <c r="C5937" t="s">
        <v>1005</v>
      </c>
      <c r="D5937" t="s">
        <v>1281</v>
      </c>
      <c r="E5937" t="s">
        <v>1282</v>
      </c>
      <c r="F5937" t="str">
        <f t="shared" si="556"/>
        <v>5000</v>
      </c>
      <c r="G5937" t="s">
        <v>130</v>
      </c>
      <c r="H5937" t="s">
        <v>131</v>
      </c>
      <c r="I5937" s="91"/>
      <c r="J5937" s="91"/>
      <c r="K5937" s="91"/>
      <c r="L5937" s="91"/>
      <c r="M5937" s="91">
        <v>0.67</v>
      </c>
      <c r="N5937" s="91"/>
      <c r="O5937" s="91">
        <v>4.28</v>
      </c>
      <c r="P5937" s="91"/>
      <c r="Q5937" s="91"/>
      <c r="R5937" s="91"/>
      <c r="S5937" s="91"/>
      <c r="T5937" s="91"/>
      <c r="U5937" s="91">
        <f t="shared" si="557"/>
        <v>4.95</v>
      </c>
      <c r="V5937" s="82" t="str">
        <f t="shared" si="555"/>
        <v>460205000930</v>
      </c>
      <c r="W5937" s="83">
        <f>VLOOKUP(V5937,Factors!$E$6:$H$5950,4,FALSE)</f>
        <v>0.1124</v>
      </c>
      <c r="X5937" t="str">
        <f>VLOOKUP(V5937,Factors!$E$6:$F$5950,2,FALSE)</f>
        <v>3-factor</v>
      </c>
      <c r="Y5937" s="92">
        <f t="shared" si="558"/>
        <v>0.55637999999999999</v>
      </c>
      <c r="Z5937" s="92">
        <f t="shared" si="559"/>
        <v>4.3936200000000003</v>
      </c>
      <c r="AA5937" s="92">
        <f t="shared" si="560"/>
        <v>4.95</v>
      </c>
    </row>
    <row r="5938" spans="1:27" x14ac:dyDescent="0.25">
      <c r="A5938" t="s">
        <v>1264</v>
      </c>
      <c r="B5938" t="s">
        <v>1004</v>
      </c>
      <c r="C5938" t="s">
        <v>1005</v>
      </c>
      <c r="D5938" t="s">
        <v>1281</v>
      </c>
      <c r="E5938" t="s">
        <v>1282</v>
      </c>
      <c r="F5938" t="str">
        <f t="shared" si="556"/>
        <v>5000</v>
      </c>
      <c r="G5938" t="s">
        <v>136</v>
      </c>
      <c r="H5938" t="s">
        <v>137</v>
      </c>
      <c r="I5938" s="91"/>
      <c r="J5938" s="91"/>
      <c r="K5938" s="91">
        <v>1.5</v>
      </c>
      <c r="L5938" s="91"/>
      <c r="M5938" s="91"/>
      <c r="N5938" s="91"/>
      <c r="O5938" s="91"/>
      <c r="P5938" s="91"/>
      <c r="Q5938" s="91"/>
      <c r="R5938" s="91"/>
      <c r="S5938" s="91"/>
      <c r="T5938" s="91"/>
      <c r="U5938" s="91">
        <f t="shared" si="557"/>
        <v>1.5</v>
      </c>
      <c r="V5938" s="82" t="str">
        <f t="shared" si="555"/>
        <v>460205000930</v>
      </c>
      <c r="W5938" s="83">
        <f>VLOOKUP(V5938,Factors!$E$6:$H$5950,4,FALSE)</f>
        <v>0.1124</v>
      </c>
      <c r="X5938" t="str">
        <f>VLOOKUP(V5938,Factors!$E$6:$F$5950,2,FALSE)</f>
        <v>3-factor</v>
      </c>
      <c r="Y5938" s="92">
        <f t="shared" si="558"/>
        <v>0.1686</v>
      </c>
      <c r="Z5938" s="92">
        <f t="shared" si="559"/>
        <v>1.3313999999999999</v>
      </c>
      <c r="AA5938" s="92">
        <f t="shared" si="560"/>
        <v>1.5</v>
      </c>
    </row>
    <row r="5939" spans="1:27" x14ac:dyDescent="0.25">
      <c r="A5939" t="s">
        <v>1264</v>
      </c>
      <c r="B5939" t="s">
        <v>1004</v>
      </c>
      <c r="C5939" t="s">
        <v>1005</v>
      </c>
      <c r="D5939" t="s">
        <v>1281</v>
      </c>
      <c r="E5939" t="s">
        <v>1282</v>
      </c>
      <c r="F5939" t="str">
        <f t="shared" si="556"/>
        <v>5000</v>
      </c>
      <c r="G5939" t="s">
        <v>102</v>
      </c>
      <c r="H5939" t="s">
        <v>103</v>
      </c>
      <c r="I5939" s="91">
        <v>5500</v>
      </c>
      <c r="J5939" s="91">
        <v>5700</v>
      </c>
      <c r="K5939" s="91">
        <v>4000</v>
      </c>
      <c r="L5939" s="91">
        <v>5285</v>
      </c>
      <c r="M5939" s="91">
        <v>6655.24</v>
      </c>
      <c r="N5939" s="91">
        <v>3587.76</v>
      </c>
      <c r="O5939" s="91">
        <v>8459.3799999999992</v>
      </c>
      <c r="P5939" s="91">
        <v>4400</v>
      </c>
      <c r="Q5939" s="91">
        <v>4400</v>
      </c>
      <c r="R5939" s="91">
        <v>28137.5</v>
      </c>
      <c r="S5939" s="91">
        <v>6626</v>
      </c>
      <c r="T5939" s="91">
        <v>4400</v>
      </c>
      <c r="U5939" s="91">
        <f t="shared" si="557"/>
        <v>87150.88</v>
      </c>
      <c r="V5939" s="82" t="str">
        <f t="shared" si="555"/>
        <v>460205000930</v>
      </c>
      <c r="W5939" s="83">
        <f>VLOOKUP(V5939,Factors!$E$6:$H$5950,4,FALSE)</f>
        <v>0.1124</v>
      </c>
      <c r="X5939" t="str">
        <f>VLOOKUP(V5939,Factors!$E$6:$F$5950,2,FALSE)</f>
        <v>3-factor</v>
      </c>
      <c r="Y5939" s="92">
        <f t="shared" si="558"/>
        <v>9795.7589120000011</v>
      </c>
      <c r="Z5939" s="92">
        <f t="shared" si="559"/>
        <v>77355.121088</v>
      </c>
      <c r="AA5939" s="92">
        <f t="shared" si="560"/>
        <v>87150.88</v>
      </c>
    </row>
    <row r="5940" spans="1:27" x14ac:dyDescent="0.25">
      <c r="A5940" t="s">
        <v>1264</v>
      </c>
      <c r="B5940" t="s">
        <v>1004</v>
      </c>
      <c r="C5940" t="s">
        <v>1005</v>
      </c>
      <c r="D5940" t="s">
        <v>1281</v>
      </c>
      <c r="E5940" t="s">
        <v>1282</v>
      </c>
      <c r="F5940" t="str">
        <f t="shared" si="556"/>
        <v>5000</v>
      </c>
      <c r="G5940" t="s">
        <v>314</v>
      </c>
      <c r="H5940" t="s">
        <v>315</v>
      </c>
      <c r="I5940" s="91">
        <v>1716.57</v>
      </c>
      <c r="J5940" s="91">
        <v>1716.57</v>
      </c>
      <c r="K5940" s="91">
        <v>2818.57</v>
      </c>
      <c r="L5940" s="91">
        <v>1716.57</v>
      </c>
      <c r="M5940" s="91">
        <v>1716.57</v>
      </c>
      <c r="N5940" s="91">
        <v>1716.57</v>
      </c>
      <c r="O5940" s="91">
        <v>1716.57</v>
      </c>
      <c r="P5940" s="91">
        <v>1716.57</v>
      </c>
      <c r="Q5940" s="91">
        <v>1716.57</v>
      </c>
      <c r="R5940" s="91">
        <v>1716.57</v>
      </c>
      <c r="S5940" s="91">
        <v>2212.35</v>
      </c>
      <c r="T5940" s="91">
        <v>2212.35</v>
      </c>
      <c r="U5940" s="91">
        <f t="shared" si="557"/>
        <v>22692.399999999998</v>
      </c>
      <c r="V5940" s="82" t="str">
        <f t="shared" si="555"/>
        <v>460205000930</v>
      </c>
      <c r="W5940" s="83">
        <f>VLOOKUP(V5940,Factors!$E$6:$H$5950,4,FALSE)</f>
        <v>0.1124</v>
      </c>
      <c r="X5940" t="str">
        <f>VLOOKUP(V5940,Factors!$E$6:$F$5950,2,FALSE)</f>
        <v>3-factor</v>
      </c>
      <c r="Y5940" s="92">
        <f t="shared" si="558"/>
        <v>2550.6257599999999</v>
      </c>
      <c r="Z5940" s="92">
        <f t="shared" si="559"/>
        <v>20141.774239999999</v>
      </c>
      <c r="AA5940" s="92">
        <f t="shared" si="560"/>
        <v>22692.399999999998</v>
      </c>
    </row>
    <row r="5941" spans="1:27" x14ac:dyDescent="0.25">
      <c r="A5941" t="s">
        <v>1264</v>
      </c>
      <c r="B5941" t="s">
        <v>1004</v>
      </c>
      <c r="C5941" t="s">
        <v>1005</v>
      </c>
      <c r="D5941" t="s">
        <v>1281</v>
      </c>
      <c r="E5941" t="s">
        <v>1282</v>
      </c>
      <c r="F5941" t="str">
        <f t="shared" si="556"/>
        <v>5000</v>
      </c>
      <c r="G5941" t="s">
        <v>63</v>
      </c>
      <c r="H5941" t="s">
        <v>64</v>
      </c>
      <c r="I5941" s="91"/>
      <c r="J5941" s="91">
        <v>1102</v>
      </c>
      <c r="K5941" s="91">
        <v>-1102</v>
      </c>
      <c r="L5941" s="91"/>
      <c r="M5941" s="91"/>
      <c r="N5941" s="91"/>
      <c r="O5941" s="91"/>
      <c r="P5941" s="91"/>
      <c r="Q5941" s="91"/>
      <c r="R5941" s="91"/>
      <c r="S5941" s="91"/>
      <c r="T5941" s="91"/>
      <c r="U5941" s="91">
        <f t="shared" si="557"/>
        <v>0</v>
      </c>
      <c r="V5941" s="82" t="str">
        <f t="shared" si="555"/>
        <v>460205000930</v>
      </c>
      <c r="W5941" s="83">
        <f>VLOOKUP(V5941,Factors!$E$6:$H$5950,4,FALSE)</f>
        <v>0.1124</v>
      </c>
      <c r="X5941" t="str">
        <f>VLOOKUP(V5941,Factors!$E$6:$F$5950,2,FALSE)</f>
        <v>3-factor</v>
      </c>
      <c r="Y5941" s="92">
        <f t="shared" si="558"/>
        <v>0</v>
      </c>
      <c r="Z5941" s="92">
        <f t="shared" si="559"/>
        <v>0</v>
      </c>
      <c r="AA5941" s="92">
        <f t="shared" si="560"/>
        <v>0</v>
      </c>
    </row>
    <row r="5942" spans="1:27" x14ac:dyDescent="0.25">
      <c r="A5942" t="s">
        <v>1264</v>
      </c>
      <c r="B5942" t="s">
        <v>1004</v>
      </c>
      <c r="C5942" t="s">
        <v>1005</v>
      </c>
      <c r="D5942" t="s">
        <v>1281</v>
      </c>
      <c r="E5942" t="s">
        <v>1282</v>
      </c>
      <c r="F5942" t="str">
        <f t="shared" si="556"/>
        <v>5000</v>
      </c>
      <c r="G5942" t="s">
        <v>144</v>
      </c>
      <c r="H5942" t="s">
        <v>145</v>
      </c>
      <c r="I5942" s="91"/>
      <c r="J5942" s="91"/>
      <c r="K5942" s="91"/>
      <c r="L5942" s="91"/>
      <c r="M5942" s="91">
        <v>1.54</v>
      </c>
      <c r="N5942" s="91"/>
      <c r="O5942" s="91"/>
      <c r="P5942" s="91"/>
      <c r="Q5942" s="91"/>
      <c r="R5942" s="91">
        <v>20.64</v>
      </c>
      <c r="S5942" s="91"/>
      <c r="T5942" s="91"/>
      <c r="U5942" s="91">
        <f t="shared" si="557"/>
        <v>22.18</v>
      </c>
      <c r="V5942" s="82" t="str">
        <f t="shared" si="555"/>
        <v>460205000930</v>
      </c>
      <c r="W5942" s="83">
        <f>VLOOKUP(V5942,Factors!$E$6:$H$5950,4,FALSE)</f>
        <v>0.1124</v>
      </c>
      <c r="X5942" t="str">
        <f>VLOOKUP(V5942,Factors!$E$6:$F$5950,2,FALSE)</f>
        <v>3-factor</v>
      </c>
      <c r="Y5942" s="92">
        <f t="shared" si="558"/>
        <v>2.4930319999999999</v>
      </c>
      <c r="Z5942" s="92">
        <f t="shared" si="559"/>
        <v>19.686968</v>
      </c>
      <c r="AA5942" s="92">
        <f t="shared" si="560"/>
        <v>22.18</v>
      </c>
    </row>
    <row r="5943" spans="1:27" x14ac:dyDescent="0.25">
      <c r="A5943" t="s">
        <v>1264</v>
      </c>
      <c r="B5943" t="s">
        <v>1004</v>
      </c>
      <c r="C5943" t="s">
        <v>1005</v>
      </c>
      <c r="D5943" t="s">
        <v>1281</v>
      </c>
      <c r="E5943" t="s">
        <v>1282</v>
      </c>
      <c r="F5943" t="str">
        <f t="shared" si="556"/>
        <v>5000</v>
      </c>
      <c r="G5943" t="s">
        <v>146</v>
      </c>
      <c r="H5943" t="s">
        <v>147</v>
      </c>
      <c r="I5943" s="91"/>
      <c r="J5943" s="91"/>
      <c r="K5943" s="91"/>
      <c r="L5943" s="91"/>
      <c r="M5943" s="91">
        <v>1095</v>
      </c>
      <c r="N5943" s="91">
        <v>251.96</v>
      </c>
      <c r="O5943" s="91">
        <v>84.24</v>
      </c>
      <c r="P5943" s="91">
        <v>1079.19</v>
      </c>
      <c r="Q5943" s="91"/>
      <c r="R5943" s="91">
        <v>-20.64</v>
      </c>
      <c r="S5943" s="91"/>
      <c r="T5943" s="91"/>
      <c r="U5943" s="91">
        <f t="shared" si="557"/>
        <v>2489.7500000000005</v>
      </c>
      <c r="V5943" s="82" t="str">
        <f t="shared" si="555"/>
        <v>460205000930</v>
      </c>
      <c r="W5943" s="83">
        <f>VLOOKUP(V5943,Factors!$E$6:$H$5950,4,FALSE)</f>
        <v>0.1124</v>
      </c>
      <c r="X5943" t="str">
        <f>VLOOKUP(V5943,Factors!$E$6:$F$5950,2,FALSE)</f>
        <v>3-factor</v>
      </c>
      <c r="Y5943" s="92">
        <f t="shared" si="558"/>
        <v>279.84790000000004</v>
      </c>
      <c r="Z5943" s="92">
        <f t="shared" si="559"/>
        <v>2209.9021000000002</v>
      </c>
      <c r="AA5943" s="92">
        <f t="shared" si="560"/>
        <v>2489.7500000000005</v>
      </c>
    </row>
    <row r="5944" spans="1:27" x14ac:dyDescent="0.25">
      <c r="A5944" t="s">
        <v>1264</v>
      </c>
      <c r="B5944" t="s">
        <v>1036</v>
      </c>
      <c r="C5944" t="s">
        <v>1037</v>
      </c>
      <c r="D5944" t="s">
        <v>1281</v>
      </c>
      <c r="E5944" t="s">
        <v>1282</v>
      </c>
      <c r="F5944" t="str">
        <f t="shared" si="556"/>
        <v>5000</v>
      </c>
      <c r="G5944" t="s">
        <v>71</v>
      </c>
      <c r="H5944" t="s">
        <v>72</v>
      </c>
      <c r="I5944" s="91"/>
      <c r="J5944" s="91"/>
      <c r="K5944" s="91"/>
      <c r="L5944" s="91"/>
      <c r="M5944" s="91"/>
      <c r="N5944" s="91"/>
      <c r="O5944" s="91">
        <v>16.13</v>
      </c>
      <c r="P5944" s="91"/>
      <c r="Q5944" s="91"/>
      <c r="R5944" s="91"/>
      <c r="S5944" s="91"/>
      <c r="T5944" s="91"/>
      <c r="U5944" s="91">
        <f t="shared" si="557"/>
        <v>16.13</v>
      </c>
      <c r="V5944" s="82" t="str">
        <f t="shared" si="555"/>
        <v>540105000930</v>
      </c>
      <c r="W5944" s="83">
        <f>VLOOKUP(V5944,Factors!$E$6:$H$5950,4,FALSE)</f>
        <v>0.1124</v>
      </c>
      <c r="X5944" t="str">
        <f>VLOOKUP(V5944,Factors!$E$6:$F$5950,2,FALSE)</f>
        <v>3-factor</v>
      </c>
      <c r="Y5944" s="92">
        <f t="shared" si="558"/>
        <v>1.8130119999999998</v>
      </c>
      <c r="Z5944" s="92">
        <f t="shared" si="559"/>
        <v>14.316987999999998</v>
      </c>
      <c r="AA5944" s="92">
        <f t="shared" si="560"/>
        <v>16.13</v>
      </c>
    </row>
    <row r="5945" spans="1:27" x14ac:dyDescent="0.25">
      <c r="A5945" t="s">
        <v>1264</v>
      </c>
      <c r="B5945" t="s">
        <v>1115</v>
      </c>
      <c r="C5945" t="s">
        <v>1116</v>
      </c>
      <c r="D5945" t="s">
        <v>1273</v>
      </c>
      <c r="E5945" t="s">
        <v>1274</v>
      </c>
      <c r="F5945" t="str">
        <f t="shared" si="556"/>
        <v>4320</v>
      </c>
      <c r="G5945" t="s">
        <v>144</v>
      </c>
      <c r="H5945" t="s">
        <v>145</v>
      </c>
      <c r="I5945" s="91"/>
      <c r="J5945" s="91"/>
      <c r="K5945" s="91">
        <v>152.94</v>
      </c>
      <c r="L5945" s="91"/>
      <c r="M5945" s="91"/>
      <c r="N5945" s="91"/>
      <c r="O5945" s="91"/>
      <c r="P5945" s="91"/>
      <c r="Q5945" s="91"/>
      <c r="R5945" s="91"/>
      <c r="S5945" s="91"/>
      <c r="T5945" s="91"/>
      <c r="U5945" s="91">
        <f t="shared" si="557"/>
        <v>152.94</v>
      </c>
      <c r="V5945" s="82" t="str">
        <f t="shared" si="555"/>
        <v>730004320930</v>
      </c>
      <c r="W5945" s="83">
        <f>VLOOKUP(V5945,Factors!$E$6:$H$5950,4,FALSE)</f>
        <v>0.1124</v>
      </c>
      <c r="X5945" t="str">
        <f>VLOOKUP(V5945,Factors!$E$6:$F$5950,2,FALSE)</f>
        <v>3-FACTOR</v>
      </c>
      <c r="Y5945" s="92">
        <f t="shared" si="558"/>
        <v>17.190456000000001</v>
      </c>
      <c r="Z5945" s="92">
        <f t="shared" si="559"/>
        <v>135.74954399999999</v>
      </c>
      <c r="AA5945" s="92">
        <f t="shared" si="560"/>
        <v>152.94</v>
      </c>
    </row>
    <row r="5946" spans="1:27" x14ac:dyDescent="0.25">
      <c r="A5946" t="s">
        <v>1264</v>
      </c>
      <c r="B5946" t="s">
        <v>1146</v>
      </c>
      <c r="C5946" t="s">
        <v>1147</v>
      </c>
      <c r="D5946" t="s">
        <v>1273</v>
      </c>
      <c r="E5946" t="s">
        <v>1274</v>
      </c>
      <c r="F5946" t="str">
        <f t="shared" si="556"/>
        <v>4320</v>
      </c>
      <c r="G5946" t="s">
        <v>112</v>
      </c>
      <c r="H5946" t="s">
        <v>113</v>
      </c>
      <c r="I5946" s="91"/>
      <c r="J5946" s="91"/>
      <c r="K5946" s="91"/>
      <c r="L5946" s="91">
        <v>-13270.38</v>
      </c>
      <c r="M5946" s="91"/>
      <c r="N5946" s="91"/>
      <c r="O5946" s="91">
        <v>6777.47</v>
      </c>
      <c r="P5946" s="91"/>
      <c r="Q5946" s="91"/>
      <c r="R5946" s="91">
        <v>-364.35</v>
      </c>
      <c r="S5946" s="91"/>
      <c r="T5946" s="91"/>
      <c r="U5946" s="91">
        <f t="shared" si="557"/>
        <v>-6857.2599999999993</v>
      </c>
      <c r="V5946" s="82" t="str">
        <f t="shared" si="555"/>
        <v>830104320930</v>
      </c>
      <c r="W5946" s="83">
        <f>VLOOKUP(V5946,Factors!$E$6:$H$5950,4,FALSE)</f>
        <v>0.1124</v>
      </c>
      <c r="X5946" t="str">
        <f>VLOOKUP(V5946,Factors!$E$6:$F$5950,2,FALSE)</f>
        <v>3-factor</v>
      </c>
      <c r="Y5946" s="92">
        <f t="shared" si="558"/>
        <v>-770.75602399999991</v>
      </c>
      <c r="Z5946" s="92">
        <f t="shared" si="559"/>
        <v>-6086.5039759999991</v>
      </c>
      <c r="AA5946" s="92">
        <f t="shared" si="560"/>
        <v>-6857.2599999999993</v>
      </c>
    </row>
    <row r="5947" spans="1:27" x14ac:dyDescent="0.25">
      <c r="A5947" t="s">
        <v>1264</v>
      </c>
      <c r="B5947" t="s">
        <v>1148</v>
      </c>
      <c r="C5947" t="s">
        <v>1149</v>
      </c>
      <c r="D5947" t="s">
        <v>1267</v>
      </c>
      <c r="E5947" t="s">
        <v>1268</v>
      </c>
      <c r="F5947" t="str">
        <f t="shared" si="556"/>
        <v>2105</v>
      </c>
      <c r="G5947" t="s">
        <v>122</v>
      </c>
      <c r="H5947" t="s">
        <v>123</v>
      </c>
      <c r="I5947" s="91"/>
      <c r="J5947" s="91"/>
      <c r="K5947" s="91"/>
      <c r="L5947" s="91"/>
      <c r="M5947" s="91">
        <v>4944.5600000000004</v>
      </c>
      <c r="N5947" s="91"/>
      <c r="O5947" s="91">
        <v>4944.5600000000004</v>
      </c>
      <c r="P5947" s="91"/>
      <c r="Q5947" s="91"/>
      <c r="R5947" s="91">
        <v>4944.5600000000004</v>
      </c>
      <c r="S5947" s="91"/>
      <c r="T5947" s="91">
        <v>4944.5600000000004</v>
      </c>
      <c r="U5947" s="91">
        <f t="shared" si="557"/>
        <v>19778.240000000002</v>
      </c>
      <c r="V5947" s="82" t="str">
        <f t="shared" si="555"/>
        <v>830302105930</v>
      </c>
      <c r="W5947" s="83">
        <f>VLOOKUP(V5947,Factors!$E$6:$H$5950,4,FALSE)</f>
        <v>0.1124</v>
      </c>
      <c r="X5947" t="str">
        <f>VLOOKUP(V5947,Factors!$E$6:$F$5950,2,FALSE)</f>
        <v>3-factor</v>
      </c>
      <c r="Y5947" s="92">
        <f t="shared" si="558"/>
        <v>2223.0741760000001</v>
      </c>
      <c r="Z5947" s="92">
        <f t="shared" si="559"/>
        <v>17555.165824000003</v>
      </c>
      <c r="AA5947" s="92">
        <f t="shared" si="560"/>
        <v>19778.240000000005</v>
      </c>
    </row>
    <row r="5948" spans="1:27" x14ac:dyDescent="0.25">
      <c r="A5948" t="s">
        <v>1283</v>
      </c>
      <c r="B5948" t="s">
        <v>761</v>
      </c>
      <c r="C5948" t="s">
        <v>762</v>
      </c>
      <c r="D5948" t="s">
        <v>1284</v>
      </c>
      <c r="E5948" t="s">
        <v>1285</v>
      </c>
      <c r="F5948" t="str">
        <f t="shared" si="556"/>
        <v>1295</v>
      </c>
      <c r="G5948" t="s">
        <v>26</v>
      </c>
      <c r="H5948" t="s">
        <v>27</v>
      </c>
      <c r="I5948" s="91">
        <v>5130</v>
      </c>
      <c r="J5948" s="91"/>
      <c r="K5948" s="91">
        <v>2565</v>
      </c>
      <c r="L5948" s="91">
        <v>2565</v>
      </c>
      <c r="M5948" s="91">
        <v>2565</v>
      </c>
      <c r="N5948" s="91">
        <v>2565</v>
      </c>
      <c r="O5948" s="91">
        <v>2565</v>
      </c>
      <c r="P5948" s="91">
        <v>2565</v>
      </c>
      <c r="Q5948" s="91">
        <v>2565</v>
      </c>
      <c r="R5948" s="91">
        <v>2640</v>
      </c>
      <c r="S5948" s="91">
        <v>2640</v>
      </c>
      <c r="T5948" s="91">
        <v>2640</v>
      </c>
      <c r="U5948" s="91">
        <f t="shared" si="557"/>
        <v>31005</v>
      </c>
      <c r="V5948" s="82" t="str">
        <f t="shared" si="555"/>
        <v>115401295931</v>
      </c>
      <c r="W5948" s="83">
        <f>VLOOKUP(V5948,Factors!$E$6:$H$5950,4,FALSE)</f>
        <v>0.1119</v>
      </c>
      <c r="X5948" t="str">
        <f>VLOOKUP(V5948,Factors!$E$6:$F$5950,2,FALSE)</f>
        <v>Customers-All</v>
      </c>
      <c r="Y5948" s="92">
        <f t="shared" si="558"/>
        <v>3469.4594999999999</v>
      </c>
      <c r="Z5948" s="92">
        <f t="shared" si="559"/>
        <v>27535.540499999999</v>
      </c>
      <c r="AA5948" s="92">
        <f t="shared" si="560"/>
        <v>31005</v>
      </c>
    </row>
    <row r="5949" spans="1:27" x14ac:dyDescent="0.25">
      <c r="A5949" t="s">
        <v>1283</v>
      </c>
      <c r="B5949" t="s">
        <v>162</v>
      </c>
      <c r="C5949" t="s">
        <v>163</v>
      </c>
      <c r="D5949" t="s">
        <v>1286</v>
      </c>
      <c r="E5949" t="s">
        <v>1287</v>
      </c>
      <c r="F5949" t="str">
        <f t="shared" si="556"/>
        <v>5010</v>
      </c>
      <c r="G5949" t="s">
        <v>26</v>
      </c>
      <c r="H5949" t="s">
        <v>27</v>
      </c>
      <c r="I5949" s="91">
        <v>2390.84</v>
      </c>
      <c r="J5949" s="91"/>
      <c r="K5949" s="91">
        <v>1195.42</v>
      </c>
      <c r="L5949" s="91">
        <v>1218.3399999999999</v>
      </c>
      <c r="M5949" s="91">
        <v>1218.3399999999999</v>
      </c>
      <c r="N5949" s="91">
        <v>1218.3399999999999</v>
      </c>
      <c r="O5949" s="91">
        <v>1218.3399999999999</v>
      </c>
      <c r="P5949" s="91">
        <v>1218.3399999999999</v>
      </c>
      <c r="Q5949" s="91">
        <v>1131.3399999999999</v>
      </c>
      <c r="R5949" s="91">
        <v>1955.34</v>
      </c>
      <c r="S5949" s="91">
        <v>1218.3399999999999</v>
      </c>
      <c r="T5949" s="91">
        <v>1955.34</v>
      </c>
      <c r="U5949" s="91">
        <f t="shared" si="557"/>
        <v>15938.320000000002</v>
      </c>
      <c r="V5949" s="82" t="str">
        <f t="shared" si="555"/>
        <v>131005010931</v>
      </c>
      <c r="W5949" s="83">
        <f>VLOOKUP(V5949,Factors!$E$6:$H$5950,4,FALSE)</f>
        <v>0.1124</v>
      </c>
      <c r="X5949" t="str">
        <f>VLOOKUP(V5949,Factors!$E$6:$F$5950,2,FALSE)</f>
        <v>3-factor</v>
      </c>
      <c r="Y5949" s="92">
        <f t="shared" si="558"/>
        <v>1791.4671680000001</v>
      </c>
      <c r="Z5949" s="92">
        <f t="shared" si="559"/>
        <v>14146.852832</v>
      </c>
      <c r="AA5949" s="92">
        <f t="shared" si="560"/>
        <v>15938.32</v>
      </c>
    </row>
    <row r="5950" spans="1:27" x14ac:dyDescent="0.25">
      <c r="A5950" t="s">
        <v>1283</v>
      </c>
      <c r="B5950" t="s">
        <v>52</v>
      </c>
      <c r="C5950" t="s">
        <v>53</v>
      </c>
      <c r="D5950" t="s">
        <v>1288</v>
      </c>
      <c r="E5950" t="s">
        <v>1289</v>
      </c>
      <c r="F5950" t="str">
        <f t="shared" si="556"/>
        <v>1550</v>
      </c>
      <c r="G5950" t="s">
        <v>26</v>
      </c>
      <c r="H5950" t="s">
        <v>27</v>
      </c>
      <c r="I5950" s="91">
        <v>361536.03</v>
      </c>
      <c r="J5950" s="91">
        <v>361536.03</v>
      </c>
      <c r="K5950" s="91">
        <v>361536.03</v>
      </c>
      <c r="L5950" s="91">
        <v>363845.92</v>
      </c>
      <c r="M5950" s="91">
        <v>361536.03</v>
      </c>
      <c r="N5950" s="91">
        <v>375895.4</v>
      </c>
      <c r="O5950" s="91">
        <v>375895.4</v>
      </c>
      <c r="P5950" s="91">
        <v>375895.4</v>
      </c>
      <c r="Q5950" s="91">
        <v>375895.4</v>
      </c>
      <c r="R5950" s="91">
        <v>377457.98</v>
      </c>
      <c r="S5950" s="91">
        <v>375895.4</v>
      </c>
      <c r="T5950" s="91">
        <v>375895.4</v>
      </c>
      <c r="U5950" s="91">
        <f t="shared" si="557"/>
        <v>4442820.42</v>
      </c>
      <c r="V5950" s="82" t="str">
        <f t="shared" si="555"/>
        <v>161001550931</v>
      </c>
      <c r="W5950" s="83">
        <f>VLOOKUP(V5950,Factors!$E$6:$H$5950,4,FALSE)</f>
        <v>0.1124</v>
      </c>
      <c r="X5950" t="str">
        <f>VLOOKUP(V5950,Factors!$E$6:$F$5950,2,FALSE)</f>
        <v>3-factor</v>
      </c>
      <c r="Y5950" s="92">
        <f t="shared" si="558"/>
        <v>499373.01520799997</v>
      </c>
      <c r="Z5950" s="92">
        <f t="shared" si="559"/>
        <v>3943447.4047920001</v>
      </c>
      <c r="AA5950" s="92">
        <f t="shared" si="560"/>
        <v>4442820.42</v>
      </c>
    </row>
    <row r="5951" spans="1:27" x14ac:dyDescent="0.25">
      <c r="A5951" t="s">
        <v>1283</v>
      </c>
      <c r="B5951" t="s">
        <v>52</v>
      </c>
      <c r="C5951" t="s">
        <v>53</v>
      </c>
      <c r="D5951" t="s">
        <v>1288</v>
      </c>
      <c r="E5951" t="s">
        <v>1289</v>
      </c>
      <c r="F5951" t="str">
        <f t="shared" si="556"/>
        <v>1550</v>
      </c>
      <c r="G5951" t="s">
        <v>1290</v>
      </c>
      <c r="H5951" t="s">
        <v>1291</v>
      </c>
      <c r="I5951" s="91">
        <v>23832.85</v>
      </c>
      <c r="J5951" s="91">
        <v>23832.85</v>
      </c>
      <c r="K5951" s="91">
        <v>23832.85</v>
      </c>
      <c r="L5951" s="91">
        <v>23832.85</v>
      </c>
      <c r="M5951" s="91">
        <v>23832.85</v>
      </c>
      <c r="N5951" s="91">
        <v>21933.85</v>
      </c>
      <c r="O5951" s="91">
        <v>21933.85</v>
      </c>
      <c r="P5951" s="91">
        <v>22706.61</v>
      </c>
      <c r="Q5951" s="91">
        <v>22706.61</v>
      </c>
      <c r="R5951" s="91">
        <v>22706.53</v>
      </c>
      <c r="S5951" s="91">
        <v>3686.53</v>
      </c>
      <c r="T5951" s="91">
        <v>3686.53</v>
      </c>
      <c r="U5951" s="91">
        <f t="shared" si="557"/>
        <v>238524.75999999998</v>
      </c>
      <c r="V5951" s="82" t="str">
        <f t="shared" si="555"/>
        <v>161001550931</v>
      </c>
      <c r="W5951" s="83">
        <f>VLOOKUP(V5951,Factors!$E$6:$H$5950,4,FALSE)</f>
        <v>0.1124</v>
      </c>
      <c r="X5951" t="str">
        <f>VLOOKUP(V5951,Factors!$E$6:$F$5950,2,FALSE)</f>
        <v>3-factor</v>
      </c>
      <c r="Y5951" s="92">
        <f t="shared" si="558"/>
        <v>26810.183023999998</v>
      </c>
      <c r="Z5951" s="92">
        <f t="shared" si="559"/>
        <v>211714.57697599998</v>
      </c>
      <c r="AA5951" s="92">
        <f t="shared" si="560"/>
        <v>238524.75999999998</v>
      </c>
    </row>
    <row r="5952" spans="1:27" x14ac:dyDescent="0.25">
      <c r="A5952" t="s">
        <v>1283</v>
      </c>
      <c r="B5952" t="s">
        <v>1292</v>
      </c>
      <c r="C5952" t="s">
        <v>1293</v>
      </c>
      <c r="D5952" t="s">
        <v>1288</v>
      </c>
      <c r="E5952" t="s">
        <v>1289</v>
      </c>
      <c r="F5952" t="str">
        <f t="shared" si="556"/>
        <v>1550</v>
      </c>
      <c r="G5952" t="s">
        <v>26</v>
      </c>
      <c r="H5952" t="s">
        <v>27</v>
      </c>
      <c r="I5952" s="91">
        <v>7978.36</v>
      </c>
      <c r="J5952" s="91"/>
      <c r="K5952" s="91">
        <v>3989.18</v>
      </c>
      <c r="L5952" s="91">
        <v>3989.18</v>
      </c>
      <c r="M5952" s="91">
        <v>3989.18</v>
      </c>
      <c r="N5952" s="91">
        <v>3989.18</v>
      </c>
      <c r="O5952" s="91">
        <v>3989.18</v>
      </c>
      <c r="P5952" s="91">
        <v>3989.18</v>
      </c>
      <c r="Q5952" s="91">
        <v>3989.18</v>
      </c>
      <c r="R5952" s="91"/>
      <c r="S5952" s="91">
        <v>-398.92</v>
      </c>
      <c r="T5952" s="91"/>
      <c r="U5952" s="91">
        <f t="shared" si="557"/>
        <v>35503.699999999997</v>
      </c>
      <c r="V5952" s="82" t="str">
        <f t="shared" si="555"/>
        <v>161501550931</v>
      </c>
      <c r="W5952" s="83">
        <f>VLOOKUP(V5952,Factors!$E$6:$H$5950,4,FALSE)</f>
        <v>0</v>
      </c>
      <c r="X5952" t="str">
        <f>VLOOKUP(V5952,Factors!$E$6:$F$5950,2,FALSE)</f>
        <v>Direct-OR</v>
      </c>
      <c r="Y5952" s="92">
        <f t="shared" si="558"/>
        <v>0</v>
      </c>
      <c r="Z5952" s="92">
        <f t="shared" si="559"/>
        <v>35503.699999999997</v>
      </c>
      <c r="AA5952" s="92">
        <f t="shared" si="560"/>
        <v>35503.699999999997</v>
      </c>
    </row>
    <row r="5953" spans="1:27" x14ac:dyDescent="0.25">
      <c r="A5953" t="s">
        <v>1283</v>
      </c>
      <c r="B5953" t="s">
        <v>1036</v>
      </c>
      <c r="C5953" t="s">
        <v>1037</v>
      </c>
      <c r="D5953" t="s">
        <v>1288</v>
      </c>
      <c r="E5953" t="s">
        <v>1289</v>
      </c>
      <c r="F5953" t="str">
        <f t="shared" si="556"/>
        <v>1550</v>
      </c>
      <c r="G5953" t="s">
        <v>98</v>
      </c>
      <c r="H5953" t="s">
        <v>99</v>
      </c>
      <c r="I5953" s="91"/>
      <c r="J5953" s="91"/>
      <c r="K5953" s="91"/>
      <c r="L5953" s="91"/>
      <c r="M5953" s="91"/>
      <c r="N5953" s="91">
        <v>97.38</v>
      </c>
      <c r="O5953" s="91"/>
      <c r="P5953" s="91"/>
      <c r="Q5953" s="91"/>
      <c r="R5953" s="91"/>
      <c r="S5953" s="91"/>
      <c r="T5953" s="91"/>
      <c r="U5953" s="91">
        <f t="shared" si="557"/>
        <v>97.38</v>
      </c>
      <c r="V5953" s="82" t="str">
        <f t="shared" si="555"/>
        <v>540101550931</v>
      </c>
      <c r="W5953" s="83">
        <f>VLOOKUP(V5953,Factors!$E$6:$H$5950,4,FALSE)</f>
        <v>0.1124</v>
      </c>
      <c r="X5953" t="str">
        <f>VLOOKUP(V5953,Factors!$E$6:$F$5950,2,FALSE)</f>
        <v>3-Factor</v>
      </c>
      <c r="Y5953" s="92">
        <f t="shared" si="558"/>
        <v>10.945511999999999</v>
      </c>
      <c r="Z5953" s="92">
        <f t="shared" si="559"/>
        <v>86.434488000000002</v>
      </c>
      <c r="AA5953" s="92">
        <f t="shared" si="560"/>
        <v>97.38</v>
      </c>
    </row>
    <row r="5954" spans="1:27" x14ac:dyDescent="0.25">
      <c r="A5954" t="s">
        <v>1294</v>
      </c>
      <c r="B5954" t="s">
        <v>80</v>
      </c>
      <c r="C5954" t="s">
        <v>81</v>
      </c>
      <c r="D5954" t="s">
        <v>1295</v>
      </c>
      <c r="E5954" t="s">
        <v>1296</v>
      </c>
      <c r="F5954" t="str">
        <f t="shared" si="556"/>
        <v>1045</v>
      </c>
      <c r="G5954" t="s">
        <v>61</v>
      </c>
      <c r="H5954" t="s">
        <v>62</v>
      </c>
      <c r="I5954" s="91">
        <v>6.13</v>
      </c>
      <c r="J5954" s="91">
        <v>1025.79</v>
      </c>
      <c r="K5954" s="91">
        <v>802.53</v>
      </c>
      <c r="L5954" s="91">
        <v>549.4</v>
      </c>
      <c r="M5954" s="91">
        <v>3801.5</v>
      </c>
      <c r="N5954" s="91">
        <v>5995.13</v>
      </c>
      <c r="O5954" s="91">
        <v>4290.8</v>
      </c>
      <c r="P5954" s="91">
        <v>6862.9</v>
      </c>
      <c r="Q5954" s="91">
        <v>-1089.69</v>
      </c>
      <c r="R5954" s="91">
        <v>385.21</v>
      </c>
      <c r="S5954" s="91">
        <v>30.21</v>
      </c>
      <c r="T5954" s="91">
        <v>1770.05</v>
      </c>
      <c r="U5954" s="91">
        <f t="shared" si="557"/>
        <v>24429.96</v>
      </c>
      <c r="V5954" s="82" t="str">
        <f t="shared" si="555"/>
        <v>111001045935</v>
      </c>
      <c r="W5954" s="83">
        <f>VLOOKUP(V5954,Factors!$E$6:$H$5950,4,FALSE)</f>
        <v>0.1124</v>
      </c>
      <c r="X5954" t="str">
        <f>VLOOKUP(V5954,Factors!$E$6:$F$5950,2,FALSE)</f>
        <v>3-factor</v>
      </c>
      <c r="Y5954" s="92">
        <f t="shared" si="558"/>
        <v>2745.9275039999998</v>
      </c>
      <c r="Z5954" s="92">
        <f t="shared" si="559"/>
        <v>21684.032496</v>
      </c>
      <c r="AA5954" s="92">
        <f t="shared" si="560"/>
        <v>24429.96</v>
      </c>
    </row>
    <row r="5955" spans="1:27" x14ac:dyDescent="0.25">
      <c r="A5955" t="s">
        <v>1294</v>
      </c>
      <c r="B5955" t="s">
        <v>80</v>
      </c>
      <c r="C5955" t="s">
        <v>81</v>
      </c>
      <c r="D5955" t="s">
        <v>1295</v>
      </c>
      <c r="E5955" t="s">
        <v>1296</v>
      </c>
      <c r="F5955" t="str">
        <f t="shared" si="556"/>
        <v>1045</v>
      </c>
      <c r="G5955" t="s">
        <v>92</v>
      </c>
      <c r="H5955" t="s">
        <v>93</v>
      </c>
      <c r="I5955" s="91"/>
      <c r="J5955" s="91"/>
      <c r="K5955" s="91">
        <v>271.66000000000003</v>
      </c>
      <c r="L5955" s="91"/>
      <c r="M5955" s="91">
        <v>265.19</v>
      </c>
      <c r="N5955" s="91">
        <v>20.46</v>
      </c>
      <c r="O5955" s="91">
        <v>94.27</v>
      </c>
      <c r="P5955" s="91">
        <v>111.19</v>
      </c>
      <c r="Q5955" s="91">
        <v>143.46</v>
      </c>
      <c r="R5955" s="91">
        <v>686.88</v>
      </c>
      <c r="S5955" s="91">
        <v>23.99</v>
      </c>
      <c r="T5955" s="91">
        <v>311.39</v>
      </c>
      <c r="U5955" s="91">
        <f t="shared" si="557"/>
        <v>1928.4900000000002</v>
      </c>
      <c r="V5955" s="82" t="str">
        <f t="shared" si="555"/>
        <v>111001045935</v>
      </c>
      <c r="W5955" s="83">
        <f>VLOOKUP(V5955,Factors!$E$6:$H$5950,4,FALSE)</f>
        <v>0.1124</v>
      </c>
      <c r="X5955" t="str">
        <f>VLOOKUP(V5955,Factors!$E$6:$F$5950,2,FALSE)</f>
        <v>3-factor</v>
      </c>
      <c r="Y5955" s="92">
        <f t="shared" si="558"/>
        <v>216.76227600000001</v>
      </c>
      <c r="Z5955" s="92">
        <f t="shared" si="559"/>
        <v>1711.7277240000003</v>
      </c>
      <c r="AA5955" s="92">
        <f t="shared" si="560"/>
        <v>1928.4900000000002</v>
      </c>
    </row>
    <row r="5956" spans="1:27" x14ac:dyDescent="0.25">
      <c r="A5956" t="s">
        <v>1294</v>
      </c>
      <c r="B5956" t="s">
        <v>80</v>
      </c>
      <c r="C5956" t="s">
        <v>81</v>
      </c>
      <c r="D5956" t="s">
        <v>1295</v>
      </c>
      <c r="E5956" t="s">
        <v>1296</v>
      </c>
      <c r="F5956" t="str">
        <f t="shared" si="556"/>
        <v>1045</v>
      </c>
      <c r="G5956" t="s">
        <v>84</v>
      </c>
      <c r="H5956" t="s">
        <v>85</v>
      </c>
      <c r="I5956" s="91">
        <v>306.27999999999997</v>
      </c>
      <c r="J5956" s="91">
        <v>437.43</v>
      </c>
      <c r="K5956" s="91">
        <v>646.19000000000005</v>
      </c>
      <c r="L5956" s="91">
        <v>493.26</v>
      </c>
      <c r="M5956" s="91">
        <v>836.54</v>
      </c>
      <c r="N5956" s="91">
        <v>886.45</v>
      </c>
      <c r="O5956" s="91">
        <v>892.77</v>
      </c>
      <c r="P5956" s="91">
        <v>257.07</v>
      </c>
      <c r="Q5956" s="91">
        <v>219.85</v>
      </c>
      <c r="R5956" s="91">
        <v>374.07</v>
      </c>
      <c r="S5956" s="91">
        <v>402.09</v>
      </c>
      <c r="T5956" s="91">
        <v>385.7</v>
      </c>
      <c r="U5956" s="91">
        <f t="shared" si="557"/>
        <v>6137.7</v>
      </c>
      <c r="V5956" s="82" t="str">
        <f t="shared" ref="V5956:V6019" si="561">CONCATENATE(B5956,RIGHT(D5956,4),A5956)</f>
        <v>111001045935</v>
      </c>
      <c r="W5956" s="83">
        <f>VLOOKUP(V5956,Factors!$E$6:$H$5950,4,FALSE)</f>
        <v>0.1124</v>
      </c>
      <c r="X5956" t="str">
        <f>VLOOKUP(V5956,Factors!$E$6:$F$5950,2,FALSE)</f>
        <v>3-factor</v>
      </c>
      <c r="Y5956" s="92">
        <f t="shared" si="558"/>
        <v>689.87747999999999</v>
      </c>
      <c r="Z5956" s="92">
        <f t="shared" si="559"/>
        <v>5447.8225199999997</v>
      </c>
      <c r="AA5956" s="92">
        <f t="shared" si="560"/>
        <v>6137.7</v>
      </c>
    </row>
    <row r="5957" spans="1:27" x14ac:dyDescent="0.25">
      <c r="A5957" t="s">
        <v>1294</v>
      </c>
      <c r="B5957" t="s">
        <v>80</v>
      </c>
      <c r="C5957" t="s">
        <v>81</v>
      </c>
      <c r="D5957" t="s">
        <v>1295</v>
      </c>
      <c r="E5957" t="s">
        <v>1296</v>
      </c>
      <c r="F5957" t="str">
        <f t="shared" ref="F5957:F6020" si="562">RIGHT(D5957,4)</f>
        <v>1045</v>
      </c>
      <c r="G5957" t="s">
        <v>44</v>
      </c>
      <c r="H5957" t="s">
        <v>45</v>
      </c>
      <c r="I5957" s="91">
        <v>-42075.8</v>
      </c>
      <c r="J5957" s="91"/>
      <c r="K5957" s="91"/>
      <c r="L5957" s="91">
        <v>2000</v>
      </c>
      <c r="M5957" s="91"/>
      <c r="N5957" s="91">
        <v>468.75</v>
      </c>
      <c r="O5957" s="91">
        <v>756.45</v>
      </c>
      <c r="P5957" s="91">
        <v>-85.09</v>
      </c>
      <c r="Q5957" s="91"/>
      <c r="R5957" s="91"/>
      <c r="S5957" s="91">
        <v>1526.25</v>
      </c>
      <c r="T5957" s="91"/>
      <c r="U5957" s="91">
        <f t="shared" ref="U5957:U6020" si="563">SUM(I5957:T5957)</f>
        <v>-37409.440000000002</v>
      </c>
      <c r="V5957" s="82" t="str">
        <f t="shared" si="561"/>
        <v>111001045935</v>
      </c>
      <c r="W5957" s="83">
        <f>VLOOKUP(V5957,Factors!$E$6:$H$5950,4,FALSE)</f>
        <v>0.1124</v>
      </c>
      <c r="X5957" t="str">
        <f>VLOOKUP(V5957,Factors!$E$6:$F$5950,2,FALSE)</f>
        <v>3-factor</v>
      </c>
      <c r="Y5957" s="92">
        <f t="shared" si="558"/>
        <v>-4204.8210560000007</v>
      </c>
      <c r="Z5957" s="92">
        <f t="shared" si="559"/>
        <v>-33204.618944000002</v>
      </c>
      <c r="AA5957" s="92">
        <f t="shared" si="560"/>
        <v>-37409.440000000002</v>
      </c>
    </row>
    <row r="5958" spans="1:27" x14ac:dyDescent="0.25">
      <c r="A5958" t="s">
        <v>1294</v>
      </c>
      <c r="B5958" t="s">
        <v>80</v>
      </c>
      <c r="C5958" t="s">
        <v>81</v>
      </c>
      <c r="D5958" t="s">
        <v>1295</v>
      </c>
      <c r="E5958" t="s">
        <v>1296</v>
      </c>
      <c r="F5958" t="str">
        <f t="shared" si="562"/>
        <v>1045</v>
      </c>
      <c r="G5958" t="s">
        <v>132</v>
      </c>
      <c r="H5958" t="s">
        <v>133</v>
      </c>
      <c r="I5958" s="91"/>
      <c r="J5958" s="91">
        <v>46.39</v>
      </c>
      <c r="K5958" s="91">
        <v>147.19999999999999</v>
      </c>
      <c r="L5958" s="91"/>
      <c r="M5958" s="91">
        <v>36.9</v>
      </c>
      <c r="N5958" s="91"/>
      <c r="O5958" s="91"/>
      <c r="P5958" s="91"/>
      <c r="Q5958" s="91">
        <v>49.2</v>
      </c>
      <c r="R5958" s="91"/>
      <c r="S5958" s="91"/>
      <c r="T5958" s="91"/>
      <c r="U5958" s="91">
        <f t="shared" si="563"/>
        <v>279.69</v>
      </c>
      <c r="V5958" s="82" t="str">
        <f t="shared" si="561"/>
        <v>111001045935</v>
      </c>
      <c r="W5958" s="83">
        <f>VLOOKUP(V5958,Factors!$E$6:$H$5950,4,FALSE)</f>
        <v>0.1124</v>
      </c>
      <c r="X5958" t="str">
        <f>VLOOKUP(V5958,Factors!$E$6:$F$5950,2,FALSE)</f>
        <v>3-factor</v>
      </c>
      <c r="Y5958" s="92">
        <f t="shared" si="558"/>
        <v>31.437155999999998</v>
      </c>
      <c r="Z5958" s="92">
        <f t="shared" si="559"/>
        <v>248.25284400000001</v>
      </c>
      <c r="AA5958" s="92">
        <f t="shared" si="560"/>
        <v>279.69</v>
      </c>
    </row>
    <row r="5959" spans="1:27" x14ac:dyDescent="0.25">
      <c r="A5959" t="s">
        <v>1294</v>
      </c>
      <c r="B5959" t="s">
        <v>80</v>
      </c>
      <c r="C5959" t="s">
        <v>81</v>
      </c>
      <c r="D5959" t="s">
        <v>1295</v>
      </c>
      <c r="E5959" t="s">
        <v>1296</v>
      </c>
      <c r="F5959" t="str">
        <f t="shared" si="562"/>
        <v>1045</v>
      </c>
      <c r="G5959" t="s">
        <v>239</v>
      </c>
      <c r="H5959" t="s">
        <v>240</v>
      </c>
      <c r="I5959" s="91"/>
      <c r="J5959" s="91"/>
      <c r="K5959" s="91"/>
      <c r="L5959" s="91"/>
      <c r="M5959" s="91"/>
      <c r="N5959" s="91"/>
      <c r="O5959" s="91"/>
      <c r="P5959" s="91"/>
      <c r="Q5959" s="91">
        <v>364.49</v>
      </c>
      <c r="R5959" s="91"/>
      <c r="S5959" s="91"/>
      <c r="T5959" s="91"/>
      <c r="U5959" s="91">
        <f t="shared" si="563"/>
        <v>364.49</v>
      </c>
      <c r="V5959" s="82" t="str">
        <f t="shared" si="561"/>
        <v>111001045935</v>
      </c>
      <c r="W5959" s="83">
        <f>VLOOKUP(V5959,Factors!$E$6:$H$5950,4,FALSE)</f>
        <v>0.1124</v>
      </c>
      <c r="X5959" t="str">
        <f>VLOOKUP(V5959,Factors!$E$6:$F$5950,2,FALSE)</f>
        <v>3-factor</v>
      </c>
      <c r="Y5959" s="92">
        <f t="shared" si="558"/>
        <v>40.968676000000002</v>
      </c>
      <c r="Z5959" s="92">
        <f t="shared" si="559"/>
        <v>323.52132399999999</v>
      </c>
      <c r="AA5959" s="92">
        <f t="shared" si="560"/>
        <v>364.49</v>
      </c>
    </row>
    <row r="5960" spans="1:27" x14ac:dyDescent="0.25">
      <c r="A5960" t="s">
        <v>1294</v>
      </c>
      <c r="B5960" t="s">
        <v>80</v>
      </c>
      <c r="C5960" t="s">
        <v>81</v>
      </c>
      <c r="D5960" t="s">
        <v>1295</v>
      </c>
      <c r="E5960" t="s">
        <v>1296</v>
      </c>
      <c r="F5960" t="str">
        <f t="shared" si="562"/>
        <v>1045</v>
      </c>
      <c r="G5960" t="s">
        <v>65</v>
      </c>
      <c r="H5960" t="s">
        <v>66</v>
      </c>
      <c r="I5960" s="91"/>
      <c r="J5960" s="91">
        <v>192.66</v>
      </c>
      <c r="K5960" s="91">
        <v>369.86</v>
      </c>
      <c r="L5960" s="91"/>
      <c r="M5960" s="91"/>
      <c r="N5960" s="91"/>
      <c r="O5960" s="91"/>
      <c r="P5960" s="91"/>
      <c r="Q5960" s="91">
        <v>385.32</v>
      </c>
      <c r="R5960" s="91"/>
      <c r="S5960" s="91">
        <v>722.48</v>
      </c>
      <c r="T5960" s="91"/>
      <c r="U5960" s="91">
        <f t="shared" si="563"/>
        <v>1670.32</v>
      </c>
      <c r="V5960" s="82" t="str">
        <f t="shared" si="561"/>
        <v>111001045935</v>
      </c>
      <c r="W5960" s="83">
        <f>VLOOKUP(V5960,Factors!$E$6:$H$5950,4,FALSE)</f>
        <v>0.1124</v>
      </c>
      <c r="X5960" t="str">
        <f>VLOOKUP(V5960,Factors!$E$6:$F$5950,2,FALSE)</f>
        <v>3-factor</v>
      </c>
      <c r="Y5960" s="92">
        <f t="shared" si="558"/>
        <v>187.743968</v>
      </c>
      <c r="Z5960" s="92">
        <f t="shared" si="559"/>
        <v>1482.5760319999999</v>
      </c>
      <c r="AA5960" s="92">
        <f t="shared" si="560"/>
        <v>1670.32</v>
      </c>
    </row>
    <row r="5961" spans="1:27" x14ac:dyDescent="0.25">
      <c r="A5961" t="s">
        <v>1294</v>
      </c>
      <c r="B5961" t="s">
        <v>80</v>
      </c>
      <c r="C5961" t="s">
        <v>81</v>
      </c>
      <c r="D5961" t="s">
        <v>1295</v>
      </c>
      <c r="E5961" t="s">
        <v>1296</v>
      </c>
      <c r="F5961" t="str">
        <f t="shared" si="562"/>
        <v>1045</v>
      </c>
      <c r="G5961" t="s">
        <v>56</v>
      </c>
      <c r="H5961" t="s">
        <v>57</v>
      </c>
      <c r="I5961" s="91">
        <v>6078.44</v>
      </c>
      <c r="J5961" s="91">
        <v>7013.36</v>
      </c>
      <c r="K5961" s="91">
        <v>11148.24</v>
      </c>
      <c r="L5961" s="91">
        <v>9175.8799999999992</v>
      </c>
      <c r="M5961" s="91">
        <v>15043.85</v>
      </c>
      <c r="N5961" s="91">
        <v>14594.92</v>
      </c>
      <c r="O5961" s="91">
        <v>15581.1</v>
      </c>
      <c r="P5961" s="91">
        <v>4705.28</v>
      </c>
      <c r="Q5961" s="91">
        <v>2662.68</v>
      </c>
      <c r="R5961" s="91">
        <v>6801.44</v>
      </c>
      <c r="S5961" s="91">
        <v>6127.8</v>
      </c>
      <c r="T5961" s="91">
        <v>6876.69</v>
      </c>
      <c r="U5961" s="91">
        <f t="shared" si="563"/>
        <v>105809.68</v>
      </c>
      <c r="V5961" s="82" t="str">
        <f t="shared" si="561"/>
        <v>111001045935</v>
      </c>
      <c r="W5961" s="83">
        <f>VLOOKUP(V5961,Factors!$E$6:$H$5950,4,FALSE)</f>
        <v>0.1124</v>
      </c>
      <c r="X5961" t="str">
        <f>VLOOKUP(V5961,Factors!$E$6:$F$5950,2,FALSE)</f>
        <v>3-factor</v>
      </c>
      <c r="Y5961" s="92">
        <f t="shared" si="558"/>
        <v>11893.008032</v>
      </c>
      <c r="Z5961" s="92">
        <f t="shared" si="559"/>
        <v>93916.671967999995</v>
      </c>
      <c r="AA5961" s="92">
        <f t="shared" si="560"/>
        <v>105809.68</v>
      </c>
    </row>
    <row r="5962" spans="1:27" x14ac:dyDescent="0.25">
      <c r="A5962" t="s">
        <v>1294</v>
      </c>
      <c r="B5962" t="s">
        <v>80</v>
      </c>
      <c r="C5962" t="s">
        <v>81</v>
      </c>
      <c r="D5962" t="s">
        <v>1295</v>
      </c>
      <c r="E5962" t="s">
        <v>1296</v>
      </c>
      <c r="F5962" t="str">
        <f t="shared" si="562"/>
        <v>1045</v>
      </c>
      <c r="G5962" t="s">
        <v>68</v>
      </c>
      <c r="H5962" t="s">
        <v>69</v>
      </c>
      <c r="I5962" s="91">
        <v>180.65</v>
      </c>
      <c r="J5962" s="91">
        <v>650.28</v>
      </c>
      <c r="K5962" s="91">
        <v>1687.63</v>
      </c>
      <c r="L5962" s="91">
        <v>904.48</v>
      </c>
      <c r="M5962" s="91">
        <v>2051.84</v>
      </c>
      <c r="N5962" s="91">
        <v>3520.69</v>
      </c>
      <c r="O5962" s="91">
        <v>2663.73</v>
      </c>
      <c r="P5962" s="91">
        <v>548.37</v>
      </c>
      <c r="Q5962" s="91">
        <v>1445.02</v>
      </c>
      <c r="R5962" s="91">
        <v>843.18</v>
      </c>
      <c r="S5962" s="91">
        <v>1366.98</v>
      </c>
      <c r="T5962" s="91">
        <v>1005.37</v>
      </c>
      <c r="U5962" s="91">
        <f t="shared" si="563"/>
        <v>16868.22</v>
      </c>
      <c r="V5962" s="82" t="str">
        <f t="shared" si="561"/>
        <v>111001045935</v>
      </c>
      <c r="W5962" s="83">
        <f>VLOOKUP(V5962,Factors!$E$6:$H$5950,4,FALSE)</f>
        <v>0.1124</v>
      </c>
      <c r="X5962" t="str">
        <f>VLOOKUP(V5962,Factors!$E$6:$F$5950,2,FALSE)</f>
        <v>3-factor</v>
      </c>
      <c r="Y5962" s="92">
        <f t="shared" si="558"/>
        <v>1895.9879280000002</v>
      </c>
      <c r="Z5962" s="92">
        <f t="shared" si="559"/>
        <v>14972.232072000001</v>
      </c>
      <c r="AA5962" s="92">
        <f t="shared" si="560"/>
        <v>16868.22</v>
      </c>
    </row>
    <row r="5963" spans="1:27" x14ac:dyDescent="0.25">
      <c r="A5963" t="s">
        <v>1294</v>
      </c>
      <c r="B5963" t="s">
        <v>80</v>
      </c>
      <c r="C5963" t="s">
        <v>81</v>
      </c>
      <c r="D5963" t="s">
        <v>1295</v>
      </c>
      <c r="E5963" t="s">
        <v>1296</v>
      </c>
      <c r="F5963" t="str">
        <f t="shared" si="562"/>
        <v>1045</v>
      </c>
      <c r="G5963" t="s">
        <v>156</v>
      </c>
      <c r="H5963" t="s">
        <v>157</v>
      </c>
      <c r="I5963" s="91"/>
      <c r="J5963" s="91"/>
      <c r="K5963" s="91">
        <v>64.290000000000006</v>
      </c>
      <c r="L5963" s="91"/>
      <c r="M5963" s="91"/>
      <c r="N5963" s="91"/>
      <c r="O5963" s="91"/>
      <c r="P5963" s="91"/>
      <c r="Q5963" s="91">
        <v>42.86</v>
      </c>
      <c r="R5963" s="91"/>
      <c r="S5963" s="91">
        <v>42.86</v>
      </c>
      <c r="T5963" s="91"/>
      <c r="U5963" s="91">
        <f t="shared" si="563"/>
        <v>150.01</v>
      </c>
      <c r="V5963" s="82" t="str">
        <f t="shared" si="561"/>
        <v>111001045935</v>
      </c>
      <c r="W5963" s="83">
        <f>VLOOKUP(V5963,Factors!$E$6:$H$5950,4,FALSE)</f>
        <v>0.1124</v>
      </c>
      <c r="X5963" t="str">
        <f>VLOOKUP(V5963,Factors!$E$6:$F$5950,2,FALSE)</f>
        <v>3-factor</v>
      </c>
      <c r="Y5963" s="92">
        <f t="shared" si="558"/>
        <v>16.861124</v>
      </c>
      <c r="Z5963" s="92">
        <f t="shared" si="559"/>
        <v>133.148876</v>
      </c>
      <c r="AA5963" s="92">
        <f t="shared" si="560"/>
        <v>150.01</v>
      </c>
    </row>
    <row r="5964" spans="1:27" x14ac:dyDescent="0.25">
      <c r="A5964" t="s">
        <v>1294</v>
      </c>
      <c r="B5964" t="s">
        <v>80</v>
      </c>
      <c r="C5964" t="s">
        <v>81</v>
      </c>
      <c r="D5964" t="s">
        <v>1297</v>
      </c>
      <c r="E5964" t="s">
        <v>1298</v>
      </c>
      <c r="F5964" t="str">
        <f t="shared" si="562"/>
        <v>1580</v>
      </c>
      <c r="G5964" t="s">
        <v>84</v>
      </c>
      <c r="H5964" t="s">
        <v>85</v>
      </c>
      <c r="I5964" s="91">
        <v>15.72</v>
      </c>
      <c r="J5964" s="91"/>
      <c r="K5964" s="91">
        <v>26.97</v>
      </c>
      <c r="L5964" s="91">
        <v>7.49</v>
      </c>
      <c r="M5964" s="91">
        <v>19.7</v>
      </c>
      <c r="N5964" s="91"/>
      <c r="O5964" s="91">
        <v>7.14</v>
      </c>
      <c r="P5964" s="91">
        <v>14.28</v>
      </c>
      <c r="Q5964" s="91"/>
      <c r="R5964" s="91">
        <v>16.48</v>
      </c>
      <c r="S5964" s="91">
        <v>57.25</v>
      </c>
      <c r="T5964" s="91">
        <v>35.57</v>
      </c>
      <c r="U5964" s="91">
        <f t="shared" si="563"/>
        <v>200.6</v>
      </c>
      <c r="V5964" s="82" t="str">
        <f t="shared" si="561"/>
        <v>111001580935</v>
      </c>
      <c r="W5964" s="83">
        <f>VLOOKUP(V5964,Factors!$E$6:$H$5950,4,FALSE)</f>
        <v>8.4599999999999995E-2</v>
      </c>
      <c r="X5964" t="str">
        <f>VLOOKUP(V5964,Factors!$E$6:$F$5950,2,FALSE)</f>
        <v>Sendout Volumes</v>
      </c>
      <c r="Y5964" s="92">
        <f t="shared" si="558"/>
        <v>16.970759999999999</v>
      </c>
      <c r="Z5964" s="92">
        <f t="shared" si="559"/>
        <v>183.62923999999998</v>
      </c>
      <c r="AA5964" s="92">
        <f t="shared" si="560"/>
        <v>200.59999999999997</v>
      </c>
    </row>
    <row r="5965" spans="1:27" x14ac:dyDescent="0.25">
      <c r="A5965" t="s">
        <v>1294</v>
      </c>
      <c r="B5965" t="s">
        <v>80</v>
      </c>
      <c r="C5965" t="s">
        <v>81</v>
      </c>
      <c r="D5965" t="s">
        <v>1297</v>
      </c>
      <c r="E5965" t="s">
        <v>1298</v>
      </c>
      <c r="F5965" t="str">
        <f t="shared" si="562"/>
        <v>1580</v>
      </c>
      <c r="G5965" t="s">
        <v>56</v>
      </c>
      <c r="H5965" t="s">
        <v>57</v>
      </c>
      <c r="I5965" s="91">
        <v>321.35000000000002</v>
      </c>
      <c r="J5965" s="91"/>
      <c r="K5965" s="91">
        <v>551.16</v>
      </c>
      <c r="L5965" s="91">
        <v>153.1</v>
      </c>
      <c r="M5965" s="91">
        <v>402.57</v>
      </c>
      <c r="N5965" s="91"/>
      <c r="O5965" s="91">
        <v>145.9</v>
      </c>
      <c r="P5965" s="91">
        <v>291.8</v>
      </c>
      <c r="Q5965" s="91"/>
      <c r="R5965" s="91">
        <v>336.82</v>
      </c>
      <c r="S5965" s="91">
        <v>1169.8900000000001</v>
      </c>
      <c r="T5965" s="91">
        <v>726.98</v>
      </c>
      <c r="U5965" s="91">
        <f t="shared" si="563"/>
        <v>4099.57</v>
      </c>
      <c r="V5965" s="82" t="str">
        <f t="shared" si="561"/>
        <v>111001580935</v>
      </c>
      <c r="W5965" s="83">
        <f>VLOOKUP(V5965,Factors!$E$6:$H$5950,4,FALSE)</f>
        <v>8.4599999999999995E-2</v>
      </c>
      <c r="X5965" t="str">
        <f>VLOOKUP(V5965,Factors!$E$6:$F$5950,2,FALSE)</f>
        <v>Sendout Volumes</v>
      </c>
      <c r="Y5965" s="92">
        <f t="shared" si="558"/>
        <v>346.82362199999994</v>
      </c>
      <c r="Z5965" s="92">
        <f t="shared" si="559"/>
        <v>3752.7463779999998</v>
      </c>
      <c r="AA5965" s="92">
        <f t="shared" si="560"/>
        <v>4099.57</v>
      </c>
    </row>
    <row r="5966" spans="1:27" x14ac:dyDescent="0.25">
      <c r="A5966" t="s">
        <v>1294</v>
      </c>
      <c r="B5966" t="s">
        <v>80</v>
      </c>
      <c r="C5966" t="s">
        <v>81</v>
      </c>
      <c r="D5966" t="s">
        <v>1299</v>
      </c>
      <c r="E5966" t="s">
        <v>1300</v>
      </c>
      <c r="F5966" t="str">
        <f t="shared" si="562"/>
        <v>4360</v>
      </c>
      <c r="G5966" t="s">
        <v>187</v>
      </c>
      <c r="H5966" t="s">
        <v>188</v>
      </c>
      <c r="I5966" s="91"/>
      <c r="J5966" s="91"/>
      <c r="K5966" s="91"/>
      <c r="L5966" s="91">
        <v>373.67</v>
      </c>
      <c r="M5966" s="91"/>
      <c r="N5966" s="91"/>
      <c r="O5966" s="91"/>
      <c r="P5966" s="91"/>
      <c r="Q5966" s="91"/>
      <c r="R5966" s="91"/>
      <c r="S5966" s="91"/>
      <c r="T5966" s="91"/>
      <c r="U5966" s="91">
        <f t="shared" si="563"/>
        <v>373.67</v>
      </c>
      <c r="V5966" s="82" t="str">
        <f t="shared" si="561"/>
        <v>111004360935</v>
      </c>
      <c r="W5966" s="83">
        <f>VLOOKUP(V5966,Factors!$E$6:$H$5950,4,FALSE)</f>
        <v>0.1124</v>
      </c>
      <c r="X5966" t="str">
        <f>VLOOKUP(V5966,Factors!$E$6:$F$5950,2,FALSE)</f>
        <v>3-factor</v>
      </c>
      <c r="Y5966" s="92">
        <f t="shared" si="558"/>
        <v>42.000508000000004</v>
      </c>
      <c r="Z5966" s="92">
        <f t="shared" si="559"/>
        <v>331.66949199999999</v>
      </c>
      <c r="AA5966" s="92">
        <f t="shared" si="560"/>
        <v>373.67</v>
      </c>
    </row>
    <row r="5967" spans="1:27" x14ac:dyDescent="0.25">
      <c r="A5967" t="s">
        <v>1294</v>
      </c>
      <c r="B5967" t="s">
        <v>80</v>
      </c>
      <c r="C5967" t="s">
        <v>81</v>
      </c>
      <c r="D5967" t="s">
        <v>1301</v>
      </c>
      <c r="E5967" t="s">
        <v>1302</v>
      </c>
      <c r="F5967" t="str">
        <f t="shared" si="562"/>
        <v>5005</v>
      </c>
      <c r="G5967" t="s">
        <v>61</v>
      </c>
      <c r="H5967" t="s">
        <v>62</v>
      </c>
      <c r="I5967" s="91"/>
      <c r="J5967" s="91"/>
      <c r="K5967" s="91"/>
      <c r="L5967" s="91"/>
      <c r="M5967" s="91"/>
      <c r="N5967" s="91"/>
      <c r="O5967" s="91">
        <v>52.5</v>
      </c>
      <c r="P5967" s="91"/>
      <c r="Q5967" s="91">
        <v>172.37</v>
      </c>
      <c r="R5967" s="91"/>
      <c r="S5967" s="91"/>
      <c r="T5967" s="91"/>
      <c r="U5967" s="91">
        <f t="shared" si="563"/>
        <v>224.87</v>
      </c>
      <c r="V5967" s="82" t="str">
        <f t="shared" si="561"/>
        <v>111005005935</v>
      </c>
      <c r="W5967" s="83">
        <f>VLOOKUP(V5967,Factors!$E$6:$H$5950,4,FALSE)</f>
        <v>8.4599999999999995E-2</v>
      </c>
      <c r="X5967" t="str">
        <f>VLOOKUP(V5967,Factors!$E$6:$F$5950,2,FALSE)</f>
        <v>Sendout Volumes</v>
      </c>
      <c r="Y5967" s="92">
        <f t="shared" si="558"/>
        <v>19.024001999999999</v>
      </c>
      <c r="Z5967" s="92">
        <f t="shared" si="559"/>
        <v>205.84599800000001</v>
      </c>
      <c r="AA5967" s="92">
        <f t="shared" si="560"/>
        <v>224.87</v>
      </c>
    </row>
    <row r="5968" spans="1:27" x14ac:dyDescent="0.25">
      <c r="A5968" t="s">
        <v>1294</v>
      </c>
      <c r="B5968" t="s">
        <v>80</v>
      </c>
      <c r="C5968" t="s">
        <v>81</v>
      </c>
      <c r="D5968" t="s">
        <v>1301</v>
      </c>
      <c r="E5968" t="s">
        <v>1302</v>
      </c>
      <c r="F5968" t="str">
        <f t="shared" si="562"/>
        <v>5005</v>
      </c>
      <c r="G5968" t="s">
        <v>84</v>
      </c>
      <c r="H5968" t="s">
        <v>85</v>
      </c>
      <c r="I5968" s="91">
        <v>14.27</v>
      </c>
      <c r="J5968" s="91">
        <v>42.82</v>
      </c>
      <c r="K5968" s="91">
        <v>47.33</v>
      </c>
      <c r="L5968" s="91">
        <v>67.650000000000006</v>
      </c>
      <c r="M5968" s="91">
        <v>161.19999999999999</v>
      </c>
      <c r="N5968" s="91">
        <v>24.13</v>
      </c>
      <c r="O5968" s="91">
        <v>201.42</v>
      </c>
      <c r="P5968" s="91">
        <v>51.61</v>
      </c>
      <c r="Q5968" s="91"/>
      <c r="R5968" s="91">
        <v>78.36</v>
      </c>
      <c r="S5968" s="91">
        <v>35.67</v>
      </c>
      <c r="T5968" s="91">
        <v>29.4</v>
      </c>
      <c r="U5968" s="91">
        <f t="shared" si="563"/>
        <v>753.8599999999999</v>
      </c>
      <c r="V5968" s="82" t="str">
        <f t="shared" si="561"/>
        <v>111005005935</v>
      </c>
      <c r="W5968" s="83">
        <f>VLOOKUP(V5968,Factors!$E$6:$H$5950,4,FALSE)</f>
        <v>8.4599999999999995E-2</v>
      </c>
      <c r="X5968" t="str">
        <f>VLOOKUP(V5968,Factors!$E$6:$F$5950,2,FALSE)</f>
        <v>Sendout Volumes</v>
      </c>
      <c r="Y5968" s="92">
        <f t="shared" si="558"/>
        <v>63.776555999999985</v>
      </c>
      <c r="Z5968" s="92">
        <f t="shared" si="559"/>
        <v>690.08344399999987</v>
      </c>
      <c r="AA5968" s="92">
        <f t="shared" si="560"/>
        <v>753.8599999999999</v>
      </c>
    </row>
    <row r="5969" spans="1:27" x14ac:dyDescent="0.25">
      <c r="A5969" t="s">
        <v>1294</v>
      </c>
      <c r="B5969" t="s">
        <v>80</v>
      </c>
      <c r="C5969" t="s">
        <v>81</v>
      </c>
      <c r="D5969" t="s">
        <v>1301</v>
      </c>
      <c r="E5969" t="s">
        <v>1302</v>
      </c>
      <c r="F5969" t="str">
        <f t="shared" si="562"/>
        <v>5005</v>
      </c>
      <c r="G5969" t="s">
        <v>65</v>
      </c>
      <c r="H5969" t="s">
        <v>66</v>
      </c>
      <c r="I5969" s="91"/>
      <c r="J5969" s="91"/>
      <c r="K5969" s="91"/>
      <c r="L5969" s="91"/>
      <c r="M5969" s="91">
        <v>48.17</v>
      </c>
      <c r="N5969" s="91"/>
      <c r="O5969" s="91">
        <v>88.61</v>
      </c>
      <c r="P5969" s="91"/>
      <c r="Q5969" s="91"/>
      <c r="R5969" s="91"/>
      <c r="S5969" s="91"/>
      <c r="T5969" s="91"/>
      <c r="U5969" s="91">
        <f t="shared" si="563"/>
        <v>136.78</v>
      </c>
      <c r="V5969" s="82" t="str">
        <f t="shared" si="561"/>
        <v>111005005935</v>
      </c>
      <c r="W5969" s="83">
        <f>VLOOKUP(V5969,Factors!$E$6:$H$5950,4,FALSE)</f>
        <v>8.4599999999999995E-2</v>
      </c>
      <c r="X5969" t="str">
        <f>VLOOKUP(V5969,Factors!$E$6:$F$5950,2,FALSE)</f>
        <v>Sendout Volumes</v>
      </c>
      <c r="Y5969" s="92">
        <f t="shared" si="558"/>
        <v>11.571588</v>
      </c>
      <c r="Z5969" s="92">
        <f t="shared" si="559"/>
        <v>125.208412</v>
      </c>
      <c r="AA5969" s="92">
        <f t="shared" si="560"/>
        <v>136.78</v>
      </c>
    </row>
    <row r="5970" spans="1:27" x14ac:dyDescent="0.25">
      <c r="A5970" t="s">
        <v>1294</v>
      </c>
      <c r="B5970" t="s">
        <v>80</v>
      </c>
      <c r="C5970" t="s">
        <v>81</v>
      </c>
      <c r="D5970" t="s">
        <v>1301</v>
      </c>
      <c r="E5970" t="s">
        <v>1302</v>
      </c>
      <c r="F5970" t="str">
        <f t="shared" si="562"/>
        <v>5005</v>
      </c>
      <c r="G5970" t="s">
        <v>56</v>
      </c>
      <c r="H5970" t="s">
        <v>57</v>
      </c>
      <c r="I5970" s="91">
        <v>291.68</v>
      </c>
      <c r="J5970" s="91">
        <v>875.04</v>
      </c>
      <c r="K5970" s="91">
        <v>834.42</v>
      </c>
      <c r="L5970" s="91">
        <v>888.46</v>
      </c>
      <c r="M5970" s="91">
        <v>3143.57</v>
      </c>
      <c r="N5970" s="91">
        <v>493.09</v>
      </c>
      <c r="O5970" s="91">
        <v>3994.21</v>
      </c>
      <c r="P5970" s="91">
        <v>729.5</v>
      </c>
      <c r="Q5970" s="91"/>
      <c r="R5970" s="91">
        <v>1240.1500000000001</v>
      </c>
      <c r="S5970" s="91">
        <v>656.55</v>
      </c>
      <c r="T5970" s="91">
        <v>600.88</v>
      </c>
      <c r="U5970" s="91">
        <f t="shared" si="563"/>
        <v>13747.55</v>
      </c>
      <c r="V5970" s="82" t="str">
        <f t="shared" si="561"/>
        <v>111005005935</v>
      </c>
      <c r="W5970" s="83">
        <f>VLOOKUP(V5970,Factors!$E$6:$H$5950,4,FALSE)</f>
        <v>8.4599999999999995E-2</v>
      </c>
      <c r="X5970" t="str">
        <f>VLOOKUP(V5970,Factors!$E$6:$F$5950,2,FALSE)</f>
        <v>Sendout Volumes</v>
      </c>
      <c r="Y5970" s="92">
        <f t="shared" ref="Y5970:Y6033" si="564">U5970*W5970</f>
        <v>1163.0427299999999</v>
      </c>
      <c r="Z5970" s="92">
        <f t="shared" ref="Z5970:Z6033" si="565">U5970-Y5970</f>
        <v>12584.50727</v>
      </c>
      <c r="AA5970" s="92">
        <f t="shared" ref="AA5970:AA6033" si="566">Y5970+Z5970</f>
        <v>13747.55</v>
      </c>
    </row>
    <row r="5971" spans="1:27" x14ac:dyDescent="0.25">
      <c r="A5971" t="s">
        <v>1294</v>
      </c>
      <c r="B5971" t="s">
        <v>80</v>
      </c>
      <c r="C5971" t="s">
        <v>81</v>
      </c>
      <c r="D5971" t="s">
        <v>1301</v>
      </c>
      <c r="E5971" t="s">
        <v>1302</v>
      </c>
      <c r="F5971" t="str">
        <f t="shared" si="562"/>
        <v>5005</v>
      </c>
      <c r="G5971" t="s">
        <v>68</v>
      </c>
      <c r="H5971" t="s">
        <v>69</v>
      </c>
      <c r="I5971" s="91"/>
      <c r="J5971" s="91"/>
      <c r="K5971" s="91">
        <v>132.9</v>
      </c>
      <c r="L5971" s="91">
        <v>494.16</v>
      </c>
      <c r="M5971" s="91">
        <v>102.59</v>
      </c>
      <c r="N5971" s="91"/>
      <c r="O5971" s="91">
        <v>33.22</v>
      </c>
      <c r="P5971" s="91">
        <v>325.13</v>
      </c>
      <c r="Q5971" s="91"/>
      <c r="R5971" s="91">
        <v>361.26</v>
      </c>
      <c r="S5971" s="91">
        <v>72.25</v>
      </c>
      <c r="T5971" s="91"/>
      <c r="U5971" s="91">
        <f t="shared" si="563"/>
        <v>1521.51</v>
      </c>
      <c r="V5971" s="82" t="str">
        <f t="shared" si="561"/>
        <v>111005005935</v>
      </c>
      <c r="W5971" s="83">
        <f>VLOOKUP(V5971,Factors!$E$6:$H$5950,4,FALSE)</f>
        <v>8.4599999999999995E-2</v>
      </c>
      <c r="X5971" t="str">
        <f>VLOOKUP(V5971,Factors!$E$6:$F$5950,2,FALSE)</f>
        <v>Sendout Volumes</v>
      </c>
      <c r="Y5971" s="92">
        <f t="shared" si="564"/>
        <v>128.71974599999999</v>
      </c>
      <c r="Z5971" s="92">
        <f t="shared" si="565"/>
        <v>1392.790254</v>
      </c>
      <c r="AA5971" s="92">
        <f t="shared" si="566"/>
        <v>1521.51</v>
      </c>
    </row>
    <row r="5972" spans="1:27" x14ac:dyDescent="0.25">
      <c r="A5972" t="s">
        <v>1294</v>
      </c>
      <c r="B5972" t="s">
        <v>80</v>
      </c>
      <c r="C5972" t="s">
        <v>81</v>
      </c>
      <c r="D5972" t="s">
        <v>1303</v>
      </c>
      <c r="E5972" t="s">
        <v>1304</v>
      </c>
      <c r="F5972" t="str">
        <f t="shared" si="562"/>
        <v>5010</v>
      </c>
      <c r="G5972" t="s">
        <v>61</v>
      </c>
      <c r="H5972" t="s">
        <v>62</v>
      </c>
      <c r="I5972" s="91">
        <v>141.88</v>
      </c>
      <c r="J5972" s="91">
        <v>85.78</v>
      </c>
      <c r="K5972" s="91">
        <v>248.86</v>
      </c>
      <c r="L5972" s="91"/>
      <c r="M5972" s="91"/>
      <c r="N5972" s="91">
        <v>104.04</v>
      </c>
      <c r="O5972" s="91">
        <v>67.489999999999995</v>
      </c>
      <c r="P5972" s="91">
        <v>736.51</v>
      </c>
      <c r="Q5972" s="91">
        <v>614.49</v>
      </c>
      <c r="R5972" s="91"/>
      <c r="S5972" s="91"/>
      <c r="T5972" s="91"/>
      <c r="U5972" s="91">
        <f t="shared" si="563"/>
        <v>1999.05</v>
      </c>
      <c r="V5972" s="82" t="str">
        <f t="shared" si="561"/>
        <v>111005010935</v>
      </c>
      <c r="W5972" s="83">
        <f>VLOOKUP(V5972,Factors!$E$6:$H$5950,4,FALSE)</f>
        <v>8.4599999999999995E-2</v>
      </c>
      <c r="X5972" t="str">
        <f>VLOOKUP(V5972,Factors!$E$6:$F$5950,2,FALSE)</f>
        <v>Sendout Volumes</v>
      </c>
      <c r="Y5972" s="92">
        <f t="shared" si="564"/>
        <v>169.11962999999997</v>
      </c>
      <c r="Z5972" s="92">
        <f t="shared" si="565"/>
        <v>1829.93037</v>
      </c>
      <c r="AA5972" s="92">
        <f t="shared" si="566"/>
        <v>1999.05</v>
      </c>
    </row>
    <row r="5973" spans="1:27" x14ac:dyDescent="0.25">
      <c r="A5973" t="s">
        <v>1294</v>
      </c>
      <c r="B5973" t="s">
        <v>80</v>
      </c>
      <c r="C5973" t="s">
        <v>81</v>
      </c>
      <c r="D5973" t="s">
        <v>1303</v>
      </c>
      <c r="E5973" t="s">
        <v>1304</v>
      </c>
      <c r="F5973" t="str">
        <f t="shared" si="562"/>
        <v>5010</v>
      </c>
      <c r="G5973" t="s">
        <v>92</v>
      </c>
      <c r="H5973" t="s">
        <v>93</v>
      </c>
      <c r="I5973" s="91"/>
      <c r="J5973" s="91"/>
      <c r="K5973" s="91"/>
      <c r="L5973" s="91"/>
      <c r="M5973" s="91"/>
      <c r="N5973" s="91"/>
      <c r="O5973" s="91"/>
      <c r="P5973" s="91"/>
      <c r="Q5973" s="91"/>
      <c r="R5973" s="91">
        <v>77.900000000000006</v>
      </c>
      <c r="S5973" s="91"/>
      <c r="T5973" s="91"/>
      <c r="U5973" s="91">
        <f t="shared" si="563"/>
        <v>77.900000000000006</v>
      </c>
      <c r="V5973" s="82" t="str">
        <f t="shared" si="561"/>
        <v>111005010935</v>
      </c>
      <c r="W5973" s="83">
        <f>VLOOKUP(V5973,Factors!$E$6:$H$5950,4,FALSE)</f>
        <v>8.4599999999999995E-2</v>
      </c>
      <c r="X5973" t="str">
        <f>VLOOKUP(V5973,Factors!$E$6:$F$5950,2,FALSE)</f>
        <v>Sendout Volumes</v>
      </c>
      <c r="Y5973" s="92">
        <f t="shared" si="564"/>
        <v>6.5903400000000003</v>
      </c>
      <c r="Z5973" s="92">
        <f t="shared" si="565"/>
        <v>71.309660000000008</v>
      </c>
      <c r="AA5973" s="92">
        <f t="shared" si="566"/>
        <v>77.900000000000006</v>
      </c>
    </row>
    <row r="5974" spans="1:27" x14ac:dyDescent="0.25">
      <c r="A5974" t="s">
        <v>1294</v>
      </c>
      <c r="B5974" t="s">
        <v>80</v>
      </c>
      <c r="C5974" t="s">
        <v>81</v>
      </c>
      <c r="D5974" t="s">
        <v>1303</v>
      </c>
      <c r="E5974" t="s">
        <v>1304</v>
      </c>
      <c r="F5974" t="str">
        <f t="shared" si="562"/>
        <v>5010</v>
      </c>
      <c r="G5974" t="s">
        <v>84</v>
      </c>
      <c r="H5974" t="s">
        <v>85</v>
      </c>
      <c r="I5974" s="91">
        <v>102.19</v>
      </c>
      <c r="J5974" s="91">
        <v>97.06</v>
      </c>
      <c r="K5974" s="91">
        <v>86.64</v>
      </c>
      <c r="L5974" s="91">
        <v>135.19</v>
      </c>
      <c r="M5974" s="91">
        <v>110.57</v>
      </c>
      <c r="N5974" s="91">
        <v>82.7</v>
      </c>
      <c r="O5974" s="91">
        <v>193.99</v>
      </c>
      <c r="P5974" s="91">
        <v>146.22</v>
      </c>
      <c r="Q5974" s="91">
        <v>83.63</v>
      </c>
      <c r="R5974" s="91">
        <v>111.55</v>
      </c>
      <c r="S5974" s="91">
        <v>16.010000000000002</v>
      </c>
      <c r="T5974" s="91">
        <v>65.08</v>
      </c>
      <c r="U5974" s="91">
        <f t="shared" si="563"/>
        <v>1230.83</v>
      </c>
      <c r="V5974" s="82" t="str">
        <f t="shared" si="561"/>
        <v>111005010935</v>
      </c>
      <c r="W5974" s="83">
        <f>VLOOKUP(V5974,Factors!$E$6:$H$5950,4,FALSE)</f>
        <v>8.4599999999999995E-2</v>
      </c>
      <c r="X5974" t="str">
        <f>VLOOKUP(V5974,Factors!$E$6:$F$5950,2,FALSE)</f>
        <v>Sendout Volumes</v>
      </c>
      <c r="Y5974" s="92">
        <f t="shared" si="564"/>
        <v>104.12821799999999</v>
      </c>
      <c r="Z5974" s="92">
        <f t="shared" si="565"/>
        <v>1126.7017819999999</v>
      </c>
      <c r="AA5974" s="92">
        <f t="shared" si="566"/>
        <v>1230.83</v>
      </c>
    </row>
    <row r="5975" spans="1:27" x14ac:dyDescent="0.25">
      <c r="A5975" t="s">
        <v>1294</v>
      </c>
      <c r="B5975" t="s">
        <v>80</v>
      </c>
      <c r="C5975" t="s">
        <v>81</v>
      </c>
      <c r="D5975" t="s">
        <v>1303</v>
      </c>
      <c r="E5975" t="s">
        <v>1304</v>
      </c>
      <c r="F5975" t="str">
        <f t="shared" si="562"/>
        <v>5010</v>
      </c>
      <c r="G5975" t="s">
        <v>56</v>
      </c>
      <c r="H5975" t="s">
        <v>57</v>
      </c>
      <c r="I5975" s="91">
        <v>1774.83</v>
      </c>
      <c r="J5975" s="91">
        <v>1604.24</v>
      </c>
      <c r="K5975" s="91">
        <v>1644.07</v>
      </c>
      <c r="L5975" s="91">
        <v>1925.5</v>
      </c>
      <c r="M5975" s="91">
        <v>1934.52</v>
      </c>
      <c r="N5975" s="91">
        <v>1321.65</v>
      </c>
      <c r="O5975" s="91">
        <v>3153.94</v>
      </c>
      <c r="P5975" s="91">
        <v>2699.15</v>
      </c>
      <c r="Q5975" s="91">
        <v>1167.2</v>
      </c>
      <c r="R5975" s="91">
        <v>1520.24</v>
      </c>
      <c r="S5975" s="91">
        <v>218.85</v>
      </c>
      <c r="T5975" s="91">
        <v>1078.4100000000001</v>
      </c>
      <c r="U5975" s="91">
        <f t="shared" si="563"/>
        <v>20042.599999999999</v>
      </c>
      <c r="V5975" s="82" t="str">
        <f t="shared" si="561"/>
        <v>111005010935</v>
      </c>
      <c r="W5975" s="83">
        <f>VLOOKUP(V5975,Factors!$E$6:$H$5950,4,FALSE)</f>
        <v>8.4599999999999995E-2</v>
      </c>
      <c r="X5975" t="str">
        <f>VLOOKUP(V5975,Factors!$E$6:$F$5950,2,FALSE)</f>
        <v>Sendout Volumes</v>
      </c>
      <c r="Y5975" s="92">
        <f t="shared" si="564"/>
        <v>1695.6039599999997</v>
      </c>
      <c r="Z5975" s="92">
        <f t="shared" si="565"/>
        <v>18346.996039999998</v>
      </c>
      <c r="AA5975" s="92">
        <f t="shared" si="566"/>
        <v>20042.599999999999</v>
      </c>
    </row>
    <row r="5976" spans="1:27" x14ac:dyDescent="0.25">
      <c r="A5976" t="s">
        <v>1294</v>
      </c>
      <c r="B5976" t="s">
        <v>80</v>
      </c>
      <c r="C5976" t="s">
        <v>81</v>
      </c>
      <c r="D5976" t="s">
        <v>1303</v>
      </c>
      <c r="E5976" t="s">
        <v>1304</v>
      </c>
      <c r="F5976" t="str">
        <f t="shared" si="562"/>
        <v>5010</v>
      </c>
      <c r="G5976" t="s">
        <v>68</v>
      </c>
      <c r="H5976" t="s">
        <v>69</v>
      </c>
      <c r="I5976" s="91">
        <v>313.54000000000002</v>
      </c>
      <c r="J5976" s="91">
        <v>379.31</v>
      </c>
      <c r="K5976" s="91">
        <v>126.44</v>
      </c>
      <c r="L5976" s="91">
        <v>837.34</v>
      </c>
      <c r="M5976" s="91">
        <v>325.14</v>
      </c>
      <c r="N5976" s="91">
        <v>368.39</v>
      </c>
      <c r="O5976" s="91">
        <v>810.59</v>
      </c>
      <c r="P5976" s="91">
        <v>289.01</v>
      </c>
      <c r="Q5976" s="91">
        <v>541.88</v>
      </c>
      <c r="R5976" s="91">
        <v>759.31</v>
      </c>
      <c r="S5976" s="91">
        <v>108.38</v>
      </c>
      <c r="T5976" s="91">
        <v>251.51</v>
      </c>
      <c r="U5976" s="91">
        <f t="shared" si="563"/>
        <v>5110.8400000000011</v>
      </c>
      <c r="V5976" s="82" t="str">
        <f t="shared" si="561"/>
        <v>111005010935</v>
      </c>
      <c r="W5976" s="83">
        <f>VLOOKUP(V5976,Factors!$E$6:$H$5950,4,FALSE)</f>
        <v>8.4599999999999995E-2</v>
      </c>
      <c r="X5976" t="str">
        <f>VLOOKUP(V5976,Factors!$E$6:$F$5950,2,FALSE)</f>
        <v>Sendout Volumes</v>
      </c>
      <c r="Y5976" s="92">
        <f t="shared" si="564"/>
        <v>432.37706400000008</v>
      </c>
      <c r="Z5976" s="92">
        <f t="shared" si="565"/>
        <v>4678.4629360000008</v>
      </c>
      <c r="AA5976" s="92">
        <f t="shared" si="566"/>
        <v>5110.8400000000011</v>
      </c>
    </row>
    <row r="5977" spans="1:27" x14ac:dyDescent="0.25">
      <c r="A5977" t="s">
        <v>1294</v>
      </c>
      <c r="B5977" t="s">
        <v>80</v>
      </c>
      <c r="C5977" t="s">
        <v>81</v>
      </c>
      <c r="D5977" t="s">
        <v>1303</v>
      </c>
      <c r="E5977" t="s">
        <v>1304</v>
      </c>
      <c r="F5977" t="str">
        <f t="shared" si="562"/>
        <v>5010</v>
      </c>
      <c r="G5977" t="s">
        <v>156</v>
      </c>
      <c r="H5977" t="s">
        <v>157</v>
      </c>
      <c r="I5977" s="91"/>
      <c r="J5977" s="91"/>
      <c r="K5977" s="91"/>
      <c r="L5977" s="91">
        <v>42.86</v>
      </c>
      <c r="M5977" s="91"/>
      <c r="N5977" s="91">
        <v>42.86</v>
      </c>
      <c r="O5977" s="91"/>
      <c r="P5977" s="91"/>
      <c r="Q5977" s="91">
        <v>64.290000000000006</v>
      </c>
      <c r="R5977" s="91">
        <v>64.290000000000006</v>
      </c>
      <c r="S5977" s="91">
        <v>21.43</v>
      </c>
      <c r="T5977" s="91"/>
      <c r="U5977" s="91">
        <f t="shared" si="563"/>
        <v>235.73000000000002</v>
      </c>
      <c r="V5977" s="82" t="str">
        <f t="shared" si="561"/>
        <v>111005010935</v>
      </c>
      <c r="W5977" s="83">
        <f>VLOOKUP(V5977,Factors!$E$6:$H$5950,4,FALSE)</f>
        <v>8.4599999999999995E-2</v>
      </c>
      <c r="X5977" t="str">
        <f>VLOOKUP(V5977,Factors!$E$6:$F$5950,2,FALSE)</f>
        <v>Sendout Volumes</v>
      </c>
      <c r="Y5977" s="92">
        <f t="shared" si="564"/>
        <v>19.942758000000001</v>
      </c>
      <c r="Z5977" s="92">
        <f t="shared" si="565"/>
        <v>215.78724200000002</v>
      </c>
      <c r="AA5977" s="92">
        <f t="shared" si="566"/>
        <v>235.73000000000002</v>
      </c>
    </row>
    <row r="5978" spans="1:27" x14ac:dyDescent="0.25">
      <c r="A5978" t="s">
        <v>1294</v>
      </c>
      <c r="B5978" t="s">
        <v>80</v>
      </c>
      <c r="C5978" t="s">
        <v>81</v>
      </c>
      <c r="D5978" t="s">
        <v>1305</v>
      </c>
      <c r="E5978" t="s">
        <v>1306</v>
      </c>
      <c r="F5978" t="str">
        <f t="shared" si="562"/>
        <v>5155</v>
      </c>
      <c r="G5978" t="s">
        <v>98</v>
      </c>
      <c r="H5978" t="s">
        <v>99</v>
      </c>
      <c r="I5978" s="91">
        <v>118.75</v>
      </c>
      <c r="J5978" s="91"/>
      <c r="K5978" s="91"/>
      <c r="L5978" s="91">
        <v>127.02</v>
      </c>
      <c r="M5978" s="91"/>
      <c r="N5978" s="91">
        <v>217.5</v>
      </c>
      <c r="O5978" s="91"/>
      <c r="P5978" s="91"/>
      <c r="Q5978" s="91"/>
      <c r="R5978" s="91"/>
      <c r="S5978" s="91"/>
      <c r="T5978" s="91"/>
      <c r="U5978" s="91">
        <f t="shared" si="563"/>
        <v>463.27</v>
      </c>
      <c r="V5978" s="82" t="str">
        <f t="shared" si="561"/>
        <v>111005155935</v>
      </c>
      <c r="W5978" s="83">
        <f>VLOOKUP(V5978,Factors!$E$6:$H$5950,4,FALSE)</f>
        <v>8.4599999999999995E-2</v>
      </c>
      <c r="X5978" t="str">
        <f>VLOOKUP(V5978,Factors!$E$6:$F$5950,2,FALSE)</f>
        <v>Sendout Volumes</v>
      </c>
      <c r="Y5978" s="92">
        <f t="shared" si="564"/>
        <v>39.192641999999999</v>
      </c>
      <c r="Z5978" s="92">
        <f t="shared" si="565"/>
        <v>424.077358</v>
      </c>
      <c r="AA5978" s="92">
        <f t="shared" si="566"/>
        <v>463.27</v>
      </c>
    </row>
    <row r="5979" spans="1:27" x14ac:dyDescent="0.25">
      <c r="A5979" t="s">
        <v>1294</v>
      </c>
      <c r="B5979" t="s">
        <v>80</v>
      </c>
      <c r="C5979" t="s">
        <v>81</v>
      </c>
      <c r="D5979" t="s">
        <v>1305</v>
      </c>
      <c r="E5979" t="s">
        <v>1306</v>
      </c>
      <c r="F5979" t="str">
        <f t="shared" si="562"/>
        <v>5155</v>
      </c>
      <c r="G5979" t="s">
        <v>102</v>
      </c>
      <c r="H5979" t="s">
        <v>103</v>
      </c>
      <c r="I5979" s="91"/>
      <c r="J5979" s="91"/>
      <c r="K5979" s="91"/>
      <c r="L5979" s="91"/>
      <c r="M5979" s="91"/>
      <c r="N5979" s="91"/>
      <c r="O5979" s="91">
        <v>1249.92</v>
      </c>
      <c r="P5979" s="91"/>
      <c r="Q5979" s="91"/>
      <c r="R5979" s="91"/>
      <c r="S5979" s="91"/>
      <c r="T5979" s="91"/>
      <c r="U5979" s="91">
        <f t="shared" si="563"/>
        <v>1249.92</v>
      </c>
      <c r="V5979" s="82" t="str">
        <f t="shared" si="561"/>
        <v>111005155935</v>
      </c>
      <c r="W5979" s="83">
        <f>VLOOKUP(V5979,Factors!$E$6:$H$5950,4,FALSE)</f>
        <v>8.4599999999999995E-2</v>
      </c>
      <c r="X5979" t="str">
        <f>VLOOKUP(V5979,Factors!$E$6:$F$5950,2,FALSE)</f>
        <v>Sendout Volumes</v>
      </c>
      <c r="Y5979" s="92">
        <f t="shared" si="564"/>
        <v>105.74323200000001</v>
      </c>
      <c r="Z5979" s="92">
        <f t="shared" si="565"/>
        <v>1144.176768</v>
      </c>
      <c r="AA5979" s="92">
        <f t="shared" si="566"/>
        <v>1249.92</v>
      </c>
    </row>
    <row r="5980" spans="1:27" x14ac:dyDescent="0.25">
      <c r="A5980" t="s">
        <v>1294</v>
      </c>
      <c r="B5980" t="s">
        <v>219</v>
      </c>
      <c r="C5980" t="s">
        <v>220</v>
      </c>
      <c r="D5980" t="s">
        <v>1307</v>
      </c>
      <c r="E5980" t="s">
        <v>1308</v>
      </c>
      <c r="F5980" t="str">
        <f t="shared" si="562"/>
        <v>5195</v>
      </c>
      <c r="G5980" t="s">
        <v>96</v>
      </c>
      <c r="H5980" t="s">
        <v>97</v>
      </c>
      <c r="I5980" s="91"/>
      <c r="J5980" s="91">
        <v>397.63</v>
      </c>
      <c r="K5980" s="91">
        <v>400.04</v>
      </c>
      <c r="L5980" s="91">
        <v>402.12</v>
      </c>
      <c r="M5980" s="91">
        <v>402.12</v>
      </c>
      <c r="N5980" s="91">
        <v>402.12</v>
      </c>
      <c r="O5980" s="91">
        <v>402.12</v>
      </c>
      <c r="P5980" s="91">
        <v>428.72</v>
      </c>
      <c r="Q5980" s="91">
        <v>428.72</v>
      </c>
      <c r="R5980" s="91">
        <v>428.72</v>
      </c>
      <c r="S5980" s="91">
        <v>428.72</v>
      </c>
      <c r="T5980" s="91">
        <v>417.86</v>
      </c>
      <c r="U5980" s="91">
        <f t="shared" si="563"/>
        <v>4538.8900000000003</v>
      </c>
      <c r="V5980" s="82" t="str">
        <f t="shared" si="561"/>
        <v>115005195935</v>
      </c>
      <c r="W5980" s="83">
        <f>VLOOKUP(V5980,Factors!$E$6:$H$5950,4,FALSE)</f>
        <v>0.1053</v>
      </c>
      <c r="X5980" t="str">
        <f>VLOOKUP(V5980,Factors!$E$6:$F$5950,2,FALSE)</f>
        <v>Firm Sales Volumes</v>
      </c>
      <c r="Y5980" s="92">
        <f t="shared" si="564"/>
        <v>477.94511700000004</v>
      </c>
      <c r="Z5980" s="92">
        <f t="shared" si="565"/>
        <v>4060.9448830000001</v>
      </c>
      <c r="AA5980" s="92">
        <f t="shared" si="566"/>
        <v>4538.8900000000003</v>
      </c>
    </row>
    <row r="5981" spans="1:27" x14ac:dyDescent="0.25">
      <c r="A5981" t="s">
        <v>1294</v>
      </c>
      <c r="B5981" t="s">
        <v>761</v>
      </c>
      <c r="C5981" t="s">
        <v>762</v>
      </c>
      <c r="D5981" t="s">
        <v>1309</v>
      </c>
      <c r="E5981" t="s">
        <v>1310</v>
      </c>
      <c r="F5981" t="str">
        <f t="shared" si="562"/>
        <v>1295</v>
      </c>
      <c r="G5981" t="s">
        <v>110</v>
      </c>
      <c r="H5981" t="s">
        <v>111</v>
      </c>
      <c r="I5981" s="91">
        <v>1199.06</v>
      </c>
      <c r="J5981" s="91">
        <v>1086.1600000000001</v>
      </c>
      <c r="K5981" s="91">
        <v>1069.83</v>
      </c>
      <c r="L5981" s="91">
        <v>1232.02</v>
      </c>
      <c r="M5981" s="91">
        <v>961.04</v>
      </c>
      <c r="N5981" s="91">
        <v>3602</v>
      </c>
      <c r="O5981" s="91">
        <v>1314.99</v>
      </c>
      <c r="P5981" s="91">
        <v>914.16</v>
      </c>
      <c r="Q5981" s="91">
        <v>1966.47</v>
      </c>
      <c r="R5981" s="91">
        <v>1512.67</v>
      </c>
      <c r="S5981" s="91">
        <v>975.11</v>
      </c>
      <c r="T5981" s="91">
        <v>1275.1400000000001</v>
      </c>
      <c r="U5981" s="91">
        <f t="shared" si="563"/>
        <v>17108.650000000001</v>
      </c>
      <c r="V5981" s="82" t="str">
        <f t="shared" si="561"/>
        <v>115401295935</v>
      </c>
      <c r="W5981" s="83">
        <f>VLOOKUP(V5981,Factors!$E$6:$H$5950,4,FALSE)</f>
        <v>0.1119</v>
      </c>
      <c r="X5981" t="str">
        <f>VLOOKUP(V5981,Factors!$E$6:$F$5950,2,FALSE)</f>
        <v>Customers-All</v>
      </c>
      <c r="Y5981" s="92">
        <f t="shared" si="564"/>
        <v>1914.4579350000001</v>
      </c>
      <c r="Z5981" s="92">
        <f t="shared" si="565"/>
        <v>15194.192065000001</v>
      </c>
      <c r="AA5981" s="92">
        <f t="shared" si="566"/>
        <v>17108.650000000001</v>
      </c>
    </row>
    <row r="5982" spans="1:27" x14ac:dyDescent="0.25">
      <c r="A5982" t="s">
        <v>1294</v>
      </c>
      <c r="B5982" t="s">
        <v>761</v>
      </c>
      <c r="C5982" t="s">
        <v>762</v>
      </c>
      <c r="D5982" t="s">
        <v>1309</v>
      </c>
      <c r="E5982" t="s">
        <v>1310</v>
      </c>
      <c r="F5982" t="str">
        <f t="shared" si="562"/>
        <v>1295</v>
      </c>
      <c r="G5982" t="s">
        <v>88</v>
      </c>
      <c r="H5982" t="s">
        <v>89</v>
      </c>
      <c r="I5982" s="91">
        <v>216.39</v>
      </c>
      <c r="J5982" s="91">
        <v>216.41</v>
      </c>
      <c r="K5982" s="91">
        <v>222.29</v>
      </c>
      <c r="L5982" s="91">
        <v>222.3</v>
      </c>
      <c r="M5982" s="91">
        <v>222.3</v>
      </c>
      <c r="N5982" s="91">
        <v>222.28</v>
      </c>
      <c r="O5982" s="91">
        <v>222.29</v>
      </c>
      <c r="P5982" s="91">
        <v>222.27</v>
      </c>
      <c r="Q5982" s="91">
        <v>222.29</v>
      </c>
      <c r="R5982" s="91">
        <v>222.28</v>
      </c>
      <c r="S5982" s="91">
        <v>222.29</v>
      </c>
      <c r="T5982" s="91">
        <v>222.28</v>
      </c>
      <c r="U5982" s="91">
        <f t="shared" si="563"/>
        <v>2655.67</v>
      </c>
      <c r="V5982" s="82" t="str">
        <f t="shared" si="561"/>
        <v>115401295935</v>
      </c>
      <c r="W5982" s="83">
        <f>VLOOKUP(V5982,Factors!$E$6:$H$5950,4,FALSE)</f>
        <v>0.1119</v>
      </c>
      <c r="X5982" t="str">
        <f>VLOOKUP(V5982,Factors!$E$6:$F$5950,2,FALSE)</f>
        <v>Customers-All</v>
      </c>
      <c r="Y5982" s="92">
        <f t="shared" si="564"/>
        <v>297.16947299999998</v>
      </c>
      <c r="Z5982" s="92">
        <f t="shared" si="565"/>
        <v>2358.5005270000001</v>
      </c>
      <c r="AA5982" s="92">
        <f t="shared" si="566"/>
        <v>2655.67</v>
      </c>
    </row>
    <row r="5983" spans="1:27" x14ac:dyDescent="0.25">
      <c r="A5983" t="s">
        <v>1294</v>
      </c>
      <c r="B5983" t="s">
        <v>761</v>
      </c>
      <c r="C5983" t="s">
        <v>762</v>
      </c>
      <c r="D5983" t="s">
        <v>1309</v>
      </c>
      <c r="E5983" t="s">
        <v>1310</v>
      </c>
      <c r="F5983" t="str">
        <f t="shared" si="562"/>
        <v>1295</v>
      </c>
      <c r="G5983" t="s">
        <v>90</v>
      </c>
      <c r="H5983" t="s">
        <v>91</v>
      </c>
      <c r="I5983" s="91">
        <v>840.67</v>
      </c>
      <c r="J5983" s="91">
        <v>840.65</v>
      </c>
      <c r="K5983" s="91">
        <v>863.54</v>
      </c>
      <c r="L5983" s="91">
        <v>863.53</v>
      </c>
      <c r="M5983" s="91">
        <v>863.53</v>
      </c>
      <c r="N5983" s="91">
        <v>863.57</v>
      </c>
      <c r="O5983" s="91">
        <v>863.54</v>
      </c>
      <c r="P5983" s="91">
        <v>863.55</v>
      </c>
      <c r="Q5983" s="91">
        <v>863.53</v>
      </c>
      <c r="R5983" s="91">
        <v>863.54</v>
      </c>
      <c r="S5983" s="91">
        <v>863.54</v>
      </c>
      <c r="T5983" s="91">
        <v>863.54</v>
      </c>
      <c r="U5983" s="91">
        <f t="shared" si="563"/>
        <v>10316.73</v>
      </c>
      <c r="V5983" s="82" t="str">
        <f t="shared" si="561"/>
        <v>115401295935</v>
      </c>
      <c r="W5983" s="83">
        <f>VLOOKUP(V5983,Factors!$E$6:$H$5950,4,FALSE)</f>
        <v>0.1119</v>
      </c>
      <c r="X5983" t="str">
        <f>VLOOKUP(V5983,Factors!$E$6:$F$5950,2,FALSE)</f>
        <v>Customers-All</v>
      </c>
      <c r="Y5983" s="92">
        <f t="shared" si="564"/>
        <v>1154.4420869999999</v>
      </c>
      <c r="Z5983" s="92">
        <f t="shared" si="565"/>
        <v>9162.2879130000001</v>
      </c>
      <c r="AA5983" s="92">
        <f t="shared" si="566"/>
        <v>10316.73</v>
      </c>
    </row>
    <row r="5984" spans="1:27" x14ac:dyDescent="0.25">
      <c r="A5984" t="s">
        <v>1294</v>
      </c>
      <c r="B5984" t="s">
        <v>761</v>
      </c>
      <c r="C5984" t="s">
        <v>762</v>
      </c>
      <c r="D5984" t="s">
        <v>1309</v>
      </c>
      <c r="E5984" t="s">
        <v>1310</v>
      </c>
      <c r="F5984" t="str">
        <f t="shared" si="562"/>
        <v>1295</v>
      </c>
      <c r="G5984" t="s">
        <v>61</v>
      </c>
      <c r="H5984" t="s">
        <v>62</v>
      </c>
      <c r="I5984" s="91"/>
      <c r="J5984" s="91">
        <v>11.98</v>
      </c>
      <c r="K5984" s="91">
        <v>138.97</v>
      </c>
      <c r="L5984" s="91">
        <v>240.5</v>
      </c>
      <c r="M5984" s="91">
        <v>59.38</v>
      </c>
      <c r="N5984" s="91">
        <v>106.23</v>
      </c>
      <c r="O5984" s="91">
        <v>184.85</v>
      </c>
      <c r="P5984" s="91">
        <v>134.71</v>
      </c>
      <c r="Q5984" s="91">
        <v>105.53</v>
      </c>
      <c r="R5984" s="91">
        <v>98.45</v>
      </c>
      <c r="S5984" s="91">
        <v>23.49</v>
      </c>
      <c r="T5984" s="91">
        <v>69.010000000000005</v>
      </c>
      <c r="U5984" s="91">
        <f t="shared" si="563"/>
        <v>1173.0999999999999</v>
      </c>
      <c r="V5984" s="82" t="str">
        <f t="shared" si="561"/>
        <v>115401295935</v>
      </c>
      <c r="W5984" s="83">
        <f>VLOOKUP(V5984,Factors!$E$6:$H$5950,4,FALSE)</f>
        <v>0.1119</v>
      </c>
      <c r="X5984" t="str">
        <f>VLOOKUP(V5984,Factors!$E$6:$F$5950,2,FALSE)</f>
        <v>Customers-All</v>
      </c>
      <c r="Y5984" s="92">
        <f t="shared" si="564"/>
        <v>131.26988999999998</v>
      </c>
      <c r="Z5984" s="92">
        <f t="shared" si="565"/>
        <v>1041.8301099999999</v>
      </c>
      <c r="AA5984" s="92">
        <f t="shared" si="566"/>
        <v>1173.0999999999999</v>
      </c>
    </row>
    <row r="5985" spans="1:27" x14ac:dyDescent="0.25">
      <c r="A5985" t="s">
        <v>1294</v>
      </c>
      <c r="B5985" t="s">
        <v>761</v>
      </c>
      <c r="C5985" t="s">
        <v>762</v>
      </c>
      <c r="D5985" t="s">
        <v>1309</v>
      </c>
      <c r="E5985" t="s">
        <v>1310</v>
      </c>
      <c r="F5985" t="str">
        <f t="shared" si="562"/>
        <v>1295</v>
      </c>
      <c r="G5985" t="s">
        <v>94</v>
      </c>
      <c r="H5985" t="s">
        <v>95</v>
      </c>
      <c r="I5985" s="91">
        <v>6020</v>
      </c>
      <c r="J5985" s="91">
        <v>6020</v>
      </c>
      <c r="K5985" s="91">
        <v>6020</v>
      </c>
      <c r="L5985" s="91">
        <v>6020</v>
      </c>
      <c r="M5985" s="91">
        <v>6020</v>
      </c>
      <c r="N5985" s="91">
        <v>6020</v>
      </c>
      <c r="O5985" s="91">
        <v>6020</v>
      </c>
      <c r="P5985" s="91">
        <v>6020</v>
      </c>
      <c r="Q5985" s="91">
        <v>6020</v>
      </c>
      <c r="R5985" s="91">
        <v>6020</v>
      </c>
      <c r="S5985" s="91">
        <v>6020</v>
      </c>
      <c r="T5985" s="91">
        <v>6020</v>
      </c>
      <c r="U5985" s="91">
        <f t="shared" si="563"/>
        <v>72240</v>
      </c>
      <c r="V5985" s="82" t="str">
        <f t="shared" si="561"/>
        <v>115401295935</v>
      </c>
      <c r="W5985" s="83">
        <f>VLOOKUP(V5985,Factors!$E$6:$H$5950,4,FALSE)</f>
        <v>0.1119</v>
      </c>
      <c r="X5985" t="str">
        <f>VLOOKUP(V5985,Factors!$E$6:$F$5950,2,FALSE)</f>
        <v>Customers-All</v>
      </c>
      <c r="Y5985" s="92">
        <f t="shared" si="564"/>
        <v>8083.6559999999999</v>
      </c>
      <c r="Z5985" s="92">
        <f t="shared" si="565"/>
        <v>64156.343999999997</v>
      </c>
      <c r="AA5985" s="92">
        <f t="shared" si="566"/>
        <v>72240</v>
      </c>
    </row>
    <row r="5986" spans="1:27" x14ac:dyDescent="0.25">
      <c r="A5986" t="s">
        <v>1294</v>
      </c>
      <c r="B5986" t="s">
        <v>761</v>
      </c>
      <c r="C5986" t="s">
        <v>762</v>
      </c>
      <c r="D5986" t="s">
        <v>1309</v>
      </c>
      <c r="E5986" t="s">
        <v>1310</v>
      </c>
      <c r="F5986" t="str">
        <f t="shared" si="562"/>
        <v>1295</v>
      </c>
      <c r="G5986" t="s">
        <v>84</v>
      </c>
      <c r="H5986" t="s">
        <v>85</v>
      </c>
      <c r="I5986" s="91"/>
      <c r="J5986" s="91"/>
      <c r="K5986" s="91">
        <v>499</v>
      </c>
      <c r="L5986" s="91">
        <v>99.94</v>
      </c>
      <c r="M5986" s="91">
        <v>9830.4599999999991</v>
      </c>
      <c r="N5986" s="91"/>
      <c r="O5986" s="91">
        <v>108.96</v>
      </c>
      <c r="P5986" s="91">
        <v>2298.5500000000002</v>
      </c>
      <c r="Q5986" s="91">
        <v>1027.75</v>
      </c>
      <c r="R5986" s="91"/>
      <c r="S5986" s="91"/>
      <c r="T5986" s="91"/>
      <c r="U5986" s="91">
        <f t="shared" si="563"/>
        <v>13864.66</v>
      </c>
      <c r="V5986" s="82" t="str">
        <f t="shared" si="561"/>
        <v>115401295935</v>
      </c>
      <c r="W5986" s="83">
        <f>VLOOKUP(V5986,Factors!$E$6:$H$5950,4,FALSE)</f>
        <v>0.1119</v>
      </c>
      <c r="X5986" t="str">
        <f>VLOOKUP(V5986,Factors!$E$6:$F$5950,2,FALSE)</f>
        <v>Customers-All</v>
      </c>
      <c r="Y5986" s="92">
        <f t="shared" si="564"/>
        <v>1551.4554539999999</v>
      </c>
      <c r="Z5986" s="92">
        <f t="shared" si="565"/>
        <v>12313.204546000001</v>
      </c>
      <c r="AA5986" s="92">
        <f t="shared" si="566"/>
        <v>13864.66</v>
      </c>
    </row>
    <row r="5987" spans="1:27" x14ac:dyDescent="0.25">
      <c r="A5987" t="s">
        <v>1294</v>
      </c>
      <c r="B5987" t="s">
        <v>761</v>
      </c>
      <c r="C5987" t="s">
        <v>762</v>
      </c>
      <c r="D5987" t="s">
        <v>1309</v>
      </c>
      <c r="E5987" t="s">
        <v>1310</v>
      </c>
      <c r="F5987" t="str">
        <f t="shared" si="562"/>
        <v>1295</v>
      </c>
      <c r="G5987" t="s">
        <v>44</v>
      </c>
      <c r="H5987" t="s">
        <v>45</v>
      </c>
      <c r="I5987" s="91">
        <v>507.63</v>
      </c>
      <c r="J5987" s="91">
        <v>564.20000000000005</v>
      </c>
      <c r="K5987" s="91">
        <v>1893.68</v>
      </c>
      <c r="L5987" s="91">
        <v>2226.5</v>
      </c>
      <c r="M5987" s="91">
        <v>2025.23</v>
      </c>
      <c r="N5987" s="91">
        <v>1467.2</v>
      </c>
      <c r="O5987" s="91">
        <v>2782.08</v>
      </c>
      <c r="P5987" s="91">
        <v>1988.5</v>
      </c>
      <c r="Q5987" s="91">
        <v>1575.9</v>
      </c>
      <c r="R5987" s="91">
        <v>579.1</v>
      </c>
      <c r="S5987" s="91">
        <v>514.35</v>
      </c>
      <c r="T5987" s="91">
        <v>548.1</v>
      </c>
      <c r="U5987" s="91">
        <f t="shared" si="563"/>
        <v>16672.47</v>
      </c>
      <c r="V5987" s="82" t="str">
        <f t="shared" si="561"/>
        <v>115401295935</v>
      </c>
      <c r="W5987" s="83">
        <f>VLOOKUP(V5987,Factors!$E$6:$H$5950,4,FALSE)</f>
        <v>0.1119</v>
      </c>
      <c r="X5987" t="str">
        <f>VLOOKUP(V5987,Factors!$E$6:$F$5950,2,FALSE)</f>
        <v>Customers-All</v>
      </c>
      <c r="Y5987" s="92">
        <f t="shared" si="564"/>
        <v>1865.6493930000001</v>
      </c>
      <c r="Z5987" s="92">
        <f t="shared" si="565"/>
        <v>14806.820607000001</v>
      </c>
      <c r="AA5987" s="92">
        <f t="shared" si="566"/>
        <v>16672.47</v>
      </c>
    </row>
    <row r="5988" spans="1:27" x14ac:dyDescent="0.25">
      <c r="A5988" t="s">
        <v>1294</v>
      </c>
      <c r="B5988" t="s">
        <v>761</v>
      </c>
      <c r="C5988" t="s">
        <v>762</v>
      </c>
      <c r="D5988" t="s">
        <v>1309</v>
      </c>
      <c r="E5988" t="s">
        <v>1310</v>
      </c>
      <c r="F5988" t="str">
        <f t="shared" si="562"/>
        <v>1295</v>
      </c>
      <c r="G5988" t="s">
        <v>207</v>
      </c>
      <c r="H5988" t="s">
        <v>208</v>
      </c>
      <c r="I5988" s="91"/>
      <c r="J5988" s="91"/>
      <c r="K5988" s="91"/>
      <c r="L5988" s="91"/>
      <c r="M5988" s="91"/>
      <c r="N5988" s="91"/>
      <c r="O5988" s="91">
        <v>-331.29</v>
      </c>
      <c r="P5988" s="91"/>
      <c r="Q5988" s="91">
        <v>331.29</v>
      </c>
      <c r="R5988" s="91"/>
      <c r="S5988" s="91"/>
      <c r="T5988" s="91"/>
      <c r="U5988" s="91">
        <f t="shared" si="563"/>
        <v>0</v>
      </c>
      <c r="V5988" s="82" t="str">
        <f t="shared" si="561"/>
        <v>115401295935</v>
      </c>
      <c r="W5988" s="83">
        <f>VLOOKUP(V5988,Factors!$E$6:$H$5950,4,FALSE)</f>
        <v>0.1119</v>
      </c>
      <c r="X5988" t="str">
        <f>VLOOKUP(V5988,Factors!$E$6:$F$5950,2,FALSE)</f>
        <v>Customers-All</v>
      </c>
      <c r="Y5988" s="92">
        <f t="shared" si="564"/>
        <v>0</v>
      </c>
      <c r="Z5988" s="92">
        <f t="shared" si="565"/>
        <v>0</v>
      </c>
      <c r="AA5988" s="92">
        <f t="shared" si="566"/>
        <v>0</v>
      </c>
    </row>
    <row r="5989" spans="1:27" x14ac:dyDescent="0.25">
      <c r="A5989" t="s">
        <v>1294</v>
      </c>
      <c r="B5989" t="s">
        <v>761</v>
      </c>
      <c r="C5989" t="s">
        <v>762</v>
      </c>
      <c r="D5989" t="s">
        <v>1309</v>
      </c>
      <c r="E5989" t="s">
        <v>1310</v>
      </c>
      <c r="F5989" t="str">
        <f t="shared" si="562"/>
        <v>1295</v>
      </c>
      <c r="G5989" t="s">
        <v>96</v>
      </c>
      <c r="H5989" t="s">
        <v>97</v>
      </c>
      <c r="I5989" s="91"/>
      <c r="J5989" s="91"/>
      <c r="K5989" s="91">
        <v>29</v>
      </c>
      <c r="L5989" s="91"/>
      <c r="M5989" s="91"/>
      <c r="N5989" s="91"/>
      <c r="O5989" s="91"/>
      <c r="P5989" s="91"/>
      <c r="Q5989" s="91"/>
      <c r="R5989" s="91"/>
      <c r="S5989" s="91"/>
      <c r="T5989" s="91"/>
      <c r="U5989" s="91">
        <f t="shared" si="563"/>
        <v>29</v>
      </c>
      <c r="V5989" s="82" t="str">
        <f t="shared" si="561"/>
        <v>115401295935</v>
      </c>
      <c r="W5989" s="83">
        <f>VLOOKUP(V5989,Factors!$E$6:$H$5950,4,FALSE)</f>
        <v>0.1119</v>
      </c>
      <c r="X5989" t="str">
        <f>VLOOKUP(V5989,Factors!$E$6:$F$5950,2,FALSE)</f>
        <v>Customers-All</v>
      </c>
      <c r="Y5989" s="92">
        <f t="shared" si="564"/>
        <v>3.2450999999999999</v>
      </c>
      <c r="Z5989" s="92">
        <f t="shared" si="565"/>
        <v>25.754899999999999</v>
      </c>
      <c r="AA5989" s="92">
        <f t="shared" si="566"/>
        <v>29</v>
      </c>
    </row>
    <row r="5990" spans="1:27" x14ac:dyDescent="0.25">
      <c r="A5990" t="s">
        <v>1294</v>
      </c>
      <c r="B5990" t="s">
        <v>761</v>
      </c>
      <c r="C5990" t="s">
        <v>762</v>
      </c>
      <c r="D5990" t="s">
        <v>1309</v>
      </c>
      <c r="E5990" t="s">
        <v>1310</v>
      </c>
      <c r="F5990" t="str">
        <f t="shared" si="562"/>
        <v>1295</v>
      </c>
      <c r="G5990" t="s">
        <v>132</v>
      </c>
      <c r="H5990" t="s">
        <v>133</v>
      </c>
      <c r="I5990" s="91"/>
      <c r="J5990" s="91"/>
      <c r="K5990" s="91"/>
      <c r="L5990" s="91">
        <v>405.54</v>
      </c>
      <c r="M5990" s="91">
        <v>169.5</v>
      </c>
      <c r="N5990" s="91">
        <v>34.380000000000003</v>
      </c>
      <c r="O5990" s="91">
        <v>19.989999999999998</v>
      </c>
      <c r="P5990" s="91"/>
      <c r="Q5990" s="91">
        <v>48.97</v>
      </c>
      <c r="R5990" s="91">
        <v>94.49</v>
      </c>
      <c r="S5990" s="91"/>
      <c r="T5990" s="91"/>
      <c r="U5990" s="91">
        <f t="shared" si="563"/>
        <v>772.87</v>
      </c>
      <c r="V5990" s="82" t="str">
        <f t="shared" si="561"/>
        <v>115401295935</v>
      </c>
      <c r="W5990" s="83">
        <f>VLOOKUP(V5990,Factors!$E$6:$H$5950,4,FALSE)</f>
        <v>0.1119</v>
      </c>
      <c r="X5990" t="str">
        <f>VLOOKUP(V5990,Factors!$E$6:$F$5950,2,FALSE)</f>
        <v>Customers-All</v>
      </c>
      <c r="Y5990" s="92">
        <f t="shared" si="564"/>
        <v>86.484153000000006</v>
      </c>
      <c r="Z5990" s="92">
        <f t="shared" si="565"/>
        <v>686.38584700000001</v>
      </c>
      <c r="AA5990" s="92">
        <f t="shared" si="566"/>
        <v>772.87</v>
      </c>
    </row>
    <row r="5991" spans="1:27" x14ac:dyDescent="0.25">
      <c r="A5991" t="s">
        <v>1294</v>
      </c>
      <c r="B5991" t="s">
        <v>761</v>
      </c>
      <c r="C5991" t="s">
        <v>762</v>
      </c>
      <c r="D5991" t="s">
        <v>1309</v>
      </c>
      <c r="E5991" t="s">
        <v>1310</v>
      </c>
      <c r="F5991" t="str">
        <f t="shared" si="562"/>
        <v>1295</v>
      </c>
      <c r="G5991" t="s">
        <v>199</v>
      </c>
      <c r="H5991" t="s">
        <v>200</v>
      </c>
      <c r="I5991" s="91">
        <v>36</v>
      </c>
      <c r="J5991" s="91"/>
      <c r="K5991" s="91"/>
      <c r="L5991" s="91"/>
      <c r="M5991" s="91"/>
      <c r="N5991" s="91"/>
      <c r="O5991" s="91"/>
      <c r="P5991" s="91"/>
      <c r="Q5991" s="91"/>
      <c r="R5991" s="91"/>
      <c r="S5991" s="91"/>
      <c r="T5991" s="91"/>
      <c r="U5991" s="91">
        <f t="shared" si="563"/>
        <v>36</v>
      </c>
      <c r="V5991" s="82" t="str">
        <f t="shared" si="561"/>
        <v>115401295935</v>
      </c>
      <c r="W5991" s="83">
        <f>VLOOKUP(V5991,Factors!$E$6:$H$5950,4,FALSE)</f>
        <v>0.1119</v>
      </c>
      <c r="X5991" t="str">
        <f>VLOOKUP(V5991,Factors!$E$6:$F$5950,2,FALSE)</f>
        <v>Customers-All</v>
      </c>
      <c r="Y5991" s="92">
        <f t="shared" si="564"/>
        <v>4.0283999999999995</v>
      </c>
      <c r="Z5991" s="92">
        <f t="shared" si="565"/>
        <v>31.971600000000002</v>
      </c>
      <c r="AA5991" s="92">
        <f t="shared" si="566"/>
        <v>36</v>
      </c>
    </row>
    <row r="5992" spans="1:27" x14ac:dyDescent="0.25">
      <c r="A5992" t="s">
        <v>1294</v>
      </c>
      <c r="B5992" t="s">
        <v>761</v>
      </c>
      <c r="C5992" t="s">
        <v>762</v>
      </c>
      <c r="D5992" t="s">
        <v>1309</v>
      </c>
      <c r="E5992" t="s">
        <v>1310</v>
      </c>
      <c r="F5992" t="str">
        <f t="shared" si="562"/>
        <v>1295</v>
      </c>
      <c r="G5992" t="s">
        <v>138</v>
      </c>
      <c r="H5992" t="s">
        <v>139</v>
      </c>
      <c r="I5992" s="91"/>
      <c r="J5992" s="91"/>
      <c r="K5992" s="91"/>
      <c r="L5992" s="91"/>
      <c r="M5992" s="91"/>
      <c r="N5992" s="91"/>
      <c r="O5992" s="91"/>
      <c r="P5992" s="91">
        <v>205.25</v>
      </c>
      <c r="Q5992" s="91"/>
      <c r="R5992" s="91"/>
      <c r="S5992" s="91"/>
      <c r="T5992" s="91"/>
      <c r="U5992" s="91">
        <f t="shared" si="563"/>
        <v>205.25</v>
      </c>
      <c r="V5992" s="82" t="str">
        <f t="shared" si="561"/>
        <v>115401295935</v>
      </c>
      <c r="W5992" s="83">
        <f>VLOOKUP(V5992,Factors!$E$6:$H$5950,4,FALSE)</f>
        <v>0.1119</v>
      </c>
      <c r="X5992" t="str">
        <f>VLOOKUP(V5992,Factors!$E$6:$F$5950,2,FALSE)</f>
        <v>Customers-All</v>
      </c>
      <c r="Y5992" s="92">
        <f t="shared" si="564"/>
        <v>22.967475</v>
      </c>
      <c r="Z5992" s="92">
        <f t="shared" si="565"/>
        <v>182.28252499999999</v>
      </c>
      <c r="AA5992" s="92">
        <f t="shared" si="566"/>
        <v>205.25</v>
      </c>
    </row>
    <row r="5993" spans="1:27" x14ac:dyDescent="0.25">
      <c r="A5993" t="s">
        <v>1294</v>
      </c>
      <c r="B5993" t="s">
        <v>761</v>
      </c>
      <c r="C5993" t="s">
        <v>762</v>
      </c>
      <c r="D5993" t="s">
        <v>1309</v>
      </c>
      <c r="E5993" t="s">
        <v>1310</v>
      </c>
      <c r="F5993" t="str">
        <f t="shared" si="562"/>
        <v>1295</v>
      </c>
      <c r="G5993" t="s">
        <v>187</v>
      </c>
      <c r="H5993" t="s">
        <v>188</v>
      </c>
      <c r="I5993" s="91"/>
      <c r="J5993" s="91"/>
      <c r="K5993" s="91"/>
      <c r="L5993" s="91"/>
      <c r="M5993" s="91"/>
      <c r="N5993" s="91"/>
      <c r="O5993" s="91">
        <v>961</v>
      </c>
      <c r="P5993" s="91"/>
      <c r="Q5993" s="91"/>
      <c r="R5993" s="91"/>
      <c r="S5993" s="91"/>
      <c r="T5993" s="91"/>
      <c r="U5993" s="91">
        <f t="shared" si="563"/>
        <v>961</v>
      </c>
      <c r="V5993" s="82" t="str">
        <f t="shared" si="561"/>
        <v>115401295935</v>
      </c>
      <c r="W5993" s="83">
        <f>VLOOKUP(V5993,Factors!$E$6:$H$5950,4,FALSE)</f>
        <v>0.1119</v>
      </c>
      <c r="X5993" t="str">
        <f>VLOOKUP(V5993,Factors!$E$6:$F$5950,2,FALSE)</f>
        <v>Customers-All</v>
      </c>
      <c r="Y5993" s="92">
        <f t="shared" si="564"/>
        <v>107.5359</v>
      </c>
      <c r="Z5993" s="92">
        <f t="shared" si="565"/>
        <v>853.46410000000003</v>
      </c>
      <c r="AA5993" s="92">
        <f t="shared" si="566"/>
        <v>961</v>
      </c>
    </row>
    <row r="5994" spans="1:27" x14ac:dyDescent="0.25">
      <c r="A5994" t="s">
        <v>1294</v>
      </c>
      <c r="B5994" t="s">
        <v>761</v>
      </c>
      <c r="C5994" t="s">
        <v>762</v>
      </c>
      <c r="D5994" t="s">
        <v>1309</v>
      </c>
      <c r="E5994" t="s">
        <v>1310</v>
      </c>
      <c r="F5994" t="str">
        <f t="shared" si="562"/>
        <v>1295</v>
      </c>
      <c r="G5994" t="s">
        <v>239</v>
      </c>
      <c r="H5994" t="s">
        <v>240</v>
      </c>
      <c r="I5994" s="91"/>
      <c r="J5994" s="91"/>
      <c r="K5994" s="91">
        <v>5.77</v>
      </c>
      <c r="L5994" s="91"/>
      <c r="M5994" s="91"/>
      <c r="N5994" s="91"/>
      <c r="O5994" s="91"/>
      <c r="P5994" s="91"/>
      <c r="Q5994" s="91"/>
      <c r="R5994" s="91">
        <v>10.81</v>
      </c>
      <c r="S5994" s="91"/>
      <c r="T5994" s="91"/>
      <c r="U5994" s="91">
        <f t="shared" si="563"/>
        <v>16.579999999999998</v>
      </c>
      <c r="V5994" s="82" t="str">
        <f t="shared" si="561"/>
        <v>115401295935</v>
      </c>
      <c r="W5994" s="83">
        <f>VLOOKUP(V5994,Factors!$E$6:$H$5950,4,FALSE)</f>
        <v>0.1119</v>
      </c>
      <c r="X5994" t="str">
        <f>VLOOKUP(V5994,Factors!$E$6:$F$5950,2,FALSE)</f>
        <v>Customers-All</v>
      </c>
      <c r="Y5994" s="92">
        <f t="shared" si="564"/>
        <v>1.8553019999999998</v>
      </c>
      <c r="Z5994" s="92">
        <f t="shared" si="565"/>
        <v>14.724697999999998</v>
      </c>
      <c r="AA5994" s="92">
        <f t="shared" si="566"/>
        <v>16.579999999999998</v>
      </c>
    </row>
    <row r="5995" spans="1:27" x14ac:dyDescent="0.25">
      <c r="A5995" t="s">
        <v>1294</v>
      </c>
      <c r="B5995" t="s">
        <v>761</v>
      </c>
      <c r="C5995" t="s">
        <v>762</v>
      </c>
      <c r="D5995" t="s">
        <v>1309</v>
      </c>
      <c r="E5995" t="s">
        <v>1310</v>
      </c>
      <c r="F5995" t="str">
        <f t="shared" si="562"/>
        <v>1295</v>
      </c>
      <c r="G5995" t="s">
        <v>144</v>
      </c>
      <c r="H5995" t="s">
        <v>145</v>
      </c>
      <c r="I5995" s="91"/>
      <c r="J5995" s="91">
        <v>23.25</v>
      </c>
      <c r="K5995" s="91"/>
      <c r="L5995" s="91"/>
      <c r="M5995" s="91"/>
      <c r="N5995" s="91">
        <v>21.4</v>
      </c>
      <c r="O5995" s="91">
        <v>8.3000000000000007</v>
      </c>
      <c r="P5995" s="91"/>
      <c r="Q5995" s="91">
        <v>23.77</v>
      </c>
      <c r="R5995" s="91"/>
      <c r="S5995" s="91"/>
      <c r="T5995" s="91"/>
      <c r="U5995" s="91">
        <f t="shared" si="563"/>
        <v>76.72</v>
      </c>
      <c r="V5995" s="82" t="str">
        <f t="shared" si="561"/>
        <v>115401295935</v>
      </c>
      <c r="W5995" s="83">
        <f>VLOOKUP(V5995,Factors!$E$6:$H$5950,4,FALSE)</f>
        <v>0.1119</v>
      </c>
      <c r="X5995" t="str">
        <f>VLOOKUP(V5995,Factors!$E$6:$F$5950,2,FALSE)</f>
        <v>Customers-All</v>
      </c>
      <c r="Y5995" s="92">
        <f t="shared" si="564"/>
        <v>8.5849679999999999</v>
      </c>
      <c r="Z5995" s="92">
        <f t="shared" si="565"/>
        <v>68.135031999999995</v>
      </c>
      <c r="AA5995" s="92">
        <f t="shared" si="566"/>
        <v>76.72</v>
      </c>
    </row>
    <row r="5996" spans="1:27" x14ac:dyDescent="0.25">
      <c r="A5996" t="s">
        <v>1294</v>
      </c>
      <c r="B5996" t="s">
        <v>761</v>
      </c>
      <c r="C5996" t="s">
        <v>762</v>
      </c>
      <c r="D5996" t="s">
        <v>1311</v>
      </c>
      <c r="E5996" t="s">
        <v>1312</v>
      </c>
      <c r="F5996" t="str">
        <f t="shared" si="562"/>
        <v>1500</v>
      </c>
      <c r="G5996" t="s">
        <v>44</v>
      </c>
      <c r="H5996" t="s">
        <v>45</v>
      </c>
      <c r="I5996" s="91"/>
      <c r="J5996" s="91"/>
      <c r="K5996" s="91"/>
      <c r="L5996" s="91"/>
      <c r="M5996" s="91"/>
      <c r="N5996" s="91">
        <v>78.400000000000006</v>
      </c>
      <c r="O5996" s="91"/>
      <c r="P5996" s="91"/>
      <c r="Q5996" s="91"/>
      <c r="R5996" s="91"/>
      <c r="S5996" s="91"/>
      <c r="T5996" s="91"/>
      <c r="U5996" s="91">
        <f t="shared" si="563"/>
        <v>78.400000000000006</v>
      </c>
      <c r="V5996" s="82" t="str">
        <f t="shared" si="561"/>
        <v>115401500935</v>
      </c>
      <c r="W5996" s="83">
        <f>VLOOKUP(V5996,Factors!$E$6:$H$5950,4,FALSE)</f>
        <v>0.1119</v>
      </c>
      <c r="X5996" t="str">
        <f>VLOOKUP(V5996,Factors!$E$6:$F$5950,2,FALSE)</f>
        <v>Customers-All</v>
      </c>
      <c r="Y5996" s="92">
        <f t="shared" si="564"/>
        <v>8.7729600000000012</v>
      </c>
      <c r="Z5996" s="92">
        <f t="shared" si="565"/>
        <v>69.627040000000008</v>
      </c>
      <c r="AA5996" s="92">
        <f t="shared" si="566"/>
        <v>78.400000000000006</v>
      </c>
    </row>
    <row r="5997" spans="1:27" x14ac:dyDescent="0.25">
      <c r="A5997" t="s">
        <v>1294</v>
      </c>
      <c r="B5997" t="s">
        <v>48</v>
      </c>
      <c r="C5997" t="s">
        <v>49</v>
      </c>
      <c r="D5997" t="s">
        <v>1299</v>
      </c>
      <c r="E5997" t="s">
        <v>1300</v>
      </c>
      <c r="F5997" t="str">
        <f t="shared" si="562"/>
        <v>4360</v>
      </c>
      <c r="G5997" t="s">
        <v>61</v>
      </c>
      <c r="H5997" t="s">
        <v>62</v>
      </c>
      <c r="I5997" s="91"/>
      <c r="J5997" s="91"/>
      <c r="K5997" s="91"/>
      <c r="L5997" s="91"/>
      <c r="M5997" s="91"/>
      <c r="N5997" s="91"/>
      <c r="O5997" s="91"/>
      <c r="P5997" s="91"/>
      <c r="Q5997" s="91">
        <v>260.05</v>
      </c>
      <c r="R5997" s="91"/>
      <c r="S5997" s="91"/>
      <c r="T5997" s="91"/>
      <c r="U5997" s="91">
        <f t="shared" si="563"/>
        <v>260.05</v>
      </c>
      <c r="V5997" s="82" t="str">
        <f t="shared" si="561"/>
        <v>116004360935</v>
      </c>
      <c r="W5997" s="83">
        <f>VLOOKUP(V5997,Factors!$E$6:$H$5950,4,FALSE)</f>
        <v>0.1053</v>
      </c>
      <c r="X5997" t="str">
        <f>VLOOKUP(V5997,Factors!$E$6:$F$5950,2,FALSE)</f>
        <v>Firm Sales Volumes</v>
      </c>
      <c r="Y5997" s="92">
        <f t="shared" si="564"/>
        <v>27.383265000000002</v>
      </c>
      <c r="Z5997" s="92">
        <f t="shared" si="565"/>
        <v>232.66673500000002</v>
      </c>
      <c r="AA5997" s="92">
        <f t="shared" si="566"/>
        <v>260.05</v>
      </c>
    </row>
    <row r="5998" spans="1:27" x14ac:dyDescent="0.25">
      <c r="A5998" t="s">
        <v>1294</v>
      </c>
      <c r="B5998" t="s">
        <v>556</v>
      </c>
      <c r="C5998" t="s">
        <v>557</v>
      </c>
      <c r="D5998" t="s">
        <v>1313</v>
      </c>
      <c r="E5998" t="s">
        <v>1314</v>
      </c>
      <c r="F5998" t="str">
        <f t="shared" si="562"/>
        <v>1440</v>
      </c>
      <c r="G5998" t="s">
        <v>61</v>
      </c>
      <c r="H5998" t="s">
        <v>62</v>
      </c>
      <c r="I5998" s="91">
        <v>87.13</v>
      </c>
      <c r="J5998" s="91">
        <v>750.49</v>
      </c>
      <c r="K5998" s="91"/>
      <c r="L5998" s="91"/>
      <c r="M5998" s="91"/>
      <c r="N5998" s="91">
        <v>112.22</v>
      </c>
      <c r="O5998" s="91">
        <v>3646.78</v>
      </c>
      <c r="P5998" s="91">
        <v>4008.16</v>
      </c>
      <c r="Q5998" s="91"/>
      <c r="R5998" s="91">
        <v>1185.48</v>
      </c>
      <c r="S5998" s="91">
        <v>182.33</v>
      </c>
      <c r="T5998" s="91"/>
      <c r="U5998" s="91">
        <f t="shared" si="563"/>
        <v>9972.5899999999983</v>
      </c>
      <c r="V5998" s="82" t="str">
        <f t="shared" si="561"/>
        <v>120111440935</v>
      </c>
      <c r="W5998" s="83">
        <f>VLOOKUP(V5998,Factors!$E$6:$H$5950,4,FALSE)</f>
        <v>0.1119</v>
      </c>
      <c r="X5998" t="str">
        <f>VLOOKUP(V5998,Factors!$E$6:$F$5950,2,FALSE)</f>
        <v>Customers-All</v>
      </c>
      <c r="Y5998" s="92">
        <f t="shared" si="564"/>
        <v>1115.9328209999999</v>
      </c>
      <c r="Z5998" s="92">
        <f t="shared" si="565"/>
        <v>8856.657178999998</v>
      </c>
      <c r="AA5998" s="92">
        <f t="shared" si="566"/>
        <v>9972.5899999999983</v>
      </c>
    </row>
    <row r="5999" spans="1:27" x14ac:dyDescent="0.25">
      <c r="A5999" t="s">
        <v>1294</v>
      </c>
      <c r="B5999" t="s">
        <v>556</v>
      </c>
      <c r="C5999" t="s">
        <v>557</v>
      </c>
      <c r="D5999" t="s">
        <v>1313</v>
      </c>
      <c r="E5999" t="s">
        <v>1314</v>
      </c>
      <c r="F5999" t="str">
        <f t="shared" si="562"/>
        <v>1440</v>
      </c>
      <c r="G5999" t="s">
        <v>92</v>
      </c>
      <c r="H5999" t="s">
        <v>93</v>
      </c>
      <c r="I5999" s="91"/>
      <c r="J5999" s="91"/>
      <c r="K5999" s="91"/>
      <c r="L5999" s="91"/>
      <c r="M5999" s="91"/>
      <c r="N5999" s="91"/>
      <c r="O5999" s="91"/>
      <c r="P5999" s="91"/>
      <c r="Q5999" s="91"/>
      <c r="R5999" s="91">
        <v>43.35</v>
      </c>
      <c r="S5999" s="91"/>
      <c r="T5999" s="91"/>
      <c r="U5999" s="91">
        <f t="shared" si="563"/>
        <v>43.35</v>
      </c>
      <c r="V5999" s="82" t="str">
        <f t="shared" si="561"/>
        <v>120111440935</v>
      </c>
      <c r="W5999" s="83">
        <f>VLOOKUP(V5999,Factors!$E$6:$H$5950,4,FALSE)</f>
        <v>0.1119</v>
      </c>
      <c r="X5999" t="str">
        <f>VLOOKUP(V5999,Factors!$E$6:$F$5950,2,FALSE)</f>
        <v>Customers-All</v>
      </c>
      <c r="Y5999" s="92">
        <f t="shared" si="564"/>
        <v>4.8508649999999998</v>
      </c>
      <c r="Z5999" s="92">
        <f t="shared" si="565"/>
        <v>38.499135000000003</v>
      </c>
      <c r="AA5999" s="92">
        <f t="shared" si="566"/>
        <v>43.35</v>
      </c>
    </row>
    <row r="6000" spans="1:27" x14ac:dyDescent="0.25">
      <c r="A6000" t="s">
        <v>1294</v>
      </c>
      <c r="B6000" t="s">
        <v>556</v>
      </c>
      <c r="C6000" t="s">
        <v>557</v>
      </c>
      <c r="D6000" t="s">
        <v>1313</v>
      </c>
      <c r="E6000" t="s">
        <v>1314</v>
      </c>
      <c r="F6000" t="str">
        <f t="shared" si="562"/>
        <v>1440</v>
      </c>
      <c r="G6000" t="s">
        <v>44</v>
      </c>
      <c r="H6000" t="s">
        <v>45</v>
      </c>
      <c r="I6000" s="91"/>
      <c r="J6000" s="91"/>
      <c r="K6000" s="91"/>
      <c r="L6000" s="91"/>
      <c r="M6000" s="91"/>
      <c r="N6000" s="91"/>
      <c r="O6000" s="91"/>
      <c r="P6000" s="91">
        <v>885.36</v>
      </c>
      <c r="Q6000" s="91">
        <v>1249.92</v>
      </c>
      <c r="R6000" s="91"/>
      <c r="S6000" s="91"/>
      <c r="T6000" s="91"/>
      <c r="U6000" s="91">
        <f t="shared" si="563"/>
        <v>2135.2800000000002</v>
      </c>
      <c r="V6000" s="82" t="str">
        <f t="shared" si="561"/>
        <v>120111440935</v>
      </c>
      <c r="W6000" s="83">
        <f>VLOOKUP(V6000,Factors!$E$6:$H$5950,4,FALSE)</f>
        <v>0.1119</v>
      </c>
      <c r="X6000" t="str">
        <f>VLOOKUP(V6000,Factors!$E$6:$F$5950,2,FALSE)</f>
        <v>Customers-All</v>
      </c>
      <c r="Y6000" s="92">
        <f t="shared" si="564"/>
        <v>238.93783200000001</v>
      </c>
      <c r="Z6000" s="92">
        <f t="shared" si="565"/>
        <v>1896.3421680000001</v>
      </c>
      <c r="AA6000" s="92">
        <f t="shared" si="566"/>
        <v>2135.2800000000002</v>
      </c>
    </row>
    <row r="6001" spans="1:27" x14ac:dyDescent="0.25">
      <c r="A6001" t="s">
        <v>1294</v>
      </c>
      <c r="B6001" t="s">
        <v>556</v>
      </c>
      <c r="C6001" t="s">
        <v>557</v>
      </c>
      <c r="D6001" t="s">
        <v>1313</v>
      </c>
      <c r="E6001" t="s">
        <v>1314</v>
      </c>
      <c r="F6001" t="str">
        <f t="shared" si="562"/>
        <v>1440</v>
      </c>
      <c r="G6001" t="s">
        <v>102</v>
      </c>
      <c r="H6001" t="s">
        <v>103</v>
      </c>
      <c r="I6001" s="91"/>
      <c r="J6001" s="91"/>
      <c r="K6001" s="91"/>
      <c r="L6001" s="91"/>
      <c r="M6001" s="91"/>
      <c r="N6001" s="91">
        <v>260.39999999999998</v>
      </c>
      <c r="O6001" s="91">
        <v>3281.04</v>
      </c>
      <c r="P6001" s="91">
        <v>2083.1999999999998</v>
      </c>
      <c r="Q6001" s="91"/>
      <c r="R6001" s="91"/>
      <c r="S6001" s="91"/>
      <c r="T6001" s="91"/>
      <c r="U6001" s="91">
        <f t="shared" si="563"/>
        <v>5624.6399999999994</v>
      </c>
      <c r="V6001" s="82" t="str">
        <f t="shared" si="561"/>
        <v>120111440935</v>
      </c>
      <c r="W6001" s="83">
        <f>VLOOKUP(V6001,Factors!$E$6:$H$5950,4,FALSE)</f>
        <v>0.1119</v>
      </c>
      <c r="X6001" t="str">
        <f>VLOOKUP(V6001,Factors!$E$6:$F$5950,2,FALSE)</f>
        <v>Customers-All</v>
      </c>
      <c r="Y6001" s="92">
        <f t="shared" si="564"/>
        <v>629.39721599999996</v>
      </c>
      <c r="Z6001" s="92">
        <f t="shared" si="565"/>
        <v>4995.2427839999991</v>
      </c>
      <c r="AA6001" s="92">
        <f t="shared" si="566"/>
        <v>5624.6399999999994</v>
      </c>
    </row>
    <row r="6002" spans="1:27" x14ac:dyDescent="0.25">
      <c r="A6002" t="s">
        <v>1294</v>
      </c>
      <c r="B6002" t="s">
        <v>556</v>
      </c>
      <c r="C6002" t="s">
        <v>557</v>
      </c>
      <c r="D6002" t="s">
        <v>1313</v>
      </c>
      <c r="E6002" t="s">
        <v>1314</v>
      </c>
      <c r="F6002" t="str">
        <f t="shared" si="562"/>
        <v>1440</v>
      </c>
      <c r="G6002" t="s">
        <v>152</v>
      </c>
      <c r="H6002" t="s">
        <v>153</v>
      </c>
      <c r="I6002" s="91"/>
      <c r="J6002" s="91"/>
      <c r="K6002" s="91"/>
      <c r="L6002" s="91"/>
      <c r="M6002" s="91"/>
      <c r="N6002" s="91"/>
      <c r="O6002" s="91"/>
      <c r="P6002" s="91"/>
      <c r="Q6002" s="91"/>
      <c r="R6002" s="91">
        <v>14</v>
      </c>
      <c r="S6002" s="91"/>
      <c r="T6002" s="91"/>
      <c r="U6002" s="91">
        <f t="shared" si="563"/>
        <v>14</v>
      </c>
      <c r="V6002" s="82" t="str">
        <f t="shared" si="561"/>
        <v>120111440935</v>
      </c>
      <c r="W6002" s="83">
        <f>VLOOKUP(V6002,Factors!$E$6:$H$5950,4,FALSE)</f>
        <v>0.1119</v>
      </c>
      <c r="X6002" t="str">
        <f>VLOOKUP(V6002,Factors!$E$6:$F$5950,2,FALSE)</f>
        <v>Customers-All</v>
      </c>
      <c r="Y6002" s="92">
        <f t="shared" si="564"/>
        <v>1.5666</v>
      </c>
      <c r="Z6002" s="92">
        <f t="shared" si="565"/>
        <v>12.433400000000001</v>
      </c>
      <c r="AA6002" s="92">
        <f t="shared" si="566"/>
        <v>14</v>
      </c>
    </row>
    <row r="6003" spans="1:27" x14ac:dyDescent="0.25">
      <c r="A6003" t="s">
        <v>1294</v>
      </c>
      <c r="B6003" t="s">
        <v>556</v>
      </c>
      <c r="C6003" t="s">
        <v>557</v>
      </c>
      <c r="D6003" t="s">
        <v>1315</v>
      </c>
      <c r="E6003" t="s">
        <v>1316</v>
      </c>
      <c r="F6003" t="str">
        <f t="shared" si="562"/>
        <v>1505</v>
      </c>
      <c r="G6003" t="s">
        <v>180</v>
      </c>
      <c r="H6003" t="s">
        <v>181</v>
      </c>
      <c r="I6003" s="91">
        <v>3370.95</v>
      </c>
      <c r="J6003" s="91">
        <v>3708.09</v>
      </c>
      <c r="K6003" s="91">
        <v>2299.09</v>
      </c>
      <c r="L6003" s="91">
        <v>2955.36</v>
      </c>
      <c r="M6003" s="91">
        <v>3144</v>
      </c>
      <c r="N6003" s="91">
        <v>4055.76</v>
      </c>
      <c r="O6003" s="91">
        <v>2751</v>
      </c>
      <c r="P6003" s="91">
        <v>2515.1999999999998</v>
      </c>
      <c r="Q6003" s="91">
        <v>3018.24</v>
      </c>
      <c r="R6003" s="91">
        <v>3301.2</v>
      </c>
      <c r="S6003" s="91">
        <v>4621.68</v>
      </c>
      <c r="T6003" s="91">
        <v>2358</v>
      </c>
      <c r="U6003" s="91">
        <f t="shared" si="563"/>
        <v>38098.570000000007</v>
      </c>
      <c r="V6003" s="82" t="str">
        <f t="shared" si="561"/>
        <v>120111505935</v>
      </c>
      <c r="W6003" s="83">
        <f>VLOOKUP(V6003,Factors!$E$6:$H$5950,4,FALSE)</f>
        <v>0.1119</v>
      </c>
      <c r="X6003" t="str">
        <f>VLOOKUP(V6003,Factors!$E$6:$F$5950,2,FALSE)</f>
        <v>Customers-All</v>
      </c>
      <c r="Y6003" s="92">
        <f t="shared" si="564"/>
        <v>4263.2299830000011</v>
      </c>
      <c r="Z6003" s="92">
        <f t="shared" si="565"/>
        <v>33835.34001700001</v>
      </c>
      <c r="AA6003" s="92">
        <f t="shared" si="566"/>
        <v>38098.570000000007</v>
      </c>
    </row>
    <row r="6004" spans="1:27" x14ac:dyDescent="0.25">
      <c r="A6004" t="s">
        <v>1294</v>
      </c>
      <c r="B6004" t="s">
        <v>556</v>
      </c>
      <c r="C6004" t="s">
        <v>557</v>
      </c>
      <c r="D6004" t="s">
        <v>1315</v>
      </c>
      <c r="E6004" t="s">
        <v>1316</v>
      </c>
      <c r="F6004" t="str">
        <f t="shared" si="562"/>
        <v>1505</v>
      </c>
      <c r="G6004" t="s">
        <v>1317</v>
      </c>
      <c r="H6004" t="s">
        <v>1318</v>
      </c>
      <c r="I6004" s="91"/>
      <c r="J6004" s="91"/>
      <c r="K6004" s="91"/>
      <c r="L6004" s="91"/>
      <c r="M6004" s="91"/>
      <c r="N6004" s="91"/>
      <c r="O6004" s="91">
        <v>529.38</v>
      </c>
      <c r="P6004" s="91"/>
      <c r="Q6004" s="91"/>
      <c r="R6004" s="91"/>
      <c r="S6004" s="91"/>
      <c r="T6004" s="91"/>
      <c r="U6004" s="91">
        <f t="shared" si="563"/>
        <v>529.38</v>
      </c>
      <c r="V6004" s="82" t="str">
        <f t="shared" si="561"/>
        <v>120111505935</v>
      </c>
      <c r="W6004" s="83">
        <f>VLOOKUP(V6004,Factors!$E$6:$H$5950,4,FALSE)</f>
        <v>0.1119</v>
      </c>
      <c r="X6004" t="str">
        <f>VLOOKUP(V6004,Factors!$E$6:$F$5950,2,FALSE)</f>
        <v>Customers-All</v>
      </c>
      <c r="Y6004" s="92">
        <f t="shared" si="564"/>
        <v>59.237622000000002</v>
      </c>
      <c r="Z6004" s="92">
        <f t="shared" si="565"/>
        <v>470.14237800000001</v>
      </c>
      <c r="AA6004" s="92">
        <f t="shared" si="566"/>
        <v>529.38</v>
      </c>
    </row>
    <row r="6005" spans="1:27" x14ac:dyDescent="0.25">
      <c r="A6005" t="s">
        <v>1294</v>
      </c>
      <c r="B6005" t="s">
        <v>556</v>
      </c>
      <c r="C6005" t="s">
        <v>557</v>
      </c>
      <c r="D6005" t="s">
        <v>1315</v>
      </c>
      <c r="E6005" t="s">
        <v>1316</v>
      </c>
      <c r="F6005" t="str">
        <f t="shared" si="562"/>
        <v>1505</v>
      </c>
      <c r="G6005" t="s">
        <v>56</v>
      </c>
      <c r="H6005" t="s">
        <v>57</v>
      </c>
      <c r="I6005" s="91">
        <v>547.16999999999996</v>
      </c>
      <c r="J6005" s="91">
        <v>297.38</v>
      </c>
      <c r="K6005" s="91">
        <v>380.8</v>
      </c>
      <c r="L6005" s="91">
        <v>238</v>
      </c>
      <c r="M6005" s="91">
        <v>357</v>
      </c>
      <c r="N6005" s="91">
        <v>297.5</v>
      </c>
      <c r="O6005" s="91">
        <v>142.80000000000001</v>
      </c>
      <c r="P6005" s="91">
        <v>214.2</v>
      </c>
      <c r="Q6005" s="91">
        <v>23.8</v>
      </c>
      <c r="R6005" s="91">
        <v>71.400000000000006</v>
      </c>
      <c r="S6005" s="91">
        <v>71.400000000000006</v>
      </c>
      <c r="T6005" s="91">
        <v>24.51</v>
      </c>
      <c r="U6005" s="91">
        <f t="shared" si="563"/>
        <v>2665.9600000000005</v>
      </c>
      <c r="V6005" s="82" t="str">
        <f t="shared" si="561"/>
        <v>120111505935</v>
      </c>
      <c r="W6005" s="83">
        <f>VLOOKUP(V6005,Factors!$E$6:$H$5950,4,FALSE)</f>
        <v>0.1119</v>
      </c>
      <c r="X6005" t="str">
        <f>VLOOKUP(V6005,Factors!$E$6:$F$5950,2,FALSE)</f>
        <v>Customers-All</v>
      </c>
      <c r="Y6005" s="92">
        <f t="shared" si="564"/>
        <v>298.32092400000005</v>
      </c>
      <c r="Z6005" s="92">
        <f t="shared" si="565"/>
        <v>2367.6390760000004</v>
      </c>
      <c r="AA6005" s="92">
        <f t="shared" si="566"/>
        <v>2665.9600000000005</v>
      </c>
    </row>
    <row r="6006" spans="1:27" x14ac:dyDescent="0.25">
      <c r="A6006" t="s">
        <v>1294</v>
      </c>
      <c r="B6006" t="s">
        <v>556</v>
      </c>
      <c r="C6006" t="s">
        <v>557</v>
      </c>
      <c r="D6006" t="s">
        <v>1315</v>
      </c>
      <c r="E6006" t="s">
        <v>1316</v>
      </c>
      <c r="F6006" t="str">
        <f t="shared" si="562"/>
        <v>1505</v>
      </c>
      <c r="G6006" t="s">
        <v>68</v>
      </c>
      <c r="H6006" t="s">
        <v>69</v>
      </c>
      <c r="I6006" s="91">
        <v>129.68</v>
      </c>
      <c r="J6006" s="91">
        <v>94.32</v>
      </c>
      <c r="K6006" s="91">
        <v>129.66999999999999</v>
      </c>
      <c r="L6006" s="91">
        <v>117.89</v>
      </c>
      <c r="M6006" s="91"/>
      <c r="N6006" s="91">
        <v>94.32</v>
      </c>
      <c r="O6006" s="91">
        <v>47.16</v>
      </c>
      <c r="P6006" s="91"/>
      <c r="Q6006" s="91"/>
      <c r="R6006" s="91"/>
      <c r="S6006" s="91">
        <v>0</v>
      </c>
      <c r="T6006" s="91"/>
      <c r="U6006" s="91">
        <f t="shared" si="563"/>
        <v>613.03999999999985</v>
      </c>
      <c r="V6006" s="82" t="str">
        <f t="shared" si="561"/>
        <v>120111505935</v>
      </c>
      <c r="W6006" s="83">
        <f>VLOOKUP(V6006,Factors!$E$6:$H$5950,4,FALSE)</f>
        <v>0.1119</v>
      </c>
      <c r="X6006" t="str">
        <f>VLOOKUP(V6006,Factors!$E$6:$F$5950,2,FALSE)</f>
        <v>Customers-All</v>
      </c>
      <c r="Y6006" s="92">
        <f t="shared" si="564"/>
        <v>68.599175999999986</v>
      </c>
      <c r="Z6006" s="92">
        <f t="shared" si="565"/>
        <v>544.44082399999991</v>
      </c>
      <c r="AA6006" s="92">
        <f t="shared" si="566"/>
        <v>613.03999999999985</v>
      </c>
    </row>
    <row r="6007" spans="1:27" x14ac:dyDescent="0.25">
      <c r="A6007" t="s">
        <v>1294</v>
      </c>
      <c r="B6007" t="s">
        <v>556</v>
      </c>
      <c r="C6007" t="s">
        <v>557</v>
      </c>
      <c r="D6007" t="s">
        <v>1297</v>
      </c>
      <c r="E6007" t="s">
        <v>1298</v>
      </c>
      <c r="F6007" t="str">
        <f t="shared" si="562"/>
        <v>1580</v>
      </c>
      <c r="G6007" t="s">
        <v>56</v>
      </c>
      <c r="H6007" t="s">
        <v>57</v>
      </c>
      <c r="I6007" s="91">
        <v>57.76</v>
      </c>
      <c r="J6007" s="91"/>
      <c r="K6007" s="91"/>
      <c r="L6007" s="91">
        <v>57.78</v>
      </c>
      <c r="M6007" s="91">
        <v>57.78</v>
      </c>
      <c r="N6007" s="91">
        <v>115.56</v>
      </c>
      <c r="O6007" s="91"/>
      <c r="P6007" s="91">
        <v>28.89</v>
      </c>
      <c r="Q6007" s="91">
        <v>57.78</v>
      </c>
      <c r="R6007" s="91">
        <v>238.04</v>
      </c>
      <c r="S6007" s="91"/>
      <c r="T6007" s="91">
        <v>773.24</v>
      </c>
      <c r="U6007" s="91">
        <f t="shared" si="563"/>
        <v>1386.83</v>
      </c>
      <c r="V6007" s="82" t="str">
        <f t="shared" si="561"/>
        <v>120111580935</v>
      </c>
      <c r="W6007" s="83">
        <f>VLOOKUP(V6007,Factors!$E$6:$H$5950,4,FALSE)</f>
        <v>0.1119</v>
      </c>
      <c r="X6007" t="str">
        <f>VLOOKUP(V6007,Factors!$E$6:$F$5950,2,FALSE)</f>
        <v>Customers-All</v>
      </c>
      <c r="Y6007" s="92">
        <f t="shared" si="564"/>
        <v>155.18627699999999</v>
      </c>
      <c r="Z6007" s="92">
        <f t="shared" si="565"/>
        <v>1231.6437229999999</v>
      </c>
      <c r="AA6007" s="92">
        <f t="shared" si="566"/>
        <v>1386.83</v>
      </c>
    </row>
    <row r="6008" spans="1:27" x14ac:dyDescent="0.25">
      <c r="A6008" t="s">
        <v>1294</v>
      </c>
      <c r="B6008" t="s">
        <v>628</v>
      </c>
      <c r="C6008" t="s">
        <v>629</v>
      </c>
      <c r="D6008" t="s">
        <v>1315</v>
      </c>
      <c r="E6008" t="s">
        <v>1316</v>
      </c>
      <c r="F6008" t="str">
        <f t="shared" si="562"/>
        <v>1505</v>
      </c>
      <c r="G6008" t="s">
        <v>120</v>
      </c>
      <c r="H6008" t="s">
        <v>121</v>
      </c>
      <c r="I6008" s="91">
        <v>0</v>
      </c>
      <c r="J6008" s="91"/>
      <c r="K6008" s="91"/>
      <c r="L6008" s="91"/>
      <c r="M6008" s="91"/>
      <c r="N6008" s="91"/>
      <c r="O6008" s="91"/>
      <c r="P6008" s="91"/>
      <c r="Q6008" s="91"/>
      <c r="R6008" s="91"/>
      <c r="S6008" s="91"/>
      <c r="T6008" s="91"/>
      <c r="U6008" s="91">
        <f t="shared" si="563"/>
        <v>0</v>
      </c>
      <c r="V6008" s="82" t="str">
        <f t="shared" si="561"/>
        <v>120121505935</v>
      </c>
      <c r="W6008" s="83">
        <f>VLOOKUP(V6008,Factors!$E$6:$H$5950,4,FALSE)</f>
        <v>0.1124</v>
      </c>
      <c r="X6008" t="str">
        <f>VLOOKUP(V6008,Factors!$E$6:$F$5950,2,FALSE)</f>
        <v>3-Factor</v>
      </c>
      <c r="Y6008" s="92">
        <f t="shared" si="564"/>
        <v>0</v>
      </c>
      <c r="Z6008" s="92">
        <f t="shared" si="565"/>
        <v>0</v>
      </c>
      <c r="AA6008" s="92">
        <f t="shared" si="566"/>
        <v>0</v>
      </c>
    </row>
    <row r="6009" spans="1:27" x14ac:dyDescent="0.25">
      <c r="A6009" t="s">
        <v>1294</v>
      </c>
      <c r="B6009" t="s">
        <v>628</v>
      </c>
      <c r="C6009" t="s">
        <v>629</v>
      </c>
      <c r="D6009" t="s">
        <v>1315</v>
      </c>
      <c r="E6009" t="s">
        <v>1316</v>
      </c>
      <c r="F6009" t="str">
        <f t="shared" si="562"/>
        <v>1505</v>
      </c>
      <c r="G6009" t="s">
        <v>207</v>
      </c>
      <c r="H6009" t="s">
        <v>208</v>
      </c>
      <c r="I6009" s="91"/>
      <c r="J6009" s="91"/>
      <c r="K6009" s="91"/>
      <c r="L6009" s="91"/>
      <c r="M6009" s="91">
        <v>37</v>
      </c>
      <c r="N6009" s="91"/>
      <c r="O6009" s="91">
        <v>37</v>
      </c>
      <c r="P6009" s="91"/>
      <c r="Q6009" s="91"/>
      <c r="R6009" s="91">
        <v>37</v>
      </c>
      <c r="S6009" s="91">
        <v>37</v>
      </c>
      <c r="T6009" s="91">
        <v>37</v>
      </c>
      <c r="U6009" s="91">
        <f t="shared" si="563"/>
        <v>185</v>
      </c>
      <c r="V6009" s="82" t="str">
        <f t="shared" si="561"/>
        <v>120121505935</v>
      </c>
      <c r="W6009" s="83">
        <f>VLOOKUP(V6009,Factors!$E$6:$H$5950,4,FALSE)</f>
        <v>0.1124</v>
      </c>
      <c r="X6009" t="str">
        <f>VLOOKUP(V6009,Factors!$E$6:$F$5950,2,FALSE)</f>
        <v>3-Factor</v>
      </c>
      <c r="Y6009" s="92">
        <f t="shared" si="564"/>
        <v>20.794</v>
      </c>
      <c r="Z6009" s="92">
        <f t="shared" si="565"/>
        <v>164.20599999999999</v>
      </c>
      <c r="AA6009" s="92">
        <f t="shared" si="566"/>
        <v>185</v>
      </c>
    </row>
    <row r="6010" spans="1:27" x14ac:dyDescent="0.25">
      <c r="A6010" t="s">
        <v>1294</v>
      </c>
      <c r="B6010" t="s">
        <v>628</v>
      </c>
      <c r="C6010" t="s">
        <v>629</v>
      </c>
      <c r="D6010" t="s">
        <v>1315</v>
      </c>
      <c r="E6010" t="s">
        <v>1316</v>
      </c>
      <c r="F6010" t="str">
        <f t="shared" si="562"/>
        <v>1505</v>
      </c>
      <c r="G6010" t="s">
        <v>130</v>
      </c>
      <c r="H6010" t="s">
        <v>131</v>
      </c>
      <c r="I6010" s="91"/>
      <c r="J6010" s="91"/>
      <c r="K6010" s="91"/>
      <c r="L6010" s="91"/>
      <c r="M6010" s="91"/>
      <c r="N6010" s="91"/>
      <c r="O6010" s="91"/>
      <c r="P6010" s="91"/>
      <c r="Q6010" s="91"/>
      <c r="R6010" s="91">
        <v>5.3</v>
      </c>
      <c r="S6010" s="91"/>
      <c r="T6010" s="91"/>
      <c r="U6010" s="91">
        <f t="shared" si="563"/>
        <v>5.3</v>
      </c>
      <c r="V6010" s="82" t="str">
        <f t="shared" si="561"/>
        <v>120121505935</v>
      </c>
      <c r="W6010" s="83">
        <f>VLOOKUP(V6010,Factors!$E$6:$H$5950,4,FALSE)</f>
        <v>0.1124</v>
      </c>
      <c r="X6010" t="str">
        <f>VLOOKUP(V6010,Factors!$E$6:$F$5950,2,FALSE)</f>
        <v>3-Factor</v>
      </c>
      <c r="Y6010" s="92">
        <f t="shared" si="564"/>
        <v>0.59572000000000003</v>
      </c>
      <c r="Z6010" s="92">
        <f t="shared" si="565"/>
        <v>4.7042799999999998</v>
      </c>
      <c r="AA6010" s="92">
        <f t="shared" si="566"/>
        <v>5.3</v>
      </c>
    </row>
    <row r="6011" spans="1:27" x14ac:dyDescent="0.25">
      <c r="A6011" t="s">
        <v>1294</v>
      </c>
      <c r="B6011" t="s">
        <v>628</v>
      </c>
      <c r="C6011" t="s">
        <v>629</v>
      </c>
      <c r="D6011" t="s">
        <v>1315</v>
      </c>
      <c r="E6011" t="s">
        <v>1316</v>
      </c>
      <c r="F6011" t="str">
        <f t="shared" si="562"/>
        <v>1505</v>
      </c>
      <c r="G6011" t="s">
        <v>136</v>
      </c>
      <c r="H6011" t="s">
        <v>137</v>
      </c>
      <c r="I6011" s="91">
        <v>33.799999999999997</v>
      </c>
      <c r="J6011" s="91">
        <v>71</v>
      </c>
      <c r="K6011" s="91">
        <v>39</v>
      </c>
      <c r="L6011" s="91">
        <v>114</v>
      </c>
      <c r="M6011" s="91">
        <v>56.2</v>
      </c>
      <c r="N6011" s="91">
        <v>86.3</v>
      </c>
      <c r="O6011" s="91">
        <v>64.8</v>
      </c>
      <c r="P6011" s="91">
        <v>108.4</v>
      </c>
      <c r="Q6011" s="91">
        <v>40.4</v>
      </c>
      <c r="R6011" s="91">
        <v>72.599999999999994</v>
      </c>
      <c r="S6011" s="91">
        <v>109.8</v>
      </c>
      <c r="T6011" s="91">
        <v>109.8</v>
      </c>
      <c r="U6011" s="91">
        <f t="shared" si="563"/>
        <v>906.09999999999991</v>
      </c>
      <c r="V6011" s="82" t="str">
        <f t="shared" si="561"/>
        <v>120121505935</v>
      </c>
      <c r="W6011" s="83">
        <f>VLOOKUP(V6011,Factors!$E$6:$H$5950,4,FALSE)</f>
        <v>0.1124</v>
      </c>
      <c r="X6011" t="str">
        <f>VLOOKUP(V6011,Factors!$E$6:$F$5950,2,FALSE)</f>
        <v>3-Factor</v>
      </c>
      <c r="Y6011" s="92">
        <f t="shared" si="564"/>
        <v>101.84563999999999</v>
      </c>
      <c r="Z6011" s="92">
        <f t="shared" si="565"/>
        <v>804.25435999999991</v>
      </c>
      <c r="AA6011" s="92">
        <f t="shared" si="566"/>
        <v>906.09999999999991</v>
      </c>
    </row>
    <row r="6012" spans="1:27" x14ac:dyDescent="0.25">
      <c r="A6012" t="s">
        <v>1294</v>
      </c>
      <c r="B6012" t="s">
        <v>628</v>
      </c>
      <c r="C6012" t="s">
        <v>629</v>
      </c>
      <c r="D6012" t="s">
        <v>1315</v>
      </c>
      <c r="E6012" t="s">
        <v>1316</v>
      </c>
      <c r="F6012" t="str">
        <f t="shared" si="562"/>
        <v>1505</v>
      </c>
      <c r="G6012" t="s">
        <v>102</v>
      </c>
      <c r="H6012" t="s">
        <v>103</v>
      </c>
      <c r="I6012" s="91"/>
      <c r="J6012" s="91"/>
      <c r="K6012" s="91"/>
      <c r="L6012" s="91"/>
      <c r="M6012" s="91"/>
      <c r="N6012" s="91">
        <v>37</v>
      </c>
      <c r="O6012" s="91"/>
      <c r="P6012" s="91"/>
      <c r="Q6012" s="91"/>
      <c r="R6012" s="91"/>
      <c r="S6012" s="91"/>
      <c r="T6012" s="91"/>
      <c r="U6012" s="91">
        <f t="shared" si="563"/>
        <v>37</v>
      </c>
      <c r="V6012" s="82" t="str">
        <f t="shared" si="561"/>
        <v>120121505935</v>
      </c>
      <c r="W6012" s="83">
        <f>VLOOKUP(V6012,Factors!$E$6:$H$5950,4,FALSE)</f>
        <v>0.1124</v>
      </c>
      <c r="X6012" t="str">
        <f>VLOOKUP(V6012,Factors!$E$6:$F$5950,2,FALSE)</f>
        <v>3-Factor</v>
      </c>
      <c r="Y6012" s="92">
        <f t="shared" si="564"/>
        <v>4.1588000000000003</v>
      </c>
      <c r="Z6012" s="92">
        <f t="shared" si="565"/>
        <v>32.841200000000001</v>
      </c>
      <c r="AA6012" s="92">
        <f t="shared" si="566"/>
        <v>37</v>
      </c>
    </row>
    <row r="6013" spans="1:27" x14ac:dyDescent="0.25">
      <c r="A6013" t="s">
        <v>1294</v>
      </c>
      <c r="B6013" t="s">
        <v>628</v>
      </c>
      <c r="C6013" t="s">
        <v>629</v>
      </c>
      <c r="D6013" t="s">
        <v>1315</v>
      </c>
      <c r="E6013" t="s">
        <v>1316</v>
      </c>
      <c r="F6013" t="str">
        <f t="shared" si="562"/>
        <v>1505</v>
      </c>
      <c r="G6013" t="s">
        <v>144</v>
      </c>
      <c r="H6013" t="s">
        <v>145</v>
      </c>
      <c r="I6013" s="91"/>
      <c r="J6013" s="91"/>
      <c r="K6013" s="91"/>
      <c r="L6013" s="91">
        <v>62.63</v>
      </c>
      <c r="M6013" s="91"/>
      <c r="N6013" s="91"/>
      <c r="O6013" s="91">
        <v>58.54</v>
      </c>
      <c r="P6013" s="91">
        <v>64.63</v>
      </c>
      <c r="Q6013" s="91"/>
      <c r="R6013" s="91"/>
      <c r="S6013" s="91"/>
      <c r="T6013" s="91">
        <v>62.72</v>
      </c>
      <c r="U6013" s="91">
        <f t="shared" si="563"/>
        <v>248.52</v>
      </c>
      <c r="V6013" s="82" t="str">
        <f t="shared" si="561"/>
        <v>120121505935</v>
      </c>
      <c r="W6013" s="83">
        <f>VLOOKUP(V6013,Factors!$E$6:$H$5950,4,FALSE)</f>
        <v>0.1124</v>
      </c>
      <c r="X6013" t="str">
        <f>VLOOKUP(V6013,Factors!$E$6:$F$5950,2,FALSE)</f>
        <v>3-Factor</v>
      </c>
      <c r="Y6013" s="92">
        <f t="shared" si="564"/>
        <v>27.933648000000002</v>
      </c>
      <c r="Z6013" s="92">
        <f t="shared" si="565"/>
        <v>220.58635200000001</v>
      </c>
      <c r="AA6013" s="92">
        <f t="shared" si="566"/>
        <v>248.52</v>
      </c>
    </row>
    <row r="6014" spans="1:27" x14ac:dyDescent="0.25">
      <c r="A6014" t="s">
        <v>1294</v>
      </c>
      <c r="B6014" t="s">
        <v>628</v>
      </c>
      <c r="C6014" t="s">
        <v>629</v>
      </c>
      <c r="D6014" t="s">
        <v>1315</v>
      </c>
      <c r="E6014" t="s">
        <v>1316</v>
      </c>
      <c r="F6014" t="str">
        <f t="shared" si="562"/>
        <v>1505</v>
      </c>
      <c r="G6014" t="s">
        <v>150</v>
      </c>
      <c r="H6014" t="s">
        <v>151</v>
      </c>
      <c r="I6014" s="91"/>
      <c r="J6014" s="91"/>
      <c r="K6014" s="91"/>
      <c r="L6014" s="91"/>
      <c r="M6014" s="91"/>
      <c r="N6014" s="91"/>
      <c r="O6014" s="91"/>
      <c r="P6014" s="91"/>
      <c r="Q6014" s="91"/>
      <c r="R6014" s="91"/>
      <c r="S6014" s="91"/>
      <c r="T6014" s="91">
        <v>200</v>
      </c>
      <c r="U6014" s="91">
        <f t="shared" si="563"/>
        <v>200</v>
      </c>
      <c r="V6014" s="82" t="str">
        <f t="shared" si="561"/>
        <v>120121505935</v>
      </c>
      <c r="W6014" s="83">
        <f>VLOOKUP(V6014,Factors!$E$6:$H$5950,4,FALSE)</f>
        <v>0.1124</v>
      </c>
      <c r="X6014" t="str">
        <f>VLOOKUP(V6014,Factors!$E$6:$F$5950,2,FALSE)</f>
        <v>3-Factor</v>
      </c>
      <c r="Y6014" s="92">
        <f t="shared" si="564"/>
        <v>22.48</v>
      </c>
      <c r="Z6014" s="92">
        <f t="shared" si="565"/>
        <v>177.52</v>
      </c>
      <c r="AA6014" s="92">
        <f t="shared" si="566"/>
        <v>200</v>
      </c>
    </row>
    <row r="6015" spans="1:27" x14ac:dyDescent="0.25">
      <c r="A6015" t="s">
        <v>1294</v>
      </c>
      <c r="B6015" t="s">
        <v>162</v>
      </c>
      <c r="C6015" t="s">
        <v>163</v>
      </c>
      <c r="D6015" t="s">
        <v>1295</v>
      </c>
      <c r="E6015" t="s">
        <v>1296</v>
      </c>
      <c r="F6015" t="str">
        <f t="shared" si="562"/>
        <v>1045</v>
      </c>
      <c r="G6015" t="s">
        <v>84</v>
      </c>
      <c r="H6015" t="s">
        <v>85</v>
      </c>
      <c r="I6015" s="91"/>
      <c r="J6015" s="91">
        <v>7.49</v>
      </c>
      <c r="K6015" s="91">
        <v>22.7</v>
      </c>
      <c r="L6015" s="91"/>
      <c r="M6015" s="91">
        <v>11.35</v>
      </c>
      <c r="N6015" s="91">
        <v>86.94</v>
      </c>
      <c r="O6015" s="91">
        <v>3.78</v>
      </c>
      <c r="P6015" s="91">
        <v>7.57</v>
      </c>
      <c r="Q6015" s="91"/>
      <c r="R6015" s="91"/>
      <c r="S6015" s="91"/>
      <c r="T6015" s="91"/>
      <c r="U6015" s="91">
        <f t="shared" si="563"/>
        <v>139.82999999999998</v>
      </c>
      <c r="V6015" s="82" t="str">
        <f t="shared" si="561"/>
        <v>131001045935</v>
      </c>
      <c r="W6015" s="83">
        <f>VLOOKUP(V6015,Factors!$E$6:$H$5950,4,FALSE)</f>
        <v>0.1124</v>
      </c>
      <c r="X6015" t="str">
        <f>VLOOKUP(V6015,Factors!$E$6:$F$5950,2,FALSE)</f>
        <v>3-factor</v>
      </c>
      <c r="Y6015" s="92">
        <f t="shared" si="564"/>
        <v>15.716891999999998</v>
      </c>
      <c r="Z6015" s="92">
        <f t="shared" si="565"/>
        <v>124.11310799999998</v>
      </c>
      <c r="AA6015" s="92">
        <f t="shared" si="566"/>
        <v>139.82999999999998</v>
      </c>
    </row>
    <row r="6016" spans="1:27" x14ac:dyDescent="0.25">
      <c r="A6016" t="s">
        <v>1294</v>
      </c>
      <c r="B6016" t="s">
        <v>162</v>
      </c>
      <c r="C6016" t="s">
        <v>163</v>
      </c>
      <c r="D6016" t="s">
        <v>1295</v>
      </c>
      <c r="E6016" t="s">
        <v>1296</v>
      </c>
      <c r="F6016" t="str">
        <f t="shared" si="562"/>
        <v>1045</v>
      </c>
      <c r="G6016" t="s">
        <v>56</v>
      </c>
      <c r="H6016" t="s">
        <v>57</v>
      </c>
      <c r="I6016" s="91"/>
      <c r="J6016" s="91"/>
      <c r="K6016" s="91">
        <v>463.92</v>
      </c>
      <c r="L6016" s="91"/>
      <c r="M6016" s="91">
        <v>231.96</v>
      </c>
      <c r="N6016" s="91">
        <v>1623.72</v>
      </c>
      <c r="O6016" s="91">
        <v>77.319999999999993</v>
      </c>
      <c r="P6016" s="91">
        <v>154.63999999999999</v>
      </c>
      <c r="Q6016" s="91"/>
      <c r="R6016" s="91"/>
      <c r="S6016" s="91"/>
      <c r="T6016" s="91"/>
      <c r="U6016" s="91">
        <f t="shared" si="563"/>
        <v>2551.56</v>
      </c>
      <c r="V6016" s="82" t="str">
        <f t="shared" si="561"/>
        <v>131001045935</v>
      </c>
      <c r="W6016" s="83">
        <f>VLOOKUP(V6016,Factors!$E$6:$H$5950,4,FALSE)</f>
        <v>0.1124</v>
      </c>
      <c r="X6016" t="str">
        <f>VLOOKUP(V6016,Factors!$E$6:$F$5950,2,FALSE)</f>
        <v>3-factor</v>
      </c>
      <c r="Y6016" s="92">
        <f t="shared" si="564"/>
        <v>286.795344</v>
      </c>
      <c r="Z6016" s="92">
        <f t="shared" si="565"/>
        <v>2264.7646559999998</v>
      </c>
      <c r="AA6016" s="92">
        <f t="shared" si="566"/>
        <v>2551.56</v>
      </c>
    </row>
    <row r="6017" spans="1:27" x14ac:dyDescent="0.25">
      <c r="A6017" t="s">
        <v>1294</v>
      </c>
      <c r="B6017" t="s">
        <v>162</v>
      </c>
      <c r="C6017" t="s">
        <v>163</v>
      </c>
      <c r="D6017" t="s">
        <v>1295</v>
      </c>
      <c r="E6017" t="s">
        <v>1296</v>
      </c>
      <c r="F6017" t="str">
        <f t="shared" si="562"/>
        <v>1045</v>
      </c>
      <c r="G6017" t="s">
        <v>68</v>
      </c>
      <c r="H6017" t="s">
        <v>69</v>
      </c>
      <c r="I6017" s="91"/>
      <c r="J6017" s="91">
        <v>153.16</v>
      </c>
      <c r="K6017" s="91"/>
      <c r="L6017" s="91"/>
      <c r="M6017" s="91"/>
      <c r="N6017" s="91">
        <v>153.16</v>
      </c>
      <c r="O6017" s="91"/>
      <c r="P6017" s="91"/>
      <c r="Q6017" s="91"/>
      <c r="R6017" s="91"/>
      <c r="S6017" s="91"/>
      <c r="T6017" s="91"/>
      <c r="U6017" s="91">
        <f t="shared" si="563"/>
        <v>306.32</v>
      </c>
      <c r="V6017" s="82" t="str">
        <f t="shared" si="561"/>
        <v>131001045935</v>
      </c>
      <c r="W6017" s="83">
        <f>VLOOKUP(V6017,Factors!$E$6:$H$5950,4,FALSE)</f>
        <v>0.1124</v>
      </c>
      <c r="X6017" t="str">
        <f>VLOOKUP(V6017,Factors!$E$6:$F$5950,2,FALSE)</f>
        <v>3-factor</v>
      </c>
      <c r="Y6017" s="92">
        <f t="shared" si="564"/>
        <v>34.430368000000001</v>
      </c>
      <c r="Z6017" s="92">
        <f t="shared" si="565"/>
        <v>271.88963200000001</v>
      </c>
      <c r="AA6017" s="92">
        <f t="shared" si="566"/>
        <v>306.32</v>
      </c>
    </row>
    <row r="6018" spans="1:27" x14ac:dyDescent="0.25">
      <c r="A6018" t="s">
        <v>1294</v>
      </c>
      <c r="B6018" t="s">
        <v>162</v>
      </c>
      <c r="C6018" t="s">
        <v>163</v>
      </c>
      <c r="D6018" t="s">
        <v>1315</v>
      </c>
      <c r="E6018" t="s">
        <v>1316</v>
      </c>
      <c r="F6018" t="str">
        <f t="shared" si="562"/>
        <v>1505</v>
      </c>
      <c r="G6018" t="s">
        <v>84</v>
      </c>
      <c r="H6018" t="s">
        <v>85</v>
      </c>
      <c r="I6018" s="91">
        <v>43.38</v>
      </c>
      <c r="J6018" s="91"/>
      <c r="K6018" s="91"/>
      <c r="L6018" s="91"/>
      <c r="M6018" s="91">
        <v>15.13</v>
      </c>
      <c r="N6018" s="91"/>
      <c r="O6018" s="91"/>
      <c r="P6018" s="91"/>
      <c r="Q6018" s="91"/>
      <c r="R6018" s="91"/>
      <c r="S6018" s="91"/>
      <c r="T6018" s="91"/>
      <c r="U6018" s="91">
        <f t="shared" si="563"/>
        <v>58.510000000000005</v>
      </c>
      <c r="V6018" s="82" t="str">
        <f t="shared" si="561"/>
        <v>131001505935</v>
      </c>
      <c r="W6018" s="83">
        <f>VLOOKUP(V6018,Factors!$E$6:$H$5950,4,FALSE)</f>
        <v>0.1124</v>
      </c>
      <c r="X6018" t="str">
        <f>VLOOKUP(V6018,Factors!$E$6:$F$5950,2,FALSE)</f>
        <v>3-factor</v>
      </c>
      <c r="Y6018" s="92">
        <f t="shared" si="564"/>
        <v>6.5765240000000009</v>
      </c>
      <c r="Z6018" s="92">
        <f t="shared" si="565"/>
        <v>51.933476000000006</v>
      </c>
      <c r="AA6018" s="92">
        <f t="shared" si="566"/>
        <v>58.510000000000005</v>
      </c>
    </row>
    <row r="6019" spans="1:27" x14ac:dyDescent="0.25">
      <c r="A6019" t="s">
        <v>1294</v>
      </c>
      <c r="B6019" t="s">
        <v>162</v>
      </c>
      <c r="C6019" t="s">
        <v>163</v>
      </c>
      <c r="D6019" t="s">
        <v>1315</v>
      </c>
      <c r="E6019" t="s">
        <v>1316</v>
      </c>
      <c r="F6019" t="str">
        <f t="shared" si="562"/>
        <v>1505</v>
      </c>
      <c r="G6019" t="s">
        <v>213</v>
      </c>
      <c r="H6019" t="s">
        <v>214</v>
      </c>
      <c r="I6019" s="91"/>
      <c r="J6019" s="91"/>
      <c r="K6019" s="91"/>
      <c r="L6019" s="91"/>
      <c r="M6019" s="91"/>
      <c r="N6019" s="91"/>
      <c r="O6019" s="91">
        <v>284.85000000000002</v>
      </c>
      <c r="P6019" s="91"/>
      <c r="Q6019" s="91"/>
      <c r="R6019" s="91"/>
      <c r="S6019" s="91"/>
      <c r="T6019" s="91"/>
      <c r="U6019" s="91">
        <f t="shared" si="563"/>
        <v>284.85000000000002</v>
      </c>
      <c r="V6019" s="82" t="str">
        <f t="shared" si="561"/>
        <v>131001505935</v>
      </c>
      <c r="W6019" s="83">
        <f>VLOOKUP(V6019,Factors!$E$6:$H$5950,4,FALSE)</f>
        <v>0.1124</v>
      </c>
      <c r="X6019" t="str">
        <f>VLOOKUP(V6019,Factors!$E$6:$F$5950,2,FALSE)</f>
        <v>3-factor</v>
      </c>
      <c r="Y6019" s="92">
        <f t="shared" si="564"/>
        <v>32.017140000000005</v>
      </c>
      <c r="Z6019" s="92">
        <f t="shared" si="565"/>
        <v>252.83286000000001</v>
      </c>
      <c r="AA6019" s="92">
        <f t="shared" si="566"/>
        <v>284.85000000000002</v>
      </c>
    </row>
    <row r="6020" spans="1:27" x14ac:dyDescent="0.25">
      <c r="A6020" t="s">
        <v>1294</v>
      </c>
      <c r="B6020" t="s">
        <v>162</v>
      </c>
      <c r="C6020" t="s">
        <v>163</v>
      </c>
      <c r="D6020" t="s">
        <v>1315</v>
      </c>
      <c r="E6020" t="s">
        <v>1316</v>
      </c>
      <c r="F6020" t="str">
        <f t="shared" si="562"/>
        <v>1505</v>
      </c>
      <c r="G6020" t="s">
        <v>56</v>
      </c>
      <c r="H6020" t="s">
        <v>57</v>
      </c>
      <c r="I6020" s="91">
        <v>618.32000000000005</v>
      </c>
      <c r="J6020" s="91"/>
      <c r="K6020" s="91"/>
      <c r="L6020" s="91"/>
      <c r="M6020" s="91">
        <v>309.27999999999997</v>
      </c>
      <c r="N6020" s="91"/>
      <c r="O6020" s="91"/>
      <c r="P6020" s="91"/>
      <c r="Q6020" s="91"/>
      <c r="R6020" s="91"/>
      <c r="S6020" s="91"/>
      <c r="T6020" s="91"/>
      <c r="U6020" s="91">
        <f t="shared" si="563"/>
        <v>927.6</v>
      </c>
      <c r="V6020" s="82" t="str">
        <f t="shared" ref="V6020:V6083" si="567">CONCATENATE(B6020,RIGHT(D6020,4),A6020)</f>
        <v>131001505935</v>
      </c>
      <c r="W6020" s="83">
        <f>VLOOKUP(V6020,Factors!$E$6:$H$5950,4,FALSE)</f>
        <v>0.1124</v>
      </c>
      <c r="X6020" t="str">
        <f>VLOOKUP(V6020,Factors!$E$6:$F$5950,2,FALSE)</f>
        <v>3-factor</v>
      </c>
      <c r="Y6020" s="92">
        <f t="shared" si="564"/>
        <v>104.26224000000001</v>
      </c>
      <c r="Z6020" s="92">
        <f t="shared" si="565"/>
        <v>823.33776</v>
      </c>
      <c r="AA6020" s="92">
        <f t="shared" si="566"/>
        <v>927.6</v>
      </c>
    </row>
    <row r="6021" spans="1:27" x14ac:dyDescent="0.25">
      <c r="A6021" t="s">
        <v>1294</v>
      </c>
      <c r="B6021" t="s">
        <v>162</v>
      </c>
      <c r="C6021" t="s">
        <v>163</v>
      </c>
      <c r="D6021" t="s">
        <v>1315</v>
      </c>
      <c r="E6021" t="s">
        <v>1316</v>
      </c>
      <c r="F6021" t="str">
        <f t="shared" ref="F6021:F6084" si="568">RIGHT(D6021,4)</f>
        <v>1505</v>
      </c>
      <c r="G6021" t="s">
        <v>68</v>
      </c>
      <c r="H6021" t="s">
        <v>69</v>
      </c>
      <c r="I6021" s="91">
        <v>268.02999999999997</v>
      </c>
      <c r="J6021" s="91"/>
      <c r="K6021" s="91"/>
      <c r="L6021" s="91"/>
      <c r="M6021" s="91"/>
      <c r="N6021" s="91"/>
      <c r="O6021" s="91"/>
      <c r="P6021" s="91"/>
      <c r="Q6021" s="91"/>
      <c r="R6021" s="91"/>
      <c r="S6021" s="91"/>
      <c r="T6021" s="91"/>
      <c r="U6021" s="91">
        <f t="shared" ref="U6021:U6084" si="569">SUM(I6021:T6021)</f>
        <v>268.02999999999997</v>
      </c>
      <c r="V6021" s="82" t="str">
        <f t="shared" si="567"/>
        <v>131001505935</v>
      </c>
      <c r="W6021" s="83">
        <f>VLOOKUP(V6021,Factors!$E$6:$H$5950,4,FALSE)</f>
        <v>0.1124</v>
      </c>
      <c r="X6021" t="str">
        <f>VLOOKUP(V6021,Factors!$E$6:$F$5950,2,FALSE)</f>
        <v>3-factor</v>
      </c>
      <c r="Y6021" s="92">
        <f t="shared" si="564"/>
        <v>30.126571999999996</v>
      </c>
      <c r="Z6021" s="92">
        <f t="shared" si="565"/>
        <v>237.90342799999996</v>
      </c>
      <c r="AA6021" s="92">
        <f t="shared" si="566"/>
        <v>268.02999999999997</v>
      </c>
    </row>
    <row r="6022" spans="1:27" x14ac:dyDescent="0.25">
      <c r="A6022" t="s">
        <v>1294</v>
      </c>
      <c r="B6022" t="s">
        <v>162</v>
      </c>
      <c r="C6022" t="s">
        <v>163</v>
      </c>
      <c r="D6022" t="s">
        <v>1301</v>
      </c>
      <c r="E6022" t="s">
        <v>1302</v>
      </c>
      <c r="F6022" t="str">
        <f t="shared" si="568"/>
        <v>5005</v>
      </c>
      <c r="G6022" t="s">
        <v>61</v>
      </c>
      <c r="H6022" t="s">
        <v>62</v>
      </c>
      <c r="I6022" s="91"/>
      <c r="J6022" s="91">
        <v>22.02</v>
      </c>
      <c r="K6022" s="91">
        <v>175</v>
      </c>
      <c r="L6022" s="91">
        <v>21.4</v>
      </c>
      <c r="M6022" s="91"/>
      <c r="N6022" s="91"/>
      <c r="O6022" s="91">
        <v>27.05</v>
      </c>
      <c r="P6022" s="91">
        <v>21.49</v>
      </c>
      <c r="Q6022" s="91"/>
      <c r="R6022" s="91">
        <v>17.71</v>
      </c>
      <c r="S6022" s="91">
        <v>51.53</v>
      </c>
      <c r="T6022" s="91"/>
      <c r="U6022" s="91">
        <f t="shared" si="569"/>
        <v>336.20000000000005</v>
      </c>
      <c r="V6022" s="82" t="str">
        <f t="shared" si="567"/>
        <v>131005005935</v>
      </c>
      <c r="W6022" s="83">
        <f>VLOOKUP(V6022,Factors!$E$6:$H$5950,4,FALSE)</f>
        <v>0.1124</v>
      </c>
      <c r="X6022" t="str">
        <f>VLOOKUP(V6022,Factors!$E$6:$F$5950,2,FALSE)</f>
        <v>3-factor</v>
      </c>
      <c r="Y6022" s="92">
        <f t="shared" si="564"/>
        <v>37.788880000000006</v>
      </c>
      <c r="Z6022" s="92">
        <f t="shared" si="565"/>
        <v>298.41112000000004</v>
      </c>
      <c r="AA6022" s="92">
        <f t="shared" si="566"/>
        <v>336.20000000000005</v>
      </c>
    </row>
    <row r="6023" spans="1:27" x14ac:dyDescent="0.25">
      <c r="A6023" t="s">
        <v>1294</v>
      </c>
      <c r="B6023" t="s">
        <v>162</v>
      </c>
      <c r="C6023" t="s">
        <v>163</v>
      </c>
      <c r="D6023" t="s">
        <v>1301</v>
      </c>
      <c r="E6023" t="s">
        <v>1302</v>
      </c>
      <c r="F6023" t="str">
        <f t="shared" si="568"/>
        <v>5005</v>
      </c>
      <c r="G6023" t="s">
        <v>92</v>
      </c>
      <c r="H6023" t="s">
        <v>93</v>
      </c>
      <c r="I6023" s="91"/>
      <c r="J6023" s="91">
        <v>127.77</v>
      </c>
      <c r="K6023" s="91">
        <v>179.46</v>
      </c>
      <c r="L6023" s="91">
        <v>102.82</v>
      </c>
      <c r="M6023" s="91">
        <v>363.12</v>
      </c>
      <c r="N6023" s="91"/>
      <c r="O6023" s="91">
        <v>90.12</v>
      </c>
      <c r="P6023" s="91"/>
      <c r="Q6023" s="91">
        <v>300.23</v>
      </c>
      <c r="R6023" s="91"/>
      <c r="S6023" s="91">
        <v>82.74</v>
      </c>
      <c r="T6023" s="91">
        <v>96</v>
      </c>
      <c r="U6023" s="91">
        <f t="shared" si="569"/>
        <v>1342.26</v>
      </c>
      <c r="V6023" s="82" t="str">
        <f t="shared" si="567"/>
        <v>131005005935</v>
      </c>
      <c r="W6023" s="83">
        <f>VLOOKUP(V6023,Factors!$E$6:$H$5950,4,FALSE)</f>
        <v>0.1124</v>
      </c>
      <c r="X6023" t="str">
        <f>VLOOKUP(V6023,Factors!$E$6:$F$5950,2,FALSE)</f>
        <v>3-factor</v>
      </c>
      <c r="Y6023" s="92">
        <f t="shared" si="564"/>
        <v>150.870024</v>
      </c>
      <c r="Z6023" s="92">
        <f t="shared" si="565"/>
        <v>1191.3899759999999</v>
      </c>
      <c r="AA6023" s="92">
        <f t="shared" si="566"/>
        <v>1342.26</v>
      </c>
    </row>
    <row r="6024" spans="1:27" x14ac:dyDescent="0.25">
      <c r="A6024" t="s">
        <v>1294</v>
      </c>
      <c r="B6024" t="s">
        <v>162</v>
      </c>
      <c r="C6024" t="s">
        <v>163</v>
      </c>
      <c r="D6024" t="s">
        <v>1301</v>
      </c>
      <c r="E6024" t="s">
        <v>1302</v>
      </c>
      <c r="F6024" t="str">
        <f t="shared" si="568"/>
        <v>5005</v>
      </c>
      <c r="G6024" t="s">
        <v>84</v>
      </c>
      <c r="H6024" t="s">
        <v>85</v>
      </c>
      <c r="I6024" s="91">
        <v>176.13</v>
      </c>
      <c r="J6024" s="91">
        <v>320.08999999999997</v>
      </c>
      <c r="K6024" s="91">
        <v>260.39</v>
      </c>
      <c r="L6024" s="91">
        <v>131.88</v>
      </c>
      <c r="M6024" s="91">
        <v>295.41000000000003</v>
      </c>
      <c r="N6024" s="91">
        <v>116.25</v>
      </c>
      <c r="O6024" s="91">
        <v>110.12</v>
      </c>
      <c r="P6024" s="91">
        <v>41.62</v>
      </c>
      <c r="Q6024" s="91">
        <v>119.84</v>
      </c>
      <c r="R6024" s="91">
        <v>51.06</v>
      </c>
      <c r="S6024" s="91">
        <v>107.74</v>
      </c>
      <c r="T6024" s="91">
        <v>89.57</v>
      </c>
      <c r="U6024" s="91">
        <f t="shared" si="569"/>
        <v>1820.0999999999997</v>
      </c>
      <c r="V6024" s="82" t="str">
        <f t="shared" si="567"/>
        <v>131005005935</v>
      </c>
      <c r="W6024" s="83">
        <f>VLOOKUP(V6024,Factors!$E$6:$H$5950,4,FALSE)</f>
        <v>0.1124</v>
      </c>
      <c r="X6024" t="str">
        <f>VLOOKUP(V6024,Factors!$E$6:$F$5950,2,FALSE)</f>
        <v>3-factor</v>
      </c>
      <c r="Y6024" s="92">
        <f t="shared" si="564"/>
        <v>204.57923999999997</v>
      </c>
      <c r="Z6024" s="92">
        <f t="shared" si="565"/>
        <v>1615.5207599999997</v>
      </c>
      <c r="AA6024" s="92">
        <f t="shared" si="566"/>
        <v>1820.0999999999997</v>
      </c>
    </row>
    <row r="6025" spans="1:27" x14ac:dyDescent="0.25">
      <c r="A6025" t="s">
        <v>1294</v>
      </c>
      <c r="B6025" t="s">
        <v>162</v>
      </c>
      <c r="C6025" t="s">
        <v>163</v>
      </c>
      <c r="D6025" t="s">
        <v>1301</v>
      </c>
      <c r="E6025" t="s">
        <v>1302</v>
      </c>
      <c r="F6025" t="str">
        <f t="shared" si="568"/>
        <v>5005</v>
      </c>
      <c r="G6025" t="s">
        <v>44</v>
      </c>
      <c r="H6025" t="s">
        <v>45</v>
      </c>
      <c r="I6025" s="91">
        <v>-4476</v>
      </c>
      <c r="J6025" s="91"/>
      <c r="K6025" s="91"/>
      <c r="L6025" s="91"/>
      <c r="M6025" s="91"/>
      <c r="N6025" s="91"/>
      <c r="O6025" s="91"/>
      <c r="P6025" s="91"/>
      <c r="Q6025" s="91"/>
      <c r="R6025" s="91"/>
      <c r="S6025" s="91"/>
      <c r="T6025" s="91"/>
      <c r="U6025" s="91">
        <f t="shared" si="569"/>
        <v>-4476</v>
      </c>
      <c r="V6025" s="82" t="str">
        <f t="shared" si="567"/>
        <v>131005005935</v>
      </c>
      <c r="W6025" s="83">
        <f>VLOOKUP(V6025,Factors!$E$6:$H$5950,4,FALSE)</f>
        <v>0.1124</v>
      </c>
      <c r="X6025" t="str">
        <f>VLOOKUP(V6025,Factors!$E$6:$F$5950,2,FALSE)</f>
        <v>3-factor</v>
      </c>
      <c r="Y6025" s="92">
        <f t="shared" si="564"/>
        <v>-503.10239999999999</v>
      </c>
      <c r="Z6025" s="92">
        <f t="shared" si="565"/>
        <v>-3972.8976000000002</v>
      </c>
      <c r="AA6025" s="92">
        <f t="shared" si="566"/>
        <v>-4476</v>
      </c>
    </row>
    <row r="6026" spans="1:27" x14ac:dyDescent="0.25">
      <c r="A6026" t="s">
        <v>1294</v>
      </c>
      <c r="B6026" t="s">
        <v>162</v>
      </c>
      <c r="C6026" t="s">
        <v>163</v>
      </c>
      <c r="D6026" t="s">
        <v>1301</v>
      </c>
      <c r="E6026" t="s">
        <v>1302</v>
      </c>
      <c r="F6026" t="str">
        <f t="shared" si="568"/>
        <v>5005</v>
      </c>
      <c r="G6026" t="s">
        <v>26</v>
      </c>
      <c r="H6026" t="s">
        <v>27</v>
      </c>
      <c r="I6026" s="91">
        <v>10141.34</v>
      </c>
      <c r="J6026" s="91"/>
      <c r="K6026" s="91">
        <v>1898.51</v>
      </c>
      <c r="L6026" s="91">
        <v>1898.51</v>
      </c>
      <c r="M6026" s="91">
        <v>1898.51</v>
      </c>
      <c r="N6026" s="91">
        <v>16957.29</v>
      </c>
      <c r="O6026" s="91">
        <v>1935.42</v>
      </c>
      <c r="P6026" s="91">
        <v>1935.42</v>
      </c>
      <c r="Q6026" s="91">
        <v>2188.1</v>
      </c>
      <c r="R6026" s="91">
        <v>1935.42</v>
      </c>
      <c r="S6026" s="91">
        <v>1935.42</v>
      </c>
      <c r="T6026" s="91">
        <v>7975.19</v>
      </c>
      <c r="U6026" s="91">
        <f t="shared" si="569"/>
        <v>50699.13</v>
      </c>
      <c r="V6026" s="82" t="str">
        <f t="shared" si="567"/>
        <v>131005005935</v>
      </c>
      <c r="W6026" s="83">
        <f>VLOOKUP(V6026,Factors!$E$6:$H$5950,4,FALSE)</f>
        <v>0.1124</v>
      </c>
      <c r="X6026" t="str">
        <f>VLOOKUP(V6026,Factors!$E$6:$F$5950,2,FALSE)</f>
        <v>3-factor</v>
      </c>
      <c r="Y6026" s="92">
        <f t="shared" si="564"/>
        <v>5698.5822119999993</v>
      </c>
      <c r="Z6026" s="92">
        <f t="shared" si="565"/>
        <v>45000.547787999996</v>
      </c>
      <c r="AA6026" s="92">
        <f t="shared" si="566"/>
        <v>50699.13</v>
      </c>
    </row>
    <row r="6027" spans="1:27" x14ac:dyDescent="0.25">
      <c r="A6027" t="s">
        <v>1294</v>
      </c>
      <c r="B6027" t="s">
        <v>162</v>
      </c>
      <c r="C6027" t="s">
        <v>163</v>
      </c>
      <c r="D6027" t="s">
        <v>1301</v>
      </c>
      <c r="E6027" t="s">
        <v>1302</v>
      </c>
      <c r="F6027" t="str">
        <f t="shared" si="568"/>
        <v>5005</v>
      </c>
      <c r="G6027" t="s">
        <v>71</v>
      </c>
      <c r="H6027" t="s">
        <v>72</v>
      </c>
      <c r="I6027" s="91"/>
      <c r="J6027" s="91"/>
      <c r="K6027" s="91"/>
      <c r="L6027" s="91"/>
      <c r="M6027" s="91"/>
      <c r="N6027" s="91">
        <v>15.38</v>
      </c>
      <c r="O6027" s="91"/>
      <c r="P6027" s="91"/>
      <c r="Q6027" s="91"/>
      <c r="R6027" s="91"/>
      <c r="S6027" s="91"/>
      <c r="T6027" s="91"/>
      <c r="U6027" s="91">
        <f t="shared" si="569"/>
        <v>15.38</v>
      </c>
      <c r="V6027" s="82" t="str">
        <f t="shared" si="567"/>
        <v>131005005935</v>
      </c>
      <c r="W6027" s="83">
        <f>VLOOKUP(V6027,Factors!$E$6:$H$5950,4,FALSE)</f>
        <v>0.1124</v>
      </c>
      <c r="X6027" t="str">
        <f>VLOOKUP(V6027,Factors!$E$6:$F$5950,2,FALSE)</f>
        <v>3-factor</v>
      </c>
      <c r="Y6027" s="92">
        <f t="shared" si="564"/>
        <v>1.728712</v>
      </c>
      <c r="Z6027" s="92">
        <f t="shared" si="565"/>
        <v>13.651288000000001</v>
      </c>
      <c r="AA6027" s="92">
        <f t="shared" si="566"/>
        <v>15.38</v>
      </c>
    </row>
    <row r="6028" spans="1:27" x14ac:dyDescent="0.25">
      <c r="A6028" t="s">
        <v>1294</v>
      </c>
      <c r="B6028" t="s">
        <v>162</v>
      </c>
      <c r="C6028" t="s">
        <v>163</v>
      </c>
      <c r="D6028" t="s">
        <v>1301</v>
      </c>
      <c r="E6028" t="s">
        <v>1302</v>
      </c>
      <c r="F6028" t="str">
        <f t="shared" si="568"/>
        <v>5005</v>
      </c>
      <c r="G6028" t="s">
        <v>130</v>
      </c>
      <c r="H6028" t="s">
        <v>131</v>
      </c>
      <c r="I6028" s="91"/>
      <c r="J6028" s="91"/>
      <c r="K6028" s="91"/>
      <c r="L6028" s="91"/>
      <c r="M6028" s="91"/>
      <c r="N6028" s="91"/>
      <c r="O6028" s="91"/>
      <c r="P6028" s="91"/>
      <c r="Q6028" s="91"/>
      <c r="R6028" s="91"/>
      <c r="S6028" s="91">
        <v>17.579999999999998</v>
      </c>
      <c r="T6028" s="91"/>
      <c r="U6028" s="91">
        <f t="shared" si="569"/>
        <v>17.579999999999998</v>
      </c>
      <c r="V6028" s="82" t="str">
        <f t="shared" si="567"/>
        <v>131005005935</v>
      </c>
      <c r="W6028" s="83">
        <f>VLOOKUP(V6028,Factors!$E$6:$H$5950,4,FALSE)</f>
        <v>0.1124</v>
      </c>
      <c r="X6028" t="str">
        <f>VLOOKUP(V6028,Factors!$E$6:$F$5950,2,FALSE)</f>
        <v>3-factor</v>
      </c>
      <c r="Y6028" s="92">
        <f t="shared" si="564"/>
        <v>1.9759919999999997</v>
      </c>
      <c r="Z6028" s="92">
        <f t="shared" si="565"/>
        <v>15.604007999999999</v>
      </c>
      <c r="AA6028" s="92">
        <f t="shared" si="566"/>
        <v>17.579999999999998</v>
      </c>
    </row>
    <row r="6029" spans="1:27" x14ac:dyDescent="0.25">
      <c r="A6029" t="s">
        <v>1294</v>
      </c>
      <c r="B6029" t="s">
        <v>162</v>
      </c>
      <c r="C6029" t="s">
        <v>163</v>
      </c>
      <c r="D6029" t="s">
        <v>1301</v>
      </c>
      <c r="E6029" t="s">
        <v>1302</v>
      </c>
      <c r="F6029" t="str">
        <f t="shared" si="568"/>
        <v>5005</v>
      </c>
      <c r="G6029" t="s">
        <v>65</v>
      </c>
      <c r="H6029" t="s">
        <v>66</v>
      </c>
      <c r="I6029" s="91">
        <v>127.64</v>
      </c>
      <c r="J6029" s="91"/>
      <c r="K6029" s="91">
        <v>51.06</v>
      </c>
      <c r="L6029" s="91"/>
      <c r="M6029" s="91"/>
      <c r="N6029" s="91"/>
      <c r="O6029" s="91">
        <v>153.16999999999999</v>
      </c>
      <c r="P6029" s="91"/>
      <c r="Q6029" s="91"/>
      <c r="R6029" s="91"/>
      <c r="S6029" s="91"/>
      <c r="T6029" s="91"/>
      <c r="U6029" s="91">
        <f t="shared" si="569"/>
        <v>331.87</v>
      </c>
      <c r="V6029" s="82" t="str">
        <f t="shared" si="567"/>
        <v>131005005935</v>
      </c>
      <c r="W6029" s="83">
        <f>VLOOKUP(V6029,Factors!$E$6:$H$5950,4,FALSE)</f>
        <v>0.1124</v>
      </c>
      <c r="X6029" t="str">
        <f>VLOOKUP(V6029,Factors!$E$6:$F$5950,2,FALSE)</f>
        <v>3-factor</v>
      </c>
      <c r="Y6029" s="92">
        <f t="shared" si="564"/>
        <v>37.302188000000001</v>
      </c>
      <c r="Z6029" s="92">
        <f t="shared" si="565"/>
        <v>294.567812</v>
      </c>
      <c r="AA6029" s="92">
        <f t="shared" si="566"/>
        <v>331.87</v>
      </c>
    </row>
    <row r="6030" spans="1:27" x14ac:dyDescent="0.25">
      <c r="A6030" t="s">
        <v>1294</v>
      </c>
      <c r="B6030" t="s">
        <v>162</v>
      </c>
      <c r="C6030" t="s">
        <v>163</v>
      </c>
      <c r="D6030" t="s">
        <v>1301</v>
      </c>
      <c r="E6030" t="s">
        <v>1302</v>
      </c>
      <c r="F6030" t="str">
        <f t="shared" si="568"/>
        <v>5005</v>
      </c>
      <c r="G6030" t="s">
        <v>56</v>
      </c>
      <c r="H6030" t="s">
        <v>57</v>
      </c>
      <c r="I6030" s="91">
        <v>2782.44</v>
      </c>
      <c r="J6030" s="91">
        <v>5564.88</v>
      </c>
      <c r="K6030" s="91">
        <v>4561.88</v>
      </c>
      <c r="L6030" s="91">
        <v>1546.4</v>
      </c>
      <c r="M6030" s="91">
        <v>4677.8599999999997</v>
      </c>
      <c r="N6030" s="91">
        <v>2164.96</v>
      </c>
      <c r="O6030" s="91">
        <v>1082.48</v>
      </c>
      <c r="P6030" s="91">
        <v>850.52</v>
      </c>
      <c r="Q6030" s="91">
        <v>1855.68</v>
      </c>
      <c r="R6030" s="91">
        <v>1005.16</v>
      </c>
      <c r="S6030" s="91">
        <v>2010.32</v>
      </c>
      <c r="T6030" s="91">
        <v>1751.64</v>
      </c>
      <c r="U6030" s="91">
        <f t="shared" si="569"/>
        <v>29854.219999999998</v>
      </c>
      <c r="V6030" s="82" t="str">
        <f t="shared" si="567"/>
        <v>131005005935</v>
      </c>
      <c r="W6030" s="83">
        <f>VLOOKUP(V6030,Factors!$E$6:$H$5950,4,FALSE)</f>
        <v>0.1124</v>
      </c>
      <c r="X6030" t="str">
        <f>VLOOKUP(V6030,Factors!$E$6:$F$5950,2,FALSE)</f>
        <v>3-factor</v>
      </c>
      <c r="Y6030" s="92">
        <f t="shared" si="564"/>
        <v>3355.6143279999997</v>
      </c>
      <c r="Z6030" s="92">
        <f t="shared" si="565"/>
        <v>26498.605671999998</v>
      </c>
      <c r="AA6030" s="92">
        <f t="shared" si="566"/>
        <v>29854.219999999998</v>
      </c>
    </row>
    <row r="6031" spans="1:27" x14ac:dyDescent="0.25">
      <c r="A6031" t="s">
        <v>1294</v>
      </c>
      <c r="B6031" t="s">
        <v>162</v>
      </c>
      <c r="C6031" t="s">
        <v>163</v>
      </c>
      <c r="D6031" t="s">
        <v>1301</v>
      </c>
      <c r="E6031" t="s">
        <v>1302</v>
      </c>
      <c r="F6031" t="str">
        <f t="shared" si="568"/>
        <v>5005</v>
      </c>
      <c r="G6031" t="s">
        <v>68</v>
      </c>
      <c r="H6031" t="s">
        <v>69</v>
      </c>
      <c r="I6031" s="91">
        <v>689.23</v>
      </c>
      <c r="J6031" s="91">
        <v>976.42</v>
      </c>
      <c r="K6031" s="91">
        <v>708.37</v>
      </c>
      <c r="L6031" s="91">
        <v>1148.71</v>
      </c>
      <c r="M6031" s="91">
        <v>1359.3</v>
      </c>
      <c r="N6031" s="91">
        <v>210.6</v>
      </c>
      <c r="O6031" s="91">
        <v>1014.69</v>
      </c>
      <c r="P6031" s="91"/>
      <c r="Q6031" s="91">
        <v>593.5</v>
      </c>
      <c r="R6031" s="91">
        <v>38.29</v>
      </c>
      <c r="S6031" s="91">
        <v>191.45</v>
      </c>
      <c r="T6031" s="91">
        <v>78.89</v>
      </c>
      <c r="U6031" s="91">
        <f t="shared" si="569"/>
        <v>7009.45</v>
      </c>
      <c r="V6031" s="82" t="str">
        <f t="shared" si="567"/>
        <v>131005005935</v>
      </c>
      <c r="W6031" s="83">
        <f>VLOOKUP(V6031,Factors!$E$6:$H$5950,4,FALSE)</f>
        <v>0.1124</v>
      </c>
      <c r="X6031" t="str">
        <f>VLOOKUP(V6031,Factors!$E$6:$F$5950,2,FALSE)</f>
        <v>3-factor</v>
      </c>
      <c r="Y6031" s="92">
        <f t="shared" si="564"/>
        <v>787.86217999999997</v>
      </c>
      <c r="Z6031" s="92">
        <f t="shared" si="565"/>
        <v>6221.5878199999997</v>
      </c>
      <c r="AA6031" s="92">
        <f t="shared" si="566"/>
        <v>7009.45</v>
      </c>
    </row>
    <row r="6032" spans="1:27" x14ac:dyDescent="0.25">
      <c r="A6032" t="s">
        <v>1294</v>
      </c>
      <c r="B6032" t="s">
        <v>162</v>
      </c>
      <c r="C6032" t="s">
        <v>163</v>
      </c>
      <c r="D6032" t="s">
        <v>1303</v>
      </c>
      <c r="E6032" t="s">
        <v>1304</v>
      </c>
      <c r="F6032" t="str">
        <f t="shared" si="568"/>
        <v>5010</v>
      </c>
      <c r="G6032" t="s">
        <v>84</v>
      </c>
      <c r="H6032" t="s">
        <v>85</v>
      </c>
      <c r="I6032" s="91">
        <v>349.78</v>
      </c>
      <c r="J6032" s="91">
        <v>203.03</v>
      </c>
      <c r="K6032" s="91">
        <v>256.86</v>
      </c>
      <c r="L6032" s="91">
        <v>117.29</v>
      </c>
      <c r="M6032" s="91">
        <v>673.92</v>
      </c>
      <c r="N6032" s="91">
        <v>129.87</v>
      </c>
      <c r="O6032" s="91">
        <v>324.31</v>
      </c>
      <c r="P6032" s="91">
        <v>96.36</v>
      </c>
      <c r="Q6032" s="91">
        <v>221.26</v>
      </c>
      <c r="R6032" s="91">
        <v>198.51</v>
      </c>
      <c r="S6032" s="91">
        <v>115.2</v>
      </c>
      <c r="T6032" s="91">
        <v>165.49</v>
      </c>
      <c r="U6032" s="91">
        <f t="shared" si="569"/>
        <v>2851.88</v>
      </c>
      <c r="V6032" s="82" t="str">
        <f t="shared" si="567"/>
        <v>131005010935</v>
      </c>
      <c r="W6032" s="83">
        <f>VLOOKUP(V6032,Factors!$E$6:$H$5950,4,FALSE)</f>
        <v>0.1124</v>
      </c>
      <c r="X6032" t="str">
        <f>VLOOKUP(V6032,Factors!$E$6:$F$5950,2,FALSE)</f>
        <v>3-factor</v>
      </c>
      <c r="Y6032" s="92">
        <f t="shared" si="564"/>
        <v>320.551312</v>
      </c>
      <c r="Z6032" s="92">
        <f t="shared" si="565"/>
        <v>2531.3286880000001</v>
      </c>
      <c r="AA6032" s="92">
        <f t="shared" si="566"/>
        <v>2851.88</v>
      </c>
    </row>
    <row r="6033" spans="1:27" x14ac:dyDescent="0.25">
      <c r="A6033" t="s">
        <v>1294</v>
      </c>
      <c r="B6033" t="s">
        <v>162</v>
      </c>
      <c r="C6033" t="s">
        <v>163</v>
      </c>
      <c r="D6033" t="s">
        <v>1303</v>
      </c>
      <c r="E6033" t="s">
        <v>1304</v>
      </c>
      <c r="F6033" t="str">
        <f t="shared" si="568"/>
        <v>5010</v>
      </c>
      <c r="G6033" t="s">
        <v>26</v>
      </c>
      <c r="H6033" t="s">
        <v>27</v>
      </c>
      <c r="I6033" s="91">
        <v>2997.02</v>
      </c>
      <c r="J6033" s="91"/>
      <c r="K6033" s="91">
        <v>1498.51</v>
      </c>
      <c r="L6033" s="91">
        <v>1498.51</v>
      </c>
      <c r="M6033" s="91">
        <v>1498.51</v>
      </c>
      <c r="N6033" s="91">
        <v>1498.51</v>
      </c>
      <c r="O6033" s="91">
        <v>1535.41</v>
      </c>
      <c r="P6033" s="91">
        <v>1535.41</v>
      </c>
      <c r="Q6033" s="91">
        <v>1535.41</v>
      </c>
      <c r="R6033" s="91">
        <v>1535.41</v>
      </c>
      <c r="S6033" s="91">
        <v>1535.41</v>
      </c>
      <c r="T6033" s="91">
        <v>1788.62</v>
      </c>
      <c r="U6033" s="91">
        <f t="shared" si="569"/>
        <v>18456.73</v>
      </c>
      <c r="V6033" s="82" t="str">
        <f t="shared" si="567"/>
        <v>131005010935</v>
      </c>
      <c r="W6033" s="83">
        <f>VLOOKUP(V6033,Factors!$E$6:$H$5950,4,FALSE)</f>
        <v>0.1124</v>
      </c>
      <c r="X6033" t="str">
        <f>VLOOKUP(V6033,Factors!$E$6:$F$5950,2,FALSE)</f>
        <v>3-factor</v>
      </c>
      <c r="Y6033" s="92">
        <f t="shared" si="564"/>
        <v>2074.5364519999998</v>
      </c>
      <c r="Z6033" s="92">
        <f t="shared" si="565"/>
        <v>16382.193547999999</v>
      </c>
      <c r="AA6033" s="92">
        <f t="shared" si="566"/>
        <v>18456.73</v>
      </c>
    </row>
    <row r="6034" spans="1:27" x14ac:dyDescent="0.25">
      <c r="A6034" t="s">
        <v>1294</v>
      </c>
      <c r="B6034" t="s">
        <v>162</v>
      </c>
      <c r="C6034" t="s">
        <v>163</v>
      </c>
      <c r="D6034" t="s">
        <v>1303</v>
      </c>
      <c r="E6034" t="s">
        <v>1304</v>
      </c>
      <c r="F6034" t="str">
        <f t="shared" si="568"/>
        <v>5010</v>
      </c>
      <c r="G6034" t="s">
        <v>65</v>
      </c>
      <c r="H6034" t="s">
        <v>66</v>
      </c>
      <c r="I6034" s="91">
        <v>0.54</v>
      </c>
      <c r="J6034" s="91"/>
      <c r="K6034" s="91"/>
      <c r="L6034" s="91"/>
      <c r="M6034" s="91"/>
      <c r="N6034" s="91"/>
      <c r="O6034" s="91"/>
      <c r="P6034" s="91"/>
      <c r="Q6034" s="91"/>
      <c r="R6034" s="91"/>
      <c r="S6034" s="91"/>
      <c r="T6034" s="91"/>
      <c r="U6034" s="91">
        <f t="shared" si="569"/>
        <v>0.54</v>
      </c>
      <c r="V6034" s="82" t="str">
        <f t="shared" si="567"/>
        <v>131005010935</v>
      </c>
      <c r="W6034" s="83">
        <f>VLOOKUP(V6034,Factors!$E$6:$H$5950,4,FALSE)</f>
        <v>0.1124</v>
      </c>
      <c r="X6034" t="str">
        <f>VLOOKUP(V6034,Factors!$E$6:$F$5950,2,FALSE)</f>
        <v>3-factor</v>
      </c>
      <c r="Y6034" s="92">
        <f t="shared" ref="Y6034:Y6097" si="570">U6034*W6034</f>
        <v>6.0696000000000007E-2</v>
      </c>
      <c r="Z6034" s="92">
        <f t="shared" ref="Z6034:Z6097" si="571">U6034-Y6034</f>
        <v>0.47930400000000001</v>
      </c>
      <c r="AA6034" s="92">
        <f t="shared" ref="AA6034:AA6097" si="572">Y6034+Z6034</f>
        <v>0.54</v>
      </c>
    </row>
    <row r="6035" spans="1:27" x14ac:dyDescent="0.25">
      <c r="A6035" t="s">
        <v>1294</v>
      </c>
      <c r="B6035" t="s">
        <v>162</v>
      </c>
      <c r="C6035" t="s">
        <v>163</v>
      </c>
      <c r="D6035" t="s">
        <v>1303</v>
      </c>
      <c r="E6035" t="s">
        <v>1304</v>
      </c>
      <c r="F6035" t="str">
        <f t="shared" si="568"/>
        <v>5010</v>
      </c>
      <c r="G6035" t="s">
        <v>56</v>
      </c>
      <c r="H6035" t="s">
        <v>57</v>
      </c>
      <c r="I6035" s="91">
        <v>6714.26</v>
      </c>
      <c r="J6035" s="91">
        <v>3747.2</v>
      </c>
      <c r="K6035" s="91">
        <v>4770.6499999999996</v>
      </c>
      <c r="L6035" s="91">
        <v>2396.92</v>
      </c>
      <c r="M6035" s="91">
        <v>11949.64</v>
      </c>
      <c r="N6035" s="91">
        <v>2156.2199999999998</v>
      </c>
      <c r="O6035" s="91">
        <v>5712.94</v>
      </c>
      <c r="P6035" s="91">
        <v>1701.04</v>
      </c>
      <c r="Q6035" s="91">
        <v>4368.58</v>
      </c>
      <c r="R6035" s="91">
        <v>3788.68</v>
      </c>
      <c r="S6035" s="91">
        <v>1933</v>
      </c>
      <c r="T6035" s="91">
        <v>3184.8</v>
      </c>
      <c r="U6035" s="91">
        <f t="shared" si="569"/>
        <v>52423.930000000008</v>
      </c>
      <c r="V6035" s="82" t="str">
        <f t="shared" si="567"/>
        <v>131005010935</v>
      </c>
      <c r="W6035" s="83">
        <f>VLOOKUP(V6035,Factors!$E$6:$H$5950,4,FALSE)</f>
        <v>0.1124</v>
      </c>
      <c r="X6035" t="str">
        <f>VLOOKUP(V6035,Factors!$E$6:$F$5950,2,FALSE)</f>
        <v>3-factor</v>
      </c>
      <c r="Y6035" s="92">
        <f t="shared" si="570"/>
        <v>5892.4497320000009</v>
      </c>
      <c r="Z6035" s="92">
        <f t="shared" si="571"/>
        <v>46531.480268000007</v>
      </c>
      <c r="AA6035" s="92">
        <f t="shared" si="572"/>
        <v>52423.930000000008</v>
      </c>
    </row>
    <row r="6036" spans="1:27" x14ac:dyDescent="0.25">
      <c r="A6036" t="s">
        <v>1294</v>
      </c>
      <c r="B6036" t="s">
        <v>162</v>
      </c>
      <c r="C6036" t="s">
        <v>163</v>
      </c>
      <c r="D6036" t="s">
        <v>1303</v>
      </c>
      <c r="E6036" t="s">
        <v>1304</v>
      </c>
      <c r="F6036" t="str">
        <f t="shared" si="568"/>
        <v>5010</v>
      </c>
      <c r="G6036" t="s">
        <v>68</v>
      </c>
      <c r="H6036" t="s">
        <v>69</v>
      </c>
      <c r="I6036" s="91">
        <v>433.32</v>
      </c>
      <c r="J6036" s="91">
        <v>402.06</v>
      </c>
      <c r="K6036" s="91">
        <v>478.63</v>
      </c>
      <c r="L6036" s="91"/>
      <c r="M6036" s="91">
        <v>1822.78</v>
      </c>
      <c r="N6036" s="91">
        <v>497.77</v>
      </c>
      <c r="O6036" s="91">
        <v>914.63</v>
      </c>
      <c r="P6036" s="91">
        <v>268.02999999999997</v>
      </c>
      <c r="Q6036" s="91">
        <v>153.16</v>
      </c>
      <c r="R6036" s="91">
        <v>268.02999999999997</v>
      </c>
      <c r="S6036" s="91">
        <v>421.19</v>
      </c>
      <c r="T6036" s="91">
        <v>197.23</v>
      </c>
      <c r="U6036" s="91">
        <f t="shared" si="569"/>
        <v>5856.8299999999981</v>
      </c>
      <c r="V6036" s="82" t="str">
        <f t="shared" si="567"/>
        <v>131005010935</v>
      </c>
      <c r="W6036" s="83">
        <f>VLOOKUP(V6036,Factors!$E$6:$H$5950,4,FALSE)</f>
        <v>0.1124</v>
      </c>
      <c r="X6036" t="str">
        <f>VLOOKUP(V6036,Factors!$E$6:$F$5950,2,FALSE)</f>
        <v>3-factor</v>
      </c>
      <c r="Y6036" s="92">
        <f t="shared" si="570"/>
        <v>658.30769199999975</v>
      </c>
      <c r="Z6036" s="92">
        <f t="shared" si="571"/>
        <v>5198.5223079999987</v>
      </c>
      <c r="AA6036" s="92">
        <f t="shared" si="572"/>
        <v>5856.8299999999981</v>
      </c>
    </row>
    <row r="6037" spans="1:27" x14ac:dyDescent="0.25">
      <c r="A6037" t="s">
        <v>1294</v>
      </c>
      <c r="B6037" t="s">
        <v>162</v>
      </c>
      <c r="C6037" t="s">
        <v>163</v>
      </c>
      <c r="D6037" t="s">
        <v>1319</v>
      </c>
      <c r="E6037" t="s">
        <v>1320</v>
      </c>
      <c r="F6037" t="str">
        <f t="shared" si="568"/>
        <v>5015</v>
      </c>
      <c r="G6037" t="s">
        <v>61</v>
      </c>
      <c r="H6037" t="s">
        <v>62</v>
      </c>
      <c r="I6037" s="91"/>
      <c r="J6037" s="91"/>
      <c r="K6037" s="91">
        <v>588.45000000000005</v>
      </c>
      <c r="L6037" s="91"/>
      <c r="M6037" s="91"/>
      <c r="N6037" s="91"/>
      <c r="O6037" s="91"/>
      <c r="P6037" s="91"/>
      <c r="Q6037" s="91"/>
      <c r="R6037" s="91"/>
      <c r="S6037" s="91"/>
      <c r="T6037" s="91"/>
      <c r="U6037" s="91">
        <f t="shared" si="569"/>
        <v>588.45000000000005</v>
      </c>
      <c r="V6037" s="82" t="str">
        <f t="shared" si="567"/>
        <v>131005015935</v>
      </c>
      <c r="W6037" s="83">
        <f>VLOOKUP(V6037,Factors!$E$6:$H$5950,4,FALSE)</f>
        <v>0.1124</v>
      </c>
      <c r="X6037" t="str">
        <f>VLOOKUP(V6037,Factors!$E$6:$F$5950,2,FALSE)</f>
        <v>3-factor</v>
      </c>
      <c r="Y6037" s="92">
        <f t="shared" si="570"/>
        <v>66.141780000000011</v>
      </c>
      <c r="Z6037" s="92">
        <f t="shared" si="571"/>
        <v>522.30822000000001</v>
      </c>
      <c r="AA6037" s="92">
        <f t="shared" si="572"/>
        <v>588.45000000000005</v>
      </c>
    </row>
    <row r="6038" spans="1:27" x14ac:dyDescent="0.25">
      <c r="A6038" t="s">
        <v>1294</v>
      </c>
      <c r="B6038" t="s">
        <v>162</v>
      </c>
      <c r="C6038" t="s">
        <v>163</v>
      </c>
      <c r="D6038" t="s">
        <v>1319</v>
      </c>
      <c r="E6038" t="s">
        <v>1320</v>
      </c>
      <c r="F6038" t="str">
        <f t="shared" si="568"/>
        <v>5015</v>
      </c>
      <c r="G6038" t="s">
        <v>92</v>
      </c>
      <c r="H6038" t="s">
        <v>93</v>
      </c>
      <c r="I6038" s="91"/>
      <c r="J6038" s="91">
        <v>266.43</v>
      </c>
      <c r="K6038" s="91">
        <v>111.24</v>
      </c>
      <c r="L6038" s="91">
        <v>405.35</v>
      </c>
      <c r="M6038" s="91">
        <v>164.07</v>
      </c>
      <c r="N6038" s="91">
        <v>73.400000000000006</v>
      </c>
      <c r="O6038" s="91">
        <v>17.75</v>
      </c>
      <c r="P6038" s="91">
        <v>102.32</v>
      </c>
      <c r="Q6038" s="91">
        <v>275.27</v>
      </c>
      <c r="R6038" s="91">
        <v>26.07</v>
      </c>
      <c r="S6038" s="91"/>
      <c r="T6038" s="91"/>
      <c r="U6038" s="91">
        <f t="shared" si="569"/>
        <v>1441.8999999999996</v>
      </c>
      <c r="V6038" s="82" t="str">
        <f t="shared" si="567"/>
        <v>131005015935</v>
      </c>
      <c r="W6038" s="83">
        <f>VLOOKUP(V6038,Factors!$E$6:$H$5950,4,FALSE)</f>
        <v>0.1124</v>
      </c>
      <c r="X6038" t="str">
        <f>VLOOKUP(V6038,Factors!$E$6:$F$5950,2,FALSE)</f>
        <v>3-factor</v>
      </c>
      <c r="Y6038" s="92">
        <f t="shared" si="570"/>
        <v>162.06955999999997</v>
      </c>
      <c r="Z6038" s="92">
        <f t="shared" si="571"/>
        <v>1279.8304399999997</v>
      </c>
      <c r="AA6038" s="92">
        <f t="shared" si="572"/>
        <v>1441.8999999999996</v>
      </c>
    </row>
    <row r="6039" spans="1:27" x14ac:dyDescent="0.25">
      <c r="A6039" t="s">
        <v>1294</v>
      </c>
      <c r="B6039" t="s">
        <v>162</v>
      </c>
      <c r="C6039" t="s">
        <v>163</v>
      </c>
      <c r="D6039" t="s">
        <v>1319</v>
      </c>
      <c r="E6039" t="s">
        <v>1320</v>
      </c>
      <c r="F6039" t="str">
        <f t="shared" si="568"/>
        <v>5015</v>
      </c>
      <c r="G6039" t="s">
        <v>94</v>
      </c>
      <c r="H6039" t="s">
        <v>95</v>
      </c>
      <c r="I6039" s="91"/>
      <c r="J6039" s="91"/>
      <c r="K6039" s="91">
        <v>84.95</v>
      </c>
      <c r="L6039" s="91"/>
      <c r="M6039" s="91"/>
      <c r="N6039" s="91"/>
      <c r="O6039" s="91"/>
      <c r="P6039" s="91"/>
      <c r="Q6039" s="91"/>
      <c r="R6039" s="91"/>
      <c r="S6039" s="91"/>
      <c r="T6039" s="91"/>
      <c r="U6039" s="91">
        <f t="shared" si="569"/>
        <v>84.95</v>
      </c>
      <c r="V6039" s="82" t="str">
        <f t="shared" si="567"/>
        <v>131005015935</v>
      </c>
      <c r="W6039" s="83">
        <f>VLOOKUP(V6039,Factors!$E$6:$H$5950,4,FALSE)</f>
        <v>0.1124</v>
      </c>
      <c r="X6039" t="str">
        <f>VLOOKUP(V6039,Factors!$E$6:$F$5950,2,FALSE)</f>
        <v>3-factor</v>
      </c>
      <c r="Y6039" s="92">
        <f t="shared" si="570"/>
        <v>9.5483799999999999</v>
      </c>
      <c r="Z6039" s="92">
        <f t="shared" si="571"/>
        <v>75.401620000000008</v>
      </c>
      <c r="AA6039" s="92">
        <f t="shared" si="572"/>
        <v>84.95</v>
      </c>
    </row>
    <row r="6040" spans="1:27" x14ac:dyDescent="0.25">
      <c r="A6040" t="s">
        <v>1294</v>
      </c>
      <c r="B6040" t="s">
        <v>162</v>
      </c>
      <c r="C6040" t="s">
        <v>163</v>
      </c>
      <c r="D6040" t="s">
        <v>1319</v>
      </c>
      <c r="E6040" t="s">
        <v>1320</v>
      </c>
      <c r="F6040" t="str">
        <f t="shared" si="568"/>
        <v>5015</v>
      </c>
      <c r="G6040" t="s">
        <v>84</v>
      </c>
      <c r="H6040" t="s">
        <v>85</v>
      </c>
      <c r="I6040" s="91">
        <v>1418.66</v>
      </c>
      <c r="J6040" s="91">
        <v>1448.95</v>
      </c>
      <c r="K6040" s="91">
        <v>1339.5</v>
      </c>
      <c r="L6040" s="91">
        <v>1222.58</v>
      </c>
      <c r="M6040" s="91">
        <v>1930.06</v>
      </c>
      <c r="N6040" s="91">
        <v>1881.14</v>
      </c>
      <c r="O6040" s="91">
        <v>396.12</v>
      </c>
      <c r="P6040" s="91">
        <v>586.5</v>
      </c>
      <c r="Q6040" s="91">
        <v>695.56</v>
      </c>
      <c r="R6040" s="91">
        <v>676.47</v>
      </c>
      <c r="S6040" s="91">
        <v>583.35</v>
      </c>
      <c r="T6040" s="91">
        <v>557.64</v>
      </c>
      <c r="U6040" s="91">
        <f t="shared" si="569"/>
        <v>12736.529999999999</v>
      </c>
      <c r="V6040" s="82" t="str">
        <f t="shared" si="567"/>
        <v>131005015935</v>
      </c>
      <c r="W6040" s="83">
        <f>VLOOKUP(V6040,Factors!$E$6:$H$5950,4,FALSE)</f>
        <v>0.1124</v>
      </c>
      <c r="X6040" t="str">
        <f>VLOOKUP(V6040,Factors!$E$6:$F$5950,2,FALSE)</f>
        <v>3-factor</v>
      </c>
      <c r="Y6040" s="92">
        <f t="shared" si="570"/>
        <v>1431.5859719999999</v>
      </c>
      <c r="Z6040" s="92">
        <f t="shared" si="571"/>
        <v>11304.944027999998</v>
      </c>
      <c r="AA6040" s="92">
        <f t="shared" si="572"/>
        <v>12736.529999999999</v>
      </c>
    </row>
    <row r="6041" spans="1:27" x14ac:dyDescent="0.25">
      <c r="A6041" t="s">
        <v>1294</v>
      </c>
      <c r="B6041" t="s">
        <v>162</v>
      </c>
      <c r="C6041" t="s">
        <v>163</v>
      </c>
      <c r="D6041" t="s">
        <v>1319</v>
      </c>
      <c r="E6041" t="s">
        <v>1320</v>
      </c>
      <c r="F6041" t="str">
        <f t="shared" si="568"/>
        <v>5015</v>
      </c>
      <c r="G6041" t="s">
        <v>213</v>
      </c>
      <c r="H6041" t="s">
        <v>214</v>
      </c>
      <c r="I6041" s="91">
        <v>3181.03</v>
      </c>
      <c r="J6041" s="91">
        <v>3181.03</v>
      </c>
      <c r="K6041" s="91">
        <v>3181.03</v>
      </c>
      <c r="L6041" s="91">
        <v>3616.74</v>
      </c>
      <c r="M6041" s="91">
        <v>5480.92</v>
      </c>
      <c r="N6041" s="91">
        <v>5557.04</v>
      </c>
      <c r="O6041" s="91">
        <v>5062.13</v>
      </c>
      <c r="P6041" s="91">
        <v>4777.28</v>
      </c>
      <c r="Q6041" s="91">
        <v>5062.13</v>
      </c>
      <c r="R6041" s="91">
        <v>5408.43</v>
      </c>
      <c r="S6041" s="91">
        <v>4836.7299999999996</v>
      </c>
      <c r="T6041" s="91">
        <v>5123.58</v>
      </c>
      <c r="U6041" s="91">
        <f t="shared" si="569"/>
        <v>54468.070000000007</v>
      </c>
      <c r="V6041" s="82" t="str">
        <f t="shared" si="567"/>
        <v>131005015935</v>
      </c>
      <c r="W6041" s="83">
        <f>VLOOKUP(V6041,Factors!$E$6:$H$5950,4,FALSE)</f>
        <v>0.1124</v>
      </c>
      <c r="X6041" t="str">
        <f>VLOOKUP(V6041,Factors!$E$6:$F$5950,2,FALSE)</f>
        <v>3-factor</v>
      </c>
      <c r="Y6041" s="92">
        <f t="shared" si="570"/>
        <v>6122.2110680000005</v>
      </c>
      <c r="Z6041" s="92">
        <f t="shared" si="571"/>
        <v>48345.858932000003</v>
      </c>
      <c r="AA6041" s="92">
        <f t="shared" si="572"/>
        <v>54468.070000000007</v>
      </c>
    </row>
    <row r="6042" spans="1:27" x14ac:dyDescent="0.25">
      <c r="A6042" t="s">
        <v>1294</v>
      </c>
      <c r="B6042" t="s">
        <v>162</v>
      </c>
      <c r="C6042" t="s">
        <v>163</v>
      </c>
      <c r="D6042" t="s">
        <v>1319</v>
      </c>
      <c r="E6042" t="s">
        <v>1320</v>
      </c>
      <c r="F6042" t="str">
        <f t="shared" si="568"/>
        <v>5015</v>
      </c>
      <c r="G6042" t="s">
        <v>71</v>
      </c>
      <c r="H6042" t="s">
        <v>72</v>
      </c>
      <c r="I6042" s="91"/>
      <c r="J6042" s="91"/>
      <c r="K6042" s="91">
        <v>12.25</v>
      </c>
      <c r="L6042" s="91"/>
      <c r="M6042" s="91"/>
      <c r="N6042" s="91"/>
      <c r="O6042" s="91"/>
      <c r="P6042" s="91"/>
      <c r="Q6042" s="91"/>
      <c r="R6042" s="91"/>
      <c r="S6042" s="91"/>
      <c r="T6042" s="91"/>
      <c r="U6042" s="91">
        <f t="shared" si="569"/>
        <v>12.25</v>
      </c>
      <c r="V6042" s="82" t="str">
        <f t="shared" si="567"/>
        <v>131005015935</v>
      </c>
      <c r="W6042" s="83">
        <f>VLOOKUP(V6042,Factors!$E$6:$H$5950,4,FALSE)</f>
        <v>0.1124</v>
      </c>
      <c r="X6042" t="str">
        <f>VLOOKUP(V6042,Factors!$E$6:$F$5950,2,FALSE)</f>
        <v>3-factor</v>
      </c>
      <c r="Y6042" s="92">
        <f t="shared" si="570"/>
        <v>1.3769</v>
      </c>
      <c r="Z6042" s="92">
        <f t="shared" si="571"/>
        <v>10.873100000000001</v>
      </c>
      <c r="AA6042" s="92">
        <f t="shared" si="572"/>
        <v>12.25</v>
      </c>
    </row>
    <row r="6043" spans="1:27" x14ac:dyDescent="0.25">
      <c r="A6043" t="s">
        <v>1294</v>
      </c>
      <c r="B6043" t="s">
        <v>162</v>
      </c>
      <c r="C6043" t="s">
        <v>163</v>
      </c>
      <c r="D6043" t="s">
        <v>1319</v>
      </c>
      <c r="E6043" t="s">
        <v>1320</v>
      </c>
      <c r="F6043" t="str">
        <f t="shared" si="568"/>
        <v>5015</v>
      </c>
      <c r="G6043" t="s">
        <v>65</v>
      </c>
      <c r="H6043" t="s">
        <v>66</v>
      </c>
      <c r="I6043" s="91"/>
      <c r="J6043" s="91"/>
      <c r="K6043" s="91">
        <v>102.11</v>
      </c>
      <c r="L6043" s="91">
        <v>102.12</v>
      </c>
      <c r="M6043" s="91">
        <v>544.27</v>
      </c>
      <c r="N6043" s="91">
        <v>0</v>
      </c>
      <c r="O6043" s="91"/>
      <c r="P6043" s="91"/>
      <c r="Q6043" s="91"/>
      <c r="R6043" s="91">
        <v>51.06</v>
      </c>
      <c r="S6043" s="91"/>
      <c r="T6043" s="91"/>
      <c r="U6043" s="91">
        <f t="shared" si="569"/>
        <v>799.56</v>
      </c>
      <c r="V6043" s="82" t="str">
        <f t="shared" si="567"/>
        <v>131005015935</v>
      </c>
      <c r="W6043" s="83">
        <f>VLOOKUP(V6043,Factors!$E$6:$H$5950,4,FALSE)</f>
        <v>0.1124</v>
      </c>
      <c r="X6043" t="str">
        <f>VLOOKUP(V6043,Factors!$E$6:$F$5950,2,FALSE)</f>
        <v>3-factor</v>
      </c>
      <c r="Y6043" s="92">
        <f t="shared" si="570"/>
        <v>89.870543999999995</v>
      </c>
      <c r="Z6043" s="92">
        <f t="shared" si="571"/>
        <v>709.68945599999995</v>
      </c>
      <c r="AA6043" s="92">
        <f t="shared" si="572"/>
        <v>799.56</v>
      </c>
    </row>
    <row r="6044" spans="1:27" x14ac:dyDescent="0.25">
      <c r="A6044" t="s">
        <v>1294</v>
      </c>
      <c r="B6044" t="s">
        <v>162</v>
      </c>
      <c r="C6044" t="s">
        <v>163</v>
      </c>
      <c r="D6044" t="s">
        <v>1319</v>
      </c>
      <c r="E6044" t="s">
        <v>1320</v>
      </c>
      <c r="F6044" t="str">
        <f t="shared" si="568"/>
        <v>5015</v>
      </c>
      <c r="G6044" t="s">
        <v>56</v>
      </c>
      <c r="H6044" t="s">
        <v>57</v>
      </c>
      <c r="I6044" s="91">
        <v>26096.95</v>
      </c>
      <c r="J6044" s="91">
        <v>28002.98</v>
      </c>
      <c r="K6044" s="91">
        <v>25408.92</v>
      </c>
      <c r="L6044" s="91">
        <v>23053.83</v>
      </c>
      <c r="M6044" s="91">
        <v>35308.910000000003</v>
      </c>
      <c r="N6044" s="91">
        <v>36662.85</v>
      </c>
      <c r="O6044" s="91">
        <v>7491.3</v>
      </c>
      <c r="P6044" s="91">
        <v>11415.8</v>
      </c>
      <c r="Q6044" s="91">
        <v>13074.48</v>
      </c>
      <c r="R6044" s="91">
        <v>12844.04</v>
      </c>
      <c r="S6044" s="91">
        <v>11547.25</v>
      </c>
      <c r="T6044" s="91">
        <v>11056.52</v>
      </c>
      <c r="U6044" s="91">
        <f t="shared" si="569"/>
        <v>241963.83000000002</v>
      </c>
      <c r="V6044" s="82" t="str">
        <f t="shared" si="567"/>
        <v>131005015935</v>
      </c>
      <c r="W6044" s="83">
        <f>VLOOKUP(V6044,Factors!$E$6:$H$5950,4,FALSE)</f>
        <v>0.1124</v>
      </c>
      <c r="X6044" t="str">
        <f>VLOOKUP(V6044,Factors!$E$6:$F$5950,2,FALSE)</f>
        <v>3-factor</v>
      </c>
      <c r="Y6044" s="92">
        <f t="shared" si="570"/>
        <v>27196.734492000003</v>
      </c>
      <c r="Z6044" s="92">
        <f t="shared" si="571"/>
        <v>214767.095508</v>
      </c>
      <c r="AA6044" s="92">
        <f t="shared" si="572"/>
        <v>241963.83000000002</v>
      </c>
    </row>
    <row r="6045" spans="1:27" x14ac:dyDescent="0.25">
      <c r="A6045" t="s">
        <v>1294</v>
      </c>
      <c r="B6045" t="s">
        <v>162</v>
      </c>
      <c r="C6045" t="s">
        <v>163</v>
      </c>
      <c r="D6045" t="s">
        <v>1319</v>
      </c>
      <c r="E6045" t="s">
        <v>1320</v>
      </c>
      <c r="F6045" t="str">
        <f t="shared" si="568"/>
        <v>5015</v>
      </c>
      <c r="G6045" t="s">
        <v>68</v>
      </c>
      <c r="H6045" t="s">
        <v>69</v>
      </c>
      <c r="I6045" s="91">
        <v>2894.89</v>
      </c>
      <c r="J6045" s="91">
        <v>1608.18</v>
      </c>
      <c r="K6045" s="91">
        <v>1863.23</v>
      </c>
      <c r="L6045" s="91">
        <v>1828.93</v>
      </c>
      <c r="M6045" s="91">
        <v>3589.93</v>
      </c>
      <c r="N6045" s="91">
        <v>1780.49</v>
      </c>
      <c r="O6045" s="91">
        <v>603.98</v>
      </c>
      <c r="P6045" s="91">
        <v>570.02</v>
      </c>
      <c r="Q6045" s="91">
        <v>1140.04</v>
      </c>
      <c r="R6045" s="91">
        <v>929.45</v>
      </c>
      <c r="S6045" s="91">
        <v>374.24</v>
      </c>
      <c r="T6045" s="91">
        <v>339.36</v>
      </c>
      <c r="U6045" s="91">
        <f t="shared" si="569"/>
        <v>17522.740000000002</v>
      </c>
      <c r="V6045" s="82" t="str">
        <f t="shared" si="567"/>
        <v>131005015935</v>
      </c>
      <c r="W6045" s="83">
        <f>VLOOKUP(V6045,Factors!$E$6:$H$5950,4,FALSE)</f>
        <v>0.1124</v>
      </c>
      <c r="X6045" t="str">
        <f>VLOOKUP(V6045,Factors!$E$6:$F$5950,2,FALSE)</f>
        <v>3-factor</v>
      </c>
      <c r="Y6045" s="92">
        <f t="shared" si="570"/>
        <v>1969.5559760000001</v>
      </c>
      <c r="Z6045" s="92">
        <f t="shared" si="571"/>
        <v>15553.184024000002</v>
      </c>
      <c r="AA6045" s="92">
        <f t="shared" si="572"/>
        <v>17522.740000000002</v>
      </c>
    </row>
    <row r="6046" spans="1:27" x14ac:dyDescent="0.25">
      <c r="A6046" t="s">
        <v>1294</v>
      </c>
      <c r="B6046" t="s">
        <v>162</v>
      </c>
      <c r="C6046" t="s">
        <v>163</v>
      </c>
      <c r="D6046" t="s">
        <v>1321</v>
      </c>
      <c r="E6046" t="s">
        <v>1322</v>
      </c>
      <c r="F6046" t="str">
        <f t="shared" si="568"/>
        <v>5020</v>
      </c>
      <c r="G6046" t="s">
        <v>96</v>
      </c>
      <c r="H6046" t="s">
        <v>97</v>
      </c>
      <c r="I6046" s="91"/>
      <c r="J6046" s="91"/>
      <c r="K6046" s="91"/>
      <c r="L6046" s="91"/>
      <c r="M6046" s="91"/>
      <c r="N6046" s="91">
        <v>429.94</v>
      </c>
      <c r="O6046" s="91"/>
      <c r="P6046" s="91"/>
      <c r="Q6046" s="91"/>
      <c r="R6046" s="91"/>
      <c r="S6046" s="91"/>
      <c r="T6046" s="91"/>
      <c r="U6046" s="91">
        <f t="shared" si="569"/>
        <v>429.94</v>
      </c>
      <c r="V6046" s="82" t="str">
        <f t="shared" si="567"/>
        <v>131005020935</v>
      </c>
      <c r="W6046" s="83">
        <f>VLOOKUP(V6046,Factors!$E$6:$H$5950,4,FALSE)</f>
        <v>0.1124</v>
      </c>
      <c r="X6046" t="str">
        <f>VLOOKUP(V6046,Factors!$E$6:$F$5950,2,FALSE)</f>
        <v>3-factor</v>
      </c>
      <c r="Y6046" s="92">
        <f t="shared" si="570"/>
        <v>48.325256000000003</v>
      </c>
      <c r="Z6046" s="92">
        <f t="shared" si="571"/>
        <v>381.61474399999997</v>
      </c>
      <c r="AA6046" s="92">
        <f t="shared" si="572"/>
        <v>429.94</v>
      </c>
    </row>
    <row r="6047" spans="1:27" x14ac:dyDescent="0.25">
      <c r="A6047" t="s">
        <v>1294</v>
      </c>
      <c r="B6047" t="s">
        <v>162</v>
      </c>
      <c r="C6047" t="s">
        <v>163</v>
      </c>
      <c r="D6047" t="s">
        <v>1321</v>
      </c>
      <c r="E6047" t="s">
        <v>1322</v>
      </c>
      <c r="F6047" t="str">
        <f t="shared" si="568"/>
        <v>5020</v>
      </c>
      <c r="G6047" t="s">
        <v>213</v>
      </c>
      <c r="H6047" t="s">
        <v>214</v>
      </c>
      <c r="I6047" s="91">
        <v>1832.73</v>
      </c>
      <c r="J6047" s="91">
        <v>2358.09</v>
      </c>
      <c r="K6047" s="91">
        <v>2005.79</v>
      </c>
      <c r="L6047" s="91">
        <v>2627.4</v>
      </c>
      <c r="M6047" s="91">
        <v>2171.52</v>
      </c>
      <c r="N6047" s="91">
        <v>1741.58</v>
      </c>
      <c r="O6047" s="91">
        <v>2235.02</v>
      </c>
      <c r="P6047" s="91">
        <v>2885.72</v>
      </c>
      <c r="Q6047" s="91">
        <v>1641.59</v>
      </c>
      <c r="R6047" s="91">
        <v>2399.77</v>
      </c>
      <c r="S6047" s="91">
        <v>2633.21</v>
      </c>
      <c r="T6047" s="91">
        <v>860.66</v>
      </c>
      <c r="U6047" s="91">
        <f t="shared" si="569"/>
        <v>25393.08</v>
      </c>
      <c r="V6047" s="82" t="str">
        <f t="shared" si="567"/>
        <v>131005020935</v>
      </c>
      <c r="W6047" s="83">
        <f>VLOOKUP(V6047,Factors!$E$6:$H$5950,4,FALSE)</f>
        <v>0.1124</v>
      </c>
      <c r="X6047" t="str">
        <f>VLOOKUP(V6047,Factors!$E$6:$F$5950,2,FALSE)</f>
        <v>3-factor</v>
      </c>
      <c r="Y6047" s="92">
        <f t="shared" si="570"/>
        <v>2854.1821920000002</v>
      </c>
      <c r="Z6047" s="92">
        <f t="shared" si="571"/>
        <v>22538.897808000002</v>
      </c>
      <c r="AA6047" s="92">
        <f t="shared" si="572"/>
        <v>25393.08</v>
      </c>
    </row>
    <row r="6048" spans="1:27" x14ac:dyDescent="0.25">
      <c r="A6048" t="s">
        <v>1294</v>
      </c>
      <c r="B6048" t="s">
        <v>162</v>
      </c>
      <c r="C6048" t="s">
        <v>163</v>
      </c>
      <c r="D6048" t="s">
        <v>1323</v>
      </c>
      <c r="E6048" t="s">
        <v>1324</v>
      </c>
      <c r="F6048" t="str">
        <f t="shared" si="568"/>
        <v>5105</v>
      </c>
      <c r="G6048" t="s">
        <v>92</v>
      </c>
      <c r="H6048" t="s">
        <v>93</v>
      </c>
      <c r="I6048" s="91"/>
      <c r="J6048" s="91"/>
      <c r="K6048" s="91"/>
      <c r="L6048" s="91">
        <v>58.32</v>
      </c>
      <c r="M6048" s="91"/>
      <c r="N6048" s="91"/>
      <c r="O6048" s="91"/>
      <c r="P6048" s="91"/>
      <c r="Q6048" s="91"/>
      <c r="R6048" s="91"/>
      <c r="S6048" s="91"/>
      <c r="T6048" s="91"/>
      <c r="U6048" s="91">
        <f t="shared" si="569"/>
        <v>58.32</v>
      </c>
      <c r="V6048" s="82" t="str">
        <f t="shared" si="567"/>
        <v>131005105935</v>
      </c>
      <c r="W6048" s="83">
        <f>VLOOKUP(V6048,Factors!$E$6:$H$5950,4,FALSE)</f>
        <v>0.1124</v>
      </c>
      <c r="X6048" t="str">
        <f>VLOOKUP(V6048,Factors!$E$6:$F$5950,2,FALSE)</f>
        <v>3-factor</v>
      </c>
      <c r="Y6048" s="92">
        <f t="shared" si="570"/>
        <v>6.5551680000000001</v>
      </c>
      <c r="Z6048" s="92">
        <f t="shared" si="571"/>
        <v>51.764831999999998</v>
      </c>
      <c r="AA6048" s="92">
        <f t="shared" si="572"/>
        <v>58.32</v>
      </c>
    </row>
    <row r="6049" spans="1:27" x14ac:dyDescent="0.25">
      <c r="A6049" t="s">
        <v>1294</v>
      </c>
      <c r="B6049" t="s">
        <v>338</v>
      </c>
      <c r="C6049" t="s">
        <v>339</v>
      </c>
      <c r="D6049" t="s">
        <v>1297</v>
      </c>
      <c r="E6049" t="s">
        <v>1298</v>
      </c>
      <c r="F6049" t="str">
        <f t="shared" si="568"/>
        <v>1580</v>
      </c>
      <c r="G6049" t="s">
        <v>84</v>
      </c>
      <c r="H6049" t="s">
        <v>85</v>
      </c>
      <c r="I6049" s="91"/>
      <c r="J6049" s="91"/>
      <c r="K6049" s="91">
        <v>2.7</v>
      </c>
      <c r="L6049" s="91">
        <v>2.7</v>
      </c>
      <c r="M6049" s="91">
        <v>2.7</v>
      </c>
      <c r="N6049" s="91"/>
      <c r="O6049" s="91"/>
      <c r="P6049" s="91"/>
      <c r="Q6049" s="91"/>
      <c r="R6049" s="91"/>
      <c r="S6049" s="91"/>
      <c r="T6049" s="91"/>
      <c r="U6049" s="91">
        <f t="shared" si="569"/>
        <v>8.1000000000000014</v>
      </c>
      <c r="V6049" s="82" t="str">
        <f t="shared" si="567"/>
        <v>135101580935</v>
      </c>
      <c r="W6049" s="83">
        <f>VLOOKUP(V6049,Factors!$E$6:$H$5950,4,FALSE)</f>
        <v>0.1119</v>
      </c>
      <c r="X6049" t="str">
        <f>VLOOKUP(V6049,Factors!$E$6:$F$5950,2,FALSE)</f>
        <v>Customers-All</v>
      </c>
      <c r="Y6049" s="92">
        <f t="shared" si="570"/>
        <v>0.90639000000000014</v>
      </c>
      <c r="Z6049" s="92">
        <f t="shared" si="571"/>
        <v>7.1936100000000014</v>
      </c>
      <c r="AA6049" s="92">
        <f t="shared" si="572"/>
        <v>8.1000000000000014</v>
      </c>
    </row>
    <row r="6050" spans="1:27" x14ac:dyDescent="0.25">
      <c r="A6050" t="s">
        <v>1294</v>
      </c>
      <c r="B6050" t="s">
        <v>338</v>
      </c>
      <c r="C6050" t="s">
        <v>339</v>
      </c>
      <c r="D6050" t="s">
        <v>1297</v>
      </c>
      <c r="E6050" t="s">
        <v>1298</v>
      </c>
      <c r="F6050" t="str">
        <f t="shared" si="568"/>
        <v>1580</v>
      </c>
      <c r="G6050" t="s">
        <v>56</v>
      </c>
      <c r="H6050" t="s">
        <v>57</v>
      </c>
      <c r="I6050" s="91"/>
      <c r="J6050" s="91"/>
      <c r="K6050" s="91">
        <v>55.12</v>
      </c>
      <c r="L6050" s="91">
        <v>55.12</v>
      </c>
      <c r="M6050" s="91">
        <v>55.12</v>
      </c>
      <c r="N6050" s="91"/>
      <c r="O6050" s="91"/>
      <c r="P6050" s="91"/>
      <c r="Q6050" s="91"/>
      <c r="R6050" s="91"/>
      <c r="S6050" s="91"/>
      <c r="T6050" s="91"/>
      <c r="U6050" s="91">
        <f t="shared" si="569"/>
        <v>165.35999999999999</v>
      </c>
      <c r="V6050" s="82" t="str">
        <f t="shared" si="567"/>
        <v>135101580935</v>
      </c>
      <c r="W6050" s="83">
        <f>VLOOKUP(V6050,Factors!$E$6:$H$5950,4,FALSE)</f>
        <v>0.1119</v>
      </c>
      <c r="X6050" t="str">
        <f>VLOOKUP(V6050,Factors!$E$6:$F$5950,2,FALSE)</f>
        <v>Customers-All</v>
      </c>
      <c r="Y6050" s="92">
        <f t="shared" si="570"/>
        <v>18.503784</v>
      </c>
      <c r="Z6050" s="92">
        <f t="shared" si="571"/>
        <v>146.85621599999999</v>
      </c>
      <c r="AA6050" s="92">
        <f t="shared" si="572"/>
        <v>165.35999999999999</v>
      </c>
    </row>
    <row r="6051" spans="1:27" x14ac:dyDescent="0.25">
      <c r="A6051" t="s">
        <v>1294</v>
      </c>
      <c r="B6051" t="s">
        <v>338</v>
      </c>
      <c r="C6051" t="s">
        <v>339</v>
      </c>
      <c r="D6051" t="s">
        <v>1303</v>
      </c>
      <c r="E6051" t="s">
        <v>1304</v>
      </c>
      <c r="F6051" t="str">
        <f t="shared" si="568"/>
        <v>5010</v>
      </c>
      <c r="G6051" t="s">
        <v>84</v>
      </c>
      <c r="H6051" t="s">
        <v>85</v>
      </c>
      <c r="I6051" s="91">
        <v>1.1599999999999999</v>
      </c>
      <c r="J6051" s="91"/>
      <c r="K6051" s="91"/>
      <c r="L6051" s="91"/>
      <c r="M6051" s="91"/>
      <c r="N6051" s="91"/>
      <c r="O6051" s="91"/>
      <c r="P6051" s="91"/>
      <c r="Q6051" s="91"/>
      <c r="R6051" s="91"/>
      <c r="S6051" s="91"/>
      <c r="T6051" s="91"/>
      <c r="U6051" s="91">
        <f t="shared" si="569"/>
        <v>1.1599999999999999</v>
      </c>
      <c r="V6051" s="82" t="str">
        <f t="shared" si="567"/>
        <v>135105010935</v>
      </c>
      <c r="W6051" s="83">
        <f>VLOOKUP(V6051,Factors!$E$6:$H$5950,4,FALSE)</f>
        <v>0.1119</v>
      </c>
      <c r="X6051" t="str">
        <f>VLOOKUP(V6051,Factors!$E$6:$F$5950,2,FALSE)</f>
        <v>Customers-All</v>
      </c>
      <c r="Y6051" s="92">
        <f t="shared" si="570"/>
        <v>0.129804</v>
      </c>
      <c r="Z6051" s="92">
        <f t="shared" si="571"/>
        <v>1.0301959999999999</v>
      </c>
      <c r="AA6051" s="92">
        <f t="shared" si="572"/>
        <v>1.1599999999999999</v>
      </c>
    </row>
    <row r="6052" spans="1:27" x14ac:dyDescent="0.25">
      <c r="A6052" t="s">
        <v>1294</v>
      </c>
      <c r="B6052" t="s">
        <v>338</v>
      </c>
      <c r="C6052" t="s">
        <v>339</v>
      </c>
      <c r="D6052" t="s">
        <v>1303</v>
      </c>
      <c r="E6052" t="s">
        <v>1304</v>
      </c>
      <c r="F6052" t="str">
        <f t="shared" si="568"/>
        <v>5010</v>
      </c>
      <c r="G6052" t="s">
        <v>56</v>
      </c>
      <c r="H6052" t="s">
        <v>57</v>
      </c>
      <c r="I6052" s="91">
        <v>23.79</v>
      </c>
      <c r="J6052" s="91"/>
      <c r="K6052" s="91"/>
      <c r="L6052" s="91"/>
      <c r="M6052" s="91"/>
      <c r="N6052" s="91"/>
      <c r="O6052" s="91"/>
      <c r="P6052" s="91"/>
      <c r="Q6052" s="91"/>
      <c r="R6052" s="91"/>
      <c r="S6052" s="91"/>
      <c r="T6052" s="91"/>
      <c r="U6052" s="91">
        <f t="shared" si="569"/>
        <v>23.79</v>
      </c>
      <c r="V6052" s="82" t="str">
        <f t="shared" si="567"/>
        <v>135105010935</v>
      </c>
      <c r="W6052" s="83">
        <f>VLOOKUP(V6052,Factors!$E$6:$H$5950,4,FALSE)</f>
        <v>0.1119</v>
      </c>
      <c r="X6052" t="str">
        <f>VLOOKUP(V6052,Factors!$E$6:$F$5950,2,FALSE)</f>
        <v>Customers-All</v>
      </c>
      <c r="Y6052" s="92">
        <f t="shared" si="570"/>
        <v>2.6621009999999998</v>
      </c>
      <c r="Z6052" s="92">
        <f t="shared" si="571"/>
        <v>21.127898999999999</v>
      </c>
      <c r="AA6052" s="92">
        <f t="shared" si="572"/>
        <v>23.79</v>
      </c>
    </row>
    <row r="6053" spans="1:27" x14ac:dyDescent="0.25">
      <c r="A6053" t="s">
        <v>1294</v>
      </c>
      <c r="B6053" t="s">
        <v>223</v>
      </c>
      <c r="C6053" t="s">
        <v>224</v>
      </c>
      <c r="D6053" t="s">
        <v>1311</v>
      </c>
      <c r="E6053" t="s">
        <v>1312</v>
      </c>
      <c r="F6053" t="str">
        <f t="shared" si="568"/>
        <v>1500</v>
      </c>
      <c r="G6053" t="s">
        <v>84</v>
      </c>
      <c r="H6053" t="s">
        <v>85</v>
      </c>
      <c r="I6053" s="91">
        <v>50.81</v>
      </c>
      <c r="J6053" s="91"/>
      <c r="K6053" s="91"/>
      <c r="L6053" s="91"/>
      <c r="M6053" s="91"/>
      <c r="N6053" s="91"/>
      <c r="O6053" s="91"/>
      <c r="P6053" s="91"/>
      <c r="Q6053" s="91"/>
      <c r="R6053" s="91"/>
      <c r="S6053" s="91"/>
      <c r="T6053" s="91"/>
      <c r="U6053" s="91">
        <f t="shared" si="569"/>
        <v>50.81</v>
      </c>
      <c r="V6053" s="82" t="str">
        <f t="shared" si="567"/>
        <v>141001500935</v>
      </c>
      <c r="W6053" s="83">
        <f>VLOOKUP(V6053,Factors!$E$6:$H$5950,4,FALSE)</f>
        <v>1.17E-2</v>
      </c>
      <c r="X6053" t="str">
        <f>VLOOKUP(V6053,Factors!$E$6:$F$5950,2,FALSE)</f>
        <v>Transmission</v>
      </c>
      <c r="Y6053" s="92">
        <f t="shared" si="570"/>
        <v>0.59447700000000003</v>
      </c>
      <c r="Z6053" s="92">
        <f t="shared" si="571"/>
        <v>50.215523000000005</v>
      </c>
      <c r="AA6053" s="92">
        <f t="shared" si="572"/>
        <v>50.81</v>
      </c>
    </row>
    <row r="6054" spans="1:27" x14ac:dyDescent="0.25">
      <c r="A6054" t="s">
        <v>1294</v>
      </c>
      <c r="B6054" t="s">
        <v>223</v>
      </c>
      <c r="C6054" t="s">
        <v>224</v>
      </c>
      <c r="D6054" t="s">
        <v>1311</v>
      </c>
      <c r="E6054" t="s">
        <v>1312</v>
      </c>
      <c r="F6054" t="str">
        <f t="shared" si="568"/>
        <v>1500</v>
      </c>
      <c r="G6054" t="s">
        <v>56</v>
      </c>
      <c r="H6054" t="s">
        <v>57</v>
      </c>
      <c r="I6054" s="91">
        <v>1038.4000000000001</v>
      </c>
      <c r="J6054" s="91"/>
      <c r="K6054" s="91"/>
      <c r="L6054" s="91"/>
      <c r="M6054" s="91"/>
      <c r="N6054" s="91"/>
      <c r="O6054" s="91"/>
      <c r="P6054" s="91"/>
      <c r="Q6054" s="91"/>
      <c r="R6054" s="91"/>
      <c r="S6054" s="91"/>
      <c r="T6054" s="91"/>
      <c r="U6054" s="91">
        <f t="shared" si="569"/>
        <v>1038.4000000000001</v>
      </c>
      <c r="V6054" s="82" t="str">
        <f t="shared" si="567"/>
        <v>141001500935</v>
      </c>
      <c r="W6054" s="83">
        <f>VLOOKUP(V6054,Factors!$E$6:$H$5950,4,FALSE)</f>
        <v>1.17E-2</v>
      </c>
      <c r="X6054" t="str">
        <f>VLOOKUP(V6054,Factors!$E$6:$F$5950,2,FALSE)</f>
        <v>Transmission</v>
      </c>
      <c r="Y6054" s="92">
        <f t="shared" si="570"/>
        <v>12.149280000000001</v>
      </c>
      <c r="Z6054" s="92">
        <f t="shared" si="571"/>
        <v>1026.25072</v>
      </c>
      <c r="AA6054" s="92">
        <f t="shared" si="572"/>
        <v>1038.4000000000001</v>
      </c>
    </row>
    <row r="6055" spans="1:27" x14ac:dyDescent="0.25">
      <c r="A6055" t="s">
        <v>1294</v>
      </c>
      <c r="B6055" t="s">
        <v>223</v>
      </c>
      <c r="C6055" t="s">
        <v>224</v>
      </c>
      <c r="D6055" t="s">
        <v>1297</v>
      </c>
      <c r="E6055" t="s">
        <v>1298</v>
      </c>
      <c r="F6055" t="str">
        <f t="shared" si="568"/>
        <v>1580</v>
      </c>
      <c r="G6055" t="s">
        <v>92</v>
      </c>
      <c r="H6055" t="s">
        <v>93</v>
      </c>
      <c r="I6055" s="91"/>
      <c r="J6055" s="91"/>
      <c r="K6055" s="91"/>
      <c r="L6055" s="91"/>
      <c r="M6055" s="91"/>
      <c r="N6055" s="91"/>
      <c r="O6055" s="91"/>
      <c r="P6055" s="91"/>
      <c r="Q6055" s="91"/>
      <c r="R6055" s="91"/>
      <c r="S6055" s="91"/>
      <c r="T6055" s="91">
        <v>44.73</v>
      </c>
      <c r="U6055" s="91">
        <f t="shared" si="569"/>
        <v>44.73</v>
      </c>
      <c r="V6055" s="82" t="str">
        <f t="shared" si="567"/>
        <v>141001580935</v>
      </c>
      <c r="W6055" s="83">
        <f>VLOOKUP(V6055,Factors!$E$6:$H$5950,4,FALSE)</f>
        <v>1.17E-2</v>
      </c>
      <c r="X6055" t="str">
        <f>VLOOKUP(V6055,Factors!$E$6:$F$5950,2,FALSE)</f>
        <v>Transmission</v>
      </c>
      <c r="Y6055" s="92">
        <f t="shared" si="570"/>
        <v>0.52334099999999995</v>
      </c>
      <c r="Z6055" s="92">
        <f t="shared" si="571"/>
        <v>44.206658999999995</v>
      </c>
      <c r="AA6055" s="92">
        <f t="shared" si="572"/>
        <v>44.73</v>
      </c>
    </row>
    <row r="6056" spans="1:27" x14ac:dyDescent="0.25">
      <c r="A6056" t="s">
        <v>1294</v>
      </c>
      <c r="B6056" t="s">
        <v>223</v>
      </c>
      <c r="C6056" t="s">
        <v>224</v>
      </c>
      <c r="D6056" t="s">
        <v>1297</v>
      </c>
      <c r="E6056" t="s">
        <v>1298</v>
      </c>
      <c r="F6056" t="str">
        <f t="shared" si="568"/>
        <v>1580</v>
      </c>
      <c r="G6056" t="s">
        <v>84</v>
      </c>
      <c r="H6056" t="s">
        <v>85</v>
      </c>
      <c r="I6056" s="91"/>
      <c r="J6056" s="91"/>
      <c r="K6056" s="91"/>
      <c r="L6056" s="91">
        <v>26.94</v>
      </c>
      <c r="M6056" s="91"/>
      <c r="N6056" s="91"/>
      <c r="O6056" s="91"/>
      <c r="P6056" s="91"/>
      <c r="Q6056" s="91">
        <v>13.11</v>
      </c>
      <c r="R6056" s="91"/>
      <c r="S6056" s="91"/>
      <c r="T6056" s="91"/>
      <c r="U6056" s="91">
        <f t="shared" si="569"/>
        <v>40.049999999999997</v>
      </c>
      <c r="V6056" s="82" t="str">
        <f t="shared" si="567"/>
        <v>141001580935</v>
      </c>
      <c r="W6056" s="83">
        <f>VLOOKUP(V6056,Factors!$E$6:$H$5950,4,FALSE)</f>
        <v>1.17E-2</v>
      </c>
      <c r="X6056" t="str">
        <f>VLOOKUP(V6056,Factors!$E$6:$F$5950,2,FALSE)</f>
        <v>Transmission</v>
      </c>
      <c r="Y6056" s="92">
        <f t="shared" si="570"/>
        <v>0.46858499999999997</v>
      </c>
      <c r="Z6056" s="92">
        <f t="shared" si="571"/>
        <v>39.581415</v>
      </c>
      <c r="AA6056" s="92">
        <f t="shared" si="572"/>
        <v>40.049999999999997</v>
      </c>
    </row>
    <row r="6057" spans="1:27" x14ac:dyDescent="0.25">
      <c r="A6057" t="s">
        <v>1294</v>
      </c>
      <c r="B6057" t="s">
        <v>223</v>
      </c>
      <c r="C6057" t="s">
        <v>224</v>
      </c>
      <c r="D6057" t="s">
        <v>1297</v>
      </c>
      <c r="E6057" t="s">
        <v>1298</v>
      </c>
      <c r="F6057" t="str">
        <f t="shared" si="568"/>
        <v>1580</v>
      </c>
      <c r="G6057" t="s">
        <v>56</v>
      </c>
      <c r="H6057" t="s">
        <v>57</v>
      </c>
      <c r="I6057" s="91"/>
      <c r="J6057" s="91"/>
      <c r="K6057" s="91"/>
      <c r="L6057" s="91">
        <v>550.55999999999995</v>
      </c>
      <c r="M6057" s="91"/>
      <c r="N6057" s="91"/>
      <c r="O6057" s="91"/>
      <c r="P6057" s="91"/>
      <c r="Q6057" s="91">
        <v>267.87</v>
      </c>
      <c r="R6057" s="91"/>
      <c r="S6057" s="91"/>
      <c r="T6057" s="91"/>
      <c r="U6057" s="91">
        <f t="shared" si="569"/>
        <v>818.43</v>
      </c>
      <c r="V6057" s="82" t="str">
        <f t="shared" si="567"/>
        <v>141001580935</v>
      </c>
      <c r="W6057" s="83">
        <f>VLOOKUP(V6057,Factors!$E$6:$H$5950,4,FALSE)</f>
        <v>1.17E-2</v>
      </c>
      <c r="X6057" t="str">
        <f>VLOOKUP(V6057,Factors!$E$6:$F$5950,2,FALSE)</f>
        <v>Transmission</v>
      </c>
      <c r="Y6057" s="92">
        <f t="shared" si="570"/>
        <v>9.5756309999999996</v>
      </c>
      <c r="Z6057" s="92">
        <f t="shared" si="571"/>
        <v>808.85436899999991</v>
      </c>
      <c r="AA6057" s="92">
        <f t="shared" si="572"/>
        <v>818.43</v>
      </c>
    </row>
    <row r="6058" spans="1:27" x14ac:dyDescent="0.25">
      <c r="A6058" t="s">
        <v>1294</v>
      </c>
      <c r="B6058" t="s">
        <v>223</v>
      </c>
      <c r="C6058" t="s">
        <v>224</v>
      </c>
      <c r="D6058" t="s">
        <v>1305</v>
      </c>
      <c r="E6058" t="s">
        <v>1306</v>
      </c>
      <c r="F6058" t="str">
        <f t="shared" si="568"/>
        <v>5155</v>
      </c>
      <c r="G6058" t="s">
        <v>61</v>
      </c>
      <c r="H6058" t="s">
        <v>62</v>
      </c>
      <c r="I6058" s="91"/>
      <c r="J6058" s="91"/>
      <c r="K6058" s="91">
        <v>112.85</v>
      </c>
      <c r="L6058" s="91"/>
      <c r="M6058" s="91"/>
      <c r="N6058" s="91"/>
      <c r="O6058" s="91"/>
      <c r="P6058" s="91"/>
      <c r="Q6058" s="91"/>
      <c r="R6058" s="91"/>
      <c r="S6058" s="91"/>
      <c r="T6058" s="91"/>
      <c r="U6058" s="91">
        <f t="shared" si="569"/>
        <v>112.85</v>
      </c>
      <c r="V6058" s="82" t="str">
        <f t="shared" si="567"/>
        <v>141005155935</v>
      </c>
      <c r="W6058" s="83">
        <f>VLOOKUP(V6058,Factors!$E$6:$H$5950,4,FALSE)</f>
        <v>1.17E-2</v>
      </c>
      <c r="X6058" t="str">
        <f>VLOOKUP(V6058,Factors!$E$6:$F$5950,2,FALSE)</f>
        <v>Transmission</v>
      </c>
      <c r="Y6058" s="92">
        <f t="shared" si="570"/>
        <v>1.3203449999999999</v>
      </c>
      <c r="Z6058" s="92">
        <f t="shared" si="571"/>
        <v>111.52965499999999</v>
      </c>
      <c r="AA6058" s="92">
        <f t="shared" si="572"/>
        <v>112.85</v>
      </c>
    </row>
    <row r="6059" spans="1:27" x14ac:dyDescent="0.25">
      <c r="A6059" t="s">
        <v>1294</v>
      </c>
      <c r="B6059" t="s">
        <v>223</v>
      </c>
      <c r="C6059" t="s">
        <v>224</v>
      </c>
      <c r="D6059" t="s">
        <v>1305</v>
      </c>
      <c r="E6059" t="s">
        <v>1306</v>
      </c>
      <c r="F6059" t="str">
        <f t="shared" si="568"/>
        <v>5155</v>
      </c>
      <c r="G6059" t="s">
        <v>98</v>
      </c>
      <c r="H6059" t="s">
        <v>99</v>
      </c>
      <c r="I6059" s="91"/>
      <c r="J6059" s="91">
        <v>69.97</v>
      </c>
      <c r="K6059" s="91">
        <v>75.38</v>
      </c>
      <c r="L6059" s="91"/>
      <c r="M6059" s="91"/>
      <c r="N6059" s="91"/>
      <c r="O6059" s="91">
        <v>26.9</v>
      </c>
      <c r="P6059" s="91"/>
      <c r="Q6059" s="91">
        <v>46.61</v>
      </c>
      <c r="R6059" s="91"/>
      <c r="S6059" s="91"/>
      <c r="T6059" s="91"/>
      <c r="U6059" s="91">
        <f t="shared" si="569"/>
        <v>218.86</v>
      </c>
      <c r="V6059" s="82" t="str">
        <f t="shared" si="567"/>
        <v>141005155935</v>
      </c>
      <c r="W6059" s="83">
        <f>VLOOKUP(V6059,Factors!$E$6:$H$5950,4,FALSE)</f>
        <v>1.17E-2</v>
      </c>
      <c r="X6059" t="str">
        <f>VLOOKUP(V6059,Factors!$E$6:$F$5950,2,FALSE)</f>
        <v>Transmission</v>
      </c>
      <c r="Y6059" s="92">
        <f t="shared" si="570"/>
        <v>2.5606620000000002</v>
      </c>
      <c r="Z6059" s="92">
        <f t="shared" si="571"/>
        <v>216.29933800000001</v>
      </c>
      <c r="AA6059" s="92">
        <f t="shared" si="572"/>
        <v>218.86</v>
      </c>
    </row>
    <row r="6060" spans="1:27" x14ac:dyDescent="0.25">
      <c r="A6060" t="s">
        <v>1294</v>
      </c>
      <c r="B6060" t="s">
        <v>349</v>
      </c>
      <c r="C6060" t="s">
        <v>350</v>
      </c>
      <c r="D6060" t="s">
        <v>1315</v>
      </c>
      <c r="E6060" t="s">
        <v>1316</v>
      </c>
      <c r="F6060" t="str">
        <f t="shared" si="568"/>
        <v>1505</v>
      </c>
      <c r="G6060" t="s">
        <v>110</v>
      </c>
      <c r="H6060" t="s">
        <v>111</v>
      </c>
      <c r="I6060" s="91">
        <v>17098.86</v>
      </c>
      <c r="J6060" s="91">
        <v>18182.400000000001</v>
      </c>
      <c r="K6060" s="91">
        <v>18712.89</v>
      </c>
      <c r="L6060" s="91">
        <v>16880.87</v>
      </c>
      <c r="M6060" s="91">
        <v>17108.97</v>
      </c>
      <c r="N6060" s="91">
        <v>18676.939999999999</v>
      </c>
      <c r="O6060" s="91">
        <v>13400.41</v>
      </c>
      <c r="P6060" s="91">
        <v>19433.18</v>
      </c>
      <c r="Q6060" s="91">
        <v>14334.26</v>
      </c>
      <c r="R6060" s="91">
        <v>14765.86</v>
      </c>
      <c r="S6060" s="91">
        <v>18445.68</v>
      </c>
      <c r="T6060" s="91">
        <v>14160.05</v>
      </c>
      <c r="U6060" s="91">
        <f t="shared" si="569"/>
        <v>201200.37</v>
      </c>
      <c r="V6060" s="82" t="str">
        <f t="shared" si="567"/>
        <v>155021505935</v>
      </c>
      <c r="W6060" s="83">
        <f>VLOOKUP(V6060,Factors!$E$6:$H$5950,4,FALSE)</f>
        <v>0.1124</v>
      </c>
      <c r="X6060" t="str">
        <f>VLOOKUP(V6060,Factors!$E$6:$F$5950,2,FALSE)</f>
        <v>3-factor</v>
      </c>
      <c r="Y6060" s="92">
        <f t="shared" si="570"/>
        <v>22614.921588000001</v>
      </c>
      <c r="Z6060" s="92">
        <f t="shared" si="571"/>
        <v>178585.448412</v>
      </c>
      <c r="AA6060" s="92">
        <f t="shared" si="572"/>
        <v>201200.37</v>
      </c>
    </row>
    <row r="6061" spans="1:27" x14ac:dyDescent="0.25">
      <c r="A6061" t="s">
        <v>1294</v>
      </c>
      <c r="B6061" t="s">
        <v>349</v>
      </c>
      <c r="C6061" t="s">
        <v>350</v>
      </c>
      <c r="D6061" t="s">
        <v>1315</v>
      </c>
      <c r="E6061" t="s">
        <v>1316</v>
      </c>
      <c r="F6061" t="str">
        <f t="shared" si="568"/>
        <v>1505</v>
      </c>
      <c r="G6061" t="s">
        <v>112</v>
      </c>
      <c r="H6061" t="s">
        <v>113</v>
      </c>
      <c r="I6061" s="91">
        <v>3750</v>
      </c>
      <c r="J6061" s="91">
        <v>3750</v>
      </c>
      <c r="K6061" s="91">
        <v>3750</v>
      </c>
      <c r="L6061" s="91">
        <v>3750</v>
      </c>
      <c r="M6061" s="91">
        <v>3750</v>
      </c>
      <c r="N6061" s="91">
        <v>3750</v>
      </c>
      <c r="O6061" s="91">
        <v>3750</v>
      </c>
      <c r="P6061" s="91">
        <v>3750</v>
      </c>
      <c r="Q6061" s="91">
        <v>3750</v>
      </c>
      <c r="R6061" s="91">
        <v>3750</v>
      </c>
      <c r="S6061" s="91">
        <v>3750</v>
      </c>
      <c r="T6061" s="91">
        <v>3750</v>
      </c>
      <c r="U6061" s="91">
        <f t="shared" si="569"/>
        <v>45000</v>
      </c>
      <c r="V6061" s="82" t="str">
        <f t="shared" si="567"/>
        <v>155021505935</v>
      </c>
      <c r="W6061" s="83">
        <f>VLOOKUP(V6061,Factors!$E$6:$H$5950,4,FALSE)</f>
        <v>0.1124</v>
      </c>
      <c r="X6061" t="str">
        <f>VLOOKUP(V6061,Factors!$E$6:$F$5950,2,FALSE)</f>
        <v>3-factor</v>
      </c>
      <c r="Y6061" s="92">
        <f t="shared" si="570"/>
        <v>5058</v>
      </c>
      <c r="Z6061" s="92">
        <f t="shared" si="571"/>
        <v>39942</v>
      </c>
      <c r="AA6061" s="92">
        <f t="shared" si="572"/>
        <v>45000</v>
      </c>
    </row>
    <row r="6062" spans="1:27" x14ac:dyDescent="0.25">
      <c r="A6062" t="s">
        <v>1294</v>
      </c>
      <c r="B6062" t="s">
        <v>349</v>
      </c>
      <c r="C6062" t="s">
        <v>350</v>
      </c>
      <c r="D6062" t="s">
        <v>1315</v>
      </c>
      <c r="E6062" t="s">
        <v>1316</v>
      </c>
      <c r="F6062" t="str">
        <f t="shared" si="568"/>
        <v>1505</v>
      </c>
      <c r="G6062" t="s">
        <v>88</v>
      </c>
      <c r="H6062" t="s">
        <v>89</v>
      </c>
      <c r="I6062" s="91">
        <v>2522.83</v>
      </c>
      <c r="J6062" s="91">
        <v>2424.5300000000002</v>
      </c>
      <c r="K6062" s="91">
        <v>2584.4</v>
      </c>
      <c r="L6062" s="91">
        <v>2549.8000000000002</v>
      </c>
      <c r="M6062" s="91">
        <v>2617.7199999999998</v>
      </c>
      <c r="N6062" s="91">
        <v>2549.88</v>
      </c>
      <c r="O6062" s="91">
        <v>2583.77</v>
      </c>
      <c r="P6062" s="91">
        <v>2617.8000000000002</v>
      </c>
      <c r="Q6062" s="91">
        <v>2515.87</v>
      </c>
      <c r="R6062" s="91">
        <v>2617.7199999999998</v>
      </c>
      <c r="S6062" s="91">
        <v>2583.8000000000002</v>
      </c>
      <c r="T6062" s="91">
        <v>2549.87</v>
      </c>
      <c r="U6062" s="91">
        <f t="shared" si="569"/>
        <v>30717.989999999998</v>
      </c>
      <c r="V6062" s="82" t="str">
        <f t="shared" si="567"/>
        <v>155021505935</v>
      </c>
      <c r="W6062" s="83">
        <f>VLOOKUP(V6062,Factors!$E$6:$H$5950,4,FALSE)</f>
        <v>0.1124</v>
      </c>
      <c r="X6062" t="str">
        <f>VLOOKUP(V6062,Factors!$E$6:$F$5950,2,FALSE)</f>
        <v>3-factor</v>
      </c>
      <c r="Y6062" s="92">
        <f t="shared" si="570"/>
        <v>3452.7020759999996</v>
      </c>
      <c r="Z6062" s="92">
        <f t="shared" si="571"/>
        <v>27265.287923999997</v>
      </c>
      <c r="AA6062" s="92">
        <f t="shared" si="572"/>
        <v>30717.989999999998</v>
      </c>
    </row>
    <row r="6063" spans="1:27" x14ac:dyDescent="0.25">
      <c r="A6063" t="s">
        <v>1294</v>
      </c>
      <c r="B6063" t="s">
        <v>349</v>
      </c>
      <c r="C6063" t="s">
        <v>350</v>
      </c>
      <c r="D6063" t="s">
        <v>1315</v>
      </c>
      <c r="E6063" t="s">
        <v>1316</v>
      </c>
      <c r="F6063" t="str">
        <f t="shared" si="568"/>
        <v>1505</v>
      </c>
      <c r="G6063" t="s">
        <v>90</v>
      </c>
      <c r="H6063" t="s">
        <v>91</v>
      </c>
      <c r="I6063" s="91">
        <v>10176.16</v>
      </c>
      <c r="J6063" s="91">
        <v>9794.32</v>
      </c>
      <c r="K6063" s="91">
        <v>10414.780000000001</v>
      </c>
      <c r="L6063" s="91">
        <v>10280.52</v>
      </c>
      <c r="M6063" s="91">
        <v>10544.28</v>
      </c>
      <c r="N6063" s="91">
        <v>10280.51</v>
      </c>
      <c r="O6063" s="91">
        <v>10412.44</v>
      </c>
      <c r="P6063" s="91">
        <v>10544.36</v>
      </c>
      <c r="Q6063" s="91">
        <v>10148.59</v>
      </c>
      <c r="R6063" s="91">
        <v>10544.27</v>
      </c>
      <c r="S6063" s="91">
        <v>10412.44</v>
      </c>
      <c r="T6063" s="91">
        <v>10280.52</v>
      </c>
      <c r="U6063" s="91">
        <f t="shared" si="569"/>
        <v>123833.19</v>
      </c>
      <c r="V6063" s="82" t="str">
        <f t="shared" si="567"/>
        <v>155021505935</v>
      </c>
      <c r="W6063" s="83">
        <f>VLOOKUP(V6063,Factors!$E$6:$H$5950,4,FALSE)</f>
        <v>0.1124</v>
      </c>
      <c r="X6063" t="str">
        <f>VLOOKUP(V6063,Factors!$E$6:$F$5950,2,FALSE)</f>
        <v>3-factor</v>
      </c>
      <c r="Y6063" s="92">
        <f t="shared" si="570"/>
        <v>13918.850555999999</v>
      </c>
      <c r="Z6063" s="92">
        <f t="shared" si="571"/>
        <v>109914.339444</v>
      </c>
      <c r="AA6063" s="92">
        <f t="shared" si="572"/>
        <v>123833.19</v>
      </c>
    </row>
    <row r="6064" spans="1:27" x14ac:dyDescent="0.25">
      <c r="A6064" t="s">
        <v>1294</v>
      </c>
      <c r="B6064" t="s">
        <v>349</v>
      </c>
      <c r="C6064" t="s">
        <v>350</v>
      </c>
      <c r="D6064" t="s">
        <v>1315</v>
      </c>
      <c r="E6064" t="s">
        <v>1316</v>
      </c>
      <c r="F6064" t="str">
        <f t="shared" si="568"/>
        <v>1505</v>
      </c>
      <c r="G6064" t="s">
        <v>118</v>
      </c>
      <c r="H6064" t="s">
        <v>119</v>
      </c>
      <c r="I6064" s="91"/>
      <c r="J6064" s="91"/>
      <c r="K6064" s="91"/>
      <c r="L6064" s="91"/>
      <c r="M6064" s="91"/>
      <c r="N6064" s="91"/>
      <c r="O6064" s="91"/>
      <c r="P6064" s="91"/>
      <c r="Q6064" s="91"/>
      <c r="R6064" s="91">
        <v>199</v>
      </c>
      <c r="S6064" s="91"/>
      <c r="T6064" s="91"/>
      <c r="U6064" s="91">
        <f t="shared" si="569"/>
        <v>199</v>
      </c>
      <c r="V6064" s="82" t="str">
        <f t="shared" si="567"/>
        <v>155021505935</v>
      </c>
      <c r="W6064" s="83">
        <f>VLOOKUP(V6064,Factors!$E$6:$H$5950,4,FALSE)</f>
        <v>0.1124</v>
      </c>
      <c r="X6064" t="str">
        <f>VLOOKUP(V6064,Factors!$E$6:$F$5950,2,FALSE)</f>
        <v>3-factor</v>
      </c>
      <c r="Y6064" s="92">
        <f t="shared" si="570"/>
        <v>22.367599999999999</v>
      </c>
      <c r="Z6064" s="92">
        <f t="shared" si="571"/>
        <v>176.63239999999999</v>
      </c>
      <c r="AA6064" s="92">
        <f t="shared" si="572"/>
        <v>199</v>
      </c>
    </row>
    <row r="6065" spans="1:27" x14ac:dyDescent="0.25">
      <c r="A6065" t="s">
        <v>1294</v>
      </c>
      <c r="B6065" t="s">
        <v>349</v>
      </c>
      <c r="C6065" t="s">
        <v>350</v>
      </c>
      <c r="D6065" t="s">
        <v>1315</v>
      </c>
      <c r="E6065" t="s">
        <v>1316</v>
      </c>
      <c r="F6065" t="str">
        <f t="shared" si="568"/>
        <v>1505</v>
      </c>
      <c r="G6065" t="s">
        <v>120</v>
      </c>
      <c r="H6065" t="s">
        <v>121</v>
      </c>
      <c r="I6065" s="91"/>
      <c r="J6065" s="91"/>
      <c r="K6065" s="91"/>
      <c r="L6065" s="91"/>
      <c r="M6065" s="91">
        <v>51.23</v>
      </c>
      <c r="N6065" s="91"/>
      <c r="O6065" s="91"/>
      <c r="P6065" s="91"/>
      <c r="Q6065" s="91"/>
      <c r="R6065" s="91"/>
      <c r="S6065" s="91"/>
      <c r="T6065" s="91"/>
      <c r="U6065" s="91">
        <f t="shared" si="569"/>
        <v>51.23</v>
      </c>
      <c r="V6065" s="82" t="str">
        <f t="shared" si="567"/>
        <v>155021505935</v>
      </c>
      <c r="W6065" s="83">
        <f>VLOOKUP(V6065,Factors!$E$6:$H$5950,4,FALSE)</f>
        <v>0.1124</v>
      </c>
      <c r="X6065" t="str">
        <f>VLOOKUP(V6065,Factors!$E$6:$F$5950,2,FALSE)</f>
        <v>3-factor</v>
      </c>
      <c r="Y6065" s="92">
        <f t="shared" si="570"/>
        <v>5.7582519999999997</v>
      </c>
      <c r="Z6065" s="92">
        <f t="shared" si="571"/>
        <v>45.471747999999998</v>
      </c>
      <c r="AA6065" s="92">
        <f t="shared" si="572"/>
        <v>51.23</v>
      </c>
    </row>
    <row r="6066" spans="1:27" x14ac:dyDescent="0.25">
      <c r="A6066" t="s">
        <v>1294</v>
      </c>
      <c r="B6066" t="s">
        <v>349</v>
      </c>
      <c r="C6066" t="s">
        <v>350</v>
      </c>
      <c r="D6066" t="s">
        <v>1315</v>
      </c>
      <c r="E6066" t="s">
        <v>1316</v>
      </c>
      <c r="F6066" t="str">
        <f t="shared" si="568"/>
        <v>1505</v>
      </c>
      <c r="G6066" t="s">
        <v>122</v>
      </c>
      <c r="H6066" t="s">
        <v>123</v>
      </c>
      <c r="I6066" s="91"/>
      <c r="J6066" s="91">
        <v>100</v>
      </c>
      <c r="K6066" s="91"/>
      <c r="L6066" s="91"/>
      <c r="M6066" s="91"/>
      <c r="N6066" s="91"/>
      <c r="O6066" s="91">
        <v>290</v>
      </c>
      <c r="P6066" s="91"/>
      <c r="Q6066" s="91"/>
      <c r="R6066" s="91"/>
      <c r="S6066" s="91"/>
      <c r="T6066" s="91"/>
      <c r="U6066" s="91">
        <f t="shared" si="569"/>
        <v>390</v>
      </c>
      <c r="V6066" s="82" t="str">
        <f t="shared" si="567"/>
        <v>155021505935</v>
      </c>
      <c r="W6066" s="83">
        <f>VLOOKUP(V6066,Factors!$E$6:$H$5950,4,FALSE)</f>
        <v>0.1124</v>
      </c>
      <c r="X6066" t="str">
        <f>VLOOKUP(V6066,Factors!$E$6:$F$5950,2,FALSE)</f>
        <v>3-factor</v>
      </c>
      <c r="Y6066" s="92">
        <f t="shared" si="570"/>
        <v>43.835999999999999</v>
      </c>
      <c r="Z6066" s="92">
        <f t="shared" si="571"/>
        <v>346.16399999999999</v>
      </c>
      <c r="AA6066" s="92">
        <f t="shared" si="572"/>
        <v>390</v>
      </c>
    </row>
    <row r="6067" spans="1:27" x14ac:dyDescent="0.25">
      <c r="A6067" t="s">
        <v>1294</v>
      </c>
      <c r="B6067" t="s">
        <v>349</v>
      </c>
      <c r="C6067" t="s">
        <v>350</v>
      </c>
      <c r="D6067" t="s">
        <v>1315</v>
      </c>
      <c r="E6067" t="s">
        <v>1316</v>
      </c>
      <c r="F6067" t="str">
        <f t="shared" si="568"/>
        <v>1505</v>
      </c>
      <c r="G6067" t="s">
        <v>98</v>
      </c>
      <c r="H6067" t="s">
        <v>99</v>
      </c>
      <c r="I6067" s="91">
        <v>-7.99</v>
      </c>
      <c r="J6067" s="91"/>
      <c r="K6067" s="91">
        <v>113.9</v>
      </c>
      <c r="L6067" s="91">
        <v>38.450000000000003</v>
      </c>
      <c r="M6067" s="91">
        <v>34.28</v>
      </c>
      <c r="N6067" s="91">
        <v>71.41</v>
      </c>
      <c r="O6067" s="91">
        <v>191.71</v>
      </c>
      <c r="P6067" s="91">
        <v>10.59</v>
      </c>
      <c r="Q6067" s="91"/>
      <c r="R6067" s="91"/>
      <c r="S6067" s="91">
        <v>28.96</v>
      </c>
      <c r="T6067" s="91"/>
      <c r="U6067" s="91">
        <f t="shared" si="569"/>
        <v>481.30999999999995</v>
      </c>
      <c r="V6067" s="82" t="str">
        <f t="shared" si="567"/>
        <v>155021505935</v>
      </c>
      <c r="W6067" s="83">
        <f>VLOOKUP(V6067,Factors!$E$6:$H$5950,4,FALSE)</f>
        <v>0.1124</v>
      </c>
      <c r="X6067" t="str">
        <f>VLOOKUP(V6067,Factors!$E$6:$F$5950,2,FALSE)</f>
        <v>3-factor</v>
      </c>
      <c r="Y6067" s="92">
        <f t="shared" si="570"/>
        <v>54.099243999999992</v>
      </c>
      <c r="Z6067" s="92">
        <f t="shared" si="571"/>
        <v>427.21075599999995</v>
      </c>
      <c r="AA6067" s="92">
        <f t="shared" si="572"/>
        <v>481.30999999999995</v>
      </c>
    </row>
    <row r="6068" spans="1:27" x14ac:dyDescent="0.25">
      <c r="A6068" t="s">
        <v>1294</v>
      </c>
      <c r="B6068" t="s">
        <v>349</v>
      </c>
      <c r="C6068" t="s">
        <v>350</v>
      </c>
      <c r="D6068" t="s">
        <v>1315</v>
      </c>
      <c r="E6068" t="s">
        <v>1316</v>
      </c>
      <c r="F6068" t="str">
        <f t="shared" si="568"/>
        <v>1505</v>
      </c>
      <c r="G6068" t="s">
        <v>136</v>
      </c>
      <c r="H6068" t="s">
        <v>137</v>
      </c>
      <c r="I6068" s="91"/>
      <c r="J6068" s="91"/>
      <c r="K6068" s="91"/>
      <c r="L6068" s="91"/>
      <c r="M6068" s="91"/>
      <c r="N6068" s="91"/>
      <c r="O6068" s="91"/>
      <c r="P6068" s="91"/>
      <c r="Q6068" s="91"/>
      <c r="R6068" s="91"/>
      <c r="S6068" s="91"/>
      <c r="T6068" s="91">
        <v>14</v>
      </c>
      <c r="U6068" s="91">
        <f t="shared" si="569"/>
        <v>14</v>
      </c>
      <c r="V6068" s="82" t="str">
        <f t="shared" si="567"/>
        <v>155021505935</v>
      </c>
      <c r="W6068" s="83">
        <f>VLOOKUP(V6068,Factors!$E$6:$H$5950,4,FALSE)</f>
        <v>0.1124</v>
      </c>
      <c r="X6068" t="str">
        <f>VLOOKUP(V6068,Factors!$E$6:$F$5950,2,FALSE)</f>
        <v>3-factor</v>
      </c>
      <c r="Y6068" s="92">
        <f t="shared" si="570"/>
        <v>1.5735999999999999</v>
      </c>
      <c r="Z6068" s="92">
        <f t="shared" si="571"/>
        <v>12.426400000000001</v>
      </c>
      <c r="AA6068" s="92">
        <f t="shared" si="572"/>
        <v>14</v>
      </c>
    </row>
    <row r="6069" spans="1:27" x14ac:dyDescent="0.25">
      <c r="A6069" t="s">
        <v>1294</v>
      </c>
      <c r="B6069" t="s">
        <v>349</v>
      </c>
      <c r="C6069" t="s">
        <v>350</v>
      </c>
      <c r="D6069" t="s">
        <v>1315</v>
      </c>
      <c r="E6069" t="s">
        <v>1316</v>
      </c>
      <c r="F6069" t="str">
        <f t="shared" si="568"/>
        <v>1505</v>
      </c>
      <c r="G6069" t="s">
        <v>144</v>
      </c>
      <c r="H6069" t="s">
        <v>145</v>
      </c>
      <c r="I6069" s="91">
        <v>87.45</v>
      </c>
      <c r="J6069" s="91">
        <v>126.55</v>
      </c>
      <c r="K6069" s="91">
        <v>124.52</v>
      </c>
      <c r="L6069" s="91">
        <v>180.96</v>
      </c>
      <c r="M6069" s="91">
        <v>378.69</v>
      </c>
      <c r="N6069" s="91">
        <v>113.5</v>
      </c>
      <c r="O6069" s="91">
        <v>169.16</v>
      </c>
      <c r="P6069" s="91">
        <v>124</v>
      </c>
      <c r="Q6069" s="91">
        <v>134.15</v>
      </c>
      <c r="R6069" s="91">
        <v>69.45</v>
      </c>
      <c r="S6069" s="91">
        <v>159.05000000000001</v>
      </c>
      <c r="T6069" s="91">
        <v>215.74</v>
      </c>
      <c r="U6069" s="91">
        <f t="shared" si="569"/>
        <v>1883.2200000000003</v>
      </c>
      <c r="V6069" s="82" t="str">
        <f t="shared" si="567"/>
        <v>155021505935</v>
      </c>
      <c r="W6069" s="83">
        <f>VLOOKUP(V6069,Factors!$E$6:$H$5950,4,FALSE)</f>
        <v>0.1124</v>
      </c>
      <c r="X6069" t="str">
        <f>VLOOKUP(V6069,Factors!$E$6:$F$5950,2,FALSE)</f>
        <v>3-factor</v>
      </c>
      <c r="Y6069" s="92">
        <f t="shared" si="570"/>
        <v>211.67392800000002</v>
      </c>
      <c r="Z6069" s="92">
        <f t="shared" si="571"/>
        <v>1671.5460720000003</v>
      </c>
      <c r="AA6069" s="92">
        <f t="shared" si="572"/>
        <v>1883.2200000000003</v>
      </c>
    </row>
    <row r="6070" spans="1:27" x14ac:dyDescent="0.25">
      <c r="A6070" t="s">
        <v>1294</v>
      </c>
      <c r="B6070" t="s">
        <v>349</v>
      </c>
      <c r="C6070" t="s">
        <v>350</v>
      </c>
      <c r="D6070" t="s">
        <v>1315</v>
      </c>
      <c r="E6070" t="s">
        <v>1316</v>
      </c>
      <c r="F6070" t="str">
        <f t="shared" si="568"/>
        <v>1505</v>
      </c>
      <c r="G6070" t="s">
        <v>148</v>
      </c>
      <c r="H6070" t="s">
        <v>149</v>
      </c>
      <c r="I6070" s="91"/>
      <c r="J6070" s="91"/>
      <c r="K6070" s="91"/>
      <c r="L6070" s="91"/>
      <c r="M6070" s="91">
        <v>459.76</v>
      </c>
      <c r="N6070" s="91"/>
      <c r="O6070" s="91"/>
      <c r="P6070" s="91"/>
      <c r="Q6070" s="91"/>
      <c r="R6070" s="91"/>
      <c r="S6070" s="91"/>
      <c r="T6070" s="91"/>
      <c r="U6070" s="91">
        <f t="shared" si="569"/>
        <v>459.76</v>
      </c>
      <c r="V6070" s="82" t="str">
        <f t="shared" si="567"/>
        <v>155021505935</v>
      </c>
      <c r="W6070" s="83">
        <f>VLOOKUP(V6070,Factors!$E$6:$H$5950,4,FALSE)</f>
        <v>0.1124</v>
      </c>
      <c r="X6070" t="str">
        <f>VLOOKUP(V6070,Factors!$E$6:$F$5950,2,FALSE)</f>
        <v>3-factor</v>
      </c>
      <c r="Y6070" s="92">
        <f t="shared" si="570"/>
        <v>51.677023999999996</v>
      </c>
      <c r="Z6070" s="92">
        <f t="shared" si="571"/>
        <v>408.08297599999997</v>
      </c>
      <c r="AA6070" s="92">
        <f t="shared" si="572"/>
        <v>459.76</v>
      </c>
    </row>
    <row r="6071" spans="1:27" x14ac:dyDescent="0.25">
      <c r="A6071" t="s">
        <v>1294</v>
      </c>
      <c r="B6071" t="s">
        <v>170</v>
      </c>
      <c r="C6071" t="s">
        <v>171</v>
      </c>
      <c r="D6071" t="s">
        <v>1311</v>
      </c>
      <c r="E6071" t="s">
        <v>1312</v>
      </c>
      <c r="F6071" t="str">
        <f t="shared" si="568"/>
        <v>1500</v>
      </c>
      <c r="G6071" t="s">
        <v>92</v>
      </c>
      <c r="H6071" t="s">
        <v>93</v>
      </c>
      <c r="I6071" s="91"/>
      <c r="J6071" s="91"/>
      <c r="K6071" s="91"/>
      <c r="L6071" s="91"/>
      <c r="M6071" s="91">
        <v>281.95999999999998</v>
      </c>
      <c r="N6071" s="91"/>
      <c r="O6071" s="91"/>
      <c r="P6071" s="91"/>
      <c r="Q6071" s="91"/>
      <c r="R6071" s="91"/>
      <c r="S6071" s="91"/>
      <c r="T6071" s="91"/>
      <c r="U6071" s="91">
        <f t="shared" si="569"/>
        <v>281.95999999999998</v>
      </c>
      <c r="V6071" s="82" t="str">
        <f t="shared" si="567"/>
        <v>155061500935</v>
      </c>
      <c r="W6071" s="83">
        <f>VLOOKUP(V6071,Factors!$E$6:$H$5950,4,FALSE)</f>
        <v>0</v>
      </c>
      <c r="X6071" t="str">
        <f>VLOOKUP(V6071,Factors!$E$6:$F$5950,2,FALSE)</f>
        <v>Direct-OR</v>
      </c>
      <c r="Y6071" s="92">
        <f t="shared" si="570"/>
        <v>0</v>
      </c>
      <c r="Z6071" s="92">
        <f t="shared" si="571"/>
        <v>281.95999999999998</v>
      </c>
      <c r="AA6071" s="92">
        <f t="shared" si="572"/>
        <v>281.95999999999998</v>
      </c>
    </row>
    <row r="6072" spans="1:27" x14ac:dyDescent="0.25">
      <c r="A6072" t="s">
        <v>1294</v>
      </c>
      <c r="B6072" t="s">
        <v>170</v>
      </c>
      <c r="C6072" t="s">
        <v>171</v>
      </c>
      <c r="D6072" t="s">
        <v>1311</v>
      </c>
      <c r="E6072" t="s">
        <v>1312</v>
      </c>
      <c r="F6072" t="str">
        <f t="shared" si="568"/>
        <v>1500</v>
      </c>
      <c r="G6072" t="s">
        <v>84</v>
      </c>
      <c r="H6072" t="s">
        <v>85</v>
      </c>
      <c r="I6072" s="91"/>
      <c r="J6072" s="91"/>
      <c r="K6072" s="91"/>
      <c r="L6072" s="91"/>
      <c r="M6072" s="91">
        <v>4.2</v>
      </c>
      <c r="N6072" s="91"/>
      <c r="O6072" s="91"/>
      <c r="P6072" s="91"/>
      <c r="Q6072" s="91"/>
      <c r="R6072" s="91"/>
      <c r="S6072" s="91"/>
      <c r="T6072" s="91"/>
      <c r="U6072" s="91">
        <f t="shared" si="569"/>
        <v>4.2</v>
      </c>
      <c r="V6072" s="82" t="str">
        <f t="shared" si="567"/>
        <v>155061500935</v>
      </c>
      <c r="W6072" s="83">
        <f>VLOOKUP(V6072,Factors!$E$6:$H$5950,4,FALSE)</f>
        <v>0</v>
      </c>
      <c r="X6072" t="str">
        <f>VLOOKUP(V6072,Factors!$E$6:$F$5950,2,FALSE)</f>
        <v>Direct-OR</v>
      </c>
      <c r="Y6072" s="92">
        <f t="shared" si="570"/>
        <v>0</v>
      </c>
      <c r="Z6072" s="92">
        <f t="shared" si="571"/>
        <v>4.2</v>
      </c>
      <c r="AA6072" s="92">
        <f t="shared" si="572"/>
        <v>4.2</v>
      </c>
    </row>
    <row r="6073" spans="1:27" x14ac:dyDescent="0.25">
      <c r="A6073" t="s">
        <v>1294</v>
      </c>
      <c r="B6073" t="s">
        <v>170</v>
      </c>
      <c r="C6073" t="s">
        <v>171</v>
      </c>
      <c r="D6073" t="s">
        <v>1311</v>
      </c>
      <c r="E6073" t="s">
        <v>1312</v>
      </c>
      <c r="F6073" t="str">
        <f t="shared" si="568"/>
        <v>1500</v>
      </c>
      <c r="G6073" t="s">
        <v>68</v>
      </c>
      <c r="H6073" t="s">
        <v>69</v>
      </c>
      <c r="I6073" s="91"/>
      <c r="J6073" s="91"/>
      <c r="K6073" s="91"/>
      <c r="L6073" s="91"/>
      <c r="M6073" s="91">
        <v>85.85</v>
      </c>
      <c r="N6073" s="91"/>
      <c r="O6073" s="91"/>
      <c r="P6073" s="91"/>
      <c r="Q6073" s="91"/>
      <c r="R6073" s="91"/>
      <c r="S6073" s="91"/>
      <c r="T6073" s="91"/>
      <c r="U6073" s="91">
        <f t="shared" si="569"/>
        <v>85.85</v>
      </c>
      <c r="V6073" s="82" t="str">
        <f t="shared" si="567"/>
        <v>155061500935</v>
      </c>
      <c r="W6073" s="83">
        <f>VLOOKUP(V6073,Factors!$E$6:$H$5950,4,FALSE)</f>
        <v>0</v>
      </c>
      <c r="X6073" t="str">
        <f>VLOOKUP(V6073,Factors!$E$6:$F$5950,2,FALSE)</f>
        <v>Direct-OR</v>
      </c>
      <c r="Y6073" s="92">
        <f t="shared" si="570"/>
        <v>0</v>
      </c>
      <c r="Z6073" s="92">
        <f t="shared" si="571"/>
        <v>85.85</v>
      </c>
      <c r="AA6073" s="92">
        <f t="shared" si="572"/>
        <v>85.85</v>
      </c>
    </row>
    <row r="6074" spans="1:27" x14ac:dyDescent="0.25">
      <c r="A6074" t="s">
        <v>1294</v>
      </c>
      <c r="B6074" t="s">
        <v>170</v>
      </c>
      <c r="C6074" t="s">
        <v>171</v>
      </c>
      <c r="D6074" t="s">
        <v>1297</v>
      </c>
      <c r="E6074" t="s">
        <v>1298</v>
      </c>
      <c r="F6074" t="str">
        <f t="shared" si="568"/>
        <v>1580</v>
      </c>
      <c r="G6074" t="s">
        <v>84</v>
      </c>
      <c r="H6074" t="s">
        <v>85</v>
      </c>
      <c r="I6074" s="91">
        <v>10.1</v>
      </c>
      <c r="J6074" s="91"/>
      <c r="K6074" s="91">
        <v>23.89</v>
      </c>
      <c r="L6074" s="91">
        <v>5.99</v>
      </c>
      <c r="M6074" s="91">
        <v>11.99</v>
      </c>
      <c r="N6074" s="91"/>
      <c r="O6074" s="91"/>
      <c r="P6074" s="91"/>
      <c r="Q6074" s="91"/>
      <c r="R6074" s="91"/>
      <c r="S6074" s="91"/>
      <c r="T6074" s="91"/>
      <c r="U6074" s="91">
        <f t="shared" si="569"/>
        <v>51.970000000000006</v>
      </c>
      <c r="V6074" s="82" t="str">
        <f t="shared" si="567"/>
        <v>155061580935</v>
      </c>
      <c r="W6074" s="83">
        <f>VLOOKUP(V6074,Factors!$E$6:$H$5950,4,FALSE)</f>
        <v>0</v>
      </c>
      <c r="X6074" t="str">
        <f>VLOOKUP(V6074,Factors!$E$6:$F$5950,2,FALSE)</f>
        <v>Direct-OR</v>
      </c>
      <c r="Y6074" s="92">
        <f t="shared" si="570"/>
        <v>0</v>
      </c>
      <c r="Z6074" s="92">
        <f t="shared" si="571"/>
        <v>51.970000000000006</v>
      </c>
      <c r="AA6074" s="92">
        <f t="shared" si="572"/>
        <v>51.970000000000006</v>
      </c>
    </row>
    <row r="6075" spans="1:27" x14ac:dyDescent="0.25">
      <c r="A6075" t="s">
        <v>1294</v>
      </c>
      <c r="B6075" t="s">
        <v>170</v>
      </c>
      <c r="C6075" t="s">
        <v>171</v>
      </c>
      <c r="D6075" t="s">
        <v>1297</v>
      </c>
      <c r="E6075" t="s">
        <v>1298</v>
      </c>
      <c r="F6075" t="str">
        <f t="shared" si="568"/>
        <v>1580</v>
      </c>
      <c r="G6075" t="s">
        <v>56</v>
      </c>
      <c r="H6075" t="s">
        <v>57</v>
      </c>
      <c r="I6075" s="91">
        <v>206.37</v>
      </c>
      <c r="J6075" s="91"/>
      <c r="K6075" s="91">
        <v>488.25</v>
      </c>
      <c r="L6075" s="91">
        <v>122.48</v>
      </c>
      <c r="M6075" s="91">
        <v>244.96</v>
      </c>
      <c r="N6075" s="91"/>
      <c r="O6075" s="91"/>
      <c r="P6075" s="91"/>
      <c r="Q6075" s="91"/>
      <c r="R6075" s="91"/>
      <c r="S6075" s="91"/>
      <c r="T6075" s="91"/>
      <c r="U6075" s="91">
        <f t="shared" si="569"/>
        <v>1062.06</v>
      </c>
      <c r="V6075" s="82" t="str">
        <f t="shared" si="567"/>
        <v>155061580935</v>
      </c>
      <c r="W6075" s="83">
        <f>VLOOKUP(V6075,Factors!$E$6:$H$5950,4,FALSE)</f>
        <v>0</v>
      </c>
      <c r="X6075" t="str">
        <f>VLOOKUP(V6075,Factors!$E$6:$F$5950,2,FALSE)</f>
        <v>Direct-OR</v>
      </c>
      <c r="Y6075" s="92">
        <f t="shared" si="570"/>
        <v>0</v>
      </c>
      <c r="Z6075" s="92">
        <f t="shared" si="571"/>
        <v>1062.06</v>
      </c>
      <c r="AA6075" s="92">
        <f t="shared" si="572"/>
        <v>1062.06</v>
      </c>
    </row>
    <row r="6076" spans="1:27" x14ac:dyDescent="0.25">
      <c r="A6076" t="s">
        <v>1294</v>
      </c>
      <c r="B6076" t="s">
        <v>170</v>
      </c>
      <c r="C6076" t="s">
        <v>171</v>
      </c>
      <c r="D6076" t="s">
        <v>1305</v>
      </c>
      <c r="E6076" t="s">
        <v>1306</v>
      </c>
      <c r="F6076" t="str">
        <f t="shared" si="568"/>
        <v>5155</v>
      </c>
      <c r="G6076" t="s">
        <v>92</v>
      </c>
      <c r="H6076" t="s">
        <v>93</v>
      </c>
      <c r="I6076" s="91"/>
      <c r="J6076" s="91">
        <v>-209.23</v>
      </c>
      <c r="K6076" s="91"/>
      <c r="L6076" s="91"/>
      <c r="M6076" s="91"/>
      <c r="N6076" s="91"/>
      <c r="O6076" s="91"/>
      <c r="P6076" s="91"/>
      <c r="Q6076" s="91"/>
      <c r="R6076" s="91"/>
      <c r="S6076" s="91"/>
      <c r="T6076" s="91"/>
      <c r="U6076" s="91">
        <f t="shared" si="569"/>
        <v>-209.23</v>
      </c>
      <c r="V6076" s="82" t="str">
        <f t="shared" si="567"/>
        <v>155065155935</v>
      </c>
      <c r="W6076" s="83">
        <f>VLOOKUP(V6076,Factors!$E$6:$H$5950,4,FALSE)</f>
        <v>0</v>
      </c>
      <c r="X6076" t="str">
        <f>VLOOKUP(V6076,Factors!$E$6:$F$5950,2,FALSE)</f>
        <v>Direct-OR</v>
      </c>
      <c r="Y6076" s="92">
        <f t="shared" si="570"/>
        <v>0</v>
      </c>
      <c r="Z6076" s="92">
        <f t="shared" si="571"/>
        <v>-209.23</v>
      </c>
      <c r="AA6076" s="92">
        <f t="shared" si="572"/>
        <v>-209.23</v>
      </c>
    </row>
    <row r="6077" spans="1:27" x14ac:dyDescent="0.25">
      <c r="A6077" t="s">
        <v>1294</v>
      </c>
      <c r="B6077" t="s">
        <v>170</v>
      </c>
      <c r="C6077" t="s">
        <v>171</v>
      </c>
      <c r="D6077" t="s">
        <v>1305</v>
      </c>
      <c r="E6077" t="s">
        <v>1306</v>
      </c>
      <c r="F6077" t="str">
        <f t="shared" si="568"/>
        <v>5155</v>
      </c>
      <c r="G6077" t="s">
        <v>94</v>
      </c>
      <c r="H6077" t="s">
        <v>95</v>
      </c>
      <c r="I6077" s="91">
        <v>750</v>
      </c>
      <c r="J6077" s="91">
        <v>750</v>
      </c>
      <c r="K6077" s="91">
        <v>750</v>
      </c>
      <c r="L6077" s="91">
        <v>750</v>
      </c>
      <c r="M6077" s="91">
        <v>750</v>
      </c>
      <c r="N6077" s="91">
        <v>750</v>
      </c>
      <c r="O6077" s="91">
        <v>750</v>
      </c>
      <c r="P6077" s="91">
        <v>750</v>
      </c>
      <c r="Q6077" s="91">
        <v>750</v>
      </c>
      <c r="R6077" s="91">
        <v>750</v>
      </c>
      <c r="S6077" s="91">
        <v>750</v>
      </c>
      <c r="T6077" s="91">
        <v>750</v>
      </c>
      <c r="U6077" s="91">
        <f t="shared" si="569"/>
        <v>9000</v>
      </c>
      <c r="V6077" s="82" t="str">
        <f t="shared" si="567"/>
        <v>155065155935</v>
      </c>
      <c r="W6077" s="83">
        <f>VLOOKUP(V6077,Factors!$E$6:$H$5950,4,FALSE)</f>
        <v>0</v>
      </c>
      <c r="X6077" t="str">
        <f>VLOOKUP(V6077,Factors!$E$6:$F$5950,2,FALSE)</f>
        <v>Direct-OR</v>
      </c>
      <c r="Y6077" s="92">
        <f t="shared" si="570"/>
        <v>0</v>
      </c>
      <c r="Z6077" s="92">
        <f t="shared" si="571"/>
        <v>9000</v>
      </c>
      <c r="AA6077" s="92">
        <f t="shared" si="572"/>
        <v>9000</v>
      </c>
    </row>
    <row r="6078" spans="1:27" x14ac:dyDescent="0.25">
      <c r="A6078" t="s">
        <v>1294</v>
      </c>
      <c r="B6078" t="s">
        <v>294</v>
      </c>
      <c r="C6078" t="s">
        <v>295</v>
      </c>
      <c r="D6078" t="s">
        <v>1297</v>
      </c>
      <c r="E6078" t="s">
        <v>1298</v>
      </c>
      <c r="F6078" t="str">
        <f t="shared" si="568"/>
        <v>1580</v>
      </c>
      <c r="G6078" t="s">
        <v>84</v>
      </c>
      <c r="H6078" t="s">
        <v>85</v>
      </c>
      <c r="I6078" s="91"/>
      <c r="J6078" s="91"/>
      <c r="K6078" s="91"/>
      <c r="L6078" s="91"/>
      <c r="M6078" s="91"/>
      <c r="N6078" s="91"/>
      <c r="O6078" s="91"/>
      <c r="P6078" s="91"/>
      <c r="Q6078" s="91"/>
      <c r="R6078" s="91"/>
      <c r="S6078" s="91">
        <v>10.42</v>
      </c>
      <c r="T6078" s="91"/>
      <c r="U6078" s="91">
        <f t="shared" si="569"/>
        <v>10.42</v>
      </c>
      <c r="V6078" s="82" t="str">
        <f t="shared" si="567"/>
        <v>155201580935</v>
      </c>
      <c r="W6078" s="83">
        <f>VLOOKUP(V6078,Factors!$E$6:$H$5950,4,FALSE)</f>
        <v>0.1124</v>
      </c>
      <c r="X6078" t="str">
        <f>VLOOKUP(V6078,Factors!$E$6:$F$5950,2,FALSE)</f>
        <v>3-factor</v>
      </c>
      <c r="Y6078" s="92">
        <f t="shared" si="570"/>
        <v>1.171208</v>
      </c>
      <c r="Z6078" s="92">
        <f t="shared" si="571"/>
        <v>9.2487919999999999</v>
      </c>
      <c r="AA6078" s="92">
        <f t="shared" si="572"/>
        <v>10.42</v>
      </c>
    </row>
    <row r="6079" spans="1:27" x14ac:dyDescent="0.25">
      <c r="A6079" t="s">
        <v>1294</v>
      </c>
      <c r="B6079" t="s">
        <v>294</v>
      </c>
      <c r="C6079" t="s">
        <v>295</v>
      </c>
      <c r="D6079" t="s">
        <v>1297</v>
      </c>
      <c r="E6079" t="s">
        <v>1298</v>
      </c>
      <c r="F6079" t="str">
        <f t="shared" si="568"/>
        <v>1580</v>
      </c>
      <c r="G6079" t="s">
        <v>56</v>
      </c>
      <c r="H6079" t="s">
        <v>57</v>
      </c>
      <c r="I6079" s="91"/>
      <c r="J6079" s="91"/>
      <c r="K6079" s="91"/>
      <c r="L6079" s="91"/>
      <c r="M6079" s="91"/>
      <c r="N6079" s="91"/>
      <c r="O6079" s="91"/>
      <c r="P6079" s="91"/>
      <c r="Q6079" s="91"/>
      <c r="R6079" s="91"/>
      <c r="S6079" s="91">
        <v>212.94</v>
      </c>
      <c r="T6079" s="91"/>
      <c r="U6079" s="91">
        <f t="shared" si="569"/>
        <v>212.94</v>
      </c>
      <c r="V6079" s="82" t="str">
        <f t="shared" si="567"/>
        <v>155201580935</v>
      </c>
      <c r="W6079" s="83">
        <f>VLOOKUP(V6079,Factors!$E$6:$H$5950,4,FALSE)</f>
        <v>0.1124</v>
      </c>
      <c r="X6079" t="str">
        <f>VLOOKUP(V6079,Factors!$E$6:$F$5950,2,FALSE)</f>
        <v>3-factor</v>
      </c>
      <c r="Y6079" s="92">
        <f t="shared" si="570"/>
        <v>23.934456000000001</v>
      </c>
      <c r="Z6079" s="92">
        <f t="shared" si="571"/>
        <v>189.00554399999999</v>
      </c>
      <c r="AA6079" s="92">
        <f t="shared" si="572"/>
        <v>212.94</v>
      </c>
    </row>
    <row r="6080" spans="1:27" x14ac:dyDescent="0.25">
      <c r="A6080" t="s">
        <v>1294</v>
      </c>
      <c r="B6080" t="s">
        <v>905</v>
      </c>
      <c r="C6080" t="s">
        <v>906</v>
      </c>
      <c r="D6080" t="s">
        <v>1311</v>
      </c>
      <c r="E6080" t="s">
        <v>1312</v>
      </c>
      <c r="F6080" t="str">
        <f t="shared" si="568"/>
        <v>1500</v>
      </c>
      <c r="G6080" t="s">
        <v>102</v>
      </c>
      <c r="H6080" t="s">
        <v>103</v>
      </c>
      <c r="I6080" s="91"/>
      <c r="J6080" s="91"/>
      <c r="K6080" s="91"/>
      <c r="L6080" s="91"/>
      <c r="M6080" s="91"/>
      <c r="N6080" s="91"/>
      <c r="O6080" s="91"/>
      <c r="P6080" s="91"/>
      <c r="Q6080" s="91"/>
      <c r="R6080" s="91"/>
      <c r="S6080" s="91"/>
      <c r="T6080" s="91">
        <v>1313.77</v>
      </c>
      <c r="U6080" s="91">
        <f t="shared" si="569"/>
        <v>1313.77</v>
      </c>
      <c r="V6080" s="82" t="str">
        <f t="shared" si="567"/>
        <v>160001500935</v>
      </c>
      <c r="W6080" s="83">
        <f>VLOOKUP(V6080,Factors!$E$6:$H$5950,4,FALSE)</f>
        <v>0.1124</v>
      </c>
      <c r="X6080" t="str">
        <f>VLOOKUP(V6080,Factors!$E$6:$F$5950,2,FALSE)</f>
        <v>3-Factor</v>
      </c>
      <c r="Y6080" s="92">
        <f t="shared" si="570"/>
        <v>147.66774799999999</v>
      </c>
      <c r="Z6080" s="92">
        <f t="shared" si="571"/>
        <v>1166.1022519999999</v>
      </c>
      <c r="AA6080" s="92">
        <f t="shared" si="572"/>
        <v>1313.77</v>
      </c>
    </row>
    <row r="6081" spans="1:27" x14ac:dyDescent="0.25">
      <c r="A6081" t="s">
        <v>1294</v>
      </c>
      <c r="B6081" t="s">
        <v>52</v>
      </c>
      <c r="C6081" t="s">
        <v>53</v>
      </c>
      <c r="D6081" t="s">
        <v>1309</v>
      </c>
      <c r="E6081" t="s">
        <v>1310</v>
      </c>
      <c r="F6081" t="str">
        <f t="shared" si="568"/>
        <v>1295</v>
      </c>
      <c r="G6081" t="s">
        <v>110</v>
      </c>
      <c r="H6081" t="s">
        <v>111</v>
      </c>
      <c r="I6081" s="91">
        <v>18554.349999999999</v>
      </c>
      <c r="J6081" s="91">
        <v>20225.8</v>
      </c>
      <c r="K6081" s="91">
        <v>19444.939999999999</v>
      </c>
      <c r="L6081" s="91">
        <v>18180.419999999998</v>
      </c>
      <c r="M6081" s="91">
        <v>19171.66</v>
      </c>
      <c r="N6081" s="91">
        <v>19755.150000000001</v>
      </c>
      <c r="O6081" s="91">
        <v>17728.77</v>
      </c>
      <c r="P6081" s="91">
        <v>16898.45</v>
      </c>
      <c r="Q6081" s="91">
        <v>19923.89</v>
      </c>
      <c r="R6081" s="91">
        <v>19993.16</v>
      </c>
      <c r="S6081" s="91">
        <v>17923.490000000002</v>
      </c>
      <c r="T6081" s="91">
        <v>14151.24</v>
      </c>
      <c r="U6081" s="91">
        <f t="shared" si="569"/>
        <v>221951.31999999998</v>
      </c>
      <c r="V6081" s="82" t="str">
        <f t="shared" si="567"/>
        <v>161001295935</v>
      </c>
      <c r="W6081" s="83">
        <f>VLOOKUP(V6081,Factors!$E$6:$H$5950,4,FALSE)</f>
        <v>0.1124</v>
      </c>
      <c r="X6081" t="str">
        <f>VLOOKUP(V6081,Factors!$E$6:$F$5950,2,FALSE)</f>
        <v>3-factor</v>
      </c>
      <c r="Y6081" s="92">
        <f t="shared" si="570"/>
        <v>24947.328367999999</v>
      </c>
      <c r="Z6081" s="92">
        <f t="shared" si="571"/>
        <v>197003.99163199999</v>
      </c>
      <c r="AA6081" s="92">
        <f t="shared" si="572"/>
        <v>221951.31999999998</v>
      </c>
    </row>
    <row r="6082" spans="1:27" x14ac:dyDescent="0.25">
      <c r="A6082" t="s">
        <v>1294</v>
      </c>
      <c r="B6082" t="s">
        <v>52</v>
      </c>
      <c r="C6082" t="s">
        <v>53</v>
      </c>
      <c r="D6082" t="s">
        <v>1309</v>
      </c>
      <c r="E6082" t="s">
        <v>1310</v>
      </c>
      <c r="F6082" t="str">
        <f t="shared" si="568"/>
        <v>1295</v>
      </c>
      <c r="G6082" t="s">
        <v>114</v>
      </c>
      <c r="H6082" t="s">
        <v>115</v>
      </c>
      <c r="I6082" s="91">
        <v>202.29</v>
      </c>
      <c r="J6082" s="91"/>
      <c r="K6082" s="91"/>
      <c r="L6082" s="91"/>
      <c r="M6082" s="91">
        <v>570.11</v>
      </c>
      <c r="N6082" s="91">
        <v>-270.05</v>
      </c>
      <c r="O6082" s="91"/>
      <c r="P6082" s="91"/>
      <c r="Q6082" s="91"/>
      <c r="R6082" s="91"/>
      <c r="S6082" s="91"/>
      <c r="T6082" s="91"/>
      <c r="U6082" s="91">
        <f t="shared" si="569"/>
        <v>502.34999999999997</v>
      </c>
      <c r="V6082" s="82" t="str">
        <f t="shared" si="567"/>
        <v>161001295935</v>
      </c>
      <c r="W6082" s="83">
        <f>VLOOKUP(V6082,Factors!$E$6:$H$5950,4,FALSE)</f>
        <v>0.1124</v>
      </c>
      <c r="X6082" t="str">
        <f>VLOOKUP(V6082,Factors!$E$6:$F$5950,2,FALSE)</f>
        <v>3-factor</v>
      </c>
      <c r="Y6082" s="92">
        <f t="shared" si="570"/>
        <v>56.464139999999993</v>
      </c>
      <c r="Z6082" s="92">
        <f t="shared" si="571"/>
        <v>445.88585999999998</v>
      </c>
      <c r="AA6082" s="92">
        <f t="shared" si="572"/>
        <v>502.34999999999997</v>
      </c>
    </row>
    <row r="6083" spans="1:27" x14ac:dyDescent="0.25">
      <c r="A6083" t="s">
        <v>1294</v>
      </c>
      <c r="B6083" t="s">
        <v>52</v>
      </c>
      <c r="C6083" t="s">
        <v>53</v>
      </c>
      <c r="D6083" t="s">
        <v>1309</v>
      </c>
      <c r="E6083" t="s">
        <v>1310</v>
      </c>
      <c r="F6083" t="str">
        <f t="shared" si="568"/>
        <v>1295</v>
      </c>
      <c r="G6083" t="s">
        <v>86</v>
      </c>
      <c r="H6083" t="s">
        <v>87</v>
      </c>
      <c r="I6083" s="91">
        <v>5012.12</v>
      </c>
      <c r="J6083" s="91">
        <v>6758.26</v>
      </c>
      <c r="K6083" s="91">
        <v>8946.58</v>
      </c>
      <c r="L6083" s="91">
        <v>10802.22</v>
      </c>
      <c r="M6083" s="91">
        <v>10162.18</v>
      </c>
      <c r="N6083" s="91">
        <v>7085.85</v>
      </c>
      <c r="O6083" s="91">
        <v>9365.9</v>
      </c>
      <c r="P6083" s="91">
        <v>9011.76</v>
      </c>
      <c r="Q6083" s="91">
        <v>8247.74</v>
      </c>
      <c r="R6083" s="91">
        <v>11143.96</v>
      </c>
      <c r="S6083" s="91">
        <v>10790.76</v>
      </c>
      <c r="T6083" s="91">
        <v>6970.75</v>
      </c>
      <c r="U6083" s="91">
        <f t="shared" si="569"/>
        <v>104298.08</v>
      </c>
      <c r="V6083" s="82" t="str">
        <f t="shared" si="567"/>
        <v>161001295935</v>
      </c>
      <c r="W6083" s="83">
        <f>VLOOKUP(V6083,Factors!$E$6:$H$5950,4,FALSE)</f>
        <v>0.1124</v>
      </c>
      <c r="X6083" t="str">
        <f>VLOOKUP(V6083,Factors!$E$6:$F$5950,2,FALSE)</f>
        <v>3-factor</v>
      </c>
      <c r="Y6083" s="92">
        <f t="shared" si="570"/>
        <v>11723.104192000001</v>
      </c>
      <c r="Z6083" s="92">
        <f t="shared" si="571"/>
        <v>92574.975808000003</v>
      </c>
      <c r="AA6083" s="92">
        <f t="shared" si="572"/>
        <v>104298.08</v>
      </c>
    </row>
    <row r="6084" spans="1:27" x14ac:dyDescent="0.25">
      <c r="A6084" t="s">
        <v>1294</v>
      </c>
      <c r="B6084" t="s">
        <v>52</v>
      </c>
      <c r="C6084" t="s">
        <v>53</v>
      </c>
      <c r="D6084" t="s">
        <v>1309</v>
      </c>
      <c r="E6084" t="s">
        <v>1310</v>
      </c>
      <c r="F6084" t="str">
        <f t="shared" si="568"/>
        <v>1295</v>
      </c>
      <c r="G6084" t="s">
        <v>116</v>
      </c>
      <c r="H6084" t="s">
        <v>117</v>
      </c>
      <c r="I6084" s="91">
        <v>230.38</v>
      </c>
      <c r="J6084" s="91">
        <v>93.35</v>
      </c>
      <c r="K6084" s="91">
        <v>422.04</v>
      </c>
      <c r="L6084" s="91">
        <v>49.78</v>
      </c>
      <c r="M6084" s="91">
        <v>1309.67</v>
      </c>
      <c r="N6084" s="91">
        <v>520.71</v>
      </c>
      <c r="O6084" s="91">
        <v>324.11</v>
      </c>
      <c r="P6084" s="91">
        <v>485</v>
      </c>
      <c r="Q6084" s="91">
        <v>328.65</v>
      </c>
      <c r="R6084" s="91">
        <v>537.5</v>
      </c>
      <c r="S6084" s="91">
        <v>259.70999999999998</v>
      </c>
      <c r="T6084" s="91">
        <v>213.19</v>
      </c>
      <c r="U6084" s="91">
        <f t="shared" si="569"/>
        <v>4774.09</v>
      </c>
      <c r="V6084" s="82" t="str">
        <f t="shared" ref="V6084:V6147" si="573">CONCATENATE(B6084,RIGHT(D6084,4),A6084)</f>
        <v>161001295935</v>
      </c>
      <c r="W6084" s="83">
        <f>VLOOKUP(V6084,Factors!$E$6:$H$5950,4,FALSE)</f>
        <v>0.1124</v>
      </c>
      <c r="X6084" t="str">
        <f>VLOOKUP(V6084,Factors!$E$6:$F$5950,2,FALSE)</f>
        <v>3-factor</v>
      </c>
      <c r="Y6084" s="92">
        <f t="shared" si="570"/>
        <v>536.60771599999998</v>
      </c>
      <c r="Z6084" s="92">
        <f t="shared" si="571"/>
        <v>4237.4822839999997</v>
      </c>
      <c r="AA6084" s="92">
        <f t="shared" si="572"/>
        <v>4774.09</v>
      </c>
    </row>
    <row r="6085" spans="1:27" x14ac:dyDescent="0.25">
      <c r="A6085" t="s">
        <v>1294</v>
      </c>
      <c r="B6085" t="s">
        <v>52</v>
      </c>
      <c r="C6085" t="s">
        <v>53</v>
      </c>
      <c r="D6085" t="s">
        <v>1309</v>
      </c>
      <c r="E6085" t="s">
        <v>1310</v>
      </c>
      <c r="F6085" t="str">
        <f t="shared" ref="F6085:F6148" si="574">RIGHT(D6085,4)</f>
        <v>1295</v>
      </c>
      <c r="G6085" t="s">
        <v>88</v>
      </c>
      <c r="H6085" t="s">
        <v>89</v>
      </c>
      <c r="I6085" s="91">
        <v>3503.58</v>
      </c>
      <c r="J6085" s="91">
        <v>3990.45</v>
      </c>
      <c r="K6085" s="91">
        <v>4127.2700000000004</v>
      </c>
      <c r="L6085" s="91">
        <v>4260.0200000000004</v>
      </c>
      <c r="M6085" s="91">
        <v>4320.2299999999996</v>
      </c>
      <c r="N6085" s="91">
        <v>4190.21</v>
      </c>
      <c r="O6085" s="91">
        <v>4255.33</v>
      </c>
      <c r="P6085" s="91">
        <v>4320.2</v>
      </c>
      <c r="Q6085" s="91">
        <v>4125.1899999999996</v>
      </c>
      <c r="R6085" s="91">
        <v>4320.1099999999997</v>
      </c>
      <c r="S6085" s="91">
        <v>4255.2299999999996</v>
      </c>
      <c r="T6085" s="91">
        <v>4231.2</v>
      </c>
      <c r="U6085" s="91">
        <f t="shared" ref="U6085:U6148" si="575">SUM(I6085:T6085)</f>
        <v>49899.01999999999</v>
      </c>
      <c r="V6085" s="82" t="str">
        <f t="shared" si="573"/>
        <v>161001295935</v>
      </c>
      <c r="W6085" s="83">
        <f>VLOOKUP(V6085,Factors!$E$6:$H$5950,4,FALSE)</f>
        <v>0.1124</v>
      </c>
      <c r="X6085" t="str">
        <f>VLOOKUP(V6085,Factors!$E$6:$F$5950,2,FALSE)</f>
        <v>3-factor</v>
      </c>
      <c r="Y6085" s="92">
        <f t="shared" si="570"/>
        <v>5608.6498479999991</v>
      </c>
      <c r="Z6085" s="92">
        <f t="shared" si="571"/>
        <v>44290.370151999989</v>
      </c>
      <c r="AA6085" s="92">
        <f t="shared" si="572"/>
        <v>49899.01999999999</v>
      </c>
    </row>
    <row r="6086" spans="1:27" x14ac:dyDescent="0.25">
      <c r="A6086" t="s">
        <v>1294</v>
      </c>
      <c r="B6086" t="s">
        <v>52</v>
      </c>
      <c r="C6086" t="s">
        <v>53</v>
      </c>
      <c r="D6086" t="s">
        <v>1309</v>
      </c>
      <c r="E6086" t="s">
        <v>1310</v>
      </c>
      <c r="F6086" t="str">
        <f t="shared" si="574"/>
        <v>1295</v>
      </c>
      <c r="G6086" t="s">
        <v>90</v>
      </c>
      <c r="H6086" t="s">
        <v>91</v>
      </c>
      <c r="I6086" s="91">
        <v>13831.33</v>
      </c>
      <c r="J6086" s="91">
        <v>15517.96</v>
      </c>
      <c r="K6086" s="91">
        <v>16103.26</v>
      </c>
      <c r="L6086" s="91">
        <v>16558.18</v>
      </c>
      <c r="M6086" s="91">
        <v>17093.16</v>
      </c>
      <c r="N6086" s="91">
        <v>16319.96</v>
      </c>
      <c r="O6086" s="91">
        <v>16584.599999999999</v>
      </c>
      <c r="P6086" s="91">
        <v>16863.71</v>
      </c>
      <c r="Q6086" s="91">
        <v>16080.18</v>
      </c>
      <c r="R6086" s="91">
        <v>16872.25</v>
      </c>
      <c r="S6086" s="91">
        <v>16574.03</v>
      </c>
      <c r="T6086" s="91">
        <v>16472.96</v>
      </c>
      <c r="U6086" s="91">
        <f t="shared" si="575"/>
        <v>194871.58</v>
      </c>
      <c r="V6086" s="82" t="str">
        <f t="shared" si="573"/>
        <v>161001295935</v>
      </c>
      <c r="W6086" s="83">
        <f>VLOOKUP(V6086,Factors!$E$6:$H$5950,4,FALSE)</f>
        <v>0.1124</v>
      </c>
      <c r="X6086" t="str">
        <f>VLOOKUP(V6086,Factors!$E$6:$F$5950,2,FALSE)</f>
        <v>3-factor</v>
      </c>
      <c r="Y6086" s="92">
        <f t="shared" si="570"/>
        <v>21903.565591999999</v>
      </c>
      <c r="Z6086" s="92">
        <f t="shared" si="571"/>
        <v>172968.01440799999</v>
      </c>
      <c r="AA6086" s="92">
        <f t="shared" si="572"/>
        <v>194871.58</v>
      </c>
    </row>
    <row r="6087" spans="1:27" x14ac:dyDescent="0.25">
      <c r="A6087" t="s">
        <v>1294</v>
      </c>
      <c r="B6087" t="s">
        <v>52</v>
      </c>
      <c r="C6087" t="s">
        <v>53</v>
      </c>
      <c r="D6087" t="s">
        <v>1309</v>
      </c>
      <c r="E6087" t="s">
        <v>1310</v>
      </c>
      <c r="F6087" t="str">
        <f t="shared" si="574"/>
        <v>1295</v>
      </c>
      <c r="G6087" t="s">
        <v>61</v>
      </c>
      <c r="H6087" t="s">
        <v>62</v>
      </c>
      <c r="I6087" s="91"/>
      <c r="J6087" s="91"/>
      <c r="K6087" s="91">
        <v>196.22</v>
      </c>
      <c r="L6087" s="91"/>
      <c r="M6087" s="91"/>
      <c r="N6087" s="91"/>
      <c r="O6087" s="91"/>
      <c r="P6087" s="91"/>
      <c r="Q6087" s="91"/>
      <c r="R6087" s="91"/>
      <c r="S6087" s="91"/>
      <c r="T6087" s="91">
        <v>33.57</v>
      </c>
      <c r="U6087" s="91">
        <f t="shared" si="575"/>
        <v>229.79</v>
      </c>
      <c r="V6087" s="82" t="str">
        <f t="shared" si="573"/>
        <v>161001295935</v>
      </c>
      <c r="W6087" s="83">
        <f>VLOOKUP(V6087,Factors!$E$6:$H$5950,4,FALSE)</f>
        <v>0.1124</v>
      </c>
      <c r="X6087" t="str">
        <f>VLOOKUP(V6087,Factors!$E$6:$F$5950,2,FALSE)</f>
        <v>3-factor</v>
      </c>
      <c r="Y6087" s="92">
        <f t="shared" si="570"/>
        <v>25.828395999999998</v>
      </c>
      <c r="Z6087" s="92">
        <f t="shared" si="571"/>
        <v>203.96160399999999</v>
      </c>
      <c r="AA6087" s="92">
        <f t="shared" si="572"/>
        <v>229.79</v>
      </c>
    </row>
    <row r="6088" spans="1:27" x14ac:dyDescent="0.25">
      <c r="A6088" t="s">
        <v>1294</v>
      </c>
      <c r="B6088" t="s">
        <v>52</v>
      </c>
      <c r="C6088" t="s">
        <v>53</v>
      </c>
      <c r="D6088" t="s">
        <v>1309</v>
      </c>
      <c r="E6088" t="s">
        <v>1310</v>
      </c>
      <c r="F6088" t="str">
        <f t="shared" si="574"/>
        <v>1295</v>
      </c>
      <c r="G6088" t="s">
        <v>92</v>
      </c>
      <c r="H6088" t="s">
        <v>93</v>
      </c>
      <c r="I6088" s="91"/>
      <c r="J6088" s="91">
        <v>139.56</v>
      </c>
      <c r="K6088" s="91">
        <v>56</v>
      </c>
      <c r="L6088" s="91"/>
      <c r="M6088" s="91">
        <v>166.71</v>
      </c>
      <c r="N6088" s="91"/>
      <c r="O6088" s="91">
        <v>23.62</v>
      </c>
      <c r="P6088" s="91"/>
      <c r="Q6088" s="91">
        <v>525.70000000000005</v>
      </c>
      <c r="R6088" s="91"/>
      <c r="S6088" s="91">
        <v>67.86</v>
      </c>
      <c r="T6088" s="91">
        <v>15.81</v>
      </c>
      <c r="U6088" s="91">
        <f t="shared" si="575"/>
        <v>995.26</v>
      </c>
      <c r="V6088" s="82" t="str">
        <f t="shared" si="573"/>
        <v>161001295935</v>
      </c>
      <c r="W6088" s="83">
        <f>VLOOKUP(V6088,Factors!$E$6:$H$5950,4,FALSE)</f>
        <v>0.1124</v>
      </c>
      <c r="X6088" t="str">
        <f>VLOOKUP(V6088,Factors!$E$6:$F$5950,2,FALSE)</f>
        <v>3-factor</v>
      </c>
      <c r="Y6088" s="92">
        <f t="shared" si="570"/>
        <v>111.86722399999999</v>
      </c>
      <c r="Z6088" s="92">
        <f t="shared" si="571"/>
        <v>883.39277600000003</v>
      </c>
      <c r="AA6088" s="92">
        <f t="shared" si="572"/>
        <v>995.26</v>
      </c>
    </row>
    <row r="6089" spans="1:27" x14ac:dyDescent="0.25">
      <c r="A6089" t="s">
        <v>1294</v>
      </c>
      <c r="B6089" t="s">
        <v>52</v>
      </c>
      <c r="C6089" t="s">
        <v>53</v>
      </c>
      <c r="D6089" t="s">
        <v>1309</v>
      </c>
      <c r="E6089" t="s">
        <v>1310</v>
      </c>
      <c r="F6089" t="str">
        <f t="shared" si="574"/>
        <v>1295</v>
      </c>
      <c r="G6089" t="s">
        <v>120</v>
      </c>
      <c r="H6089" t="s">
        <v>121</v>
      </c>
      <c r="I6089" s="91"/>
      <c r="J6089" s="91"/>
      <c r="K6089" s="91"/>
      <c r="L6089" s="91"/>
      <c r="M6089" s="91">
        <v>27.25</v>
      </c>
      <c r="N6089" s="91"/>
      <c r="O6089" s="91"/>
      <c r="P6089" s="91"/>
      <c r="Q6089" s="91">
        <v>120.99</v>
      </c>
      <c r="R6089" s="91"/>
      <c r="S6089" s="91"/>
      <c r="T6089" s="91"/>
      <c r="U6089" s="91">
        <f t="shared" si="575"/>
        <v>148.24</v>
      </c>
      <c r="V6089" s="82" t="str">
        <f t="shared" si="573"/>
        <v>161001295935</v>
      </c>
      <c r="W6089" s="83">
        <f>VLOOKUP(V6089,Factors!$E$6:$H$5950,4,FALSE)</f>
        <v>0.1124</v>
      </c>
      <c r="X6089" t="str">
        <f>VLOOKUP(V6089,Factors!$E$6:$F$5950,2,FALSE)</f>
        <v>3-factor</v>
      </c>
      <c r="Y6089" s="92">
        <f t="shared" si="570"/>
        <v>16.662176000000002</v>
      </c>
      <c r="Z6089" s="92">
        <f t="shared" si="571"/>
        <v>131.57782400000002</v>
      </c>
      <c r="AA6089" s="92">
        <f t="shared" si="572"/>
        <v>148.24</v>
      </c>
    </row>
    <row r="6090" spans="1:27" x14ac:dyDescent="0.25">
      <c r="A6090" t="s">
        <v>1294</v>
      </c>
      <c r="B6090" t="s">
        <v>52</v>
      </c>
      <c r="C6090" t="s">
        <v>53</v>
      </c>
      <c r="D6090" t="s">
        <v>1309</v>
      </c>
      <c r="E6090" t="s">
        <v>1310</v>
      </c>
      <c r="F6090" t="str">
        <f t="shared" si="574"/>
        <v>1295</v>
      </c>
      <c r="G6090" t="s">
        <v>94</v>
      </c>
      <c r="H6090" t="s">
        <v>95</v>
      </c>
      <c r="I6090" s="91">
        <v>1508</v>
      </c>
      <c r="J6090" s="91">
        <v>1508</v>
      </c>
      <c r="K6090" s="91">
        <v>1508</v>
      </c>
      <c r="L6090" s="91">
        <v>1508</v>
      </c>
      <c r="M6090" s="91">
        <v>1508</v>
      </c>
      <c r="N6090" s="91">
        <v>1508</v>
      </c>
      <c r="O6090" s="91">
        <v>1508</v>
      </c>
      <c r="P6090" s="91">
        <v>1508</v>
      </c>
      <c r="Q6090" s="91">
        <v>1508</v>
      </c>
      <c r="R6090" s="91">
        <v>1508</v>
      </c>
      <c r="S6090" s="91">
        <v>1508</v>
      </c>
      <c r="T6090" s="91">
        <v>1508</v>
      </c>
      <c r="U6090" s="91">
        <f t="shared" si="575"/>
        <v>18096</v>
      </c>
      <c r="V6090" s="82" t="str">
        <f t="shared" si="573"/>
        <v>161001295935</v>
      </c>
      <c r="W6090" s="83">
        <f>VLOOKUP(V6090,Factors!$E$6:$H$5950,4,FALSE)</f>
        <v>0.1124</v>
      </c>
      <c r="X6090" t="str">
        <f>VLOOKUP(V6090,Factors!$E$6:$F$5950,2,FALSE)</f>
        <v>3-factor</v>
      </c>
      <c r="Y6090" s="92">
        <f t="shared" si="570"/>
        <v>2033.9903999999999</v>
      </c>
      <c r="Z6090" s="92">
        <f t="shared" si="571"/>
        <v>16062.009599999999</v>
      </c>
      <c r="AA6090" s="92">
        <f t="shared" si="572"/>
        <v>18096</v>
      </c>
    </row>
    <row r="6091" spans="1:27" x14ac:dyDescent="0.25">
      <c r="A6091" t="s">
        <v>1294</v>
      </c>
      <c r="B6091" t="s">
        <v>52</v>
      </c>
      <c r="C6091" t="s">
        <v>53</v>
      </c>
      <c r="D6091" t="s">
        <v>1309</v>
      </c>
      <c r="E6091" t="s">
        <v>1310</v>
      </c>
      <c r="F6091" t="str">
        <f t="shared" si="574"/>
        <v>1295</v>
      </c>
      <c r="G6091" t="s">
        <v>84</v>
      </c>
      <c r="H6091" t="s">
        <v>85</v>
      </c>
      <c r="I6091" s="91">
        <v>532.86</v>
      </c>
      <c r="J6091" s="91">
        <v>670.54</v>
      </c>
      <c r="K6091" s="91">
        <v>916.86</v>
      </c>
      <c r="L6091" s="91">
        <v>1062.04</v>
      </c>
      <c r="M6091" s="91">
        <v>1178.49</v>
      </c>
      <c r="N6091" s="91">
        <v>717.99</v>
      </c>
      <c r="O6091" s="91">
        <v>948.32</v>
      </c>
      <c r="P6091" s="91">
        <v>929.4</v>
      </c>
      <c r="Q6091" s="91">
        <v>839.33</v>
      </c>
      <c r="R6091" s="91">
        <v>1143.21</v>
      </c>
      <c r="S6091" s="91">
        <v>1081.46</v>
      </c>
      <c r="T6091" s="91">
        <v>703.06</v>
      </c>
      <c r="U6091" s="91">
        <f t="shared" si="575"/>
        <v>10723.56</v>
      </c>
      <c r="V6091" s="82" t="str">
        <f t="shared" si="573"/>
        <v>161001295935</v>
      </c>
      <c r="W6091" s="83">
        <f>VLOOKUP(V6091,Factors!$E$6:$H$5950,4,FALSE)</f>
        <v>0.1124</v>
      </c>
      <c r="X6091" t="str">
        <f>VLOOKUP(V6091,Factors!$E$6:$F$5950,2,FALSE)</f>
        <v>3-factor</v>
      </c>
      <c r="Y6091" s="92">
        <f t="shared" si="570"/>
        <v>1205.3281439999998</v>
      </c>
      <c r="Z6091" s="92">
        <f t="shared" si="571"/>
        <v>9518.2318560000003</v>
      </c>
      <c r="AA6091" s="92">
        <f t="shared" si="572"/>
        <v>10723.56</v>
      </c>
    </row>
    <row r="6092" spans="1:27" x14ac:dyDescent="0.25">
      <c r="A6092" t="s">
        <v>1294</v>
      </c>
      <c r="B6092" t="s">
        <v>52</v>
      </c>
      <c r="C6092" t="s">
        <v>53</v>
      </c>
      <c r="D6092" t="s">
        <v>1309</v>
      </c>
      <c r="E6092" t="s">
        <v>1310</v>
      </c>
      <c r="F6092" t="str">
        <f t="shared" si="574"/>
        <v>1295</v>
      </c>
      <c r="G6092" t="s">
        <v>128</v>
      </c>
      <c r="H6092" t="s">
        <v>129</v>
      </c>
      <c r="I6092" s="91"/>
      <c r="J6092" s="91"/>
      <c r="K6092" s="91"/>
      <c r="L6092" s="91"/>
      <c r="M6092" s="91"/>
      <c r="N6092" s="91"/>
      <c r="O6092" s="91"/>
      <c r="P6092" s="91">
        <v>58</v>
      </c>
      <c r="Q6092" s="91">
        <v>-58</v>
      </c>
      <c r="R6092" s="91"/>
      <c r="S6092" s="91"/>
      <c r="T6092" s="91"/>
      <c r="U6092" s="91">
        <f t="shared" si="575"/>
        <v>0</v>
      </c>
      <c r="V6092" s="82" t="str">
        <f t="shared" si="573"/>
        <v>161001295935</v>
      </c>
      <c r="W6092" s="83">
        <f>VLOOKUP(V6092,Factors!$E$6:$H$5950,4,FALSE)</f>
        <v>0.1124</v>
      </c>
      <c r="X6092" t="str">
        <f>VLOOKUP(V6092,Factors!$E$6:$F$5950,2,FALSE)</f>
        <v>3-factor</v>
      </c>
      <c r="Y6092" s="92">
        <f t="shared" si="570"/>
        <v>0</v>
      </c>
      <c r="Z6092" s="92">
        <f t="shared" si="571"/>
        <v>0</v>
      </c>
      <c r="AA6092" s="92">
        <f t="shared" si="572"/>
        <v>0</v>
      </c>
    </row>
    <row r="6093" spans="1:27" x14ac:dyDescent="0.25">
      <c r="A6093" t="s">
        <v>1294</v>
      </c>
      <c r="B6093" t="s">
        <v>52</v>
      </c>
      <c r="C6093" t="s">
        <v>53</v>
      </c>
      <c r="D6093" t="s">
        <v>1309</v>
      </c>
      <c r="E6093" t="s">
        <v>1310</v>
      </c>
      <c r="F6093" t="str">
        <f t="shared" si="574"/>
        <v>1295</v>
      </c>
      <c r="G6093" t="s">
        <v>213</v>
      </c>
      <c r="H6093" t="s">
        <v>214</v>
      </c>
      <c r="I6093" s="91"/>
      <c r="J6093" s="91">
        <v>24.99</v>
      </c>
      <c r="K6093" s="91"/>
      <c r="L6093" s="91"/>
      <c r="M6093" s="91"/>
      <c r="N6093" s="91"/>
      <c r="O6093" s="91"/>
      <c r="P6093" s="91"/>
      <c r="Q6093" s="91"/>
      <c r="R6093" s="91"/>
      <c r="S6093" s="91"/>
      <c r="T6093" s="91"/>
      <c r="U6093" s="91">
        <f t="shared" si="575"/>
        <v>24.99</v>
      </c>
      <c r="V6093" s="82" t="str">
        <f t="shared" si="573"/>
        <v>161001295935</v>
      </c>
      <c r="W6093" s="83">
        <f>VLOOKUP(V6093,Factors!$E$6:$H$5950,4,FALSE)</f>
        <v>0.1124</v>
      </c>
      <c r="X6093" t="str">
        <f>VLOOKUP(V6093,Factors!$E$6:$F$5950,2,FALSE)</f>
        <v>3-factor</v>
      </c>
      <c r="Y6093" s="92">
        <f t="shared" si="570"/>
        <v>2.8088759999999997</v>
      </c>
      <c r="Z6093" s="92">
        <f t="shared" si="571"/>
        <v>22.181123999999997</v>
      </c>
      <c r="AA6093" s="92">
        <f t="shared" si="572"/>
        <v>24.989999999999995</v>
      </c>
    </row>
    <row r="6094" spans="1:27" x14ac:dyDescent="0.25">
      <c r="A6094" t="s">
        <v>1294</v>
      </c>
      <c r="B6094" t="s">
        <v>52</v>
      </c>
      <c r="C6094" t="s">
        <v>53</v>
      </c>
      <c r="D6094" t="s">
        <v>1309</v>
      </c>
      <c r="E6094" t="s">
        <v>1310</v>
      </c>
      <c r="F6094" t="str">
        <f t="shared" si="574"/>
        <v>1295</v>
      </c>
      <c r="G6094" t="s">
        <v>98</v>
      </c>
      <c r="H6094" t="s">
        <v>99</v>
      </c>
      <c r="I6094" s="91"/>
      <c r="J6094" s="91"/>
      <c r="K6094" s="91"/>
      <c r="L6094" s="91"/>
      <c r="M6094" s="91">
        <v>32.5</v>
      </c>
      <c r="N6094" s="91">
        <v>15.61</v>
      </c>
      <c r="O6094" s="91">
        <v>73.819999999999993</v>
      </c>
      <c r="P6094" s="91"/>
      <c r="Q6094" s="91">
        <v>552.99</v>
      </c>
      <c r="R6094" s="91">
        <v>212.77</v>
      </c>
      <c r="S6094" s="91">
        <v>73.430000000000007</v>
      </c>
      <c r="T6094" s="91">
        <v>26.36</v>
      </c>
      <c r="U6094" s="91">
        <f t="shared" si="575"/>
        <v>987.4799999999999</v>
      </c>
      <c r="V6094" s="82" t="str">
        <f t="shared" si="573"/>
        <v>161001295935</v>
      </c>
      <c r="W6094" s="83">
        <f>VLOOKUP(V6094,Factors!$E$6:$H$5950,4,FALSE)</f>
        <v>0.1124</v>
      </c>
      <c r="X6094" t="str">
        <f>VLOOKUP(V6094,Factors!$E$6:$F$5950,2,FALSE)</f>
        <v>3-factor</v>
      </c>
      <c r="Y6094" s="92">
        <f t="shared" si="570"/>
        <v>110.992752</v>
      </c>
      <c r="Z6094" s="92">
        <f t="shared" si="571"/>
        <v>876.48724799999991</v>
      </c>
      <c r="AA6094" s="92">
        <f t="shared" si="572"/>
        <v>987.4799999999999</v>
      </c>
    </row>
    <row r="6095" spans="1:27" x14ac:dyDescent="0.25">
      <c r="A6095" t="s">
        <v>1294</v>
      </c>
      <c r="B6095" t="s">
        <v>52</v>
      </c>
      <c r="C6095" t="s">
        <v>53</v>
      </c>
      <c r="D6095" t="s">
        <v>1309</v>
      </c>
      <c r="E6095" t="s">
        <v>1310</v>
      </c>
      <c r="F6095" t="str">
        <f t="shared" si="574"/>
        <v>1295</v>
      </c>
      <c r="G6095" t="s">
        <v>412</v>
      </c>
      <c r="H6095" t="s">
        <v>413</v>
      </c>
      <c r="I6095" s="91"/>
      <c r="J6095" s="91"/>
      <c r="K6095" s="91">
        <v>63.28</v>
      </c>
      <c r="L6095" s="91"/>
      <c r="M6095" s="91"/>
      <c r="N6095" s="91">
        <v>62.31</v>
      </c>
      <c r="O6095" s="91"/>
      <c r="P6095" s="91"/>
      <c r="Q6095" s="91"/>
      <c r="R6095" s="91"/>
      <c r="S6095" s="91"/>
      <c r="T6095" s="91"/>
      <c r="U6095" s="91">
        <f t="shared" si="575"/>
        <v>125.59</v>
      </c>
      <c r="V6095" s="82" t="str">
        <f t="shared" si="573"/>
        <v>161001295935</v>
      </c>
      <c r="W6095" s="83">
        <f>VLOOKUP(V6095,Factors!$E$6:$H$5950,4,FALSE)</f>
        <v>0.1124</v>
      </c>
      <c r="X6095" t="str">
        <f>VLOOKUP(V6095,Factors!$E$6:$F$5950,2,FALSE)</f>
        <v>3-factor</v>
      </c>
      <c r="Y6095" s="92">
        <f t="shared" si="570"/>
        <v>14.116316000000001</v>
      </c>
      <c r="Z6095" s="92">
        <f t="shared" si="571"/>
        <v>111.47368400000001</v>
      </c>
      <c r="AA6095" s="92">
        <f t="shared" si="572"/>
        <v>125.59</v>
      </c>
    </row>
    <row r="6096" spans="1:27" x14ac:dyDescent="0.25">
      <c r="A6096" t="s">
        <v>1294</v>
      </c>
      <c r="B6096" t="s">
        <v>52</v>
      </c>
      <c r="C6096" t="s">
        <v>53</v>
      </c>
      <c r="D6096" t="s">
        <v>1309</v>
      </c>
      <c r="E6096" t="s">
        <v>1310</v>
      </c>
      <c r="F6096" t="str">
        <f t="shared" si="574"/>
        <v>1295</v>
      </c>
      <c r="G6096" t="s">
        <v>102</v>
      </c>
      <c r="H6096" t="s">
        <v>103</v>
      </c>
      <c r="I6096" s="91"/>
      <c r="J6096" s="91"/>
      <c r="K6096" s="91"/>
      <c r="L6096" s="91"/>
      <c r="M6096" s="91"/>
      <c r="N6096" s="91">
        <v>4.3499999999999996</v>
      </c>
      <c r="O6096" s="91"/>
      <c r="P6096" s="91"/>
      <c r="Q6096" s="91"/>
      <c r="R6096" s="91"/>
      <c r="S6096" s="91"/>
      <c r="T6096" s="91"/>
      <c r="U6096" s="91">
        <f t="shared" si="575"/>
        <v>4.3499999999999996</v>
      </c>
      <c r="V6096" s="82" t="str">
        <f t="shared" si="573"/>
        <v>161001295935</v>
      </c>
      <c r="W6096" s="83">
        <f>VLOOKUP(V6096,Factors!$E$6:$H$5950,4,FALSE)</f>
        <v>0.1124</v>
      </c>
      <c r="X6096" t="str">
        <f>VLOOKUP(V6096,Factors!$E$6:$F$5950,2,FALSE)</f>
        <v>3-factor</v>
      </c>
      <c r="Y6096" s="92">
        <f t="shared" si="570"/>
        <v>0.48893999999999999</v>
      </c>
      <c r="Z6096" s="92">
        <f t="shared" si="571"/>
        <v>3.8610599999999997</v>
      </c>
      <c r="AA6096" s="92">
        <f t="shared" si="572"/>
        <v>4.3499999999999996</v>
      </c>
    </row>
    <row r="6097" spans="1:27" x14ac:dyDescent="0.25">
      <c r="A6097" t="s">
        <v>1294</v>
      </c>
      <c r="B6097" t="s">
        <v>52</v>
      </c>
      <c r="C6097" t="s">
        <v>53</v>
      </c>
      <c r="D6097" t="s">
        <v>1309</v>
      </c>
      <c r="E6097" t="s">
        <v>1310</v>
      </c>
      <c r="F6097" t="str">
        <f t="shared" si="574"/>
        <v>1295</v>
      </c>
      <c r="G6097" t="s">
        <v>140</v>
      </c>
      <c r="H6097" t="s">
        <v>141</v>
      </c>
      <c r="I6097" s="91">
        <v>398.59</v>
      </c>
      <c r="J6097" s="91"/>
      <c r="K6097" s="91"/>
      <c r="L6097" s="91">
        <v>300</v>
      </c>
      <c r="M6097" s="91"/>
      <c r="N6097" s="91"/>
      <c r="O6097" s="91"/>
      <c r="P6097" s="91"/>
      <c r="Q6097" s="91">
        <v>21.43</v>
      </c>
      <c r="R6097" s="91">
        <v>21.43</v>
      </c>
      <c r="S6097" s="91"/>
      <c r="T6097" s="91"/>
      <c r="U6097" s="91">
        <f t="shared" si="575"/>
        <v>741.44999999999982</v>
      </c>
      <c r="V6097" s="82" t="str">
        <f t="shared" si="573"/>
        <v>161001295935</v>
      </c>
      <c r="W6097" s="83">
        <f>VLOOKUP(V6097,Factors!$E$6:$H$5950,4,FALSE)</f>
        <v>0.1124</v>
      </c>
      <c r="X6097" t="str">
        <f>VLOOKUP(V6097,Factors!$E$6:$F$5950,2,FALSE)</f>
        <v>3-factor</v>
      </c>
      <c r="Y6097" s="92">
        <f t="shared" si="570"/>
        <v>83.338979999999978</v>
      </c>
      <c r="Z6097" s="92">
        <f t="shared" si="571"/>
        <v>658.11101999999983</v>
      </c>
      <c r="AA6097" s="92">
        <f t="shared" si="572"/>
        <v>741.44999999999982</v>
      </c>
    </row>
    <row r="6098" spans="1:27" x14ac:dyDescent="0.25">
      <c r="A6098" t="s">
        <v>1294</v>
      </c>
      <c r="B6098" t="s">
        <v>52</v>
      </c>
      <c r="C6098" t="s">
        <v>53</v>
      </c>
      <c r="D6098" t="s">
        <v>1309</v>
      </c>
      <c r="E6098" t="s">
        <v>1310</v>
      </c>
      <c r="F6098" t="str">
        <f t="shared" si="574"/>
        <v>1295</v>
      </c>
      <c r="G6098" t="s">
        <v>144</v>
      </c>
      <c r="H6098" t="s">
        <v>145</v>
      </c>
      <c r="I6098" s="91"/>
      <c r="J6098" s="91"/>
      <c r="K6098" s="91">
        <v>10.99</v>
      </c>
      <c r="L6098" s="91"/>
      <c r="M6098" s="91"/>
      <c r="N6098" s="91">
        <v>314.22000000000003</v>
      </c>
      <c r="O6098" s="91"/>
      <c r="P6098" s="91"/>
      <c r="Q6098" s="91"/>
      <c r="R6098" s="91"/>
      <c r="S6098" s="91"/>
      <c r="T6098" s="91"/>
      <c r="U6098" s="91">
        <f t="shared" si="575"/>
        <v>325.21000000000004</v>
      </c>
      <c r="V6098" s="82" t="str">
        <f t="shared" si="573"/>
        <v>161001295935</v>
      </c>
      <c r="W6098" s="83">
        <f>VLOOKUP(V6098,Factors!$E$6:$H$5950,4,FALSE)</f>
        <v>0.1124</v>
      </c>
      <c r="X6098" t="str">
        <f>VLOOKUP(V6098,Factors!$E$6:$F$5950,2,FALSE)</f>
        <v>3-factor</v>
      </c>
      <c r="Y6098" s="92">
        <f t="shared" ref="Y6098:Y6161" si="576">U6098*W6098</f>
        <v>36.553604000000007</v>
      </c>
      <c r="Z6098" s="92">
        <f t="shared" ref="Z6098:Z6161" si="577">U6098-Y6098</f>
        <v>288.65639600000003</v>
      </c>
      <c r="AA6098" s="92">
        <f t="shared" ref="AA6098:AA6161" si="578">Y6098+Z6098</f>
        <v>325.21000000000004</v>
      </c>
    </row>
    <row r="6099" spans="1:27" x14ac:dyDescent="0.25">
      <c r="A6099" t="s">
        <v>1294</v>
      </c>
      <c r="B6099" t="s">
        <v>52</v>
      </c>
      <c r="C6099" t="s">
        <v>53</v>
      </c>
      <c r="D6099" t="s">
        <v>1309</v>
      </c>
      <c r="E6099" t="s">
        <v>1310</v>
      </c>
      <c r="F6099" t="str">
        <f t="shared" si="574"/>
        <v>1295</v>
      </c>
      <c r="G6099" t="s">
        <v>217</v>
      </c>
      <c r="H6099" t="s">
        <v>218</v>
      </c>
      <c r="I6099" s="91"/>
      <c r="J6099" s="91"/>
      <c r="K6099" s="91">
        <v>62.24</v>
      </c>
      <c r="L6099" s="91"/>
      <c r="M6099" s="91"/>
      <c r="N6099" s="91"/>
      <c r="O6099" s="91"/>
      <c r="P6099" s="91"/>
      <c r="Q6099" s="91"/>
      <c r="R6099" s="91"/>
      <c r="S6099" s="91"/>
      <c r="T6099" s="91"/>
      <c r="U6099" s="91">
        <f t="shared" si="575"/>
        <v>62.24</v>
      </c>
      <c r="V6099" s="82" t="str">
        <f t="shared" si="573"/>
        <v>161001295935</v>
      </c>
      <c r="W6099" s="83">
        <f>VLOOKUP(V6099,Factors!$E$6:$H$5950,4,FALSE)</f>
        <v>0.1124</v>
      </c>
      <c r="X6099" t="str">
        <f>VLOOKUP(V6099,Factors!$E$6:$F$5950,2,FALSE)</f>
        <v>3-factor</v>
      </c>
      <c r="Y6099" s="92">
        <f t="shared" si="576"/>
        <v>6.9957760000000002</v>
      </c>
      <c r="Z6099" s="92">
        <f t="shared" si="577"/>
        <v>55.244224000000003</v>
      </c>
      <c r="AA6099" s="92">
        <f t="shared" si="578"/>
        <v>62.24</v>
      </c>
    </row>
    <row r="6100" spans="1:27" x14ac:dyDescent="0.25">
      <c r="A6100" t="s">
        <v>1294</v>
      </c>
      <c r="B6100" t="s">
        <v>52</v>
      </c>
      <c r="C6100" t="s">
        <v>53</v>
      </c>
      <c r="D6100" t="s">
        <v>1309</v>
      </c>
      <c r="E6100" t="s">
        <v>1310</v>
      </c>
      <c r="F6100" t="str">
        <f t="shared" si="574"/>
        <v>1295</v>
      </c>
      <c r="G6100" t="s">
        <v>148</v>
      </c>
      <c r="H6100" t="s">
        <v>149</v>
      </c>
      <c r="I6100" s="91"/>
      <c r="J6100" s="91"/>
      <c r="K6100" s="91">
        <v>1112</v>
      </c>
      <c r="L6100" s="91">
        <v>762.5</v>
      </c>
      <c r="M6100" s="91"/>
      <c r="N6100" s="91"/>
      <c r="O6100" s="91"/>
      <c r="P6100" s="91"/>
      <c r="Q6100" s="91"/>
      <c r="R6100" s="91"/>
      <c r="S6100" s="91"/>
      <c r="T6100" s="91"/>
      <c r="U6100" s="91">
        <f t="shared" si="575"/>
        <v>1874.5</v>
      </c>
      <c r="V6100" s="82" t="str">
        <f t="shared" si="573"/>
        <v>161001295935</v>
      </c>
      <c r="W6100" s="83">
        <f>VLOOKUP(V6100,Factors!$E$6:$H$5950,4,FALSE)</f>
        <v>0.1124</v>
      </c>
      <c r="X6100" t="str">
        <f>VLOOKUP(V6100,Factors!$E$6:$F$5950,2,FALSE)</f>
        <v>3-factor</v>
      </c>
      <c r="Y6100" s="92">
        <f t="shared" si="576"/>
        <v>210.69380000000001</v>
      </c>
      <c r="Z6100" s="92">
        <f t="shared" si="577"/>
        <v>1663.8062</v>
      </c>
      <c r="AA6100" s="92">
        <f t="shared" si="578"/>
        <v>1874.5</v>
      </c>
    </row>
    <row r="6101" spans="1:27" x14ac:dyDescent="0.25">
      <c r="A6101" t="s">
        <v>1294</v>
      </c>
      <c r="B6101" t="s">
        <v>52</v>
      </c>
      <c r="C6101" t="s">
        <v>53</v>
      </c>
      <c r="D6101" t="s">
        <v>1309</v>
      </c>
      <c r="E6101" t="s">
        <v>1310</v>
      </c>
      <c r="F6101" t="str">
        <f t="shared" si="574"/>
        <v>1295</v>
      </c>
      <c r="G6101" t="s">
        <v>166</v>
      </c>
      <c r="H6101" t="s">
        <v>167</v>
      </c>
      <c r="I6101" s="91">
        <v>-17818.64</v>
      </c>
      <c r="J6101" s="91">
        <v>-12198.4</v>
      </c>
      <c r="K6101" s="91"/>
      <c r="L6101" s="91"/>
      <c r="M6101" s="91">
        <v>-60364.88</v>
      </c>
      <c r="N6101" s="91">
        <v>-22906.720000000001</v>
      </c>
      <c r="O6101" s="91">
        <v>-21663.360000000001</v>
      </c>
      <c r="P6101" s="91">
        <v>-20665.919999999998</v>
      </c>
      <c r="Q6101" s="91">
        <v>-16300.4</v>
      </c>
      <c r="R6101" s="91">
        <v>-30134.720000000001</v>
      </c>
      <c r="S6101" s="91">
        <v>-11566</v>
      </c>
      <c r="T6101" s="91">
        <v>621.67999999999995</v>
      </c>
      <c r="U6101" s="91">
        <f t="shared" si="575"/>
        <v>-212997.36</v>
      </c>
      <c r="V6101" s="82" t="str">
        <f t="shared" si="573"/>
        <v>161001295935</v>
      </c>
      <c r="W6101" s="83">
        <f>VLOOKUP(V6101,Factors!$E$6:$H$5950,4,FALSE)</f>
        <v>0.1124</v>
      </c>
      <c r="X6101" t="str">
        <f>VLOOKUP(V6101,Factors!$E$6:$F$5950,2,FALSE)</f>
        <v>3-factor</v>
      </c>
      <c r="Y6101" s="92">
        <f t="shared" si="576"/>
        <v>-23940.903263999997</v>
      </c>
      <c r="Z6101" s="92">
        <f t="shared" si="577"/>
        <v>-189056.45673599999</v>
      </c>
      <c r="AA6101" s="92">
        <f t="shared" si="578"/>
        <v>-212997.36</v>
      </c>
    </row>
    <row r="6102" spans="1:27" x14ac:dyDescent="0.25">
      <c r="A6102" t="s">
        <v>1294</v>
      </c>
      <c r="B6102" t="s">
        <v>52</v>
      </c>
      <c r="C6102" t="s">
        <v>53</v>
      </c>
      <c r="D6102" t="s">
        <v>1311</v>
      </c>
      <c r="E6102" t="s">
        <v>1312</v>
      </c>
      <c r="F6102" t="str">
        <f t="shared" si="574"/>
        <v>1500</v>
      </c>
      <c r="G6102" t="s">
        <v>61</v>
      </c>
      <c r="H6102" t="s">
        <v>62</v>
      </c>
      <c r="I6102" s="91"/>
      <c r="J6102" s="91"/>
      <c r="K6102" s="91"/>
      <c r="L6102" s="91"/>
      <c r="M6102" s="91"/>
      <c r="N6102" s="91"/>
      <c r="O6102" s="91"/>
      <c r="P6102" s="91"/>
      <c r="Q6102" s="91"/>
      <c r="R6102" s="91">
        <v>4928.2700000000004</v>
      </c>
      <c r="S6102" s="91"/>
      <c r="T6102" s="91">
        <v>589.21</v>
      </c>
      <c r="U6102" s="91">
        <f t="shared" si="575"/>
        <v>5517.4800000000005</v>
      </c>
      <c r="V6102" s="82" t="str">
        <f t="shared" si="573"/>
        <v>161001500935</v>
      </c>
      <c r="W6102" s="83">
        <f>VLOOKUP(V6102,Factors!$E$6:$H$5950,4,FALSE)</f>
        <v>0.1124</v>
      </c>
      <c r="X6102" t="str">
        <f>VLOOKUP(V6102,Factors!$E$6:$F$5950,2,FALSE)</f>
        <v>3-factor</v>
      </c>
      <c r="Y6102" s="92">
        <f t="shared" si="576"/>
        <v>620.16475200000002</v>
      </c>
      <c r="Z6102" s="92">
        <f t="shared" si="577"/>
        <v>4897.3152480000008</v>
      </c>
      <c r="AA6102" s="92">
        <f t="shared" si="578"/>
        <v>5517.4800000000005</v>
      </c>
    </row>
    <row r="6103" spans="1:27" x14ac:dyDescent="0.25">
      <c r="A6103" t="s">
        <v>1294</v>
      </c>
      <c r="B6103" t="s">
        <v>52</v>
      </c>
      <c r="C6103" t="s">
        <v>53</v>
      </c>
      <c r="D6103" t="s">
        <v>1311</v>
      </c>
      <c r="E6103" t="s">
        <v>1312</v>
      </c>
      <c r="F6103" t="str">
        <f t="shared" si="574"/>
        <v>1500</v>
      </c>
      <c r="G6103" t="s">
        <v>84</v>
      </c>
      <c r="H6103" t="s">
        <v>85</v>
      </c>
      <c r="I6103" s="91"/>
      <c r="J6103" s="91"/>
      <c r="K6103" s="91"/>
      <c r="L6103" s="91">
        <v>155.69999999999999</v>
      </c>
      <c r="M6103" s="91"/>
      <c r="N6103" s="91"/>
      <c r="O6103" s="91"/>
      <c r="P6103" s="91"/>
      <c r="Q6103" s="91"/>
      <c r="R6103" s="91"/>
      <c r="S6103" s="91">
        <v>47.98</v>
      </c>
      <c r="T6103" s="91"/>
      <c r="U6103" s="91">
        <f t="shared" si="575"/>
        <v>203.67999999999998</v>
      </c>
      <c r="V6103" s="82" t="str">
        <f t="shared" si="573"/>
        <v>161001500935</v>
      </c>
      <c r="W6103" s="83">
        <f>VLOOKUP(V6103,Factors!$E$6:$H$5950,4,FALSE)</f>
        <v>0.1124</v>
      </c>
      <c r="X6103" t="str">
        <f>VLOOKUP(V6103,Factors!$E$6:$F$5950,2,FALSE)</f>
        <v>3-factor</v>
      </c>
      <c r="Y6103" s="92">
        <f t="shared" si="576"/>
        <v>22.893631999999997</v>
      </c>
      <c r="Z6103" s="92">
        <f t="shared" si="577"/>
        <v>180.78636799999998</v>
      </c>
      <c r="AA6103" s="92">
        <f t="shared" si="578"/>
        <v>203.67999999999998</v>
      </c>
    </row>
    <row r="6104" spans="1:27" x14ac:dyDescent="0.25">
      <c r="A6104" t="s">
        <v>1294</v>
      </c>
      <c r="B6104" t="s">
        <v>52</v>
      </c>
      <c r="C6104" t="s">
        <v>53</v>
      </c>
      <c r="D6104" t="s">
        <v>1311</v>
      </c>
      <c r="E6104" t="s">
        <v>1312</v>
      </c>
      <c r="F6104" t="str">
        <f t="shared" si="574"/>
        <v>1500</v>
      </c>
      <c r="G6104" t="s">
        <v>361</v>
      </c>
      <c r="H6104" t="s">
        <v>362</v>
      </c>
      <c r="I6104" s="91"/>
      <c r="J6104" s="91"/>
      <c r="K6104" s="91"/>
      <c r="L6104" s="91">
        <v>133.27000000000001</v>
      </c>
      <c r="M6104" s="91"/>
      <c r="N6104" s="91"/>
      <c r="O6104" s="91"/>
      <c r="P6104" s="91"/>
      <c r="Q6104" s="91"/>
      <c r="R6104" s="91"/>
      <c r="S6104" s="91"/>
      <c r="T6104" s="91"/>
      <c r="U6104" s="91">
        <f t="shared" si="575"/>
        <v>133.27000000000001</v>
      </c>
      <c r="V6104" s="82" t="str">
        <f t="shared" si="573"/>
        <v>161001500935</v>
      </c>
      <c r="W6104" s="83">
        <f>VLOOKUP(V6104,Factors!$E$6:$H$5950,4,FALSE)</f>
        <v>0.1124</v>
      </c>
      <c r="X6104" t="str">
        <f>VLOOKUP(V6104,Factors!$E$6:$F$5950,2,FALSE)</f>
        <v>3-factor</v>
      </c>
      <c r="Y6104" s="92">
        <f t="shared" si="576"/>
        <v>14.979548000000001</v>
      </c>
      <c r="Z6104" s="92">
        <f t="shared" si="577"/>
        <v>118.29045200000002</v>
      </c>
      <c r="AA6104" s="92">
        <f t="shared" si="578"/>
        <v>133.27000000000001</v>
      </c>
    </row>
    <row r="6105" spans="1:27" x14ac:dyDescent="0.25">
      <c r="A6105" t="s">
        <v>1294</v>
      </c>
      <c r="B6105" t="s">
        <v>52</v>
      </c>
      <c r="C6105" t="s">
        <v>53</v>
      </c>
      <c r="D6105" t="s">
        <v>1311</v>
      </c>
      <c r="E6105" t="s">
        <v>1312</v>
      </c>
      <c r="F6105" t="str">
        <f t="shared" si="574"/>
        <v>1500</v>
      </c>
      <c r="G6105" t="s">
        <v>44</v>
      </c>
      <c r="H6105" t="s">
        <v>45</v>
      </c>
      <c r="I6105" s="91">
        <v>225</v>
      </c>
      <c r="J6105" s="91">
        <v>225</v>
      </c>
      <c r="K6105" s="91"/>
      <c r="L6105" s="91"/>
      <c r="M6105" s="91"/>
      <c r="N6105" s="91"/>
      <c r="O6105" s="91">
        <v>945</v>
      </c>
      <c r="P6105" s="91"/>
      <c r="Q6105" s="91">
        <v>1461</v>
      </c>
      <c r="R6105" s="91"/>
      <c r="S6105" s="91"/>
      <c r="T6105" s="91">
        <v>1882.33</v>
      </c>
      <c r="U6105" s="91">
        <f t="shared" si="575"/>
        <v>4738.33</v>
      </c>
      <c r="V6105" s="82" t="str">
        <f t="shared" si="573"/>
        <v>161001500935</v>
      </c>
      <c r="W6105" s="83">
        <f>VLOOKUP(V6105,Factors!$E$6:$H$5950,4,FALSE)</f>
        <v>0.1124</v>
      </c>
      <c r="X6105" t="str">
        <f>VLOOKUP(V6105,Factors!$E$6:$F$5950,2,FALSE)</f>
        <v>3-factor</v>
      </c>
      <c r="Y6105" s="92">
        <f t="shared" si="576"/>
        <v>532.58829200000002</v>
      </c>
      <c r="Z6105" s="92">
        <f t="shared" si="577"/>
        <v>4205.7417079999996</v>
      </c>
      <c r="AA6105" s="92">
        <f t="shared" si="578"/>
        <v>4738.33</v>
      </c>
    </row>
    <row r="6106" spans="1:27" x14ac:dyDescent="0.25">
      <c r="A6106" t="s">
        <v>1294</v>
      </c>
      <c r="B6106" t="s">
        <v>52</v>
      </c>
      <c r="C6106" t="s">
        <v>53</v>
      </c>
      <c r="D6106" t="s">
        <v>1311</v>
      </c>
      <c r="E6106" t="s">
        <v>1312</v>
      </c>
      <c r="F6106" t="str">
        <f t="shared" si="574"/>
        <v>1500</v>
      </c>
      <c r="G6106" t="s">
        <v>207</v>
      </c>
      <c r="H6106" t="s">
        <v>208</v>
      </c>
      <c r="I6106" s="91"/>
      <c r="J6106" s="91"/>
      <c r="K6106" s="91"/>
      <c r="L6106" s="91"/>
      <c r="M6106" s="91"/>
      <c r="N6106" s="91"/>
      <c r="O6106" s="91"/>
      <c r="P6106" s="91"/>
      <c r="Q6106" s="91"/>
      <c r="R6106" s="91"/>
      <c r="S6106" s="91"/>
      <c r="T6106" s="91">
        <v>15</v>
      </c>
      <c r="U6106" s="91">
        <f t="shared" si="575"/>
        <v>15</v>
      </c>
      <c r="V6106" s="82" t="str">
        <f t="shared" si="573"/>
        <v>161001500935</v>
      </c>
      <c r="W6106" s="83">
        <f>VLOOKUP(V6106,Factors!$E$6:$H$5950,4,FALSE)</f>
        <v>0.1124</v>
      </c>
      <c r="X6106" t="str">
        <f>VLOOKUP(V6106,Factors!$E$6:$F$5950,2,FALSE)</f>
        <v>3-factor</v>
      </c>
      <c r="Y6106" s="92">
        <f t="shared" si="576"/>
        <v>1.6859999999999999</v>
      </c>
      <c r="Z6106" s="92">
        <f t="shared" si="577"/>
        <v>13.314</v>
      </c>
      <c r="AA6106" s="92">
        <f t="shared" si="578"/>
        <v>15</v>
      </c>
    </row>
    <row r="6107" spans="1:27" x14ac:dyDescent="0.25">
      <c r="A6107" t="s">
        <v>1294</v>
      </c>
      <c r="B6107" t="s">
        <v>52</v>
      </c>
      <c r="C6107" t="s">
        <v>53</v>
      </c>
      <c r="D6107" t="s">
        <v>1311</v>
      </c>
      <c r="E6107" t="s">
        <v>1312</v>
      </c>
      <c r="F6107" t="str">
        <f t="shared" si="574"/>
        <v>1500</v>
      </c>
      <c r="G6107" t="s">
        <v>96</v>
      </c>
      <c r="H6107" t="s">
        <v>97</v>
      </c>
      <c r="I6107" s="91"/>
      <c r="J6107" s="91">
        <v>7577.34</v>
      </c>
      <c r="K6107" s="91">
        <v>3677.19</v>
      </c>
      <c r="L6107" s="91">
        <v>4220.3999999999996</v>
      </c>
      <c r="M6107" s="91">
        <v>3238.43</v>
      </c>
      <c r="N6107" s="91">
        <v>3039.09</v>
      </c>
      <c r="O6107" s="91">
        <v>280.87</v>
      </c>
      <c r="P6107" s="91">
        <v>2020.18</v>
      </c>
      <c r="Q6107" s="91">
        <v>2544.1799999999998</v>
      </c>
      <c r="R6107" s="91">
        <v>2139.56</v>
      </c>
      <c r="S6107" s="91">
        <v>2097.89</v>
      </c>
      <c r="T6107" s="91">
        <v>2245.3200000000002</v>
      </c>
      <c r="U6107" s="91">
        <f t="shared" si="575"/>
        <v>33080.450000000004</v>
      </c>
      <c r="V6107" s="82" t="str">
        <f t="shared" si="573"/>
        <v>161001500935</v>
      </c>
      <c r="W6107" s="83">
        <f>VLOOKUP(V6107,Factors!$E$6:$H$5950,4,FALSE)</f>
        <v>0.1124</v>
      </c>
      <c r="X6107" t="str">
        <f>VLOOKUP(V6107,Factors!$E$6:$F$5950,2,FALSE)</f>
        <v>3-factor</v>
      </c>
      <c r="Y6107" s="92">
        <f t="shared" si="576"/>
        <v>3718.2425800000005</v>
      </c>
      <c r="Z6107" s="92">
        <f t="shared" si="577"/>
        <v>29362.207420000002</v>
      </c>
      <c r="AA6107" s="92">
        <f t="shared" si="578"/>
        <v>33080.450000000004</v>
      </c>
    </row>
    <row r="6108" spans="1:27" x14ac:dyDescent="0.25">
      <c r="A6108" t="s">
        <v>1294</v>
      </c>
      <c r="B6108" t="s">
        <v>52</v>
      </c>
      <c r="C6108" t="s">
        <v>53</v>
      </c>
      <c r="D6108" t="s">
        <v>1311</v>
      </c>
      <c r="E6108" t="s">
        <v>1312</v>
      </c>
      <c r="F6108" t="str">
        <f t="shared" si="574"/>
        <v>1500</v>
      </c>
      <c r="G6108" t="s">
        <v>98</v>
      </c>
      <c r="H6108" t="s">
        <v>99</v>
      </c>
      <c r="I6108" s="91">
        <v>79.28</v>
      </c>
      <c r="J6108" s="91"/>
      <c r="K6108" s="91"/>
      <c r="L6108" s="91">
        <v>49.5</v>
      </c>
      <c r="M6108" s="91"/>
      <c r="N6108" s="91"/>
      <c r="O6108" s="91"/>
      <c r="P6108" s="91"/>
      <c r="Q6108" s="91"/>
      <c r="R6108" s="91"/>
      <c r="S6108" s="91"/>
      <c r="T6108" s="91"/>
      <c r="U6108" s="91">
        <f t="shared" si="575"/>
        <v>128.78</v>
      </c>
      <c r="V6108" s="82" t="str">
        <f t="shared" si="573"/>
        <v>161001500935</v>
      </c>
      <c r="W6108" s="83">
        <f>VLOOKUP(V6108,Factors!$E$6:$H$5950,4,FALSE)</f>
        <v>0.1124</v>
      </c>
      <c r="X6108" t="str">
        <f>VLOOKUP(V6108,Factors!$E$6:$F$5950,2,FALSE)</f>
        <v>3-factor</v>
      </c>
      <c r="Y6108" s="92">
        <f t="shared" si="576"/>
        <v>14.474872</v>
      </c>
      <c r="Z6108" s="92">
        <f t="shared" si="577"/>
        <v>114.305128</v>
      </c>
      <c r="AA6108" s="92">
        <f t="shared" si="578"/>
        <v>128.78</v>
      </c>
    </row>
    <row r="6109" spans="1:27" x14ac:dyDescent="0.25">
      <c r="A6109" t="s">
        <v>1294</v>
      </c>
      <c r="B6109" t="s">
        <v>52</v>
      </c>
      <c r="C6109" t="s">
        <v>53</v>
      </c>
      <c r="D6109" t="s">
        <v>1311</v>
      </c>
      <c r="E6109" t="s">
        <v>1312</v>
      </c>
      <c r="F6109" t="str">
        <f t="shared" si="574"/>
        <v>1500</v>
      </c>
      <c r="G6109" t="s">
        <v>199</v>
      </c>
      <c r="H6109" t="s">
        <v>200</v>
      </c>
      <c r="I6109" s="91"/>
      <c r="J6109" s="91"/>
      <c r="K6109" s="91"/>
      <c r="L6109" s="91"/>
      <c r="M6109" s="91">
        <v>59.5</v>
      </c>
      <c r="N6109" s="91"/>
      <c r="O6109" s="91"/>
      <c r="P6109" s="91"/>
      <c r="Q6109" s="91">
        <v>59.5</v>
      </c>
      <c r="R6109" s="91"/>
      <c r="S6109" s="91"/>
      <c r="T6109" s="91"/>
      <c r="U6109" s="91">
        <f t="shared" si="575"/>
        <v>119</v>
      </c>
      <c r="V6109" s="82" t="str">
        <f t="shared" si="573"/>
        <v>161001500935</v>
      </c>
      <c r="W6109" s="83">
        <f>VLOOKUP(V6109,Factors!$E$6:$H$5950,4,FALSE)</f>
        <v>0.1124</v>
      </c>
      <c r="X6109" t="str">
        <f>VLOOKUP(V6109,Factors!$E$6:$F$5950,2,FALSE)</f>
        <v>3-factor</v>
      </c>
      <c r="Y6109" s="92">
        <f t="shared" si="576"/>
        <v>13.3756</v>
      </c>
      <c r="Z6109" s="92">
        <f t="shared" si="577"/>
        <v>105.62439999999999</v>
      </c>
      <c r="AA6109" s="92">
        <f t="shared" si="578"/>
        <v>119</v>
      </c>
    </row>
    <row r="6110" spans="1:27" x14ac:dyDescent="0.25">
      <c r="A6110" t="s">
        <v>1294</v>
      </c>
      <c r="B6110" t="s">
        <v>52</v>
      </c>
      <c r="C6110" t="s">
        <v>53</v>
      </c>
      <c r="D6110" t="s">
        <v>1311</v>
      </c>
      <c r="E6110" t="s">
        <v>1312</v>
      </c>
      <c r="F6110" t="str">
        <f t="shared" si="574"/>
        <v>1500</v>
      </c>
      <c r="G6110" t="s">
        <v>102</v>
      </c>
      <c r="H6110" t="s">
        <v>103</v>
      </c>
      <c r="I6110" s="91"/>
      <c r="J6110" s="91"/>
      <c r="K6110" s="91"/>
      <c r="L6110" s="91"/>
      <c r="M6110" s="91"/>
      <c r="N6110" s="91"/>
      <c r="O6110" s="91"/>
      <c r="P6110" s="91"/>
      <c r="Q6110" s="91">
        <v>1422</v>
      </c>
      <c r="R6110" s="91"/>
      <c r="S6110" s="91"/>
      <c r="T6110" s="91">
        <v>1485</v>
      </c>
      <c r="U6110" s="91">
        <f t="shared" si="575"/>
        <v>2907</v>
      </c>
      <c r="V6110" s="82" t="str">
        <f t="shared" si="573"/>
        <v>161001500935</v>
      </c>
      <c r="W6110" s="83">
        <f>VLOOKUP(V6110,Factors!$E$6:$H$5950,4,FALSE)</f>
        <v>0.1124</v>
      </c>
      <c r="X6110" t="str">
        <f>VLOOKUP(V6110,Factors!$E$6:$F$5950,2,FALSE)</f>
        <v>3-factor</v>
      </c>
      <c r="Y6110" s="92">
        <f t="shared" si="576"/>
        <v>326.74680000000001</v>
      </c>
      <c r="Z6110" s="92">
        <f t="shared" si="577"/>
        <v>2580.2532000000001</v>
      </c>
      <c r="AA6110" s="92">
        <f t="shared" si="578"/>
        <v>2907</v>
      </c>
    </row>
    <row r="6111" spans="1:27" x14ac:dyDescent="0.25">
      <c r="A6111" t="s">
        <v>1294</v>
      </c>
      <c r="B6111" t="s">
        <v>52</v>
      </c>
      <c r="C6111" t="s">
        <v>53</v>
      </c>
      <c r="D6111" t="s">
        <v>1311</v>
      </c>
      <c r="E6111" t="s">
        <v>1312</v>
      </c>
      <c r="F6111" t="str">
        <f t="shared" si="574"/>
        <v>1500</v>
      </c>
      <c r="G6111" t="s">
        <v>187</v>
      </c>
      <c r="H6111" t="s">
        <v>188</v>
      </c>
      <c r="I6111" s="91">
        <v>1021</v>
      </c>
      <c r="J6111" s="91">
        <v>1448.98</v>
      </c>
      <c r="K6111" s="91"/>
      <c r="L6111" s="91"/>
      <c r="M6111" s="91"/>
      <c r="N6111" s="91">
        <v>250.45</v>
      </c>
      <c r="O6111" s="91">
        <v>1183.96</v>
      </c>
      <c r="P6111" s="91"/>
      <c r="Q6111" s="91"/>
      <c r="R6111" s="91">
        <v>147</v>
      </c>
      <c r="S6111" s="91">
        <v>302.5</v>
      </c>
      <c r="T6111" s="91">
        <v>650</v>
      </c>
      <c r="U6111" s="91">
        <f t="shared" si="575"/>
        <v>5003.8899999999994</v>
      </c>
      <c r="V6111" s="82" t="str">
        <f t="shared" si="573"/>
        <v>161001500935</v>
      </c>
      <c r="W6111" s="83">
        <f>VLOOKUP(V6111,Factors!$E$6:$H$5950,4,FALSE)</f>
        <v>0.1124</v>
      </c>
      <c r="X6111" t="str">
        <f>VLOOKUP(V6111,Factors!$E$6:$F$5950,2,FALSE)</f>
        <v>3-factor</v>
      </c>
      <c r="Y6111" s="92">
        <f t="shared" si="576"/>
        <v>562.43723599999998</v>
      </c>
      <c r="Z6111" s="92">
        <f t="shared" si="577"/>
        <v>4441.4527639999997</v>
      </c>
      <c r="AA6111" s="92">
        <f t="shared" si="578"/>
        <v>5003.8899999999994</v>
      </c>
    </row>
    <row r="6112" spans="1:27" x14ac:dyDescent="0.25">
      <c r="A6112" t="s">
        <v>1294</v>
      </c>
      <c r="B6112" t="s">
        <v>52</v>
      </c>
      <c r="C6112" t="s">
        <v>53</v>
      </c>
      <c r="D6112" t="s">
        <v>1311</v>
      </c>
      <c r="E6112" t="s">
        <v>1312</v>
      </c>
      <c r="F6112" t="str">
        <f t="shared" si="574"/>
        <v>1500</v>
      </c>
      <c r="G6112" t="s">
        <v>314</v>
      </c>
      <c r="H6112" t="s">
        <v>315</v>
      </c>
      <c r="I6112" s="91">
        <v>1160</v>
      </c>
      <c r="J6112" s="91"/>
      <c r="K6112" s="91"/>
      <c r="L6112" s="91"/>
      <c r="M6112" s="91"/>
      <c r="N6112" s="91"/>
      <c r="O6112" s="91"/>
      <c r="P6112" s="91"/>
      <c r="Q6112" s="91"/>
      <c r="R6112" s="91"/>
      <c r="S6112" s="91"/>
      <c r="T6112" s="91"/>
      <c r="U6112" s="91">
        <f t="shared" si="575"/>
        <v>1160</v>
      </c>
      <c r="V6112" s="82" t="str">
        <f t="shared" si="573"/>
        <v>161001500935</v>
      </c>
      <c r="W6112" s="83">
        <f>VLOOKUP(V6112,Factors!$E$6:$H$5950,4,FALSE)</f>
        <v>0.1124</v>
      </c>
      <c r="X6112" t="str">
        <f>VLOOKUP(V6112,Factors!$E$6:$F$5950,2,FALSE)</f>
        <v>3-factor</v>
      </c>
      <c r="Y6112" s="92">
        <f t="shared" si="576"/>
        <v>130.38399999999999</v>
      </c>
      <c r="Z6112" s="92">
        <f t="shared" si="577"/>
        <v>1029.616</v>
      </c>
      <c r="AA6112" s="92">
        <f t="shared" si="578"/>
        <v>1160</v>
      </c>
    </row>
    <row r="6113" spans="1:27" x14ac:dyDescent="0.25">
      <c r="A6113" t="s">
        <v>1294</v>
      </c>
      <c r="B6113" t="s">
        <v>52</v>
      </c>
      <c r="C6113" t="s">
        <v>53</v>
      </c>
      <c r="D6113" t="s">
        <v>1311</v>
      </c>
      <c r="E6113" t="s">
        <v>1312</v>
      </c>
      <c r="F6113" t="str">
        <f t="shared" si="574"/>
        <v>1500</v>
      </c>
      <c r="G6113" t="s">
        <v>140</v>
      </c>
      <c r="H6113" t="s">
        <v>141</v>
      </c>
      <c r="I6113" s="91"/>
      <c r="J6113" s="91">
        <v>120</v>
      </c>
      <c r="K6113" s="91"/>
      <c r="L6113" s="91"/>
      <c r="M6113" s="91">
        <v>720</v>
      </c>
      <c r="N6113" s="91"/>
      <c r="O6113" s="91"/>
      <c r="P6113" s="91"/>
      <c r="Q6113" s="91">
        <v>120</v>
      </c>
      <c r="R6113" s="91">
        <v>120</v>
      </c>
      <c r="S6113" s="91"/>
      <c r="T6113" s="91"/>
      <c r="U6113" s="91">
        <f t="shared" si="575"/>
        <v>1080</v>
      </c>
      <c r="V6113" s="82" t="str">
        <f t="shared" si="573"/>
        <v>161001500935</v>
      </c>
      <c r="W6113" s="83">
        <f>VLOOKUP(V6113,Factors!$E$6:$H$5950,4,FALSE)</f>
        <v>0.1124</v>
      </c>
      <c r="X6113" t="str">
        <f>VLOOKUP(V6113,Factors!$E$6:$F$5950,2,FALSE)</f>
        <v>3-factor</v>
      </c>
      <c r="Y6113" s="92">
        <f t="shared" si="576"/>
        <v>121.392</v>
      </c>
      <c r="Z6113" s="92">
        <f t="shared" si="577"/>
        <v>958.60799999999995</v>
      </c>
      <c r="AA6113" s="92">
        <f t="shared" si="578"/>
        <v>1080</v>
      </c>
    </row>
    <row r="6114" spans="1:27" x14ac:dyDescent="0.25">
      <c r="A6114" t="s">
        <v>1294</v>
      </c>
      <c r="B6114" t="s">
        <v>52</v>
      </c>
      <c r="C6114" t="s">
        <v>53</v>
      </c>
      <c r="D6114" t="s">
        <v>1311</v>
      </c>
      <c r="E6114" t="s">
        <v>1312</v>
      </c>
      <c r="F6114" t="str">
        <f t="shared" si="574"/>
        <v>1500</v>
      </c>
      <c r="G6114" t="s">
        <v>63</v>
      </c>
      <c r="H6114" t="s">
        <v>64</v>
      </c>
      <c r="I6114" s="91">
        <v>1810</v>
      </c>
      <c r="J6114" s="91">
        <v>1485</v>
      </c>
      <c r="K6114" s="91">
        <v>1485</v>
      </c>
      <c r="L6114" s="91">
        <v>1485</v>
      </c>
      <c r="M6114" s="91">
        <v>1485</v>
      </c>
      <c r="N6114" s="91">
        <v>1485</v>
      </c>
      <c r="O6114" s="91">
        <v>1485</v>
      </c>
      <c r="P6114" s="91">
        <v>1485</v>
      </c>
      <c r="Q6114" s="91">
        <v>1485</v>
      </c>
      <c r="R6114" s="91">
        <v>1485</v>
      </c>
      <c r="S6114" s="91">
        <v>1485</v>
      </c>
      <c r="T6114" s="91"/>
      <c r="U6114" s="91">
        <f t="shared" si="575"/>
        <v>16660</v>
      </c>
      <c r="V6114" s="82" t="str">
        <f t="shared" si="573"/>
        <v>161001500935</v>
      </c>
      <c r="W6114" s="83">
        <f>VLOOKUP(V6114,Factors!$E$6:$H$5950,4,FALSE)</f>
        <v>0.1124</v>
      </c>
      <c r="X6114" t="str">
        <f>VLOOKUP(V6114,Factors!$E$6:$F$5950,2,FALSE)</f>
        <v>3-factor</v>
      </c>
      <c r="Y6114" s="92">
        <f t="shared" si="576"/>
        <v>1872.5840000000001</v>
      </c>
      <c r="Z6114" s="92">
        <f t="shared" si="577"/>
        <v>14787.415999999999</v>
      </c>
      <c r="AA6114" s="92">
        <f t="shared" si="578"/>
        <v>16660</v>
      </c>
    </row>
    <row r="6115" spans="1:27" x14ac:dyDescent="0.25">
      <c r="A6115" t="s">
        <v>1294</v>
      </c>
      <c r="B6115" t="s">
        <v>52</v>
      </c>
      <c r="C6115" t="s">
        <v>53</v>
      </c>
      <c r="D6115" t="s">
        <v>1311</v>
      </c>
      <c r="E6115" t="s">
        <v>1312</v>
      </c>
      <c r="F6115" t="str">
        <f t="shared" si="574"/>
        <v>1500</v>
      </c>
      <c r="G6115" t="s">
        <v>144</v>
      </c>
      <c r="H6115" t="s">
        <v>145</v>
      </c>
      <c r="I6115" s="91"/>
      <c r="J6115" s="91"/>
      <c r="K6115" s="91"/>
      <c r="L6115" s="91"/>
      <c r="M6115" s="91"/>
      <c r="N6115" s="91"/>
      <c r="O6115" s="91"/>
      <c r="P6115" s="91"/>
      <c r="Q6115" s="91"/>
      <c r="R6115" s="91"/>
      <c r="S6115" s="91"/>
      <c r="T6115" s="91">
        <v>194.81</v>
      </c>
      <c r="U6115" s="91">
        <f t="shared" si="575"/>
        <v>194.81</v>
      </c>
      <c r="V6115" s="82" t="str">
        <f t="shared" si="573"/>
        <v>161001500935</v>
      </c>
      <c r="W6115" s="83">
        <f>VLOOKUP(V6115,Factors!$E$6:$H$5950,4,FALSE)</f>
        <v>0.1124</v>
      </c>
      <c r="X6115" t="str">
        <f>VLOOKUP(V6115,Factors!$E$6:$F$5950,2,FALSE)</f>
        <v>3-factor</v>
      </c>
      <c r="Y6115" s="92">
        <f t="shared" si="576"/>
        <v>21.896644000000002</v>
      </c>
      <c r="Z6115" s="92">
        <f t="shared" si="577"/>
        <v>172.91335599999999</v>
      </c>
      <c r="AA6115" s="92">
        <f t="shared" si="578"/>
        <v>194.81</v>
      </c>
    </row>
    <row r="6116" spans="1:27" x14ac:dyDescent="0.25">
      <c r="A6116" t="s">
        <v>1294</v>
      </c>
      <c r="B6116" t="s">
        <v>52</v>
      </c>
      <c r="C6116" t="s">
        <v>53</v>
      </c>
      <c r="D6116" t="s">
        <v>1311</v>
      </c>
      <c r="E6116" t="s">
        <v>1312</v>
      </c>
      <c r="F6116" t="str">
        <f t="shared" si="574"/>
        <v>1500</v>
      </c>
      <c r="G6116" t="s">
        <v>152</v>
      </c>
      <c r="H6116" t="s">
        <v>153</v>
      </c>
      <c r="I6116" s="91"/>
      <c r="J6116" s="91"/>
      <c r="K6116" s="91"/>
      <c r="L6116" s="91"/>
      <c r="M6116" s="91"/>
      <c r="N6116" s="91"/>
      <c r="O6116" s="91"/>
      <c r="P6116" s="91"/>
      <c r="Q6116" s="91"/>
      <c r="R6116" s="91"/>
      <c r="S6116" s="91"/>
      <c r="T6116" s="91">
        <v>38.26</v>
      </c>
      <c r="U6116" s="91">
        <f t="shared" si="575"/>
        <v>38.26</v>
      </c>
      <c r="V6116" s="82" t="str">
        <f t="shared" si="573"/>
        <v>161001500935</v>
      </c>
      <c r="W6116" s="83">
        <f>VLOOKUP(V6116,Factors!$E$6:$H$5950,4,FALSE)</f>
        <v>0.1124</v>
      </c>
      <c r="X6116" t="str">
        <f>VLOOKUP(V6116,Factors!$E$6:$F$5950,2,FALSE)</f>
        <v>3-factor</v>
      </c>
      <c r="Y6116" s="92">
        <f t="shared" si="576"/>
        <v>4.3004239999999996</v>
      </c>
      <c r="Z6116" s="92">
        <f t="shared" si="577"/>
        <v>33.959575999999998</v>
      </c>
      <c r="AA6116" s="92">
        <f t="shared" si="578"/>
        <v>38.26</v>
      </c>
    </row>
    <row r="6117" spans="1:27" x14ac:dyDescent="0.25">
      <c r="A6117" t="s">
        <v>1294</v>
      </c>
      <c r="B6117" t="s">
        <v>52</v>
      </c>
      <c r="C6117" t="s">
        <v>53</v>
      </c>
      <c r="D6117" t="s">
        <v>1315</v>
      </c>
      <c r="E6117" t="s">
        <v>1316</v>
      </c>
      <c r="F6117" t="str">
        <f t="shared" si="574"/>
        <v>1505</v>
      </c>
      <c r="G6117" t="s">
        <v>61</v>
      </c>
      <c r="H6117" t="s">
        <v>62</v>
      </c>
      <c r="I6117" s="91">
        <v>33.15</v>
      </c>
      <c r="J6117" s="91"/>
      <c r="K6117" s="91"/>
      <c r="L6117" s="91"/>
      <c r="M6117" s="91"/>
      <c r="N6117" s="91"/>
      <c r="O6117" s="91"/>
      <c r="P6117" s="91"/>
      <c r="Q6117" s="91"/>
      <c r="R6117" s="91"/>
      <c r="S6117" s="91"/>
      <c r="T6117" s="91"/>
      <c r="U6117" s="91">
        <f t="shared" si="575"/>
        <v>33.15</v>
      </c>
      <c r="V6117" s="82" t="str">
        <f t="shared" si="573"/>
        <v>161001505935</v>
      </c>
      <c r="W6117" s="83">
        <f>VLOOKUP(V6117,Factors!$E$6:$H$5950,4,FALSE)</f>
        <v>0.1124</v>
      </c>
      <c r="X6117" t="str">
        <f>VLOOKUP(V6117,Factors!$E$6:$F$5950,2,FALSE)</f>
        <v>3-factor</v>
      </c>
      <c r="Y6117" s="92">
        <f t="shared" si="576"/>
        <v>3.7260599999999999</v>
      </c>
      <c r="Z6117" s="92">
        <f t="shared" si="577"/>
        <v>29.423939999999998</v>
      </c>
      <c r="AA6117" s="92">
        <f t="shared" si="578"/>
        <v>33.15</v>
      </c>
    </row>
    <row r="6118" spans="1:27" x14ac:dyDescent="0.25">
      <c r="A6118" t="s">
        <v>1294</v>
      </c>
      <c r="B6118" t="s">
        <v>52</v>
      </c>
      <c r="C6118" t="s">
        <v>53</v>
      </c>
      <c r="D6118" t="s">
        <v>1315</v>
      </c>
      <c r="E6118" t="s">
        <v>1316</v>
      </c>
      <c r="F6118" t="str">
        <f t="shared" si="574"/>
        <v>1505</v>
      </c>
      <c r="G6118" t="s">
        <v>120</v>
      </c>
      <c r="H6118" t="s">
        <v>121</v>
      </c>
      <c r="I6118" s="91"/>
      <c r="J6118" s="91"/>
      <c r="K6118" s="91">
        <v>70.849999999999994</v>
      </c>
      <c r="L6118" s="91"/>
      <c r="M6118" s="91"/>
      <c r="N6118" s="91"/>
      <c r="O6118" s="91"/>
      <c r="P6118" s="91"/>
      <c r="Q6118" s="91"/>
      <c r="R6118" s="91"/>
      <c r="S6118" s="91"/>
      <c r="T6118" s="91"/>
      <c r="U6118" s="91">
        <f t="shared" si="575"/>
        <v>70.849999999999994</v>
      </c>
      <c r="V6118" s="82" t="str">
        <f t="shared" si="573"/>
        <v>161001505935</v>
      </c>
      <c r="W6118" s="83">
        <f>VLOOKUP(V6118,Factors!$E$6:$H$5950,4,FALSE)</f>
        <v>0.1124</v>
      </c>
      <c r="X6118" t="str">
        <f>VLOOKUP(V6118,Factors!$E$6:$F$5950,2,FALSE)</f>
        <v>3-factor</v>
      </c>
      <c r="Y6118" s="92">
        <f t="shared" si="576"/>
        <v>7.9635399999999992</v>
      </c>
      <c r="Z6118" s="92">
        <f t="shared" si="577"/>
        <v>62.886459999999992</v>
      </c>
      <c r="AA6118" s="92">
        <f t="shared" si="578"/>
        <v>70.849999999999994</v>
      </c>
    </row>
    <row r="6119" spans="1:27" x14ac:dyDescent="0.25">
      <c r="A6119" t="s">
        <v>1294</v>
      </c>
      <c r="B6119" t="s">
        <v>52</v>
      </c>
      <c r="C6119" t="s">
        <v>53</v>
      </c>
      <c r="D6119" t="s">
        <v>1325</v>
      </c>
      <c r="E6119" t="s">
        <v>1326</v>
      </c>
      <c r="F6119" t="str">
        <f t="shared" si="574"/>
        <v>4345</v>
      </c>
      <c r="G6119" t="s">
        <v>61</v>
      </c>
      <c r="H6119" t="s">
        <v>62</v>
      </c>
      <c r="I6119" s="91"/>
      <c r="J6119" s="91"/>
      <c r="K6119" s="91"/>
      <c r="L6119" s="91"/>
      <c r="M6119" s="91"/>
      <c r="N6119" s="91"/>
      <c r="O6119" s="91">
        <v>47.98</v>
      </c>
      <c r="P6119" s="91">
        <v>234.24</v>
      </c>
      <c r="Q6119" s="91"/>
      <c r="R6119" s="91"/>
      <c r="S6119" s="91"/>
      <c r="T6119" s="91"/>
      <c r="U6119" s="91">
        <f t="shared" si="575"/>
        <v>282.22000000000003</v>
      </c>
      <c r="V6119" s="82" t="str">
        <f t="shared" si="573"/>
        <v>161004345935</v>
      </c>
      <c r="W6119" s="83">
        <f>VLOOKUP(V6119,Factors!$E$6:$H$5950,4,FALSE)</f>
        <v>0.1124</v>
      </c>
      <c r="X6119" t="str">
        <f>VLOOKUP(V6119,Factors!$E$6:$F$5950,2,FALSE)</f>
        <v>3-factor</v>
      </c>
      <c r="Y6119" s="92">
        <f t="shared" si="576"/>
        <v>31.721528000000003</v>
      </c>
      <c r="Z6119" s="92">
        <f t="shared" si="577"/>
        <v>250.49847200000002</v>
      </c>
      <c r="AA6119" s="92">
        <f t="shared" si="578"/>
        <v>282.22000000000003</v>
      </c>
    </row>
    <row r="6120" spans="1:27" x14ac:dyDescent="0.25">
      <c r="A6120" t="s">
        <v>1294</v>
      </c>
      <c r="B6120" t="s">
        <v>52</v>
      </c>
      <c r="C6120" t="s">
        <v>53</v>
      </c>
      <c r="D6120" t="s">
        <v>1325</v>
      </c>
      <c r="E6120" t="s">
        <v>1326</v>
      </c>
      <c r="F6120" t="str">
        <f t="shared" si="574"/>
        <v>4345</v>
      </c>
      <c r="G6120" t="s">
        <v>98</v>
      </c>
      <c r="H6120" t="s">
        <v>99</v>
      </c>
      <c r="I6120" s="91"/>
      <c r="J6120" s="91">
        <v>8</v>
      </c>
      <c r="K6120" s="91"/>
      <c r="L6120" s="91"/>
      <c r="M6120" s="91"/>
      <c r="N6120" s="91"/>
      <c r="O6120" s="91"/>
      <c r="P6120" s="91"/>
      <c r="Q6120" s="91"/>
      <c r="R6120" s="91"/>
      <c r="S6120" s="91"/>
      <c r="T6120" s="91">
        <v>16</v>
      </c>
      <c r="U6120" s="91">
        <f t="shared" si="575"/>
        <v>24</v>
      </c>
      <c r="V6120" s="82" t="str">
        <f t="shared" si="573"/>
        <v>161004345935</v>
      </c>
      <c r="W6120" s="83">
        <f>VLOOKUP(V6120,Factors!$E$6:$H$5950,4,FALSE)</f>
        <v>0.1124</v>
      </c>
      <c r="X6120" t="str">
        <f>VLOOKUP(V6120,Factors!$E$6:$F$5950,2,FALSE)</f>
        <v>3-factor</v>
      </c>
      <c r="Y6120" s="92">
        <f t="shared" si="576"/>
        <v>2.6976</v>
      </c>
      <c r="Z6120" s="92">
        <f t="shared" si="577"/>
        <v>21.302399999999999</v>
      </c>
      <c r="AA6120" s="92">
        <f t="shared" si="578"/>
        <v>24</v>
      </c>
    </row>
    <row r="6121" spans="1:27" x14ac:dyDescent="0.25">
      <c r="A6121" t="s">
        <v>1294</v>
      </c>
      <c r="B6121" t="s">
        <v>52</v>
      </c>
      <c r="C6121" t="s">
        <v>53</v>
      </c>
      <c r="D6121" t="s">
        <v>1325</v>
      </c>
      <c r="E6121" t="s">
        <v>1326</v>
      </c>
      <c r="F6121" t="str">
        <f t="shared" si="574"/>
        <v>4345</v>
      </c>
      <c r="G6121" t="s">
        <v>130</v>
      </c>
      <c r="H6121" t="s">
        <v>131</v>
      </c>
      <c r="I6121" s="91">
        <v>37.39</v>
      </c>
      <c r="J6121" s="91">
        <v>12</v>
      </c>
      <c r="K6121" s="91">
        <v>28</v>
      </c>
      <c r="L6121" s="91"/>
      <c r="M6121" s="91"/>
      <c r="N6121" s="91">
        <v>47.49</v>
      </c>
      <c r="O6121" s="91">
        <v>231.59</v>
      </c>
      <c r="P6121" s="91"/>
      <c r="Q6121" s="91">
        <v>64</v>
      </c>
      <c r="R6121" s="91">
        <v>32</v>
      </c>
      <c r="S6121" s="91"/>
      <c r="T6121" s="91">
        <v>12</v>
      </c>
      <c r="U6121" s="91">
        <f t="shared" si="575"/>
        <v>464.47</v>
      </c>
      <c r="V6121" s="82" t="str">
        <f t="shared" si="573"/>
        <v>161004345935</v>
      </c>
      <c r="W6121" s="83">
        <f>VLOOKUP(V6121,Factors!$E$6:$H$5950,4,FALSE)</f>
        <v>0.1124</v>
      </c>
      <c r="X6121" t="str">
        <f>VLOOKUP(V6121,Factors!$E$6:$F$5950,2,FALSE)</f>
        <v>3-factor</v>
      </c>
      <c r="Y6121" s="92">
        <f t="shared" si="576"/>
        <v>52.206428000000002</v>
      </c>
      <c r="Z6121" s="92">
        <f t="shared" si="577"/>
        <v>412.26357200000001</v>
      </c>
      <c r="AA6121" s="92">
        <f t="shared" si="578"/>
        <v>464.47</v>
      </c>
    </row>
    <row r="6122" spans="1:27" x14ac:dyDescent="0.25">
      <c r="A6122" t="s">
        <v>1294</v>
      </c>
      <c r="B6122" t="s">
        <v>52</v>
      </c>
      <c r="C6122" t="s">
        <v>53</v>
      </c>
      <c r="D6122" t="s">
        <v>1325</v>
      </c>
      <c r="E6122" t="s">
        <v>1326</v>
      </c>
      <c r="F6122" t="str">
        <f t="shared" si="574"/>
        <v>4345</v>
      </c>
      <c r="G6122" t="s">
        <v>100</v>
      </c>
      <c r="H6122" t="s">
        <v>101</v>
      </c>
      <c r="I6122" s="91">
        <v>-285</v>
      </c>
      <c r="J6122" s="91"/>
      <c r="K6122" s="91"/>
      <c r="L6122" s="91">
        <v>-853.75</v>
      </c>
      <c r="M6122" s="91"/>
      <c r="N6122" s="91">
        <v>-1195.5</v>
      </c>
      <c r="O6122" s="91"/>
      <c r="P6122" s="91"/>
      <c r="Q6122" s="91">
        <v>-1666.2</v>
      </c>
      <c r="R6122" s="91">
        <v>-998.75</v>
      </c>
      <c r="S6122" s="91"/>
      <c r="T6122" s="91">
        <v>-431.25</v>
      </c>
      <c r="U6122" s="91">
        <f t="shared" si="575"/>
        <v>-5430.45</v>
      </c>
      <c r="V6122" s="82" t="str">
        <f t="shared" si="573"/>
        <v>161004345935</v>
      </c>
      <c r="W6122" s="83">
        <f>VLOOKUP(V6122,Factors!$E$6:$H$5950,4,FALSE)</f>
        <v>0.1124</v>
      </c>
      <c r="X6122" t="str">
        <f>VLOOKUP(V6122,Factors!$E$6:$F$5950,2,FALSE)</f>
        <v>3-factor</v>
      </c>
      <c r="Y6122" s="92">
        <f t="shared" si="576"/>
        <v>-610.38257999999996</v>
      </c>
      <c r="Z6122" s="92">
        <f t="shared" si="577"/>
        <v>-4820.0674199999994</v>
      </c>
      <c r="AA6122" s="92">
        <f t="shared" si="578"/>
        <v>-5430.4499999999989</v>
      </c>
    </row>
    <row r="6123" spans="1:27" x14ac:dyDescent="0.25">
      <c r="A6123" t="s">
        <v>1294</v>
      </c>
      <c r="B6123" t="s">
        <v>52</v>
      </c>
      <c r="C6123" t="s">
        <v>53</v>
      </c>
      <c r="D6123" t="s">
        <v>1325</v>
      </c>
      <c r="E6123" t="s">
        <v>1326</v>
      </c>
      <c r="F6123" t="str">
        <f t="shared" si="574"/>
        <v>4345</v>
      </c>
      <c r="G6123" t="s">
        <v>199</v>
      </c>
      <c r="H6123" t="s">
        <v>200</v>
      </c>
      <c r="I6123" s="91"/>
      <c r="J6123" s="91">
        <v>1524.08</v>
      </c>
      <c r="K6123" s="91">
        <v>1400.67</v>
      </c>
      <c r="L6123" s="91">
        <v>934.84</v>
      </c>
      <c r="M6123" s="91">
        <v>1168.55</v>
      </c>
      <c r="N6123" s="91">
        <v>1168.55</v>
      </c>
      <c r="O6123" s="91">
        <v>468.48</v>
      </c>
      <c r="P6123" s="91">
        <v>702.72</v>
      </c>
      <c r="Q6123" s="91">
        <v>1357.01</v>
      </c>
      <c r="R6123" s="91">
        <v>874.52</v>
      </c>
      <c r="S6123" s="91">
        <v>1153.5899999999999</v>
      </c>
      <c r="T6123" s="91">
        <v>930.69</v>
      </c>
      <c r="U6123" s="91">
        <f t="shared" si="575"/>
        <v>11683.7</v>
      </c>
      <c r="V6123" s="82" t="str">
        <f t="shared" si="573"/>
        <v>161004345935</v>
      </c>
      <c r="W6123" s="83">
        <f>VLOOKUP(V6123,Factors!$E$6:$H$5950,4,FALSE)</f>
        <v>0.1124</v>
      </c>
      <c r="X6123" t="str">
        <f>VLOOKUP(V6123,Factors!$E$6:$F$5950,2,FALSE)</f>
        <v>3-factor</v>
      </c>
      <c r="Y6123" s="92">
        <f t="shared" si="576"/>
        <v>1313.2478800000001</v>
      </c>
      <c r="Z6123" s="92">
        <f t="shared" si="577"/>
        <v>10370.45212</v>
      </c>
      <c r="AA6123" s="92">
        <f t="shared" si="578"/>
        <v>11683.7</v>
      </c>
    </row>
    <row r="6124" spans="1:27" x14ac:dyDescent="0.25">
      <c r="A6124" t="s">
        <v>1294</v>
      </c>
      <c r="B6124" t="s">
        <v>52</v>
      </c>
      <c r="C6124" t="s">
        <v>53</v>
      </c>
      <c r="D6124" t="s">
        <v>1325</v>
      </c>
      <c r="E6124" t="s">
        <v>1326</v>
      </c>
      <c r="F6124" t="str">
        <f t="shared" si="574"/>
        <v>4345</v>
      </c>
      <c r="G6124" t="s">
        <v>144</v>
      </c>
      <c r="H6124" t="s">
        <v>145</v>
      </c>
      <c r="I6124" s="91"/>
      <c r="J6124" s="91"/>
      <c r="K6124" s="91"/>
      <c r="L6124" s="91"/>
      <c r="M6124" s="91"/>
      <c r="N6124" s="91"/>
      <c r="O6124" s="91"/>
      <c r="P6124" s="91">
        <v>142.5</v>
      </c>
      <c r="Q6124" s="91"/>
      <c r="R6124" s="91"/>
      <c r="S6124" s="91"/>
      <c r="T6124" s="91"/>
      <c r="U6124" s="91">
        <f t="shared" si="575"/>
        <v>142.5</v>
      </c>
      <c r="V6124" s="82" t="str">
        <f t="shared" si="573"/>
        <v>161004345935</v>
      </c>
      <c r="W6124" s="83">
        <f>VLOOKUP(V6124,Factors!$E$6:$H$5950,4,FALSE)</f>
        <v>0.1124</v>
      </c>
      <c r="X6124" t="str">
        <f>VLOOKUP(V6124,Factors!$E$6:$F$5950,2,FALSE)</f>
        <v>3-factor</v>
      </c>
      <c r="Y6124" s="92">
        <f t="shared" si="576"/>
        <v>16.016999999999999</v>
      </c>
      <c r="Z6124" s="92">
        <f t="shared" si="577"/>
        <v>126.483</v>
      </c>
      <c r="AA6124" s="92">
        <f t="shared" si="578"/>
        <v>142.5</v>
      </c>
    </row>
    <row r="6125" spans="1:27" x14ac:dyDescent="0.25">
      <c r="A6125" t="s">
        <v>1294</v>
      </c>
      <c r="B6125" t="s">
        <v>52</v>
      </c>
      <c r="C6125" t="s">
        <v>53</v>
      </c>
      <c r="D6125" t="s">
        <v>1325</v>
      </c>
      <c r="E6125" t="s">
        <v>1326</v>
      </c>
      <c r="F6125" t="str">
        <f t="shared" si="574"/>
        <v>4345</v>
      </c>
      <c r="G6125" t="s">
        <v>152</v>
      </c>
      <c r="H6125" t="s">
        <v>153</v>
      </c>
      <c r="I6125" s="91"/>
      <c r="J6125" s="91"/>
      <c r="K6125" s="91"/>
      <c r="L6125" s="91"/>
      <c r="M6125" s="91"/>
      <c r="N6125" s="91"/>
      <c r="O6125" s="91"/>
      <c r="P6125" s="91"/>
      <c r="Q6125" s="91"/>
      <c r="R6125" s="91"/>
      <c r="S6125" s="91"/>
      <c r="T6125" s="91">
        <v>216.14</v>
      </c>
      <c r="U6125" s="91">
        <f t="shared" si="575"/>
        <v>216.14</v>
      </c>
      <c r="V6125" s="82" t="str">
        <f t="shared" si="573"/>
        <v>161004345935</v>
      </c>
      <c r="W6125" s="83">
        <f>VLOOKUP(V6125,Factors!$E$6:$H$5950,4,FALSE)</f>
        <v>0.1124</v>
      </c>
      <c r="X6125" t="str">
        <f>VLOOKUP(V6125,Factors!$E$6:$F$5950,2,FALSE)</f>
        <v>3-factor</v>
      </c>
      <c r="Y6125" s="92">
        <f t="shared" si="576"/>
        <v>24.294135999999998</v>
      </c>
      <c r="Z6125" s="92">
        <f t="shared" si="577"/>
        <v>191.84586399999998</v>
      </c>
      <c r="AA6125" s="92">
        <f t="shared" si="578"/>
        <v>216.14</v>
      </c>
    </row>
    <row r="6126" spans="1:27" x14ac:dyDescent="0.25">
      <c r="A6126" t="s">
        <v>1294</v>
      </c>
      <c r="B6126" t="s">
        <v>52</v>
      </c>
      <c r="C6126" t="s">
        <v>53</v>
      </c>
      <c r="D6126" t="s">
        <v>1327</v>
      </c>
      <c r="E6126" t="s">
        <v>1328</v>
      </c>
      <c r="F6126" t="str">
        <f t="shared" si="574"/>
        <v>4355</v>
      </c>
      <c r="G6126" t="s">
        <v>92</v>
      </c>
      <c r="H6126" t="s">
        <v>93</v>
      </c>
      <c r="I6126" s="91">
        <v>760.72</v>
      </c>
      <c r="J6126" s="91">
        <v>309.79000000000002</v>
      </c>
      <c r="K6126" s="91">
        <v>617.13</v>
      </c>
      <c r="L6126" s="91">
        <v>656.55</v>
      </c>
      <c r="M6126" s="91">
        <v>567.98</v>
      </c>
      <c r="N6126" s="91">
        <v>349.11</v>
      </c>
      <c r="O6126" s="91">
        <v>587.88</v>
      </c>
      <c r="P6126" s="91">
        <v>475.12</v>
      </c>
      <c r="Q6126" s="91">
        <v>575.54999999999995</v>
      </c>
      <c r="R6126" s="91">
        <v>705.64</v>
      </c>
      <c r="S6126" s="91">
        <v>609.04</v>
      </c>
      <c r="T6126" s="91">
        <v>821.46</v>
      </c>
      <c r="U6126" s="91">
        <f t="shared" si="575"/>
        <v>7035.97</v>
      </c>
      <c r="V6126" s="82" t="str">
        <f t="shared" si="573"/>
        <v>161004355935</v>
      </c>
      <c r="W6126" s="83">
        <f>VLOOKUP(V6126,Factors!$E$6:$H$5950,4,FALSE)</f>
        <v>0</v>
      </c>
      <c r="X6126" t="str">
        <f>VLOOKUP(V6126,Factors!$E$6:$F$5950,2,FALSE)</f>
        <v>Direct-OR</v>
      </c>
      <c r="Y6126" s="92">
        <f t="shared" si="576"/>
        <v>0</v>
      </c>
      <c r="Z6126" s="92">
        <f t="shared" si="577"/>
        <v>7035.97</v>
      </c>
      <c r="AA6126" s="92">
        <f t="shared" si="578"/>
        <v>7035.97</v>
      </c>
    </row>
    <row r="6127" spans="1:27" x14ac:dyDescent="0.25">
      <c r="A6127" t="s">
        <v>1294</v>
      </c>
      <c r="B6127" t="s">
        <v>52</v>
      </c>
      <c r="C6127" t="s">
        <v>53</v>
      </c>
      <c r="D6127" t="s">
        <v>1327</v>
      </c>
      <c r="E6127" t="s">
        <v>1328</v>
      </c>
      <c r="F6127" t="str">
        <f t="shared" si="574"/>
        <v>4355</v>
      </c>
      <c r="G6127" t="s">
        <v>96</v>
      </c>
      <c r="H6127" t="s">
        <v>97</v>
      </c>
      <c r="I6127" s="91">
        <v>976.49</v>
      </c>
      <c r="J6127" s="91">
        <v>1006.54</v>
      </c>
      <c r="K6127" s="91">
        <v>990.43</v>
      </c>
      <c r="L6127" s="91">
        <v>997.39</v>
      </c>
      <c r="M6127" s="91">
        <v>988.97</v>
      </c>
      <c r="N6127" s="91">
        <v>978.48</v>
      </c>
      <c r="O6127" s="91">
        <v>985.65</v>
      </c>
      <c r="P6127" s="91">
        <v>1023.19</v>
      </c>
      <c r="Q6127" s="91">
        <v>1048.3599999999999</v>
      </c>
      <c r="R6127" s="91">
        <v>1064.77</v>
      </c>
      <c r="S6127" s="91">
        <v>1052.93</v>
      </c>
      <c r="T6127" s="91">
        <v>970.81</v>
      </c>
      <c r="U6127" s="91">
        <f t="shared" si="575"/>
        <v>12084.01</v>
      </c>
      <c r="V6127" s="82" t="str">
        <f t="shared" si="573"/>
        <v>161004355935</v>
      </c>
      <c r="W6127" s="83">
        <f>VLOOKUP(V6127,Factors!$E$6:$H$5950,4,FALSE)</f>
        <v>0</v>
      </c>
      <c r="X6127" t="str">
        <f>VLOOKUP(V6127,Factors!$E$6:$F$5950,2,FALSE)</f>
        <v>Direct-OR</v>
      </c>
      <c r="Y6127" s="92">
        <f t="shared" si="576"/>
        <v>0</v>
      </c>
      <c r="Z6127" s="92">
        <f t="shared" si="577"/>
        <v>12084.01</v>
      </c>
      <c r="AA6127" s="92">
        <f t="shared" si="578"/>
        <v>12084.01</v>
      </c>
    </row>
    <row r="6128" spans="1:27" x14ac:dyDescent="0.25">
      <c r="A6128" t="s">
        <v>1294</v>
      </c>
      <c r="B6128" t="s">
        <v>52</v>
      </c>
      <c r="C6128" t="s">
        <v>53</v>
      </c>
      <c r="D6128" t="s">
        <v>1327</v>
      </c>
      <c r="E6128" t="s">
        <v>1328</v>
      </c>
      <c r="F6128" t="str">
        <f t="shared" si="574"/>
        <v>4355</v>
      </c>
      <c r="G6128" t="s">
        <v>199</v>
      </c>
      <c r="H6128" t="s">
        <v>200</v>
      </c>
      <c r="I6128" s="91"/>
      <c r="J6128" s="91"/>
      <c r="K6128" s="91"/>
      <c r="L6128" s="91"/>
      <c r="M6128" s="91"/>
      <c r="N6128" s="91"/>
      <c r="O6128" s="91"/>
      <c r="P6128" s="91"/>
      <c r="Q6128" s="91"/>
      <c r="R6128" s="91"/>
      <c r="S6128" s="91"/>
      <c r="T6128" s="91">
        <v>181.71</v>
      </c>
      <c r="U6128" s="91">
        <f t="shared" si="575"/>
        <v>181.71</v>
      </c>
      <c r="V6128" s="82" t="str">
        <f t="shared" si="573"/>
        <v>161004355935</v>
      </c>
      <c r="W6128" s="83">
        <f>VLOOKUP(V6128,Factors!$E$6:$H$5950,4,FALSE)</f>
        <v>0</v>
      </c>
      <c r="X6128" t="str">
        <f>VLOOKUP(V6128,Factors!$E$6:$F$5950,2,FALSE)</f>
        <v>Direct-OR</v>
      </c>
      <c r="Y6128" s="92">
        <f t="shared" si="576"/>
        <v>0</v>
      </c>
      <c r="Z6128" s="92">
        <f t="shared" si="577"/>
        <v>181.71</v>
      </c>
      <c r="AA6128" s="92">
        <f t="shared" si="578"/>
        <v>181.71</v>
      </c>
    </row>
    <row r="6129" spans="1:27" x14ac:dyDescent="0.25">
      <c r="A6129" t="s">
        <v>1294</v>
      </c>
      <c r="B6129" t="s">
        <v>52</v>
      </c>
      <c r="C6129" t="s">
        <v>53</v>
      </c>
      <c r="D6129" t="s">
        <v>1299</v>
      </c>
      <c r="E6129" t="s">
        <v>1300</v>
      </c>
      <c r="F6129" t="str">
        <f t="shared" si="574"/>
        <v>4360</v>
      </c>
      <c r="G6129" t="s">
        <v>118</v>
      </c>
      <c r="H6129" t="s">
        <v>119</v>
      </c>
      <c r="I6129" s="91"/>
      <c r="J6129" s="91"/>
      <c r="K6129" s="91">
        <v>935</v>
      </c>
      <c r="L6129" s="91"/>
      <c r="M6129" s="91"/>
      <c r="N6129" s="91">
        <v>2100</v>
      </c>
      <c r="O6129" s="91"/>
      <c r="P6129" s="91"/>
      <c r="Q6129" s="91"/>
      <c r="R6129" s="91"/>
      <c r="S6129" s="91"/>
      <c r="T6129" s="91"/>
      <c r="U6129" s="91">
        <f t="shared" si="575"/>
        <v>3035</v>
      </c>
      <c r="V6129" s="82" t="str">
        <f t="shared" si="573"/>
        <v>161004360935</v>
      </c>
      <c r="W6129" s="83">
        <f>VLOOKUP(V6129,Factors!$E$6:$H$5950,4,FALSE)</f>
        <v>0.1124</v>
      </c>
      <c r="X6129" t="str">
        <f>VLOOKUP(V6129,Factors!$E$6:$F$5950,2,FALSE)</f>
        <v>3-factor</v>
      </c>
      <c r="Y6129" s="92">
        <f t="shared" si="576"/>
        <v>341.13400000000001</v>
      </c>
      <c r="Z6129" s="92">
        <f t="shared" si="577"/>
        <v>2693.866</v>
      </c>
      <c r="AA6129" s="92">
        <f t="shared" si="578"/>
        <v>3035</v>
      </c>
    </row>
    <row r="6130" spans="1:27" x14ac:dyDescent="0.25">
      <c r="A6130" t="s">
        <v>1294</v>
      </c>
      <c r="B6130" t="s">
        <v>52</v>
      </c>
      <c r="C6130" t="s">
        <v>53</v>
      </c>
      <c r="D6130" t="s">
        <v>1299</v>
      </c>
      <c r="E6130" t="s">
        <v>1300</v>
      </c>
      <c r="F6130" t="str">
        <f t="shared" si="574"/>
        <v>4360</v>
      </c>
      <c r="G6130" t="s">
        <v>61</v>
      </c>
      <c r="H6130" t="s">
        <v>62</v>
      </c>
      <c r="I6130" s="91"/>
      <c r="J6130" s="91">
        <v>2451.1799999999998</v>
      </c>
      <c r="K6130" s="91">
        <v>254.85</v>
      </c>
      <c r="L6130" s="91">
        <v>965.04</v>
      </c>
      <c r="M6130" s="91">
        <v>1076.97</v>
      </c>
      <c r="N6130" s="91">
        <v>909.78</v>
      </c>
      <c r="O6130" s="91">
        <v>287.98</v>
      </c>
      <c r="P6130" s="91">
        <v>544.87</v>
      </c>
      <c r="Q6130" s="91">
        <v>590.96</v>
      </c>
      <c r="R6130" s="91">
        <v>1098.19</v>
      </c>
      <c r="S6130" s="91">
        <v>1082.3900000000001</v>
      </c>
      <c r="T6130" s="91">
        <v>17639.07</v>
      </c>
      <c r="U6130" s="91">
        <f t="shared" si="575"/>
        <v>26901.279999999999</v>
      </c>
      <c r="V6130" s="82" t="str">
        <f t="shared" si="573"/>
        <v>161004360935</v>
      </c>
      <c r="W6130" s="83">
        <f>VLOOKUP(V6130,Factors!$E$6:$H$5950,4,FALSE)</f>
        <v>0.1124</v>
      </c>
      <c r="X6130" t="str">
        <f>VLOOKUP(V6130,Factors!$E$6:$F$5950,2,FALSE)</f>
        <v>3-factor</v>
      </c>
      <c r="Y6130" s="92">
        <f t="shared" si="576"/>
        <v>3023.703872</v>
      </c>
      <c r="Z6130" s="92">
        <f t="shared" si="577"/>
        <v>23877.576128000001</v>
      </c>
      <c r="AA6130" s="92">
        <f t="shared" si="578"/>
        <v>26901.279999999999</v>
      </c>
    </row>
    <row r="6131" spans="1:27" x14ac:dyDescent="0.25">
      <c r="A6131" t="s">
        <v>1294</v>
      </c>
      <c r="B6131" t="s">
        <v>52</v>
      </c>
      <c r="C6131" t="s">
        <v>53</v>
      </c>
      <c r="D6131" t="s">
        <v>1299</v>
      </c>
      <c r="E6131" t="s">
        <v>1300</v>
      </c>
      <c r="F6131" t="str">
        <f t="shared" si="574"/>
        <v>4360</v>
      </c>
      <c r="G6131" t="s">
        <v>92</v>
      </c>
      <c r="H6131" t="s">
        <v>93</v>
      </c>
      <c r="I6131" s="91"/>
      <c r="J6131" s="91"/>
      <c r="K6131" s="91"/>
      <c r="L6131" s="91"/>
      <c r="M6131" s="91"/>
      <c r="N6131" s="91"/>
      <c r="O6131" s="91"/>
      <c r="P6131" s="91"/>
      <c r="Q6131" s="91"/>
      <c r="R6131" s="91">
        <v>17.2</v>
      </c>
      <c r="S6131" s="91">
        <v>271.02</v>
      </c>
      <c r="T6131" s="91"/>
      <c r="U6131" s="91">
        <f t="shared" si="575"/>
        <v>288.21999999999997</v>
      </c>
      <c r="V6131" s="82" t="str">
        <f t="shared" si="573"/>
        <v>161004360935</v>
      </c>
      <c r="W6131" s="83">
        <f>VLOOKUP(V6131,Factors!$E$6:$H$5950,4,FALSE)</f>
        <v>0.1124</v>
      </c>
      <c r="X6131" t="str">
        <f>VLOOKUP(V6131,Factors!$E$6:$F$5950,2,FALSE)</f>
        <v>3-factor</v>
      </c>
      <c r="Y6131" s="92">
        <f t="shared" si="576"/>
        <v>32.395927999999998</v>
      </c>
      <c r="Z6131" s="92">
        <f t="shared" si="577"/>
        <v>255.82407199999997</v>
      </c>
      <c r="AA6131" s="92">
        <f t="shared" si="578"/>
        <v>288.21999999999997</v>
      </c>
    </row>
    <row r="6132" spans="1:27" x14ac:dyDescent="0.25">
      <c r="A6132" t="s">
        <v>1294</v>
      </c>
      <c r="B6132" t="s">
        <v>52</v>
      </c>
      <c r="C6132" t="s">
        <v>53</v>
      </c>
      <c r="D6132" t="s">
        <v>1299</v>
      </c>
      <c r="E6132" t="s">
        <v>1300</v>
      </c>
      <c r="F6132" t="str">
        <f t="shared" si="574"/>
        <v>4360</v>
      </c>
      <c r="G6132" t="s">
        <v>120</v>
      </c>
      <c r="H6132" t="s">
        <v>121</v>
      </c>
      <c r="I6132" s="91">
        <v>189.66</v>
      </c>
      <c r="J6132" s="91"/>
      <c r="K6132" s="91"/>
      <c r="L6132" s="91"/>
      <c r="M6132" s="91">
        <v>232.17</v>
      </c>
      <c r="N6132" s="91"/>
      <c r="O6132" s="91"/>
      <c r="P6132" s="91"/>
      <c r="Q6132" s="91"/>
      <c r="R6132" s="91"/>
      <c r="S6132" s="91"/>
      <c r="T6132" s="91">
        <v>176.58</v>
      </c>
      <c r="U6132" s="91">
        <f t="shared" si="575"/>
        <v>598.41</v>
      </c>
      <c r="V6132" s="82" t="str">
        <f t="shared" si="573"/>
        <v>161004360935</v>
      </c>
      <c r="W6132" s="83">
        <f>VLOOKUP(V6132,Factors!$E$6:$H$5950,4,FALSE)</f>
        <v>0.1124</v>
      </c>
      <c r="X6132" t="str">
        <f>VLOOKUP(V6132,Factors!$E$6:$F$5950,2,FALSE)</f>
        <v>3-factor</v>
      </c>
      <c r="Y6132" s="92">
        <f t="shared" si="576"/>
        <v>67.261284000000003</v>
      </c>
      <c r="Z6132" s="92">
        <f t="shared" si="577"/>
        <v>531.14871599999992</v>
      </c>
      <c r="AA6132" s="92">
        <f t="shared" si="578"/>
        <v>598.41</v>
      </c>
    </row>
    <row r="6133" spans="1:27" x14ac:dyDescent="0.25">
      <c r="A6133" t="s">
        <v>1294</v>
      </c>
      <c r="B6133" t="s">
        <v>52</v>
      </c>
      <c r="C6133" t="s">
        <v>53</v>
      </c>
      <c r="D6133" t="s">
        <v>1299</v>
      </c>
      <c r="E6133" t="s">
        <v>1300</v>
      </c>
      <c r="F6133" t="str">
        <f t="shared" si="574"/>
        <v>4360</v>
      </c>
      <c r="G6133" t="s">
        <v>94</v>
      </c>
      <c r="H6133" t="s">
        <v>95</v>
      </c>
      <c r="I6133" s="91"/>
      <c r="J6133" s="91"/>
      <c r="K6133" s="91"/>
      <c r="L6133" s="91"/>
      <c r="M6133" s="91"/>
      <c r="N6133" s="91"/>
      <c r="O6133" s="91"/>
      <c r="P6133" s="91"/>
      <c r="Q6133" s="91"/>
      <c r="R6133" s="91">
        <v>68</v>
      </c>
      <c r="S6133" s="91"/>
      <c r="T6133" s="91"/>
      <c r="U6133" s="91">
        <f t="shared" si="575"/>
        <v>68</v>
      </c>
      <c r="V6133" s="82" t="str">
        <f t="shared" si="573"/>
        <v>161004360935</v>
      </c>
      <c r="W6133" s="83">
        <f>VLOOKUP(V6133,Factors!$E$6:$H$5950,4,FALSE)</f>
        <v>0.1124</v>
      </c>
      <c r="X6133" t="str">
        <f>VLOOKUP(V6133,Factors!$E$6:$F$5950,2,FALSE)</f>
        <v>3-factor</v>
      </c>
      <c r="Y6133" s="92">
        <f t="shared" si="576"/>
        <v>7.6432000000000002</v>
      </c>
      <c r="Z6133" s="92">
        <f t="shared" si="577"/>
        <v>60.3568</v>
      </c>
      <c r="AA6133" s="92">
        <f t="shared" si="578"/>
        <v>68</v>
      </c>
    </row>
    <row r="6134" spans="1:27" x14ac:dyDescent="0.25">
      <c r="A6134" t="s">
        <v>1294</v>
      </c>
      <c r="B6134" t="s">
        <v>52</v>
      </c>
      <c r="C6134" t="s">
        <v>53</v>
      </c>
      <c r="D6134" t="s">
        <v>1299</v>
      </c>
      <c r="E6134" t="s">
        <v>1300</v>
      </c>
      <c r="F6134" t="str">
        <f t="shared" si="574"/>
        <v>4360</v>
      </c>
      <c r="G6134" t="s">
        <v>84</v>
      </c>
      <c r="H6134" t="s">
        <v>85</v>
      </c>
      <c r="I6134" s="91"/>
      <c r="J6134" s="91">
        <v>212.42</v>
      </c>
      <c r="K6134" s="91">
        <v>54.67</v>
      </c>
      <c r="L6134" s="91">
        <v>4863.28</v>
      </c>
      <c r="M6134" s="91"/>
      <c r="N6134" s="91"/>
      <c r="O6134" s="91">
        <v>3396.97</v>
      </c>
      <c r="P6134" s="91">
        <v>482.72</v>
      </c>
      <c r="Q6134" s="91">
        <v>716.85</v>
      </c>
      <c r="R6134" s="91">
        <v>79.16</v>
      </c>
      <c r="S6134" s="91">
        <v>12.99</v>
      </c>
      <c r="T6134" s="91"/>
      <c r="U6134" s="91">
        <f t="shared" si="575"/>
        <v>9819.06</v>
      </c>
      <c r="V6134" s="82" t="str">
        <f t="shared" si="573"/>
        <v>161004360935</v>
      </c>
      <c r="W6134" s="83">
        <f>VLOOKUP(V6134,Factors!$E$6:$H$5950,4,FALSE)</f>
        <v>0.1124</v>
      </c>
      <c r="X6134" t="str">
        <f>VLOOKUP(V6134,Factors!$E$6:$F$5950,2,FALSE)</f>
        <v>3-factor</v>
      </c>
      <c r="Y6134" s="92">
        <f t="shared" si="576"/>
        <v>1103.6623439999998</v>
      </c>
      <c r="Z6134" s="92">
        <f t="shared" si="577"/>
        <v>8715.3976559999992</v>
      </c>
      <c r="AA6134" s="92">
        <f t="shared" si="578"/>
        <v>9819.06</v>
      </c>
    </row>
    <row r="6135" spans="1:27" x14ac:dyDescent="0.25">
      <c r="A6135" t="s">
        <v>1294</v>
      </c>
      <c r="B6135" t="s">
        <v>52</v>
      </c>
      <c r="C6135" t="s">
        <v>53</v>
      </c>
      <c r="D6135" t="s">
        <v>1299</v>
      </c>
      <c r="E6135" t="s">
        <v>1300</v>
      </c>
      <c r="F6135" t="str">
        <f t="shared" si="574"/>
        <v>4360</v>
      </c>
      <c r="G6135" t="s">
        <v>361</v>
      </c>
      <c r="H6135" t="s">
        <v>362</v>
      </c>
      <c r="I6135" s="91"/>
      <c r="J6135" s="91"/>
      <c r="K6135" s="91">
        <v>827.5</v>
      </c>
      <c r="L6135" s="91"/>
      <c r="M6135" s="91">
        <v>609.85</v>
      </c>
      <c r="N6135" s="91">
        <v>3179</v>
      </c>
      <c r="O6135" s="91">
        <v>250.86</v>
      </c>
      <c r="P6135" s="91">
        <v>43.93</v>
      </c>
      <c r="Q6135" s="91">
        <v>12.99</v>
      </c>
      <c r="R6135" s="91">
        <v>466.67</v>
      </c>
      <c r="S6135" s="91">
        <v>469.6</v>
      </c>
      <c r="T6135" s="91"/>
      <c r="U6135" s="91">
        <f t="shared" si="575"/>
        <v>5860.4000000000005</v>
      </c>
      <c r="V6135" s="82" t="str">
        <f t="shared" si="573"/>
        <v>161004360935</v>
      </c>
      <c r="W6135" s="83">
        <f>VLOOKUP(V6135,Factors!$E$6:$H$5950,4,FALSE)</f>
        <v>0.1124</v>
      </c>
      <c r="X6135" t="str">
        <f>VLOOKUP(V6135,Factors!$E$6:$F$5950,2,FALSE)</f>
        <v>3-factor</v>
      </c>
      <c r="Y6135" s="92">
        <f t="shared" si="576"/>
        <v>658.70896000000005</v>
      </c>
      <c r="Z6135" s="92">
        <f t="shared" si="577"/>
        <v>5201.6910400000006</v>
      </c>
      <c r="AA6135" s="92">
        <f t="shared" si="578"/>
        <v>5860.4000000000005</v>
      </c>
    </row>
    <row r="6136" spans="1:27" x14ac:dyDescent="0.25">
      <c r="A6136" t="s">
        <v>1294</v>
      </c>
      <c r="B6136" t="s">
        <v>52</v>
      </c>
      <c r="C6136" t="s">
        <v>53</v>
      </c>
      <c r="D6136" t="s">
        <v>1299</v>
      </c>
      <c r="E6136" t="s">
        <v>1300</v>
      </c>
      <c r="F6136" t="str">
        <f t="shared" si="574"/>
        <v>4360</v>
      </c>
      <c r="G6136" t="s">
        <v>122</v>
      </c>
      <c r="H6136" t="s">
        <v>123</v>
      </c>
      <c r="I6136" s="91">
        <v>10.99</v>
      </c>
      <c r="J6136" s="91">
        <v>10.99</v>
      </c>
      <c r="K6136" s="91">
        <v>12.99</v>
      </c>
      <c r="L6136" s="91">
        <v>12.99</v>
      </c>
      <c r="M6136" s="91">
        <v>111.99</v>
      </c>
      <c r="N6136" s="91">
        <v>12.99</v>
      </c>
      <c r="O6136" s="91">
        <v>12.99</v>
      </c>
      <c r="P6136" s="91">
        <v>12.99</v>
      </c>
      <c r="Q6136" s="91"/>
      <c r="R6136" s="91">
        <v>12.99</v>
      </c>
      <c r="S6136" s="91"/>
      <c r="T6136" s="91">
        <v>12.99</v>
      </c>
      <c r="U6136" s="91">
        <f t="shared" si="575"/>
        <v>224.90000000000003</v>
      </c>
      <c r="V6136" s="82" t="str">
        <f t="shared" si="573"/>
        <v>161004360935</v>
      </c>
      <c r="W6136" s="83">
        <f>VLOOKUP(V6136,Factors!$E$6:$H$5950,4,FALSE)</f>
        <v>0.1124</v>
      </c>
      <c r="X6136" t="str">
        <f>VLOOKUP(V6136,Factors!$E$6:$F$5950,2,FALSE)</f>
        <v>3-factor</v>
      </c>
      <c r="Y6136" s="92">
        <f t="shared" si="576"/>
        <v>25.278760000000005</v>
      </c>
      <c r="Z6136" s="92">
        <f t="shared" si="577"/>
        <v>199.62124000000003</v>
      </c>
      <c r="AA6136" s="92">
        <f t="shared" si="578"/>
        <v>224.90000000000003</v>
      </c>
    </row>
    <row r="6137" spans="1:27" x14ac:dyDescent="0.25">
      <c r="A6137" t="s">
        <v>1294</v>
      </c>
      <c r="B6137" t="s">
        <v>52</v>
      </c>
      <c r="C6137" t="s">
        <v>53</v>
      </c>
      <c r="D6137" t="s">
        <v>1299</v>
      </c>
      <c r="E6137" t="s">
        <v>1300</v>
      </c>
      <c r="F6137" t="str">
        <f t="shared" si="574"/>
        <v>4360</v>
      </c>
      <c r="G6137" t="s">
        <v>44</v>
      </c>
      <c r="H6137" t="s">
        <v>45</v>
      </c>
      <c r="I6137" s="91">
        <v>11640.31</v>
      </c>
      <c r="J6137" s="91">
        <v>3412.7</v>
      </c>
      <c r="K6137" s="91">
        <v>4929.46</v>
      </c>
      <c r="L6137" s="91">
        <v>20548.63</v>
      </c>
      <c r="M6137" s="91">
        <v>8693.44</v>
      </c>
      <c r="N6137" s="91">
        <v>6973.53</v>
      </c>
      <c r="O6137" s="91">
        <v>12647.08</v>
      </c>
      <c r="P6137" s="91">
        <v>1210.82</v>
      </c>
      <c r="Q6137" s="91">
        <v>6226.73</v>
      </c>
      <c r="R6137" s="91">
        <v>5077.5600000000004</v>
      </c>
      <c r="S6137" s="91">
        <v>7396.07</v>
      </c>
      <c r="T6137" s="91">
        <v>5091.78</v>
      </c>
      <c r="U6137" s="91">
        <f t="shared" si="575"/>
        <v>93848.109999999986</v>
      </c>
      <c r="V6137" s="82" t="str">
        <f t="shared" si="573"/>
        <v>161004360935</v>
      </c>
      <c r="W6137" s="83">
        <f>VLOOKUP(V6137,Factors!$E$6:$H$5950,4,FALSE)</f>
        <v>0.1124</v>
      </c>
      <c r="X6137" t="str">
        <f>VLOOKUP(V6137,Factors!$E$6:$F$5950,2,FALSE)</f>
        <v>3-factor</v>
      </c>
      <c r="Y6137" s="92">
        <f t="shared" si="576"/>
        <v>10548.527563999998</v>
      </c>
      <c r="Z6137" s="92">
        <f t="shared" si="577"/>
        <v>83299.582435999982</v>
      </c>
      <c r="AA6137" s="92">
        <f t="shared" si="578"/>
        <v>93848.109999999986</v>
      </c>
    </row>
    <row r="6138" spans="1:27" x14ac:dyDescent="0.25">
      <c r="A6138" t="s">
        <v>1294</v>
      </c>
      <c r="B6138" t="s">
        <v>52</v>
      </c>
      <c r="C6138" t="s">
        <v>53</v>
      </c>
      <c r="D6138" t="s">
        <v>1299</v>
      </c>
      <c r="E6138" t="s">
        <v>1300</v>
      </c>
      <c r="F6138" t="str">
        <f t="shared" si="574"/>
        <v>4360</v>
      </c>
      <c r="G6138" t="s">
        <v>26</v>
      </c>
      <c r="H6138" t="s">
        <v>27</v>
      </c>
      <c r="I6138" s="91"/>
      <c r="J6138" s="91"/>
      <c r="K6138" s="91"/>
      <c r="L6138" s="91"/>
      <c r="M6138" s="91">
        <v>288</v>
      </c>
      <c r="N6138" s="91"/>
      <c r="O6138" s="91"/>
      <c r="P6138" s="91"/>
      <c r="Q6138" s="91"/>
      <c r="R6138" s="91"/>
      <c r="S6138" s="91"/>
      <c r="T6138" s="91"/>
      <c r="U6138" s="91">
        <f t="shared" si="575"/>
        <v>288</v>
      </c>
      <c r="V6138" s="82" t="str">
        <f t="shared" si="573"/>
        <v>161004360935</v>
      </c>
      <c r="W6138" s="83">
        <f>VLOOKUP(V6138,Factors!$E$6:$H$5950,4,FALSE)</f>
        <v>0.1124</v>
      </c>
      <c r="X6138" t="str">
        <f>VLOOKUP(V6138,Factors!$E$6:$F$5950,2,FALSE)</f>
        <v>3-factor</v>
      </c>
      <c r="Y6138" s="92">
        <f t="shared" si="576"/>
        <v>32.371200000000002</v>
      </c>
      <c r="Z6138" s="92">
        <f t="shared" si="577"/>
        <v>255.62880000000001</v>
      </c>
      <c r="AA6138" s="92">
        <f t="shared" si="578"/>
        <v>288</v>
      </c>
    </row>
    <row r="6139" spans="1:27" x14ac:dyDescent="0.25">
      <c r="A6139" t="s">
        <v>1294</v>
      </c>
      <c r="B6139" t="s">
        <v>52</v>
      </c>
      <c r="C6139" t="s">
        <v>53</v>
      </c>
      <c r="D6139" t="s">
        <v>1299</v>
      </c>
      <c r="E6139" t="s">
        <v>1300</v>
      </c>
      <c r="F6139" t="str">
        <f t="shared" si="574"/>
        <v>4360</v>
      </c>
      <c r="G6139" t="s">
        <v>128</v>
      </c>
      <c r="H6139" t="s">
        <v>129</v>
      </c>
      <c r="I6139" s="91"/>
      <c r="J6139" s="91"/>
      <c r="K6139" s="91"/>
      <c r="L6139" s="91"/>
      <c r="M6139" s="91">
        <v>569.87</v>
      </c>
      <c r="N6139" s="91"/>
      <c r="O6139" s="91"/>
      <c r="P6139" s="91"/>
      <c r="Q6139" s="91">
        <v>-569.87</v>
      </c>
      <c r="R6139" s="91"/>
      <c r="S6139" s="91"/>
      <c r="T6139" s="91"/>
      <c r="U6139" s="91">
        <f t="shared" si="575"/>
        <v>0</v>
      </c>
      <c r="V6139" s="82" t="str">
        <f t="shared" si="573"/>
        <v>161004360935</v>
      </c>
      <c r="W6139" s="83">
        <f>VLOOKUP(V6139,Factors!$E$6:$H$5950,4,FALSE)</f>
        <v>0.1124</v>
      </c>
      <c r="X6139" t="str">
        <f>VLOOKUP(V6139,Factors!$E$6:$F$5950,2,FALSE)</f>
        <v>3-factor</v>
      </c>
      <c r="Y6139" s="92">
        <f t="shared" si="576"/>
        <v>0</v>
      </c>
      <c r="Z6139" s="92">
        <f t="shared" si="577"/>
        <v>0</v>
      </c>
      <c r="AA6139" s="92">
        <f t="shared" si="578"/>
        <v>0</v>
      </c>
    </row>
    <row r="6140" spans="1:27" x14ac:dyDescent="0.25">
      <c r="A6140" t="s">
        <v>1294</v>
      </c>
      <c r="B6140" t="s">
        <v>52</v>
      </c>
      <c r="C6140" t="s">
        <v>53</v>
      </c>
      <c r="D6140" t="s">
        <v>1299</v>
      </c>
      <c r="E6140" t="s">
        <v>1300</v>
      </c>
      <c r="F6140" t="str">
        <f t="shared" si="574"/>
        <v>4360</v>
      </c>
      <c r="G6140" t="s">
        <v>96</v>
      </c>
      <c r="H6140" t="s">
        <v>97</v>
      </c>
      <c r="I6140" s="91">
        <v>545.17999999999995</v>
      </c>
      <c r="J6140" s="91">
        <v>509.93</v>
      </c>
      <c r="K6140" s="91">
        <v>8366.2800000000007</v>
      </c>
      <c r="L6140" s="91">
        <v>459.95</v>
      </c>
      <c r="M6140" s="91">
        <v>400.99</v>
      </c>
      <c r="N6140" s="91">
        <v>4031.19</v>
      </c>
      <c r="O6140" s="91">
        <v>390.36</v>
      </c>
      <c r="P6140" s="91">
        <v>405.3</v>
      </c>
      <c r="Q6140" s="91">
        <v>2738.28</v>
      </c>
      <c r="R6140" s="91">
        <v>412.17</v>
      </c>
      <c r="S6140" s="91">
        <v>449.7</v>
      </c>
      <c r="T6140" s="91">
        <v>3253.32</v>
      </c>
      <c r="U6140" s="91">
        <f t="shared" si="575"/>
        <v>21962.65</v>
      </c>
      <c r="V6140" s="82" t="str">
        <f t="shared" si="573"/>
        <v>161004360935</v>
      </c>
      <c r="W6140" s="83">
        <f>VLOOKUP(V6140,Factors!$E$6:$H$5950,4,FALSE)</f>
        <v>0.1124</v>
      </c>
      <c r="X6140" t="str">
        <f>VLOOKUP(V6140,Factors!$E$6:$F$5950,2,FALSE)</f>
        <v>3-factor</v>
      </c>
      <c r="Y6140" s="92">
        <f t="shared" si="576"/>
        <v>2468.6018600000002</v>
      </c>
      <c r="Z6140" s="92">
        <f t="shared" si="577"/>
        <v>19494.048140000003</v>
      </c>
      <c r="AA6140" s="92">
        <f t="shared" si="578"/>
        <v>21962.65</v>
      </c>
    </row>
    <row r="6141" spans="1:27" x14ac:dyDescent="0.25">
      <c r="A6141" t="s">
        <v>1294</v>
      </c>
      <c r="B6141" t="s">
        <v>52</v>
      </c>
      <c r="C6141" t="s">
        <v>53</v>
      </c>
      <c r="D6141" t="s">
        <v>1299</v>
      </c>
      <c r="E6141" t="s">
        <v>1300</v>
      </c>
      <c r="F6141" t="str">
        <f t="shared" si="574"/>
        <v>4360</v>
      </c>
      <c r="G6141" t="s">
        <v>213</v>
      </c>
      <c r="H6141" t="s">
        <v>214</v>
      </c>
      <c r="I6141" s="91"/>
      <c r="J6141" s="91">
        <v>26.25</v>
      </c>
      <c r="K6141" s="91"/>
      <c r="L6141" s="91"/>
      <c r="M6141" s="91"/>
      <c r="N6141" s="91"/>
      <c r="O6141" s="91"/>
      <c r="P6141" s="91"/>
      <c r="Q6141" s="91"/>
      <c r="R6141" s="91"/>
      <c r="S6141" s="91"/>
      <c r="T6141" s="91"/>
      <c r="U6141" s="91">
        <f t="shared" si="575"/>
        <v>26.25</v>
      </c>
      <c r="V6141" s="82" t="str">
        <f t="shared" si="573"/>
        <v>161004360935</v>
      </c>
      <c r="W6141" s="83">
        <f>VLOOKUP(V6141,Factors!$E$6:$H$5950,4,FALSE)</f>
        <v>0.1124</v>
      </c>
      <c r="X6141" t="str">
        <f>VLOOKUP(V6141,Factors!$E$6:$F$5950,2,FALSE)</f>
        <v>3-factor</v>
      </c>
      <c r="Y6141" s="92">
        <f t="shared" si="576"/>
        <v>2.9504999999999999</v>
      </c>
      <c r="Z6141" s="92">
        <f t="shared" si="577"/>
        <v>23.299500000000002</v>
      </c>
      <c r="AA6141" s="92">
        <f t="shared" si="578"/>
        <v>26.25</v>
      </c>
    </row>
    <row r="6142" spans="1:27" x14ac:dyDescent="0.25">
      <c r="A6142" t="s">
        <v>1294</v>
      </c>
      <c r="B6142" t="s">
        <v>52</v>
      </c>
      <c r="C6142" t="s">
        <v>53</v>
      </c>
      <c r="D6142" t="s">
        <v>1299</v>
      </c>
      <c r="E6142" t="s">
        <v>1300</v>
      </c>
      <c r="F6142" t="str">
        <f t="shared" si="574"/>
        <v>4360</v>
      </c>
      <c r="G6142" t="s">
        <v>71</v>
      </c>
      <c r="H6142" t="s">
        <v>72</v>
      </c>
      <c r="I6142" s="91"/>
      <c r="J6142" s="91"/>
      <c r="K6142" s="91"/>
      <c r="L6142" s="91"/>
      <c r="M6142" s="91"/>
      <c r="N6142" s="91">
        <v>78.83</v>
      </c>
      <c r="O6142" s="91"/>
      <c r="P6142" s="91"/>
      <c r="Q6142" s="91">
        <v>15.7</v>
      </c>
      <c r="R6142" s="91">
        <v>0</v>
      </c>
      <c r="S6142" s="91"/>
      <c r="T6142" s="91"/>
      <c r="U6142" s="91">
        <f t="shared" si="575"/>
        <v>94.53</v>
      </c>
      <c r="V6142" s="82" t="str">
        <f t="shared" si="573"/>
        <v>161004360935</v>
      </c>
      <c r="W6142" s="83">
        <f>VLOOKUP(V6142,Factors!$E$6:$H$5950,4,FALSE)</f>
        <v>0.1124</v>
      </c>
      <c r="X6142" t="str">
        <f>VLOOKUP(V6142,Factors!$E$6:$F$5950,2,FALSE)</f>
        <v>3-factor</v>
      </c>
      <c r="Y6142" s="92">
        <f t="shared" si="576"/>
        <v>10.625172000000001</v>
      </c>
      <c r="Z6142" s="92">
        <f t="shared" si="577"/>
        <v>83.904827999999995</v>
      </c>
      <c r="AA6142" s="92">
        <f t="shared" si="578"/>
        <v>94.53</v>
      </c>
    </row>
    <row r="6143" spans="1:27" x14ac:dyDescent="0.25">
      <c r="A6143" t="s">
        <v>1294</v>
      </c>
      <c r="B6143" t="s">
        <v>52</v>
      </c>
      <c r="C6143" t="s">
        <v>53</v>
      </c>
      <c r="D6143" t="s">
        <v>1299</v>
      </c>
      <c r="E6143" t="s">
        <v>1300</v>
      </c>
      <c r="F6143" t="str">
        <f t="shared" si="574"/>
        <v>4360</v>
      </c>
      <c r="G6143" t="s">
        <v>98</v>
      </c>
      <c r="H6143" t="s">
        <v>99</v>
      </c>
      <c r="I6143" s="91">
        <v>311.52999999999997</v>
      </c>
      <c r="J6143" s="91">
        <v>1607.89</v>
      </c>
      <c r="K6143" s="91">
        <v>20.14</v>
      </c>
      <c r="L6143" s="91">
        <v>103.78</v>
      </c>
      <c r="M6143" s="91">
        <v>313.97000000000003</v>
      </c>
      <c r="N6143" s="91"/>
      <c r="O6143" s="91">
        <v>295.73</v>
      </c>
      <c r="P6143" s="91">
        <v>237.81</v>
      </c>
      <c r="Q6143" s="91">
        <v>196.11</v>
      </c>
      <c r="R6143" s="91">
        <v>15.98</v>
      </c>
      <c r="S6143" s="91">
        <v>596.49</v>
      </c>
      <c r="T6143" s="91">
        <v>18</v>
      </c>
      <c r="U6143" s="91">
        <f t="shared" si="575"/>
        <v>3717.4300000000003</v>
      </c>
      <c r="V6143" s="82" t="str">
        <f t="shared" si="573"/>
        <v>161004360935</v>
      </c>
      <c r="W6143" s="83">
        <f>VLOOKUP(V6143,Factors!$E$6:$H$5950,4,FALSE)</f>
        <v>0.1124</v>
      </c>
      <c r="X6143" t="str">
        <f>VLOOKUP(V6143,Factors!$E$6:$F$5950,2,FALSE)</f>
        <v>3-factor</v>
      </c>
      <c r="Y6143" s="92">
        <f t="shared" si="576"/>
        <v>417.83913200000001</v>
      </c>
      <c r="Z6143" s="92">
        <f t="shared" si="577"/>
        <v>3299.5908680000002</v>
      </c>
      <c r="AA6143" s="92">
        <f t="shared" si="578"/>
        <v>3717.4300000000003</v>
      </c>
    </row>
    <row r="6144" spans="1:27" x14ac:dyDescent="0.25">
      <c r="A6144" t="s">
        <v>1294</v>
      </c>
      <c r="B6144" t="s">
        <v>52</v>
      </c>
      <c r="C6144" t="s">
        <v>53</v>
      </c>
      <c r="D6144" t="s">
        <v>1299</v>
      </c>
      <c r="E6144" t="s">
        <v>1300</v>
      </c>
      <c r="F6144" t="str">
        <f t="shared" si="574"/>
        <v>4360</v>
      </c>
      <c r="G6144" t="s">
        <v>412</v>
      </c>
      <c r="H6144" t="s">
        <v>413</v>
      </c>
      <c r="I6144" s="91"/>
      <c r="J6144" s="91"/>
      <c r="K6144" s="91"/>
      <c r="L6144" s="91"/>
      <c r="M6144" s="91"/>
      <c r="N6144" s="91"/>
      <c r="O6144" s="91"/>
      <c r="P6144" s="91"/>
      <c r="Q6144" s="91"/>
      <c r="R6144" s="91"/>
      <c r="S6144" s="91">
        <v>144.5</v>
      </c>
      <c r="T6144" s="91"/>
      <c r="U6144" s="91">
        <f t="shared" si="575"/>
        <v>144.5</v>
      </c>
      <c r="V6144" s="82" t="str">
        <f t="shared" si="573"/>
        <v>161004360935</v>
      </c>
      <c r="W6144" s="83">
        <f>VLOOKUP(V6144,Factors!$E$6:$H$5950,4,FALSE)</f>
        <v>0.1124</v>
      </c>
      <c r="X6144" t="str">
        <f>VLOOKUP(V6144,Factors!$E$6:$F$5950,2,FALSE)</f>
        <v>3-factor</v>
      </c>
      <c r="Y6144" s="92">
        <f t="shared" si="576"/>
        <v>16.241800000000001</v>
      </c>
      <c r="Z6144" s="92">
        <f t="shared" si="577"/>
        <v>128.25819999999999</v>
      </c>
      <c r="AA6144" s="92">
        <f t="shared" si="578"/>
        <v>144.5</v>
      </c>
    </row>
    <row r="6145" spans="1:27" x14ac:dyDescent="0.25">
      <c r="A6145" t="s">
        <v>1294</v>
      </c>
      <c r="B6145" t="s">
        <v>52</v>
      </c>
      <c r="C6145" t="s">
        <v>53</v>
      </c>
      <c r="D6145" t="s">
        <v>1299</v>
      </c>
      <c r="E6145" t="s">
        <v>1300</v>
      </c>
      <c r="F6145" t="str">
        <f t="shared" si="574"/>
        <v>4360</v>
      </c>
      <c r="G6145" t="s">
        <v>215</v>
      </c>
      <c r="H6145" t="s">
        <v>216</v>
      </c>
      <c r="I6145" s="91"/>
      <c r="J6145" s="91"/>
      <c r="K6145" s="91">
        <v>7.92</v>
      </c>
      <c r="L6145" s="91">
        <v>47.66</v>
      </c>
      <c r="M6145" s="91">
        <v>39.880000000000003</v>
      </c>
      <c r="N6145" s="91">
        <v>39.950000000000003</v>
      </c>
      <c r="O6145" s="91">
        <v>31.96</v>
      </c>
      <c r="P6145" s="91">
        <v>31.96</v>
      </c>
      <c r="Q6145" s="91">
        <v>15.98</v>
      </c>
      <c r="R6145" s="91">
        <v>167.94</v>
      </c>
      <c r="S6145" s="91">
        <v>49.35</v>
      </c>
      <c r="T6145" s="91">
        <v>31.84</v>
      </c>
      <c r="U6145" s="91">
        <f t="shared" si="575"/>
        <v>464.44</v>
      </c>
      <c r="V6145" s="82" t="str">
        <f t="shared" si="573"/>
        <v>161004360935</v>
      </c>
      <c r="W6145" s="83">
        <f>VLOOKUP(V6145,Factors!$E$6:$H$5950,4,FALSE)</f>
        <v>0.1124</v>
      </c>
      <c r="X6145" t="str">
        <f>VLOOKUP(V6145,Factors!$E$6:$F$5950,2,FALSE)</f>
        <v>3-factor</v>
      </c>
      <c r="Y6145" s="92">
        <f t="shared" si="576"/>
        <v>52.203055999999997</v>
      </c>
      <c r="Z6145" s="92">
        <f t="shared" si="577"/>
        <v>412.23694399999999</v>
      </c>
      <c r="AA6145" s="92">
        <f t="shared" si="578"/>
        <v>464.44</v>
      </c>
    </row>
    <row r="6146" spans="1:27" x14ac:dyDescent="0.25">
      <c r="A6146" t="s">
        <v>1294</v>
      </c>
      <c r="B6146" t="s">
        <v>52</v>
      </c>
      <c r="C6146" t="s">
        <v>53</v>
      </c>
      <c r="D6146" t="s">
        <v>1299</v>
      </c>
      <c r="E6146" t="s">
        <v>1300</v>
      </c>
      <c r="F6146" t="str">
        <f t="shared" si="574"/>
        <v>4360</v>
      </c>
      <c r="G6146" t="s">
        <v>130</v>
      </c>
      <c r="H6146" t="s">
        <v>131</v>
      </c>
      <c r="I6146" s="91">
        <v>21.3</v>
      </c>
      <c r="J6146" s="91"/>
      <c r="K6146" s="91">
        <v>59.11</v>
      </c>
      <c r="L6146" s="91"/>
      <c r="M6146" s="91"/>
      <c r="N6146" s="91">
        <v>168.45</v>
      </c>
      <c r="O6146" s="91">
        <v>55.97</v>
      </c>
      <c r="P6146" s="91">
        <v>50.97</v>
      </c>
      <c r="Q6146" s="91">
        <v>68.819999999999993</v>
      </c>
      <c r="R6146" s="91"/>
      <c r="S6146" s="91">
        <v>130.08000000000001</v>
      </c>
      <c r="T6146" s="91">
        <v>379.2</v>
      </c>
      <c r="U6146" s="91">
        <f t="shared" si="575"/>
        <v>933.89999999999986</v>
      </c>
      <c r="V6146" s="82" t="str">
        <f t="shared" si="573"/>
        <v>161004360935</v>
      </c>
      <c r="W6146" s="83">
        <f>VLOOKUP(V6146,Factors!$E$6:$H$5950,4,FALSE)</f>
        <v>0.1124</v>
      </c>
      <c r="X6146" t="str">
        <f>VLOOKUP(V6146,Factors!$E$6:$F$5950,2,FALSE)</f>
        <v>3-factor</v>
      </c>
      <c r="Y6146" s="92">
        <f t="shared" si="576"/>
        <v>104.97035999999999</v>
      </c>
      <c r="Z6146" s="92">
        <f t="shared" si="577"/>
        <v>828.92963999999984</v>
      </c>
      <c r="AA6146" s="92">
        <f t="shared" si="578"/>
        <v>933.89999999999986</v>
      </c>
    </row>
    <row r="6147" spans="1:27" x14ac:dyDescent="0.25">
      <c r="A6147" t="s">
        <v>1294</v>
      </c>
      <c r="B6147" t="s">
        <v>52</v>
      </c>
      <c r="C6147" t="s">
        <v>53</v>
      </c>
      <c r="D6147" t="s">
        <v>1299</v>
      </c>
      <c r="E6147" t="s">
        <v>1300</v>
      </c>
      <c r="F6147" t="str">
        <f t="shared" si="574"/>
        <v>4360</v>
      </c>
      <c r="G6147" t="s">
        <v>132</v>
      </c>
      <c r="H6147" t="s">
        <v>133</v>
      </c>
      <c r="I6147" s="91"/>
      <c r="J6147" s="91"/>
      <c r="K6147" s="91"/>
      <c r="L6147" s="91"/>
      <c r="M6147" s="91"/>
      <c r="N6147" s="91"/>
      <c r="O6147" s="91"/>
      <c r="P6147" s="91"/>
      <c r="Q6147" s="91">
        <v>805.2</v>
      </c>
      <c r="R6147" s="91"/>
      <c r="S6147" s="91"/>
      <c r="T6147" s="91"/>
      <c r="U6147" s="91">
        <f t="shared" si="575"/>
        <v>805.2</v>
      </c>
      <c r="V6147" s="82" t="str">
        <f t="shared" si="573"/>
        <v>161004360935</v>
      </c>
      <c r="W6147" s="83">
        <f>VLOOKUP(V6147,Factors!$E$6:$H$5950,4,FALSE)</f>
        <v>0.1124</v>
      </c>
      <c r="X6147" t="str">
        <f>VLOOKUP(V6147,Factors!$E$6:$F$5950,2,FALSE)</f>
        <v>3-factor</v>
      </c>
      <c r="Y6147" s="92">
        <f t="shared" si="576"/>
        <v>90.504480000000001</v>
      </c>
      <c r="Z6147" s="92">
        <f t="shared" si="577"/>
        <v>714.69551999999999</v>
      </c>
      <c r="AA6147" s="92">
        <f t="shared" si="578"/>
        <v>805.2</v>
      </c>
    </row>
    <row r="6148" spans="1:27" x14ac:dyDescent="0.25">
      <c r="A6148" t="s">
        <v>1294</v>
      </c>
      <c r="B6148" t="s">
        <v>52</v>
      </c>
      <c r="C6148" t="s">
        <v>53</v>
      </c>
      <c r="D6148" t="s">
        <v>1299</v>
      </c>
      <c r="E6148" t="s">
        <v>1300</v>
      </c>
      <c r="F6148" t="str">
        <f t="shared" si="574"/>
        <v>4360</v>
      </c>
      <c r="G6148" t="s">
        <v>100</v>
      </c>
      <c r="H6148" t="s">
        <v>101</v>
      </c>
      <c r="I6148" s="91"/>
      <c r="J6148" s="91"/>
      <c r="K6148" s="91"/>
      <c r="L6148" s="91">
        <v>-5</v>
      </c>
      <c r="M6148" s="91"/>
      <c r="N6148" s="91">
        <v>-20</v>
      </c>
      <c r="O6148" s="91"/>
      <c r="P6148" s="91"/>
      <c r="Q6148" s="91"/>
      <c r="R6148" s="91"/>
      <c r="S6148" s="91"/>
      <c r="T6148" s="91"/>
      <c r="U6148" s="91">
        <f t="shared" si="575"/>
        <v>-25</v>
      </c>
      <c r="V6148" s="82" t="str">
        <f t="shared" ref="V6148:V6211" si="579">CONCATENATE(B6148,RIGHT(D6148,4),A6148)</f>
        <v>161004360935</v>
      </c>
      <c r="W6148" s="83">
        <f>VLOOKUP(V6148,Factors!$E$6:$H$5950,4,FALSE)</f>
        <v>0.1124</v>
      </c>
      <c r="X6148" t="str">
        <f>VLOOKUP(V6148,Factors!$E$6:$F$5950,2,FALSE)</f>
        <v>3-factor</v>
      </c>
      <c r="Y6148" s="92">
        <f t="shared" si="576"/>
        <v>-2.81</v>
      </c>
      <c r="Z6148" s="92">
        <f t="shared" si="577"/>
        <v>-22.19</v>
      </c>
      <c r="AA6148" s="92">
        <f t="shared" si="578"/>
        <v>-25</v>
      </c>
    </row>
    <row r="6149" spans="1:27" x14ac:dyDescent="0.25">
      <c r="A6149" t="s">
        <v>1294</v>
      </c>
      <c r="B6149" t="s">
        <v>52</v>
      </c>
      <c r="C6149" t="s">
        <v>53</v>
      </c>
      <c r="D6149" t="s">
        <v>1299</v>
      </c>
      <c r="E6149" t="s">
        <v>1300</v>
      </c>
      <c r="F6149" t="str">
        <f t="shared" ref="F6149:F6212" si="580">RIGHT(D6149,4)</f>
        <v>4360</v>
      </c>
      <c r="G6149" t="s">
        <v>136</v>
      </c>
      <c r="H6149" t="s">
        <v>137</v>
      </c>
      <c r="I6149" s="91"/>
      <c r="J6149" s="91">
        <v>20</v>
      </c>
      <c r="K6149" s="91">
        <v>12</v>
      </c>
      <c r="L6149" s="91">
        <v>0.6</v>
      </c>
      <c r="M6149" s="91"/>
      <c r="N6149" s="91">
        <v>24</v>
      </c>
      <c r="O6149" s="91">
        <v>15</v>
      </c>
      <c r="P6149" s="91"/>
      <c r="Q6149" s="91"/>
      <c r="R6149" s="91">
        <v>18.2</v>
      </c>
      <c r="S6149" s="91">
        <v>2.4</v>
      </c>
      <c r="T6149" s="91">
        <v>14.6</v>
      </c>
      <c r="U6149" s="91">
        <f t="shared" ref="U6149:U6212" si="581">SUM(I6149:T6149)</f>
        <v>106.8</v>
      </c>
      <c r="V6149" s="82" t="str">
        <f t="shared" si="579"/>
        <v>161004360935</v>
      </c>
      <c r="W6149" s="83">
        <f>VLOOKUP(V6149,Factors!$E$6:$H$5950,4,FALSE)</f>
        <v>0.1124</v>
      </c>
      <c r="X6149" t="str">
        <f>VLOOKUP(V6149,Factors!$E$6:$F$5950,2,FALSE)</f>
        <v>3-factor</v>
      </c>
      <c r="Y6149" s="92">
        <f t="shared" si="576"/>
        <v>12.00432</v>
      </c>
      <c r="Z6149" s="92">
        <f t="shared" si="577"/>
        <v>94.795680000000004</v>
      </c>
      <c r="AA6149" s="92">
        <f t="shared" si="578"/>
        <v>106.80000000000001</v>
      </c>
    </row>
    <row r="6150" spans="1:27" x14ac:dyDescent="0.25">
      <c r="A6150" t="s">
        <v>1294</v>
      </c>
      <c r="B6150" t="s">
        <v>52</v>
      </c>
      <c r="C6150" t="s">
        <v>53</v>
      </c>
      <c r="D6150" t="s">
        <v>1299</v>
      </c>
      <c r="E6150" t="s">
        <v>1300</v>
      </c>
      <c r="F6150" t="str">
        <f t="shared" si="580"/>
        <v>4360</v>
      </c>
      <c r="G6150" t="s">
        <v>102</v>
      </c>
      <c r="H6150" t="s">
        <v>103</v>
      </c>
      <c r="I6150" s="91"/>
      <c r="J6150" s="91"/>
      <c r="K6150" s="91"/>
      <c r="L6150" s="91"/>
      <c r="M6150" s="91"/>
      <c r="N6150" s="91"/>
      <c r="O6150" s="91"/>
      <c r="P6150" s="91"/>
      <c r="Q6150" s="91"/>
      <c r="R6150" s="91"/>
      <c r="S6150" s="91"/>
      <c r="T6150" s="91">
        <v>6689</v>
      </c>
      <c r="U6150" s="91">
        <f t="shared" si="581"/>
        <v>6689</v>
      </c>
      <c r="V6150" s="82" t="str">
        <f t="shared" si="579"/>
        <v>161004360935</v>
      </c>
      <c r="W6150" s="83">
        <f>VLOOKUP(V6150,Factors!$E$6:$H$5950,4,FALSE)</f>
        <v>0.1124</v>
      </c>
      <c r="X6150" t="str">
        <f>VLOOKUP(V6150,Factors!$E$6:$F$5950,2,FALSE)</f>
        <v>3-factor</v>
      </c>
      <c r="Y6150" s="92">
        <f t="shared" si="576"/>
        <v>751.84360000000004</v>
      </c>
      <c r="Z6150" s="92">
        <f t="shared" si="577"/>
        <v>5937.1563999999998</v>
      </c>
      <c r="AA6150" s="92">
        <f t="shared" si="578"/>
        <v>6689</v>
      </c>
    </row>
    <row r="6151" spans="1:27" x14ac:dyDescent="0.25">
      <c r="A6151" t="s">
        <v>1294</v>
      </c>
      <c r="B6151" t="s">
        <v>52</v>
      </c>
      <c r="C6151" t="s">
        <v>53</v>
      </c>
      <c r="D6151" t="s">
        <v>1299</v>
      </c>
      <c r="E6151" t="s">
        <v>1300</v>
      </c>
      <c r="F6151" t="str">
        <f t="shared" si="580"/>
        <v>4360</v>
      </c>
      <c r="G6151" t="s">
        <v>187</v>
      </c>
      <c r="H6151" t="s">
        <v>188</v>
      </c>
      <c r="I6151" s="91">
        <v>769.38</v>
      </c>
      <c r="J6151" s="91">
        <v>303</v>
      </c>
      <c r="K6151" s="91">
        <v>403.76</v>
      </c>
      <c r="L6151" s="91">
        <v>422</v>
      </c>
      <c r="M6151" s="91">
        <v>929</v>
      </c>
      <c r="N6151" s="91">
        <v>5737.53</v>
      </c>
      <c r="O6151" s="91">
        <v>164</v>
      </c>
      <c r="P6151" s="91">
        <v>315.06</v>
      </c>
      <c r="Q6151" s="91">
        <v>254</v>
      </c>
      <c r="R6151" s="91">
        <v>727.67</v>
      </c>
      <c r="S6151" s="91">
        <v>5120.4799999999996</v>
      </c>
      <c r="T6151" s="91">
        <v>-1974.78</v>
      </c>
      <c r="U6151" s="91">
        <f t="shared" si="581"/>
        <v>13171.099999999999</v>
      </c>
      <c r="V6151" s="82" t="str">
        <f t="shared" si="579"/>
        <v>161004360935</v>
      </c>
      <c r="W6151" s="83">
        <f>VLOOKUP(V6151,Factors!$E$6:$H$5950,4,FALSE)</f>
        <v>0.1124</v>
      </c>
      <c r="X6151" t="str">
        <f>VLOOKUP(V6151,Factors!$E$6:$F$5950,2,FALSE)</f>
        <v>3-factor</v>
      </c>
      <c r="Y6151" s="92">
        <f t="shared" si="576"/>
        <v>1480.4316399999998</v>
      </c>
      <c r="Z6151" s="92">
        <f t="shared" si="577"/>
        <v>11690.66836</v>
      </c>
      <c r="AA6151" s="92">
        <f t="shared" si="578"/>
        <v>13171.099999999999</v>
      </c>
    </row>
    <row r="6152" spans="1:27" x14ac:dyDescent="0.25">
      <c r="A6152" t="s">
        <v>1294</v>
      </c>
      <c r="B6152" t="s">
        <v>52</v>
      </c>
      <c r="C6152" t="s">
        <v>53</v>
      </c>
      <c r="D6152" t="s">
        <v>1299</v>
      </c>
      <c r="E6152" t="s">
        <v>1300</v>
      </c>
      <c r="F6152" t="str">
        <f t="shared" si="580"/>
        <v>4360</v>
      </c>
      <c r="G6152" t="s">
        <v>314</v>
      </c>
      <c r="H6152" t="s">
        <v>315</v>
      </c>
      <c r="I6152" s="91">
        <v>543.45000000000005</v>
      </c>
      <c r="J6152" s="91"/>
      <c r="K6152" s="91"/>
      <c r="L6152" s="91"/>
      <c r="M6152" s="91"/>
      <c r="N6152" s="91"/>
      <c r="O6152" s="91"/>
      <c r="P6152" s="91"/>
      <c r="Q6152" s="91"/>
      <c r="R6152" s="91"/>
      <c r="S6152" s="91"/>
      <c r="T6152" s="91"/>
      <c r="U6152" s="91">
        <f t="shared" si="581"/>
        <v>543.45000000000005</v>
      </c>
      <c r="V6152" s="82" t="str">
        <f t="shared" si="579"/>
        <v>161004360935</v>
      </c>
      <c r="W6152" s="83">
        <f>VLOOKUP(V6152,Factors!$E$6:$H$5950,4,FALSE)</f>
        <v>0.1124</v>
      </c>
      <c r="X6152" t="str">
        <f>VLOOKUP(V6152,Factors!$E$6:$F$5950,2,FALSE)</f>
        <v>3-factor</v>
      </c>
      <c r="Y6152" s="92">
        <f t="shared" si="576"/>
        <v>61.083780000000004</v>
      </c>
      <c r="Z6152" s="92">
        <f t="shared" si="577"/>
        <v>482.36622000000006</v>
      </c>
      <c r="AA6152" s="92">
        <f t="shared" si="578"/>
        <v>543.45000000000005</v>
      </c>
    </row>
    <row r="6153" spans="1:27" x14ac:dyDescent="0.25">
      <c r="A6153" t="s">
        <v>1294</v>
      </c>
      <c r="B6153" t="s">
        <v>52</v>
      </c>
      <c r="C6153" t="s">
        <v>53</v>
      </c>
      <c r="D6153" t="s">
        <v>1299</v>
      </c>
      <c r="E6153" t="s">
        <v>1300</v>
      </c>
      <c r="F6153" t="str">
        <f t="shared" si="580"/>
        <v>4360</v>
      </c>
      <c r="G6153" t="s">
        <v>545</v>
      </c>
      <c r="H6153" t="s">
        <v>546</v>
      </c>
      <c r="I6153" s="91"/>
      <c r="J6153" s="91">
        <v>248.6</v>
      </c>
      <c r="K6153" s="91"/>
      <c r="L6153" s="91"/>
      <c r="M6153" s="91"/>
      <c r="N6153" s="91"/>
      <c r="O6153" s="91"/>
      <c r="P6153" s="91">
        <v>2157.8000000000002</v>
      </c>
      <c r="Q6153" s="91">
        <v>24.61</v>
      </c>
      <c r="R6153" s="91"/>
      <c r="S6153" s="91"/>
      <c r="T6153" s="91"/>
      <c r="U6153" s="91">
        <f t="shared" si="581"/>
        <v>2431.0100000000002</v>
      </c>
      <c r="V6153" s="82" t="str">
        <f t="shared" si="579"/>
        <v>161004360935</v>
      </c>
      <c r="W6153" s="83">
        <f>VLOOKUP(V6153,Factors!$E$6:$H$5950,4,FALSE)</f>
        <v>0.1124</v>
      </c>
      <c r="X6153" t="str">
        <f>VLOOKUP(V6153,Factors!$E$6:$F$5950,2,FALSE)</f>
        <v>3-factor</v>
      </c>
      <c r="Y6153" s="92">
        <f t="shared" si="576"/>
        <v>273.24552400000005</v>
      </c>
      <c r="Z6153" s="92">
        <f t="shared" si="577"/>
        <v>2157.7644760000003</v>
      </c>
      <c r="AA6153" s="92">
        <f t="shared" si="578"/>
        <v>2431.0100000000002</v>
      </c>
    </row>
    <row r="6154" spans="1:27" x14ac:dyDescent="0.25">
      <c r="A6154" t="s">
        <v>1294</v>
      </c>
      <c r="B6154" t="s">
        <v>52</v>
      </c>
      <c r="C6154" t="s">
        <v>53</v>
      </c>
      <c r="D6154" t="s">
        <v>1299</v>
      </c>
      <c r="E6154" t="s">
        <v>1300</v>
      </c>
      <c r="F6154" t="str">
        <f t="shared" si="580"/>
        <v>4360</v>
      </c>
      <c r="G6154" t="s">
        <v>30</v>
      </c>
      <c r="H6154" t="s">
        <v>31</v>
      </c>
      <c r="I6154" s="91">
        <v>1875.44</v>
      </c>
      <c r="J6154" s="91">
        <v>370.62</v>
      </c>
      <c r="K6154" s="91"/>
      <c r="L6154" s="91"/>
      <c r="M6154" s="91"/>
      <c r="N6154" s="91"/>
      <c r="O6154" s="91">
        <v>125.25</v>
      </c>
      <c r="P6154" s="91"/>
      <c r="Q6154" s="91">
        <v>10</v>
      </c>
      <c r="R6154" s="91"/>
      <c r="S6154" s="91"/>
      <c r="T6154" s="91">
        <v>230</v>
      </c>
      <c r="U6154" s="91">
        <f t="shared" si="581"/>
        <v>2611.31</v>
      </c>
      <c r="V6154" s="82" t="str">
        <f t="shared" si="579"/>
        <v>161004360935</v>
      </c>
      <c r="W6154" s="83">
        <f>VLOOKUP(V6154,Factors!$E$6:$H$5950,4,FALSE)</f>
        <v>0.1124</v>
      </c>
      <c r="X6154" t="str">
        <f>VLOOKUP(V6154,Factors!$E$6:$F$5950,2,FALSE)</f>
        <v>3-factor</v>
      </c>
      <c r="Y6154" s="92">
        <f t="shared" si="576"/>
        <v>293.51124399999998</v>
      </c>
      <c r="Z6154" s="92">
        <f t="shared" si="577"/>
        <v>2317.7987560000001</v>
      </c>
      <c r="AA6154" s="92">
        <f t="shared" si="578"/>
        <v>2611.31</v>
      </c>
    </row>
    <row r="6155" spans="1:27" x14ac:dyDescent="0.25">
      <c r="A6155" t="s">
        <v>1294</v>
      </c>
      <c r="B6155" t="s">
        <v>52</v>
      </c>
      <c r="C6155" t="s">
        <v>53</v>
      </c>
      <c r="D6155" t="s">
        <v>1299</v>
      </c>
      <c r="E6155" t="s">
        <v>1300</v>
      </c>
      <c r="F6155" t="str">
        <f t="shared" si="580"/>
        <v>4360</v>
      </c>
      <c r="G6155" t="s">
        <v>342</v>
      </c>
      <c r="H6155" t="s">
        <v>343</v>
      </c>
      <c r="I6155" s="91"/>
      <c r="J6155" s="91"/>
      <c r="K6155" s="91"/>
      <c r="L6155" s="91"/>
      <c r="M6155" s="91"/>
      <c r="N6155" s="91"/>
      <c r="O6155" s="91"/>
      <c r="P6155" s="91"/>
      <c r="Q6155" s="91"/>
      <c r="R6155" s="91"/>
      <c r="S6155" s="91">
        <v>13.99</v>
      </c>
      <c r="T6155" s="91"/>
      <c r="U6155" s="91">
        <f t="shared" si="581"/>
        <v>13.99</v>
      </c>
      <c r="V6155" s="82" t="str">
        <f t="shared" si="579"/>
        <v>161004360935</v>
      </c>
      <c r="W6155" s="83">
        <f>VLOOKUP(V6155,Factors!$E$6:$H$5950,4,FALSE)</f>
        <v>0.1124</v>
      </c>
      <c r="X6155" t="str">
        <f>VLOOKUP(V6155,Factors!$E$6:$F$5950,2,FALSE)</f>
        <v>3-factor</v>
      </c>
      <c r="Y6155" s="92">
        <f t="shared" si="576"/>
        <v>1.572476</v>
      </c>
      <c r="Z6155" s="92">
        <f t="shared" si="577"/>
        <v>12.417524</v>
      </c>
      <c r="AA6155" s="92">
        <f t="shared" si="578"/>
        <v>13.99</v>
      </c>
    </row>
    <row r="6156" spans="1:27" x14ac:dyDescent="0.25">
      <c r="A6156" t="s">
        <v>1294</v>
      </c>
      <c r="B6156" t="s">
        <v>52</v>
      </c>
      <c r="C6156" t="s">
        <v>53</v>
      </c>
      <c r="D6156" t="s">
        <v>1299</v>
      </c>
      <c r="E6156" t="s">
        <v>1300</v>
      </c>
      <c r="F6156" t="str">
        <f t="shared" si="580"/>
        <v>4360</v>
      </c>
      <c r="G6156" t="s">
        <v>239</v>
      </c>
      <c r="H6156" t="s">
        <v>240</v>
      </c>
      <c r="I6156" s="91"/>
      <c r="J6156" s="91"/>
      <c r="K6156" s="91"/>
      <c r="L6156" s="91">
        <v>40.340000000000003</v>
      </c>
      <c r="M6156" s="91"/>
      <c r="N6156" s="91">
        <v>0</v>
      </c>
      <c r="O6156" s="91"/>
      <c r="P6156" s="91">
        <v>6.98</v>
      </c>
      <c r="Q6156" s="91">
        <v>144.72</v>
      </c>
      <c r="R6156" s="91"/>
      <c r="S6156" s="91"/>
      <c r="T6156" s="91"/>
      <c r="U6156" s="91">
        <f t="shared" si="581"/>
        <v>192.04000000000002</v>
      </c>
      <c r="V6156" s="82" t="str">
        <f t="shared" si="579"/>
        <v>161004360935</v>
      </c>
      <c r="W6156" s="83">
        <f>VLOOKUP(V6156,Factors!$E$6:$H$5950,4,FALSE)</f>
        <v>0.1124</v>
      </c>
      <c r="X6156" t="str">
        <f>VLOOKUP(V6156,Factors!$E$6:$F$5950,2,FALSE)</f>
        <v>3-factor</v>
      </c>
      <c r="Y6156" s="92">
        <f t="shared" si="576"/>
        <v>21.585296000000003</v>
      </c>
      <c r="Z6156" s="92">
        <f t="shared" si="577"/>
        <v>170.45470400000002</v>
      </c>
      <c r="AA6156" s="92">
        <f t="shared" si="578"/>
        <v>192.04000000000002</v>
      </c>
    </row>
    <row r="6157" spans="1:27" x14ac:dyDescent="0.25">
      <c r="A6157" t="s">
        <v>1294</v>
      </c>
      <c r="B6157" t="s">
        <v>52</v>
      </c>
      <c r="C6157" t="s">
        <v>53</v>
      </c>
      <c r="D6157" t="s">
        <v>1299</v>
      </c>
      <c r="E6157" t="s">
        <v>1300</v>
      </c>
      <c r="F6157" t="str">
        <f t="shared" si="580"/>
        <v>4360</v>
      </c>
      <c r="G6157" t="s">
        <v>144</v>
      </c>
      <c r="H6157" t="s">
        <v>145</v>
      </c>
      <c r="I6157" s="91">
        <v>61.17</v>
      </c>
      <c r="J6157" s="91">
        <v>526.15</v>
      </c>
      <c r="K6157" s="91">
        <v>428.25</v>
      </c>
      <c r="L6157" s="91">
        <v>74.75</v>
      </c>
      <c r="M6157" s="91">
        <v>475.96</v>
      </c>
      <c r="N6157" s="91">
        <v>555.61</v>
      </c>
      <c r="O6157" s="91">
        <v>163.11000000000001</v>
      </c>
      <c r="P6157" s="91">
        <v>125.55</v>
      </c>
      <c r="Q6157" s="91">
        <v>140.07</v>
      </c>
      <c r="R6157" s="91">
        <v>420.32</v>
      </c>
      <c r="S6157" s="91">
        <v>336.03</v>
      </c>
      <c r="T6157" s="91">
        <v>808.8</v>
      </c>
      <c r="U6157" s="91">
        <f t="shared" si="581"/>
        <v>4115.7700000000004</v>
      </c>
      <c r="V6157" s="82" t="str">
        <f t="shared" si="579"/>
        <v>161004360935</v>
      </c>
      <c r="W6157" s="83">
        <f>VLOOKUP(V6157,Factors!$E$6:$H$5950,4,FALSE)</f>
        <v>0.1124</v>
      </c>
      <c r="X6157" t="str">
        <f>VLOOKUP(V6157,Factors!$E$6:$F$5950,2,FALSE)</f>
        <v>3-factor</v>
      </c>
      <c r="Y6157" s="92">
        <f t="shared" si="576"/>
        <v>462.61254800000006</v>
      </c>
      <c r="Z6157" s="92">
        <f t="shared" si="577"/>
        <v>3653.1574520000004</v>
      </c>
      <c r="AA6157" s="92">
        <f t="shared" si="578"/>
        <v>4115.7700000000004</v>
      </c>
    </row>
    <row r="6158" spans="1:27" x14ac:dyDescent="0.25">
      <c r="A6158" t="s">
        <v>1294</v>
      </c>
      <c r="B6158" t="s">
        <v>52</v>
      </c>
      <c r="C6158" t="s">
        <v>53</v>
      </c>
      <c r="D6158" t="s">
        <v>1299</v>
      </c>
      <c r="E6158" t="s">
        <v>1300</v>
      </c>
      <c r="F6158" t="str">
        <f t="shared" si="580"/>
        <v>4360</v>
      </c>
      <c r="G6158" t="s">
        <v>217</v>
      </c>
      <c r="H6158" t="s">
        <v>218</v>
      </c>
      <c r="I6158" s="91"/>
      <c r="J6158" s="91"/>
      <c r="K6158" s="91">
        <v>280.7</v>
      </c>
      <c r="L6158" s="91">
        <v>-140.35</v>
      </c>
      <c r="M6158" s="91"/>
      <c r="N6158" s="91"/>
      <c r="O6158" s="91"/>
      <c r="P6158" s="91"/>
      <c r="Q6158" s="91">
        <v>118.06</v>
      </c>
      <c r="R6158" s="91">
        <v>133.53</v>
      </c>
      <c r="S6158" s="91"/>
      <c r="T6158" s="91"/>
      <c r="U6158" s="91">
        <f t="shared" si="581"/>
        <v>391.93999999999994</v>
      </c>
      <c r="V6158" s="82" t="str">
        <f t="shared" si="579"/>
        <v>161004360935</v>
      </c>
      <c r="W6158" s="83">
        <f>VLOOKUP(V6158,Factors!$E$6:$H$5950,4,FALSE)</f>
        <v>0.1124</v>
      </c>
      <c r="X6158" t="str">
        <f>VLOOKUP(V6158,Factors!$E$6:$F$5950,2,FALSE)</f>
        <v>3-factor</v>
      </c>
      <c r="Y6158" s="92">
        <f t="shared" si="576"/>
        <v>44.054055999999996</v>
      </c>
      <c r="Z6158" s="92">
        <f t="shared" si="577"/>
        <v>347.88594399999994</v>
      </c>
      <c r="AA6158" s="92">
        <f t="shared" si="578"/>
        <v>391.93999999999994</v>
      </c>
    </row>
    <row r="6159" spans="1:27" x14ac:dyDescent="0.25">
      <c r="A6159" t="s">
        <v>1294</v>
      </c>
      <c r="B6159" t="s">
        <v>52</v>
      </c>
      <c r="C6159" t="s">
        <v>53</v>
      </c>
      <c r="D6159" t="s">
        <v>1299</v>
      </c>
      <c r="E6159" t="s">
        <v>1300</v>
      </c>
      <c r="F6159" t="str">
        <f t="shared" si="580"/>
        <v>4360</v>
      </c>
      <c r="G6159" t="s">
        <v>148</v>
      </c>
      <c r="H6159" t="s">
        <v>149</v>
      </c>
      <c r="I6159" s="91"/>
      <c r="J6159" s="91"/>
      <c r="K6159" s="91"/>
      <c r="L6159" s="91">
        <v>493.56</v>
      </c>
      <c r="M6159" s="91"/>
      <c r="N6159" s="91">
        <v>1211.48</v>
      </c>
      <c r="O6159" s="91"/>
      <c r="P6159" s="91"/>
      <c r="Q6159" s="91">
        <v>521.24</v>
      </c>
      <c r="R6159" s="91"/>
      <c r="S6159" s="91">
        <v>114.2</v>
      </c>
      <c r="T6159" s="91"/>
      <c r="U6159" s="91">
        <f t="shared" si="581"/>
        <v>2340.4799999999996</v>
      </c>
      <c r="V6159" s="82" t="str">
        <f t="shared" si="579"/>
        <v>161004360935</v>
      </c>
      <c r="W6159" s="83">
        <f>VLOOKUP(V6159,Factors!$E$6:$H$5950,4,FALSE)</f>
        <v>0.1124</v>
      </c>
      <c r="X6159" t="str">
        <f>VLOOKUP(V6159,Factors!$E$6:$F$5950,2,FALSE)</f>
        <v>3-factor</v>
      </c>
      <c r="Y6159" s="92">
        <f t="shared" si="576"/>
        <v>263.06995199999994</v>
      </c>
      <c r="Z6159" s="92">
        <f t="shared" si="577"/>
        <v>2077.4100479999997</v>
      </c>
      <c r="AA6159" s="92">
        <f t="shared" si="578"/>
        <v>2340.4799999999996</v>
      </c>
    </row>
    <row r="6160" spans="1:27" x14ac:dyDescent="0.25">
      <c r="A6160" t="s">
        <v>1294</v>
      </c>
      <c r="B6160" t="s">
        <v>52</v>
      </c>
      <c r="C6160" t="s">
        <v>53</v>
      </c>
      <c r="D6160" t="s">
        <v>1299</v>
      </c>
      <c r="E6160" t="s">
        <v>1300</v>
      </c>
      <c r="F6160" t="str">
        <f t="shared" si="580"/>
        <v>4360</v>
      </c>
      <c r="G6160" t="s">
        <v>150</v>
      </c>
      <c r="H6160" t="s">
        <v>151</v>
      </c>
      <c r="I6160" s="91">
        <v>85.14</v>
      </c>
      <c r="J6160" s="91"/>
      <c r="K6160" s="91">
        <v>110</v>
      </c>
      <c r="L6160" s="91"/>
      <c r="M6160" s="91">
        <v>11.66</v>
      </c>
      <c r="N6160" s="91"/>
      <c r="O6160" s="91"/>
      <c r="P6160" s="91"/>
      <c r="Q6160" s="91"/>
      <c r="R6160" s="91"/>
      <c r="S6160" s="91">
        <v>150</v>
      </c>
      <c r="T6160" s="91"/>
      <c r="U6160" s="91">
        <f t="shared" si="581"/>
        <v>356.79999999999995</v>
      </c>
      <c r="V6160" s="82" t="str">
        <f t="shared" si="579"/>
        <v>161004360935</v>
      </c>
      <c r="W6160" s="83">
        <f>VLOOKUP(V6160,Factors!$E$6:$H$5950,4,FALSE)</f>
        <v>0.1124</v>
      </c>
      <c r="X6160" t="str">
        <f>VLOOKUP(V6160,Factors!$E$6:$F$5950,2,FALSE)</f>
        <v>3-factor</v>
      </c>
      <c r="Y6160" s="92">
        <f t="shared" si="576"/>
        <v>40.104319999999994</v>
      </c>
      <c r="Z6160" s="92">
        <f t="shared" si="577"/>
        <v>316.69567999999998</v>
      </c>
      <c r="AA6160" s="92">
        <f t="shared" si="578"/>
        <v>356.79999999999995</v>
      </c>
    </row>
    <row r="6161" spans="1:27" x14ac:dyDescent="0.25">
      <c r="A6161" t="s">
        <v>1294</v>
      </c>
      <c r="B6161" t="s">
        <v>52</v>
      </c>
      <c r="C6161" t="s">
        <v>53</v>
      </c>
      <c r="D6161" t="s">
        <v>1299</v>
      </c>
      <c r="E6161" t="s">
        <v>1300</v>
      </c>
      <c r="F6161" t="str">
        <f t="shared" si="580"/>
        <v>4360</v>
      </c>
      <c r="G6161" t="s">
        <v>152</v>
      </c>
      <c r="H6161" t="s">
        <v>153</v>
      </c>
      <c r="I6161" s="91"/>
      <c r="J6161" s="91"/>
      <c r="K6161" s="91"/>
      <c r="L6161" s="91"/>
      <c r="M6161" s="91">
        <v>60</v>
      </c>
      <c r="N6161" s="91"/>
      <c r="O6161" s="91"/>
      <c r="P6161" s="91"/>
      <c r="Q6161" s="91">
        <v>192.5</v>
      </c>
      <c r="R6161" s="91">
        <v>40.78</v>
      </c>
      <c r="S6161" s="91">
        <v>36</v>
      </c>
      <c r="T6161" s="91">
        <v>54.71</v>
      </c>
      <c r="U6161" s="91">
        <f t="shared" si="581"/>
        <v>383.98999999999995</v>
      </c>
      <c r="V6161" s="82" t="str">
        <f t="shared" si="579"/>
        <v>161004360935</v>
      </c>
      <c r="W6161" s="83">
        <f>VLOOKUP(V6161,Factors!$E$6:$H$5950,4,FALSE)</f>
        <v>0.1124</v>
      </c>
      <c r="X6161" t="str">
        <f>VLOOKUP(V6161,Factors!$E$6:$F$5950,2,FALSE)</f>
        <v>3-factor</v>
      </c>
      <c r="Y6161" s="92">
        <f t="shared" si="576"/>
        <v>43.160475999999996</v>
      </c>
      <c r="Z6161" s="92">
        <f t="shared" si="577"/>
        <v>340.82952399999994</v>
      </c>
      <c r="AA6161" s="92">
        <f t="shared" si="578"/>
        <v>383.98999999999995</v>
      </c>
    </row>
    <row r="6162" spans="1:27" x14ac:dyDescent="0.25">
      <c r="A6162" t="s">
        <v>1294</v>
      </c>
      <c r="B6162" t="s">
        <v>52</v>
      </c>
      <c r="C6162" t="s">
        <v>53</v>
      </c>
      <c r="D6162" t="s">
        <v>1299</v>
      </c>
      <c r="E6162" t="s">
        <v>1300</v>
      </c>
      <c r="F6162" t="str">
        <f t="shared" si="580"/>
        <v>4360</v>
      </c>
      <c r="G6162" t="s">
        <v>359</v>
      </c>
      <c r="H6162" t="s">
        <v>360</v>
      </c>
      <c r="I6162" s="91"/>
      <c r="J6162" s="91"/>
      <c r="K6162" s="91"/>
      <c r="L6162" s="91"/>
      <c r="M6162" s="91">
        <v>59.38</v>
      </c>
      <c r="N6162" s="91"/>
      <c r="O6162" s="91"/>
      <c r="P6162" s="91"/>
      <c r="Q6162" s="91"/>
      <c r="R6162" s="91"/>
      <c r="S6162" s="91"/>
      <c r="T6162" s="91"/>
      <c r="U6162" s="91">
        <f t="shared" si="581"/>
        <v>59.38</v>
      </c>
      <c r="V6162" s="82" t="str">
        <f t="shared" si="579"/>
        <v>161004360935</v>
      </c>
      <c r="W6162" s="83">
        <f>VLOOKUP(V6162,Factors!$E$6:$H$5950,4,FALSE)</f>
        <v>0.1124</v>
      </c>
      <c r="X6162" t="str">
        <f>VLOOKUP(V6162,Factors!$E$6:$F$5950,2,FALSE)</f>
        <v>3-factor</v>
      </c>
      <c r="Y6162" s="92">
        <f t="shared" ref="Y6162:Y6225" si="582">U6162*W6162</f>
        <v>6.6743120000000005</v>
      </c>
      <c r="Z6162" s="92">
        <f t="shared" ref="Z6162:Z6225" si="583">U6162-Y6162</f>
        <v>52.705688000000002</v>
      </c>
      <c r="AA6162" s="92">
        <f t="shared" ref="AA6162:AA6225" si="584">Y6162+Z6162</f>
        <v>59.38</v>
      </c>
    </row>
    <row r="6163" spans="1:27" x14ac:dyDescent="0.25">
      <c r="A6163" t="s">
        <v>1294</v>
      </c>
      <c r="B6163" t="s">
        <v>52</v>
      </c>
      <c r="C6163" t="s">
        <v>53</v>
      </c>
      <c r="D6163" t="s">
        <v>1329</v>
      </c>
      <c r="E6163" t="s">
        <v>1330</v>
      </c>
      <c r="F6163" t="str">
        <f t="shared" si="580"/>
        <v>4363</v>
      </c>
      <c r="G6163" t="s">
        <v>102</v>
      </c>
      <c r="H6163" t="s">
        <v>103</v>
      </c>
      <c r="I6163" s="91">
        <v>21693.39</v>
      </c>
      <c r="J6163" s="91">
        <v>-76823</v>
      </c>
      <c r="K6163" s="91"/>
      <c r="L6163" s="91"/>
      <c r="M6163" s="91"/>
      <c r="N6163" s="91"/>
      <c r="O6163" s="91"/>
      <c r="P6163" s="91"/>
      <c r="Q6163" s="91"/>
      <c r="R6163" s="91"/>
      <c r="S6163" s="91"/>
      <c r="T6163" s="91"/>
      <c r="U6163" s="91">
        <f t="shared" si="581"/>
        <v>-55129.61</v>
      </c>
      <c r="V6163" s="82" t="str">
        <f t="shared" si="579"/>
        <v>161004363935</v>
      </c>
      <c r="W6163" s="83">
        <f>VLOOKUP(V6163,Factors!$E$6:$H$5950,4,FALSE)</f>
        <v>0.1119</v>
      </c>
      <c r="X6163" t="str">
        <f>VLOOKUP(V6163,Factors!$E$6:$F$5950,2,FALSE)</f>
        <v>customers-all</v>
      </c>
      <c r="Y6163" s="92">
        <f t="shared" si="582"/>
        <v>-6169.0033590000003</v>
      </c>
      <c r="Z6163" s="92">
        <f t="shared" si="583"/>
        <v>-48960.606640999998</v>
      </c>
      <c r="AA6163" s="92">
        <f t="shared" si="584"/>
        <v>-55129.61</v>
      </c>
    </row>
    <row r="6164" spans="1:27" x14ac:dyDescent="0.25">
      <c r="A6164" t="s">
        <v>1294</v>
      </c>
      <c r="B6164" t="s">
        <v>52</v>
      </c>
      <c r="C6164" t="s">
        <v>53</v>
      </c>
      <c r="D6164" t="s">
        <v>1329</v>
      </c>
      <c r="E6164" t="s">
        <v>1330</v>
      </c>
      <c r="F6164" t="str">
        <f t="shared" si="580"/>
        <v>4363</v>
      </c>
      <c r="G6164" t="s">
        <v>286</v>
      </c>
      <c r="H6164" t="s">
        <v>287</v>
      </c>
      <c r="I6164" s="91"/>
      <c r="J6164" s="91"/>
      <c r="K6164" s="91"/>
      <c r="L6164" s="91"/>
      <c r="M6164" s="91">
        <v>-93155.25</v>
      </c>
      <c r="N6164" s="91"/>
      <c r="O6164" s="91"/>
      <c r="P6164" s="91"/>
      <c r="Q6164" s="91"/>
      <c r="R6164" s="91"/>
      <c r="S6164" s="91"/>
      <c r="T6164" s="91"/>
      <c r="U6164" s="91">
        <f t="shared" si="581"/>
        <v>-93155.25</v>
      </c>
      <c r="V6164" s="82" t="str">
        <f t="shared" si="579"/>
        <v>161004363935</v>
      </c>
      <c r="W6164" s="83">
        <f>VLOOKUP(V6164,Factors!$E$6:$H$5950,4,FALSE)</f>
        <v>0.1119</v>
      </c>
      <c r="X6164" t="str">
        <f>VLOOKUP(V6164,Factors!$E$6:$F$5950,2,FALSE)</f>
        <v>customers-all</v>
      </c>
      <c r="Y6164" s="92">
        <f t="shared" si="582"/>
        <v>-10424.072475000001</v>
      </c>
      <c r="Z6164" s="92">
        <f t="shared" si="583"/>
        <v>-82731.177525000006</v>
      </c>
      <c r="AA6164" s="92">
        <f t="shared" si="584"/>
        <v>-93155.25</v>
      </c>
    </row>
    <row r="6165" spans="1:27" x14ac:dyDescent="0.25">
      <c r="A6165" t="s">
        <v>1294</v>
      </c>
      <c r="B6165" t="s">
        <v>52</v>
      </c>
      <c r="C6165" t="s">
        <v>53</v>
      </c>
      <c r="D6165" t="s">
        <v>1329</v>
      </c>
      <c r="E6165" t="s">
        <v>1330</v>
      </c>
      <c r="F6165" t="str">
        <f t="shared" si="580"/>
        <v>4363</v>
      </c>
      <c r="G6165" t="s">
        <v>428</v>
      </c>
      <c r="H6165" t="s">
        <v>429</v>
      </c>
      <c r="I6165" s="91"/>
      <c r="J6165" s="91"/>
      <c r="K6165" s="91"/>
      <c r="L6165" s="91"/>
      <c r="M6165" s="91">
        <v>148284.85999999999</v>
      </c>
      <c r="N6165" s="91"/>
      <c r="O6165" s="91"/>
      <c r="P6165" s="91"/>
      <c r="Q6165" s="91"/>
      <c r="R6165" s="91"/>
      <c r="S6165" s="91"/>
      <c r="T6165" s="91"/>
      <c r="U6165" s="91">
        <f t="shared" si="581"/>
        <v>148284.85999999999</v>
      </c>
      <c r="V6165" s="82" t="str">
        <f t="shared" si="579"/>
        <v>161004363935</v>
      </c>
      <c r="W6165" s="83">
        <f>VLOOKUP(V6165,Factors!$E$6:$H$5950,4,FALSE)</f>
        <v>0.1119</v>
      </c>
      <c r="X6165" t="str">
        <f>VLOOKUP(V6165,Factors!$E$6:$F$5950,2,FALSE)</f>
        <v>customers-all</v>
      </c>
      <c r="Y6165" s="92">
        <f t="shared" si="582"/>
        <v>16593.075833999999</v>
      </c>
      <c r="Z6165" s="92">
        <f t="shared" si="583"/>
        <v>131691.784166</v>
      </c>
      <c r="AA6165" s="92">
        <f t="shared" si="584"/>
        <v>148284.85999999999</v>
      </c>
    </row>
    <row r="6166" spans="1:27" x14ac:dyDescent="0.25">
      <c r="A6166" t="s">
        <v>1294</v>
      </c>
      <c r="B6166" t="s">
        <v>52</v>
      </c>
      <c r="C6166" t="s">
        <v>53</v>
      </c>
      <c r="D6166" t="s">
        <v>1331</v>
      </c>
      <c r="E6166" t="s">
        <v>1332</v>
      </c>
      <c r="F6166" t="str">
        <f t="shared" si="580"/>
        <v>4365</v>
      </c>
      <c r="G6166" t="s">
        <v>96</v>
      </c>
      <c r="H6166" t="s">
        <v>97</v>
      </c>
      <c r="I6166" s="91"/>
      <c r="J6166" s="91">
        <v>1666.57</v>
      </c>
      <c r="K6166" s="91"/>
      <c r="L6166" s="91"/>
      <c r="M6166" s="91">
        <v>1511.94</v>
      </c>
      <c r="N6166" s="91"/>
      <c r="O6166" s="91"/>
      <c r="P6166" s="91">
        <v>1601.71</v>
      </c>
      <c r="Q6166" s="91"/>
      <c r="R6166" s="91"/>
      <c r="S6166" s="91"/>
      <c r="T6166" s="91">
        <v>1631.7</v>
      </c>
      <c r="U6166" s="91">
        <f t="shared" si="581"/>
        <v>6411.92</v>
      </c>
      <c r="V6166" s="82" t="str">
        <f t="shared" si="579"/>
        <v>161004365935</v>
      </c>
      <c r="W6166" s="83">
        <f>VLOOKUP(V6166,Factors!$E$6:$H$5950,4,FALSE)</f>
        <v>0.1124</v>
      </c>
      <c r="X6166" t="str">
        <f>VLOOKUP(V6166,Factors!$E$6:$F$5950,2,FALSE)</f>
        <v>3-factor</v>
      </c>
      <c r="Y6166" s="92">
        <f t="shared" si="582"/>
        <v>720.69980799999996</v>
      </c>
      <c r="Z6166" s="92">
        <f t="shared" si="583"/>
        <v>5691.2201919999998</v>
      </c>
      <c r="AA6166" s="92">
        <f t="shared" si="584"/>
        <v>6411.92</v>
      </c>
    </row>
    <row r="6167" spans="1:27" x14ac:dyDescent="0.25">
      <c r="A6167" t="s">
        <v>1294</v>
      </c>
      <c r="B6167" t="s">
        <v>52</v>
      </c>
      <c r="C6167" t="s">
        <v>53</v>
      </c>
      <c r="D6167" t="s">
        <v>1331</v>
      </c>
      <c r="E6167" t="s">
        <v>1332</v>
      </c>
      <c r="F6167" t="str">
        <f t="shared" si="580"/>
        <v>4365</v>
      </c>
      <c r="G6167" t="s">
        <v>98</v>
      </c>
      <c r="H6167" t="s">
        <v>99</v>
      </c>
      <c r="I6167" s="91">
        <v>454.13</v>
      </c>
      <c r="J6167" s="91"/>
      <c r="K6167" s="91"/>
      <c r="L6167" s="91"/>
      <c r="M6167" s="91"/>
      <c r="N6167" s="91"/>
      <c r="O6167" s="91"/>
      <c r="P6167" s="91"/>
      <c r="Q6167" s="91"/>
      <c r="R6167" s="91"/>
      <c r="S6167" s="91"/>
      <c r="T6167" s="91"/>
      <c r="U6167" s="91">
        <f t="shared" si="581"/>
        <v>454.13</v>
      </c>
      <c r="V6167" s="82" t="str">
        <f t="shared" si="579"/>
        <v>161004365935</v>
      </c>
      <c r="W6167" s="83">
        <f>VLOOKUP(V6167,Factors!$E$6:$H$5950,4,FALSE)</f>
        <v>0.1124</v>
      </c>
      <c r="X6167" t="str">
        <f>VLOOKUP(V6167,Factors!$E$6:$F$5950,2,FALSE)</f>
        <v>3-factor</v>
      </c>
      <c r="Y6167" s="92">
        <f t="shared" si="582"/>
        <v>51.044212000000002</v>
      </c>
      <c r="Z6167" s="92">
        <f t="shared" si="583"/>
        <v>403.08578799999998</v>
      </c>
      <c r="AA6167" s="92">
        <f t="shared" si="584"/>
        <v>454.13</v>
      </c>
    </row>
    <row r="6168" spans="1:27" x14ac:dyDescent="0.25">
      <c r="A6168" t="s">
        <v>1294</v>
      </c>
      <c r="B6168" t="s">
        <v>52</v>
      </c>
      <c r="C6168" t="s">
        <v>53</v>
      </c>
      <c r="D6168" t="s">
        <v>1331</v>
      </c>
      <c r="E6168" t="s">
        <v>1332</v>
      </c>
      <c r="F6168" t="str">
        <f t="shared" si="580"/>
        <v>4365</v>
      </c>
      <c r="G6168" t="s">
        <v>30</v>
      </c>
      <c r="H6168" t="s">
        <v>31</v>
      </c>
      <c r="I6168" s="91"/>
      <c r="J6168" s="91"/>
      <c r="K6168" s="91"/>
      <c r="L6168" s="91"/>
      <c r="M6168" s="91"/>
      <c r="N6168" s="91"/>
      <c r="O6168" s="91"/>
      <c r="P6168" s="91">
        <v>2271.56</v>
      </c>
      <c r="Q6168" s="91"/>
      <c r="R6168" s="91"/>
      <c r="S6168" s="91"/>
      <c r="T6168" s="91"/>
      <c r="U6168" s="91">
        <f t="shared" si="581"/>
        <v>2271.56</v>
      </c>
      <c r="V6168" s="82" t="str">
        <f t="shared" si="579"/>
        <v>161004365935</v>
      </c>
      <c r="W6168" s="83">
        <f>VLOOKUP(V6168,Factors!$E$6:$H$5950,4,FALSE)</f>
        <v>0.1124</v>
      </c>
      <c r="X6168" t="str">
        <f>VLOOKUP(V6168,Factors!$E$6:$F$5950,2,FALSE)</f>
        <v>3-factor</v>
      </c>
      <c r="Y6168" s="92">
        <f t="shared" si="582"/>
        <v>255.32334399999999</v>
      </c>
      <c r="Z6168" s="92">
        <f t="shared" si="583"/>
        <v>2016.236656</v>
      </c>
      <c r="AA6168" s="92">
        <f t="shared" si="584"/>
        <v>2271.56</v>
      </c>
    </row>
    <row r="6169" spans="1:27" x14ac:dyDescent="0.25">
      <c r="A6169" t="s">
        <v>1294</v>
      </c>
      <c r="B6169" t="s">
        <v>52</v>
      </c>
      <c r="C6169" t="s">
        <v>53</v>
      </c>
      <c r="D6169" t="s">
        <v>1333</v>
      </c>
      <c r="E6169" t="s">
        <v>1334</v>
      </c>
      <c r="F6169" t="str">
        <f t="shared" si="580"/>
        <v>4370</v>
      </c>
      <c r="G6169" t="s">
        <v>96</v>
      </c>
      <c r="H6169" t="s">
        <v>97</v>
      </c>
      <c r="I6169" s="91">
        <v>266.45</v>
      </c>
      <c r="J6169" s="91">
        <v>2478.4</v>
      </c>
      <c r="K6169" s="91">
        <v>4406.6400000000003</v>
      </c>
      <c r="L6169" s="91">
        <v>1327.35</v>
      </c>
      <c r="M6169" s="91">
        <v>1238.1500000000001</v>
      </c>
      <c r="N6169" s="91">
        <v>3960.43</v>
      </c>
      <c r="O6169" s="91">
        <v>306.35000000000002</v>
      </c>
      <c r="P6169" s="91">
        <v>1129.72</v>
      </c>
      <c r="Q6169" s="91">
        <v>5590.48</v>
      </c>
      <c r="R6169" s="91">
        <v>1033.8699999999999</v>
      </c>
      <c r="S6169" s="91">
        <v>1457.8</v>
      </c>
      <c r="T6169" s="91">
        <v>4354.4799999999996</v>
      </c>
      <c r="U6169" s="91">
        <f t="shared" si="581"/>
        <v>27550.12</v>
      </c>
      <c r="V6169" s="82" t="str">
        <f t="shared" si="579"/>
        <v>161004370935</v>
      </c>
      <c r="W6169" s="83">
        <f>VLOOKUP(V6169,Factors!$E$6:$H$5950,4,FALSE)</f>
        <v>0</v>
      </c>
      <c r="X6169" t="str">
        <f>VLOOKUP(V6169,Factors!$E$6:$F$5950,2,FALSE)</f>
        <v>direct-or</v>
      </c>
      <c r="Y6169" s="92">
        <f t="shared" si="582"/>
        <v>0</v>
      </c>
      <c r="Z6169" s="92">
        <f t="shared" si="583"/>
        <v>27550.12</v>
      </c>
      <c r="AA6169" s="92">
        <f t="shared" si="584"/>
        <v>27550.12</v>
      </c>
    </row>
    <row r="6170" spans="1:27" x14ac:dyDescent="0.25">
      <c r="A6170" t="s">
        <v>1294</v>
      </c>
      <c r="B6170" t="s">
        <v>52</v>
      </c>
      <c r="C6170" t="s">
        <v>53</v>
      </c>
      <c r="D6170" t="s">
        <v>1333</v>
      </c>
      <c r="E6170" t="s">
        <v>1334</v>
      </c>
      <c r="F6170" t="str">
        <f t="shared" si="580"/>
        <v>4370</v>
      </c>
      <c r="G6170" t="s">
        <v>199</v>
      </c>
      <c r="H6170" t="s">
        <v>200</v>
      </c>
      <c r="I6170" s="91"/>
      <c r="J6170" s="91"/>
      <c r="K6170" s="91"/>
      <c r="L6170" s="91"/>
      <c r="M6170" s="91"/>
      <c r="N6170" s="91"/>
      <c r="O6170" s="91"/>
      <c r="P6170" s="91"/>
      <c r="Q6170" s="91"/>
      <c r="R6170" s="91"/>
      <c r="S6170" s="91"/>
      <c r="T6170" s="91">
        <v>169.83</v>
      </c>
      <c r="U6170" s="91">
        <f t="shared" si="581"/>
        <v>169.83</v>
      </c>
      <c r="V6170" s="82" t="str">
        <f t="shared" si="579"/>
        <v>161004370935</v>
      </c>
      <c r="W6170" s="83">
        <f>VLOOKUP(V6170,Factors!$E$6:$H$5950,4,FALSE)</f>
        <v>0</v>
      </c>
      <c r="X6170" t="str">
        <f>VLOOKUP(V6170,Factors!$E$6:$F$5950,2,FALSE)</f>
        <v>direct-or</v>
      </c>
      <c r="Y6170" s="92">
        <f t="shared" si="582"/>
        <v>0</v>
      </c>
      <c r="Z6170" s="92">
        <f t="shared" si="583"/>
        <v>169.83</v>
      </c>
      <c r="AA6170" s="92">
        <f t="shared" si="584"/>
        <v>169.83</v>
      </c>
    </row>
    <row r="6171" spans="1:27" x14ac:dyDescent="0.25">
      <c r="A6171" t="s">
        <v>1294</v>
      </c>
      <c r="B6171" t="s">
        <v>52</v>
      </c>
      <c r="C6171" t="s">
        <v>53</v>
      </c>
      <c r="D6171" t="s">
        <v>1335</v>
      </c>
      <c r="E6171" t="s">
        <v>1336</v>
      </c>
      <c r="F6171" t="str">
        <f t="shared" si="580"/>
        <v>4380</v>
      </c>
      <c r="G6171" t="s">
        <v>61</v>
      </c>
      <c r="H6171" t="s">
        <v>62</v>
      </c>
      <c r="I6171" s="91"/>
      <c r="J6171" s="91"/>
      <c r="K6171" s="91"/>
      <c r="L6171" s="91"/>
      <c r="M6171" s="91"/>
      <c r="N6171" s="91"/>
      <c r="O6171" s="91"/>
      <c r="P6171" s="91"/>
      <c r="Q6171" s="91"/>
      <c r="R6171" s="91"/>
      <c r="S6171" s="91"/>
      <c r="T6171" s="91">
        <v>188.31</v>
      </c>
      <c r="U6171" s="91">
        <f t="shared" si="581"/>
        <v>188.31</v>
      </c>
      <c r="V6171" s="82" t="str">
        <f t="shared" si="579"/>
        <v>161004380935</v>
      </c>
      <c r="W6171" s="83">
        <f>VLOOKUP(V6171,Factors!$E$6:$H$5950,4,FALSE)</f>
        <v>0</v>
      </c>
      <c r="X6171" t="str">
        <f>VLOOKUP(V6171,Factors!$E$6:$F$5950,2,FALSE)</f>
        <v>Direct-OR</v>
      </c>
      <c r="Y6171" s="92">
        <f t="shared" si="582"/>
        <v>0</v>
      </c>
      <c r="Z6171" s="92">
        <f t="shared" si="583"/>
        <v>188.31</v>
      </c>
      <c r="AA6171" s="92">
        <f t="shared" si="584"/>
        <v>188.31</v>
      </c>
    </row>
    <row r="6172" spans="1:27" x14ac:dyDescent="0.25">
      <c r="A6172" t="s">
        <v>1294</v>
      </c>
      <c r="B6172" t="s">
        <v>52</v>
      </c>
      <c r="C6172" t="s">
        <v>53</v>
      </c>
      <c r="D6172" t="s">
        <v>1335</v>
      </c>
      <c r="E6172" t="s">
        <v>1336</v>
      </c>
      <c r="F6172" t="str">
        <f t="shared" si="580"/>
        <v>4380</v>
      </c>
      <c r="G6172" t="s">
        <v>92</v>
      </c>
      <c r="H6172" t="s">
        <v>93</v>
      </c>
      <c r="I6172" s="91"/>
      <c r="J6172" s="91"/>
      <c r="K6172" s="91">
        <v>301.07</v>
      </c>
      <c r="L6172" s="91"/>
      <c r="M6172" s="91">
        <v>23.08</v>
      </c>
      <c r="N6172" s="91"/>
      <c r="O6172" s="91"/>
      <c r="P6172" s="91"/>
      <c r="Q6172" s="91"/>
      <c r="R6172" s="91">
        <v>545.61</v>
      </c>
      <c r="S6172" s="91">
        <v>5.69</v>
      </c>
      <c r="T6172" s="91"/>
      <c r="U6172" s="91">
        <f t="shared" si="581"/>
        <v>875.45</v>
      </c>
      <c r="V6172" s="82" t="str">
        <f t="shared" si="579"/>
        <v>161004380935</v>
      </c>
      <c r="W6172" s="83">
        <f>VLOOKUP(V6172,Factors!$E$6:$H$5950,4,FALSE)</f>
        <v>0</v>
      </c>
      <c r="X6172" t="str">
        <f>VLOOKUP(V6172,Factors!$E$6:$F$5950,2,FALSE)</f>
        <v>Direct-OR</v>
      </c>
      <c r="Y6172" s="92">
        <f t="shared" si="582"/>
        <v>0</v>
      </c>
      <c r="Z6172" s="92">
        <f t="shared" si="583"/>
        <v>875.45</v>
      </c>
      <c r="AA6172" s="92">
        <f t="shared" si="584"/>
        <v>875.45</v>
      </c>
    </row>
    <row r="6173" spans="1:27" x14ac:dyDescent="0.25">
      <c r="A6173" t="s">
        <v>1294</v>
      </c>
      <c r="B6173" t="s">
        <v>52</v>
      </c>
      <c r="C6173" t="s">
        <v>53</v>
      </c>
      <c r="D6173" t="s">
        <v>1335</v>
      </c>
      <c r="E6173" t="s">
        <v>1336</v>
      </c>
      <c r="F6173" t="str">
        <f t="shared" si="580"/>
        <v>4380</v>
      </c>
      <c r="G6173" t="s">
        <v>96</v>
      </c>
      <c r="H6173" t="s">
        <v>97</v>
      </c>
      <c r="I6173" s="91">
        <v>2934.92</v>
      </c>
      <c r="J6173" s="91">
        <v>399.83</v>
      </c>
      <c r="K6173" s="91">
        <v>2835.36</v>
      </c>
      <c r="L6173" s="91">
        <v>526.55999999999995</v>
      </c>
      <c r="M6173" s="91">
        <v>2918.65</v>
      </c>
      <c r="N6173" s="91">
        <v>389.89</v>
      </c>
      <c r="O6173" s="91">
        <v>3974.11</v>
      </c>
      <c r="P6173" s="91">
        <v>369.49</v>
      </c>
      <c r="Q6173" s="91">
        <v>3818.07</v>
      </c>
      <c r="R6173" s="91">
        <v>383.54</v>
      </c>
      <c r="S6173" s="91">
        <v>2965.71</v>
      </c>
      <c r="T6173" s="91">
        <v>432.77</v>
      </c>
      <c r="U6173" s="91">
        <f t="shared" si="581"/>
        <v>21948.9</v>
      </c>
      <c r="V6173" s="82" t="str">
        <f t="shared" si="579"/>
        <v>161004380935</v>
      </c>
      <c r="W6173" s="83">
        <f>VLOOKUP(V6173,Factors!$E$6:$H$5950,4,FALSE)</f>
        <v>0</v>
      </c>
      <c r="X6173" t="str">
        <f>VLOOKUP(V6173,Factors!$E$6:$F$5950,2,FALSE)</f>
        <v>Direct-OR</v>
      </c>
      <c r="Y6173" s="92">
        <f t="shared" si="582"/>
        <v>0</v>
      </c>
      <c r="Z6173" s="92">
        <f t="shared" si="583"/>
        <v>21948.9</v>
      </c>
      <c r="AA6173" s="92">
        <f t="shared" si="584"/>
        <v>21948.9</v>
      </c>
    </row>
    <row r="6174" spans="1:27" x14ac:dyDescent="0.25">
      <c r="A6174" t="s">
        <v>1294</v>
      </c>
      <c r="B6174" t="s">
        <v>52</v>
      </c>
      <c r="C6174" t="s">
        <v>53</v>
      </c>
      <c r="D6174" t="s">
        <v>1335</v>
      </c>
      <c r="E6174" t="s">
        <v>1336</v>
      </c>
      <c r="F6174" t="str">
        <f t="shared" si="580"/>
        <v>4380</v>
      </c>
      <c r="G6174" t="s">
        <v>199</v>
      </c>
      <c r="H6174" t="s">
        <v>200</v>
      </c>
      <c r="I6174" s="91"/>
      <c r="J6174" s="91"/>
      <c r="K6174" s="91"/>
      <c r="L6174" s="91"/>
      <c r="M6174" s="91"/>
      <c r="N6174" s="91"/>
      <c r="O6174" s="91"/>
      <c r="P6174" s="91"/>
      <c r="Q6174" s="91"/>
      <c r="R6174" s="91"/>
      <c r="S6174" s="91"/>
      <c r="T6174" s="91">
        <v>139.05000000000001</v>
      </c>
      <c r="U6174" s="91">
        <f t="shared" si="581"/>
        <v>139.05000000000001</v>
      </c>
      <c r="V6174" s="82" t="str">
        <f t="shared" si="579"/>
        <v>161004380935</v>
      </c>
      <c r="W6174" s="83">
        <f>VLOOKUP(V6174,Factors!$E$6:$H$5950,4,FALSE)</f>
        <v>0</v>
      </c>
      <c r="X6174" t="str">
        <f>VLOOKUP(V6174,Factors!$E$6:$F$5950,2,FALSE)</f>
        <v>Direct-OR</v>
      </c>
      <c r="Y6174" s="92">
        <f t="shared" si="582"/>
        <v>0</v>
      </c>
      <c r="Z6174" s="92">
        <f t="shared" si="583"/>
        <v>139.05000000000001</v>
      </c>
      <c r="AA6174" s="92">
        <f t="shared" si="584"/>
        <v>139.05000000000001</v>
      </c>
    </row>
    <row r="6175" spans="1:27" x14ac:dyDescent="0.25">
      <c r="A6175" t="s">
        <v>1294</v>
      </c>
      <c r="B6175" t="s">
        <v>52</v>
      </c>
      <c r="C6175" t="s">
        <v>53</v>
      </c>
      <c r="D6175" t="s">
        <v>1337</v>
      </c>
      <c r="E6175" t="s">
        <v>1338</v>
      </c>
      <c r="F6175" t="str">
        <f t="shared" si="580"/>
        <v>4385</v>
      </c>
      <c r="G6175" t="s">
        <v>96</v>
      </c>
      <c r="H6175" t="s">
        <v>97</v>
      </c>
      <c r="I6175" s="91">
        <v>3.46</v>
      </c>
      <c r="J6175" s="91">
        <v>1.73</v>
      </c>
      <c r="K6175" s="91"/>
      <c r="L6175" s="91">
        <v>1.73</v>
      </c>
      <c r="M6175" s="91">
        <v>1.73</v>
      </c>
      <c r="N6175" s="91">
        <v>3.46</v>
      </c>
      <c r="O6175" s="91">
        <v>1.82</v>
      </c>
      <c r="P6175" s="91">
        <v>1.83</v>
      </c>
      <c r="Q6175" s="91">
        <v>1.83</v>
      </c>
      <c r="R6175" s="91">
        <v>1.83</v>
      </c>
      <c r="S6175" s="91">
        <v>1.83</v>
      </c>
      <c r="T6175" s="91">
        <v>1.83</v>
      </c>
      <c r="U6175" s="91">
        <f t="shared" si="581"/>
        <v>23.08</v>
      </c>
      <c r="V6175" s="82" t="str">
        <f t="shared" si="579"/>
        <v>161004385935</v>
      </c>
      <c r="W6175" s="83">
        <f>VLOOKUP(V6175,Factors!$E$6:$H$5950,4,FALSE)</f>
        <v>0</v>
      </c>
      <c r="X6175" t="str">
        <f>VLOOKUP(V6175,Factors!$E$6:$F$5950,2,FALSE)</f>
        <v>Direct-OR</v>
      </c>
      <c r="Y6175" s="92">
        <f t="shared" si="582"/>
        <v>0</v>
      </c>
      <c r="Z6175" s="92">
        <f t="shared" si="583"/>
        <v>23.08</v>
      </c>
      <c r="AA6175" s="92">
        <f t="shared" si="584"/>
        <v>23.08</v>
      </c>
    </row>
    <row r="6176" spans="1:27" x14ac:dyDescent="0.25">
      <c r="A6176" t="s">
        <v>1294</v>
      </c>
      <c r="B6176" t="s">
        <v>52</v>
      </c>
      <c r="C6176" t="s">
        <v>53</v>
      </c>
      <c r="D6176" t="s">
        <v>1301</v>
      </c>
      <c r="E6176" t="s">
        <v>1302</v>
      </c>
      <c r="F6176" t="str">
        <f t="shared" si="580"/>
        <v>5005</v>
      </c>
      <c r="G6176" t="s">
        <v>96</v>
      </c>
      <c r="H6176" t="s">
        <v>97</v>
      </c>
      <c r="I6176" s="91">
        <v>659.67</v>
      </c>
      <c r="J6176" s="91">
        <v>455.64</v>
      </c>
      <c r="K6176" s="91">
        <v>425.45</v>
      </c>
      <c r="L6176" s="91">
        <v>245.75</v>
      </c>
      <c r="M6176" s="91">
        <v>648.83000000000004</v>
      </c>
      <c r="N6176" s="91">
        <v>457.43</v>
      </c>
      <c r="O6176" s="91">
        <v>420.17</v>
      </c>
      <c r="P6176" s="91">
        <v>291.13</v>
      </c>
      <c r="Q6176" s="91">
        <v>488.74</v>
      </c>
      <c r="R6176" s="91">
        <v>354.11</v>
      </c>
      <c r="S6176" s="91">
        <v>363.06</v>
      </c>
      <c r="T6176" s="91">
        <v>331.39</v>
      </c>
      <c r="U6176" s="91">
        <f t="shared" si="581"/>
        <v>5141.3700000000008</v>
      </c>
      <c r="V6176" s="82" t="str">
        <f t="shared" si="579"/>
        <v>161005005935</v>
      </c>
      <c r="W6176" s="83">
        <f>VLOOKUP(V6176,Factors!$E$6:$H$5950,4,FALSE)</f>
        <v>0.1124</v>
      </c>
      <c r="X6176" t="str">
        <f>VLOOKUP(V6176,Factors!$E$6:$F$5950,2,FALSE)</f>
        <v>3-factor</v>
      </c>
      <c r="Y6176" s="92">
        <f t="shared" si="582"/>
        <v>577.88998800000013</v>
      </c>
      <c r="Z6176" s="92">
        <f t="shared" si="583"/>
        <v>4563.4800120000009</v>
      </c>
      <c r="AA6176" s="92">
        <f t="shared" si="584"/>
        <v>5141.3700000000008</v>
      </c>
    </row>
    <row r="6177" spans="1:27" x14ac:dyDescent="0.25">
      <c r="A6177" t="s">
        <v>1294</v>
      </c>
      <c r="B6177" t="s">
        <v>52</v>
      </c>
      <c r="C6177" t="s">
        <v>53</v>
      </c>
      <c r="D6177" t="s">
        <v>1321</v>
      </c>
      <c r="E6177" t="s">
        <v>1322</v>
      </c>
      <c r="F6177" t="str">
        <f t="shared" si="580"/>
        <v>5020</v>
      </c>
      <c r="G6177" t="s">
        <v>213</v>
      </c>
      <c r="H6177" t="s">
        <v>214</v>
      </c>
      <c r="I6177" s="91"/>
      <c r="J6177" s="91"/>
      <c r="K6177" s="91">
        <v>124.98</v>
      </c>
      <c r="L6177" s="91"/>
      <c r="M6177" s="91"/>
      <c r="N6177" s="91"/>
      <c r="O6177" s="91"/>
      <c r="P6177" s="91"/>
      <c r="Q6177" s="91"/>
      <c r="R6177" s="91"/>
      <c r="S6177" s="91"/>
      <c r="T6177" s="91"/>
      <c r="U6177" s="91">
        <f t="shared" si="581"/>
        <v>124.98</v>
      </c>
      <c r="V6177" s="82" t="str">
        <f t="shared" si="579"/>
        <v>161005020935</v>
      </c>
      <c r="W6177" s="83">
        <f>VLOOKUP(V6177,Factors!$E$6:$H$5950,4,FALSE)</f>
        <v>0.1124</v>
      </c>
      <c r="X6177" t="str">
        <f>VLOOKUP(V6177,Factors!$E$6:$F$5950,2,FALSE)</f>
        <v>3-FACTOR</v>
      </c>
      <c r="Y6177" s="92">
        <f t="shared" si="582"/>
        <v>14.047752000000001</v>
      </c>
      <c r="Z6177" s="92">
        <f t="shared" si="583"/>
        <v>110.932248</v>
      </c>
      <c r="AA6177" s="92">
        <f t="shared" si="584"/>
        <v>124.98</v>
      </c>
    </row>
    <row r="6178" spans="1:27" x14ac:dyDescent="0.25">
      <c r="A6178" t="s">
        <v>1294</v>
      </c>
      <c r="B6178" t="s">
        <v>52</v>
      </c>
      <c r="C6178" t="s">
        <v>53</v>
      </c>
      <c r="D6178" t="s">
        <v>1339</v>
      </c>
      <c r="E6178" t="s">
        <v>1340</v>
      </c>
      <c r="F6178" t="str">
        <f t="shared" si="580"/>
        <v>5140</v>
      </c>
      <c r="G6178" t="s">
        <v>96</v>
      </c>
      <c r="H6178" t="s">
        <v>97</v>
      </c>
      <c r="I6178" s="91">
        <v>6115.02</v>
      </c>
      <c r="J6178" s="91">
        <v>4825.0200000000004</v>
      </c>
      <c r="K6178" s="91">
        <v>5135.97</v>
      </c>
      <c r="L6178" s="91">
        <v>5587.48</v>
      </c>
      <c r="M6178" s="91">
        <v>5226.67</v>
      </c>
      <c r="N6178" s="91">
        <v>5576.28</v>
      </c>
      <c r="O6178" s="91">
        <v>2526.0500000000002</v>
      </c>
      <c r="P6178" s="91">
        <v>8908.5400000000009</v>
      </c>
      <c r="Q6178" s="91">
        <v>6334.49</v>
      </c>
      <c r="R6178" s="91">
        <v>5506.84</v>
      </c>
      <c r="S6178" s="91">
        <v>5406.14</v>
      </c>
      <c r="T6178" s="91">
        <v>5311.16</v>
      </c>
      <c r="U6178" s="91">
        <f t="shared" si="581"/>
        <v>66459.66</v>
      </c>
      <c r="V6178" s="82" t="str">
        <f t="shared" si="579"/>
        <v>161005140935</v>
      </c>
      <c r="W6178" s="83">
        <f>VLOOKUP(V6178,Factors!$E$6:$H$5950,4,FALSE)</f>
        <v>0</v>
      </c>
      <c r="X6178" t="str">
        <f>VLOOKUP(V6178,Factors!$E$6:$F$5950,2,FALSE)</f>
        <v>Direct-OR</v>
      </c>
      <c r="Y6178" s="92">
        <f t="shared" si="582"/>
        <v>0</v>
      </c>
      <c r="Z6178" s="92">
        <f t="shared" si="583"/>
        <v>66459.66</v>
      </c>
      <c r="AA6178" s="92">
        <f t="shared" si="584"/>
        <v>66459.66</v>
      </c>
    </row>
    <row r="6179" spans="1:27" x14ac:dyDescent="0.25">
      <c r="A6179" t="s">
        <v>1294</v>
      </c>
      <c r="B6179" t="s">
        <v>52</v>
      </c>
      <c r="C6179" t="s">
        <v>53</v>
      </c>
      <c r="D6179" t="s">
        <v>1307</v>
      </c>
      <c r="E6179" t="s">
        <v>1308</v>
      </c>
      <c r="F6179" t="str">
        <f t="shared" si="580"/>
        <v>5195</v>
      </c>
      <c r="G6179" t="s">
        <v>96</v>
      </c>
      <c r="H6179" t="s">
        <v>97</v>
      </c>
      <c r="I6179" s="91">
        <v>374.32</v>
      </c>
      <c r="J6179" s="91"/>
      <c r="K6179" s="91"/>
      <c r="L6179" s="91"/>
      <c r="M6179" s="91"/>
      <c r="N6179" s="91"/>
      <c r="O6179" s="91"/>
      <c r="P6179" s="91"/>
      <c r="Q6179" s="91"/>
      <c r="R6179" s="91"/>
      <c r="S6179" s="91"/>
      <c r="T6179" s="91"/>
      <c r="U6179" s="91">
        <f t="shared" si="581"/>
        <v>374.32</v>
      </c>
      <c r="V6179" s="82" t="str">
        <f t="shared" si="579"/>
        <v>161005195935</v>
      </c>
      <c r="W6179" s="83">
        <f>VLOOKUP(V6179,Factors!$E$6:$H$5950,4,FALSE)</f>
        <v>0.1053</v>
      </c>
      <c r="X6179" t="str">
        <f>VLOOKUP(V6179,Factors!$E$6:$F$5950,2,FALSE)</f>
        <v>Firm Sales Volumes</v>
      </c>
      <c r="Y6179" s="92">
        <f t="shared" si="582"/>
        <v>39.415896000000004</v>
      </c>
      <c r="Z6179" s="92">
        <f t="shared" si="583"/>
        <v>334.90410399999996</v>
      </c>
      <c r="AA6179" s="92">
        <f t="shared" si="584"/>
        <v>374.31999999999994</v>
      </c>
    </row>
    <row r="6180" spans="1:27" x14ac:dyDescent="0.25">
      <c r="A6180" t="s">
        <v>1294</v>
      </c>
      <c r="B6180" t="s">
        <v>1341</v>
      </c>
      <c r="C6180" t="s">
        <v>1342</v>
      </c>
      <c r="D6180" t="s">
        <v>1311</v>
      </c>
      <c r="E6180" t="s">
        <v>1312</v>
      </c>
      <c r="F6180" t="str">
        <f t="shared" si="580"/>
        <v>1500</v>
      </c>
      <c r="G6180" t="s">
        <v>61</v>
      </c>
      <c r="H6180" t="s">
        <v>62</v>
      </c>
      <c r="I6180" s="91"/>
      <c r="J6180" s="91"/>
      <c r="K6180" s="91"/>
      <c r="L6180" s="91"/>
      <c r="M6180" s="91"/>
      <c r="N6180" s="91"/>
      <c r="O6180" s="91">
        <v>19.989999999999998</v>
      </c>
      <c r="P6180" s="91"/>
      <c r="Q6180" s="91"/>
      <c r="R6180" s="91"/>
      <c r="S6180" s="91"/>
      <c r="T6180" s="91"/>
      <c r="U6180" s="91">
        <f t="shared" si="581"/>
        <v>19.989999999999998</v>
      </c>
      <c r="V6180" s="82" t="str">
        <f t="shared" si="579"/>
        <v>161051500935</v>
      </c>
      <c r="W6180" s="83">
        <f>VLOOKUP(V6180,Factors!$E$6:$H$5950,4,FALSE)</f>
        <v>0</v>
      </c>
      <c r="X6180" t="str">
        <f>VLOOKUP(V6180,Factors!$E$6:$F$5950,2,FALSE)</f>
        <v>Direct-OR</v>
      </c>
      <c r="Y6180" s="92">
        <f t="shared" si="582"/>
        <v>0</v>
      </c>
      <c r="Z6180" s="92">
        <f t="shared" si="583"/>
        <v>19.989999999999998</v>
      </c>
      <c r="AA6180" s="92">
        <f t="shared" si="584"/>
        <v>19.989999999999998</v>
      </c>
    </row>
    <row r="6181" spans="1:27" x14ac:dyDescent="0.25">
      <c r="A6181" t="s">
        <v>1294</v>
      </c>
      <c r="B6181" t="s">
        <v>1341</v>
      </c>
      <c r="C6181" t="s">
        <v>1342</v>
      </c>
      <c r="D6181" t="s">
        <v>1311</v>
      </c>
      <c r="E6181" t="s">
        <v>1312</v>
      </c>
      <c r="F6181" t="str">
        <f t="shared" si="580"/>
        <v>1500</v>
      </c>
      <c r="G6181" t="s">
        <v>44</v>
      </c>
      <c r="H6181" t="s">
        <v>45</v>
      </c>
      <c r="I6181" s="91">
        <v>2604.5700000000002</v>
      </c>
      <c r="J6181" s="91">
        <v>937.57</v>
      </c>
      <c r="K6181" s="91">
        <v>1239.07</v>
      </c>
      <c r="L6181" s="91">
        <v>1345.07</v>
      </c>
      <c r="M6181" s="91">
        <v>937.57</v>
      </c>
      <c r="N6181" s="91">
        <v>1232.57</v>
      </c>
      <c r="O6181" s="91">
        <v>165</v>
      </c>
      <c r="P6181" s="91">
        <v>772.57</v>
      </c>
      <c r="Q6181" s="91">
        <v>1590.14</v>
      </c>
      <c r="R6181" s="91">
        <v>1452.57</v>
      </c>
      <c r="S6181" s="91">
        <v>2419</v>
      </c>
      <c r="T6181" s="91">
        <v>1562.57</v>
      </c>
      <c r="U6181" s="91">
        <f t="shared" si="581"/>
        <v>16258.269999999999</v>
      </c>
      <c r="V6181" s="82" t="str">
        <f t="shared" si="579"/>
        <v>161051500935</v>
      </c>
      <c r="W6181" s="83">
        <f>VLOOKUP(V6181,Factors!$E$6:$H$5950,4,FALSE)</f>
        <v>0</v>
      </c>
      <c r="X6181" t="str">
        <f>VLOOKUP(V6181,Factors!$E$6:$F$5950,2,FALSE)</f>
        <v>Direct-OR</v>
      </c>
      <c r="Y6181" s="92">
        <f t="shared" si="582"/>
        <v>0</v>
      </c>
      <c r="Z6181" s="92">
        <f t="shared" si="583"/>
        <v>16258.269999999999</v>
      </c>
      <c r="AA6181" s="92">
        <f t="shared" si="584"/>
        <v>16258.269999999999</v>
      </c>
    </row>
    <row r="6182" spans="1:27" x14ac:dyDescent="0.25">
      <c r="A6182" t="s">
        <v>1294</v>
      </c>
      <c r="B6182" t="s">
        <v>1341</v>
      </c>
      <c r="C6182" t="s">
        <v>1342</v>
      </c>
      <c r="D6182" t="s">
        <v>1311</v>
      </c>
      <c r="E6182" t="s">
        <v>1312</v>
      </c>
      <c r="F6182" t="str">
        <f t="shared" si="580"/>
        <v>1500</v>
      </c>
      <c r="G6182" t="s">
        <v>96</v>
      </c>
      <c r="H6182" t="s">
        <v>97</v>
      </c>
      <c r="I6182" s="91">
        <v>1941.16</v>
      </c>
      <c r="J6182" s="91">
        <v>3432.64</v>
      </c>
      <c r="K6182" s="91"/>
      <c r="L6182" s="91">
        <v>1955.8</v>
      </c>
      <c r="M6182" s="91">
        <v>1583.27</v>
      </c>
      <c r="N6182" s="91">
        <v>3713.37</v>
      </c>
      <c r="O6182" s="91">
        <v>1710.73</v>
      </c>
      <c r="P6182" s="91">
        <v>1961.38</v>
      </c>
      <c r="Q6182" s="91">
        <v>1720.24</v>
      </c>
      <c r="R6182" s="91">
        <v>3867.22</v>
      </c>
      <c r="S6182" s="91">
        <v>3404.7</v>
      </c>
      <c r="T6182" s="91">
        <v>2719.6</v>
      </c>
      <c r="U6182" s="91">
        <f t="shared" si="581"/>
        <v>28010.110000000004</v>
      </c>
      <c r="V6182" s="82" t="str">
        <f t="shared" si="579"/>
        <v>161051500935</v>
      </c>
      <c r="W6182" s="83">
        <f>VLOOKUP(V6182,Factors!$E$6:$H$5950,4,FALSE)</f>
        <v>0</v>
      </c>
      <c r="X6182" t="str">
        <f>VLOOKUP(V6182,Factors!$E$6:$F$5950,2,FALSE)</f>
        <v>Direct-OR</v>
      </c>
      <c r="Y6182" s="92">
        <f t="shared" si="582"/>
        <v>0</v>
      </c>
      <c r="Z6182" s="92">
        <f t="shared" si="583"/>
        <v>28010.110000000004</v>
      </c>
      <c r="AA6182" s="92">
        <f t="shared" si="584"/>
        <v>28010.110000000004</v>
      </c>
    </row>
    <row r="6183" spans="1:27" x14ac:dyDescent="0.25">
      <c r="A6183" t="s">
        <v>1294</v>
      </c>
      <c r="B6183" t="s">
        <v>1341</v>
      </c>
      <c r="C6183" t="s">
        <v>1342</v>
      </c>
      <c r="D6183" t="s">
        <v>1311</v>
      </c>
      <c r="E6183" t="s">
        <v>1312</v>
      </c>
      <c r="F6183" t="str">
        <f t="shared" si="580"/>
        <v>1500</v>
      </c>
      <c r="G6183" t="s">
        <v>199</v>
      </c>
      <c r="H6183" t="s">
        <v>200</v>
      </c>
      <c r="I6183" s="91">
        <v>76.92</v>
      </c>
      <c r="J6183" s="91">
        <v>76.92</v>
      </c>
      <c r="K6183" s="91">
        <v>76.92</v>
      </c>
      <c r="L6183" s="91">
        <v>96.15</v>
      </c>
      <c r="M6183" s="91">
        <v>76.92</v>
      </c>
      <c r="N6183" s="91">
        <v>100.97</v>
      </c>
      <c r="O6183" s="91"/>
      <c r="P6183" s="91">
        <v>161.56</v>
      </c>
      <c r="Q6183" s="91">
        <v>100.97</v>
      </c>
      <c r="R6183" s="91">
        <v>80.760000000000005</v>
      </c>
      <c r="S6183" s="91"/>
      <c r="T6183" s="91">
        <v>80.760000000000005</v>
      </c>
      <c r="U6183" s="91">
        <f t="shared" si="581"/>
        <v>928.84999999999991</v>
      </c>
      <c r="V6183" s="82" t="str">
        <f t="shared" si="579"/>
        <v>161051500935</v>
      </c>
      <c r="W6183" s="83">
        <f>VLOOKUP(V6183,Factors!$E$6:$H$5950,4,FALSE)</f>
        <v>0</v>
      </c>
      <c r="X6183" t="str">
        <f>VLOOKUP(V6183,Factors!$E$6:$F$5950,2,FALSE)</f>
        <v>Direct-OR</v>
      </c>
      <c r="Y6183" s="92">
        <f t="shared" si="582"/>
        <v>0</v>
      </c>
      <c r="Z6183" s="92">
        <f t="shared" si="583"/>
        <v>928.84999999999991</v>
      </c>
      <c r="AA6183" s="92">
        <f t="shared" si="584"/>
        <v>928.84999999999991</v>
      </c>
    </row>
    <row r="6184" spans="1:27" x14ac:dyDescent="0.25">
      <c r="A6184" t="s">
        <v>1294</v>
      </c>
      <c r="B6184" t="s">
        <v>1341</v>
      </c>
      <c r="C6184" t="s">
        <v>1342</v>
      </c>
      <c r="D6184" t="s">
        <v>1311</v>
      </c>
      <c r="E6184" t="s">
        <v>1312</v>
      </c>
      <c r="F6184" t="str">
        <f t="shared" si="580"/>
        <v>1500</v>
      </c>
      <c r="G6184" t="s">
        <v>187</v>
      </c>
      <c r="H6184" t="s">
        <v>188</v>
      </c>
      <c r="I6184" s="91">
        <v>5018.17</v>
      </c>
      <c r="J6184" s="91"/>
      <c r="K6184" s="91">
        <v>1543.14</v>
      </c>
      <c r="L6184" s="91">
        <v>219</v>
      </c>
      <c r="M6184" s="91">
        <v>381</v>
      </c>
      <c r="N6184" s="91">
        <v>2008</v>
      </c>
      <c r="O6184" s="91">
        <v>1168.06</v>
      </c>
      <c r="P6184" s="91"/>
      <c r="Q6184" s="91">
        <v>3211</v>
      </c>
      <c r="R6184" s="91">
        <v>2066.27</v>
      </c>
      <c r="S6184" s="91">
        <v>251</v>
      </c>
      <c r="T6184" s="91">
        <v>4572.79</v>
      </c>
      <c r="U6184" s="91">
        <f t="shared" si="581"/>
        <v>20438.43</v>
      </c>
      <c r="V6184" s="82" t="str">
        <f t="shared" si="579"/>
        <v>161051500935</v>
      </c>
      <c r="W6184" s="83">
        <f>VLOOKUP(V6184,Factors!$E$6:$H$5950,4,FALSE)</f>
        <v>0</v>
      </c>
      <c r="X6184" t="str">
        <f>VLOOKUP(V6184,Factors!$E$6:$F$5950,2,FALSE)</f>
        <v>Direct-OR</v>
      </c>
      <c r="Y6184" s="92">
        <f t="shared" si="582"/>
        <v>0</v>
      </c>
      <c r="Z6184" s="92">
        <f t="shared" si="583"/>
        <v>20438.43</v>
      </c>
      <c r="AA6184" s="92">
        <f t="shared" si="584"/>
        <v>20438.43</v>
      </c>
    </row>
    <row r="6185" spans="1:27" x14ac:dyDescent="0.25">
      <c r="A6185" t="s">
        <v>1294</v>
      </c>
      <c r="B6185" t="s">
        <v>1341</v>
      </c>
      <c r="C6185" t="s">
        <v>1342</v>
      </c>
      <c r="D6185" t="s">
        <v>1311</v>
      </c>
      <c r="E6185" t="s">
        <v>1312</v>
      </c>
      <c r="F6185" t="str">
        <f t="shared" si="580"/>
        <v>1500</v>
      </c>
      <c r="G6185" t="s">
        <v>545</v>
      </c>
      <c r="H6185" t="s">
        <v>546</v>
      </c>
      <c r="I6185" s="91"/>
      <c r="J6185" s="91"/>
      <c r="K6185" s="91"/>
      <c r="L6185" s="91"/>
      <c r="M6185" s="91"/>
      <c r="N6185" s="91"/>
      <c r="O6185" s="91">
        <v>225</v>
      </c>
      <c r="P6185" s="91"/>
      <c r="Q6185" s="91"/>
      <c r="R6185" s="91"/>
      <c r="S6185" s="91"/>
      <c r="T6185" s="91"/>
      <c r="U6185" s="91">
        <f t="shared" si="581"/>
        <v>225</v>
      </c>
      <c r="V6185" s="82" t="str">
        <f t="shared" si="579"/>
        <v>161051500935</v>
      </c>
      <c r="W6185" s="83">
        <f>VLOOKUP(V6185,Factors!$E$6:$H$5950,4,FALSE)</f>
        <v>0</v>
      </c>
      <c r="X6185" t="str">
        <f>VLOOKUP(V6185,Factors!$E$6:$F$5950,2,FALSE)</f>
        <v>Direct-OR</v>
      </c>
      <c r="Y6185" s="92">
        <f t="shared" si="582"/>
        <v>0</v>
      </c>
      <c r="Z6185" s="92">
        <f t="shared" si="583"/>
        <v>225</v>
      </c>
      <c r="AA6185" s="92">
        <f t="shared" si="584"/>
        <v>225</v>
      </c>
    </row>
    <row r="6186" spans="1:27" x14ac:dyDescent="0.25">
      <c r="A6186" t="s">
        <v>1294</v>
      </c>
      <c r="B6186" t="s">
        <v>1341</v>
      </c>
      <c r="C6186" t="s">
        <v>1342</v>
      </c>
      <c r="D6186" t="s">
        <v>1311</v>
      </c>
      <c r="E6186" t="s">
        <v>1312</v>
      </c>
      <c r="F6186" t="str">
        <f t="shared" si="580"/>
        <v>1500</v>
      </c>
      <c r="G6186" t="s">
        <v>30</v>
      </c>
      <c r="H6186" t="s">
        <v>31</v>
      </c>
      <c r="I6186" s="91"/>
      <c r="J6186" s="91"/>
      <c r="K6186" s="91"/>
      <c r="L6186" s="91">
        <v>91.1</v>
      </c>
      <c r="M6186" s="91"/>
      <c r="N6186" s="91"/>
      <c r="O6186" s="91"/>
      <c r="P6186" s="91"/>
      <c r="Q6186" s="91"/>
      <c r="R6186" s="91">
        <v>125</v>
      </c>
      <c r="S6186" s="91"/>
      <c r="T6186" s="91"/>
      <c r="U6186" s="91">
        <f t="shared" si="581"/>
        <v>216.1</v>
      </c>
      <c r="V6186" s="82" t="str">
        <f t="shared" si="579"/>
        <v>161051500935</v>
      </c>
      <c r="W6186" s="83">
        <f>VLOOKUP(V6186,Factors!$E$6:$H$5950,4,FALSE)</f>
        <v>0</v>
      </c>
      <c r="X6186" t="str">
        <f>VLOOKUP(V6186,Factors!$E$6:$F$5950,2,FALSE)</f>
        <v>Direct-OR</v>
      </c>
      <c r="Y6186" s="92">
        <f t="shared" si="582"/>
        <v>0</v>
      </c>
      <c r="Z6186" s="92">
        <f t="shared" si="583"/>
        <v>216.1</v>
      </c>
      <c r="AA6186" s="92">
        <f t="shared" si="584"/>
        <v>216.1</v>
      </c>
    </row>
    <row r="6187" spans="1:27" x14ac:dyDescent="0.25">
      <c r="A6187" t="s">
        <v>1294</v>
      </c>
      <c r="B6187" t="s">
        <v>1341</v>
      </c>
      <c r="C6187" t="s">
        <v>1342</v>
      </c>
      <c r="D6187" t="s">
        <v>1315</v>
      </c>
      <c r="E6187" t="s">
        <v>1316</v>
      </c>
      <c r="F6187" t="str">
        <f t="shared" si="580"/>
        <v>1505</v>
      </c>
      <c r="G6187" t="s">
        <v>44</v>
      </c>
      <c r="H6187" t="s">
        <v>45</v>
      </c>
      <c r="I6187" s="91">
        <v>165</v>
      </c>
      <c r="J6187" s="91"/>
      <c r="K6187" s="91"/>
      <c r="L6187" s="91"/>
      <c r="M6187" s="91"/>
      <c r="N6187" s="91"/>
      <c r="O6187" s="91"/>
      <c r="P6187" s="91"/>
      <c r="Q6187" s="91"/>
      <c r="R6187" s="91"/>
      <c r="S6187" s="91"/>
      <c r="T6187" s="91"/>
      <c r="U6187" s="91">
        <f t="shared" si="581"/>
        <v>165</v>
      </c>
      <c r="V6187" s="82" t="str">
        <f t="shared" si="579"/>
        <v>161051505935</v>
      </c>
      <c r="W6187" s="83">
        <f>VLOOKUP(V6187,Factors!$E$6:$H$5950,4,FALSE)</f>
        <v>0</v>
      </c>
      <c r="X6187" t="str">
        <f>VLOOKUP(V6187,Factors!$E$6:$F$5950,2,FALSE)</f>
        <v>direct-or</v>
      </c>
      <c r="Y6187" s="92">
        <f t="shared" si="582"/>
        <v>0</v>
      </c>
      <c r="Z6187" s="92">
        <f t="shared" si="583"/>
        <v>165</v>
      </c>
      <c r="AA6187" s="92">
        <f t="shared" si="584"/>
        <v>165</v>
      </c>
    </row>
    <row r="6188" spans="1:27" x14ac:dyDescent="0.25">
      <c r="A6188" t="s">
        <v>1294</v>
      </c>
      <c r="B6188" t="s">
        <v>843</v>
      </c>
      <c r="C6188" t="s">
        <v>844</v>
      </c>
      <c r="D6188" t="s">
        <v>1311</v>
      </c>
      <c r="E6188" t="s">
        <v>1312</v>
      </c>
      <c r="F6188" t="str">
        <f t="shared" si="580"/>
        <v>1500</v>
      </c>
      <c r="G6188" t="s">
        <v>44</v>
      </c>
      <c r="H6188" t="s">
        <v>45</v>
      </c>
      <c r="I6188" s="91">
        <v>884</v>
      </c>
      <c r="J6188" s="91">
        <v>878.66</v>
      </c>
      <c r="K6188" s="91">
        <v>2953.97</v>
      </c>
      <c r="L6188" s="91">
        <v>664.33</v>
      </c>
      <c r="M6188" s="91">
        <v>1056.33</v>
      </c>
      <c r="N6188" s="91">
        <v>978.33</v>
      </c>
      <c r="O6188" s="91">
        <v>664.33</v>
      </c>
      <c r="P6188" s="91">
        <v>664.33</v>
      </c>
      <c r="Q6188" s="91">
        <v>872.33</v>
      </c>
      <c r="R6188" s="91">
        <v>3885.33</v>
      </c>
      <c r="S6188" s="91">
        <v>-2346</v>
      </c>
      <c r="T6188" s="91">
        <v>2180.33</v>
      </c>
      <c r="U6188" s="91">
        <f t="shared" si="581"/>
        <v>13336.269999999999</v>
      </c>
      <c r="V6188" s="82" t="str">
        <f t="shared" si="579"/>
        <v>161101500935</v>
      </c>
      <c r="W6188" s="83">
        <f>VLOOKUP(V6188,Factors!$E$6:$H$5950,4,FALSE)</f>
        <v>0</v>
      </c>
      <c r="X6188" t="str">
        <f>VLOOKUP(V6188,Factors!$E$6:$F$5950,2,FALSE)</f>
        <v>Direct-OR</v>
      </c>
      <c r="Y6188" s="92">
        <f t="shared" si="582"/>
        <v>0</v>
      </c>
      <c r="Z6188" s="92">
        <f t="shared" si="583"/>
        <v>13336.269999999999</v>
      </c>
      <c r="AA6188" s="92">
        <f t="shared" si="584"/>
        <v>13336.269999999999</v>
      </c>
    </row>
    <row r="6189" spans="1:27" x14ac:dyDescent="0.25">
      <c r="A6189" t="s">
        <v>1294</v>
      </c>
      <c r="B6189" t="s">
        <v>843</v>
      </c>
      <c r="C6189" t="s">
        <v>844</v>
      </c>
      <c r="D6189" t="s">
        <v>1311</v>
      </c>
      <c r="E6189" t="s">
        <v>1312</v>
      </c>
      <c r="F6189" t="str">
        <f t="shared" si="580"/>
        <v>1500</v>
      </c>
      <c r="G6189" t="s">
        <v>50</v>
      </c>
      <c r="H6189" t="s">
        <v>51</v>
      </c>
      <c r="I6189" s="91"/>
      <c r="J6189" s="91">
        <v>104</v>
      </c>
      <c r="K6189" s="91">
        <v>104</v>
      </c>
      <c r="L6189" s="91">
        <v>104</v>
      </c>
      <c r="M6189" s="91">
        <v>104</v>
      </c>
      <c r="N6189" s="91"/>
      <c r="O6189" s="91"/>
      <c r="P6189" s="91">
        <v>104</v>
      </c>
      <c r="Q6189" s="91"/>
      <c r="R6189" s="91">
        <v>104</v>
      </c>
      <c r="S6189" s="91"/>
      <c r="T6189" s="91"/>
      <c r="U6189" s="91">
        <f t="shared" si="581"/>
        <v>624</v>
      </c>
      <c r="V6189" s="82" t="str">
        <f t="shared" si="579"/>
        <v>161101500935</v>
      </c>
      <c r="W6189" s="83">
        <f>VLOOKUP(V6189,Factors!$E$6:$H$5950,4,FALSE)</f>
        <v>0</v>
      </c>
      <c r="X6189" t="str">
        <f>VLOOKUP(V6189,Factors!$E$6:$F$5950,2,FALSE)</f>
        <v>Direct-OR</v>
      </c>
      <c r="Y6189" s="92">
        <f t="shared" si="582"/>
        <v>0</v>
      </c>
      <c r="Z6189" s="92">
        <f t="shared" si="583"/>
        <v>624</v>
      </c>
      <c r="AA6189" s="92">
        <f t="shared" si="584"/>
        <v>624</v>
      </c>
    </row>
    <row r="6190" spans="1:27" x14ac:dyDescent="0.25">
      <c r="A6190" t="s">
        <v>1294</v>
      </c>
      <c r="B6190" t="s">
        <v>843</v>
      </c>
      <c r="C6190" t="s">
        <v>844</v>
      </c>
      <c r="D6190" t="s">
        <v>1311</v>
      </c>
      <c r="E6190" t="s">
        <v>1312</v>
      </c>
      <c r="F6190" t="str">
        <f t="shared" si="580"/>
        <v>1500</v>
      </c>
      <c r="G6190" t="s">
        <v>26</v>
      </c>
      <c r="H6190" t="s">
        <v>27</v>
      </c>
      <c r="I6190" s="91"/>
      <c r="J6190" s="91"/>
      <c r="K6190" s="91"/>
      <c r="L6190" s="91"/>
      <c r="M6190" s="91"/>
      <c r="N6190" s="91"/>
      <c r="O6190" s="91"/>
      <c r="P6190" s="91"/>
      <c r="Q6190" s="91"/>
      <c r="R6190" s="91">
        <v>109.61</v>
      </c>
      <c r="S6190" s="91"/>
      <c r="T6190" s="91">
        <v>123.61</v>
      </c>
      <c r="U6190" s="91">
        <f t="shared" si="581"/>
        <v>233.22</v>
      </c>
      <c r="V6190" s="82" t="str">
        <f t="shared" si="579"/>
        <v>161101500935</v>
      </c>
      <c r="W6190" s="83">
        <f>VLOOKUP(V6190,Factors!$E$6:$H$5950,4,FALSE)</f>
        <v>0</v>
      </c>
      <c r="X6190" t="str">
        <f>VLOOKUP(V6190,Factors!$E$6:$F$5950,2,FALSE)</f>
        <v>Direct-OR</v>
      </c>
      <c r="Y6190" s="92">
        <f t="shared" si="582"/>
        <v>0</v>
      </c>
      <c r="Z6190" s="92">
        <f t="shared" si="583"/>
        <v>233.22</v>
      </c>
      <c r="AA6190" s="92">
        <f t="shared" si="584"/>
        <v>233.22</v>
      </c>
    </row>
    <row r="6191" spans="1:27" x14ac:dyDescent="0.25">
      <c r="A6191" t="s">
        <v>1294</v>
      </c>
      <c r="B6191" t="s">
        <v>843</v>
      </c>
      <c r="C6191" t="s">
        <v>844</v>
      </c>
      <c r="D6191" t="s">
        <v>1311</v>
      </c>
      <c r="E6191" t="s">
        <v>1312</v>
      </c>
      <c r="F6191" t="str">
        <f t="shared" si="580"/>
        <v>1500</v>
      </c>
      <c r="G6191" t="s">
        <v>96</v>
      </c>
      <c r="H6191" t="s">
        <v>97</v>
      </c>
      <c r="I6191" s="91">
        <v>443.24</v>
      </c>
      <c r="J6191" s="91">
        <v>240.01</v>
      </c>
      <c r="K6191" s="91"/>
      <c r="L6191" s="91"/>
      <c r="M6191" s="91">
        <v>481.28</v>
      </c>
      <c r="N6191" s="91">
        <v>215.39</v>
      </c>
      <c r="O6191" s="91">
        <v>240.01</v>
      </c>
      <c r="P6191" s="91">
        <v>471.99</v>
      </c>
      <c r="Q6191" s="91">
        <v>263.45</v>
      </c>
      <c r="R6191" s="91">
        <v>494.1</v>
      </c>
      <c r="S6191" s="91">
        <v>240.01</v>
      </c>
      <c r="T6191" s="91">
        <v>585.54999999999995</v>
      </c>
      <c r="U6191" s="91">
        <f t="shared" si="581"/>
        <v>3675.0299999999997</v>
      </c>
      <c r="V6191" s="82" t="str">
        <f t="shared" si="579"/>
        <v>161101500935</v>
      </c>
      <c r="W6191" s="83">
        <f>VLOOKUP(V6191,Factors!$E$6:$H$5950,4,FALSE)</f>
        <v>0</v>
      </c>
      <c r="X6191" t="str">
        <f>VLOOKUP(V6191,Factors!$E$6:$F$5950,2,FALSE)</f>
        <v>Direct-OR</v>
      </c>
      <c r="Y6191" s="92">
        <f t="shared" si="582"/>
        <v>0</v>
      </c>
      <c r="Z6191" s="92">
        <f t="shared" si="583"/>
        <v>3675.0299999999997</v>
      </c>
      <c r="AA6191" s="92">
        <f t="shared" si="584"/>
        <v>3675.0299999999997</v>
      </c>
    </row>
    <row r="6192" spans="1:27" x14ac:dyDescent="0.25">
      <c r="A6192" t="s">
        <v>1294</v>
      </c>
      <c r="B6192" t="s">
        <v>843</v>
      </c>
      <c r="C6192" t="s">
        <v>844</v>
      </c>
      <c r="D6192" t="s">
        <v>1311</v>
      </c>
      <c r="E6192" t="s">
        <v>1312</v>
      </c>
      <c r="F6192" t="str">
        <f t="shared" si="580"/>
        <v>1500</v>
      </c>
      <c r="G6192" t="s">
        <v>199</v>
      </c>
      <c r="H6192" t="s">
        <v>200</v>
      </c>
      <c r="I6192" s="91">
        <v>144.47999999999999</v>
      </c>
      <c r="J6192" s="91">
        <v>180.6</v>
      </c>
      <c r="K6192" s="91">
        <v>144.47999999999999</v>
      </c>
      <c r="L6192" s="91">
        <v>144.47999999999999</v>
      </c>
      <c r="M6192" s="91">
        <v>180.6</v>
      </c>
      <c r="N6192" s="91">
        <v>151.72</v>
      </c>
      <c r="O6192" s="91"/>
      <c r="P6192" s="91">
        <v>341.37</v>
      </c>
      <c r="Q6192" s="91">
        <v>151.72</v>
      </c>
      <c r="R6192" s="91">
        <v>151.72</v>
      </c>
      <c r="S6192" s="91"/>
      <c r="T6192" s="91">
        <v>493.09</v>
      </c>
      <c r="U6192" s="91">
        <f t="shared" si="581"/>
        <v>2084.2600000000002</v>
      </c>
      <c r="V6192" s="82" t="str">
        <f t="shared" si="579"/>
        <v>161101500935</v>
      </c>
      <c r="W6192" s="83">
        <f>VLOOKUP(V6192,Factors!$E$6:$H$5950,4,FALSE)</f>
        <v>0</v>
      </c>
      <c r="X6192" t="str">
        <f>VLOOKUP(V6192,Factors!$E$6:$F$5950,2,FALSE)</f>
        <v>Direct-OR</v>
      </c>
      <c r="Y6192" s="92">
        <f t="shared" si="582"/>
        <v>0</v>
      </c>
      <c r="Z6192" s="92">
        <f t="shared" si="583"/>
        <v>2084.2600000000002</v>
      </c>
      <c r="AA6192" s="92">
        <f t="shared" si="584"/>
        <v>2084.2600000000002</v>
      </c>
    </row>
    <row r="6193" spans="1:27" x14ac:dyDescent="0.25">
      <c r="A6193" t="s">
        <v>1294</v>
      </c>
      <c r="B6193" t="s">
        <v>843</v>
      </c>
      <c r="C6193" t="s">
        <v>844</v>
      </c>
      <c r="D6193" t="s">
        <v>1311</v>
      </c>
      <c r="E6193" t="s">
        <v>1312</v>
      </c>
      <c r="F6193" t="str">
        <f t="shared" si="580"/>
        <v>1500</v>
      </c>
      <c r="G6193" t="s">
        <v>187</v>
      </c>
      <c r="H6193" t="s">
        <v>188</v>
      </c>
      <c r="I6193" s="91"/>
      <c r="J6193" s="91"/>
      <c r="K6193" s="91">
        <v>495</v>
      </c>
      <c r="L6193" s="91"/>
      <c r="M6193" s="91">
        <v>625</v>
      </c>
      <c r="N6193" s="91">
        <v>0</v>
      </c>
      <c r="O6193" s="91"/>
      <c r="P6193" s="91"/>
      <c r="Q6193" s="91">
        <v>1089.0999999999999</v>
      </c>
      <c r="R6193" s="91">
        <v>128.72</v>
      </c>
      <c r="S6193" s="91">
        <v>3221</v>
      </c>
      <c r="T6193" s="91"/>
      <c r="U6193" s="91">
        <f t="shared" si="581"/>
        <v>5558.82</v>
      </c>
      <c r="V6193" s="82" t="str">
        <f t="shared" si="579"/>
        <v>161101500935</v>
      </c>
      <c r="W6193" s="83">
        <f>VLOOKUP(V6193,Factors!$E$6:$H$5950,4,FALSE)</f>
        <v>0</v>
      </c>
      <c r="X6193" t="str">
        <f>VLOOKUP(V6193,Factors!$E$6:$F$5950,2,FALSE)</f>
        <v>Direct-OR</v>
      </c>
      <c r="Y6193" s="92">
        <f t="shared" si="582"/>
        <v>0</v>
      </c>
      <c r="Z6193" s="92">
        <f t="shared" si="583"/>
        <v>5558.82</v>
      </c>
      <c r="AA6193" s="92">
        <f t="shared" si="584"/>
        <v>5558.82</v>
      </c>
    </row>
    <row r="6194" spans="1:27" x14ac:dyDescent="0.25">
      <c r="A6194" t="s">
        <v>1294</v>
      </c>
      <c r="B6194" t="s">
        <v>369</v>
      </c>
      <c r="C6194" t="s">
        <v>370</v>
      </c>
      <c r="D6194" t="s">
        <v>1311</v>
      </c>
      <c r="E6194" t="s">
        <v>1312</v>
      </c>
      <c r="F6194" t="str">
        <f t="shared" si="580"/>
        <v>1500</v>
      </c>
      <c r="G6194" t="s">
        <v>310</v>
      </c>
      <c r="H6194" t="s">
        <v>311</v>
      </c>
      <c r="I6194" s="91"/>
      <c r="J6194" s="91">
        <v>350</v>
      </c>
      <c r="K6194" s="91"/>
      <c r="L6194" s="91"/>
      <c r="M6194" s="91"/>
      <c r="N6194" s="91"/>
      <c r="O6194" s="91"/>
      <c r="P6194" s="91"/>
      <c r="Q6194" s="91"/>
      <c r="R6194" s="91"/>
      <c r="S6194" s="91"/>
      <c r="T6194" s="91"/>
      <c r="U6194" s="91">
        <f t="shared" si="581"/>
        <v>350</v>
      </c>
      <c r="V6194" s="82" t="str">
        <f t="shared" si="579"/>
        <v>161151500935</v>
      </c>
      <c r="W6194" s="83">
        <f>VLOOKUP(V6194,Factors!$E$6:$H$5950,4,FALSE)</f>
        <v>0</v>
      </c>
      <c r="X6194" t="str">
        <f>VLOOKUP(V6194,Factors!$E$6:$F$5950,2,FALSE)</f>
        <v>Direct-OR</v>
      </c>
      <c r="Y6194" s="92">
        <f t="shared" si="582"/>
        <v>0</v>
      </c>
      <c r="Z6194" s="92">
        <f t="shared" si="583"/>
        <v>350</v>
      </c>
      <c r="AA6194" s="92">
        <f t="shared" si="584"/>
        <v>350</v>
      </c>
    </row>
    <row r="6195" spans="1:27" x14ac:dyDescent="0.25">
      <c r="A6195" t="s">
        <v>1294</v>
      </c>
      <c r="B6195" t="s">
        <v>369</v>
      </c>
      <c r="C6195" t="s">
        <v>370</v>
      </c>
      <c r="D6195" t="s">
        <v>1311</v>
      </c>
      <c r="E6195" t="s">
        <v>1312</v>
      </c>
      <c r="F6195" t="str">
        <f t="shared" si="580"/>
        <v>1500</v>
      </c>
      <c r="G6195" t="s">
        <v>92</v>
      </c>
      <c r="H6195" t="s">
        <v>93</v>
      </c>
      <c r="I6195" s="91"/>
      <c r="J6195" s="91"/>
      <c r="K6195" s="91">
        <v>109.99</v>
      </c>
      <c r="L6195" s="91"/>
      <c r="M6195" s="91">
        <v>135.51</v>
      </c>
      <c r="N6195" s="91">
        <v>84.48</v>
      </c>
      <c r="O6195" s="91"/>
      <c r="P6195" s="91">
        <v>135.51</v>
      </c>
      <c r="Q6195" s="91">
        <v>23.16</v>
      </c>
      <c r="R6195" s="91">
        <v>109.99</v>
      </c>
      <c r="S6195" s="91"/>
      <c r="T6195" s="91">
        <v>135.51</v>
      </c>
      <c r="U6195" s="91">
        <f t="shared" si="581"/>
        <v>734.15</v>
      </c>
      <c r="V6195" s="82" t="str">
        <f t="shared" si="579"/>
        <v>161151500935</v>
      </c>
      <c r="W6195" s="83">
        <f>VLOOKUP(V6195,Factors!$E$6:$H$5950,4,FALSE)</f>
        <v>0</v>
      </c>
      <c r="X6195" t="str">
        <f>VLOOKUP(V6195,Factors!$E$6:$F$5950,2,FALSE)</f>
        <v>Direct-OR</v>
      </c>
      <c r="Y6195" s="92">
        <f t="shared" si="582"/>
        <v>0</v>
      </c>
      <c r="Z6195" s="92">
        <f t="shared" si="583"/>
        <v>734.15</v>
      </c>
      <c r="AA6195" s="92">
        <f t="shared" si="584"/>
        <v>734.15</v>
      </c>
    </row>
    <row r="6196" spans="1:27" x14ac:dyDescent="0.25">
      <c r="A6196" t="s">
        <v>1294</v>
      </c>
      <c r="B6196" t="s">
        <v>369</v>
      </c>
      <c r="C6196" t="s">
        <v>370</v>
      </c>
      <c r="D6196" t="s">
        <v>1311</v>
      </c>
      <c r="E6196" t="s">
        <v>1312</v>
      </c>
      <c r="F6196" t="str">
        <f t="shared" si="580"/>
        <v>1500</v>
      </c>
      <c r="G6196" t="s">
        <v>44</v>
      </c>
      <c r="H6196" t="s">
        <v>45</v>
      </c>
      <c r="I6196" s="91">
        <v>1937.69</v>
      </c>
      <c r="J6196" s="91">
        <v>477.49</v>
      </c>
      <c r="K6196" s="91">
        <v>1180.3900000000001</v>
      </c>
      <c r="L6196" s="91">
        <v>1600.39</v>
      </c>
      <c r="M6196" s="91">
        <v>1975.39</v>
      </c>
      <c r="N6196" s="91">
        <v>1240.3900000000001</v>
      </c>
      <c r="O6196" s="91">
        <v>350</v>
      </c>
      <c r="P6196" s="91">
        <v>1420.78</v>
      </c>
      <c r="Q6196" s="91">
        <v>1060.3900000000001</v>
      </c>
      <c r="R6196" s="91">
        <v>1885.39</v>
      </c>
      <c r="S6196" s="91">
        <v>955</v>
      </c>
      <c r="T6196" s="91">
        <v>2150.39</v>
      </c>
      <c r="U6196" s="91">
        <f t="shared" si="581"/>
        <v>16233.69</v>
      </c>
      <c r="V6196" s="82" t="str">
        <f t="shared" si="579"/>
        <v>161151500935</v>
      </c>
      <c r="W6196" s="83">
        <f>VLOOKUP(V6196,Factors!$E$6:$H$5950,4,FALSE)</f>
        <v>0</v>
      </c>
      <c r="X6196" t="str">
        <f>VLOOKUP(V6196,Factors!$E$6:$F$5950,2,FALSE)</f>
        <v>Direct-OR</v>
      </c>
      <c r="Y6196" s="92">
        <f t="shared" si="582"/>
        <v>0</v>
      </c>
      <c r="Z6196" s="92">
        <f t="shared" si="583"/>
        <v>16233.69</v>
      </c>
      <c r="AA6196" s="92">
        <f t="shared" si="584"/>
        <v>16233.69</v>
      </c>
    </row>
    <row r="6197" spans="1:27" x14ac:dyDescent="0.25">
      <c r="A6197" t="s">
        <v>1294</v>
      </c>
      <c r="B6197" t="s">
        <v>369</v>
      </c>
      <c r="C6197" t="s">
        <v>370</v>
      </c>
      <c r="D6197" t="s">
        <v>1311</v>
      </c>
      <c r="E6197" t="s">
        <v>1312</v>
      </c>
      <c r="F6197" t="str">
        <f t="shared" si="580"/>
        <v>1500</v>
      </c>
      <c r="G6197" t="s">
        <v>96</v>
      </c>
      <c r="H6197" t="s">
        <v>97</v>
      </c>
      <c r="I6197" s="91"/>
      <c r="J6197" s="91"/>
      <c r="K6197" s="91"/>
      <c r="L6197" s="91"/>
      <c r="M6197" s="91"/>
      <c r="N6197" s="91"/>
      <c r="O6197" s="91"/>
      <c r="P6197" s="91"/>
      <c r="Q6197" s="91"/>
      <c r="R6197" s="91">
        <v>725.37</v>
      </c>
      <c r="S6197" s="91">
        <v>327.39</v>
      </c>
      <c r="T6197" s="91">
        <v>300</v>
      </c>
      <c r="U6197" s="91">
        <f t="shared" si="581"/>
        <v>1352.76</v>
      </c>
      <c r="V6197" s="82" t="str">
        <f t="shared" si="579"/>
        <v>161151500935</v>
      </c>
      <c r="W6197" s="83">
        <f>VLOOKUP(V6197,Factors!$E$6:$H$5950,4,FALSE)</f>
        <v>0</v>
      </c>
      <c r="X6197" t="str">
        <f>VLOOKUP(V6197,Factors!$E$6:$F$5950,2,FALSE)</f>
        <v>Direct-OR</v>
      </c>
      <c r="Y6197" s="92">
        <f t="shared" si="582"/>
        <v>0</v>
      </c>
      <c r="Z6197" s="92">
        <f t="shared" si="583"/>
        <v>1352.76</v>
      </c>
      <c r="AA6197" s="92">
        <f t="shared" si="584"/>
        <v>1352.76</v>
      </c>
    </row>
    <row r="6198" spans="1:27" x14ac:dyDescent="0.25">
      <c r="A6198" t="s">
        <v>1294</v>
      </c>
      <c r="B6198" t="s">
        <v>369</v>
      </c>
      <c r="C6198" t="s">
        <v>370</v>
      </c>
      <c r="D6198" t="s">
        <v>1311</v>
      </c>
      <c r="E6198" t="s">
        <v>1312</v>
      </c>
      <c r="F6198" t="str">
        <f t="shared" si="580"/>
        <v>1500</v>
      </c>
      <c r="G6198" t="s">
        <v>199</v>
      </c>
      <c r="H6198" t="s">
        <v>200</v>
      </c>
      <c r="I6198" s="91">
        <v>91.88</v>
      </c>
      <c r="J6198" s="91">
        <v>114.85</v>
      </c>
      <c r="K6198" s="91">
        <v>91.88</v>
      </c>
      <c r="L6198" s="91">
        <v>91.88</v>
      </c>
      <c r="M6198" s="91">
        <v>91.88</v>
      </c>
      <c r="N6198" s="91">
        <v>120.6</v>
      </c>
      <c r="O6198" s="91"/>
      <c r="P6198" s="91">
        <v>217.08</v>
      </c>
      <c r="Q6198" s="91">
        <v>96.48</v>
      </c>
      <c r="R6198" s="91">
        <v>96.48</v>
      </c>
      <c r="S6198" s="91"/>
      <c r="T6198" s="91">
        <v>120.6</v>
      </c>
      <c r="U6198" s="91">
        <f t="shared" si="581"/>
        <v>1133.6100000000001</v>
      </c>
      <c r="V6198" s="82" t="str">
        <f t="shared" si="579"/>
        <v>161151500935</v>
      </c>
      <c r="W6198" s="83">
        <f>VLOOKUP(V6198,Factors!$E$6:$H$5950,4,FALSE)</f>
        <v>0</v>
      </c>
      <c r="X6198" t="str">
        <f>VLOOKUP(V6198,Factors!$E$6:$F$5950,2,FALSE)</f>
        <v>Direct-OR</v>
      </c>
      <c r="Y6198" s="92">
        <f t="shared" si="582"/>
        <v>0</v>
      </c>
      <c r="Z6198" s="92">
        <f t="shared" si="583"/>
        <v>1133.6100000000001</v>
      </c>
      <c r="AA6198" s="92">
        <f t="shared" si="584"/>
        <v>1133.6100000000001</v>
      </c>
    </row>
    <row r="6199" spans="1:27" x14ac:dyDescent="0.25">
      <c r="A6199" t="s">
        <v>1294</v>
      </c>
      <c r="B6199" t="s">
        <v>369</v>
      </c>
      <c r="C6199" t="s">
        <v>370</v>
      </c>
      <c r="D6199" t="s">
        <v>1311</v>
      </c>
      <c r="E6199" t="s">
        <v>1312</v>
      </c>
      <c r="F6199" t="str">
        <f t="shared" si="580"/>
        <v>1500</v>
      </c>
      <c r="G6199" t="s">
        <v>187</v>
      </c>
      <c r="H6199" t="s">
        <v>188</v>
      </c>
      <c r="I6199" s="91">
        <v>384.3</v>
      </c>
      <c r="J6199" s="91">
        <v>329</v>
      </c>
      <c r="K6199" s="91">
        <v>1608.48</v>
      </c>
      <c r="L6199" s="91">
        <v>1649.44</v>
      </c>
      <c r="M6199" s="91">
        <v>2847.86</v>
      </c>
      <c r="N6199" s="91">
        <v>-1500</v>
      </c>
      <c r="O6199" s="91"/>
      <c r="P6199" s="91"/>
      <c r="Q6199" s="91">
        <v>784.15</v>
      </c>
      <c r="R6199" s="91"/>
      <c r="S6199" s="91"/>
      <c r="T6199" s="91">
        <v>203.9</v>
      </c>
      <c r="U6199" s="91">
        <f t="shared" si="581"/>
        <v>6307.1299999999992</v>
      </c>
      <c r="V6199" s="82" t="str">
        <f t="shared" si="579"/>
        <v>161151500935</v>
      </c>
      <c r="W6199" s="83">
        <f>VLOOKUP(V6199,Factors!$E$6:$H$5950,4,FALSE)</f>
        <v>0</v>
      </c>
      <c r="X6199" t="str">
        <f>VLOOKUP(V6199,Factors!$E$6:$F$5950,2,FALSE)</f>
        <v>Direct-OR</v>
      </c>
      <c r="Y6199" s="92">
        <f t="shared" si="582"/>
        <v>0</v>
      </c>
      <c r="Z6199" s="92">
        <f t="shared" si="583"/>
        <v>6307.1299999999992</v>
      </c>
      <c r="AA6199" s="92">
        <f t="shared" si="584"/>
        <v>6307.1299999999992</v>
      </c>
    </row>
    <row r="6200" spans="1:27" x14ac:dyDescent="0.25">
      <c r="A6200" t="s">
        <v>1294</v>
      </c>
      <c r="B6200" t="s">
        <v>369</v>
      </c>
      <c r="C6200" t="s">
        <v>370</v>
      </c>
      <c r="D6200" t="s">
        <v>1311</v>
      </c>
      <c r="E6200" t="s">
        <v>1312</v>
      </c>
      <c r="F6200" t="str">
        <f t="shared" si="580"/>
        <v>1500</v>
      </c>
      <c r="G6200" t="s">
        <v>30</v>
      </c>
      <c r="H6200" t="s">
        <v>31</v>
      </c>
      <c r="I6200" s="91">
        <v>334</v>
      </c>
      <c r="J6200" s="91"/>
      <c r="K6200" s="91">
        <v>200</v>
      </c>
      <c r="L6200" s="91"/>
      <c r="M6200" s="91"/>
      <c r="N6200" s="91"/>
      <c r="O6200" s="91"/>
      <c r="P6200" s="91"/>
      <c r="Q6200" s="91"/>
      <c r="R6200" s="91"/>
      <c r="S6200" s="91"/>
      <c r="T6200" s="91"/>
      <c r="U6200" s="91">
        <f t="shared" si="581"/>
        <v>534</v>
      </c>
      <c r="V6200" s="82" t="str">
        <f t="shared" si="579"/>
        <v>161151500935</v>
      </c>
      <c r="W6200" s="83">
        <f>VLOOKUP(V6200,Factors!$E$6:$H$5950,4,FALSE)</f>
        <v>0</v>
      </c>
      <c r="X6200" t="str">
        <f>VLOOKUP(V6200,Factors!$E$6:$F$5950,2,FALSE)</f>
        <v>Direct-OR</v>
      </c>
      <c r="Y6200" s="92">
        <f t="shared" si="582"/>
        <v>0</v>
      </c>
      <c r="Z6200" s="92">
        <f t="shared" si="583"/>
        <v>534</v>
      </c>
      <c r="AA6200" s="92">
        <f t="shared" si="584"/>
        <v>534</v>
      </c>
    </row>
    <row r="6201" spans="1:27" x14ac:dyDescent="0.25">
      <c r="A6201" t="s">
        <v>1294</v>
      </c>
      <c r="B6201" t="s">
        <v>1343</v>
      </c>
      <c r="C6201" t="s">
        <v>1344</v>
      </c>
      <c r="D6201" t="s">
        <v>1311</v>
      </c>
      <c r="E6201" t="s">
        <v>1312</v>
      </c>
      <c r="F6201" t="str">
        <f t="shared" si="580"/>
        <v>1500</v>
      </c>
      <c r="G6201" t="s">
        <v>61</v>
      </c>
      <c r="H6201" t="s">
        <v>62</v>
      </c>
      <c r="I6201" s="91"/>
      <c r="J6201" s="91"/>
      <c r="K6201" s="91"/>
      <c r="L6201" s="91"/>
      <c r="M6201" s="91"/>
      <c r="N6201" s="91"/>
      <c r="O6201" s="91"/>
      <c r="P6201" s="91"/>
      <c r="Q6201" s="91"/>
      <c r="R6201" s="91">
        <v>41.55</v>
      </c>
      <c r="S6201" s="91"/>
      <c r="T6201" s="91"/>
      <c r="U6201" s="91">
        <f t="shared" si="581"/>
        <v>41.55</v>
      </c>
      <c r="V6201" s="82" t="str">
        <f t="shared" si="579"/>
        <v>161201500935</v>
      </c>
      <c r="W6201" s="83">
        <f>VLOOKUP(V6201,Factors!$E$6:$H$5950,4,FALSE)</f>
        <v>0</v>
      </c>
      <c r="X6201" t="str">
        <f>VLOOKUP(V6201,Factors!$E$6:$F$5950,2,FALSE)</f>
        <v>Direct-OR</v>
      </c>
      <c r="Y6201" s="92">
        <f t="shared" si="582"/>
        <v>0</v>
      </c>
      <c r="Z6201" s="92">
        <f t="shared" si="583"/>
        <v>41.55</v>
      </c>
      <c r="AA6201" s="92">
        <f t="shared" si="584"/>
        <v>41.55</v>
      </c>
    </row>
    <row r="6202" spans="1:27" x14ac:dyDescent="0.25">
      <c r="A6202" t="s">
        <v>1294</v>
      </c>
      <c r="B6202" t="s">
        <v>1343</v>
      </c>
      <c r="C6202" t="s">
        <v>1344</v>
      </c>
      <c r="D6202" t="s">
        <v>1311</v>
      </c>
      <c r="E6202" t="s">
        <v>1312</v>
      </c>
      <c r="F6202" t="str">
        <f t="shared" si="580"/>
        <v>1500</v>
      </c>
      <c r="G6202" t="s">
        <v>44</v>
      </c>
      <c r="H6202" t="s">
        <v>45</v>
      </c>
      <c r="I6202" s="91">
        <v>1870</v>
      </c>
      <c r="J6202" s="91">
        <v>285</v>
      </c>
      <c r="K6202" s="91">
        <v>285</v>
      </c>
      <c r="L6202" s="91">
        <v>80</v>
      </c>
      <c r="M6202" s="91">
        <v>710</v>
      </c>
      <c r="N6202" s="91">
        <v>495</v>
      </c>
      <c r="O6202" s="91">
        <v>535</v>
      </c>
      <c r="P6202" s="91">
        <v>285</v>
      </c>
      <c r="Q6202" s="91">
        <v>285</v>
      </c>
      <c r="R6202" s="91">
        <v>485</v>
      </c>
      <c r="S6202" s="91">
        <v>1000</v>
      </c>
      <c r="T6202" s="91">
        <v>1539.95</v>
      </c>
      <c r="U6202" s="91">
        <f t="shared" si="581"/>
        <v>7854.95</v>
      </c>
      <c r="V6202" s="82" t="str">
        <f t="shared" si="579"/>
        <v>161201500935</v>
      </c>
      <c r="W6202" s="83">
        <f>VLOOKUP(V6202,Factors!$E$6:$H$5950,4,FALSE)</f>
        <v>0</v>
      </c>
      <c r="X6202" t="str">
        <f>VLOOKUP(V6202,Factors!$E$6:$F$5950,2,FALSE)</f>
        <v>Direct-OR</v>
      </c>
      <c r="Y6202" s="92">
        <f t="shared" si="582"/>
        <v>0</v>
      </c>
      <c r="Z6202" s="92">
        <f t="shared" si="583"/>
        <v>7854.95</v>
      </c>
      <c r="AA6202" s="92">
        <f t="shared" si="584"/>
        <v>7854.95</v>
      </c>
    </row>
    <row r="6203" spans="1:27" x14ac:dyDescent="0.25">
      <c r="A6203" t="s">
        <v>1294</v>
      </c>
      <c r="B6203" t="s">
        <v>1343</v>
      </c>
      <c r="C6203" t="s">
        <v>1344</v>
      </c>
      <c r="D6203" t="s">
        <v>1311</v>
      </c>
      <c r="E6203" t="s">
        <v>1312</v>
      </c>
      <c r="F6203" t="str">
        <f t="shared" si="580"/>
        <v>1500</v>
      </c>
      <c r="G6203" t="s">
        <v>96</v>
      </c>
      <c r="H6203" t="s">
        <v>97</v>
      </c>
      <c r="I6203" s="91">
        <v>354.13</v>
      </c>
      <c r="J6203" s="91">
        <v>3243.76</v>
      </c>
      <c r="K6203" s="91">
        <v>1595.84</v>
      </c>
      <c r="L6203" s="91">
        <v>1674.91</v>
      </c>
      <c r="M6203" s="91">
        <v>1694.94</v>
      </c>
      <c r="N6203" s="91">
        <v>1565.52</v>
      </c>
      <c r="O6203" s="91">
        <v>362.35</v>
      </c>
      <c r="P6203" s="91">
        <v>1556.25</v>
      </c>
      <c r="Q6203" s="91">
        <v>1545.55</v>
      </c>
      <c r="R6203" s="91">
        <v>1631.06</v>
      </c>
      <c r="S6203" s="91">
        <v>1551.97</v>
      </c>
      <c r="T6203" s="91">
        <v>1531.72</v>
      </c>
      <c r="U6203" s="91">
        <f t="shared" si="581"/>
        <v>18308</v>
      </c>
      <c r="V6203" s="82" t="str">
        <f t="shared" si="579"/>
        <v>161201500935</v>
      </c>
      <c r="W6203" s="83">
        <f>VLOOKUP(V6203,Factors!$E$6:$H$5950,4,FALSE)</f>
        <v>0</v>
      </c>
      <c r="X6203" t="str">
        <f>VLOOKUP(V6203,Factors!$E$6:$F$5950,2,FALSE)</f>
        <v>Direct-OR</v>
      </c>
      <c r="Y6203" s="92">
        <f t="shared" si="582"/>
        <v>0</v>
      </c>
      <c r="Z6203" s="92">
        <f t="shared" si="583"/>
        <v>18308</v>
      </c>
      <c r="AA6203" s="92">
        <f t="shared" si="584"/>
        <v>18308</v>
      </c>
    </row>
    <row r="6204" spans="1:27" x14ac:dyDescent="0.25">
      <c r="A6204" t="s">
        <v>1294</v>
      </c>
      <c r="B6204" t="s">
        <v>1343</v>
      </c>
      <c r="C6204" t="s">
        <v>1344</v>
      </c>
      <c r="D6204" t="s">
        <v>1311</v>
      </c>
      <c r="E6204" t="s">
        <v>1312</v>
      </c>
      <c r="F6204" t="str">
        <f t="shared" si="580"/>
        <v>1500</v>
      </c>
      <c r="G6204" t="s">
        <v>98</v>
      </c>
      <c r="H6204" t="s">
        <v>99</v>
      </c>
      <c r="I6204" s="91">
        <v>30.82</v>
      </c>
      <c r="J6204" s="91"/>
      <c r="K6204" s="91">
        <v>93</v>
      </c>
      <c r="L6204" s="91"/>
      <c r="M6204" s="91">
        <v>41</v>
      </c>
      <c r="N6204" s="91"/>
      <c r="O6204" s="91">
        <v>41</v>
      </c>
      <c r="P6204" s="91">
        <v>58</v>
      </c>
      <c r="Q6204" s="91"/>
      <c r="R6204" s="91">
        <v>150</v>
      </c>
      <c r="S6204" s="91">
        <v>75</v>
      </c>
      <c r="T6204" s="91">
        <v>75</v>
      </c>
      <c r="U6204" s="91">
        <f t="shared" si="581"/>
        <v>563.81999999999994</v>
      </c>
      <c r="V6204" s="82" t="str">
        <f t="shared" si="579"/>
        <v>161201500935</v>
      </c>
      <c r="W6204" s="83">
        <f>VLOOKUP(V6204,Factors!$E$6:$H$5950,4,FALSE)</f>
        <v>0</v>
      </c>
      <c r="X6204" t="str">
        <f>VLOOKUP(V6204,Factors!$E$6:$F$5950,2,FALSE)</f>
        <v>Direct-OR</v>
      </c>
      <c r="Y6204" s="92">
        <f t="shared" si="582"/>
        <v>0</v>
      </c>
      <c r="Z6204" s="92">
        <f t="shared" si="583"/>
        <v>563.81999999999994</v>
      </c>
      <c r="AA6204" s="92">
        <f t="shared" si="584"/>
        <v>563.81999999999994</v>
      </c>
    </row>
    <row r="6205" spans="1:27" x14ac:dyDescent="0.25">
      <c r="A6205" t="s">
        <v>1294</v>
      </c>
      <c r="B6205" t="s">
        <v>1343</v>
      </c>
      <c r="C6205" t="s">
        <v>1344</v>
      </c>
      <c r="D6205" t="s">
        <v>1311</v>
      </c>
      <c r="E6205" t="s">
        <v>1312</v>
      </c>
      <c r="F6205" t="str">
        <f t="shared" si="580"/>
        <v>1500</v>
      </c>
      <c r="G6205" t="s">
        <v>130</v>
      </c>
      <c r="H6205" t="s">
        <v>131</v>
      </c>
      <c r="I6205" s="91"/>
      <c r="J6205" s="91"/>
      <c r="K6205" s="91"/>
      <c r="L6205" s="91"/>
      <c r="M6205" s="91"/>
      <c r="N6205" s="91"/>
      <c r="O6205" s="91"/>
      <c r="P6205" s="91">
        <v>65.34</v>
      </c>
      <c r="Q6205" s="91"/>
      <c r="R6205" s="91"/>
      <c r="S6205" s="91"/>
      <c r="T6205" s="91"/>
      <c r="U6205" s="91">
        <f t="shared" si="581"/>
        <v>65.34</v>
      </c>
      <c r="V6205" s="82" t="str">
        <f t="shared" si="579"/>
        <v>161201500935</v>
      </c>
      <c r="W6205" s="83">
        <f>VLOOKUP(V6205,Factors!$E$6:$H$5950,4,FALSE)</f>
        <v>0</v>
      </c>
      <c r="X6205" t="str">
        <f>VLOOKUP(V6205,Factors!$E$6:$F$5950,2,FALSE)</f>
        <v>Direct-OR</v>
      </c>
      <c r="Y6205" s="92">
        <f t="shared" si="582"/>
        <v>0</v>
      </c>
      <c r="Z6205" s="92">
        <f t="shared" si="583"/>
        <v>65.34</v>
      </c>
      <c r="AA6205" s="92">
        <f t="shared" si="584"/>
        <v>65.34</v>
      </c>
    </row>
    <row r="6206" spans="1:27" x14ac:dyDescent="0.25">
      <c r="A6206" t="s">
        <v>1294</v>
      </c>
      <c r="B6206" t="s">
        <v>1343</v>
      </c>
      <c r="C6206" t="s">
        <v>1344</v>
      </c>
      <c r="D6206" t="s">
        <v>1311</v>
      </c>
      <c r="E6206" t="s">
        <v>1312</v>
      </c>
      <c r="F6206" t="str">
        <f t="shared" si="580"/>
        <v>1500</v>
      </c>
      <c r="G6206" t="s">
        <v>1345</v>
      </c>
      <c r="H6206" t="s">
        <v>1346</v>
      </c>
      <c r="I6206" s="91"/>
      <c r="J6206" s="91"/>
      <c r="K6206" s="91"/>
      <c r="L6206" s="91"/>
      <c r="M6206" s="91"/>
      <c r="N6206" s="91">
        <v>59.5</v>
      </c>
      <c r="O6206" s="91"/>
      <c r="P6206" s="91"/>
      <c r="Q6206" s="91"/>
      <c r="R6206" s="91"/>
      <c r="S6206" s="91"/>
      <c r="T6206" s="91"/>
      <c r="U6206" s="91">
        <f t="shared" si="581"/>
        <v>59.5</v>
      </c>
      <c r="V6206" s="82" t="str">
        <f t="shared" si="579"/>
        <v>161201500935</v>
      </c>
      <c r="W6206" s="83">
        <f>VLOOKUP(V6206,Factors!$E$6:$H$5950,4,FALSE)</f>
        <v>0</v>
      </c>
      <c r="X6206" t="str">
        <f>VLOOKUP(V6206,Factors!$E$6:$F$5950,2,FALSE)</f>
        <v>Direct-OR</v>
      </c>
      <c r="Y6206" s="92">
        <f t="shared" si="582"/>
        <v>0</v>
      </c>
      <c r="Z6206" s="92">
        <f t="shared" si="583"/>
        <v>59.5</v>
      </c>
      <c r="AA6206" s="92">
        <f t="shared" si="584"/>
        <v>59.5</v>
      </c>
    </row>
    <row r="6207" spans="1:27" x14ac:dyDescent="0.25">
      <c r="A6207" t="s">
        <v>1294</v>
      </c>
      <c r="B6207" t="s">
        <v>1343</v>
      </c>
      <c r="C6207" t="s">
        <v>1344</v>
      </c>
      <c r="D6207" t="s">
        <v>1311</v>
      </c>
      <c r="E6207" t="s">
        <v>1312</v>
      </c>
      <c r="F6207" t="str">
        <f t="shared" si="580"/>
        <v>1500</v>
      </c>
      <c r="G6207" t="s">
        <v>199</v>
      </c>
      <c r="H6207" t="s">
        <v>200</v>
      </c>
      <c r="I6207" s="91">
        <v>357</v>
      </c>
      <c r="J6207" s="91">
        <v>238</v>
      </c>
      <c r="K6207" s="91">
        <v>301.39999999999998</v>
      </c>
      <c r="L6207" s="91">
        <v>178.5</v>
      </c>
      <c r="M6207" s="91">
        <v>297.5</v>
      </c>
      <c r="N6207" s="91">
        <v>265.13</v>
      </c>
      <c r="O6207" s="91">
        <v>238</v>
      </c>
      <c r="P6207" s="91">
        <v>248.19</v>
      </c>
      <c r="Q6207" s="91">
        <v>302.14999999999998</v>
      </c>
      <c r="R6207" s="91">
        <v>305.25</v>
      </c>
      <c r="S6207" s="91">
        <v>122.1</v>
      </c>
      <c r="T6207" s="91">
        <v>252.33</v>
      </c>
      <c r="U6207" s="91">
        <f t="shared" si="581"/>
        <v>3105.55</v>
      </c>
      <c r="V6207" s="82" t="str">
        <f t="shared" si="579"/>
        <v>161201500935</v>
      </c>
      <c r="W6207" s="83">
        <f>VLOOKUP(V6207,Factors!$E$6:$H$5950,4,FALSE)</f>
        <v>0</v>
      </c>
      <c r="X6207" t="str">
        <f>VLOOKUP(V6207,Factors!$E$6:$F$5950,2,FALSE)</f>
        <v>Direct-OR</v>
      </c>
      <c r="Y6207" s="92">
        <f t="shared" si="582"/>
        <v>0</v>
      </c>
      <c r="Z6207" s="92">
        <f t="shared" si="583"/>
        <v>3105.55</v>
      </c>
      <c r="AA6207" s="92">
        <f t="shared" si="584"/>
        <v>3105.55</v>
      </c>
    </row>
    <row r="6208" spans="1:27" x14ac:dyDescent="0.25">
      <c r="A6208" t="s">
        <v>1294</v>
      </c>
      <c r="B6208" t="s">
        <v>1343</v>
      </c>
      <c r="C6208" t="s">
        <v>1344</v>
      </c>
      <c r="D6208" t="s">
        <v>1311</v>
      </c>
      <c r="E6208" t="s">
        <v>1312</v>
      </c>
      <c r="F6208" t="str">
        <f t="shared" si="580"/>
        <v>1500</v>
      </c>
      <c r="G6208" t="s">
        <v>187</v>
      </c>
      <c r="H6208" t="s">
        <v>188</v>
      </c>
      <c r="I6208" s="91"/>
      <c r="J6208" s="91"/>
      <c r="K6208" s="91"/>
      <c r="L6208" s="91"/>
      <c r="M6208" s="91"/>
      <c r="N6208" s="91"/>
      <c r="O6208" s="91">
        <v>355.52</v>
      </c>
      <c r="P6208" s="91"/>
      <c r="Q6208" s="91"/>
      <c r="R6208" s="91"/>
      <c r="S6208" s="91"/>
      <c r="T6208" s="91">
        <v>3797.59</v>
      </c>
      <c r="U6208" s="91">
        <f t="shared" si="581"/>
        <v>4153.1100000000006</v>
      </c>
      <c r="V6208" s="82" t="str">
        <f t="shared" si="579"/>
        <v>161201500935</v>
      </c>
      <c r="W6208" s="83">
        <f>VLOOKUP(V6208,Factors!$E$6:$H$5950,4,FALSE)</f>
        <v>0</v>
      </c>
      <c r="X6208" t="str">
        <f>VLOOKUP(V6208,Factors!$E$6:$F$5950,2,FALSE)</f>
        <v>Direct-OR</v>
      </c>
      <c r="Y6208" s="92">
        <f t="shared" si="582"/>
        <v>0</v>
      </c>
      <c r="Z6208" s="92">
        <f t="shared" si="583"/>
        <v>4153.1100000000006</v>
      </c>
      <c r="AA6208" s="92">
        <f t="shared" si="584"/>
        <v>4153.1100000000006</v>
      </c>
    </row>
    <row r="6209" spans="1:27" x14ac:dyDescent="0.25">
      <c r="A6209" t="s">
        <v>1294</v>
      </c>
      <c r="B6209" t="s">
        <v>1343</v>
      </c>
      <c r="C6209" t="s">
        <v>1344</v>
      </c>
      <c r="D6209" t="s">
        <v>1311</v>
      </c>
      <c r="E6209" t="s">
        <v>1312</v>
      </c>
      <c r="F6209" t="str">
        <f t="shared" si="580"/>
        <v>1500</v>
      </c>
      <c r="G6209" t="s">
        <v>144</v>
      </c>
      <c r="H6209" t="s">
        <v>145</v>
      </c>
      <c r="I6209" s="91">
        <v>41</v>
      </c>
      <c r="J6209" s="91"/>
      <c r="K6209" s="91"/>
      <c r="L6209" s="91"/>
      <c r="M6209" s="91"/>
      <c r="N6209" s="91"/>
      <c r="O6209" s="91"/>
      <c r="P6209" s="91"/>
      <c r="Q6209" s="91"/>
      <c r="R6209" s="91"/>
      <c r="S6209" s="91"/>
      <c r="T6209" s="91"/>
      <c r="U6209" s="91">
        <f t="shared" si="581"/>
        <v>41</v>
      </c>
      <c r="V6209" s="82" t="str">
        <f t="shared" si="579"/>
        <v>161201500935</v>
      </c>
      <c r="W6209" s="83">
        <f>VLOOKUP(V6209,Factors!$E$6:$H$5950,4,FALSE)</f>
        <v>0</v>
      </c>
      <c r="X6209" t="str">
        <f>VLOOKUP(V6209,Factors!$E$6:$F$5950,2,FALSE)</f>
        <v>Direct-OR</v>
      </c>
      <c r="Y6209" s="92">
        <f t="shared" si="582"/>
        <v>0</v>
      </c>
      <c r="Z6209" s="92">
        <f t="shared" si="583"/>
        <v>41</v>
      </c>
      <c r="AA6209" s="92">
        <f t="shared" si="584"/>
        <v>41</v>
      </c>
    </row>
    <row r="6210" spans="1:27" x14ac:dyDescent="0.25">
      <c r="A6210" t="s">
        <v>1294</v>
      </c>
      <c r="B6210" t="s">
        <v>1347</v>
      </c>
      <c r="C6210" t="s">
        <v>1348</v>
      </c>
      <c r="D6210" t="s">
        <v>1311</v>
      </c>
      <c r="E6210" t="s">
        <v>1312</v>
      </c>
      <c r="F6210" t="str">
        <f t="shared" si="580"/>
        <v>1500</v>
      </c>
      <c r="G6210" t="s">
        <v>92</v>
      </c>
      <c r="H6210" t="s">
        <v>93</v>
      </c>
      <c r="I6210" s="91"/>
      <c r="J6210" s="91"/>
      <c r="K6210" s="91"/>
      <c r="L6210" s="91"/>
      <c r="M6210" s="91"/>
      <c r="N6210" s="91">
        <v>11.25</v>
      </c>
      <c r="O6210" s="91"/>
      <c r="P6210" s="91"/>
      <c r="Q6210" s="91"/>
      <c r="R6210" s="91"/>
      <c r="S6210" s="91"/>
      <c r="T6210" s="91"/>
      <c r="U6210" s="91">
        <f t="shared" si="581"/>
        <v>11.25</v>
      </c>
      <c r="V6210" s="82" t="str">
        <f t="shared" si="579"/>
        <v>161301500935</v>
      </c>
      <c r="W6210" s="83">
        <f>VLOOKUP(V6210,Factors!$E$6:$H$5950,4,FALSE)</f>
        <v>0</v>
      </c>
      <c r="X6210" t="str">
        <f>VLOOKUP(V6210,Factors!$E$6:$F$5950,2,FALSE)</f>
        <v>Direct-OR</v>
      </c>
      <c r="Y6210" s="92">
        <f t="shared" si="582"/>
        <v>0</v>
      </c>
      <c r="Z6210" s="92">
        <f t="shared" si="583"/>
        <v>11.25</v>
      </c>
      <c r="AA6210" s="92">
        <f t="shared" si="584"/>
        <v>11.25</v>
      </c>
    </row>
    <row r="6211" spans="1:27" x14ac:dyDescent="0.25">
      <c r="A6211" t="s">
        <v>1294</v>
      </c>
      <c r="B6211" t="s">
        <v>1349</v>
      </c>
      <c r="C6211" t="s">
        <v>1350</v>
      </c>
      <c r="D6211" t="s">
        <v>1309</v>
      </c>
      <c r="E6211" t="s">
        <v>1310</v>
      </c>
      <c r="F6211" t="str">
        <f t="shared" si="580"/>
        <v>1295</v>
      </c>
      <c r="G6211" t="s">
        <v>217</v>
      </c>
      <c r="H6211" t="s">
        <v>218</v>
      </c>
      <c r="I6211" s="91"/>
      <c r="J6211" s="91"/>
      <c r="K6211" s="91"/>
      <c r="L6211" s="91"/>
      <c r="M6211" s="91"/>
      <c r="N6211" s="91"/>
      <c r="O6211" s="91"/>
      <c r="P6211" s="91"/>
      <c r="Q6211" s="91"/>
      <c r="R6211" s="91">
        <v>104.05</v>
      </c>
      <c r="S6211" s="91"/>
      <c r="T6211" s="91"/>
      <c r="U6211" s="91">
        <f t="shared" si="581"/>
        <v>104.05</v>
      </c>
      <c r="V6211" s="82" t="str">
        <f t="shared" si="579"/>
        <v>161351295935</v>
      </c>
      <c r="W6211" s="83">
        <f>VLOOKUP(V6211,Factors!$E$6:$H$5950,4,FALSE)</f>
        <v>0.1124</v>
      </c>
      <c r="X6211" t="str">
        <f>VLOOKUP(V6211,Factors!$E$6:$F$5950,2,FALSE)</f>
        <v>3-factor</v>
      </c>
      <c r="Y6211" s="92">
        <f t="shared" si="582"/>
        <v>11.695219999999999</v>
      </c>
      <c r="Z6211" s="92">
        <f t="shared" si="583"/>
        <v>92.354780000000005</v>
      </c>
      <c r="AA6211" s="92">
        <f t="shared" si="584"/>
        <v>104.05000000000001</v>
      </c>
    </row>
    <row r="6212" spans="1:27" x14ac:dyDescent="0.25">
      <c r="A6212" t="s">
        <v>1294</v>
      </c>
      <c r="B6212" t="s">
        <v>1349</v>
      </c>
      <c r="C6212" t="s">
        <v>1350</v>
      </c>
      <c r="D6212" t="s">
        <v>1311</v>
      </c>
      <c r="E6212" t="s">
        <v>1312</v>
      </c>
      <c r="F6212" t="str">
        <f t="shared" si="580"/>
        <v>1500</v>
      </c>
      <c r="G6212" t="s">
        <v>61</v>
      </c>
      <c r="H6212" t="s">
        <v>62</v>
      </c>
      <c r="I6212" s="91">
        <v>3035.51</v>
      </c>
      <c r="J6212" s="91"/>
      <c r="K6212" s="91">
        <v>578.25</v>
      </c>
      <c r="L6212" s="91">
        <v>3216.65</v>
      </c>
      <c r="M6212" s="91">
        <v>1874.19</v>
      </c>
      <c r="N6212" s="91">
        <v>4245.8</v>
      </c>
      <c r="O6212" s="91">
        <v>1872.95</v>
      </c>
      <c r="P6212" s="91">
        <v>2332.5100000000002</v>
      </c>
      <c r="Q6212" s="91">
        <v>985.67</v>
      </c>
      <c r="R6212" s="91">
        <v>387.47</v>
      </c>
      <c r="S6212" s="91">
        <v>423.9</v>
      </c>
      <c r="T6212" s="91">
        <v>1927</v>
      </c>
      <c r="U6212" s="91">
        <f t="shared" si="581"/>
        <v>20879.900000000001</v>
      </c>
      <c r="V6212" s="82" t="str">
        <f t="shared" ref="V6212:V6275" si="585">CONCATENATE(B6212,RIGHT(D6212,4),A6212)</f>
        <v>161351500935</v>
      </c>
      <c r="W6212" s="83">
        <f>VLOOKUP(V6212,Factors!$E$6:$H$5950,4,FALSE)</f>
        <v>0.1124</v>
      </c>
      <c r="X6212" t="str">
        <f>VLOOKUP(V6212,Factors!$E$6:$F$5950,2,FALSE)</f>
        <v>3-factor</v>
      </c>
      <c r="Y6212" s="92">
        <f t="shared" si="582"/>
        <v>2346.90076</v>
      </c>
      <c r="Z6212" s="92">
        <f t="shared" si="583"/>
        <v>18532.999240000001</v>
      </c>
      <c r="AA6212" s="92">
        <f t="shared" si="584"/>
        <v>20879.900000000001</v>
      </c>
    </row>
    <row r="6213" spans="1:27" x14ac:dyDescent="0.25">
      <c r="A6213" t="s">
        <v>1294</v>
      </c>
      <c r="B6213" t="s">
        <v>1349</v>
      </c>
      <c r="C6213" t="s">
        <v>1350</v>
      </c>
      <c r="D6213" t="s">
        <v>1311</v>
      </c>
      <c r="E6213" t="s">
        <v>1312</v>
      </c>
      <c r="F6213" t="str">
        <f t="shared" ref="F6213:F6276" si="586">RIGHT(D6213,4)</f>
        <v>1500</v>
      </c>
      <c r="G6213" t="s">
        <v>92</v>
      </c>
      <c r="H6213" t="s">
        <v>93</v>
      </c>
      <c r="I6213" s="91">
        <v>439.98</v>
      </c>
      <c r="J6213" s="91">
        <v>409.97</v>
      </c>
      <c r="K6213" s="91">
        <v>487.68</v>
      </c>
      <c r="L6213" s="91">
        <v>622.73</v>
      </c>
      <c r="M6213" s="91">
        <v>712</v>
      </c>
      <c r="N6213" s="91">
        <v>491.01</v>
      </c>
      <c r="O6213" s="91">
        <v>402.68</v>
      </c>
      <c r="P6213" s="91">
        <v>473.43</v>
      </c>
      <c r="Q6213" s="91">
        <v>673.69</v>
      </c>
      <c r="R6213" s="91">
        <v>476</v>
      </c>
      <c r="S6213" s="91">
        <v>1216.19</v>
      </c>
      <c r="T6213" s="91">
        <v>155.84</v>
      </c>
      <c r="U6213" s="91">
        <f t="shared" ref="U6213:U6276" si="587">SUM(I6213:T6213)</f>
        <v>6561.2000000000007</v>
      </c>
      <c r="V6213" s="82" t="str">
        <f t="shared" si="585"/>
        <v>161351500935</v>
      </c>
      <c r="W6213" s="83">
        <f>VLOOKUP(V6213,Factors!$E$6:$H$5950,4,FALSE)</f>
        <v>0.1124</v>
      </c>
      <c r="X6213" t="str">
        <f>VLOOKUP(V6213,Factors!$E$6:$F$5950,2,FALSE)</f>
        <v>3-factor</v>
      </c>
      <c r="Y6213" s="92">
        <f t="shared" si="582"/>
        <v>737.47888000000012</v>
      </c>
      <c r="Z6213" s="92">
        <f t="shared" si="583"/>
        <v>5823.7211200000002</v>
      </c>
      <c r="AA6213" s="92">
        <f t="shared" si="584"/>
        <v>6561.2000000000007</v>
      </c>
    </row>
    <row r="6214" spans="1:27" x14ac:dyDescent="0.25">
      <c r="A6214" t="s">
        <v>1294</v>
      </c>
      <c r="B6214" t="s">
        <v>1349</v>
      </c>
      <c r="C6214" t="s">
        <v>1350</v>
      </c>
      <c r="D6214" t="s">
        <v>1311</v>
      </c>
      <c r="E6214" t="s">
        <v>1312</v>
      </c>
      <c r="F6214" t="str">
        <f t="shared" si="586"/>
        <v>1500</v>
      </c>
      <c r="G6214" t="s">
        <v>84</v>
      </c>
      <c r="H6214" t="s">
        <v>85</v>
      </c>
      <c r="I6214" s="91"/>
      <c r="J6214" s="91"/>
      <c r="K6214" s="91">
        <v>846.74</v>
      </c>
      <c r="L6214" s="91">
        <v>205.18</v>
      </c>
      <c r="M6214" s="91"/>
      <c r="N6214" s="91"/>
      <c r="O6214" s="91"/>
      <c r="P6214" s="91"/>
      <c r="Q6214" s="91"/>
      <c r="R6214" s="91"/>
      <c r="S6214" s="91"/>
      <c r="T6214" s="91">
        <v>364.46</v>
      </c>
      <c r="U6214" s="91">
        <f t="shared" si="587"/>
        <v>1416.38</v>
      </c>
      <c r="V6214" s="82" t="str">
        <f t="shared" si="585"/>
        <v>161351500935</v>
      </c>
      <c r="W6214" s="83">
        <f>VLOOKUP(V6214,Factors!$E$6:$H$5950,4,FALSE)</f>
        <v>0.1124</v>
      </c>
      <c r="X6214" t="str">
        <f>VLOOKUP(V6214,Factors!$E$6:$F$5950,2,FALSE)</f>
        <v>3-factor</v>
      </c>
      <c r="Y6214" s="92">
        <f t="shared" si="582"/>
        <v>159.20111200000002</v>
      </c>
      <c r="Z6214" s="92">
        <f t="shared" si="583"/>
        <v>1257.1788880000001</v>
      </c>
      <c r="AA6214" s="92">
        <f t="shared" si="584"/>
        <v>1416.38</v>
      </c>
    </row>
    <row r="6215" spans="1:27" x14ac:dyDescent="0.25">
      <c r="A6215" t="s">
        <v>1294</v>
      </c>
      <c r="B6215" t="s">
        <v>1349</v>
      </c>
      <c r="C6215" t="s">
        <v>1350</v>
      </c>
      <c r="D6215" t="s">
        <v>1311</v>
      </c>
      <c r="E6215" t="s">
        <v>1312</v>
      </c>
      <c r="F6215" t="str">
        <f t="shared" si="586"/>
        <v>1500</v>
      </c>
      <c r="G6215" t="s">
        <v>361</v>
      </c>
      <c r="H6215" t="s">
        <v>362</v>
      </c>
      <c r="I6215" s="91"/>
      <c r="J6215" s="91"/>
      <c r="K6215" s="91"/>
      <c r="L6215" s="91"/>
      <c r="M6215" s="91"/>
      <c r="N6215" s="91">
        <v>3717.64</v>
      </c>
      <c r="O6215" s="91"/>
      <c r="P6215" s="91"/>
      <c r="Q6215" s="91"/>
      <c r="R6215" s="91"/>
      <c r="S6215" s="91"/>
      <c r="T6215" s="91"/>
      <c r="U6215" s="91">
        <f t="shared" si="587"/>
        <v>3717.64</v>
      </c>
      <c r="V6215" s="82" t="str">
        <f t="shared" si="585"/>
        <v>161351500935</v>
      </c>
      <c r="W6215" s="83">
        <f>VLOOKUP(V6215,Factors!$E$6:$H$5950,4,FALSE)</f>
        <v>0.1124</v>
      </c>
      <c r="X6215" t="str">
        <f>VLOOKUP(V6215,Factors!$E$6:$F$5950,2,FALSE)</f>
        <v>3-factor</v>
      </c>
      <c r="Y6215" s="92">
        <f t="shared" si="582"/>
        <v>417.86273599999998</v>
      </c>
      <c r="Z6215" s="92">
        <f t="shared" si="583"/>
        <v>3299.7772639999998</v>
      </c>
      <c r="AA6215" s="92">
        <f t="shared" si="584"/>
        <v>3717.64</v>
      </c>
    </row>
    <row r="6216" spans="1:27" x14ac:dyDescent="0.25">
      <c r="A6216" t="s">
        <v>1294</v>
      </c>
      <c r="B6216" t="s">
        <v>1349</v>
      </c>
      <c r="C6216" t="s">
        <v>1350</v>
      </c>
      <c r="D6216" t="s">
        <v>1311</v>
      </c>
      <c r="E6216" t="s">
        <v>1312</v>
      </c>
      <c r="F6216" t="str">
        <f t="shared" si="586"/>
        <v>1500</v>
      </c>
      <c r="G6216" t="s">
        <v>44</v>
      </c>
      <c r="H6216" t="s">
        <v>45</v>
      </c>
      <c r="I6216" s="91">
        <v>8660.59</v>
      </c>
      <c r="J6216" s="91">
        <v>7437.99</v>
      </c>
      <c r="K6216" s="91">
        <v>11726.49</v>
      </c>
      <c r="L6216" s="91">
        <v>10448.290000000001</v>
      </c>
      <c r="M6216" s="91">
        <v>8359.49</v>
      </c>
      <c r="N6216" s="91">
        <v>7592.99</v>
      </c>
      <c r="O6216" s="91">
        <v>1207</v>
      </c>
      <c r="P6216" s="91">
        <v>16380.78</v>
      </c>
      <c r="Q6216" s="91">
        <v>5208.3900000000003</v>
      </c>
      <c r="R6216" s="91">
        <v>15221.98</v>
      </c>
      <c r="S6216" s="91">
        <v>20894.98</v>
      </c>
      <c r="T6216" s="91">
        <v>4836.72</v>
      </c>
      <c r="U6216" s="91">
        <f t="shared" si="587"/>
        <v>117975.68999999999</v>
      </c>
      <c r="V6216" s="82" t="str">
        <f t="shared" si="585"/>
        <v>161351500935</v>
      </c>
      <c r="W6216" s="83">
        <f>VLOOKUP(V6216,Factors!$E$6:$H$5950,4,FALSE)</f>
        <v>0.1124</v>
      </c>
      <c r="X6216" t="str">
        <f>VLOOKUP(V6216,Factors!$E$6:$F$5950,2,FALSE)</f>
        <v>3-factor</v>
      </c>
      <c r="Y6216" s="92">
        <f t="shared" si="582"/>
        <v>13260.467555999998</v>
      </c>
      <c r="Z6216" s="92">
        <f t="shared" si="583"/>
        <v>104715.22244399998</v>
      </c>
      <c r="AA6216" s="92">
        <f t="shared" si="584"/>
        <v>117975.68999999999</v>
      </c>
    </row>
    <row r="6217" spans="1:27" x14ac:dyDescent="0.25">
      <c r="A6217" t="s">
        <v>1294</v>
      </c>
      <c r="B6217" t="s">
        <v>1349</v>
      </c>
      <c r="C6217" t="s">
        <v>1350</v>
      </c>
      <c r="D6217" t="s">
        <v>1311</v>
      </c>
      <c r="E6217" t="s">
        <v>1312</v>
      </c>
      <c r="F6217" t="str">
        <f t="shared" si="586"/>
        <v>1500</v>
      </c>
      <c r="G6217" t="s">
        <v>96</v>
      </c>
      <c r="H6217" t="s">
        <v>97</v>
      </c>
      <c r="I6217" s="91">
        <v>31482.75</v>
      </c>
      <c r="J6217" s="91">
        <v>23314.92</v>
      </c>
      <c r="K6217" s="91">
        <v>18752.21</v>
      </c>
      <c r="L6217" s="91">
        <v>22641.82</v>
      </c>
      <c r="M6217" s="91">
        <v>9719.01</v>
      </c>
      <c r="N6217" s="91">
        <v>36211.53</v>
      </c>
      <c r="O6217" s="91">
        <v>31172.15</v>
      </c>
      <c r="P6217" s="91">
        <v>24920.639999999999</v>
      </c>
      <c r="Q6217" s="91">
        <v>18232.32</v>
      </c>
      <c r="R6217" s="91">
        <v>30922.06</v>
      </c>
      <c r="S6217" s="91">
        <v>23726.87</v>
      </c>
      <c r="T6217" s="91">
        <v>24776.84</v>
      </c>
      <c r="U6217" s="91">
        <f t="shared" si="587"/>
        <v>295873.12</v>
      </c>
      <c r="V6217" s="82" t="str">
        <f t="shared" si="585"/>
        <v>161351500935</v>
      </c>
      <c r="W6217" s="83">
        <f>VLOOKUP(V6217,Factors!$E$6:$H$5950,4,FALSE)</f>
        <v>0.1124</v>
      </c>
      <c r="X6217" t="str">
        <f>VLOOKUP(V6217,Factors!$E$6:$F$5950,2,FALSE)</f>
        <v>3-factor</v>
      </c>
      <c r="Y6217" s="92">
        <f t="shared" si="582"/>
        <v>33256.138687999999</v>
      </c>
      <c r="Z6217" s="92">
        <f t="shared" si="583"/>
        <v>262616.98131200002</v>
      </c>
      <c r="AA6217" s="92">
        <f t="shared" si="584"/>
        <v>295873.12</v>
      </c>
    </row>
    <row r="6218" spans="1:27" x14ac:dyDescent="0.25">
      <c r="A6218" t="s">
        <v>1294</v>
      </c>
      <c r="B6218" t="s">
        <v>1349</v>
      </c>
      <c r="C6218" t="s">
        <v>1350</v>
      </c>
      <c r="D6218" t="s">
        <v>1311</v>
      </c>
      <c r="E6218" t="s">
        <v>1312</v>
      </c>
      <c r="F6218" t="str">
        <f t="shared" si="586"/>
        <v>1500</v>
      </c>
      <c r="G6218" t="s">
        <v>98</v>
      </c>
      <c r="H6218" t="s">
        <v>99</v>
      </c>
      <c r="I6218" s="91"/>
      <c r="J6218" s="91"/>
      <c r="K6218" s="91"/>
      <c r="L6218" s="91"/>
      <c r="M6218" s="91"/>
      <c r="N6218" s="91"/>
      <c r="O6218" s="91"/>
      <c r="P6218" s="91">
        <v>226.78</v>
      </c>
      <c r="Q6218" s="91"/>
      <c r="R6218" s="91"/>
      <c r="S6218" s="91"/>
      <c r="T6218" s="91"/>
      <c r="U6218" s="91">
        <f t="shared" si="587"/>
        <v>226.78</v>
      </c>
      <c r="V6218" s="82" t="str">
        <f t="shared" si="585"/>
        <v>161351500935</v>
      </c>
      <c r="W6218" s="83">
        <f>VLOOKUP(V6218,Factors!$E$6:$H$5950,4,FALSE)</f>
        <v>0.1124</v>
      </c>
      <c r="X6218" t="str">
        <f>VLOOKUP(V6218,Factors!$E$6:$F$5950,2,FALSE)</f>
        <v>3-factor</v>
      </c>
      <c r="Y6218" s="92">
        <f t="shared" si="582"/>
        <v>25.490072000000001</v>
      </c>
      <c r="Z6218" s="92">
        <f t="shared" si="583"/>
        <v>201.289928</v>
      </c>
      <c r="AA6218" s="92">
        <f t="shared" si="584"/>
        <v>226.78</v>
      </c>
    </row>
    <row r="6219" spans="1:27" x14ac:dyDescent="0.25">
      <c r="A6219" t="s">
        <v>1294</v>
      </c>
      <c r="B6219" t="s">
        <v>1349</v>
      </c>
      <c r="C6219" t="s">
        <v>1350</v>
      </c>
      <c r="D6219" t="s">
        <v>1311</v>
      </c>
      <c r="E6219" t="s">
        <v>1312</v>
      </c>
      <c r="F6219" t="str">
        <f t="shared" si="586"/>
        <v>1500</v>
      </c>
      <c r="G6219" t="s">
        <v>130</v>
      </c>
      <c r="H6219" t="s">
        <v>131</v>
      </c>
      <c r="I6219" s="91"/>
      <c r="J6219" s="91"/>
      <c r="K6219" s="91"/>
      <c r="L6219" s="91"/>
      <c r="M6219" s="91"/>
      <c r="N6219" s="91"/>
      <c r="O6219" s="91"/>
      <c r="P6219" s="91">
        <v>35.97</v>
      </c>
      <c r="Q6219" s="91"/>
      <c r="R6219" s="91"/>
      <c r="S6219" s="91"/>
      <c r="T6219" s="91"/>
      <c r="U6219" s="91">
        <f t="shared" si="587"/>
        <v>35.97</v>
      </c>
      <c r="V6219" s="82" t="str">
        <f t="shared" si="585"/>
        <v>161351500935</v>
      </c>
      <c r="W6219" s="83">
        <f>VLOOKUP(V6219,Factors!$E$6:$H$5950,4,FALSE)</f>
        <v>0.1124</v>
      </c>
      <c r="X6219" t="str">
        <f>VLOOKUP(V6219,Factors!$E$6:$F$5950,2,FALSE)</f>
        <v>3-factor</v>
      </c>
      <c r="Y6219" s="92">
        <f t="shared" si="582"/>
        <v>4.0430279999999996</v>
      </c>
      <c r="Z6219" s="92">
        <f t="shared" si="583"/>
        <v>31.926971999999999</v>
      </c>
      <c r="AA6219" s="92">
        <f t="shared" si="584"/>
        <v>35.97</v>
      </c>
    </row>
    <row r="6220" spans="1:27" x14ac:dyDescent="0.25">
      <c r="A6220" t="s">
        <v>1294</v>
      </c>
      <c r="B6220" t="s">
        <v>1349</v>
      </c>
      <c r="C6220" t="s">
        <v>1350</v>
      </c>
      <c r="D6220" t="s">
        <v>1311</v>
      </c>
      <c r="E6220" t="s">
        <v>1312</v>
      </c>
      <c r="F6220" t="str">
        <f t="shared" si="586"/>
        <v>1500</v>
      </c>
      <c r="G6220" t="s">
        <v>199</v>
      </c>
      <c r="H6220" t="s">
        <v>200</v>
      </c>
      <c r="I6220" s="91">
        <v>716.34</v>
      </c>
      <c r="J6220" s="91">
        <v>866.58</v>
      </c>
      <c r="K6220" s="91">
        <v>716.34</v>
      </c>
      <c r="L6220" s="91">
        <v>716.34</v>
      </c>
      <c r="M6220" s="91">
        <v>924.27</v>
      </c>
      <c r="N6220" s="91">
        <v>752.21</v>
      </c>
      <c r="O6220" s="91"/>
      <c r="P6220" s="91">
        <v>1662.18</v>
      </c>
      <c r="Q6220" s="91">
        <v>752.21</v>
      </c>
      <c r="R6220" s="91">
        <v>752.18</v>
      </c>
      <c r="S6220" s="91"/>
      <c r="T6220" s="91">
        <v>2824.01</v>
      </c>
      <c r="U6220" s="91">
        <f t="shared" si="587"/>
        <v>10682.66</v>
      </c>
      <c r="V6220" s="82" t="str">
        <f t="shared" si="585"/>
        <v>161351500935</v>
      </c>
      <c r="W6220" s="83">
        <f>VLOOKUP(V6220,Factors!$E$6:$H$5950,4,FALSE)</f>
        <v>0.1124</v>
      </c>
      <c r="X6220" t="str">
        <f>VLOOKUP(V6220,Factors!$E$6:$F$5950,2,FALSE)</f>
        <v>3-factor</v>
      </c>
      <c r="Y6220" s="92">
        <f t="shared" si="582"/>
        <v>1200.730984</v>
      </c>
      <c r="Z6220" s="92">
        <f t="shared" si="583"/>
        <v>9481.929016</v>
      </c>
      <c r="AA6220" s="92">
        <f t="shared" si="584"/>
        <v>10682.66</v>
      </c>
    </row>
    <row r="6221" spans="1:27" x14ac:dyDescent="0.25">
      <c r="A6221" t="s">
        <v>1294</v>
      </c>
      <c r="B6221" t="s">
        <v>1349</v>
      </c>
      <c r="C6221" t="s">
        <v>1350</v>
      </c>
      <c r="D6221" t="s">
        <v>1311</v>
      </c>
      <c r="E6221" t="s">
        <v>1312</v>
      </c>
      <c r="F6221" t="str">
        <f t="shared" si="586"/>
        <v>1500</v>
      </c>
      <c r="G6221" t="s">
        <v>102</v>
      </c>
      <c r="H6221" t="s">
        <v>103</v>
      </c>
      <c r="I6221" s="91"/>
      <c r="J6221" s="91"/>
      <c r="K6221" s="91"/>
      <c r="L6221" s="91">
        <v>131</v>
      </c>
      <c r="M6221" s="91"/>
      <c r="N6221" s="91"/>
      <c r="O6221" s="91"/>
      <c r="P6221" s="91"/>
      <c r="Q6221" s="91"/>
      <c r="R6221" s="91">
        <v>28.64</v>
      </c>
      <c r="S6221" s="91"/>
      <c r="T6221" s="91"/>
      <c r="U6221" s="91">
        <f t="shared" si="587"/>
        <v>159.63999999999999</v>
      </c>
      <c r="V6221" s="82" t="str">
        <f t="shared" si="585"/>
        <v>161351500935</v>
      </c>
      <c r="W6221" s="83">
        <f>VLOOKUP(V6221,Factors!$E$6:$H$5950,4,FALSE)</f>
        <v>0.1124</v>
      </c>
      <c r="X6221" t="str">
        <f>VLOOKUP(V6221,Factors!$E$6:$F$5950,2,FALSE)</f>
        <v>3-factor</v>
      </c>
      <c r="Y6221" s="92">
        <f t="shared" si="582"/>
        <v>17.943535999999998</v>
      </c>
      <c r="Z6221" s="92">
        <f t="shared" si="583"/>
        <v>141.69646399999999</v>
      </c>
      <c r="AA6221" s="92">
        <f t="shared" si="584"/>
        <v>159.63999999999999</v>
      </c>
    </row>
    <row r="6222" spans="1:27" x14ac:dyDescent="0.25">
      <c r="A6222" t="s">
        <v>1294</v>
      </c>
      <c r="B6222" t="s">
        <v>1349</v>
      </c>
      <c r="C6222" t="s">
        <v>1350</v>
      </c>
      <c r="D6222" t="s">
        <v>1311</v>
      </c>
      <c r="E6222" t="s">
        <v>1312</v>
      </c>
      <c r="F6222" t="str">
        <f t="shared" si="586"/>
        <v>1500</v>
      </c>
      <c r="G6222" t="s">
        <v>187</v>
      </c>
      <c r="H6222" t="s">
        <v>188</v>
      </c>
      <c r="I6222" s="91">
        <v>5383.94</v>
      </c>
      <c r="J6222" s="91">
        <v>1810.36</v>
      </c>
      <c r="K6222" s="91">
        <v>716.5</v>
      </c>
      <c r="L6222" s="91">
        <v>1084.81</v>
      </c>
      <c r="M6222" s="91">
        <v>8417.8799999999992</v>
      </c>
      <c r="N6222" s="91">
        <v>7551.36</v>
      </c>
      <c r="O6222" s="91">
        <v>5420.25</v>
      </c>
      <c r="P6222" s="91">
        <v>11531.49</v>
      </c>
      <c r="Q6222" s="91">
        <v>3548.89</v>
      </c>
      <c r="R6222" s="91">
        <v>7037.31</v>
      </c>
      <c r="S6222" s="91">
        <v>5674.83</v>
      </c>
      <c r="T6222" s="91">
        <v>7188.93</v>
      </c>
      <c r="U6222" s="91">
        <f t="shared" si="587"/>
        <v>65366.549999999996</v>
      </c>
      <c r="V6222" s="82" t="str">
        <f t="shared" si="585"/>
        <v>161351500935</v>
      </c>
      <c r="W6222" s="83">
        <f>VLOOKUP(V6222,Factors!$E$6:$H$5950,4,FALSE)</f>
        <v>0.1124</v>
      </c>
      <c r="X6222" t="str">
        <f>VLOOKUP(V6222,Factors!$E$6:$F$5950,2,FALSE)</f>
        <v>3-factor</v>
      </c>
      <c r="Y6222" s="92">
        <f t="shared" si="582"/>
        <v>7347.2002199999997</v>
      </c>
      <c r="Z6222" s="92">
        <f t="shared" si="583"/>
        <v>58019.349779999997</v>
      </c>
      <c r="AA6222" s="92">
        <f t="shared" si="584"/>
        <v>65366.549999999996</v>
      </c>
    </row>
    <row r="6223" spans="1:27" x14ac:dyDescent="0.25">
      <c r="A6223" t="s">
        <v>1294</v>
      </c>
      <c r="B6223" t="s">
        <v>1349</v>
      </c>
      <c r="C6223" t="s">
        <v>1350</v>
      </c>
      <c r="D6223" t="s">
        <v>1311</v>
      </c>
      <c r="E6223" t="s">
        <v>1312</v>
      </c>
      <c r="F6223" t="str">
        <f t="shared" si="586"/>
        <v>1500</v>
      </c>
      <c r="G6223" t="s">
        <v>545</v>
      </c>
      <c r="H6223" t="s">
        <v>546</v>
      </c>
      <c r="I6223" s="91"/>
      <c r="J6223" s="91"/>
      <c r="K6223" s="91">
        <v>225</v>
      </c>
      <c r="L6223" s="91"/>
      <c r="M6223" s="91"/>
      <c r="N6223" s="91">
        <v>450</v>
      </c>
      <c r="O6223" s="91"/>
      <c r="P6223" s="91">
        <v>500</v>
      </c>
      <c r="Q6223" s="91">
        <v>837.53</v>
      </c>
      <c r="R6223" s="91"/>
      <c r="S6223" s="91"/>
      <c r="T6223" s="91"/>
      <c r="U6223" s="91">
        <f t="shared" si="587"/>
        <v>2012.53</v>
      </c>
      <c r="V6223" s="82" t="str">
        <f t="shared" si="585"/>
        <v>161351500935</v>
      </c>
      <c r="W6223" s="83">
        <f>VLOOKUP(V6223,Factors!$E$6:$H$5950,4,FALSE)</f>
        <v>0.1124</v>
      </c>
      <c r="X6223" t="str">
        <f>VLOOKUP(V6223,Factors!$E$6:$F$5950,2,FALSE)</f>
        <v>3-factor</v>
      </c>
      <c r="Y6223" s="92">
        <f t="shared" si="582"/>
        <v>226.208372</v>
      </c>
      <c r="Z6223" s="92">
        <f t="shared" si="583"/>
        <v>1786.3216279999999</v>
      </c>
      <c r="AA6223" s="92">
        <f t="shared" si="584"/>
        <v>2012.53</v>
      </c>
    </row>
    <row r="6224" spans="1:27" x14ac:dyDescent="0.25">
      <c r="A6224" t="s">
        <v>1294</v>
      </c>
      <c r="B6224" t="s">
        <v>1349</v>
      </c>
      <c r="C6224" t="s">
        <v>1350</v>
      </c>
      <c r="D6224" t="s">
        <v>1311</v>
      </c>
      <c r="E6224" t="s">
        <v>1312</v>
      </c>
      <c r="F6224" t="str">
        <f t="shared" si="586"/>
        <v>1500</v>
      </c>
      <c r="G6224" t="s">
        <v>144</v>
      </c>
      <c r="H6224" t="s">
        <v>145</v>
      </c>
      <c r="I6224" s="91"/>
      <c r="J6224" s="91"/>
      <c r="K6224" s="91"/>
      <c r="L6224" s="91"/>
      <c r="M6224" s="91">
        <v>33</v>
      </c>
      <c r="N6224" s="91"/>
      <c r="O6224" s="91"/>
      <c r="P6224" s="91"/>
      <c r="Q6224" s="91"/>
      <c r="R6224" s="91">
        <v>328.35</v>
      </c>
      <c r="S6224" s="91"/>
      <c r="T6224" s="91"/>
      <c r="U6224" s="91">
        <f t="shared" si="587"/>
        <v>361.35</v>
      </c>
      <c r="V6224" s="82" t="str">
        <f t="shared" si="585"/>
        <v>161351500935</v>
      </c>
      <c r="W6224" s="83">
        <f>VLOOKUP(V6224,Factors!$E$6:$H$5950,4,FALSE)</f>
        <v>0.1124</v>
      </c>
      <c r="X6224" t="str">
        <f>VLOOKUP(V6224,Factors!$E$6:$F$5950,2,FALSE)</f>
        <v>3-factor</v>
      </c>
      <c r="Y6224" s="92">
        <f t="shared" si="582"/>
        <v>40.615740000000002</v>
      </c>
      <c r="Z6224" s="92">
        <f t="shared" si="583"/>
        <v>320.73426000000001</v>
      </c>
      <c r="AA6224" s="92">
        <f t="shared" si="584"/>
        <v>361.35</v>
      </c>
    </row>
    <row r="6225" spans="1:27" x14ac:dyDescent="0.25">
      <c r="A6225" t="s">
        <v>1294</v>
      </c>
      <c r="B6225" t="s">
        <v>1349</v>
      </c>
      <c r="C6225" t="s">
        <v>1350</v>
      </c>
      <c r="D6225" t="s">
        <v>1311</v>
      </c>
      <c r="E6225" t="s">
        <v>1312</v>
      </c>
      <c r="F6225" t="str">
        <f t="shared" si="586"/>
        <v>1500</v>
      </c>
      <c r="G6225" t="s">
        <v>150</v>
      </c>
      <c r="H6225" t="s">
        <v>151</v>
      </c>
      <c r="I6225" s="91"/>
      <c r="J6225" s="91"/>
      <c r="K6225" s="91"/>
      <c r="L6225" s="91"/>
      <c r="M6225" s="91"/>
      <c r="N6225" s="91"/>
      <c r="O6225" s="91"/>
      <c r="P6225" s="91"/>
      <c r="Q6225" s="91"/>
      <c r="R6225" s="91">
        <v>25</v>
      </c>
      <c r="S6225" s="91"/>
      <c r="T6225" s="91"/>
      <c r="U6225" s="91">
        <f t="shared" si="587"/>
        <v>25</v>
      </c>
      <c r="V6225" s="82" t="str">
        <f t="shared" si="585"/>
        <v>161351500935</v>
      </c>
      <c r="W6225" s="83">
        <f>VLOOKUP(V6225,Factors!$E$6:$H$5950,4,FALSE)</f>
        <v>0.1124</v>
      </c>
      <c r="X6225" t="str">
        <f>VLOOKUP(V6225,Factors!$E$6:$F$5950,2,FALSE)</f>
        <v>3-factor</v>
      </c>
      <c r="Y6225" s="92">
        <f t="shared" si="582"/>
        <v>2.81</v>
      </c>
      <c r="Z6225" s="92">
        <f t="shared" si="583"/>
        <v>22.19</v>
      </c>
      <c r="AA6225" s="92">
        <f t="shared" si="584"/>
        <v>25</v>
      </c>
    </row>
    <row r="6226" spans="1:27" x14ac:dyDescent="0.25">
      <c r="A6226" t="s">
        <v>1294</v>
      </c>
      <c r="B6226" t="s">
        <v>1349</v>
      </c>
      <c r="C6226" t="s">
        <v>1350</v>
      </c>
      <c r="D6226" t="s">
        <v>1299</v>
      </c>
      <c r="E6226" t="s">
        <v>1300</v>
      </c>
      <c r="F6226" t="str">
        <f t="shared" si="586"/>
        <v>4360</v>
      </c>
      <c r="G6226" t="s">
        <v>61</v>
      </c>
      <c r="H6226" t="s">
        <v>62</v>
      </c>
      <c r="I6226" s="91"/>
      <c r="J6226" s="91"/>
      <c r="K6226" s="91"/>
      <c r="L6226" s="91"/>
      <c r="M6226" s="91">
        <v>32</v>
      </c>
      <c r="N6226" s="91"/>
      <c r="O6226" s="91"/>
      <c r="P6226" s="91"/>
      <c r="Q6226" s="91"/>
      <c r="R6226" s="91"/>
      <c r="S6226" s="91"/>
      <c r="T6226" s="91"/>
      <c r="U6226" s="91">
        <f t="shared" si="587"/>
        <v>32</v>
      </c>
      <c r="V6226" s="82" t="str">
        <f t="shared" si="585"/>
        <v>161354360935</v>
      </c>
      <c r="W6226" s="83">
        <f>VLOOKUP(V6226,Factors!$E$6:$H$5950,4,FALSE)</f>
        <v>0.1124</v>
      </c>
      <c r="X6226" t="str">
        <f>VLOOKUP(V6226,Factors!$E$6:$F$5950,2,FALSE)</f>
        <v>3-factor</v>
      </c>
      <c r="Y6226" s="92">
        <f t="shared" ref="Y6226:Y6289" si="588">U6226*W6226</f>
        <v>3.5968</v>
      </c>
      <c r="Z6226" s="92">
        <f t="shared" ref="Z6226:Z6289" si="589">U6226-Y6226</f>
        <v>28.403199999999998</v>
      </c>
      <c r="AA6226" s="92">
        <f t="shared" ref="AA6226:AA6289" si="590">Y6226+Z6226</f>
        <v>32</v>
      </c>
    </row>
    <row r="6227" spans="1:27" x14ac:dyDescent="0.25">
      <c r="A6227" t="s">
        <v>1294</v>
      </c>
      <c r="B6227" t="s">
        <v>1349</v>
      </c>
      <c r="C6227" t="s">
        <v>1350</v>
      </c>
      <c r="D6227" t="s">
        <v>1299</v>
      </c>
      <c r="E6227" t="s">
        <v>1300</v>
      </c>
      <c r="F6227" t="str">
        <f t="shared" si="586"/>
        <v>4360</v>
      </c>
      <c r="G6227" t="s">
        <v>30</v>
      </c>
      <c r="H6227" t="s">
        <v>31</v>
      </c>
      <c r="I6227" s="91"/>
      <c r="J6227" s="91"/>
      <c r="K6227" s="91"/>
      <c r="L6227" s="91"/>
      <c r="M6227" s="91"/>
      <c r="N6227" s="91"/>
      <c r="O6227" s="91"/>
      <c r="P6227" s="91"/>
      <c r="Q6227" s="91">
        <v>285.60000000000002</v>
      </c>
      <c r="R6227" s="91"/>
      <c r="S6227" s="91">
        <v>149.5</v>
      </c>
      <c r="T6227" s="91"/>
      <c r="U6227" s="91">
        <f t="shared" si="587"/>
        <v>435.1</v>
      </c>
      <c r="V6227" s="82" t="str">
        <f t="shared" si="585"/>
        <v>161354360935</v>
      </c>
      <c r="W6227" s="83">
        <f>VLOOKUP(V6227,Factors!$E$6:$H$5950,4,FALSE)</f>
        <v>0.1124</v>
      </c>
      <c r="X6227" t="str">
        <f>VLOOKUP(V6227,Factors!$E$6:$F$5950,2,FALSE)</f>
        <v>3-factor</v>
      </c>
      <c r="Y6227" s="92">
        <f t="shared" si="588"/>
        <v>48.905239999999999</v>
      </c>
      <c r="Z6227" s="92">
        <f t="shared" si="589"/>
        <v>386.19476000000003</v>
      </c>
      <c r="AA6227" s="92">
        <f t="shared" si="590"/>
        <v>435.1</v>
      </c>
    </row>
    <row r="6228" spans="1:27" x14ac:dyDescent="0.25">
      <c r="A6228" t="s">
        <v>1294</v>
      </c>
      <c r="B6228" t="s">
        <v>1349</v>
      </c>
      <c r="C6228" t="s">
        <v>1350</v>
      </c>
      <c r="D6228" t="s">
        <v>1299</v>
      </c>
      <c r="E6228" t="s">
        <v>1300</v>
      </c>
      <c r="F6228" t="str">
        <f t="shared" si="586"/>
        <v>4360</v>
      </c>
      <c r="G6228" t="s">
        <v>144</v>
      </c>
      <c r="H6228" t="s">
        <v>145</v>
      </c>
      <c r="I6228" s="91"/>
      <c r="J6228" s="91"/>
      <c r="K6228" s="91"/>
      <c r="L6228" s="91"/>
      <c r="M6228" s="91"/>
      <c r="N6228" s="91"/>
      <c r="O6228" s="91"/>
      <c r="P6228" s="91"/>
      <c r="Q6228" s="91"/>
      <c r="R6228" s="91"/>
      <c r="S6228" s="91">
        <v>51.8</v>
      </c>
      <c r="T6228" s="91"/>
      <c r="U6228" s="91">
        <f t="shared" si="587"/>
        <v>51.8</v>
      </c>
      <c r="V6228" s="82" t="str">
        <f t="shared" si="585"/>
        <v>161354360935</v>
      </c>
      <c r="W6228" s="83">
        <f>VLOOKUP(V6228,Factors!$E$6:$H$5950,4,FALSE)</f>
        <v>0.1124</v>
      </c>
      <c r="X6228" t="str">
        <f>VLOOKUP(V6228,Factors!$E$6:$F$5950,2,FALSE)</f>
        <v>3-factor</v>
      </c>
      <c r="Y6228" s="92">
        <f t="shared" si="588"/>
        <v>5.8223199999999995</v>
      </c>
      <c r="Z6228" s="92">
        <f t="shared" si="589"/>
        <v>45.977679999999999</v>
      </c>
      <c r="AA6228" s="92">
        <f t="shared" si="590"/>
        <v>51.8</v>
      </c>
    </row>
    <row r="6229" spans="1:27" x14ac:dyDescent="0.25">
      <c r="A6229" t="s">
        <v>1294</v>
      </c>
      <c r="B6229" t="s">
        <v>1351</v>
      </c>
      <c r="C6229" t="s">
        <v>1352</v>
      </c>
      <c r="D6229" t="s">
        <v>1311</v>
      </c>
      <c r="E6229" t="s">
        <v>1312</v>
      </c>
      <c r="F6229" t="str">
        <f t="shared" si="586"/>
        <v>1500</v>
      </c>
      <c r="G6229" t="s">
        <v>61</v>
      </c>
      <c r="H6229" t="s">
        <v>62</v>
      </c>
      <c r="I6229" s="91"/>
      <c r="J6229" s="91"/>
      <c r="K6229" s="91"/>
      <c r="L6229" s="91"/>
      <c r="M6229" s="91"/>
      <c r="N6229" s="91"/>
      <c r="O6229" s="91"/>
      <c r="P6229" s="91"/>
      <c r="Q6229" s="91"/>
      <c r="R6229" s="91"/>
      <c r="S6229" s="91">
        <v>25.99</v>
      </c>
      <c r="T6229" s="91"/>
      <c r="U6229" s="91">
        <f t="shared" si="587"/>
        <v>25.99</v>
      </c>
      <c r="V6229" s="82" t="str">
        <f t="shared" si="585"/>
        <v>161391500935</v>
      </c>
      <c r="W6229" s="83">
        <f>VLOOKUP(V6229,Factors!$E$6:$H$5950,4,FALSE)</f>
        <v>1</v>
      </c>
      <c r="X6229" t="str">
        <f>VLOOKUP(V6229,Factors!$E$6:$F$5950,2,FALSE)</f>
        <v>Direct-WA</v>
      </c>
      <c r="Y6229" s="92">
        <f t="shared" si="588"/>
        <v>25.99</v>
      </c>
      <c r="Z6229" s="92">
        <f t="shared" si="589"/>
        <v>0</v>
      </c>
      <c r="AA6229" s="92">
        <f t="shared" si="590"/>
        <v>25.99</v>
      </c>
    </row>
    <row r="6230" spans="1:27" x14ac:dyDescent="0.25">
      <c r="A6230" t="s">
        <v>1294</v>
      </c>
      <c r="B6230" t="s">
        <v>1351</v>
      </c>
      <c r="C6230" t="s">
        <v>1352</v>
      </c>
      <c r="D6230" t="s">
        <v>1311</v>
      </c>
      <c r="E6230" t="s">
        <v>1312</v>
      </c>
      <c r="F6230" t="str">
        <f t="shared" si="586"/>
        <v>1500</v>
      </c>
      <c r="G6230" t="s">
        <v>44</v>
      </c>
      <c r="H6230" t="s">
        <v>45</v>
      </c>
      <c r="I6230" s="91">
        <v>2334.34</v>
      </c>
      <c r="J6230" s="91">
        <v>1988.69</v>
      </c>
      <c r="K6230" s="91">
        <v>2225.0100000000002</v>
      </c>
      <c r="L6230" s="91">
        <v>1797.19</v>
      </c>
      <c r="M6230" s="91">
        <v>1818.69</v>
      </c>
      <c r="N6230" s="91">
        <v>2385.62</v>
      </c>
      <c r="O6230" s="91">
        <v>277.5</v>
      </c>
      <c r="P6230" s="91">
        <v>4012.45</v>
      </c>
      <c r="Q6230" s="91">
        <v>2211.12</v>
      </c>
      <c r="R6230" s="91">
        <v>1717.69</v>
      </c>
      <c r="S6230" s="91">
        <v>285.82</v>
      </c>
      <c r="T6230" s="91">
        <v>1894.86</v>
      </c>
      <c r="U6230" s="91">
        <f t="shared" si="587"/>
        <v>22948.98</v>
      </c>
      <c r="V6230" s="82" t="str">
        <f t="shared" si="585"/>
        <v>161391500935</v>
      </c>
      <c r="W6230" s="83">
        <f>VLOOKUP(V6230,Factors!$E$6:$H$5950,4,FALSE)</f>
        <v>1</v>
      </c>
      <c r="X6230" t="str">
        <f>VLOOKUP(V6230,Factors!$E$6:$F$5950,2,FALSE)</f>
        <v>Direct-WA</v>
      </c>
      <c r="Y6230" s="92">
        <f t="shared" si="588"/>
        <v>22948.98</v>
      </c>
      <c r="Z6230" s="92">
        <f t="shared" si="589"/>
        <v>0</v>
      </c>
      <c r="AA6230" s="92">
        <f t="shared" si="590"/>
        <v>22948.98</v>
      </c>
    </row>
    <row r="6231" spans="1:27" x14ac:dyDescent="0.25">
      <c r="A6231" t="s">
        <v>1294</v>
      </c>
      <c r="B6231" t="s">
        <v>1351</v>
      </c>
      <c r="C6231" t="s">
        <v>1352</v>
      </c>
      <c r="D6231" t="s">
        <v>1311</v>
      </c>
      <c r="E6231" t="s">
        <v>1312</v>
      </c>
      <c r="F6231" t="str">
        <f t="shared" si="586"/>
        <v>1500</v>
      </c>
      <c r="G6231" t="s">
        <v>26</v>
      </c>
      <c r="H6231" t="s">
        <v>27</v>
      </c>
      <c r="I6231" s="91">
        <v>422.76</v>
      </c>
      <c r="J6231" s="91">
        <v>422.76</v>
      </c>
      <c r="K6231" s="91"/>
      <c r="L6231" s="91">
        <v>390</v>
      </c>
      <c r="M6231" s="91">
        <v>878.28</v>
      </c>
      <c r="N6231" s="91">
        <v>422.76</v>
      </c>
      <c r="O6231" s="91">
        <v>390</v>
      </c>
      <c r="P6231" s="91">
        <v>455.52</v>
      </c>
      <c r="Q6231" s="91">
        <v>422.76</v>
      </c>
      <c r="R6231" s="91">
        <v>390</v>
      </c>
      <c r="S6231" s="91">
        <v>422.76</v>
      </c>
      <c r="T6231" s="91">
        <v>455.52</v>
      </c>
      <c r="U6231" s="91">
        <f t="shared" si="587"/>
        <v>5073.1200000000008</v>
      </c>
      <c r="V6231" s="82" t="str">
        <f t="shared" si="585"/>
        <v>161391500935</v>
      </c>
      <c r="W6231" s="83">
        <f>VLOOKUP(V6231,Factors!$E$6:$H$5950,4,FALSE)</f>
        <v>1</v>
      </c>
      <c r="X6231" t="str">
        <f>VLOOKUP(V6231,Factors!$E$6:$F$5950,2,FALSE)</f>
        <v>Direct-WA</v>
      </c>
      <c r="Y6231" s="92">
        <f t="shared" si="588"/>
        <v>5073.1200000000008</v>
      </c>
      <c r="Z6231" s="92">
        <f t="shared" si="589"/>
        <v>0</v>
      </c>
      <c r="AA6231" s="92">
        <f t="shared" si="590"/>
        <v>5073.1200000000008</v>
      </c>
    </row>
    <row r="6232" spans="1:27" x14ac:dyDescent="0.25">
      <c r="A6232" t="s">
        <v>1294</v>
      </c>
      <c r="B6232" t="s">
        <v>1351</v>
      </c>
      <c r="C6232" t="s">
        <v>1352</v>
      </c>
      <c r="D6232" t="s">
        <v>1311</v>
      </c>
      <c r="E6232" t="s">
        <v>1312</v>
      </c>
      <c r="F6232" t="str">
        <f t="shared" si="586"/>
        <v>1500</v>
      </c>
      <c r="G6232" t="s">
        <v>96</v>
      </c>
      <c r="H6232" t="s">
        <v>97</v>
      </c>
      <c r="I6232" s="91">
        <v>1118.0999999999999</v>
      </c>
      <c r="J6232" s="91">
        <v>1834.4</v>
      </c>
      <c r="K6232" s="91">
        <v>2024.09</v>
      </c>
      <c r="L6232" s="91">
        <v>1683.32</v>
      </c>
      <c r="M6232" s="91">
        <v>1675.38</v>
      </c>
      <c r="N6232" s="91">
        <v>2061.87</v>
      </c>
      <c r="O6232" s="91">
        <v>2000.69</v>
      </c>
      <c r="P6232" s="91">
        <v>1667.13</v>
      </c>
      <c r="Q6232" s="91">
        <v>2320.4699999999998</v>
      </c>
      <c r="R6232" s="91">
        <v>1627.49</v>
      </c>
      <c r="S6232" s="91">
        <v>1547.47</v>
      </c>
      <c r="T6232" s="91">
        <v>1664.06</v>
      </c>
      <c r="U6232" s="91">
        <f t="shared" si="587"/>
        <v>21224.470000000005</v>
      </c>
      <c r="V6232" s="82" t="str">
        <f t="shared" si="585"/>
        <v>161391500935</v>
      </c>
      <c r="W6232" s="83">
        <f>VLOOKUP(V6232,Factors!$E$6:$H$5950,4,FALSE)</f>
        <v>1</v>
      </c>
      <c r="X6232" t="str">
        <f>VLOOKUP(V6232,Factors!$E$6:$F$5950,2,FALSE)</f>
        <v>Direct-WA</v>
      </c>
      <c r="Y6232" s="92">
        <f t="shared" si="588"/>
        <v>21224.470000000005</v>
      </c>
      <c r="Z6232" s="92">
        <f t="shared" si="589"/>
        <v>0</v>
      </c>
      <c r="AA6232" s="92">
        <f t="shared" si="590"/>
        <v>21224.470000000005</v>
      </c>
    </row>
    <row r="6233" spans="1:27" x14ac:dyDescent="0.25">
      <c r="A6233" t="s">
        <v>1294</v>
      </c>
      <c r="B6233" t="s">
        <v>1351</v>
      </c>
      <c r="C6233" t="s">
        <v>1352</v>
      </c>
      <c r="D6233" t="s">
        <v>1311</v>
      </c>
      <c r="E6233" t="s">
        <v>1312</v>
      </c>
      <c r="F6233" t="str">
        <f t="shared" si="586"/>
        <v>1500</v>
      </c>
      <c r="G6233" t="s">
        <v>98</v>
      </c>
      <c r="H6233" t="s">
        <v>99</v>
      </c>
      <c r="I6233" s="91">
        <v>214.41</v>
      </c>
      <c r="J6233" s="91"/>
      <c r="K6233" s="91">
        <v>105.5</v>
      </c>
      <c r="L6233" s="91">
        <v>229.63</v>
      </c>
      <c r="M6233" s="91"/>
      <c r="N6233" s="91">
        <v>378.72</v>
      </c>
      <c r="O6233" s="91">
        <v>323.17</v>
      </c>
      <c r="P6233" s="91">
        <v>323.10000000000002</v>
      </c>
      <c r="Q6233" s="91">
        <v>345.32</v>
      </c>
      <c r="R6233" s="91">
        <v>203.04</v>
      </c>
      <c r="S6233" s="91">
        <v>90.6</v>
      </c>
      <c r="T6233" s="91">
        <v>45.4</v>
      </c>
      <c r="U6233" s="91">
        <f t="shared" si="587"/>
        <v>2258.8900000000003</v>
      </c>
      <c r="V6233" s="82" t="str">
        <f t="shared" si="585"/>
        <v>161391500935</v>
      </c>
      <c r="W6233" s="83">
        <f>VLOOKUP(V6233,Factors!$E$6:$H$5950,4,FALSE)</f>
        <v>1</v>
      </c>
      <c r="X6233" t="str">
        <f>VLOOKUP(V6233,Factors!$E$6:$F$5950,2,FALSE)</f>
        <v>Direct-WA</v>
      </c>
      <c r="Y6233" s="92">
        <f t="shared" si="588"/>
        <v>2258.8900000000003</v>
      </c>
      <c r="Z6233" s="92">
        <f t="shared" si="589"/>
        <v>0</v>
      </c>
      <c r="AA6233" s="92">
        <f t="shared" si="590"/>
        <v>2258.8900000000003</v>
      </c>
    </row>
    <row r="6234" spans="1:27" x14ac:dyDescent="0.25">
      <c r="A6234" t="s">
        <v>1294</v>
      </c>
      <c r="B6234" t="s">
        <v>1351</v>
      </c>
      <c r="C6234" t="s">
        <v>1352</v>
      </c>
      <c r="D6234" t="s">
        <v>1311</v>
      </c>
      <c r="E6234" t="s">
        <v>1312</v>
      </c>
      <c r="F6234" t="str">
        <f t="shared" si="586"/>
        <v>1500</v>
      </c>
      <c r="G6234" t="s">
        <v>199</v>
      </c>
      <c r="H6234" t="s">
        <v>200</v>
      </c>
      <c r="I6234" s="91"/>
      <c r="J6234" s="91">
        <v>242.48</v>
      </c>
      <c r="K6234" s="91">
        <v>175.82</v>
      </c>
      <c r="L6234" s="91">
        <v>166.65</v>
      </c>
      <c r="M6234" s="91">
        <v>219.51</v>
      </c>
      <c r="N6234" s="91">
        <v>182.1</v>
      </c>
      <c r="O6234" s="91"/>
      <c r="P6234" s="91">
        <v>396.35</v>
      </c>
      <c r="Q6234" s="91">
        <v>167.96</v>
      </c>
      <c r="R6234" s="91">
        <v>182.08</v>
      </c>
      <c r="S6234" s="91"/>
      <c r="T6234" s="91">
        <v>619.63</v>
      </c>
      <c r="U6234" s="91">
        <f t="shared" si="587"/>
        <v>2352.58</v>
      </c>
      <c r="V6234" s="82" t="str">
        <f t="shared" si="585"/>
        <v>161391500935</v>
      </c>
      <c r="W6234" s="83">
        <f>VLOOKUP(V6234,Factors!$E$6:$H$5950,4,FALSE)</f>
        <v>1</v>
      </c>
      <c r="X6234" t="str">
        <f>VLOOKUP(V6234,Factors!$E$6:$F$5950,2,FALSE)</f>
        <v>Direct-WA</v>
      </c>
      <c r="Y6234" s="92">
        <f t="shared" si="588"/>
        <v>2352.58</v>
      </c>
      <c r="Z6234" s="92">
        <f t="shared" si="589"/>
        <v>0</v>
      </c>
      <c r="AA6234" s="92">
        <f t="shared" si="590"/>
        <v>2352.58</v>
      </c>
    </row>
    <row r="6235" spans="1:27" x14ac:dyDescent="0.25">
      <c r="A6235" t="s">
        <v>1294</v>
      </c>
      <c r="B6235" t="s">
        <v>1351</v>
      </c>
      <c r="C6235" t="s">
        <v>1352</v>
      </c>
      <c r="D6235" t="s">
        <v>1311</v>
      </c>
      <c r="E6235" t="s">
        <v>1312</v>
      </c>
      <c r="F6235" t="str">
        <f t="shared" si="586"/>
        <v>1500</v>
      </c>
      <c r="G6235" t="s">
        <v>187</v>
      </c>
      <c r="H6235" t="s">
        <v>188</v>
      </c>
      <c r="I6235" s="91">
        <v>307.5</v>
      </c>
      <c r="J6235" s="91">
        <v>612</v>
      </c>
      <c r="K6235" s="91">
        <v>1071.6099999999999</v>
      </c>
      <c r="L6235" s="91">
        <v>281.27</v>
      </c>
      <c r="M6235" s="91"/>
      <c r="N6235" s="91">
        <v>834.52</v>
      </c>
      <c r="O6235" s="91"/>
      <c r="P6235" s="91"/>
      <c r="Q6235" s="91"/>
      <c r="R6235" s="91">
        <v>1302.0999999999999</v>
      </c>
      <c r="S6235" s="91">
        <v>625</v>
      </c>
      <c r="T6235" s="91">
        <v>1156.56</v>
      </c>
      <c r="U6235" s="91">
        <f t="shared" si="587"/>
        <v>6190.5599999999995</v>
      </c>
      <c r="V6235" s="82" t="str">
        <f t="shared" si="585"/>
        <v>161391500935</v>
      </c>
      <c r="W6235" s="83">
        <f>VLOOKUP(V6235,Factors!$E$6:$H$5950,4,FALSE)</f>
        <v>1</v>
      </c>
      <c r="X6235" t="str">
        <f>VLOOKUP(V6235,Factors!$E$6:$F$5950,2,FALSE)</f>
        <v>Direct-WA</v>
      </c>
      <c r="Y6235" s="92">
        <f t="shared" si="588"/>
        <v>6190.5599999999995</v>
      </c>
      <c r="Z6235" s="92">
        <f t="shared" si="589"/>
        <v>0</v>
      </c>
      <c r="AA6235" s="92">
        <f t="shared" si="590"/>
        <v>6190.5599999999995</v>
      </c>
    </row>
    <row r="6236" spans="1:27" x14ac:dyDescent="0.25">
      <c r="A6236" t="s">
        <v>1294</v>
      </c>
      <c r="B6236" t="s">
        <v>1351</v>
      </c>
      <c r="C6236" t="s">
        <v>1352</v>
      </c>
      <c r="D6236" t="s">
        <v>1311</v>
      </c>
      <c r="E6236" t="s">
        <v>1312</v>
      </c>
      <c r="F6236" t="str">
        <f t="shared" si="586"/>
        <v>1500</v>
      </c>
      <c r="G6236" t="s">
        <v>545</v>
      </c>
      <c r="H6236" t="s">
        <v>546</v>
      </c>
      <c r="I6236" s="91"/>
      <c r="J6236" s="91">
        <v>90</v>
      </c>
      <c r="K6236" s="91"/>
      <c r="L6236" s="91"/>
      <c r="M6236" s="91"/>
      <c r="N6236" s="91"/>
      <c r="O6236" s="91"/>
      <c r="P6236" s="91">
        <v>242.5</v>
      </c>
      <c r="Q6236" s="91"/>
      <c r="R6236" s="91"/>
      <c r="S6236" s="91"/>
      <c r="T6236" s="91"/>
      <c r="U6236" s="91">
        <f t="shared" si="587"/>
        <v>332.5</v>
      </c>
      <c r="V6236" s="82" t="str">
        <f t="shared" si="585"/>
        <v>161391500935</v>
      </c>
      <c r="W6236" s="83">
        <f>VLOOKUP(V6236,Factors!$E$6:$H$5950,4,FALSE)</f>
        <v>1</v>
      </c>
      <c r="X6236" t="str">
        <f>VLOOKUP(V6236,Factors!$E$6:$F$5950,2,FALSE)</f>
        <v>Direct-WA</v>
      </c>
      <c r="Y6236" s="92">
        <f t="shared" si="588"/>
        <v>332.5</v>
      </c>
      <c r="Z6236" s="92">
        <f t="shared" si="589"/>
        <v>0</v>
      </c>
      <c r="AA6236" s="92">
        <f t="shared" si="590"/>
        <v>332.5</v>
      </c>
    </row>
    <row r="6237" spans="1:27" x14ac:dyDescent="0.25">
      <c r="A6237" t="s">
        <v>1294</v>
      </c>
      <c r="B6237" t="s">
        <v>1351</v>
      </c>
      <c r="C6237" t="s">
        <v>1352</v>
      </c>
      <c r="D6237" t="s">
        <v>1311</v>
      </c>
      <c r="E6237" t="s">
        <v>1312</v>
      </c>
      <c r="F6237" t="str">
        <f t="shared" si="586"/>
        <v>1500</v>
      </c>
      <c r="G6237" t="s">
        <v>30</v>
      </c>
      <c r="H6237" t="s">
        <v>31</v>
      </c>
      <c r="I6237" s="91"/>
      <c r="J6237" s="91"/>
      <c r="K6237" s="91"/>
      <c r="L6237" s="91"/>
      <c r="M6237" s="91"/>
      <c r="N6237" s="91"/>
      <c r="O6237" s="91">
        <v>400</v>
      </c>
      <c r="P6237" s="91"/>
      <c r="Q6237" s="91"/>
      <c r="R6237" s="91"/>
      <c r="S6237" s="91"/>
      <c r="T6237" s="91"/>
      <c r="U6237" s="91">
        <f t="shared" si="587"/>
        <v>400</v>
      </c>
      <c r="V6237" s="82" t="str">
        <f t="shared" si="585"/>
        <v>161391500935</v>
      </c>
      <c r="W6237" s="83">
        <f>VLOOKUP(V6237,Factors!$E$6:$H$5950,4,FALSE)</f>
        <v>1</v>
      </c>
      <c r="X6237" t="str">
        <f>VLOOKUP(V6237,Factors!$E$6:$F$5950,2,FALSE)</f>
        <v>Direct-WA</v>
      </c>
      <c r="Y6237" s="92">
        <f t="shared" si="588"/>
        <v>400</v>
      </c>
      <c r="Z6237" s="92">
        <f t="shared" si="589"/>
        <v>0</v>
      </c>
      <c r="AA6237" s="92">
        <f t="shared" si="590"/>
        <v>400</v>
      </c>
    </row>
    <row r="6238" spans="1:27" x14ac:dyDescent="0.25">
      <c r="A6238" t="s">
        <v>1294</v>
      </c>
      <c r="B6238" t="s">
        <v>1353</v>
      </c>
      <c r="C6238" t="s">
        <v>1354</v>
      </c>
      <c r="D6238" t="s">
        <v>1311</v>
      </c>
      <c r="E6238" t="s">
        <v>1312</v>
      </c>
      <c r="F6238" t="str">
        <f t="shared" si="586"/>
        <v>1500</v>
      </c>
      <c r="G6238" t="s">
        <v>61</v>
      </c>
      <c r="H6238" t="s">
        <v>62</v>
      </c>
      <c r="I6238" s="91"/>
      <c r="J6238" s="91"/>
      <c r="K6238" s="91"/>
      <c r="L6238" s="91">
        <v>55.22</v>
      </c>
      <c r="M6238" s="91">
        <v>148.62</v>
      </c>
      <c r="N6238" s="91">
        <v>93.38</v>
      </c>
      <c r="O6238" s="91">
        <v>137.41</v>
      </c>
      <c r="P6238" s="91">
        <v>203.84</v>
      </c>
      <c r="Q6238" s="91">
        <v>55.22</v>
      </c>
      <c r="R6238" s="91">
        <v>55.22</v>
      </c>
      <c r="S6238" s="91">
        <v>140.94999999999999</v>
      </c>
      <c r="T6238" s="91">
        <v>117.48</v>
      </c>
      <c r="U6238" s="91">
        <f t="shared" si="587"/>
        <v>1007.3400000000001</v>
      </c>
      <c r="V6238" s="82" t="str">
        <f t="shared" si="585"/>
        <v>161401500935</v>
      </c>
      <c r="W6238" s="83">
        <f>VLOOKUP(V6238,Factors!$E$6:$H$5950,4,FALSE)</f>
        <v>0</v>
      </c>
      <c r="X6238" t="str">
        <f>VLOOKUP(V6238,Factors!$E$6:$F$5950,2,FALSE)</f>
        <v>Direct-OR</v>
      </c>
      <c r="Y6238" s="92">
        <f t="shared" si="588"/>
        <v>0</v>
      </c>
      <c r="Z6238" s="92">
        <f t="shared" si="589"/>
        <v>1007.3400000000001</v>
      </c>
      <c r="AA6238" s="92">
        <f t="shared" si="590"/>
        <v>1007.3400000000001</v>
      </c>
    </row>
    <row r="6239" spans="1:27" x14ac:dyDescent="0.25">
      <c r="A6239" t="s">
        <v>1294</v>
      </c>
      <c r="B6239" t="s">
        <v>1353</v>
      </c>
      <c r="C6239" t="s">
        <v>1354</v>
      </c>
      <c r="D6239" t="s">
        <v>1311</v>
      </c>
      <c r="E6239" t="s">
        <v>1312</v>
      </c>
      <c r="F6239" t="str">
        <f t="shared" si="586"/>
        <v>1500</v>
      </c>
      <c r="G6239" t="s">
        <v>44</v>
      </c>
      <c r="H6239" t="s">
        <v>45</v>
      </c>
      <c r="I6239" s="91">
        <v>3773</v>
      </c>
      <c r="J6239" s="91">
        <v>2948</v>
      </c>
      <c r="K6239" s="91">
        <v>4260</v>
      </c>
      <c r="L6239" s="91">
        <v>3858.5</v>
      </c>
      <c r="M6239" s="91">
        <v>4796.5</v>
      </c>
      <c r="N6239" s="91">
        <v>4468.43</v>
      </c>
      <c r="O6239" s="91">
        <v>3010</v>
      </c>
      <c r="P6239" s="91">
        <v>3468</v>
      </c>
      <c r="Q6239" s="91">
        <v>4500</v>
      </c>
      <c r="R6239" s="91">
        <v>5699.2</v>
      </c>
      <c r="S6239" s="91">
        <v>3325</v>
      </c>
      <c r="T6239" s="91">
        <v>4899</v>
      </c>
      <c r="U6239" s="91">
        <f t="shared" si="587"/>
        <v>49005.63</v>
      </c>
      <c r="V6239" s="82" t="str">
        <f t="shared" si="585"/>
        <v>161401500935</v>
      </c>
      <c r="W6239" s="83">
        <f>VLOOKUP(V6239,Factors!$E$6:$H$5950,4,FALSE)</f>
        <v>0</v>
      </c>
      <c r="X6239" t="str">
        <f>VLOOKUP(V6239,Factors!$E$6:$F$5950,2,FALSE)</f>
        <v>Direct-OR</v>
      </c>
      <c r="Y6239" s="92">
        <f t="shared" si="588"/>
        <v>0</v>
      </c>
      <c r="Z6239" s="92">
        <f t="shared" si="589"/>
        <v>49005.63</v>
      </c>
      <c r="AA6239" s="92">
        <f t="shared" si="590"/>
        <v>49005.63</v>
      </c>
    </row>
    <row r="6240" spans="1:27" x14ac:dyDescent="0.25">
      <c r="A6240" t="s">
        <v>1294</v>
      </c>
      <c r="B6240" t="s">
        <v>1353</v>
      </c>
      <c r="C6240" t="s">
        <v>1354</v>
      </c>
      <c r="D6240" t="s">
        <v>1311</v>
      </c>
      <c r="E6240" t="s">
        <v>1312</v>
      </c>
      <c r="F6240" t="str">
        <f t="shared" si="586"/>
        <v>1500</v>
      </c>
      <c r="G6240" t="s">
        <v>96</v>
      </c>
      <c r="H6240" t="s">
        <v>97</v>
      </c>
      <c r="I6240" s="91">
        <v>5387.55</v>
      </c>
      <c r="J6240" s="91">
        <v>8934.0400000000009</v>
      </c>
      <c r="K6240" s="91">
        <v>1555.85</v>
      </c>
      <c r="L6240" s="91">
        <v>4864.47</v>
      </c>
      <c r="M6240" s="91">
        <v>4786.0600000000004</v>
      </c>
      <c r="N6240" s="91">
        <v>7393.06</v>
      </c>
      <c r="O6240" s="91">
        <v>1895.73</v>
      </c>
      <c r="P6240" s="91">
        <v>7460.65</v>
      </c>
      <c r="Q6240" s="91">
        <v>4373.8</v>
      </c>
      <c r="R6240" s="91">
        <v>3856.74</v>
      </c>
      <c r="S6240" s="91">
        <v>3949.34</v>
      </c>
      <c r="T6240" s="91">
        <v>4164.8500000000004</v>
      </c>
      <c r="U6240" s="91">
        <f t="shared" si="587"/>
        <v>58622.140000000007</v>
      </c>
      <c r="V6240" s="82" t="str">
        <f t="shared" si="585"/>
        <v>161401500935</v>
      </c>
      <c r="W6240" s="83">
        <f>VLOOKUP(V6240,Factors!$E$6:$H$5950,4,FALSE)</f>
        <v>0</v>
      </c>
      <c r="X6240" t="str">
        <f>VLOOKUP(V6240,Factors!$E$6:$F$5950,2,FALSE)</f>
        <v>Direct-OR</v>
      </c>
      <c r="Y6240" s="92">
        <f t="shared" si="588"/>
        <v>0</v>
      </c>
      <c r="Z6240" s="92">
        <f t="shared" si="589"/>
        <v>58622.140000000007</v>
      </c>
      <c r="AA6240" s="92">
        <f t="shared" si="590"/>
        <v>58622.140000000007</v>
      </c>
    </row>
    <row r="6241" spans="1:27" x14ac:dyDescent="0.25">
      <c r="A6241" t="s">
        <v>1294</v>
      </c>
      <c r="B6241" t="s">
        <v>1353</v>
      </c>
      <c r="C6241" t="s">
        <v>1354</v>
      </c>
      <c r="D6241" t="s">
        <v>1311</v>
      </c>
      <c r="E6241" t="s">
        <v>1312</v>
      </c>
      <c r="F6241" t="str">
        <f t="shared" si="586"/>
        <v>1500</v>
      </c>
      <c r="G6241" t="s">
        <v>98</v>
      </c>
      <c r="H6241" t="s">
        <v>99</v>
      </c>
      <c r="I6241" s="91">
        <v>231.4</v>
      </c>
      <c r="J6241" s="91">
        <v>130.47999999999999</v>
      </c>
      <c r="K6241" s="91">
        <v>31.14</v>
      </c>
      <c r="L6241" s="91"/>
      <c r="M6241" s="91"/>
      <c r="N6241" s="91"/>
      <c r="O6241" s="91"/>
      <c r="P6241" s="91"/>
      <c r="Q6241" s="91"/>
      <c r="R6241" s="91"/>
      <c r="S6241" s="91"/>
      <c r="T6241" s="91"/>
      <c r="U6241" s="91">
        <f t="shared" si="587"/>
        <v>393.02</v>
      </c>
      <c r="V6241" s="82" t="str">
        <f t="shared" si="585"/>
        <v>161401500935</v>
      </c>
      <c r="W6241" s="83">
        <f>VLOOKUP(V6241,Factors!$E$6:$H$5950,4,FALSE)</f>
        <v>0</v>
      </c>
      <c r="X6241" t="str">
        <f>VLOOKUP(V6241,Factors!$E$6:$F$5950,2,FALSE)</f>
        <v>Direct-OR</v>
      </c>
      <c r="Y6241" s="92">
        <f t="shared" si="588"/>
        <v>0</v>
      </c>
      <c r="Z6241" s="92">
        <f t="shared" si="589"/>
        <v>393.02</v>
      </c>
      <c r="AA6241" s="92">
        <f t="shared" si="590"/>
        <v>393.02</v>
      </c>
    </row>
    <row r="6242" spans="1:27" x14ac:dyDescent="0.25">
      <c r="A6242" t="s">
        <v>1294</v>
      </c>
      <c r="B6242" t="s">
        <v>1353</v>
      </c>
      <c r="C6242" t="s">
        <v>1354</v>
      </c>
      <c r="D6242" t="s">
        <v>1311</v>
      </c>
      <c r="E6242" t="s">
        <v>1312</v>
      </c>
      <c r="F6242" t="str">
        <f t="shared" si="586"/>
        <v>1500</v>
      </c>
      <c r="G6242" t="s">
        <v>130</v>
      </c>
      <c r="H6242" t="s">
        <v>131</v>
      </c>
      <c r="I6242" s="91"/>
      <c r="J6242" s="91"/>
      <c r="K6242" s="91"/>
      <c r="L6242" s="91"/>
      <c r="M6242" s="91"/>
      <c r="N6242" s="91"/>
      <c r="O6242" s="91">
        <v>213.63</v>
      </c>
      <c r="P6242" s="91"/>
      <c r="Q6242" s="91"/>
      <c r="R6242" s="91"/>
      <c r="S6242" s="91"/>
      <c r="T6242" s="91"/>
      <c r="U6242" s="91">
        <f t="shared" si="587"/>
        <v>213.63</v>
      </c>
      <c r="V6242" s="82" t="str">
        <f t="shared" si="585"/>
        <v>161401500935</v>
      </c>
      <c r="W6242" s="83">
        <f>VLOOKUP(V6242,Factors!$E$6:$H$5950,4,FALSE)</f>
        <v>0</v>
      </c>
      <c r="X6242" t="str">
        <f>VLOOKUP(V6242,Factors!$E$6:$F$5950,2,FALSE)</f>
        <v>Direct-OR</v>
      </c>
      <c r="Y6242" s="92">
        <f t="shared" si="588"/>
        <v>0</v>
      </c>
      <c r="Z6242" s="92">
        <f t="shared" si="589"/>
        <v>213.63</v>
      </c>
      <c r="AA6242" s="92">
        <f t="shared" si="590"/>
        <v>213.63</v>
      </c>
    </row>
    <row r="6243" spans="1:27" x14ac:dyDescent="0.25">
      <c r="A6243" t="s">
        <v>1294</v>
      </c>
      <c r="B6243" t="s">
        <v>1353</v>
      </c>
      <c r="C6243" t="s">
        <v>1354</v>
      </c>
      <c r="D6243" t="s">
        <v>1311</v>
      </c>
      <c r="E6243" t="s">
        <v>1312</v>
      </c>
      <c r="F6243" t="str">
        <f t="shared" si="586"/>
        <v>1500</v>
      </c>
      <c r="G6243" t="s">
        <v>199</v>
      </c>
      <c r="H6243" t="s">
        <v>200</v>
      </c>
      <c r="I6243" s="91">
        <v>1305.5999999999999</v>
      </c>
      <c r="J6243" s="91">
        <v>1044.48</v>
      </c>
      <c r="K6243" s="91">
        <v>1044.48</v>
      </c>
      <c r="L6243" s="91">
        <v>1044.48</v>
      </c>
      <c r="M6243" s="91">
        <v>1305.5999999999999</v>
      </c>
      <c r="N6243" s="91">
        <v>261.12</v>
      </c>
      <c r="O6243" s="91">
        <v>261.12</v>
      </c>
      <c r="P6243" s="91">
        <v>2611.1999999999998</v>
      </c>
      <c r="Q6243" s="91">
        <v>261.12</v>
      </c>
      <c r="R6243" s="91">
        <v>1305.5999999999999</v>
      </c>
      <c r="S6243" s="91">
        <v>1972.62</v>
      </c>
      <c r="T6243" s="91">
        <v>1085.98</v>
      </c>
      <c r="U6243" s="91">
        <f t="shared" si="587"/>
        <v>13503.399999999998</v>
      </c>
      <c r="V6243" s="82" t="str">
        <f t="shared" si="585"/>
        <v>161401500935</v>
      </c>
      <c r="W6243" s="83">
        <f>VLOOKUP(V6243,Factors!$E$6:$H$5950,4,FALSE)</f>
        <v>0</v>
      </c>
      <c r="X6243" t="str">
        <f>VLOOKUP(V6243,Factors!$E$6:$F$5950,2,FALSE)</f>
        <v>Direct-OR</v>
      </c>
      <c r="Y6243" s="92">
        <f t="shared" si="588"/>
        <v>0</v>
      </c>
      <c r="Z6243" s="92">
        <f t="shared" si="589"/>
        <v>13503.399999999998</v>
      </c>
      <c r="AA6243" s="92">
        <f t="shared" si="590"/>
        <v>13503.399999999998</v>
      </c>
    </row>
    <row r="6244" spans="1:27" x14ac:dyDescent="0.25">
      <c r="A6244" t="s">
        <v>1294</v>
      </c>
      <c r="B6244" t="s">
        <v>1353</v>
      </c>
      <c r="C6244" t="s">
        <v>1354</v>
      </c>
      <c r="D6244" t="s">
        <v>1311</v>
      </c>
      <c r="E6244" t="s">
        <v>1312</v>
      </c>
      <c r="F6244" t="str">
        <f t="shared" si="586"/>
        <v>1500</v>
      </c>
      <c r="G6244" t="s">
        <v>187</v>
      </c>
      <c r="H6244" t="s">
        <v>188</v>
      </c>
      <c r="I6244" s="91">
        <v>664.98</v>
      </c>
      <c r="J6244" s="91"/>
      <c r="K6244" s="91"/>
      <c r="L6244" s="91">
        <v>234.97</v>
      </c>
      <c r="M6244" s="91"/>
      <c r="N6244" s="91">
        <v>456.12</v>
      </c>
      <c r="O6244" s="91">
        <v>159.38</v>
      </c>
      <c r="P6244" s="91"/>
      <c r="Q6244" s="91">
        <v>353</v>
      </c>
      <c r="R6244" s="91">
        <v>890</v>
      </c>
      <c r="S6244" s="91">
        <v>2980.33</v>
      </c>
      <c r="T6244" s="91">
        <v>1763</v>
      </c>
      <c r="U6244" s="91">
        <f t="shared" si="587"/>
        <v>7501.7800000000007</v>
      </c>
      <c r="V6244" s="82" t="str">
        <f t="shared" si="585"/>
        <v>161401500935</v>
      </c>
      <c r="W6244" s="83">
        <f>VLOOKUP(V6244,Factors!$E$6:$H$5950,4,FALSE)</f>
        <v>0</v>
      </c>
      <c r="X6244" t="str">
        <f>VLOOKUP(V6244,Factors!$E$6:$F$5950,2,FALSE)</f>
        <v>Direct-OR</v>
      </c>
      <c r="Y6244" s="92">
        <f t="shared" si="588"/>
        <v>0</v>
      </c>
      <c r="Z6244" s="92">
        <f t="shared" si="589"/>
        <v>7501.7800000000007</v>
      </c>
      <c r="AA6244" s="92">
        <f t="shared" si="590"/>
        <v>7501.7800000000007</v>
      </c>
    </row>
    <row r="6245" spans="1:27" x14ac:dyDescent="0.25">
      <c r="A6245" t="s">
        <v>1294</v>
      </c>
      <c r="B6245" t="s">
        <v>1353</v>
      </c>
      <c r="C6245" t="s">
        <v>1354</v>
      </c>
      <c r="D6245" t="s">
        <v>1311</v>
      </c>
      <c r="E6245" t="s">
        <v>1312</v>
      </c>
      <c r="F6245" t="str">
        <f t="shared" si="586"/>
        <v>1500</v>
      </c>
      <c r="G6245" t="s">
        <v>144</v>
      </c>
      <c r="H6245" t="s">
        <v>145</v>
      </c>
      <c r="I6245" s="91"/>
      <c r="J6245" s="91"/>
      <c r="K6245" s="91"/>
      <c r="L6245" s="91"/>
      <c r="M6245" s="91"/>
      <c r="N6245" s="91"/>
      <c r="O6245" s="91"/>
      <c r="P6245" s="91">
        <v>7.95</v>
      </c>
      <c r="Q6245" s="91"/>
      <c r="R6245" s="91"/>
      <c r="S6245" s="91"/>
      <c r="T6245" s="91"/>
      <c r="U6245" s="91">
        <f t="shared" si="587"/>
        <v>7.95</v>
      </c>
      <c r="V6245" s="82" t="str">
        <f t="shared" si="585"/>
        <v>161401500935</v>
      </c>
      <c r="W6245" s="83">
        <f>VLOOKUP(V6245,Factors!$E$6:$H$5950,4,FALSE)</f>
        <v>0</v>
      </c>
      <c r="X6245" t="str">
        <f>VLOOKUP(V6245,Factors!$E$6:$F$5950,2,FALSE)</f>
        <v>Direct-OR</v>
      </c>
      <c r="Y6245" s="92">
        <f t="shared" si="588"/>
        <v>0</v>
      </c>
      <c r="Z6245" s="92">
        <f t="shared" si="589"/>
        <v>7.95</v>
      </c>
      <c r="AA6245" s="92">
        <f t="shared" si="590"/>
        <v>7.95</v>
      </c>
    </row>
    <row r="6246" spans="1:27" x14ac:dyDescent="0.25">
      <c r="A6246" t="s">
        <v>1294</v>
      </c>
      <c r="B6246" t="s">
        <v>416</v>
      </c>
      <c r="C6246" t="s">
        <v>417</v>
      </c>
      <c r="D6246" t="s">
        <v>1311</v>
      </c>
      <c r="E6246" t="s">
        <v>1312</v>
      </c>
      <c r="F6246" t="str">
        <f t="shared" si="586"/>
        <v>1500</v>
      </c>
      <c r="G6246" t="s">
        <v>61</v>
      </c>
      <c r="H6246" t="s">
        <v>62</v>
      </c>
      <c r="I6246" s="91">
        <v>94.65</v>
      </c>
      <c r="J6246" s="91">
        <v>75.72</v>
      </c>
      <c r="K6246" s="91">
        <v>75.72</v>
      </c>
      <c r="L6246" s="91">
        <v>94.65</v>
      </c>
      <c r="M6246" s="91">
        <v>75.72</v>
      </c>
      <c r="N6246" s="91">
        <v>79.52</v>
      </c>
      <c r="O6246" s="91"/>
      <c r="P6246" s="91">
        <v>178.92</v>
      </c>
      <c r="Q6246" s="91">
        <v>122.25</v>
      </c>
      <c r="R6246" s="91">
        <v>102.36</v>
      </c>
      <c r="S6246" s="91"/>
      <c r="T6246" s="91">
        <v>102.36</v>
      </c>
      <c r="U6246" s="91">
        <f t="shared" si="587"/>
        <v>1001.87</v>
      </c>
      <c r="V6246" s="82" t="str">
        <f t="shared" si="585"/>
        <v>161451500935</v>
      </c>
      <c r="W6246" s="83">
        <f>VLOOKUP(V6246,Factors!$E$6:$H$5950,4,FALSE)</f>
        <v>0</v>
      </c>
      <c r="X6246" t="str">
        <f>VLOOKUP(V6246,Factors!$E$6:$F$5950,2,FALSE)</f>
        <v>Direct-OR</v>
      </c>
      <c r="Y6246" s="92">
        <f t="shared" si="588"/>
        <v>0</v>
      </c>
      <c r="Z6246" s="92">
        <f t="shared" si="589"/>
        <v>1001.87</v>
      </c>
      <c r="AA6246" s="92">
        <f t="shared" si="590"/>
        <v>1001.87</v>
      </c>
    </row>
    <row r="6247" spans="1:27" x14ac:dyDescent="0.25">
      <c r="A6247" t="s">
        <v>1294</v>
      </c>
      <c r="B6247" t="s">
        <v>416</v>
      </c>
      <c r="C6247" t="s">
        <v>417</v>
      </c>
      <c r="D6247" t="s">
        <v>1311</v>
      </c>
      <c r="E6247" t="s">
        <v>1312</v>
      </c>
      <c r="F6247" t="str">
        <f t="shared" si="586"/>
        <v>1500</v>
      </c>
      <c r="G6247" t="s">
        <v>44</v>
      </c>
      <c r="H6247" t="s">
        <v>45</v>
      </c>
      <c r="I6247" s="91">
        <v>2510.77</v>
      </c>
      <c r="J6247" s="91">
        <v>949.79</v>
      </c>
      <c r="K6247" s="91">
        <v>1266.28</v>
      </c>
      <c r="L6247" s="91">
        <v>1750.78</v>
      </c>
      <c r="M6247" s="91">
        <v>2395.2800000000002</v>
      </c>
      <c r="N6247" s="91">
        <v>1446.28</v>
      </c>
      <c r="O6247" s="91">
        <v>533</v>
      </c>
      <c r="P6247" s="91">
        <v>1662.56</v>
      </c>
      <c r="Q6247" s="91">
        <v>1266.28</v>
      </c>
      <c r="R6247" s="91">
        <v>2291.2800000000002</v>
      </c>
      <c r="S6247" s="91">
        <v>1675</v>
      </c>
      <c r="T6247" s="91">
        <v>2436.2800000000002</v>
      </c>
      <c r="U6247" s="91">
        <f t="shared" si="587"/>
        <v>20183.580000000002</v>
      </c>
      <c r="V6247" s="82" t="str">
        <f t="shared" si="585"/>
        <v>161451500935</v>
      </c>
      <c r="W6247" s="83">
        <f>VLOOKUP(V6247,Factors!$E$6:$H$5950,4,FALSE)</f>
        <v>0</v>
      </c>
      <c r="X6247" t="str">
        <f>VLOOKUP(V6247,Factors!$E$6:$F$5950,2,FALSE)</f>
        <v>Direct-OR</v>
      </c>
      <c r="Y6247" s="92">
        <f t="shared" si="588"/>
        <v>0</v>
      </c>
      <c r="Z6247" s="92">
        <f t="shared" si="589"/>
        <v>20183.580000000002</v>
      </c>
      <c r="AA6247" s="92">
        <f t="shared" si="590"/>
        <v>20183.580000000002</v>
      </c>
    </row>
    <row r="6248" spans="1:27" x14ac:dyDescent="0.25">
      <c r="A6248" t="s">
        <v>1294</v>
      </c>
      <c r="B6248" t="s">
        <v>416</v>
      </c>
      <c r="C6248" t="s">
        <v>417</v>
      </c>
      <c r="D6248" t="s">
        <v>1311</v>
      </c>
      <c r="E6248" t="s">
        <v>1312</v>
      </c>
      <c r="F6248" t="str">
        <f t="shared" si="586"/>
        <v>1500</v>
      </c>
      <c r="G6248" t="s">
        <v>96</v>
      </c>
      <c r="H6248" t="s">
        <v>97</v>
      </c>
      <c r="I6248" s="91">
        <v>1152.5899999999999</v>
      </c>
      <c r="J6248" s="91">
        <v>967.7</v>
      </c>
      <c r="K6248" s="91">
        <v>967.7</v>
      </c>
      <c r="L6248" s="91">
        <v>955.21</v>
      </c>
      <c r="M6248" s="91">
        <v>855.23</v>
      </c>
      <c r="N6248" s="91">
        <v>792.77</v>
      </c>
      <c r="O6248" s="91">
        <v>842.75</v>
      </c>
      <c r="P6248" s="91">
        <v>842.75</v>
      </c>
      <c r="Q6248" s="91">
        <v>824.01</v>
      </c>
      <c r="R6248" s="91">
        <v>736.54</v>
      </c>
      <c r="S6248" s="91">
        <v>811.51</v>
      </c>
      <c r="T6248" s="91">
        <v>923.98</v>
      </c>
      <c r="U6248" s="91">
        <f t="shared" si="587"/>
        <v>10672.74</v>
      </c>
      <c r="V6248" s="82" t="str">
        <f t="shared" si="585"/>
        <v>161451500935</v>
      </c>
      <c r="W6248" s="83">
        <f>VLOOKUP(V6248,Factors!$E$6:$H$5950,4,FALSE)</f>
        <v>0</v>
      </c>
      <c r="X6248" t="str">
        <f>VLOOKUP(V6248,Factors!$E$6:$F$5950,2,FALSE)</f>
        <v>Direct-OR</v>
      </c>
      <c r="Y6248" s="92">
        <f t="shared" si="588"/>
        <v>0</v>
      </c>
      <c r="Z6248" s="92">
        <f t="shared" si="589"/>
        <v>10672.74</v>
      </c>
      <c r="AA6248" s="92">
        <f t="shared" si="590"/>
        <v>10672.74</v>
      </c>
    </row>
    <row r="6249" spans="1:27" x14ac:dyDescent="0.25">
      <c r="A6249" t="s">
        <v>1294</v>
      </c>
      <c r="B6249" t="s">
        <v>416</v>
      </c>
      <c r="C6249" t="s">
        <v>417</v>
      </c>
      <c r="D6249" t="s">
        <v>1311</v>
      </c>
      <c r="E6249" t="s">
        <v>1312</v>
      </c>
      <c r="F6249" t="str">
        <f t="shared" si="586"/>
        <v>1500</v>
      </c>
      <c r="G6249" t="s">
        <v>71</v>
      </c>
      <c r="H6249" t="s">
        <v>72</v>
      </c>
      <c r="I6249" s="91"/>
      <c r="J6249" s="91">
        <v>12.7</v>
      </c>
      <c r="K6249" s="91"/>
      <c r="L6249" s="91"/>
      <c r="M6249" s="91"/>
      <c r="N6249" s="91"/>
      <c r="O6249" s="91"/>
      <c r="P6249" s="91"/>
      <c r="Q6249" s="91"/>
      <c r="R6249" s="91"/>
      <c r="S6249" s="91"/>
      <c r="T6249" s="91"/>
      <c r="U6249" s="91">
        <f t="shared" si="587"/>
        <v>12.7</v>
      </c>
      <c r="V6249" s="82" t="str">
        <f t="shared" si="585"/>
        <v>161451500935</v>
      </c>
      <c r="W6249" s="83">
        <f>VLOOKUP(V6249,Factors!$E$6:$H$5950,4,FALSE)</f>
        <v>0</v>
      </c>
      <c r="X6249" t="str">
        <f>VLOOKUP(V6249,Factors!$E$6:$F$5950,2,FALSE)</f>
        <v>Direct-OR</v>
      </c>
      <c r="Y6249" s="92">
        <f t="shared" si="588"/>
        <v>0</v>
      </c>
      <c r="Z6249" s="92">
        <f t="shared" si="589"/>
        <v>12.7</v>
      </c>
      <c r="AA6249" s="92">
        <f t="shared" si="590"/>
        <v>12.7</v>
      </c>
    </row>
    <row r="6250" spans="1:27" x14ac:dyDescent="0.25">
      <c r="A6250" t="s">
        <v>1294</v>
      </c>
      <c r="B6250" t="s">
        <v>416</v>
      </c>
      <c r="C6250" t="s">
        <v>417</v>
      </c>
      <c r="D6250" t="s">
        <v>1311</v>
      </c>
      <c r="E6250" t="s">
        <v>1312</v>
      </c>
      <c r="F6250" t="str">
        <f t="shared" si="586"/>
        <v>1500</v>
      </c>
      <c r="G6250" t="s">
        <v>199</v>
      </c>
      <c r="H6250" t="s">
        <v>200</v>
      </c>
      <c r="I6250" s="91">
        <v>117.96</v>
      </c>
      <c r="J6250" s="91">
        <v>80.64</v>
      </c>
      <c r="K6250" s="91">
        <v>93.51</v>
      </c>
      <c r="L6250" s="91">
        <v>122.25</v>
      </c>
      <c r="M6250" s="91">
        <v>97.8</v>
      </c>
      <c r="N6250" s="91">
        <v>101.83</v>
      </c>
      <c r="O6250" s="91"/>
      <c r="P6250" s="91">
        <v>190.51</v>
      </c>
      <c r="Q6250" s="91">
        <v>82.99</v>
      </c>
      <c r="R6250" s="91">
        <v>61.8</v>
      </c>
      <c r="S6250" s="91"/>
      <c r="T6250" s="91">
        <v>61.8</v>
      </c>
      <c r="U6250" s="91">
        <f t="shared" si="587"/>
        <v>1011.0899999999999</v>
      </c>
      <c r="V6250" s="82" t="str">
        <f t="shared" si="585"/>
        <v>161451500935</v>
      </c>
      <c r="W6250" s="83">
        <f>VLOOKUP(V6250,Factors!$E$6:$H$5950,4,FALSE)</f>
        <v>0</v>
      </c>
      <c r="X6250" t="str">
        <f>VLOOKUP(V6250,Factors!$E$6:$F$5950,2,FALSE)</f>
        <v>Direct-OR</v>
      </c>
      <c r="Y6250" s="92">
        <f t="shared" si="588"/>
        <v>0</v>
      </c>
      <c r="Z6250" s="92">
        <f t="shared" si="589"/>
        <v>1011.0899999999999</v>
      </c>
      <c r="AA6250" s="92">
        <f t="shared" si="590"/>
        <v>1011.0899999999999</v>
      </c>
    </row>
    <row r="6251" spans="1:27" x14ac:dyDescent="0.25">
      <c r="A6251" t="s">
        <v>1294</v>
      </c>
      <c r="B6251" t="s">
        <v>416</v>
      </c>
      <c r="C6251" t="s">
        <v>417</v>
      </c>
      <c r="D6251" t="s">
        <v>1311</v>
      </c>
      <c r="E6251" t="s">
        <v>1312</v>
      </c>
      <c r="F6251" t="str">
        <f t="shared" si="586"/>
        <v>1500</v>
      </c>
      <c r="G6251" t="s">
        <v>102</v>
      </c>
      <c r="H6251" t="s">
        <v>103</v>
      </c>
      <c r="I6251" s="91"/>
      <c r="J6251" s="91"/>
      <c r="K6251" s="91"/>
      <c r="L6251" s="91"/>
      <c r="M6251" s="91"/>
      <c r="N6251" s="91"/>
      <c r="O6251" s="91">
        <v>750</v>
      </c>
      <c r="P6251" s="91"/>
      <c r="Q6251" s="91"/>
      <c r="R6251" s="91"/>
      <c r="S6251" s="91"/>
      <c r="T6251" s="91"/>
      <c r="U6251" s="91">
        <f t="shared" si="587"/>
        <v>750</v>
      </c>
      <c r="V6251" s="82" t="str">
        <f t="shared" si="585"/>
        <v>161451500935</v>
      </c>
      <c r="W6251" s="83">
        <f>VLOOKUP(V6251,Factors!$E$6:$H$5950,4,FALSE)</f>
        <v>0</v>
      </c>
      <c r="X6251" t="str">
        <f>VLOOKUP(V6251,Factors!$E$6:$F$5950,2,FALSE)</f>
        <v>Direct-OR</v>
      </c>
      <c r="Y6251" s="92">
        <f t="shared" si="588"/>
        <v>0</v>
      </c>
      <c r="Z6251" s="92">
        <f t="shared" si="589"/>
        <v>750</v>
      </c>
      <c r="AA6251" s="92">
        <f t="shared" si="590"/>
        <v>750</v>
      </c>
    </row>
    <row r="6252" spans="1:27" x14ac:dyDescent="0.25">
      <c r="A6252" t="s">
        <v>1294</v>
      </c>
      <c r="B6252" t="s">
        <v>416</v>
      </c>
      <c r="C6252" t="s">
        <v>417</v>
      </c>
      <c r="D6252" t="s">
        <v>1311</v>
      </c>
      <c r="E6252" t="s">
        <v>1312</v>
      </c>
      <c r="F6252" t="str">
        <f t="shared" si="586"/>
        <v>1500</v>
      </c>
      <c r="G6252" t="s">
        <v>187</v>
      </c>
      <c r="H6252" t="s">
        <v>188</v>
      </c>
      <c r="I6252" s="91">
        <v>1166.8900000000001</v>
      </c>
      <c r="J6252" s="91">
        <v>1210.0999999999999</v>
      </c>
      <c r="K6252" s="91"/>
      <c r="L6252" s="91"/>
      <c r="M6252" s="91">
        <v>3831.27</v>
      </c>
      <c r="N6252" s="91">
        <v>-1500</v>
      </c>
      <c r="O6252" s="91">
        <v>729</v>
      </c>
      <c r="P6252" s="91">
        <v>1731.89</v>
      </c>
      <c r="Q6252" s="91">
        <v>250.5</v>
      </c>
      <c r="R6252" s="91">
        <v>1118.1600000000001</v>
      </c>
      <c r="S6252" s="91"/>
      <c r="T6252" s="91">
        <v>772</v>
      </c>
      <c r="U6252" s="91">
        <f t="shared" si="587"/>
        <v>9309.8100000000013</v>
      </c>
      <c r="V6252" s="82" t="str">
        <f t="shared" si="585"/>
        <v>161451500935</v>
      </c>
      <c r="W6252" s="83">
        <f>VLOOKUP(V6252,Factors!$E$6:$H$5950,4,FALSE)</f>
        <v>0</v>
      </c>
      <c r="X6252" t="str">
        <f>VLOOKUP(V6252,Factors!$E$6:$F$5950,2,FALSE)</f>
        <v>Direct-OR</v>
      </c>
      <c r="Y6252" s="92">
        <f t="shared" si="588"/>
        <v>0</v>
      </c>
      <c r="Z6252" s="92">
        <f t="shared" si="589"/>
        <v>9309.8100000000013</v>
      </c>
      <c r="AA6252" s="92">
        <f t="shared" si="590"/>
        <v>9309.8100000000013</v>
      </c>
    </row>
    <row r="6253" spans="1:27" x14ac:dyDescent="0.25">
      <c r="A6253" t="s">
        <v>1294</v>
      </c>
      <c r="B6253" t="s">
        <v>416</v>
      </c>
      <c r="C6253" t="s">
        <v>417</v>
      </c>
      <c r="D6253" t="s">
        <v>1299</v>
      </c>
      <c r="E6253" t="s">
        <v>1300</v>
      </c>
      <c r="F6253" t="str">
        <f t="shared" si="586"/>
        <v>4360</v>
      </c>
      <c r="G6253" t="s">
        <v>30</v>
      </c>
      <c r="H6253" t="s">
        <v>31</v>
      </c>
      <c r="I6253" s="91"/>
      <c r="J6253" s="91"/>
      <c r="K6253" s="91"/>
      <c r="L6253" s="91"/>
      <c r="M6253" s="91"/>
      <c r="N6253" s="91"/>
      <c r="O6253" s="91"/>
      <c r="P6253" s="91"/>
      <c r="Q6253" s="91">
        <v>1840</v>
      </c>
      <c r="R6253" s="91"/>
      <c r="S6253" s="91"/>
      <c r="T6253" s="91"/>
      <c r="U6253" s="91">
        <f t="shared" si="587"/>
        <v>1840</v>
      </c>
      <c r="V6253" s="82" t="str">
        <f t="shared" si="585"/>
        <v>161454360935</v>
      </c>
      <c r="W6253" s="83">
        <f>VLOOKUP(V6253,Factors!$E$6:$H$5950,4,FALSE)</f>
        <v>0</v>
      </c>
      <c r="X6253" t="str">
        <f>VLOOKUP(V6253,Factors!$E$6:$F$5950,2,FALSE)</f>
        <v>direct-or</v>
      </c>
      <c r="Y6253" s="92">
        <f t="shared" si="588"/>
        <v>0</v>
      </c>
      <c r="Z6253" s="92">
        <f t="shared" si="589"/>
        <v>1840</v>
      </c>
      <c r="AA6253" s="92">
        <f t="shared" si="590"/>
        <v>1840</v>
      </c>
    </row>
    <row r="6254" spans="1:27" x14ac:dyDescent="0.25">
      <c r="A6254" t="s">
        <v>1294</v>
      </c>
      <c r="B6254" t="s">
        <v>1292</v>
      </c>
      <c r="C6254" t="s">
        <v>1293</v>
      </c>
      <c r="D6254" t="s">
        <v>1311</v>
      </c>
      <c r="E6254" t="s">
        <v>1312</v>
      </c>
      <c r="F6254" t="str">
        <f t="shared" si="586"/>
        <v>1500</v>
      </c>
      <c r="G6254" t="s">
        <v>61</v>
      </c>
      <c r="H6254" t="s">
        <v>62</v>
      </c>
      <c r="I6254" s="91"/>
      <c r="J6254" s="91"/>
      <c r="K6254" s="91"/>
      <c r="L6254" s="91"/>
      <c r="M6254" s="91"/>
      <c r="N6254" s="91"/>
      <c r="O6254" s="91"/>
      <c r="P6254" s="91"/>
      <c r="Q6254" s="91">
        <v>297.42</v>
      </c>
      <c r="R6254" s="91"/>
      <c r="S6254" s="91"/>
      <c r="T6254" s="91"/>
      <c r="U6254" s="91">
        <f t="shared" si="587"/>
        <v>297.42</v>
      </c>
      <c r="V6254" s="82" t="str">
        <f t="shared" si="585"/>
        <v>161501500935</v>
      </c>
      <c r="W6254" s="83">
        <f>VLOOKUP(V6254,Factors!$E$6:$H$5950,4,FALSE)</f>
        <v>0</v>
      </c>
      <c r="X6254" t="str">
        <f>VLOOKUP(V6254,Factors!$E$6:$F$5950,2,FALSE)</f>
        <v>Direct-OR</v>
      </c>
      <c r="Y6254" s="92">
        <f t="shared" si="588"/>
        <v>0</v>
      </c>
      <c r="Z6254" s="92">
        <f t="shared" si="589"/>
        <v>297.42</v>
      </c>
      <c r="AA6254" s="92">
        <f t="shared" si="590"/>
        <v>297.42</v>
      </c>
    </row>
    <row r="6255" spans="1:27" x14ac:dyDescent="0.25">
      <c r="A6255" t="s">
        <v>1294</v>
      </c>
      <c r="B6255" t="s">
        <v>1292</v>
      </c>
      <c r="C6255" t="s">
        <v>1293</v>
      </c>
      <c r="D6255" t="s">
        <v>1311</v>
      </c>
      <c r="E6255" t="s">
        <v>1312</v>
      </c>
      <c r="F6255" t="str">
        <f t="shared" si="586"/>
        <v>1500</v>
      </c>
      <c r="G6255" t="s">
        <v>92</v>
      </c>
      <c r="H6255" t="s">
        <v>93</v>
      </c>
      <c r="I6255" s="91"/>
      <c r="J6255" s="91"/>
      <c r="K6255" s="91"/>
      <c r="L6255" s="91"/>
      <c r="M6255" s="91"/>
      <c r="N6255" s="91">
        <v>38.46</v>
      </c>
      <c r="O6255" s="91"/>
      <c r="P6255" s="91"/>
      <c r="Q6255" s="91"/>
      <c r="R6255" s="91"/>
      <c r="S6255" s="91"/>
      <c r="T6255" s="91"/>
      <c r="U6255" s="91">
        <f t="shared" si="587"/>
        <v>38.46</v>
      </c>
      <c r="V6255" s="82" t="str">
        <f t="shared" si="585"/>
        <v>161501500935</v>
      </c>
      <c r="W6255" s="83">
        <f>VLOOKUP(V6255,Factors!$E$6:$H$5950,4,FALSE)</f>
        <v>0</v>
      </c>
      <c r="X6255" t="str">
        <f>VLOOKUP(V6255,Factors!$E$6:$F$5950,2,FALSE)</f>
        <v>Direct-OR</v>
      </c>
      <c r="Y6255" s="92">
        <f t="shared" si="588"/>
        <v>0</v>
      </c>
      <c r="Z6255" s="92">
        <f t="shared" si="589"/>
        <v>38.46</v>
      </c>
      <c r="AA6255" s="92">
        <f t="shared" si="590"/>
        <v>38.46</v>
      </c>
    </row>
    <row r="6256" spans="1:27" x14ac:dyDescent="0.25">
      <c r="A6256" t="s">
        <v>1294</v>
      </c>
      <c r="B6256" t="s">
        <v>1292</v>
      </c>
      <c r="C6256" t="s">
        <v>1293</v>
      </c>
      <c r="D6256" t="s">
        <v>1311</v>
      </c>
      <c r="E6256" t="s">
        <v>1312</v>
      </c>
      <c r="F6256" t="str">
        <f t="shared" si="586"/>
        <v>1500</v>
      </c>
      <c r="G6256" t="s">
        <v>84</v>
      </c>
      <c r="H6256" t="s">
        <v>85</v>
      </c>
      <c r="I6256" s="91"/>
      <c r="J6256" s="91"/>
      <c r="K6256" s="91"/>
      <c r="L6256" s="91"/>
      <c r="M6256" s="91"/>
      <c r="N6256" s="91"/>
      <c r="O6256" s="91">
        <v>3328</v>
      </c>
      <c r="P6256" s="91"/>
      <c r="Q6256" s="91"/>
      <c r="R6256" s="91"/>
      <c r="S6256" s="91"/>
      <c r="T6256" s="91"/>
      <c r="U6256" s="91">
        <f t="shared" si="587"/>
        <v>3328</v>
      </c>
      <c r="V6256" s="82" t="str">
        <f t="shared" si="585"/>
        <v>161501500935</v>
      </c>
      <c r="W6256" s="83">
        <f>VLOOKUP(V6256,Factors!$E$6:$H$5950,4,FALSE)</f>
        <v>0</v>
      </c>
      <c r="X6256" t="str">
        <f>VLOOKUP(V6256,Factors!$E$6:$F$5950,2,FALSE)</f>
        <v>Direct-OR</v>
      </c>
      <c r="Y6256" s="92">
        <f t="shared" si="588"/>
        <v>0</v>
      </c>
      <c r="Z6256" s="92">
        <f t="shared" si="589"/>
        <v>3328</v>
      </c>
      <c r="AA6256" s="92">
        <f t="shared" si="590"/>
        <v>3328</v>
      </c>
    </row>
    <row r="6257" spans="1:27" x14ac:dyDescent="0.25">
      <c r="A6257" t="s">
        <v>1294</v>
      </c>
      <c r="B6257" t="s">
        <v>1292</v>
      </c>
      <c r="C6257" t="s">
        <v>1293</v>
      </c>
      <c r="D6257" t="s">
        <v>1311</v>
      </c>
      <c r="E6257" t="s">
        <v>1312</v>
      </c>
      <c r="F6257" t="str">
        <f t="shared" si="586"/>
        <v>1500</v>
      </c>
      <c r="G6257" t="s">
        <v>44</v>
      </c>
      <c r="H6257" t="s">
        <v>45</v>
      </c>
      <c r="I6257" s="91">
        <v>3657</v>
      </c>
      <c r="J6257" s="91">
        <v>1045</v>
      </c>
      <c r="K6257" s="91">
        <v>1815</v>
      </c>
      <c r="L6257" s="91">
        <v>2110</v>
      </c>
      <c r="M6257" s="91">
        <v>1733</v>
      </c>
      <c r="N6257" s="91">
        <v>1922</v>
      </c>
      <c r="O6257" s="91">
        <v>1460</v>
      </c>
      <c r="P6257" s="91">
        <v>1460</v>
      </c>
      <c r="Q6257" s="91">
        <v>1915</v>
      </c>
      <c r="R6257" s="91">
        <v>1603</v>
      </c>
      <c r="S6257" s="91">
        <v>2155</v>
      </c>
      <c r="T6257" s="91">
        <v>3495</v>
      </c>
      <c r="U6257" s="91">
        <f t="shared" si="587"/>
        <v>24370</v>
      </c>
      <c r="V6257" s="82" t="str">
        <f t="shared" si="585"/>
        <v>161501500935</v>
      </c>
      <c r="W6257" s="83">
        <f>VLOOKUP(V6257,Factors!$E$6:$H$5950,4,FALSE)</f>
        <v>0</v>
      </c>
      <c r="X6257" t="str">
        <f>VLOOKUP(V6257,Factors!$E$6:$F$5950,2,FALSE)</f>
        <v>Direct-OR</v>
      </c>
      <c r="Y6257" s="92">
        <f t="shared" si="588"/>
        <v>0</v>
      </c>
      <c r="Z6257" s="92">
        <f t="shared" si="589"/>
        <v>24370</v>
      </c>
      <c r="AA6257" s="92">
        <f t="shared" si="590"/>
        <v>24370</v>
      </c>
    </row>
    <row r="6258" spans="1:27" x14ac:dyDescent="0.25">
      <c r="A6258" t="s">
        <v>1294</v>
      </c>
      <c r="B6258" t="s">
        <v>1292</v>
      </c>
      <c r="C6258" t="s">
        <v>1293</v>
      </c>
      <c r="D6258" t="s">
        <v>1311</v>
      </c>
      <c r="E6258" t="s">
        <v>1312</v>
      </c>
      <c r="F6258" t="str">
        <f t="shared" si="586"/>
        <v>1500</v>
      </c>
      <c r="G6258" t="s">
        <v>96</v>
      </c>
      <c r="H6258" t="s">
        <v>97</v>
      </c>
      <c r="I6258" s="91">
        <v>650.1</v>
      </c>
      <c r="J6258" s="91">
        <v>718.4</v>
      </c>
      <c r="K6258" s="91">
        <v>630.89</v>
      </c>
      <c r="L6258" s="91">
        <v>671.17</v>
      </c>
      <c r="M6258" s="91">
        <v>666.95</v>
      </c>
      <c r="N6258" s="91">
        <v>1658.87</v>
      </c>
      <c r="O6258" s="91">
        <v>729.89</v>
      </c>
      <c r="P6258" s="91">
        <v>1141.48</v>
      </c>
      <c r="Q6258" s="91">
        <v>1293.28</v>
      </c>
      <c r="R6258" s="91">
        <v>973.58</v>
      </c>
      <c r="S6258" s="91">
        <v>672.02</v>
      </c>
      <c r="T6258" s="91">
        <v>606.5</v>
      </c>
      <c r="U6258" s="91">
        <f t="shared" si="587"/>
        <v>10413.130000000001</v>
      </c>
      <c r="V6258" s="82" t="str">
        <f t="shared" si="585"/>
        <v>161501500935</v>
      </c>
      <c r="W6258" s="83">
        <f>VLOOKUP(V6258,Factors!$E$6:$H$5950,4,FALSE)</f>
        <v>0</v>
      </c>
      <c r="X6258" t="str">
        <f>VLOOKUP(V6258,Factors!$E$6:$F$5950,2,FALSE)</f>
        <v>Direct-OR</v>
      </c>
      <c r="Y6258" s="92">
        <f t="shared" si="588"/>
        <v>0</v>
      </c>
      <c r="Z6258" s="92">
        <f t="shared" si="589"/>
        <v>10413.130000000001</v>
      </c>
      <c r="AA6258" s="92">
        <f t="shared" si="590"/>
        <v>10413.130000000001</v>
      </c>
    </row>
    <row r="6259" spans="1:27" x14ac:dyDescent="0.25">
      <c r="A6259" t="s">
        <v>1294</v>
      </c>
      <c r="B6259" t="s">
        <v>1292</v>
      </c>
      <c r="C6259" t="s">
        <v>1293</v>
      </c>
      <c r="D6259" t="s">
        <v>1311</v>
      </c>
      <c r="E6259" t="s">
        <v>1312</v>
      </c>
      <c r="F6259" t="str">
        <f t="shared" si="586"/>
        <v>1500</v>
      </c>
      <c r="G6259" t="s">
        <v>199</v>
      </c>
      <c r="H6259" t="s">
        <v>200</v>
      </c>
      <c r="I6259" s="91">
        <v>213.09</v>
      </c>
      <c r="J6259" s="91">
        <v>193.5</v>
      </c>
      <c r="K6259" s="91">
        <v>193.5</v>
      </c>
      <c r="L6259" s="91">
        <v>193.5</v>
      </c>
      <c r="M6259" s="91">
        <v>323.7</v>
      </c>
      <c r="N6259" s="91">
        <v>297.33</v>
      </c>
      <c r="O6259" s="91"/>
      <c r="P6259" s="91">
        <v>594.75</v>
      </c>
      <c r="Q6259" s="91"/>
      <c r="R6259" s="91">
        <v>297.42</v>
      </c>
      <c r="S6259" s="91"/>
      <c r="T6259" s="91">
        <v>1040.97</v>
      </c>
      <c r="U6259" s="91">
        <f t="shared" si="587"/>
        <v>3347.76</v>
      </c>
      <c r="V6259" s="82" t="str">
        <f t="shared" si="585"/>
        <v>161501500935</v>
      </c>
      <c r="W6259" s="83">
        <f>VLOOKUP(V6259,Factors!$E$6:$H$5950,4,FALSE)</f>
        <v>0</v>
      </c>
      <c r="X6259" t="str">
        <f>VLOOKUP(V6259,Factors!$E$6:$F$5950,2,FALSE)</f>
        <v>Direct-OR</v>
      </c>
      <c r="Y6259" s="92">
        <f t="shared" si="588"/>
        <v>0</v>
      </c>
      <c r="Z6259" s="92">
        <f t="shared" si="589"/>
        <v>3347.76</v>
      </c>
      <c r="AA6259" s="92">
        <f t="shared" si="590"/>
        <v>3347.76</v>
      </c>
    </row>
    <row r="6260" spans="1:27" x14ac:dyDescent="0.25">
      <c r="A6260" t="s">
        <v>1294</v>
      </c>
      <c r="B6260" t="s">
        <v>1292</v>
      </c>
      <c r="C6260" t="s">
        <v>1293</v>
      </c>
      <c r="D6260" t="s">
        <v>1311</v>
      </c>
      <c r="E6260" t="s">
        <v>1312</v>
      </c>
      <c r="F6260" t="str">
        <f t="shared" si="586"/>
        <v>1500</v>
      </c>
      <c r="G6260" t="s">
        <v>187</v>
      </c>
      <c r="H6260" t="s">
        <v>188</v>
      </c>
      <c r="I6260" s="91"/>
      <c r="J6260" s="91">
        <v>2439.92</v>
      </c>
      <c r="K6260" s="91"/>
      <c r="L6260" s="91">
        <v>225.4</v>
      </c>
      <c r="M6260" s="91"/>
      <c r="N6260" s="91">
        <v>201.36</v>
      </c>
      <c r="O6260" s="91">
        <v>1479</v>
      </c>
      <c r="P6260" s="91"/>
      <c r="Q6260" s="91"/>
      <c r="R6260" s="91"/>
      <c r="S6260" s="91"/>
      <c r="T6260" s="91"/>
      <c r="U6260" s="91">
        <f t="shared" si="587"/>
        <v>4345.68</v>
      </c>
      <c r="V6260" s="82" t="str">
        <f t="shared" si="585"/>
        <v>161501500935</v>
      </c>
      <c r="W6260" s="83">
        <f>VLOOKUP(V6260,Factors!$E$6:$H$5950,4,FALSE)</f>
        <v>0</v>
      </c>
      <c r="X6260" t="str">
        <f>VLOOKUP(V6260,Factors!$E$6:$F$5950,2,FALSE)</f>
        <v>Direct-OR</v>
      </c>
      <c r="Y6260" s="92">
        <f t="shared" si="588"/>
        <v>0</v>
      </c>
      <c r="Z6260" s="92">
        <f t="shared" si="589"/>
        <v>4345.68</v>
      </c>
      <c r="AA6260" s="92">
        <f t="shared" si="590"/>
        <v>4345.68</v>
      </c>
    </row>
    <row r="6261" spans="1:27" x14ac:dyDescent="0.25">
      <c r="A6261" t="s">
        <v>1294</v>
      </c>
      <c r="B6261" t="s">
        <v>1355</v>
      </c>
      <c r="C6261" t="s">
        <v>1356</v>
      </c>
      <c r="D6261" t="s">
        <v>1311</v>
      </c>
      <c r="E6261" t="s">
        <v>1312</v>
      </c>
      <c r="F6261" t="str">
        <f t="shared" si="586"/>
        <v>1500</v>
      </c>
      <c r="G6261" t="s">
        <v>61</v>
      </c>
      <c r="H6261" t="s">
        <v>62</v>
      </c>
      <c r="I6261" s="91">
        <v>191.71</v>
      </c>
      <c r="J6261" s="91"/>
      <c r="K6261" s="91"/>
      <c r="L6261" s="91"/>
      <c r="M6261" s="91"/>
      <c r="N6261" s="91"/>
      <c r="O6261" s="91">
        <v>299.98</v>
      </c>
      <c r="P6261" s="91"/>
      <c r="Q6261" s="91"/>
      <c r="R6261" s="91"/>
      <c r="S6261" s="91"/>
      <c r="T6261" s="91"/>
      <c r="U6261" s="91">
        <f t="shared" si="587"/>
        <v>491.69000000000005</v>
      </c>
      <c r="V6261" s="82" t="str">
        <f t="shared" si="585"/>
        <v>161551500935</v>
      </c>
      <c r="W6261" s="83">
        <f>VLOOKUP(V6261,Factors!$E$6:$H$5950,4,FALSE)</f>
        <v>0</v>
      </c>
      <c r="X6261" t="str">
        <f>VLOOKUP(V6261,Factors!$E$6:$F$5950,2,FALSE)</f>
        <v>Direct-OR</v>
      </c>
      <c r="Y6261" s="92">
        <f t="shared" si="588"/>
        <v>0</v>
      </c>
      <c r="Z6261" s="92">
        <f t="shared" si="589"/>
        <v>491.69000000000005</v>
      </c>
      <c r="AA6261" s="92">
        <f t="shared" si="590"/>
        <v>491.69000000000005</v>
      </c>
    </row>
    <row r="6262" spans="1:27" x14ac:dyDescent="0.25">
      <c r="A6262" t="s">
        <v>1294</v>
      </c>
      <c r="B6262" t="s">
        <v>1355</v>
      </c>
      <c r="C6262" t="s">
        <v>1356</v>
      </c>
      <c r="D6262" t="s">
        <v>1311</v>
      </c>
      <c r="E6262" t="s">
        <v>1312</v>
      </c>
      <c r="F6262" t="str">
        <f t="shared" si="586"/>
        <v>1500</v>
      </c>
      <c r="G6262" t="s">
        <v>44</v>
      </c>
      <c r="H6262" t="s">
        <v>45</v>
      </c>
      <c r="I6262" s="91">
        <v>1391.66</v>
      </c>
      <c r="J6262" s="91">
        <v>650.66</v>
      </c>
      <c r="K6262" s="91">
        <v>650.66</v>
      </c>
      <c r="L6262" s="91">
        <v>1147.24</v>
      </c>
      <c r="M6262" s="91">
        <v>1499.66</v>
      </c>
      <c r="N6262" s="91">
        <v>800.66</v>
      </c>
      <c r="O6262" s="91">
        <v>80</v>
      </c>
      <c r="P6262" s="91">
        <v>1141.32</v>
      </c>
      <c r="Q6262" s="91">
        <v>650.66</v>
      </c>
      <c r="R6262" s="91">
        <v>1095.6600000000001</v>
      </c>
      <c r="S6262" s="91">
        <v>80</v>
      </c>
      <c r="T6262" s="91">
        <v>880.66</v>
      </c>
      <c r="U6262" s="91">
        <f t="shared" si="587"/>
        <v>10068.84</v>
      </c>
      <c r="V6262" s="82" t="str">
        <f t="shared" si="585"/>
        <v>161551500935</v>
      </c>
      <c r="W6262" s="83">
        <f>VLOOKUP(V6262,Factors!$E$6:$H$5950,4,FALSE)</f>
        <v>0</v>
      </c>
      <c r="X6262" t="str">
        <f>VLOOKUP(V6262,Factors!$E$6:$F$5950,2,FALSE)</f>
        <v>Direct-OR</v>
      </c>
      <c r="Y6262" s="92">
        <f t="shared" si="588"/>
        <v>0</v>
      </c>
      <c r="Z6262" s="92">
        <f t="shared" si="589"/>
        <v>10068.84</v>
      </c>
      <c r="AA6262" s="92">
        <f t="shared" si="590"/>
        <v>10068.84</v>
      </c>
    </row>
    <row r="6263" spans="1:27" x14ac:dyDescent="0.25">
      <c r="A6263" t="s">
        <v>1294</v>
      </c>
      <c r="B6263" t="s">
        <v>1355</v>
      </c>
      <c r="C6263" t="s">
        <v>1356</v>
      </c>
      <c r="D6263" t="s">
        <v>1311</v>
      </c>
      <c r="E6263" t="s">
        <v>1312</v>
      </c>
      <c r="F6263" t="str">
        <f t="shared" si="586"/>
        <v>1500</v>
      </c>
      <c r="G6263" t="s">
        <v>26</v>
      </c>
      <c r="H6263" t="s">
        <v>27</v>
      </c>
      <c r="I6263" s="91">
        <v>210</v>
      </c>
      <c r="J6263" s="91">
        <v>210</v>
      </c>
      <c r="K6263" s="91"/>
      <c r="L6263" s="91">
        <v>210</v>
      </c>
      <c r="M6263" s="91">
        <v>210</v>
      </c>
      <c r="N6263" s="91">
        <v>210</v>
      </c>
      <c r="O6263" s="91">
        <v>210</v>
      </c>
      <c r="P6263" s="91">
        <v>210</v>
      </c>
      <c r="Q6263" s="91">
        <v>210</v>
      </c>
      <c r="R6263" s="91">
        <v>210</v>
      </c>
      <c r="S6263" s="91"/>
      <c r="T6263" s="91">
        <v>420</v>
      </c>
      <c r="U6263" s="91">
        <f t="shared" si="587"/>
        <v>2310</v>
      </c>
      <c r="V6263" s="82" t="str">
        <f t="shared" si="585"/>
        <v>161551500935</v>
      </c>
      <c r="W6263" s="83">
        <f>VLOOKUP(V6263,Factors!$E$6:$H$5950,4,FALSE)</f>
        <v>0</v>
      </c>
      <c r="X6263" t="str">
        <f>VLOOKUP(V6263,Factors!$E$6:$F$5950,2,FALSE)</f>
        <v>Direct-OR</v>
      </c>
      <c r="Y6263" s="92">
        <f t="shared" si="588"/>
        <v>0</v>
      </c>
      <c r="Z6263" s="92">
        <f t="shared" si="589"/>
        <v>2310</v>
      </c>
      <c r="AA6263" s="92">
        <f t="shared" si="590"/>
        <v>2310</v>
      </c>
    </row>
    <row r="6264" spans="1:27" x14ac:dyDescent="0.25">
      <c r="A6264" t="s">
        <v>1294</v>
      </c>
      <c r="B6264" t="s">
        <v>1355</v>
      </c>
      <c r="C6264" t="s">
        <v>1356</v>
      </c>
      <c r="D6264" t="s">
        <v>1311</v>
      </c>
      <c r="E6264" t="s">
        <v>1312</v>
      </c>
      <c r="F6264" t="str">
        <f t="shared" si="586"/>
        <v>1500</v>
      </c>
      <c r="G6264" t="s">
        <v>102</v>
      </c>
      <c r="H6264" t="s">
        <v>103</v>
      </c>
      <c r="I6264" s="91">
        <v>14713.4</v>
      </c>
      <c r="J6264" s="91">
        <v>-14713.4</v>
      </c>
      <c r="K6264" s="91"/>
      <c r="L6264" s="91"/>
      <c r="M6264" s="91"/>
      <c r="N6264" s="91"/>
      <c r="O6264" s="91"/>
      <c r="P6264" s="91"/>
      <c r="Q6264" s="91"/>
      <c r="R6264" s="91"/>
      <c r="S6264" s="91"/>
      <c r="T6264" s="91"/>
      <c r="U6264" s="91">
        <f t="shared" si="587"/>
        <v>0</v>
      </c>
      <c r="V6264" s="82" t="str">
        <f t="shared" si="585"/>
        <v>161551500935</v>
      </c>
      <c r="W6264" s="83">
        <f>VLOOKUP(V6264,Factors!$E$6:$H$5950,4,FALSE)</f>
        <v>0</v>
      </c>
      <c r="X6264" t="str">
        <f>VLOOKUP(V6264,Factors!$E$6:$F$5950,2,FALSE)</f>
        <v>Direct-OR</v>
      </c>
      <c r="Y6264" s="92">
        <f t="shared" si="588"/>
        <v>0</v>
      </c>
      <c r="Z6264" s="92">
        <f t="shared" si="589"/>
        <v>0</v>
      </c>
      <c r="AA6264" s="92">
        <f t="shared" si="590"/>
        <v>0</v>
      </c>
    </row>
    <row r="6265" spans="1:27" x14ac:dyDescent="0.25">
      <c r="A6265" t="s">
        <v>1294</v>
      </c>
      <c r="B6265" t="s">
        <v>1355</v>
      </c>
      <c r="C6265" t="s">
        <v>1356</v>
      </c>
      <c r="D6265" t="s">
        <v>1311</v>
      </c>
      <c r="E6265" t="s">
        <v>1312</v>
      </c>
      <c r="F6265" t="str">
        <f t="shared" si="586"/>
        <v>1500</v>
      </c>
      <c r="G6265" t="s">
        <v>187</v>
      </c>
      <c r="H6265" t="s">
        <v>188</v>
      </c>
      <c r="I6265" s="91">
        <v>575</v>
      </c>
      <c r="J6265" s="91"/>
      <c r="K6265" s="91">
        <v>206</v>
      </c>
      <c r="L6265" s="91">
        <v>472.59</v>
      </c>
      <c r="M6265" s="91">
        <v>668</v>
      </c>
      <c r="N6265" s="91">
        <v>2003.99</v>
      </c>
      <c r="O6265" s="91">
        <v>1651.75</v>
      </c>
      <c r="P6265" s="91"/>
      <c r="Q6265" s="91">
        <v>35</v>
      </c>
      <c r="R6265" s="91"/>
      <c r="S6265" s="91">
        <v>246.77</v>
      </c>
      <c r="T6265" s="91">
        <v>189</v>
      </c>
      <c r="U6265" s="91">
        <f t="shared" si="587"/>
        <v>6048.1</v>
      </c>
      <c r="V6265" s="82" t="str">
        <f t="shared" si="585"/>
        <v>161551500935</v>
      </c>
      <c r="W6265" s="83">
        <f>VLOOKUP(V6265,Factors!$E$6:$H$5950,4,FALSE)</f>
        <v>0</v>
      </c>
      <c r="X6265" t="str">
        <f>VLOOKUP(V6265,Factors!$E$6:$F$5950,2,FALSE)</f>
        <v>Direct-OR</v>
      </c>
      <c r="Y6265" s="92">
        <f t="shared" si="588"/>
        <v>0</v>
      </c>
      <c r="Z6265" s="92">
        <f t="shared" si="589"/>
        <v>6048.1</v>
      </c>
      <c r="AA6265" s="92">
        <f t="shared" si="590"/>
        <v>6048.1</v>
      </c>
    </row>
    <row r="6266" spans="1:27" x14ac:dyDescent="0.25">
      <c r="A6266" t="s">
        <v>1294</v>
      </c>
      <c r="B6266" t="s">
        <v>1355</v>
      </c>
      <c r="C6266" t="s">
        <v>1356</v>
      </c>
      <c r="D6266" t="s">
        <v>1311</v>
      </c>
      <c r="E6266" t="s">
        <v>1312</v>
      </c>
      <c r="F6266" t="str">
        <f t="shared" si="586"/>
        <v>1500</v>
      </c>
      <c r="G6266" t="s">
        <v>30</v>
      </c>
      <c r="H6266" t="s">
        <v>31</v>
      </c>
      <c r="I6266" s="91"/>
      <c r="J6266" s="91"/>
      <c r="K6266" s="91"/>
      <c r="L6266" s="91"/>
      <c r="M6266" s="91"/>
      <c r="N6266" s="91"/>
      <c r="O6266" s="91"/>
      <c r="P6266" s="91"/>
      <c r="Q6266" s="91"/>
      <c r="R6266" s="91"/>
      <c r="S6266" s="91">
        <v>302.8</v>
      </c>
      <c r="T6266" s="91"/>
      <c r="U6266" s="91">
        <f t="shared" si="587"/>
        <v>302.8</v>
      </c>
      <c r="V6266" s="82" t="str">
        <f t="shared" si="585"/>
        <v>161551500935</v>
      </c>
      <c r="W6266" s="83">
        <f>VLOOKUP(V6266,Factors!$E$6:$H$5950,4,FALSE)</f>
        <v>0</v>
      </c>
      <c r="X6266" t="str">
        <f>VLOOKUP(V6266,Factors!$E$6:$F$5950,2,FALSE)</f>
        <v>Direct-OR</v>
      </c>
      <c r="Y6266" s="92">
        <f t="shared" si="588"/>
        <v>0</v>
      </c>
      <c r="Z6266" s="92">
        <f t="shared" si="589"/>
        <v>302.8</v>
      </c>
      <c r="AA6266" s="92">
        <f t="shared" si="590"/>
        <v>302.8</v>
      </c>
    </row>
    <row r="6267" spans="1:27" x14ac:dyDescent="0.25">
      <c r="A6267" t="s">
        <v>1294</v>
      </c>
      <c r="B6267" t="s">
        <v>907</v>
      </c>
      <c r="C6267" t="s">
        <v>908</v>
      </c>
      <c r="D6267" t="s">
        <v>1311</v>
      </c>
      <c r="E6267" t="s">
        <v>1312</v>
      </c>
      <c r="F6267" t="str">
        <f t="shared" si="586"/>
        <v>1500</v>
      </c>
      <c r="G6267" t="s">
        <v>61</v>
      </c>
      <c r="H6267" t="s">
        <v>62</v>
      </c>
      <c r="I6267" s="91">
        <v>90</v>
      </c>
      <c r="J6267" s="91">
        <v>90</v>
      </c>
      <c r="K6267" s="91">
        <v>293.17</v>
      </c>
      <c r="L6267" s="91">
        <v>75</v>
      </c>
      <c r="M6267" s="91">
        <v>167.74</v>
      </c>
      <c r="N6267" s="91"/>
      <c r="O6267" s="91">
        <v>101.25</v>
      </c>
      <c r="P6267" s="91"/>
      <c r="Q6267" s="91"/>
      <c r="R6267" s="91">
        <v>606.1</v>
      </c>
      <c r="S6267" s="91">
        <v>326.94</v>
      </c>
      <c r="T6267" s="91"/>
      <c r="U6267" s="91">
        <f t="shared" si="587"/>
        <v>1750.2000000000003</v>
      </c>
      <c r="V6267" s="82" t="str">
        <f t="shared" si="585"/>
        <v>161601500935</v>
      </c>
      <c r="W6267" s="83">
        <f>VLOOKUP(V6267,Factors!$E$6:$H$5950,4,FALSE)</f>
        <v>0</v>
      </c>
      <c r="X6267" t="str">
        <f>VLOOKUP(V6267,Factors!$E$6:$F$5950,2,FALSE)</f>
        <v>Direct-OR</v>
      </c>
      <c r="Y6267" s="92">
        <f t="shared" si="588"/>
        <v>0</v>
      </c>
      <c r="Z6267" s="92">
        <f t="shared" si="589"/>
        <v>1750.2000000000003</v>
      </c>
      <c r="AA6267" s="92">
        <f t="shared" si="590"/>
        <v>1750.2000000000003</v>
      </c>
    </row>
    <row r="6268" spans="1:27" x14ac:dyDescent="0.25">
      <c r="A6268" t="s">
        <v>1294</v>
      </c>
      <c r="B6268" t="s">
        <v>907</v>
      </c>
      <c r="C6268" t="s">
        <v>908</v>
      </c>
      <c r="D6268" t="s">
        <v>1311</v>
      </c>
      <c r="E6268" t="s">
        <v>1312</v>
      </c>
      <c r="F6268" t="str">
        <f t="shared" si="586"/>
        <v>1500</v>
      </c>
      <c r="G6268" t="s">
        <v>92</v>
      </c>
      <c r="H6268" t="s">
        <v>93</v>
      </c>
      <c r="I6268" s="91"/>
      <c r="J6268" s="91"/>
      <c r="K6268" s="91"/>
      <c r="L6268" s="91"/>
      <c r="M6268" s="91"/>
      <c r="N6268" s="91"/>
      <c r="O6268" s="91"/>
      <c r="P6268" s="91"/>
      <c r="Q6268" s="91"/>
      <c r="R6268" s="91"/>
      <c r="S6268" s="91"/>
      <c r="T6268" s="91">
        <v>34.68</v>
      </c>
      <c r="U6268" s="91">
        <f t="shared" si="587"/>
        <v>34.68</v>
      </c>
      <c r="V6268" s="82" t="str">
        <f t="shared" si="585"/>
        <v>161601500935</v>
      </c>
      <c r="W6268" s="83">
        <f>VLOOKUP(V6268,Factors!$E$6:$H$5950,4,FALSE)</f>
        <v>0</v>
      </c>
      <c r="X6268" t="str">
        <f>VLOOKUP(V6268,Factors!$E$6:$F$5950,2,FALSE)</f>
        <v>Direct-OR</v>
      </c>
      <c r="Y6268" s="92">
        <f t="shared" si="588"/>
        <v>0</v>
      </c>
      <c r="Z6268" s="92">
        <f t="shared" si="589"/>
        <v>34.68</v>
      </c>
      <c r="AA6268" s="92">
        <f t="shared" si="590"/>
        <v>34.68</v>
      </c>
    </row>
    <row r="6269" spans="1:27" x14ac:dyDescent="0.25">
      <c r="A6269" t="s">
        <v>1294</v>
      </c>
      <c r="B6269" t="s">
        <v>907</v>
      </c>
      <c r="C6269" t="s">
        <v>908</v>
      </c>
      <c r="D6269" t="s">
        <v>1311</v>
      </c>
      <c r="E6269" t="s">
        <v>1312</v>
      </c>
      <c r="F6269" t="str">
        <f t="shared" si="586"/>
        <v>1500</v>
      </c>
      <c r="G6269" t="s">
        <v>361</v>
      </c>
      <c r="H6269" t="s">
        <v>362</v>
      </c>
      <c r="I6269" s="91"/>
      <c r="J6269" s="91"/>
      <c r="K6269" s="91">
        <v>224.94</v>
      </c>
      <c r="L6269" s="91"/>
      <c r="M6269" s="91"/>
      <c r="N6269" s="91"/>
      <c r="O6269" s="91"/>
      <c r="P6269" s="91"/>
      <c r="Q6269" s="91"/>
      <c r="R6269" s="91"/>
      <c r="S6269" s="91"/>
      <c r="T6269" s="91"/>
      <c r="U6269" s="91">
        <f t="shared" si="587"/>
        <v>224.94</v>
      </c>
      <c r="V6269" s="82" t="str">
        <f t="shared" si="585"/>
        <v>161601500935</v>
      </c>
      <c r="W6269" s="83">
        <f>VLOOKUP(V6269,Factors!$E$6:$H$5950,4,FALSE)</f>
        <v>0</v>
      </c>
      <c r="X6269" t="str">
        <f>VLOOKUP(V6269,Factors!$E$6:$F$5950,2,FALSE)</f>
        <v>Direct-OR</v>
      </c>
      <c r="Y6269" s="92">
        <f t="shared" si="588"/>
        <v>0</v>
      </c>
      <c r="Z6269" s="92">
        <f t="shared" si="589"/>
        <v>224.94</v>
      </c>
      <c r="AA6269" s="92">
        <f t="shared" si="590"/>
        <v>224.94</v>
      </c>
    </row>
    <row r="6270" spans="1:27" x14ac:dyDescent="0.25">
      <c r="A6270" t="s">
        <v>1294</v>
      </c>
      <c r="B6270" t="s">
        <v>907</v>
      </c>
      <c r="C6270" t="s">
        <v>908</v>
      </c>
      <c r="D6270" t="s">
        <v>1311</v>
      </c>
      <c r="E6270" t="s">
        <v>1312</v>
      </c>
      <c r="F6270" t="str">
        <f t="shared" si="586"/>
        <v>1500</v>
      </c>
      <c r="G6270" t="s">
        <v>44</v>
      </c>
      <c r="H6270" t="s">
        <v>45</v>
      </c>
      <c r="I6270" s="91">
        <v>2270</v>
      </c>
      <c r="J6270" s="91">
        <v>1405.63</v>
      </c>
      <c r="K6270" s="91">
        <v>276.48</v>
      </c>
      <c r="L6270" s="91">
        <v>1736.88</v>
      </c>
      <c r="M6270" s="91">
        <v>751.25</v>
      </c>
      <c r="N6270" s="91">
        <v>1520.53</v>
      </c>
      <c r="O6270" s="91">
        <v>751.25</v>
      </c>
      <c r="P6270" s="91">
        <v>751.25</v>
      </c>
      <c r="Q6270" s="91">
        <v>873.62</v>
      </c>
      <c r="R6270" s="91">
        <v>751.25</v>
      </c>
      <c r="S6270" s="91">
        <v>425</v>
      </c>
      <c r="T6270" s="91">
        <v>2989.58</v>
      </c>
      <c r="U6270" s="91">
        <f t="shared" si="587"/>
        <v>14502.720000000001</v>
      </c>
      <c r="V6270" s="82" t="str">
        <f t="shared" si="585"/>
        <v>161601500935</v>
      </c>
      <c r="W6270" s="83">
        <f>VLOOKUP(V6270,Factors!$E$6:$H$5950,4,FALSE)</f>
        <v>0</v>
      </c>
      <c r="X6270" t="str">
        <f>VLOOKUP(V6270,Factors!$E$6:$F$5950,2,FALSE)</f>
        <v>Direct-OR</v>
      </c>
      <c r="Y6270" s="92">
        <f t="shared" si="588"/>
        <v>0</v>
      </c>
      <c r="Z6270" s="92">
        <f t="shared" si="589"/>
        <v>14502.720000000001</v>
      </c>
      <c r="AA6270" s="92">
        <f t="shared" si="590"/>
        <v>14502.720000000001</v>
      </c>
    </row>
    <row r="6271" spans="1:27" x14ac:dyDescent="0.25">
      <c r="A6271" t="s">
        <v>1294</v>
      </c>
      <c r="B6271" t="s">
        <v>907</v>
      </c>
      <c r="C6271" t="s">
        <v>908</v>
      </c>
      <c r="D6271" t="s">
        <v>1311</v>
      </c>
      <c r="E6271" t="s">
        <v>1312</v>
      </c>
      <c r="F6271" t="str">
        <f t="shared" si="586"/>
        <v>1500</v>
      </c>
      <c r="G6271" t="s">
        <v>96</v>
      </c>
      <c r="H6271" t="s">
        <v>97</v>
      </c>
      <c r="I6271" s="91">
        <v>2107.29</v>
      </c>
      <c r="J6271" s="91">
        <v>2121.8000000000002</v>
      </c>
      <c r="K6271" s="91">
        <v>2095.4899999999998</v>
      </c>
      <c r="L6271" s="91">
        <v>2459.41</v>
      </c>
      <c r="M6271" s="91">
        <v>2209.2600000000002</v>
      </c>
      <c r="N6271" s="91">
        <v>2224.8200000000002</v>
      </c>
      <c r="O6271" s="91">
        <v>1830.8</v>
      </c>
      <c r="P6271" s="91">
        <v>1372.59</v>
      </c>
      <c r="Q6271" s="91">
        <v>1514.01</v>
      </c>
      <c r="R6271" s="91">
        <v>1653.41</v>
      </c>
      <c r="S6271" s="91">
        <v>2237.4</v>
      </c>
      <c r="T6271" s="91">
        <v>2396.9699999999998</v>
      </c>
      <c r="U6271" s="91">
        <f t="shared" si="587"/>
        <v>24223.25</v>
      </c>
      <c r="V6271" s="82" t="str">
        <f t="shared" si="585"/>
        <v>161601500935</v>
      </c>
      <c r="W6271" s="83">
        <f>VLOOKUP(V6271,Factors!$E$6:$H$5950,4,FALSE)</f>
        <v>0</v>
      </c>
      <c r="X6271" t="str">
        <f>VLOOKUP(V6271,Factors!$E$6:$F$5950,2,FALSE)</f>
        <v>Direct-OR</v>
      </c>
      <c r="Y6271" s="92">
        <f t="shared" si="588"/>
        <v>0</v>
      </c>
      <c r="Z6271" s="92">
        <f t="shared" si="589"/>
        <v>24223.25</v>
      </c>
      <c r="AA6271" s="92">
        <f t="shared" si="590"/>
        <v>24223.25</v>
      </c>
    </row>
    <row r="6272" spans="1:27" x14ac:dyDescent="0.25">
      <c r="A6272" t="s">
        <v>1294</v>
      </c>
      <c r="B6272" t="s">
        <v>907</v>
      </c>
      <c r="C6272" t="s">
        <v>908</v>
      </c>
      <c r="D6272" t="s">
        <v>1311</v>
      </c>
      <c r="E6272" t="s">
        <v>1312</v>
      </c>
      <c r="F6272" t="str">
        <f t="shared" si="586"/>
        <v>1500</v>
      </c>
      <c r="G6272" t="s">
        <v>98</v>
      </c>
      <c r="H6272" t="s">
        <v>99</v>
      </c>
      <c r="I6272" s="91"/>
      <c r="J6272" s="91"/>
      <c r="K6272" s="91">
        <v>321.02</v>
      </c>
      <c r="L6272" s="91"/>
      <c r="M6272" s="91"/>
      <c r="N6272" s="91"/>
      <c r="O6272" s="91"/>
      <c r="P6272" s="91"/>
      <c r="Q6272" s="91"/>
      <c r="R6272" s="91"/>
      <c r="S6272" s="91">
        <v>8.89</v>
      </c>
      <c r="T6272" s="91"/>
      <c r="U6272" s="91">
        <f t="shared" si="587"/>
        <v>329.90999999999997</v>
      </c>
      <c r="V6272" s="82" t="str">
        <f t="shared" si="585"/>
        <v>161601500935</v>
      </c>
      <c r="W6272" s="83">
        <f>VLOOKUP(V6272,Factors!$E$6:$H$5950,4,FALSE)</f>
        <v>0</v>
      </c>
      <c r="X6272" t="str">
        <f>VLOOKUP(V6272,Factors!$E$6:$F$5950,2,FALSE)</f>
        <v>Direct-OR</v>
      </c>
      <c r="Y6272" s="92">
        <f t="shared" si="588"/>
        <v>0</v>
      </c>
      <c r="Z6272" s="92">
        <f t="shared" si="589"/>
        <v>329.90999999999997</v>
      </c>
      <c r="AA6272" s="92">
        <f t="shared" si="590"/>
        <v>329.90999999999997</v>
      </c>
    </row>
    <row r="6273" spans="1:27" x14ac:dyDescent="0.25">
      <c r="A6273" t="s">
        <v>1294</v>
      </c>
      <c r="B6273" t="s">
        <v>907</v>
      </c>
      <c r="C6273" t="s">
        <v>908</v>
      </c>
      <c r="D6273" t="s">
        <v>1311</v>
      </c>
      <c r="E6273" t="s">
        <v>1312</v>
      </c>
      <c r="F6273" t="str">
        <f t="shared" si="586"/>
        <v>1500</v>
      </c>
      <c r="G6273" t="s">
        <v>199</v>
      </c>
      <c r="H6273" t="s">
        <v>200</v>
      </c>
      <c r="I6273" s="91">
        <v>404.9</v>
      </c>
      <c r="J6273" s="91">
        <v>517.17999999999995</v>
      </c>
      <c r="K6273" s="91">
        <v>404.9</v>
      </c>
      <c r="L6273" s="91">
        <v>107.6</v>
      </c>
      <c r="M6273" s="91"/>
      <c r="N6273" s="91"/>
      <c r="O6273" s="91"/>
      <c r="P6273" s="91"/>
      <c r="Q6273" s="91"/>
      <c r="R6273" s="91"/>
      <c r="S6273" s="91"/>
      <c r="T6273" s="91">
        <v>123.44</v>
      </c>
      <c r="U6273" s="91">
        <f t="shared" si="587"/>
        <v>1558.02</v>
      </c>
      <c r="V6273" s="82" t="str">
        <f t="shared" si="585"/>
        <v>161601500935</v>
      </c>
      <c r="W6273" s="83">
        <f>VLOOKUP(V6273,Factors!$E$6:$H$5950,4,FALSE)</f>
        <v>0</v>
      </c>
      <c r="X6273" t="str">
        <f>VLOOKUP(V6273,Factors!$E$6:$F$5950,2,FALSE)</f>
        <v>Direct-OR</v>
      </c>
      <c r="Y6273" s="92">
        <f t="shared" si="588"/>
        <v>0</v>
      </c>
      <c r="Z6273" s="92">
        <f t="shared" si="589"/>
        <v>1558.02</v>
      </c>
      <c r="AA6273" s="92">
        <f t="shared" si="590"/>
        <v>1558.02</v>
      </c>
    </row>
    <row r="6274" spans="1:27" x14ac:dyDescent="0.25">
      <c r="A6274" t="s">
        <v>1294</v>
      </c>
      <c r="B6274" t="s">
        <v>907</v>
      </c>
      <c r="C6274" t="s">
        <v>908</v>
      </c>
      <c r="D6274" t="s">
        <v>1311</v>
      </c>
      <c r="E6274" t="s">
        <v>1312</v>
      </c>
      <c r="F6274" t="str">
        <f t="shared" si="586"/>
        <v>1500</v>
      </c>
      <c r="G6274" t="s">
        <v>187</v>
      </c>
      <c r="H6274" t="s">
        <v>188</v>
      </c>
      <c r="I6274" s="91"/>
      <c r="J6274" s="91">
        <v>110</v>
      </c>
      <c r="K6274" s="91">
        <v>699.5</v>
      </c>
      <c r="L6274" s="91"/>
      <c r="M6274" s="91"/>
      <c r="N6274" s="91"/>
      <c r="O6274" s="91">
        <v>1020</v>
      </c>
      <c r="P6274" s="91">
        <v>220</v>
      </c>
      <c r="Q6274" s="91"/>
      <c r="R6274" s="91"/>
      <c r="S6274" s="91">
        <v>432.57</v>
      </c>
      <c r="T6274" s="91"/>
      <c r="U6274" s="91">
        <f t="shared" si="587"/>
        <v>2482.0700000000002</v>
      </c>
      <c r="V6274" s="82" t="str">
        <f t="shared" si="585"/>
        <v>161601500935</v>
      </c>
      <c r="W6274" s="83">
        <f>VLOOKUP(V6274,Factors!$E$6:$H$5950,4,FALSE)</f>
        <v>0</v>
      </c>
      <c r="X6274" t="str">
        <f>VLOOKUP(V6274,Factors!$E$6:$F$5950,2,FALSE)</f>
        <v>Direct-OR</v>
      </c>
      <c r="Y6274" s="92">
        <f t="shared" si="588"/>
        <v>0</v>
      </c>
      <c r="Z6274" s="92">
        <f t="shared" si="589"/>
        <v>2482.0700000000002</v>
      </c>
      <c r="AA6274" s="92">
        <f t="shared" si="590"/>
        <v>2482.0700000000002</v>
      </c>
    </row>
    <row r="6275" spans="1:27" x14ac:dyDescent="0.25">
      <c r="A6275" t="s">
        <v>1294</v>
      </c>
      <c r="B6275" t="s">
        <v>907</v>
      </c>
      <c r="C6275" t="s">
        <v>908</v>
      </c>
      <c r="D6275" t="s">
        <v>1315</v>
      </c>
      <c r="E6275" t="s">
        <v>1316</v>
      </c>
      <c r="F6275" t="str">
        <f t="shared" si="586"/>
        <v>1505</v>
      </c>
      <c r="G6275" t="s">
        <v>96</v>
      </c>
      <c r="H6275" t="s">
        <v>97</v>
      </c>
      <c r="I6275" s="91">
        <v>291.27999999999997</v>
      </c>
      <c r="J6275" s="91"/>
      <c r="K6275" s="91"/>
      <c r="L6275" s="91"/>
      <c r="M6275" s="91"/>
      <c r="N6275" s="91"/>
      <c r="O6275" s="91"/>
      <c r="P6275" s="91"/>
      <c r="Q6275" s="91"/>
      <c r="R6275" s="91"/>
      <c r="S6275" s="91"/>
      <c r="T6275" s="91"/>
      <c r="U6275" s="91">
        <f t="shared" si="587"/>
        <v>291.27999999999997</v>
      </c>
      <c r="V6275" s="82" t="str">
        <f t="shared" si="585"/>
        <v>161601505935</v>
      </c>
      <c r="W6275" s="83">
        <f>VLOOKUP(V6275,Factors!$E$6:$H$5950,4,FALSE)</f>
        <v>0</v>
      </c>
      <c r="X6275" t="str">
        <f>VLOOKUP(V6275,Factors!$E$6:$F$5950,2,FALSE)</f>
        <v>Direct-OR</v>
      </c>
      <c r="Y6275" s="92">
        <f t="shared" si="588"/>
        <v>0</v>
      </c>
      <c r="Z6275" s="92">
        <f t="shared" si="589"/>
        <v>291.27999999999997</v>
      </c>
      <c r="AA6275" s="92">
        <f t="shared" si="590"/>
        <v>291.27999999999997</v>
      </c>
    </row>
    <row r="6276" spans="1:27" x14ac:dyDescent="0.25">
      <c r="A6276" t="s">
        <v>1294</v>
      </c>
      <c r="B6276" t="s">
        <v>1357</v>
      </c>
      <c r="C6276" t="s">
        <v>1358</v>
      </c>
      <c r="D6276" t="s">
        <v>1311</v>
      </c>
      <c r="E6276" t="s">
        <v>1312</v>
      </c>
      <c r="F6276" t="str">
        <f t="shared" si="586"/>
        <v>1500</v>
      </c>
      <c r="G6276" t="s">
        <v>44</v>
      </c>
      <c r="H6276" t="s">
        <v>45</v>
      </c>
      <c r="I6276" s="91"/>
      <c r="J6276" s="91"/>
      <c r="K6276" s="91"/>
      <c r="L6276" s="91"/>
      <c r="M6276" s="91">
        <v>650</v>
      </c>
      <c r="N6276" s="91"/>
      <c r="O6276" s="91"/>
      <c r="P6276" s="91"/>
      <c r="Q6276" s="91"/>
      <c r="R6276" s="91"/>
      <c r="S6276" s="91"/>
      <c r="T6276" s="91">
        <v>4008</v>
      </c>
      <c r="U6276" s="91">
        <f t="shared" si="587"/>
        <v>4658</v>
      </c>
      <c r="V6276" s="82" t="str">
        <f t="shared" ref="V6276:V6339" si="591">CONCATENATE(B6276,RIGHT(D6276,4),A6276)</f>
        <v>161651500935</v>
      </c>
      <c r="W6276" s="83">
        <f>VLOOKUP(V6276,Factors!$E$6:$H$5950,4,FALSE)</f>
        <v>0.1053</v>
      </c>
      <c r="X6276" t="str">
        <f>VLOOKUP(V6276,Factors!$E$6:$F$5950,2,FALSE)</f>
        <v>Firm Sales Volumes</v>
      </c>
      <c r="Y6276" s="92">
        <f t="shared" si="588"/>
        <v>490.48740000000004</v>
      </c>
      <c r="Z6276" s="92">
        <f t="shared" si="589"/>
        <v>4167.5126</v>
      </c>
      <c r="AA6276" s="92">
        <f t="shared" si="590"/>
        <v>4658</v>
      </c>
    </row>
    <row r="6277" spans="1:27" x14ac:dyDescent="0.25">
      <c r="A6277" t="s">
        <v>1294</v>
      </c>
      <c r="B6277" t="s">
        <v>1357</v>
      </c>
      <c r="C6277" t="s">
        <v>1358</v>
      </c>
      <c r="D6277" t="s">
        <v>1311</v>
      </c>
      <c r="E6277" t="s">
        <v>1312</v>
      </c>
      <c r="F6277" t="str">
        <f t="shared" ref="F6277:F6340" si="592">RIGHT(D6277,4)</f>
        <v>1500</v>
      </c>
      <c r="G6277" t="s">
        <v>187</v>
      </c>
      <c r="H6277" t="s">
        <v>188</v>
      </c>
      <c r="I6277" s="91">
        <v>718.93</v>
      </c>
      <c r="J6277" s="91">
        <v>605.45000000000005</v>
      </c>
      <c r="K6277" s="91"/>
      <c r="L6277" s="91"/>
      <c r="M6277" s="91"/>
      <c r="N6277" s="91"/>
      <c r="O6277" s="91">
        <v>350</v>
      </c>
      <c r="P6277" s="91"/>
      <c r="Q6277" s="91"/>
      <c r="R6277" s="91">
        <v>696</v>
      </c>
      <c r="S6277" s="91"/>
      <c r="T6277" s="91"/>
      <c r="U6277" s="91">
        <f t="shared" ref="U6277:U6340" si="593">SUM(I6277:T6277)</f>
        <v>2370.38</v>
      </c>
      <c r="V6277" s="82" t="str">
        <f t="shared" si="591"/>
        <v>161651500935</v>
      </c>
      <c r="W6277" s="83">
        <f>VLOOKUP(V6277,Factors!$E$6:$H$5950,4,FALSE)</f>
        <v>0.1053</v>
      </c>
      <c r="X6277" t="str">
        <f>VLOOKUP(V6277,Factors!$E$6:$F$5950,2,FALSE)</f>
        <v>Firm Sales Volumes</v>
      </c>
      <c r="Y6277" s="92">
        <f t="shared" si="588"/>
        <v>249.60101400000002</v>
      </c>
      <c r="Z6277" s="92">
        <f t="shared" si="589"/>
        <v>2120.7789860000003</v>
      </c>
      <c r="AA6277" s="92">
        <f t="shared" si="590"/>
        <v>2370.38</v>
      </c>
    </row>
    <row r="6278" spans="1:27" x14ac:dyDescent="0.25">
      <c r="A6278" t="s">
        <v>1294</v>
      </c>
      <c r="B6278" t="s">
        <v>470</v>
      </c>
      <c r="C6278" t="s">
        <v>471</v>
      </c>
      <c r="D6278" t="s">
        <v>1311</v>
      </c>
      <c r="E6278" t="s">
        <v>1312</v>
      </c>
      <c r="F6278" t="str">
        <f t="shared" si="592"/>
        <v>1500</v>
      </c>
      <c r="G6278" t="s">
        <v>61</v>
      </c>
      <c r="H6278" t="s">
        <v>62</v>
      </c>
      <c r="I6278" s="91">
        <v>81.38</v>
      </c>
      <c r="J6278" s="91">
        <v>81.38</v>
      </c>
      <c r="K6278" s="91">
        <v>81.38</v>
      </c>
      <c r="L6278" s="91"/>
      <c r="M6278" s="91">
        <v>81.38</v>
      </c>
      <c r="N6278" s="91">
        <v>119.26</v>
      </c>
      <c r="O6278" s="91"/>
      <c r="P6278" s="91">
        <v>170.9</v>
      </c>
      <c r="Q6278" s="91">
        <v>85.45</v>
      </c>
      <c r="R6278" s="91">
        <v>85.46</v>
      </c>
      <c r="S6278" s="91"/>
      <c r="T6278" s="91">
        <v>299.11</v>
      </c>
      <c r="U6278" s="91">
        <f t="shared" si="593"/>
        <v>1085.7</v>
      </c>
      <c r="V6278" s="82" t="str">
        <f t="shared" si="591"/>
        <v>161701500935</v>
      </c>
      <c r="W6278" s="83">
        <f>VLOOKUP(V6278,Factors!$E$6:$H$5950,4,FALSE)</f>
        <v>0.25209999999999999</v>
      </c>
      <c r="X6278" t="str">
        <f>VLOOKUP(V6278,Factors!$E$6:$F$5950,2,FALSE)</f>
        <v>Customers-The Dalles</v>
      </c>
      <c r="Y6278" s="92">
        <f t="shared" si="588"/>
        <v>273.70497</v>
      </c>
      <c r="Z6278" s="92">
        <f t="shared" si="589"/>
        <v>811.99503000000004</v>
      </c>
      <c r="AA6278" s="92">
        <f t="shared" si="590"/>
        <v>1085.7</v>
      </c>
    </row>
    <row r="6279" spans="1:27" x14ac:dyDescent="0.25">
      <c r="A6279" t="s">
        <v>1294</v>
      </c>
      <c r="B6279" t="s">
        <v>470</v>
      </c>
      <c r="C6279" t="s">
        <v>471</v>
      </c>
      <c r="D6279" t="s">
        <v>1311</v>
      </c>
      <c r="E6279" t="s">
        <v>1312</v>
      </c>
      <c r="F6279" t="str">
        <f t="shared" si="592"/>
        <v>1500</v>
      </c>
      <c r="G6279" t="s">
        <v>44</v>
      </c>
      <c r="H6279" t="s">
        <v>45</v>
      </c>
      <c r="I6279" s="91">
        <v>800</v>
      </c>
      <c r="J6279" s="91">
        <v>800</v>
      </c>
      <c r="K6279" s="91">
        <v>131.5</v>
      </c>
      <c r="L6279" s="91">
        <v>881.38</v>
      </c>
      <c r="M6279" s="91">
        <v>131.5</v>
      </c>
      <c r="N6279" s="91">
        <v>800</v>
      </c>
      <c r="O6279" s="91"/>
      <c r="P6279" s="91">
        <v>931.5</v>
      </c>
      <c r="Q6279" s="91"/>
      <c r="R6279" s="91"/>
      <c r="S6279" s="91">
        <v>131.5</v>
      </c>
      <c r="T6279" s="91">
        <v>773.5</v>
      </c>
      <c r="U6279" s="91">
        <f t="shared" si="593"/>
        <v>5380.88</v>
      </c>
      <c r="V6279" s="82" t="str">
        <f t="shared" si="591"/>
        <v>161701500935</v>
      </c>
      <c r="W6279" s="83">
        <f>VLOOKUP(V6279,Factors!$E$6:$H$5950,4,FALSE)</f>
        <v>0.25209999999999999</v>
      </c>
      <c r="X6279" t="str">
        <f>VLOOKUP(V6279,Factors!$E$6:$F$5950,2,FALSE)</f>
        <v>Customers-The Dalles</v>
      </c>
      <c r="Y6279" s="92">
        <f t="shared" si="588"/>
        <v>1356.5198479999999</v>
      </c>
      <c r="Z6279" s="92">
        <f t="shared" si="589"/>
        <v>4024.3601520000002</v>
      </c>
      <c r="AA6279" s="92">
        <f t="shared" si="590"/>
        <v>5380.88</v>
      </c>
    </row>
    <row r="6280" spans="1:27" x14ac:dyDescent="0.25">
      <c r="A6280" t="s">
        <v>1294</v>
      </c>
      <c r="B6280" t="s">
        <v>470</v>
      </c>
      <c r="C6280" t="s">
        <v>471</v>
      </c>
      <c r="D6280" t="s">
        <v>1311</v>
      </c>
      <c r="E6280" t="s">
        <v>1312</v>
      </c>
      <c r="F6280" t="str">
        <f t="shared" si="592"/>
        <v>1500</v>
      </c>
      <c r="G6280" t="s">
        <v>96</v>
      </c>
      <c r="H6280" t="s">
        <v>97</v>
      </c>
      <c r="I6280" s="91">
        <v>396.52</v>
      </c>
      <c r="J6280" s="91">
        <v>421.16</v>
      </c>
      <c r="K6280" s="91">
        <v>451.9</v>
      </c>
      <c r="L6280" s="91">
        <v>429.94</v>
      </c>
      <c r="M6280" s="91">
        <v>432.14</v>
      </c>
      <c r="N6280" s="91">
        <v>490.7</v>
      </c>
      <c r="O6280" s="91">
        <v>183.43</v>
      </c>
      <c r="P6280" s="91">
        <v>465.08</v>
      </c>
      <c r="Q6280" s="91">
        <v>124.2</v>
      </c>
      <c r="R6280" s="91">
        <v>182.76</v>
      </c>
      <c r="S6280" s="91">
        <v>182.76</v>
      </c>
      <c r="T6280" s="91">
        <v>499.48</v>
      </c>
      <c r="U6280" s="91">
        <f t="shared" si="593"/>
        <v>4260.07</v>
      </c>
      <c r="V6280" s="82" t="str">
        <f t="shared" si="591"/>
        <v>161701500935</v>
      </c>
      <c r="W6280" s="83">
        <f>VLOOKUP(V6280,Factors!$E$6:$H$5950,4,FALSE)</f>
        <v>0.25209999999999999</v>
      </c>
      <c r="X6280" t="str">
        <f>VLOOKUP(V6280,Factors!$E$6:$F$5950,2,FALSE)</f>
        <v>Customers-The Dalles</v>
      </c>
      <c r="Y6280" s="92">
        <f t="shared" si="588"/>
        <v>1073.9636469999998</v>
      </c>
      <c r="Z6280" s="92">
        <f t="shared" si="589"/>
        <v>3186.1063530000001</v>
      </c>
      <c r="AA6280" s="92">
        <f t="shared" si="590"/>
        <v>4260.07</v>
      </c>
    </row>
    <row r="6281" spans="1:27" x14ac:dyDescent="0.25">
      <c r="A6281" t="s">
        <v>1294</v>
      </c>
      <c r="B6281" t="s">
        <v>470</v>
      </c>
      <c r="C6281" t="s">
        <v>471</v>
      </c>
      <c r="D6281" t="s">
        <v>1311</v>
      </c>
      <c r="E6281" t="s">
        <v>1312</v>
      </c>
      <c r="F6281" t="str">
        <f t="shared" si="592"/>
        <v>1500</v>
      </c>
      <c r="G6281" t="s">
        <v>98</v>
      </c>
      <c r="H6281" t="s">
        <v>99</v>
      </c>
      <c r="I6281" s="91"/>
      <c r="J6281" s="91"/>
      <c r="K6281" s="91"/>
      <c r="L6281" s="91"/>
      <c r="M6281" s="91"/>
      <c r="N6281" s="91"/>
      <c r="O6281" s="91"/>
      <c r="P6281" s="91">
        <v>13.93</v>
      </c>
      <c r="Q6281" s="91"/>
      <c r="R6281" s="91"/>
      <c r="S6281" s="91"/>
      <c r="T6281" s="91"/>
      <c r="U6281" s="91">
        <f t="shared" si="593"/>
        <v>13.93</v>
      </c>
      <c r="V6281" s="82" t="str">
        <f t="shared" si="591"/>
        <v>161701500935</v>
      </c>
      <c r="W6281" s="83">
        <f>VLOOKUP(V6281,Factors!$E$6:$H$5950,4,FALSE)</f>
        <v>0.25209999999999999</v>
      </c>
      <c r="X6281" t="str">
        <f>VLOOKUP(V6281,Factors!$E$6:$F$5950,2,FALSE)</f>
        <v>Customers-The Dalles</v>
      </c>
      <c r="Y6281" s="92">
        <f t="shared" si="588"/>
        <v>3.5117529999999997</v>
      </c>
      <c r="Z6281" s="92">
        <f t="shared" si="589"/>
        <v>10.418247000000001</v>
      </c>
      <c r="AA6281" s="92">
        <f t="shared" si="590"/>
        <v>13.93</v>
      </c>
    </row>
    <row r="6282" spans="1:27" x14ac:dyDescent="0.25">
      <c r="A6282" t="s">
        <v>1294</v>
      </c>
      <c r="B6282" t="s">
        <v>470</v>
      </c>
      <c r="C6282" t="s">
        <v>471</v>
      </c>
      <c r="D6282" t="s">
        <v>1311</v>
      </c>
      <c r="E6282" t="s">
        <v>1312</v>
      </c>
      <c r="F6282" t="str">
        <f t="shared" si="592"/>
        <v>1500</v>
      </c>
      <c r="G6282" t="s">
        <v>199</v>
      </c>
      <c r="H6282" t="s">
        <v>200</v>
      </c>
      <c r="I6282" s="91">
        <v>259</v>
      </c>
      <c r="J6282" s="91">
        <v>52.52</v>
      </c>
      <c r="K6282" s="91">
        <v>108.24</v>
      </c>
      <c r="L6282" s="91">
        <v>52.52</v>
      </c>
      <c r="M6282" s="91">
        <v>52.52</v>
      </c>
      <c r="N6282" s="91">
        <v>89.93</v>
      </c>
      <c r="O6282" s="91"/>
      <c r="P6282" s="91">
        <v>119.9</v>
      </c>
      <c r="Q6282" s="91">
        <v>59.95</v>
      </c>
      <c r="R6282" s="91">
        <v>59.94</v>
      </c>
      <c r="S6282" s="91"/>
      <c r="T6282" s="91">
        <v>209.79</v>
      </c>
      <c r="U6282" s="91">
        <f t="shared" si="593"/>
        <v>1064.31</v>
      </c>
      <c r="V6282" s="82" t="str">
        <f t="shared" si="591"/>
        <v>161701500935</v>
      </c>
      <c r="W6282" s="83">
        <f>VLOOKUP(V6282,Factors!$E$6:$H$5950,4,FALSE)</f>
        <v>0.25209999999999999</v>
      </c>
      <c r="X6282" t="str">
        <f>VLOOKUP(V6282,Factors!$E$6:$F$5950,2,FALSE)</f>
        <v>Customers-The Dalles</v>
      </c>
      <c r="Y6282" s="92">
        <f t="shared" si="588"/>
        <v>268.31255099999998</v>
      </c>
      <c r="Z6282" s="92">
        <f t="shared" si="589"/>
        <v>795.99744899999996</v>
      </c>
      <c r="AA6282" s="92">
        <f t="shared" si="590"/>
        <v>1064.31</v>
      </c>
    </row>
    <row r="6283" spans="1:27" x14ac:dyDescent="0.25">
      <c r="A6283" t="s">
        <v>1294</v>
      </c>
      <c r="B6283" t="s">
        <v>470</v>
      </c>
      <c r="C6283" t="s">
        <v>471</v>
      </c>
      <c r="D6283" t="s">
        <v>1311</v>
      </c>
      <c r="E6283" t="s">
        <v>1312</v>
      </c>
      <c r="F6283" t="str">
        <f t="shared" si="592"/>
        <v>1500</v>
      </c>
      <c r="G6283" t="s">
        <v>187</v>
      </c>
      <c r="H6283" t="s">
        <v>188</v>
      </c>
      <c r="I6283" s="91"/>
      <c r="J6283" s="91"/>
      <c r="K6283" s="91">
        <v>859.2</v>
      </c>
      <c r="L6283" s="91"/>
      <c r="M6283" s="91"/>
      <c r="N6283" s="91"/>
      <c r="O6283" s="91">
        <v>1569.22</v>
      </c>
      <c r="P6283" s="91"/>
      <c r="Q6283" s="91">
        <v>532.33000000000004</v>
      </c>
      <c r="R6283" s="91"/>
      <c r="S6283" s="91">
        <v>160</v>
      </c>
      <c r="T6283" s="91">
        <v>532.33000000000004</v>
      </c>
      <c r="U6283" s="91">
        <f t="shared" si="593"/>
        <v>3653.08</v>
      </c>
      <c r="V6283" s="82" t="str">
        <f t="shared" si="591"/>
        <v>161701500935</v>
      </c>
      <c r="W6283" s="83">
        <f>VLOOKUP(V6283,Factors!$E$6:$H$5950,4,FALSE)</f>
        <v>0.25209999999999999</v>
      </c>
      <c r="X6283" t="str">
        <f>VLOOKUP(V6283,Factors!$E$6:$F$5950,2,FALSE)</f>
        <v>Customers-The Dalles</v>
      </c>
      <c r="Y6283" s="92">
        <f t="shared" si="588"/>
        <v>920.94146799999999</v>
      </c>
      <c r="Z6283" s="92">
        <f t="shared" si="589"/>
        <v>2732.1385319999999</v>
      </c>
      <c r="AA6283" s="92">
        <f t="shared" si="590"/>
        <v>3653.08</v>
      </c>
    </row>
    <row r="6284" spans="1:27" x14ac:dyDescent="0.25">
      <c r="A6284" t="s">
        <v>1294</v>
      </c>
      <c r="B6284" t="s">
        <v>470</v>
      </c>
      <c r="C6284" t="s">
        <v>471</v>
      </c>
      <c r="D6284" t="s">
        <v>1299</v>
      </c>
      <c r="E6284" t="s">
        <v>1300</v>
      </c>
      <c r="F6284" t="str">
        <f t="shared" si="592"/>
        <v>4360</v>
      </c>
      <c r="G6284" t="s">
        <v>84</v>
      </c>
      <c r="H6284" t="s">
        <v>85</v>
      </c>
      <c r="I6284" s="91"/>
      <c r="J6284" s="91"/>
      <c r="K6284" s="91"/>
      <c r="L6284" s="91"/>
      <c r="M6284" s="91"/>
      <c r="N6284" s="91"/>
      <c r="O6284" s="91"/>
      <c r="P6284" s="91">
        <v>384.49</v>
      </c>
      <c r="Q6284" s="91"/>
      <c r="R6284" s="91"/>
      <c r="S6284" s="91"/>
      <c r="T6284" s="91"/>
      <c r="U6284" s="91">
        <f t="shared" si="593"/>
        <v>384.49</v>
      </c>
      <c r="V6284" s="82" t="str">
        <f t="shared" si="591"/>
        <v>161704360935</v>
      </c>
      <c r="W6284" s="83">
        <f>VLOOKUP(V6284,Factors!$E$6:$H$5950,4,FALSE)</f>
        <v>0.25209999999999999</v>
      </c>
      <c r="X6284" t="str">
        <f>VLOOKUP(V6284,Factors!$E$6:$F$5950,2,FALSE)</f>
        <v>customers-the dalles</v>
      </c>
      <c r="Y6284" s="92">
        <f t="shared" si="588"/>
        <v>96.929929000000001</v>
      </c>
      <c r="Z6284" s="92">
        <f t="shared" si="589"/>
        <v>287.56007099999999</v>
      </c>
      <c r="AA6284" s="92">
        <f t="shared" si="590"/>
        <v>384.49</v>
      </c>
    </row>
    <row r="6285" spans="1:27" x14ac:dyDescent="0.25">
      <c r="A6285" t="s">
        <v>1294</v>
      </c>
      <c r="B6285" t="s">
        <v>909</v>
      </c>
      <c r="C6285" t="s">
        <v>910</v>
      </c>
      <c r="D6285" t="s">
        <v>1311</v>
      </c>
      <c r="E6285" t="s">
        <v>1312</v>
      </c>
      <c r="F6285" t="str">
        <f t="shared" si="592"/>
        <v>1500</v>
      </c>
      <c r="G6285" t="s">
        <v>44</v>
      </c>
      <c r="H6285" t="s">
        <v>45</v>
      </c>
      <c r="I6285" s="91">
        <v>1736</v>
      </c>
      <c r="J6285" s="91">
        <v>893</v>
      </c>
      <c r="K6285" s="91">
        <v>2512</v>
      </c>
      <c r="L6285" s="91">
        <v>1178</v>
      </c>
      <c r="M6285" s="91">
        <v>3463</v>
      </c>
      <c r="N6285" s="91">
        <v>1786</v>
      </c>
      <c r="O6285" s="91">
        <v>7393.2</v>
      </c>
      <c r="P6285" s="91">
        <v>2378</v>
      </c>
      <c r="Q6285" s="91">
        <v>1652</v>
      </c>
      <c r="R6285" s="91">
        <v>5337</v>
      </c>
      <c r="S6285" s="91">
        <v>4088</v>
      </c>
      <c r="T6285" s="91">
        <v>8972.82</v>
      </c>
      <c r="U6285" s="91">
        <f t="shared" si="593"/>
        <v>41389.020000000004</v>
      </c>
      <c r="V6285" s="82" t="str">
        <f t="shared" si="591"/>
        <v>161751500935</v>
      </c>
      <c r="W6285" s="83">
        <f>VLOOKUP(V6285,Factors!$E$6:$H$5950,4,FALSE)</f>
        <v>0.1053</v>
      </c>
      <c r="X6285" t="str">
        <f>VLOOKUP(V6285,Factors!$E$6:$F$5950,2,FALSE)</f>
        <v>Firm Sales Volumes</v>
      </c>
      <c r="Y6285" s="92">
        <f t="shared" si="588"/>
        <v>4358.2638060000008</v>
      </c>
      <c r="Z6285" s="92">
        <f t="shared" si="589"/>
        <v>37030.756194000001</v>
      </c>
      <c r="AA6285" s="92">
        <f t="shared" si="590"/>
        <v>41389.020000000004</v>
      </c>
    </row>
    <row r="6286" spans="1:27" x14ac:dyDescent="0.25">
      <c r="A6286" t="s">
        <v>1294</v>
      </c>
      <c r="B6286" t="s">
        <v>909</v>
      </c>
      <c r="C6286" t="s">
        <v>910</v>
      </c>
      <c r="D6286" t="s">
        <v>1311</v>
      </c>
      <c r="E6286" t="s">
        <v>1312</v>
      </c>
      <c r="F6286" t="str">
        <f t="shared" si="592"/>
        <v>1500</v>
      </c>
      <c r="G6286" t="s">
        <v>187</v>
      </c>
      <c r="H6286" t="s">
        <v>188</v>
      </c>
      <c r="I6286" s="91"/>
      <c r="J6286" s="91">
        <v>1406</v>
      </c>
      <c r="K6286" s="91"/>
      <c r="L6286" s="91">
        <v>357.5</v>
      </c>
      <c r="M6286" s="91">
        <v>95</v>
      </c>
      <c r="N6286" s="91"/>
      <c r="O6286" s="91"/>
      <c r="P6286" s="91"/>
      <c r="Q6286" s="91"/>
      <c r="R6286" s="91">
        <v>906</v>
      </c>
      <c r="S6286" s="91"/>
      <c r="T6286" s="91"/>
      <c r="U6286" s="91">
        <f t="shared" si="593"/>
        <v>2764.5</v>
      </c>
      <c r="V6286" s="82" t="str">
        <f t="shared" si="591"/>
        <v>161751500935</v>
      </c>
      <c r="W6286" s="83">
        <f>VLOOKUP(V6286,Factors!$E$6:$H$5950,4,FALSE)</f>
        <v>0.1053</v>
      </c>
      <c r="X6286" t="str">
        <f>VLOOKUP(V6286,Factors!$E$6:$F$5950,2,FALSE)</f>
        <v>Firm Sales Volumes</v>
      </c>
      <c r="Y6286" s="92">
        <f t="shared" si="588"/>
        <v>291.10185000000001</v>
      </c>
      <c r="Z6286" s="92">
        <f t="shared" si="589"/>
        <v>2473.39815</v>
      </c>
      <c r="AA6286" s="92">
        <f t="shared" si="590"/>
        <v>2764.5</v>
      </c>
    </row>
    <row r="6287" spans="1:27" x14ac:dyDescent="0.25">
      <c r="A6287" t="s">
        <v>1294</v>
      </c>
      <c r="B6287" t="s">
        <v>909</v>
      </c>
      <c r="C6287" t="s">
        <v>910</v>
      </c>
      <c r="D6287" t="s">
        <v>1311</v>
      </c>
      <c r="E6287" t="s">
        <v>1312</v>
      </c>
      <c r="F6287" t="str">
        <f t="shared" si="592"/>
        <v>1500</v>
      </c>
      <c r="G6287" t="s">
        <v>545</v>
      </c>
      <c r="H6287" t="s">
        <v>546</v>
      </c>
      <c r="I6287" s="91"/>
      <c r="J6287" s="91"/>
      <c r="K6287" s="91"/>
      <c r="L6287" s="91"/>
      <c r="M6287" s="91"/>
      <c r="N6287" s="91"/>
      <c r="O6287" s="91"/>
      <c r="P6287" s="91">
        <v>0</v>
      </c>
      <c r="Q6287" s="91"/>
      <c r="R6287" s="91"/>
      <c r="S6287" s="91"/>
      <c r="T6287" s="91"/>
      <c r="U6287" s="91">
        <f t="shared" si="593"/>
        <v>0</v>
      </c>
      <c r="V6287" s="82" t="str">
        <f t="shared" si="591"/>
        <v>161751500935</v>
      </c>
      <c r="W6287" s="83">
        <f>VLOOKUP(V6287,Factors!$E$6:$H$5950,4,FALSE)</f>
        <v>0.1053</v>
      </c>
      <c r="X6287" t="str">
        <f>VLOOKUP(V6287,Factors!$E$6:$F$5950,2,FALSE)</f>
        <v>Firm Sales Volumes</v>
      </c>
      <c r="Y6287" s="92">
        <f t="shared" si="588"/>
        <v>0</v>
      </c>
      <c r="Z6287" s="92">
        <f t="shared" si="589"/>
        <v>0</v>
      </c>
      <c r="AA6287" s="92">
        <f t="shared" si="590"/>
        <v>0</v>
      </c>
    </row>
    <row r="6288" spans="1:27" x14ac:dyDescent="0.25">
      <c r="A6288" t="s">
        <v>1294</v>
      </c>
      <c r="B6288" t="s">
        <v>1359</v>
      </c>
      <c r="C6288" t="s">
        <v>1360</v>
      </c>
      <c r="D6288" t="s">
        <v>1311</v>
      </c>
      <c r="E6288" t="s">
        <v>1312</v>
      </c>
      <c r="F6288" t="str">
        <f t="shared" si="592"/>
        <v>1500</v>
      </c>
      <c r="G6288" t="s">
        <v>44</v>
      </c>
      <c r="H6288" t="s">
        <v>45</v>
      </c>
      <c r="I6288" s="91">
        <v>6185</v>
      </c>
      <c r="J6288" s="91">
        <v>238.5</v>
      </c>
      <c r="K6288" s="91"/>
      <c r="L6288" s="91"/>
      <c r="M6288" s="91">
        <v>5060</v>
      </c>
      <c r="N6288" s="91">
        <v>150</v>
      </c>
      <c r="O6288" s="91"/>
      <c r="P6288" s="91"/>
      <c r="Q6288" s="91"/>
      <c r="R6288" s="91"/>
      <c r="S6288" s="91">
        <v>4710</v>
      </c>
      <c r="T6288" s="91">
        <v>7761</v>
      </c>
      <c r="U6288" s="91">
        <f t="shared" si="593"/>
        <v>24104.5</v>
      </c>
      <c r="V6288" s="82" t="str">
        <f t="shared" si="591"/>
        <v>161801500935</v>
      </c>
      <c r="W6288" s="83">
        <f>VLOOKUP(V6288,Factors!$E$6:$H$5950,4,FALSE)</f>
        <v>0.1053</v>
      </c>
      <c r="X6288" t="str">
        <f>VLOOKUP(V6288,Factors!$E$6:$F$5950,2,FALSE)</f>
        <v>Firm Sales Volumes</v>
      </c>
      <c r="Y6288" s="92">
        <f t="shared" si="588"/>
        <v>2538.2038500000003</v>
      </c>
      <c r="Z6288" s="92">
        <f t="shared" si="589"/>
        <v>21566.296149999998</v>
      </c>
      <c r="AA6288" s="92">
        <f t="shared" si="590"/>
        <v>24104.5</v>
      </c>
    </row>
    <row r="6289" spans="1:27" x14ac:dyDescent="0.25">
      <c r="A6289" t="s">
        <v>1294</v>
      </c>
      <c r="B6289" t="s">
        <v>1359</v>
      </c>
      <c r="C6289" t="s">
        <v>1360</v>
      </c>
      <c r="D6289" t="s">
        <v>1311</v>
      </c>
      <c r="E6289" t="s">
        <v>1312</v>
      </c>
      <c r="F6289" t="str">
        <f t="shared" si="592"/>
        <v>1500</v>
      </c>
      <c r="G6289" t="s">
        <v>26</v>
      </c>
      <c r="H6289" t="s">
        <v>27</v>
      </c>
      <c r="I6289" s="91">
        <v>105.56</v>
      </c>
      <c r="J6289" s="91">
        <v>105.56</v>
      </c>
      <c r="K6289" s="91">
        <v>105.56</v>
      </c>
      <c r="L6289" s="91">
        <v>105.56</v>
      </c>
      <c r="M6289" s="91">
        <v>116.62</v>
      </c>
      <c r="N6289" s="91">
        <v>116.62</v>
      </c>
      <c r="O6289" s="91">
        <v>116.62</v>
      </c>
      <c r="P6289" s="91">
        <v>251.64</v>
      </c>
      <c r="Q6289" s="91">
        <v>125.82</v>
      </c>
      <c r="R6289" s="91">
        <v>314.2</v>
      </c>
      <c r="S6289" s="91">
        <v>125.82</v>
      </c>
      <c r="T6289" s="91">
        <v>125.82</v>
      </c>
      <c r="U6289" s="91">
        <f t="shared" si="593"/>
        <v>1715.3999999999999</v>
      </c>
      <c r="V6289" s="82" t="str">
        <f t="shared" si="591"/>
        <v>161801500935</v>
      </c>
      <c r="W6289" s="83">
        <f>VLOOKUP(V6289,Factors!$E$6:$H$5950,4,FALSE)</f>
        <v>0.1053</v>
      </c>
      <c r="X6289" t="str">
        <f>VLOOKUP(V6289,Factors!$E$6:$F$5950,2,FALSE)</f>
        <v>Firm Sales Volumes</v>
      </c>
      <c r="Y6289" s="92">
        <f t="shared" si="588"/>
        <v>180.63162</v>
      </c>
      <c r="Z6289" s="92">
        <f t="shared" si="589"/>
        <v>1534.76838</v>
      </c>
      <c r="AA6289" s="92">
        <f t="shared" si="590"/>
        <v>1715.4</v>
      </c>
    </row>
    <row r="6290" spans="1:27" x14ac:dyDescent="0.25">
      <c r="A6290" t="s">
        <v>1294</v>
      </c>
      <c r="B6290" t="s">
        <v>1359</v>
      </c>
      <c r="C6290" t="s">
        <v>1360</v>
      </c>
      <c r="D6290" t="s">
        <v>1311</v>
      </c>
      <c r="E6290" t="s">
        <v>1312</v>
      </c>
      <c r="F6290" t="str">
        <f t="shared" si="592"/>
        <v>1500</v>
      </c>
      <c r="G6290" t="s">
        <v>187</v>
      </c>
      <c r="H6290" t="s">
        <v>188</v>
      </c>
      <c r="I6290" s="91"/>
      <c r="J6290" s="91"/>
      <c r="K6290" s="91"/>
      <c r="L6290" s="91"/>
      <c r="M6290" s="91"/>
      <c r="N6290" s="91"/>
      <c r="O6290" s="91"/>
      <c r="P6290" s="91"/>
      <c r="Q6290" s="91"/>
      <c r="R6290" s="91"/>
      <c r="S6290" s="91"/>
      <c r="T6290" s="91">
        <v>594.29999999999995</v>
      </c>
      <c r="U6290" s="91">
        <f t="shared" si="593"/>
        <v>594.29999999999995</v>
      </c>
      <c r="V6290" s="82" t="str">
        <f t="shared" si="591"/>
        <v>161801500935</v>
      </c>
      <c r="W6290" s="83">
        <f>VLOOKUP(V6290,Factors!$E$6:$H$5950,4,FALSE)</f>
        <v>0.1053</v>
      </c>
      <c r="X6290" t="str">
        <f>VLOOKUP(V6290,Factors!$E$6:$F$5950,2,FALSE)</f>
        <v>Firm Sales Volumes</v>
      </c>
      <c r="Y6290" s="92">
        <f t="shared" ref="Y6290:Y6353" si="594">U6290*W6290</f>
        <v>62.579789999999996</v>
      </c>
      <c r="Z6290" s="92">
        <f t="shared" ref="Z6290:Z6353" si="595">U6290-Y6290</f>
        <v>531.72020999999995</v>
      </c>
      <c r="AA6290" s="92">
        <f t="shared" ref="AA6290:AA6353" si="596">Y6290+Z6290</f>
        <v>594.29999999999995</v>
      </c>
    </row>
    <row r="6291" spans="1:27" x14ac:dyDescent="0.25">
      <c r="A6291" t="s">
        <v>1294</v>
      </c>
      <c r="B6291" t="s">
        <v>1359</v>
      </c>
      <c r="C6291" t="s">
        <v>1360</v>
      </c>
      <c r="D6291" t="s">
        <v>1311</v>
      </c>
      <c r="E6291" t="s">
        <v>1312</v>
      </c>
      <c r="F6291" t="str">
        <f t="shared" si="592"/>
        <v>1500</v>
      </c>
      <c r="G6291" t="s">
        <v>30</v>
      </c>
      <c r="H6291" t="s">
        <v>31</v>
      </c>
      <c r="I6291" s="91"/>
      <c r="J6291" s="91"/>
      <c r="K6291" s="91"/>
      <c r="L6291" s="91"/>
      <c r="M6291" s="91"/>
      <c r="N6291" s="91"/>
      <c r="O6291" s="91">
        <v>360</v>
      </c>
      <c r="P6291" s="91"/>
      <c r="Q6291" s="91"/>
      <c r="R6291" s="91"/>
      <c r="S6291" s="91"/>
      <c r="T6291" s="91"/>
      <c r="U6291" s="91">
        <f t="shared" si="593"/>
        <v>360</v>
      </c>
      <c r="V6291" s="82" t="str">
        <f t="shared" si="591"/>
        <v>161801500935</v>
      </c>
      <c r="W6291" s="83">
        <f>VLOOKUP(V6291,Factors!$E$6:$H$5950,4,FALSE)</f>
        <v>0.1053</v>
      </c>
      <c r="X6291" t="str">
        <f>VLOOKUP(V6291,Factors!$E$6:$F$5950,2,FALSE)</f>
        <v>Firm Sales Volumes</v>
      </c>
      <c r="Y6291" s="92">
        <f t="shared" si="594"/>
        <v>37.908000000000001</v>
      </c>
      <c r="Z6291" s="92">
        <f t="shared" si="595"/>
        <v>322.09199999999998</v>
      </c>
      <c r="AA6291" s="92">
        <f t="shared" si="596"/>
        <v>360</v>
      </c>
    </row>
    <row r="6292" spans="1:27" x14ac:dyDescent="0.25">
      <c r="A6292" t="s">
        <v>1294</v>
      </c>
      <c r="B6292" t="s">
        <v>1361</v>
      </c>
      <c r="C6292" t="s">
        <v>1362</v>
      </c>
      <c r="D6292" t="s">
        <v>1311</v>
      </c>
      <c r="E6292" t="s">
        <v>1312</v>
      </c>
      <c r="F6292" t="str">
        <f t="shared" si="592"/>
        <v>1500</v>
      </c>
      <c r="G6292" t="s">
        <v>61</v>
      </c>
      <c r="H6292" t="s">
        <v>62</v>
      </c>
      <c r="I6292" s="91"/>
      <c r="J6292" s="91">
        <v>17.559999999999999</v>
      </c>
      <c r="K6292" s="91">
        <v>27.32</v>
      </c>
      <c r="L6292" s="91">
        <v>19</v>
      </c>
      <c r="M6292" s="91"/>
      <c r="N6292" s="91">
        <v>1250</v>
      </c>
      <c r="O6292" s="91">
        <v>101.25</v>
      </c>
      <c r="P6292" s="91">
        <v>-668.59</v>
      </c>
      <c r="Q6292" s="91">
        <v>7.99</v>
      </c>
      <c r="R6292" s="91"/>
      <c r="S6292" s="91"/>
      <c r="T6292" s="91">
        <v>53.55</v>
      </c>
      <c r="U6292" s="91">
        <f t="shared" si="593"/>
        <v>808.08</v>
      </c>
      <c r="V6292" s="82" t="str">
        <f t="shared" si="591"/>
        <v>161901500935</v>
      </c>
      <c r="W6292" s="83">
        <f>VLOOKUP(V6292,Factors!$E$6:$H$5950,4,FALSE)</f>
        <v>0</v>
      </c>
      <c r="X6292" t="str">
        <f>VLOOKUP(V6292,Factors!$E$6:$F$5950,2,FALSE)</f>
        <v>Direct-OR</v>
      </c>
      <c r="Y6292" s="92">
        <f t="shared" si="594"/>
        <v>0</v>
      </c>
      <c r="Z6292" s="92">
        <f t="shared" si="595"/>
        <v>808.08</v>
      </c>
      <c r="AA6292" s="92">
        <f t="shared" si="596"/>
        <v>808.08</v>
      </c>
    </row>
    <row r="6293" spans="1:27" x14ac:dyDescent="0.25">
      <c r="A6293" t="s">
        <v>1294</v>
      </c>
      <c r="B6293" t="s">
        <v>1361</v>
      </c>
      <c r="C6293" t="s">
        <v>1362</v>
      </c>
      <c r="D6293" t="s">
        <v>1311</v>
      </c>
      <c r="E6293" t="s">
        <v>1312</v>
      </c>
      <c r="F6293" t="str">
        <f t="shared" si="592"/>
        <v>1500</v>
      </c>
      <c r="G6293" t="s">
        <v>361</v>
      </c>
      <c r="H6293" t="s">
        <v>362</v>
      </c>
      <c r="I6293" s="91"/>
      <c r="J6293" s="91"/>
      <c r="K6293" s="91"/>
      <c r="L6293" s="91"/>
      <c r="M6293" s="91"/>
      <c r="N6293" s="91">
        <v>640.46</v>
      </c>
      <c r="O6293" s="91"/>
      <c r="P6293" s="91"/>
      <c r="Q6293" s="91"/>
      <c r="R6293" s="91"/>
      <c r="S6293" s="91"/>
      <c r="T6293" s="91"/>
      <c r="U6293" s="91">
        <f t="shared" si="593"/>
        <v>640.46</v>
      </c>
      <c r="V6293" s="82" t="str">
        <f t="shared" si="591"/>
        <v>161901500935</v>
      </c>
      <c r="W6293" s="83">
        <f>VLOOKUP(V6293,Factors!$E$6:$H$5950,4,FALSE)</f>
        <v>0</v>
      </c>
      <c r="X6293" t="str">
        <f>VLOOKUP(V6293,Factors!$E$6:$F$5950,2,FALSE)</f>
        <v>Direct-OR</v>
      </c>
      <c r="Y6293" s="92">
        <f t="shared" si="594"/>
        <v>0</v>
      </c>
      <c r="Z6293" s="92">
        <f t="shared" si="595"/>
        <v>640.46</v>
      </c>
      <c r="AA6293" s="92">
        <f t="shared" si="596"/>
        <v>640.46</v>
      </c>
    </row>
    <row r="6294" spans="1:27" x14ac:dyDescent="0.25">
      <c r="A6294" t="s">
        <v>1294</v>
      </c>
      <c r="B6294" t="s">
        <v>1361</v>
      </c>
      <c r="C6294" t="s">
        <v>1362</v>
      </c>
      <c r="D6294" t="s">
        <v>1311</v>
      </c>
      <c r="E6294" t="s">
        <v>1312</v>
      </c>
      <c r="F6294" t="str">
        <f t="shared" si="592"/>
        <v>1500</v>
      </c>
      <c r="G6294" t="s">
        <v>44</v>
      </c>
      <c r="H6294" t="s">
        <v>45</v>
      </c>
      <c r="I6294" s="91">
        <v>298.56</v>
      </c>
      <c r="J6294" s="91">
        <v>298.56</v>
      </c>
      <c r="K6294" s="91">
        <v>298.56</v>
      </c>
      <c r="L6294" s="91">
        <v>298.56</v>
      </c>
      <c r="M6294" s="91">
        <v>298.56</v>
      </c>
      <c r="N6294" s="91">
        <v>597.12</v>
      </c>
      <c r="O6294" s="91">
        <v>298.56</v>
      </c>
      <c r="P6294" s="91">
        <v>750</v>
      </c>
      <c r="Q6294" s="91">
        <v>750</v>
      </c>
      <c r="R6294" s="91">
        <v>750</v>
      </c>
      <c r="S6294" s="91"/>
      <c r="T6294" s="91">
        <v>750</v>
      </c>
      <c r="U6294" s="91">
        <f t="shared" si="593"/>
        <v>5388.48</v>
      </c>
      <c r="V6294" s="82" t="str">
        <f t="shared" si="591"/>
        <v>161901500935</v>
      </c>
      <c r="W6294" s="83">
        <f>VLOOKUP(V6294,Factors!$E$6:$H$5950,4,FALSE)</f>
        <v>0</v>
      </c>
      <c r="X6294" t="str">
        <f>VLOOKUP(V6294,Factors!$E$6:$F$5950,2,FALSE)</f>
        <v>Direct-OR</v>
      </c>
      <c r="Y6294" s="92">
        <f t="shared" si="594"/>
        <v>0</v>
      </c>
      <c r="Z6294" s="92">
        <f t="shared" si="595"/>
        <v>5388.48</v>
      </c>
      <c r="AA6294" s="92">
        <f t="shared" si="596"/>
        <v>5388.48</v>
      </c>
    </row>
    <row r="6295" spans="1:27" x14ac:dyDescent="0.25">
      <c r="A6295" t="s">
        <v>1294</v>
      </c>
      <c r="B6295" t="s">
        <v>1361</v>
      </c>
      <c r="C6295" t="s">
        <v>1362</v>
      </c>
      <c r="D6295" t="s">
        <v>1311</v>
      </c>
      <c r="E6295" t="s">
        <v>1312</v>
      </c>
      <c r="F6295" t="str">
        <f t="shared" si="592"/>
        <v>1500</v>
      </c>
      <c r="G6295" t="s">
        <v>96</v>
      </c>
      <c r="H6295" t="s">
        <v>97</v>
      </c>
      <c r="I6295" s="91">
        <v>112.33</v>
      </c>
      <c r="J6295" s="91">
        <v>560.22</v>
      </c>
      <c r="K6295" s="91">
        <v>889.01</v>
      </c>
      <c r="L6295" s="91">
        <v>148.22</v>
      </c>
      <c r="M6295" s="91">
        <v>531.16</v>
      </c>
      <c r="N6295" s="91">
        <v>521.51</v>
      </c>
      <c r="O6295" s="91">
        <v>481.97</v>
      </c>
      <c r="P6295" s="91">
        <v>533.33000000000004</v>
      </c>
      <c r="Q6295" s="91">
        <v>543.91999999999996</v>
      </c>
      <c r="R6295" s="91">
        <v>528.38</v>
      </c>
      <c r="S6295" s="91">
        <v>964.76</v>
      </c>
      <c r="T6295" s="91">
        <v>153.77000000000001</v>
      </c>
      <c r="U6295" s="91">
        <f t="shared" si="593"/>
        <v>5968.5800000000008</v>
      </c>
      <c r="V6295" s="82" t="str">
        <f t="shared" si="591"/>
        <v>161901500935</v>
      </c>
      <c r="W6295" s="83">
        <f>VLOOKUP(V6295,Factors!$E$6:$H$5950,4,FALSE)</f>
        <v>0</v>
      </c>
      <c r="X6295" t="str">
        <f>VLOOKUP(V6295,Factors!$E$6:$F$5950,2,FALSE)</f>
        <v>Direct-OR</v>
      </c>
      <c r="Y6295" s="92">
        <f t="shared" si="594"/>
        <v>0</v>
      </c>
      <c r="Z6295" s="92">
        <f t="shared" si="595"/>
        <v>5968.5800000000008</v>
      </c>
      <c r="AA6295" s="92">
        <f t="shared" si="596"/>
        <v>5968.5800000000008</v>
      </c>
    </row>
    <row r="6296" spans="1:27" x14ac:dyDescent="0.25">
      <c r="A6296" t="s">
        <v>1294</v>
      </c>
      <c r="B6296" t="s">
        <v>1361</v>
      </c>
      <c r="C6296" t="s">
        <v>1362</v>
      </c>
      <c r="D6296" t="s">
        <v>1311</v>
      </c>
      <c r="E6296" t="s">
        <v>1312</v>
      </c>
      <c r="F6296" t="str">
        <f t="shared" si="592"/>
        <v>1500</v>
      </c>
      <c r="G6296" t="s">
        <v>98</v>
      </c>
      <c r="H6296" t="s">
        <v>99</v>
      </c>
      <c r="I6296" s="91">
        <v>127</v>
      </c>
      <c r="J6296" s="91">
        <v>178.15</v>
      </c>
      <c r="K6296" s="91">
        <v>308.5</v>
      </c>
      <c r="L6296" s="91">
        <v>234.05</v>
      </c>
      <c r="M6296" s="91">
        <v>327.68</v>
      </c>
      <c r="N6296" s="91">
        <v>234.8</v>
      </c>
      <c r="O6296" s="91">
        <v>160.4</v>
      </c>
      <c r="P6296" s="91">
        <v>801.08</v>
      </c>
      <c r="Q6296" s="91">
        <v>526.11</v>
      </c>
      <c r="R6296" s="91">
        <v>321.8</v>
      </c>
      <c r="S6296" s="91">
        <v>421.14</v>
      </c>
      <c r="T6296" s="91">
        <v>499.7</v>
      </c>
      <c r="U6296" s="91">
        <f t="shared" si="593"/>
        <v>4140.4100000000008</v>
      </c>
      <c r="V6296" s="82" t="str">
        <f t="shared" si="591"/>
        <v>161901500935</v>
      </c>
      <c r="W6296" s="83">
        <f>VLOOKUP(V6296,Factors!$E$6:$H$5950,4,FALSE)</f>
        <v>0</v>
      </c>
      <c r="X6296" t="str">
        <f>VLOOKUP(V6296,Factors!$E$6:$F$5950,2,FALSE)</f>
        <v>Direct-OR</v>
      </c>
      <c r="Y6296" s="92">
        <f t="shared" si="594"/>
        <v>0</v>
      </c>
      <c r="Z6296" s="92">
        <f t="shared" si="595"/>
        <v>4140.4100000000008</v>
      </c>
      <c r="AA6296" s="92">
        <f t="shared" si="596"/>
        <v>4140.4100000000008</v>
      </c>
    </row>
    <row r="6297" spans="1:27" x14ac:dyDescent="0.25">
      <c r="A6297" t="s">
        <v>1294</v>
      </c>
      <c r="B6297" t="s">
        <v>1361</v>
      </c>
      <c r="C6297" t="s">
        <v>1362</v>
      </c>
      <c r="D6297" t="s">
        <v>1311</v>
      </c>
      <c r="E6297" t="s">
        <v>1312</v>
      </c>
      <c r="F6297" t="str">
        <f t="shared" si="592"/>
        <v>1500</v>
      </c>
      <c r="G6297" t="s">
        <v>102</v>
      </c>
      <c r="H6297" t="s">
        <v>103</v>
      </c>
      <c r="I6297" s="91">
        <v>3662.8</v>
      </c>
      <c r="J6297" s="91">
        <v>-3662.8</v>
      </c>
      <c r="K6297" s="91"/>
      <c r="L6297" s="91"/>
      <c r="M6297" s="91"/>
      <c r="N6297" s="91"/>
      <c r="O6297" s="91"/>
      <c r="P6297" s="91"/>
      <c r="Q6297" s="91"/>
      <c r="R6297" s="91"/>
      <c r="S6297" s="91"/>
      <c r="T6297" s="91"/>
      <c r="U6297" s="91">
        <f t="shared" si="593"/>
        <v>0</v>
      </c>
      <c r="V6297" s="82" t="str">
        <f t="shared" si="591"/>
        <v>161901500935</v>
      </c>
      <c r="W6297" s="83">
        <f>VLOOKUP(V6297,Factors!$E$6:$H$5950,4,FALSE)</f>
        <v>0</v>
      </c>
      <c r="X6297" t="str">
        <f>VLOOKUP(V6297,Factors!$E$6:$F$5950,2,FALSE)</f>
        <v>Direct-OR</v>
      </c>
      <c r="Y6297" s="92">
        <f t="shared" si="594"/>
        <v>0</v>
      </c>
      <c r="Z6297" s="92">
        <f t="shared" si="595"/>
        <v>0</v>
      </c>
      <c r="AA6297" s="92">
        <f t="shared" si="596"/>
        <v>0</v>
      </c>
    </row>
    <row r="6298" spans="1:27" x14ac:dyDescent="0.25">
      <c r="A6298" t="s">
        <v>1294</v>
      </c>
      <c r="B6298" t="s">
        <v>1361</v>
      </c>
      <c r="C6298" t="s">
        <v>1362</v>
      </c>
      <c r="D6298" t="s">
        <v>1311</v>
      </c>
      <c r="E6298" t="s">
        <v>1312</v>
      </c>
      <c r="F6298" t="str">
        <f t="shared" si="592"/>
        <v>1500</v>
      </c>
      <c r="G6298" t="s">
        <v>187</v>
      </c>
      <c r="H6298" t="s">
        <v>188</v>
      </c>
      <c r="I6298" s="91">
        <v>209</v>
      </c>
      <c r="J6298" s="91">
        <v>121.37</v>
      </c>
      <c r="K6298" s="91">
        <v>150</v>
      </c>
      <c r="L6298" s="91"/>
      <c r="M6298" s="91"/>
      <c r="N6298" s="91">
        <v>792</v>
      </c>
      <c r="O6298" s="91"/>
      <c r="P6298" s="91"/>
      <c r="Q6298" s="91"/>
      <c r="R6298" s="91"/>
      <c r="S6298" s="91"/>
      <c r="T6298" s="91">
        <v>2100.36</v>
      </c>
      <c r="U6298" s="91">
        <f t="shared" si="593"/>
        <v>3372.73</v>
      </c>
      <c r="V6298" s="82" t="str">
        <f t="shared" si="591"/>
        <v>161901500935</v>
      </c>
      <c r="W6298" s="83">
        <f>VLOOKUP(V6298,Factors!$E$6:$H$5950,4,FALSE)</f>
        <v>0</v>
      </c>
      <c r="X6298" t="str">
        <f>VLOOKUP(V6298,Factors!$E$6:$F$5950,2,FALSE)</f>
        <v>Direct-OR</v>
      </c>
      <c r="Y6298" s="92">
        <f t="shared" si="594"/>
        <v>0</v>
      </c>
      <c r="Z6298" s="92">
        <f t="shared" si="595"/>
        <v>3372.73</v>
      </c>
      <c r="AA6298" s="92">
        <f t="shared" si="596"/>
        <v>3372.73</v>
      </c>
    </row>
    <row r="6299" spans="1:27" x14ac:dyDescent="0.25">
      <c r="A6299" t="s">
        <v>1294</v>
      </c>
      <c r="B6299" t="s">
        <v>1361</v>
      </c>
      <c r="C6299" t="s">
        <v>1362</v>
      </c>
      <c r="D6299" t="s">
        <v>1311</v>
      </c>
      <c r="E6299" t="s">
        <v>1312</v>
      </c>
      <c r="F6299" t="str">
        <f t="shared" si="592"/>
        <v>1500</v>
      </c>
      <c r="G6299" t="s">
        <v>545</v>
      </c>
      <c r="H6299" t="s">
        <v>546</v>
      </c>
      <c r="I6299" s="91"/>
      <c r="J6299" s="91"/>
      <c r="K6299" s="91"/>
      <c r="L6299" s="91"/>
      <c r="M6299" s="91"/>
      <c r="N6299" s="91"/>
      <c r="O6299" s="91"/>
      <c r="P6299" s="91"/>
      <c r="Q6299" s="91"/>
      <c r="R6299" s="91"/>
      <c r="S6299" s="91">
        <v>135</v>
      </c>
      <c r="T6299" s="91"/>
      <c r="U6299" s="91">
        <f t="shared" si="593"/>
        <v>135</v>
      </c>
      <c r="V6299" s="82" t="str">
        <f t="shared" si="591"/>
        <v>161901500935</v>
      </c>
      <c r="W6299" s="83">
        <f>VLOOKUP(V6299,Factors!$E$6:$H$5950,4,FALSE)</f>
        <v>0</v>
      </c>
      <c r="X6299" t="str">
        <f>VLOOKUP(V6299,Factors!$E$6:$F$5950,2,FALSE)</f>
        <v>Direct-OR</v>
      </c>
      <c r="Y6299" s="92">
        <f t="shared" si="594"/>
        <v>0</v>
      </c>
      <c r="Z6299" s="92">
        <f t="shared" si="595"/>
        <v>135</v>
      </c>
      <c r="AA6299" s="92">
        <f t="shared" si="596"/>
        <v>135</v>
      </c>
    </row>
    <row r="6300" spans="1:27" x14ac:dyDescent="0.25">
      <c r="A6300" t="s">
        <v>1294</v>
      </c>
      <c r="B6300" t="s">
        <v>1361</v>
      </c>
      <c r="C6300" t="s">
        <v>1362</v>
      </c>
      <c r="D6300" t="s">
        <v>1311</v>
      </c>
      <c r="E6300" t="s">
        <v>1312</v>
      </c>
      <c r="F6300" t="str">
        <f t="shared" si="592"/>
        <v>1500</v>
      </c>
      <c r="G6300" t="s">
        <v>239</v>
      </c>
      <c r="H6300" t="s">
        <v>240</v>
      </c>
      <c r="I6300" s="91"/>
      <c r="J6300" s="91">
        <v>66.98</v>
      </c>
      <c r="K6300" s="91"/>
      <c r="L6300" s="91"/>
      <c r="M6300" s="91"/>
      <c r="N6300" s="91"/>
      <c r="O6300" s="91"/>
      <c r="P6300" s="91"/>
      <c r="Q6300" s="91"/>
      <c r="R6300" s="91"/>
      <c r="S6300" s="91"/>
      <c r="T6300" s="91"/>
      <c r="U6300" s="91">
        <f t="shared" si="593"/>
        <v>66.98</v>
      </c>
      <c r="V6300" s="82" t="str">
        <f t="shared" si="591"/>
        <v>161901500935</v>
      </c>
      <c r="W6300" s="83">
        <f>VLOOKUP(V6300,Factors!$E$6:$H$5950,4,FALSE)</f>
        <v>0</v>
      </c>
      <c r="X6300" t="str">
        <f>VLOOKUP(V6300,Factors!$E$6:$F$5950,2,FALSE)</f>
        <v>Direct-OR</v>
      </c>
      <c r="Y6300" s="92">
        <f t="shared" si="594"/>
        <v>0</v>
      </c>
      <c r="Z6300" s="92">
        <f t="shared" si="595"/>
        <v>66.98</v>
      </c>
      <c r="AA6300" s="92">
        <f t="shared" si="596"/>
        <v>66.98</v>
      </c>
    </row>
    <row r="6301" spans="1:27" x14ac:dyDescent="0.25">
      <c r="A6301" t="s">
        <v>1294</v>
      </c>
      <c r="B6301" t="s">
        <v>1361</v>
      </c>
      <c r="C6301" t="s">
        <v>1362</v>
      </c>
      <c r="D6301" t="s">
        <v>1311</v>
      </c>
      <c r="E6301" t="s">
        <v>1312</v>
      </c>
      <c r="F6301" t="str">
        <f t="shared" si="592"/>
        <v>1500</v>
      </c>
      <c r="G6301" t="s">
        <v>144</v>
      </c>
      <c r="H6301" t="s">
        <v>145</v>
      </c>
      <c r="I6301" s="91">
        <v>54.98</v>
      </c>
      <c r="J6301" s="91">
        <v>74.75</v>
      </c>
      <c r="K6301" s="91"/>
      <c r="L6301" s="91"/>
      <c r="M6301" s="91"/>
      <c r="N6301" s="91"/>
      <c r="O6301" s="91"/>
      <c r="P6301" s="91"/>
      <c r="Q6301" s="91"/>
      <c r="R6301" s="91"/>
      <c r="S6301" s="91"/>
      <c r="T6301" s="91"/>
      <c r="U6301" s="91">
        <f t="shared" si="593"/>
        <v>129.72999999999999</v>
      </c>
      <c r="V6301" s="82" t="str">
        <f t="shared" si="591"/>
        <v>161901500935</v>
      </c>
      <c r="W6301" s="83">
        <f>VLOOKUP(V6301,Factors!$E$6:$H$5950,4,FALSE)</f>
        <v>0</v>
      </c>
      <c r="X6301" t="str">
        <f>VLOOKUP(V6301,Factors!$E$6:$F$5950,2,FALSE)</f>
        <v>Direct-OR</v>
      </c>
      <c r="Y6301" s="92">
        <f t="shared" si="594"/>
        <v>0</v>
      </c>
      <c r="Z6301" s="92">
        <f t="shared" si="595"/>
        <v>129.72999999999999</v>
      </c>
      <c r="AA6301" s="92">
        <f t="shared" si="596"/>
        <v>129.72999999999999</v>
      </c>
    </row>
    <row r="6302" spans="1:27" x14ac:dyDescent="0.25">
      <c r="A6302" t="s">
        <v>1294</v>
      </c>
      <c r="B6302" t="s">
        <v>1361</v>
      </c>
      <c r="C6302" t="s">
        <v>1362</v>
      </c>
      <c r="D6302" t="s">
        <v>1311</v>
      </c>
      <c r="E6302" t="s">
        <v>1312</v>
      </c>
      <c r="F6302" t="str">
        <f t="shared" si="592"/>
        <v>1500</v>
      </c>
      <c r="G6302" t="s">
        <v>217</v>
      </c>
      <c r="H6302" t="s">
        <v>218</v>
      </c>
      <c r="I6302" s="91">
        <v>136</v>
      </c>
      <c r="J6302" s="91"/>
      <c r="K6302" s="91"/>
      <c r="L6302" s="91"/>
      <c r="M6302" s="91"/>
      <c r="N6302" s="91"/>
      <c r="O6302" s="91"/>
      <c r="P6302" s="91"/>
      <c r="Q6302" s="91"/>
      <c r="R6302" s="91"/>
      <c r="S6302" s="91"/>
      <c r="T6302" s="91"/>
      <c r="U6302" s="91">
        <f t="shared" si="593"/>
        <v>136</v>
      </c>
      <c r="V6302" s="82" t="str">
        <f t="shared" si="591"/>
        <v>161901500935</v>
      </c>
      <c r="W6302" s="83">
        <f>VLOOKUP(V6302,Factors!$E$6:$H$5950,4,FALSE)</f>
        <v>0</v>
      </c>
      <c r="X6302" t="str">
        <f>VLOOKUP(V6302,Factors!$E$6:$F$5950,2,FALSE)</f>
        <v>Direct-OR</v>
      </c>
      <c r="Y6302" s="92">
        <f t="shared" si="594"/>
        <v>0</v>
      </c>
      <c r="Z6302" s="92">
        <f t="shared" si="595"/>
        <v>136</v>
      </c>
      <c r="AA6302" s="92">
        <f t="shared" si="596"/>
        <v>136</v>
      </c>
    </row>
    <row r="6303" spans="1:27" x14ac:dyDescent="0.25">
      <c r="A6303" t="s">
        <v>1294</v>
      </c>
      <c r="B6303" t="s">
        <v>1361</v>
      </c>
      <c r="C6303" t="s">
        <v>1362</v>
      </c>
      <c r="D6303" t="s">
        <v>1299</v>
      </c>
      <c r="E6303" t="s">
        <v>1300</v>
      </c>
      <c r="F6303" t="str">
        <f t="shared" si="592"/>
        <v>4360</v>
      </c>
      <c r="G6303" t="s">
        <v>61</v>
      </c>
      <c r="H6303" t="s">
        <v>62</v>
      </c>
      <c r="I6303" s="91"/>
      <c r="J6303" s="91"/>
      <c r="K6303" s="91"/>
      <c r="L6303" s="91"/>
      <c r="M6303" s="91"/>
      <c r="N6303" s="91"/>
      <c r="O6303" s="91">
        <v>1250</v>
      </c>
      <c r="P6303" s="91"/>
      <c r="Q6303" s="91"/>
      <c r="R6303" s="91"/>
      <c r="S6303" s="91"/>
      <c r="T6303" s="91"/>
      <c r="U6303" s="91">
        <f t="shared" si="593"/>
        <v>1250</v>
      </c>
      <c r="V6303" s="82" t="str">
        <f t="shared" si="591"/>
        <v>161904360935</v>
      </c>
      <c r="W6303" s="83">
        <f>VLOOKUP(V6303,Factors!$E$6:$H$5950,4,FALSE)</f>
        <v>0.1119</v>
      </c>
      <c r="X6303" t="str">
        <f>VLOOKUP(V6303,Factors!$E$6:$F$5950,2,FALSE)</f>
        <v>customers-all</v>
      </c>
      <c r="Y6303" s="92">
        <f t="shared" si="594"/>
        <v>139.875</v>
      </c>
      <c r="Z6303" s="92">
        <f t="shared" si="595"/>
        <v>1110.125</v>
      </c>
      <c r="AA6303" s="92">
        <f t="shared" si="596"/>
        <v>1250</v>
      </c>
    </row>
    <row r="6304" spans="1:27" x14ac:dyDescent="0.25">
      <c r="A6304" t="s">
        <v>1294</v>
      </c>
      <c r="B6304" t="s">
        <v>1361</v>
      </c>
      <c r="C6304" t="s">
        <v>1362</v>
      </c>
      <c r="D6304" t="s">
        <v>1335</v>
      </c>
      <c r="E6304" t="s">
        <v>1336</v>
      </c>
      <c r="F6304" t="str">
        <f t="shared" si="592"/>
        <v>4380</v>
      </c>
      <c r="G6304" t="s">
        <v>96</v>
      </c>
      <c r="H6304" t="s">
        <v>97</v>
      </c>
      <c r="I6304" s="91"/>
      <c r="J6304" s="91"/>
      <c r="K6304" s="91"/>
      <c r="L6304" s="91"/>
      <c r="M6304" s="91"/>
      <c r="N6304" s="91"/>
      <c r="O6304" s="91"/>
      <c r="P6304" s="91"/>
      <c r="Q6304" s="91">
        <v>280.87</v>
      </c>
      <c r="R6304" s="91"/>
      <c r="S6304" s="91">
        <v>280.87</v>
      </c>
      <c r="T6304" s="91"/>
      <c r="U6304" s="91">
        <f t="shared" si="593"/>
        <v>561.74</v>
      </c>
      <c r="V6304" s="82" t="str">
        <f t="shared" si="591"/>
        <v>161904380935</v>
      </c>
      <c r="W6304" s="83">
        <f>VLOOKUP(V6304,Factors!$E$6:$H$5950,4,FALSE)</f>
        <v>0</v>
      </c>
      <c r="X6304" t="str">
        <f>VLOOKUP(V6304,Factors!$E$6:$F$5950,2,FALSE)</f>
        <v>direct-or</v>
      </c>
      <c r="Y6304" s="92">
        <f t="shared" si="594"/>
        <v>0</v>
      </c>
      <c r="Z6304" s="92">
        <f t="shared" si="595"/>
        <v>561.74</v>
      </c>
      <c r="AA6304" s="92">
        <f t="shared" si="596"/>
        <v>561.74</v>
      </c>
    </row>
    <row r="6305" spans="1:27" x14ac:dyDescent="0.25">
      <c r="A6305" t="s">
        <v>1294</v>
      </c>
      <c r="B6305" t="s">
        <v>371</v>
      </c>
      <c r="C6305" t="s">
        <v>372</v>
      </c>
      <c r="D6305" t="s">
        <v>1363</v>
      </c>
      <c r="E6305" t="s">
        <v>1364</v>
      </c>
      <c r="F6305" t="str">
        <f t="shared" si="592"/>
        <v>5200</v>
      </c>
      <c r="G6305" t="s">
        <v>61</v>
      </c>
      <c r="H6305" t="s">
        <v>62</v>
      </c>
      <c r="I6305" s="91">
        <v>38.79</v>
      </c>
      <c r="J6305" s="91">
        <v>83.38</v>
      </c>
      <c r="K6305" s="91">
        <v>203.44</v>
      </c>
      <c r="L6305" s="91">
        <v>48.26</v>
      </c>
      <c r="M6305" s="91">
        <v>116.68</v>
      </c>
      <c r="N6305" s="91">
        <v>162.4</v>
      </c>
      <c r="O6305" s="91">
        <v>295.98</v>
      </c>
      <c r="P6305" s="91">
        <v>114.71</v>
      </c>
      <c r="Q6305" s="91">
        <v>64.61</v>
      </c>
      <c r="R6305" s="91">
        <v>82.3</v>
      </c>
      <c r="S6305" s="91">
        <v>11.07</v>
      </c>
      <c r="T6305" s="91">
        <v>59.16</v>
      </c>
      <c r="U6305" s="91">
        <f t="shared" si="593"/>
        <v>1280.78</v>
      </c>
      <c r="V6305" s="82" t="str">
        <f t="shared" si="591"/>
        <v>162005200935</v>
      </c>
      <c r="W6305" s="83">
        <f>VLOOKUP(V6305,Factors!$E$6:$H$5950,4,FALSE)</f>
        <v>0.1124</v>
      </c>
      <c r="X6305" t="str">
        <f>VLOOKUP(V6305,Factors!$E$6:$F$5950,2,FALSE)</f>
        <v>3-factor</v>
      </c>
      <c r="Y6305" s="92">
        <f t="shared" si="594"/>
        <v>143.95967199999998</v>
      </c>
      <c r="Z6305" s="92">
        <f t="shared" si="595"/>
        <v>1136.820328</v>
      </c>
      <c r="AA6305" s="92">
        <f t="shared" si="596"/>
        <v>1280.78</v>
      </c>
    </row>
    <row r="6306" spans="1:27" x14ac:dyDescent="0.25">
      <c r="A6306" t="s">
        <v>1294</v>
      </c>
      <c r="B6306" t="s">
        <v>371</v>
      </c>
      <c r="C6306" t="s">
        <v>372</v>
      </c>
      <c r="D6306" t="s">
        <v>1363</v>
      </c>
      <c r="E6306" t="s">
        <v>1364</v>
      </c>
      <c r="F6306" t="str">
        <f t="shared" si="592"/>
        <v>5200</v>
      </c>
      <c r="G6306" t="s">
        <v>92</v>
      </c>
      <c r="H6306" t="s">
        <v>93</v>
      </c>
      <c r="I6306" s="91">
        <v>-224.94</v>
      </c>
      <c r="J6306" s="91">
        <v>-63.46</v>
      </c>
      <c r="K6306" s="91">
        <v>2.13</v>
      </c>
      <c r="L6306" s="91">
        <v>-4.43</v>
      </c>
      <c r="M6306" s="91">
        <v>3.88</v>
      </c>
      <c r="N6306" s="91">
        <v>-134.76</v>
      </c>
      <c r="O6306" s="91">
        <v>0.35</v>
      </c>
      <c r="P6306" s="91">
        <v>-34.47</v>
      </c>
      <c r="Q6306" s="91">
        <v>-15.86</v>
      </c>
      <c r="R6306" s="91">
        <v>4.46</v>
      </c>
      <c r="S6306" s="91">
        <v>-570.62</v>
      </c>
      <c r="T6306" s="91">
        <v>13.89</v>
      </c>
      <c r="U6306" s="91">
        <f t="shared" si="593"/>
        <v>-1023.83</v>
      </c>
      <c r="V6306" s="82" t="str">
        <f t="shared" si="591"/>
        <v>162005200935</v>
      </c>
      <c r="W6306" s="83">
        <f>VLOOKUP(V6306,Factors!$E$6:$H$5950,4,FALSE)</f>
        <v>0.1124</v>
      </c>
      <c r="X6306" t="str">
        <f>VLOOKUP(V6306,Factors!$E$6:$F$5950,2,FALSE)</f>
        <v>3-factor</v>
      </c>
      <c r="Y6306" s="92">
        <f t="shared" si="594"/>
        <v>-115.07849200000001</v>
      </c>
      <c r="Z6306" s="92">
        <f t="shared" si="595"/>
        <v>-908.75150800000006</v>
      </c>
      <c r="AA6306" s="92">
        <f t="shared" si="596"/>
        <v>-1023.83</v>
      </c>
    </row>
    <row r="6307" spans="1:27" x14ac:dyDescent="0.25">
      <c r="A6307" t="s">
        <v>1294</v>
      </c>
      <c r="B6307" t="s">
        <v>371</v>
      </c>
      <c r="C6307" t="s">
        <v>372</v>
      </c>
      <c r="D6307" t="s">
        <v>1363</v>
      </c>
      <c r="E6307" t="s">
        <v>1364</v>
      </c>
      <c r="F6307" t="str">
        <f t="shared" si="592"/>
        <v>5200</v>
      </c>
      <c r="G6307" t="s">
        <v>235</v>
      </c>
      <c r="H6307" t="s">
        <v>236</v>
      </c>
      <c r="I6307" s="91"/>
      <c r="J6307" s="91"/>
      <c r="K6307" s="91">
        <v>-18.38</v>
      </c>
      <c r="L6307" s="91"/>
      <c r="M6307" s="91"/>
      <c r="N6307" s="91"/>
      <c r="O6307" s="91"/>
      <c r="P6307" s="91"/>
      <c r="Q6307" s="91"/>
      <c r="R6307" s="91"/>
      <c r="S6307" s="91"/>
      <c r="T6307" s="91"/>
      <c r="U6307" s="91">
        <f t="shared" si="593"/>
        <v>-18.38</v>
      </c>
      <c r="V6307" s="82" t="str">
        <f t="shared" si="591"/>
        <v>162005200935</v>
      </c>
      <c r="W6307" s="83">
        <f>VLOOKUP(V6307,Factors!$E$6:$H$5950,4,FALSE)</f>
        <v>0.1124</v>
      </c>
      <c r="X6307" t="str">
        <f>VLOOKUP(V6307,Factors!$E$6:$F$5950,2,FALSE)</f>
        <v>3-factor</v>
      </c>
      <c r="Y6307" s="92">
        <f t="shared" si="594"/>
        <v>-2.065912</v>
      </c>
      <c r="Z6307" s="92">
        <f t="shared" si="595"/>
        <v>-16.314087999999998</v>
      </c>
      <c r="AA6307" s="92">
        <f t="shared" si="596"/>
        <v>-18.38</v>
      </c>
    </row>
    <row r="6308" spans="1:27" x14ac:dyDescent="0.25">
      <c r="A6308" t="s">
        <v>1294</v>
      </c>
      <c r="B6308" t="s">
        <v>371</v>
      </c>
      <c r="C6308" t="s">
        <v>372</v>
      </c>
      <c r="D6308" t="s">
        <v>1363</v>
      </c>
      <c r="E6308" t="s">
        <v>1364</v>
      </c>
      <c r="F6308" t="str">
        <f t="shared" si="592"/>
        <v>5200</v>
      </c>
      <c r="G6308" t="s">
        <v>120</v>
      </c>
      <c r="H6308" t="s">
        <v>121</v>
      </c>
      <c r="I6308" s="91"/>
      <c r="J6308" s="91"/>
      <c r="K6308" s="91"/>
      <c r="L6308" s="91"/>
      <c r="M6308" s="91"/>
      <c r="N6308" s="91">
        <v>1.35</v>
      </c>
      <c r="O6308" s="91"/>
      <c r="P6308" s="91"/>
      <c r="Q6308" s="91"/>
      <c r="R6308" s="91"/>
      <c r="S6308" s="91"/>
      <c r="T6308" s="91"/>
      <c r="U6308" s="91">
        <f t="shared" si="593"/>
        <v>1.35</v>
      </c>
      <c r="V6308" s="82" t="str">
        <f t="shared" si="591"/>
        <v>162005200935</v>
      </c>
      <c r="W6308" s="83">
        <f>VLOOKUP(V6308,Factors!$E$6:$H$5950,4,FALSE)</f>
        <v>0.1124</v>
      </c>
      <c r="X6308" t="str">
        <f>VLOOKUP(V6308,Factors!$E$6:$F$5950,2,FALSE)</f>
        <v>3-factor</v>
      </c>
      <c r="Y6308" s="92">
        <f t="shared" si="594"/>
        <v>0.15174000000000001</v>
      </c>
      <c r="Z6308" s="92">
        <f t="shared" si="595"/>
        <v>1.1982600000000001</v>
      </c>
      <c r="AA6308" s="92">
        <f t="shared" si="596"/>
        <v>1.35</v>
      </c>
    </row>
    <row r="6309" spans="1:27" x14ac:dyDescent="0.25">
      <c r="A6309" t="s">
        <v>1294</v>
      </c>
      <c r="B6309" t="s">
        <v>371</v>
      </c>
      <c r="C6309" t="s">
        <v>372</v>
      </c>
      <c r="D6309" t="s">
        <v>1363</v>
      </c>
      <c r="E6309" t="s">
        <v>1364</v>
      </c>
      <c r="F6309" t="str">
        <f t="shared" si="592"/>
        <v>5200</v>
      </c>
      <c r="G6309" t="s">
        <v>94</v>
      </c>
      <c r="H6309" t="s">
        <v>95</v>
      </c>
      <c r="I6309" s="91">
        <v>46.58</v>
      </c>
      <c r="J6309" s="91">
        <v>46.58</v>
      </c>
      <c r="K6309" s="91">
        <v>46.58</v>
      </c>
      <c r="L6309" s="91">
        <v>46.58</v>
      </c>
      <c r="M6309" s="91">
        <v>46.58</v>
      </c>
      <c r="N6309" s="91">
        <v>46.58</v>
      </c>
      <c r="O6309" s="91">
        <v>46.58</v>
      </c>
      <c r="P6309" s="91">
        <v>46.58</v>
      </c>
      <c r="Q6309" s="91">
        <v>46.58</v>
      </c>
      <c r="R6309" s="91">
        <v>46.58</v>
      </c>
      <c r="S6309" s="91">
        <v>46.58</v>
      </c>
      <c r="T6309" s="91">
        <v>46.58</v>
      </c>
      <c r="U6309" s="91">
        <f t="shared" si="593"/>
        <v>558.95999999999992</v>
      </c>
      <c r="V6309" s="82" t="str">
        <f t="shared" si="591"/>
        <v>162005200935</v>
      </c>
      <c r="W6309" s="83">
        <f>VLOOKUP(V6309,Factors!$E$6:$H$5950,4,FALSE)</f>
        <v>0.1124</v>
      </c>
      <c r="X6309" t="str">
        <f>VLOOKUP(V6309,Factors!$E$6:$F$5950,2,FALSE)</f>
        <v>3-factor</v>
      </c>
      <c r="Y6309" s="92">
        <f t="shared" si="594"/>
        <v>62.827103999999991</v>
      </c>
      <c r="Z6309" s="92">
        <f t="shared" si="595"/>
        <v>496.13289599999996</v>
      </c>
      <c r="AA6309" s="92">
        <f t="shared" si="596"/>
        <v>558.95999999999992</v>
      </c>
    </row>
    <row r="6310" spans="1:27" x14ac:dyDescent="0.25">
      <c r="A6310" t="s">
        <v>1294</v>
      </c>
      <c r="B6310" t="s">
        <v>371</v>
      </c>
      <c r="C6310" t="s">
        <v>372</v>
      </c>
      <c r="D6310" t="s">
        <v>1363</v>
      </c>
      <c r="E6310" t="s">
        <v>1364</v>
      </c>
      <c r="F6310" t="str">
        <f t="shared" si="592"/>
        <v>5200</v>
      </c>
      <c r="G6310" t="s">
        <v>84</v>
      </c>
      <c r="H6310" t="s">
        <v>85</v>
      </c>
      <c r="I6310" s="91">
        <v>53.01</v>
      </c>
      <c r="J6310" s="91">
        <v>47.22</v>
      </c>
      <c r="K6310" s="91">
        <v>54.42</v>
      </c>
      <c r="L6310" s="91">
        <v>50.28</v>
      </c>
      <c r="M6310" s="91">
        <v>52.06</v>
      </c>
      <c r="N6310" s="91">
        <v>51.35</v>
      </c>
      <c r="O6310" s="91">
        <v>57.41</v>
      </c>
      <c r="P6310" s="91">
        <v>55.84</v>
      </c>
      <c r="Q6310" s="91">
        <v>46.14</v>
      </c>
      <c r="R6310" s="91">
        <v>53.53</v>
      </c>
      <c r="S6310" s="91">
        <v>50.19</v>
      </c>
      <c r="T6310" s="91">
        <v>44.16</v>
      </c>
      <c r="U6310" s="91">
        <f t="shared" si="593"/>
        <v>615.61</v>
      </c>
      <c r="V6310" s="82" t="str">
        <f t="shared" si="591"/>
        <v>162005200935</v>
      </c>
      <c r="W6310" s="83">
        <f>VLOOKUP(V6310,Factors!$E$6:$H$5950,4,FALSE)</f>
        <v>0.1124</v>
      </c>
      <c r="X6310" t="str">
        <f>VLOOKUP(V6310,Factors!$E$6:$F$5950,2,FALSE)</f>
        <v>3-factor</v>
      </c>
      <c r="Y6310" s="92">
        <f t="shared" si="594"/>
        <v>69.194564</v>
      </c>
      <c r="Z6310" s="92">
        <f t="shared" si="595"/>
        <v>546.415436</v>
      </c>
      <c r="AA6310" s="92">
        <f t="shared" si="596"/>
        <v>615.61</v>
      </c>
    </row>
    <row r="6311" spans="1:27" x14ac:dyDescent="0.25">
      <c r="A6311" t="s">
        <v>1294</v>
      </c>
      <c r="B6311" t="s">
        <v>371</v>
      </c>
      <c r="C6311" t="s">
        <v>372</v>
      </c>
      <c r="D6311" t="s">
        <v>1363</v>
      </c>
      <c r="E6311" t="s">
        <v>1364</v>
      </c>
      <c r="F6311" t="str">
        <f t="shared" si="592"/>
        <v>5200</v>
      </c>
      <c r="G6311" t="s">
        <v>312</v>
      </c>
      <c r="H6311" t="s">
        <v>313</v>
      </c>
      <c r="I6311" s="91">
        <v>64.27</v>
      </c>
      <c r="J6311" s="91">
        <v>56.02</v>
      </c>
      <c r="K6311" s="91">
        <v>48.73</v>
      </c>
      <c r="L6311" s="91">
        <v>57.22</v>
      </c>
      <c r="M6311" s="91">
        <v>54.74</v>
      </c>
      <c r="N6311" s="91">
        <v>5.28</v>
      </c>
      <c r="O6311" s="91">
        <v>51.21</v>
      </c>
      <c r="P6311" s="91">
        <v>33.96</v>
      </c>
      <c r="Q6311" s="91">
        <v>10.86</v>
      </c>
      <c r="R6311" s="91"/>
      <c r="S6311" s="91"/>
      <c r="T6311" s="91"/>
      <c r="U6311" s="91">
        <f t="shared" si="593"/>
        <v>382.28999999999991</v>
      </c>
      <c r="V6311" s="82" t="str">
        <f t="shared" si="591"/>
        <v>162005200935</v>
      </c>
      <c r="W6311" s="83">
        <f>VLOOKUP(V6311,Factors!$E$6:$H$5950,4,FALSE)</f>
        <v>0.1124</v>
      </c>
      <c r="X6311" t="str">
        <f>VLOOKUP(V6311,Factors!$E$6:$F$5950,2,FALSE)</f>
        <v>3-factor</v>
      </c>
      <c r="Y6311" s="92">
        <f t="shared" si="594"/>
        <v>42.969395999999989</v>
      </c>
      <c r="Z6311" s="92">
        <f t="shared" si="595"/>
        <v>339.32060399999989</v>
      </c>
      <c r="AA6311" s="92">
        <f t="shared" si="596"/>
        <v>382.28999999999985</v>
      </c>
    </row>
    <row r="6312" spans="1:27" x14ac:dyDescent="0.25">
      <c r="A6312" t="s">
        <v>1294</v>
      </c>
      <c r="B6312" t="s">
        <v>371</v>
      </c>
      <c r="C6312" t="s">
        <v>372</v>
      </c>
      <c r="D6312" t="s">
        <v>1363</v>
      </c>
      <c r="E6312" t="s">
        <v>1364</v>
      </c>
      <c r="F6312" t="str">
        <f t="shared" si="592"/>
        <v>5200</v>
      </c>
      <c r="G6312" t="s">
        <v>44</v>
      </c>
      <c r="H6312" t="s">
        <v>45</v>
      </c>
      <c r="I6312" s="91"/>
      <c r="J6312" s="91"/>
      <c r="K6312" s="91"/>
      <c r="L6312" s="91"/>
      <c r="M6312" s="91">
        <v>7.81</v>
      </c>
      <c r="N6312" s="91"/>
      <c r="O6312" s="91"/>
      <c r="P6312" s="91"/>
      <c r="Q6312" s="91"/>
      <c r="R6312" s="91">
        <v>22.15</v>
      </c>
      <c r="S6312" s="91"/>
      <c r="T6312" s="91"/>
      <c r="U6312" s="91">
        <f t="shared" si="593"/>
        <v>29.959999999999997</v>
      </c>
      <c r="V6312" s="82" t="str">
        <f t="shared" si="591"/>
        <v>162005200935</v>
      </c>
      <c r="W6312" s="83">
        <f>VLOOKUP(V6312,Factors!$E$6:$H$5950,4,FALSE)</f>
        <v>0.1124</v>
      </c>
      <c r="X6312" t="str">
        <f>VLOOKUP(V6312,Factors!$E$6:$F$5950,2,FALSE)</f>
        <v>3-factor</v>
      </c>
      <c r="Y6312" s="92">
        <f t="shared" si="594"/>
        <v>3.3675039999999998</v>
      </c>
      <c r="Z6312" s="92">
        <f t="shared" si="595"/>
        <v>26.592495999999997</v>
      </c>
      <c r="AA6312" s="92">
        <f t="shared" si="596"/>
        <v>29.959999999999997</v>
      </c>
    </row>
    <row r="6313" spans="1:27" x14ac:dyDescent="0.25">
      <c r="A6313" t="s">
        <v>1294</v>
      </c>
      <c r="B6313" t="s">
        <v>371</v>
      </c>
      <c r="C6313" t="s">
        <v>372</v>
      </c>
      <c r="D6313" t="s">
        <v>1363</v>
      </c>
      <c r="E6313" t="s">
        <v>1364</v>
      </c>
      <c r="F6313" t="str">
        <f t="shared" si="592"/>
        <v>5200</v>
      </c>
      <c r="G6313" t="s">
        <v>124</v>
      </c>
      <c r="H6313" t="s">
        <v>125</v>
      </c>
      <c r="I6313" s="91">
        <v>16.11</v>
      </c>
      <c r="J6313" s="91"/>
      <c r="K6313" s="91"/>
      <c r="L6313" s="91"/>
      <c r="M6313" s="91"/>
      <c r="N6313" s="91"/>
      <c r="O6313" s="91"/>
      <c r="P6313" s="91">
        <v>5.88</v>
      </c>
      <c r="Q6313" s="91"/>
      <c r="R6313" s="91">
        <v>5.92</v>
      </c>
      <c r="S6313" s="91">
        <v>23.68</v>
      </c>
      <c r="T6313" s="91"/>
      <c r="U6313" s="91">
        <f t="shared" si="593"/>
        <v>51.589999999999996</v>
      </c>
      <c r="V6313" s="82" t="str">
        <f t="shared" si="591"/>
        <v>162005200935</v>
      </c>
      <c r="W6313" s="83">
        <f>VLOOKUP(V6313,Factors!$E$6:$H$5950,4,FALSE)</f>
        <v>0.1124</v>
      </c>
      <c r="X6313" t="str">
        <f>VLOOKUP(V6313,Factors!$E$6:$F$5950,2,FALSE)</f>
        <v>3-factor</v>
      </c>
      <c r="Y6313" s="92">
        <f t="shared" si="594"/>
        <v>5.7987159999999998</v>
      </c>
      <c r="Z6313" s="92">
        <f t="shared" si="595"/>
        <v>45.791283999999997</v>
      </c>
      <c r="AA6313" s="92">
        <f t="shared" si="596"/>
        <v>51.589999999999996</v>
      </c>
    </row>
    <row r="6314" spans="1:27" x14ac:dyDescent="0.25">
      <c r="A6314" t="s">
        <v>1294</v>
      </c>
      <c r="B6314" t="s">
        <v>371</v>
      </c>
      <c r="C6314" t="s">
        <v>372</v>
      </c>
      <c r="D6314" t="s">
        <v>1363</v>
      </c>
      <c r="E6314" t="s">
        <v>1364</v>
      </c>
      <c r="F6314" t="str">
        <f t="shared" si="592"/>
        <v>5200</v>
      </c>
      <c r="G6314" t="s">
        <v>26</v>
      </c>
      <c r="H6314" t="s">
        <v>27</v>
      </c>
      <c r="I6314" s="91"/>
      <c r="J6314" s="91">
        <v>6.39</v>
      </c>
      <c r="K6314" s="91">
        <v>2.52</v>
      </c>
      <c r="L6314" s="91"/>
      <c r="M6314" s="91">
        <v>5.04</v>
      </c>
      <c r="N6314" s="91"/>
      <c r="O6314" s="91"/>
      <c r="P6314" s="91">
        <v>12.46</v>
      </c>
      <c r="Q6314" s="91">
        <v>3.78</v>
      </c>
      <c r="R6314" s="91"/>
      <c r="S6314" s="91">
        <v>7.56</v>
      </c>
      <c r="T6314" s="91"/>
      <c r="U6314" s="91">
        <f t="shared" si="593"/>
        <v>37.75</v>
      </c>
      <c r="V6314" s="82" t="str">
        <f t="shared" si="591"/>
        <v>162005200935</v>
      </c>
      <c r="W6314" s="83">
        <f>VLOOKUP(V6314,Factors!$E$6:$H$5950,4,FALSE)</f>
        <v>0.1124</v>
      </c>
      <c r="X6314" t="str">
        <f>VLOOKUP(V6314,Factors!$E$6:$F$5950,2,FALSE)</f>
        <v>3-factor</v>
      </c>
      <c r="Y6314" s="92">
        <f t="shared" si="594"/>
        <v>4.2431000000000001</v>
      </c>
      <c r="Z6314" s="92">
        <f t="shared" si="595"/>
        <v>33.506900000000002</v>
      </c>
      <c r="AA6314" s="92">
        <f t="shared" si="596"/>
        <v>37.75</v>
      </c>
    </row>
    <row r="6315" spans="1:27" x14ac:dyDescent="0.25">
      <c r="A6315" t="s">
        <v>1294</v>
      </c>
      <c r="B6315" t="s">
        <v>371</v>
      </c>
      <c r="C6315" t="s">
        <v>372</v>
      </c>
      <c r="D6315" t="s">
        <v>1363</v>
      </c>
      <c r="E6315" t="s">
        <v>1364</v>
      </c>
      <c r="F6315" t="str">
        <f t="shared" si="592"/>
        <v>5200</v>
      </c>
      <c r="G6315" t="s">
        <v>260</v>
      </c>
      <c r="H6315" t="s">
        <v>261</v>
      </c>
      <c r="I6315" s="91"/>
      <c r="J6315" s="91"/>
      <c r="K6315" s="91"/>
      <c r="L6315" s="91"/>
      <c r="M6315" s="91"/>
      <c r="N6315" s="91"/>
      <c r="O6315" s="91">
        <v>28.19</v>
      </c>
      <c r="P6315" s="91">
        <v>0.31</v>
      </c>
      <c r="Q6315" s="91"/>
      <c r="R6315" s="91"/>
      <c r="S6315" s="91"/>
      <c r="T6315" s="91"/>
      <c r="U6315" s="91">
        <f t="shared" si="593"/>
        <v>28.5</v>
      </c>
      <c r="V6315" s="82" t="str">
        <f t="shared" si="591"/>
        <v>162005200935</v>
      </c>
      <c r="W6315" s="83">
        <f>VLOOKUP(V6315,Factors!$E$6:$H$5950,4,FALSE)</f>
        <v>0.1124</v>
      </c>
      <c r="X6315" t="str">
        <f>VLOOKUP(V6315,Factors!$E$6:$F$5950,2,FALSE)</f>
        <v>3-factor</v>
      </c>
      <c r="Y6315" s="92">
        <f t="shared" si="594"/>
        <v>3.2033999999999998</v>
      </c>
      <c r="Z6315" s="92">
        <f t="shared" si="595"/>
        <v>25.296600000000002</v>
      </c>
      <c r="AA6315" s="92">
        <f t="shared" si="596"/>
        <v>28.5</v>
      </c>
    </row>
    <row r="6316" spans="1:27" x14ac:dyDescent="0.25">
      <c r="A6316" t="s">
        <v>1294</v>
      </c>
      <c r="B6316" t="s">
        <v>371</v>
      </c>
      <c r="C6316" t="s">
        <v>372</v>
      </c>
      <c r="D6316" t="s">
        <v>1363</v>
      </c>
      <c r="E6316" t="s">
        <v>1364</v>
      </c>
      <c r="F6316" t="str">
        <f t="shared" si="592"/>
        <v>5200</v>
      </c>
      <c r="G6316" t="s">
        <v>207</v>
      </c>
      <c r="H6316" t="s">
        <v>208</v>
      </c>
      <c r="I6316" s="91"/>
      <c r="J6316" s="91">
        <v>0.98</v>
      </c>
      <c r="K6316" s="91"/>
      <c r="L6316" s="91"/>
      <c r="M6316" s="91"/>
      <c r="N6316" s="91"/>
      <c r="O6316" s="91"/>
      <c r="P6316" s="91"/>
      <c r="Q6316" s="91"/>
      <c r="R6316" s="91"/>
      <c r="S6316" s="91">
        <v>0.2</v>
      </c>
      <c r="T6316" s="91"/>
      <c r="U6316" s="91">
        <f t="shared" si="593"/>
        <v>1.18</v>
      </c>
      <c r="V6316" s="82" t="str">
        <f t="shared" si="591"/>
        <v>162005200935</v>
      </c>
      <c r="W6316" s="83">
        <f>VLOOKUP(V6316,Factors!$E$6:$H$5950,4,FALSE)</f>
        <v>0.1124</v>
      </c>
      <c r="X6316" t="str">
        <f>VLOOKUP(V6316,Factors!$E$6:$F$5950,2,FALSE)</f>
        <v>3-factor</v>
      </c>
      <c r="Y6316" s="92">
        <f t="shared" si="594"/>
        <v>0.132632</v>
      </c>
      <c r="Z6316" s="92">
        <f t="shared" si="595"/>
        <v>1.0473679999999999</v>
      </c>
      <c r="AA6316" s="92">
        <f t="shared" si="596"/>
        <v>1.18</v>
      </c>
    </row>
    <row r="6317" spans="1:27" x14ac:dyDescent="0.25">
      <c r="A6317" t="s">
        <v>1294</v>
      </c>
      <c r="B6317" t="s">
        <v>371</v>
      </c>
      <c r="C6317" t="s">
        <v>372</v>
      </c>
      <c r="D6317" t="s">
        <v>1363</v>
      </c>
      <c r="E6317" t="s">
        <v>1364</v>
      </c>
      <c r="F6317" t="str">
        <f t="shared" si="592"/>
        <v>5200</v>
      </c>
      <c r="G6317" t="s">
        <v>71</v>
      </c>
      <c r="H6317" t="s">
        <v>72</v>
      </c>
      <c r="I6317" s="91">
        <v>2.41</v>
      </c>
      <c r="J6317" s="91">
        <v>0.88</v>
      </c>
      <c r="K6317" s="91">
        <v>6.38</v>
      </c>
      <c r="L6317" s="91">
        <v>4.3499999999999996</v>
      </c>
      <c r="M6317" s="91">
        <v>2.4</v>
      </c>
      <c r="N6317" s="91">
        <v>0.61</v>
      </c>
      <c r="O6317" s="91">
        <v>0.57999999999999996</v>
      </c>
      <c r="P6317" s="91">
        <v>14.43</v>
      </c>
      <c r="Q6317" s="91">
        <v>0.81</v>
      </c>
      <c r="R6317" s="91">
        <v>12.85</v>
      </c>
      <c r="S6317" s="91">
        <v>5.35</v>
      </c>
      <c r="T6317" s="91">
        <v>4.12</v>
      </c>
      <c r="U6317" s="91">
        <f t="shared" si="593"/>
        <v>55.169999999999995</v>
      </c>
      <c r="V6317" s="82" t="str">
        <f t="shared" si="591"/>
        <v>162005200935</v>
      </c>
      <c r="W6317" s="83">
        <f>VLOOKUP(V6317,Factors!$E$6:$H$5950,4,FALSE)</f>
        <v>0.1124</v>
      </c>
      <c r="X6317" t="str">
        <f>VLOOKUP(V6317,Factors!$E$6:$F$5950,2,FALSE)</f>
        <v>3-factor</v>
      </c>
      <c r="Y6317" s="92">
        <f t="shared" si="594"/>
        <v>6.2011079999999996</v>
      </c>
      <c r="Z6317" s="92">
        <f t="shared" si="595"/>
        <v>48.968891999999997</v>
      </c>
      <c r="AA6317" s="92">
        <f t="shared" si="596"/>
        <v>55.169999999999995</v>
      </c>
    </row>
    <row r="6318" spans="1:27" x14ac:dyDescent="0.25">
      <c r="A6318" t="s">
        <v>1294</v>
      </c>
      <c r="B6318" t="s">
        <v>371</v>
      </c>
      <c r="C6318" t="s">
        <v>372</v>
      </c>
      <c r="D6318" t="s">
        <v>1363</v>
      </c>
      <c r="E6318" t="s">
        <v>1364</v>
      </c>
      <c r="F6318" t="str">
        <f t="shared" si="592"/>
        <v>5200</v>
      </c>
      <c r="G6318" t="s">
        <v>98</v>
      </c>
      <c r="H6318" t="s">
        <v>99</v>
      </c>
      <c r="I6318" s="91"/>
      <c r="J6318" s="91"/>
      <c r="K6318" s="91"/>
      <c r="L6318" s="91"/>
      <c r="M6318" s="91">
        <v>0.25</v>
      </c>
      <c r="N6318" s="91"/>
      <c r="O6318" s="91">
        <v>0.25</v>
      </c>
      <c r="P6318" s="91"/>
      <c r="Q6318" s="91">
        <v>0.37</v>
      </c>
      <c r="R6318" s="91">
        <v>0.2</v>
      </c>
      <c r="S6318" s="91"/>
      <c r="T6318" s="91">
        <v>0.96</v>
      </c>
      <c r="U6318" s="91">
        <f t="shared" si="593"/>
        <v>2.0300000000000002</v>
      </c>
      <c r="V6318" s="82" t="str">
        <f t="shared" si="591"/>
        <v>162005200935</v>
      </c>
      <c r="W6318" s="83">
        <f>VLOOKUP(V6318,Factors!$E$6:$H$5950,4,FALSE)</f>
        <v>0.1124</v>
      </c>
      <c r="X6318" t="str">
        <f>VLOOKUP(V6318,Factors!$E$6:$F$5950,2,FALSE)</f>
        <v>3-factor</v>
      </c>
      <c r="Y6318" s="92">
        <f t="shared" si="594"/>
        <v>0.22817200000000004</v>
      </c>
      <c r="Z6318" s="92">
        <f t="shared" si="595"/>
        <v>1.8018280000000002</v>
      </c>
      <c r="AA6318" s="92">
        <f t="shared" si="596"/>
        <v>2.0300000000000002</v>
      </c>
    </row>
    <row r="6319" spans="1:27" x14ac:dyDescent="0.25">
      <c r="A6319" t="s">
        <v>1294</v>
      </c>
      <c r="B6319" t="s">
        <v>371</v>
      </c>
      <c r="C6319" t="s">
        <v>372</v>
      </c>
      <c r="D6319" t="s">
        <v>1363</v>
      </c>
      <c r="E6319" t="s">
        <v>1364</v>
      </c>
      <c r="F6319" t="str">
        <f t="shared" si="592"/>
        <v>5200</v>
      </c>
      <c r="G6319" t="s">
        <v>130</v>
      </c>
      <c r="H6319" t="s">
        <v>131</v>
      </c>
      <c r="I6319" s="91">
        <v>1.24</v>
      </c>
      <c r="J6319" s="91">
        <v>1.01</v>
      </c>
      <c r="K6319" s="91">
        <v>3.56</v>
      </c>
      <c r="L6319" s="91">
        <v>1.37</v>
      </c>
      <c r="M6319" s="91"/>
      <c r="N6319" s="91">
        <v>1.79</v>
      </c>
      <c r="O6319" s="91">
        <v>0.91</v>
      </c>
      <c r="P6319" s="91">
        <v>1.96</v>
      </c>
      <c r="Q6319" s="91"/>
      <c r="R6319" s="91">
        <v>1.98</v>
      </c>
      <c r="S6319" s="91">
        <v>1.47</v>
      </c>
      <c r="T6319" s="91"/>
      <c r="U6319" s="91">
        <f t="shared" si="593"/>
        <v>15.290000000000001</v>
      </c>
      <c r="V6319" s="82" t="str">
        <f t="shared" si="591"/>
        <v>162005200935</v>
      </c>
      <c r="W6319" s="83">
        <f>VLOOKUP(V6319,Factors!$E$6:$H$5950,4,FALSE)</f>
        <v>0.1124</v>
      </c>
      <c r="X6319" t="str">
        <f>VLOOKUP(V6319,Factors!$E$6:$F$5950,2,FALSE)</f>
        <v>3-factor</v>
      </c>
      <c r="Y6319" s="92">
        <f t="shared" si="594"/>
        <v>1.718596</v>
      </c>
      <c r="Z6319" s="92">
        <f t="shared" si="595"/>
        <v>13.571404000000001</v>
      </c>
      <c r="AA6319" s="92">
        <f t="shared" si="596"/>
        <v>15.290000000000001</v>
      </c>
    </row>
    <row r="6320" spans="1:27" x14ac:dyDescent="0.25">
      <c r="A6320" t="s">
        <v>1294</v>
      </c>
      <c r="B6320" t="s">
        <v>371</v>
      </c>
      <c r="C6320" t="s">
        <v>372</v>
      </c>
      <c r="D6320" t="s">
        <v>1363</v>
      </c>
      <c r="E6320" t="s">
        <v>1364</v>
      </c>
      <c r="F6320" t="str">
        <f t="shared" si="592"/>
        <v>5200</v>
      </c>
      <c r="G6320" t="s">
        <v>136</v>
      </c>
      <c r="H6320" t="s">
        <v>137</v>
      </c>
      <c r="I6320" s="91"/>
      <c r="J6320" s="91"/>
      <c r="K6320" s="91"/>
      <c r="L6320" s="91"/>
      <c r="M6320" s="91"/>
      <c r="N6320" s="91"/>
      <c r="O6320" s="91">
        <v>0.05</v>
      </c>
      <c r="P6320" s="91"/>
      <c r="Q6320" s="91"/>
      <c r="R6320" s="91"/>
      <c r="S6320" s="91">
        <v>0.22</v>
      </c>
      <c r="T6320" s="91"/>
      <c r="U6320" s="91">
        <f t="shared" si="593"/>
        <v>0.27</v>
      </c>
      <c r="V6320" s="82" t="str">
        <f t="shared" si="591"/>
        <v>162005200935</v>
      </c>
      <c r="W6320" s="83">
        <f>VLOOKUP(V6320,Factors!$E$6:$H$5950,4,FALSE)</f>
        <v>0.1124</v>
      </c>
      <c r="X6320" t="str">
        <f>VLOOKUP(V6320,Factors!$E$6:$F$5950,2,FALSE)</f>
        <v>3-factor</v>
      </c>
      <c r="Y6320" s="92">
        <f t="shared" si="594"/>
        <v>3.0348000000000003E-2</v>
      </c>
      <c r="Z6320" s="92">
        <f t="shared" si="595"/>
        <v>0.239652</v>
      </c>
      <c r="AA6320" s="92">
        <f t="shared" si="596"/>
        <v>0.27</v>
      </c>
    </row>
    <row r="6321" spans="1:27" x14ac:dyDescent="0.25">
      <c r="A6321" t="s">
        <v>1294</v>
      </c>
      <c r="B6321" t="s">
        <v>371</v>
      </c>
      <c r="C6321" t="s">
        <v>372</v>
      </c>
      <c r="D6321" t="s">
        <v>1363</v>
      </c>
      <c r="E6321" t="s">
        <v>1364</v>
      </c>
      <c r="F6321" t="str">
        <f t="shared" si="592"/>
        <v>5200</v>
      </c>
      <c r="G6321" t="s">
        <v>102</v>
      </c>
      <c r="H6321" t="s">
        <v>103</v>
      </c>
      <c r="I6321" s="91">
        <v>113.5</v>
      </c>
      <c r="J6321" s="91"/>
      <c r="K6321" s="91"/>
      <c r="L6321" s="91"/>
      <c r="M6321" s="91"/>
      <c r="N6321" s="91"/>
      <c r="O6321" s="91"/>
      <c r="P6321" s="91"/>
      <c r="Q6321" s="91"/>
      <c r="R6321" s="91"/>
      <c r="S6321" s="91"/>
      <c r="T6321" s="91"/>
      <c r="U6321" s="91">
        <f t="shared" si="593"/>
        <v>113.5</v>
      </c>
      <c r="V6321" s="82" t="str">
        <f t="shared" si="591"/>
        <v>162005200935</v>
      </c>
      <c r="W6321" s="83">
        <f>VLOOKUP(V6321,Factors!$E$6:$H$5950,4,FALSE)</f>
        <v>0.1124</v>
      </c>
      <c r="X6321" t="str">
        <f>VLOOKUP(V6321,Factors!$E$6:$F$5950,2,FALSE)</f>
        <v>3-factor</v>
      </c>
      <c r="Y6321" s="92">
        <f t="shared" si="594"/>
        <v>12.757400000000001</v>
      </c>
      <c r="Z6321" s="92">
        <f t="shared" si="595"/>
        <v>100.7426</v>
      </c>
      <c r="AA6321" s="92">
        <f t="shared" si="596"/>
        <v>113.5</v>
      </c>
    </row>
    <row r="6322" spans="1:27" x14ac:dyDescent="0.25">
      <c r="A6322" t="s">
        <v>1294</v>
      </c>
      <c r="B6322" t="s">
        <v>371</v>
      </c>
      <c r="C6322" t="s">
        <v>372</v>
      </c>
      <c r="D6322" t="s">
        <v>1363</v>
      </c>
      <c r="E6322" t="s">
        <v>1364</v>
      </c>
      <c r="F6322" t="str">
        <f t="shared" si="592"/>
        <v>5200</v>
      </c>
      <c r="G6322" t="s">
        <v>178</v>
      </c>
      <c r="H6322" t="s">
        <v>179</v>
      </c>
      <c r="I6322" s="91"/>
      <c r="J6322" s="91">
        <v>2.02</v>
      </c>
      <c r="K6322" s="91"/>
      <c r="L6322" s="91">
        <v>1.48</v>
      </c>
      <c r="M6322" s="91"/>
      <c r="N6322" s="91">
        <v>0.18</v>
      </c>
      <c r="O6322" s="91"/>
      <c r="P6322" s="91"/>
      <c r="Q6322" s="91"/>
      <c r="R6322" s="91"/>
      <c r="S6322" s="91"/>
      <c r="T6322" s="91"/>
      <c r="U6322" s="91">
        <f t="shared" si="593"/>
        <v>3.68</v>
      </c>
      <c r="V6322" s="82" t="str">
        <f t="shared" si="591"/>
        <v>162005200935</v>
      </c>
      <c r="W6322" s="83">
        <f>VLOOKUP(V6322,Factors!$E$6:$H$5950,4,FALSE)</f>
        <v>0.1124</v>
      </c>
      <c r="X6322" t="str">
        <f>VLOOKUP(V6322,Factors!$E$6:$F$5950,2,FALSE)</f>
        <v>3-factor</v>
      </c>
      <c r="Y6322" s="92">
        <f t="shared" si="594"/>
        <v>0.413632</v>
      </c>
      <c r="Z6322" s="92">
        <f t="shared" si="595"/>
        <v>3.2663679999999999</v>
      </c>
      <c r="AA6322" s="92">
        <f t="shared" si="596"/>
        <v>3.6799999999999997</v>
      </c>
    </row>
    <row r="6323" spans="1:27" x14ac:dyDescent="0.25">
      <c r="A6323" t="s">
        <v>1294</v>
      </c>
      <c r="B6323" t="s">
        <v>371</v>
      </c>
      <c r="C6323" t="s">
        <v>372</v>
      </c>
      <c r="D6323" t="s">
        <v>1363</v>
      </c>
      <c r="E6323" t="s">
        <v>1364</v>
      </c>
      <c r="F6323" t="str">
        <f t="shared" si="592"/>
        <v>5200</v>
      </c>
      <c r="G6323" t="s">
        <v>144</v>
      </c>
      <c r="H6323" t="s">
        <v>145</v>
      </c>
      <c r="I6323" s="91"/>
      <c r="J6323" s="91"/>
      <c r="K6323" s="91">
        <v>0.46</v>
      </c>
      <c r="L6323" s="91">
        <v>0.46</v>
      </c>
      <c r="M6323" s="91">
        <v>0.08</v>
      </c>
      <c r="N6323" s="91">
        <v>0.61</v>
      </c>
      <c r="O6323" s="91"/>
      <c r="P6323" s="91"/>
      <c r="Q6323" s="91"/>
      <c r="R6323" s="91"/>
      <c r="S6323" s="91"/>
      <c r="T6323" s="91"/>
      <c r="U6323" s="91">
        <f t="shared" si="593"/>
        <v>1.6099999999999999</v>
      </c>
      <c r="V6323" s="82" t="str">
        <f t="shared" si="591"/>
        <v>162005200935</v>
      </c>
      <c r="W6323" s="83">
        <f>VLOOKUP(V6323,Factors!$E$6:$H$5950,4,FALSE)</f>
        <v>0.1124</v>
      </c>
      <c r="X6323" t="str">
        <f>VLOOKUP(V6323,Factors!$E$6:$F$5950,2,FALSE)</f>
        <v>3-factor</v>
      </c>
      <c r="Y6323" s="92">
        <f t="shared" si="594"/>
        <v>0.18096399999999999</v>
      </c>
      <c r="Z6323" s="92">
        <f t="shared" si="595"/>
        <v>1.429036</v>
      </c>
      <c r="AA6323" s="92">
        <f t="shared" si="596"/>
        <v>1.6099999999999999</v>
      </c>
    </row>
    <row r="6324" spans="1:27" x14ac:dyDescent="0.25">
      <c r="A6324" t="s">
        <v>1294</v>
      </c>
      <c r="B6324" t="s">
        <v>371</v>
      </c>
      <c r="C6324" t="s">
        <v>372</v>
      </c>
      <c r="D6324" t="s">
        <v>1363</v>
      </c>
      <c r="E6324" t="s">
        <v>1364</v>
      </c>
      <c r="F6324" t="str">
        <f t="shared" si="592"/>
        <v>5200</v>
      </c>
      <c r="G6324" t="s">
        <v>217</v>
      </c>
      <c r="H6324" t="s">
        <v>218</v>
      </c>
      <c r="I6324" s="91"/>
      <c r="J6324" s="91"/>
      <c r="K6324" s="91"/>
      <c r="L6324" s="91">
        <v>0.35</v>
      </c>
      <c r="M6324" s="91">
        <v>0.41</v>
      </c>
      <c r="N6324" s="91">
        <v>0.78</v>
      </c>
      <c r="O6324" s="91"/>
      <c r="P6324" s="91"/>
      <c r="Q6324" s="91"/>
      <c r="R6324" s="91"/>
      <c r="S6324" s="91"/>
      <c r="T6324" s="91"/>
      <c r="U6324" s="91">
        <f t="shared" si="593"/>
        <v>1.54</v>
      </c>
      <c r="V6324" s="82" t="str">
        <f t="shared" si="591"/>
        <v>162005200935</v>
      </c>
      <c r="W6324" s="83">
        <f>VLOOKUP(V6324,Factors!$E$6:$H$5950,4,FALSE)</f>
        <v>0.1124</v>
      </c>
      <c r="X6324" t="str">
        <f>VLOOKUP(V6324,Factors!$E$6:$F$5950,2,FALSE)</f>
        <v>3-factor</v>
      </c>
      <c r="Y6324" s="92">
        <f t="shared" si="594"/>
        <v>0.173096</v>
      </c>
      <c r="Z6324" s="92">
        <f t="shared" si="595"/>
        <v>1.3669040000000001</v>
      </c>
      <c r="AA6324" s="92">
        <f t="shared" si="596"/>
        <v>1.54</v>
      </c>
    </row>
    <row r="6325" spans="1:27" x14ac:dyDescent="0.25">
      <c r="A6325" t="s">
        <v>1294</v>
      </c>
      <c r="B6325" t="s">
        <v>371</v>
      </c>
      <c r="C6325" t="s">
        <v>372</v>
      </c>
      <c r="D6325" t="s">
        <v>1363</v>
      </c>
      <c r="E6325" t="s">
        <v>1364</v>
      </c>
      <c r="F6325" t="str">
        <f t="shared" si="592"/>
        <v>5200</v>
      </c>
      <c r="G6325" t="s">
        <v>152</v>
      </c>
      <c r="H6325" t="s">
        <v>153</v>
      </c>
      <c r="I6325" s="91"/>
      <c r="J6325" s="91"/>
      <c r="K6325" s="91">
        <v>0.75</v>
      </c>
      <c r="L6325" s="91"/>
      <c r="M6325" s="91"/>
      <c r="N6325" s="91"/>
      <c r="O6325" s="91"/>
      <c r="P6325" s="91"/>
      <c r="Q6325" s="91"/>
      <c r="R6325" s="91"/>
      <c r="S6325" s="91"/>
      <c r="T6325" s="91"/>
      <c r="U6325" s="91">
        <f t="shared" si="593"/>
        <v>0.75</v>
      </c>
      <c r="V6325" s="82" t="str">
        <f t="shared" si="591"/>
        <v>162005200935</v>
      </c>
      <c r="W6325" s="83">
        <f>VLOOKUP(V6325,Factors!$E$6:$H$5950,4,FALSE)</f>
        <v>0.1124</v>
      </c>
      <c r="X6325" t="str">
        <f>VLOOKUP(V6325,Factors!$E$6:$F$5950,2,FALSE)</f>
        <v>3-factor</v>
      </c>
      <c r="Y6325" s="92">
        <f t="shared" si="594"/>
        <v>8.43E-2</v>
      </c>
      <c r="Z6325" s="92">
        <f t="shared" si="595"/>
        <v>0.66569999999999996</v>
      </c>
      <c r="AA6325" s="92">
        <f t="shared" si="596"/>
        <v>0.75</v>
      </c>
    </row>
    <row r="6326" spans="1:27" x14ac:dyDescent="0.25">
      <c r="A6326" t="s">
        <v>1294</v>
      </c>
      <c r="B6326" t="s">
        <v>371</v>
      </c>
      <c r="C6326" t="s">
        <v>372</v>
      </c>
      <c r="D6326" t="s">
        <v>1363</v>
      </c>
      <c r="E6326" t="s">
        <v>1364</v>
      </c>
      <c r="F6326" t="str">
        <f t="shared" si="592"/>
        <v>5200</v>
      </c>
      <c r="G6326" t="s">
        <v>180</v>
      </c>
      <c r="H6326" t="s">
        <v>181</v>
      </c>
      <c r="I6326" s="91">
        <v>488.64</v>
      </c>
      <c r="J6326" s="91">
        <v>308.74</v>
      </c>
      <c r="K6326" s="91">
        <v>633.5</v>
      </c>
      <c r="L6326" s="91">
        <v>431.55</v>
      </c>
      <c r="M6326" s="91">
        <v>442.91</v>
      </c>
      <c r="N6326" s="91">
        <v>409.92</v>
      </c>
      <c r="O6326" s="91">
        <v>286.11</v>
      </c>
      <c r="P6326" s="91">
        <v>320.52999999999997</v>
      </c>
      <c r="Q6326" s="91">
        <v>185.88</v>
      </c>
      <c r="R6326" s="91">
        <v>335.9</v>
      </c>
      <c r="S6326" s="91">
        <v>408.28</v>
      </c>
      <c r="T6326" s="91">
        <v>288.08999999999997</v>
      </c>
      <c r="U6326" s="91">
        <f t="shared" si="593"/>
        <v>4540.0500000000011</v>
      </c>
      <c r="V6326" s="82" t="str">
        <f t="shared" si="591"/>
        <v>162005200935</v>
      </c>
      <c r="W6326" s="83">
        <f>VLOOKUP(V6326,Factors!$E$6:$H$5950,4,FALSE)</f>
        <v>0.1124</v>
      </c>
      <c r="X6326" t="str">
        <f>VLOOKUP(V6326,Factors!$E$6:$F$5950,2,FALSE)</f>
        <v>3-factor</v>
      </c>
      <c r="Y6326" s="92">
        <f t="shared" si="594"/>
        <v>510.30162000000013</v>
      </c>
      <c r="Z6326" s="92">
        <f t="shared" si="595"/>
        <v>4029.7483800000009</v>
      </c>
      <c r="AA6326" s="92">
        <f t="shared" si="596"/>
        <v>4540.0500000000011</v>
      </c>
    </row>
    <row r="6327" spans="1:27" x14ac:dyDescent="0.25">
      <c r="A6327" t="s">
        <v>1294</v>
      </c>
      <c r="B6327" t="s">
        <v>371</v>
      </c>
      <c r="C6327" t="s">
        <v>372</v>
      </c>
      <c r="D6327" t="s">
        <v>1363</v>
      </c>
      <c r="E6327" t="s">
        <v>1364</v>
      </c>
      <c r="F6327" t="str">
        <f t="shared" si="592"/>
        <v>5200</v>
      </c>
      <c r="G6327" t="s">
        <v>56</v>
      </c>
      <c r="H6327" t="s">
        <v>57</v>
      </c>
      <c r="I6327" s="91">
        <v>1061.25</v>
      </c>
      <c r="J6327" s="91">
        <v>946.82</v>
      </c>
      <c r="K6327" s="91">
        <v>1100.93</v>
      </c>
      <c r="L6327" s="91">
        <v>1000.07</v>
      </c>
      <c r="M6327" s="91">
        <v>1053.5999999999999</v>
      </c>
      <c r="N6327" s="91">
        <v>1039.23</v>
      </c>
      <c r="O6327" s="91">
        <v>1144.77</v>
      </c>
      <c r="P6327" s="91">
        <v>1124.06</v>
      </c>
      <c r="Q6327" s="91">
        <v>908.75</v>
      </c>
      <c r="R6327" s="91">
        <v>1086.25</v>
      </c>
      <c r="S6327" s="91">
        <v>1022.31</v>
      </c>
      <c r="T6327" s="91">
        <v>897.08</v>
      </c>
      <c r="U6327" s="91">
        <f t="shared" si="593"/>
        <v>12385.119999999999</v>
      </c>
      <c r="V6327" s="82" t="str">
        <f t="shared" si="591"/>
        <v>162005200935</v>
      </c>
      <c r="W6327" s="83">
        <f>VLOOKUP(V6327,Factors!$E$6:$H$5950,4,FALSE)</f>
        <v>0.1124</v>
      </c>
      <c r="X6327" t="str">
        <f>VLOOKUP(V6327,Factors!$E$6:$F$5950,2,FALSE)</f>
        <v>3-factor</v>
      </c>
      <c r="Y6327" s="92">
        <f t="shared" si="594"/>
        <v>1392.0874879999999</v>
      </c>
      <c r="Z6327" s="92">
        <f t="shared" si="595"/>
        <v>10993.032512</v>
      </c>
      <c r="AA6327" s="92">
        <f t="shared" si="596"/>
        <v>12385.119999999999</v>
      </c>
    </row>
    <row r="6328" spans="1:27" x14ac:dyDescent="0.25">
      <c r="A6328" t="s">
        <v>1294</v>
      </c>
      <c r="B6328" t="s">
        <v>371</v>
      </c>
      <c r="C6328" t="s">
        <v>372</v>
      </c>
      <c r="D6328" t="s">
        <v>1363</v>
      </c>
      <c r="E6328" t="s">
        <v>1364</v>
      </c>
      <c r="F6328" t="str">
        <f t="shared" si="592"/>
        <v>5200</v>
      </c>
      <c r="G6328" t="s">
        <v>68</v>
      </c>
      <c r="H6328" t="s">
        <v>69</v>
      </c>
      <c r="I6328" s="91">
        <v>22.06</v>
      </c>
      <c r="J6328" s="91">
        <v>18.149999999999999</v>
      </c>
      <c r="K6328" s="91">
        <v>11.2</v>
      </c>
      <c r="L6328" s="91">
        <v>27.36</v>
      </c>
      <c r="M6328" s="91">
        <v>10.32</v>
      </c>
      <c r="N6328" s="91">
        <v>10.119999999999999</v>
      </c>
      <c r="O6328" s="91">
        <v>28.37</v>
      </c>
      <c r="P6328" s="91">
        <v>17.13</v>
      </c>
      <c r="Q6328" s="91">
        <v>34.11</v>
      </c>
      <c r="R6328" s="91">
        <v>7.84</v>
      </c>
      <c r="S6328" s="91">
        <v>3.46</v>
      </c>
      <c r="T6328" s="91">
        <v>5.31</v>
      </c>
      <c r="U6328" s="91">
        <f t="shared" si="593"/>
        <v>195.43</v>
      </c>
      <c r="V6328" s="82" t="str">
        <f t="shared" si="591"/>
        <v>162005200935</v>
      </c>
      <c r="W6328" s="83">
        <f>VLOOKUP(V6328,Factors!$E$6:$H$5950,4,FALSE)</f>
        <v>0.1124</v>
      </c>
      <c r="X6328" t="str">
        <f>VLOOKUP(V6328,Factors!$E$6:$F$5950,2,FALSE)</f>
        <v>3-factor</v>
      </c>
      <c r="Y6328" s="92">
        <f t="shared" si="594"/>
        <v>21.966332000000001</v>
      </c>
      <c r="Z6328" s="92">
        <f t="shared" si="595"/>
        <v>173.46366800000001</v>
      </c>
      <c r="AA6328" s="92">
        <f t="shared" si="596"/>
        <v>195.43</v>
      </c>
    </row>
    <row r="6329" spans="1:27" x14ac:dyDescent="0.25">
      <c r="A6329" t="s">
        <v>1294</v>
      </c>
      <c r="B6329" t="s">
        <v>371</v>
      </c>
      <c r="C6329" t="s">
        <v>372</v>
      </c>
      <c r="D6329" t="s">
        <v>1363</v>
      </c>
      <c r="E6329" t="s">
        <v>1364</v>
      </c>
      <c r="F6329" t="str">
        <f t="shared" si="592"/>
        <v>5200</v>
      </c>
      <c r="G6329" t="s">
        <v>154</v>
      </c>
      <c r="H6329" t="s">
        <v>155</v>
      </c>
      <c r="I6329" s="91"/>
      <c r="J6329" s="91"/>
      <c r="K6329" s="91"/>
      <c r="L6329" s="91"/>
      <c r="M6329" s="91">
        <v>0.2</v>
      </c>
      <c r="N6329" s="91"/>
      <c r="O6329" s="91"/>
      <c r="P6329" s="91"/>
      <c r="Q6329" s="91"/>
      <c r="R6329" s="91">
        <v>0.23</v>
      </c>
      <c r="S6329" s="91"/>
      <c r="T6329" s="91"/>
      <c r="U6329" s="91">
        <f t="shared" si="593"/>
        <v>0.43000000000000005</v>
      </c>
      <c r="V6329" s="82" t="str">
        <f t="shared" si="591"/>
        <v>162005200935</v>
      </c>
      <c r="W6329" s="83">
        <f>VLOOKUP(V6329,Factors!$E$6:$H$5950,4,FALSE)</f>
        <v>0.1124</v>
      </c>
      <c r="X6329" t="str">
        <f>VLOOKUP(V6329,Factors!$E$6:$F$5950,2,FALSE)</f>
        <v>3-factor</v>
      </c>
      <c r="Y6329" s="92">
        <f t="shared" si="594"/>
        <v>4.8332000000000007E-2</v>
      </c>
      <c r="Z6329" s="92">
        <f t="shared" si="595"/>
        <v>0.38166800000000006</v>
      </c>
      <c r="AA6329" s="92">
        <f t="shared" si="596"/>
        <v>0.43000000000000005</v>
      </c>
    </row>
    <row r="6330" spans="1:27" x14ac:dyDescent="0.25">
      <c r="A6330" t="s">
        <v>1294</v>
      </c>
      <c r="B6330" t="s">
        <v>474</v>
      </c>
      <c r="C6330" t="s">
        <v>475</v>
      </c>
      <c r="D6330" t="s">
        <v>1315</v>
      </c>
      <c r="E6330" t="s">
        <v>1316</v>
      </c>
      <c r="F6330" t="str">
        <f t="shared" si="592"/>
        <v>1505</v>
      </c>
      <c r="G6330" t="s">
        <v>241</v>
      </c>
      <c r="H6330" t="s">
        <v>242</v>
      </c>
      <c r="I6330" s="91"/>
      <c r="J6330" s="91"/>
      <c r="K6330" s="91"/>
      <c r="L6330" s="91">
        <v>1042.92</v>
      </c>
      <c r="M6330" s="91"/>
      <c r="N6330" s="91"/>
      <c r="O6330" s="91"/>
      <c r="P6330" s="91"/>
      <c r="Q6330" s="91"/>
      <c r="R6330" s="91"/>
      <c r="S6330" s="91"/>
      <c r="T6330" s="91"/>
      <c r="U6330" s="91">
        <f t="shared" si="593"/>
        <v>1042.92</v>
      </c>
      <c r="V6330" s="82" t="str">
        <f t="shared" si="591"/>
        <v>410201505935</v>
      </c>
      <c r="W6330" s="83">
        <f>VLOOKUP(V6330,Factors!$E$6:$H$5950,4,FALSE)</f>
        <v>0.1124</v>
      </c>
      <c r="X6330" t="str">
        <f>VLOOKUP(V6330,Factors!$E$6:$F$5950,2,FALSE)</f>
        <v>3-Factor</v>
      </c>
      <c r="Y6330" s="92">
        <f t="shared" si="594"/>
        <v>117.224208</v>
      </c>
      <c r="Z6330" s="92">
        <f t="shared" si="595"/>
        <v>925.6957920000001</v>
      </c>
      <c r="AA6330" s="92">
        <f t="shared" si="596"/>
        <v>1042.92</v>
      </c>
    </row>
    <row r="6331" spans="1:27" x14ac:dyDescent="0.25">
      <c r="A6331" t="s">
        <v>1294</v>
      </c>
      <c r="B6331" t="s">
        <v>560</v>
      </c>
      <c r="C6331" t="s">
        <v>561</v>
      </c>
      <c r="D6331" t="s">
        <v>1315</v>
      </c>
      <c r="E6331" t="s">
        <v>1316</v>
      </c>
      <c r="F6331" t="str">
        <f t="shared" si="592"/>
        <v>1505</v>
      </c>
      <c r="G6331" t="s">
        <v>44</v>
      </c>
      <c r="H6331" t="s">
        <v>45</v>
      </c>
      <c r="I6331" s="91">
        <v>-1789.5</v>
      </c>
      <c r="J6331" s="91">
        <v>-393.5</v>
      </c>
      <c r="K6331" s="91">
        <v>393.5</v>
      </c>
      <c r="L6331" s="91"/>
      <c r="M6331" s="91"/>
      <c r="N6331" s="91"/>
      <c r="O6331" s="91"/>
      <c r="P6331" s="91"/>
      <c r="Q6331" s="91"/>
      <c r="R6331" s="91"/>
      <c r="S6331" s="91"/>
      <c r="T6331" s="91"/>
      <c r="U6331" s="91">
        <f t="shared" si="593"/>
        <v>-1789.5</v>
      </c>
      <c r="V6331" s="82" t="str">
        <f t="shared" si="591"/>
        <v>410501505935</v>
      </c>
      <c r="W6331" s="83">
        <f>VLOOKUP(V6331,Factors!$E$6:$H$5950,4,FALSE)</f>
        <v>0.1124</v>
      </c>
      <c r="X6331" t="str">
        <f>VLOOKUP(V6331,Factors!$E$6:$F$5950,2,FALSE)</f>
        <v>3-factor</v>
      </c>
      <c r="Y6331" s="92">
        <f t="shared" si="594"/>
        <v>-201.13980000000001</v>
      </c>
      <c r="Z6331" s="92">
        <f t="shared" si="595"/>
        <v>-1588.3602000000001</v>
      </c>
      <c r="AA6331" s="92">
        <f t="shared" si="596"/>
        <v>-1789.5</v>
      </c>
    </row>
    <row r="6332" spans="1:27" x14ac:dyDescent="0.25">
      <c r="A6332" t="s">
        <v>1294</v>
      </c>
      <c r="B6332" t="s">
        <v>849</v>
      </c>
      <c r="C6332" t="s">
        <v>850</v>
      </c>
      <c r="D6332" t="s">
        <v>1315</v>
      </c>
      <c r="E6332" t="s">
        <v>1316</v>
      </c>
      <c r="F6332" t="str">
        <f t="shared" si="592"/>
        <v>1505</v>
      </c>
      <c r="G6332" t="s">
        <v>110</v>
      </c>
      <c r="H6332" t="s">
        <v>111</v>
      </c>
      <c r="I6332" s="91">
        <v>27185.95</v>
      </c>
      <c r="J6332" s="91">
        <v>27745.42</v>
      </c>
      <c r="K6332" s="91">
        <v>27227.05</v>
      </c>
      <c r="L6332" s="91">
        <v>30771.97</v>
      </c>
      <c r="M6332" s="91">
        <v>26812.29</v>
      </c>
      <c r="N6332" s="91">
        <v>32191.919999999998</v>
      </c>
      <c r="O6332" s="91">
        <v>22850.37</v>
      </c>
      <c r="P6332" s="91">
        <v>30606.21</v>
      </c>
      <c r="Q6332" s="91">
        <v>28343.11</v>
      </c>
      <c r="R6332" s="91">
        <v>32191.919999999998</v>
      </c>
      <c r="S6332" s="91">
        <v>24953.03</v>
      </c>
      <c r="T6332" s="91">
        <v>21032.560000000001</v>
      </c>
      <c r="U6332" s="91">
        <f t="shared" si="593"/>
        <v>331911.8</v>
      </c>
      <c r="V6332" s="82" t="str">
        <f t="shared" si="591"/>
        <v>510401505935</v>
      </c>
      <c r="W6332" s="83">
        <f>VLOOKUP(V6332,Factors!$E$6:$H$5950,4,FALSE)</f>
        <v>0.1124</v>
      </c>
      <c r="X6332" t="str">
        <f>VLOOKUP(V6332,Factors!$E$6:$F$5950,2,FALSE)</f>
        <v>3-factor</v>
      </c>
      <c r="Y6332" s="92">
        <f t="shared" si="594"/>
        <v>37306.886319999998</v>
      </c>
      <c r="Z6332" s="92">
        <f t="shared" si="595"/>
        <v>294604.91368</v>
      </c>
      <c r="AA6332" s="92">
        <f t="shared" si="596"/>
        <v>331911.8</v>
      </c>
    </row>
    <row r="6333" spans="1:27" x14ac:dyDescent="0.25">
      <c r="A6333" t="s">
        <v>1294</v>
      </c>
      <c r="B6333" t="s">
        <v>849</v>
      </c>
      <c r="C6333" t="s">
        <v>850</v>
      </c>
      <c r="D6333" t="s">
        <v>1315</v>
      </c>
      <c r="E6333" t="s">
        <v>1316</v>
      </c>
      <c r="F6333" t="str">
        <f t="shared" si="592"/>
        <v>1505</v>
      </c>
      <c r="G6333" t="s">
        <v>88</v>
      </c>
      <c r="H6333" t="s">
        <v>89</v>
      </c>
      <c r="I6333" s="91">
        <v>3936.85</v>
      </c>
      <c r="J6333" s="91">
        <v>3936.86</v>
      </c>
      <c r="K6333" s="91">
        <v>4076.24</v>
      </c>
      <c r="L6333" s="91">
        <v>4144.99</v>
      </c>
      <c r="M6333" s="91">
        <v>4224.7299999999996</v>
      </c>
      <c r="N6333" s="91">
        <v>4336.26</v>
      </c>
      <c r="O6333" s="91">
        <v>4336.29</v>
      </c>
      <c r="P6333" s="91">
        <v>4336.28</v>
      </c>
      <c r="Q6333" s="91">
        <v>4336.25</v>
      </c>
      <c r="R6333" s="91">
        <v>4336.26</v>
      </c>
      <c r="S6333" s="91">
        <v>4336.28</v>
      </c>
      <c r="T6333" s="91">
        <v>4336.22</v>
      </c>
      <c r="U6333" s="91">
        <f t="shared" si="593"/>
        <v>50673.51</v>
      </c>
      <c r="V6333" s="82" t="str">
        <f t="shared" si="591"/>
        <v>510401505935</v>
      </c>
      <c r="W6333" s="83">
        <f>VLOOKUP(V6333,Factors!$E$6:$H$5950,4,FALSE)</f>
        <v>0.1124</v>
      </c>
      <c r="X6333" t="str">
        <f>VLOOKUP(V6333,Factors!$E$6:$F$5950,2,FALSE)</f>
        <v>3-factor</v>
      </c>
      <c r="Y6333" s="92">
        <f t="shared" si="594"/>
        <v>5695.7025240000003</v>
      </c>
      <c r="Z6333" s="92">
        <f t="shared" si="595"/>
        <v>44977.807476000002</v>
      </c>
      <c r="AA6333" s="92">
        <f t="shared" si="596"/>
        <v>50673.51</v>
      </c>
    </row>
    <row r="6334" spans="1:27" x14ac:dyDescent="0.25">
      <c r="A6334" t="s">
        <v>1294</v>
      </c>
      <c r="B6334" t="s">
        <v>849</v>
      </c>
      <c r="C6334" t="s">
        <v>850</v>
      </c>
      <c r="D6334" t="s">
        <v>1315</v>
      </c>
      <c r="E6334" t="s">
        <v>1316</v>
      </c>
      <c r="F6334" t="str">
        <f t="shared" si="592"/>
        <v>1505</v>
      </c>
      <c r="G6334" t="s">
        <v>90</v>
      </c>
      <c r="H6334" t="s">
        <v>91</v>
      </c>
      <c r="I6334" s="91">
        <v>15294.45</v>
      </c>
      <c r="J6334" s="91">
        <v>15294.45</v>
      </c>
      <c r="K6334" s="91">
        <v>15835.93</v>
      </c>
      <c r="L6334" s="91">
        <v>16102.97</v>
      </c>
      <c r="M6334" s="91">
        <v>16412.57</v>
      </c>
      <c r="N6334" s="91">
        <v>16846.02</v>
      </c>
      <c r="O6334" s="91">
        <v>16845.98</v>
      </c>
      <c r="P6334" s="91">
        <v>16846.02</v>
      </c>
      <c r="Q6334" s="91">
        <v>16846.009999999998</v>
      </c>
      <c r="R6334" s="91">
        <v>16846.02</v>
      </c>
      <c r="S6334" s="91">
        <v>16846.03</v>
      </c>
      <c r="T6334" s="91">
        <v>16846.03</v>
      </c>
      <c r="U6334" s="91">
        <f t="shared" si="593"/>
        <v>196862.47999999998</v>
      </c>
      <c r="V6334" s="82" t="str">
        <f t="shared" si="591"/>
        <v>510401505935</v>
      </c>
      <c r="W6334" s="83">
        <f>VLOOKUP(V6334,Factors!$E$6:$H$5950,4,FALSE)</f>
        <v>0.1124</v>
      </c>
      <c r="X6334" t="str">
        <f>VLOOKUP(V6334,Factors!$E$6:$F$5950,2,FALSE)</f>
        <v>3-factor</v>
      </c>
      <c r="Y6334" s="92">
        <f t="shared" si="594"/>
        <v>22127.342751999997</v>
      </c>
      <c r="Z6334" s="92">
        <f t="shared" si="595"/>
        <v>174735.13724799998</v>
      </c>
      <c r="AA6334" s="92">
        <f t="shared" si="596"/>
        <v>196862.47999999998</v>
      </c>
    </row>
    <row r="6335" spans="1:27" x14ac:dyDescent="0.25">
      <c r="A6335" t="s">
        <v>1294</v>
      </c>
      <c r="B6335" t="s">
        <v>849</v>
      </c>
      <c r="C6335" t="s">
        <v>850</v>
      </c>
      <c r="D6335" t="s">
        <v>1315</v>
      </c>
      <c r="E6335" t="s">
        <v>1316</v>
      </c>
      <c r="F6335" t="str">
        <f t="shared" si="592"/>
        <v>1505</v>
      </c>
      <c r="G6335" t="s">
        <v>118</v>
      </c>
      <c r="H6335" t="s">
        <v>119</v>
      </c>
      <c r="I6335" s="91"/>
      <c r="J6335" s="91">
        <v>385.85</v>
      </c>
      <c r="K6335" s="91"/>
      <c r="L6335" s="91"/>
      <c r="M6335" s="91"/>
      <c r="N6335" s="91"/>
      <c r="O6335" s="91"/>
      <c r="P6335" s="91"/>
      <c r="Q6335" s="91"/>
      <c r="R6335" s="91">
        <v>1725</v>
      </c>
      <c r="S6335" s="91">
        <v>-150</v>
      </c>
      <c r="T6335" s="91"/>
      <c r="U6335" s="91">
        <f t="shared" si="593"/>
        <v>1960.85</v>
      </c>
      <c r="V6335" s="82" t="str">
        <f t="shared" si="591"/>
        <v>510401505935</v>
      </c>
      <c r="W6335" s="83">
        <f>VLOOKUP(V6335,Factors!$E$6:$H$5950,4,FALSE)</f>
        <v>0.1124</v>
      </c>
      <c r="X6335" t="str">
        <f>VLOOKUP(V6335,Factors!$E$6:$F$5950,2,FALSE)</f>
        <v>3-factor</v>
      </c>
      <c r="Y6335" s="92">
        <f t="shared" si="594"/>
        <v>220.39954</v>
      </c>
      <c r="Z6335" s="92">
        <f t="shared" si="595"/>
        <v>1740.45046</v>
      </c>
      <c r="AA6335" s="92">
        <f t="shared" si="596"/>
        <v>1960.85</v>
      </c>
    </row>
    <row r="6336" spans="1:27" x14ac:dyDescent="0.25">
      <c r="A6336" t="s">
        <v>1294</v>
      </c>
      <c r="B6336" t="s">
        <v>849</v>
      </c>
      <c r="C6336" t="s">
        <v>850</v>
      </c>
      <c r="D6336" t="s">
        <v>1315</v>
      </c>
      <c r="E6336" t="s">
        <v>1316</v>
      </c>
      <c r="F6336" t="str">
        <f t="shared" si="592"/>
        <v>1505</v>
      </c>
      <c r="G6336" t="s">
        <v>61</v>
      </c>
      <c r="H6336" t="s">
        <v>62</v>
      </c>
      <c r="I6336" s="91">
        <v>9893.56</v>
      </c>
      <c r="J6336" s="91">
        <v>4464.8</v>
      </c>
      <c r="K6336" s="91">
        <v>324.98</v>
      </c>
      <c r="L6336" s="91">
        <v>1072.31</v>
      </c>
      <c r="M6336" s="91">
        <v>1421.42</v>
      </c>
      <c r="N6336" s="91">
        <v>1.79</v>
      </c>
      <c r="O6336" s="91">
        <v>249.75</v>
      </c>
      <c r="P6336" s="91"/>
      <c r="Q6336" s="91"/>
      <c r="R6336" s="91">
        <v>532</v>
      </c>
      <c r="S6336" s="91">
        <v>95.46</v>
      </c>
      <c r="T6336" s="91">
        <v>7300</v>
      </c>
      <c r="U6336" s="91">
        <f t="shared" si="593"/>
        <v>25356.07</v>
      </c>
      <c r="V6336" s="82" t="str">
        <f t="shared" si="591"/>
        <v>510401505935</v>
      </c>
      <c r="W6336" s="83">
        <f>VLOOKUP(V6336,Factors!$E$6:$H$5950,4,FALSE)</f>
        <v>0.1124</v>
      </c>
      <c r="X6336" t="str">
        <f>VLOOKUP(V6336,Factors!$E$6:$F$5950,2,FALSE)</f>
        <v>3-factor</v>
      </c>
      <c r="Y6336" s="92">
        <f t="shared" si="594"/>
        <v>2850.0222680000002</v>
      </c>
      <c r="Z6336" s="92">
        <f t="shared" si="595"/>
        <v>22506.047731999999</v>
      </c>
      <c r="AA6336" s="92">
        <f t="shared" si="596"/>
        <v>25356.07</v>
      </c>
    </row>
    <row r="6337" spans="1:27" x14ac:dyDescent="0.25">
      <c r="A6337" t="s">
        <v>1294</v>
      </c>
      <c r="B6337" t="s">
        <v>849</v>
      </c>
      <c r="C6337" t="s">
        <v>850</v>
      </c>
      <c r="D6337" t="s">
        <v>1315</v>
      </c>
      <c r="E6337" t="s">
        <v>1316</v>
      </c>
      <c r="F6337" t="str">
        <f t="shared" si="592"/>
        <v>1505</v>
      </c>
      <c r="G6337" t="s">
        <v>92</v>
      </c>
      <c r="H6337" t="s">
        <v>93</v>
      </c>
      <c r="I6337" s="91"/>
      <c r="J6337" s="91"/>
      <c r="K6337" s="91"/>
      <c r="L6337" s="91">
        <v>71.39</v>
      </c>
      <c r="M6337" s="91"/>
      <c r="N6337" s="91"/>
      <c r="O6337" s="91">
        <v>159.97</v>
      </c>
      <c r="P6337" s="91">
        <v>34.6</v>
      </c>
      <c r="Q6337" s="91"/>
      <c r="R6337" s="91"/>
      <c r="S6337" s="91">
        <v>34.6</v>
      </c>
      <c r="T6337" s="91"/>
      <c r="U6337" s="91">
        <f t="shared" si="593"/>
        <v>300.56000000000006</v>
      </c>
      <c r="V6337" s="82" t="str">
        <f t="shared" si="591"/>
        <v>510401505935</v>
      </c>
      <c r="W6337" s="83">
        <f>VLOOKUP(V6337,Factors!$E$6:$H$5950,4,FALSE)</f>
        <v>0.1124</v>
      </c>
      <c r="X6337" t="str">
        <f>VLOOKUP(V6337,Factors!$E$6:$F$5950,2,FALSE)</f>
        <v>3-factor</v>
      </c>
      <c r="Y6337" s="92">
        <f t="shared" si="594"/>
        <v>33.782944000000008</v>
      </c>
      <c r="Z6337" s="92">
        <f t="shared" si="595"/>
        <v>266.77705600000007</v>
      </c>
      <c r="AA6337" s="92">
        <f t="shared" si="596"/>
        <v>300.56000000000006</v>
      </c>
    </row>
    <row r="6338" spans="1:27" x14ac:dyDescent="0.25">
      <c r="A6338" t="s">
        <v>1294</v>
      </c>
      <c r="B6338" t="s">
        <v>849</v>
      </c>
      <c r="C6338" t="s">
        <v>850</v>
      </c>
      <c r="D6338" t="s">
        <v>1315</v>
      </c>
      <c r="E6338" t="s">
        <v>1316</v>
      </c>
      <c r="F6338" t="str">
        <f t="shared" si="592"/>
        <v>1505</v>
      </c>
      <c r="G6338" t="s">
        <v>94</v>
      </c>
      <c r="H6338" t="s">
        <v>95</v>
      </c>
      <c r="I6338" s="91">
        <v>1156.08</v>
      </c>
      <c r="J6338" s="91">
        <v>1004</v>
      </c>
      <c r="K6338" s="91">
        <v>1004</v>
      </c>
      <c r="L6338" s="91">
        <v>1004</v>
      </c>
      <c r="M6338" s="91">
        <v>1046.95</v>
      </c>
      <c r="N6338" s="91">
        <v>1004</v>
      </c>
      <c r="O6338" s="91">
        <v>1004</v>
      </c>
      <c r="P6338" s="91">
        <v>1004</v>
      </c>
      <c r="Q6338" s="91">
        <v>1004</v>
      </c>
      <c r="R6338" s="91">
        <v>1004</v>
      </c>
      <c r="S6338" s="91">
        <v>1004</v>
      </c>
      <c r="T6338" s="91">
        <v>1004</v>
      </c>
      <c r="U6338" s="91">
        <f t="shared" si="593"/>
        <v>12243.029999999999</v>
      </c>
      <c r="V6338" s="82" t="str">
        <f t="shared" si="591"/>
        <v>510401505935</v>
      </c>
      <c r="W6338" s="83">
        <f>VLOOKUP(V6338,Factors!$E$6:$H$5950,4,FALSE)</f>
        <v>0.1124</v>
      </c>
      <c r="X6338" t="str">
        <f>VLOOKUP(V6338,Factors!$E$6:$F$5950,2,FALSE)</f>
        <v>3-factor</v>
      </c>
      <c r="Y6338" s="92">
        <f t="shared" si="594"/>
        <v>1376.1165719999999</v>
      </c>
      <c r="Z6338" s="92">
        <f t="shared" si="595"/>
        <v>10866.913428</v>
      </c>
      <c r="AA6338" s="92">
        <f t="shared" si="596"/>
        <v>12243.029999999999</v>
      </c>
    </row>
    <row r="6339" spans="1:27" x14ac:dyDescent="0.25">
      <c r="A6339" t="s">
        <v>1294</v>
      </c>
      <c r="B6339" t="s">
        <v>849</v>
      </c>
      <c r="C6339" t="s">
        <v>850</v>
      </c>
      <c r="D6339" t="s">
        <v>1315</v>
      </c>
      <c r="E6339" t="s">
        <v>1316</v>
      </c>
      <c r="F6339" t="str">
        <f t="shared" si="592"/>
        <v>1505</v>
      </c>
      <c r="G6339" t="s">
        <v>84</v>
      </c>
      <c r="H6339" t="s">
        <v>85</v>
      </c>
      <c r="I6339" s="91"/>
      <c r="J6339" s="91"/>
      <c r="K6339" s="91"/>
      <c r="L6339" s="91"/>
      <c r="M6339" s="91"/>
      <c r="N6339" s="91">
        <v>586.6</v>
      </c>
      <c r="O6339" s="91"/>
      <c r="P6339" s="91"/>
      <c r="Q6339" s="91">
        <v>26.58</v>
      </c>
      <c r="R6339" s="91"/>
      <c r="S6339" s="91">
        <v>26.24</v>
      </c>
      <c r="T6339" s="91"/>
      <c r="U6339" s="91">
        <f t="shared" si="593"/>
        <v>639.42000000000007</v>
      </c>
      <c r="V6339" s="82" t="str">
        <f t="shared" si="591"/>
        <v>510401505935</v>
      </c>
      <c r="W6339" s="83">
        <f>VLOOKUP(V6339,Factors!$E$6:$H$5950,4,FALSE)</f>
        <v>0.1124</v>
      </c>
      <c r="X6339" t="str">
        <f>VLOOKUP(V6339,Factors!$E$6:$F$5950,2,FALSE)</f>
        <v>3-factor</v>
      </c>
      <c r="Y6339" s="92">
        <f t="shared" si="594"/>
        <v>71.870808000000011</v>
      </c>
      <c r="Z6339" s="92">
        <f t="shared" si="595"/>
        <v>567.54919200000006</v>
      </c>
      <c r="AA6339" s="92">
        <f t="shared" si="596"/>
        <v>639.42000000000007</v>
      </c>
    </row>
    <row r="6340" spans="1:27" x14ac:dyDescent="0.25">
      <c r="A6340" t="s">
        <v>1294</v>
      </c>
      <c r="B6340" t="s">
        <v>849</v>
      </c>
      <c r="C6340" t="s">
        <v>850</v>
      </c>
      <c r="D6340" t="s">
        <v>1315</v>
      </c>
      <c r="E6340" t="s">
        <v>1316</v>
      </c>
      <c r="F6340" t="str">
        <f t="shared" si="592"/>
        <v>1505</v>
      </c>
      <c r="G6340" t="s">
        <v>122</v>
      </c>
      <c r="H6340" t="s">
        <v>123</v>
      </c>
      <c r="I6340" s="91"/>
      <c r="J6340" s="91"/>
      <c r="K6340" s="91"/>
      <c r="L6340" s="91"/>
      <c r="M6340" s="91"/>
      <c r="N6340" s="91">
        <v>155</v>
      </c>
      <c r="O6340" s="91"/>
      <c r="P6340" s="91"/>
      <c r="Q6340" s="91"/>
      <c r="R6340" s="91"/>
      <c r="S6340" s="91"/>
      <c r="T6340" s="91">
        <v>155</v>
      </c>
      <c r="U6340" s="91">
        <f t="shared" si="593"/>
        <v>310</v>
      </c>
      <c r="V6340" s="82" t="str">
        <f t="shared" ref="V6340:V6367" si="597">CONCATENATE(B6340,RIGHT(D6340,4),A6340)</f>
        <v>510401505935</v>
      </c>
      <c r="W6340" s="83">
        <f>VLOOKUP(V6340,Factors!$E$6:$H$5950,4,FALSE)</f>
        <v>0.1124</v>
      </c>
      <c r="X6340" t="str">
        <f>VLOOKUP(V6340,Factors!$E$6:$F$5950,2,FALSE)</f>
        <v>3-factor</v>
      </c>
      <c r="Y6340" s="92">
        <f t="shared" si="594"/>
        <v>34.844000000000001</v>
      </c>
      <c r="Z6340" s="92">
        <f t="shared" si="595"/>
        <v>275.15600000000001</v>
      </c>
      <c r="AA6340" s="92">
        <f t="shared" si="596"/>
        <v>310</v>
      </c>
    </row>
    <row r="6341" spans="1:27" x14ac:dyDescent="0.25">
      <c r="A6341" t="s">
        <v>1294</v>
      </c>
      <c r="B6341" t="s">
        <v>849</v>
      </c>
      <c r="C6341" t="s">
        <v>850</v>
      </c>
      <c r="D6341" t="s">
        <v>1315</v>
      </c>
      <c r="E6341" t="s">
        <v>1316</v>
      </c>
      <c r="F6341" t="str">
        <f t="shared" ref="F6341:F6367" si="598">RIGHT(D6341,4)</f>
        <v>1505</v>
      </c>
      <c r="G6341" t="s">
        <v>44</v>
      </c>
      <c r="H6341" t="s">
        <v>45</v>
      </c>
      <c r="I6341" s="91">
        <v>2829.6</v>
      </c>
      <c r="J6341" s="91">
        <v>5011.3</v>
      </c>
      <c r="K6341" s="91">
        <v>2642.14</v>
      </c>
      <c r="L6341" s="91">
        <v>2051.6</v>
      </c>
      <c r="M6341" s="91">
        <v>859.8</v>
      </c>
      <c r="N6341" s="91">
        <v>6176.33</v>
      </c>
      <c r="O6341" s="91">
        <v>2601.15</v>
      </c>
      <c r="P6341" s="91">
        <v>567</v>
      </c>
      <c r="Q6341" s="91">
        <v>142.25</v>
      </c>
      <c r="R6341" s="91">
        <v>304</v>
      </c>
      <c r="S6341" s="91"/>
      <c r="T6341" s="91">
        <v>2980.72</v>
      </c>
      <c r="U6341" s="91">
        <f t="shared" ref="U6341:U6367" si="599">SUM(I6341:T6341)</f>
        <v>26165.89</v>
      </c>
      <c r="V6341" s="82" t="str">
        <f t="shared" si="597"/>
        <v>510401505935</v>
      </c>
      <c r="W6341" s="83">
        <f>VLOOKUP(V6341,Factors!$E$6:$H$5950,4,FALSE)</f>
        <v>0.1124</v>
      </c>
      <c r="X6341" t="str">
        <f>VLOOKUP(V6341,Factors!$E$6:$F$5950,2,FALSE)</f>
        <v>3-factor</v>
      </c>
      <c r="Y6341" s="92">
        <f t="shared" si="594"/>
        <v>2941.0460359999997</v>
      </c>
      <c r="Z6341" s="92">
        <f t="shared" si="595"/>
        <v>23224.843964</v>
      </c>
      <c r="AA6341" s="92">
        <f t="shared" si="596"/>
        <v>26165.89</v>
      </c>
    </row>
    <row r="6342" spans="1:27" x14ac:dyDescent="0.25">
      <c r="A6342" t="s">
        <v>1294</v>
      </c>
      <c r="B6342" t="s">
        <v>849</v>
      </c>
      <c r="C6342" t="s">
        <v>850</v>
      </c>
      <c r="D6342" t="s">
        <v>1315</v>
      </c>
      <c r="E6342" t="s">
        <v>1316</v>
      </c>
      <c r="F6342" t="str">
        <f t="shared" si="598"/>
        <v>1505</v>
      </c>
      <c r="G6342" t="s">
        <v>128</v>
      </c>
      <c r="H6342" t="s">
        <v>129</v>
      </c>
      <c r="I6342" s="91"/>
      <c r="J6342" s="91"/>
      <c r="K6342" s="91"/>
      <c r="L6342" s="91"/>
      <c r="M6342" s="91"/>
      <c r="N6342" s="91">
        <v>437</v>
      </c>
      <c r="O6342" s="91"/>
      <c r="P6342" s="91"/>
      <c r="Q6342" s="91"/>
      <c r="R6342" s="91">
        <v>0</v>
      </c>
      <c r="S6342" s="91"/>
      <c r="T6342" s="91"/>
      <c r="U6342" s="91">
        <f t="shared" si="599"/>
        <v>437</v>
      </c>
      <c r="V6342" s="82" t="str">
        <f t="shared" si="597"/>
        <v>510401505935</v>
      </c>
      <c r="W6342" s="83">
        <f>VLOOKUP(V6342,Factors!$E$6:$H$5950,4,FALSE)</f>
        <v>0.1124</v>
      </c>
      <c r="X6342" t="str">
        <f>VLOOKUP(V6342,Factors!$E$6:$F$5950,2,FALSE)</f>
        <v>3-factor</v>
      </c>
      <c r="Y6342" s="92">
        <f t="shared" si="594"/>
        <v>49.1188</v>
      </c>
      <c r="Z6342" s="92">
        <f t="shared" si="595"/>
        <v>387.88119999999998</v>
      </c>
      <c r="AA6342" s="92">
        <f t="shared" si="596"/>
        <v>437</v>
      </c>
    </row>
    <row r="6343" spans="1:27" x14ac:dyDescent="0.25">
      <c r="A6343" t="s">
        <v>1294</v>
      </c>
      <c r="B6343" t="s">
        <v>849</v>
      </c>
      <c r="C6343" t="s">
        <v>850</v>
      </c>
      <c r="D6343" t="s">
        <v>1315</v>
      </c>
      <c r="E6343" t="s">
        <v>1316</v>
      </c>
      <c r="F6343" t="str">
        <f t="shared" si="598"/>
        <v>1505</v>
      </c>
      <c r="G6343" t="s">
        <v>98</v>
      </c>
      <c r="H6343" t="s">
        <v>99</v>
      </c>
      <c r="I6343" s="91">
        <v>50.26</v>
      </c>
      <c r="J6343" s="91">
        <v>60.64</v>
      </c>
      <c r="K6343" s="91">
        <v>51.87</v>
      </c>
      <c r="L6343" s="91">
        <v>50.11</v>
      </c>
      <c r="M6343" s="91">
        <v>44.99</v>
      </c>
      <c r="N6343" s="91">
        <v>52.04</v>
      </c>
      <c r="O6343" s="91">
        <v>62.09</v>
      </c>
      <c r="P6343" s="91">
        <v>51.13</v>
      </c>
      <c r="Q6343" s="91">
        <v>53.85</v>
      </c>
      <c r="R6343" s="91">
        <v>60.74</v>
      </c>
      <c r="S6343" s="91">
        <v>28.08</v>
      </c>
      <c r="T6343" s="91">
        <v>48.18</v>
      </c>
      <c r="U6343" s="91">
        <f t="shared" si="599"/>
        <v>613.98</v>
      </c>
      <c r="V6343" s="82" t="str">
        <f t="shared" si="597"/>
        <v>510401505935</v>
      </c>
      <c r="W6343" s="83">
        <f>VLOOKUP(V6343,Factors!$E$6:$H$5950,4,FALSE)</f>
        <v>0.1124</v>
      </c>
      <c r="X6343" t="str">
        <f>VLOOKUP(V6343,Factors!$E$6:$F$5950,2,FALSE)</f>
        <v>3-factor</v>
      </c>
      <c r="Y6343" s="92">
        <f t="shared" si="594"/>
        <v>69.011352000000002</v>
      </c>
      <c r="Z6343" s="92">
        <f t="shared" si="595"/>
        <v>544.96864800000003</v>
      </c>
      <c r="AA6343" s="92">
        <f t="shared" si="596"/>
        <v>613.98</v>
      </c>
    </row>
    <row r="6344" spans="1:27" x14ac:dyDescent="0.25">
      <c r="A6344" t="s">
        <v>1294</v>
      </c>
      <c r="B6344" t="s">
        <v>849</v>
      </c>
      <c r="C6344" t="s">
        <v>850</v>
      </c>
      <c r="D6344" t="s">
        <v>1315</v>
      </c>
      <c r="E6344" t="s">
        <v>1316</v>
      </c>
      <c r="F6344" t="str">
        <f t="shared" si="598"/>
        <v>1505</v>
      </c>
      <c r="G6344" t="s">
        <v>215</v>
      </c>
      <c r="H6344" t="s">
        <v>216</v>
      </c>
      <c r="I6344" s="91"/>
      <c r="J6344" s="91"/>
      <c r="K6344" s="91"/>
      <c r="L6344" s="91"/>
      <c r="M6344" s="91"/>
      <c r="N6344" s="91">
        <v>299</v>
      </c>
      <c r="O6344" s="91"/>
      <c r="P6344" s="91"/>
      <c r="Q6344" s="91"/>
      <c r="R6344" s="91"/>
      <c r="S6344" s="91"/>
      <c r="T6344" s="91"/>
      <c r="U6344" s="91">
        <f t="shared" si="599"/>
        <v>299</v>
      </c>
      <c r="V6344" s="82" t="str">
        <f t="shared" si="597"/>
        <v>510401505935</v>
      </c>
      <c r="W6344" s="83">
        <f>VLOOKUP(V6344,Factors!$E$6:$H$5950,4,FALSE)</f>
        <v>0.1124</v>
      </c>
      <c r="X6344" t="str">
        <f>VLOOKUP(V6344,Factors!$E$6:$F$5950,2,FALSE)</f>
        <v>3-factor</v>
      </c>
      <c r="Y6344" s="92">
        <f t="shared" si="594"/>
        <v>33.607599999999998</v>
      </c>
      <c r="Z6344" s="92">
        <f t="shared" si="595"/>
        <v>265.39240000000001</v>
      </c>
      <c r="AA6344" s="92">
        <f t="shared" si="596"/>
        <v>299</v>
      </c>
    </row>
    <row r="6345" spans="1:27" x14ac:dyDescent="0.25">
      <c r="A6345" t="s">
        <v>1294</v>
      </c>
      <c r="B6345" t="s">
        <v>849</v>
      </c>
      <c r="C6345" t="s">
        <v>850</v>
      </c>
      <c r="D6345" t="s">
        <v>1315</v>
      </c>
      <c r="E6345" t="s">
        <v>1316</v>
      </c>
      <c r="F6345" t="str">
        <f t="shared" si="598"/>
        <v>1505</v>
      </c>
      <c r="G6345" t="s">
        <v>130</v>
      </c>
      <c r="H6345" t="s">
        <v>131</v>
      </c>
      <c r="I6345" s="91"/>
      <c r="J6345" s="91">
        <v>18.989999999999998</v>
      </c>
      <c r="K6345" s="91">
        <v>19.399999999999999</v>
      </c>
      <c r="L6345" s="91">
        <v>16.43</v>
      </c>
      <c r="M6345" s="91">
        <v>15.42</v>
      </c>
      <c r="N6345" s="91">
        <v>26.45</v>
      </c>
      <c r="O6345" s="91">
        <v>5.49</v>
      </c>
      <c r="P6345" s="91">
        <v>6.94</v>
      </c>
      <c r="Q6345" s="91">
        <v>20.02</v>
      </c>
      <c r="R6345" s="91">
        <v>8.49</v>
      </c>
      <c r="S6345" s="91">
        <v>13.78</v>
      </c>
      <c r="T6345" s="91"/>
      <c r="U6345" s="91">
        <f t="shared" si="599"/>
        <v>151.41</v>
      </c>
      <c r="V6345" s="82" t="str">
        <f t="shared" si="597"/>
        <v>510401505935</v>
      </c>
      <c r="W6345" s="83">
        <f>VLOOKUP(V6345,Factors!$E$6:$H$5950,4,FALSE)</f>
        <v>0.1124</v>
      </c>
      <c r="X6345" t="str">
        <f>VLOOKUP(V6345,Factors!$E$6:$F$5950,2,FALSE)</f>
        <v>3-factor</v>
      </c>
      <c r="Y6345" s="92">
        <f t="shared" si="594"/>
        <v>17.018484000000001</v>
      </c>
      <c r="Z6345" s="92">
        <f t="shared" si="595"/>
        <v>134.391516</v>
      </c>
      <c r="AA6345" s="92">
        <f t="shared" si="596"/>
        <v>151.41</v>
      </c>
    </row>
    <row r="6346" spans="1:27" x14ac:dyDescent="0.25">
      <c r="A6346" t="s">
        <v>1294</v>
      </c>
      <c r="B6346" t="s">
        <v>849</v>
      </c>
      <c r="C6346" t="s">
        <v>850</v>
      </c>
      <c r="D6346" t="s">
        <v>1315</v>
      </c>
      <c r="E6346" t="s">
        <v>1316</v>
      </c>
      <c r="F6346" t="str">
        <f t="shared" si="598"/>
        <v>1505</v>
      </c>
      <c r="G6346" t="s">
        <v>136</v>
      </c>
      <c r="H6346" t="s">
        <v>137</v>
      </c>
      <c r="I6346" s="91">
        <v>1.5</v>
      </c>
      <c r="J6346" s="91">
        <v>0.5</v>
      </c>
      <c r="K6346" s="91"/>
      <c r="L6346" s="91"/>
      <c r="M6346" s="91"/>
      <c r="N6346" s="91"/>
      <c r="O6346" s="91">
        <v>72</v>
      </c>
      <c r="P6346" s="91"/>
      <c r="Q6346" s="91"/>
      <c r="R6346" s="91"/>
      <c r="S6346" s="91"/>
      <c r="T6346" s="91">
        <v>0.5</v>
      </c>
      <c r="U6346" s="91">
        <f t="shared" si="599"/>
        <v>74.5</v>
      </c>
      <c r="V6346" s="82" t="str">
        <f t="shared" si="597"/>
        <v>510401505935</v>
      </c>
      <c r="W6346" s="83">
        <f>VLOOKUP(V6346,Factors!$E$6:$H$5950,4,FALSE)</f>
        <v>0.1124</v>
      </c>
      <c r="X6346" t="str">
        <f>VLOOKUP(V6346,Factors!$E$6:$F$5950,2,FALSE)</f>
        <v>3-factor</v>
      </c>
      <c r="Y6346" s="92">
        <f t="shared" si="594"/>
        <v>8.3737999999999992</v>
      </c>
      <c r="Z6346" s="92">
        <f t="shared" si="595"/>
        <v>66.126199999999997</v>
      </c>
      <c r="AA6346" s="92">
        <f t="shared" si="596"/>
        <v>74.5</v>
      </c>
    </row>
    <row r="6347" spans="1:27" x14ac:dyDescent="0.25">
      <c r="A6347" t="s">
        <v>1294</v>
      </c>
      <c r="B6347" t="s">
        <v>849</v>
      </c>
      <c r="C6347" t="s">
        <v>850</v>
      </c>
      <c r="D6347" t="s">
        <v>1315</v>
      </c>
      <c r="E6347" t="s">
        <v>1316</v>
      </c>
      <c r="F6347" t="str">
        <f t="shared" si="598"/>
        <v>1505</v>
      </c>
      <c r="G6347" t="s">
        <v>102</v>
      </c>
      <c r="H6347" t="s">
        <v>103</v>
      </c>
      <c r="I6347" s="91">
        <v>6248.19</v>
      </c>
      <c r="J6347" s="91">
        <v>5205.96</v>
      </c>
      <c r="K6347" s="91">
        <v>12330.59</v>
      </c>
      <c r="L6347" s="91">
        <v>1484.08</v>
      </c>
      <c r="M6347" s="91">
        <v>1546.99</v>
      </c>
      <c r="N6347" s="91"/>
      <c r="O6347" s="91">
        <v>387.46</v>
      </c>
      <c r="P6347" s="91"/>
      <c r="Q6347" s="91"/>
      <c r="R6347" s="91">
        <v>8448.33</v>
      </c>
      <c r="S6347" s="91">
        <v>1471.97</v>
      </c>
      <c r="T6347" s="91">
        <v>17285</v>
      </c>
      <c r="U6347" s="91">
        <f t="shared" si="599"/>
        <v>54408.57</v>
      </c>
      <c r="V6347" s="82" t="str">
        <f t="shared" si="597"/>
        <v>510401505935</v>
      </c>
      <c r="W6347" s="83">
        <f>VLOOKUP(V6347,Factors!$E$6:$H$5950,4,FALSE)</f>
        <v>0.1124</v>
      </c>
      <c r="X6347" t="str">
        <f>VLOOKUP(V6347,Factors!$E$6:$F$5950,2,FALSE)</f>
        <v>3-factor</v>
      </c>
      <c r="Y6347" s="92">
        <f t="shared" si="594"/>
        <v>6115.5232679999999</v>
      </c>
      <c r="Z6347" s="92">
        <f t="shared" si="595"/>
        <v>48293.046732000003</v>
      </c>
      <c r="AA6347" s="92">
        <f t="shared" si="596"/>
        <v>54408.57</v>
      </c>
    </row>
    <row r="6348" spans="1:27" x14ac:dyDescent="0.25">
      <c r="A6348" t="s">
        <v>1294</v>
      </c>
      <c r="B6348" t="s">
        <v>849</v>
      </c>
      <c r="C6348" t="s">
        <v>850</v>
      </c>
      <c r="D6348" t="s">
        <v>1315</v>
      </c>
      <c r="E6348" t="s">
        <v>1316</v>
      </c>
      <c r="F6348" t="str">
        <f t="shared" si="598"/>
        <v>1505</v>
      </c>
      <c r="G6348" t="s">
        <v>30</v>
      </c>
      <c r="H6348" t="s">
        <v>31</v>
      </c>
      <c r="I6348" s="91">
        <v>600</v>
      </c>
      <c r="J6348" s="91">
        <v>-600</v>
      </c>
      <c r="K6348" s="91"/>
      <c r="L6348" s="91"/>
      <c r="M6348" s="91"/>
      <c r="N6348" s="91">
        <v>2694</v>
      </c>
      <c r="O6348" s="91">
        <v>52</v>
      </c>
      <c r="P6348" s="91"/>
      <c r="Q6348" s="91"/>
      <c r="R6348" s="91">
        <v>574</v>
      </c>
      <c r="S6348" s="91">
        <v>44830</v>
      </c>
      <c r="T6348" s="91">
        <v>19879</v>
      </c>
      <c r="U6348" s="91">
        <f t="shared" si="599"/>
        <v>68029</v>
      </c>
      <c r="V6348" s="82" t="str">
        <f t="shared" si="597"/>
        <v>510401505935</v>
      </c>
      <c r="W6348" s="83">
        <f>VLOOKUP(V6348,Factors!$E$6:$H$5950,4,FALSE)</f>
        <v>0.1124</v>
      </c>
      <c r="X6348" t="str">
        <f>VLOOKUP(V6348,Factors!$E$6:$F$5950,2,FALSE)</f>
        <v>3-factor</v>
      </c>
      <c r="Y6348" s="92">
        <f t="shared" si="594"/>
        <v>7646.4596000000001</v>
      </c>
      <c r="Z6348" s="92">
        <f t="shared" si="595"/>
        <v>60382.540399999998</v>
      </c>
      <c r="AA6348" s="92">
        <f t="shared" si="596"/>
        <v>68029</v>
      </c>
    </row>
    <row r="6349" spans="1:27" x14ac:dyDescent="0.25">
      <c r="A6349" t="s">
        <v>1294</v>
      </c>
      <c r="B6349" t="s">
        <v>849</v>
      </c>
      <c r="C6349" t="s">
        <v>850</v>
      </c>
      <c r="D6349" t="s">
        <v>1315</v>
      </c>
      <c r="E6349" t="s">
        <v>1316</v>
      </c>
      <c r="F6349" t="str">
        <f t="shared" si="598"/>
        <v>1505</v>
      </c>
      <c r="G6349" t="s">
        <v>144</v>
      </c>
      <c r="H6349" t="s">
        <v>145</v>
      </c>
      <c r="I6349" s="91">
        <v>165.5</v>
      </c>
      <c r="J6349" s="91">
        <v>172.13</v>
      </c>
      <c r="K6349" s="91">
        <v>99.93</v>
      </c>
      <c r="L6349" s="91">
        <v>226.97</v>
      </c>
      <c r="M6349" s="91">
        <v>131.08000000000001</v>
      </c>
      <c r="N6349" s="91">
        <v>178.35</v>
      </c>
      <c r="O6349" s="91">
        <v>129.22</v>
      </c>
      <c r="P6349" s="91">
        <v>140.30000000000001</v>
      </c>
      <c r="Q6349" s="91">
        <v>160.18</v>
      </c>
      <c r="R6349" s="91">
        <v>176.34</v>
      </c>
      <c r="S6349" s="91">
        <v>164.24</v>
      </c>
      <c r="T6349" s="91">
        <v>1510.58</v>
      </c>
      <c r="U6349" s="91">
        <f t="shared" si="599"/>
        <v>3254.8199999999997</v>
      </c>
      <c r="V6349" s="82" t="str">
        <f t="shared" si="597"/>
        <v>510401505935</v>
      </c>
      <c r="W6349" s="83">
        <f>VLOOKUP(V6349,Factors!$E$6:$H$5950,4,FALSE)</f>
        <v>0.1124</v>
      </c>
      <c r="X6349" t="str">
        <f>VLOOKUP(V6349,Factors!$E$6:$F$5950,2,FALSE)</f>
        <v>3-factor</v>
      </c>
      <c r="Y6349" s="92">
        <f t="shared" si="594"/>
        <v>365.84176799999995</v>
      </c>
      <c r="Z6349" s="92">
        <f t="shared" si="595"/>
        <v>2888.9782319999999</v>
      </c>
      <c r="AA6349" s="92">
        <f t="shared" si="596"/>
        <v>3254.8199999999997</v>
      </c>
    </row>
    <row r="6350" spans="1:27" x14ac:dyDescent="0.25">
      <c r="A6350" t="s">
        <v>1294</v>
      </c>
      <c r="B6350" t="s">
        <v>849</v>
      </c>
      <c r="C6350" t="s">
        <v>850</v>
      </c>
      <c r="D6350" t="s">
        <v>1315</v>
      </c>
      <c r="E6350" t="s">
        <v>1316</v>
      </c>
      <c r="F6350" t="str">
        <f t="shared" si="598"/>
        <v>1505</v>
      </c>
      <c r="G6350" t="s">
        <v>146</v>
      </c>
      <c r="H6350" t="s">
        <v>147</v>
      </c>
      <c r="I6350" s="91"/>
      <c r="J6350" s="91"/>
      <c r="K6350" s="91">
        <v>1269.5</v>
      </c>
      <c r="L6350" s="91">
        <v>843.1</v>
      </c>
      <c r="M6350" s="91">
        <v>819.93</v>
      </c>
      <c r="N6350" s="91">
        <v>95</v>
      </c>
      <c r="O6350" s="91">
        <v>2079.41</v>
      </c>
      <c r="P6350" s="91">
        <v>1693.85</v>
      </c>
      <c r="Q6350" s="91">
        <v>875.54</v>
      </c>
      <c r="R6350" s="91"/>
      <c r="S6350" s="91">
        <v>424.7</v>
      </c>
      <c r="T6350" s="91"/>
      <c r="U6350" s="91">
        <f t="shared" si="599"/>
        <v>8101.0299999999988</v>
      </c>
      <c r="V6350" s="82" t="str">
        <f t="shared" si="597"/>
        <v>510401505935</v>
      </c>
      <c r="W6350" s="83">
        <f>VLOOKUP(V6350,Factors!$E$6:$H$5950,4,FALSE)</f>
        <v>0.1124</v>
      </c>
      <c r="X6350" t="str">
        <f>VLOOKUP(V6350,Factors!$E$6:$F$5950,2,FALSE)</f>
        <v>3-factor</v>
      </c>
      <c r="Y6350" s="92">
        <f t="shared" si="594"/>
        <v>910.55577199999982</v>
      </c>
      <c r="Z6350" s="92">
        <f t="shared" si="595"/>
        <v>7190.4742279999991</v>
      </c>
      <c r="AA6350" s="92">
        <f t="shared" si="596"/>
        <v>8101.0299999999988</v>
      </c>
    </row>
    <row r="6351" spans="1:27" x14ac:dyDescent="0.25">
      <c r="A6351" t="s">
        <v>1294</v>
      </c>
      <c r="B6351" t="s">
        <v>849</v>
      </c>
      <c r="C6351" t="s">
        <v>850</v>
      </c>
      <c r="D6351" t="s">
        <v>1315</v>
      </c>
      <c r="E6351" t="s">
        <v>1316</v>
      </c>
      <c r="F6351" t="str">
        <f t="shared" si="598"/>
        <v>1505</v>
      </c>
      <c r="G6351" t="s">
        <v>148</v>
      </c>
      <c r="H6351" t="s">
        <v>149</v>
      </c>
      <c r="I6351" s="91"/>
      <c r="J6351" s="91"/>
      <c r="K6351" s="91"/>
      <c r="L6351" s="91"/>
      <c r="M6351" s="91"/>
      <c r="N6351" s="91"/>
      <c r="O6351" s="91"/>
      <c r="P6351" s="91"/>
      <c r="Q6351" s="91">
        <v>30</v>
      </c>
      <c r="R6351" s="91"/>
      <c r="S6351" s="91"/>
      <c r="T6351" s="91"/>
      <c r="U6351" s="91">
        <f t="shared" si="599"/>
        <v>30</v>
      </c>
      <c r="V6351" s="82" t="str">
        <f t="shared" si="597"/>
        <v>510401505935</v>
      </c>
      <c r="W6351" s="83">
        <f>VLOOKUP(V6351,Factors!$E$6:$H$5950,4,FALSE)</f>
        <v>0.1124</v>
      </c>
      <c r="X6351" t="str">
        <f>VLOOKUP(V6351,Factors!$E$6:$F$5950,2,FALSE)</f>
        <v>3-factor</v>
      </c>
      <c r="Y6351" s="92">
        <f t="shared" si="594"/>
        <v>3.3719999999999999</v>
      </c>
      <c r="Z6351" s="92">
        <f t="shared" si="595"/>
        <v>26.628</v>
      </c>
      <c r="AA6351" s="92">
        <f t="shared" si="596"/>
        <v>30</v>
      </c>
    </row>
    <row r="6352" spans="1:27" x14ac:dyDescent="0.25">
      <c r="A6352" t="s">
        <v>1294</v>
      </c>
      <c r="B6352" t="s">
        <v>849</v>
      </c>
      <c r="C6352" t="s">
        <v>850</v>
      </c>
      <c r="D6352" t="s">
        <v>1315</v>
      </c>
      <c r="E6352" t="s">
        <v>1316</v>
      </c>
      <c r="F6352" t="str">
        <f t="shared" si="598"/>
        <v>1505</v>
      </c>
      <c r="G6352" t="s">
        <v>150</v>
      </c>
      <c r="H6352" t="s">
        <v>151</v>
      </c>
      <c r="I6352" s="91"/>
      <c r="J6352" s="91"/>
      <c r="K6352" s="91"/>
      <c r="L6352" s="91"/>
      <c r="M6352" s="91"/>
      <c r="N6352" s="91"/>
      <c r="O6352" s="91"/>
      <c r="P6352" s="91"/>
      <c r="Q6352" s="91"/>
      <c r="R6352" s="91"/>
      <c r="S6352" s="91"/>
      <c r="T6352" s="91">
        <v>1000</v>
      </c>
      <c r="U6352" s="91">
        <f t="shared" si="599"/>
        <v>1000</v>
      </c>
      <c r="V6352" s="82" t="str">
        <f t="shared" si="597"/>
        <v>510401505935</v>
      </c>
      <c r="W6352" s="83">
        <f>VLOOKUP(V6352,Factors!$E$6:$H$5950,4,FALSE)</f>
        <v>0.1124</v>
      </c>
      <c r="X6352" t="str">
        <f>VLOOKUP(V6352,Factors!$E$6:$F$5950,2,FALSE)</f>
        <v>3-factor</v>
      </c>
      <c r="Y6352" s="92">
        <f t="shared" si="594"/>
        <v>112.4</v>
      </c>
      <c r="Z6352" s="92">
        <f t="shared" si="595"/>
        <v>887.6</v>
      </c>
      <c r="AA6352" s="92">
        <f t="shared" si="596"/>
        <v>1000</v>
      </c>
    </row>
    <row r="6353" spans="1:27" x14ac:dyDescent="0.25">
      <c r="A6353" t="s">
        <v>1294</v>
      </c>
      <c r="B6353" t="s">
        <v>849</v>
      </c>
      <c r="C6353" t="s">
        <v>850</v>
      </c>
      <c r="D6353" t="s">
        <v>1315</v>
      </c>
      <c r="E6353" t="s">
        <v>1316</v>
      </c>
      <c r="F6353" t="str">
        <f t="shared" si="598"/>
        <v>1505</v>
      </c>
      <c r="G6353" t="s">
        <v>166</v>
      </c>
      <c r="H6353" t="s">
        <v>167</v>
      </c>
      <c r="I6353" s="91">
        <v>-7074.37</v>
      </c>
      <c r="J6353" s="91">
        <v>-5471.91</v>
      </c>
      <c r="K6353" s="91">
        <v>-6764.83</v>
      </c>
      <c r="L6353" s="91">
        <v>-12009.99</v>
      </c>
      <c r="M6353" s="91">
        <v>-3793.23</v>
      </c>
      <c r="N6353" s="91">
        <v>-5763.6</v>
      </c>
      <c r="O6353" s="91">
        <v>-6511.03</v>
      </c>
      <c r="P6353" s="91">
        <v>-3267.71</v>
      </c>
      <c r="Q6353" s="91">
        <v>-5937.25</v>
      </c>
      <c r="R6353" s="91">
        <v>-7422.44</v>
      </c>
      <c r="S6353" s="91">
        <v>-3381.78</v>
      </c>
      <c r="T6353" s="91">
        <v>-8585.31</v>
      </c>
      <c r="U6353" s="91">
        <f t="shared" si="599"/>
        <v>-75983.45</v>
      </c>
      <c r="V6353" s="82" t="str">
        <f t="shared" si="597"/>
        <v>510401505935</v>
      </c>
      <c r="W6353" s="83">
        <f>VLOOKUP(V6353,Factors!$E$6:$H$5950,4,FALSE)</f>
        <v>0.1124</v>
      </c>
      <c r="X6353" t="str">
        <f>VLOOKUP(V6353,Factors!$E$6:$F$5950,2,FALSE)</f>
        <v>3-factor</v>
      </c>
      <c r="Y6353" s="92">
        <f t="shared" si="594"/>
        <v>-8540.5397799999992</v>
      </c>
      <c r="Z6353" s="92">
        <f t="shared" si="595"/>
        <v>-67442.910219999991</v>
      </c>
      <c r="AA6353" s="92">
        <f t="shared" si="596"/>
        <v>-75983.449999999983</v>
      </c>
    </row>
    <row r="6354" spans="1:27" x14ac:dyDescent="0.25">
      <c r="A6354" t="s">
        <v>1294</v>
      </c>
      <c r="B6354" t="s">
        <v>1018</v>
      </c>
      <c r="C6354" t="s">
        <v>1019</v>
      </c>
      <c r="D6354" t="s">
        <v>1309</v>
      </c>
      <c r="E6354" t="s">
        <v>1310</v>
      </c>
      <c r="F6354" t="str">
        <f t="shared" si="598"/>
        <v>1295</v>
      </c>
      <c r="G6354" t="s">
        <v>61</v>
      </c>
      <c r="H6354" t="s">
        <v>62</v>
      </c>
      <c r="I6354" s="91">
        <v>61.51</v>
      </c>
      <c r="J6354" s="91"/>
      <c r="K6354" s="91"/>
      <c r="L6354" s="91"/>
      <c r="M6354" s="91"/>
      <c r="N6354" s="91"/>
      <c r="O6354" s="91"/>
      <c r="P6354" s="91"/>
      <c r="Q6354" s="91"/>
      <c r="R6354" s="91"/>
      <c r="S6354" s="91"/>
      <c r="T6354" s="91"/>
      <c r="U6354" s="91">
        <f t="shared" si="599"/>
        <v>61.51</v>
      </c>
      <c r="V6354" s="82" t="str">
        <f t="shared" si="597"/>
        <v>510451295935</v>
      </c>
      <c r="W6354" s="83">
        <f>VLOOKUP(V6354,Factors!$E$6:$H$5950,4,FALSE)</f>
        <v>0.1124</v>
      </c>
      <c r="X6354" t="str">
        <f>VLOOKUP(V6354,Factors!$E$6:$F$5950,2,FALSE)</f>
        <v>3-Factor</v>
      </c>
      <c r="Y6354" s="92">
        <f t="shared" ref="Y6354:Y6367" si="600">U6354*W6354</f>
        <v>6.9137240000000002</v>
      </c>
      <c r="Z6354" s="92">
        <f t="shared" ref="Z6354:Z6367" si="601">U6354-Y6354</f>
        <v>54.596275999999996</v>
      </c>
      <c r="AA6354" s="92">
        <f t="shared" ref="AA6354:AA6367" si="602">Y6354+Z6354</f>
        <v>61.51</v>
      </c>
    </row>
    <row r="6355" spans="1:27" x14ac:dyDescent="0.25">
      <c r="A6355" t="s">
        <v>1294</v>
      </c>
      <c r="B6355" t="s">
        <v>1018</v>
      </c>
      <c r="C6355" t="s">
        <v>1019</v>
      </c>
      <c r="D6355" t="s">
        <v>1309</v>
      </c>
      <c r="E6355" t="s">
        <v>1310</v>
      </c>
      <c r="F6355" t="str">
        <f t="shared" si="598"/>
        <v>1295</v>
      </c>
      <c r="G6355" t="s">
        <v>84</v>
      </c>
      <c r="H6355" t="s">
        <v>85</v>
      </c>
      <c r="I6355" s="91"/>
      <c r="J6355" s="91"/>
      <c r="K6355" s="91"/>
      <c r="L6355" s="91"/>
      <c r="M6355" s="91"/>
      <c r="N6355" s="91"/>
      <c r="O6355" s="91"/>
      <c r="P6355" s="91"/>
      <c r="Q6355" s="91"/>
      <c r="R6355" s="91"/>
      <c r="S6355" s="91"/>
      <c r="T6355" s="91">
        <v>2292</v>
      </c>
      <c r="U6355" s="91">
        <f t="shared" si="599"/>
        <v>2292</v>
      </c>
      <c r="V6355" s="82" t="str">
        <f t="shared" si="597"/>
        <v>510451295935</v>
      </c>
      <c r="W6355" s="83">
        <f>VLOOKUP(V6355,Factors!$E$6:$H$5950,4,FALSE)</f>
        <v>0.1124</v>
      </c>
      <c r="X6355" t="str">
        <f>VLOOKUP(V6355,Factors!$E$6:$F$5950,2,FALSE)</f>
        <v>3-Factor</v>
      </c>
      <c r="Y6355" s="92">
        <f t="shared" si="600"/>
        <v>257.62079999999997</v>
      </c>
      <c r="Z6355" s="92">
        <f t="shared" si="601"/>
        <v>2034.3792000000001</v>
      </c>
      <c r="AA6355" s="92">
        <f t="shared" si="602"/>
        <v>2292</v>
      </c>
    </row>
    <row r="6356" spans="1:27" x14ac:dyDescent="0.25">
      <c r="A6356" t="s">
        <v>1294</v>
      </c>
      <c r="B6356" t="s">
        <v>1018</v>
      </c>
      <c r="C6356" t="s">
        <v>1019</v>
      </c>
      <c r="D6356" t="s">
        <v>1309</v>
      </c>
      <c r="E6356" t="s">
        <v>1310</v>
      </c>
      <c r="F6356" t="str">
        <f t="shared" si="598"/>
        <v>1295</v>
      </c>
      <c r="G6356" t="s">
        <v>122</v>
      </c>
      <c r="H6356" t="s">
        <v>123</v>
      </c>
      <c r="I6356" s="91">
        <v>10.99</v>
      </c>
      <c r="J6356" s="91">
        <v>10.99</v>
      </c>
      <c r="K6356" s="91">
        <v>12.99</v>
      </c>
      <c r="L6356" s="91">
        <v>12.99</v>
      </c>
      <c r="M6356" s="91">
        <v>12.99</v>
      </c>
      <c r="N6356" s="91">
        <v>12.99</v>
      </c>
      <c r="O6356" s="91">
        <v>12.99</v>
      </c>
      <c r="P6356" s="91">
        <v>112.99</v>
      </c>
      <c r="Q6356" s="91"/>
      <c r="R6356" s="91"/>
      <c r="S6356" s="91">
        <v>12.99</v>
      </c>
      <c r="T6356" s="91">
        <v>12.99</v>
      </c>
      <c r="U6356" s="91">
        <f t="shared" si="599"/>
        <v>225.9</v>
      </c>
      <c r="V6356" s="82" t="str">
        <f t="shared" si="597"/>
        <v>510451295935</v>
      </c>
      <c r="W6356" s="83">
        <f>VLOOKUP(V6356,Factors!$E$6:$H$5950,4,FALSE)</f>
        <v>0.1124</v>
      </c>
      <c r="X6356" t="str">
        <f>VLOOKUP(V6356,Factors!$E$6:$F$5950,2,FALSE)</f>
        <v>3-Factor</v>
      </c>
      <c r="Y6356" s="92">
        <f t="shared" si="600"/>
        <v>25.391159999999999</v>
      </c>
      <c r="Z6356" s="92">
        <f t="shared" si="601"/>
        <v>200.50884000000002</v>
      </c>
      <c r="AA6356" s="92">
        <f t="shared" si="602"/>
        <v>225.90000000000003</v>
      </c>
    </row>
    <row r="6357" spans="1:27" x14ac:dyDescent="0.25">
      <c r="A6357" t="s">
        <v>1294</v>
      </c>
      <c r="B6357" t="s">
        <v>1018</v>
      </c>
      <c r="C6357" t="s">
        <v>1019</v>
      </c>
      <c r="D6357" t="s">
        <v>1309</v>
      </c>
      <c r="E6357" t="s">
        <v>1310</v>
      </c>
      <c r="F6357" t="str">
        <f t="shared" si="598"/>
        <v>1295</v>
      </c>
      <c r="G6357" t="s">
        <v>207</v>
      </c>
      <c r="H6357" t="s">
        <v>208</v>
      </c>
      <c r="I6357" s="91">
        <v>61.9</v>
      </c>
      <c r="J6357" s="91">
        <v>117.46</v>
      </c>
      <c r="K6357" s="91"/>
      <c r="L6357" s="91"/>
      <c r="M6357" s="91"/>
      <c r="N6357" s="91"/>
      <c r="O6357" s="91"/>
      <c r="P6357" s="91">
        <v>306.3</v>
      </c>
      <c r="Q6357" s="91">
        <v>6</v>
      </c>
      <c r="R6357" s="91"/>
      <c r="S6357" s="91">
        <v>1021.11</v>
      </c>
      <c r="T6357" s="91">
        <v>1972</v>
      </c>
      <c r="U6357" s="91">
        <f t="shared" si="599"/>
        <v>3484.77</v>
      </c>
      <c r="V6357" s="82" t="str">
        <f t="shared" si="597"/>
        <v>510451295935</v>
      </c>
      <c r="W6357" s="83">
        <f>VLOOKUP(V6357,Factors!$E$6:$H$5950,4,FALSE)</f>
        <v>0.1124</v>
      </c>
      <c r="X6357" t="str">
        <f>VLOOKUP(V6357,Factors!$E$6:$F$5950,2,FALSE)</f>
        <v>3-Factor</v>
      </c>
      <c r="Y6357" s="92">
        <f t="shared" si="600"/>
        <v>391.68814800000001</v>
      </c>
      <c r="Z6357" s="92">
        <f t="shared" si="601"/>
        <v>3093.0818519999998</v>
      </c>
      <c r="AA6357" s="92">
        <f t="shared" si="602"/>
        <v>3484.77</v>
      </c>
    </row>
    <row r="6358" spans="1:27" x14ac:dyDescent="0.25">
      <c r="A6358" t="s">
        <v>1294</v>
      </c>
      <c r="B6358" t="s">
        <v>1018</v>
      </c>
      <c r="C6358" t="s">
        <v>1019</v>
      </c>
      <c r="D6358" t="s">
        <v>1309</v>
      </c>
      <c r="E6358" t="s">
        <v>1310</v>
      </c>
      <c r="F6358" t="str">
        <f t="shared" si="598"/>
        <v>1295</v>
      </c>
      <c r="G6358" t="s">
        <v>128</v>
      </c>
      <c r="H6358" t="s">
        <v>129</v>
      </c>
      <c r="I6358" s="91"/>
      <c r="J6358" s="91"/>
      <c r="K6358" s="91"/>
      <c r="L6358" s="91">
        <v>20</v>
      </c>
      <c r="M6358" s="91"/>
      <c r="N6358" s="91"/>
      <c r="O6358" s="91"/>
      <c r="P6358" s="91"/>
      <c r="Q6358" s="91">
        <v>-20</v>
      </c>
      <c r="R6358" s="91"/>
      <c r="S6358" s="91">
        <v>39.89</v>
      </c>
      <c r="T6358" s="91">
        <v>-39.89</v>
      </c>
      <c r="U6358" s="91">
        <f t="shared" si="599"/>
        <v>0</v>
      </c>
      <c r="V6358" s="82" t="str">
        <f t="shared" si="597"/>
        <v>510451295935</v>
      </c>
      <c r="W6358" s="83">
        <f>VLOOKUP(V6358,Factors!$E$6:$H$5950,4,FALSE)</f>
        <v>0.1124</v>
      </c>
      <c r="X6358" t="str">
        <f>VLOOKUP(V6358,Factors!$E$6:$F$5950,2,FALSE)</f>
        <v>3-Factor</v>
      </c>
      <c r="Y6358" s="92">
        <f t="shared" si="600"/>
        <v>0</v>
      </c>
      <c r="Z6358" s="92">
        <f t="shared" si="601"/>
        <v>0</v>
      </c>
      <c r="AA6358" s="92">
        <f t="shared" si="602"/>
        <v>0</v>
      </c>
    </row>
    <row r="6359" spans="1:27" x14ac:dyDescent="0.25">
      <c r="A6359" t="s">
        <v>1294</v>
      </c>
      <c r="B6359" t="s">
        <v>1018</v>
      </c>
      <c r="C6359" t="s">
        <v>1019</v>
      </c>
      <c r="D6359" t="s">
        <v>1309</v>
      </c>
      <c r="E6359" t="s">
        <v>1310</v>
      </c>
      <c r="F6359" t="str">
        <f t="shared" si="598"/>
        <v>1295</v>
      </c>
      <c r="G6359" t="s">
        <v>98</v>
      </c>
      <c r="H6359" t="s">
        <v>99</v>
      </c>
      <c r="I6359" s="91">
        <v>74.36</v>
      </c>
      <c r="J6359" s="91">
        <v>30.76</v>
      </c>
      <c r="K6359" s="91"/>
      <c r="L6359" s="91"/>
      <c r="M6359" s="91"/>
      <c r="N6359" s="91"/>
      <c r="O6359" s="91"/>
      <c r="P6359" s="91">
        <v>19.16</v>
      </c>
      <c r="Q6359" s="91">
        <v>122.51</v>
      </c>
      <c r="R6359" s="91"/>
      <c r="S6359" s="91">
        <v>178.89</v>
      </c>
      <c r="T6359" s="91">
        <v>39.89</v>
      </c>
      <c r="U6359" s="91">
        <f t="shared" si="599"/>
        <v>465.57</v>
      </c>
      <c r="V6359" s="82" t="str">
        <f t="shared" si="597"/>
        <v>510451295935</v>
      </c>
      <c r="W6359" s="83">
        <f>VLOOKUP(V6359,Factors!$E$6:$H$5950,4,FALSE)</f>
        <v>0.1124</v>
      </c>
      <c r="X6359" t="str">
        <f>VLOOKUP(V6359,Factors!$E$6:$F$5950,2,FALSE)</f>
        <v>3-Factor</v>
      </c>
      <c r="Y6359" s="92">
        <f t="shared" si="600"/>
        <v>52.330067999999997</v>
      </c>
      <c r="Z6359" s="92">
        <f t="shared" si="601"/>
        <v>413.23993200000001</v>
      </c>
      <c r="AA6359" s="92">
        <f t="shared" si="602"/>
        <v>465.57</v>
      </c>
    </row>
    <row r="6360" spans="1:27" x14ac:dyDescent="0.25">
      <c r="A6360" t="s">
        <v>1294</v>
      </c>
      <c r="B6360" t="s">
        <v>1018</v>
      </c>
      <c r="C6360" t="s">
        <v>1019</v>
      </c>
      <c r="D6360" t="s">
        <v>1309</v>
      </c>
      <c r="E6360" t="s">
        <v>1310</v>
      </c>
      <c r="F6360" t="str">
        <f t="shared" si="598"/>
        <v>1295</v>
      </c>
      <c r="G6360" t="s">
        <v>130</v>
      </c>
      <c r="H6360" t="s">
        <v>131</v>
      </c>
      <c r="I6360" s="91"/>
      <c r="J6360" s="91"/>
      <c r="K6360" s="91"/>
      <c r="L6360" s="91">
        <v>66.989999999999995</v>
      </c>
      <c r="M6360" s="91"/>
      <c r="N6360" s="91">
        <v>50</v>
      </c>
      <c r="O6360" s="91"/>
      <c r="P6360" s="91">
        <v>18.600000000000001</v>
      </c>
      <c r="Q6360" s="91"/>
      <c r="R6360" s="91"/>
      <c r="S6360" s="91"/>
      <c r="T6360" s="91"/>
      <c r="U6360" s="91">
        <f t="shared" si="599"/>
        <v>135.59</v>
      </c>
      <c r="V6360" s="82" t="str">
        <f t="shared" si="597"/>
        <v>510451295935</v>
      </c>
      <c r="W6360" s="83">
        <f>VLOOKUP(V6360,Factors!$E$6:$H$5950,4,FALSE)</f>
        <v>0.1124</v>
      </c>
      <c r="X6360" t="str">
        <f>VLOOKUP(V6360,Factors!$E$6:$F$5950,2,FALSE)</f>
        <v>3-Factor</v>
      </c>
      <c r="Y6360" s="92">
        <f t="shared" si="600"/>
        <v>15.240316</v>
      </c>
      <c r="Z6360" s="92">
        <f t="shared" si="601"/>
        <v>120.349684</v>
      </c>
      <c r="AA6360" s="92">
        <f t="shared" si="602"/>
        <v>135.59</v>
      </c>
    </row>
    <row r="6361" spans="1:27" x14ac:dyDescent="0.25">
      <c r="A6361" t="s">
        <v>1294</v>
      </c>
      <c r="B6361" t="s">
        <v>1018</v>
      </c>
      <c r="C6361" t="s">
        <v>1019</v>
      </c>
      <c r="D6361" t="s">
        <v>1309</v>
      </c>
      <c r="E6361" t="s">
        <v>1310</v>
      </c>
      <c r="F6361" t="str">
        <f t="shared" si="598"/>
        <v>1295</v>
      </c>
      <c r="G6361" t="s">
        <v>136</v>
      </c>
      <c r="H6361" t="s">
        <v>137</v>
      </c>
      <c r="I6361" s="91"/>
      <c r="J6361" s="91"/>
      <c r="K6361" s="91"/>
      <c r="L6361" s="91"/>
      <c r="M6361" s="91"/>
      <c r="N6361" s="91">
        <v>4</v>
      </c>
      <c r="O6361" s="91">
        <v>13.5</v>
      </c>
      <c r="P6361" s="91"/>
      <c r="Q6361" s="91"/>
      <c r="R6361" s="91"/>
      <c r="S6361" s="91">
        <v>3</v>
      </c>
      <c r="T6361" s="91"/>
      <c r="U6361" s="91">
        <f t="shared" si="599"/>
        <v>20.5</v>
      </c>
      <c r="V6361" s="82" t="str">
        <f t="shared" si="597"/>
        <v>510451295935</v>
      </c>
      <c r="W6361" s="83">
        <f>VLOOKUP(V6361,Factors!$E$6:$H$5950,4,FALSE)</f>
        <v>0.1124</v>
      </c>
      <c r="X6361" t="str">
        <f>VLOOKUP(V6361,Factors!$E$6:$F$5950,2,FALSE)</f>
        <v>3-Factor</v>
      </c>
      <c r="Y6361" s="92">
        <f t="shared" si="600"/>
        <v>2.3041999999999998</v>
      </c>
      <c r="Z6361" s="92">
        <f t="shared" si="601"/>
        <v>18.195799999999998</v>
      </c>
      <c r="AA6361" s="92">
        <f t="shared" si="602"/>
        <v>20.5</v>
      </c>
    </row>
    <row r="6362" spans="1:27" x14ac:dyDescent="0.25">
      <c r="A6362" t="s">
        <v>1294</v>
      </c>
      <c r="B6362" t="s">
        <v>1018</v>
      </c>
      <c r="C6362" t="s">
        <v>1019</v>
      </c>
      <c r="D6362" t="s">
        <v>1309</v>
      </c>
      <c r="E6362" t="s">
        <v>1310</v>
      </c>
      <c r="F6362" t="str">
        <f t="shared" si="598"/>
        <v>1295</v>
      </c>
      <c r="G6362" t="s">
        <v>239</v>
      </c>
      <c r="H6362" t="s">
        <v>240</v>
      </c>
      <c r="I6362" s="91"/>
      <c r="J6362" s="91"/>
      <c r="K6362" s="91"/>
      <c r="L6362" s="91"/>
      <c r="M6362" s="91"/>
      <c r="N6362" s="91"/>
      <c r="O6362" s="91"/>
      <c r="P6362" s="91"/>
      <c r="Q6362" s="91"/>
      <c r="R6362" s="91"/>
      <c r="S6362" s="91">
        <v>34.99</v>
      </c>
      <c r="T6362" s="91"/>
      <c r="U6362" s="91">
        <f t="shared" si="599"/>
        <v>34.99</v>
      </c>
      <c r="V6362" s="82" t="str">
        <f t="shared" si="597"/>
        <v>510451295935</v>
      </c>
      <c r="W6362" s="83">
        <f>VLOOKUP(V6362,Factors!$E$6:$H$5950,4,FALSE)</f>
        <v>0.1124</v>
      </c>
      <c r="X6362" t="str">
        <f>VLOOKUP(V6362,Factors!$E$6:$F$5950,2,FALSE)</f>
        <v>3-Factor</v>
      </c>
      <c r="Y6362" s="92">
        <f t="shared" si="600"/>
        <v>3.9328760000000003</v>
      </c>
      <c r="Z6362" s="92">
        <f t="shared" si="601"/>
        <v>31.057124000000002</v>
      </c>
      <c r="AA6362" s="92">
        <f t="shared" si="602"/>
        <v>34.99</v>
      </c>
    </row>
    <row r="6363" spans="1:27" x14ac:dyDescent="0.25">
      <c r="A6363" t="s">
        <v>1294</v>
      </c>
      <c r="B6363" t="s">
        <v>1018</v>
      </c>
      <c r="C6363" t="s">
        <v>1019</v>
      </c>
      <c r="D6363" t="s">
        <v>1309</v>
      </c>
      <c r="E6363" t="s">
        <v>1310</v>
      </c>
      <c r="F6363" t="str">
        <f t="shared" si="598"/>
        <v>1295</v>
      </c>
      <c r="G6363" t="s">
        <v>144</v>
      </c>
      <c r="H6363" t="s">
        <v>145</v>
      </c>
      <c r="I6363" s="91">
        <v>33.54</v>
      </c>
      <c r="J6363" s="91">
        <v>27.45</v>
      </c>
      <c r="K6363" s="91">
        <v>66</v>
      </c>
      <c r="L6363" s="91"/>
      <c r="M6363" s="91">
        <v>360.63</v>
      </c>
      <c r="N6363" s="91">
        <v>-517.87</v>
      </c>
      <c r="O6363" s="91">
        <v>210.03</v>
      </c>
      <c r="P6363" s="91"/>
      <c r="Q6363" s="91">
        <v>244.88</v>
      </c>
      <c r="R6363" s="91">
        <v>552.32000000000005</v>
      </c>
      <c r="S6363" s="91">
        <v>118</v>
      </c>
      <c r="T6363" s="91">
        <v>22.74</v>
      </c>
      <c r="U6363" s="91">
        <f t="shared" si="599"/>
        <v>1117.72</v>
      </c>
      <c r="V6363" s="82" t="str">
        <f t="shared" si="597"/>
        <v>510451295935</v>
      </c>
      <c r="W6363" s="83">
        <f>VLOOKUP(V6363,Factors!$E$6:$H$5950,4,FALSE)</f>
        <v>0.1124</v>
      </c>
      <c r="X6363" t="str">
        <f>VLOOKUP(V6363,Factors!$E$6:$F$5950,2,FALSE)</f>
        <v>3-Factor</v>
      </c>
      <c r="Y6363" s="92">
        <f t="shared" si="600"/>
        <v>125.63172800000001</v>
      </c>
      <c r="Z6363" s="92">
        <f t="shared" si="601"/>
        <v>992.08827199999996</v>
      </c>
      <c r="AA6363" s="92">
        <f t="shared" si="602"/>
        <v>1117.72</v>
      </c>
    </row>
    <row r="6364" spans="1:27" x14ac:dyDescent="0.25">
      <c r="A6364" t="s">
        <v>1294</v>
      </c>
      <c r="B6364" t="s">
        <v>1018</v>
      </c>
      <c r="C6364" t="s">
        <v>1019</v>
      </c>
      <c r="D6364" t="s">
        <v>1309</v>
      </c>
      <c r="E6364" t="s">
        <v>1310</v>
      </c>
      <c r="F6364" t="str">
        <f t="shared" si="598"/>
        <v>1295</v>
      </c>
      <c r="G6364" t="s">
        <v>217</v>
      </c>
      <c r="H6364" t="s">
        <v>218</v>
      </c>
      <c r="I6364" s="91">
        <v>592.12</v>
      </c>
      <c r="J6364" s="91"/>
      <c r="K6364" s="91"/>
      <c r="L6364" s="91"/>
      <c r="M6364" s="91"/>
      <c r="N6364" s="91"/>
      <c r="O6364" s="91"/>
      <c r="P6364" s="91"/>
      <c r="Q6364" s="91"/>
      <c r="R6364" s="91"/>
      <c r="S6364" s="91"/>
      <c r="T6364" s="91"/>
      <c r="U6364" s="91">
        <f t="shared" si="599"/>
        <v>592.12</v>
      </c>
      <c r="V6364" s="82" t="str">
        <f t="shared" si="597"/>
        <v>510451295935</v>
      </c>
      <c r="W6364" s="83">
        <f>VLOOKUP(V6364,Factors!$E$6:$H$5950,4,FALSE)</f>
        <v>0.1124</v>
      </c>
      <c r="X6364" t="str">
        <f>VLOOKUP(V6364,Factors!$E$6:$F$5950,2,FALSE)</f>
        <v>3-Factor</v>
      </c>
      <c r="Y6364" s="92">
        <f t="shared" si="600"/>
        <v>66.554288</v>
      </c>
      <c r="Z6364" s="92">
        <f t="shared" si="601"/>
        <v>525.56571199999996</v>
      </c>
      <c r="AA6364" s="92">
        <f t="shared" si="602"/>
        <v>592.12</v>
      </c>
    </row>
    <row r="6365" spans="1:27" x14ac:dyDescent="0.25">
      <c r="A6365" t="s">
        <v>1294</v>
      </c>
      <c r="B6365" t="s">
        <v>1018</v>
      </c>
      <c r="C6365" t="s">
        <v>1019</v>
      </c>
      <c r="D6365" t="s">
        <v>1309</v>
      </c>
      <c r="E6365" t="s">
        <v>1310</v>
      </c>
      <c r="F6365" t="str">
        <f t="shared" si="598"/>
        <v>1295</v>
      </c>
      <c r="G6365" t="s">
        <v>146</v>
      </c>
      <c r="H6365" t="s">
        <v>147</v>
      </c>
      <c r="I6365" s="91">
        <v>759</v>
      </c>
      <c r="J6365" s="91"/>
      <c r="K6365" s="91">
        <v>299</v>
      </c>
      <c r="L6365" s="91"/>
      <c r="M6365" s="91">
        <v>2385.34</v>
      </c>
      <c r="N6365" s="91">
        <v>-65.42</v>
      </c>
      <c r="O6365" s="91">
        <v>375</v>
      </c>
      <c r="P6365" s="91"/>
      <c r="Q6365" s="91"/>
      <c r="R6365" s="91">
        <v>1680.16</v>
      </c>
      <c r="S6365" s="91">
        <v>890.57</v>
      </c>
      <c r="T6365" s="91">
        <v>3000</v>
      </c>
      <c r="U6365" s="91">
        <f t="shared" si="599"/>
        <v>9323.65</v>
      </c>
      <c r="V6365" s="82" t="str">
        <f t="shared" si="597"/>
        <v>510451295935</v>
      </c>
      <c r="W6365" s="83">
        <f>VLOOKUP(V6365,Factors!$E$6:$H$5950,4,FALSE)</f>
        <v>0.1124</v>
      </c>
      <c r="X6365" t="str">
        <f>VLOOKUP(V6365,Factors!$E$6:$F$5950,2,FALSE)</f>
        <v>3-Factor</v>
      </c>
      <c r="Y6365" s="92">
        <f t="shared" si="600"/>
        <v>1047.9782599999999</v>
      </c>
      <c r="Z6365" s="92">
        <f t="shared" si="601"/>
        <v>8275.6717399999998</v>
      </c>
      <c r="AA6365" s="92">
        <f t="shared" si="602"/>
        <v>9323.65</v>
      </c>
    </row>
    <row r="6366" spans="1:27" x14ac:dyDescent="0.25">
      <c r="A6366" t="s">
        <v>1294</v>
      </c>
      <c r="B6366" t="s">
        <v>1018</v>
      </c>
      <c r="C6366" t="s">
        <v>1019</v>
      </c>
      <c r="D6366" t="s">
        <v>1309</v>
      </c>
      <c r="E6366" t="s">
        <v>1310</v>
      </c>
      <c r="F6366" t="str">
        <f t="shared" si="598"/>
        <v>1295</v>
      </c>
      <c r="G6366" t="s">
        <v>150</v>
      </c>
      <c r="H6366" t="s">
        <v>151</v>
      </c>
      <c r="I6366" s="91"/>
      <c r="J6366" s="91"/>
      <c r="K6366" s="91"/>
      <c r="L6366" s="91"/>
      <c r="M6366" s="91"/>
      <c r="N6366" s="91"/>
      <c r="O6366" s="91"/>
      <c r="P6366" s="91"/>
      <c r="Q6366" s="91">
        <v>118.43</v>
      </c>
      <c r="R6366" s="91"/>
      <c r="S6366" s="91"/>
      <c r="T6366" s="91"/>
      <c r="U6366" s="91">
        <f t="shared" si="599"/>
        <v>118.43</v>
      </c>
      <c r="V6366" s="82" t="str">
        <f t="shared" si="597"/>
        <v>510451295935</v>
      </c>
      <c r="W6366" s="83">
        <f>VLOOKUP(V6366,Factors!$E$6:$H$5950,4,FALSE)</f>
        <v>0.1124</v>
      </c>
      <c r="X6366" t="str">
        <f>VLOOKUP(V6366,Factors!$E$6:$F$5950,2,FALSE)</f>
        <v>3-Factor</v>
      </c>
      <c r="Y6366" s="92">
        <f t="shared" si="600"/>
        <v>13.311532000000001</v>
      </c>
      <c r="Z6366" s="92">
        <f t="shared" si="601"/>
        <v>105.11846800000001</v>
      </c>
      <c r="AA6366" s="92">
        <f t="shared" si="602"/>
        <v>118.43</v>
      </c>
    </row>
    <row r="6367" spans="1:27" x14ac:dyDescent="0.25">
      <c r="A6367" t="s">
        <v>1294</v>
      </c>
      <c r="B6367" t="s">
        <v>1018</v>
      </c>
      <c r="C6367" t="s">
        <v>1019</v>
      </c>
      <c r="D6367" t="s">
        <v>1309</v>
      </c>
      <c r="E6367" t="s">
        <v>1310</v>
      </c>
      <c r="F6367" t="str">
        <f t="shared" si="598"/>
        <v>1295</v>
      </c>
      <c r="G6367" t="s">
        <v>359</v>
      </c>
      <c r="H6367" t="s">
        <v>360</v>
      </c>
      <c r="R6367">
        <v>24.99</v>
      </c>
      <c r="U6367" s="91">
        <f t="shared" si="599"/>
        <v>24.99</v>
      </c>
      <c r="V6367" s="82" t="str">
        <f t="shared" si="597"/>
        <v>510451295935</v>
      </c>
      <c r="W6367" s="83">
        <f>VLOOKUP(V6367,Factors!$E$6:$H$5950,4,FALSE)</f>
        <v>0.1124</v>
      </c>
      <c r="X6367" t="str">
        <f>VLOOKUP(V6367,Factors!$E$6:$F$5950,2,FALSE)</f>
        <v>3-Factor</v>
      </c>
      <c r="Y6367" s="92">
        <f t="shared" si="600"/>
        <v>2.8088759999999997</v>
      </c>
      <c r="Z6367" s="92">
        <f t="shared" si="601"/>
        <v>22.181123999999997</v>
      </c>
      <c r="AA6367" s="92">
        <f t="shared" si="602"/>
        <v>24.989999999999995</v>
      </c>
    </row>
    <row r="6369" spans="27:27" x14ac:dyDescent="0.25">
      <c r="AA6369" s="93">
        <f>SUM(AA4:AA6367)</f>
        <v>161383824.22000012</v>
      </c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08"/>
  <sheetViews>
    <sheetView showGridLines="0" tabSelected="1" workbookViewId="0">
      <selection activeCell="M7" sqref="M7"/>
    </sheetView>
  </sheetViews>
  <sheetFormatPr defaultRowHeight="15" x14ac:dyDescent="0.25"/>
  <cols>
    <col min="1" max="1" width="2.140625" style="148" customWidth="1"/>
    <col min="2" max="2" width="2.85546875" style="148" customWidth="1"/>
    <col min="3" max="3" width="9.140625" style="148"/>
    <col min="4" max="4" width="56.140625" style="148" customWidth="1"/>
    <col min="5" max="5" width="13.5703125" style="148" customWidth="1"/>
    <col min="6" max="6" width="2.7109375" style="148" customWidth="1"/>
    <col min="7" max="7" width="13.5703125" style="148" customWidth="1"/>
    <col min="8" max="8" width="3.5703125" style="148" customWidth="1"/>
    <col min="9" max="9" width="13.5703125" style="148" customWidth="1"/>
    <col min="10" max="16384" width="9.140625" style="148"/>
  </cols>
  <sheetData>
    <row r="1" spans="1:9" x14ac:dyDescent="0.25">
      <c r="A1" s="102" t="s">
        <v>7451</v>
      </c>
    </row>
    <row r="2" spans="1:9" x14ac:dyDescent="0.25">
      <c r="A2" s="102" t="s">
        <v>7452</v>
      </c>
    </row>
    <row r="3" spans="1:9" x14ac:dyDescent="0.25">
      <c r="A3" s="102" t="s">
        <v>7453</v>
      </c>
    </row>
    <row r="4" spans="1:9" x14ac:dyDescent="0.25">
      <c r="A4" s="101" t="s">
        <v>7454</v>
      </c>
    </row>
    <row r="6" spans="1:9" x14ac:dyDescent="0.25">
      <c r="A6" s="101" t="s">
        <v>7388</v>
      </c>
      <c r="B6" s="102"/>
      <c r="C6" s="102"/>
      <c r="D6" s="102"/>
      <c r="E6" s="112" t="s">
        <v>1373</v>
      </c>
      <c r="F6" s="149"/>
      <c r="G6" s="112" t="s">
        <v>1371</v>
      </c>
      <c r="H6" s="149"/>
      <c r="I6" s="113" t="s">
        <v>1372</v>
      </c>
    </row>
    <row r="7" spans="1:9" x14ac:dyDescent="0.25">
      <c r="A7" s="103"/>
      <c r="B7" s="104" t="s">
        <v>7389</v>
      </c>
      <c r="C7" s="105"/>
      <c r="D7" s="104"/>
    </row>
    <row r="8" spans="1:9" x14ac:dyDescent="0.25">
      <c r="A8" s="104"/>
      <c r="B8" s="104"/>
      <c r="C8" s="106" t="s">
        <v>7390</v>
      </c>
      <c r="D8" s="106"/>
    </row>
    <row r="9" spans="1:9" x14ac:dyDescent="0.25">
      <c r="A9" s="104"/>
      <c r="B9" s="104"/>
      <c r="C9" s="107" t="s">
        <v>21</v>
      </c>
      <c r="D9" s="103" t="s">
        <v>7391</v>
      </c>
      <c r="E9" s="150">
        <f>SUMIF(Allocation!$A$4:$A$6367,'YTD Short Report'!C9,Allocation!$AA$4:$AA$6367)</f>
        <v>294860.45999999996</v>
      </c>
      <c r="G9" s="150">
        <f>SUMIF(Allocation!$A$4:$A$6367,'YTD Short Report'!C9,Allocation!$Y$4:$Y$6367)</f>
        <v>31048.806438</v>
      </c>
      <c r="I9" s="150">
        <f>SUMIF(Allocation!$A$4:$A$6367,'YTD Short Report'!C9,Allocation!$Z$4:$Z$6367)</f>
        <v>263811.65356200002</v>
      </c>
    </row>
    <row r="10" spans="1:9" x14ac:dyDescent="0.25">
      <c r="A10" s="104"/>
      <c r="B10" s="104"/>
      <c r="C10" s="107" t="s">
        <v>58</v>
      </c>
      <c r="D10" s="108" t="s">
        <v>7392</v>
      </c>
      <c r="E10" s="150">
        <f>SUMIF(Allocation!$A$4:$A$6367,'YTD Short Report'!C10,Allocation!$AA$4:$AA$6367)</f>
        <v>90747.280000000013</v>
      </c>
      <c r="G10" s="150">
        <f>SUMIF(Allocation!$A$4:$A$6367,'YTD Short Report'!C10,Allocation!$Y$4:$Y$6367)</f>
        <v>9555.6885840000014</v>
      </c>
      <c r="I10" s="150">
        <f>SUMIF(Allocation!$A$4:$A$6367,'YTD Short Report'!C10,Allocation!$Z$4:$Z$6367)</f>
        <v>81191.591415999996</v>
      </c>
    </row>
    <row r="11" spans="1:9" x14ac:dyDescent="0.25">
      <c r="A11" s="104"/>
      <c r="B11" s="104"/>
      <c r="C11" s="109" t="s">
        <v>74</v>
      </c>
      <c r="D11" s="108" t="s">
        <v>7393</v>
      </c>
      <c r="E11" s="150">
        <f>SUMIF(Allocation!$A$4:$A$6367,'YTD Short Report'!C11,Allocation!$AA$4:$AA$6367)</f>
        <v>0.09</v>
      </c>
      <c r="G11" s="150">
        <f>SUMIF(Allocation!$A$4:$A$6367,'YTD Short Report'!C11,Allocation!$Y$4:$Y$6367)</f>
        <v>9.4769999999999993E-3</v>
      </c>
      <c r="I11" s="150">
        <f>SUMIF(Allocation!$A$4:$A$6367,'YTD Short Report'!C11,Allocation!$Z$4:$Z$6367)</f>
        <v>8.0522999999999997E-2</v>
      </c>
    </row>
    <row r="12" spans="1:9" x14ac:dyDescent="0.25">
      <c r="A12" s="104"/>
      <c r="B12" s="104"/>
      <c r="C12" s="107" t="s">
        <v>79</v>
      </c>
      <c r="D12" s="108" t="s">
        <v>7394</v>
      </c>
      <c r="E12" s="150">
        <f>SUMIF(Allocation!$A$4:$A$6367,'YTD Short Report'!C12,Allocation!$AA$4:$AA$6367)</f>
        <v>2887975.2400000007</v>
      </c>
      <c r="G12" s="150">
        <f>SUMIF(Allocation!$A$4:$A$6367,'YTD Short Report'!C12,Allocation!$Y$4:$Y$6367)</f>
        <v>302523.11198450014</v>
      </c>
      <c r="I12" s="150">
        <f>SUMIF(Allocation!$A$4:$A$6367,'YTD Short Report'!C12,Allocation!$Z$4:$Z$6367)</f>
        <v>2585452.1280154991</v>
      </c>
    </row>
    <row r="13" spans="1:9" x14ac:dyDescent="0.25">
      <c r="A13" s="104"/>
      <c r="B13" s="104"/>
      <c r="C13" s="107" t="s">
        <v>172</v>
      </c>
      <c r="D13" s="103" t="s">
        <v>7395</v>
      </c>
      <c r="E13" s="150">
        <f>SUMIF(Allocation!$A$4:$A$6367,'YTD Short Report'!C13,Allocation!$AA$4:$AA$6367)</f>
        <v>11648.35</v>
      </c>
      <c r="G13" s="150">
        <f>SUMIF(Allocation!$A$4:$A$6367,'YTD Short Report'!C13,Allocation!$Y$4:$Y$6367)</f>
        <v>1226.5712550000003</v>
      </c>
      <c r="I13" s="150">
        <f>SUMIF(Allocation!$A$4:$A$6367,'YTD Short Report'!C13,Allocation!$Z$4:$Z$6367)</f>
        <v>10421.778745000001</v>
      </c>
    </row>
    <row r="14" spans="1:9" x14ac:dyDescent="0.25">
      <c r="A14" s="104"/>
      <c r="B14" s="104"/>
      <c r="C14" s="107"/>
      <c r="D14" s="103"/>
      <c r="E14" s="150"/>
      <c r="G14" s="150"/>
      <c r="I14" s="150"/>
    </row>
    <row r="15" spans="1:9" x14ac:dyDescent="0.25">
      <c r="A15" s="104"/>
      <c r="B15" s="104"/>
      <c r="C15" s="106" t="s">
        <v>7396</v>
      </c>
      <c r="D15" s="106"/>
      <c r="E15" s="150"/>
      <c r="G15" s="150"/>
      <c r="I15" s="150"/>
    </row>
    <row r="16" spans="1:9" x14ac:dyDescent="0.25">
      <c r="A16" s="104"/>
      <c r="B16" s="104"/>
      <c r="C16" s="107" t="s">
        <v>175</v>
      </c>
      <c r="D16" s="103" t="s">
        <v>7391</v>
      </c>
      <c r="E16" s="150">
        <f>SUMIF(Allocation!$A$4:$A$6367,'YTD Short Report'!C16,Allocation!$AA$4:$AA$6367)</f>
        <v>204703.38000000006</v>
      </c>
      <c r="G16" s="150">
        <f>SUMIF(Allocation!$A$4:$A$6367,'YTD Short Report'!C16,Allocation!$Y$4:$Y$6367)</f>
        <v>21555.265914</v>
      </c>
      <c r="I16" s="150">
        <f>SUMIF(Allocation!$A$4:$A$6367,'YTD Short Report'!C16,Allocation!$Z$4:$Z$6367)</f>
        <v>183148.11408599999</v>
      </c>
    </row>
    <row r="17" spans="1:9" x14ac:dyDescent="0.25">
      <c r="A17" s="104"/>
      <c r="B17" s="104"/>
      <c r="C17" s="107">
        <v>834</v>
      </c>
      <c r="D17" s="103"/>
      <c r="E17" s="150">
        <f>SUMIF(Allocation!$A$4:$A$6367,'YTD Short Report'!C17,Allocation!$AA$4:$AA$6367)</f>
        <v>260829.28</v>
      </c>
      <c r="G17" s="150">
        <f>SUMIF(Allocation!$A$4:$A$6367,'YTD Short Report'!C17,Allocation!$Y$4:$Y$6367)</f>
        <v>27465.323184000001</v>
      </c>
      <c r="I17" s="150">
        <f>SUMIF(Allocation!$A$4:$A$6367,'YTD Short Report'!C17,Allocation!$Z$4:$Z$6367)</f>
        <v>233363.95681599999</v>
      </c>
    </row>
    <row r="18" spans="1:9" x14ac:dyDescent="0.25">
      <c r="A18" s="104"/>
      <c r="B18" s="104"/>
      <c r="C18" s="107"/>
      <c r="D18" s="103" t="s">
        <v>7397</v>
      </c>
      <c r="E18" s="151">
        <f>SUM(E9:E17)</f>
        <v>3750764.0800000005</v>
      </c>
      <c r="G18" s="151">
        <f>SUM(G9:G17)</f>
        <v>393374.7768365001</v>
      </c>
      <c r="I18" s="151">
        <f>SUM(I9:I17)</f>
        <v>3357389.3031634986</v>
      </c>
    </row>
    <row r="19" spans="1:9" x14ac:dyDescent="0.25">
      <c r="A19" s="104"/>
      <c r="B19" s="104"/>
      <c r="C19" s="107"/>
      <c r="D19" s="103"/>
      <c r="E19" s="150"/>
      <c r="G19" s="150"/>
      <c r="I19" s="150"/>
    </row>
    <row r="20" spans="1:9" x14ac:dyDescent="0.25">
      <c r="A20" s="103"/>
      <c r="B20" s="104" t="s">
        <v>7398</v>
      </c>
      <c r="C20" s="105"/>
      <c r="D20" s="104"/>
      <c r="E20" s="150"/>
      <c r="G20" s="150"/>
      <c r="I20" s="150"/>
    </row>
    <row r="21" spans="1:9" x14ac:dyDescent="0.25">
      <c r="A21" s="104"/>
      <c r="B21" s="104"/>
      <c r="C21" s="106" t="s">
        <v>7390</v>
      </c>
      <c r="D21" s="106"/>
      <c r="E21" s="150"/>
      <c r="G21" s="150"/>
      <c r="I21" s="150"/>
    </row>
    <row r="22" spans="1:9" x14ac:dyDescent="0.25">
      <c r="A22" s="104"/>
      <c r="B22" s="104"/>
      <c r="C22" s="107" t="s">
        <v>189</v>
      </c>
      <c r="D22" s="110" t="s">
        <v>7399</v>
      </c>
      <c r="E22" s="150">
        <f>SUMIF(Allocation!$A$4:$A$6367,'YTD Short Report'!C22,Allocation!$AA$4:$AA$6367)</f>
        <v>174010.91999999998</v>
      </c>
      <c r="G22" s="150">
        <f>SUMIF(Allocation!$A$4:$A$6367,'YTD Short Report'!C22,Allocation!$Y$4:$Y$6367)</f>
        <v>18323.349876</v>
      </c>
      <c r="I22" s="150">
        <f>SUMIF(Allocation!$A$4:$A$6367,'YTD Short Report'!C22,Allocation!$Z$4:$Z$6367)</f>
        <v>155687.57012400002</v>
      </c>
    </row>
    <row r="23" spans="1:9" x14ac:dyDescent="0.25">
      <c r="A23" s="104"/>
      <c r="B23" s="104"/>
      <c r="C23" s="107"/>
      <c r="D23" s="108" t="s">
        <v>7400</v>
      </c>
      <c r="E23" s="151">
        <f>E22</f>
        <v>174010.91999999998</v>
      </c>
      <c r="G23" s="151">
        <f>G22</f>
        <v>18323.349876</v>
      </c>
      <c r="I23" s="151">
        <f>I22</f>
        <v>155687.57012400002</v>
      </c>
    </row>
    <row r="24" spans="1:9" x14ac:dyDescent="0.25">
      <c r="A24" s="104"/>
      <c r="B24" s="104"/>
      <c r="C24" s="107"/>
      <c r="D24" s="110"/>
      <c r="E24" s="150"/>
      <c r="G24" s="150"/>
      <c r="I24" s="150"/>
    </row>
    <row r="25" spans="1:9" x14ac:dyDescent="0.25">
      <c r="A25" s="103"/>
      <c r="B25" s="104" t="s">
        <v>7401</v>
      </c>
      <c r="C25" s="105"/>
      <c r="D25" s="104"/>
      <c r="E25" s="150"/>
      <c r="G25" s="150"/>
      <c r="I25" s="150"/>
    </row>
    <row r="26" spans="1:9" x14ac:dyDescent="0.25">
      <c r="A26" s="104"/>
      <c r="B26" s="104"/>
      <c r="C26" s="106" t="s">
        <v>7390</v>
      </c>
      <c r="D26" s="106"/>
      <c r="E26" s="150"/>
      <c r="G26" s="150"/>
      <c r="I26" s="150"/>
    </row>
    <row r="27" spans="1:9" x14ac:dyDescent="0.25">
      <c r="A27" s="104"/>
      <c r="B27" s="104"/>
      <c r="C27" s="107" t="s">
        <v>196</v>
      </c>
      <c r="D27" s="110" t="s">
        <v>7399</v>
      </c>
      <c r="E27" s="150">
        <f>SUMIF(Allocation!$A$4:$A$6367,'YTD Short Report'!C27,Allocation!$AA$4:$AA$6367)</f>
        <v>1820601.97</v>
      </c>
      <c r="G27" s="150">
        <f>SUMIF(Allocation!$A$4:$A$6367,'YTD Short Report'!C27,Allocation!$Y$4:$Y$6367)</f>
        <v>191709.38744099991</v>
      </c>
      <c r="I27" s="150">
        <f>SUMIF(Allocation!$A$4:$A$6367,'YTD Short Report'!C27,Allocation!$Z$4:$Z$6367)</f>
        <v>1628892.582559</v>
      </c>
    </row>
    <row r="28" spans="1:9" x14ac:dyDescent="0.25">
      <c r="A28" s="104"/>
      <c r="B28" s="104"/>
      <c r="C28" s="109" t="s">
        <v>225</v>
      </c>
      <c r="D28" s="110" t="s">
        <v>7402</v>
      </c>
      <c r="E28" s="150">
        <f>SUMIF(Allocation!$A$4:$A$6367,'YTD Short Report'!C28,Allocation!$AA$4:$AA$6367)</f>
        <v>-85006.99</v>
      </c>
      <c r="G28" s="150">
        <f>SUMIF(Allocation!$A$4:$A$6367,'YTD Short Report'!C28,Allocation!$Y$4:$Y$6367)</f>
        <v>-8951.2360470000003</v>
      </c>
      <c r="I28" s="150">
        <f>SUMIF(Allocation!$A$4:$A$6367,'YTD Short Report'!C28,Allocation!$Z$4:$Z$6367)</f>
        <v>-76055.753953000007</v>
      </c>
    </row>
    <row r="29" spans="1:9" x14ac:dyDescent="0.25">
      <c r="A29" s="104"/>
      <c r="B29" s="104"/>
      <c r="C29" s="107"/>
      <c r="D29" s="103"/>
      <c r="E29" s="150"/>
      <c r="G29" s="150"/>
      <c r="I29" s="150"/>
    </row>
    <row r="30" spans="1:9" x14ac:dyDescent="0.25">
      <c r="A30" s="104"/>
      <c r="B30" s="104"/>
      <c r="C30" s="106" t="s">
        <v>7396</v>
      </c>
      <c r="D30" s="106"/>
      <c r="E30" s="150"/>
      <c r="G30" s="150"/>
      <c r="I30" s="150"/>
    </row>
    <row r="31" spans="1:9" x14ac:dyDescent="0.25">
      <c r="A31" s="104"/>
      <c r="B31" s="104"/>
      <c r="C31" s="107" t="s">
        <v>230</v>
      </c>
      <c r="D31" s="110" t="s">
        <v>7399</v>
      </c>
      <c r="E31" s="150">
        <f>SUMIF(Allocation!$A$4:$A$6367,'YTD Short Report'!C31,Allocation!$AA$4:$AA$6367)</f>
        <v>1086196.4899999998</v>
      </c>
      <c r="G31" s="150">
        <f>SUMIF(Allocation!$A$4:$A$6367,'YTD Short Report'!C31,Allocation!$Y$4:$Y$6367)</f>
        <v>114376.49039700007</v>
      </c>
      <c r="I31" s="150">
        <f>SUMIF(Allocation!$A$4:$A$6367,'YTD Short Report'!C31,Allocation!$Z$4:$Z$6367)</f>
        <v>971819.99960300012</v>
      </c>
    </row>
    <row r="32" spans="1:9" x14ac:dyDescent="0.25">
      <c r="A32" s="104"/>
      <c r="B32" s="104"/>
      <c r="C32" s="107"/>
      <c r="D32" s="108" t="s">
        <v>7403</v>
      </c>
      <c r="E32" s="150"/>
      <c r="G32" s="150"/>
      <c r="I32" s="150"/>
    </row>
    <row r="33" spans="1:9" x14ac:dyDescent="0.25">
      <c r="A33" s="104"/>
      <c r="B33" s="104"/>
      <c r="C33" s="107"/>
      <c r="D33" s="110"/>
      <c r="E33" s="150"/>
      <c r="G33" s="150"/>
      <c r="I33" s="150"/>
    </row>
    <row r="34" spans="1:9" x14ac:dyDescent="0.25">
      <c r="A34" s="104"/>
      <c r="B34" s="104"/>
      <c r="C34" s="107"/>
      <c r="D34" s="108" t="s">
        <v>7404</v>
      </c>
      <c r="E34" s="151">
        <f>E27+E28+E31</f>
        <v>2821791.4699999997</v>
      </c>
      <c r="G34" s="151">
        <f>G27+G28+G31</f>
        <v>297134.64179099997</v>
      </c>
      <c r="I34" s="151">
        <f>I27+I28+I31</f>
        <v>2524656.8282090002</v>
      </c>
    </row>
    <row r="35" spans="1:9" x14ac:dyDescent="0.25">
      <c r="A35" s="104"/>
      <c r="B35" s="104"/>
      <c r="C35" s="107"/>
      <c r="D35" s="110"/>
      <c r="E35" s="150"/>
      <c r="G35" s="150"/>
      <c r="I35" s="150"/>
    </row>
    <row r="36" spans="1:9" x14ac:dyDescent="0.25">
      <c r="A36" s="104" t="s">
        <v>7405</v>
      </c>
      <c r="B36" s="104"/>
      <c r="C36" s="105"/>
      <c r="D36" s="104"/>
      <c r="E36" s="150"/>
      <c r="G36" s="150"/>
      <c r="I36" s="150"/>
    </row>
    <row r="37" spans="1:9" x14ac:dyDescent="0.25">
      <c r="A37" s="104"/>
      <c r="B37" s="104"/>
      <c r="C37" s="106" t="s">
        <v>7390</v>
      </c>
      <c r="D37" s="106"/>
      <c r="E37" s="150"/>
      <c r="G37" s="150"/>
      <c r="I37" s="150"/>
    </row>
    <row r="38" spans="1:9" x14ac:dyDescent="0.25">
      <c r="A38" s="104"/>
      <c r="B38" s="104"/>
      <c r="C38" s="107" t="s">
        <v>245</v>
      </c>
      <c r="D38" s="108" t="s">
        <v>7406</v>
      </c>
      <c r="E38" s="150">
        <f>SUMIF(Allocation!$A$4:$A$6367,'YTD Short Report'!C38,Allocation!$AA$4:$AA$6367)</f>
        <v>2370748.9099999992</v>
      </c>
      <c r="G38" s="150">
        <f>SUMIF(Allocation!$A$4:$A$6367,'YTD Short Report'!C38,Allocation!$Y$4:$Y$6367)</f>
        <v>158505.04543727994</v>
      </c>
      <c r="I38" s="150">
        <f>SUMIF(Allocation!$A$4:$A$6367,'YTD Short Report'!C38,Allocation!$Z$4:$Z$6367)</f>
        <v>2212243.8645627201</v>
      </c>
    </row>
    <row r="39" spans="1:9" x14ac:dyDescent="0.25">
      <c r="A39" s="104"/>
      <c r="B39" s="104"/>
      <c r="C39" s="107"/>
      <c r="D39" s="110"/>
      <c r="E39" s="150"/>
      <c r="G39" s="150"/>
      <c r="I39" s="150"/>
    </row>
    <row r="40" spans="1:9" x14ac:dyDescent="0.25">
      <c r="A40" s="104"/>
      <c r="B40" s="104"/>
      <c r="C40" s="106" t="s">
        <v>7396</v>
      </c>
      <c r="D40" s="106"/>
      <c r="E40" s="150"/>
      <c r="G40" s="150"/>
      <c r="I40" s="150"/>
    </row>
    <row r="41" spans="1:9" x14ac:dyDescent="0.25">
      <c r="A41" s="104"/>
      <c r="B41" s="104"/>
      <c r="C41" s="107" t="s">
        <v>296</v>
      </c>
      <c r="D41" s="103" t="s">
        <v>7407</v>
      </c>
      <c r="E41" s="150">
        <f>SUMIF(Allocation!$A$4:$A$6367,'YTD Short Report'!C41,Allocation!$AA$4:$AA$6367)</f>
        <v>214196.19000000003</v>
      </c>
      <c r="G41" s="150">
        <f>SUMIF(Allocation!$A$4:$A$6367,'YTD Short Report'!C41,Allocation!$Y$4:$Y$6367)</f>
        <v>24075.651756000003</v>
      </c>
      <c r="I41" s="150">
        <f>SUMIF(Allocation!$A$4:$A$6367,'YTD Short Report'!C41,Allocation!$Z$4:$Z$6367)</f>
        <v>190120.538244</v>
      </c>
    </row>
    <row r="42" spans="1:9" x14ac:dyDescent="0.25">
      <c r="A42" s="104"/>
      <c r="B42" s="104"/>
      <c r="C42" s="107"/>
      <c r="D42" s="108" t="s">
        <v>7408</v>
      </c>
      <c r="E42" s="151">
        <f>E38+E41</f>
        <v>2584945.0999999992</v>
      </c>
      <c r="G42" s="151">
        <f>G38+G41</f>
        <v>182580.69719327995</v>
      </c>
      <c r="I42" s="151">
        <f>I38+I41</f>
        <v>2402364.4028067202</v>
      </c>
    </row>
    <row r="43" spans="1:9" x14ac:dyDescent="0.25">
      <c r="A43" s="104"/>
      <c r="B43" s="104"/>
      <c r="C43" s="107"/>
      <c r="D43" s="103"/>
      <c r="E43" s="150"/>
      <c r="G43" s="150"/>
      <c r="I43" s="150"/>
    </row>
    <row r="44" spans="1:9" x14ac:dyDescent="0.25">
      <c r="A44" s="104" t="s">
        <v>7409</v>
      </c>
      <c r="B44" s="104"/>
      <c r="C44" s="105"/>
      <c r="D44" s="104"/>
      <c r="E44" s="150"/>
      <c r="G44" s="150"/>
      <c r="I44" s="150"/>
    </row>
    <row r="45" spans="1:9" x14ac:dyDescent="0.25">
      <c r="A45" s="104"/>
      <c r="B45" s="104"/>
      <c r="C45" s="106" t="s">
        <v>7390</v>
      </c>
      <c r="D45" s="106"/>
      <c r="E45" s="150"/>
      <c r="G45" s="150"/>
      <c r="I45" s="150"/>
    </row>
    <row r="46" spans="1:9" x14ac:dyDescent="0.25">
      <c r="A46" s="104"/>
      <c r="B46" s="104"/>
      <c r="C46" s="107" t="s">
        <v>305</v>
      </c>
      <c r="D46" s="103" t="s">
        <v>7399</v>
      </c>
      <c r="E46" s="150">
        <f>SUMIF(Allocation!$A$4:$A$6367,'YTD Short Report'!C46,Allocation!$AA$4:$AA$6367)</f>
        <v>3446883.2599999984</v>
      </c>
      <c r="G46" s="150">
        <f>SUMIF(Allocation!$A$4:$A$6367,'YTD Short Report'!C46,Allocation!$Y$4:$Y$6367)</f>
        <v>291611.42097299994</v>
      </c>
      <c r="I46" s="150">
        <f>SUMIF(Allocation!$A$4:$A$6367,'YTD Short Report'!C46,Allocation!$Z$4:$Z$6367)</f>
        <v>3155271.8390269992</v>
      </c>
    </row>
    <row r="47" spans="1:9" x14ac:dyDescent="0.25">
      <c r="A47" s="104"/>
      <c r="B47" s="104"/>
      <c r="C47" s="107" t="s">
        <v>320</v>
      </c>
      <c r="D47" s="108" t="s">
        <v>7410</v>
      </c>
      <c r="E47" s="150">
        <f>SUMIF(Allocation!$A$4:$A$6367,'YTD Short Report'!C47,Allocation!$AA$4:$AA$6367)</f>
        <v>12880819.039999992</v>
      </c>
      <c r="G47" s="150">
        <f>SUMIF(Allocation!$A$4:$A$6367,'YTD Short Report'!C47,Allocation!$Y$4:$Y$6367)</f>
        <v>1531461.9485431996</v>
      </c>
      <c r="I47" s="150">
        <f>SUMIF(Allocation!$A$4:$A$6367,'YTD Short Report'!C47,Allocation!$Z$4:$Z$6367)</f>
        <v>11349357.091456799</v>
      </c>
    </row>
    <row r="48" spans="1:9" x14ac:dyDescent="0.25">
      <c r="A48" s="104"/>
      <c r="B48" s="104"/>
      <c r="C48" s="107" t="s">
        <v>375</v>
      </c>
      <c r="D48" s="108" t="s">
        <v>7411</v>
      </c>
      <c r="E48" s="150">
        <f>SUMIF(Allocation!$A$4:$A$6367,'YTD Short Report'!C48,Allocation!$AA$4:$AA$6367)</f>
        <v>178576.38999999964</v>
      </c>
      <c r="G48" s="150">
        <f>SUMIF(Allocation!$A$4:$A$6367,'YTD Short Report'!C48,Allocation!$Y$4:$Y$6367)</f>
        <v>18776.21490739999</v>
      </c>
      <c r="I48" s="150">
        <f>SUMIF(Allocation!$A$4:$A$6367,'YTD Short Report'!C48,Allocation!$Z$4:$Z$6367)</f>
        <v>159800.17509259959</v>
      </c>
    </row>
    <row r="49" spans="1:9" x14ac:dyDescent="0.25">
      <c r="A49" s="104"/>
      <c r="B49" s="104"/>
      <c r="C49" s="107" t="s">
        <v>384</v>
      </c>
      <c r="D49" s="108" t="s">
        <v>7412</v>
      </c>
      <c r="E49" s="150">
        <f>SUMIF(Allocation!$A$4:$A$6367,'YTD Short Report'!C49,Allocation!$AA$4:$AA$6367)</f>
        <v>488035.99999999988</v>
      </c>
      <c r="G49" s="150">
        <f>SUMIF(Allocation!$A$4:$A$6367,'YTD Short Report'!C49,Allocation!$Y$4:$Y$6367)</f>
        <v>42920.417677999991</v>
      </c>
      <c r="I49" s="150">
        <f>SUMIF(Allocation!$A$4:$A$6367,'YTD Short Report'!C49,Allocation!$Z$4:$Z$6367)</f>
        <v>445115.58232200006</v>
      </c>
    </row>
    <row r="50" spans="1:9" x14ac:dyDescent="0.25">
      <c r="A50" s="104"/>
      <c r="B50" s="104"/>
      <c r="C50" s="107" t="s">
        <v>397</v>
      </c>
      <c r="D50" s="103" t="s">
        <v>7413</v>
      </c>
      <c r="E50" s="150">
        <f>SUMIF(Allocation!$A$4:$A$6367,'YTD Short Report'!C50,Allocation!$AA$4:$AA$6367)</f>
        <v>5936995.8100000005</v>
      </c>
      <c r="G50" s="150">
        <f>SUMIF(Allocation!$A$4:$A$6367,'YTD Short Report'!C50,Allocation!$Y$4:$Y$6367)</f>
        <v>663064.26911549026</v>
      </c>
      <c r="I50" s="150">
        <f>SUMIF(Allocation!$A$4:$A$6367,'YTD Short Report'!C50,Allocation!$Z$4:$Z$6367)</f>
        <v>5273931.5408845115</v>
      </c>
    </row>
    <row r="51" spans="1:9" x14ac:dyDescent="0.25">
      <c r="A51" s="104"/>
      <c r="B51" s="104"/>
      <c r="C51" s="107" t="s">
        <v>418</v>
      </c>
      <c r="D51" s="103" t="s">
        <v>7414</v>
      </c>
      <c r="E51" s="150">
        <f>SUMIF(Allocation!$A$4:$A$6367,'YTD Short Report'!C51,Allocation!$AA$4:$AA$6367)</f>
        <v>11068992.390000002</v>
      </c>
      <c r="G51" s="150">
        <f>SUMIF(Allocation!$A$4:$A$6367,'YTD Short Report'!C51,Allocation!$Y$4:$Y$6367)</f>
        <v>1240611.19617407</v>
      </c>
      <c r="I51" s="150">
        <f>SUMIF(Allocation!$A$4:$A$6367,'YTD Short Report'!C51,Allocation!$Z$4:$Z$6367)</f>
        <v>9828381.1938259248</v>
      </c>
    </row>
    <row r="52" spans="1:9" x14ac:dyDescent="0.25">
      <c r="A52" s="104"/>
      <c r="B52" s="104"/>
      <c r="C52" s="107" t="s">
        <v>444</v>
      </c>
      <c r="D52" s="103" t="s">
        <v>7415</v>
      </c>
      <c r="E52" s="150">
        <f>SUMIF(Allocation!$A$4:$A$6367,'YTD Short Report'!C52,Allocation!$AA$4:$AA$6367)</f>
        <v>1740795.3900000006</v>
      </c>
      <c r="G52" s="150">
        <f>SUMIF(Allocation!$A$4:$A$6367,'YTD Short Report'!C52,Allocation!$Y$4:$Y$6367)</f>
        <v>182336.25912389014</v>
      </c>
      <c r="I52" s="150">
        <f>SUMIF(Allocation!$A$4:$A$6367,'YTD Short Report'!C52,Allocation!$Z$4:$Z$6367)</f>
        <v>1558459.1308761085</v>
      </c>
    </row>
    <row r="53" spans="1:9" x14ac:dyDescent="0.25">
      <c r="A53" s="104"/>
      <c r="B53" s="104"/>
      <c r="C53" s="107" t="s">
        <v>469</v>
      </c>
      <c r="D53" s="108" t="s">
        <v>7416</v>
      </c>
      <c r="E53" s="150">
        <f>SUMIF(Allocation!$A$4:$A$6367,'YTD Short Report'!C53,Allocation!$AA$4:$AA$6367)</f>
        <v>215389.34999999998</v>
      </c>
      <c r="G53" s="150">
        <f>SUMIF(Allocation!$A$4:$A$6367,'YTD Short Report'!C53,Allocation!$Y$4:$Y$6367)</f>
        <v>28452.706193999995</v>
      </c>
      <c r="I53" s="150">
        <f>SUMIF(Allocation!$A$4:$A$6367,'YTD Short Report'!C53,Allocation!$Z$4:$Z$6367)</f>
        <v>186936.64380599995</v>
      </c>
    </row>
    <row r="54" spans="1:9" x14ac:dyDescent="0.25">
      <c r="A54" s="104"/>
      <c r="B54" s="104"/>
      <c r="C54" s="107"/>
      <c r="D54" s="110"/>
      <c r="E54" s="150"/>
      <c r="G54" s="150"/>
      <c r="I54" s="150"/>
    </row>
    <row r="55" spans="1:9" x14ac:dyDescent="0.25">
      <c r="A55" s="104"/>
      <c r="B55" s="104"/>
      <c r="C55" s="107"/>
      <c r="D55" s="110"/>
      <c r="E55" s="150"/>
      <c r="G55" s="150"/>
      <c r="I55" s="150"/>
    </row>
    <row r="56" spans="1:9" x14ac:dyDescent="0.25">
      <c r="A56" s="104"/>
      <c r="B56" s="104"/>
      <c r="C56" s="106" t="s">
        <v>7396</v>
      </c>
      <c r="D56" s="106"/>
      <c r="E56" s="150"/>
      <c r="G56" s="150"/>
      <c r="I56" s="150"/>
    </row>
    <row r="57" spans="1:9" x14ac:dyDescent="0.25">
      <c r="A57" s="104"/>
      <c r="B57" s="104"/>
      <c r="C57" s="107" t="s">
        <v>479</v>
      </c>
      <c r="D57" s="103" t="s">
        <v>7399</v>
      </c>
      <c r="E57" s="150">
        <f>SUMIF(Allocation!$A$4:$A$6367,'YTD Short Report'!C57,Allocation!$AA$4:$AA$6367)</f>
        <v>7453916.3000000119</v>
      </c>
      <c r="G57" s="150">
        <f>SUMIF(Allocation!$A$4:$A$6367,'YTD Short Report'!C57,Allocation!$Y$4:$Y$6367)</f>
        <v>335849.27368444996</v>
      </c>
      <c r="I57" s="150">
        <f>SUMIF(Allocation!$A$4:$A$6367,'YTD Short Report'!C57,Allocation!$Z$4:$Z$6367)</f>
        <v>7118067.0263155587</v>
      </c>
    </row>
    <row r="58" spans="1:9" x14ac:dyDescent="0.25">
      <c r="A58" s="104"/>
      <c r="B58" s="104"/>
      <c r="C58" s="107" t="s">
        <v>513</v>
      </c>
      <c r="D58" s="108" t="s">
        <v>7417</v>
      </c>
      <c r="E58" s="150">
        <f>SUMIF(Allocation!$A$4:$A$6367,'YTD Short Report'!C58,Allocation!$AA$4:$AA$6367)</f>
        <v>3033683.609999998</v>
      </c>
      <c r="G58" s="150">
        <f>SUMIF(Allocation!$A$4:$A$6367,'YTD Short Report'!C58,Allocation!$Y$4:$Y$6367)</f>
        <v>129081.12889264995</v>
      </c>
      <c r="I58" s="150">
        <f>SUMIF(Allocation!$A$4:$A$6367,'YTD Short Report'!C58,Allocation!$Z$4:$Z$6367)</f>
        <v>2904602.481107349</v>
      </c>
    </row>
    <row r="59" spans="1:9" x14ac:dyDescent="0.25">
      <c r="A59" s="104"/>
      <c r="B59" s="104"/>
      <c r="C59" s="107" t="s">
        <v>542</v>
      </c>
      <c r="D59" s="108" t="s">
        <v>7411</v>
      </c>
      <c r="E59" s="150">
        <f>SUMIF(Allocation!$A$4:$A$6367,'YTD Short Report'!C59,Allocation!$AA$4:$AA$6367)</f>
        <v>1513705.1300000008</v>
      </c>
      <c r="G59" s="150">
        <f>SUMIF(Allocation!$A$4:$A$6367,'YTD Short Report'!C59,Allocation!$Y$4:$Y$6367)</f>
        <v>138581.80046059994</v>
      </c>
      <c r="I59" s="150">
        <f>SUMIF(Allocation!$A$4:$A$6367,'YTD Short Report'!C59,Allocation!$Z$4:$Z$6367)</f>
        <v>1375123.3295394005</v>
      </c>
    </row>
    <row r="60" spans="1:9" x14ac:dyDescent="0.25">
      <c r="A60" s="104"/>
      <c r="B60" s="104"/>
      <c r="C60" s="107" t="s">
        <v>562</v>
      </c>
      <c r="D60" s="108" t="s">
        <v>7412</v>
      </c>
      <c r="E60" s="150">
        <f>SUMIF(Allocation!$A$4:$A$6367,'YTD Short Report'!C60,Allocation!$AA$4:$AA$6367)</f>
        <v>222872.49999999997</v>
      </c>
      <c r="G60" s="150">
        <f>SUMIF(Allocation!$A$4:$A$6367,'YTD Short Report'!C60,Allocation!$Y$4:$Y$6367)</f>
        <v>14587.944584999994</v>
      </c>
      <c r="I60" s="150">
        <f>SUMIF(Allocation!$A$4:$A$6367,'YTD Short Report'!C60,Allocation!$Z$4:$Z$6367)</f>
        <v>208284.55541499998</v>
      </c>
    </row>
    <row r="61" spans="1:9" x14ac:dyDescent="0.25">
      <c r="A61" s="104"/>
      <c r="B61" s="104"/>
      <c r="C61" s="107" t="s">
        <v>567</v>
      </c>
      <c r="D61" s="103" t="s">
        <v>7418</v>
      </c>
      <c r="E61" s="150">
        <f>SUMIF(Allocation!$A$4:$A$6367,'YTD Short Report'!C61,Allocation!$AA$4:$AA$6367)</f>
        <v>675409.02999999956</v>
      </c>
      <c r="G61" s="150">
        <f>SUMIF(Allocation!$A$4:$A$6367,'YTD Short Report'!C61,Allocation!$Y$4:$Y$6367)</f>
        <v>52860.039656179979</v>
      </c>
      <c r="I61" s="150">
        <f>SUMIF(Allocation!$A$4:$A$6367,'YTD Short Report'!C61,Allocation!$Z$4:$Z$6367)</f>
        <v>622548.99034381995</v>
      </c>
    </row>
    <row r="62" spans="1:9" x14ac:dyDescent="0.25">
      <c r="A62" s="104"/>
      <c r="B62" s="104"/>
      <c r="C62" s="107" t="s">
        <v>594</v>
      </c>
      <c r="D62" s="103" t="s">
        <v>7419</v>
      </c>
      <c r="E62" s="150">
        <f>SUMIF(Allocation!$A$4:$A$6367,'YTD Short Report'!C62,Allocation!$AA$4:$AA$6367)</f>
        <v>2973272.930000002</v>
      </c>
      <c r="G62" s="150">
        <f>SUMIF(Allocation!$A$4:$A$6367,'YTD Short Report'!C62,Allocation!$Y$4:$Y$6367)</f>
        <v>301954.83270015032</v>
      </c>
      <c r="I62" s="150">
        <f>SUMIF(Allocation!$A$4:$A$6367,'YTD Short Report'!C62,Allocation!$Z$4:$Z$6367)</f>
        <v>2671318.0972998501</v>
      </c>
    </row>
    <row r="63" spans="1:9" x14ac:dyDescent="0.25">
      <c r="A63" s="104"/>
      <c r="B63" s="104"/>
      <c r="C63" s="107" t="s">
        <v>630</v>
      </c>
      <c r="D63" s="103" t="s">
        <v>7420</v>
      </c>
      <c r="E63" s="150">
        <f>SUMIF(Allocation!$A$4:$A$6367,'YTD Short Report'!C63,Allocation!$AA$4:$AA$6367)</f>
        <v>79420.490000000005</v>
      </c>
      <c r="G63" s="150">
        <f>SUMIF(Allocation!$A$4:$A$6367,'YTD Short Report'!C63,Allocation!$Y$4:$Y$6367)</f>
        <v>2172.5867350000003</v>
      </c>
      <c r="I63" s="150">
        <f>SUMIF(Allocation!$A$4:$A$6367,'YTD Short Report'!C63,Allocation!$Z$4:$Z$6367)</f>
        <v>77247.903264999986</v>
      </c>
    </row>
    <row r="64" spans="1:9" x14ac:dyDescent="0.25">
      <c r="A64" s="104"/>
      <c r="B64" s="104"/>
      <c r="C64" s="107"/>
      <c r="D64" s="108" t="s">
        <v>7421</v>
      </c>
      <c r="E64" s="151">
        <f>SUM(E46:E53)+SUM(E57:E63)</f>
        <v>51908767.619999997</v>
      </c>
      <c r="G64" s="151">
        <f>SUM(G46:G53)+SUM(G57:G63)</f>
        <v>4974322.0394230802</v>
      </c>
      <c r="I64" s="151">
        <f>SUM(I46:I53)+SUM(I57:I63)</f>
        <v>46934445.580576919</v>
      </c>
    </row>
    <row r="65" spans="1:9" x14ac:dyDescent="0.25">
      <c r="A65" s="104"/>
      <c r="B65" s="104"/>
      <c r="C65" s="107"/>
      <c r="D65" s="103"/>
      <c r="E65" s="150"/>
      <c r="G65" s="150"/>
      <c r="I65" s="150"/>
    </row>
    <row r="66" spans="1:9" x14ac:dyDescent="0.25">
      <c r="A66" s="104" t="s">
        <v>7422</v>
      </c>
      <c r="B66" s="104"/>
      <c r="C66" s="105"/>
      <c r="D66" s="104"/>
      <c r="E66" s="150"/>
      <c r="G66" s="150"/>
      <c r="I66" s="150"/>
    </row>
    <row r="67" spans="1:9" x14ac:dyDescent="0.25">
      <c r="A67" s="104"/>
      <c r="B67" s="104"/>
      <c r="C67" s="106" t="s">
        <v>7390</v>
      </c>
      <c r="D67" s="106"/>
      <c r="E67" s="150"/>
      <c r="G67" s="150"/>
      <c r="I67" s="150"/>
    </row>
    <row r="68" spans="1:9" x14ac:dyDescent="0.25">
      <c r="A68" s="104"/>
      <c r="B68" s="104"/>
      <c r="C68" s="107" t="s">
        <v>643</v>
      </c>
      <c r="D68" s="108" t="s">
        <v>7423</v>
      </c>
      <c r="E68" s="150">
        <f>SUMIF(Allocation!$A$4:$A$6367,'YTD Short Report'!C68,Allocation!$AA$4:$AA$6367)</f>
        <v>1749398.02</v>
      </c>
      <c r="G68" s="150">
        <f>SUMIF(Allocation!$A$4:$A$6367,'YTD Short Report'!C68,Allocation!$Y$4:$Y$6367)</f>
        <v>195757.63843799999</v>
      </c>
      <c r="I68" s="150">
        <f>SUMIF(Allocation!$A$4:$A$6367,'YTD Short Report'!C68,Allocation!$Z$4:$Z$6367)</f>
        <v>1553640.3815620001</v>
      </c>
    </row>
    <row r="69" spans="1:9" x14ac:dyDescent="0.25">
      <c r="A69" s="104"/>
      <c r="B69" s="104"/>
      <c r="C69" s="107" t="s">
        <v>648</v>
      </c>
      <c r="D69" s="103" t="s">
        <v>7424</v>
      </c>
      <c r="E69" s="150">
        <f>SUMIF(Allocation!$A$4:$A$6367,'YTD Short Report'!C69,Allocation!$AA$4:$AA$6367)</f>
        <v>906007.63</v>
      </c>
      <c r="G69" s="150">
        <f>SUMIF(Allocation!$A$4:$A$6367,'YTD Short Report'!C69,Allocation!$Y$4:$Y$6367)</f>
        <v>101296.05923946</v>
      </c>
      <c r="I69" s="150">
        <f>SUMIF(Allocation!$A$4:$A$6367,'YTD Short Report'!C69,Allocation!$Z$4:$Z$6367)</f>
        <v>804711.57076054008</v>
      </c>
    </row>
    <row r="70" spans="1:9" x14ac:dyDescent="0.25">
      <c r="A70" s="104"/>
      <c r="B70" s="104"/>
      <c r="C70" s="107" t="s">
        <v>655</v>
      </c>
      <c r="D70" s="108" t="s">
        <v>7425</v>
      </c>
      <c r="E70" s="150">
        <f>SUMIF(Allocation!$A$4:$A$6367,'YTD Short Report'!C70,Allocation!$AA$4:$AA$6367)</f>
        <v>17858110.130000014</v>
      </c>
      <c r="G70" s="150">
        <f>SUMIF(Allocation!$A$4:$A$6367,'YTD Short Report'!C70,Allocation!$Y$4:$Y$6367)</f>
        <v>1987793.2034607008</v>
      </c>
      <c r="I70" s="150">
        <f>SUMIF(Allocation!$A$4:$A$6367,'YTD Short Report'!C70,Allocation!$Z$4:$Z$6367)</f>
        <v>15870316.926539298</v>
      </c>
    </row>
    <row r="71" spans="1:9" x14ac:dyDescent="0.25">
      <c r="A71" s="104"/>
      <c r="B71" s="104"/>
      <c r="C71" s="107" t="s">
        <v>687</v>
      </c>
      <c r="D71" s="103" t="s">
        <v>7426</v>
      </c>
      <c r="E71" s="150">
        <f>SUMIF(Allocation!$A$4:$A$6367,'YTD Short Report'!C71,Allocation!$AA$4:$AA$6367)</f>
        <v>678554.09</v>
      </c>
      <c r="G71" s="150">
        <f>SUMIF(Allocation!$A$4:$A$6367,'YTD Short Report'!C71,Allocation!$Y$4:$Y$6367)</f>
        <v>74082.659824000017</v>
      </c>
      <c r="I71" s="150">
        <f>SUMIF(Allocation!$A$4:$A$6367,'YTD Short Report'!C71,Allocation!$Z$4:$Z$6367)</f>
        <v>604471.43017600011</v>
      </c>
    </row>
    <row r="72" spans="1:9" x14ac:dyDescent="0.25">
      <c r="A72" s="104"/>
      <c r="B72" s="104"/>
      <c r="C72" s="107"/>
      <c r="D72" s="108" t="s">
        <v>7427</v>
      </c>
      <c r="E72" s="151">
        <f>SUM(E68:E71)</f>
        <v>21192069.870000012</v>
      </c>
      <c r="G72" s="151">
        <f>SUM(G68:G71)</f>
        <v>2358929.560962161</v>
      </c>
      <c r="I72" s="151">
        <f>SUM(I68:I71)</f>
        <v>18833140.309037838</v>
      </c>
    </row>
    <row r="73" spans="1:9" x14ac:dyDescent="0.25">
      <c r="A73" s="104"/>
      <c r="B73" s="104"/>
      <c r="C73" s="107"/>
      <c r="D73" s="103"/>
      <c r="E73" s="150"/>
      <c r="G73" s="150"/>
      <c r="I73" s="150"/>
    </row>
    <row r="74" spans="1:9" x14ac:dyDescent="0.25">
      <c r="A74" s="104" t="s">
        <v>7428</v>
      </c>
      <c r="B74" s="104"/>
      <c r="C74" s="105"/>
      <c r="D74" s="104"/>
      <c r="E74" s="150"/>
      <c r="G74" s="150"/>
      <c r="I74" s="150"/>
    </row>
    <row r="75" spans="1:9" x14ac:dyDescent="0.25">
      <c r="A75" s="104"/>
      <c r="B75" s="104"/>
      <c r="C75" s="106" t="s">
        <v>7390</v>
      </c>
      <c r="D75" s="106"/>
      <c r="E75" s="150"/>
      <c r="G75" s="150"/>
      <c r="I75" s="150"/>
    </row>
    <row r="76" spans="1:9" x14ac:dyDescent="0.25">
      <c r="A76" s="104"/>
      <c r="B76" s="104"/>
      <c r="C76" s="107" t="s">
        <v>705</v>
      </c>
      <c r="D76" s="103" t="s">
        <v>7423</v>
      </c>
      <c r="E76" s="150">
        <f>SUMIF(Allocation!$A$4:$A$6367,'YTD Short Report'!C76,Allocation!$AA$4:$AA$6367)</f>
        <v>3912.0899999999997</v>
      </c>
      <c r="G76" s="150">
        <f>SUMIF(Allocation!$A$4:$A$6367,'YTD Short Report'!C76,Allocation!$Y$4:$Y$6367)</f>
        <v>441.28375199999999</v>
      </c>
      <c r="I76" s="150">
        <f>SUMIF(Allocation!$A$4:$A$6367,'YTD Short Report'!C76,Allocation!$Z$4:$Z$6367)</f>
        <v>3470.8062479999994</v>
      </c>
    </row>
    <row r="77" spans="1:9" x14ac:dyDescent="0.25">
      <c r="A77" s="104"/>
      <c r="B77" s="104"/>
      <c r="C77" s="107" t="s">
        <v>710</v>
      </c>
      <c r="D77" s="108" t="s">
        <v>7429</v>
      </c>
      <c r="E77" s="150">
        <f>SUMIF(Allocation!$A$4:$A$6367,'YTD Short Report'!C77,Allocation!$AA$4:$AA$6367)</f>
        <v>3498863.5200000028</v>
      </c>
      <c r="G77" s="150">
        <f>SUMIF(Allocation!$A$4:$A$6367,'YTD Short Report'!C77,Allocation!$Y$4:$Y$6367)</f>
        <v>333169.19869499985</v>
      </c>
      <c r="I77" s="150">
        <f>SUMIF(Allocation!$A$4:$A$6367,'YTD Short Report'!C77,Allocation!$Z$4:$Z$6367)</f>
        <v>3165694.3213050002</v>
      </c>
    </row>
    <row r="78" spans="1:9" x14ac:dyDescent="0.25">
      <c r="A78" s="111"/>
      <c r="B78" s="111"/>
      <c r="C78" s="109" t="s">
        <v>793</v>
      </c>
      <c r="D78" s="108" t="s">
        <v>7430</v>
      </c>
      <c r="E78" s="150">
        <f>SUMIF(Allocation!$A$4:$A$6367,'YTD Short Report'!C78,Allocation!$AA$4:$AA$6367)</f>
        <v>2693434.05</v>
      </c>
      <c r="G78" s="150">
        <f>SUMIF(Allocation!$A$4:$A$6367,'YTD Short Report'!C78,Allocation!$Y$4:$Y$6367)</f>
        <v>301395.27019499999</v>
      </c>
      <c r="I78" s="150">
        <f>SUMIF(Allocation!$A$4:$A$6367,'YTD Short Report'!C78,Allocation!$Z$4:$Z$6367)</f>
        <v>2392038.779804999</v>
      </c>
    </row>
    <row r="79" spans="1:9" x14ac:dyDescent="0.25">
      <c r="A79" s="104"/>
      <c r="B79" s="104"/>
      <c r="C79" s="107" t="s">
        <v>808</v>
      </c>
      <c r="D79" s="108" t="s">
        <v>7431</v>
      </c>
      <c r="E79" s="150">
        <f>SUMIF(Allocation!$A$4:$A$6367,'YTD Short Report'!C79,Allocation!$AA$4:$AA$6367)</f>
        <v>211143.46999999997</v>
      </c>
      <c r="G79" s="150">
        <f>SUMIF(Allocation!$A$4:$A$6367,'YTD Short Report'!C79,Allocation!$Y$4:$Y$6367)</f>
        <v>23816.040177000006</v>
      </c>
      <c r="I79" s="150">
        <f>SUMIF(Allocation!$A$4:$A$6367,'YTD Short Report'!C79,Allocation!$Z$4:$Z$6367)</f>
        <v>187327.42982300004</v>
      </c>
    </row>
    <row r="80" spans="1:9" x14ac:dyDescent="0.25">
      <c r="A80" s="104"/>
      <c r="B80" s="104"/>
      <c r="C80" s="107"/>
      <c r="D80" s="108" t="s">
        <v>7432</v>
      </c>
      <c r="E80" s="151">
        <f>SUM(E76:E79)</f>
        <v>6407353.1300000018</v>
      </c>
      <c r="G80" s="151">
        <f>SUM(G76:G79)</f>
        <v>658821.79281899985</v>
      </c>
      <c r="I80" s="151">
        <f>SUM(I76:I79)</f>
        <v>5748531.3371809991</v>
      </c>
    </row>
    <row r="81" spans="1:9" x14ac:dyDescent="0.25">
      <c r="A81" s="104"/>
      <c r="B81" s="104"/>
      <c r="C81" s="107"/>
      <c r="D81" s="103"/>
      <c r="E81" s="150"/>
      <c r="G81" s="150"/>
      <c r="I81" s="150"/>
    </row>
    <row r="82" spans="1:9" x14ac:dyDescent="0.25">
      <c r="A82" s="104" t="s">
        <v>7433</v>
      </c>
      <c r="B82" s="104"/>
      <c r="C82" s="105"/>
      <c r="D82" s="104"/>
      <c r="E82" s="150"/>
      <c r="G82" s="150"/>
      <c r="I82" s="150"/>
    </row>
    <row r="83" spans="1:9" x14ac:dyDescent="0.25">
      <c r="A83" s="104"/>
      <c r="B83" s="104"/>
      <c r="C83" s="106" t="s">
        <v>7390</v>
      </c>
      <c r="D83" s="106"/>
      <c r="E83" s="150"/>
      <c r="G83" s="150"/>
      <c r="I83" s="150"/>
    </row>
    <row r="84" spans="1:9" x14ac:dyDescent="0.25">
      <c r="A84" s="104"/>
      <c r="B84" s="104"/>
      <c r="C84" s="107" t="s">
        <v>811</v>
      </c>
      <c r="D84" s="108" t="s">
        <v>7423</v>
      </c>
      <c r="E84" s="150">
        <f>SUMIF(Allocation!$A$4:$A$6367,'YTD Short Report'!C84,Allocation!$AA$4:$AA$6367)</f>
        <v>11588.150000000007</v>
      </c>
      <c r="G84" s="150">
        <f>SUMIF(Allocation!$A$4:$A$6367,'YTD Short Report'!C84,Allocation!$Y$4:$Y$6367)</f>
        <v>1296.7139850000008</v>
      </c>
      <c r="I84" s="150">
        <f>SUMIF(Allocation!$A$4:$A$6367,'YTD Short Report'!C84,Allocation!$Z$4:$Z$6367)</f>
        <v>10291.43601500001</v>
      </c>
    </row>
    <row r="85" spans="1:9" x14ac:dyDescent="0.25">
      <c r="A85" s="104"/>
      <c r="B85" s="104"/>
      <c r="C85" s="107" t="s">
        <v>814</v>
      </c>
      <c r="D85" s="108" t="s">
        <v>7434</v>
      </c>
      <c r="E85" s="150">
        <f>SUMIF(Allocation!$A$4:$A$6367,'YTD Short Report'!C85,Allocation!$AA$4:$AA$6367)</f>
        <v>1954010.4000000004</v>
      </c>
      <c r="G85" s="150">
        <f>SUMIF(Allocation!$A$4:$A$6367,'YTD Short Report'!C85,Allocation!$Y$4:$Y$6367)</f>
        <v>218452.79826900022</v>
      </c>
      <c r="I85" s="150">
        <f>SUMIF(Allocation!$A$4:$A$6367,'YTD Short Report'!C85,Allocation!$Z$4:$Z$6367)</f>
        <v>1735557.6017310007</v>
      </c>
    </row>
    <row r="86" spans="1:9" x14ac:dyDescent="0.25">
      <c r="A86" s="104"/>
      <c r="B86" s="104"/>
      <c r="C86" s="107" t="s">
        <v>855</v>
      </c>
      <c r="D86" s="103" t="s">
        <v>7435</v>
      </c>
      <c r="E86" s="150">
        <f>SUMIF(Allocation!$A$4:$A$6367,'YTD Short Report'!C86,Allocation!$AA$4:$AA$6367)</f>
        <v>634682.53</v>
      </c>
      <c r="G86" s="150">
        <f>SUMIF(Allocation!$A$4:$A$6367,'YTD Short Report'!C86,Allocation!$Y$4:$Y$6367)</f>
        <v>71022.891881999996</v>
      </c>
      <c r="I86" s="150">
        <f>SUMIF(Allocation!$A$4:$A$6367,'YTD Short Report'!C86,Allocation!$Z$4:$Z$6367)</f>
        <v>563659.638118</v>
      </c>
    </row>
    <row r="87" spans="1:9" x14ac:dyDescent="0.25">
      <c r="A87" s="104"/>
      <c r="B87" s="104"/>
      <c r="C87" s="107" t="s">
        <v>7436</v>
      </c>
      <c r="D87" s="108" t="s">
        <v>7437</v>
      </c>
      <c r="E87" s="150">
        <f>SUMIF(Allocation!$A$4:$A$6367,'YTD Short Report'!C87,Allocation!$AA$4:$AA$6367)</f>
        <v>0</v>
      </c>
      <c r="G87" s="150">
        <f>SUMIF(Allocation!$A$4:$A$6367,'YTD Short Report'!C87,Allocation!$Y$4:$Y$6367)</f>
        <v>0</v>
      </c>
      <c r="I87" s="150">
        <f>SUMIF(Allocation!$A$4:$A$6367,'YTD Short Report'!C87,Allocation!$Z$4:$Z$6367)</f>
        <v>0</v>
      </c>
    </row>
    <row r="88" spans="1:9" x14ac:dyDescent="0.25">
      <c r="A88" s="104"/>
      <c r="B88" s="104"/>
      <c r="C88" s="107"/>
      <c r="D88" s="108" t="s">
        <v>7438</v>
      </c>
      <c r="E88" s="151">
        <f>SUM(E84:E87)</f>
        <v>2600281.08</v>
      </c>
      <c r="G88" s="151">
        <f>SUM(G84:G87)</f>
        <v>290772.4041360002</v>
      </c>
      <c r="I88" s="151">
        <f>SUM(I84:I87)</f>
        <v>2309508.6758640008</v>
      </c>
    </row>
    <row r="89" spans="1:9" x14ac:dyDescent="0.25">
      <c r="A89" s="104"/>
      <c r="B89" s="104"/>
      <c r="C89" s="107"/>
      <c r="D89" s="110"/>
      <c r="E89" s="150"/>
      <c r="G89" s="150"/>
      <c r="I89" s="150"/>
    </row>
    <row r="90" spans="1:9" x14ac:dyDescent="0.25">
      <c r="A90" s="104" t="s">
        <v>7439</v>
      </c>
      <c r="B90" s="104"/>
      <c r="C90" s="105"/>
      <c r="D90" s="104"/>
      <c r="E90" s="150"/>
      <c r="G90" s="150"/>
      <c r="I90" s="150"/>
    </row>
    <row r="91" spans="1:9" x14ac:dyDescent="0.25">
      <c r="A91" s="104"/>
      <c r="B91" s="104"/>
      <c r="C91" s="106" t="s">
        <v>7390</v>
      </c>
      <c r="D91" s="106"/>
      <c r="E91" s="150"/>
      <c r="G91" s="150"/>
      <c r="I91" s="150"/>
    </row>
    <row r="92" spans="1:9" x14ac:dyDescent="0.25">
      <c r="A92" s="104"/>
      <c r="B92" s="104"/>
      <c r="C92" s="107" t="s">
        <v>866</v>
      </c>
      <c r="D92" s="108" t="s">
        <v>7440</v>
      </c>
      <c r="E92" s="150">
        <f>SUMIF(Allocation!$A$4:$A$6367,'YTD Short Report'!C92,Allocation!$AA$4:$AA$6367)</f>
        <v>63602585.370000042</v>
      </c>
      <c r="G92" s="150">
        <f>SUMIF(Allocation!$A$4:$A$6367,'YTD Short Report'!C92,Allocation!$Y$4:$Y$6367)</f>
        <v>7593387.4539589984</v>
      </c>
      <c r="I92" s="150">
        <f>SUMIF(Allocation!$A$4:$A$6367,'YTD Short Report'!C92,Allocation!$Z$4:$Z$6367)</f>
        <v>56009197.916040882</v>
      </c>
    </row>
    <row r="93" spans="1:9" x14ac:dyDescent="0.25">
      <c r="A93" s="104"/>
      <c r="B93" s="104"/>
      <c r="C93" s="107" t="s">
        <v>1175</v>
      </c>
      <c r="D93" s="103" t="s">
        <v>7441</v>
      </c>
      <c r="E93" s="150">
        <f>SUMIF(Allocation!$A$4:$A$6367,'YTD Short Report'!C93,Allocation!$AA$4:$AA$6367)</f>
        <v>-20562268.469999999</v>
      </c>
      <c r="G93" s="150">
        <f>SUMIF(Allocation!$A$4:$A$6367,'YTD Short Report'!C93,Allocation!$Y$4:$Y$6367)</f>
        <v>-2542482.5681355004</v>
      </c>
      <c r="I93" s="150">
        <f>SUMIF(Allocation!$A$4:$A$6367,'YTD Short Report'!C93,Allocation!$Z$4:$Z$6367)</f>
        <v>-18019785.901864499</v>
      </c>
    </row>
    <row r="94" spans="1:9" x14ac:dyDescent="0.25">
      <c r="A94" s="104"/>
      <c r="B94" s="104"/>
      <c r="C94" s="107" t="s">
        <v>1190</v>
      </c>
      <c r="D94" s="103" t="s">
        <v>7442</v>
      </c>
      <c r="E94" s="150">
        <f>SUMIF(Allocation!$A$4:$A$6367,'YTD Short Report'!C94,Allocation!$AA$4:$AA$6367)</f>
        <v>3066611.5300000007</v>
      </c>
      <c r="G94" s="150">
        <f>SUMIF(Allocation!$A$4:$A$6367,'YTD Short Report'!C94,Allocation!$Y$4:$Y$6367)</f>
        <v>344687.13597200008</v>
      </c>
      <c r="I94" s="150">
        <f>SUMIF(Allocation!$A$4:$A$6367,'YTD Short Report'!C94,Allocation!$Z$4:$Z$6367)</f>
        <v>2721924.3940280005</v>
      </c>
    </row>
    <row r="95" spans="1:9" x14ac:dyDescent="0.25">
      <c r="A95" s="104"/>
      <c r="B95" s="104"/>
      <c r="C95" s="107" t="s">
        <v>1194</v>
      </c>
      <c r="D95" s="103" t="s">
        <v>7443</v>
      </c>
      <c r="E95" s="150">
        <f>SUMIF(Allocation!$A$4:$A$6367,'YTD Short Report'!C95,Allocation!$AA$4:$AA$6367)</f>
        <v>334662.48</v>
      </c>
      <c r="G95" s="150">
        <f>SUMIF(Allocation!$A$4:$A$6367,'YTD Short Report'!C95,Allocation!$Y$4:$Y$6367)</f>
        <v>37616.002752</v>
      </c>
      <c r="I95" s="150">
        <f>SUMIF(Allocation!$A$4:$A$6367,'YTD Short Report'!C95,Allocation!$Z$4:$Z$6367)</f>
        <v>297046.47724799998</v>
      </c>
    </row>
    <row r="96" spans="1:9" x14ac:dyDescent="0.25">
      <c r="A96" s="104"/>
      <c r="B96" s="104"/>
      <c r="C96" s="107" t="s">
        <v>1207</v>
      </c>
      <c r="D96" s="103" t="s">
        <v>7444</v>
      </c>
      <c r="E96" s="150">
        <f>SUMIF(Allocation!$A$4:$A$6367,'YTD Short Report'!C96,Allocation!$AA$4:$AA$6367)</f>
        <v>11475021.339999998</v>
      </c>
      <c r="G96" s="150">
        <f>SUMIF(Allocation!$A$4:$A$6367,'YTD Short Report'!C96,Allocation!$Y$4:$Y$6367)</f>
        <v>2358098.5957335001</v>
      </c>
      <c r="I96" s="150">
        <f>SUMIF(Allocation!$A$4:$A$6367,'YTD Short Report'!C96,Allocation!$Z$4:$Z$6367)</f>
        <v>9116922.7442664988</v>
      </c>
    </row>
    <row r="97" spans="1:9" x14ac:dyDescent="0.25">
      <c r="A97" s="104"/>
      <c r="B97" s="104"/>
      <c r="C97" s="107" t="s">
        <v>7445</v>
      </c>
      <c r="D97" s="108" t="s">
        <v>7446</v>
      </c>
      <c r="E97" s="150">
        <f>SUMIF(Allocation!$A$4:$A$6367,'YTD Short Report'!C97,Allocation!$AA$4:$AA$6367)</f>
        <v>0</v>
      </c>
      <c r="G97" s="150">
        <f>SUMIF(Allocation!$A$4:$A$6367,'YTD Short Report'!C97,Allocation!$Y$4:$Y$6367)</f>
        <v>0</v>
      </c>
      <c r="I97" s="150">
        <f>SUMIF(Allocation!$A$4:$A$6367,'YTD Short Report'!C97,Allocation!$Z$4:$Z$6367)</f>
        <v>0</v>
      </c>
    </row>
    <row r="98" spans="1:9" x14ac:dyDescent="0.25">
      <c r="A98" s="104"/>
      <c r="B98" s="104"/>
      <c r="C98" s="107" t="s">
        <v>1264</v>
      </c>
      <c r="D98" s="108" t="s">
        <v>7447</v>
      </c>
      <c r="E98" s="150">
        <f>SUMIF(Allocation!$A$4:$A$6367,'YTD Short Report'!C98,Allocation!$AA$4:$AA$6367)</f>
        <v>3228035.0500000003</v>
      </c>
      <c r="G98" s="150">
        <f>SUMIF(Allocation!$A$4:$A$6367,'YTD Short Report'!C98,Allocation!$Y$4:$Y$6367)</f>
        <v>362830.97915500012</v>
      </c>
      <c r="I98" s="150">
        <f>SUMIF(Allocation!$A$4:$A$6367,'YTD Short Report'!C98,Allocation!$Z$4:$Z$6367)</f>
        <v>2865204.0708450014</v>
      </c>
    </row>
    <row r="99" spans="1:9" x14ac:dyDescent="0.25">
      <c r="A99" s="104"/>
      <c r="B99" s="104"/>
      <c r="C99" s="107" t="s">
        <v>1283</v>
      </c>
      <c r="D99" s="108" t="s">
        <v>7416</v>
      </c>
      <c r="E99" s="150">
        <f>SUMIF(Allocation!$A$4:$A$6367,'YTD Short Report'!C99,Allocation!$AA$4:$AA$6367)</f>
        <v>4763889.58</v>
      </c>
      <c r="G99" s="150">
        <f>SUMIF(Allocation!$A$4:$A$6367,'YTD Short Report'!C99,Allocation!$Y$4:$Y$6367)</f>
        <v>531455.07041199994</v>
      </c>
      <c r="I99" s="150">
        <f>SUMIF(Allocation!$A$4:$A$6367,'YTD Short Report'!C99,Allocation!$Z$4:$Z$6367)</f>
        <v>4232434.5095880004</v>
      </c>
    </row>
    <row r="100" spans="1:9" x14ac:dyDescent="0.25">
      <c r="A100" s="104"/>
      <c r="B100" s="104"/>
      <c r="C100" s="107"/>
      <c r="D100" s="110"/>
      <c r="E100" s="150"/>
      <c r="G100" s="150"/>
      <c r="I100" s="150"/>
    </row>
    <row r="101" spans="1:9" x14ac:dyDescent="0.25">
      <c r="A101" s="104"/>
      <c r="B101" s="104"/>
      <c r="C101" s="106" t="s">
        <v>7396</v>
      </c>
      <c r="D101" s="106"/>
      <c r="E101" s="150"/>
      <c r="G101" s="150"/>
      <c r="I101" s="150"/>
    </row>
    <row r="102" spans="1:9" x14ac:dyDescent="0.25">
      <c r="A102" s="104"/>
      <c r="B102" s="104"/>
      <c r="C102" s="107" t="s">
        <v>1294</v>
      </c>
      <c r="D102" s="103" t="s">
        <v>7448</v>
      </c>
      <c r="E102" s="150">
        <f>SUMIF(Allocation!$A$4:$A$6367,'YTD Short Report'!C102,Allocation!$AA$4:$AA$6367)</f>
        <v>4035304.0699999984</v>
      </c>
      <c r="G102" s="150">
        <f>SUMIF(Allocation!$A$4:$A$6367,'YTD Short Report'!C102,Allocation!$Y$4:$Y$6367)</f>
        <v>439216.65507599985</v>
      </c>
      <c r="I102" s="150">
        <f>SUMIF(Allocation!$A$4:$A$6367,'YTD Short Report'!C102,Allocation!$Z$4:$Z$6367)</f>
        <v>3596087.414923999</v>
      </c>
    </row>
    <row r="103" spans="1:9" x14ac:dyDescent="0.25">
      <c r="A103" s="104"/>
      <c r="B103" s="104"/>
      <c r="C103" s="107"/>
      <c r="D103" s="103"/>
      <c r="E103" s="150"/>
      <c r="G103" s="150"/>
      <c r="I103" s="150"/>
    </row>
    <row r="104" spans="1:9" x14ac:dyDescent="0.25">
      <c r="A104" s="104"/>
      <c r="B104" s="104"/>
      <c r="C104" s="107"/>
      <c r="D104" s="108" t="s">
        <v>7449</v>
      </c>
      <c r="E104" s="151">
        <f>SUM(E92:E99)+E102</f>
        <v>69943840.950000033</v>
      </c>
      <c r="G104" s="151">
        <f>SUM(G92:G99)+G102</f>
        <v>9124809.3249239959</v>
      </c>
      <c r="I104" s="151">
        <f>SUM(I92:I99)+I102</f>
        <v>60819031.625075884</v>
      </c>
    </row>
    <row r="105" spans="1:9" x14ac:dyDescent="0.25">
      <c r="A105" s="104"/>
      <c r="B105" s="104"/>
      <c r="C105" s="107"/>
      <c r="D105" s="103"/>
    </row>
    <row r="106" spans="1:9" ht="15.75" thickBot="1" x14ac:dyDescent="0.3">
      <c r="A106" s="104"/>
      <c r="B106" s="104"/>
      <c r="C106" s="107"/>
      <c r="D106" s="108" t="s">
        <v>7450</v>
      </c>
      <c r="E106" s="152">
        <f>E104+E88+E80+E72+E64+E42+E34+E23+E18</f>
        <v>161383824.22000003</v>
      </c>
      <c r="G106" s="152">
        <f>G104+G88+G80+G72+G64+G42+G34+G23+G18</f>
        <v>18299068.587961018</v>
      </c>
      <c r="I106" s="152">
        <f>I104+I88+I80+I72+I64+I42+I34+I23+I18</f>
        <v>143084755.63203889</v>
      </c>
    </row>
    <row r="107" spans="1:9" ht="15.75" thickTop="1" x14ac:dyDescent="0.25"/>
    <row r="108" spans="1:9" x14ac:dyDescent="0.25">
      <c r="E108" s="153"/>
    </row>
  </sheetData>
  <pageMargins left="0.7" right="0.7" top="0.75" bottom="0.75" header="0.3" footer="0.3"/>
  <pageSetup scale="77" fitToHeight="0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5936"/>
  <sheetViews>
    <sheetView workbookViewId="0">
      <selection activeCell="A37" sqref="A37"/>
    </sheetView>
  </sheetViews>
  <sheetFormatPr defaultRowHeight="15" x14ac:dyDescent="0.25"/>
  <cols>
    <col min="1" max="1" width="37.42578125" bestFit="1" customWidth="1"/>
    <col min="5" max="5" width="17.85546875" style="20" customWidth="1"/>
    <col min="6" max="6" width="23.28515625" bestFit="1" customWidth="1"/>
    <col min="7" max="7" width="26.140625" bestFit="1" customWidth="1"/>
    <col min="8" max="8" width="17.85546875" customWidth="1"/>
    <col min="9" max="9" width="13.140625" style="21" bestFit="1" customWidth="1"/>
    <col min="10" max="10" width="23.28515625" style="21" bestFit="1" customWidth="1"/>
  </cols>
  <sheetData>
    <row r="1" spans="1:10" x14ac:dyDescent="0.25">
      <c r="A1" s="17" t="s">
        <v>1374</v>
      </c>
      <c r="B1" s="18"/>
      <c r="C1" s="18"/>
      <c r="D1" s="19"/>
    </row>
    <row r="3" spans="1:10" ht="15.75" thickBot="1" x14ac:dyDescent="0.3">
      <c r="A3" s="22"/>
      <c r="B3" s="23" t="s">
        <v>1375</v>
      </c>
      <c r="C3" s="23" t="s">
        <v>1376</v>
      </c>
      <c r="D3" s="24"/>
      <c r="E3" s="25"/>
      <c r="F3" s="24"/>
      <c r="G3" s="24"/>
      <c r="H3" s="24"/>
    </row>
    <row r="4" spans="1:10" ht="15.75" thickBot="1" x14ac:dyDescent="0.3">
      <c r="A4" s="26" t="s">
        <v>1377</v>
      </c>
      <c r="B4" s="98">
        <v>0.1119</v>
      </c>
      <c r="C4" s="27">
        <f>1-B4</f>
        <v>0.8881</v>
      </c>
      <c r="D4" s="28"/>
      <c r="E4" s="123" t="s">
        <v>1378</v>
      </c>
      <c r="F4" s="124"/>
      <c r="G4" s="124"/>
      <c r="H4" s="125"/>
    </row>
    <row r="5" spans="1:10" x14ac:dyDescent="0.25">
      <c r="A5" s="29" t="s">
        <v>1379</v>
      </c>
      <c r="B5" s="99">
        <v>0.1128</v>
      </c>
      <c r="C5" s="30">
        <f t="shared" ref="C5:C29" si="0">1-B5</f>
        <v>0.88719999999999999</v>
      </c>
      <c r="D5" s="28"/>
      <c r="E5" s="31" t="s">
        <v>1368</v>
      </c>
      <c r="F5" s="32" t="s">
        <v>1380</v>
      </c>
      <c r="G5" s="33" t="s">
        <v>1381</v>
      </c>
      <c r="H5" s="34" t="s">
        <v>1382</v>
      </c>
      <c r="I5" s="35"/>
      <c r="J5" s="35"/>
    </row>
    <row r="6" spans="1:10" x14ac:dyDescent="0.25">
      <c r="A6" s="29" t="s">
        <v>1383</v>
      </c>
      <c r="B6" s="99">
        <v>0.1032</v>
      </c>
      <c r="C6" s="30">
        <f t="shared" si="0"/>
        <v>0.89680000000000004</v>
      </c>
      <c r="D6" s="28"/>
      <c r="E6" s="36" t="s">
        <v>1384</v>
      </c>
      <c r="F6" s="37" t="s">
        <v>1385</v>
      </c>
      <c r="G6" s="37" t="s">
        <v>1385</v>
      </c>
      <c r="H6" s="38">
        <f>VLOOKUP(G6,$A$4:$B$29,2,FALSE)</f>
        <v>8.4599999999999995E-2</v>
      </c>
    </row>
    <row r="7" spans="1:10" x14ac:dyDescent="0.25">
      <c r="A7" s="29" t="s">
        <v>1386</v>
      </c>
      <c r="B7" s="99">
        <v>8.4099999999999994E-2</v>
      </c>
      <c r="C7" s="30">
        <f t="shared" si="0"/>
        <v>0.91590000000000005</v>
      </c>
      <c r="D7" s="28"/>
      <c r="E7" s="39" t="s">
        <v>1387</v>
      </c>
      <c r="F7" s="37" t="s">
        <v>1388</v>
      </c>
      <c r="G7" s="37" t="s">
        <v>1385</v>
      </c>
      <c r="H7" s="38">
        <f t="shared" ref="H7:H70" si="1">VLOOKUP(G7,$A$4:$B$29,2,FALSE)</f>
        <v>8.4599999999999995E-2</v>
      </c>
    </row>
    <row r="8" spans="1:10" x14ac:dyDescent="0.25">
      <c r="A8" s="29" t="s">
        <v>1389</v>
      </c>
      <c r="B8" s="99">
        <v>0.25209999999999999</v>
      </c>
      <c r="C8" s="30">
        <f t="shared" si="0"/>
        <v>0.74790000000000001</v>
      </c>
      <c r="D8" s="28"/>
      <c r="E8" s="40" t="s">
        <v>1390</v>
      </c>
      <c r="F8" s="37" t="s">
        <v>1388</v>
      </c>
      <c r="G8" s="37" t="s">
        <v>1385</v>
      </c>
      <c r="H8" s="38">
        <f t="shared" si="1"/>
        <v>8.4599999999999995E-2</v>
      </c>
    </row>
    <row r="9" spans="1:10" x14ac:dyDescent="0.25">
      <c r="A9" s="29" t="s">
        <v>1391</v>
      </c>
      <c r="B9" s="99">
        <v>0.1124</v>
      </c>
      <c r="C9" s="30">
        <f t="shared" si="0"/>
        <v>0.88759999999999994</v>
      </c>
      <c r="D9" s="28"/>
      <c r="E9" s="39" t="s">
        <v>1392</v>
      </c>
      <c r="F9" s="37" t="s">
        <v>1385</v>
      </c>
      <c r="G9" s="37" t="s">
        <v>1385</v>
      </c>
      <c r="H9" s="38">
        <f t="shared" si="1"/>
        <v>8.4599999999999995E-2</v>
      </c>
      <c r="J9" s="41"/>
    </row>
    <row r="10" spans="1:10" x14ac:dyDescent="0.25">
      <c r="A10" s="29" t="s">
        <v>1393</v>
      </c>
      <c r="B10" s="99">
        <v>0.1053</v>
      </c>
      <c r="C10" s="30">
        <f t="shared" si="0"/>
        <v>0.89470000000000005</v>
      </c>
      <c r="D10" s="28"/>
      <c r="E10" s="36" t="s">
        <v>1394</v>
      </c>
      <c r="F10" s="37" t="s">
        <v>1386</v>
      </c>
      <c r="G10" s="37" t="s">
        <v>1386</v>
      </c>
      <c r="H10" s="38">
        <f t="shared" si="1"/>
        <v>8.4099999999999994E-2</v>
      </c>
    </row>
    <row r="11" spans="1:10" x14ac:dyDescent="0.25">
      <c r="A11" s="29" t="s">
        <v>1395</v>
      </c>
      <c r="B11" s="99">
        <v>0.1</v>
      </c>
      <c r="C11" s="30">
        <f t="shared" si="0"/>
        <v>0.9</v>
      </c>
      <c r="D11" s="28"/>
      <c r="E11" s="42" t="s">
        <v>1396</v>
      </c>
      <c r="F11" s="37" t="s">
        <v>1385</v>
      </c>
      <c r="G11" s="37" t="s">
        <v>1385</v>
      </c>
      <c r="H11" s="38">
        <f t="shared" si="1"/>
        <v>8.4599999999999995E-2</v>
      </c>
    </row>
    <row r="12" spans="1:10" x14ac:dyDescent="0.25">
      <c r="A12" s="29" t="s">
        <v>1385</v>
      </c>
      <c r="B12" s="99">
        <v>8.4599999999999995E-2</v>
      </c>
      <c r="C12" s="30">
        <f t="shared" si="0"/>
        <v>0.91539999999999999</v>
      </c>
      <c r="D12" s="28"/>
      <c r="E12" s="36" t="s">
        <v>1397</v>
      </c>
      <c r="F12" s="37" t="s">
        <v>1388</v>
      </c>
      <c r="G12" s="37" t="s">
        <v>1385</v>
      </c>
      <c r="H12" s="38">
        <f t="shared" si="1"/>
        <v>8.4599999999999995E-2</v>
      </c>
    </row>
    <row r="13" spans="1:10" x14ac:dyDescent="0.25">
      <c r="A13" s="29" t="s">
        <v>1398</v>
      </c>
      <c r="B13" s="99">
        <v>9.2299999999999993E-2</v>
      </c>
      <c r="C13" s="30">
        <f t="shared" si="0"/>
        <v>0.90769999999999995</v>
      </c>
      <c r="D13" s="28"/>
      <c r="E13" s="39" t="s">
        <v>1399</v>
      </c>
      <c r="F13" s="37" t="s">
        <v>1385</v>
      </c>
      <c r="G13" s="37" t="s">
        <v>1385</v>
      </c>
      <c r="H13" s="38">
        <f t="shared" si="1"/>
        <v>8.4599999999999995E-2</v>
      </c>
    </row>
    <row r="14" spans="1:10" x14ac:dyDescent="0.25">
      <c r="A14" s="29" t="s">
        <v>1400</v>
      </c>
      <c r="B14" s="99">
        <v>0.15340000000000001</v>
      </c>
      <c r="C14" s="30">
        <f t="shared" si="0"/>
        <v>0.84660000000000002</v>
      </c>
      <c r="D14" s="28"/>
      <c r="E14" s="39" t="s">
        <v>1401</v>
      </c>
      <c r="F14" s="37" t="s">
        <v>1388</v>
      </c>
      <c r="G14" s="37" t="s">
        <v>1385</v>
      </c>
      <c r="H14" s="38">
        <f t="shared" si="1"/>
        <v>8.4599999999999995E-2</v>
      </c>
    </row>
    <row r="15" spans="1:10" x14ac:dyDescent="0.25">
      <c r="A15" s="29" t="s">
        <v>1402</v>
      </c>
      <c r="B15" s="99">
        <v>0.12272</v>
      </c>
      <c r="C15" s="30">
        <f t="shared" si="0"/>
        <v>0.87728000000000006</v>
      </c>
      <c r="D15" s="28"/>
      <c r="E15" s="39" t="s">
        <v>1403</v>
      </c>
      <c r="F15" s="37" t="s">
        <v>1379</v>
      </c>
      <c r="G15" s="37" t="s">
        <v>1379</v>
      </c>
      <c r="H15" s="38">
        <f t="shared" si="1"/>
        <v>0.1128</v>
      </c>
    </row>
    <row r="16" spans="1:10" x14ac:dyDescent="0.25">
      <c r="A16" s="29" t="s">
        <v>1404</v>
      </c>
      <c r="B16" s="99">
        <v>0.153</v>
      </c>
      <c r="C16" s="30">
        <f t="shared" si="0"/>
        <v>0.84699999999999998</v>
      </c>
      <c r="D16" s="28"/>
      <c r="E16" s="39" t="s">
        <v>1405</v>
      </c>
      <c r="F16" s="37" t="s">
        <v>1385</v>
      </c>
      <c r="G16" s="37" t="s">
        <v>1385</v>
      </c>
      <c r="H16" s="38">
        <f t="shared" si="1"/>
        <v>8.4599999999999995E-2</v>
      </c>
    </row>
    <row r="17" spans="1:8" x14ac:dyDescent="0.25">
      <c r="A17" s="29" t="s">
        <v>1406</v>
      </c>
      <c r="B17" s="99">
        <v>0.1043</v>
      </c>
      <c r="C17" s="30">
        <f t="shared" si="0"/>
        <v>0.89569999999999994</v>
      </c>
      <c r="D17" s="28"/>
      <c r="E17" s="39" t="s">
        <v>1407</v>
      </c>
      <c r="F17" s="37" t="s">
        <v>1385</v>
      </c>
      <c r="G17" s="37" t="s">
        <v>1385</v>
      </c>
      <c r="H17" s="38">
        <f t="shared" si="1"/>
        <v>8.4599999999999995E-2</v>
      </c>
    </row>
    <row r="18" spans="1:8" x14ac:dyDescent="0.25">
      <c r="A18" s="29" t="s">
        <v>1408</v>
      </c>
      <c r="B18" s="99">
        <v>0.13120000000000001</v>
      </c>
      <c r="C18" s="30">
        <f t="shared" si="0"/>
        <v>0.86880000000000002</v>
      </c>
      <c r="D18" s="28"/>
      <c r="E18" s="39" t="s">
        <v>1409</v>
      </c>
      <c r="F18" s="37" t="s">
        <v>1388</v>
      </c>
      <c r="G18" s="37" t="s">
        <v>1385</v>
      </c>
      <c r="H18" s="38">
        <f t="shared" si="1"/>
        <v>8.4599999999999995E-2</v>
      </c>
    </row>
    <row r="19" spans="1:8" x14ac:dyDescent="0.25">
      <c r="A19" s="29" t="s">
        <v>1410</v>
      </c>
      <c r="B19" s="99">
        <v>0.10765</v>
      </c>
      <c r="C19" s="30">
        <f t="shared" si="0"/>
        <v>0.89234999999999998</v>
      </c>
      <c r="D19" s="28"/>
      <c r="E19" s="39" t="s">
        <v>1411</v>
      </c>
      <c r="F19" s="37" t="s">
        <v>1385</v>
      </c>
      <c r="G19" s="37" t="s">
        <v>1385</v>
      </c>
      <c r="H19" s="38">
        <f t="shared" si="1"/>
        <v>8.4599999999999995E-2</v>
      </c>
    </row>
    <row r="20" spans="1:8" x14ac:dyDescent="0.25">
      <c r="A20" s="29" t="s">
        <v>1412</v>
      </c>
      <c r="B20" s="99">
        <v>0.30000000000000004</v>
      </c>
      <c r="C20" s="30">
        <f t="shared" si="0"/>
        <v>0.7</v>
      </c>
      <c r="D20" s="24"/>
      <c r="E20" s="36" t="s">
        <v>1413</v>
      </c>
      <c r="F20" s="37" t="s">
        <v>1385</v>
      </c>
      <c r="G20" s="37" t="s">
        <v>1385</v>
      </c>
      <c r="H20" s="38">
        <f t="shared" si="1"/>
        <v>8.4599999999999995E-2</v>
      </c>
    </row>
    <row r="21" spans="1:8" x14ac:dyDescent="0.25">
      <c r="A21" s="29" t="s">
        <v>1414</v>
      </c>
      <c r="B21" s="99">
        <v>0.12766</v>
      </c>
      <c r="C21" s="30">
        <f t="shared" si="0"/>
        <v>0.87234</v>
      </c>
      <c r="D21" s="24"/>
      <c r="E21" s="39" t="s">
        <v>1415</v>
      </c>
      <c r="F21" s="37" t="s">
        <v>1385</v>
      </c>
      <c r="G21" s="37" t="s">
        <v>1385</v>
      </c>
      <c r="H21" s="38">
        <f t="shared" si="1"/>
        <v>8.4599999999999995E-2</v>
      </c>
    </row>
    <row r="22" spans="1:8" x14ac:dyDescent="0.25">
      <c r="A22" s="29" t="s">
        <v>1416</v>
      </c>
      <c r="B22" s="99">
        <v>1</v>
      </c>
      <c r="C22" s="30">
        <f t="shared" si="0"/>
        <v>0</v>
      </c>
      <c r="D22" s="24"/>
      <c r="E22" s="39" t="s">
        <v>1417</v>
      </c>
      <c r="F22" s="37" t="s">
        <v>1385</v>
      </c>
      <c r="G22" s="37" t="s">
        <v>1385</v>
      </c>
      <c r="H22" s="38">
        <f t="shared" si="1"/>
        <v>8.4599999999999995E-2</v>
      </c>
    </row>
    <row r="23" spans="1:8" x14ac:dyDescent="0.25">
      <c r="A23" s="29" t="s">
        <v>1418</v>
      </c>
      <c r="B23" s="99">
        <v>0</v>
      </c>
      <c r="C23" s="30">
        <f t="shared" si="0"/>
        <v>1</v>
      </c>
      <c r="D23" s="24"/>
      <c r="E23" s="39" t="s">
        <v>1419</v>
      </c>
      <c r="F23" s="37" t="s">
        <v>1385</v>
      </c>
      <c r="G23" s="37" t="s">
        <v>1385</v>
      </c>
      <c r="H23" s="38">
        <f t="shared" si="1"/>
        <v>8.4599999999999995E-2</v>
      </c>
    </row>
    <row r="24" spans="1:8" x14ac:dyDescent="0.25">
      <c r="A24" s="29" t="s">
        <v>1420</v>
      </c>
      <c r="B24" s="99">
        <v>0.1177</v>
      </c>
      <c r="C24" s="30">
        <f t="shared" si="0"/>
        <v>0.88229999999999997</v>
      </c>
      <c r="D24" s="24"/>
      <c r="E24" s="39" t="s">
        <v>1421</v>
      </c>
      <c r="F24" s="37" t="s">
        <v>1386</v>
      </c>
      <c r="G24" s="37" t="s">
        <v>1386</v>
      </c>
      <c r="H24" s="38">
        <f t="shared" si="1"/>
        <v>8.4099999999999994E-2</v>
      </c>
    </row>
    <row r="25" spans="1:8" x14ac:dyDescent="0.25">
      <c r="A25" s="43" t="s">
        <v>1422</v>
      </c>
      <c r="B25" s="99">
        <v>1.17E-2</v>
      </c>
      <c r="C25" s="44">
        <f t="shared" si="0"/>
        <v>0.98829999999999996</v>
      </c>
      <c r="D25" s="24"/>
      <c r="E25" s="39" t="s">
        <v>1423</v>
      </c>
      <c r="F25" s="37" t="s">
        <v>1385</v>
      </c>
      <c r="G25" s="37" t="s">
        <v>1385</v>
      </c>
      <c r="H25" s="38">
        <f t="shared" si="1"/>
        <v>8.4599999999999995E-2</v>
      </c>
    </row>
    <row r="26" spans="1:8" x14ac:dyDescent="0.25">
      <c r="A26" s="43" t="s">
        <v>1424</v>
      </c>
      <c r="B26" s="96">
        <v>0.1132</v>
      </c>
      <c r="C26" s="45">
        <f t="shared" si="0"/>
        <v>0.88680000000000003</v>
      </c>
      <c r="D26" s="24"/>
      <c r="E26" s="39" t="s">
        <v>1425</v>
      </c>
      <c r="F26" s="37" t="s">
        <v>1388</v>
      </c>
      <c r="G26" s="37" t="s">
        <v>1385</v>
      </c>
      <c r="H26" s="38">
        <f t="shared" si="1"/>
        <v>8.4599999999999995E-2</v>
      </c>
    </row>
    <row r="27" spans="1:8" x14ac:dyDescent="0.25">
      <c r="A27" s="43" t="s">
        <v>1426</v>
      </c>
      <c r="B27" s="96">
        <v>0.12189999999999999</v>
      </c>
      <c r="C27" s="45">
        <f t="shared" si="0"/>
        <v>0.87809999999999999</v>
      </c>
      <c r="D27" s="24"/>
      <c r="E27" s="40" t="s">
        <v>1427</v>
      </c>
      <c r="F27" s="37" t="s">
        <v>1385</v>
      </c>
      <c r="G27" s="37" t="s">
        <v>1385</v>
      </c>
      <c r="H27" s="38">
        <f t="shared" si="1"/>
        <v>8.4599999999999995E-2</v>
      </c>
    </row>
    <row r="28" spans="1:8" x14ac:dyDescent="0.25">
      <c r="A28" s="43" t="s">
        <v>1428</v>
      </c>
      <c r="B28" s="96">
        <v>0.1263472767274586</v>
      </c>
      <c r="C28" s="45">
        <f t="shared" si="0"/>
        <v>0.8736527232725414</v>
      </c>
      <c r="D28" s="24"/>
      <c r="E28" s="39" t="s">
        <v>1429</v>
      </c>
      <c r="F28" s="37" t="s">
        <v>1385</v>
      </c>
      <c r="G28" s="37" t="s">
        <v>1385</v>
      </c>
      <c r="H28" s="38">
        <f t="shared" si="1"/>
        <v>8.4599999999999995E-2</v>
      </c>
    </row>
    <row r="29" spans="1:8" ht="15.75" thickBot="1" x14ac:dyDescent="0.3">
      <c r="A29" s="46" t="s">
        <v>1430</v>
      </c>
      <c r="B29" s="97">
        <v>6.5216999999999997E-2</v>
      </c>
      <c r="C29" s="47">
        <f t="shared" si="0"/>
        <v>0.93478300000000003</v>
      </c>
      <c r="D29" s="24"/>
      <c r="E29" s="39" t="s">
        <v>1431</v>
      </c>
      <c r="F29" s="37" t="s">
        <v>1385</v>
      </c>
      <c r="G29" s="37" t="s">
        <v>1385</v>
      </c>
      <c r="H29" s="38">
        <f t="shared" si="1"/>
        <v>8.4599999999999995E-2</v>
      </c>
    </row>
    <row r="30" spans="1:8" x14ac:dyDescent="0.25">
      <c r="A30" s="48"/>
      <c r="B30" s="24"/>
      <c r="C30" s="24"/>
      <c r="D30" s="49"/>
      <c r="E30" s="39" t="s">
        <v>1432</v>
      </c>
      <c r="F30" s="37" t="s">
        <v>1385</v>
      </c>
      <c r="G30" s="37" t="s">
        <v>1385</v>
      </c>
      <c r="H30" s="38">
        <f t="shared" si="1"/>
        <v>8.4599999999999995E-2</v>
      </c>
    </row>
    <row r="31" spans="1:8" x14ac:dyDescent="0.25">
      <c r="A31" s="50"/>
      <c r="B31" s="51"/>
      <c r="C31" s="51"/>
      <c r="D31" s="49"/>
      <c r="E31" s="39" t="s">
        <v>1433</v>
      </c>
      <c r="F31" s="37" t="s">
        <v>1388</v>
      </c>
      <c r="G31" s="37" t="s">
        <v>1385</v>
      </c>
      <c r="H31" s="38">
        <f t="shared" si="1"/>
        <v>8.4599999999999995E-2</v>
      </c>
    </row>
    <row r="32" spans="1:8" x14ac:dyDescent="0.25">
      <c r="A32" s="50"/>
      <c r="B32" s="51"/>
      <c r="C32" s="51"/>
      <c r="D32" s="49"/>
      <c r="E32" s="39" t="s">
        <v>1434</v>
      </c>
      <c r="F32" s="37" t="s">
        <v>1385</v>
      </c>
      <c r="G32" s="37" t="s">
        <v>1385</v>
      </c>
      <c r="H32" s="38">
        <f t="shared" si="1"/>
        <v>8.4599999999999995E-2</v>
      </c>
    </row>
    <row r="33" spans="1:8" x14ac:dyDescent="0.25">
      <c r="A33" s="50"/>
      <c r="B33" s="51"/>
      <c r="C33" s="51"/>
      <c r="D33" s="49"/>
      <c r="E33" s="39" t="s">
        <v>1435</v>
      </c>
      <c r="F33" s="37" t="s">
        <v>1385</v>
      </c>
      <c r="G33" s="37" t="s">
        <v>1385</v>
      </c>
      <c r="H33" s="38">
        <f t="shared" si="1"/>
        <v>8.4599999999999995E-2</v>
      </c>
    </row>
    <row r="34" spans="1:8" x14ac:dyDescent="0.25">
      <c r="B34" s="51"/>
      <c r="C34" s="51"/>
      <c r="D34" s="49"/>
      <c r="E34" s="39" t="s">
        <v>1436</v>
      </c>
      <c r="F34" s="37" t="s">
        <v>1385</v>
      </c>
      <c r="G34" s="37" t="s">
        <v>1385</v>
      </c>
      <c r="H34" s="38">
        <f t="shared" si="1"/>
        <v>8.4599999999999995E-2</v>
      </c>
    </row>
    <row r="35" spans="1:8" x14ac:dyDescent="0.25">
      <c r="B35" s="51"/>
      <c r="C35" s="51"/>
      <c r="D35" s="49"/>
      <c r="E35" s="39" t="s">
        <v>1437</v>
      </c>
      <c r="F35" s="37" t="s">
        <v>1385</v>
      </c>
      <c r="G35" s="37" t="s">
        <v>1385</v>
      </c>
      <c r="H35" s="38">
        <f t="shared" si="1"/>
        <v>8.4599999999999995E-2</v>
      </c>
    </row>
    <row r="36" spans="1:8" x14ac:dyDescent="0.25">
      <c r="B36" s="51"/>
      <c r="C36" s="51"/>
      <c r="D36" s="49"/>
      <c r="E36" s="39" t="s">
        <v>1438</v>
      </c>
      <c r="F36" s="37" t="s">
        <v>1439</v>
      </c>
      <c r="G36" s="37" t="s">
        <v>1391</v>
      </c>
      <c r="H36" s="38">
        <f t="shared" si="1"/>
        <v>0.1124</v>
      </c>
    </row>
    <row r="37" spans="1:8" x14ac:dyDescent="0.25">
      <c r="B37" s="51"/>
      <c r="C37" s="51"/>
      <c r="D37" s="49"/>
      <c r="E37" s="39" t="s">
        <v>1440</v>
      </c>
      <c r="F37" s="37" t="s">
        <v>1377</v>
      </c>
      <c r="G37" s="37" t="s">
        <v>1377</v>
      </c>
      <c r="H37" s="38">
        <f t="shared" si="1"/>
        <v>0.1119</v>
      </c>
    </row>
    <row r="38" spans="1:8" x14ac:dyDescent="0.25">
      <c r="B38" s="51"/>
      <c r="C38" s="51"/>
      <c r="D38" s="49"/>
      <c r="E38" s="39" t="s">
        <v>1441</v>
      </c>
      <c r="F38" s="37" t="s">
        <v>1418</v>
      </c>
      <c r="G38" s="37" t="s">
        <v>1418</v>
      </c>
      <c r="H38" s="38">
        <f t="shared" si="1"/>
        <v>0</v>
      </c>
    </row>
    <row r="39" spans="1:8" x14ac:dyDescent="0.25">
      <c r="B39" s="51"/>
      <c r="C39" s="51"/>
      <c r="D39" s="49"/>
      <c r="E39" s="39" t="s">
        <v>1442</v>
      </c>
      <c r="F39" s="37" t="s">
        <v>1377</v>
      </c>
      <c r="G39" s="37" t="s">
        <v>1377</v>
      </c>
      <c r="H39" s="38">
        <f t="shared" si="1"/>
        <v>0.1119</v>
      </c>
    </row>
    <row r="40" spans="1:8" x14ac:dyDescent="0.25">
      <c r="B40" s="51"/>
      <c r="C40" s="51"/>
      <c r="D40" s="49"/>
      <c r="E40" s="39" t="s">
        <v>1443</v>
      </c>
      <c r="F40" s="37" t="s">
        <v>1385</v>
      </c>
      <c r="G40" s="37" t="s">
        <v>1385</v>
      </c>
      <c r="H40" s="38">
        <f t="shared" si="1"/>
        <v>8.4599999999999995E-2</v>
      </c>
    </row>
    <row r="41" spans="1:8" x14ac:dyDescent="0.25">
      <c r="B41" s="51"/>
      <c r="C41" s="51"/>
      <c r="D41" s="49"/>
      <c r="E41" s="39" t="s">
        <v>1444</v>
      </c>
      <c r="F41" s="37" t="s">
        <v>1385</v>
      </c>
      <c r="G41" s="37" t="s">
        <v>1385</v>
      </c>
      <c r="H41" s="38">
        <f t="shared" si="1"/>
        <v>8.4599999999999995E-2</v>
      </c>
    </row>
    <row r="42" spans="1:8" x14ac:dyDescent="0.25">
      <c r="B42" s="51"/>
      <c r="C42" s="51"/>
      <c r="D42" s="49"/>
      <c r="E42" s="39" t="s">
        <v>1445</v>
      </c>
      <c r="F42" s="37" t="s">
        <v>1385</v>
      </c>
      <c r="G42" s="37" t="s">
        <v>1385</v>
      </c>
      <c r="H42" s="38">
        <f t="shared" si="1"/>
        <v>8.4599999999999995E-2</v>
      </c>
    </row>
    <row r="43" spans="1:8" x14ac:dyDescent="0.25">
      <c r="B43" s="51"/>
      <c r="C43" s="51"/>
      <c r="D43" s="49"/>
      <c r="E43" s="39" t="s">
        <v>1446</v>
      </c>
      <c r="F43" s="37" t="s">
        <v>1385</v>
      </c>
      <c r="G43" s="37" t="s">
        <v>1385</v>
      </c>
      <c r="H43" s="38">
        <f t="shared" si="1"/>
        <v>8.4599999999999995E-2</v>
      </c>
    </row>
    <row r="44" spans="1:8" x14ac:dyDescent="0.25">
      <c r="B44" s="51"/>
      <c r="C44" s="51"/>
      <c r="D44" s="49"/>
      <c r="E44" s="39" t="s">
        <v>1447</v>
      </c>
      <c r="F44" s="37" t="s">
        <v>1385</v>
      </c>
      <c r="G44" s="37" t="s">
        <v>1385</v>
      </c>
      <c r="H44" s="38">
        <f t="shared" si="1"/>
        <v>8.4599999999999995E-2</v>
      </c>
    </row>
    <row r="45" spans="1:8" x14ac:dyDescent="0.25">
      <c r="B45" s="51"/>
      <c r="C45" s="51"/>
      <c r="D45" s="49"/>
      <c r="E45" s="52" t="s">
        <v>1448</v>
      </c>
      <c r="F45" s="37" t="s">
        <v>1385</v>
      </c>
      <c r="G45" s="37" t="s">
        <v>1385</v>
      </c>
      <c r="H45" s="38">
        <f t="shared" si="1"/>
        <v>8.4599999999999995E-2</v>
      </c>
    </row>
    <row r="46" spans="1:8" x14ac:dyDescent="0.25">
      <c r="B46" s="51"/>
      <c r="C46" s="51"/>
      <c r="D46" s="49"/>
      <c r="E46" s="39" t="s">
        <v>1449</v>
      </c>
      <c r="F46" s="37" t="s">
        <v>1385</v>
      </c>
      <c r="G46" s="37" t="s">
        <v>1385</v>
      </c>
      <c r="H46" s="38">
        <f t="shared" si="1"/>
        <v>8.4599999999999995E-2</v>
      </c>
    </row>
    <row r="47" spans="1:8" x14ac:dyDescent="0.25">
      <c r="B47" s="51"/>
      <c r="C47" s="51"/>
      <c r="D47" s="49"/>
      <c r="E47" s="36" t="s">
        <v>1450</v>
      </c>
      <c r="F47" s="37" t="s">
        <v>1385</v>
      </c>
      <c r="G47" s="37" t="s">
        <v>1385</v>
      </c>
      <c r="H47" s="38">
        <f t="shared" si="1"/>
        <v>8.4599999999999995E-2</v>
      </c>
    </row>
    <row r="48" spans="1:8" x14ac:dyDescent="0.25">
      <c r="B48" s="51"/>
      <c r="C48" s="51"/>
      <c r="D48" s="49"/>
      <c r="E48" s="39" t="s">
        <v>1451</v>
      </c>
      <c r="F48" s="37" t="s">
        <v>1439</v>
      </c>
      <c r="G48" s="37" t="s">
        <v>1391</v>
      </c>
      <c r="H48" s="38">
        <f t="shared" si="1"/>
        <v>0.1124</v>
      </c>
    </row>
    <row r="49" spans="1:8" x14ac:dyDescent="0.25">
      <c r="B49" s="51"/>
      <c r="C49" s="51"/>
      <c r="D49" s="49"/>
      <c r="E49" s="36" t="s">
        <v>1452</v>
      </c>
      <c r="F49" s="37" t="s">
        <v>1388</v>
      </c>
      <c r="G49" s="37" t="s">
        <v>1385</v>
      </c>
      <c r="H49" s="38">
        <f t="shared" si="1"/>
        <v>8.4599999999999995E-2</v>
      </c>
    </row>
    <row r="50" spans="1:8" x14ac:dyDescent="0.25">
      <c r="A50" s="53"/>
      <c r="B50" s="51"/>
      <c r="C50" s="51"/>
      <c r="D50" s="49"/>
      <c r="E50" s="39" t="s">
        <v>1453</v>
      </c>
      <c r="F50" s="37" t="s">
        <v>1385</v>
      </c>
      <c r="G50" s="37" t="s">
        <v>1385</v>
      </c>
      <c r="H50" s="38">
        <f t="shared" si="1"/>
        <v>8.4599999999999995E-2</v>
      </c>
    </row>
    <row r="51" spans="1:8" x14ac:dyDescent="0.25">
      <c r="A51" s="24"/>
      <c r="B51" s="24"/>
      <c r="C51" s="24"/>
      <c r="D51" s="49"/>
      <c r="E51" s="36" t="s">
        <v>1454</v>
      </c>
      <c r="F51" s="37" t="s">
        <v>1377</v>
      </c>
      <c r="G51" s="37" t="s">
        <v>1377</v>
      </c>
      <c r="H51" s="38">
        <f t="shared" si="1"/>
        <v>0.1119</v>
      </c>
    </row>
    <row r="52" spans="1:8" x14ac:dyDescent="0.25">
      <c r="A52" s="24"/>
      <c r="B52" s="24"/>
      <c r="C52" s="24"/>
      <c r="D52" s="49"/>
      <c r="E52" s="39" t="s">
        <v>1455</v>
      </c>
      <c r="F52" s="37" t="s">
        <v>1385</v>
      </c>
      <c r="G52" s="37" t="s">
        <v>1385</v>
      </c>
      <c r="H52" s="38">
        <f t="shared" si="1"/>
        <v>8.4599999999999995E-2</v>
      </c>
    </row>
    <row r="53" spans="1:8" x14ac:dyDescent="0.25">
      <c r="A53" s="24"/>
      <c r="B53" s="24"/>
      <c r="C53" s="24"/>
      <c r="D53" s="24"/>
      <c r="E53" s="39" t="s">
        <v>1456</v>
      </c>
      <c r="F53" s="37" t="s">
        <v>1385</v>
      </c>
      <c r="G53" s="37" t="s">
        <v>1385</v>
      </c>
      <c r="H53" s="38">
        <f t="shared" si="1"/>
        <v>8.4599999999999995E-2</v>
      </c>
    </row>
    <row r="54" spans="1:8" x14ac:dyDescent="0.25">
      <c r="A54" s="24"/>
      <c r="B54" s="24"/>
      <c r="C54" s="24"/>
      <c r="D54" s="24"/>
      <c r="E54" s="36" t="s">
        <v>1457</v>
      </c>
      <c r="F54" s="37" t="s">
        <v>1385</v>
      </c>
      <c r="G54" s="37" t="s">
        <v>1385</v>
      </c>
      <c r="H54" s="38">
        <f t="shared" si="1"/>
        <v>8.4599999999999995E-2</v>
      </c>
    </row>
    <row r="55" spans="1:8" x14ac:dyDescent="0.25">
      <c r="A55" s="24"/>
      <c r="B55" s="24"/>
      <c r="C55" s="24"/>
      <c r="D55" s="24"/>
      <c r="E55" s="39" t="s">
        <v>1458</v>
      </c>
      <c r="F55" s="37" t="s">
        <v>1385</v>
      </c>
      <c r="G55" s="37" t="s">
        <v>1385</v>
      </c>
      <c r="H55" s="38">
        <f t="shared" si="1"/>
        <v>8.4599999999999995E-2</v>
      </c>
    </row>
    <row r="56" spans="1:8" x14ac:dyDescent="0.25">
      <c r="A56" s="24"/>
      <c r="B56" s="24"/>
      <c r="C56" s="24"/>
      <c r="D56" s="24"/>
      <c r="E56" s="54" t="s">
        <v>1459</v>
      </c>
      <c r="F56" s="37" t="s">
        <v>1385</v>
      </c>
      <c r="G56" s="37" t="s">
        <v>1385</v>
      </c>
      <c r="H56" s="38">
        <f t="shared" si="1"/>
        <v>8.4599999999999995E-2</v>
      </c>
    </row>
    <row r="57" spans="1:8" x14ac:dyDescent="0.25">
      <c r="A57" s="24"/>
      <c r="B57" s="24"/>
      <c r="C57" s="24"/>
      <c r="D57" s="24"/>
      <c r="E57" s="36" t="s">
        <v>1460</v>
      </c>
      <c r="F57" s="37" t="s">
        <v>1388</v>
      </c>
      <c r="G57" s="37" t="s">
        <v>1385</v>
      </c>
      <c r="H57" s="38">
        <f t="shared" si="1"/>
        <v>8.4599999999999995E-2</v>
      </c>
    </row>
    <row r="58" spans="1:8" x14ac:dyDescent="0.25">
      <c r="A58" s="24"/>
      <c r="B58" s="24"/>
      <c r="C58" s="24"/>
      <c r="D58" s="24"/>
      <c r="E58" s="54" t="s">
        <v>1461</v>
      </c>
      <c r="F58" s="37" t="s">
        <v>1379</v>
      </c>
      <c r="G58" s="37" t="s">
        <v>1379</v>
      </c>
      <c r="H58" s="38">
        <f t="shared" si="1"/>
        <v>0.1128</v>
      </c>
    </row>
    <row r="59" spans="1:8" x14ac:dyDescent="0.25">
      <c r="A59" s="24"/>
      <c r="B59" s="24"/>
      <c r="C59" s="24"/>
      <c r="D59" s="24"/>
      <c r="E59" s="39" t="s">
        <v>1462</v>
      </c>
      <c r="F59" s="37" t="s">
        <v>1388</v>
      </c>
      <c r="G59" s="37" t="s">
        <v>1385</v>
      </c>
      <c r="H59" s="38">
        <f t="shared" si="1"/>
        <v>8.4599999999999995E-2</v>
      </c>
    </row>
    <row r="60" spans="1:8" x14ac:dyDescent="0.25">
      <c r="A60" s="24"/>
      <c r="B60" s="24"/>
      <c r="C60" s="24"/>
      <c r="D60" s="24"/>
      <c r="E60" s="39" t="s">
        <v>1463</v>
      </c>
      <c r="F60" s="37" t="s">
        <v>1439</v>
      </c>
      <c r="G60" s="37" t="s">
        <v>1391</v>
      </c>
      <c r="H60" s="38">
        <f t="shared" si="1"/>
        <v>0.1124</v>
      </c>
    </row>
    <row r="61" spans="1:8" x14ac:dyDescent="0.25">
      <c r="A61" s="24"/>
      <c r="B61" s="24"/>
      <c r="C61" s="24"/>
      <c r="D61" s="24"/>
      <c r="E61" s="36" t="s">
        <v>1464</v>
      </c>
      <c r="F61" s="37" t="s">
        <v>1385</v>
      </c>
      <c r="G61" s="37" t="s">
        <v>1385</v>
      </c>
      <c r="H61" s="38">
        <f t="shared" si="1"/>
        <v>8.4599999999999995E-2</v>
      </c>
    </row>
    <row r="62" spans="1:8" x14ac:dyDescent="0.25">
      <c r="A62" s="24"/>
      <c r="B62" s="24"/>
      <c r="C62" s="24"/>
      <c r="D62" s="24"/>
      <c r="E62" s="40" t="s">
        <v>1465</v>
      </c>
      <c r="F62" s="37" t="s">
        <v>1393</v>
      </c>
      <c r="G62" s="37" t="s">
        <v>1393</v>
      </c>
      <c r="H62" s="38">
        <f t="shared" si="1"/>
        <v>0.1053</v>
      </c>
    </row>
    <row r="63" spans="1:8" x14ac:dyDescent="0.25">
      <c r="A63" s="24"/>
      <c r="B63" s="24"/>
      <c r="C63" s="24"/>
      <c r="D63" s="24"/>
      <c r="E63" s="39" t="s">
        <v>1466</v>
      </c>
      <c r="F63" s="37" t="s">
        <v>1386</v>
      </c>
      <c r="G63" s="37" t="s">
        <v>1386</v>
      </c>
      <c r="H63" s="38">
        <f t="shared" si="1"/>
        <v>8.4099999999999994E-2</v>
      </c>
    </row>
    <row r="64" spans="1:8" x14ac:dyDescent="0.25">
      <c r="A64" s="24"/>
      <c r="B64" s="24"/>
      <c r="C64" s="24"/>
      <c r="D64" s="24"/>
      <c r="E64" s="39" t="s">
        <v>1467</v>
      </c>
      <c r="F64" s="37" t="s">
        <v>1385</v>
      </c>
      <c r="G64" s="37" t="s">
        <v>1385</v>
      </c>
      <c r="H64" s="38">
        <f t="shared" si="1"/>
        <v>8.4599999999999995E-2</v>
      </c>
    </row>
    <row r="65" spans="1:8" x14ac:dyDescent="0.25">
      <c r="A65" s="24"/>
      <c r="B65" s="24"/>
      <c r="C65" s="24"/>
      <c r="D65" s="24"/>
      <c r="E65" s="36" t="s">
        <v>1468</v>
      </c>
      <c r="F65" s="37" t="s">
        <v>1385</v>
      </c>
      <c r="G65" s="37" t="s">
        <v>1385</v>
      </c>
      <c r="H65" s="38">
        <f t="shared" si="1"/>
        <v>8.4599999999999995E-2</v>
      </c>
    </row>
    <row r="66" spans="1:8" x14ac:dyDescent="0.25">
      <c r="A66" s="24"/>
      <c r="B66" s="24"/>
      <c r="C66" s="24"/>
      <c r="D66" s="24"/>
      <c r="E66" s="55" t="s">
        <v>1469</v>
      </c>
      <c r="F66" s="37" t="s">
        <v>1393</v>
      </c>
      <c r="G66" s="37" t="s">
        <v>1393</v>
      </c>
      <c r="H66" s="38">
        <f t="shared" si="1"/>
        <v>0.1053</v>
      </c>
    </row>
    <row r="67" spans="1:8" x14ac:dyDescent="0.25">
      <c r="A67" s="24"/>
      <c r="B67" s="24"/>
      <c r="C67" s="24"/>
      <c r="D67" s="24"/>
      <c r="E67" s="39" t="s">
        <v>1470</v>
      </c>
      <c r="F67" s="37" t="s">
        <v>1385</v>
      </c>
      <c r="G67" s="37" t="s">
        <v>1385</v>
      </c>
      <c r="H67" s="38">
        <f t="shared" si="1"/>
        <v>8.4599999999999995E-2</v>
      </c>
    </row>
    <row r="68" spans="1:8" x14ac:dyDescent="0.25">
      <c r="A68" s="24"/>
      <c r="B68" s="24"/>
      <c r="C68" s="24"/>
      <c r="D68" s="24"/>
      <c r="E68" s="39" t="s">
        <v>1471</v>
      </c>
      <c r="F68" s="37" t="s">
        <v>1388</v>
      </c>
      <c r="G68" s="37" t="s">
        <v>1385</v>
      </c>
      <c r="H68" s="38">
        <f t="shared" si="1"/>
        <v>8.4599999999999995E-2</v>
      </c>
    </row>
    <row r="69" spans="1:8" x14ac:dyDescent="0.25">
      <c r="A69" s="24"/>
      <c r="B69" s="24"/>
      <c r="C69" s="24"/>
      <c r="D69" s="24"/>
      <c r="E69" s="39" t="s">
        <v>1472</v>
      </c>
      <c r="F69" s="37" t="s">
        <v>1385</v>
      </c>
      <c r="G69" s="37" t="s">
        <v>1385</v>
      </c>
      <c r="H69" s="38">
        <f t="shared" si="1"/>
        <v>8.4599999999999995E-2</v>
      </c>
    </row>
    <row r="70" spans="1:8" x14ac:dyDescent="0.25">
      <c r="A70" s="24"/>
      <c r="B70" s="24"/>
      <c r="C70" s="24"/>
      <c r="D70" s="24"/>
      <c r="E70" s="39" t="s">
        <v>1473</v>
      </c>
      <c r="F70" s="37" t="s">
        <v>1385</v>
      </c>
      <c r="G70" s="37" t="s">
        <v>1385</v>
      </c>
      <c r="H70" s="38">
        <f t="shared" si="1"/>
        <v>8.4599999999999995E-2</v>
      </c>
    </row>
    <row r="71" spans="1:8" x14ac:dyDescent="0.25">
      <c r="A71" s="24"/>
      <c r="B71" s="24"/>
      <c r="C71" s="24"/>
      <c r="D71" s="24"/>
      <c r="E71" s="39" t="s">
        <v>1474</v>
      </c>
      <c r="F71" s="37" t="s">
        <v>1385</v>
      </c>
      <c r="G71" s="37" t="s">
        <v>1385</v>
      </c>
      <c r="H71" s="38">
        <f t="shared" ref="H71:H134" si="2">VLOOKUP(G71,$A$4:$B$29,2,FALSE)</f>
        <v>8.4599999999999995E-2</v>
      </c>
    </row>
    <row r="72" spans="1:8" x14ac:dyDescent="0.25">
      <c r="A72" s="24"/>
      <c r="B72" s="24"/>
      <c r="C72" s="24"/>
      <c r="D72" s="24"/>
      <c r="E72" s="39" t="s">
        <v>1475</v>
      </c>
      <c r="F72" s="37" t="s">
        <v>1385</v>
      </c>
      <c r="G72" s="37" t="s">
        <v>1385</v>
      </c>
      <c r="H72" s="38">
        <f t="shared" si="2"/>
        <v>8.4599999999999995E-2</v>
      </c>
    </row>
    <row r="73" spans="1:8" x14ac:dyDescent="0.25">
      <c r="A73" s="24"/>
      <c r="B73" s="24"/>
      <c r="C73" s="24"/>
      <c r="D73" s="24"/>
      <c r="E73" s="56" t="s">
        <v>1476</v>
      </c>
      <c r="F73" s="37" t="s">
        <v>1388</v>
      </c>
      <c r="G73" s="37" t="s">
        <v>1385</v>
      </c>
      <c r="H73" s="38">
        <f t="shared" si="2"/>
        <v>8.4599999999999995E-2</v>
      </c>
    </row>
    <row r="74" spans="1:8" x14ac:dyDescent="0.25">
      <c r="A74" s="24"/>
      <c r="B74" s="24"/>
      <c r="C74" s="24"/>
      <c r="D74" s="24"/>
      <c r="E74" s="39" t="s">
        <v>1477</v>
      </c>
      <c r="F74" s="37" t="s">
        <v>1388</v>
      </c>
      <c r="G74" s="37" t="s">
        <v>1385</v>
      </c>
      <c r="H74" s="38">
        <f t="shared" si="2"/>
        <v>8.4599999999999995E-2</v>
      </c>
    </row>
    <row r="75" spans="1:8" x14ac:dyDescent="0.25">
      <c r="A75" s="24"/>
      <c r="B75" s="24"/>
      <c r="C75" s="24"/>
      <c r="D75" s="24"/>
      <c r="E75" s="39" t="s">
        <v>1478</v>
      </c>
      <c r="F75" s="37" t="s">
        <v>1388</v>
      </c>
      <c r="G75" s="37" t="s">
        <v>1385</v>
      </c>
      <c r="H75" s="38">
        <f t="shared" si="2"/>
        <v>8.4599999999999995E-2</v>
      </c>
    </row>
    <row r="76" spans="1:8" x14ac:dyDescent="0.25">
      <c r="A76" s="24"/>
      <c r="B76" s="24"/>
      <c r="C76" s="24"/>
      <c r="D76" s="24"/>
      <c r="E76" s="39" t="s">
        <v>1479</v>
      </c>
      <c r="F76" s="37" t="s">
        <v>1386</v>
      </c>
      <c r="G76" s="37" t="s">
        <v>1386</v>
      </c>
      <c r="H76" s="38">
        <f t="shared" si="2"/>
        <v>8.4099999999999994E-2</v>
      </c>
    </row>
    <row r="77" spans="1:8" x14ac:dyDescent="0.25">
      <c r="A77" s="24"/>
      <c r="B77" s="24"/>
      <c r="C77" s="24"/>
      <c r="D77" s="24"/>
      <c r="E77" s="39" t="s">
        <v>1480</v>
      </c>
      <c r="F77" s="37" t="s">
        <v>1377</v>
      </c>
      <c r="G77" s="37" t="s">
        <v>1377</v>
      </c>
      <c r="H77" s="38">
        <f t="shared" si="2"/>
        <v>0.1119</v>
      </c>
    </row>
    <row r="78" spans="1:8" x14ac:dyDescent="0.25">
      <c r="A78" s="24"/>
      <c r="B78" s="24"/>
      <c r="C78" s="24"/>
      <c r="D78" s="24"/>
      <c r="E78" s="36" t="s">
        <v>1481</v>
      </c>
      <c r="F78" s="37" t="s">
        <v>1385</v>
      </c>
      <c r="G78" s="37" t="s">
        <v>1385</v>
      </c>
      <c r="H78" s="38">
        <f t="shared" si="2"/>
        <v>8.4599999999999995E-2</v>
      </c>
    </row>
    <row r="79" spans="1:8" x14ac:dyDescent="0.25">
      <c r="A79" s="24"/>
      <c r="B79" s="24"/>
      <c r="C79" s="24"/>
      <c r="D79" s="24"/>
      <c r="E79" s="39" t="s">
        <v>1482</v>
      </c>
      <c r="F79" s="37" t="s">
        <v>1385</v>
      </c>
      <c r="G79" s="37" t="s">
        <v>1385</v>
      </c>
      <c r="H79" s="38">
        <f t="shared" si="2"/>
        <v>8.4599999999999995E-2</v>
      </c>
    </row>
    <row r="80" spans="1:8" x14ac:dyDescent="0.25">
      <c r="A80" s="24"/>
      <c r="B80" s="24"/>
      <c r="C80" s="24"/>
      <c r="D80" s="24"/>
      <c r="E80" s="36" t="s">
        <v>1483</v>
      </c>
      <c r="F80" s="37" t="s">
        <v>1439</v>
      </c>
      <c r="G80" s="37" t="s">
        <v>1391</v>
      </c>
      <c r="H80" s="38">
        <f t="shared" si="2"/>
        <v>0.1124</v>
      </c>
    </row>
    <row r="81" spans="1:8" x14ac:dyDescent="0.25">
      <c r="A81" s="24"/>
      <c r="B81" s="24"/>
      <c r="C81" s="24"/>
      <c r="D81" s="24"/>
      <c r="E81" s="39" t="s">
        <v>1484</v>
      </c>
      <c r="F81" s="37" t="s">
        <v>1439</v>
      </c>
      <c r="G81" s="37" t="s">
        <v>1391</v>
      </c>
      <c r="H81" s="38">
        <f t="shared" si="2"/>
        <v>0.1124</v>
      </c>
    </row>
    <row r="82" spans="1:8" x14ac:dyDescent="0.25">
      <c r="A82" s="24"/>
      <c r="B82" s="24"/>
      <c r="C82" s="24"/>
      <c r="D82" s="24"/>
      <c r="E82" s="36" t="s">
        <v>1485</v>
      </c>
      <c r="F82" s="37" t="s">
        <v>1385</v>
      </c>
      <c r="G82" s="37" t="s">
        <v>1385</v>
      </c>
      <c r="H82" s="38">
        <f t="shared" si="2"/>
        <v>8.4599999999999995E-2</v>
      </c>
    </row>
    <row r="83" spans="1:8" x14ac:dyDescent="0.25">
      <c r="A83" s="24"/>
      <c r="B83" s="24"/>
      <c r="C83" s="24"/>
      <c r="D83" s="24"/>
      <c r="E83" s="39" t="s">
        <v>1486</v>
      </c>
      <c r="F83" s="37" t="s">
        <v>1377</v>
      </c>
      <c r="G83" s="37" t="s">
        <v>1377</v>
      </c>
      <c r="H83" s="38">
        <f t="shared" si="2"/>
        <v>0.1119</v>
      </c>
    </row>
    <row r="84" spans="1:8" x14ac:dyDescent="0.25">
      <c r="A84" s="24"/>
      <c r="B84" s="24"/>
      <c r="C84" s="24"/>
      <c r="D84" s="24"/>
      <c r="E84" s="40" t="s">
        <v>1487</v>
      </c>
      <c r="F84" s="37" t="s">
        <v>1439</v>
      </c>
      <c r="G84" s="37" t="s">
        <v>1391</v>
      </c>
      <c r="H84" s="38">
        <f t="shared" si="2"/>
        <v>0.1124</v>
      </c>
    </row>
    <row r="85" spans="1:8" x14ac:dyDescent="0.25">
      <c r="A85" s="24"/>
      <c r="B85" s="24"/>
      <c r="C85" s="24"/>
      <c r="D85" s="24"/>
      <c r="E85" s="39" t="s">
        <v>1488</v>
      </c>
      <c r="F85" s="37" t="s">
        <v>1388</v>
      </c>
      <c r="G85" s="37" t="s">
        <v>1385</v>
      </c>
      <c r="H85" s="38">
        <f t="shared" si="2"/>
        <v>8.4599999999999995E-2</v>
      </c>
    </row>
    <row r="86" spans="1:8" x14ac:dyDescent="0.25">
      <c r="A86" s="24"/>
      <c r="B86" s="24"/>
      <c r="C86" s="24"/>
      <c r="D86" s="24"/>
      <c r="E86" s="39" t="s">
        <v>1489</v>
      </c>
      <c r="F86" s="37" t="s">
        <v>1385</v>
      </c>
      <c r="G86" s="37" t="s">
        <v>1385</v>
      </c>
      <c r="H86" s="38">
        <f t="shared" si="2"/>
        <v>8.4599999999999995E-2</v>
      </c>
    </row>
    <row r="87" spans="1:8" x14ac:dyDescent="0.25">
      <c r="A87" s="24"/>
      <c r="B87" s="24"/>
      <c r="C87" s="24"/>
      <c r="D87" s="24"/>
      <c r="E87" s="39" t="s">
        <v>1490</v>
      </c>
      <c r="F87" s="37" t="s">
        <v>1388</v>
      </c>
      <c r="G87" s="37" t="s">
        <v>1385</v>
      </c>
      <c r="H87" s="38">
        <f t="shared" si="2"/>
        <v>8.4599999999999995E-2</v>
      </c>
    </row>
    <row r="88" spans="1:8" x14ac:dyDescent="0.25">
      <c r="A88" s="24"/>
      <c r="B88" s="24"/>
      <c r="C88" s="24"/>
      <c r="D88" s="24"/>
      <c r="E88" s="39" t="s">
        <v>1491</v>
      </c>
      <c r="F88" s="37" t="s">
        <v>1385</v>
      </c>
      <c r="G88" s="37" t="s">
        <v>1385</v>
      </c>
      <c r="H88" s="38">
        <f t="shared" si="2"/>
        <v>8.4599999999999995E-2</v>
      </c>
    </row>
    <row r="89" spans="1:8" x14ac:dyDescent="0.25">
      <c r="A89" s="24"/>
      <c r="B89" s="24"/>
      <c r="C89" s="24"/>
      <c r="D89" s="24"/>
      <c r="E89" s="40" t="s">
        <v>1492</v>
      </c>
      <c r="F89" s="37" t="s">
        <v>1385</v>
      </c>
      <c r="G89" s="37" t="s">
        <v>1385</v>
      </c>
      <c r="H89" s="38">
        <f t="shared" si="2"/>
        <v>8.4599999999999995E-2</v>
      </c>
    </row>
    <row r="90" spans="1:8" x14ac:dyDescent="0.25">
      <c r="A90" s="24"/>
      <c r="B90" s="24"/>
      <c r="C90" s="24"/>
      <c r="D90" s="24"/>
      <c r="E90" s="39" t="s">
        <v>1493</v>
      </c>
      <c r="F90" s="37" t="s">
        <v>1385</v>
      </c>
      <c r="G90" s="37" t="s">
        <v>1385</v>
      </c>
      <c r="H90" s="38">
        <f t="shared" si="2"/>
        <v>8.4599999999999995E-2</v>
      </c>
    </row>
    <row r="91" spans="1:8" x14ac:dyDescent="0.25">
      <c r="A91" s="24"/>
      <c r="B91" s="24"/>
      <c r="C91" s="24"/>
      <c r="D91" s="24"/>
      <c r="E91" s="39" t="s">
        <v>1494</v>
      </c>
      <c r="F91" s="37" t="s">
        <v>1388</v>
      </c>
      <c r="G91" s="37" t="s">
        <v>1385</v>
      </c>
      <c r="H91" s="38">
        <f t="shared" si="2"/>
        <v>8.4599999999999995E-2</v>
      </c>
    </row>
    <row r="92" spans="1:8" x14ac:dyDescent="0.25">
      <c r="A92" s="24"/>
      <c r="B92" s="24"/>
      <c r="C92" s="24"/>
      <c r="D92" s="24"/>
      <c r="E92" s="36" t="s">
        <v>1495</v>
      </c>
      <c r="F92" s="37" t="s">
        <v>1385</v>
      </c>
      <c r="G92" s="37" t="s">
        <v>1385</v>
      </c>
      <c r="H92" s="38">
        <f t="shared" si="2"/>
        <v>8.4599999999999995E-2</v>
      </c>
    </row>
    <row r="93" spans="1:8" x14ac:dyDescent="0.25">
      <c r="A93" s="24"/>
      <c r="B93" s="24"/>
      <c r="C93" s="24"/>
      <c r="D93" s="24"/>
      <c r="E93" s="40" t="s">
        <v>1496</v>
      </c>
      <c r="F93" s="37" t="s">
        <v>1377</v>
      </c>
      <c r="G93" s="37" t="s">
        <v>1377</v>
      </c>
      <c r="H93" s="38">
        <f t="shared" si="2"/>
        <v>0.1119</v>
      </c>
    </row>
    <row r="94" spans="1:8" x14ac:dyDescent="0.25">
      <c r="A94" s="24"/>
      <c r="B94" s="24"/>
      <c r="C94" s="24"/>
      <c r="D94" s="24"/>
      <c r="E94" s="36" t="s">
        <v>1497</v>
      </c>
      <c r="F94" s="37" t="s">
        <v>1388</v>
      </c>
      <c r="G94" s="37" t="s">
        <v>1385</v>
      </c>
      <c r="H94" s="38">
        <f t="shared" si="2"/>
        <v>8.4599999999999995E-2</v>
      </c>
    </row>
    <row r="95" spans="1:8" x14ac:dyDescent="0.25">
      <c r="A95" s="24"/>
      <c r="B95" s="24"/>
      <c r="C95" s="24"/>
      <c r="D95" s="24"/>
      <c r="E95" s="39" t="s">
        <v>1498</v>
      </c>
      <c r="F95" s="37" t="s">
        <v>1377</v>
      </c>
      <c r="G95" s="37" t="s">
        <v>1377</v>
      </c>
      <c r="H95" s="38">
        <f t="shared" si="2"/>
        <v>0.1119</v>
      </c>
    </row>
    <row r="96" spans="1:8" x14ac:dyDescent="0.25">
      <c r="A96" s="24"/>
      <c r="B96" s="24"/>
      <c r="C96" s="24"/>
      <c r="D96" s="24"/>
      <c r="E96" s="39" t="s">
        <v>1499</v>
      </c>
      <c r="F96" s="37" t="s">
        <v>1377</v>
      </c>
      <c r="G96" s="37" t="s">
        <v>1377</v>
      </c>
      <c r="H96" s="38">
        <f t="shared" si="2"/>
        <v>0.1119</v>
      </c>
    </row>
    <row r="97" spans="1:8" x14ac:dyDescent="0.25">
      <c r="A97" s="24"/>
      <c r="B97" s="24"/>
      <c r="C97" s="24"/>
      <c r="D97" s="24"/>
      <c r="E97" s="39" t="s">
        <v>1500</v>
      </c>
      <c r="F97" s="37" t="s">
        <v>1388</v>
      </c>
      <c r="G97" s="37" t="s">
        <v>1385</v>
      </c>
      <c r="H97" s="38">
        <f t="shared" si="2"/>
        <v>8.4599999999999995E-2</v>
      </c>
    </row>
    <row r="98" spans="1:8" x14ac:dyDescent="0.25">
      <c r="A98" s="24"/>
      <c r="B98" s="24"/>
      <c r="C98" s="24"/>
      <c r="D98" s="24"/>
      <c r="E98" s="39" t="s">
        <v>1501</v>
      </c>
      <c r="F98" s="37" t="s">
        <v>1385</v>
      </c>
      <c r="G98" s="37" t="s">
        <v>1385</v>
      </c>
      <c r="H98" s="38">
        <f t="shared" si="2"/>
        <v>8.4599999999999995E-2</v>
      </c>
    </row>
    <row r="99" spans="1:8" x14ac:dyDescent="0.25">
      <c r="A99" s="24"/>
      <c r="B99" s="24"/>
      <c r="C99" s="24"/>
      <c r="D99" s="24"/>
      <c r="E99" s="36" t="s">
        <v>1502</v>
      </c>
      <c r="F99" s="37" t="s">
        <v>1388</v>
      </c>
      <c r="G99" s="37" t="s">
        <v>1385</v>
      </c>
      <c r="H99" s="38">
        <f t="shared" si="2"/>
        <v>8.4599999999999995E-2</v>
      </c>
    </row>
    <row r="100" spans="1:8" x14ac:dyDescent="0.25">
      <c r="A100" s="24"/>
      <c r="B100" s="24"/>
      <c r="C100" s="24"/>
      <c r="D100" s="24"/>
      <c r="E100" s="55" t="s">
        <v>1503</v>
      </c>
      <c r="F100" s="37" t="s">
        <v>1385</v>
      </c>
      <c r="G100" s="37" t="s">
        <v>1385</v>
      </c>
      <c r="H100" s="38">
        <f t="shared" si="2"/>
        <v>8.4599999999999995E-2</v>
      </c>
    </row>
    <row r="101" spans="1:8" x14ac:dyDescent="0.25">
      <c r="A101" s="24"/>
      <c r="B101" s="24"/>
      <c r="C101" s="24"/>
      <c r="D101" s="24"/>
      <c r="E101" s="39" t="s">
        <v>1504</v>
      </c>
      <c r="F101" s="37" t="s">
        <v>1385</v>
      </c>
      <c r="G101" s="37" t="s">
        <v>1385</v>
      </c>
      <c r="H101" s="38">
        <f t="shared" si="2"/>
        <v>8.4599999999999995E-2</v>
      </c>
    </row>
    <row r="102" spans="1:8" x14ac:dyDescent="0.25">
      <c r="A102" s="24"/>
      <c r="B102" s="24"/>
      <c r="C102" s="24"/>
      <c r="D102" s="24"/>
      <c r="E102" s="39" t="s">
        <v>1505</v>
      </c>
      <c r="F102" s="37" t="s">
        <v>1385</v>
      </c>
      <c r="G102" s="37" t="s">
        <v>1385</v>
      </c>
      <c r="H102" s="38">
        <f t="shared" si="2"/>
        <v>8.4599999999999995E-2</v>
      </c>
    </row>
    <row r="103" spans="1:8" x14ac:dyDescent="0.25">
      <c r="A103" s="24"/>
      <c r="B103" s="24"/>
      <c r="C103" s="24"/>
      <c r="D103" s="24"/>
      <c r="E103" s="39" t="s">
        <v>1506</v>
      </c>
      <c r="F103" s="37" t="s">
        <v>1398</v>
      </c>
      <c r="G103" s="37" t="s">
        <v>1398</v>
      </c>
      <c r="H103" s="38">
        <f t="shared" si="2"/>
        <v>9.2299999999999993E-2</v>
      </c>
    </row>
    <row r="104" spans="1:8" x14ac:dyDescent="0.25">
      <c r="A104" s="24"/>
      <c r="B104" s="24"/>
      <c r="C104" s="24"/>
      <c r="D104" s="24"/>
      <c r="E104" s="39" t="s">
        <v>1507</v>
      </c>
      <c r="F104" s="37" t="s">
        <v>1385</v>
      </c>
      <c r="G104" s="37" t="s">
        <v>1385</v>
      </c>
      <c r="H104" s="38">
        <f t="shared" si="2"/>
        <v>8.4599999999999995E-2</v>
      </c>
    </row>
    <row r="105" spans="1:8" x14ac:dyDescent="0.25">
      <c r="A105" s="24"/>
      <c r="B105" s="24"/>
      <c r="C105" s="24"/>
      <c r="D105" s="24"/>
      <c r="E105" s="39" t="s">
        <v>1508</v>
      </c>
      <c r="F105" s="37" t="s">
        <v>1385</v>
      </c>
      <c r="G105" s="37" t="s">
        <v>1385</v>
      </c>
      <c r="H105" s="38">
        <f t="shared" si="2"/>
        <v>8.4599999999999995E-2</v>
      </c>
    </row>
    <row r="106" spans="1:8" x14ac:dyDescent="0.25">
      <c r="A106" s="24"/>
      <c r="B106" s="24"/>
      <c r="C106" s="24"/>
      <c r="D106" s="24"/>
      <c r="E106" s="54" t="s">
        <v>1509</v>
      </c>
      <c r="F106" s="37" t="s">
        <v>1385</v>
      </c>
      <c r="G106" s="37" t="s">
        <v>1385</v>
      </c>
      <c r="H106" s="38">
        <f t="shared" si="2"/>
        <v>8.4599999999999995E-2</v>
      </c>
    </row>
    <row r="107" spans="1:8" x14ac:dyDescent="0.25">
      <c r="A107" s="24"/>
      <c r="B107" s="24"/>
      <c r="C107" s="24"/>
      <c r="D107" s="24"/>
      <c r="E107" s="36" t="s">
        <v>1510</v>
      </c>
      <c r="F107" s="37" t="s">
        <v>1439</v>
      </c>
      <c r="G107" s="37" t="s">
        <v>1391</v>
      </c>
      <c r="H107" s="38">
        <f t="shared" si="2"/>
        <v>0.1124</v>
      </c>
    </row>
    <row r="108" spans="1:8" x14ac:dyDescent="0.25">
      <c r="A108" s="24"/>
      <c r="B108" s="24"/>
      <c r="C108" s="24"/>
      <c r="D108" s="24"/>
      <c r="E108" s="40" t="s">
        <v>1511</v>
      </c>
      <c r="F108" s="37" t="s">
        <v>1410</v>
      </c>
      <c r="G108" s="37" t="s">
        <v>1410</v>
      </c>
      <c r="H108" s="38">
        <f t="shared" si="2"/>
        <v>0.10765</v>
      </c>
    </row>
    <row r="109" spans="1:8" x14ac:dyDescent="0.25">
      <c r="A109" s="24"/>
      <c r="B109" s="24"/>
      <c r="C109" s="24"/>
      <c r="D109" s="24"/>
      <c r="E109" s="39" t="s">
        <v>1512</v>
      </c>
      <c r="F109" s="37" t="s">
        <v>1388</v>
      </c>
      <c r="G109" s="37" t="s">
        <v>1385</v>
      </c>
      <c r="H109" s="38">
        <f t="shared" si="2"/>
        <v>8.4599999999999995E-2</v>
      </c>
    </row>
    <row r="110" spans="1:8" x14ac:dyDescent="0.25">
      <c r="A110" s="24"/>
      <c r="B110" s="24"/>
      <c r="C110" s="24"/>
      <c r="D110" s="24"/>
      <c r="E110" s="39" t="s">
        <v>1513</v>
      </c>
      <c r="F110" s="37" t="s">
        <v>1385</v>
      </c>
      <c r="G110" s="37" t="s">
        <v>1385</v>
      </c>
      <c r="H110" s="38">
        <f t="shared" si="2"/>
        <v>8.4599999999999995E-2</v>
      </c>
    </row>
    <row r="111" spans="1:8" x14ac:dyDescent="0.25">
      <c r="A111" s="24"/>
      <c r="B111" s="24"/>
      <c r="C111" s="24"/>
      <c r="D111" s="24"/>
      <c r="E111" s="39" t="s">
        <v>1514</v>
      </c>
      <c r="F111" s="37" t="s">
        <v>1385</v>
      </c>
      <c r="G111" s="37" t="s">
        <v>1385</v>
      </c>
      <c r="H111" s="38">
        <f t="shared" si="2"/>
        <v>8.4599999999999995E-2</v>
      </c>
    </row>
    <row r="112" spans="1:8" x14ac:dyDescent="0.25">
      <c r="A112" s="24"/>
      <c r="B112" s="24"/>
      <c r="C112" s="24"/>
      <c r="D112" s="24"/>
      <c r="E112" s="36" t="s">
        <v>1515</v>
      </c>
      <c r="F112" s="37" t="s">
        <v>1385</v>
      </c>
      <c r="G112" s="37" t="s">
        <v>1385</v>
      </c>
      <c r="H112" s="38">
        <f t="shared" si="2"/>
        <v>8.4599999999999995E-2</v>
      </c>
    </row>
    <row r="113" spans="1:8" x14ac:dyDescent="0.25">
      <c r="A113" s="24"/>
      <c r="B113" s="24"/>
      <c r="C113" s="24"/>
      <c r="D113" s="24"/>
      <c r="E113" s="40" t="s">
        <v>1516</v>
      </c>
      <c r="F113" s="37" t="s">
        <v>1385</v>
      </c>
      <c r="G113" s="37" t="s">
        <v>1385</v>
      </c>
      <c r="H113" s="38">
        <f t="shared" si="2"/>
        <v>8.4599999999999995E-2</v>
      </c>
    </row>
    <row r="114" spans="1:8" x14ac:dyDescent="0.25">
      <c r="A114" s="24"/>
      <c r="B114" s="24"/>
      <c r="C114" s="24"/>
      <c r="D114" s="24"/>
      <c r="E114" s="36" t="s">
        <v>1517</v>
      </c>
      <c r="F114" s="37" t="s">
        <v>1388</v>
      </c>
      <c r="G114" s="37" t="s">
        <v>1385</v>
      </c>
      <c r="H114" s="38">
        <f t="shared" si="2"/>
        <v>8.4599999999999995E-2</v>
      </c>
    </row>
    <row r="115" spans="1:8" x14ac:dyDescent="0.25">
      <c r="A115" s="24"/>
      <c r="B115" s="24"/>
      <c r="C115" s="24"/>
      <c r="D115" s="24"/>
      <c r="E115" s="39" t="s">
        <v>1518</v>
      </c>
      <c r="F115" s="37" t="s">
        <v>1388</v>
      </c>
      <c r="G115" s="37" t="s">
        <v>1385</v>
      </c>
      <c r="H115" s="38">
        <f t="shared" si="2"/>
        <v>8.4599999999999995E-2</v>
      </c>
    </row>
    <row r="116" spans="1:8" x14ac:dyDescent="0.25">
      <c r="A116" s="24"/>
      <c r="B116" s="24"/>
      <c r="C116" s="24"/>
      <c r="D116" s="24"/>
      <c r="E116" s="36" t="s">
        <v>1519</v>
      </c>
      <c r="F116" s="37" t="s">
        <v>1388</v>
      </c>
      <c r="G116" s="37" t="s">
        <v>1385</v>
      </c>
      <c r="H116" s="38">
        <f t="shared" si="2"/>
        <v>8.4599999999999995E-2</v>
      </c>
    </row>
    <row r="117" spans="1:8" x14ac:dyDescent="0.25">
      <c r="A117" s="24"/>
      <c r="B117" s="24"/>
      <c r="C117" s="24"/>
      <c r="D117" s="24"/>
      <c r="E117" s="55" t="s">
        <v>1520</v>
      </c>
      <c r="F117" s="37" t="s">
        <v>1439</v>
      </c>
      <c r="G117" s="37" t="s">
        <v>1391</v>
      </c>
      <c r="H117" s="38">
        <f t="shared" si="2"/>
        <v>0.1124</v>
      </c>
    </row>
    <row r="118" spans="1:8" x14ac:dyDescent="0.25">
      <c r="A118" s="24"/>
      <c r="B118" s="24"/>
      <c r="C118" s="24"/>
      <c r="D118" s="24"/>
      <c r="E118" s="39" t="s">
        <v>1521</v>
      </c>
      <c r="F118" s="37" t="s">
        <v>1439</v>
      </c>
      <c r="G118" s="37" t="s">
        <v>1391</v>
      </c>
      <c r="H118" s="38">
        <f t="shared" si="2"/>
        <v>0.1124</v>
      </c>
    </row>
    <row r="119" spans="1:8" x14ac:dyDescent="0.25">
      <c r="A119" s="24"/>
      <c r="B119" s="24"/>
      <c r="C119" s="24"/>
      <c r="D119" s="24"/>
      <c r="E119" s="36" t="s">
        <v>1522</v>
      </c>
      <c r="F119" s="37" t="s">
        <v>1385</v>
      </c>
      <c r="G119" s="37" t="s">
        <v>1385</v>
      </c>
      <c r="H119" s="38">
        <f t="shared" si="2"/>
        <v>8.4599999999999995E-2</v>
      </c>
    </row>
    <row r="120" spans="1:8" x14ac:dyDescent="0.25">
      <c r="A120" s="24"/>
      <c r="B120" s="24"/>
      <c r="C120" s="24"/>
      <c r="D120" s="24"/>
      <c r="E120" s="39" t="s">
        <v>1523</v>
      </c>
      <c r="F120" s="37" t="s">
        <v>1385</v>
      </c>
      <c r="G120" s="37" t="s">
        <v>1385</v>
      </c>
      <c r="H120" s="38">
        <f t="shared" si="2"/>
        <v>8.4599999999999995E-2</v>
      </c>
    </row>
    <row r="121" spans="1:8" x14ac:dyDescent="0.25">
      <c r="A121" s="24"/>
      <c r="B121" s="24"/>
      <c r="C121" s="24"/>
      <c r="D121" s="24"/>
      <c r="E121" s="39" t="s">
        <v>1524</v>
      </c>
      <c r="F121" s="37" t="s">
        <v>1385</v>
      </c>
      <c r="G121" s="37" t="s">
        <v>1385</v>
      </c>
      <c r="H121" s="38">
        <f t="shared" si="2"/>
        <v>8.4599999999999995E-2</v>
      </c>
    </row>
    <row r="122" spans="1:8" x14ac:dyDescent="0.25">
      <c r="A122" s="24"/>
      <c r="B122" s="24"/>
      <c r="C122" s="24"/>
      <c r="D122" s="24"/>
      <c r="E122" s="39" t="s">
        <v>1525</v>
      </c>
      <c r="F122" s="37" t="s">
        <v>1439</v>
      </c>
      <c r="G122" s="37" t="s">
        <v>1391</v>
      </c>
      <c r="H122" s="38">
        <f t="shared" si="2"/>
        <v>0.1124</v>
      </c>
    </row>
    <row r="123" spans="1:8" x14ac:dyDescent="0.25">
      <c r="A123" s="24"/>
      <c r="B123" s="24"/>
      <c r="C123" s="24"/>
      <c r="D123" s="24"/>
      <c r="E123" s="39" t="s">
        <v>1526</v>
      </c>
      <c r="F123" s="37" t="s">
        <v>1527</v>
      </c>
      <c r="G123" s="37" t="s">
        <v>1398</v>
      </c>
      <c r="H123" s="38">
        <f t="shared" si="2"/>
        <v>9.2299999999999993E-2</v>
      </c>
    </row>
    <row r="124" spans="1:8" x14ac:dyDescent="0.25">
      <c r="A124" s="24"/>
      <c r="B124" s="24"/>
      <c r="C124" s="24"/>
      <c r="D124" s="24"/>
      <c r="E124" s="39" t="s">
        <v>1528</v>
      </c>
      <c r="F124" s="37" t="s">
        <v>1385</v>
      </c>
      <c r="G124" s="37" t="s">
        <v>1385</v>
      </c>
      <c r="H124" s="38">
        <f t="shared" si="2"/>
        <v>8.4599999999999995E-2</v>
      </c>
    </row>
    <row r="125" spans="1:8" x14ac:dyDescent="0.25">
      <c r="A125" s="24"/>
      <c r="B125" s="24"/>
      <c r="C125" s="24"/>
      <c r="D125" s="24"/>
      <c r="E125" s="39" t="s">
        <v>1529</v>
      </c>
      <c r="F125" s="37" t="s">
        <v>1418</v>
      </c>
      <c r="G125" s="37" t="s">
        <v>1418</v>
      </c>
      <c r="H125" s="38">
        <f t="shared" si="2"/>
        <v>0</v>
      </c>
    </row>
    <row r="126" spans="1:8" x14ac:dyDescent="0.25">
      <c r="A126" s="24"/>
      <c r="B126" s="24"/>
      <c r="C126" s="24"/>
      <c r="D126" s="24"/>
      <c r="E126" s="39" t="s">
        <v>1530</v>
      </c>
      <c r="F126" s="37" t="s">
        <v>1393</v>
      </c>
      <c r="G126" s="37" t="s">
        <v>1393</v>
      </c>
      <c r="H126" s="38">
        <f t="shared" si="2"/>
        <v>0.1053</v>
      </c>
    </row>
    <row r="127" spans="1:8" x14ac:dyDescent="0.25">
      <c r="A127" s="24"/>
      <c r="B127" s="24"/>
      <c r="C127" s="24"/>
      <c r="D127" s="24"/>
      <c r="E127" s="39" t="s">
        <v>1531</v>
      </c>
      <c r="F127" s="37" t="s">
        <v>1388</v>
      </c>
      <c r="G127" s="37" t="s">
        <v>1385</v>
      </c>
      <c r="H127" s="38">
        <f t="shared" si="2"/>
        <v>8.4599999999999995E-2</v>
      </c>
    </row>
    <row r="128" spans="1:8" x14ac:dyDescent="0.25">
      <c r="A128" s="24"/>
      <c r="B128" s="24"/>
      <c r="C128" s="24"/>
      <c r="D128" s="24"/>
      <c r="E128" s="39" t="s">
        <v>1532</v>
      </c>
      <c r="F128" s="37" t="s">
        <v>1386</v>
      </c>
      <c r="G128" s="37" t="s">
        <v>1386</v>
      </c>
      <c r="H128" s="38">
        <f t="shared" si="2"/>
        <v>8.4099999999999994E-2</v>
      </c>
    </row>
    <row r="129" spans="1:8" x14ac:dyDescent="0.25">
      <c r="A129" s="24"/>
      <c r="B129" s="24"/>
      <c r="C129" s="24"/>
      <c r="D129" s="24"/>
      <c r="E129" s="40" t="s">
        <v>1533</v>
      </c>
      <c r="F129" s="37" t="s">
        <v>1393</v>
      </c>
      <c r="G129" s="37" t="s">
        <v>1393</v>
      </c>
      <c r="H129" s="38">
        <f t="shared" si="2"/>
        <v>0.1053</v>
      </c>
    </row>
    <row r="130" spans="1:8" x14ac:dyDescent="0.25">
      <c r="A130" s="24"/>
      <c r="B130" s="24"/>
      <c r="C130" s="24"/>
      <c r="D130" s="24"/>
      <c r="E130" s="39" t="s">
        <v>1534</v>
      </c>
      <c r="F130" s="37" t="s">
        <v>1393</v>
      </c>
      <c r="G130" s="37" t="s">
        <v>1393</v>
      </c>
      <c r="H130" s="38">
        <f t="shared" si="2"/>
        <v>0.1053</v>
      </c>
    </row>
    <row r="131" spans="1:8" x14ac:dyDescent="0.25">
      <c r="A131" s="24"/>
      <c r="B131" s="24"/>
      <c r="C131" s="24"/>
      <c r="D131" s="24"/>
      <c r="E131" s="57" t="s">
        <v>1535</v>
      </c>
      <c r="F131" s="37" t="s">
        <v>1439</v>
      </c>
      <c r="G131" s="37" t="s">
        <v>1391</v>
      </c>
      <c r="H131" s="38">
        <f t="shared" si="2"/>
        <v>0.1124</v>
      </c>
    </row>
    <row r="132" spans="1:8" x14ac:dyDescent="0.25">
      <c r="A132" s="24"/>
      <c r="B132" s="24"/>
      <c r="C132" s="24"/>
      <c r="D132" s="24"/>
      <c r="E132" s="58" t="s">
        <v>1536</v>
      </c>
      <c r="F132" s="37" t="s">
        <v>1393</v>
      </c>
      <c r="G132" s="37" t="s">
        <v>1393</v>
      </c>
      <c r="H132" s="38">
        <f t="shared" si="2"/>
        <v>0.1053</v>
      </c>
    </row>
    <row r="133" spans="1:8" x14ac:dyDescent="0.25">
      <c r="A133" s="24"/>
      <c r="B133" s="24"/>
      <c r="C133" s="24"/>
      <c r="D133" s="24"/>
      <c r="E133" s="39" t="s">
        <v>1537</v>
      </c>
      <c r="F133" s="37" t="s">
        <v>1393</v>
      </c>
      <c r="G133" s="37" t="s">
        <v>1393</v>
      </c>
      <c r="H133" s="38">
        <f t="shared" si="2"/>
        <v>0.1053</v>
      </c>
    </row>
    <row r="134" spans="1:8" x14ac:dyDescent="0.25">
      <c r="A134" s="24"/>
      <c r="B134" s="24"/>
      <c r="C134" s="24"/>
      <c r="D134" s="24"/>
      <c r="E134" s="40" t="s">
        <v>1538</v>
      </c>
      <c r="F134" s="37" t="s">
        <v>1393</v>
      </c>
      <c r="G134" s="37" t="s">
        <v>1393</v>
      </c>
      <c r="H134" s="38">
        <f t="shared" si="2"/>
        <v>0.1053</v>
      </c>
    </row>
    <row r="135" spans="1:8" x14ac:dyDescent="0.25">
      <c r="A135" s="24"/>
      <c r="B135" s="24"/>
      <c r="C135" s="24"/>
      <c r="D135" s="24"/>
      <c r="E135" s="39" t="s">
        <v>1539</v>
      </c>
      <c r="F135" s="37" t="s">
        <v>1398</v>
      </c>
      <c r="G135" s="37" t="s">
        <v>1398</v>
      </c>
      <c r="H135" s="38">
        <f t="shared" ref="H135:H198" si="3">VLOOKUP(G135,$A$4:$B$29,2,FALSE)</f>
        <v>9.2299999999999993E-2</v>
      </c>
    </row>
    <row r="136" spans="1:8" x14ac:dyDescent="0.25">
      <c r="A136" s="24"/>
      <c r="B136" s="24"/>
      <c r="C136" s="24"/>
      <c r="D136" s="24"/>
      <c r="E136" s="59" t="s">
        <v>1540</v>
      </c>
      <c r="F136" s="37" t="s">
        <v>1377</v>
      </c>
      <c r="G136" s="37" t="s">
        <v>1377</v>
      </c>
      <c r="H136" s="38">
        <f t="shared" si="3"/>
        <v>0.1119</v>
      </c>
    </row>
    <row r="137" spans="1:8" x14ac:dyDescent="0.25">
      <c r="A137" s="24"/>
      <c r="B137" s="24"/>
      <c r="C137" s="24"/>
      <c r="D137" s="24"/>
      <c r="E137" s="57" t="s">
        <v>1541</v>
      </c>
      <c r="F137" s="37" t="s">
        <v>1439</v>
      </c>
      <c r="G137" s="37" t="s">
        <v>1391</v>
      </c>
      <c r="H137" s="38">
        <f t="shared" si="3"/>
        <v>0.1124</v>
      </c>
    </row>
    <row r="138" spans="1:8" x14ac:dyDescent="0.25">
      <c r="A138" s="24"/>
      <c r="B138" s="24"/>
      <c r="C138" s="24"/>
      <c r="D138" s="24"/>
      <c r="E138" s="56" t="s">
        <v>1542</v>
      </c>
      <c r="F138" s="37" t="s">
        <v>1385</v>
      </c>
      <c r="G138" s="37" t="s">
        <v>1385</v>
      </c>
      <c r="H138" s="38">
        <f t="shared" si="3"/>
        <v>8.4599999999999995E-2</v>
      </c>
    </row>
    <row r="139" spans="1:8" x14ac:dyDescent="0.25">
      <c r="A139" s="24"/>
      <c r="B139" s="24"/>
      <c r="C139" s="24"/>
      <c r="D139" s="24"/>
      <c r="E139" s="57" t="s">
        <v>1543</v>
      </c>
      <c r="F139" s="37" t="s">
        <v>1385</v>
      </c>
      <c r="G139" s="37" t="s">
        <v>1385</v>
      </c>
      <c r="H139" s="38">
        <f t="shared" si="3"/>
        <v>8.4599999999999995E-2</v>
      </c>
    </row>
    <row r="140" spans="1:8" x14ac:dyDescent="0.25">
      <c r="A140" s="24"/>
      <c r="B140" s="24"/>
      <c r="C140" s="24"/>
      <c r="D140" s="24"/>
      <c r="E140" s="60" t="s">
        <v>1544</v>
      </c>
      <c r="F140" s="37" t="s">
        <v>1385</v>
      </c>
      <c r="G140" s="37" t="s">
        <v>1385</v>
      </c>
      <c r="H140" s="38">
        <f t="shared" si="3"/>
        <v>8.4599999999999995E-2</v>
      </c>
    </row>
    <row r="141" spans="1:8" x14ac:dyDescent="0.25">
      <c r="A141" s="24"/>
      <c r="B141" s="24"/>
      <c r="C141" s="24"/>
      <c r="D141" s="24"/>
      <c r="E141" s="39" t="s">
        <v>1545</v>
      </c>
      <c r="F141" s="37" t="s">
        <v>1385</v>
      </c>
      <c r="G141" s="37" t="s">
        <v>1385</v>
      </c>
      <c r="H141" s="38">
        <f t="shared" si="3"/>
        <v>8.4599999999999995E-2</v>
      </c>
    </row>
    <row r="142" spans="1:8" x14ac:dyDescent="0.25">
      <c r="A142" s="24"/>
      <c r="B142" s="24"/>
      <c r="C142" s="24"/>
      <c r="D142" s="24"/>
      <c r="E142" s="39" t="s">
        <v>1546</v>
      </c>
      <c r="F142" s="37" t="s">
        <v>1385</v>
      </c>
      <c r="G142" s="37" t="s">
        <v>1385</v>
      </c>
      <c r="H142" s="38">
        <f t="shared" si="3"/>
        <v>8.4599999999999995E-2</v>
      </c>
    </row>
    <row r="143" spans="1:8" x14ac:dyDescent="0.25">
      <c r="A143" s="24"/>
      <c r="B143" s="24"/>
      <c r="C143" s="24"/>
      <c r="D143" s="24"/>
      <c r="E143" s="40" t="s">
        <v>1547</v>
      </c>
      <c r="F143" s="37" t="s">
        <v>1388</v>
      </c>
      <c r="G143" s="37" t="s">
        <v>1385</v>
      </c>
      <c r="H143" s="38">
        <f t="shared" si="3"/>
        <v>8.4599999999999995E-2</v>
      </c>
    </row>
    <row r="144" spans="1:8" x14ac:dyDescent="0.25">
      <c r="A144" s="24"/>
      <c r="B144" s="24"/>
      <c r="C144" s="24"/>
      <c r="D144" s="24"/>
      <c r="E144" s="39" t="s">
        <v>1548</v>
      </c>
      <c r="F144" s="37" t="s">
        <v>1388</v>
      </c>
      <c r="G144" s="37" t="s">
        <v>1385</v>
      </c>
      <c r="H144" s="38">
        <f t="shared" si="3"/>
        <v>8.4599999999999995E-2</v>
      </c>
    </row>
    <row r="145" spans="1:8" x14ac:dyDescent="0.25">
      <c r="A145" s="24"/>
      <c r="B145" s="24"/>
      <c r="C145" s="24"/>
      <c r="D145" s="24"/>
      <c r="E145" s="39" t="s">
        <v>1549</v>
      </c>
      <c r="F145" s="37" t="s">
        <v>1550</v>
      </c>
      <c r="G145" s="37" t="s">
        <v>1395</v>
      </c>
      <c r="H145" s="38">
        <f t="shared" si="3"/>
        <v>0.1</v>
      </c>
    </row>
    <row r="146" spans="1:8" x14ac:dyDescent="0.25">
      <c r="A146" s="24"/>
      <c r="B146" s="24"/>
      <c r="C146" s="24"/>
      <c r="D146" s="24"/>
      <c r="E146" s="39" t="s">
        <v>1551</v>
      </c>
      <c r="F146" s="37" t="s">
        <v>1388</v>
      </c>
      <c r="G146" s="37" t="s">
        <v>1385</v>
      </c>
      <c r="H146" s="38">
        <f t="shared" si="3"/>
        <v>8.4599999999999995E-2</v>
      </c>
    </row>
    <row r="147" spans="1:8" x14ac:dyDescent="0.25">
      <c r="A147" s="24"/>
      <c r="B147" s="24"/>
      <c r="C147" s="24"/>
      <c r="D147" s="24"/>
      <c r="E147" s="39" t="s">
        <v>1552</v>
      </c>
      <c r="F147" s="37" t="s">
        <v>1388</v>
      </c>
      <c r="G147" s="37" t="s">
        <v>1385</v>
      </c>
      <c r="H147" s="38">
        <f t="shared" si="3"/>
        <v>8.4599999999999995E-2</v>
      </c>
    </row>
    <row r="148" spans="1:8" x14ac:dyDescent="0.25">
      <c r="A148" s="24"/>
      <c r="B148" s="24"/>
      <c r="C148" s="24"/>
      <c r="D148" s="24"/>
      <c r="E148" s="40" t="s">
        <v>1553</v>
      </c>
      <c r="F148" s="37" t="s">
        <v>1385</v>
      </c>
      <c r="G148" s="37" t="s">
        <v>1385</v>
      </c>
      <c r="H148" s="38">
        <f t="shared" si="3"/>
        <v>8.4599999999999995E-2</v>
      </c>
    </row>
    <row r="149" spans="1:8" x14ac:dyDescent="0.25">
      <c r="A149" s="24"/>
      <c r="B149" s="24"/>
      <c r="C149" s="24"/>
      <c r="D149" s="24"/>
      <c r="E149" s="40" t="s">
        <v>1554</v>
      </c>
      <c r="F149" s="37" t="s">
        <v>1377</v>
      </c>
      <c r="G149" s="37" t="s">
        <v>1377</v>
      </c>
      <c r="H149" s="38">
        <f t="shared" si="3"/>
        <v>0.1119</v>
      </c>
    </row>
    <row r="150" spans="1:8" x14ac:dyDescent="0.25">
      <c r="A150" s="24"/>
      <c r="B150" s="24"/>
      <c r="C150" s="24"/>
      <c r="D150" s="24"/>
      <c r="E150" s="40" t="s">
        <v>1555</v>
      </c>
      <c r="F150" s="37" t="s">
        <v>1550</v>
      </c>
      <c r="G150" s="37" t="s">
        <v>1395</v>
      </c>
      <c r="H150" s="38">
        <f t="shared" si="3"/>
        <v>0.1</v>
      </c>
    </row>
    <row r="151" spans="1:8" x14ac:dyDescent="0.25">
      <c r="A151" s="24"/>
      <c r="B151" s="24"/>
      <c r="C151" s="24"/>
      <c r="D151" s="24"/>
      <c r="E151" s="40" t="s">
        <v>1556</v>
      </c>
      <c r="F151" s="37" t="s">
        <v>1388</v>
      </c>
      <c r="G151" s="37" t="s">
        <v>1385</v>
      </c>
      <c r="H151" s="38">
        <f t="shared" si="3"/>
        <v>8.4599999999999995E-2</v>
      </c>
    </row>
    <row r="152" spans="1:8" x14ac:dyDescent="0.25">
      <c r="A152" s="24"/>
      <c r="B152" s="24"/>
      <c r="C152" s="24"/>
      <c r="D152" s="24"/>
      <c r="E152" s="40" t="s">
        <v>1557</v>
      </c>
      <c r="F152" s="37" t="s">
        <v>1388</v>
      </c>
      <c r="G152" s="37" t="s">
        <v>1385</v>
      </c>
      <c r="H152" s="38">
        <f t="shared" si="3"/>
        <v>8.4599999999999995E-2</v>
      </c>
    </row>
    <row r="153" spans="1:8" x14ac:dyDescent="0.25">
      <c r="A153" s="24"/>
      <c r="B153" s="24"/>
      <c r="C153" s="24"/>
      <c r="D153" s="24"/>
      <c r="E153" s="40" t="s">
        <v>1558</v>
      </c>
      <c r="F153" s="37" t="s">
        <v>1408</v>
      </c>
      <c r="G153" s="37" t="s">
        <v>1408</v>
      </c>
      <c r="H153" s="38">
        <f t="shared" si="3"/>
        <v>0.13120000000000001</v>
      </c>
    </row>
    <row r="154" spans="1:8" x14ac:dyDescent="0.25">
      <c r="A154" s="24"/>
      <c r="B154" s="24"/>
      <c r="C154" s="24"/>
      <c r="D154" s="24"/>
      <c r="E154" s="39" t="s">
        <v>1559</v>
      </c>
      <c r="F154" s="37" t="s">
        <v>1388</v>
      </c>
      <c r="G154" s="37" t="s">
        <v>1385</v>
      </c>
      <c r="H154" s="38">
        <f t="shared" si="3"/>
        <v>8.4599999999999995E-2</v>
      </c>
    </row>
    <row r="155" spans="1:8" x14ac:dyDescent="0.25">
      <c r="A155" s="24"/>
      <c r="B155" s="24"/>
      <c r="C155" s="24"/>
      <c r="D155" s="24"/>
      <c r="E155" s="40" t="s">
        <v>1560</v>
      </c>
      <c r="F155" s="37" t="s">
        <v>1385</v>
      </c>
      <c r="G155" s="37" t="s">
        <v>1385</v>
      </c>
      <c r="H155" s="38">
        <f t="shared" si="3"/>
        <v>8.4599999999999995E-2</v>
      </c>
    </row>
    <row r="156" spans="1:8" x14ac:dyDescent="0.25">
      <c r="A156" s="24"/>
      <c r="B156" s="24"/>
      <c r="C156" s="24"/>
      <c r="D156" s="24"/>
      <c r="E156" s="40" t="s">
        <v>1561</v>
      </c>
      <c r="F156" s="37" t="s">
        <v>1393</v>
      </c>
      <c r="G156" s="37" t="s">
        <v>1393</v>
      </c>
      <c r="H156" s="38">
        <f t="shared" si="3"/>
        <v>0.1053</v>
      </c>
    </row>
    <row r="157" spans="1:8" x14ac:dyDescent="0.25">
      <c r="A157" s="24"/>
      <c r="B157" s="24"/>
      <c r="C157" s="24"/>
      <c r="D157" s="24"/>
      <c r="E157" s="39" t="s">
        <v>1562</v>
      </c>
      <c r="F157" s="37" t="s">
        <v>1393</v>
      </c>
      <c r="G157" s="37" t="s">
        <v>1393</v>
      </c>
      <c r="H157" s="38">
        <f t="shared" si="3"/>
        <v>0.1053</v>
      </c>
    </row>
    <row r="158" spans="1:8" x14ac:dyDescent="0.25">
      <c r="A158" s="24"/>
      <c r="B158" s="24"/>
      <c r="C158" s="24"/>
      <c r="D158" s="24"/>
      <c r="E158" s="40" t="s">
        <v>1563</v>
      </c>
      <c r="F158" s="37" t="s">
        <v>1385</v>
      </c>
      <c r="G158" s="37" t="s">
        <v>1385</v>
      </c>
      <c r="H158" s="38">
        <f t="shared" si="3"/>
        <v>8.4599999999999995E-2</v>
      </c>
    </row>
    <row r="159" spans="1:8" x14ac:dyDescent="0.25">
      <c r="A159" s="24"/>
      <c r="B159" s="24"/>
      <c r="C159" s="24"/>
      <c r="D159" s="24"/>
      <c r="E159" s="39" t="s">
        <v>1564</v>
      </c>
      <c r="F159" s="37" t="s">
        <v>1393</v>
      </c>
      <c r="G159" s="37" t="s">
        <v>1393</v>
      </c>
      <c r="H159" s="38">
        <f t="shared" si="3"/>
        <v>0.1053</v>
      </c>
    </row>
    <row r="160" spans="1:8" x14ac:dyDescent="0.25">
      <c r="A160" s="24"/>
      <c r="B160" s="24"/>
      <c r="C160" s="24"/>
      <c r="D160" s="24"/>
      <c r="E160" s="39" t="s">
        <v>1565</v>
      </c>
      <c r="F160" s="37" t="s">
        <v>1393</v>
      </c>
      <c r="G160" s="37" t="s">
        <v>1393</v>
      </c>
      <c r="H160" s="38">
        <f t="shared" si="3"/>
        <v>0.1053</v>
      </c>
    </row>
    <row r="161" spans="1:8" x14ac:dyDescent="0.25">
      <c r="A161" s="24"/>
      <c r="B161" s="24"/>
      <c r="C161" s="24"/>
      <c r="D161" s="24"/>
      <c r="E161" s="39" t="s">
        <v>1566</v>
      </c>
      <c r="F161" s="37" t="s">
        <v>1393</v>
      </c>
      <c r="G161" s="37" t="s">
        <v>1393</v>
      </c>
      <c r="H161" s="38">
        <f t="shared" si="3"/>
        <v>0.1053</v>
      </c>
    </row>
    <row r="162" spans="1:8" x14ac:dyDescent="0.25">
      <c r="A162" s="24"/>
      <c r="B162" s="24"/>
      <c r="C162" s="24"/>
      <c r="D162" s="24"/>
      <c r="E162" s="40" t="s">
        <v>1567</v>
      </c>
      <c r="F162" s="37" t="s">
        <v>1393</v>
      </c>
      <c r="G162" s="37" t="s">
        <v>1393</v>
      </c>
      <c r="H162" s="38">
        <f t="shared" si="3"/>
        <v>0.1053</v>
      </c>
    </row>
    <row r="163" spans="1:8" x14ac:dyDescent="0.25">
      <c r="A163" s="24"/>
      <c r="B163" s="24"/>
      <c r="C163" s="24"/>
      <c r="D163" s="24"/>
      <c r="E163" s="40" t="s">
        <v>1568</v>
      </c>
      <c r="F163" s="37" t="s">
        <v>1388</v>
      </c>
      <c r="G163" s="37" t="s">
        <v>1385</v>
      </c>
      <c r="H163" s="38">
        <f t="shared" si="3"/>
        <v>8.4599999999999995E-2</v>
      </c>
    </row>
    <row r="164" spans="1:8" x14ac:dyDescent="0.25">
      <c r="A164" s="24"/>
      <c r="B164" s="24"/>
      <c r="C164" s="24"/>
      <c r="D164" s="24"/>
      <c r="E164" s="40" t="s">
        <v>1569</v>
      </c>
      <c r="F164" s="37" t="s">
        <v>1393</v>
      </c>
      <c r="G164" s="37" t="s">
        <v>1393</v>
      </c>
      <c r="H164" s="38">
        <f t="shared" si="3"/>
        <v>0.1053</v>
      </c>
    </row>
    <row r="165" spans="1:8" x14ac:dyDescent="0.25">
      <c r="A165" s="24"/>
      <c r="B165" s="24"/>
      <c r="C165" s="24"/>
      <c r="D165" s="24"/>
      <c r="E165" s="39" t="s">
        <v>1570</v>
      </c>
      <c r="F165" s="37" t="s">
        <v>1388</v>
      </c>
      <c r="G165" s="37" t="s">
        <v>1385</v>
      </c>
      <c r="H165" s="38">
        <f t="shared" si="3"/>
        <v>8.4599999999999995E-2</v>
      </c>
    </row>
    <row r="166" spans="1:8" x14ac:dyDescent="0.25">
      <c r="A166" s="24"/>
      <c r="B166" s="24"/>
      <c r="C166" s="24"/>
      <c r="D166" s="24"/>
      <c r="E166" s="36" t="s">
        <v>1571</v>
      </c>
      <c r="F166" s="37" t="s">
        <v>1377</v>
      </c>
      <c r="G166" s="37" t="s">
        <v>1377</v>
      </c>
      <c r="H166" s="38">
        <f t="shared" si="3"/>
        <v>0.1119</v>
      </c>
    </row>
    <row r="167" spans="1:8" x14ac:dyDescent="0.25">
      <c r="A167" s="24"/>
      <c r="B167" s="24"/>
      <c r="C167" s="24"/>
      <c r="D167" s="24"/>
      <c r="E167" s="39" t="s">
        <v>1572</v>
      </c>
      <c r="F167" s="37" t="s">
        <v>1393</v>
      </c>
      <c r="G167" s="37" t="s">
        <v>1393</v>
      </c>
      <c r="H167" s="38">
        <f t="shared" si="3"/>
        <v>0.1053</v>
      </c>
    </row>
    <row r="168" spans="1:8" x14ac:dyDescent="0.25">
      <c r="A168" s="24"/>
      <c r="B168" s="24"/>
      <c r="C168" s="24"/>
      <c r="D168" s="24"/>
      <c r="E168" s="39" t="s">
        <v>1573</v>
      </c>
      <c r="F168" s="37" t="s">
        <v>1393</v>
      </c>
      <c r="G168" s="37" t="s">
        <v>1393</v>
      </c>
      <c r="H168" s="38">
        <f t="shared" si="3"/>
        <v>0.1053</v>
      </c>
    </row>
    <row r="169" spans="1:8" x14ac:dyDescent="0.25">
      <c r="A169" s="24"/>
      <c r="B169" s="24"/>
      <c r="C169" s="24"/>
      <c r="D169" s="24"/>
      <c r="E169" s="39" t="s">
        <v>1574</v>
      </c>
      <c r="F169" s="37" t="s">
        <v>1393</v>
      </c>
      <c r="G169" s="37" t="s">
        <v>1393</v>
      </c>
      <c r="H169" s="38">
        <f t="shared" si="3"/>
        <v>0.1053</v>
      </c>
    </row>
    <row r="170" spans="1:8" x14ac:dyDescent="0.25">
      <c r="A170" s="24"/>
      <c r="B170" s="24"/>
      <c r="C170" s="24"/>
      <c r="D170" s="24"/>
      <c r="E170" s="39" t="s">
        <v>1575</v>
      </c>
      <c r="F170" s="37" t="s">
        <v>1393</v>
      </c>
      <c r="G170" s="37" t="s">
        <v>1393</v>
      </c>
      <c r="H170" s="38">
        <f t="shared" si="3"/>
        <v>0.1053</v>
      </c>
    </row>
    <row r="171" spans="1:8" x14ac:dyDescent="0.25">
      <c r="A171" s="24"/>
      <c r="B171" s="24"/>
      <c r="C171" s="24"/>
      <c r="D171" s="24"/>
      <c r="E171" s="39" t="s">
        <v>1576</v>
      </c>
      <c r="F171" s="37" t="s">
        <v>1393</v>
      </c>
      <c r="G171" s="37" t="s">
        <v>1393</v>
      </c>
      <c r="H171" s="38">
        <f t="shared" si="3"/>
        <v>0.1053</v>
      </c>
    </row>
    <row r="172" spans="1:8" x14ac:dyDescent="0.25">
      <c r="A172" s="24"/>
      <c r="B172" s="24"/>
      <c r="C172" s="24"/>
      <c r="D172" s="24"/>
      <c r="E172" s="36" t="s">
        <v>1577</v>
      </c>
      <c r="F172" s="37" t="s">
        <v>1393</v>
      </c>
      <c r="G172" s="37" t="s">
        <v>1393</v>
      </c>
      <c r="H172" s="38">
        <f t="shared" si="3"/>
        <v>0.1053</v>
      </c>
    </row>
    <row r="173" spans="1:8" x14ac:dyDescent="0.25">
      <c r="A173" s="24"/>
      <c r="B173" s="24"/>
      <c r="C173" s="24"/>
      <c r="D173" s="24"/>
      <c r="E173" s="61" t="s">
        <v>1578</v>
      </c>
      <c r="F173" s="37" t="s">
        <v>1393</v>
      </c>
      <c r="G173" s="37" t="s">
        <v>1393</v>
      </c>
      <c r="H173" s="38">
        <f t="shared" si="3"/>
        <v>0.1053</v>
      </c>
    </row>
    <row r="174" spans="1:8" x14ac:dyDescent="0.25">
      <c r="A174" s="24"/>
      <c r="B174" s="24"/>
      <c r="C174" s="24"/>
      <c r="D174" s="24"/>
      <c r="E174" s="57" t="s">
        <v>1579</v>
      </c>
      <c r="F174" s="37" t="s">
        <v>1393</v>
      </c>
      <c r="G174" s="37" t="s">
        <v>1393</v>
      </c>
      <c r="H174" s="38">
        <f t="shared" si="3"/>
        <v>0.1053</v>
      </c>
    </row>
    <row r="175" spans="1:8" x14ac:dyDescent="0.25">
      <c r="A175" s="24"/>
      <c r="B175" s="24"/>
      <c r="C175" s="24"/>
      <c r="D175" s="24"/>
      <c r="E175" s="39" t="s">
        <v>1580</v>
      </c>
      <c r="F175" s="37" t="s">
        <v>1388</v>
      </c>
      <c r="G175" s="37" t="s">
        <v>1385</v>
      </c>
      <c r="H175" s="38">
        <f t="shared" si="3"/>
        <v>8.4599999999999995E-2</v>
      </c>
    </row>
    <row r="176" spans="1:8" x14ac:dyDescent="0.25">
      <c r="A176" s="24"/>
      <c r="B176" s="24"/>
      <c r="C176" s="24"/>
      <c r="D176" s="24"/>
      <c r="E176" s="39" t="s">
        <v>1581</v>
      </c>
      <c r="F176" s="37" t="s">
        <v>1393</v>
      </c>
      <c r="G176" s="37" t="s">
        <v>1393</v>
      </c>
      <c r="H176" s="38">
        <f t="shared" si="3"/>
        <v>0.1053</v>
      </c>
    </row>
    <row r="177" spans="1:8" x14ac:dyDescent="0.25">
      <c r="A177" s="24"/>
      <c r="B177" s="24"/>
      <c r="C177" s="24"/>
      <c r="D177" s="24"/>
      <c r="E177" s="40" t="s">
        <v>1582</v>
      </c>
      <c r="F177" s="37" t="s">
        <v>1393</v>
      </c>
      <c r="G177" s="37" t="s">
        <v>1393</v>
      </c>
      <c r="H177" s="38">
        <f t="shared" si="3"/>
        <v>0.1053</v>
      </c>
    </row>
    <row r="178" spans="1:8" x14ac:dyDescent="0.25">
      <c r="A178" s="24"/>
      <c r="B178" s="24"/>
      <c r="C178" s="24"/>
      <c r="D178" s="24"/>
      <c r="E178" s="39" t="s">
        <v>1583</v>
      </c>
      <c r="F178" s="37" t="s">
        <v>1393</v>
      </c>
      <c r="G178" s="37" t="s">
        <v>1393</v>
      </c>
      <c r="H178" s="38">
        <f t="shared" si="3"/>
        <v>0.1053</v>
      </c>
    </row>
    <row r="179" spans="1:8" x14ac:dyDescent="0.25">
      <c r="A179" s="24"/>
      <c r="B179" s="24"/>
      <c r="C179" s="24"/>
      <c r="D179" s="24"/>
      <c r="E179" s="39" t="s">
        <v>1584</v>
      </c>
      <c r="F179" s="37" t="s">
        <v>1393</v>
      </c>
      <c r="G179" s="37" t="s">
        <v>1393</v>
      </c>
      <c r="H179" s="38">
        <f t="shared" si="3"/>
        <v>0.1053</v>
      </c>
    </row>
    <row r="180" spans="1:8" x14ac:dyDescent="0.25">
      <c r="A180" s="24"/>
      <c r="B180" s="24"/>
      <c r="C180" s="24"/>
      <c r="D180" s="24"/>
      <c r="E180" s="57" t="s">
        <v>1585</v>
      </c>
      <c r="F180" s="37" t="s">
        <v>1393</v>
      </c>
      <c r="G180" s="37" t="s">
        <v>1393</v>
      </c>
      <c r="H180" s="38">
        <f t="shared" si="3"/>
        <v>0.1053</v>
      </c>
    </row>
    <row r="181" spans="1:8" x14ac:dyDescent="0.25">
      <c r="A181" s="24"/>
      <c r="B181" s="24"/>
      <c r="C181" s="24"/>
      <c r="D181" s="24"/>
      <c r="E181" s="36" t="s">
        <v>1586</v>
      </c>
      <c r="F181" s="37" t="s">
        <v>1393</v>
      </c>
      <c r="G181" s="37" t="s">
        <v>1393</v>
      </c>
      <c r="H181" s="38">
        <f t="shared" si="3"/>
        <v>0.1053</v>
      </c>
    </row>
    <row r="182" spans="1:8" x14ac:dyDescent="0.25">
      <c r="A182" s="24"/>
      <c r="B182" s="24"/>
      <c r="C182" s="24"/>
      <c r="D182" s="24"/>
      <c r="E182" s="39" t="s">
        <v>1587</v>
      </c>
      <c r="F182" s="37" t="s">
        <v>1393</v>
      </c>
      <c r="G182" s="37" t="s">
        <v>1393</v>
      </c>
      <c r="H182" s="38">
        <f t="shared" si="3"/>
        <v>0.1053</v>
      </c>
    </row>
    <row r="183" spans="1:8" x14ac:dyDescent="0.25">
      <c r="A183" s="24"/>
      <c r="B183" s="24"/>
      <c r="C183" s="24"/>
      <c r="D183" s="24"/>
      <c r="E183" s="39" t="s">
        <v>1588</v>
      </c>
      <c r="F183" s="37" t="s">
        <v>1393</v>
      </c>
      <c r="G183" s="37" t="s">
        <v>1393</v>
      </c>
      <c r="H183" s="38">
        <f t="shared" si="3"/>
        <v>0.1053</v>
      </c>
    </row>
    <row r="184" spans="1:8" x14ac:dyDescent="0.25">
      <c r="A184" s="24"/>
      <c r="B184" s="24"/>
      <c r="C184" s="24"/>
      <c r="D184" s="24"/>
      <c r="E184" s="36" t="s">
        <v>1589</v>
      </c>
      <c r="F184" s="37" t="s">
        <v>1393</v>
      </c>
      <c r="G184" s="37" t="s">
        <v>1393</v>
      </c>
      <c r="H184" s="38">
        <f t="shared" si="3"/>
        <v>0.1053</v>
      </c>
    </row>
    <row r="185" spans="1:8" x14ac:dyDescent="0.25">
      <c r="A185" s="24"/>
      <c r="B185" s="24"/>
      <c r="C185" s="24"/>
      <c r="D185" s="24"/>
      <c r="E185" s="40" t="s">
        <v>1590</v>
      </c>
      <c r="F185" s="37" t="s">
        <v>1393</v>
      </c>
      <c r="G185" s="37" t="s">
        <v>1393</v>
      </c>
      <c r="H185" s="38">
        <f t="shared" si="3"/>
        <v>0.1053</v>
      </c>
    </row>
    <row r="186" spans="1:8" x14ac:dyDescent="0.25">
      <c r="A186" s="24"/>
      <c r="B186" s="24"/>
      <c r="C186" s="24"/>
      <c r="D186" s="24"/>
      <c r="E186" s="39" t="s">
        <v>1591</v>
      </c>
      <c r="F186" s="37" t="s">
        <v>1439</v>
      </c>
      <c r="G186" s="37" t="s">
        <v>1391</v>
      </c>
      <c r="H186" s="38">
        <f t="shared" si="3"/>
        <v>0.1124</v>
      </c>
    </row>
    <row r="187" spans="1:8" x14ac:dyDescent="0.25">
      <c r="A187" s="24"/>
      <c r="B187" s="24"/>
      <c r="C187" s="24"/>
      <c r="D187" s="24"/>
      <c r="E187" s="39" t="s">
        <v>1592</v>
      </c>
      <c r="F187" s="37" t="s">
        <v>1393</v>
      </c>
      <c r="G187" s="37" t="s">
        <v>1393</v>
      </c>
      <c r="H187" s="38">
        <f t="shared" si="3"/>
        <v>0.1053</v>
      </c>
    </row>
    <row r="188" spans="1:8" x14ac:dyDescent="0.25">
      <c r="A188" s="24"/>
      <c r="B188" s="24"/>
      <c r="C188" s="24"/>
      <c r="D188" s="24"/>
      <c r="E188" s="39" t="s">
        <v>1593</v>
      </c>
      <c r="F188" s="37" t="s">
        <v>1393</v>
      </c>
      <c r="G188" s="37" t="s">
        <v>1393</v>
      </c>
      <c r="H188" s="38">
        <f t="shared" si="3"/>
        <v>0.1053</v>
      </c>
    </row>
    <row r="189" spans="1:8" x14ac:dyDescent="0.25">
      <c r="A189" s="24"/>
      <c r="B189" s="24"/>
      <c r="C189" s="24"/>
      <c r="D189" s="24"/>
      <c r="E189" s="39" t="s">
        <v>1594</v>
      </c>
      <c r="F189" s="37" t="s">
        <v>1385</v>
      </c>
      <c r="G189" s="37" t="s">
        <v>1385</v>
      </c>
      <c r="H189" s="38">
        <f t="shared" si="3"/>
        <v>8.4599999999999995E-2</v>
      </c>
    </row>
    <row r="190" spans="1:8" x14ac:dyDescent="0.25">
      <c r="A190" s="24"/>
      <c r="B190" s="24"/>
      <c r="C190" s="24"/>
      <c r="D190" s="24"/>
      <c r="E190" s="39" t="s">
        <v>1595</v>
      </c>
      <c r="F190" s="37" t="s">
        <v>1385</v>
      </c>
      <c r="G190" s="37" t="s">
        <v>1385</v>
      </c>
      <c r="H190" s="38">
        <f t="shared" si="3"/>
        <v>8.4599999999999995E-2</v>
      </c>
    </row>
    <row r="191" spans="1:8" x14ac:dyDescent="0.25">
      <c r="A191" s="24"/>
      <c r="B191" s="24"/>
      <c r="C191" s="24"/>
      <c r="D191" s="24"/>
      <c r="E191" s="39" t="s">
        <v>1596</v>
      </c>
      <c r="F191" s="37" t="s">
        <v>1393</v>
      </c>
      <c r="G191" s="37" t="s">
        <v>1393</v>
      </c>
      <c r="H191" s="38">
        <f t="shared" si="3"/>
        <v>0.1053</v>
      </c>
    </row>
    <row r="192" spans="1:8" x14ac:dyDescent="0.25">
      <c r="A192" s="24"/>
      <c r="B192" s="24"/>
      <c r="C192" s="24"/>
      <c r="D192" s="24"/>
      <c r="E192" s="39" t="s">
        <v>1597</v>
      </c>
      <c r="F192" s="37" t="s">
        <v>1393</v>
      </c>
      <c r="G192" s="37" t="s">
        <v>1393</v>
      </c>
      <c r="H192" s="38">
        <f t="shared" si="3"/>
        <v>0.1053</v>
      </c>
    </row>
    <row r="193" spans="1:8" x14ac:dyDescent="0.25">
      <c r="A193" s="24"/>
      <c r="B193" s="24"/>
      <c r="C193" s="24"/>
      <c r="D193" s="24"/>
      <c r="E193" s="39" t="s">
        <v>1598</v>
      </c>
      <c r="F193" s="37" t="s">
        <v>1393</v>
      </c>
      <c r="G193" s="37" t="s">
        <v>1393</v>
      </c>
      <c r="H193" s="38">
        <f t="shared" si="3"/>
        <v>0.1053</v>
      </c>
    </row>
    <row r="194" spans="1:8" x14ac:dyDescent="0.25">
      <c r="A194" s="24"/>
      <c r="B194" s="24"/>
      <c r="C194" s="24"/>
      <c r="D194" s="24"/>
      <c r="E194" s="39" t="s">
        <v>1599</v>
      </c>
      <c r="F194" s="37" t="s">
        <v>1393</v>
      </c>
      <c r="G194" s="37" t="s">
        <v>1393</v>
      </c>
      <c r="H194" s="38">
        <f t="shared" si="3"/>
        <v>0.1053</v>
      </c>
    </row>
    <row r="195" spans="1:8" x14ac:dyDescent="0.25">
      <c r="A195" s="24"/>
      <c r="B195" s="24"/>
      <c r="C195" s="24"/>
      <c r="D195" s="24"/>
      <c r="E195" s="39" t="s">
        <v>1600</v>
      </c>
      <c r="F195" s="37" t="s">
        <v>1393</v>
      </c>
      <c r="G195" s="37" t="s">
        <v>1393</v>
      </c>
      <c r="H195" s="38">
        <f t="shared" si="3"/>
        <v>0.1053</v>
      </c>
    </row>
    <row r="196" spans="1:8" x14ac:dyDescent="0.25">
      <c r="A196" s="24"/>
      <c r="B196" s="24"/>
      <c r="C196" s="24"/>
      <c r="D196" s="24"/>
      <c r="E196" s="39" t="s">
        <v>1601</v>
      </c>
      <c r="F196" s="37" t="s">
        <v>1393</v>
      </c>
      <c r="G196" s="37" t="s">
        <v>1393</v>
      </c>
      <c r="H196" s="38">
        <f t="shared" si="3"/>
        <v>0.1053</v>
      </c>
    </row>
    <row r="197" spans="1:8" x14ac:dyDescent="0.25">
      <c r="A197" s="24"/>
      <c r="B197" s="24"/>
      <c r="C197" s="24"/>
      <c r="D197" s="24"/>
      <c r="E197" s="39" t="s">
        <v>1602</v>
      </c>
      <c r="F197" s="37" t="s">
        <v>1393</v>
      </c>
      <c r="G197" s="37" t="s">
        <v>1393</v>
      </c>
      <c r="H197" s="38">
        <f t="shared" si="3"/>
        <v>0.1053</v>
      </c>
    </row>
    <row r="198" spans="1:8" x14ac:dyDescent="0.25">
      <c r="A198" s="24"/>
      <c r="B198" s="24"/>
      <c r="C198" s="24"/>
      <c r="D198" s="24"/>
      <c r="E198" s="39" t="s">
        <v>1603</v>
      </c>
      <c r="F198" s="37" t="s">
        <v>1393</v>
      </c>
      <c r="G198" s="37" t="s">
        <v>1393</v>
      </c>
      <c r="H198" s="38">
        <f t="shared" si="3"/>
        <v>0.1053</v>
      </c>
    </row>
    <row r="199" spans="1:8" x14ac:dyDescent="0.25">
      <c r="A199" s="24"/>
      <c r="B199" s="24"/>
      <c r="C199" s="24"/>
      <c r="D199" s="24"/>
      <c r="E199" s="39" t="s">
        <v>1604</v>
      </c>
      <c r="F199" s="37" t="s">
        <v>1388</v>
      </c>
      <c r="G199" s="37" t="s">
        <v>1385</v>
      </c>
      <c r="H199" s="38">
        <f t="shared" ref="H199:H262" si="4">VLOOKUP(G199,$A$4:$B$29,2,FALSE)</f>
        <v>8.4599999999999995E-2</v>
      </c>
    </row>
    <row r="200" spans="1:8" x14ac:dyDescent="0.25">
      <c r="A200" s="24"/>
      <c r="B200" s="24"/>
      <c r="C200" s="24"/>
      <c r="D200" s="24"/>
      <c r="E200" s="39" t="s">
        <v>1605</v>
      </c>
      <c r="F200" s="37" t="s">
        <v>1393</v>
      </c>
      <c r="G200" s="37" t="s">
        <v>1393</v>
      </c>
      <c r="H200" s="38">
        <f t="shared" si="4"/>
        <v>0.1053</v>
      </c>
    </row>
    <row r="201" spans="1:8" x14ac:dyDescent="0.25">
      <c r="A201" s="24"/>
      <c r="B201" s="24"/>
      <c r="C201" s="24"/>
      <c r="D201" s="24"/>
      <c r="E201" s="39" t="s">
        <v>1606</v>
      </c>
      <c r="F201" s="37" t="s">
        <v>1439</v>
      </c>
      <c r="G201" s="37" t="s">
        <v>1391</v>
      </c>
      <c r="H201" s="38">
        <f t="shared" si="4"/>
        <v>0.1124</v>
      </c>
    </row>
    <row r="202" spans="1:8" x14ac:dyDescent="0.25">
      <c r="A202" s="24"/>
      <c r="B202" s="24"/>
      <c r="C202" s="24"/>
      <c r="D202" s="24"/>
      <c r="E202" s="39" t="s">
        <v>1607</v>
      </c>
      <c r="F202" s="37" t="s">
        <v>1439</v>
      </c>
      <c r="G202" s="37" t="s">
        <v>1391</v>
      </c>
      <c r="H202" s="38">
        <f t="shared" si="4"/>
        <v>0.1124</v>
      </c>
    </row>
    <row r="203" spans="1:8" x14ac:dyDescent="0.25">
      <c r="A203" s="24"/>
      <c r="B203" s="24"/>
      <c r="C203" s="24"/>
      <c r="D203" s="24"/>
      <c r="E203" s="36" t="s">
        <v>1608</v>
      </c>
      <c r="F203" s="37" t="s">
        <v>1393</v>
      </c>
      <c r="G203" s="37" t="s">
        <v>1393</v>
      </c>
      <c r="H203" s="38">
        <f t="shared" si="4"/>
        <v>0.1053</v>
      </c>
    </row>
    <row r="204" spans="1:8" x14ac:dyDescent="0.25">
      <c r="A204" s="24"/>
      <c r="B204" s="24"/>
      <c r="C204" s="24"/>
      <c r="D204" s="24"/>
      <c r="E204" s="39" t="s">
        <v>1609</v>
      </c>
      <c r="F204" s="37" t="s">
        <v>1393</v>
      </c>
      <c r="G204" s="37" t="s">
        <v>1393</v>
      </c>
      <c r="H204" s="38">
        <f t="shared" si="4"/>
        <v>0.1053</v>
      </c>
    </row>
    <row r="205" spans="1:8" x14ac:dyDescent="0.25">
      <c r="A205" s="24"/>
      <c r="B205" s="24"/>
      <c r="C205" s="24"/>
      <c r="D205" s="24"/>
      <c r="E205" s="39" t="s">
        <v>1610</v>
      </c>
      <c r="F205" s="37" t="s">
        <v>1393</v>
      </c>
      <c r="G205" s="37" t="s">
        <v>1393</v>
      </c>
      <c r="H205" s="38">
        <f t="shared" si="4"/>
        <v>0.1053</v>
      </c>
    </row>
    <row r="206" spans="1:8" x14ac:dyDescent="0.25">
      <c r="A206" s="24"/>
      <c r="B206" s="24"/>
      <c r="C206" s="24"/>
      <c r="D206" s="24"/>
      <c r="E206" s="39" t="s">
        <v>1611</v>
      </c>
      <c r="F206" s="37" t="s">
        <v>1393</v>
      </c>
      <c r="G206" s="37" t="s">
        <v>1393</v>
      </c>
      <c r="H206" s="38">
        <f t="shared" si="4"/>
        <v>0.1053</v>
      </c>
    </row>
    <row r="207" spans="1:8" x14ac:dyDescent="0.25">
      <c r="A207" s="24"/>
      <c r="B207" s="24"/>
      <c r="C207" s="24"/>
      <c r="D207" s="24"/>
      <c r="E207" s="36" t="s">
        <v>1612</v>
      </c>
      <c r="F207" s="37" t="s">
        <v>1393</v>
      </c>
      <c r="G207" s="37" t="s">
        <v>1393</v>
      </c>
      <c r="H207" s="38">
        <f t="shared" si="4"/>
        <v>0.1053</v>
      </c>
    </row>
    <row r="208" spans="1:8" x14ac:dyDescent="0.25">
      <c r="A208" s="24"/>
      <c r="B208" s="24"/>
      <c r="C208" s="24"/>
      <c r="D208" s="24"/>
      <c r="E208" s="62" t="s">
        <v>1613</v>
      </c>
      <c r="F208" s="37" t="s">
        <v>1393</v>
      </c>
      <c r="G208" s="37" t="s">
        <v>1393</v>
      </c>
      <c r="H208" s="38">
        <f t="shared" si="4"/>
        <v>0.1053</v>
      </c>
    </row>
    <row r="209" spans="1:8" x14ac:dyDescent="0.25">
      <c r="A209" s="24"/>
      <c r="B209" s="24"/>
      <c r="C209" s="24"/>
      <c r="D209" s="24"/>
      <c r="E209" s="39" t="s">
        <v>1614</v>
      </c>
      <c r="F209" s="37" t="s">
        <v>1393</v>
      </c>
      <c r="G209" s="37" t="s">
        <v>1393</v>
      </c>
      <c r="H209" s="38">
        <f t="shared" si="4"/>
        <v>0.1053</v>
      </c>
    </row>
    <row r="210" spans="1:8" x14ac:dyDescent="0.25">
      <c r="A210" s="24"/>
      <c r="B210" s="24"/>
      <c r="C210" s="24"/>
      <c r="D210" s="24"/>
      <c r="E210" s="59" t="s">
        <v>1615</v>
      </c>
      <c r="F210" s="37" t="s">
        <v>1393</v>
      </c>
      <c r="G210" s="37" t="s">
        <v>1393</v>
      </c>
      <c r="H210" s="38">
        <f t="shared" si="4"/>
        <v>0.1053</v>
      </c>
    </row>
    <row r="211" spans="1:8" x14ac:dyDescent="0.25">
      <c r="A211" s="24"/>
      <c r="B211" s="24"/>
      <c r="C211" s="24"/>
      <c r="D211" s="24"/>
      <c r="E211" s="36" t="s">
        <v>1616</v>
      </c>
      <c r="F211" s="37" t="s">
        <v>1393</v>
      </c>
      <c r="G211" s="37" t="s">
        <v>1393</v>
      </c>
      <c r="H211" s="38">
        <f t="shared" si="4"/>
        <v>0.1053</v>
      </c>
    </row>
    <row r="212" spans="1:8" x14ac:dyDescent="0.25">
      <c r="A212" s="24"/>
      <c r="B212" s="24"/>
      <c r="C212" s="24"/>
      <c r="D212" s="24"/>
      <c r="E212" s="39" t="s">
        <v>1617</v>
      </c>
      <c r="F212" s="37" t="s">
        <v>1393</v>
      </c>
      <c r="G212" s="37" t="s">
        <v>1393</v>
      </c>
      <c r="H212" s="38">
        <f t="shared" si="4"/>
        <v>0.1053</v>
      </c>
    </row>
    <row r="213" spans="1:8" x14ac:dyDescent="0.25">
      <c r="A213" s="24"/>
      <c r="B213" s="24"/>
      <c r="C213" s="24"/>
      <c r="D213" s="24"/>
      <c r="E213" s="39" t="s">
        <v>1618</v>
      </c>
      <c r="F213" s="37" t="s">
        <v>1393</v>
      </c>
      <c r="G213" s="37" t="s">
        <v>1393</v>
      </c>
      <c r="H213" s="38">
        <f t="shared" si="4"/>
        <v>0.1053</v>
      </c>
    </row>
    <row r="214" spans="1:8" x14ac:dyDescent="0.25">
      <c r="A214" s="24"/>
      <c r="B214" s="24"/>
      <c r="C214" s="24"/>
      <c r="D214" s="24"/>
      <c r="E214" s="36" t="s">
        <v>1619</v>
      </c>
      <c r="F214" s="37" t="s">
        <v>1393</v>
      </c>
      <c r="G214" s="37" t="s">
        <v>1393</v>
      </c>
      <c r="H214" s="38">
        <f t="shared" si="4"/>
        <v>0.1053</v>
      </c>
    </row>
    <row r="215" spans="1:8" x14ac:dyDescent="0.25">
      <c r="A215" s="24"/>
      <c r="B215" s="24"/>
      <c r="C215" s="24"/>
      <c r="D215" s="24"/>
      <c r="E215" s="39" t="s">
        <v>1620</v>
      </c>
      <c r="F215" s="37" t="s">
        <v>1393</v>
      </c>
      <c r="G215" s="37" t="s">
        <v>1393</v>
      </c>
      <c r="H215" s="38">
        <f t="shared" si="4"/>
        <v>0.1053</v>
      </c>
    </row>
    <row r="216" spans="1:8" x14ac:dyDescent="0.25">
      <c r="A216" s="24"/>
      <c r="B216" s="24"/>
      <c r="C216" s="24"/>
      <c r="D216" s="24"/>
      <c r="E216" s="36" t="s">
        <v>1621</v>
      </c>
      <c r="F216" s="37" t="s">
        <v>1393</v>
      </c>
      <c r="G216" s="37" t="s">
        <v>1393</v>
      </c>
      <c r="H216" s="38">
        <f t="shared" si="4"/>
        <v>0.1053</v>
      </c>
    </row>
    <row r="217" spans="1:8" x14ac:dyDescent="0.25">
      <c r="A217" s="24"/>
      <c r="B217" s="24"/>
      <c r="C217" s="24"/>
      <c r="D217" s="24"/>
      <c r="E217" s="39" t="s">
        <v>1622</v>
      </c>
      <c r="F217" s="37" t="s">
        <v>1393</v>
      </c>
      <c r="G217" s="37" t="s">
        <v>1393</v>
      </c>
      <c r="H217" s="38">
        <f t="shared" si="4"/>
        <v>0.1053</v>
      </c>
    </row>
    <row r="218" spans="1:8" x14ac:dyDescent="0.25">
      <c r="A218" s="24"/>
      <c r="B218" s="24"/>
      <c r="C218" s="24"/>
      <c r="D218" s="24"/>
      <c r="E218" s="39" t="s">
        <v>1623</v>
      </c>
      <c r="F218" s="37" t="s">
        <v>1393</v>
      </c>
      <c r="G218" s="37" t="s">
        <v>1393</v>
      </c>
      <c r="H218" s="38">
        <f t="shared" si="4"/>
        <v>0.1053</v>
      </c>
    </row>
    <row r="219" spans="1:8" x14ac:dyDescent="0.25">
      <c r="A219" s="24"/>
      <c r="B219" s="24"/>
      <c r="C219" s="24"/>
      <c r="D219" s="24"/>
      <c r="E219" s="40" t="s">
        <v>1624</v>
      </c>
      <c r="F219" s="37" t="s">
        <v>1393</v>
      </c>
      <c r="G219" s="37" t="s">
        <v>1393</v>
      </c>
      <c r="H219" s="38">
        <f t="shared" si="4"/>
        <v>0.1053</v>
      </c>
    </row>
    <row r="220" spans="1:8" x14ac:dyDescent="0.25">
      <c r="A220" s="24"/>
      <c r="B220" s="24"/>
      <c r="C220" s="24"/>
      <c r="D220" s="24"/>
      <c r="E220" s="36" t="s">
        <v>1625</v>
      </c>
      <c r="F220" s="37" t="s">
        <v>1393</v>
      </c>
      <c r="G220" s="37" t="s">
        <v>1393</v>
      </c>
      <c r="H220" s="38">
        <f t="shared" si="4"/>
        <v>0.1053</v>
      </c>
    </row>
    <row r="221" spans="1:8" x14ac:dyDescent="0.25">
      <c r="A221" s="24"/>
      <c r="B221" s="24"/>
      <c r="C221" s="24"/>
      <c r="D221" s="24"/>
      <c r="E221" s="57" t="s">
        <v>1626</v>
      </c>
      <c r="F221" s="37" t="s">
        <v>1393</v>
      </c>
      <c r="G221" s="37" t="s">
        <v>1393</v>
      </c>
      <c r="H221" s="38">
        <f t="shared" si="4"/>
        <v>0.1053</v>
      </c>
    </row>
    <row r="222" spans="1:8" x14ac:dyDescent="0.25">
      <c r="A222" s="24"/>
      <c r="B222" s="24"/>
      <c r="C222" s="24"/>
      <c r="D222" s="24"/>
      <c r="E222" s="36" t="s">
        <v>1627</v>
      </c>
      <c r="F222" s="37" t="s">
        <v>1393</v>
      </c>
      <c r="G222" s="37" t="s">
        <v>1393</v>
      </c>
      <c r="H222" s="38">
        <f t="shared" si="4"/>
        <v>0.1053</v>
      </c>
    </row>
    <row r="223" spans="1:8" x14ac:dyDescent="0.25">
      <c r="A223" s="24"/>
      <c r="B223" s="24"/>
      <c r="C223" s="24"/>
      <c r="D223" s="24"/>
      <c r="E223" s="57" t="s">
        <v>1628</v>
      </c>
      <c r="F223" s="37" t="s">
        <v>1393</v>
      </c>
      <c r="G223" s="37" t="s">
        <v>1393</v>
      </c>
      <c r="H223" s="38">
        <f t="shared" si="4"/>
        <v>0.1053</v>
      </c>
    </row>
    <row r="224" spans="1:8" x14ac:dyDescent="0.25">
      <c r="A224" s="24"/>
      <c r="B224" s="24"/>
      <c r="C224" s="24"/>
      <c r="D224" s="24"/>
      <c r="E224" s="40" t="s">
        <v>1629</v>
      </c>
      <c r="F224" s="37" t="s">
        <v>1393</v>
      </c>
      <c r="G224" s="37" t="s">
        <v>1393</v>
      </c>
      <c r="H224" s="38">
        <f t="shared" si="4"/>
        <v>0.1053</v>
      </c>
    </row>
    <row r="225" spans="1:8" x14ac:dyDescent="0.25">
      <c r="A225" s="24"/>
      <c r="B225" s="24"/>
      <c r="C225" s="24"/>
      <c r="D225" s="24"/>
      <c r="E225" s="40" t="s">
        <v>1630</v>
      </c>
      <c r="F225" s="37" t="s">
        <v>1393</v>
      </c>
      <c r="G225" s="37" t="s">
        <v>1393</v>
      </c>
      <c r="H225" s="38">
        <f t="shared" si="4"/>
        <v>0.1053</v>
      </c>
    </row>
    <row r="226" spans="1:8" x14ac:dyDescent="0.25">
      <c r="A226" s="24"/>
      <c r="B226" s="24"/>
      <c r="C226" s="24"/>
      <c r="D226" s="24"/>
      <c r="E226" s="39" t="s">
        <v>1631</v>
      </c>
      <c r="F226" s="37" t="s">
        <v>1393</v>
      </c>
      <c r="G226" s="37" t="s">
        <v>1393</v>
      </c>
      <c r="H226" s="38">
        <f t="shared" si="4"/>
        <v>0.1053</v>
      </c>
    </row>
    <row r="227" spans="1:8" x14ac:dyDescent="0.25">
      <c r="A227" s="24"/>
      <c r="B227" s="24"/>
      <c r="C227" s="24"/>
      <c r="D227" s="24"/>
      <c r="E227" s="36" t="s">
        <v>1632</v>
      </c>
      <c r="F227" s="37" t="s">
        <v>1393</v>
      </c>
      <c r="G227" s="37" t="s">
        <v>1393</v>
      </c>
      <c r="H227" s="38">
        <f t="shared" si="4"/>
        <v>0.1053</v>
      </c>
    </row>
    <row r="228" spans="1:8" x14ac:dyDescent="0.25">
      <c r="A228" s="24"/>
      <c r="B228" s="24"/>
      <c r="C228" s="24"/>
      <c r="D228" s="24"/>
      <c r="E228" s="39" t="s">
        <v>1633</v>
      </c>
      <c r="F228" s="37" t="s">
        <v>1393</v>
      </c>
      <c r="G228" s="37" t="s">
        <v>1393</v>
      </c>
      <c r="H228" s="38">
        <f t="shared" si="4"/>
        <v>0.1053</v>
      </c>
    </row>
    <row r="229" spans="1:8" x14ac:dyDescent="0.25">
      <c r="A229" s="24"/>
      <c r="B229" s="24"/>
      <c r="C229" s="24"/>
      <c r="D229" s="24"/>
      <c r="E229" s="40" t="s">
        <v>1634</v>
      </c>
      <c r="F229" s="37" t="s">
        <v>1393</v>
      </c>
      <c r="G229" s="37" t="s">
        <v>1393</v>
      </c>
      <c r="H229" s="38">
        <f t="shared" si="4"/>
        <v>0.1053</v>
      </c>
    </row>
    <row r="230" spans="1:8" x14ac:dyDescent="0.25">
      <c r="A230" s="24"/>
      <c r="B230" s="24"/>
      <c r="C230" s="24"/>
      <c r="D230" s="24"/>
      <c r="E230" s="40" t="s">
        <v>1635</v>
      </c>
      <c r="F230" s="37" t="s">
        <v>1393</v>
      </c>
      <c r="G230" s="37" t="s">
        <v>1393</v>
      </c>
      <c r="H230" s="38">
        <f t="shared" si="4"/>
        <v>0.1053</v>
      </c>
    </row>
    <row r="231" spans="1:8" x14ac:dyDescent="0.25">
      <c r="A231" s="24"/>
      <c r="B231" s="24"/>
      <c r="C231" s="24"/>
      <c r="D231" s="24"/>
      <c r="E231" s="39" t="s">
        <v>1636</v>
      </c>
      <c r="F231" s="37" t="s">
        <v>1393</v>
      </c>
      <c r="G231" s="37" t="s">
        <v>1393</v>
      </c>
      <c r="H231" s="38">
        <f t="shared" si="4"/>
        <v>0.1053</v>
      </c>
    </row>
    <row r="232" spans="1:8" x14ac:dyDescent="0.25">
      <c r="A232" s="24"/>
      <c r="B232" s="24"/>
      <c r="C232" s="24"/>
      <c r="D232" s="24"/>
      <c r="E232" s="39" t="s">
        <v>1637</v>
      </c>
      <c r="F232" s="37" t="s">
        <v>1388</v>
      </c>
      <c r="G232" s="37" t="s">
        <v>1385</v>
      </c>
      <c r="H232" s="38">
        <f t="shared" si="4"/>
        <v>8.4599999999999995E-2</v>
      </c>
    </row>
    <row r="233" spans="1:8" x14ac:dyDescent="0.25">
      <c r="A233" s="24"/>
      <c r="B233" s="24"/>
      <c r="C233" s="24"/>
      <c r="D233" s="24"/>
      <c r="E233" s="57" t="s">
        <v>1638</v>
      </c>
      <c r="F233" s="37" t="s">
        <v>1393</v>
      </c>
      <c r="G233" s="37" t="s">
        <v>1393</v>
      </c>
      <c r="H233" s="38">
        <f t="shared" si="4"/>
        <v>0.1053</v>
      </c>
    </row>
    <row r="234" spans="1:8" x14ac:dyDescent="0.25">
      <c r="A234" s="24"/>
      <c r="B234" s="24"/>
      <c r="C234" s="24"/>
      <c r="D234" s="24"/>
      <c r="E234" s="57" t="s">
        <v>1639</v>
      </c>
      <c r="F234" s="37" t="s">
        <v>1393</v>
      </c>
      <c r="G234" s="37" t="s">
        <v>1393</v>
      </c>
      <c r="H234" s="38">
        <f t="shared" si="4"/>
        <v>0.1053</v>
      </c>
    </row>
    <row r="235" spans="1:8" x14ac:dyDescent="0.25">
      <c r="A235" s="24"/>
      <c r="B235" s="24"/>
      <c r="C235" s="24"/>
      <c r="D235" s="24"/>
      <c r="E235" s="60" t="s">
        <v>1640</v>
      </c>
      <c r="F235" s="37" t="s">
        <v>1393</v>
      </c>
      <c r="G235" s="37" t="s">
        <v>1393</v>
      </c>
      <c r="H235" s="38">
        <f t="shared" si="4"/>
        <v>0.1053</v>
      </c>
    </row>
    <row r="236" spans="1:8" x14ac:dyDescent="0.25">
      <c r="A236" s="24"/>
      <c r="B236" s="24"/>
      <c r="C236" s="24"/>
      <c r="D236" s="24"/>
      <c r="E236" s="36" t="s">
        <v>1641</v>
      </c>
      <c r="F236" s="37" t="s">
        <v>1386</v>
      </c>
      <c r="G236" s="37" t="s">
        <v>1386</v>
      </c>
      <c r="H236" s="38">
        <f t="shared" si="4"/>
        <v>8.4099999999999994E-2</v>
      </c>
    </row>
    <row r="237" spans="1:8" x14ac:dyDescent="0.25">
      <c r="A237" s="24"/>
      <c r="B237" s="24"/>
      <c r="C237" s="24"/>
      <c r="D237" s="24"/>
      <c r="E237" s="36" t="s">
        <v>1642</v>
      </c>
      <c r="F237" s="37" t="s">
        <v>1388</v>
      </c>
      <c r="G237" s="37" t="s">
        <v>1385</v>
      </c>
      <c r="H237" s="38">
        <f t="shared" si="4"/>
        <v>8.4599999999999995E-2</v>
      </c>
    </row>
    <row r="238" spans="1:8" x14ac:dyDescent="0.25">
      <c r="A238" s="24"/>
      <c r="B238" s="24"/>
      <c r="C238" s="24"/>
      <c r="D238" s="24"/>
      <c r="E238" s="36" t="s">
        <v>1643</v>
      </c>
      <c r="F238" s="37" t="s">
        <v>1439</v>
      </c>
      <c r="G238" s="37" t="s">
        <v>1391</v>
      </c>
      <c r="H238" s="38">
        <f t="shared" si="4"/>
        <v>0.1124</v>
      </c>
    </row>
    <row r="239" spans="1:8" x14ac:dyDescent="0.25">
      <c r="A239" s="24"/>
      <c r="B239" s="24"/>
      <c r="C239" s="24"/>
      <c r="D239" s="24"/>
      <c r="E239" s="36" t="s">
        <v>1644</v>
      </c>
      <c r="F239" s="37" t="s">
        <v>1388</v>
      </c>
      <c r="G239" s="37" t="s">
        <v>1385</v>
      </c>
      <c r="H239" s="38">
        <f t="shared" si="4"/>
        <v>8.4599999999999995E-2</v>
      </c>
    </row>
    <row r="240" spans="1:8" x14ac:dyDescent="0.25">
      <c r="A240" s="24"/>
      <c r="B240" s="24"/>
      <c r="C240" s="24"/>
      <c r="D240" s="24"/>
      <c r="E240" s="39" t="s">
        <v>1645</v>
      </c>
      <c r="F240" s="37" t="s">
        <v>1388</v>
      </c>
      <c r="G240" s="37" t="s">
        <v>1385</v>
      </c>
      <c r="H240" s="38">
        <f t="shared" si="4"/>
        <v>8.4599999999999995E-2</v>
      </c>
    </row>
    <row r="241" spans="1:8" x14ac:dyDescent="0.25">
      <c r="A241" s="24"/>
      <c r="B241" s="24"/>
      <c r="C241" s="24"/>
      <c r="D241" s="24"/>
      <c r="E241" s="36" t="s">
        <v>1646</v>
      </c>
      <c r="F241" s="37" t="s">
        <v>1385</v>
      </c>
      <c r="G241" s="37" t="s">
        <v>1385</v>
      </c>
      <c r="H241" s="38">
        <f t="shared" si="4"/>
        <v>8.4599999999999995E-2</v>
      </c>
    </row>
    <row r="242" spans="1:8" x14ac:dyDescent="0.25">
      <c r="A242" s="24"/>
      <c r="B242" s="24"/>
      <c r="C242" s="24"/>
      <c r="D242" s="24"/>
      <c r="E242" s="39" t="s">
        <v>1647</v>
      </c>
      <c r="F242" s="37" t="s">
        <v>1383</v>
      </c>
      <c r="G242" s="37" t="s">
        <v>1383</v>
      </c>
      <c r="H242" s="38">
        <f t="shared" si="4"/>
        <v>0.1032</v>
      </c>
    </row>
    <row r="243" spans="1:8" x14ac:dyDescent="0.25">
      <c r="A243" s="24"/>
      <c r="B243" s="24"/>
      <c r="C243" s="24"/>
      <c r="D243" s="24"/>
      <c r="E243" s="39" t="s">
        <v>1648</v>
      </c>
      <c r="F243" s="37" t="s">
        <v>1386</v>
      </c>
      <c r="G243" s="37" t="s">
        <v>1386</v>
      </c>
      <c r="H243" s="38">
        <f t="shared" si="4"/>
        <v>8.4099999999999994E-2</v>
      </c>
    </row>
    <row r="244" spans="1:8" x14ac:dyDescent="0.25">
      <c r="A244" s="24"/>
      <c r="B244" s="24"/>
      <c r="C244" s="24"/>
      <c r="D244" s="24"/>
      <c r="E244" s="36" t="s">
        <v>1649</v>
      </c>
      <c r="F244" s="37" t="s">
        <v>1385</v>
      </c>
      <c r="G244" s="37" t="s">
        <v>1385</v>
      </c>
      <c r="H244" s="38">
        <f t="shared" si="4"/>
        <v>8.4599999999999995E-2</v>
      </c>
    </row>
    <row r="245" spans="1:8" x14ac:dyDescent="0.25">
      <c r="A245" s="24"/>
      <c r="B245" s="24"/>
      <c r="C245" s="24"/>
      <c r="D245" s="24"/>
      <c r="E245" s="57" t="s">
        <v>1650</v>
      </c>
      <c r="F245" s="37" t="s">
        <v>1385</v>
      </c>
      <c r="G245" s="37" t="s">
        <v>1385</v>
      </c>
      <c r="H245" s="38">
        <f t="shared" si="4"/>
        <v>8.4599999999999995E-2</v>
      </c>
    </row>
    <row r="246" spans="1:8" x14ac:dyDescent="0.25">
      <c r="A246" s="24"/>
      <c r="B246" s="24"/>
      <c r="C246" s="24"/>
      <c r="D246" s="24"/>
      <c r="E246" s="39" t="s">
        <v>1651</v>
      </c>
      <c r="F246" s="37" t="s">
        <v>1388</v>
      </c>
      <c r="G246" s="37" t="s">
        <v>1385</v>
      </c>
      <c r="H246" s="38">
        <f t="shared" si="4"/>
        <v>8.4599999999999995E-2</v>
      </c>
    </row>
    <row r="247" spans="1:8" x14ac:dyDescent="0.25">
      <c r="A247" s="24"/>
      <c r="B247" s="24"/>
      <c r="C247" s="24"/>
      <c r="D247" s="24"/>
      <c r="E247" s="39" t="s">
        <v>1652</v>
      </c>
      <c r="F247" s="37" t="s">
        <v>1385</v>
      </c>
      <c r="G247" s="37" t="s">
        <v>1385</v>
      </c>
      <c r="H247" s="38">
        <f t="shared" si="4"/>
        <v>8.4599999999999995E-2</v>
      </c>
    </row>
    <row r="248" spans="1:8" x14ac:dyDescent="0.25">
      <c r="A248" s="24"/>
      <c r="B248" s="24"/>
      <c r="C248" s="24"/>
      <c r="D248" s="24"/>
      <c r="E248" s="39" t="s">
        <v>1653</v>
      </c>
      <c r="F248" s="37" t="s">
        <v>1386</v>
      </c>
      <c r="G248" s="37" t="s">
        <v>1386</v>
      </c>
      <c r="H248" s="38">
        <f t="shared" si="4"/>
        <v>8.4099999999999994E-2</v>
      </c>
    </row>
    <row r="249" spans="1:8" x14ac:dyDescent="0.25">
      <c r="A249" s="24"/>
      <c r="B249" s="24"/>
      <c r="C249" s="24"/>
      <c r="D249" s="24"/>
      <c r="E249" s="39" t="s">
        <v>1654</v>
      </c>
      <c r="F249" s="37" t="s">
        <v>1385</v>
      </c>
      <c r="G249" s="37" t="s">
        <v>1385</v>
      </c>
      <c r="H249" s="38">
        <f t="shared" si="4"/>
        <v>8.4599999999999995E-2</v>
      </c>
    </row>
    <row r="250" spans="1:8" x14ac:dyDescent="0.25">
      <c r="A250" s="24"/>
      <c r="B250" s="24"/>
      <c r="C250" s="24"/>
      <c r="D250" s="24"/>
      <c r="E250" s="36" t="s">
        <v>1655</v>
      </c>
      <c r="F250" s="37" t="s">
        <v>1388</v>
      </c>
      <c r="G250" s="37" t="s">
        <v>1385</v>
      </c>
      <c r="H250" s="38">
        <f t="shared" si="4"/>
        <v>8.4599999999999995E-2</v>
      </c>
    </row>
    <row r="251" spans="1:8" x14ac:dyDescent="0.25">
      <c r="A251" s="24"/>
      <c r="B251" s="24"/>
      <c r="C251" s="24"/>
      <c r="D251" s="24"/>
      <c r="E251" s="40" t="s">
        <v>1656</v>
      </c>
      <c r="F251" s="37" t="s">
        <v>1388</v>
      </c>
      <c r="G251" s="37" t="s">
        <v>1385</v>
      </c>
      <c r="H251" s="38">
        <f t="shared" si="4"/>
        <v>8.4599999999999995E-2</v>
      </c>
    </row>
    <row r="252" spans="1:8" x14ac:dyDescent="0.25">
      <c r="A252" s="24"/>
      <c r="B252" s="24"/>
      <c r="C252" s="24"/>
      <c r="D252" s="24"/>
      <c r="E252" s="36" t="s">
        <v>1657</v>
      </c>
      <c r="F252" s="37" t="s">
        <v>1388</v>
      </c>
      <c r="G252" s="37" t="s">
        <v>1385</v>
      </c>
      <c r="H252" s="38">
        <f t="shared" si="4"/>
        <v>8.4599999999999995E-2</v>
      </c>
    </row>
    <row r="253" spans="1:8" x14ac:dyDescent="0.25">
      <c r="A253" s="24"/>
      <c r="B253" s="24"/>
      <c r="C253" s="24"/>
      <c r="D253" s="24"/>
      <c r="E253" s="57" t="s">
        <v>1658</v>
      </c>
      <c r="F253" s="37" t="s">
        <v>1388</v>
      </c>
      <c r="G253" s="37" t="s">
        <v>1385</v>
      </c>
      <c r="H253" s="38">
        <f t="shared" si="4"/>
        <v>8.4599999999999995E-2</v>
      </c>
    </row>
    <row r="254" spans="1:8" x14ac:dyDescent="0.25">
      <c r="A254" s="24"/>
      <c r="B254" s="24"/>
      <c r="C254" s="24"/>
      <c r="D254" s="24"/>
      <c r="E254" s="36" t="s">
        <v>1659</v>
      </c>
      <c r="F254" s="37" t="s">
        <v>1386</v>
      </c>
      <c r="G254" s="37" t="s">
        <v>1386</v>
      </c>
      <c r="H254" s="38">
        <f t="shared" si="4"/>
        <v>8.4099999999999994E-2</v>
      </c>
    </row>
    <row r="255" spans="1:8" x14ac:dyDescent="0.25">
      <c r="A255" s="24"/>
      <c r="B255" s="24"/>
      <c r="C255" s="24"/>
      <c r="D255" s="24"/>
      <c r="E255" s="61" t="s">
        <v>1660</v>
      </c>
      <c r="F255" s="37" t="s">
        <v>1388</v>
      </c>
      <c r="G255" s="37" t="s">
        <v>1385</v>
      </c>
      <c r="H255" s="38">
        <f t="shared" si="4"/>
        <v>8.4599999999999995E-2</v>
      </c>
    </row>
    <row r="256" spans="1:8" x14ac:dyDescent="0.25">
      <c r="A256" s="24"/>
      <c r="B256" s="24"/>
      <c r="C256" s="24"/>
      <c r="D256" s="24"/>
      <c r="E256" s="39" t="s">
        <v>1661</v>
      </c>
      <c r="F256" s="37" t="s">
        <v>1385</v>
      </c>
      <c r="G256" s="37" t="s">
        <v>1385</v>
      </c>
      <c r="H256" s="38">
        <f t="shared" si="4"/>
        <v>8.4599999999999995E-2</v>
      </c>
    </row>
    <row r="257" spans="1:8" x14ac:dyDescent="0.25">
      <c r="A257" s="24"/>
      <c r="B257" s="24"/>
      <c r="C257" s="24"/>
      <c r="D257" s="24"/>
      <c r="E257" s="57" t="s">
        <v>1662</v>
      </c>
      <c r="F257" s="37" t="s">
        <v>1385</v>
      </c>
      <c r="G257" s="37" t="s">
        <v>1385</v>
      </c>
      <c r="H257" s="38">
        <f t="shared" si="4"/>
        <v>8.4599999999999995E-2</v>
      </c>
    </row>
    <row r="258" spans="1:8" x14ac:dyDescent="0.25">
      <c r="A258" s="24"/>
      <c r="B258" s="24"/>
      <c r="C258" s="24"/>
      <c r="D258" s="24"/>
      <c r="E258" s="39" t="s">
        <v>1663</v>
      </c>
      <c r="F258" s="37" t="s">
        <v>1388</v>
      </c>
      <c r="G258" s="37" t="s">
        <v>1385</v>
      </c>
      <c r="H258" s="38">
        <f t="shared" si="4"/>
        <v>8.4599999999999995E-2</v>
      </c>
    </row>
    <row r="259" spans="1:8" x14ac:dyDescent="0.25">
      <c r="A259" s="24"/>
      <c r="B259" s="24"/>
      <c r="C259" s="24"/>
      <c r="D259" s="24"/>
      <c r="E259" s="39" t="s">
        <v>1664</v>
      </c>
      <c r="F259" s="37" t="s">
        <v>1439</v>
      </c>
      <c r="G259" s="37" t="s">
        <v>1391</v>
      </c>
      <c r="H259" s="38">
        <f t="shared" si="4"/>
        <v>0.1124</v>
      </c>
    </row>
    <row r="260" spans="1:8" x14ac:dyDescent="0.25">
      <c r="A260" s="24"/>
      <c r="B260" s="24"/>
      <c r="C260" s="24"/>
      <c r="D260" s="24"/>
      <c r="E260" s="40" t="s">
        <v>1665</v>
      </c>
      <c r="F260" s="37" t="s">
        <v>1385</v>
      </c>
      <c r="G260" s="37" t="s">
        <v>1385</v>
      </c>
      <c r="H260" s="38">
        <f t="shared" si="4"/>
        <v>8.4599999999999995E-2</v>
      </c>
    </row>
    <row r="261" spans="1:8" x14ac:dyDescent="0.25">
      <c r="A261" s="24"/>
      <c r="B261" s="24"/>
      <c r="C261" s="24"/>
      <c r="D261" s="63"/>
      <c r="E261" s="39" t="s">
        <v>1666</v>
      </c>
      <c r="F261" s="37" t="s">
        <v>1439</v>
      </c>
      <c r="G261" s="37" t="s">
        <v>1391</v>
      </c>
      <c r="H261" s="38">
        <f t="shared" si="4"/>
        <v>0.1124</v>
      </c>
    </row>
    <row r="262" spans="1:8" x14ac:dyDescent="0.25">
      <c r="A262" s="24"/>
      <c r="B262" s="24"/>
      <c r="C262" s="24"/>
      <c r="D262" s="63"/>
      <c r="E262" s="39" t="s">
        <v>1667</v>
      </c>
      <c r="F262" s="37" t="s">
        <v>1439</v>
      </c>
      <c r="G262" s="37" t="s">
        <v>1391</v>
      </c>
      <c r="H262" s="38">
        <f t="shared" si="4"/>
        <v>0.1124</v>
      </c>
    </row>
    <row r="263" spans="1:8" x14ac:dyDescent="0.25">
      <c r="A263" s="24"/>
      <c r="B263" s="24"/>
      <c r="C263" s="24"/>
      <c r="D263" s="63"/>
      <c r="E263" s="39" t="s">
        <v>1668</v>
      </c>
      <c r="F263" s="37" t="s">
        <v>1414</v>
      </c>
      <c r="G263" s="37" t="s">
        <v>1414</v>
      </c>
      <c r="H263" s="38">
        <f t="shared" ref="H263:H326" si="5">VLOOKUP(G263,$A$4:$B$29,2,FALSE)</f>
        <v>0.12766</v>
      </c>
    </row>
    <row r="264" spans="1:8" x14ac:dyDescent="0.25">
      <c r="A264" s="24"/>
      <c r="B264" s="24"/>
      <c r="C264" s="24"/>
      <c r="D264" s="63"/>
      <c r="E264" s="39" t="s">
        <v>1669</v>
      </c>
      <c r="F264" s="37" t="s">
        <v>1377</v>
      </c>
      <c r="G264" s="37" t="s">
        <v>1377</v>
      </c>
      <c r="H264" s="38">
        <f t="shared" si="5"/>
        <v>0.1119</v>
      </c>
    </row>
    <row r="265" spans="1:8" x14ac:dyDescent="0.25">
      <c r="A265" s="24"/>
      <c r="B265" s="24"/>
      <c r="C265" s="24"/>
      <c r="D265" s="63"/>
      <c r="E265" s="60" t="s">
        <v>1670</v>
      </c>
      <c r="F265" s="37" t="s">
        <v>1385</v>
      </c>
      <c r="G265" s="37" t="s">
        <v>1385</v>
      </c>
      <c r="H265" s="38">
        <f t="shared" si="5"/>
        <v>8.4599999999999995E-2</v>
      </c>
    </row>
    <row r="266" spans="1:8" x14ac:dyDescent="0.25">
      <c r="A266" s="24"/>
      <c r="B266" s="24"/>
      <c r="C266" s="24"/>
      <c r="D266" s="63"/>
      <c r="E266" s="39" t="s">
        <v>1671</v>
      </c>
      <c r="F266" s="37" t="s">
        <v>1388</v>
      </c>
      <c r="G266" s="37" t="s">
        <v>1385</v>
      </c>
      <c r="H266" s="38">
        <f t="shared" si="5"/>
        <v>8.4599999999999995E-2</v>
      </c>
    </row>
    <row r="267" spans="1:8" x14ac:dyDescent="0.25">
      <c r="A267" s="24"/>
      <c r="B267" s="24"/>
      <c r="C267" s="24"/>
      <c r="D267" s="63"/>
      <c r="E267" s="39" t="s">
        <v>1672</v>
      </c>
      <c r="F267" s="37" t="s">
        <v>1377</v>
      </c>
      <c r="G267" s="37" t="s">
        <v>1377</v>
      </c>
      <c r="H267" s="38">
        <f t="shared" si="5"/>
        <v>0.1119</v>
      </c>
    </row>
    <row r="268" spans="1:8" x14ac:dyDescent="0.25">
      <c r="A268" s="24"/>
      <c r="B268" s="24"/>
      <c r="C268" s="24"/>
      <c r="D268" s="63"/>
      <c r="E268" s="40" t="s">
        <v>1673</v>
      </c>
      <c r="F268" s="37" t="s">
        <v>1388</v>
      </c>
      <c r="G268" s="37" t="s">
        <v>1385</v>
      </c>
      <c r="H268" s="38">
        <f t="shared" si="5"/>
        <v>8.4599999999999995E-2</v>
      </c>
    </row>
    <row r="269" spans="1:8" x14ac:dyDescent="0.25">
      <c r="A269" s="24"/>
      <c r="B269" s="24"/>
      <c r="C269" s="24"/>
      <c r="D269" s="63"/>
      <c r="E269" s="36" t="s">
        <v>1674</v>
      </c>
      <c r="F269" s="37" t="s">
        <v>1385</v>
      </c>
      <c r="G269" s="37" t="s">
        <v>1385</v>
      </c>
      <c r="H269" s="38">
        <f t="shared" si="5"/>
        <v>8.4599999999999995E-2</v>
      </c>
    </row>
    <row r="270" spans="1:8" x14ac:dyDescent="0.25">
      <c r="A270" s="24"/>
      <c r="B270" s="24"/>
      <c r="C270" s="24"/>
      <c r="D270" s="24"/>
      <c r="E270" s="40" t="s">
        <v>1675</v>
      </c>
      <c r="F270" s="37" t="s">
        <v>1393</v>
      </c>
      <c r="G270" s="37" t="s">
        <v>1393</v>
      </c>
      <c r="H270" s="38">
        <f t="shared" si="5"/>
        <v>0.1053</v>
      </c>
    </row>
    <row r="271" spans="1:8" x14ac:dyDescent="0.25">
      <c r="A271" s="24"/>
      <c r="B271" s="24"/>
      <c r="C271" s="24"/>
      <c r="D271" s="24"/>
      <c r="E271" s="36" t="s">
        <v>1676</v>
      </c>
      <c r="F271" s="37" t="s">
        <v>1386</v>
      </c>
      <c r="G271" s="37" t="s">
        <v>1386</v>
      </c>
      <c r="H271" s="38">
        <f t="shared" si="5"/>
        <v>8.4099999999999994E-2</v>
      </c>
    </row>
    <row r="272" spans="1:8" x14ac:dyDescent="0.25">
      <c r="A272" s="24"/>
      <c r="B272" s="24"/>
      <c r="C272" s="24"/>
      <c r="D272" s="24"/>
      <c r="E272" s="39" t="s">
        <v>1677</v>
      </c>
      <c r="F272" s="37" t="s">
        <v>1678</v>
      </c>
      <c r="G272" s="37" t="s">
        <v>1377</v>
      </c>
      <c r="H272" s="38">
        <f t="shared" si="5"/>
        <v>0.1119</v>
      </c>
    </row>
    <row r="273" spans="1:8" x14ac:dyDescent="0.25">
      <c r="A273" s="24"/>
      <c r="B273" s="24"/>
      <c r="C273" s="24"/>
      <c r="D273" s="24"/>
      <c r="E273" s="36" t="s">
        <v>1679</v>
      </c>
      <c r="F273" s="37" t="s">
        <v>1388</v>
      </c>
      <c r="G273" s="37" t="s">
        <v>1385</v>
      </c>
      <c r="H273" s="38">
        <f t="shared" si="5"/>
        <v>8.4599999999999995E-2</v>
      </c>
    </row>
    <row r="274" spans="1:8" x14ac:dyDescent="0.25">
      <c r="A274" s="24"/>
      <c r="B274" s="24"/>
      <c r="C274" s="24"/>
      <c r="D274" s="24"/>
      <c r="E274" s="39" t="s">
        <v>1680</v>
      </c>
      <c r="F274" s="37" t="s">
        <v>1377</v>
      </c>
      <c r="G274" s="37" t="s">
        <v>1377</v>
      </c>
      <c r="H274" s="38">
        <f t="shared" si="5"/>
        <v>0.1119</v>
      </c>
    </row>
    <row r="275" spans="1:8" x14ac:dyDescent="0.25">
      <c r="A275" s="24"/>
      <c r="B275" s="24"/>
      <c r="C275" s="24"/>
      <c r="D275" s="24"/>
      <c r="E275" s="39" t="s">
        <v>1681</v>
      </c>
      <c r="F275" s="37" t="s">
        <v>1377</v>
      </c>
      <c r="G275" s="37" t="s">
        <v>1377</v>
      </c>
      <c r="H275" s="38">
        <f t="shared" si="5"/>
        <v>0.1119</v>
      </c>
    </row>
    <row r="276" spans="1:8" x14ac:dyDescent="0.25">
      <c r="A276" s="24"/>
      <c r="B276" s="24"/>
      <c r="C276" s="24"/>
      <c r="D276" s="24"/>
      <c r="E276" s="39" t="s">
        <v>1682</v>
      </c>
      <c r="F276" s="37" t="s">
        <v>1377</v>
      </c>
      <c r="G276" s="37" t="s">
        <v>1377</v>
      </c>
      <c r="H276" s="38">
        <f t="shared" si="5"/>
        <v>0.1119</v>
      </c>
    </row>
    <row r="277" spans="1:8" x14ac:dyDescent="0.25">
      <c r="A277" s="24"/>
      <c r="B277" s="24"/>
      <c r="C277" s="24"/>
      <c r="D277" s="24"/>
      <c r="E277" s="36" t="s">
        <v>1683</v>
      </c>
      <c r="F277" s="37" t="s">
        <v>1377</v>
      </c>
      <c r="G277" s="37" t="s">
        <v>1377</v>
      </c>
      <c r="H277" s="38">
        <f t="shared" si="5"/>
        <v>0.1119</v>
      </c>
    </row>
    <row r="278" spans="1:8" x14ac:dyDescent="0.25">
      <c r="A278" s="24"/>
      <c r="B278" s="24"/>
      <c r="C278" s="24"/>
      <c r="D278" s="24"/>
      <c r="E278" s="40" t="s">
        <v>1684</v>
      </c>
      <c r="F278" s="37" t="s">
        <v>1377</v>
      </c>
      <c r="G278" s="37" t="s">
        <v>1377</v>
      </c>
      <c r="H278" s="38">
        <f t="shared" si="5"/>
        <v>0.1119</v>
      </c>
    </row>
    <row r="279" spans="1:8" x14ac:dyDescent="0.25">
      <c r="A279" s="24"/>
      <c r="B279" s="24"/>
      <c r="C279" s="24"/>
      <c r="D279" s="24"/>
      <c r="E279" s="39" t="s">
        <v>1685</v>
      </c>
      <c r="F279" s="37" t="s">
        <v>1377</v>
      </c>
      <c r="G279" s="37" t="s">
        <v>1377</v>
      </c>
      <c r="H279" s="38">
        <f t="shared" si="5"/>
        <v>0.1119</v>
      </c>
    </row>
    <row r="280" spans="1:8" x14ac:dyDescent="0.25">
      <c r="A280" s="24"/>
      <c r="B280" s="24"/>
      <c r="C280" s="24"/>
      <c r="D280" s="24"/>
      <c r="E280" s="39" t="s">
        <v>1686</v>
      </c>
      <c r="F280" s="37" t="s">
        <v>1377</v>
      </c>
      <c r="G280" s="37" t="s">
        <v>1377</v>
      </c>
      <c r="H280" s="38">
        <f t="shared" si="5"/>
        <v>0.1119</v>
      </c>
    </row>
    <row r="281" spans="1:8" x14ac:dyDescent="0.25">
      <c r="A281" s="24"/>
      <c r="B281" s="24"/>
      <c r="C281" s="24"/>
      <c r="D281" s="24"/>
      <c r="E281" s="61" t="s">
        <v>1687</v>
      </c>
      <c r="F281" s="37" t="s">
        <v>1377</v>
      </c>
      <c r="G281" s="37" t="s">
        <v>1377</v>
      </c>
      <c r="H281" s="38">
        <f t="shared" si="5"/>
        <v>0.1119</v>
      </c>
    </row>
    <row r="282" spans="1:8" x14ac:dyDescent="0.25">
      <c r="A282" s="24"/>
      <c r="B282" s="24"/>
      <c r="C282" s="24"/>
      <c r="D282" s="24"/>
      <c r="E282" s="39" t="s">
        <v>1688</v>
      </c>
      <c r="F282" s="37" t="s">
        <v>1439</v>
      </c>
      <c r="G282" s="37" t="s">
        <v>1391</v>
      </c>
      <c r="H282" s="38">
        <f t="shared" si="5"/>
        <v>0.1124</v>
      </c>
    </row>
    <row r="283" spans="1:8" x14ac:dyDescent="0.25">
      <c r="A283" s="24"/>
      <c r="B283" s="24"/>
      <c r="C283" s="24"/>
      <c r="D283" s="24"/>
      <c r="E283" s="39" t="s">
        <v>1689</v>
      </c>
      <c r="F283" s="37" t="s">
        <v>1377</v>
      </c>
      <c r="G283" s="37" t="s">
        <v>1377</v>
      </c>
      <c r="H283" s="38">
        <f t="shared" si="5"/>
        <v>0.1119</v>
      </c>
    </row>
    <row r="284" spans="1:8" x14ac:dyDescent="0.25">
      <c r="A284" s="24"/>
      <c r="B284" s="24"/>
      <c r="C284" s="24"/>
      <c r="D284" s="24"/>
      <c r="E284" s="39" t="s">
        <v>1690</v>
      </c>
      <c r="F284" s="37" t="s">
        <v>1377</v>
      </c>
      <c r="G284" s="37" t="s">
        <v>1377</v>
      </c>
      <c r="H284" s="38">
        <f t="shared" si="5"/>
        <v>0.1119</v>
      </c>
    </row>
    <row r="285" spans="1:8" x14ac:dyDescent="0.25">
      <c r="A285" s="24"/>
      <c r="B285" s="24"/>
      <c r="C285" s="24"/>
      <c r="D285" s="24"/>
      <c r="E285" s="39" t="s">
        <v>1691</v>
      </c>
      <c r="F285" s="37" t="s">
        <v>1377</v>
      </c>
      <c r="G285" s="37" t="s">
        <v>1377</v>
      </c>
      <c r="H285" s="38">
        <f t="shared" si="5"/>
        <v>0.1119</v>
      </c>
    </row>
    <row r="286" spans="1:8" x14ac:dyDescent="0.25">
      <c r="A286" s="24"/>
      <c r="B286" s="24"/>
      <c r="C286" s="24"/>
      <c r="D286" s="24"/>
      <c r="E286" s="39" t="s">
        <v>1692</v>
      </c>
      <c r="F286" s="37" t="s">
        <v>1439</v>
      </c>
      <c r="G286" s="37" t="s">
        <v>1391</v>
      </c>
      <c r="H286" s="38">
        <f t="shared" si="5"/>
        <v>0.1124</v>
      </c>
    </row>
    <row r="287" spans="1:8" x14ac:dyDescent="0.25">
      <c r="A287" s="24"/>
      <c r="B287" s="24"/>
      <c r="C287" s="24"/>
      <c r="D287" s="24"/>
      <c r="E287" s="36" t="s">
        <v>1693</v>
      </c>
      <c r="F287" s="37" t="s">
        <v>1385</v>
      </c>
      <c r="G287" s="37" t="s">
        <v>1385</v>
      </c>
      <c r="H287" s="38">
        <f t="shared" si="5"/>
        <v>8.4599999999999995E-2</v>
      </c>
    </row>
    <row r="288" spans="1:8" x14ac:dyDescent="0.25">
      <c r="A288" s="24"/>
      <c r="B288" s="24"/>
      <c r="C288" s="24"/>
      <c r="D288" s="24"/>
      <c r="E288" s="39" t="s">
        <v>1694</v>
      </c>
      <c r="F288" s="37" t="s">
        <v>1377</v>
      </c>
      <c r="G288" s="37" t="s">
        <v>1377</v>
      </c>
      <c r="H288" s="38">
        <f t="shared" si="5"/>
        <v>0.1119</v>
      </c>
    </row>
    <row r="289" spans="1:8" x14ac:dyDescent="0.25">
      <c r="A289" s="24"/>
      <c r="B289" s="24"/>
      <c r="C289" s="24"/>
      <c r="D289" s="24"/>
      <c r="E289" s="36" t="s">
        <v>1695</v>
      </c>
      <c r="F289" s="37" t="s">
        <v>1377</v>
      </c>
      <c r="G289" s="37" t="s">
        <v>1377</v>
      </c>
      <c r="H289" s="38">
        <f t="shared" si="5"/>
        <v>0.1119</v>
      </c>
    </row>
    <row r="290" spans="1:8" x14ac:dyDescent="0.25">
      <c r="A290" s="24"/>
      <c r="B290" s="24"/>
      <c r="C290" s="24"/>
      <c r="D290" s="24"/>
      <c r="E290" s="36" t="s">
        <v>1696</v>
      </c>
      <c r="F290" s="37" t="s">
        <v>1377</v>
      </c>
      <c r="G290" s="37" t="s">
        <v>1377</v>
      </c>
      <c r="H290" s="38">
        <f t="shared" si="5"/>
        <v>0.1119</v>
      </c>
    </row>
    <row r="291" spans="1:8" x14ac:dyDescent="0.25">
      <c r="A291" s="24"/>
      <c r="B291" s="24"/>
      <c r="C291" s="24"/>
      <c r="D291" s="24"/>
      <c r="E291" s="39" t="s">
        <v>1697</v>
      </c>
      <c r="F291" s="37" t="s">
        <v>1386</v>
      </c>
      <c r="G291" s="37" t="s">
        <v>1386</v>
      </c>
      <c r="H291" s="38">
        <f t="shared" si="5"/>
        <v>8.4099999999999994E-2</v>
      </c>
    </row>
    <row r="292" spans="1:8" x14ac:dyDescent="0.25">
      <c r="A292" s="24"/>
      <c r="B292" s="24"/>
      <c r="C292" s="24"/>
      <c r="D292" s="24"/>
      <c r="E292" s="39" t="s">
        <v>1698</v>
      </c>
      <c r="F292" s="37" t="s">
        <v>1377</v>
      </c>
      <c r="G292" s="37" t="s">
        <v>1377</v>
      </c>
      <c r="H292" s="38">
        <f t="shared" si="5"/>
        <v>0.1119</v>
      </c>
    </row>
    <row r="293" spans="1:8" x14ac:dyDescent="0.25">
      <c r="A293" s="24"/>
      <c r="B293" s="24"/>
      <c r="C293" s="24"/>
      <c r="D293" s="24"/>
      <c r="E293" s="40" t="s">
        <v>1699</v>
      </c>
      <c r="F293" s="37" t="s">
        <v>1377</v>
      </c>
      <c r="G293" s="37" t="s">
        <v>1377</v>
      </c>
      <c r="H293" s="38">
        <f t="shared" si="5"/>
        <v>0.1119</v>
      </c>
    </row>
    <row r="294" spans="1:8" x14ac:dyDescent="0.25">
      <c r="A294" s="24"/>
      <c r="B294" s="24"/>
      <c r="C294" s="24"/>
      <c r="D294" s="24"/>
      <c r="E294" s="39" t="s">
        <v>1700</v>
      </c>
      <c r="F294" s="37" t="s">
        <v>1377</v>
      </c>
      <c r="G294" s="37" t="s">
        <v>1377</v>
      </c>
      <c r="H294" s="38">
        <f t="shared" si="5"/>
        <v>0.1119</v>
      </c>
    </row>
    <row r="295" spans="1:8" x14ac:dyDescent="0.25">
      <c r="A295" s="24"/>
      <c r="B295" s="24"/>
      <c r="C295" s="24"/>
      <c r="D295" s="24"/>
      <c r="E295" s="39" t="s">
        <v>1701</v>
      </c>
      <c r="F295" s="37" t="s">
        <v>1379</v>
      </c>
      <c r="G295" s="37" t="s">
        <v>1379</v>
      </c>
      <c r="H295" s="38">
        <f t="shared" si="5"/>
        <v>0.1128</v>
      </c>
    </row>
    <row r="296" spans="1:8" x14ac:dyDescent="0.25">
      <c r="A296" s="24"/>
      <c r="B296" s="24"/>
      <c r="C296" s="24"/>
      <c r="D296" s="24"/>
      <c r="E296" s="39" t="s">
        <v>1702</v>
      </c>
      <c r="F296" s="37" t="s">
        <v>1678</v>
      </c>
      <c r="G296" s="37" t="s">
        <v>1377</v>
      </c>
      <c r="H296" s="38">
        <f t="shared" si="5"/>
        <v>0.1119</v>
      </c>
    </row>
    <row r="297" spans="1:8" x14ac:dyDescent="0.25">
      <c r="A297" s="24"/>
      <c r="B297" s="24"/>
      <c r="C297" s="24"/>
      <c r="D297" s="24"/>
      <c r="E297" s="39" t="s">
        <v>1703</v>
      </c>
      <c r="F297" s="37" t="s">
        <v>1377</v>
      </c>
      <c r="G297" s="37" t="s">
        <v>1377</v>
      </c>
      <c r="H297" s="38">
        <f t="shared" si="5"/>
        <v>0.1119</v>
      </c>
    </row>
    <row r="298" spans="1:8" x14ac:dyDescent="0.25">
      <c r="A298" s="24"/>
      <c r="B298" s="24"/>
      <c r="C298" s="24"/>
      <c r="D298" s="24"/>
      <c r="E298" s="39" t="s">
        <v>1704</v>
      </c>
      <c r="F298" s="37" t="s">
        <v>1386</v>
      </c>
      <c r="G298" s="37" t="s">
        <v>1386</v>
      </c>
      <c r="H298" s="38">
        <f t="shared" si="5"/>
        <v>8.4099999999999994E-2</v>
      </c>
    </row>
    <row r="299" spans="1:8" x14ac:dyDescent="0.25">
      <c r="A299" s="24"/>
      <c r="B299" s="24"/>
      <c r="C299" s="24"/>
      <c r="D299" s="24"/>
      <c r="E299" s="39" t="s">
        <v>1705</v>
      </c>
      <c r="F299" s="37" t="s">
        <v>1377</v>
      </c>
      <c r="G299" s="37" t="s">
        <v>1377</v>
      </c>
      <c r="H299" s="38">
        <f t="shared" si="5"/>
        <v>0.1119</v>
      </c>
    </row>
    <row r="300" spans="1:8" x14ac:dyDescent="0.25">
      <c r="A300" s="24"/>
      <c r="B300" s="24"/>
      <c r="C300" s="24"/>
      <c r="D300" s="24"/>
      <c r="E300" s="36" t="s">
        <v>1706</v>
      </c>
      <c r="F300" s="37" t="s">
        <v>1377</v>
      </c>
      <c r="G300" s="37" t="s">
        <v>1377</v>
      </c>
      <c r="H300" s="38">
        <f t="shared" si="5"/>
        <v>0.1119</v>
      </c>
    </row>
    <row r="301" spans="1:8" x14ac:dyDescent="0.25">
      <c r="A301" s="24"/>
      <c r="B301" s="24"/>
      <c r="C301" s="24"/>
      <c r="D301" s="24"/>
      <c r="E301" s="39" t="s">
        <v>1707</v>
      </c>
      <c r="F301" s="37" t="s">
        <v>1383</v>
      </c>
      <c r="G301" s="37" t="s">
        <v>1383</v>
      </c>
      <c r="H301" s="38">
        <f t="shared" si="5"/>
        <v>0.1032</v>
      </c>
    </row>
    <row r="302" spans="1:8" x14ac:dyDescent="0.25">
      <c r="A302" s="24"/>
      <c r="B302" s="24"/>
      <c r="C302" s="24"/>
      <c r="D302" s="24"/>
      <c r="E302" s="39" t="s">
        <v>1708</v>
      </c>
      <c r="F302" s="37" t="s">
        <v>1377</v>
      </c>
      <c r="G302" s="37" t="s">
        <v>1377</v>
      </c>
      <c r="H302" s="38">
        <f t="shared" si="5"/>
        <v>0.1119</v>
      </c>
    </row>
    <row r="303" spans="1:8" x14ac:dyDescent="0.25">
      <c r="A303" s="24"/>
      <c r="B303" s="24"/>
      <c r="C303" s="24"/>
      <c r="D303" s="24"/>
      <c r="E303" s="39" t="s">
        <v>1709</v>
      </c>
      <c r="F303" s="37" t="s">
        <v>1377</v>
      </c>
      <c r="G303" s="37" t="s">
        <v>1377</v>
      </c>
      <c r="H303" s="38">
        <f t="shared" si="5"/>
        <v>0.1119</v>
      </c>
    </row>
    <row r="304" spans="1:8" x14ac:dyDescent="0.25">
      <c r="A304" s="24"/>
      <c r="B304" s="24"/>
      <c r="C304" s="24"/>
      <c r="D304" s="24"/>
      <c r="E304" s="54" t="s">
        <v>1710</v>
      </c>
      <c r="F304" s="37" t="s">
        <v>1377</v>
      </c>
      <c r="G304" s="37" t="s">
        <v>1377</v>
      </c>
      <c r="H304" s="38">
        <f t="shared" si="5"/>
        <v>0.1119</v>
      </c>
    </row>
    <row r="305" spans="1:8" x14ac:dyDescent="0.25">
      <c r="A305" s="24"/>
      <c r="B305" s="24"/>
      <c r="C305" s="24"/>
      <c r="D305" s="24"/>
      <c r="E305" s="39" t="s">
        <v>1711</v>
      </c>
      <c r="F305" s="37" t="s">
        <v>1377</v>
      </c>
      <c r="G305" s="37" t="s">
        <v>1377</v>
      </c>
      <c r="H305" s="38">
        <f t="shared" si="5"/>
        <v>0.1119</v>
      </c>
    </row>
    <row r="306" spans="1:8" x14ac:dyDescent="0.25">
      <c r="A306" s="24"/>
      <c r="B306" s="24"/>
      <c r="C306" s="24"/>
      <c r="D306" s="24"/>
      <c r="E306" s="39" t="s">
        <v>1712</v>
      </c>
      <c r="F306" s="37" t="s">
        <v>1439</v>
      </c>
      <c r="G306" s="37" t="s">
        <v>1391</v>
      </c>
      <c r="H306" s="38">
        <f t="shared" si="5"/>
        <v>0.1124</v>
      </c>
    </row>
    <row r="307" spans="1:8" x14ac:dyDescent="0.25">
      <c r="A307" s="24"/>
      <c r="B307" s="24"/>
      <c r="C307" s="24"/>
      <c r="D307" s="24"/>
      <c r="E307" s="39" t="s">
        <v>1713</v>
      </c>
      <c r="F307" s="37" t="s">
        <v>1377</v>
      </c>
      <c r="G307" s="37" t="s">
        <v>1377</v>
      </c>
      <c r="H307" s="38">
        <f t="shared" si="5"/>
        <v>0.1119</v>
      </c>
    </row>
    <row r="308" spans="1:8" x14ac:dyDescent="0.25">
      <c r="A308" s="24"/>
      <c r="B308" s="24"/>
      <c r="C308" s="24"/>
      <c r="D308" s="24"/>
      <c r="E308" s="40" t="s">
        <v>1714</v>
      </c>
      <c r="F308" s="37" t="s">
        <v>1386</v>
      </c>
      <c r="G308" s="37" t="s">
        <v>1386</v>
      </c>
      <c r="H308" s="38">
        <f t="shared" si="5"/>
        <v>8.4099999999999994E-2</v>
      </c>
    </row>
    <row r="309" spans="1:8" x14ac:dyDescent="0.25">
      <c r="A309" s="24"/>
      <c r="B309" s="24"/>
      <c r="C309" s="24"/>
      <c r="D309" s="24"/>
      <c r="E309" s="57" t="s">
        <v>1715</v>
      </c>
      <c r="F309" s="37" t="s">
        <v>1386</v>
      </c>
      <c r="G309" s="37" t="s">
        <v>1386</v>
      </c>
      <c r="H309" s="38">
        <f t="shared" si="5"/>
        <v>8.4099999999999994E-2</v>
      </c>
    </row>
    <row r="310" spans="1:8" x14ac:dyDescent="0.25">
      <c r="A310" s="24"/>
      <c r="B310" s="24"/>
      <c r="C310" s="24"/>
      <c r="D310" s="24"/>
      <c r="E310" s="36" t="s">
        <v>1716</v>
      </c>
      <c r="F310" s="37" t="s">
        <v>1386</v>
      </c>
      <c r="G310" s="37" t="s">
        <v>1386</v>
      </c>
      <c r="H310" s="38">
        <f t="shared" si="5"/>
        <v>8.4099999999999994E-2</v>
      </c>
    </row>
    <row r="311" spans="1:8" x14ac:dyDescent="0.25">
      <c r="A311" s="24"/>
      <c r="B311" s="24"/>
      <c r="C311" s="24"/>
      <c r="D311" s="24"/>
      <c r="E311" s="39" t="s">
        <v>1717</v>
      </c>
      <c r="F311" s="37" t="s">
        <v>1377</v>
      </c>
      <c r="G311" s="37" t="s">
        <v>1377</v>
      </c>
      <c r="H311" s="38">
        <f t="shared" si="5"/>
        <v>0.1119</v>
      </c>
    </row>
    <row r="312" spans="1:8" x14ac:dyDescent="0.25">
      <c r="A312" s="24"/>
      <c r="B312" s="24"/>
      <c r="C312" s="24"/>
      <c r="D312" s="24"/>
      <c r="E312" s="36" t="s">
        <v>1718</v>
      </c>
      <c r="F312" s="37" t="s">
        <v>1377</v>
      </c>
      <c r="G312" s="37" t="s">
        <v>1377</v>
      </c>
      <c r="H312" s="38">
        <f t="shared" si="5"/>
        <v>0.1119</v>
      </c>
    </row>
    <row r="313" spans="1:8" x14ac:dyDescent="0.25">
      <c r="A313" s="24"/>
      <c r="B313" s="24"/>
      <c r="C313" s="24"/>
      <c r="D313" s="24"/>
      <c r="E313" s="39" t="s">
        <v>1719</v>
      </c>
      <c r="F313" s="37" t="s">
        <v>1377</v>
      </c>
      <c r="G313" s="37" t="s">
        <v>1377</v>
      </c>
      <c r="H313" s="38">
        <f t="shared" si="5"/>
        <v>0.1119</v>
      </c>
    </row>
    <row r="314" spans="1:8" x14ac:dyDescent="0.25">
      <c r="A314" s="24"/>
      <c r="B314" s="24"/>
      <c r="C314" s="24"/>
      <c r="D314" s="24"/>
      <c r="E314" s="36" t="s">
        <v>1720</v>
      </c>
      <c r="F314" s="37" t="s">
        <v>1386</v>
      </c>
      <c r="G314" s="37" t="s">
        <v>1386</v>
      </c>
      <c r="H314" s="38">
        <f t="shared" si="5"/>
        <v>8.4099999999999994E-2</v>
      </c>
    </row>
    <row r="315" spans="1:8" x14ac:dyDescent="0.25">
      <c r="A315" s="24"/>
      <c r="B315" s="24"/>
      <c r="C315" s="24"/>
      <c r="D315" s="24"/>
      <c r="E315" s="54" t="s">
        <v>1721</v>
      </c>
      <c r="F315" s="37" t="s">
        <v>1377</v>
      </c>
      <c r="G315" s="37" t="s">
        <v>1377</v>
      </c>
      <c r="H315" s="38">
        <f t="shared" si="5"/>
        <v>0.1119</v>
      </c>
    </row>
    <row r="316" spans="1:8" x14ac:dyDescent="0.25">
      <c r="A316" s="24"/>
      <c r="B316" s="24"/>
      <c r="C316" s="24"/>
      <c r="D316" s="24"/>
      <c r="E316" s="54" t="s">
        <v>1722</v>
      </c>
      <c r="F316" s="37" t="s">
        <v>1386</v>
      </c>
      <c r="G316" s="37" t="s">
        <v>1386</v>
      </c>
      <c r="H316" s="38">
        <f t="shared" si="5"/>
        <v>8.4099999999999994E-2</v>
      </c>
    </row>
    <row r="317" spans="1:8" x14ac:dyDescent="0.25">
      <c r="A317" s="24"/>
      <c r="B317" s="24"/>
      <c r="C317" s="24"/>
      <c r="D317" s="24"/>
      <c r="E317" s="36" t="s">
        <v>1723</v>
      </c>
      <c r="F317" s="37" t="s">
        <v>1386</v>
      </c>
      <c r="G317" s="37" t="s">
        <v>1386</v>
      </c>
      <c r="H317" s="38">
        <f t="shared" si="5"/>
        <v>8.4099999999999994E-2</v>
      </c>
    </row>
    <row r="318" spans="1:8" x14ac:dyDescent="0.25">
      <c r="A318" s="24"/>
      <c r="B318" s="24"/>
      <c r="C318" s="24"/>
      <c r="D318" s="24"/>
      <c r="E318" s="39" t="s">
        <v>1724</v>
      </c>
      <c r="F318" s="37" t="s">
        <v>1386</v>
      </c>
      <c r="G318" s="37" t="s">
        <v>1386</v>
      </c>
      <c r="H318" s="38">
        <f t="shared" si="5"/>
        <v>8.4099999999999994E-2</v>
      </c>
    </row>
    <row r="319" spans="1:8" x14ac:dyDescent="0.25">
      <c r="A319" s="24"/>
      <c r="B319" s="24"/>
      <c r="C319" s="24"/>
      <c r="D319" s="24"/>
      <c r="E319" s="54" t="s">
        <v>1725</v>
      </c>
      <c r="F319" s="37" t="s">
        <v>1377</v>
      </c>
      <c r="G319" s="37" t="s">
        <v>1377</v>
      </c>
      <c r="H319" s="38">
        <f t="shared" si="5"/>
        <v>0.1119</v>
      </c>
    </row>
    <row r="320" spans="1:8" x14ac:dyDescent="0.25">
      <c r="A320" s="24"/>
      <c r="B320" s="24"/>
      <c r="C320" s="24"/>
      <c r="D320" s="24"/>
      <c r="E320" s="39" t="s">
        <v>1726</v>
      </c>
      <c r="F320" s="37" t="s">
        <v>1418</v>
      </c>
      <c r="G320" s="37" t="s">
        <v>1418</v>
      </c>
      <c r="H320" s="38">
        <f t="shared" si="5"/>
        <v>0</v>
      </c>
    </row>
    <row r="321" spans="1:8" x14ac:dyDescent="0.25">
      <c r="A321" s="24"/>
      <c r="B321" s="24"/>
      <c r="C321" s="24"/>
      <c r="D321" s="24"/>
      <c r="E321" s="54" t="s">
        <v>1727</v>
      </c>
      <c r="F321" s="37" t="s">
        <v>1386</v>
      </c>
      <c r="G321" s="37" t="s">
        <v>1386</v>
      </c>
      <c r="H321" s="38">
        <f t="shared" si="5"/>
        <v>8.4099999999999994E-2</v>
      </c>
    </row>
    <row r="322" spans="1:8" x14ac:dyDescent="0.25">
      <c r="A322" s="24"/>
      <c r="B322" s="24"/>
      <c r="C322" s="24"/>
      <c r="D322" s="24"/>
      <c r="E322" s="54" t="s">
        <v>1728</v>
      </c>
      <c r="F322" s="37" t="s">
        <v>1439</v>
      </c>
      <c r="G322" s="37" t="s">
        <v>1391</v>
      </c>
      <c r="H322" s="38">
        <f t="shared" si="5"/>
        <v>0.1124</v>
      </c>
    </row>
    <row r="323" spans="1:8" x14ac:dyDescent="0.25">
      <c r="A323" s="24"/>
      <c r="B323" s="24"/>
      <c r="C323" s="24"/>
      <c r="D323" s="24"/>
      <c r="E323" s="36" t="s">
        <v>1729</v>
      </c>
      <c r="F323" s="37" t="s">
        <v>1377</v>
      </c>
      <c r="G323" s="37" t="s">
        <v>1377</v>
      </c>
      <c r="H323" s="38">
        <f t="shared" si="5"/>
        <v>0.1119</v>
      </c>
    </row>
    <row r="324" spans="1:8" x14ac:dyDescent="0.25">
      <c r="A324" s="24"/>
      <c r="B324" s="24"/>
      <c r="C324" s="24"/>
      <c r="D324" s="24"/>
      <c r="E324" s="39" t="s">
        <v>1730</v>
      </c>
      <c r="F324" s="37" t="s">
        <v>1678</v>
      </c>
      <c r="G324" s="37" t="s">
        <v>1377</v>
      </c>
      <c r="H324" s="38">
        <f t="shared" si="5"/>
        <v>0.1119</v>
      </c>
    </row>
    <row r="325" spans="1:8" x14ac:dyDescent="0.25">
      <c r="A325" s="24"/>
      <c r="B325" s="24"/>
      <c r="C325" s="24"/>
      <c r="D325" s="24"/>
      <c r="E325" s="36" t="s">
        <v>1731</v>
      </c>
      <c r="F325" s="37" t="s">
        <v>1379</v>
      </c>
      <c r="G325" s="37" t="s">
        <v>1379</v>
      </c>
      <c r="H325" s="38">
        <f t="shared" si="5"/>
        <v>0.1128</v>
      </c>
    </row>
    <row r="326" spans="1:8" x14ac:dyDescent="0.25">
      <c r="A326" s="24"/>
      <c r="B326" s="24"/>
      <c r="C326" s="24"/>
      <c r="D326" s="24"/>
      <c r="E326" s="39" t="s">
        <v>1732</v>
      </c>
      <c r="F326" s="37" t="s">
        <v>1386</v>
      </c>
      <c r="G326" s="37" t="s">
        <v>1386</v>
      </c>
      <c r="H326" s="38">
        <f t="shared" si="5"/>
        <v>8.4099999999999994E-2</v>
      </c>
    </row>
    <row r="327" spans="1:8" x14ac:dyDescent="0.25">
      <c r="A327" s="24"/>
      <c r="B327" s="24"/>
      <c r="C327" s="24"/>
      <c r="D327" s="24"/>
      <c r="E327" s="39" t="s">
        <v>1733</v>
      </c>
      <c r="F327" s="37" t="s">
        <v>1386</v>
      </c>
      <c r="G327" s="37" t="s">
        <v>1386</v>
      </c>
      <c r="H327" s="38">
        <f t="shared" ref="H327:H390" si="6">VLOOKUP(G327,$A$4:$B$29,2,FALSE)</f>
        <v>8.4099999999999994E-2</v>
      </c>
    </row>
    <row r="328" spans="1:8" x14ac:dyDescent="0.25">
      <c r="A328" s="24"/>
      <c r="B328" s="24"/>
      <c r="C328" s="24"/>
      <c r="D328" s="24"/>
      <c r="E328" s="36" t="s">
        <v>1734</v>
      </c>
      <c r="F328" s="37" t="s">
        <v>1439</v>
      </c>
      <c r="G328" s="37" t="s">
        <v>1391</v>
      </c>
      <c r="H328" s="38">
        <f t="shared" si="6"/>
        <v>0.1124</v>
      </c>
    </row>
    <row r="329" spans="1:8" x14ac:dyDescent="0.25">
      <c r="A329" s="24"/>
      <c r="B329" s="24"/>
      <c r="C329" s="24"/>
      <c r="D329" s="24"/>
      <c r="E329" s="54" t="s">
        <v>1735</v>
      </c>
      <c r="F329" s="37" t="s">
        <v>1386</v>
      </c>
      <c r="G329" s="37" t="s">
        <v>1386</v>
      </c>
      <c r="H329" s="38">
        <f t="shared" si="6"/>
        <v>8.4099999999999994E-2</v>
      </c>
    </row>
    <row r="330" spans="1:8" x14ac:dyDescent="0.25">
      <c r="A330" s="24"/>
      <c r="B330" s="24"/>
      <c r="C330" s="24"/>
      <c r="D330" s="24"/>
      <c r="E330" s="39" t="s">
        <v>1736</v>
      </c>
      <c r="F330" s="37" t="s">
        <v>1383</v>
      </c>
      <c r="G330" s="37" t="s">
        <v>1383</v>
      </c>
      <c r="H330" s="38">
        <f t="shared" si="6"/>
        <v>0.1032</v>
      </c>
    </row>
    <row r="331" spans="1:8" x14ac:dyDescent="0.25">
      <c r="A331" s="24"/>
      <c r="B331" s="24"/>
      <c r="C331" s="24"/>
      <c r="D331" s="24"/>
      <c r="E331" s="39" t="s">
        <v>1737</v>
      </c>
      <c r="F331" s="37" t="s">
        <v>1383</v>
      </c>
      <c r="G331" s="37" t="s">
        <v>1383</v>
      </c>
      <c r="H331" s="38">
        <f t="shared" si="6"/>
        <v>0.1032</v>
      </c>
    </row>
    <row r="332" spans="1:8" x14ac:dyDescent="0.25">
      <c r="A332" s="24"/>
      <c r="B332" s="24"/>
      <c r="C332" s="24"/>
      <c r="D332" s="24"/>
      <c r="E332" s="39" t="s">
        <v>1738</v>
      </c>
      <c r="F332" s="37" t="s">
        <v>1377</v>
      </c>
      <c r="G332" s="37" t="s">
        <v>1377</v>
      </c>
      <c r="H332" s="38">
        <f t="shared" si="6"/>
        <v>0.1119</v>
      </c>
    </row>
    <row r="333" spans="1:8" x14ac:dyDescent="0.25">
      <c r="A333" s="24"/>
      <c r="B333" s="24"/>
      <c r="C333" s="24"/>
      <c r="D333" s="24"/>
      <c r="E333" s="36" t="s">
        <v>1739</v>
      </c>
      <c r="F333" s="37" t="s">
        <v>1377</v>
      </c>
      <c r="G333" s="37" t="s">
        <v>1377</v>
      </c>
      <c r="H333" s="38">
        <f t="shared" si="6"/>
        <v>0.1119</v>
      </c>
    </row>
    <row r="334" spans="1:8" x14ac:dyDescent="0.25">
      <c r="A334" s="24"/>
      <c r="B334" s="24"/>
      <c r="C334" s="24"/>
      <c r="D334" s="24"/>
      <c r="E334" s="39" t="s">
        <v>1740</v>
      </c>
      <c r="F334" s="37" t="s">
        <v>1386</v>
      </c>
      <c r="G334" s="37" t="s">
        <v>1386</v>
      </c>
      <c r="H334" s="38">
        <f t="shared" si="6"/>
        <v>8.4099999999999994E-2</v>
      </c>
    </row>
    <row r="335" spans="1:8" x14ac:dyDescent="0.25">
      <c r="A335" s="24"/>
      <c r="B335" s="24"/>
      <c r="C335" s="24"/>
      <c r="D335" s="24"/>
      <c r="E335" s="36" t="s">
        <v>1741</v>
      </c>
      <c r="F335" s="37" t="s">
        <v>1377</v>
      </c>
      <c r="G335" s="37" t="s">
        <v>1377</v>
      </c>
      <c r="H335" s="38">
        <f t="shared" si="6"/>
        <v>0.1119</v>
      </c>
    </row>
    <row r="336" spans="1:8" x14ac:dyDescent="0.25">
      <c r="A336" s="24"/>
      <c r="B336" s="24"/>
      <c r="C336" s="24"/>
      <c r="D336" s="24"/>
      <c r="E336" s="36" t="s">
        <v>1742</v>
      </c>
      <c r="F336" s="37" t="s">
        <v>1377</v>
      </c>
      <c r="G336" s="37" t="s">
        <v>1377</v>
      </c>
      <c r="H336" s="38">
        <f t="shared" si="6"/>
        <v>0.1119</v>
      </c>
    </row>
    <row r="337" spans="1:8" x14ac:dyDescent="0.25">
      <c r="A337" s="24"/>
      <c r="B337" s="24"/>
      <c r="C337" s="24"/>
      <c r="D337" s="24"/>
      <c r="E337" s="39" t="s">
        <v>1743</v>
      </c>
      <c r="F337" s="37" t="s">
        <v>1386</v>
      </c>
      <c r="G337" s="37" t="s">
        <v>1386</v>
      </c>
      <c r="H337" s="38">
        <f t="shared" si="6"/>
        <v>8.4099999999999994E-2</v>
      </c>
    </row>
    <row r="338" spans="1:8" x14ac:dyDescent="0.25">
      <c r="A338" s="24"/>
      <c r="B338" s="24"/>
      <c r="C338" s="24"/>
      <c r="D338" s="24"/>
      <c r="E338" s="40" t="s">
        <v>1744</v>
      </c>
      <c r="F338" s="37" t="s">
        <v>1377</v>
      </c>
      <c r="G338" s="37" t="s">
        <v>1377</v>
      </c>
      <c r="H338" s="38">
        <f t="shared" si="6"/>
        <v>0.1119</v>
      </c>
    </row>
    <row r="339" spans="1:8" x14ac:dyDescent="0.25">
      <c r="A339" s="24"/>
      <c r="B339" s="24"/>
      <c r="C339" s="24"/>
      <c r="D339" s="24"/>
      <c r="E339" s="39" t="s">
        <v>1745</v>
      </c>
      <c r="F339" s="37" t="s">
        <v>1383</v>
      </c>
      <c r="G339" s="37" t="s">
        <v>1383</v>
      </c>
      <c r="H339" s="38">
        <f t="shared" si="6"/>
        <v>0.1032</v>
      </c>
    </row>
    <row r="340" spans="1:8" x14ac:dyDescent="0.25">
      <c r="A340" s="24"/>
      <c r="B340" s="24"/>
      <c r="C340" s="24"/>
      <c r="D340" s="24"/>
      <c r="E340" s="39" t="s">
        <v>1746</v>
      </c>
      <c r="F340" s="37" t="s">
        <v>1383</v>
      </c>
      <c r="G340" s="37" t="s">
        <v>1383</v>
      </c>
      <c r="H340" s="38">
        <f t="shared" si="6"/>
        <v>0.1032</v>
      </c>
    </row>
    <row r="341" spans="1:8" x14ac:dyDescent="0.25">
      <c r="A341" s="24"/>
      <c r="B341" s="24"/>
      <c r="C341" s="24"/>
      <c r="D341" s="24"/>
      <c r="E341" s="39" t="s">
        <v>1747</v>
      </c>
      <c r="F341" s="37" t="s">
        <v>1386</v>
      </c>
      <c r="G341" s="37" t="s">
        <v>1386</v>
      </c>
      <c r="H341" s="38">
        <f t="shared" si="6"/>
        <v>8.4099999999999994E-2</v>
      </c>
    </row>
    <row r="342" spans="1:8" x14ac:dyDescent="0.25">
      <c r="A342" s="24"/>
      <c r="B342" s="24"/>
      <c r="C342" s="24"/>
      <c r="D342" s="24"/>
      <c r="E342" s="39" t="s">
        <v>1748</v>
      </c>
      <c r="F342" s="37" t="s">
        <v>1386</v>
      </c>
      <c r="G342" s="37" t="s">
        <v>1386</v>
      </c>
      <c r="H342" s="38">
        <f t="shared" si="6"/>
        <v>8.4099999999999994E-2</v>
      </c>
    </row>
    <row r="343" spans="1:8" x14ac:dyDescent="0.25">
      <c r="A343" s="24"/>
      <c r="B343" s="24"/>
      <c r="C343" s="24"/>
      <c r="D343" s="24"/>
      <c r="E343" s="39" t="s">
        <v>1749</v>
      </c>
      <c r="F343" s="37" t="s">
        <v>1386</v>
      </c>
      <c r="G343" s="37" t="s">
        <v>1386</v>
      </c>
      <c r="H343" s="38">
        <f t="shared" si="6"/>
        <v>8.4099999999999994E-2</v>
      </c>
    </row>
    <row r="344" spans="1:8" x14ac:dyDescent="0.25">
      <c r="A344" s="24"/>
      <c r="B344" s="24"/>
      <c r="C344" s="24"/>
      <c r="D344" s="24"/>
      <c r="E344" s="39" t="s">
        <v>1750</v>
      </c>
      <c r="F344" s="37" t="s">
        <v>1386</v>
      </c>
      <c r="G344" s="37" t="s">
        <v>1386</v>
      </c>
      <c r="H344" s="38">
        <f t="shared" si="6"/>
        <v>8.4099999999999994E-2</v>
      </c>
    </row>
    <row r="345" spans="1:8" x14ac:dyDescent="0.25">
      <c r="A345" s="24"/>
      <c r="B345" s="24"/>
      <c r="C345" s="24"/>
      <c r="D345" s="24"/>
      <c r="E345" s="36" t="s">
        <v>1751</v>
      </c>
      <c r="F345" s="37" t="s">
        <v>1383</v>
      </c>
      <c r="G345" s="37" t="s">
        <v>1383</v>
      </c>
      <c r="H345" s="38">
        <f t="shared" si="6"/>
        <v>0.1032</v>
      </c>
    </row>
    <row r="346" spans="1:8" x14ac:dyDescent="0.25">
      <c r="A346" s="24"/>
      <c r="B346" s="24"/>
      <c r="C346" s="24"/>
      <c r="D346" s="24"/>
      <c r="E346" s="39" t="s">
        <v>1752</v>
      </c>
      <c r="F346" s="37" t="s">
        <v>1383</v>
      </c>
      <c r="G346" s="37" t="s">
        <v>1383</v>
      </c>
      <c r="H346" s="38">
        <f t="shared" si="6"/>
        <v>0.1032</v>
      </c>
    </row>
    <row r="347" spans="1:8" x14ac:dyDescent="0.25">
      <c r="A347" s="24"/>
      <c r="B347" s="24"/>
      <c r="C347" s="24"/>
      <c r="D347" s="24"/>
      <c r="E347" s="39" t="s">
        <v>1753</v>
      </c>
      <c r="F347" s="37" t="s">
        <v>1383</v>
      </c>
      <c r="G347" s="37" t="s">
        <v>1383</v>
      </c>
      <c r="H347" s="38">
        <f t="shared" si="6"/>
        <v>0.1032</v>
      </c>
    </row>
    <row r="348" spans="1:8" x14ac:dyDescent="0.25">
      <c r="A348" s="24"/>
      <c r="B348" s="24"/>
      <c r="C348" s="24"/>
      <c r="D348" s="24"/>
      <c r="E348" s="39" t="s">
        <v>1754</v>
      </c>
      <c r="F348" s="37" t="s">
        <v>1377</v>
      </c>
      <c r="G348" s="37" t="s">
        <v>1377</v>
      </c>
      <c r="H348" s="38">
        <f t="shared" si="6"/>
        <v>0.1119</v>
      </c>
    </row>
    <row r="349" spans="1:8" x14ac:dyDescent="0.25">
      <c r="A349" s="24"/>
      <c r="B349" s="24"/>
      <c r="C349" s="24"/>
      <c r="D349" s="24"/>
      <c r="E349" s="39" t="s">
        <v>1755</v>
      </c>
      <c r="F349" s="37" t="s">
        <v>1383</v>
      </c>
      <c r="G349" s="37" t="s">
        <v>1383</v>
      </c>
      <c r="H349" s="38">
        <f t="shared" si="6"/>
        <v>0.1032</v>
      </c>
    </row>
    <row r="350" spans="1:8" x14ac:dyDescent="0.25">
      <c r="A350" s="24"/>
      <c r="B350" s="24"/>
      <c r="C350" s="24"/>
      <c r="D350" s="24"/>
      <c r="E350" s="39" t="s">
        <v>1756</v>
      </c>
      <c r="F350" s="37" t="s">
        <v>1377</v>
      </c>
      <c r="G350" s="37" t="s">
        <v>1377</v>
      </c>
      <c r="H350" s="38">
        <f t="shared" si="6"/>
        <v>0.1119</v>
      </c>
    </row>
    <row r="351" spans="1:8" x14ac:dyDescent="0.25">
      <c r="A351" s="24"/>
      <c r="B351" s="24"/>
      <c r="C351" s="24"/>
      <c r="D351" s="24"/>
      <c r="E351" s="39" t="s">
        <v>1757</v>
      </c>
      <c r="F351" s="37" t="s">
        <v>1379</v>
      </c>
      <c r="G351" s="37" t="s">
        <v>1379</v>
      </c>
      <c r="H351" s="38">
        <f t="shared" si="6"/>
        <v>0.1128</v>
      </c>
    </row>
    <row r="352" spans="1:8" x14ac:dyDescent="0.25">
      <c r="A352" s="24"/>
      <c r="B352" s="24"/>
      <c r="C352" s="24"/>
      <c r="D352" s="24"/>
      <c r="E352" s="39" t="s">
        <v>1758</v>
      </c>
      <c r="F352" s="37" t="s">
        <v>1377</v>
      </c>
      <c r="G352" s="37" t="s">
        <v>1377</v>
      </c>
      <c r="H352" s="38">
        <f t="shared" si="6"/>
        <v>0.1119</v>
      </c>
    </row>
    <row r="353" spans="1:8" x14ac:dyDescent="0.25">
      <c r="A353" s="24"/>
      <c r="B353" s="24"/>
      <c r="C353" s="24"/>
      <c r="D353" s="24"/>
      <c r="E353" s="39" t="s">
        <v>1759</v>
      </c>
      <c r="F353" s="37" t="s">
        <v>1383</v>
      </c>
      <c r="G353" s="37" t="s">
        <v>1383</v>
      </c>
      <c r="H353" s="38">
        <f t="shared" si="6"/>
        <v>0.1032</v>
      </c>
    </row>
    <row r="354" spans="1:8" x14ac:dyDescent="0.25">
      <c r="A354" s="24"/>
      <c r="B354" s="24"/>
      <c r="C354" s="24"/>
      <c r="D354" s="24"/>
      <c r="E354" s="36" t="s">
        <v>1760</v>
      </c>
      <c r="F354" s="37" t="s">
        <v>1386</v>
      </c>
      <c r="G354" s="37" t="s">
        <v>1386</v>
      </c>
      <c r="H354" s="38">
        <f t="shared" si="6"/>
        <v>8.4099999999999994E-2</v>
      </c>
    </row>
    <row r="355" spans="1:8" x14ac:dyDescent="0.25">
      <c r="A355" s="24"/>
      <c r="B355" s="24"/>
      <c r="C355" s="24"/>
      <c r="D355" s="24"/>
      <c r="E355" s="36" t="s">
        <v>1761</v>
      </c>
      <c r="F355" s="37" t="s">
        <v>1383</v>
      </c>
      <c r="G355" s="37" t="s">
        <v>1383</v>
      </c>
      <c r="H355" s="38">
        <f t="shared" si="6"/>
        <v>0.1032</v>
      </c>
    </row>
    <row r="356" spans="1:8" x14ac:dyDescent="0.25">
      <c r="A356" s="24"/>
      <c r="B356" s="24"/>
      <c r="C356" s="24"/>
      <c r="D356" s="24"/>
      <c r="E356" s="39" t="s">
        <v>1762</v>
      </c>
      <c r="F356" s="37" t="s">
        <v>1386</v>
      </c>
      <c r="G356" s="37" t="s">
        <v>1386</v>
      </c>
      <c r="H356" s="38">
        <f t="shared" si="6"/>
        <v>8.4099999999999994E-2</v>
      </c>
    </row>
    <row r="357" spans="1:8" x14ac:dyDescent="0.25">
      <c r="A357" s="24"/>
      <c r="B357" s="24"/>
      <c r="C357" s="24"/>
      <c r="D357" s="24"/>
      <c r="E357" s="39" t="s">
        <v>1763</v>
      </c>
      <c r="F357" s="37" t="s">
        <v>1386</v>
      </c>
      <c r="G357" s="37" t="s">
        <v>1386</v>
      </c>
      <c r="H357" s="38">
        <f t="shared" si="6"/>
        <v>8.4099999999999994E-2</v>
      </c>
    </row>
    <row r="358" spans="1:8" x14ac:dyDescent="0.25">
      <c r="A358" s="24"/>
      <c r="B358" s="24"/>
      <c r="C358" s="24"/>
      <c r="D358" s="24"/>
      <c r="E358" s="39" t="s">
        <v>1764</v>
      </c>
      <c r="F358" s="37" t="s">
        <v>1383</v>
      </c>
      <c r="G358" s="37" t="s">
        <v>1383</v>
      </c>
      <c r="H358" s="38">
        <f t="shared" si="6"/>
        <v>0.1032</v>
      </c>
    </row>
    <row r="359" spans="1:8" x14ac:dyDescent="0.25">
      <c r="A359" s="24"/>
      <c r="B359" s="24"/>
      <c r="C359" s="24"/>
      <c r="D359" s="24"/>
      <c r="E359" s="39" t="s">
        <v>1765</v>
      </c>
      <c r="F359" s="37" t="s">
        <v>1377</v>
      </c>
      <c r="G359" s="37" t="s">
        <v>1377</v>
      </c>
      <c r="H359" s="38">
        <f t="shared" si="6"/>
        <v>0.1119</v>
      </c>
    </row>
    <row r="360" spans="1:8" x14ac:dyDescent="0.25">
      <c r="A360" s="24"/>
      <c r="B360" s="24"/>
      <c r="C360" s="24"/>
      <c r="D360" s="24"/>
      <c r="E360" s="39" t="s">
        <v>1766</v>
      </c>
      <c r="F360" s="37" t="s">
        <v>1386</v>
      </c>
      <c r="G360" s="37" t="s">
        <v>1386</v>
      </c>
      <c r="H360" s="38">
        <f t="shared" si="6"/>
        <v>8.4099999999999994E-2</v>
      </c>
    </row>
    <row r="361" spans="1:8" x14ac:dyDescent="0.25">
      <c r="A361" s="24"/>
      <c r="B361" s="24"/>
      <c r="C361" s="24"/>
      <c r="D361" s="24"/>
      <c r="E361" s="39" t="s">
        <v>1767</v>
      </c>
      <c r="F361" s="37" t="s">
        <v>1386</v>
      </c>
      <c r="G361" s="37" t="s">
        <v>1386</v>
      </c>
      <c r="H361" s="38">
        <f t="shared" si="6"/>
        <v>8.4099999999999994E-2</v>
      </c>
    </row>
    <row r="362" spans="1:8" x14ac:dyDescent="0.25">
      <c r="A362" s="24"/>
      <c r="B362" s="24"/>
      <c r="C362" s="24"/>
      <c r="D362" s="24"/>
      <c r="E362" s="57" t="s">
        <v>1768</v>
      </c>
      <c r="F362" s="37" t="s">
        <v>1377</v>
      </c>
      <c r="G362" s="37" t="s">
        <v>1377</v>
      </c>
      <c r="H362" s="38">
        <f t="shared" si="6"/>
        <v>0.1119</v>
      </c>
    </row>
    <row r="363" spans="1:8" x14ac:dyDescent="0.25">
      <c r="A363" s="24"/>
      <c r="B363" s="24"/>
      <c r="C363" s="24"/>
      <c r="D363" s="24"/>
      <c r="E363" s="39" t="s">
        <v>1769</v>
      </c>
      <c r="F363" s="37" t="s">
        <v>1383</v>
      </c>
      <c r="G363" s="37" t="s">
        <v>1383</v>
      </c>
      <c r="H363" s="38">
        <f t="shared" si="6"/>
        <v>0.1032</v>
      </c>
    </row>
    <row r="364" spans="1:8" x14ac:dyDescent="0.25">
      <c r="A364" s="24"/>
      <c r="B364" s="24"/>
      <c r="C364" s="24"/>
      <c r="D364" s="24"/>
      <c r="E364" s="39" t="s">
        <v>1770</v>
      </c>
      <c r="F364" s="37" t="s">
        <v>1377</v>
      </c>
      <c r="G364" s="37" t="s">
        <v>1377</v>
      </c>
      <c r="H364" s="38">
        <f t="shared" si="6"/>
        <v>0.1119</v>
      </c>
    </row>
    <row r="365" spans="1:8" x14ac:dyDescent="0.25">
      <c r="A365" s="24"/>
      <c r="B365" s="24"/>
      <c r="C365" s="24"/>
      <c r="D365" s="24"/>
      <c r="E365" s="39" t="s">
        <v>1771</v>
      </c>
      <c r="F365" s="37" t="s">
        <v>1386</v>
      </c>
      <c r="G365" s="37" t="s">
        <v>1386</v>
      </c>
      <c r="H365" s="38">
        <f t="shared" si="6"/>
        <v>8.4099999999999994E-2</v>
      </c>
    </row>
    <row r="366" spans="1:8" x14ac:dyDescent="0.25">
      <c r="A366" s="24"/>
      <c r="B366" s="24"/>
      <c r="C366" s="24"/>
      <c r="D366" s="24"/>
      <c r="E366" s="36" t="s">
        <v>1772</v>
      </c>
      <c r="F366" s="37" t="s">
        <v>1386</v>
      </c>
      <c r="G366" s="37" t="s">
        <v>1386</v>
      </c>
      <c r="H366" s="38">
        <f t="shared" si="6"/>
        <v>8.4099999999999994E-2</v>
      </c>
    </row>
    <row r="367" spans="1:8" x14ac:dyDescent="0.25">
      <c r="A367" s="24"/>
      <c r="B367" s="24"/>
      <c r="C367" s="24"/>
      <c r="D367" s="24"/>
      <c r="E367" s="39" t="s">
        <v>1773</v>
      </c>
      <c r="F367" s="37" t="s">
        <v>1383</v>
      </c>
      <c r="G367" s="37" t="s">
        <v>1383</v>
      </c>
      <c r="H367" s="38">
        <f t="shared" si="6"/>
        <v>0.1032</v>
      </c>
    </row>
    <row r="368" spans="1:8" x14ac:dyDescent="0.25">
      <c r="A368" s="24"/>
      <c r="B368" s="24"/>
      <c r="C368" s="24"/>
      <c r="D368" s="24"/>
      <c r="E368" s="39" t="s">
        <v>1774</v>
      </c>
      <c r="F368" s="37" t="s">
        <v>1386</v>
      </c>
      <c r="G368" s="37" t="s">
        <v>1386</v>
      </c>
      <c r="H368" s="38">
        <f t="shared" si="6"/>
        <v>8.4099999999999994E-2</v>
      </c>
    </row>
    <row r="369" spans="1:8" x14ac:dyDescent="0.25">
      <c r="A369" s="24"/>
      <c r="B369" s="24"/>
      <c r="C369" s="24"/>
      <c r="D369" s="24"/>
      <c r="E369" s="36" t="s">
        <v>1775</v>
      </c>
      <c r="F369" s="37" t="s">
        <v>1386</v>
      </c>
      <c r="G369" s="37" t="s">
        <v>1386</v>
      </c>
      <c r="H369" s="38">
        <f t="shared" si="6"/>
        <v>8.4099999999999994E-2</v>
      </c>
    </row>
    <row r="370" spans="1:8" x14ac:dyDescent="0.25">
      <c r="A370" s="24"/>
      <c r="B370" s="24"/>
      <c r="C370" s="24"/>
      <c r="D370" s="24"/>
      <c r="E370" s="39" t="s">
        <v>1776</v>
      </c>
      <c r="F370" s="37" t="s">
        <v>1386</v>
      </c>
      <c r="G370" s="37" t="s">
        <v>1386</v>
      </c>
      <c r="H370" s="38">
        <f t="shared" si="6"/>
        <v>8.4099999999999994E-2</v>
      </c>
    </row>
    <row r="371" spans="1:8" x14ac:dyDescent="0.25">
      <c r="A371" s="24"/>
      <c r="B371" s="24"/>
      <c r="C371" s="24"/>
      <c r="D371" s="24"/>
      <c r="E371" s="39" t="s">
        <v>1777</v>
      </c>
      <c r="F371" s="37" t="s">
        <v>1377</v>
      </c>
      <c r="G371" s="37" t="s">
        <v>1377</v>
      </c>
      <c r="H371" s="38">
        <f t="shared" si="6"/>
        <v>0.1119</v>
      </c>
    </row>
    <row r="372" spans="1:8" x14ac:dyDescent="0.25">
      <c r="A372" s="24"/>
      <c r="B372" s="24"/>
      <c r="C372" s="24"/>
      <c r="D372" s="24"/>
      <c r="E372" s="39" t="s">
        <v>1778</v>
      </c>
      <c r="F372" s="37" t="s">
        <v>1383</v>
      </c>
      <c r="G372" s="37" t="s">
        <v>1383</v>
      </c>
      <c r="H372" s="38">
        <f t="shared" si="6"/>
        <v>0.1032</v>
      </c>
    </row>
    <row r="373" spans="1:8" x14ac:dyDescent="0.25">
      <c r="A373" s="24"/>
      <c r="B373" s="24"/>
      <c r="C373" s="24"/>
      <c r="D373" s="24"/>
      <c r="E373" s="39" t="s">
        <v>1779</v>
      </c>
      <c r="F373" s="37" t="s">
        <v>1386</v>
      </c>
      <c r="G373" s="37" t="s">
        <v>1386</v>
      </c>
      <c r="H373" s="38">
        <f t="shared" si="6"/>
        <v>8.4099999999999994E-2</v>
      </c>
    </row>
    <row r="374" spans="1:8" x14ac:dyDescent="0.25">
      <c r="A374" s="24"/>
      <c r="B374" s="24"/>
      <c r="C374" s="24"/>
      <c r="D374" s="24"/>
      <c r="E374" s="39" t="s">
        <v>1780</v>
      </c>
      <c r="F374" s="37" t="s">
        <v>1439</v>
      </c>
      <c r="G374" s="37" t="s">
        <v>1391</v>
      </c>
      <c r="H374" s="38">
        <f t="shared" si="6"/>
        <v>0.1124</v>
      </c>
    </row>
    <row r="375" spans="1:8" x14ac:dyDescent="0.25">
      <c r="A375" s="24"/>
      <c r="B375" s="24"/>
      <c r="C375" s="24"/>
      <c r="D375" s="24"/>
      <c r="E375" s="39" t="s">
        <v>1781</v>
      </c>
      <c r="F375" s="37" t="s">
        <v>1379</v>
      </c>
      <c r="G375" s="37" t="s">
        <v>1379</v>
      </c>
      <c r="H375" s="38">
        <f t="shared" si="6"/>
        <v>0.1128</v>
      </c>
    </row>
    <row r="376" spans="1:8" x14ac:dyDescent="0.25">
      <c r="A376" s="24"/>
      <c r="B376" s="24"/>
      <c r="C376" s="24"/>
      <c r="D376" s="24"/>
      <c r="E376" s="39" t="s">
        <v>1782</v>
      </c>
      <c r="F376" s="37" t="s">
        <v>1386</v>
      </c>
      <c r="G376" s="37" t="s">
        <v>1386</v>
      </c>
      <c r="H376" s="38">
        <f t="shared" si="6"/>
        <v>8.4099999999999994E-2</v>
      </c>
    </row>
    <row r="377" spans="1:8" x14ac:dyDescent="0.25">
      <c r="A377" s="24"/>
      <c r="B377" s="24"/>
      <c r="C377" s="24"/>
      <c r="D377" s="24"/>
      <c r="E377" s="39" t="s">
        <v>1783</v>
      </c>
      <c r="F377" s="37" t="s">
        <v>1439</v>
      </c>
      <c r="G377" s="37" t="s">
        <v>1391</v>
      </c>
      <c r="H377" s="38">
        <f t="shared" si="6"/>
        <v>0.1124</v>
      </c>
    </row>
    <row r="378" spans="1:8" x14ac:dyDescent="0.25">
      <c r="A378" s="24"/>
      <c r="B378" s="24"/>
      <c r="C378" s="24"/>
      <c r="D378" s="24"/>
      <c r="E378" s="59" t="s">
        <v>1784</v>
      </c>
      <c r="F378" s="37" t="s">
        <v>1386</v>
      </c>
      <c r="G378" s="37" t="s">
        <v>1386</v>
      </c>
      <c r="H378" s="38">
        <f t="shared" si="6"/>
        <v>8.4099999999999994E-2</v>
      </c>
    </row>
    <row r="379" spans="1:8" x14ac:dyDescent="0.25">
      <c r="A379" s="24"/>
      <c r="B379" s="24"/>
      <c r="C379" s="24"/>
      <c r="D379" s="24"/>
      <c r="E379" s="39" t="s">
        <v>1785</v>
      </c>
      <c r="F379" s="37" t="s">
        <v>1383</v>
      </c>
      <c r="G379" s="37" t="s">
        <v>1383</v>
      </c>
      <c r="H379" s="38">
        <f t="shared" si="6"/>
        <v>0.1032</v>
      </c>
    </row>
    <row r="380" spans="1:8" x14ac:dyDescent="0.25">
      <c r="A380" s="24"/>
      <c r="B380" s="24"/>
      <c r="C380" s="24"/>
      <c r="D380" s="24"/>
      <c r="E380" s="39" t="s">
        <v>1786</v>
      </c>
      <c r="F380" s="37" t="s">
        <v>1416</v>
      </c>
      <c r="G380" s="37" t="s">
        <v>1416</v>
      </c>
      <c r="H380" s="38">
        <f t="shared" si="6"/>
        <v>1</v>
      </c>
    </row>
    <row r="381" spans="1:8" x14ac:dyDescent="0.25">
      <c r="A381" s="24"/>
      <c r="B381" s="24"/>
      <c r="C381" s="24"/>
      <c r="D381" s="24"/>
      <c r="E381" s="36" t="s">
        <v>1787</v>
      </c>
      <c r="F381" s="37" t="s">
        <v>1386</v>
      </c>
      <c r="G381" s="37" t="s">
        <v>1386</v>
      </c>
      <c r="H381" s="38">
        <f t="shared" si="6"/>
        <v>8.4099999999999994E-2</v>
      </c>
    </row>
    <row r="382" spans="1:8" x14ac:dyDescent="0.25">
      <c r="A382" s="24"/>
      <c r="B382" s="24"/>
      <c r="C382" s="24"/>
      <c r="D382" s="24"/>
      <c r="E382" s="36" t="s">
        <v>1788</v>
      </c>
      <c r="F382" s="37" t="s">
        <v>1439</v>
      </c>
      <c r="G382" s="37" t="s">
        <v>1391</v>
      </c>
      <c r="H382" s="38">
        <f t="shared" si="6"/>
        <v>0.1124</v>
      </c>
    </row>
    <row r="383" spans="1:8" x14ac:dyDescent="0.25">
      <c r="A383" s="24"/>
      <c r="B383" s="24"/>
      <c r="C383" s="24"/>
      <c r="D383" s="24"/>
      <c r="E383" s="36" t="s">
        <v>1789</v>
      </c>
      <c r="F383" s="37" t="s">
        <v>1391</v>
      </c>
      <c r="G383" s="37" t="s">
        <v>1391</v>
      </c>
      <c r="H383" s="38">
        <f t="shared" si="6"/>
        <v>0.1124</v>
      </c>
    </row>
    <row r="384" spans="1:8" x14ac:dyDescent="0.25">
      <c r="A384" s="24"/>
      <c r="B384" s="24"/>
      <c r="C384" s="24"/>
      <c r="D384" s="24"/>
      <c r="E384" s="36" t="s">
        <v>1790</v>
      </c>
      <c r="F384" s="37" t="s">
        <v>1377</v>
      </c>
      <c r="G384" s="37" t="s">
        <v>1377</v>
      </c>
      <c r="H384" s="38">
        <f t="shared" si="6"/>
        <v>0.1119</v>
      </c>
    </row>
    <row r="385" spans="1:8" x14ac:dyDescent="0.25">
      <c r="A385" s="24"/>
      <c r="B385" s="24"/>
      <c r="C385" s="24"/>
      <c r="D385" s="24"/>
      <c r="E385" s="39" t="s">
        <v>1791</v>
      </c>
      <c r="F385" s="37" t="s">
        <v>1379</v>
      </c>
      <c r="G385" s="37" t="s">
        <v>1379</v>
      </c>
      <c r="H385" s="38">
        <f t="shared" si="6"/>
        <v>0.1128</v>
      </c>
    </row>
    <row r="386" spans="1:8" x14ac:dyDescent="0.25">
      <c r="A386" s="24"/>
      <c r="B386" s="24"/>
      <c r="C386" s="24"/>
      <c r="D386" s="24"/>
      <c r="E386" s="39" t="s">
        <v>1792</v>
      </c>
      <c r="F386" s="37" t="s">
        <v>1379</v>
      </c>
      <c r="G386" s="37" t="s">
        <v>1379</v>
      </c>
      <c r="H386" s="38">
        <f t="shared" si="6"/>
        <v>0.1128</v>
      </c>
    </row>
    <row r="387" spans="1:8" x14ac:dyDescent="0.25">
      <c r="A387" s="24"/>
      <c r="B387" s="24"/>
      <c r="C387" s="24"/>
      <c r="D387" s="24"/>
      <c r="E387" s="39" t="s">
        <v>1793</v>
      </c>
      <c r="F387" s="37" t="s">
        <v>1379</v>
      </c>
      <c r="G387" s="37" t="s">
        <v>1379</v>
      </c>
      <c r="H387" s="38">
        <f t="shared" si="6"/>
        <v>0.1128</v>
      </c>
    </row>
    <row r="388" spans="1:8" x14ac:dyDescent="0.25">
      <c r="A388" s="24"/>
      <c r="B388" s="24"/>
      <c r="C388" s="24"/>
      <c r="D388" s="24"/>
      <c r="E388" s="39" t="s">
        <v>1794</v>
      </c>
      <c r="F388" s="37" t="s">
        <v>1379</v>
      </c>
      <c r="G388" s="37" t="s">
        <v>1379</v>
      </c>
      <c r="H388" s="38">
        <f t="shared" si="6"/>
        <v>0.1128</v>
      </c>
    </row>
    <row r="389" spans="1:8" x14ac:dyDescent="0.25">
      <c r="A389" s="24"/>
      <c r="B389" s="24"/>
      <c r="C389" s="24"/>
      <c r="D389" s="24"/>
      <c r="E389" s="39" t="s">
        <v>1795</v>
      </c>
      <c r="F389" s="37" t="s">
        <v>1379</v>
      </c>
      <c r="G389" s="37" t="s">
        <v>1379</v>
      </c>
      <c r="H389" s="38">
        <f t="shared" si="6"/>
        <v>0.1128</v>
      </c>
    </row>
    <row r="390" spans="1:8" x14ac:dyDescent="0.25">
      <c r="A390" s="24"/>
      <c r="B390" s="24"/>
      <c r="C390" s="24"/>
      <c r="D390" s="24"/>
      <c r="E390" s="39" t="s">
        <v>1796</v>
      </c>
      <c r="F390" s="37" t="s">
        <v>1379</v>
      </c>
      <c r="G390" s="37" t="s">
        <v>1379</v>
      </c>
      <c r="H390" s="38">
        <f t="shared" si="6"/>
        <v>0.1128</v>
      </c>
    </row>
    <row r="391" spans="1:8" x14ac:dyDescent="0.25">
      <c r="A391" s="24"/>
      <c r="B391" s="24"/>
      <c r="C391" s="24"/>
      <c r="D391" s="24"/>
      <c r="E391" s="36" t="s">
        <v>1797</v>
      </c>
      <c r="F391" s="37" t="s">
        <v>1377</v>
      </c>
      <c r="G391" s="37" t="s">
        <v>1377</v>
      </c>
      <c r="H391" s="38">
        <f t="shared" ref="H391:H454" si="7">VLOOKUP(G391,$A$4:$B$29,2,FALSE)</f>
        <v>0.1119</v>
      </c>
    </row>
    <row r="392" spans="1:8" x14ac:dyDescent="0.25">
      <c r="A392" s="24"/>
      <c r="B392" s="24"/>
      <c r="C392" s="24"/>
      <c r="D392" s="24"/>
      <c r="E392" s="40" t="s">
        <v>1798</v>
      </c>
      <c r="F392" s="37" t="s">
        <v>1379</v>
      </c>
      <c r="G392" s="37" t="s">
        <v>1379</v>
      </c>
      <c r="H392" s="38">
        <f t="shared" si="7"/>
        <v>0.1128</v>
      </c>
    </row>
    <row r="393" spans="1:8" x14ac:dyDescent="0.25">
      <c r="A393" s="24"/>
      <c r="B393" s="24"/>
      <c r="C393" s="24"/>
      <c r="D393" s="24"/>
      <c r="E393" s="39" t="s">
        <v>1799</v>
      </c>
      <c r="F393" s="37" t="s">
        <v>1418</v>
      </c>
      <c r="G393" s="37" t="s">
        <v>1418</v>
      </c>
      <c r="H393" s="38">
        <f t="shared" si="7"/>
        <v>0</v>
      </c>
    </row>
    <row r="394" spans="1:8" x14ac:dyDescent="0.25">
      <c r="A394" s="24"/>
      <c r="B394" s="24"/>
      <c r="C394" s="24"/>
      <c r="D394" s="24"/>
      <c r="E394" s="39" t="s">
        <v>1800</v>
      </c>
      <c r="F394" s="37" t="s">
        <v>1377</v>
      </c>
      <c r="G394" s="37" t="s">
        <v>1377</v>
      </c>
      <c r="H394" s="38">
        <f t="shared" si="7"/>
        <v>0.1119</v>
      </c>
    </row>
    <row r="395" spans="1:8" x14ac:dyDescent="0.25">
      <c r="A395" s="24"/>
      <c r="B395" s="24"/>
      <c r="C395" s="24"/>
      <c r="D395" s="24"/>
      <c r="E395" s="39" t="s">
        <v>1801</v>
      </c>
      <c r="F395" s="37" t="s">
        <v>1379</v>
      </c>
      <c r="G395" s="37" t="s">
        <v>1379</v>
      </c>
      <c r="H395" s="38">
        <f t="shared" si="7"/>
        <v>0.1128</v>
      </c>
    </row>
    <row r="396" spans="1:8" x14ac:dyDescent="0.25">
      <c r="A396" s="24"/>
      <c r="B396" s="24"/>
      <c r="C396" s="24"/>
      <c r="D396" s="24"/>
      <c r="E396" s="36" t="s">
        <v>1802</v>
      </c>
      <c r="F396" s="37" t="s">
        <v>1379</v>
      </c>
      <c r="G396" s="37" t="s">
        <v>1379</v>
      </c>
      <c r="H396" s="38">
        <f t="shared" si="7"/>
        <v>0.1128</v>
      </c>
    </row>
    <row r="397" spans="1:8" x14ac:dyDescent="0.25">
      <c r="A397" s="24"/>
      <c r="B397" s="24"/>
      <c r="C397" s="24"/>
      <c r="D397" s="24"/>
      <c r="E397" s="39" t="s">
        <v>1803</v>
      </c>
      <c r="F397" s="37" t="s">
        <v>1379</v>
      </c>
      <c r="G397" s="37" t="s">
        <v>1379</v>
      </c>
      <c r="H397" s="38">
        <f t="shared" si="7"/>
        <v>0.1128</v>
      </c>
    </row>
    <row r="398" spans="1:8" x14ac:dyDescent="0.25">
      <c r="A398" s="24"/>
      <c r="B398" s="24"/>
      <c r="C398" s="24"/>
      <c r="D398" s="24"/>
      <c r="E398" s="39" t="s">
        <v>1804</v>
      </c>
      <c r="F398" s="37" t="s">
        <v>1379</v>
      </c>
      <c r="G398" s="37" t="s">
        <v>1379</v>
      </c>
      <c r="H398" s="38">
        <f t="shared" si="7"/>
        <v>0.1128</v>
      </c>
    </row>
    <row r="399" spans="1:8" x14ac:dyDescent="0.25">
      <c r="A399" s="24"/>
      <c r="B399" s="24"/>
      <c r="C399" s="24"/>
      <c r="D399" s="24"/>
      <c r="E399" s="39" t="s">
        <v>1805</v>
      </c>
      <c r="F399" s="37" t="s">
        <v>1379</v>
      </c>
      <c r="G399" s="37" t="s">
        <v>1379</v>
      </c>
      <c r="H399" s="38">
        <f t="shared" si="7"/>
        <v>0.1128</v>
      </c>
    </row>
    <row r="400" spans="1:8" x14ac:dyDescent="0.25">
      <c r="A400" s="24"/>
      <c r="B400" s="24"/>
      <c r="C400" s="24"/>
      <c r="D400" s="24"/>
      <c r="E400" s="39" t="s">
        <v>1806</v>
      </c>
      <c r="F400" s="37" t="s">
        <v>1379</v>
      </c>
      <c r="G400" s="37" t="s">
        <v>1379</v>
      </c>
      <c r="H400" s="38">
        <f t="shared" si="7"/>
        <v>0.1128</v>
      </c>
    </row>
    <row r="401" spans="1:8" x14ac:dyDescent="0.25">
      <c r="A401" s="24"/>
      <c r="B401" s="24"/>
      <c r="C401" s="24"/>
      <c r="D401" s="24"/>
      <c r="E401" s="39" t="s">
        <v>1807</v>
      </c>
      <c r="F401" s="37" t="s">
        <v>1379</v>
      </c>
      <c r="G401" s="37" t="s">
        <v>1379</v>
      </c>
      <c r="H401" s="38">
        <f t="shared" si="7"/>
        <v>0.1128</v>
      </c>
    </row>
    <row r="402" spans="1:8" x14ac:dyDescent="0.25">
      <c r="A402" s="24"/>
      <c r="B402" s="24"/>
      <c r="C402" s="24"/>
      <c r="D402" s="24"/>
      <c r="E402" s="39" t="s">
        <v>1808</v>
      </c>
      <c r="F402" s="37" t="s">
        <v>1379</v>
      </c>
      <c r="G402" s="37" t="s">
        <v>1379</v>
      </c>
      <c r="H402" s="38">
        <f t="shared" si="7"/>
        <v>0.1128</v>
      </c>
    </row>
    <row r="403" spans="1:8" x14ac:dyDescent="0.25">
      <c r="A403" s="24"/>
      <c r="B403" s="24"/>
      <c r="C403" s="24"/>
      <c r="D403" s="24"/>
      <c r="E403" s="36" t="s">
        <v>1809</v>
      </c>
      <c r="F403" s="37" t="s">
        <v>1379</v>
      </c>
      <c r="G403" s="37" t="s">
        <v>1379</v>
      </c>
      <c r="H403" s="38">
        <f t="shared" si="7"/>
        <v>0.1128</v>
      </c>
    </row>
    <row r="404" spans="1:8" x14ac:dyDescent="0.25">
      <c r="A404" s="24"/>
      <c r="B404" s="24"/>
      <c r="C404" s="24"/>
      <c r="D404" s="24"/>
      <c r="E404" s="39" t="s">
        <v>1810</v>
      </c>
      <c r="F404" s="37" t="s">
        <v>1379</v>
      </c>
      <c r="G404" s="37" t="s">
        <v>1379</v>
      </c>
      <c r="H404" s="38">
        <f t="shared" si="7"/>
        <v>0.1128</v>
      </c>
    </row>
    <row r="405" spans="1:8" x14ac:dyDescent="0.25">
      <c r="A405" s="24"/>
      <c r="B405" s="24"/>
      <c r="C405" s="24"/>
      <c r="D405" s="24"/>
      <c r="E405" s="39" t="s">
        <v>1811</v>
      </c>
      <c r="F405" s="37" t="s">
        <v>1379</v>
      </c>
      <c r="G405" s="37" t="s">
        <v>1379</v>
      </c>
      <c r="H405" s="38">
        <f t="shared" si="7"/>
        <v>0.1128</v>
      </c>
    </row>
    <row r="406" spans="1:8" x14ac:dyDescent="0.25">
      <c r="A406" s="24"/>
      <c r="B406" s="24"/>
      <c r="C406" s="24"/>
      <c r="D406" s="24"/>
      <c r="E406" s="39" t="s">
        <v>1812</v>
      </c>
      <c r="F406" s="37" t="s">
        <v>1379</v>
      </c>
      <c r="G406" s="37" t="s">
        <v>1379</v>
      </c>
      <c r="H406" s="38">
        <f t="shared" si="7"/>
        <v>0.1128</v>
      </c>
    </row>
    <row r="407" spans="1:8" x14ac:dyDescent="0.25">
      <c r="A407" s="24"/>
      <c r="B407" s="24"/>
      <c r="C407" s="24"/>
      <c r="D407" s="24"/>
      <c r="E407" s="39" t="s">
        <v>1813</v>
      </c>
      <c r="F407" s="37" t="s">
        <v>1379</v>
      </c>
      <c r="G407" s="37" t="s">
        <v>1379</v>
      </c>
      <c r="H407" s="38">
        <f t="shared" si="7"/>
        <v>0.1128</v>
      </c>
    </row>
    <row r="408" spans="1:8" x14ac:dyDescent="0.25">
      <c r="A408" s="24"/>
      <c r="B408" s="24"/>
      <c r="C408" s="24"/>
      <c r="D408" s="24"/>
      <c r="E408" s="39" t="s">
        <v>1814</v>
      </c>
      <c r="F408" s="37" t="s">
        <v>1379</v>
      </c>
      <c r="G408" s="37" t="s">
        <v>1379</v>
      </c>
      <c r="H408" s="38">
        <f t="shared" si="7"/>
        <v>0.1128</v>
      </c>
    </row>
    <row r="409" spans="1:8" x14ac:dyDescent="0.25">
      <c r="A409" s="24"/>
      <c r="B409" s="24"/>
      <c r="C409" s="24"/>
      <c r="D409" s="24"/>
      <c r="E409" s="39" t="s">
        <v>1815</v>
      </c>
      <c r="F409" s="37" t="s">
        <v>1379</v>
      </c>
      <c r="G409" s="37" t="s">
        <v>1379</v>
      </c>
      <c r="H409" s="38">
        <f t="shared" si="7"/>
        <v>0.1128</v>
      </c>
    </row>
    <row r="410" spans="1:8" x14ac:dyDescent="0.25">
      <c r="A410" s="24"/>
      <c r="B410" s="24"/>
      <c r="C410" s="24"/>
      <c r="D410" s="24"/>
      <c r="E410" s="57" t="s">
        <v>1816</v>
      </c>
      <c r="F410" s="37" t="s">
        <v>1377</v>
      </c>
      <c r="G410" s="37" t="s">
        <v>1377</v>
      </c>
      <c r="H410" s="38">
        <f t="shared" si="7"/>
        <v>0.1119</v>
      </c>
    </row>
    <row r="411" spans="1:8" x14ac:dyDescent="0.25">
      <c r="A411" s="24"/>
      <c r="B411" s="24"/>
      <c r="C411" s="24"/>
      <c r="D411" s="24"/>
      <c r="E411" s="39" t="s">
        <v>1817</v>
      </c>
      <c r="F411" s="37" t="s">
        <v>1379</v>
      </c>
      <c r="G411" s="37" t="s">
        <v>1379</v>
      </c>
      <c r="H411" s="38">
        <f t="shared" si="7"/>
        <v>0.1128</v>
      </c>
    </row>
    <row r="412" spans="1:8" x14ac:dyDescent="0.25">
      <c r="A412" s="24"/>
      <c r="B412" s="24"/>
      <c r="C412" s="24"/>
      <c r="D412" s="24"/>
      <c r="E412" s="39" t="s">
        <v>1818</v>
      </c>
      <c r="F412" s="37" t="s">
        <v>1418</v>
      </c>
      <c r="G412" s="37" t="s">
        <v>1418</v>
      </c>
      <c r="H412" s="38">
        <f t="shared" si="7"/>
        <v>0</v>
      </c>
    </row>
    <row r="413" spans="1:8" x14ac:dyDescent="0.25">
      <c r="A413" s="24"/>
      <c r="B413" s="24"/>
      <c r="C413" s="24"/>
      <c r="D413" s="24"/>
      <c r="E413" s="39" t="s">
        <v>1819</v>
      </c>
      <c r="F413" s="37" t="s">
        <v>1377</v>
      </c>
      <c r="G413" s="37" t="s">
        <v>1377</v>
      </c>
      <c r="H413" s="38">
        <f t="shared" si="7"/>
        <v>0.1119</v>
      </c>
    </row>
    <row r="414" spans="1:8" x14ac:dyDescent="0.25">
      <c r="A414" s="24"/>
      <c r="B414" s="24"/>
      <c r="C414" s="24"/>
      <c r="D414" s="24"/>
      <c r="E414" s="39" t="s">
        <v>1820</v>
      </c>
      <c r="F414" s="37" t="s">
        <v>1377</v>
      </c>
      <c r="G414" s="37" t="s">
        <v>1377</v>
      </c>
      <c r="H414" s="38">
        <f t="shared" si="7"/>
        <v>0.1119</v>
      </c>
    </row>
    <row r="415" spans="1:8" x14ac:dyDescent="0.25">
      <c r="A415" s="24"/>
      <c r="B415" s="24"/>
      <c r="C415" s="24"/>
      <c r="D415" s="24"/>
      <c r="E415" s="39" t="s">
        <v>1821</v>
      </c>
      <c r="F415" s="37" t="s">
        <v>1379</v>
      </c>
      <c r="G415" s="37" t="s">
        <v>1379</v>
      </c>
      <c r="H415" s="38">
        <f t="shared" si="7"/>
        <v>0.1128</v>
      </c>
    </row>
    <row r="416" spans="1:8" x14ac:dyDescent="0.25">
      <c r="A416" s="24"/>
      <c r="B416" s="24"/>
      <c r="C416" s="24"/>
      <c r="D416" s="24"/>
      <c r="E416" s="54" t="s">
        <v>1822</v>
      </c>
      <c r="F416" s="37" t="s">
        <v>1379</v>
      </c>
      <c r="G416" s="37" t="s">
        <v>1379</v>
      </c>
      <c r="H416" s="38">
        <f t="shared" si="7"/>
        <v>0.1128</v>
      </c>
    </row>
    <row r="417" spans="1:8" x14ac:dyDescent="0.25">
      <c r="A417" s="24"/>
      <c r="B417" s="24"/>
      <c r="C417" s="24"/>
      <c r="D417" s="24"/>
      <c r="E417" s="39" t="s">
        <v>1823</v>
      </c>
      <c r="F417" s="37" t="s">
        <v>1377</v>
      </c>
      <c r="G417" s="37" t="s">
        <v>1377</v>
      </c>
      <c r="H417" s="38">
        <f t="shared" si="7"/>
        <v>0.1119</v>
      </c>
    </row>
    <row r="418" spans="1:8" x14ac:dyDescent="0.25">
      <c r="A418" s="24"/>
      <c r="B418" s="24"/>
      <c r="C418" s="24"/>
      <c r="D418" s="24"/>
      <c r="E418" s="40" t="s">
        <v>1824</v>
      </c>
      <c r="F418" s="37" t="s">
        <v>1379</v>
      </c>
      <c r="G418" s="37" t="s">
        <v>1379</v>
      </c>
      <c r="H418" s="38">
        <f t="shared" si="7"/>
        <v>0.1128</v>
      </c>
    </row>
    <row r="419" spans="1:8" x14ac:dyDescent="0.25">
      <c r="A419" s="24"/>
      <c r="B419" s="24"/>
      <c r="C419" s="24"/>
      <c r="D419" s="24"/>
      <c r="E419" s="54" t="s">
        <v>1825</v>
      </c>
      <c r="F419" s="37" t="s">
        <v>1377</v>
      </c>
      <c r="G419" s="37" t="s">
        <v>1377</v>
      </c>
      <c r="H419" s="38">
        <f t="shared" si="7"/>
        <v>0.1119</v>
      </c>
    </row>
    <row r="420" spans="1:8" x14ac:dyDescent="0.25">
      <c r="A420" s="24"/>
      <c r="B420" s="24"/>
      <c r="C420" s="24"/>
      <c r="D420" s="24"/>
      <c r="E420" s="60" t="s">
        <v>1826</v>
      </c>
      <c r="F420" s="37" t="s">
        <v>1379</v>
      </c>
      <c r="G420" s="37" t="s">
        <v>1379</v>
      </c>
      <c r="H420" s="38">
        <f t="shared" si="7"/>
        <v>0.1128</v>
      </c>
    </row>
    <row r="421" spans="1:8" x14ac:dyDescent="0.25">
      <c r="A421" s="24"/>
      <c r="B421" s="24"/>
      <c r="C421" s="24"/>
      <c r="D421" s="24"/>
      <c r="E421" s="57" t="s">
        <v>1827</v>
      </c>
      <c r="F421" s="37" t="s">
        <v>1377</v>
      </c>
      <c r="G421" s="37" t="s">
        <v>1377</v>
      </c>
      <c r="H421" s="38">
        <f t="shared" si="7"/>
        <v>0.1119</v>
      </c>
    </row>
    <row r="422" spans="1:8" x14ac:dyDescent="0.25">
      <c r="A422" s="24"/>
      <c r="B422" s="24"/>
      <c r="C422" s="24"/>
      <c r="D422" s="24"/>
      <c r="E422" s="39" t="s">
        <v>1828</v>
      </c>
      <c r="F422" s="37" t="s">
        <v>1377</v>
      </c>
      <c r="G422" s="37" t="s">
        <v>1377</v>
      </c>
      <c r="H422" s="38">
        <f t="shared" si="7"/>
        <v>0.1119</v>
      </c>
    </row>
    <row r="423" spans="1:8" x14ac:dyDescent="0.25">
      <c r="A423" s="24"/>
      <c r="B423" s="24"/>
      <c r="C423" s="24"/>
      <c r="D423" s="24"/>
      <c r="E423" s="39" t="s">
        <v>1829</v>
      </c>
      <c r="F423" s="37" t="s">
        <v>1379</v>
      </c>
      <c r="G423" s="37" t="s">
        <v>1379</v>
      </c>
      <c r="H423" s="38">
        <f t="shared" si="7"/>
        <v>0.1128</v>
      </c>
    </row>
    <row r="424" spans="1:8" x14ac:dyDescent="0.25">
      <c r="A424" s="24"/>
      <c r="B424" s="24"/>
      <c r="C424" s="24"/>
      <c r="D424" s="24"/>
      <c r="E424" s="36" t="s">
        <v>1830</v>
      </c>
      <c r="F424" s="37" t="s">
        <v>1377</v>
      </c>
      <c r="G424" s="37" t="s">
        <v>1377</v>
      </c>
      <c r="H424" s="38">
        <f t="shared" si="7"/>
        <v>0.1119</v>
      </c>
    </row>
    <row r="425" spans="1:8" x14ac:dyDescent="0.25">
      <c r="A425" s="24"/>
      <c r="B425" s="24"/>
      <c r="C425" s="24"/>
      <c r="D425" s="24"/>
      <c r="E425" s="61" t="s">
        <v>1831</v>
      </c>
      <c r="F425" s="37" t="s">
        <v>1379</v>
      </c>
      <c r="G425" s="37" t="s">
        <v>1379</v>
      </c>
      <c r="H425" s="38">
        <f t="shared" si="7"/>
        <v>0.1128</v>
      </c>
    </row>
    <row r="426" spans="1:8" x14ac:dyDescent="0.25">
      <c r="A426" s="24"/>
      <c r="B426" s="24"/>
      <c r="C426" s="24"/>
      <c r="D426" s="24"/>
      <c r="E426" s="36" t="s">
        <v>1832</v>
      </c>
      <c r="F426" s="37" t="s">
        <v>1379</v>
      </c>
      <c r="G426" s="37" t="s">
        <v>1379</v>
      </c>
      <c r="H426" s="38">
        <f t="shared" si="7"/>
        <v>0.1128</v>
      </c>
    </row>
    <row r="427" spans="1:8" x14ac:dyDescent="0.25">
      <c r="A427" s="24"/>
      <c r="B427" s="24"/>
      <c r="C427" s="24"/>
      <c r="D427" s="24"/>
      <c r="E427" s="40" t="s">
        <v>1833</v>
      </c>
      <c r="F427" s="37" t="s">
        <v>1379</v>
      </c>
      <c r="G427" s="37" t="s">
        <v>1379</v>
      </c>
      <c r="H427" s="38">
        <f t="shared" si="7"/>
        <v>0.1128</v>
      </c>
    </row>
    <row r="428" spans="1:8" x14ac:dyDescent="0.25">
      <c r="A428" s="24"/>
      <c r="B428" s="24"/>
      <c r="C428" s="24"/>
      <c r="D428" s="24"/>
      <c r="E428" s="39" t="s">
        <v>1834</v>
      </c>
      <c r="F428" s="37" t="s">
        <v>1379</v>
      </c>
      <c r="G428" s="37" t="s">
        <v>1379</v>
      </c>
      <c r="H428" s="38">
        <f t="shared" si="7"/>
        <v>0.1128</v>
      </c>
    </row>
    <row r="429" spans="1:8" x14ac:dyDescent="0.25">
      <c r="A429" s="24"/>
      <c r="B429" s="24"/>
      <c r="C429" s="24"/>
      <c r="D429" s="24"/>
      <c r="E429" s="39" t="s">
        <v>1835</v>
      </c>
      <c r="F429" s="37" t="s">
        <v>1377</v>
      </c>
      <c r="G429" s="37" t="s">
        <v>1377</v>
      </c>
      <c r="H429" s="38">
        <f t="shared" si="7"/>
        <v>0.1119</v>
      </c>
    </row>
    <row r="430" spans="1:8" x14ac:dyDescent="0.25">
      <c r="A430" s="24"/>
      <c r="B430" s="24"/>
      <c r="C430" s="24"/>
      <c r="D430" s="24"/>
      <c r="E430" s="39" t="s">
        <v>1836</v>
      </c>
      <c r="F430" s="37" t="s">
        <v>1377</v>
      </c>
      <c r="G430" s="37" t="s">
        <v>1377</v>
      </c>
      <c r="H430" s="38">
        <f t="shared" si="7"/>
        <v>0.1119</v>
      </c>
    </row>
    <row r="431" spans="1:8" x14ac:dyDescent="0.25">
      <c r="A431" s="24"/>
      <c r="B431" s="24"/>
      <c r="C431" s="24"/>
      <c r="D431" s="24"/>
      <c r="E431" s="36" t="s">
        <v>1837</v>
      </c>
      <c r="F431" s="37" t="s">
        <v>1377</v>
      </c>
      <c r="G431" s="37" t="s">
        <v>1377</v>
      </c>
      <c r="H431" s="38">
        <f t="shared" si="7"/>
        <v>0.1119</v>
      </c>
    </row>
    <row r="432" spans="1:8" x14ac:dyDescent="0.25">
      <c r="A432" s="24"/>
      <c r="B432" s="24"/>
      <c r="C432" s="24"/>
      <c r="D432" s="24"/>
      <c r="E432" s="39" t="s">
        <v>1838</v>
      </c>
      <c r="F432" s="37" t="s">
        <v>1379</v>
      </c>
      <c r="G432" s="37" t="s">
        <v>1379</v>
      </c>
      <c r="H432" s="38">
        <f t="shared" si="7"/>
        <v>0.1128</v>
      </c>
    </row>
    <row r="433" spans="1:8" x14ac:dyDescent="0.25">
      <c r="A433" s="24"/>
      <c r="B433" s="24"/>
      <c r="C433" s="24"/>
      <c r="D433" s="24"/>
      <c r="E433" s="59" t="s">
        <v>1839</v>
      </c>
      <c r="F433" s="37" t="s">
        <v>1377</v>
      </c>
      <c r="G433" s="37" t="s">
        <v>1377</v>
      </c>
      <c r="H433" s="38">
        <f t="shared" si="7"/>
        <v>0.1119</v>
      </c>
    </row>
    <row r="434" spans="1:8" x14ac:dyDescent="0.25">
      <c r="A434" s="24"/>
      <c r="B434" s="24"/>
      <c r="C434" s="24"/>
      <c r="D434" s="24"/>
      <c r="E434" s="39" t="s">
        <v>1840</v>
      </c>
      <c r="F434" s="37" t="s">
        <v>1377</v>
      </c>
      <c r="G434" s="37" t="s">
        <v>1377</v>
      </c>
      <c r="H434" s="38">
        <f t="shared" si="7"/>
        <v>0.1119</v>
      </c>
    </row>
    <row r="435" spans="1:8" x14ac:dyDescent="0.25">
      <c r="A435" s="24"/>
      <c r="B435" s="24"/>
      <c r="C435" s="24"/>
      <c r="D435" s="24"/>
      <c r="E435" s="39" t="s">
        <v>1841</v>
      </c>
      <c r="F435" s="37" t="s">
        <v>1379</v>
      </c>
      <c r="G435" s="37" t="s">
        <v>1379</v>
      </c>
      <c r="H435" s="38">
        <f t="shared" si="7"/>
        <v>0.1128</v>
      </c>
    </row>
    <row r="436" spans="1:8" x14ac:dyDescent="0.25">
      <c r="A436" s="24"/>
      <c r="B436" s="24"/>
      <c r="C436" s="24"/>
      <c r="D436" s="24"/>
      <c r="E436" s="54" t="s">
        <v>1842</v>
      </c>
      <c r="F436" s="37" t="s">
        <v>1377</v>
      </c>
      <c r="G436" s="37" t="s">
        <v>1377</v>
      </c>
      <c r="H436" s="38">
        <f t="shared" si="7"/>
        <v>0.1119</v>
      </c>
    </row>
    <row r="437" spans="1:8" x14ac:dyDescent="0.25">
      <c r="A437" s="24"/>
      <c r="B437" s="24"/>
      <c r="C437" s="24"/>
      <c r="D437" s="24"/>
      <c r="E437" s="61" t="s">
        <v>1843</v>
      </c>
      <c r="F437" s="37" t="s">
        <v>1379</v>
      </c>
      <c r="G437" s="37" t="s">
        <v>1379</v>
      </c>
      <c r="H437" s="38">
        <f t="shared" si="7"/>
        <v>0.1128</v>
      </c>
    </row>
    <row r="438" spans="1:8" x14ac:dyDescent="0.25">
      <c r="A438" s="24"/>
      <c r="B438" s="24"/>
      <c r="C438" s="24"/>
      <c r="D438" s="24"/>
      <c r="E438" s="39" t="s">
        <v>1844</v>
      </c>
      <c r="F438" s="37" t="s">
        <v>1379</v>
      </c>
      <c r="G438" s="37" t="s">
        <v>1379</v>
      </c>
      <c r="H438" s="38">
        <f t="shared" si="7"/>
        <v>0.1128</v>
      </c>
    </row>
    <row r="439" spans="1:8" x14ac:dyDescent="0.25">
      <c r="A439" s="24"/>
      <c r="B439" s="24"/>
      <c r="C439" s="24"/>
      <c r="D439" s="24"/>
      <c r="E439" s="61" t="s">
        <v>1845</v>
      </c>
      <c r="F439" s="37" t="s">
        <v>1379</v>
      </c>
      <c r="G439" s="37" t="s">
        <v>1379</v>
      </c>
      <c r="H439" s="38">
        <f t="shared" si="7"/>
        <v>0.1128</v>
      </c>
    </row>
    <row r="440" spans="1:8" x14ac:dyDescent="0.25">
      <c r="A440" s="24"/>
      <c r="B440" s="24"/>
      <c r="C440" s="24"/>
      <c r="D440" s="24"/>
      <c r="E440" s="39" t="s">
        <v>1846</v>
      </c>
      <c r="F440" s="37" t="s">
        <v>1379</v>
      </c>
      <c r="G440" s="37" t="s">
        <v>1379</v>
      </c>
      <c r="H440" s="38">
        <f t="shared" si="7"/>
        <v>0.1128</v>
      </c>
    </row>
    <row r="441" spans="1:8" x14ac:dyDescent="0.25">
      <c r="A441" s="24"/>
      <c r="B441" s="24"/>
      <c r="C441" s="24"/>
      <c r="D441" s="24"/>
      <c r="E441" s="54" t="s">
        <v>1847</v>
      </c>
      <c r="F441" s="37" t="s">
        <v>1377</v>
      </c>
      <c r="G441" s="37" t="s">
        <v>1377</v>
      </c>
      <c r="H441" s="38">
        <f t="shared" si="7"/>
        <v>0.1119</v>
      </c>
    </row>
    <row r="442" spans="1:8" x14ac:dyDescent="0.25">
      <c r="A442" s="24"/>
      <c r="B442" s="24"/>
      <c r="C442" s="24"/>
      <c r="D442" s="24"/>
      <c r="E442" s="39" t="s">
        <v>1848</v>
      </c>
      <c r="F442" s="37" t="s">
        <v>1379</v>
      </c>
      <c r="G442" s="37" t="s">
        <v>1379</v>
      </c>
      <c r="H442" s="38">
        <f t="shared" si="7"/>
        <v>0.1128</v>
      </c>
    </row>
    <row r="443" spans="1:8" x14ac:dyDescent="0.25">
      <c r="A443" s="24"/>
      <c r="B443" s="24"/>
      <c r="C443" s="24"/>
      <c r="D443" s="24"/>
      <c r="E443" s="39" t="s">
        <v>1849</v>
      </c>
      <c r="F443" s="37" t="s">
        <v>1379</v>
      </c>
      <c r="G443" s="37" t="s">
        <v>1379</v>
      </c>
      <c r="H443" s="38">
        <f t="shared" si="7"/>
        <v>0.1128</v>
      </c>
    </row>
    <row r="444" spans="1:8" x14ac:dyDescent="0.25">
      <c r="A444" s="24"/>
      <c r="B444" s="24"/>
      <c r="C444" s="24"/>
      <c r="D444" s="24"/>
      <c r="E444" s="39" t="s">
        <v>1850</v>
      </c>
      <c r="F444" s="37" t="s">
        <v>1379</v>
      </c>
      <c r="G444" s="37" t="s">
        <v>1379</v>
      </c>
      <c r="H444" s="38">
        <f t="shared" si="7"/>
        <v>0.1128</v>
      </c>
    </row>
    <row r="445" spans="1:8" x14ac:dyDescent="0.25">
      <c r="A445" s="24"/>
      <c r="B445" s="24"/>
      <c r="C445" s="24"/>
      <c r="D445" s="24"/>
      <c r="E445" s="39" t="s">
        <v>1851</v>
      </c>
      <c r="F445" s="37" t="s">
        <v>1379</v>
      </c>
      <c r="G445" s="37" t="s">
        <v>1379</v>
      </c>
      <c r="H445" s="38">
        <f t="shared" si="7"/>
        <v>0.1128</v>
      </c>
    </row>
    <row r="446" spans="1:8" x14ac:dyDescent="0.25">
      <c r="A446" s="24"/>
      <c r="B446" s="24"/>
      <c r="C446" s="24"/>
      <c r="D446" s="24"/>
      <c r="E446" s="39" t="s">
        <v>1852</v>
      </c>
      <c r="F446" s="37" t="s">
        <v>1379</v>
      </c>
      <c r="G446" s="37" t="s">
        <v>1379</v>
      </c>
      <c r="H446" s="38">
        <f t="shared" si="7"/>
        <v>0.1128</v>
      </c>
    </row>
    <row r="447" spans="1:8" x14ac:dyDescent="0.25">
      <c r="A447" s="24"/>
      <c r="B447" s="24"/>
      <c r="C447" s="24"/>
      <c r="D447" s="24"/>
      <c r="E447" s="39" t="s">
        <v>1853</v>
      </c>
      <c r="F447" s="37" t="s">
        <v>1379</v>
      </c>
      <c r="G447" s="37" t="s">
        <v>1379</v>
      </c>
      <c r="H447" s="38">
        <f t="shared" si="7"/>
        <v>0.1128</v>
      </c>
    </row>
    <row r="448" spans="1:8" x14ac:dyDescent="0.25">
      <c r="A448" s="24"/>
      <c r="B448" s="24"/>
      <c r="C448" s="24"/>
      <c r="D448" s="24"/>
      <c r="E448" s="54" t="s">
        <v>1854</v>
      </c>
      <c r="F448" s="37" t="s">
        <v>1379</v>
      </c>
      <c r="G448" s="37" t="s">
        <v>1379</v>
      </c>
      <c r="H448" s="38">
        <f t="shared" si="7"/>
        <v>0.1128</v>
      </c>
    </row>
    <row r="449" spans="1:8" x14ac:dyDescent="0.25">
      <c r="A449" s="24"/>
      <c r="B449" s="24"/>
      <c r="C449" s="24"/>
      <c r="D449" s="24"/>
      <c r="E449" s="39" t="s">
        <v>1855</v>
      </c>
      <c r="F449" s="37" t="s">
        <v>1379</v>
      </c>
      <c r="G449" s="37" t="s">
        <v>1379</v>
      </c>
      <c r="H449" s="38">
        <f t="shared" si="7"/>
        <v>0.1128</v>
      </c>
    </row>
    <row r="450" spans="1:8" x14ac:dyDescent="0.25">
      <c r="A450" s="24"/>
      <c r="B450" s="24"/>
      <c r="C450" s="24"/>
      <c r="D450" s="24"/>
      <c r="E450" s="40" t="s">
        <v>1856</v>
      </c>
      <c r="F450" s="37" t="s">
        <v>1377</v>
      </c>
      <c r="G450" s="37" t="s">
        <v>1377</v>
      </c>
      <c r="H450" s="38">
        <f t="shared" si="7"/>
        <v>0.1119</v>
      </c>
    </row>
    <row r="451" spans="1:8" x14ac:dyDescent="0.25">
      <c r="A451" s="24"/>
      <c r="B451" s="24"/>
      <c r="C451" s="24"/>
      <c r="D451" s="24"/>
      <c r="E451" s="39" t="s">
        <v>1857</v>
      </c>
      <c r="F451" s="37" t="s">
        <v>1377</v>
      </c>
      <c r="G451" s="37" t="s">
        <v>1377</v>
      </c>
      <c r="H451" s="38">
        <f t="shared" si="7"/>
        <v>0.1119</v>
      </c>
    </row>
    <row r="452" spans="1:8" x14ac:dyDescent="0.25">
      <c r="A452" s="24"/>
      <c r="B452" s="24"/>
      <c r="C452" s="24"/>
      <c r="D452" s="24"/>
      <c r="E452" s="36" t="s">
        <v>1858</v>
      </c>
      <c r="F452" s="37" t="s">
        <v>1379</v>
      </c>
      <c r="G452" s="37" t="s">
        <v>1379</v>
      </c>
      <c r="H452" s="38">
        <f t="shared" si="7"/>
        <v>0.1128</v>
      </c>
    </row>
    <row r="453" spans="1:8" x14ac:dyDescent="0.25">
      <c r="A453" s="24"/>
      <c r="B453" s="24"/>
      <c r="C453" s="24"/>
      <c r="D453" s="24"/>
      <c r="E453" s="39" t="s">
        <v>1859</v>
      </c>
      <c r="F453" s="37" t="s">
        <v>1379</v>
      </c>
      <c r="G453" s="37" t="s">
        <v>1379</v>
      </c>
      <c r="H453" s="38">
        <f t="shared" si="7"/>
        <v>0.1128</v>
      </c>
    </row>
    <row r="454" spans="1:8" x14ac:dyDescent="0.25">
      <c r="A454" s="24"/>
      <c r="B454" s="24"/>
      <c r="C454" s="24"/>
      <c r="D454" s="24"/>
      <c r="E454" s="36" t="s">
        <v>1860</v>
      </c>
      <c r="F454" s="37" t="s">
        <v>1377</v>
      </c>
      <c r="G454" s="37" t="s">
        <v>1377</v>
      </c>
      <c r="H454" s="38">
        <f t="shared" si="7"/>
        <v>0.1119</v>
      </c>
    </row>
    <row r="455" spans="1:8" x14ac:dyDescent="0.25">
      <c r="A455" s="24"/>
      <c r="B455" s="24"/>
      <c r="C455" s="24"/>
      <c r="D455" s="24"/>
      <c r="E455" s="61" t="s">
        <v>1861</v>
      </c>
      <c r="F455" s="37" t="s">
        <v>1383</v>
      </c>
      <c r="G455" s="37" t="s">
        <v>1383</v>
      </c>
      <c r="H455" s="38">
        <f t="shared" ref="H455:H518" si="8">VLOOKUP(G455,$A$4:$B$29,2,FALSE)</f>
        <v>0.1032</v>
      </c>
    </row>
    <row r="456" spans="1:8" x14ac:dyDescent="0.25">
      <c r="A456" s="24"/>
      <c r="B456" s="24"/>
      <c r="C456" s="24"/>
      <c r="D456" s="24"/>
      <c r="E456" s="39" t="s">
        <v>1862</v>
      </c>
      <c r="F456" s="37" t="s">
        <v>1377</v>
      </c>
      <c r="G456" s="37" t="s">
        <v>1377</v>
      </c>
      <c r="H456" s="38">
        <f t="shared" si="8"/>
        <v>0.1119</v>
      </c>
    </row>
    <row r="457" spans="1:8" x14ac:dyDescent="0.25">
      <c r="A457" s="24"/>
      <c r="B457" s="24"/>
      <c r="C457" s="24"/>
      <c r="D457" s="24"/>
      <c r="E457" s="36" t="s">
        <v>1863</v>
      </c>
      <c r="F457" s="37" t="s">
        <v>1377</v>
      </c>
      <c r="G457" s="37" t="s">
        <v>1377</v>
      </c>
      <c r="H457" s="38">
        <f t="shared" si="8"/>
        <v>0.1119</v>
      </c>
    </row>
    <row r="458" spans="1:8" x14ac:dyDescent="0.25">
      <c r="A458" s="24"/>
      <c r="B458" s="24"/>
      <c r="C458" s="24"/>
      <c r="D458" s="24"/>
      <c r="E458" s="36" t="s">
        <v>1864</v>
      </c>
      <c r="F458" s="37" t="s">
        <v>1377</v>
      </c>
      <c r="G458" s="37" t="s">
        <v>1377</v>
      </c>
      <c r="H458" s="38">
        <f t="shared" si="8"/>
        <v>0.1119</v>
      </c>
    </row>
    <row r="459" spans="1:8" x14ac:dyDescent="0.25">
      <c r="A459" s="24"/>
      <c r="B459" s="24"/>
      <c r="C459" s="24"/>
      <c r="D459" s="24"/>
      <c r="E459" s="40" t="s">
        <v>1865</v>
      </c>
      <c r="F459" s="37" t="s">
        <v>1377</v>
      </c>
      <c r="G459" s="37" t="s">
        <v>1377</v>
      </c>
      <c r="H459" s="38">
        <f t="shared" si="8"/>
        <v>0.1119</v>
      </c>
    </row>
    <row r="460" spans="1:8" x14ac:dyDescent="0.25">
      <c r="A460" s="24"/>
      <c r="B460" s="24"/>
      <c r="C460" s="24"/>
      <c r="D460" s="24"/>
      <c r="E460" s="61" t="s">
        <v>1866</v>
      </c>
      <c r="F460" s="37" t="s">
        <v>1377</v>
      </c>
      <c r="G460" s="37" t="s">
        <v>1377</v>
      </c>
      <c r="H460" s="38">
        <f t="shared" si="8"/>
        <v>0.1119</v>
      </c>
    </row>
    <row r="461" spans="1:8" x14ac:dyDescent="0.25">
      <c r="A461" s="24"/>
      <c r="B461" s="24"/>
      <c r="C461" s="24"/>
      <c r="D461" s="24"/>
      <c r="E461" s="36" t="s">
        <v>1867</v>
      </c>
      <c r="F461" s="37" t="s">
        <v>1377</v>
      </c>
      <c r="G461" s="37" t="s">
        <v>1377</v>
      </c>
      <c r="H461" s="38">
        <f t="shared" si="8"/>
        <v>0.1119</v>
      </c>
    </row>
    <row r="462" spans="1:8" x14ac:dyDescent="0.25">
      <c r="A462" s="24"/>
      <c r="B462" s="24"/>
      <c r="C462" s="24"/>
      <c r="D462" s="24"/>
      <c r="E462" s="36" t="s">
        <v>1868</v>
      </c>
      <c r="F462" s="37" t="s">
        <v>1377</v>
      </c>
      <c r="G462" s="37" t="s">
        <v>1377</v>
      </c>
      <c r="H462" s="38">
        <f t="shared" si="8"/>
        <v>0.1119</v>
      </c>
    </row>
    <row r="463" spans="1:8" x14ac:dyDescent="0.25">
      <c r="A463" s="24"/>
      <c r="B463" s="24"/>
      <c r="C463" s="24"/>
      <c r="D463" s="24"/>
      <c r="E463" s="36" t="s">
        <v>1869</v>
      </c>
      <c r="F463" s="37" t="s">
        <v>1377</v>
      </c>
      <c r="G463" s="37" t="s">
        <v>1377</v>
      </c>
      <c r="H463" s="38">
        <f t="shared" si="8"/>
        <v>0.1119</v>
      </c>
    </row>
    <row r="464" spans="1:8" x14ac:dyDescent="0.25">
      <c r="A464" s="24"/>
      <c r="B464" s="24"/>
      <c r="C464" s="24"/>
      <c r="D464" s="24"/>
      <c r="E464" s="36" t="s">
        <v>1870</v>
      </c>
      <c r="F464" s="37" t="s">
        <v>1377</v>
      </c>
      <c r="G464" s="37" t="s">
        <v>1377</v>
      </c>
      <c r="H464" s="38">
        <f t="shared" si="8"/>
        <v>0.1119</v>
      </c>
    </row>
    <row r="465" spans="1:8" x14ac:dyDescent="0.25">
      <c r="A465" s="24"/>
      <c r="B465" s="24"/>
      <c r="C465" s="24"/>
      <c r="D465" s="24"/>
      <c r="E465" s="36" t="s">
        <v>1871</v>
      </c>
      <c r="F465" s="37" t="s">
        <v>1377</v>
      </c>
      <c r="G465" s="37" t="s">
        <v>1377</v>
      </c>
      <c r="H465" s="38">
        <f t="shared" si="8"/>
        <v>0.1119</v>
      </c>
    </row>
    <row r="466" spans="1:8" x14ac:dyDescent="0.25">
      <c r="A466" s="24"/>
      <c r="B466" s="24"/>
      <c r="C466" s="24"/>
      <c r="D466" s="24"/>
      <c r="E466" s="39" t="s">
        <v>1872</v>
      </c>
      <c r="F466" s="37" t="s">
        <v>1377</v>
      </c>
      <c r="G466" s="37" t="s">
        <v>1377</v>
      </c>
      <c r="H466" s="38">
        <f t="shared" si="8"/>
        <v>0.1119</v>
      </c>
    </row>
    <row r="467" spans="1:8" x14ac:dyDescent="0.25">
      <c r="A467" s="24"/>
      <c r="B467" s="24"/>
      <c r="C467" s="24"/>
      <c r="D467" s="24"/>
      <c r="E467" s="39" t="s">
        <v>1873</v>
      </c>
      <c r="F467" s="37" t="s">
        <v>1377</v>
      </c>
      <c r="G467" s="37" t="s">
        <v>1377</v>
      </c>
      <c r="H467" s="38">
        <f t="shared" si="8"/>
        <v>0.1119</v>
      </c>
    </row>
    <row r="468" spans="1:8" x14ac:dyDescent="0.25">
      <c r="A468" s="24"/>
      <c r="B468" s="24"/>
      <c r="C468" s="24"/>
      <c r="D468" s="24"/>
      <c r="E468" s="39" t="s">
        <v>1874</v>
      </c>
      <c r="F468" s="37" t="s">
        <v>1377</v>
      </c>
      <c r="G468" s="37" t="s">
        <v>1377</v>
      </c>
      <c r="H468" s="38">
        <f t="shared" si="8"/>
        <v>0.1119</v>
      </c>
    </row>
    <row r="469" spans="1:8" x14ac:dyDescent="0.25">
      <c r="A469" s="24"/>
      <c r="B469" s="24"/>
      <c r="C469" s="24"/>
      <c r="D469" s="24"/>
      <c r="E469" s="39" t="s">
        <v>1875</v>
      </c>
      <c r="F469" s="37" t="s">
        <v>1377</v>
      </c>
      <c r="G469" s="37" t="s">
        <v>1377</v>
      </c>
      <c r="H469" s="38">
        <f t="shared" si="8"/>
        <v>0.1119</v>
      </c>
    </row>
    <row r="470" spans="1:8" x14ac:dyDescent="0.25">
      <c r="A470" s="24"/>
      <c r="B470" s="24"/>
      <c r="C470" s="24"/>
      <c r="D470" s="24"/>
      <c r="E470" s="39" t="s">
        <v>1876</v>
      </c>
      <c r="F470" s="37" t="s">
        <v>1377</v>
      </c>
      <c r="G470" s="37" t="s">
        <v>1377</v>
      </c>
      <c r="H470" s="38">
        <f t="shared" si="8"/>
        <v>0.1119</v>
      </c>
    </row>
    <row r="471" spans="1:8" x14ac:dyDescent="0.25">
      <c r="A471" s="24"/>
      <c r="B471" s="24"/>
      <c r="C471" s="24"/>
      <c r="D471" s="24"/>
      <c r="E471" s="39" t="s">
        <v>1877</v>
      </c>
      <c r="F471" s="37" t="s">
        <v>1377</v>
      </c>
      <c r="G471" s="37" t="s">
        <v>1377</v>
      </c>
      <c r="H471" s="38">
        <f t="shared" si="8"/>
        <v>0.1119</v>
      </c>
    </row>
    <row r="472" spans="1:8" x14ac:dyDescent="0.25">
      <c r="A472" s="24"/>
      <c r="B472" s="24"/>
      <c r="C472" s="24"/>
      <c r="D472" s="24"/>
      <c r="E472" s="64" t="s">
        <v>1878</v>
      </c>
      <c r="F472" s="37" t="s">
        <v>1377</v>
      </c>
      <c r="G472" s="37" t="s">
        <v>1377</v>
      </c>
      <c r="H472" s="38">
        <f t="shared" si="8"/>
        <v>0.1119</v>
      </c>
    </row>
    <row r="473" spans="1:8" x14ac:dyDescent="0.25">
      <c r="A473" s="24"/>
      <c r="B473" s="24"/>
      <c r="C473" s="24"/>
      <c r="D473" s="24"/>
      <c r="E473" s="40" t="s">
        <v>1879</v>
      </c>
      <c r="F473" s="37" t="s">
        <v>1377</v>
      </c>
      <c r="G473" s="37" t="s">
        <v>1377</v>
      </c>
      <c r="H473" s="38">
        <f t="shared" si="8"/>
        <v>0.1119</v>
      </c>
    </row>
    <row r="474" spans="1:8" x14ac:dyDescent="0.25">
      <c r="A474" s="24"/>
      <c r="B474" s="24"/>
      <c r="C474" s="24"/>
      <c r="D474" s="24"/>
      <c r="E474" s="39" t="s">
        <v>1880</v>
      </c>
      <c r="F474" s="37" t="s">
        <v>1377</v>
      </c>
      <c r="G474" s="37" t="s">
        <v>1377</v>
      </c>
      <c r="H474" s="38">
        <f t="shared" si="8"/>
        <v>0.1119</v>
      </c>
    </row>
    <row r="475" spans="1:8" x14ac:dyDescent="0.25">
      <c r="A475" s="24"/>
      <c r="B475" s="24"/>
      <c r="C475" s="24"/>
      <c r="D475" s="24"/>
      <c r="E475" s="39" t="s">
        <v>1881</v>
      </c>
      <c r="F475" s="37" t="s">
        <v>1377</v>
      </c>
      <c r="G475" s="37" t="s">
        <v>1377</v>
      </c>
      <c r="H475" s="38">
        <f t="shared" si="8"/>
        <v>0.1119</v>
      </c>
    </row>
    <row r="476" spans="1:8" x14ac:dyDescent="0.25">
      <c r="A476" s="24"/>
      <c r="B476" s="24"/>
      <c r="C476" s="24"/>
      <c r="D476" s="24"/>
      <c r="E476" s="39" t="s">
        <v>1882</v>
      </c>
      <c r="F476" s="37" t="s">
        <v>1377</v>
      </c>
      <c r="G476" s="37" t="s">
        <v>1377</v>
      </c>
      <c r="H476" s="38">
        <f t="shared" si="8"/>
        <v>0.1119</v>
      </c>
    </row>
    <row r="477" spans="1:8" x14ac:dyDescent="0.25">
      <c r="A477" s="24"/>
      <c r="B477" s="24"/>
      <c r="C477" s="24"/>
      <c r="D477" s="24"/>
      <c r="E477" s="36" t="s">
        <v>1883</v>
      </c>
      <c r="F477" s="37" t="s">
        <v>1377</v>
      </c>
      <c r="G477" s="37" t="s">
        <v>1377</v>
      </c>
      <c r="H477" s="38">
        <f t="shared" si="8"/>
        <v>0.1119</v>
      </c>
    </row>
    <row r="478" spans="1:8" x14ac:dyDescent="0.25">
      <c r="A478" s="24"/>
      <c r="B478" s="24"/>
      <c r="C478" s="24"/>
      <c r="D478" s="24"/>
      <c r="E478" s="40" t="s">
        <v>1884</v>
      </c>
      <c r="F478" s="37" t="s">
        <v>1377</v>
      </c>
      <c r="G478" s="37" t="s">
        <v>1377</v>
      </c>
      <c r="H478" s="38">
        <f t="shared" si="8"/>
        <v>0.1119</v>
      </c>
    </row>
    <row r="479" spans="1:8" x14ac:dyDescent="0.25">
      <c r="A479" s="24"/>
      <c r="B479" s="24"/>
      <c r="C479" s="24"/>
      <c r="D479" s="24"/>
      <c r="E479" s="65" t="s">
        <v>1885</v>
      </c>
      <c r="F479" s="37" t="s">
        <v>1377</v>
      </c>
      <c r="G479" s="37" t="s">
        <v>1377</v>
      </c>
      <c r="H479" s="38">
        <f t="shared" si="8"/>
        <v>0.1119</v>
      </c>
    </row>
    <row r="480" spans="1:8" x14ac:dyDescent="0.25">
      <c r="A480" s="24"/>
      <c r="B480" s="24"/>
      <c r="C480" s="24"/>
      <c r="D480" s="24"/>
      <c r="E480" s="39" t="s">
        <v>1886</v>
      </c>
      <c r="F480" s="37" t="s">
        <v>1377</v>
      </c>
      <c r="G480" s="37" t="s">
        <v>1377</v>
      </c>
      <c r="H480" s="38">
        <f t="shared" si="8"/>
        <v>0.1119</v>
      </c>
    </row>
    <row r="481" spans="1:8" x14ac:dyDescent="0.25">
      <c r="A481" s="24"/>
      <c r="B481" s="24"/>
      <c r="C481" s="24"/>
      <c r="D481" s="24"/>
      <c r="E481" s="57" t="s">
        <v>1887</v>
      </c>
      <c r="F481" s="37" t="s">
        <v>1377</v>
      </c>
      <c r="G481" s="37" t="s">
        <v>1377</v>
      </c>
      <c r="H481" s="38">
        <f t="shared" si="8"/>
        <v>0.1119</v>
      </c>
    </row>
    <row r="482" spans="1:8" x14ac:dyDescent="0.25">
      <c r="A482" s="24"/>
      <c r="B482" s="24"/>
      <c r="C482" s="24"/>
      <c r="D482" s="24"/>
      <c r="E482" s="40" t="s">
        <v>1888</v>
      </c>
      <c r="F482" s="37" t="s">
        <v>1377</v>
      </c>
      <c r="G482" s="37" t="s">
        <v>1377</v>
      </c>
      <c r="H482" s="38">
        <f t="shared" si="8"/>
        <v>0.1119</v>
      </c>
    </row>
    <row r="483" spans="1:8" x14ac:dyDescent="0.25">
      <c r="A483" s="24"/>
      <c r="B483" s="24"/>
      <c r="C483" s="24"/>
      <c r="D483" s="24"/>
      <c r="E483" s="54" t="s">
        <v>1889</v>
      </c>
      <c r="F483" s="37" t="s">
        <v>1377</v>
      </c>
      <c r="G483" s="37" t="s">
        <v>1377</v>
      </c>
      <c r="H483" s="38">
        <f t="shared" si="8"/>
        <v>0.1119</v>
      </c>
    </row>
    <row r="484" spans="1:8" x14ac:dyDescent="0.25">
      <c r="A484" s="24"/>
      <c r="B484" s="24"/>
      <c r="C484" s="24"/>
      <c r="D484" s="24"/>
      <c r="E484" s="54" t="s">
        <v>1890</v>
      </c>
      <c r="F484" s="37" t="s">
        <v>1377</v>
      </c>
      <c r="G484" s="37" t="s">
        <v>1377</v>
      </c>
      <c r="H484" s="38">
        <f t="shared" si="8"/>
        <v>0.1119</v>
      </c>
    </row>
    <row r="485" spans="1:8" x14ac:dyDescent="0.25">
      <c r="A485" s="24"/>
      <c r="B485" s="24"/>
      <c r="C485" s="24"/>
      <c r="D485" s="24"/>
      <c r="E485" s="39" t="s">
        <v>1891</v>
      </c>
      <c r="F485" s="37" t="s">
        <v>1377</v>
      </c>
      <c r="G485" s="37" t="s">
        <v>1377</v>
      </c>
      <c r="H485" s="38">
        <f t="shared" si="8"/>
        <v>0.1119</v>
      </c>
    </row>
    <row r="486" spans="1:8" x14ac:dyDescent="0.25">
      <c r="A486" s="24"/>
      <c r="B486" s="24"/>
      <c r="C486" s="24"/>
      <c r="D486" s="24"/>
      <c r="E486" s="54" t="s">
        <v>1892</v>
      </c>
      <c r="F486" s="37" t="s">
        <v>1377</v>
      </c>
      <c r="G486" s="37" t="s">
        <v>1377</v>
      </c>
      <c r="H486" s="38">
        <f t="shared" si="8"/>
        <v>0.1119</v>
      </c>
    </row>
    <row r="487" spans="1:8" x14ac:dyDescent="0.25">
      <c r="A487" s="24"/>
      <c r="B487" s="24"/>
      <c r="C487" s="24"/>
      <c r="D487" s="24"/>
      <c r="E487" s="54" t="s">
        <v>1893</v>
      </c>
      <c r="F487" s="37" t="s">
        <v>1377</v>
      </c>
      <c r="G487" s="37" t="s">
        <v>1377</v>
      </c>
      <c r="H487" s="38">
        <f t="shared" si="8"/>
        <v>0.1119</v>
      </c>
    </row>
    <row r="488" spans="1:8" x14ac:dyDescent="0.25">
      <c r="A488" s="24"/>
      <c r="B488" s="24"/>
      <c r="C488" s="24"/>
      <c r="D488" s="24"/>
      <c r="E488" s="39" t="s">
        <v>1894</v>
      </c>
      <c r="F488" s="37" t="s">
        <v>1418</v>
      </c>
      <c r="G488" s="37" t="s">
        <v>1418</v>
      </c>
      <c r="H488" s="38">
        <f t="shared" si="8"/>
        <v>0</v>
      </c>
    </row>
    <row r="489" spans="1:8" x14ac:dyDescent="0.25">
      <c r="A489" s="24"/>
      <c r="B489" s="24"/>
      <c r="C489" s="24"/>
      <c r="D489" s="24"/>
      <c r="E489" s="36" t="s">
        <v>1895</v>
      </c>
      <c r="F489" s="37" t="s">
        <v>1377</v>
      </c>
      <c r="G489" s="37" t="s">
        <v>1377</v>
      </c>
      <c r="H489" s="38">
        <f t="shared" si="8"/>
        <v>0.1119</v>
      </c>
    </row>
    <row r="490" spans="1:8" x14ac:dyDescent="0.25">
      <c r="A490" s="24"/>
      <c r="B490" s="24"/>
      <c r="C490" s="24"/>
      <c r="D490" s="24"/>
      <c r="E490" s="39" t="s">
        <v>1896</v>
      </c>
      <c r="F490" s="37" t="s">
        <v>1377</v>
      </c>
      <c r="G490" s="37" t="s">
        <v>1377</v>
      </c>
      <c r="H490" s="38">
        <f t="shared" si="8"/>
        <v>0.1119</v>
      </c>
    </row>
    <row r="491" spans="1:8" x14ac:dyDescent="0.25">
      <c r="A491" s="24"/>
      <c r="B491" s="24"/>
      <c r="C491" s="24"/>
      <c r="D491" s="24"/>
      <c r="E491" s="36" t="s">
        <v>1897</v>
      </c>
      <c r="F491" s="37" t="s">
        <v>1377</v>
      </c>
      <c r="G491" s="37" t="s">
        <v>1377</v>
      </c>
      <c r="H491" s="38">
        <f t="shared" si="8"/>
        <v>0.1119</v>
      </c>
    </row>
    <row r="492" spans="1:8" x14ac:dyDescent="0.25">
      <c r="A492" s="24"/>
      <c r="B492" s="24"/>
      <c r="C492" s="24"/>
      <c r="D492" s="24"/>
      <c r="E492" s="39" t="s">
        <v>1898</v>
      </c>
      <c r="F492" s="37" t="s">
        <v>1377</v>
      </c>
      <c r="G492" s="37" t="s">
        <v>1377</v>
      </c>
      <c r="H492" s="38">
        <f t="shared" si="8"/>
        <v>0.1119</v>
      </c>
    </row>
    <row r="493" spans="1:8" x14ac:dyDescent="0.25">
      <c r="A493" s="24"/>
      <c r="B493" s="24"/>
      <c r="C493" s="24"/>
      <c r="D493" s="24"/>
      <c r="E493" s="36" t="s">
        <v>1899</v>
      </c>
      <c r="F493" s="37" t="s">
        <v>1377</v>
      </c>
      <c r="G493" s="37" t="s">
        <v>1377</v>
      </c>
      <c r="H493" s="38">
        <f t="shared" si="8"/>
        <v>0.1119</v>
      </c>
    </row>
    <row r="494" spans="1:8" x14ac:dyDescent="0.25">
      <c r="A494" s="24"/>
      <c r="B494" s="24"/>
      <c r="C494" s="24"/>
      <c r="D494" s="24"/>
      <c r="E494" s="36" t="s">
        <v>1900</v>
      </c>
      <c r="F494" s="37" t="s">
        <v>1377</v>
      </c>
      <c r="G494" s="37" t="s">
        <v>1377</v>
      </c>
      <c r="H494" s="38">
        <f t="shared" si="8"/>
        <v>0.1119</v>
      </c>
    </row>
    <row r="495" spans="1:8" x14ac:dyDescent="0.25">
      <c r="A495" s="24"/>
      <c r="B495" s="24"/>
      <c r="C495" s="24"/>
      <c r="D495" s="24"/>
      <c r="E495" s="39" t="s">
        <v>1901</v>
      </c>
      <c r="F495" s="37" t="s">
        <v>1377</v>
      </c>
      <c r="G495" s="37" t="s">
        <v>1377</v>
      </c>
      <c r="H495" s="38">
        <f t="shared" si="8"/>
        <v>0.1119</v>
      </c>
    </row>
    <row r="496" spans="1:8" x14ac:dyDescent="0.25">
      <c r="A496" s="24"/>
      <c r="B496" s="24"/>
      <c r="C496" s="24"/>
      <c r="D496" s="24"/>
      <c r="E496" s="36" t="s">
        <v>1902</v>
      </c>
      <c r="F496" s="37" t="s">
        <v>1377</v>
      </c>
      <c r="G496" s="37" t="s">
        <v>1377</v>
      </c>
      <c r="H496" s="38">
        <f t="shared" si="8"/>
        <v>0.1119</v>
      </c>
    </row>
    <row r="497" spans="1:8" x14ac:dyDescent="0.25">
      <c r="A497" s="24"/>
      <c r="B497" s="24"/>
      <c r="C497" s="24"/>
      <c r="D497" s="24"/>
      <c r="E497" s="39" t="s">
        <v>1903</v>
      </c>
      <c r="F497" s="37" t="s">
        <v>1377</v>
      </c>
      <c r="G497" s="37" t="s">
        <v>1377</v>
      </c>
      <c r="H497" s="38">
        <f t="shared" si="8"/>
        <v>0.1119</v>
      </c>
    </row>
    <row r="498" spans="1:8" x14ac:dyDescent="0.25">
      <c r="A498" s="24"/>
      <c r="B498" s="24"/>
      <c r="C498" s="24"/>
      <c r="D498" s="24"/>
      <c r="E498" s="36" t="s">
        <v>1904</v>
      </c>
      <c r="F498" s="37" t="s">
        <v>1418</v>
      </c>
      <c r="G498" s="37" t="s">
        <v>1418</v>
      </c>
      <c r="H498" s="38">
        <f t="shared" si="8"/>
        <v>0</v>
      </c>
    </row>
    <row r="499" spans="1:8" x14ac:dyDescent="0.25">
      <c r="A499" s="24"/>
      <c r="B499" s="24"/>
      <c r="C499" s="24"/>
      <c r="D499" s="24"/>
      <c r="E499" s="36" t="s">
        <v>1905</v>
      </c>
      <c r="F499" s="37" t="s">
        <v>1377</v>
      </c>
      <c r="G499" s="37" t="s">
        <v>1377</v>
      </c>
      <c r="H499" s="38">
        <f t="shared" si="8"/>
        <v>0.1119</v>
      </c>
    </row>
    <row r="500" spans="1:8" x14ac:dyDescent="0.25">
      <c r="A500" s="24"/>
      <c r="B500" s="24"/>
      <c r="C500" s="24"/>
      <c r="D500" s="24"/>
      <c r="E500" s="39" t="s">
        <v>1906</v>
      </c>
      <c r="F500" s="37" t="s">
        <v>1377</v>
      </c>
      <c r="G500" s="37" t="s">
        <v>1377</v>
      </c>
      <c r="H500" s="38">
        <f t="shared" si="8"/>
        <v>0.1119</v>
      </c>
    </row>
    <row r="501" spans="1:8" x14ac:dyDescent="0.25">
      <c r="A501" s="24"/>
      <c r="B501" s="24"/>
      <c r="C501" s="24"/>
      <c r="D501" s="24"/>
      <c r="E501" s="39" t="s">
        <v>1907</v>
      </c>
      <c r="F501" s="37" t="s">
        <v>1377</v>
      </c>
      <c r="G501" s="37" t="s">
        <v>1377</v>
      </c>
      <c r="H501" s="38">
        <f t="shared" si="8"/>
        <v>0.1119</v>
      </c>
    </row>
    <row r="502" spans="1:8" x14ac:dyDescent="0.25">
      <c r="A502" s="24"/>
      <c r="B502" s="24"/>
      <c r="C502" s="24"/>
      <c r="D502" s="24"/>
      <c r="E502" s="39" t="s">
        <v>1908</v>
      </c>
      <c r="F502" s="37" t="s">
        <v>1377</v>
      </c>
      <c r="G502" s="37" t="s">
        <v>1377</v>
      </c>
      <c r="H502" s="38">
        <f t="shared" si="8"/>
        <v>0.1119</v>
      </c>
    </row>
    <row r="503" spans="1:8" x14ac:dyDescent="0.25">
      <c r="A503" s="24"/>
      <c r="B503" s="24"/>
      <c r="C503" s="24"/>
      <c r="D503" s="24"/>
      <c r="E503" s="39" t="s">
        <v>1909</v>
      </c>
      <c r="F503" s="37" t="s">
        <v>1439</v>
      </c>
      <c r="G503" s="37" t="s">
        <v>1391</v>
      </c>
      <c r="H503" s="38">
        <f t="shared" si="8"/>
        <v>0.1124</v>
      </c>
    </row>
    <row r="504" spans="1:8" x14ac:dyDescent="0.25">
      <c r="A504" s="24"/>
      <c r="B504" s="24"/>
      <c r="C504" s="24"/>
      <c r="D504" s="24"/>
      <c r="E504" s="39" t="s">
        <v>1910</v>
      </c>
      <c r="F504" s="37" t="s">
        <v>1377</v>
      </c>
      <c r="G504" s="37" t="s">
        <v>1377</v>
      </c>
      <c r="H504" s="38">
        <f t="shared" si="8"/>
        <v>0.1119</v>
      </c>
    </row>
    <row r="505" spans="1:8" x14ac:dyDescent="0.25">
      <c r="A505" s="24"/>
      <c r="B505" s="24"/>
      <c r="C505" s="24"/>
      <c r="D505" s="24"/>
      <c r="E505" s="39" t="s">
        <v>1911</v>
      </c>
      <c r="F505" s="37" t="s">
        <v>1418</v>
      </c>
      <c r="G505" s="37" t="s">
        <v>1418</v>
      </c>
      <c r="H505" s="38">
        <f t="shared" si="8"/>
        <v>0</v>
      </c>
    </row>
    <row r="506" spans="1:8" x14ac:dyDescent="0.25">
      <c r="A506" s="24"/>
      <c r="B506" s="24"/>
      <c r="C506" s="24"/>
      <c r="D506" s="24"/>
      <c r="E506" s="39" t="s">
        <v>1912</v>
      </c>
      <c r="F506" s="37" t="s">
        <v>1377</v>
      </c>
      <c r="G506" s="37" t="s">
        <v>1377</v>
      </c>
      <c r="H506" s="38">
        <f t="shared" si="8"/>
        <v>0.1119</v>
      </c>
    </row>
    <row r="507" spans="1:8" x14ac:dyDescent="0.25">
      <c r="A507" s="24"/>
      <c r="B507" s="24"/>
      <c r="C507" s="24"/>
      <c r="D507" s="24"/>
      <c r="E507" s="39" t="s">
        <v>1913</v>
      </c>
      <c r="F507" s="37" t="s">
        <v>1377</v>
      </c>
      <c r="G507" s="37" t="s">
        <v>1377</v>
      </c>
      <c r="H507" s="38">
        <f t="shared" si="8"/>
        <v>0.1119</v>
      </c>
    </row>
    <row r="508" spans="1:8" x14ac:dyDescent="0.25">
      <c r="A508" s="24"/>
      <c r="B508" s="24"/>
      <c r="C508" s="24"/>
      <c r="D508" s="24"/>
      <c r="E508" s="39" t="s">
        <v>1914</v>
      </c>
      <c r="F508" s="37" t="s">
        <v>1377</v>
      </c>
      <c r="G508" s="37" t="s">
        <v>1377</v>
      </c>
      <c r="H508" s="38">
        <f t="shared" si="8"/>
        <v>0.1119</v>
      </c>
    </row>
    <row r="509" spans="1:8" x14ac:dyDescent="0.25">
      <c r="A509" s="24"/>
      <c r="B509" s="24"/>
      <c r="C509" s="24"/>
      <c r="D509" s="24"/>
      <c r="E509" s="39" t="s">
        <v>1915</v>
      </c>
      <c r="F509" s="37" t="s">
        <v>1377</v>
      </c>
      <c r="G509" s="37" t="s">
        <v>1377</v>
      </c>
      <c r="H509" s="38">
        <f t="shared" si="8"/>
        <v>0.1119</v>
      </c>
    </row>
    <row r="510" spans="1:8" x14ac:dyDescent="0.25">
      <c r="A510" s="24"/>
      <c r="B510" s="24"/>
      <c r="C510" s="24"/>
      <c r="D510" s="24"/>
      <c r="E510" s="39" t="s">
        <v>1916</v>
      </c>
      <c r="F510" s="37" t="s">
        <v>1377</v>
      </c>
      <c r="G510" s="37" t="s">
        <v>1377</v>
      </c>
      <c r="H510" s="38">
        <f t="shared" si="8"/>
        <v>0.1119</v>
      </c>
    </row>
    <row r="511" spans="1:8" x14ac:dyDescent="0.25">
      <c r="A511" s="24"/>
      <c r="B511" s="24"/>
      <c r="C511" s="24"/>
      <c r="D511" s="24"/>
      <c r="E511" s="39" t="s">
        <v>1917</v>
      </c>
      <c r="F511" s="37" t="s">
        <v>1377</v>
      </c>
      <c r="G511" s="37" t="s">
        <v>1377</v>
      </c>
      <c r="H511" s="38">
        <f t="shared" si="8"/>
        <v>0.1119</v>
      </c>
    </row>
    <row r="512" spans="1:8" x14ac:dyDescent="0.25">
      <c r="A512" s="24"/>
      <c r="B512" s="24"/>
      <c r="C512" s="24"/>
      <c r="D512" s="24"/>
      <c r="E512" s="39" t="s">
        <v>1918</v>
      </c>
      <c r="F512" s="37" t="s">
        <v>1377</v>
      </c>
      <c r="G512" s="37" t="s">
        <v>1377</v>
      </c>
      <c r="H512" s="38">
        <f t="shared" si="8"/>
        <v>0.1119</v>
      </c>
    </row>
    <row r="513" spans="1:8" x14ac:dyDescent="0.25">
      <c r="A513" s="24"/>
      <c r="B513" s="24"/>
      <c r="C513" s="24"/>
      <c r="D513" s="24"/>
      <c r="E513" s="39" t="s">
        <v>1919</v>
      </c>
      <c r="F513" s="37" t="s">
        <v>1418</v>
      </c>
      <c r="G513" s="37" t="s">
        <v>1418</v>
      </c>
      <c r="H513" s="38">
        <f t="shared" si="8"/>
        <v>0</v>
      </c>
    </row>
    <row r="514" spans="1:8" x14ac:dyDescent="0.25">
      <c r="A514" s="24"/>
      <c r="B514" s="24"/>
      <c r="C514" s="24"/>
      <c r="D514" s="24"/>
      <c r="E514" s="39" t="s">
        <v>1920</v>
      </c>
      <c r="F514" s="37" t="s">
        <v>1377</v>
      </c>
      <c r="G514" s="37" t="s">
        <v>1377</v>
      </c>
      <c r="H514" s="38">
        <f t="shared" si="8"/>
        <v>0.1119</v>
      </c>
    </row>
    <row r="515" spans="1:8" x14ac:dyDescent="0.25">
      <c r="A515" s="24"/>
      <c r="B515" s="24"/>
      <c r="C515" s="24"/>
      <c r="D515" s="24"/>
      <c r="E515" s="36" t="s">
        <v>1921</v>
      </c>
      <c r="F515" s="37" t="s">
        <v>1418</v>
      </c>
      <c r="G515" s="37" t="s">
        <v>1418</v>
      </c>
      <c r="H515" s="38">
        <f t="shared" si="8"/>
        <v>0</v>
      </c>
    </row>
    <row r="516" spans="1:8" x14ac:dyDescent="0.25">
      <c r="A516" s="24"/>
      <c r="B516" s="24"/>
      <c r="C516" s="24"/>
      <c r="D516" s="24"/>
      <c r="E516" s="39" t="s">
        <v>1922</v>
      </c>
      <c r="F516" s="37" t="s">
        <v>1377</v>
      </c>
      <c r="G516" s="37" t="s">
        <v>1377</v>
      </c>
      <c r="H516" s="38">
        <f t="shared" si="8"/>
        <v>0.1119</v>
      </c>
    </row>
    <row r="517" spans="1:8" x14ac:dyDescent="0.25">
      <c r="A517" s="24"/>
      <c r="B517" s="24"/>
      <c r="C517" s="24"/>
      <c r="D517" s="24"/>
      <c r="E517" s="40" t="s">
        <v>1923</v>
      </c>
      <c r="F517" s="37" t="s">
        <v>1377</v>
      </c>
      <c r="G517" s="37" t="s">
        <v>1377</v>
      </c>
      <c r="H517" s="38">
        <f t="shared" si="8"/>
        <v>0.1119</v>
      </c>
    </row>
    <row r="518" spans="1:8" x14ac:dyDescent="0.25">
      <c r="A518" s="24"/>
      <c r="B518" s="24"/>
      <c r="C518" s="24"/>
      <c r="D518" s="24"/>
      <c r="E518" s="39" t="s">
        <v>1924</v>
      </c>
      <c r="F518" s="37" t="s">
        <v>1377</v>
      </c>
      <c r="G518" s="37" t="s">
        <v>1377</v>
      </c>
      <c r="H518" s="38">
        <f t="shared" si="8"/>
        <v>0.1119</v>
      </c>
    </row>
    <row r="519" spans="1:8" x14ac:dyDescent="0.25">
      <c r="A519" s="24"/>
      <c r="B519" s="24"/>
      <c r="C519" s="24"/>
      <c r="D519" s="24"/>
      <c r="E519" s="39" t="s">
        <v>1925</v>
      </c>
      <c r="F519" s="37" t="s">
        <v>1377</v>
      </c>
      <c r="G519" s="37" t="s">
        <v>1377</v>
      </c>
      <c r="H519" s="38">
        <f t="shared" ref="H519:H582" si="9">VLOOKUP(G519,$A$4:$B$29,2,FALSE)</f>
        <v>0.1119</v>
      </c>
    </row>
    <row r="520" spans="1:8" x14ac:dyDescent="0.25">
      <c r="A520" s="24"/>
      <c r="B520" s="24"/>
      <c r="C520" s="24"/>
      <c r="D520" s="24"/>
      <c r="E520" s="36" t="s">
        <v>1926</v>
      </c>
      <c r="F520" s="37" t="s">
        <v>1377</v>
      </c>
      <c r="G520" s="37" t="s">
        <v>1377</v>
      </c>
      <c r="H520" s="38">
        <f t="shared" si="9"/>
        <v>0.1119</v>
      </c>
    </row>
    <row r="521" spans="1:8" x14ac:dyDescent="0.25">
      <c r="A521" s="24"/>
      <c r="B521" s="24"/>
      <c r="C521" s="24"/>
      <c r="D521" s="24"/>
      <c r="E521" s="39" t="s">
        <v>1927</v>
      </c>
      <c r="F521" s="37" t="s">
        <v>1418</v>
      </c>
      <c r="G521" s="37" t="s">
        <v>1418</v>
      </c>
      <c r="H521" s="38">
        <f t="shared" si="9"/>
        <v>0</v>
      </c>
    </row>
    <row r="522" spans="1:8" x14ac:dyDescent="0.25">
      <c r="A522" s="24"/>
      <c r="B522" s="24"/>
      <c r="C522" s="24"/>
      <c r="D522" s="24"/>
      <c r="E522" s="36" t="s">
        <v>1928</v>
      </c>
      <c r="F522" s="37" t="s">
        <v>1418</v>
      </c>
      <c r="G522" s="37" t="s">
        <v>1418</v>
      </c>
      <c r="H522" s="38">
        <f t="shared" si="9"/>
        <v>0</v>
      </c>
    </row>
    <row r="523" spans="1:8" x14ac:dyDescent="0.25">
      <c r="A523" s="24"/>
      <c r="B523" s="24"/>
      <c r="C523" s="24"/>
      <c r="D523" s="24"/>
      <c r="E523" s="39" t="s">
        <v>1929</v>
      </c>
      <c r="F523" s="37" t="s">
        <v>1418</v>
      </c>
      <c r="G523" s="37" t="s">
        <v>1418</v>
      </c>
      <c r="H523" s="38">
        <f t="shared" si="9"/>
        <v>0</v>
      </c>
    </row>
    <row r="524" spans="1:8" x14ac:dyDescent="0.25">
      <c r="A524" s="24"/>
      <c r="B524" s="24"/>
      <c r="C524" s="24"/>
      <c r="D524" s="24"/>
      <c r="E524" s="36" t="s">
        <v>1930</v>
      </c>
      <c r="F524" s="37" t="s">
        <v>1418</v>
      </c>
      <c r="G524" s="37" t="s">
        <v>1418</v>
      </c>
      <c r="H524" s="38">
        <f t="shared" si="9"/>
        <v>0</v>
      </c>
    </row>
    <row r="525" spans="1:8" x14ac:dyDescent="0.25">
      <c r="A525" s="24"/>
      <c r="B525" s="24"/>
      <c r="C525" s="24"/>
      <c r="D525" s="24"/>
      <c r="E525" s="39" t="s">
        <v>1931</v>
      </c>
      <c r="F525" s="37" t="s">
        <v>1418</v>
      </c>
      <c r="G525" s="37" t="s">
        <v>1418</v>
      </c>
      <c r="H525" s="38">
        <f t="shared" si="9"/>
        <v>0</v>
      </c>
    </row>
    <row r="526" spans="1:8" x14ac:dyDescent="0.25">
      <c r="A526" s="24"/>
      <c r="B526" s="24"/>
      <c r="C526" s="24"/>
      <c r="D526" s="24"/>
      <c r="E526" s="36" t="s">
        <v>1932</v>
      </c>
      <c r="F526" s="37" t="s">
        <v>1418</v>
      </c>
      <c r="G526" s="37" t="s">
        <v>1418</v>
      </c>
      <c r="H526" s="38">
        <f t="shared" si="9"/>
        <v>0</v>
      </c>
    </row>
    <row r="527" spans="1:8" x14ac:dyDescent="0.25">
      <c r="A527" s="24"/>
      <c r="B527" s="24"/>
      <c r="C527" s="24"/>
      <c r="D527" s="24"/>
      <c r="E527" s="36" t="s">
        <v>1933</v>
      </c>
      <c r="F527" s="37" t="s">
        <v>1418</v>
      </c>
      <c r="G527" s="37" t="s">
        <v>1418</v>
      </c>
      <c r="H527" s="38">
        <f t="shared" si="9"/>
        <v>0</v>
      </c>
    </row>
    <row r="528" spans="1:8" x14ac:dyDescent="0.25">
      <c r="A528" s="24"/>
      <c r="B528" s="24"/>
      <c r="C528" s="24"/>
      <c r="D528" s="24"/>
      <c r="E528" s="39" t="s">
        <v>1934</v>
      </c>
      <c r="F528" s="37" t="s">
        <v>1418</v>
      </c>
      <c r="G528" s="37" t="s">
        <v>1418</v>
      </c>
      <c r="H528" s="38">
        <f t="shared" si="9"/>
        <v>0</v>
      </c>
    </row>
    <row r="529" spans="1:8" x14ac:dyDescent="0.25">
      <c r="A529" s="24"/>
      <c r="B529" s="24"/>
      <c r="C529" s="24"/>
      <c r="D529" s="24"/>
      <c r="E529" s="66" t="s">
        <v>1935</v>
      </c>
      <c r="F529" s="37" t="s">
        <v>1418</v>
      </c>
      <c r="G529" s="37" t="s">
        <v>1418</v>
      </c>
      <c r="H529" s="38">
        <f t="shared" si="9"/>
        <v>0</v>
      </c>
    </row>
    <row r="530" spans="1:8" x14ac:dyDescent="0.25">
      <c r="A530" s="24"/>
      <c r="B530" s="24"/>
      <c r="C530" s="24"/>
      <c r="D530" s="24"/>
      <c r="E530" s="39" t="s">
        <v>1936</v>
      </c>
      <c r="F530" s="37" t="s">
        <v>1418</v>
      </c>
      <c r="G530" s="37" t="s">
        <v>1418</v>
      </c>
      <c r="H530" s="38">
        <f t="shared" si="9"/>
        <v>0</v>
      </c>
    </row>
    <row r="531" spans="1:8" x14ac:dyDescent="0.25">
      <c r="A531" s="24"/>
      <c r="B531" s="24"/>
      <c r="C531" s="24"/>
      <c r="D531" s="24"/>
      <c r="E531" s="39" t="s">
        <v>1937</v>
      </c>
      <c r="F531" s="37" t="s">
        <v>1418</v>
      </c>
      <c r="G531" s="37" t="s">
        <v>1418</v>
      </c>
      <c r="H531" s="38">
        <f t="shared" si="9"/>
        <v>0</v>
      </c>
    </row>
    <row r="532" spans="1:8" x14ac:dyDescent="0.25">
      <c r="A532" s="24"/>
      <c r="B532" s="24"/>
      <c r="C532" s="24"/>
      <c r="D532" s="24"/>
      <c r="E532" s="39" t="s">
        <v>1938</v>
      </c>
      <c r="F532" s="37" t="s">
        <v>1418</v>
      </c>
      <c r="G532" s="37" t="s">
        <v>1418</v>
      </c>
      <c r="H532" s="38">
        <f t="shared" si="9"/>
        <v>0</v>
      </c>
    </row>
    <row r="533" spans="1:8" x14ac:dyDescent="0.25">
      <c r="A533" s="24"/>
      <c r="B533" s="24"/>
      <c r="C533" s="24"/>
      <c r="D533" s="24"/>
      <c r="E533" s="36" t="s">
        <v>1939</v>
      </c>
      <c r="F533" s="37" t="s">
        <v>1418</v>
      </c>
      <c r="G533" s="37" t="s">
        <v>1418</v>
      </c>
      <c r="H533" s="38">
        <f t="shared" si="9"/>
        <v>0</v>
      </c>
    </row>
    <row r="534" spans="1:8" x14ac:dyDescent="0.25">
      <c r="A534" s="24"/>
      <c r="B534" s="24"/>
      <c r="C534" s="24"/>
      <c r="D534" s="24"/>
      <c r="E534" s="36" t="s">
        <v>1940</v>
      </c>
      <c r="F534" s="37" t="s">
        <v>1418</v>
      </c>
      <c r="G534" s="37" t="s">
        <v>1418</v>
      </c>
      <c r="H534" s="38">
        <f t="shared" si="9"/>
        <v>0</v>
      </c>
    </row>
    <row r="535" spans="1:8" x14ac:dyDescent="0.25">
      <c r="A535" s="24"/>
      <c r="B535" s="24"/>
      <c r="C535" s="24"/>
      <c r="D535" s="24"/>
      <c r="E535" s="39" t="s">
        <v>1941</v>
      </c>
      <c r="F535" s="37" t="s">
        <v>1418</v>
      </c>
      <c r="G535" s="37" t="s">
        <v>1418</v>
      </c>
      <c r="H535" s="38">
        <f t="shared" si="9"/>
        <v>0</v>
      </c>
    </row>
    <row r="536" spans="1:8" x14ac:dyDescent="0.25">
      <c r="A536" s="24"/>
      <c r="B536" s="24"/>
      <c r="C536" s="24"/>
      <c r="D536" s="24"/>
      <c r="E536" s="39" t="s">
        <v>1942</v>
      </c>
      <c r="F536" s="37" t="s">
        <v>1418</v>
      </c>
      <c r="G536" s="37" t="s">
        <v>1418</v>
      </c>
      <c r="H536" s="38">
        <f t="shared" si="9"/>
        <v>0</v>
      </c>
    </row>
    <row r="537" spans="1:8" x14ac:dyDescent="0.25">
      <c r="A537" s="24"/>
      <c r="B537" s="24"/>
      <c r="C537" s="24"/>
      <c r="D537" s="24"/>
      <c r="E537" s="57" t="s">
        <v>1943</v>
      </c>
      <c r="F537" s="37" t="s">
        <v>1418</v>
      </c>
      <c r="G537" s="37" t="s">
        <v>1418</v>
      </c>
      <c r="H537" s="38">
        <f t="shared" si="9"/>
        <v>0</v>
      </c>
    </row>
    <row r="538" spans="1:8" x14ac:dyDescent="0.25">
      <c r="A538" s="24"/>
      <c r="B538" s="24"/>
      <c r="C538" s="24"/>
      <c r="D538" s="24"/>
      <c r="E538" s="39" t="s">
        <v>1944</v>
      </c>
      <c r="F538" s="37" t="s">
        <v>1418</v>
      </c>
      <c r="G538" s="37" t="s">
        <v>1418</v>
      </c>
      <c r="H538" s="38">
        <f t="shared" si="9"/>
        <v>0</v>
      </c>
    </row>
    <row r="539" spans="1:8" x14ac:dyDescent="0.25">
      <c r="A539" s="24"/>
      <c r="B539" s="24"/>
      <c r="C539" s="24"/>
      <c r="D539" s="24"/>
      <c r="E539" s="39" t="s">
        <v>1945</v>
      </c>
      <c r="F539" s="37" t="s">
        <v>1418</v>
      </c>
      <c r="G539" s="37" t="s">
        <v>1418</v>
      </c>
      <c r="H539" s="38">
        <f t="shared" si="9"/>
        <v>0</v>
      </c>
    </row>
    <row r="540" spans="1:8" x14ac:dyDescent="0.25">
      <c r="A540" s="24"/>
      <c r="B540" s="24"/>
      <c r="C540" s="24"/>
      <c r="D540" s="24"/>
      <c r="E540" s="36" t="s">
        <v>1946</v>
      </c>
      <c r="F540" s="37" t="s">
        <v>1439</v>
      </c>
      <c r="G540" s="37" t="s">
        <v>1391</v>
      </c>
      <c r="H540" s="38">
        <f t="shared" si="9"/>
        <v>0.1124</v>
      </c>
    </row>
    <row r="541" spans="1:8" x14ac:dyDescent="0.25">
      <c r="A541" s="24"/>
      <c r="B541" s="24"/>
      <c r="C541" s="24"/>
      <c r="D541" s="24"/>
      <c r="E541" s="36" t="s">
        <v>1947</v>
      </c>
      <c r="F541" s="37" t="s">
        <v>1418</v>
      </c>
      <c r="G541" s="37" t="s">
        <v>1418</v>
      </c>
      <c r="H541" s="38">
        <f t="shared" si="9"/>
        <v>0</v>
      </c>
    </row>
    <row r="542" spans="1:8" x14ac:dyDescent="0.25">
      <c r="A542" s="24"/>
      <c r="B542" s="24"/>
      <c r="C542" s="24"/>
      <c r="D542" s="24"/>
      <c r="E542" s="36" t="s">
        <v>1948</v>
      </c>
      <c r="F542" s="37" t="s">
        <v>1439</v>
      </c>
      <c r="G542" s="37" t="s">
        <v>1391</v>
      </c>
      <c r="H542" s="38">
        <f t="shared" si="9"/>
        <v>0.1124</v>
      </c>
    </row>
    <row r="543" spans="1:8" x14ac:dyDescent="0.25">
      <c r="A543" s="24"/>
      <c r="B543" s="24"/>
      <c r="C543" s="24"/>
      <c r="D543" s="24"/>
      <c r="E543" s="39" t="s">
        <v>1949</v>
      </c>
      <c r="F543" s="37" t="s">
        <v>1377</v>
      </c>
      <c r="G543" s="37" t="s">
        <v>1377</v>
      </c>
      <c r="H543" s="38">
        <f t="shared" si="9"/>
        <v>0.1119</v>
      </c>
    </row>
    <row r="544" spans="1:8" x14ac:dyDescent="0.25">
      <c r="A544" s="24"/>
      <c r="B544" s="24"/>
      <c r="C544" s="24"/>
      <c r="D544" s="24"/>
      <c r="E544" s="39" t="s">
        <v>1950</v>
      </c>
      <c r="F544" s="37" t="s">
        <v>1439</v>
      </c>
      <c r="G544" s="37" t="s">
        <v>1391</v>
      </c>
      <c r="H544" s="38">
        <f t="shared" si="9"/>
        <v>0.1124</v>
      </c>
    </row>
    <row r="545" spans="1:8" x14ac:dyDescent="0.25">
      <c r="A545" s="24"/>
      <c r="B545" s="24"/>
      <c r="C545" s="24"/>
      <c r="D545" s="24"/>
      <c r="E545" s="39" t="s">
        <v>1951</v>
      </c>
      <c r="F545" s="37" t="s">
        <v>1418</v>
      </c>
      <c r="G545" s="37" t="s">
        <v>1418</v>
      </c>
      <c r="H545" s="38">
        <f t="shared" si="9"/>
        <v>0</v>
      </c>
    </row>
    <row r="546" spans="1:8" x14ac:dyDescent="0.25">
      <c r="A546" s="24"/>
      <c r="B546" s="24"/>
      <c r="C546" s="24"/>
      <c r="D546" s="24"/>
      <c r="E546" s="36" t="s">
        <v>1952</v>
      </c>
      <c r="F546" s="37" t="s">
        <v>1418</v>
      </c>
      <c r="G546" s="37" t="s">
        <v>1418</v>
      </c>
      <c r="H546" s="38">
        <f t="shared" si="9"/>
        <v>0</v>
      </c>
    </row>
    <row r="547" spans="1:8" x14ac:dyDescent="0.25">
      <c r="A547" s="24"/>
      <c r="B547" s="24"/>
      <c r="C547" s="24"/>
      <c r="D547" s="24"/>
      <c r="E547" s="36" t="s">
        <v>1953</v>
      </c>
      <c r="F547" s="37" t="s">
        <v>1439</v>
      </c>
      <c r="G547" s="37" t="s">
        <v>1391</v>
      </c>
      <c r="H547" s="38">
        <f t="shared" si="9"/>
        <v>0.1124</v>
      </c>
    </row>
    <row r="548" spans="1:8" x14ac:dyDescent="0.25">
      <c r="A548" s="24"/>
      <c r="B548" s="24"/>
      <c r="C548" s="24"/>
      <c r="D548" s="24"/>
      <c r="E548" s="36" t="s">
        <v>1954</v>
      </c>
      <c r="F548" s="37" t="s">
        <v>1418</v>
      </c>
      <c r="G548" s="37" t="s">
        <v>1418</v>
      </c>
      <c r="H548" s="38">
        <f t="shared" si="9"/>
        <v>0</v>
      </c>
    </row>
    <row r="549" spans="1:8" x14ac:dyDescent="0.25">
      <c r="A549" s="24"/>
      <c r="B549" s="24"/>
      <c r="C549" s="24"/>
      <c r="D549" s="24"/>
      <c r="E549" s="39" t="s">
        <v>1955</v>
      </c>
      <c r="F549" s="37" t="s">
        <v>1439</v>
      </c>
      <c r="G549" s="37" t="s">
        <v>1391</v>
      </c>
      <c r="H549" s="38">
        <f t="shared" si="9"/>
        <v>0.1124</v>
      </c>
    </row>
    <row r="550" spans="1:8" x14ac:dyDescent="0.25">
      <c r="A550" s="24"/>
      <c r="B550" s="24"/>
      <c r="C550" s="24"/>
      <c r="D550" s="24"/>
      <c r="E550" s="39" t="s">
        <v>1956</v>
      </c>
      <c r="F550" s="37" t="s">
        <v>1377</v>
      </c>
      <c r="G550" s="37" t="s">
        <v>1377</v>
      </c>
      <c r="H550" s="38">
        <f t="shared" si="9"/>
        <v>0.1119</v>
      </c>
    </row>
    <row r="551" spans="1:8" x14ac:dyDescent="0.25">
      <c r="A551" s="24"/>
      <c r="B551" s="24"/>
      <c r="C551" s="24"/>
      <c r="D551" s="24"/>
      <c r="E551" s="36" t="s">
        <v>1957</v>
      </c>
      <c r="F551" s="37" t="s">
        <v>1377</v>
      </c>
      <c r="G551" s="37" t="s">
        <v>1377</v>
      </c>
      <c r="H551" s="38">
        <f t="shared" si="9"/>
        <v>0.1119</v>
      </c>
    </row>
    <row r="552" spans="1:8" x14ac:dyDescent="0.25">
      <c r="A552" s="24"/>
      <c r="B552" s="24"/>
      <c r="C552" s="24"/>
      <c r="D552" s="24"/>
      <c r="E552" s="39" t="s">
        <v>1958</v>
      </c>
      <c r="F552" s="37" t="s">
        <v>1377</v>
      </c>
      <c r="G552" s="37" t="s">
        <v>1377</v>
      </c>
      <c r="H552" s="38">
        <f t="shared" si="9"/>
        <v>0.1119</v>
      </c>
    </row>
    <row r="553" spans="1:8" x14ac:dyDescent="0.25">
      <c r="A553" s="24"/>
      <c r="B553" s="24"/>
      <c r="C553" s="24"/>
      <c r="D553" s="24"/>
      <c r="E553" s="36" t="s">
        <v>1959</v>
      </c>
      <c r="F553" s="37" t="s">
        <v>1439</v>
      </c>
      <c r="G553" s="37" t="s">
        <v>1391</v>
      </c>
      <c r="H553" s="38">
        <f t="shared" si="9"/>
        <v>0.1124</v>
      </c>
    </row>
    <row r="554" spans="1:8" x14ac:dyDescent="0.25">
      <c r="A554" s="24"/>
      <c r="B554" s="24"/>
      <c r="C554" s="24"/>
      <c r="D554" s="24"/>
      <c r="E554" s="39" t="s">
        <v>1960</v>
      </c>
      <c r="F554" s="37" t="s">
        <v>1377</v>
      </c>
      <c r="G554" s="37" t="s">
        <v>1377</v>
      </c>
      <c r="H554" s="38">
        <f t="shared" si="9"/>
        <v>0.1119</v>
      </c>
    </row>
    <row r="555" spans="1:8" x14ac:dyDescent="0.25">
      <c r="A555" s="24"/>
      <c r="B555" s="24"/>
      <c r="C555" s="24"/>
      <c r="D555" s="24"/>
      <c r="E555" s="39" t="s">
        <v>1961</v>
      </c>
      <c r="F555" s="37" t="s">
        <v>1418</v>
      </c>
      <c r="G555" s="37" t="s">
        <v>1418</v>
      </c>
      <c r="H555" s="38">
        <f t="shared" si="9"/>
        <v>0</v>
      </c>
    </row>
    <row r="556" spans="1:8" x14ac:dyDescent="0.25">
      <c r="A556" s="24"/>
      <c r="B556" s="24"/>
      <c r="C556" s="24"/>
      <c r="D556" s="24"/>
      <c r="E556" s="39" t="s">
        <v>1962</v>
      </c>
      <c r="F556" s="37" t="s">
        <v>1377</v>
      </c>
      <c r="G556" s="37" t="s">
        <v>1377</v>
      </c>
      <c r="H556" s="38">
        <f t="shared" si="9"/>
        <v>0.1119</v>
      </c>
    </row>
    <row r="557" spans="1:8" x14ac:dyDescent="0.25">
      <c r="A557" s="24"/>
      <c r="B557" s="24"/>
      <c r="C557" s="24"/>
      <c r="D557" s="24"/>
      <c r="E557" s="36" t="s">
        <v>1963</v>
      </c>
      <c r="F557" s="37" t="s">
        <v>1377</v>
      </c>
      <c r="G557" s="37" t="s">
        <v>1377</v>
      </c>
      <c r="H557" s="38">
        <f t="shared" si="9"/>
        <v>0.1119</v>
      </c>
    </row>
    <row r="558" spans="1:8" x14ac:dyDescent="0.25">
      <c r="A558" s="24"/>
      <c r="B558" s="24"/>
      <c r="C558" s="24"/>
      <c r="D558" s="24"/>
      <c r="E558" s="39" t="s">
        <v>1964</v>
      </c>
      <c r="F558" s="37" t="s">
        <v>1377</v>
      </c>
      <c r="G558" s="37" t="s">
        <v>1377</v>
      </c>
      <c r="H558" s="38">
        <f t="shared" si="9"/>
        <v>0.1119</v>
      </c>
    </row>
    <row r="559" spans="1:8" x14ac:dyDescent="0.25">
      <c r="A559" s="24"/>
      <c r="B559" s="24"/>
      <c r="C559" s="24"/>
      <c r="D559" s="24"/>
      <c r="E559" s="39" t="s">
        <v>1965</v>
      </c>
      <c r="F559" s="37" t="s">
        <v>1439</v>
      </c>
      <c r="G559" s="37" t="s">
        <v>1391</v>
      </c>
      <c r="H559" s="38">
        <f t="shared" si="9"/>
        <v>0.1124</v>
      </c>
    </row>
    <row r="560" spans="1:8" x14ac:dyDescent="0.25">
      <c r="A560" s="24"/>
      <c r="B560" s="24"/>
      <c r="C560" s="24"/>
      <c r="D560" s="24"/>
      <c r="E560" s="39" t="s">
        <v>1966</v>
      </c>
      <c r="F560" s="37" t="s">
        <v>1377</v>
      </c>
      <c r="G560" s="37" t="s">
        <v>1377</v>
      </c>
      <c r="H560" s="38">
        <f t="shared" si="9"/>
        <v>0.1119</v>
      </c>
    </row>
    <row r="561" spans="1:8" x14ac:dyDescent="0.25">
      <c r="A561" s="24"/>
      <c r="B561" s="24"/>
      <c r="C561" s="24"/>
      <c r="D561" s="24"/>
      <c r="E561" s="39" t="s">
        <v>1967</v>
      </c>
      <c r="F561" s="37" t="s">
        <v>1439</v>
      </c>
      <c r="G561" s="37" t="s">
        <v>1391</v>
      </c>
      <c r="H561" s="38">
        <f t="shared" si="9"/>
        <v>0.1124</v>
      </c>
    </row>
    <row r="562" spans="1:8" x14ac:dyDescent="0.25">
      <c r="A562" s="24"/>
      <c r="B562" s="24"/>
      <c r="C562" s="24"/>
      <c r="D562" s="24"/>
      <c r="E562" s="39" t="s">
        <v>1968</v>
      </c>
      <c r="F562" s="37" t="s">
        <v>1377</v>
      </c>
      <c r="G562" s="37" t="s">
        <v>1377</v>
      </c>
      <c r="H562" s="38">
        <f t="shared" si="9"/>
        <v>0.1119</v>
      </c>
    </row>
    <row r="563" spans="1:8" x14ac:dyDescent="0.25">
      <c r="A563" s="24"/>
      <c r="B563" s="24"/>
      <c r="C563" s="24"/>
      <c r="D563" s="24"/>
      <c r="E563" s="36" t="s">
        <v>1969</v>
      </c>
      <c r="F563" s="37" t="s">
        <v>1377</v>
      </c>
      <c r="G563" s="37" t="s">
        <v>1377</v>
      </c>
      <c r="H563" s="38">
        <f t="shared" si="9"/>
        <v>0.1119</v>
      </c>
    </row>
    <row r="564" spans="1:8" x14ac:dyDescent="0.25">
      <c r="A564" s="24"/>
      <c r="B564" s="24"/>
      <c r="C564" s="24"/>
      <c r="D564" s="24"/>
      <c r="E564" s="39" t="s">
        <v>1970</v>
      </c>
      <c r="F564" s="37" t="s">
        <v>1377</v>
      </c>
      <c r="G564" s="37" t="s">
        <v>1377</v>
      </c>
      <c r="H564" s="38">
        <f t="shared" si="9"/>
        <v>0.1119</v>
      </c>
    </row>
    <row r="565" spans="1:8" x14ac:dyDescent="0.25">
      <c r="A565" s="24"/>
      <c r="B565" s="24"/>
      <c r="C565" s="24"/>
      <c r="D565" s="24"/>
      <c r="E565" s="39" t="s">
        <v>1971</v>
      </c>
      <c r="F565" s="37" t="s">
        <v>1377</v>
      </c>
      <c r="G565" s="37" t="s">
        <v>1377</v>
      </c>
      <c r="H565" s="38">
        <f t="shared" si="9"/>
        <v>0.1119</v>
      </c>
    </row>
    <row r="566" spans="1:8" x14ac:dyDescent="0.25">
      <c r="A566" s="24"/>
      <c r="B566" s="24"/>
      <c r="C566" s="24"/>
      <c r="D566" s="24"/>
      <c r="E566" s="39" t="s">
        <v>1972</v>
      </c>
      <c r="F566" s="37" t="s">
        <v>1377</v>
      </c>
      <c r="G566" s="37" t="s">
        <v>1377</v>
      </c>
      <c r="H566" s="38">
        <f t="shared" si="9"/>
        <v>0.1119</v>
      </c>
    </row>
    <row r="567" spans="1:8" x14ac:dyDescent="0.25">
      <c r="A567" s="24"/>
      <c r="B567" s="24"/>
      <c r="C567" s="24"/>
      <c r="D567" s="24"/>
      <c r="E567" s="39" t="s">
        <v>1973</v>
      </c>
      <c r="F567" s="37" t="s">
        <v>1377</v>
      </c>
      <c r="G567" s="37" t="s">
        <v>1377</v>
      </c>
      <c r="H567" s="38">
        <f t="shared" si="9"/>
        <v>0.1119</v>
      </c>
    </row>
    <row r="568" spans="1:8" x14ac:dyDescent="0.25">
      <c r="A568" s="24"/>
      <c r="B568" s="24"/>
      <c r="C568" s="24"/>
      <c r="D568" s="24"/>
      <c r="E568" s="39" t="s">
        <v>1974</v>
      </c>
      <c r="F568" s="37" t="s">
        <v>1377</v>
      </c>
      <c r="G568" s="37" t="s">
        <v>1377</v>
      </c>
      <c r="H568" s="38">
        <f t="shared" si="9"/>
        <v>0.1119</v>
      </c>
    </row>
    <row r="569" spans="1:8" x14ac:dyDescent="0.25">
      <c r="A569" s="24"/>
      <c r="B569" s="24"/>
      <c r="C569" s="24"/>
      <c r="D569" s="24"/>
      <c r="E569" s="36" t="s">
        <v>1975</v>
      </c>
      <c r="F569" s="37" t="s">
        <v>1379</v>
      </c>
      <c r="G569" s="37" t="s">
        <v>1379</v>
      </c>
      <c r="H569" s="38">
        <f t="shared" si="9"/>
        <v>0.1128</v>
      </c>
    </row>
    <row r="570" spans="1:8" x14ac:dyDescent="0.25">
      <c r="A570" s="24"/>
      <c r="B570" s="24"/>
      <c r="C570" s="24"/>
      <c r="D570" s="24"/>
      <c r="E570" s="39" t="s">
        <v>1976</v>
      </c>
      <c r="F570" s="37" t="s">
        <v>1377</v>
      </c>
      <c r="G570" s="37" t="s">
        <v>1377</v>
      </c>
      <c r="H570" s="38">
        <f t="shared" si="9"/>
        <v>0.1119</v>
      </c>
    </row>
    <row r="571" spans="1:8" x14ac:dyDescent="0.25">
      <c r="A571" s="24"/>
      <c r="B571" s="24"/>
      <c r="C571" s="24"/>
      <c r="D571" s="24"/>
      <c r="E571" s="62" t="s">
        <v>1977</v>
      </c>
      <c r="F571" s="37" t="s">
        <v>1377</v>
      </c>
      <c r="G571" s="37" t="s">
        <v>1377</v>
      </c>
      <c r="H571" s="38">
        <f t="shared" si="9"/>
        <v>0.1119</v>
      </c>
    </row>
    <row r="572" spans="1:8" x14ac:dyDescent="0.25">
      <c r="A572" s="24"/>
      <c r="B572" s="24"/>
      <c r="C572" s="24"/>
      <c r="D572" s="24"/>
      <c r="E572" s="57" t="s">
        <v>1978</v>
      </c>
      <c r="F572" s="37" t="s">
        <v>1377</v>
      </c>
      <c r="G572" s="37" t="s">
        <v>1377</v>
      </c>
      <c r="H572" s="38">
        <f t="shared" si="9"/>
        <v>0.1119</v>
      </c>
    </row>
    <row r="573" spans="1:8" x14ac:dyDescent="0.25">
      <c r="A573" s="24"/>
      <c r="B573" s="24"/>
      <c r="C573" s="24"/>
      <c r="D573" s="24"/>
      <c r="E573" s="57" t="s">
        <v>1979</v>
      </c>
      <c r="F573" s="37" t="s">
        <v>1377</v>
      </c>
      <c r="G573" s="37" t="s">
        <v>1377</v>
      </c>
      <c r="H573" s="38">
        <f t="shared" si="9"/>
        <v>0.1119</v>
      </c>
    </row>
    <row r="574" spans="1:8" x14ac:dyDescent="0.25">
      <c r="A574" s="24"/>
      <c r="B574" s="24"/>
      <c r="C574" s="24"/>
      <c r="D574" s="24"/>
      <c r="E574" s="57" t="s">
        <v>1980</v>
      </c>
      <c r="F574" s="37" t="s">
        <v>1377</v>
      </c>
      <c r="G574" s="37" t="s">
        <v>1377</v>
      </c>
      <c r="H574" s="38">
        <f t="shared" si="9"/>
        <v>0.1119</v>
      </c>
    </row>
    <row r="575" spans="1:8" x14ac:dyDescent="0.25">
      <c r="A575" s="24"/>
      <c r="B575" s="24"/>
      <c r="C575" s="24"/>
      <c r="D575" s="24"/>
      <c r="E575" s="57" t="s">
        <v>1981</v>
      </c>
      <c r="F575" s="37" t="s">
        <v>1377</v>
      </c>
      <c r="G575" s="37" t="s">
        <v>1377</v>
      </c>
      <c r="H575" s="38">
        <f t="shared" si="9"/>
        <v>0.1119</v>
      </c>
    </row>
    <row r="576" spans="1:8" x14ac:dyDescent="0.25">
      <c r="A576" s="24"/>
      <c r="B576" s="24"/>
      <c r="C576" s="24"/>
      <c r="D576" s="24"/>
      <c r="E576" s="40" t="s">
        <v>1982</v>
      </c>
      <c r="F576" s="37" t="s">
        <v>1377</v>
      </c>
      <c r="G576" s="37" t="s">
        <v>1377</v>
      </c>
      <c r="H576" s="38">
        <f t="shared" si="9"/>
        <v>0.1119</v>
      </c>
    </row>
    <row r="577" spans="1:8" x14ac:dyDescent="0.25">
      <c r="A577" s="24"/>
      <c r="B577" s="24"/>
      <c r="C577" s="24"/>
      <c r="D577" s="24"/>
      <c r="E577" s="36" t="s">
        <v>1983</v>
      </c>
      <c r="F577" s="37" t="s">
        <v>1377</v>
      </c>
      <c r="G577" s="37" t="s">
        <v>1377</v>
      </c>
      <c r="H577" s="38">
        <f t="shared" si="9"/>
        <v>0.1119</v>
      </c>
    </row>
    <row r="578" spans="1:8" x14ac:dyDescent="0.25">
      <c r="A578" s="24"/>
      <c r="B578" s="24"/>
      <c r="C578" s="24"/>
      <c r="D578" s="24"/>
      <c r="E578" s="39" t="s">
        <v>1984</v>
      </c>
      <c r="F578" s="37" t="s">
        <v>1377</v>
      </c>
      <c r="G578" s="37" t="s">
        <v>1377</v>
      </c>
      <c r="H578" s="38">
        <f t="shared" si="9"/>
        <v>0.1119</v>
      </c>
    </row>
    <row r="579" spans="1:8" x14ac:dyDescent="0.25">
      <c r="A579" s="24"/>
      <c r="B579" s="24"/>
      <c r="C579" s="24"/>
      <c r="D579" s="24"/>
      <c r="E579" s="36" t="s">
        <v>1985</v>
      </c>
      <c r="F579" s="37" t="s">
        <v>1377</v>
      </c>
      <c r="G579" s="37" t="s">
        <v>1377</v>
      </c>
      <c r="H579" s="38">
        <f t="shared" si="9"/>
        <v>0.1119</v>
      </c>
    </row>
    <row r="580" spans="1:8" x14ac:dyDescent="0.25">
      <c r="A580" s="24"/>
      <c r="B580" s="24"/>
      <c r="C580" s="24"/>
      <c r="D580" s="24"/>
      <c r="E580" s="39" t="s">
        <v>1986</v>
      </c>
      <c r="F580" s="37" t="s">
        <v>1377</v>
      </c>
      <c r="G580" s="37" t="s">
        <v>1377</v>
      </c>
      <c r="H580" s="38">
        <f t="shared" si="9"/>
        <v>0.1119</v>
      </c>
    </row>
    <row r="581" spans="1:8" x14ac:dyDescent="0.25">
      <c r="A581" s="24"/>
      <c r="B581" s="24"/>
      <c r="C581" s="24"/>
      <c r="D581" s="24"/>
      <c r="E581" s="39" t="s">
        <v>1987</v>
      </c>
      <c r="F581" s="37" t="s">
        <v>1377</v>
      </c>
      <c r="G581" s="37" t="s">
        <v>1377</v>
      </c>
      <c r="H581" s="38">
        <f t="shared" si="9"/>
        <v>0.1119</v>
      </c>
    </row>
    <row r="582" spans="1:8" x14ac:dyDescent="0.25">
      <c r="A582" s="24"/>
      <c r="B582" s="24"/>
      <c r="C582" s="24"/>
      <c r="D582" s="24"/>
      <c r="E582" s="36" t="s">
        <v>1988</v>
      </c>
      <c r="F582" s="37" t="s">
        <v>1377</v>
      </c>
      <c r="G582" s="37" t="s">
        <v>1377</v>
      </c>
      <c r="H582" s="38">
        <f t="shared" si="9"/>
        <v>0.1119</v>
      </c>
    </row>
    <row r="583" spans="1:8" x14ac:dyDescent="0.25">
      <c r="A583" s="24"/>
      <c r="B583" s="24"/>
      <c r="C583" s="24"/>
      <c r="D583" s="24"/>
      <c r="E583" s="36" t="s">
        <v>1989</v>
      </c>
      <c r="F583" s="37" t="s">
        <v>1377</v>
      </c>
      <c r="G583" s="37" t="s">
        <v>1377</v>
      </c>
      <c r="H583" s="38">
        <f t="shared" ref="H583:H646" si="10">VLOOKUP(G583,$A$4:$B$29,2,FALSE)</f>
        <v>0.1119</v>
      </c>
    </row>
    <row r="584" spans="1:8" x14ac:dyDescent="0.25">
      <c r="A584" s="24"/>
      <c r="B584" s="24"/>
      <c r="C584" s="24"/>
      <c r="D584" s="24"/>
      <c r="E584" s="39" t="s">
        <v>1990</v>
      </c>
      <c r="F584" s="37" t="s">
        <v>1377</v>
      </c>
      <c r="G584" s="37" t="s">
        <v>1377</v>
      </c>
      <c r="H584" s="38">
        <f t="shared" si="10"/>
        <v>0.1119</v>
      </c>
    </row>
    <row r="585" spans="1:8" x14ac:dyDescent="0.25">
      <c r="A585" s="24"/>
      <c r="B585" s="24"/>
      <c r="C585" s="24"/>
      <c r="D585" s="24"/>
      <c r="E585" s="40" t="s">
        <v>1991</v>
      </c>
      <c r="F585" s="37" t="s">
        <v>1377</v>
      </c>
      <c r="G585" s="37" t="s">
        <v>1377</v>
      </c>
      <c r="H585" s="38">
        <f t="shared" si="10"/>
        <v>0.1119</v>
      </c>
    </row>
    <row r="586" spans="1:8" x14ac:dyDescent="0.25">
      <c r="A586" s="24"/>
      <c r="B586" s="24"/>
      <c r="C586" s="24"/>
      <c r="D586" s="24"/>
      <c r="E586" s="36" t="s">
        <v>1992</v>
      </c>
      <c r="F586" s="37" t="s">
        <v>1377</v>
      </c>
      <c r="G586" s="37" t="s">
        <v>1377</v>
      </c>
      <c r="H586" s="38">
        <f t="shared" si="10"/>
        <v>0.1119</v>
      </c>
    </row>
    <row r="587" spans="1:8" x14ac:dyDescent="0.25">
      <c r="A587" s="24"/>
      <c r="B587" s="24"/>
      <c r="C587" s="24"/>
      <c r="D587" s="24"/>
      <c r="E587" s="39" t="s">
        <v>1993</v>
      </c>
      <c r="F587" s="37" t="s">
        <v>1377</v>
      </c>
      <c r="G587" s="37" t="s">
        <v>1377</v>
      </c>
      <c r="H587" s="38">
        <f t="shared" si="10"/>
        <v>0.1119</v>
      </c>
    </row>
    <row r="588" spans="1:8" x14ac:dyDescent="0.25">
      <c r="A588" s="24"/>
      <c r="B588" s="24"/>
      <c r="C588" s="24"/>
      <c r="D588" s="24"/>
      <c r="E588" s="39" t="s">
        <v>1994</v>
      </c>
      <c r="F588" s="37" t="s">
        <v>1377</v>
      </c>
      <c r="G588" s="37" t="s">
        <v>1377</v>
      </c>
      <c r="H588" s="38">
        <f t="shared" si="10"/>
        <v>0.1119</v>
      </c>
    </row>
    <row r="589" spans="1:8" x14ac:dyDescent="0.25">
      <c r="A589" s="24"/>
      <c r="B589" s="24"/>
      <c r="C589" s="24"/>
      <c r="D589" s="24"/>
      <c r="E589" s="39" t="s">
        <v>1995</v>
      </c>
      <c r="F589" s="37" t="s">
        <v>1377</v>
      </c>
      <c r="G589" s="37" t="s">
        <v>1377</v>
      </c>
      <c r="H589" s="38">
        <f t="shared" si="10"/>
        <v>0.1119</v>
      </c>
    </row>
    <row r="590" spans="1:8" x14ac:dyDescent="0.25">
      <c r="A590" s="24"/>
      <c r="B590" s="24"/>
      <c r="C590" s="24"/>
      <c r="D590" s="24"/>
      <c r="E590" s="39" t="s">
        <v>1996</v>
      </c>
      <c r="F590" s="37" t="s">
        <v>1377</v>
      </c>
      <c r="G590" s="37" t="s">
        <v>1377</v>
      </c>
      <c r="H590" s="38">
        <f t="shared" si="10"/>
        <v>0.1119</v>
      </c>
    </row>
    <row r="591" spans="1:8" x14ac:dyDescent="0.25">
      <c r="A591" s="24"/>
      <c r="B591" s="24"/>
      <c r="C591" s="24"/>
      <c r="D591" s="24"/>
      <c r="E591" s="39" t="s">
        <v>1997</v>
      </c>
      <c r="F591" s="37" t="s">
        <v>1377</v>
      </c>
      <c r="G591" s="37" t="s">
        <v>1377</v>
      </c>
      <c r="H591" s="38">
        <f t="shared" si="10"/>
        <v>0.1119</v>
      </c>
    </row>
    <row r="592" spans="1:8" x14ac:dyDescent="0.25">
      <c r="A592" s="24"/>
      <c r="B592" s="24"/>
      <c r="C592" s="24"/>
      <c r="D592" s="24"/>
      <c r="E592" s="61" t="s">
        <v>1998</v>
      </c>
      <c r="F592" s="37" t="s">
        <v>1377</v>
      </c>
      <c r="G592" s="37" t="s">
        <v>1377</v>
      </c>
      <c r="H592" s="38">
        <f t="shared" si="10"/>
        <v>0.1119</v>
      </c>
    </row>
    <row r="593" spans="1:8" x14ac:dyDescent="0.25">
      <c r="A593" s="24"/>
      <c r="B593" s="24"/>
      <c r="C593" s="24"/>
      <c r="D593" s="24"/>
      <c r="E593" s="36" t="s">
        <v>1999</v>
      </c>
      <c r="F593" s="37" t="s">
        <v>1377</v>
      </c>
      <c r="G593" s="37" t="s">
        <v>1377</v>
      </c>
      <c r="H593" s="38">
        <f t="shared" si="10"/>
        <v>0.1119</v>
      </c>
    </row>
    <row r="594" spans="1:8" x14ac:dyDescent="0.25">
      <c r="A594" s="24"/>
      <c r="B594" s="24"/>
      <c r="C594" s="24"/>
      <c r="D594" s="24"/>
      <c r="E594" s="39" t="s">
        <v>2000</v>
      </c>
      <c r="F594" s="37" t="s">
        <v>1377</v>
      </c>
      <c r="G594" s="37" t="s">
        <v>1377</v>
      </c>
      <c r="H594" s="38">
        <f t="shared" si="10"/>
        <v>0.1119</v>
      </c>
    </row>
    <row r="595" spans="1:8" x14ac:dyDescent="0.25">
      <c r="A595" s="24"/>
      <c r="B595" s="24"/>
      <c r="C595" s="24"/>
      <c r="D595" s="24"/>
      <c r="E595" s="60" t="s">
        <v>2001</v>
      </c>
      <c r="F595" s="37" t="s">
        <v>1377</v>
      </c>
      <c r="G595" s="37" t="s">
        <v>1377</v>
      </c>
      <c r="H595" s="38">
        <f t="shared" si="10"/>
        <v>0.1119</v>
      </c>
    </row>
    <row r="596" spans="1:8" x14ac:dyDescent="0.25">
      <c r="A596" s="24"/>
      <c r="B596" s="24"/>
      <c r="C596" s="24"/>
      <c r="D596" s="24"/>
      <c r="E596" s="36" t="s">
        <v>2002</v>
      </c>
      <c r="F596" s="37" t="s">
        <v>1377</v>
      </c>
      <c r="G596" s="37" t="s">
        <v>1377</v>
      </c>
      <c r="H596" s="38">
        <f t="shared" si="10"/>
        <v>0.1119</v>
      </c>
    </row>
    <row r="597" spans="1:8" x14ac:dyDescent="0.25">
      <c r="A597" s="24"/>
      <c r="B597" s="24"/>
      <c r="C597" s="24"/>
      <c r="D597" s="24"/>
      <c r="E597" s="39" t="s">
        <v>2003</v>
      </c>
      <c r="F597" s="37" t="s">
        <v>1377</v>
      </c>
      <c r="G597" s="37" t="s">
        <v>1377</v>
      </c>
      <c r="H597" s="38">
        <f t="shared" si="10"/>
        <v>0.1119</v>
      </c>
    </row>
    <row r="598" spans="1:8" x14ac:dyDescent="0.25">
      <c r="A598" s="24"/>
      <c r="B598" s="24"/>
      <c r="C598" s="24"/>
      <c r="D598" s="24"/>
      <c r="E598" s="36" t="s">
        <v>2004</v>
      </c>
      <c r="F598" s="37" t="s">
        <v>1418</v>
      </c>
      <c r="G598" s="37" t="s">
        <v>1418</v>
      </c>
      <c r="H598" s="38">
        <f t="shared" si="10"/>
        <v>0</v>
      </c>
    </row>
    <row r="599" spans="1:8" x14ac:dyDescent="0.25">
      <c r="A599" s="24"/>
      <c r="B599" s="24"/>
      <c r="C599" s="24"/>
      <c r="D599" s="24"/>
      <c r="E599" s="54" t="s">
        <v>2005</v>
      </c>
      <c r="F599" s="37" t="s">
        <v>1377</v>
      </c>
      <c r="G599" s="37" t="s">
        <v>1377</v>
      </c>
      <c r="H599" s="38">
        <f t="shared" si="10"/>
        <v>0.1119</v>
      </c>
    </row>
    <row r="600" spans="1:8" x14ac:dyDescent="0.25">
      <c r="A600" s="24"/>
      <c r="B600" s="24"/>
      <c r="C600" s="24"/>
      <c r="D600" s="24"/>
      <c r="E600" s="39" t="s">
        <v>2006</v>
      </c>
      <c r="F600" s="37" t="s">
        <v>1377</v>
      </c>
      <c r="G600" s="37" t="s">
        <v>1377</v>
      </c>
      <c r="H600" s="38">
        <f t="shared" si="10"/>
        <v>0.1119</v>
      </c>
    </row>
    <row r="601" spans="1:8" x14ac:dyDescent="0.25">
      <c r="A601" s="24"/>
      <c r="B601" s="24"/>
      <c r="C601" s="24"/>
      <c r="D601" s="24"/>
      <c r="E601" s="39" t="s">
        <v>2007</v>
      </c>
      <c r="F601" s="37" t="s">
        <v>1377</v>
      </c>
      <c r="G601" s="37" t="s">
        <v>1377</v>
      </c>
      <c r="H601" s="38">
        <f t="shared" si="10"/>
        <v>0.1119</v>
      </c>
    </row>
    <row r="602" spans="1:8" x14ac:dyDescent="0.25">
      <c r="A602" s="24"/>
      <c r="B602" s="24"/>
      <c r="C602" s="24"/>
      <c r="D602" s="24"/>
      <c r="E602" s="62" t="s">
        <v>2008</v>
      </c>
      <c r="F602" s="37" t="s">
        <v>1377</v>
      </c>
      <c r="G602" s="37" t="s">
        <v>1377</v>
      </c>
      <c r="H602" s="38">
        <f t="shared" si="10"/>
        <v>0.1119</v>
      </c>
    </row>
    <row r="603" spans="1:8" x14ac:dyDescent="0.25">
      <c r="A603" s="24"/>
      <c r="B603" s="24"/>
      <c r="C603" s="24"/>
      <c r="D603" s="24"/>
      <c r="E603" s="57" t="s">
        <v>2009</v>
      </c>
      <c r="F603" s="37" t="s">
        <v>1418</v>
      </c>
      <c r="G603" s="37" t="s">
        <v>1418</v>
      </c>
      <c r="H603" s="38">
        <f t="shared" si="10"/>
        <v>0</v>
      </c>
    </row>
    <row r="604" spans="1:8" x14ac:dyDescent="0.25">
      <c r="A604" s="24"/>
      <c r="B604" s="24"/>
      <c r="C604" s="24"/>
      <c r="D604" s="24"/>
      <c r="E604" s="39" t="s">
        <v>2010</v>
      </c>
      <c r="F604" s="37" t="s">
        <v>1418</v>
      </c>
      <c r="G604" s="37" t="s">
        <v>1418</v>
      </c>
      <c r="H604" s="38">
        <f t="shared" si="10"/>
        <v>0</v>
      </c>
    </row>
    <row r="605" spans="1:8" x14ac:dyDescent="0.25">
      <c r="A605" s="24"/>
      <c r="B605" s="24"/>
      <c r="C605" s="24"/>
      <c r="D605" s="24"/>
      <c r="E605" s="39" t="s">
        <v>2011</v>
      </c>
      <c r="F605" s="37" t="s">
        <v>1377</v>
      </c>
      <c r="G605" s="37" t="s">
        <v>1377</v>
      </c>
      <c r="H605" s="38">
        <f t="shared" si="10"/>
        <v>0.1119</v>
      </c>
    </row>
    <row r="606" spans="1:8" x14ac:dyDescent="0.25">
      <c r="A606" s="24"/>
      <c r="B606" s="24"/>
      <c r="C606" s="24"/>
      <c r="D606" s="24"/>
      <c r="E606" s="36" t="s">
        <v>2012</v>
      </c>
      <c r="F606" s="37" t="s">
        <v>1439</v>
      </c>
      <c r="G606" s="37" t="s">
        <v>1391</v>
      </c>
      <c r="H606" s="38">
        <f t="shared" si="10"/>
        <v>0.1124</v>
      </c>
    </row>
    <row r="607" spans="1:8" x14ac:dyDescent="0.25">
      <c r="A607" s="24"/>
      <c r="B607" s="24"/>
      <c r="C607" s="24"/>
      <c r="D607" s="24"/>
      <c r="E607" s="39" t="s">
        <v>2013</v>
      </c>
      <c r="F607" s="37" t="s">
        <v>1418</v>
      </c>
      <c r="G607" s="37" t="s">
        <v>1418</v>
      </c>
      <c r="H607" s="38">
        <f t="shared" si="10"/>
        <v>0</v>
      </c>
    </row>
    <row r="608" spans="1:8" x14ac:dyDescent="0.25">
      <c r="A608" s="24"/>
      <c r="B608" s="24"/>
      <c r="C608" s="24"/>
      <c r="D608" s="24"/>
      <c r="E608" s="39" t="s">
        <v>2014</v>
      </c>
      <c r="F608" s="37" t="s">
        <v>1377</v>
      </c>
      <c r="G608" s="37" t="s">
        <v>1377</v>
      </c>
      <c r="H608" s="38">
        <f t="shared" si="10"/>
        <v>0.1119</v>
      </c>
    </row>
    <row r="609" spans="1:8" x14ac:dyDescent="0.25">
      <c r="A609" s="24"/>
      <c r="B609" s="24"/>
      <c r="C609" s="24"/>
      <c r="D609" s="24"/>
      <c r="E609" s="54" t="s">
        <v>2015</v>
      </c>
      <c r="F609" s="37" t="s">
        <v>1377</v>
      </c>
      <c r="G609" s="37" t="s">
        <v>1377</v>
      </c>
      <c r="H609" s="38">
        <f t="shared" si="10"/>
        <v>0.1119</v>
      </c>
    </row>
    <row r="610" spans="1:8" x14ac:dyDescent="0.25">
      <c r="A610" s="24"/>
      <c r="B610" s="24"/>
      <c r="C610" s="24"/>
      <c r="D610" s="24"/>
      <c r="E610" s="39" t="s">
        <v>2016</v>
      </c>
      <c r="F610" s="37" t="s">
        <v>1439</v>
      </c>
      <c r="G610" s="37" t="s">
        <v>1391</v>
      </c>
      <c r="H610" s="38">
        <f t="shared" si="10"/>
        <v>0.1124</v>
      </c>
    </row>
    <row r="611" spans="1:8" x14ac:dyDescent="0.25">
      <c r="A611" s="24"/>
      <c r="B611" s="24"/>
      <c r="C611" s="24"/>
      <c r="D611" s="24"/>
      <c r="E611" s="39" t="s">
        <v>2017</v>
      </c>
      <c r="F611" s="37" t="s">
        <v>1377</v>
      </c>
      <c r="G611" s="37" t="s">
        <v>1377</v>
      </c>
      <c r="H611" s="38">
        <f t="shared" si="10"/>
        <v>0.1119</v>
      </c>
    </row>
    <row r="612" spans="1:8" x14ac:dyDescent="0.25">
      <c r="A612" s="24"/>
      <c r="B612" s="24"/>
      <c r="C612" s="24"/>
      <c r="D612" s="24"/>
      <c r="E612" s="59" t="s">
        <v>2018</v>
      </c>
      <c r="F612" s="37" t="s">
        <v>1377</v>
      </c>
      <c r="G612" s="37" t="s">
        <v>1377</v>
      </c>
      <c r="H612" s="38">
        <f t="shared" si="10"/>
        <v>0.1119</v>
      </c>
    </row>
    <row r="613" spans="1:8" x14ac:dyDescent="0.25">
      <c r="A613" s="24"/>
      <c r="B613" s="24"/>
      <c r="C613" s="24"/>
      <c r="D613" s="24"/>
      <c r="E613" s="36" t="s">
        <v>2019</v>
      </c>
      <c r="F613" s="37" t="s">
        <v>1377</v>
      </c>
      <c r="G613" s="37" t="s">
        <v>1377</v>
      </c>
      <c r="H613" s="38">
        <f t="shared" si="10"/>
        <v>0.1119</v>
      </c>
    </row>
    <row r="614" spans="1:8" x14ac:dyDescent="0.25">
      <c r="A614" s="24"/>
      <c r="B614" s="24"/>
      <c r="C614" s="24"/>
      <c r="D614" s="24"/>
      <c r="E614" s="36" t="s">
        <v>2020</v>
      </c>
      <c r="F614" s="37" t="s">
        <v>1377</v>
      </c>
      <c r="G614" s="37" t="s">
        <v>1377</v>
      </c>
      <c r="H614" s="38">
        <f t="shared" si="10"/>
        <v>0.1119</v>
      </c>
    </row>
    <row r="615" spans="1:8" x14ac:dyDescent="0.25">
      <c r="A615" s="24"/>
      <c r="B615" s="24"/>
      <c r="C615" s="24"/>
      <c r="D615" s="24"/>
      <c r="E615" s="40" t="s">
        <v>2021</v>
      </c>
      <c r="F615" s="37" t="s">
        <v>1377</v>
      </c>
      <c r="G615" s="37" t="s">
        <v>1377</v>
      </c>
      <c r="H615" s="38">
        <f t="shared" si="10"/>
        <v>0.1119</v>
      </c>
    </row>
    <row r="616" spans="1:8" x14ac:dyDescent="0.25">
      <c r="A616" s="24"/>
      <c r="B616" s="24"/>
      <c r="C616" s="24"/>
      <c r="D616" s="24"/>
      <c r="E616" s="40" t="s">
        <v>2022</v>
      </c>
      <c r="F616" s="37" t="s">
        <v>1377</v>
      </c>
      <c r="G616" s="37" t="s">
        <v>1377</v>
      </c>
      <c r="H616" s="38">
        <f t="shared" si="10"/>
        <v>0.1119</v>
      </c>
    </row>
    <row r="617" spans="1:8" x14ac:dyDescent="0.25">
      <c r="A617" s="24"/>
      <c r="B617" s="24"/>
      <c r="C617" s="24"/>
      <c r="D617" s="24"/>
      <c r="E617" s="36" t="s">
        <v>2023</v>
      </c>
      <c r="F617" s="37" t="s">
        <v>1377</v>
      </c>
      <c r="G617" s="37" t="s">
        <v>1377</v>
      </c>
      <c r="H617" s="38">
        <f t="shared" si="10"/>
        <v>0.1119</v>
      </c>
    </row>
    <row r="618" spans="1:8" x14ac:dyDescent="0.25">
      <c r="A618" s="24"/>
      <c r="B618" s="24"/>
      <c r="C618" s="24"/>
      <c r="D618" s="24"/>
      <c r="E618" s="39" t="s">
        <v>2024</v>
      </c>
      <c r="F618" s="37" t="s">
        <v>1377</v>
      </c>
      <c r="G618" s="37" t="s">
        <v>1377</v>
      </c>
      <c r="H618" s="38">
        <f t="shared" si="10"/>
        <v>0.1119</v>
      </c>
    </row>
    <row r="619" spans="1:8" x14ac:dyDescent="0.25">
      <c r="A619" s="24"/>
      <c r="B619" s="24"/>
      <c r="C619" s="24"/>
      <c r="D619" s="24"/>
      <c r="E619" s="39" t="s">
        <v>2025</v>
      </c>
      <c r="F619" s="37" t="s">
        <v>1377</v>
      </c>
      <c r="G619" s="37" t="s">
        <v>1377</v>
      </c>
      <c r="H619" s="38">
        <f t="shared" si="10"/>
        <v>0.1119</v>
      </c>
    </row>
    <row r="620" spans="1:8" x14ac:dyDescent="0.25">
      <c r="A620" s="24"/>
      <c r="B620" s="24"/>
      <c r="C620" s="24"/>
      <c r="D620" s="24"/>
      <c r="E620" s="61" t="s">
        <v>2026</v>
      </c>
      <c r="F620" s="37" t="s">
        <v>1377</v>
      </c>
      <c r="G620" s="37" t="s">
        <v>1377</v>
      </c>
      <c r="H620" s="38">
        <f t="shared" si="10"/>
        <v>0.1119</v>
      </c>
    </row>
    <row r="621" spans="1:8" x14ac:dyDescent="0.25">
      <c r="A621" s="24"/>
      <c r="B621" s="24"/>
      <c r="C621" s="24"/>
      <c r="D621" s="24"/>
      <c r="E621" s="39" t="s">
        <v>2027</v>
      </c>
      <c r="F621" s="37" t="s">
        <v>1418</v>
      </c>
      <c r="G621" s="37" t="s">
        <v>1418</v>
      </c>
      <c r="H621" s="38">
        <f t="shared" si="10"/>
        <v>0</v>
      </c>
    </row>
    <row r="622" spans="1:8" x14ac:dyDescent="0.25">
      <c r="A622" s="24"/>
      <c r="B622" s="24"/>
      <c r="C622" s="24"/>
      <c r="D622" s="24"/>
      <c r="E622" s="39" t="s">
        <v>2028</v>
      </c>
      <c r="F622" s="37" t="s">
        <v>1377</v>
      </c>
      <c r="G622" s="37" t="s">
        <v>1377</v>
      </c>
      <c r="H622" s="38">
        <f t="shared" si="10"/>
        <v>0.1119</v>
      </c>
    </row>
    <row r="623" spans="1:8" x14ac:dyDescent="0.25">
      <c r="A623" s="24"/>
      <c r="B623" s="24"/>
      <c r="C623" s="24"/>
      <c r="D623" s="24"/>
      <c r="E623" s="39" t="s">
        <v>2029</v>
      </c>
      <c r="F623" s="37" t="s">
        <v>2030</v>
      </c>
      <c r="G623" s="37" t="s">
        <v>1418</v>
      </c>
      <c r="H623" s="38">
        <f t="shared" si="10"/>
        <v>0</v>
      </c>
    </row>
    <row r="624" spans="1:8" x14ac:dyDescent="0.25">
      <c r="A624" s="24"/>
      <c r="B624" s="24"/>
      <c r="C624" s="24"/>
      <c r="D624" s="24"/>
      <c r="E624" s="39" t="s">
        <v>2031</v>
      </c>
      <c r="F624" s="37" t="s">
        <v>1377</v>
      </c>
      <c r="G624" s="37" t="s">
        <v>1377</v>
      </c>
      <c r="H624" s="38">
        <f t="shared" si="10"/>
        <v>0.1119</v>
      </c>
    </row>
    <row r="625" spans="1:8" x14ac:dyDescent="0.25">
      <c r="A625" s="24"/>
      <c r="B625" s="24"/>
      <c r="C625" s="24"/>
      <c r="D625" s="24"/>
      <c r="E625" s="39" t="s">
        <v>2032</v>
      </c>
      <c r="F625" s="37" t="s">
        <v>1377</v>
      </c>
      <c r="G625" s="37" t="s">
        <v>1377</v>
      </c>
      <c r="H625" s="38">
        <f t="shared" si="10"/>
        <v>0.1119</v>
      </c>
    </row>
    <row r="626" spans="1:8" x14ac:dyDescent="0.25">
      <c r="A626" s="24"/>
      <c r="B626" s="24"/>
      <c r="C626" s="24"/>
      <c r="D626" s="24"/>
      <c r="E626" s="39" t="s">
        <v>2033</v>
      </c>
      <c r="F626" s="37" t="s">
        <v>1377</v>
      </c>
      <c r="G626" s="37" t="s">
        <v>1377</v>
      </c>
      <c r="H626" s="38">
        <f t="shared" si="10"/>
        <v>0.1119</v>
      </c>
    </row>
    <row r="627" spans="1:8" x14ac:dyDescent="0.25">
      <c r="A627" s="24"/>
      <c r="B627" s="24"/>
      <c r="C627" s="24"/>
      <c r="D627" s="24"/>
      <c r="E627" s="36" t="s">
        <v>2034</v>
      </c>
      <c r="F627" s="37" t="s">
        <v>1377</v>
      </c>
      <c r="G627" s="37" t="s">
        <v>1377</v>
      </c>
      <c r="H627" s="38">
        <f t="shared" si="10"/>
        <v>0.1119</v>
      </c>
    </row>
    <row r="628" spans="1:8" x14ac:dyDescent="0.25">
      <c r="A628" s="24"/>
      <c r="B628" s="24"/>
      <c r="C628" s="24"/>
      <c r="D628" s="24"/>
      <c r="E628" s="36" t="s">
        <v>2035</v>
      </c>
      <c r="F628" s="37" t="s">
        <v>1377</v>
      </c>
      <c r="G628" s="37" t="s">
        <v>1377</v>
      </c>
      <c r="H628" s="38">
        <f t="shared" si="10"/>
        <v>0.1119</v>
      </c>
    </row>
    <row r="629" spans="1:8" x14ac:dyDescent="0.25">
      <c r="A629" s="24"/>
      <c r="B629" s="24"/>
      <c r="C629" s="24"/>
      <c r="D629" s="24"/>
      <c r="E629" s="39" t="s">
        <v>2036</v>
      </c>
      <c r="F629" s="37" t="s">
        <v>1377</v>
      </c>
      <c r="G629" s="37" t="s">
        <v>1377</v>
      </c>
      <c r="H629" s="38">
        <f t="shared" si="10"/>
        <v>0.1119</v>
      </c>
    </row>
    <row r="630" spans="1:8" x14ac:dyDescent="0.25">
      <c r="A630" s="24"/>
      <c r="B630" s="24"/>
      <c r="C630" s="24"/>
      <c r="D630" s="24"/>
      <c r="E630" s="36" t="s">
        <v>2037</v>
      </c>
      <c r="F630" s="37" t="s">
        <v>1377</v>
      </c>
      <c r="G630" s="37" t="s">
        <v>1377</v>
      </c>
      <c r="H630" s="38">
        <f t="shared" si="10"/>
        <v>0.1119</v>
      </c>
    </row>
    <row r="631" spans="1:8" x14ac:dyDescent="0.25">
      <c r="A631" s="24"/>
      <c r="B631" s="24"/>
      <c r="C631" s="24"/>
      <c r="D631" s="24"/>
      <c r="E631" s="36" t="s">
        <v>2038</v>
      </c>
      <c r="F631" s="37" t="s">
        <v>1377</v>
      </c>
      <c r="G631" s="37" t="s">
        <v>1377</v>
      </c>
      <c r="H631" s="38">
        <f t="shared" si="10"/>
        <v>0.1119</v>
      </c>
    </row>
    <row r="632" spans="1:8" x14ac:dyDescent="0.25">
      <c r="A632" s="24"/>
      <c r="B632" s="24"/>
      <c r="C632" s="24"/>
      <c r="D632" s="24"/>
      <c r="E632" s="39" t="s">
        <v>2039</v>
      </c>
      <c r="F632" s="37" t="s">
        <v>1377</v>
      </c>
      <c r="G632" s="37" t="s">
        <v>1377</v>
      </c>
      <c r="H632" s="38">
        <f t="shared" si="10"/>
        <v>0.1119</v>
      </c>
    </row>
    <row r="633" spans="1:8" x14ac:dyDescent="0.25">
      <c r="A633" s="24"/>
      <c r="B633" s="24"/>
      <c r="C633" s="24"/>
      <c r="D633" s="24"/>
      <c r="E633" s="39" t="s">
        <v>2040</v>
      </c>
      <c r="F633" s="37" t="s">
        <v>1379</v>
      </c>
      <c r="G633" s="37" t="s">
        <v>1379</v>
      </c>
      <c r="H633" s="38">
        <f t="shared" si="10"/>
        <v>0.1128</v>
      </c>
    </row>
    <row r="634" spans="1:8" x14ac:dyDescent="0.25">
      <c r="A634" s="24"/>
      <c r="B634" s="24"/>
      <c r="C634" s="24"/>
      <c r="D634" s="24"/>
      <c r="E634" s="39" t="s">
        <v>2041</v>
      </c>
      <c r="F634" s="37" t="s">
        <v>1418</v>
      </c>
      <c r="G634" s="37" t="s">
        <v>1418</v>
      </c>
      <c r="H634" s="38">
        <f t="shared" si="10"/>
        <v>0</v>
      </c>
    </row>
    <row r="635" spans="1:8" x14ac:dyDescent="0.25">
      <c r="A635" s="24"/>
      <c r="B635" s="24"/>
      <c r="C635" s="24"/>
      <c r="D635" s="24"/>
      <c r="E635" s="36" t="s">
        <v>2042</v>
      </c>
      <c r="F635" s="37" t="s">
        <v>1418</v>
      </c>
      <c r="G635" s="37" t="s">
        <v>1418</v>
      </c>
      <c r="H635" s="38">
        <f t="shared" si="10"/>
        <v>0</v>
      </c>
    </row>
    <row r="636" spans="1:8" x14ac:dyDescent="0.25">
      <c r="A636" s="24"/>
      <c r="B636" s="24"/>
      <c r="C636" s="24"/>
      <c r="D636" s="24"/>
      <c r="E636" s="54" t="s">
        <v>2043</v>
      </c>
      <c r="F636" s="37" t="s">
        <v>1377</v>
      </c>
      <c r="G636" s="37" t="s">
        <v>1377</v>
      </c>
      <c r="H636" s="38">
        <f t="shared" si="10"/>
        <v>0.1119</v>
      </c>
    </row>
    <row r="637" spans="1:8" x14ac:dyDescent="0.25">
      <c r="A637" s="24"/>
      <c r="B637" s="24"/>
      <c r="C637" s="24"/>
      <c r="D637" s="24"/>
      <c r="E637" s="39" t="s">
        <v>2044</v>
      </c>
      <c r="F637" s="37" t="s">
        <v>1418</v>
      </c>
      <c r="G637" s="37" t="s">
        <v>1418</v>
      </c>
      <c r="H637" s="38">
        <f t="shared" si="10"/>
        <v>0</v>
      </c>
    </row>
    <row r="638" spans="1:8" x14ac:dyDescent="0.25">
      <c r="A638" s="24"/>
      <c r="B638" s="24"/>
      <c r="C638" s="24"/>
      <c r="D638" s="24"/>
      <c r="E638" s="39" t="s">
        <v>2045</v>
      </c>
      <c r="F638" s="37" t="s">
        <v>1418</v>
      </c>
      <c r="G638" s="37" t="s">
        <v>1418</v>
      </c>
      <c r="H638" s="38">
        <f t="shared" si="10"/>
        <v>0</v>
      </c>
    </row>
    <row r="639" spans="1:8" x14ac:dyDescent="0.25">
      <c r="A639" s="24"/>
      <c r="B639" s="24"/>
      <c r="C639" s="24"/>
      <c r="D639" s="24"/>
      <c r="E639" s="39" t="s">
        <v>2046</v>
      </c>
      <c r="F639" s="37" t="s">
        <v>1418</v>
      </c>
      <c r="G639" s="37" t="s">
        <v>1418</v>
      </c>
      <c r="H639" s="38">
        <f t="shared" si="10"/>
        <v>0</v>
      </c>
    </row>
    <row r="640" spans="1:8" x14ac:dyDescent="0.25">
      <c r="A640" s="24"/>
      <c r="B640" s="24"/>
      <c r="C640" s="24"/>
      <c r="D640" s="24"/>
      <c r="E640" s="40" t="s">
        <v>2047</v>
      </c>
      <c r="F640" s="37" t="s">
        <v>1418</v>
      </c>
      <c r="G640" s="37" t="s">
        <v>1418</v>
      </c>
      <c r="H640" s="38">
        <f t="shared" si="10"/>
        <v>0</v>
      </c>
    </row>
    <row r="641" spans="1:8" x14ac:dyDescent="0.25">
      <c r="A641" s="24"/>
      <c r="B641" s="24"/>
      <c r="C641" s="24"/>
      <c r="D641" s="24"/>
      <c r="E641" s="39" t="s">
        <v>2048</v>
      </c>
      <c r="F641" s="37" t="s">
        <v>1377</v>
      </c>
      <c r="G641" s="37" t="s">
        <v>1377</v>
      </c>
      <c r="H641" s="38">
        <f t="shared" si="10"/>
        <v>0.1119</v>
      </c>
    </row>
    <row r="642" spans="1:8" x14ac:dyDescent="0.25">
      <c r="A642" s="24"/>
      <c r="B642" s="24"/>
      <c r="C642" s="24"/>
      <c r="D642" s="24"/>
      <c r="E642" s="36" t="s">
        <v>2049</v>
      </c>
      <c r="F642" s="37" t="s">
        <v>1377</v>
      </c>
      <c r="G642" s="37" t="s">
        <v>1377</v>
      </c>
      <c r="H642" s="38">
        <f t="shared" si="10"/>
        <v>0.1119</v>
      </c>
    </row>
    <row r="643" spans="1:8" x14ac:dyDescent="0.25">
      <c r="A643" s="24"/>
      <c r="B643" s="24"/>
      <c r="C643" s="24"/>
      <c r="D643" s="24"/>
      <c r="E643" s="39" t="s">
        <v>2050</v>
      </c>
      <c r="F643" s="37" t="s">
        <v>1377</v>
      </c>
      <c r="G643" s="37" t="s">
        <v>1377</v>
      </c>
      <c r="H643" s="38">
        <f t="shared" si="10"/>
        <v>0.1119</v>
      </c>
    </row>
    <row r="644" spans="1:8" x14ac:dyDescent="0.25">
      <c r="A644" s="24"/>
      <c r="B644" s="24"/>
      <c r="C644" s="24"/>
      <c r="D644" s="24"/>
      <c r="E644" s="39" t="s">
        <v>2051</v>
      </c>
      <c r="F644" s="37" t="s">
        <v>1377</v>
      </c>
      <c r="G644" s="37" t="s">
        <v>1377</v>
      </c>
      <c r="H644" s="38">
        <f t="shared" si="10"/>
        <v>0.1119</v>
      </c>
    </row>
    <row r="645" spans="1:8" x14ac:dyDescent="0.25">
      <c r="A645" s="24"/>
      <c r="B645" s="24"/>
      <c r="C645" s="24"/>
      <c r="D645" s="24"/>
      <c r="E645" s="39" t="s">
        <v>2052</v>
      </c>
      <c r="F645" s="37" t="s">
        <v>1418</v>
      </c>
      <c r="G645" s="37" t="s">
        <v>1418</v>
      </c>
      <c r="H645" s="38">
        <f t="shared" si="10"/>
        <v>0</v>
      </c>
    </row>
    <row r="646" spans="1:8" x14ac:dyDescent="0.25">
      <c r="A646" s="24"/>
      <c r="B646" s="24"/>
      <c r="C646" s="24"/>
      <c r="D646" s="24"/>
      <c r="E646" s="39" t="s">
        <v>2053</v>
      </c>
      <c r="F646" s="37" t="s">
        <v>1418</v>
      </c>
      <c r="G646" s="37" t="s">
        <v>1418</v>
      </c>
      <c r="H646" s="38">
        <f t="shared" si="10"/>
        <v>0</v>
      </c>
    </row>
    <row r="647" spans="1:8" x14ac:dyDescent="0.25">
      <c r="A647" s="24"/>
      <c r="B647" s="24"/>
      <c r="C647" s="24"/>
      <c r="D647" s="24"/>
      <c r="E647" s="39" t="s">
        <v>2054</v>
      </c>
      <c r="F647" s="37" t="s">
        <v>1377</v>
      </c>
      <c r="G647" s="37" t="s">
        <v>1377</v>
      </c>
      <c r="H647" s="38">
        <f t="shared" ref="H647:H710" si="11">VLOOKUP(G647,$A$4:$B$29,2,FALSE)</f>
        <v>0.1119</v>
      </c>
    </row>
    <row r="648" spans="1:8" x14ac:dyDescent="0.25">
      <c r="A648" s="24"/>
      <c r="B648" s="24"/>
      <c r="C648" s="24"/>
      <c r="D648" s="24"/>
      <c r="E648" s="39" t="s">
        <v>2055</v>
      </c>
      <c r="F648" s="37" t="s">
        <v>1418</v>
      </c>
      <c r="G648" s="37" t="s">
        <v>1418</v>
      </c>
      <c r="H648" s="38">
        <f t="shared" si="11"/>
        <v>0</v>
      </c>
    </row>
    <row r="649" spans="1:8" x14ac:dyDescent="0.25">
      <c r="A649" s="24"/>
      <c r="B649" s="24"/>
      <c r="C649" s="24"/>
      <c r="D649" s="24"/>
      <c r="E649" s="39" t="s">
        <v>2056</v>
      </c>
      <c r="F649" s="37" t="s">
        <v>1377</v>
      </c>
      <c r="G649" s="37" t="s">
        <v>1377</v>
      </c>
      <c r="H649" s="38">
        <f t="shared" si="11"/>
        <v>0.1119</v>
      </c>
    </row>
    <row r="650" spans="1:8" x14ac:dyDescent="0.25">
      <c r="A650" s="24"/>
      <c r="B650" s="24"/>
      <c r="C650" s="24"/>
      <c r="D650" s="24"/>
      <c r="E650" s="39" t="s">
        <v>2057</v>
      </c>
      <c r="F650" s="37" t="s">
        <v>1377</v>
      </c>
      <c r="G650" s="37" t="s">
        <v>1377</v>
      </c>
      <c r="H650" s="38">
        <f t="shared" si="11"/>
        <v>0.1119</v>
      </c>
    </row>
    <row r="651" spans="1:8" x14ac:dyDescent="0.25">
      <c r="A651" s="24"/>
      <c r="B651" s="24"/>
      <c r="C651" s="24"/>
      <c r="D651" s="24"/>
      <c r="E651" s="36" t="s">
        <v>2058</v>
      </c>
      <c r="F651" s="37" t="s">
        <v>1418</v>
      </c>
      <c r="G651" s="37" t="s">
        <v>1418</v>
      </c>
      <c r="H651" s="38">
        <f t="shared" si="11"/>
        <v>0</v>
      </c>
    </row>
    <row r="652" spans="1:8" x14ac:dyDescent="0.25">
      <c r="A652" s="24"/>
      <c r="B652" s="24"/>
      <c r="C652" s="24"/>
      <c r="D652" s="24"/>
      <c r="E652" s="36" t="s">
        <v>2059</v>
      </c>
      <c r="F652" s="37" t="s">
        <v>1418</v>
      </c>
      <c r="G652" s="37" t="s">
        <v>1418</v>
      </c>
      <c r="H652" s="38">
        <f t="shared" si="11"/>
        <v>0</v>
      </c>
    </row>
    <row r="653" spans="1:8" x14ac:dyDescent="0.25">
      <c r="A653" s="24"/>
      <c r="B653" s="24"/>
      <c r="C653" s="24"/>
      <c r="D653" s="24"/>
      <c r="E653" s="36" t="s">
        <v>2060</v>
      </c>
      <c r="F653" s="37" t="s">
        <v>1418</v>
      </c>
      <c r="G653" s="37" t="s">
        <v>1418</v>
      </c>
      <c r="H653" s="38">
        <f t="shared" si="11"/>
        <v>0</v>
      </c>
    </row>
    <row r="654" spans="1:8" x14ac:dyDescent="0.25">
      <c r="A654" s="24"/>
      <c r="B654" s="24"/>
      <c r="C654" s="24"/>
      <c r="D654" s="24"/>
      <c r="E654" s="39" t="s">
        <v>2061</v>
      </c>
      <c r="F654" s="37" t="s">
        <v>1418</v>
      </c>
      <c r="G654" s="37" t="s">
        <v>1418</v>
      </c>
      <c r="H654" s="38">
        <f t="shared" si="11"/>
        <v>0</v>
      </c>
    </row>
    <row r="655" spans="1:8" x14ac:dyDescent="0.25">
      <c r="A655" s="24"/>
      <c r="B655" s="24"/>
      <c r="C655" s="24"/>
      <c r="D655" s="24"/>
      <c r="E655" s="39" t="s">
        <v>2062</v>
      </c>
      <c r="F655" s="37" t="s">
        <v>1418</v>
      </c>
      <c r="G655" s="37" t="s">
        <v>1418</v>
      </c>
      <c r="H655" s="38">
        <f t="shared" si="11"/>
        <v>0</v>
      </c>
    </row>
    <row r="656" spans="1:8" x14ac:dyDescent="0.25">
      <c r="A656" s="24"/>
      <c r="B656" s="24"/>
      <c r="C656" s="24"/>
      <c r="D656" s="24"/>
      <c r="E656" s="40" t="s">
        <v>2063</v>
      </c>
      <c r="F656" s="37" t="s">
        <v>1418</v>
      </c>
      <c r="G656" s="37" t="s">
        <v>1418</v>
      </c>
      <c r="H656" s="38">
        <f t="shared" si="11"/>
        <v>0</v>
      </c>
    </row>
    <row r="657" spans="1:8" x14ac:dyDescent="0.25">
      <c r="A657" s="24"/>
      <c r="B657" s="24"/>
      <c r="C657" s="24"/>
      <c r="D657" s="24"/>
      <c r="E657" s="36" t="s">
        <v>2064</v>
      </c>
      <c r="F657" s="37" t="s">
        <v>1418</v>
      </c>
      <c r="G657" s="37" t="s">
        <v>1418</v>
      </c>
      <c r="H657" s="38">
        <f t="shared" si="11"/>
        <v>0</v>
      </c>
    </row>
    <row r="658" spans="1:8" x14ac:dyDescent="0.25">
      <c r="A658" s="24"/>
      <c r="B658" s="24"/>
      <c r="C658" s="24"/>
      <c r="D658" s="24"/>
      <c r="E658" s="39" t="s">
        <v>2065</v>
      </c>
      <c r="F658" s="37" t="s">
        <v>1418</v>
      </c>
      <c r="G658" s="37" t="s">
        <v>1418</v>
      </c>
      <c r="H658" s="38">
        <f t="shared" si="11"/>
        <v>0</v>
      </c>
    </row>
    <row r="659" spans="1:8" x14ac:dyDescent="0.25">
      <c r="A659" s="24"/>
      <c r="B659" s="24"/>
      <c r="C659" s="24"/>
      <c r="D659" s="24"/>
      <c r="E659" s="39" t="s">
        <v>2066</v>
      </c>
      <c r="F659" s="37" t="s">
        <v>1418</v>
      </c>
      <c r="G659" s="37" t="s">
        <v>1418</v>
      </c>
      <c r="H659" s="38">
        <f t="shared" si="11"/>
        <v>0</v>
      </c>
    </row>
    <row r="660" spans="1:8" x14ac:dyDescent="0.25">
      <c r="A660" s="24"/>
      <c r="B660" s="24"/>
      <c r="C660" s="24"/>
      <c r="D660" s="24"/>
      <c r="E660" s="57" t="s">
        <v>2067</v>
      </c>
      <c r="F660" s="37" t="s">
        <v>1418</v>
      </c>
      <c r="G660" s="37" t="s">
        <v>1418</v>
      </c>
      <c r="H660" s="38">
        <f t="shared" si="11"/>
        <v>0</v>
      </c>
    </row>
    <row r="661" spans="1:8" x14ac:dyDescent="0.25">
      <c r="A661" s="24"/>
      <c r="B661" s="24"/>
      <c r="C661" s="24"/>
      <c r="D661" s="24"/>
      <c r="E661" s="39" t="s">
        <v>2068</v>
      </c>
      <c r="F661" s="37" t="s">
        <v>1418</v>
      </c>
      <c r="G661" s="37" t="s">
        <v>1418</v>
      </c>
      <c r="H661" s="38">
        <f t="shared" si="11"/>
        <v>0</v>
      </c>
    </row>
    <row r="662" spans="1:8" x14ac:dyDescent="0.25">
      <c r="A662" s="24"/>
      <c r="B662" s="24"/>
      <c r="C662" s="24"/>
      <c r="D662" s="24"/>
      <c r="E662" s="36" t="s">
        <v>2069</v>
      </c>
      <c r="F662" s="37" t="s">
        <v>1418</v>
      </c>
      <c r="G662" s="37" t="s">
        <v>1418</v>
      </c>
      <c r="H662" s="38">
        <f t="shared" si="11"/>
        <v>0</v>
      </c>
    </row>
    <row r="663" spans="1:8" x14ac:dyDescent="0.25">
      <c r="A663" s="24"/>
      <c r="B663" s="24"/>
      <c r="C663" s="24"/>
      <c r="D663" s="24"/>
      <c r="E663" s="39" t="s">
        <v>2070</v>
      </c>
      <c r="F663" s="37" t="s">
        <v>1418</v>
      </c>
      <c r="G663" s="37" t="s">
        <v>1418</v>
      </c>
      <c r="H663" s="38">
        <f t="shared" si="11"/>
        <v>0</v>
      </c>
    </row>
    <row r="664" spans="1:8" x14ac:dyDescent="0.25">
      <c r="A664" s="24"/>
      <c r="B664" s="24"/>
      <c r="C664" s="24"/>
      <c r="D664" s="24"/>
      <c r="E664" s="39" t="s">
        <v>2071</v>
      </c>
      <c r="F664" s="37" t="s">
        <v>1418</v>
      </c>
      <c r="G664" s="37" t="s">
        <v>1418</v>
      </c>
      <c r="H664" s="38">
        <f t="shared" si="11"/>
        <v>0</v>
      </c>
    </row>
    <row r="665" spans="1:8" x14ac:dyDescent="0.25">
      <c r="A665" s="24"/>
      <c r="B665" s="24"/>
      <c r="C665" s="24"/>
      <c r="D665" s="24"/>
      <c r="E665" s="39" t="s">
        <v>2072</v>
      </c>
      <c r="F665" s="37" t="s">
        <v>1418</v>
      </c>
      <c r="G665" s="37" t="s">
        <v>1418</v>
      </c>
      <c r="H665" s="38">
        <f t="shared" si="11"/>
        <v>0</v>
      </c>
    </row>
    <row r="666" spans="1:8" x14ac:dyDescent="0.25">
      <c r="A666" s="24"/>
      <c r="B666" s="24"/>
      <c r="C666" s="24"/>
      <c r="D666" s="24"/>
      <c r="E666" s="62" t="s">
        <v>2073</v>
      </c>
      <c r="F666" s="37" t="s">
        <v>1418</v>
      </c>
      <c r="G666" s="37" t="s">
        <v>1418</v>
      </c>
      <c r="H666" s="38">
        <f t="shared" si="11"/>
        <v>0</v>
      </c>
    </row>
    <row r="667" spans="1:8" x14ac:dyDescent="0.25">
      <c r="A667" s="24"/>
      <c r="B667" s="24"/>
      <c r="C667" s="24"/>
      <c r="D667" s="24"/>
      <c r="E667" s="39" t="s">
        <v>2074</v>
      </c>
      <c r="F667" s="37" t="s">
        <v>1377</v>
      </c>
      <c r="G667" s="37" t="s">
        <v>1377</v>
      </c>
      <c r="H667" s="38">
        <f t="shared" si="11"/>
        <v>0.1119</v>
      </c>
    </row>
    <row r="668" spans="1:8" x14ac:dyDescent="0.25">
      <c r="A668" s="24"/>
      <c r="B668" s="24"/>
      <c r="C668" s="24"/>
      <c r="D668" s="24"/>
      <c r="E668" s="36" t="s">
        <v>2075</v>
      </c>
      <c r="F668" s="37" t="s">
        <v>2030</v>
      </c>
      <c r="G668" s="37" t="s">
        <v>1418</v>
      </c>
      <c r="H668" s="38">
        <f t="shared" si="11"/>
        <v>0</v>
      </c>
    </row>
    <row r="669" spans="1:8" x14ac:dyDescent="0.25">
      <c r="A669" s="24"/>
      <c r="B669" s="24"/>
      <c r="C669" s="24"/>
      <c r="D669" s="24"/>
      <c r="E669" s="39" t="s">
        <v>2076</v>
      </c>
      <c r="F669" s="37" t="s">
        <v>1377</v>
      </c>
      <c r="G669" s="37" t="s">
        <v>1377</v>
      </c>
      <c r="H669" s="38">
        <f t="shared" si="11"/>
        <v>0.1119</v>
      </c>
    </row>
    <row r="670" spans="1:8" x14ac:dyDescent="0.25">
      <c r="A670" s="24"/>
      <c r="B670" s="24"/>
      <c r="C670" s="24"/>
      <c r="D670" s="24"/>
      <c r="E670" s="39" t="s">
        <v>2077</v>
      </c>
      <c r="F670" s="37" t="s">
        <v>1377</v>
      </c>
      <c r="G670" s="37" t="s">
        <v>1377</v>
      </c>
      <c r="H670" s="38">
        <f t="shared" si="11"/>
        <v>0.1119</v>
      </c>
    </row>
    <row r="671" spans="1:8" x14ac:dyDescent="0.25">
      <c r="A671" s="24"/>
      <c r="B671" s="24"/>
      <c r="C671" s="24"/>
      <c r="D671" s="24"/>
      <c r="E671" s="39" t="s">
        <v>2078</v>
      </c>
      <c r="F671" s="37" t="s">
        <v>1377</v>
      </c>
      <c r="G671" s="37" t="s">
        <v>1377</v>
      </c>
      <c r="H671" s="38">
        <f t="shared" si="11"/>
        <v>0.1119</v>
      </c>
    </row>
    <row r="672" spans="1:8" x14ac:dyDescent="0.25">
      <c r="A672" s="24"/>
      <c r="B672" s="24"/>
      <c r="C672" s="24"/>
      <c r="D672" s="24"/>
      <c r="E672" s="62" t="s">
        <v>2079</v>
      </c>
      <c r="F672" s="37" t="s">
        <v>1418</v>
      </c>
      <c r="G672" s="37" t="s">
        <v>1418</v>
      </c>
      <c r="H672" s="38">
        <f t="shared" si="11"/>
        <v>0</v>
      </c>
    </row>
    <row r="673" spans="1:8" x14ac:dyDescent="0.25">
      <c r="A673" s="24"/>
      <c r="B673" s="24"/>
      <c r="C673" s="24"/>
      <c r="D673" s="24"/>
      <c r="E673" s="36" t="s">
        <v>2080</v>
      </c>
      <c r="F673" s="37" t="s">
        <v>1416</v>
      </c>
      <c r="G673" s="37" t="s">
        <v>1416</v>
      </c>
      <c r="H673" s="38">
        <f t="shared" si="11"/>
        <v>1</v>
      </c>
    </row>
    <row r="674" spans="1:8" x14ac:dyDescent="0.25">
      <c r="A674" s="24"/>
      <c r="B674" s="24"/>
      <c r="C674" s="24"/>
      <c r="D674" s="24"/>
      <c r="E674" s="39" t="s">
        <v>2081</v>
      </c>
      <c r="F674" s="37" t="s">
        <v>1416</v>
      </c>
      <c r="G674" s="37" t="s">
        <v>1416</v>
      </c>
      <c r="H674" s="38">
        <f t="shared" si="11"/>
        <v>1</v>
      </c>
    </row>
    <row r="675" spans="1:8" x14ac:dyDescent="0.25">
      <c r="A675" s="24"/>
      <c r="B675" s="24"/>
      <c r="C675" s="24"/>
      <c r="D675" s="24"/>
      <c r="E675" s="40" t="s">
        <v>2082</v>
      </c>
      <c r="F675" s="37" t="s">
        <v>1416</v>
      </c>
      <c r="G675" s="37" t="s">
        <v>1416</v>
      </c>
      <c r="H675" s="38">
        <f t="shared" si="11"/>
        <v>1</v>
      </c>
    </row>
    <row r="676" spans="1:8" x14ac:dyDescent="0.25">
      <c r="A676" s="24"/>
      <c r="B676" s="24"/>
      <c r="C676" s="24"/>
      <c r="D676" s="24"/>
      <c r="E676" s="36" t="s">
        <v>2083</v>
      </c>
      <c r="F676" s="37" t="s">
        <v>1416</v>
      </c>
      <c r="G676" s="37" t="s">
        <v>1416</v>
      </c>
      <c r="H676" s="38">
        <f t="shared" si="11"/>
        <v>1</v>
      </c>
    </row>
    <row r="677" spans="1:8" x14ac:dyDescent="0.25">
      <c r="A677" s="24"/>
      <c r="B677" s="24"/>
      <c r="C677" s="24"/>
      <c r="D677" s="24"/>
      <c r="E677" s="61" t="s">
        <v>2084</v>
      </c>
      <c r="F677" s="37" t="s">
        <v>1416</v>
      </c>
      <c r="G677" s="37" t="s">
        <v>1416</v>
      </c>
      <c r="H677" s="38">
        <f t="shared" si="11"/>
        <v>1</v>
      </c>
    </row>
    <row r="678" spans="1:8" x14ac:dyDescent="0.25">
      <c r="A678" s="24"/>
      <c r="B678" s="24"/>
      <c r="C678" s="24"/>
      <c r="D678" s="24"/>
      <c r="E678" s="40" t="s">
        <v>2085</v>
      </c>
      <c r="F678" s="37" t="s">
        <v>1416</v>
      </c>
      <c r="G678" s="37" t="s">
        <v>1416</v>
      </c>
      <c r="H678" s="38">
        <f t="shared" si="11"/>
        <v>1</v>
      </c>
    </row>
    <row r="679" spans="1:8" x14ac:dyDescent="0.25">
      <c r="A679" s="24"/>
      <c r="B679" s="24"/>
      <c r="C679" s="24"/>
      <c r="D679" s="24"/>
      <c r="E679" s="39" t="s">
        <v>2086</v>
      </c>
      <c r="F679" s="37" t="s">
        <v>1416</v>
      </c>
      <c r="G679" s="37" t="s">
        <v>1416</v>
      </c>
      <c r="H679" s="38">
        <f t="shared" si="11"/>
        <v>1</v>
      </c>
    </row>
    <row r="680" spans="1:8" x14ac:dyDescent="0.25">
      <c r="A680" s="24"/>
      <c r="B680" s="24"/>
      <c r="C680" s="24"/>
      <c r="D680" s="24"/>
      <c r="E680" s="36" t="s">
        <v>2087</v>
      </c>
      <c r="F680" s="37" t="s">
        <v>1416</v>
      </c>
      <c r="G680" s="37" t="s">
        <v>1416</v>
      </c>
      <c r="H680" s="38">
        <f t="shared" si="11"/>
        <v>1</v>
      </c>
    </row>
    <row r="681" spans="1:8" x14ac:dyDescent="0.25">
      <c r="A681" s="24"/>
      <c r="B681" s="24"/>
      <c r="C681" s="24"/>
      <c r="D681" s="24"/>
      <c r="E681" s="39" t="s">
        <v>2088</v>
      </c>
      <c r="F681" s="37" t="s">
        <v>1416</v>
      </c>
      <c r="G681" s="37" t="s">
        <v>1416</v>
      </c>
      <c r="H681" s="38">
        <f t="shared" si="11"/>
        <v>1</v>
      </c>
    </row>
    <row r="682" spans="1:8" x14ac:dyDescent="0.25">
      <c r="A682" s="24"/>
      <c r="B682" s="24"/>
      <c r="C682" s="24"/>
      <c r="D682" s="24"/>
      <c r="E682" s="36" t="s">
        <v>2089</v>
      </c>
      <c r="F682" s="37" t="s">
        <v>1416</v>
      </c>
      <c r="G682" s="37" t="s">
        <v>1416</v>
      </c>
      <c r="H682" s="38">
        <f t="shared" si="11"/>
        <v>1</v>
      </c>
    </row>
    <row r="683" spans="1:8" x14ac:dyDescent="0.25">
      <c r="A683" s="24"/>
      <c r="B683" s="24"/>
      <c r="C683" s="24"/>
      <c r="D683" s="24"/>
      <c r="E683" s="39" t="s">
        <v>2090</v>
      </c>
      <c r="F683" s="37" t="s">
        <v>1416</v>
      </c>
      <c r="G683" s="37" t="s">
        <v>1416</v>
      </c>
      <c r="H683" s="38">
        <f t="shared" si="11"/>
        <v>1</v>
      </c>
    </row>
    <row r="684" spans="1:8" x14ac:dyDescent="0.25">
      <c r="A684" s="24"/>
      <c r="B684" s="24"/>
      <c r="C684" s="24"/>
      <c r="D684" s="24"/>
      <c r="E684" s="39" t="s">
        <v>2091</v>
      </c>
      <c r="F684" s="37" t="s">
        <v>1416</v>
      </c>
      <c r="G684" s="37" t="s">
        <v>1416</v>
      </c>
      <c r="H684" s="38">
        <f t="shared" si="11"/>
        <v>1</v>
      </c>
    </row>
    <row r="685" spans="1:8" x14ac:dyDescent="0.25">
      <c r="A685" s="24"/>
      <c r="B685" s="24"/>
      <c r="C685" s="24"/>
      <c r="D685" s="24"/>
      <c r="E685" s="39" t="s">
        <v>2092</v>
      </c>
      <c r="F685" s="37" t="s">
        <v>1416</v>
      </c>
      <c r="G685" s="37" t="s">
        <v>1416</v>
      </c>
      <c r="H685" s="38">
        <f t="shared" si="11"/>
        <v>1</v>
      </c>
    </row>
    <row r="686" spans="1:8" x14ac:dyDescent="0.25">
      <c r="A686" s="24"/>
      <c r="B686" s="24"/>
      <c r="C686" s="24"/>
      <c r="D686" s="24"/>
      <c r="E686" s="36" t="s">
        <v>2093</v>
      </c>
      <c r="F686" s="37" t="s">
        <v>1418</v>
      </c>
      <c r="G686" s="37" t="s">
        <v>1418</v>
      </c>
      <c r="H686" s="38">
        <f t="shared" si="11"/>
        <v>0</v>
      </c>
    </row>
    <row r="687" spans="1:8" x14ac:dyDescent="0.25">
      <c r="A687" s="24"/>
      <c r="B687" s="24"/>
      <c r="C687" s="24"/>
      <c r="D687" s="24"/>
      <c r="E687" s="39" t="s">
        <v>2094</v>
      </c>
      <c r="F687" s="37" t="s">
        <v>1379</v>
      </c>
      <c r="G687" s="37" t="s">
        <v>1379</v>
      </c>
      <c r="H687" s="38">
        <f t="shared" si="11"/>
        <v>0.1128</v>
      </c>
    </row>
    <row r="688" spans="1:8" x14ac:dyDescent="0.25">
      <c r="A688" s="24"/>
      <c r="B688" s="24"/>
      <c r="C688" s="24"/>
      <c r="D688" s="24"/>
      <c r="E688" s="59" t="s">
        <v>2095</v>
      </c>
      <c r="F688" s="37" t="s">
        <v>1377</v>
      </c>
      <c r="G688" s="37" t="s">
        <v>1377</v>
      </c>
      <c r="H688" s="38">
        <f t="shared" si="11"/>
        <v>0.1119</v>
      </c>
    </row>
    <row r="689" spans="1:8" x14ac:dyDescent="0.25">
      <c r="A689" s="24"/>
      <c r="B689" s="24"/>
      <c r="C689" s="24"/>
      <c r="D689" s="24"/>
      <c r="E689" s="39" t="s">
        <v>2096</v>
      </c>
      <c r="F689" s="37" t="s">
        <v>1416</v>
      </c>
      <c r="G689" s="37" t="s">
        <v>1416</v>
      </c>
      <c r="H689" s="38">
        <f t="shared" si="11"/>
        <v>1</v>
      </c>
    </row>
    <row r="690" spans="1:8" x14ac:dyDescent="0.25">
      <c r="A690" s="24"/>
      <c r="B690" s="24"/>
      <c r="C690" s="24"/>
      <c r="D690" s="24"/>
      <c r="E690" s="36" t="s">
        <v>2097</v>
      </c>
      <c r="F690" s="37" t="s">
        <v>1416</v>
      </c>
      <c r="G690" s="37" t="s">
        <v>1416</v>
      </c>
      <c r="H690" s="38">
        <f t="shared" si="11"/>
        <v>1</v>
      </c>
    </row>
    <row r="691" spans="1:8" x14ac:dyDescent="0.25">
      <c r="A691" s="24"/>
      <c r="B691" s="24"/>
      <c r="C691" s="24"/>
      <c r="D691" s="24"/>
      <c r="E691" s="36" t="s">
        <v>2098</v>
      </c>
      <c r="F691" s="37" t="s">
        <v>1377</v>
      </c>
      <c r="G691" s="37" t="s">
        <v>1377</v>
      </c>
      <c r="H691" s="38">
        <f t="shared" si="11"/>
        <v>0.1119</v>
      </c>
    </row>
    <row r="692" spans="1:8" x14ac:dyDescent="0.25">
      <c r="A692" s="24"/>
      <c r="B692" s="24"/>
      <c r="C692" s="24"/>
      <c r="D692" s="24"/>
      <c r="E692" s="39" t="s">
        <v>2099</v>
      </c>
      <c r="F692" s="37" t="s">
        <v>1379</v>
      </c>
      <c r="G692" s="37" t="s">
        <v>1379</v>
      </c>
      <c r="H692" s="38">
        <f t="shared" si="11"/>
        <v>0.1128</v>
      </c>
    </row>
    <row r="693" spans="1:8" x14ac:dyDescent="0.25">
      <c r="A693" s="24"/>
      <c r="B693" s="24"/>
      <c r="C693" s="24"/>
      <c r="D693" s="24"/>
      <c r="E693" s="39" t="s">
        <v>2100</v>
      </c>
      <c r="F693" s="37" t="s">
        <v>1377</v>
      </c>
      <c r="G693" s="37" t="s">
        <v>1377</v>
      </c>
      <c r="H693" s="38">
        <f t="shared" si="11"/>
        <v>0.1119</v>
      </c>
    </row>
    <row r="694" spans="1:8" x14ac:dyDescent="0.25">
      <c r="A694" s="24"/>
      <c r="B694" s="24"/>
      <c r="C694" s="24"/>
      <c r="D694" s="24"/>
      <c r="E694" s="39" t="s">
        <v>2101</v>
      </c>
      <c r="F694" s="37" t="s">
        <v>1379</v>
      </c>
      <c r="G694" s="37" t="s">
        <v>1379</v>
      </c>
      <c r="H694" s="38">
        <f t="shared" si="11"/>
        <v>0.1128</v>
      </c>
    </row>
    <row r="695" spans="1:8" x14ac:dyDescent="0.25">
      <c r="A695" s="24"/>
      <c r="B695" s="24"/>
      <c r="C695" s="24"/>
      <c r="D695" s="24"/>
      <c r="E695" s="39" t="s">
        <v>2102</v>
      </c>
      <c r="F695" s="37" t="s">
        <v>1393</v>
      </c>
      <c r="G695" s="37" t="s">
        <v>1393</v>
      </c>
      <c r="H695" s="38">
        <f t="shared" si="11"/>
        <v>0.1053</v>
      </c>
    </row>
    <row r="696" spans="1:8" x14ac:dyDescent="0.25">
      <c r="A696" s="24"/>
      <c r="B696" s="24"/>
      <c r="C696" s="24"/>
      <c r="D696" s="24"/>
      <c r="E696" s="62" t="s">
        <v>2103</v>
      </c>
      <c r="F696" s="37" t="s">
        <v>1377</v>
      </c>
      <c r="G696" s="37" t="s">
        <v>1377</v>
      </c>
      <c r="H696" s="38">
        <f t="shared" si="11"/>
        <v>0.1119</v>
      </c>
    </row>
    <row r="697" spans="1:8" x14ac:dyDescent="0.25">
      <c r="A697" s="24"/>
      <c r="B697" s="24"/>
      <c r="C697" s="24"/>
      <c r="D697" s="24"/>
      <c r="E697" s="39" t="s">
        <v>2104</v>
      </c>
      <c r="F697" s="37" t="s">
        <v>1377</v>
      </c>
      <c r="G697" s="37" t="s">
        <v>1377</v>
      </c>
      <c r="H697" s="38">
        <f t="shared" si="11"/>
        <v>0.1119</v>
      </c>
    </row>
    <row r="698" spans="1:8" x14ac:dyDescent="0.25">
      <c r="A698" s="24"/>
      <c r="B698" s="24"/>
      <c r="C698" s="24"/>
      <c r="D698" s="24"/>
      <c r="E698" s="36" t="s">
        <v>2105</v>
      </c>
      <c r="F698" s="37" t="s">
        <v>1377</v>
      </c>
      <c r="G698" s="37" t="s">
        <v>1377</v>
      </c>
      <c r="H698" s="38">
        <f t="shared" si="11"/>
        <v>0.1119</v>
      </c>
    </row>
    <row r="699" spans="1:8" x14ac:dyDescent="0.25">
      <c r="A699" s="24"/>
      <c r="B699" s="24"/>
      <c r="C699" s="24"/>
      <c r="D699" s="24"/>
      <c r="E699" s="36" t="s">
        <v>2106</v>
      </c>
      <c r="F699" s="37" t="s">
        <v>1377</v>
      </c>
      <c r="G699" s="37" t="s">
        <v>1377</v>
      </c>
      <c r="H699" s="38">
        <f t="shared" si="11"/>
        <v>0.1119</v>
      </c>
    </row>
    <row r="700" spans="1:8" x14ac:dyDescent="0.25">
      <c r="A700" s="24"/>
      <c r="B700" s="24"/>
      <c r="C700" s="24"/>
      <c r="D700" s="24"/>
      <c r="E700" s="39" t="s">
        <v>2107</v>
      </c>
      <c r="F700" s="37" t="s">
        <v>1377</v>
      </c>
      <c r="G700" s="37" t="s">
        <v>1377</v>
      </c>
      <c r="H700" s="38">
        <f t="shared" si="11"/>
        <v>0.1119</v>
      </c>
    </row>
    <row r="701" spans="1:8" x14ac:dyDescent="0.25">
      <c r="A701" s="24"/>
      <c r="B701" s="24"/>
      <c r="C701" s="24"/>
      <c r="D701" s="24"/>
      <c r="E701" s="36" t="s">
        <v>2108</v>
      </c>
      <c r="F701" s="37" t="s">
        <v>1377</v>
      </c>
      <c r="G701" s="37" t="s">
        <v>1377</v>
      </c>
      <c r="H701" s="38">
        <f t="shared" si="11"/>
        <v>0.1119</v>
      </c>
    </row>
    <row r="702" spans="1:8" x14ac:dyDescent="0.25">
      <c r="A702" s="24"/>
      <c r="B702" s="24"/>
      <c r="C702" s="24"/>
      <c r="D702" s="24"/>
      <c r="E702" s="62" t="s">
        <v>2109</v>
      </c>
      <c r="F702" s="37" t="s">
        <v>1377</v>
      </c>
      <c r="G702" s="37" t="s">
        <v>1377</v>
      </c>
      <c r="H702" s="38">
        <f t="shared" si="11"/>
        <v>0.1119</v>
      </c>
    </row>
    <row r="703" spans="1:8" x14ac:dyDescent="0.25">
      <c r="A703" s="24"/>
      <c r="B703" s="24"/>
      <c r="C703" s="24"/>
      <c r="D703" s="24"/>
      <c r="E703" s="60" t="s">
        <v>2110</v>
      </c>
      <c r="F703" s="37" t="s">
        <v>1377</v>
      </c>
      <c r="G703" s="37" t="s">
        <v>1377</v>
      </c>
      <c r="H703" s="38">
        <f t="shared" si="11"/>
        <v>0.1119</v>
      </c>
    </row>
    <row r="704" spans="1:8" x14ac:dyDescent="0.25">
      <c r="A704" s="24"/>
      <c r="B704" s="24"/>
      <c r="C704" s="24"/>
      <c r="D704" s="24"/>
      <c r="E704" s="39" t="s">
        <v>2111</v>
      </c>
      <c r="F704" s="37" t="s">
        <v>1377</v>
      </c>
      <c r="G704" s="37" t="s">
        <v>1377</v>
      </c>
      <c r="H704" s="38">
        <f t="shared" si="11"/>
        <v>0.1119</v>
      </c>
    </row>
    <row r="705" spans="1:8" x14ac:dyDescent="0.25">
      <c r="A705" s="24"/>
      <c r="B705" s="24"/>
      <c r="C705" s="24"/>
      <c r="D705" s="24"/>
      <c r="E705" s="62" t="s">
        <v>2112</v>
      </c>
      <c r="F705" s="37" t="s">
        <v>1377</v>
      </c>
      <c r="G705" s="37" t="s">
        <v>1377</v>
      </c>
      <c r="H705" s="38">
        <f t="shared" si="11"/>
        <v>0.1119</v>
      </c>
    </row>
    <row r="706" spans="1:8" x14ac:dyDescent="0.25">
      <c r="A706" s="24"/>
      <c r="B706" s="24"/>
      <c r="C706" s="24"/>
      <c r="D706" s="24"/>
      <c r="E706" s="39" t="s">
        <v>2113</v>
      </c>
      <c r="F706" s="37" t="s">
        <v>1377</v>
      </c>
      <c r="G706" s="37" t="s">
        <v>1377</v>
      </c>
      <c r="H706" s="38">
        <f t="shared" si="11"/>
        <v>0.1119</v>
      </c>
    </row>
    <row r="707" spans="1:8" x14ac:dyDescent="0.25">
      <c r="A707" s="24"/>
      <c r="B707" s="24"/>
      <c r="C707" s="24"/>
      <c r="D707" s="24"/>
      <c r="E707" s="39" t="s">
        <v>2114</v>
      </c>
      <c r="F707" s="37" t="s">
        <v>1377</v>
      </c>
      <c r="G707" s="37" t="s">
        <v>1377</v>
      </c>
      <c r="H707" s="38">
        <f t="shared" si="11"/>
        <v>0.1119</v>
      </c>
    </row>
    <row r="708" spans="1:8" x14ac:dyDescent="0.25">
      <c r="A708" s="24"/>
      <c r="B708" s="24"/>
      <c r="C708" s="24"/>
      <c r="D708" s="24"/>
      <c r="E708" s="39" t="s">
        <v>2115</v>
      </c>
      <c r="F708" s="37" t="s">
        <v>1377</v>
      </c>
      <c r="G708" s="37" t="s">
        <v>1377</v>
      </c>
      <c r="H708" s="38">
        <f t="shared" si="11"/>
        <v>0.1119</v>
      </c>
    </row>
    <row r="709" spans="1:8" x14ac:dyDescent="0.25">
      <c r="A709" s="24"/>
      <c r="B709" s="24"/>
      <c r="C709" s="24"/>
      <c r="D709" s="24"/>
      <c r="E709" s="40" t="s">
        <v>2116</v>
      </c>
      <c r="F709" s="37" t="s">
        <v>1377</v>
      </c>
      <c r="G709" s="37" t="s">
        <v>1377</v>
      </c>
      <c r="H709" s="38">
        <f t="shared" si="11"/>
        <v>0.1119</v>
      </c>
    </row>
    <row r="710" spans="1:8" x14ac:dyDescent="0.25">
      <c r="A710" s="24"/>
      <c r="B710" s="24"/>
      <c r="C710" s="24"/>
      <c r="D710" s="24"/>
      <c r="E710" s="39" t="s">
        <v>2117</v>
      </c>
      <c r="F710" s="37" t="s">
        <v>1377</v>
      </c>
      <c r="G710" s="37" t="s">
        <v>1377</v>
      </c>
      <c r="H710" s="38">
        <f t="shared" si="11"/>
        <v>0.1119</v>
      </c>
    </row>
    <row r="711" spans="1:8" x14ac:dyDescent="0.25">
      <c r="A711" s="24"/>
      <c r="B711" s="24"/>
      <c r="C711" s="24"/>
      <c r="D711" s="24"/>
      <c r="E711" s="39" t="s">
        <v>2118</v>
      </c>
      <c r="F711" s="37" t="s">
        <v>1377</v>
      </c>
      <c r="G711" s="37" t="s">
        <v>1377</v>
      </c>
      <c r="H711" s="38">
        <f t="shared" ref="H711:H774" si="12">VLOOKUP(G711,$A$4:$B$29,2,FALSE)</f>
        <v>0.1119</v>
      </c>
    </row>
    <row r="712" spans="1:8" x14ac:dyDescent="0.25">
      <c r="A712" s="24"/>
      <c r="B712" s="24"/>
      <c r="C712" s="24"/>
      <c r="D712" s="24"/>
      <c r="E712" s="39" t="s">
        <v>2119</v>
      </c>
      <c r="F712" s="37" t="s">
        <v>1377</v>
      </c>
      <c r="G712" s="37" t="s">
        <v>1377</v>
      </c>
      <c r="H712" s="38">
        <f t="shared" si="12"/>
        <v>0.1119</v>
      </c>
    </row>
    <row r="713" spans="1:8" x14ac:dyDescent="0.25">
      <c r="A713" s="24"/>
      <c r="B713" s="24"/>
      <c r="C713" s="24"/>
      <c r="D713" s="24"/>
      <c r="E713" s="39" t="s">
        <v>2120</v>
      </c>
      <c r="F713" s="37" t="s">
        <v>1377</v>
      </c>
      <c r="G713" s="37" t="s">
        <v>1377</v>
      </c>
      <c r="H713" s="38">
        <f t="shared" si="12"/>
        <v>0.1119</v>
      </c>
    </row>
    <row r="714" spans="1:8" x14ac:dyDescent="0.25">
      <c r="A714" s="24"/>
      <c r="B714" s="24"/>
      <c r="C714" s="24"/>
      <c r="D714" s="24"/>
      <c r="E714" s="36" t="s">
        <v>2121</v>
      </c>
      <c r="F714" s="37" t="s">
        <v>1377</v>
      </c>
      <c r="G714" s="37" t="s">
        <v>1377</v>
      </c>
      <c r="H714" s="38">
        <f t="shared" si="12"/>
        <v>0.1119</v>
      </c>
    </row>
    <row r="715" spans="1:8" x14ac:dyDescent="0.25">
      <c r="A715" s="24"/>
      <c r="B715" s="24"/>
      <c r="C715" s="24"/>
      <c r="D715" s="24"/>
      <c r="E715" s="39" t="s">
        <v>2122</v>
      </c>
      <c r="F715" s="37" t="s">
        <v>1377</v>
      </c>
      <c r="G715" s="37" t="s">
        <v>1377</v>
      </c>
      <c r="H715" s="38">
        <f t="shared" si="12"/>
        <v>0.1119</v>
      </c>
    </row>
    <row r="716" spans="1:8" x14ac:dyDescent="0.25">
      <c r="A716" s="24"/>
      <c r="B716" s="24"/>
      <c r="C716" s="24"/>
      <c r="D716" s="24"/>
      <c r="E716" s="39" t="s">
        <v>2123</v>
      </c>
      <c r="F716" s="37" t="s">
        <v>1377</v>
      </c>
      <c r="G716" s="37" t="s">
        <v>1377</v>
      </c>
      <c r="H716" s="38">
        <f t="shared" si="12"/>
        <v>0.1119</v>
      </c>
    </row>
    <row r="717" spans="1:8" x14ac:dyDescent="0.25">
      <c r="A717" s="24"/>
      <c r="B717" s="24"/>
      <c r="C717" s="24"/>
      <c r="D717" s="24"/>
      <c r="E717" s="39" t="s">
        <v>2124</v>
      </c>
      <c r="F717" s="37" t="s">
        <v>1377</v>
      </c>
      <c r="G717" s="37" t="s">
        <v>1377</v>
      </c>
      <c r="H717" s="38">
        <f t="shared" si="12"/>
        <v>0.1119</v>
      </c>
    </row>
    <row r="718" spans="1:8" x14ac:dyDescent="0.25">
      <c r="A718" s="24"/>
      <c r="B718" s="24"/>
      <c r="C718" s="24"/>
      <c r="D718" s="24"/>
      <c r="E718" s="39" t="s">
        <v>2125</v>
      </c>
      <c r="F718" s="37" t="s">
        <v>1377</v>
      </c>
      <c r="G718" s="37" t="s">
        <v>1377</v>
      </c>
      <c r="H718" s="38">
        <f t="shared" si="12"/>
        <v>0.1119</v>
      </c>
    </row>
    <row r="719" spans="1:8" x14ac:dyDescent="0.25">
      <c r="A719" s="24"/>
      <c r="B719" s="24"/>
      <c r="C719" s="24"/>
      <c r="D719" s="24"/>
      <c r="E719" s="39" t="s">
        <v>2126</v>
      </c>
      <c r="F719" s="37" t="s">
        <v>1377</v>
      </c>
      <c r="G719" s="37" t="s">
        <v>1377</v>
      </c>
      <c r="H719" s="38">
        <f t="shared" si="12"/>
        <v>0.1119</v>
      </c>
    </row>
    <row r="720" spans="1:8" x14ac:dyDescent="0.25">
      <c r="A720" s="24"/>
      <c r="B720" s="24"/>
      <c r="C720" s="24"/>
      <c r="D720" s="24"/>
      <c r="E720" s="39" t="s">
        <v>2127</v>
      </c>
      <c r="F720" s="37" t="s">
        <v>1377</v>
      </c>
      <c r="G720" s="37" t="s">
        <v>1377</v>
      </c>
      <c r="H720" s="38">
        <f t="shared" si="12"/>
        <v>0.1119</v>
      </c>
    </row>
    <row r="721" spans="1:8" x14ac:dyDescent="0.25">
      <c r="A721" s="24"/>
      <c r="B721" s="24"/>
      <c r="C721" s="24"/>
      <c r="D721" s="24"/>
      <c r="E721" s="39" t="s">
        <v>2128</v>
      </c>
      <c r="F721" s="37" t="s">
        <v>1377</v>
      </c>
      <c r="G721" s="37" t="s">
        <v>1377</v>
      </c>
      <c r="H721" s="38">
        <f t="shared" si="12"/>
        <v>0.1119</v>
      </c>
    </row>
    <row r="722" spans="1:8" x14ac:dyDescent="0.25">
      <c r="A722" s="24"/>
      <c r="B722" s="24"/>
      <c r="C722" s="24"/>
      <c r="D722" s="24"/>
      <c r="E722" s="39" t="s">
        <v>2129</v>
      </c>
      <c r="F722" s="37" t="s">
        <v>1439</v>
      </c>
      <c r="G722" s="37" t="s">
        <v>1391</v>
      </c>
      <c r="H722" s="38">
        <f t="shared" si="12"/>
        <v>0.1124</v>
      </c>
    </row>
    <row r="723" spans="1:8" x14ac:dyDescent="0.25">
      <c r="A723" s="24"/>
      <c r="B723" s="24"/>
      <c r="C723" s="24"/>
      <c r="D723" s="24"/>
      <c r="E723" s="36" t="s">
        <v>2130</v>
      </c>
      <c r="F723" s="37" t="s">
        <v>1377</v>
      </c>
      <c r="G723" s="37" t="s">
        <v>1377</v>
      </c>
      <c r="H723" s="38">
        <f t="shared" si="12"/>
        <v>0.1119</v>
      </c>
    </row>
    <row r="724" spans="1:8" x14ac:dyDescent="0.25">
      <c r="A724" s="24"/>
      <c r="B724" s="24"/>
      <c r="C724" s="24"/>
      <c r="D724" s="24"/>
      <c r="E724" s="59" t="s">
        <v>2131</v>
      </c>
      <c r="F724" s="37" t="s">
        <v>1377</v>
      </c>
      <c r="G724" s="37" t="s">
        <v>1377</v>
      </c>
      <c r="H724" s="38">
        <f t="shared" si="12"/>
        <v>0.1119</v>
      </c>
    </row>
    <row r="725" spans="1:8" x14ac:dyDescent="0.25">
      <c r="A725" s="24"/>
      <c r="B725" s="24"/>
      <c r="C725" s="24"/>
      <c r="D725" s="24"/>
      <c r="E725" s="40" t="s">
        <v>2132</v>
      </c>
      <c r="F725" s="37" t="s">
        <v>1377</v>
      </c>
      <c r="G725" s="37" t="s">
        <v>1377</v>
      </c>
      <c r="H725" s="38">
        <f t="shared" si="12"/>
        <v>0.1119</v>
      </c>
    </row>
    <row r="726" spans="1:8" x14ac:dyDescent="0.25">
      <c r="A726" s="24"/>
      <c r="B726" s="24"/>
      <c r="C726" s="24"/>
      <c r="D726" s="24"/>
      <c r="E726" s="39" t="s">
        <v>2133</v>
      </c>
      <c r="F726" s="37" t="s">
        <v>1377</v>
      </c>
      <c r="G726" s="37" t="s">
        <v>1377</v>
      </c>
      <c r="H726" s="38">
        <f t="shared" si="12"/>
        <v>0.1119</v>
      </c>
    </row>
    <row r="727" spans="1:8" x14ac:dyDescent="0.25">
      <c r="A727" s="24"/>
      <c r="B727" s="24"/>
      <c r="C727" s="24"/>
      <c r="D727" s="24"/>
      <c r="E727" s="36" t="s">
        <v>2134</v>
      </c>
      <c r="F727" s="37" t="s">
        <v>1377</v>
      </c>
      <c r="G727" s="37" t="s">
        <v>1377</v>
      </c>
      <c r="H727" s="38">
        <f t="shared" si="12"/>
        <v>0.1119</v>
      </c>
    </row>
    <row r="728" spans="1:8" x14ac:dyDescent="0.25">
      <c r="A728" s="24"/>
      <c r="B728" s="24"/>
      <c r="C728" s="24"/>
      <c r="D728" s="24"/>
      <c r="E728" s="39" t="s">
        <v>2135</v>
      </c>
      <c r="F728" s="37" t="s">
        <v>1377</v>
      </c>
      <c r="G728" s="37" t="s">
        <v>1377</v>
      </c>
      <c r="H728" s="38">
        <f t="shared" si="12"/>
        <v>0.1119</v>
      </c>
    </row>
    <row r="729" spans="1:8" x14ac:dyDescent="0.25">
      <c r="A729" s="24"/>
      <c r="B729" s="24"/>
      <c r="C729" s="24"/>
      <c r="D729" s="24"/>
      <c r="E729" s="39" t="s">
        <v>2136</v>
      </c>
      <c r="F729" s="37" t="s">
        <v>1377</v>
      </c>
      <c r="G729" s="37" t="s">
        <v>1377</v>
      </c>
      <c r="H729" s="38">
        <f t="shared" si="12"/>
        <v>0.1119</v>
      </c>
    </row>
    <row r="730" spans="1:8" x14ac:dyDescent="0.25">
      <c r="A730" s="24"/>
      <c r="B730" s="24"/>
      <c r="C730" s="24"/>
      <c r="D730" s="24"/>
      <c r="E730" s="39" t="s">
        <v>2137</v>
      </c>
      <c r="F730" s="37" t="s">
        <v>1379</v>
      </c>
      <c r="G730" s="37" t="s">
        <v>1379</v>
      </c>
      <c r="H730" s="38">
        <f t="shared" si="12"/>
        <v>0.1128</v>
      </c>
    </row>
    <row r="731" spans="1:8" x14ac:dyDescent="0.25">
      <c r="A731" s="24"/>
      <c r="B731" s="24"/>
      <c r="C731" s="24"/>
      <c r="D731" s="24"/>
      <c r="E731" s="39" t="s">
        <v>2138</v>
      </c>
      <c r="F731" s="37" t="s">
        <v>1377</v>
      </c>
      <c r="G731" s="37" t="s">
        <v>1377</v>
      </c>
      <c r="H731" s="38">
        <f t="shared" si="12"/>
        <v>0.1119</v>
      </c>
    </row>
    <row r="732" spans="1:8" x14ac:dyDescent="0.25">
      <c r="A732" s="24"/>
      <c r="B732" s="24"/>
      <c r="C732" s="24"/>
      <c r="D732" s="24"/>
      <c r="E732" s="39" t="s">
        <v>2139</v>
      </c>
      <c r="F732" s="37" t="s">
        <v>1377</v>
      </c>
      <c r="G732" s="37" t="s">
        <v>1377</v>
      </c>
      <c r="H732" s="38">
        <f t="shared" si="12"/>
        <v>0.1119</v>
      </c>
    </row>
    <row r="733" spans="1:8" x14ac:dyDescent="0.25">
      <c r="A733" s="24"/>
      <c r="B733" s="24"/>
      <c r="C733" s="24"/>
      <c r="D733" s="24"/>
      <c r="E733" s="39" t="s">
        <v>2140</v>
      </c>
      <c r="F733" s="37" t="s">
        <v>1379</v>
      </c>
      <c r="G733" s="37" t="s">
        <v>1379</v>
      </c>
      <c r="H733" s="38">
        <f t="shared" si="12"/>
        <v>0.1128</v>
      </c>
    </row>
    <row r="734" spans="1:8" x14ac:dyDescent="0.25">
      <c r="A734" s="24"/>
      <c r="B734" s="24"/>
      <c r="C734" s="24"/>
      <c r="D734" s="24"/>
      <c r="E734" s="39" t="s">
        <v>2141</v>
      </c>
      <c r="F734" s="37" t="s">
        <v>1377</v>
      </c>
      <c r="G734" s="37" t="s">
        <v>1377</v>
      </c>
      <c r="H734" s="38">
        <f t="shared" si="12"/>
        <v>0.1119</v>
      </c>
    </row>
    <row r="735" spans="1:8" x14ac:dyDescent="0.25">
      <c r="A735" s="24"/>
      <c r="B735" s="24"/>
      <c r="C735" s="24"/>
      <c r="D735" s="24"/>
      <c r="E735" s="40" t="s">
        <v>2142</v>
      </c>
      <c r="F735" s="37" t="s">
        <v>1377</v>
      </c>
      <c r="G735" s="37" t="s">
        <v>1377</v>
      </c>
      <c r="H735" s="38">
        <f t="shared" si="12"/>
        <v>0.1119</v>
      </c>
    </row>
    <row r="736" spans="1:8" x14ac:dyDescent="0.25">
      <c r="A736" s="24"/>
      <c r="B736" s="24"/>
      <c r="C736" s="24"/>
      <c r="D736" s="24"/>
      <c r="E736" s="60" t="s">
        <v>2143</v>
      </c>
      <c r="F736" s="37" t="s">
        <v>1379</v>
      </c>
      <c r="G736" s="37" t="s">
        <v>1379</v>
      </c>
      <c r="H736" s="38">
        <f t="shared" si="12"/>
        <v>0.1128</v>
      </c>
    </row>
    <row r="737" spans="1:8" x14ac:dyDescent="0.25">
      <c r="A737" s="24"/>
      <c r="B737" s="24"/>
      <c r="C737" s="24"/>
      <c r="D737" s="24"/>
      <c r="E737" s="39" t="s">
        <v>2144</v>
      </c>
      <c r="F737" s="37" t="s">
        <v>1379</v>
      </c>
      <c r="G737" s="37" t="s">
        <v>1379</v>
      </c>
      <c r="H737" s="38">
        <f t="shared" si="12"/>
        <v>0.1128</v>
      </c>
    </row>
    <row r="738" spans="1:8" x14ac:dyDescent="0.25">
      <c r="A738" s="24"/>
      <c r="B738" s="24"/>
      <c r="C738" s="24"/>
      <c r="D738" s="24"/>
      <c r="E738" s="36" t="s">
        <v>2145</v>
      </c>
      <c r="F738" s="37" t="s">
        <v>1418</v>
      </c>
      <c r="G738" s="37" t="s">
        <v>1418</v>
      </c>
      <c r="H738" s="38">
        <f t="shared" si="12"/>
        <v>0</v>
      </c>
    </row>
    <row r="739" spans="1:8" x14ac:dyDescent="0.25">
      <c r="A739" s="24"/>
      <c r="B739" s="24"/>
      <c r="C739" s="24"/>
      <c r="D739" s="24"/>
      <c r="E739" s="39" t="s">
        <v>2146</v>
      </c>
      <c r="F739" s="37" t="s">
        <v>1377</v>
      </c>
      <c r="G739" s="37" t="s">
        <v>1377</v>
      </c>
      <c r="H739" s="38">
        <f t="shared" si="12"/>
        <v>0.1119</v>
      </c>
    </row>
    <row r="740" spans="1:8" x14ac:dyDescent="0.25">
      <c r="A740" s="24"/>
      <c r="B740" s="24"/>
      <c r="C740" s="24"/>
      <c r="D740" s="24"/>
      <c r="E740" s="39" t="s">
        <v>2147</v>
      </c>
      <c r="F740" s="37" t="s">
        <v>1377</v>
      </c>
      <c r="G740" s="37" t="s">
        <v>1377</v>
      </c>
      <c r="H740" s="38">
        <f t="shared" si="12"/>
        <v>0.1119</v>
      </c>
    </row>
    <row r="741" spans="1:8" x14ac:dyDescent="0.25">
      <c r="A741" s="24"/>
      <c r="B741" s="24"/>
      <c r="C741" s="24"/>
      <c r="D741" s="24"/>
      <c r="E741" s="39" t="s">
        <v>2148</v>
      </c>
      <c r="F741" s="37" t="s">
        <v>1379</v>
      </c>
      <c r="G741" s="37" t="s">
        <v>1379</v>
      </c>
      <c r="H741" s="38">
        <f t="shared" si="12"/>
        <v>0.1128</v>
      </c>
    </row>
    <row r="742" spans="1:8" x14ac:dyDescent="0.25">
      <c r="A742" s="24"/>
      <c r="B742" s="24"/>
      <c r="C742" s="24"/>
      <c r="D742" s="24"/>
      <c r="E742" s="39" t="s">
        <v>2149</v>
      </c>
      <c r="F742" s="37" t="s">
        <v>1379</v>
      </c>
      <c r="G742" s="37" t="s">
        <v>1379</v>
      </c>
      <c r="H742" s="38">
        <f t="shared" si="12"/>
        <v>0.1128</v>
      </c>
    </row>
    <row r="743" spans="1:8" x14ac:dyDescent="0.25">
      <c r="A743" s="24"/>
      <c r="B743" s="24"/>
      <c r="C743" s="24"/>
      <c r="D743" s="24"/>
      <c r="E743" s="39" t="s">
        <v>2150</v>
      </c>
      <c r="F743" s="37" t="s">
        <v>1379</v>
      </c>
      <c r="G743" s="37" t="s">
        <v>1379</v>
      </c>
      <c r="H743" s="38">
        <f t="shared" si="12"/>
        <v>0.1128</v>
      </c>
    </row>
    <row r="744" spans="1:8" x14ac:dyDescent="0.25">
      <c r="A744" s="24"/>
      <c r="B744" s="24"/>
      <c r="C744" s="24"/>
      <c r="D744" s="24"/>
      <c r="E744" s="39" t="s">
        <v>2151</v>
      </c>
      <c r="F744" s="37" t="s">
        <v>1377</v>
      </c>
      <c r="G744" s="37" t="s">
        <v>1377</v>
      </c>
      <c r="H744" s="38">
        <f t="shared" si="12"/>
        <v>0.1119</v>
      </c>
    </row>
    <row r="745" spans="1:8" x14ac:dyDescent="0.25">
      <c r="A745" s="24"/>
      <c r="B745" s="24"/>
      <c r="C745" s="24"/>
      <c r="D745" s="24"/>
      <c r="E745" s="36" t="s">
        <v>2152</v>
      </c>
      <c r="F745" s="37" t="s">
        <v>1379</v>
      </c>
      <c r="G745" s="37" t="s">
        <v>1379</v>
      </c>
      <c r="H745" s="38">
        <f t="shared" si="12"/>
        <v>0.1128</v>
      </c>
    </row>
    <row r="746" spans="1:8" x14ac:dyDescent="0.25">
      <c r="A746" s="24"/>
      <c r="B746" s="24"/>
      <c r="C746" s="24"/>
      <c r="D746" s="24"/>
      <c r="E746" s="39" t="s">
        <v>2153</v>
      </c>
      <c r="F746" s="37" t="s">
        <v>1408</v>
      </c>
      <c r="G746" s="37" t="s">
        <v>1408</v>
      </c>
      <c r="H746" s="38">
        <f t="shared" si="12"/>
        <v>0.13120000000000001</v>
      </c>
    </row>
    <row r="747" spans="1:8" x14ac:dyDescent="0.25">
      <c r="A747" s="24"/>
      <c r="B747" s="24"/>
      <c r="C747" s="24"/>
      <c r="D747" s="24"/>
      <c r="E747" s="39" t="s">
        <v>2154</v>
      </c>
      <c r="F747" s="37" t="s">
        <v>1377</v>
      </c>
      <c r="G747" s="37" t="s">
        <v>1377</v>
      </c>
      <c r="H747" s="38">
        <f t="shared" si="12"/>
        <v>0.1119</v>
      </c>
    </row>
    <row r="748" spans="1:8" x14ac:dyDescent="0.25">
      <c r="A748" s="24"/>
      <c r="B748" s="24"/>
      <c r="C748" s="24"/>
      <c r="D748" s="24"/>
      <c r="E748" s="39" t="s">
        <v>2155</v>
      </c>
      <c r="F748" s="37" t="s">
        <v>1379</v>
      </c>
      <c r="G748" s="37" t="s">
        <v>1379</v>
      </c>
      <c r="H748" s="38">
        <f t="shared" si="12"/>
        <v>0.1128</v>
      </c>
    </row>
    <row r="749" spans="1:8" x14ac:dyDescent="0.25">
      <c r="A749" s="24"/>
      <c r="B749" s="24"/>
      <c r="C749" s="24"/>
      <c r="D749" s="24"/>
      <c r="E749" s="39" t="s">
        <v>2156</v>
      </c>
      <c r="F749" s="37" t="s">
        <v>1377</v>
      </c>
      <c r="G749" s="37" t="s">
        <v>1377</v>
      </c>
      <c r="H749" s="38">
        <f t="shared" si="12"/>
        <v>0.1119</v>
      </c>
    </row>
    <row r="750" spans="1:8" x14ac:dyDescent="0.25">
      <c r="A750" s="24"/>
      <c r="B750" s="24"/>
      <c r="C750" s="24"/>
      <c r="D750" s="24"/>
      <c r="E750" s="36" t="s">
        <v>2157</v>
      </c>
      <c r="F750" s="37" t="s">
        <v>1379</v>
      </c>
      <c r="G750" s="37" t="s">
        <v>1379</v>
      </c>
      <c r="H750" s="38">
        <f t="shared" si="12"/>
        <v>0.1128</v>
      </c>
    </row>
    <row r="751" spans="1:8" x14ac:dyDescent="0.25">
      <c r="A751" s="24"/>
      <c r="B751" s="24"/>
      <c r="C751" s="24"/>
      <c r="D751" s="24"/>
      <c r="E751" s="57" t="s">
        <v>2158</v>
      </c>
      <c r="F751" s="37" t="s">
        <v>1377</v>
      </c>
      <c r="G751" s="37" t="s">
        <v>1377</v>
      </c>
      <c r="H751" s="38">
        <f t="shared" si="12"/>
        <v>0.1119</v>
      </c>
    </row>
    <row r="752" spans="1:8" x14ac:dyDescent="0.25">
      <c r="A752" s="24"/>
      <c r="B752" s="24"/>
      <c r="C752" s="24"/>
      <c r="D752" s="24"/>
      <c r="E752" s="39" t="s">
        <v>2159</v>
      </c>
      <c r="F752" s="37" t="s">
        <v>1379</v>
      </c>
      <c r="G752" s="37" t="s">
        <v>1379</v>
      </c>
      <c r="H752" s="38">
        <f t="shared" si="12"/>
        <v>0.1128</v>
      </c>
    </row>
    <row r="753" spans="1:8" x14ac:dyDescent="0.25">
      <c r="A753" s="24"/>
      <c r="B753" s="24"/>
      <c r="C753" s="24"/>
      <c r="D753" s="24"/>
      <c r="E753" s="36" t="s">
        <v>2160</v>
      </c>
      <c r="F753" s="37" t="s">
        <v>1439</v>
      </c>
      <c r="G753" s="37" t="s">
        <v>1391</v>
      </c>
      <c r="H753" s="38">
        <f t="shared" si="12"/>
        <v>0.1124</v>
      </c>
    </row>
    <row r="754" spans="1:8" x14ac:dyDescent="0.25">
      <c r="A754" s="24"/>
      <c r="B754" s="24"/>
      <c r="C754" s="24"/>
      <c r="D754" s="24"/>
      <c r="E754" s="39" t="s">
        <v>2161</v>
      </c>
      <c r="F754" s="37" t="s">
        <v>1385</v>
      </c>
      <c r="G754" s="37" t="s">
        <v>1385</v>
      </c>
      <c r="H754" s="38">
        <f t="shared" si="12"/>
        <v>8.4599999999999995E-2</v>
      </c>
    </row>
    <row r="755" spans="1:8" x14ac:dyDescent="0.25">
      <c r="A755" s="24"/>
      <c r="B755" s="24"/>
      <c r="C755" s="24"/>
      <c r="D755" s="24"/>
      <c r="E755" s="36" t="s">
        <v>2162</v>
      </c>
      <c r="F755" s="37" t="s">
        <v>1439</v>
      </c>
      <c r="G755" s="37" t="s">
        <v>1391</v>
      </c>
      <c r="H755" s="38">
        <f t="shared" si="12"/>
        <v>0.1124</v>
      </c>
    </row>
    <row r="756" spans="1:8" x14ac:dyDescent="0.25">
      <c r="A756" s="24"/>
      <c r="B756" s="24"/>
      <c r="C756" s="24"/>
      <c r="D756" s="24"/>
      <c r="E756" s="39" t="s">
        <v>2163</v>
      </c>
      <c r="F756" s="37" t="s">
        <v>1379</v>
      </c>
      <c r="G756" s="37" t="s">
        <v>1379</v>
      </c>
      <c r="H756" s="38">
        <f t="shared" si="12"/>
        <v>0.1128</v>
      </c>
    </row>
    <row r="757" spans="1:8" x14ac:dyDescent="0.25">
      <c r="A757" s="24"/>
      <c r="B757" s="24"/>
      <c r="C757" s="24"/>
      <c r="D757" s="24"/>
      <c r="E757" s="36" t="s">
        <v>2164</v>
      </c>
      <c r="F757" s="37" t="s">
        <v>1379</v>
      </c>
      <c r="G757" s="37" t="s">
        <v>1379</v>
      </c>
      <c r="H757" s="38">
        <f t="shared" si="12"/>
        <v>0.1128</v>
      </c>
    </row>
    <row r="758" spans="1:8" x14ac:dyDescent="0.25">
      <c r="A758" s="24"/>
      <c r="B758" s="24"/>
      <c r="C758" s="24"/>
      <c r="D758" s="24"/>
      <c r="E758" s="36" t="s">
        <v>2165</v>
      </c>
      <c r="F758" s="37" t="s">
        <v>1379</v>
      </c>
      <c r="G758" s="37" t="s">
        <v>1379</v>
      </c>
      <c r="H758" s="38">
        <f t="shared" si="12"/>
        <v>0.1128</v>
      </c>
    </row>
    <row r="759" spans="1:8" x14ac:dyDescent="0.25">
      <c r="A759" s="24"/>
      <c r="B759" s="24"/>
      <c r="C759" s="24"/>
      <c r="D759" s="24"/>
      <c r="E759" s="39" t="s">
        <v>2166</v>
      </c>
      <c r="F759" s="37" t="s">
        <v>1377</v>
      </c>
      <c r="G759" s="37" t="s">
        <v>1377</v>
      </c>
      <c r="H759" s="38">
        <f t="shared" si="12"/>
        <v>0.1119</v>
      </c>
    </row>
    <row r="760" spans="1:8" x14ac:dyDescent="0.25">
      <c r="A760" s="24"/>
      <c r="B760" s="24"/>
      <c r="C760" s="24"/>
      <c r="D760" s="24"/>
      <c r="E760" s="36" t="s">
        <v>2167</v>
      </c>
      <c r="F760" s="37" t="s">
        <v>1379</v>
      </c>
      <c r="G760" s="37" t="s">
        <v>1379</v>
      </c>
      <c r="H760" s="38">
        <f t="shared" si="12"/>
        <v>0.1128</v>
      </c>
    </row>
    <row r="761" spans="1:8" x14ac:dyDescent="0.25">
      <c r="A761" s="24"/>
      <c r="B761" s="24"/>
      <c r="C761" s="24"/>
      <c r="D761" s="24"/>
      <c r="E761" s="59" t="s">
        <v>2168</v>
      </c>
      <c r="F761" s="37" t="s">
        <v>1379</v>
      </c>
      <c r="G761" s="37" t="s">
        <v>1379</v>
      </c>
      <c r="H761" s="38">
        <f t="shared" si="12"/>
        <v>0.1128</v>
      </c>
    </row>
    <row r="762" spans="1:8" x14ac:dyDescent="0.25">
      <c r="A762" s="24"/>
      <c r="B762" s="24"/>
      <c r="C762" s="24"/>
      <c r="D762" s="24"/>
      <c r="E762" s="36" t="s">
        <v>2169</v>
      </c>
      <c r="F762" s="37" t="s">
        <v>1377</v>
      </c>
      <c r="G762" s="37" t="s">
        <v>1377</v>
      </c>
      <c r="H762" s="38">
        <f t="shared" si="12"/>
        <v>0.1119</v>
      </c>
    </row>
    <row r="763" spans="1:8" x14ac:dyDescent="0.25">
      <c r="A763" s="24"/>
      <c r="B763" s="24"/>
      <c r="C763" s="24"/>
      <c r="D763" s="24"/>
      <c r="E763" s="36" t="s">
        <v>2170</v>
      </c>
      <c r="F763" s="37" t="s">
        <v>1386</v>
      </c>
      <c r="G763" s="37" t="s">
        <v>1386</v>
      </c>
      <c r="H763" s="38">
        <f t="shared" si="12"/>
        <v>8.4099999999999994E-2</v>
      </c>
    </row>
    <row r="764" spans="1:8" x14ac:dyDescent="0.25">
      <c r="A764" s="24"/>
      <c r="B764" s="24"/>
      <c r="C764" s="24"/>
      <c r="D764" s="24"/>
      <c r="E764" s="39" t="s">
        <v>2171</v>
      </c>
      <c r="F764" s="37" t="s">
        <v>1377</v>
      </c>
      <c r="G764" s="37" t="s">
        <v>1377</v>
      </c>
      <c r="H764" s="38">
        <f t="shared" si="12"/>
        <v>0.1119</v>
      </c>
    </row>
    <row r="765" spans="1:8" x14ac:dyDescent="0.25">
      <c r="A765" s="24"/>
      <c r="B765" s="24"/>
      <c r="C765" s="24"/>
      <c r="D765" s="24"/>
      <c r="E765" s="36" t="s">
        <v>2172</v>
      </c>
      <c r="F765" s="37" t="s">
        <v>1386</v>
      </c>
      <c r="G765" s="37" t="s">
        <v>1386</v>
      </c>
      <c r="H765" s="38">
        <f t="shared" si="12"/>
        <v>8.4099999999999994E-2</v>
      </c>
    </row>
    <row r="766" spans="1:8" x14ac:dyDescent="0.25">
      <c r="A766" s="24"/>
      <c r="B766" s="24"/>
      <c r="C766" s="24"/>
      <c r="D766" s="24"/>
      <c r="E766" s="62" t="s">
        <v>2173</v>
      </c>
      <c r="F766" s="37" t="s">
        <v>1377</v>
      </c>
      <c r="G766" s="37" t="s">
        <v>1377</v>
      </c>
      <c r="H766" s="38">
        <f t="shared" si="12"/>
        <v>0.1119</v>
      </c>
    </row>
    <row r="767" spans="1:8" x14ac:dyDescent="0.25">
      <c r="A767" s="24"/>
      <c r="B767" s="24"/>
      <c r="C767" s="24"/>
      <c r="D767" s="24"/>
      <c r="E767" s="36" t="s">
        <v>2174</v>
      </c>
      <c r="F767" s="37" t="s">
        <v>1377</v>
      </c>
      <c r="G767" s="37" t="s">
        <v>1377</v>
      </c>
      <c r="H767" s="38">
        <f t="shared" si="12"/>
        <v>0.1119</v>
      </c>
    </row>
    <row r="768" spans="1:8" x14ac:dyDescent="0.25">
      <c r="A768" s="24"/>
      <c r="B768" s="24"/>
      <c r="C768" s="24"/>
      <c r="D768" s="24"/>
      <c r="E768" s="36" t="s">
        <v>2175</v>
      </c>
      <c r="F768" s="37" t="s">
        <v>1377</v>
      </c>
      <c r="G768" s="37" t="s">
        <v>1377</v>
      </c>
      <c r="H768" s="38">
        <f t="shared" si="12"/>
        <v>0.1119</v>
      </c>
    </row>
    <row r="769" spans="1:8" x14ac:dyDescent="0.25">
      <c r="A769" s="24"/>
      <c r="B769" s="24"/>
      <c r="C769" s="24"/>
      <c r="D769" s="24"/>
      <c r="E769" s="39" t="s">
        <v>2176</v>
      </c>
      <c r="F769" s="37" t="s">
        <v>1379</v>
      </c>
      <c r="G769" s="37" t="s">
        <v>1379</v>
      </c>
      <c r="H769" s="38">
        <f t="shared" si="12"/>
        <v>0.1128</v>
      </c>
    </row>
    <row r="770" spans="1:8" x14ac:dyDescent="0.25">
      <c r="A770" s="24"/>
      <c r="B770" s="24"/>
      <c r="C770" s="24"/>
      <c r="D770" s="24"/>
      <c r="E770" s="56" t="s">
        <v>2177</v>
      </c>
      <c r="F770" s="37" t="s">
        <v>1418</v>
      </c>
      <c r="G770" s="37" t="s">
        <v>1418</v>
      </c>
      <c r="H770" s="38">
        <f t="shared" si="12"/>
        <v>0</v>
      </c>
    </row>
    <row r="771" spans="1:8" x14ac:dyDescent="0.25">
      <c r="A771" s="24"/>
      <c r="B771" s="24"/>
      <c r="C771" s="24"/>
      <c r="D771" s="24"/>
      <c r="E771" s="39" t="s">
        <v>2178</v>
      </c>
      <c r="F771" s="37" t="s">
        <v>1418</v>
      </c>
      <c r="G771" s="37" t="s">
        <v>1418</v>
      </c>
      <c r="H771" s="38">
        <f t="shared" si="12"/>
        <v>0</v>
      </c>
    </row>
    <row r="772" spans="1:8" x14ac:dyDescent="0.25">
      <c r="A772" s="24"/>
      <c r="B772" s="24"/>
      <c r="C772" s="24"/>
      <c r="D772" s="24"/>
      <c r="E772" s="36" t="s">
        <v>2179</v>
      </c>
      <c r="F772" s="37" t="s">
        <v>1418</v>
      </c>
      <c r="G772" s="37" t="s">
        <v>1418</v>
      </c>
      <c r="H772" s="38">
        <f t="shared" si="12"/>
        <v>0</v>
      </c>
    </row>
    <row r="773" spans="1:8" x14ac:dyDescent="0.25">
      <c r="A773" s="24"/>
      <c r="B773" s="24"/>
      <c r="C773" s="24"/>
      <c r="D773" s="24"/>
      <c r="E773" s="39" t="s">
        <v>2180</v>
      </c>
      <c r="F773" s="37" t="s">
        <v>1418</v>
      </c>
      <c r="G773" s="37" t="s">
        <v>1418</v>
      </c>
      <c r="H773" s="38">
        <f t="shared" si="12"/>
        <v>0</v>
      </c>
    </row>
    <row r="774" spans="1:8" x14ac:dyDescent="0.25">
      <c r="A774" s="24"/>
      <c r="B774" s="24"/>
      <c r="C774" s="24"/>
      <c r="D774" s="24"/>
      <c r="E774" s="36" t="s">
        <v>2181</v>
      </c>
      <c r="F774" s="37" t="s">
        <v>1418</v>
      </c>
      <c r="G774" s="37" t="s">
        <v>1418</v>
      </c>
      <c r="H774" s="38">
        <f t="shared" si="12"/>
        <v>0</v>
      </c>
    </row>
    <row r="775" spans="1:8" x14ac:dyDescent="0.25">
      <c r="A775" s="24"/>
      <c r="B775" s="24"/>
      <c r="C775" s="24"/>
      <c r="D775" s="24"/>
      <c r="E775" s="36" t="s">
        <v>2182</v>
      </c>
      <c r="F775" s="37" t="s">
        <v>1418</v>
      </c>
      <c r="G775" s="37" t="s">
        <v>1418</v>
      </c>
      <c r="H775" s="38">
        <f t="shared" ref="H775:H838" si="13">VLOOKUP(G775,$A$4:$B$29,2,FALSE)</f>
        <v>0</v>
      </c>
    </row>
    <row r="776" spans="1:8" x14ac:dyDescent="0.25">
      <c r="A776" s="24"/>
      <c r="B776" s="24"/>
      <c r="C776" s="24"/>
      <c r="D776" s="24"/>
      <c r="E776" s="36" t="s">
        <v>2183</v>
      </c>
      <c r="F776" s="37" t="s">
        <v>1418</v>
      </c>
      <c r="G776" s="37" t="s">
        <v>1418</v>
      </c>
      <c r="H776" s="38">
        <f t="shared" si="13"/>
        <v>0</v>
      </c>
    </row>
    <row r="777" spans="1:8" x14ac:dyDescent="0.25">
      <c r="A777" s="24"/>
      <c r="B777" s="24"/>
      <c r="C777" s="24"/>
      <c r="D777" s="24"/>
      <c r="E777" s="39" t="s">
        <v>2184</v>
      </c>
      <c r="F777" s="37" t="s">
        <v>1418</v>
      </c>
      <c r="G777" s="37" t="s">
        <v>1418</v>
      </c>
      <c r="H777" s="38">
        <f t="shared" si="13"/>
        <v>0</v>
      </c>
    </row>
    <row r="778" spans="1:8" x14ac:dyDescent="0.25">
      <c r="A778" s="24"/>
      <c r="B778" s="24"/>
      <c r="C778" s="24"/>
      <c r="D778" s="24"/>
      <c r="E778" s="62" t="s">
        <v>2185</v>
      </c>
      <c r="F778" s="37" t="s">
        <v>1418</v>
      </c>
      <c r="G778" s="37" t="s">
        <v>1418</v>
      </c>
      <c r="H778" s="38">
        <f t="shared" si="13"/>
        <v>0</v>
      </c>
    </row>
    <row r="779" spans="1:8" x14ac:dyDescent="0.25">
      <c r="A779" s="24"/>
      <c r="B779" s="24"/>
      <c r="C779" s="24"/>
      <c r="D779" s="24"/>
      <c r="E779" s="39" t="s">
        <v>2186</v>
      </c>
      <c r="F779" s="37" t="s">
        <v>1416</v>
      </c>
      <c r="G779" s="37" t="s">
        <v>1416</v>
      </c>
      <c r="H779" s="38">
        <f t="shared" si="13"/>
        <v>1</v>
      </c>
    </row>
    <row r="780" spans="1:8" x14ac:dyDescent="0.25">
      <c r="A780" s="24"/>
      <c r="B780" s="24"/>
      <c r="C780" s="24"/>
      <c r="D780" s="24"/>
      <c r="E780" s="36" t="s">
        <v>2187</v>
      </c>
      <c r="F780" s="37" t="s">
        <v>1416</v>
      </c>
      <c r="G780" s="37" t="s">
        <v>1416</v>
      </c>
      <c r="H780" s="38">
        <f t="shared" si="13"/>
        <v>1</v>
      </c>
    </row>
    <row r="781" spans="1:8" x14ac:dyDescent="0.25">
      <c r="A781" s="24"/>
      <c r="B781" s="24"/>
      <c r="C781" s="24"/>
      <c r="D781" s="24"/>
      <c r="E781" s="36" t="s">
        <v>2188</v>
      </c>
      <c r="F781" s="37" t="s">
        <v>1416</v>
      </c>
      <c r="G781" s="37" t="s">
        <v>1416</v>
      </c>
      <c r="H781" s="38">
        <f t="shared" si="13"/>
        <v>1</v>
      </c>
    </row>
    <row r="782" spans="1:8" x14ac:dyDescent="0.25">
      <c r="A782" s="24"/>
      <c r="B782" s="24"/>
      <c r="C782" s="24"/>
      <c r="D782" s="24"/>
      <c r="E782" s="39" t="s">
        <v>2189</v>
      </c>
      <c r="F782" s="37" t="s">
        <v>1418</v>
      </c>
      <c r="G782" s="37" t="s">
        <v>1418</v>
      </c>
      <c r="H782" s="38">
        <f t="shared" si="13"/>
        <v>0</v>
      </c>
    </row>
    <row r="783" spans="1:8" x14ac:dyDescent="0.25">
      <c r="A783" s="24"/>
      <c r="B783" s="24"/>
      <c r="C783" s="24"/>
      <c r="D783" s="24"/>
      <c r="E783" s="62" t="s">
        <v>2190</v>
      </c>
      <c r="F783" s="37" t="s">
        <v>1418</v>
      </c>
      <c r="G783" s="37" t="s">
        <v>1418</v>
      </c>
      <c r="H783" s="38">
        <f t="shared" si="13"/>
        <v>0</v>
      </c>
    </row>
    <row r="784" spans="1:8" x14ac:dyDescent="0.25">
      <c r="A784" s="24"/>
      <c r="B784" s="24"/>
      <c r="C784" s="24"/>
      <c r="D784" s="24"/>
      <c r="E784" s="36" t="s">
        <v>2191</v>
      </c>
      <c r="F784" s="37" t="s">
        <v>1418</v>
      </c>
      <c r="G784" s="37" t="s">
        <v>1418</v>
      </c>
      <c r="H784" s="38">
        <f t="shared" si="13"/>
        <v>0</v>
      </c>
    </row>
    <row r="785" spans="1:8" x14ac:dyDescent="0.25">
      <c r="A785" s="24"/>
      <c r="B785" s="24"/>
      <c r="C785" s="24"/>
      <c r="D785" s="24"/>
      <c r="E785" s="39" t="s">
        <v>2192</v>
      </c>
      <c r="F785" s="37" t="s">
        <v>1418</v>
      </c>
      <c r="G785" s="37" t="s">
        <v>1418</v>
      </c>
      <c r="H785" s="38">
        <f t="shared" si="13"/>
        <v>0</v>
      </c>
    </row>
    <row r="786" spans="1:8" x14ac:dyDescent="0.25">
      <c r="A786" s="24"/>
      <c r="B786" s="24"/>
      <c r="C786" s="24"/>
      <c r="D786" s="24"/>
      <c r="E786" s="36" t="s">
        <v>2193</v>
      </c>
      <c r="F786" s="37" t="s">
        <v>1418</v>
      </c>
      <c r="G786" s="37" t="s">
        <v>1418</v>
      </c>
      <c r="H786" s="38">
        <f t="shared" si="13"/>
        <v>0</v>
      </c>
    </row>
    <row r="787" spans="1:8" x14ac:dyDescent="0.25">
      <c r="A787" s="24"/>
      <c r="B787" s="24"/>
      <c r="C787" s="24"/>
      <c r="D787" s="24"/>
      <c r="E787" s="36" t="s">
        <v>2194</v>
      </c>
      <c r="F787" s="37" t="s">
        <v>1418</v>
      </c>
      <c r="G787" s="37" t="s">
        <v>1418</v>
      </c>
      <c r="H787" s="38">
        <f t="shared" si="13"/>
        <v>0</v>
      </c>
    </row>
    <row r="788" spans="1:8" x14ac:dyDescent="0.25">
      <c r="A788" s="24"/>
      <c r="B788" s="24"/>
      <c r="C788" s="24"/>
      <c r="D788" s="24"/>
      <c r="E788" s="39" t="s">
        <v>2195</v>
      </c>
      <c r="F788" s="37" t="s">
        <v>1418</v>
      </c>
      <c r="G788" s="37" t="s">
        <v>1418</v>
      </c>
      <c r="H788" s="38">
        <f t="shared" si="13"/>
        <v>0</v>
      </c>
    </row>
    <row r="789" spans="1:8" x14ac:dyDescent="0.25">
      <c r="A789" s="24"/>
      <c r="B789" s="24"/>
      <c r="C789" s="24"/>
      <c r="D789" s="24"/>
      <c r="E789" s="39" t="s">
        <v>2196</v>
      </c>
      <c r="F789" s="37" t="s">
        <v>1418</v>
      </c>
      <c r="G789" s="37" t="s">
        <v>1418</v>
      </c>
      <c r="H789" s="38">
        <f t="shared" si="13"/>
        <v>0</v>
      </c>
    </row>
    <row r="790" spans="1:8" x14ac:dyDescent="0.25">
      <c r="A790" s="24"/>
      <c r="B790" s="24"/>
      <c r="C790" s="24"/>
      <c r="D790" s="24"/>
      <c r="E790" s="59" t="s">
        <v>2197</v>
      </c>
      <c r="F790" s="37" t="s">
        <v>1418</v>
      </c>
      <c r="G790" s="37" t="s">
        <v>1418</v>
      </c>
      <c r="H790" s="38">
        <f t="shared" si="13"/>
        <v>0</v>
      </c>
    </row>
    <row r="791" spans="1:8" x14ac:dyDescent="0.25">
      <c r="A791" s="24"/>
      <c r="B791" s="24"/>
      <c r="C791" s="24"/>
      <c r="D791" s="24"/>
      <c r="E791" s="39" t="s">
        <v>2198</v>
      </c>
      <c r="F791" s="37" t="s">
        <v>1418</v>
      </c>
      <c r="G791" s="37" t="s">
        <v>1418</v>
      </c>
      <c r="H791" s="38">
        <f t="shared" si="13"/>
        <v>0</v>
      </c>
    </row>
    <row r="792" spans="1:8" x14ac:dyDescent="0.25">
      <c r="A792" s="24"/>
      <c r="B792" s="24"/>
      <c r="C792" s="24"/>
      <c r="D792" s="24"/>
      <c r="E792" s="59" t="s">
        <v>2199</v>
      </c>
      <c r="F792" s="37" t="s">
        <v>1418</v>
      </c>
      <c r="G792" s="37" t="s">
        <v>1418</v>
      </c>
      <c r="H792" s="38">
        <f t="shared" si="13"/>
        <v>0</v>
      </c>
    </row>
    <row r="793" spans="1:8" x14ac:dyDescent="0.25">
      <c r="A793" s="24"/>
      <c r="B793" s="24"/>
      <c r="C793" s="24"/>
      <c r="D793" s="24"/>
      <c r="E793" s="39" t="s">
        <v>2200</v>
      </c>
      <c r="F793" s="37" t="s">
        <v>1418</v>
      </c>
      <c r="G793" s="37" t="s">
        <v>1418</v>
      </c>
      <c r="H793" s="38">
        <f t="shared" si="13"/>
        <v>0</v>
      </c>
    </row>
    <row r="794" spans="1:8" x14ac:dyDescent="0.25">
      <c r="A794" s="24"/>
      <c r="B794" s="24"/>
      <c r="C794" s="24"/>
      <c r="D794" s="24"/>
      <c r="E794" s="36" t="s">
        <v>2201</v>
      </c>
      <c r="F794" s="37" t="s">
        <v>1418</v>
      </c>
      <c r="G794" s="37" t="s">
        <v>1418</v>
      </c>
      <c r="H794" s="38">
        <f t="shared" si="13"/>
        <v>0</v>
      </c>
    </row>
    <row r="795" spans="1:8" x14ac:dyDescent="0.25">
      <c r="A795" s="24"/>
      <c r="B795" s="24"/>
      <c r="C795" s="24"/>
      <c r="D795" s="24"/>
      <c r="E795" s="39" t="s">
        <v>2202</v>
      </c>
      <c r="F795" s="37" t="s">
        <v>1418</v>
      </c>
      <c r="G795" s="37" t="s">
        <v>1418</v>
      </c>
      <c r="H795" s="38">
        <f t="shared" si="13"/>
        <v>0</v>
      </c>
    </row>
    <row r="796" spans="1:8" x14ac:dyDescent="0.25">
      <c r="A796" s="24"/>
      <c r="B796" s="24"/>
      <c r="C796" s="24"/>
      <c r="D796" s="24"/>
      <c r="E796" s="39" t="s">
        <v>2203</v>
      </c>
      <c r="F796" s="37" t="s">
        <v>1418</v>
      </c>
      <c r="G796" s="37" t="s">
        <v>1418</v>
      </c>
      <c r="H796" s="38">
        <f t="shared" si="13"/>
        <v>0</v>
      </c>
    </row>
    <row r="797" spans="1:8" x14ac:dyDescent="0.25">
      <c r="A797" s="24"/>
      <c r="B797" s="24"/>
      <c r="C797" s="24"/>
      <c r="D797" s="24"/>
      <c r="E797" s="39" t="s">
        <v>2204</v>
      </c>
      <c r="F797" s="37" t="s">
        <v>1418</v>
      </c>
      <c r="G797" s="37" t="s">
        <v>1418</v>
      </c>
      <c r="H797" s="38">
        <f t="shared" si="13"/>
        <v>0</v>
      </c>
    </row>
    <row r="798" spans="1:8" x14ac:dyDescent="0.25">
      <c r="A798" s="24"/>
      <c r="B798" s="24"/>
      <c r="C798" s="24"/>
      <c r="D798" s="24"/>
      <c r="E798" s="36" t="s">
        <v>2205</v>
      </c>
      <c r="F798" s="37" t="s">
        <v>1418</v>
      </c>
      <c r="G798" s="37" t="s">
        <v>1418</v>
      </c>
      <c r="H798" s="38">
        <f t="shared" si="13"/>
        <v>0</v>
      </c>
    </row>
    <row r="799" spans="1:8" x14ac:dyDescent="0.25">
      <c r="A799" s="24"/>
      <c r="B799" s="24"/>
      <c r="C799" s="24"/>
      <c r="D799" s="24"/>
      <c r="E799" s="39" t="s">
        <v>2206</v>
      </c>
      <c r="F799" s="37" t="s">
        <v>1418</v>
      </c>
      <c r="G799" s="37" t="s">
        <v>1418</v>
      </c>
      <c r="H799" s="38">
        <f t="shared" si="13"/>
        <v>0</v>
      </c>
    </row>
    <row r="800" spans="1:8" x14ac:dyDescent="0.25">
      <c r="A800" s="24"/>
      <c r="B800" s="24"/>
      <c r="C800" s="24"/>
      <c r="D800" s="24"/>
      <c r="E800" s="36" t="s">
        <v>2207</v>
      </c>
      <c r="F800" s="37" t="s">
        <v>1379</v>
      </c>
      <c r="G800" s="37" t="s">
        <v>1379</v>
      </c>
      <c r="H800" s="38">
        <f t="shared" si="13"/>
        <v>0.1128</v>
      </c>
    </row>
    <row r="801" spans="1:8" x14ac:dyDescent="0.25">
      <c r="A801" s="24"/>
      <c r="B801" s="24"/>
      <c r="C801" s="24"/>
      <c r="D801" s="24"/>
      <c r="E801" s="39" t="s">
        <v>2208</v>
      </c>
      <c r="F801" s="37" t="s">
        <v>1379</v>
      </c>
      <c r="G801" s="37" t="s">
        <v>1379</v>
      </c>
      <c r="H801" s="38">
        <f t="shared" si="13"/>
        <v>0.1128</v>
      </c>
    </row>
    <row r="802" spans="1:8" x14ac:dyDescent="0.25">
      <c r="A802" s="24"/>
      <c r="B802" s="24"/>
      <c r="C802" s="24"/>
      <c r="D802" s="24"/>
      <c r="E802" s="36" t="s">
        <v>2209</v>
      </c>
      <c r="F802" s="37" t="s">
        <v>1379</v>
      </c>
      <c r="G802" s="37" t="s">
        <v>1379</v>
      </c>
      <c r="H802" s="38">
        <f t="shared" si="13"/>
        <v>0.1128</v>
      </c>
    </row>
    <row r="803" spans="1:8" x14ac:dyDescent="0.25">
      <c r="A803" s="24"/>
      <c r="B803" s="24"/>
      <c r="C803" s="24"/>
      <c r="D803" s="24"/>
      <c r="E803" s="36" t="s">
        <v>2210</v>
      </c>
      <c r="F803" s="37" t="s">
        <v>1416</v>
      </c>
      <c r="G803" s="37" t="s">
        <v>1416</v>
      </c>
      <c r="H803" s="38">
        <f t="shared" si="13"/>
        <v>1</v>
      </c>
    </row>
    <row r="804" spans="1:8" x14ac:dyDescent="0.25">
      <c r="A804" s="24"/>
      <c r="B804" s="24"/>
      <c r="C804" s="24"/>
      <c r="D804" s="24"/>
      <c r="E804" s="39" t="s">
        <v>2211</v>
      </c>
      <c r="F804" s="37" t="s">
        <v>1416</v>
      </c>
      <c r="G804" s="37" t="s">
        <v>1416</v>
      </c>
      <c r="H804" s="38">
        <f t="shared" si="13"/>
        <v>1</v>
      </c>
    </row>
    <row r="805" spans="1:8" x14ac:dyDescent="0.25">
      <c r="A805" s="24"/>
      <c r="B805" s="24"/>
      <c r="C805" s="24"/>
      <c r="D805" s="24"/>
      <c r="E805" s="36" t="s">
        <v>2212</v>
      </c>
      <c r="F805" s="37" t="s">
        <v>1416</v>
      </c>
      <c r="G805" s="37" t="s">
        <v>1416</v>
      </c>
      <c r="H805" s="38">
        <f t="shared" si="13"/>
        <v>1</v>
      </c>
    </row>
    <row r="806" spans="1:8" x14ac:dyDescent="0.25">
      <c r="A806" s="24"/>
      <c r="B806" s="24"/>
      <c r="C806" s="24"/>
      <c r="D806" s="24"/>
      <c r="E806" s="36" t="s">
        <v>2213</v>
      </c>
      <c r="F806" s="37" t="s">
        <v>1418</v>
      </c>
      <c r="G806" s="37" t="s">
        <v>1418</v>
      </c>
      <c r="H806" s="38">
        <f t="shared" si="13"/>
        <v>0</v>
      </c>
    </row>
    <row r="807" spans="1:8" x14ac:dyDescent="0.25">
      <c r="A807" s="24"/>
      <c r="B807" s="24"/>
      <c r="C807" s="24"/>
      <c r="D807" s="24"/>
      <c r="E807" s="39" t="s">
        <v>2214</v>
      </c>
      <c r="F807" s="37" t="s">
        <v>1418</v>
      </c>
      <c r="G807" s="37" t="s">
        <v>1418</v>
      </c>
      <c r="H807" s="38">
        <f t="shared" si="13"/>
        <v>0</v>
      </c>
    </row>
    <row r="808" spans="1:8" x14ac:dyDescent="0.25">
      <c r="A808" s="24"/>
      <c r="B808" s="24"/>
      <c r="C808" s="24"/>
      <c r="D808" s="24"/>
      <c r="E808" s="36" t="s">
        <v>2215</v>
      </c>
      <c r="F808" s="37" t="s">
        <v>1418</v>
      </c>
      <c r="G808" s="37" t="s">
        <v>1418</v>
      </c>
      <c r="H808" s="38">
        <f t="shared" si="13"/>
        <v>0</v>
      </c>
    </row>
    <row r="809" spans="1:8" x14ac:dyDescent="0.25">
      <c r="A809" s="24"/>
      <c r="B809" s="24"/>
      <c r="C809" s="24"/>
      <c r="D809" s="24"/>
      <c r="E809" s="39" t="s">
        <v>2216</v>
      </c>
      <c r="F809" s="37" t="s">
        <v>1418</v>
      </c>
      <c r="G809" s="37" t="s">
        <v>1418</v>
      </c>
      <c r="H809" s="38">
        <f t="shared" si="13"/>
        <v>0</v>
      </c>
    </row>
    <row r="810" spans="1:8" x14ac:dyDescent="0.25">
      <c r="A810" s="24"/>
      <c r="B810" s="24"/>
      <c r="C810" s="24"/>
      <c r="D810" s="24"/>
      <c r="E810" s="36" t="s">
        <v>2217</v>
      </c>
      <c r="F810" s="37" t="s">
        <v>1418</v>
      </c>
      <c r="G810" s="37" t="s">
        <v>1418</v>
      </c>
      <c r="H810" s="38">
        <f t="shared" si="13"/>
        <v>0</v>
      </c>
    </row>
    <row r="811" spans="1:8" x14ac:dyDescent="0.25">
      <c r="A811" s="24"/>
      <c r="B811" s="24"/>
      <c r="C811" s="24"/>
      <c r="D811" s="24"/>
      <c r="E811" s="36" t="s">
        <v>2218</v>
      </c>
      <c r="F811" s="37" t="s">
        <v>1418</v>
      </c>
      <c r="G811" s="37" t="s">
        <v>1418</v>
      </c>
      <c r="H811" s="38">
        <f t="shared" si="13"/>
        <v>0</v>
      </c>
    </row>
    <row r="812" spans="1:8" x14ac:dyDescent="0.25">
      <c r="A812" s="24"/>
      <c r="B812" s="24"/>
      <c r="C812" s="24"/>
      <c r="D812" s="24"/>
      <c r="E812" s="36" t="s">
        <v>2219</v>
      </c>
      <c r="F812" s="37" t="s">
        <v>1418</v>
      </c>
      <c r="G812" s="37" t="s">
        <v>1418</v>
      </c>
      <c r="H812" s="38">
        <f t="shared" si="13"/>
        <v>0</v>
      </c>
    </row>
    <row r="813" spans="1:8" x14ac:dyDescent="0.25">
      <c r="A813" s="24"/>
      <c r="B813" s="24"/>
      <c r="C813" s="24"/>
      <c r="D813" s="24"/>
      <c r="E813" s="36" t="s">
        <v>2220</v>
      </c>
      <c r="F813" s="37" t="s">
        <v>1418</v>
      </c>
      <c r="G813" s="37" t="s">
        <v>1418</v>
      </c>
      <c r="H813" s="38">
        <f t="shared" si="13"/>
        <v>0</v>
      </c>
    </row>
    <row r="814" spans="1:8" x14ac:dyDescent="0.25">
      <c r="A814" s="24"/>
      <c r="B814" s="24"/>
      <c r="C814" s="24"/>
      <c r="D814" s="24"/>
      <c r="E814" s="36" t="s">
        <v>2221</v>
      </c>
      <c r="F814" s="37" t="s">
        <v>1418</v>
      </c>
      <c r="G814" s="37" t="s">
        <v>1418</v>
      </c>
      <c r="H814" s="38">
        <f t="shared" si="13"/>
        <v>0</v>
      </c>
    </row>
    <row r="815" spans="1:8" x14ac:dyDescent="0.25">
      <c r="A815" s="24"/>
      <c r="B815" s="24"/>
      <c r="C815" s="24"/>
      <c r="D815" s="24"/>
      <c r="E815" s="39" t="s">
        <v>2222</v>
      </c>
      <c r="F815" s="37" t="s">
        <v>1418</v>
      </c>
      <c r="G815" s="37" t="s">
        <v>1418</v>
      </c>
      <c r="H815" s="38">
        <f t="shared" si="13"/>
        <v>0</v>
      </c>
    </row>
    <row r="816" spans="1:8" x14ac:dyDescent="0.25">
      <c r="A816" s="24"/>
      <c r="B816" s="24"/>
      <c r="C816" s="24"/>
      <c r="D816" s="24"/>
      <c r="E816" s="62" t="s">
        <v>2223</v>
      </c>
      <c r="F816" s="37" t="s">
        <v>1418</v>
      </c>
      <c r="G816" s="37" t="s">
        <v>1418</v>
      </c>
      <c r="H816" s="38">
        <f t="shared" si="13"/>
        <v>0</v>
      </c>
    </row>
    <row r="817" spans="1:8" x14ac:dyDescent="0.25">
      <c r="A817" s="24"/>
      <c r="B817" s="24"/>
      <c r="C817" s="24"/>
      <c r="D817" s="24"/>
      <c r="E817" s="36" t="s">
        <v>2224</v>
      </c>
      <c r="F817" s="37" t="s">
        <v>1418</v>
      </c>
      <c r="G817" s="37" t="s">
        <v>1418</v>
      </c>
      <c r="H817" s="38">
        <f t="shared" si="13"/>
        <v>0</v>
      </c>
    </row>
    <row r="818" spans="1:8" x14ac:dyDescent="0.25">
      <c r="A818" s="24"/>
      <c r="B818" s="24"/>
      <c r="C818" s="24"/>
      <c r="D818" s="24"/>
      <c r="E818" s="39" t="s">
        <v>2225</v>
      </c>
      <c r="F818" s="37" t="s">
        <v>1418</v>
      </c>
      <c r="G818" s="37" t="s">
        <v>1418</v>
      </c>
      <c r="H818" s="38">
        <f t="shared" si="13"/>
        <v>0</v>
      </c>
    </row>
    <row r="819" spans="1:8" x14ac:dyDescent="0.25">
      <c r="A819" s="24"/>
      <c r="B819" s="24"/>
      <c r="C819" s="24"/>
      <c r="D819" s="24"/>
      <c r="E819" s="39" t="s">
        <v>2226</v>
      </c>
      <c r="F819" s="37" t="s">
        <v>1418</v>
      </c>
      <c r="G819" s="37" t="s">
        <v>1418</v>
      </c>
      <c r="H819" s="38">
        <f t="shared" si="13"/>
        <v>0</v>
      </c>
    </row>
    <row r="820" spans="1:8" x14ac:dyDescent="0.25">
      <c r="A820" s="24"/>
      <c r="B820" s="24"/>
      <c r="C820" s="24"/>
      <c r="D820" s="24"/>
      <c r="E820" s="39" t="s">
        <v>2227</v>
      </c>
      <c r="F820" s="37" t="s">
        <v>1418</v>
      </c>
      <c r="G820" s="37" t="s">
        <v>1418</v>
      </c>
      <c r="H820" s="38">
        <f t="shared" si="13"/>
        <v>0</v>
      </c>
    </row>
    <row r="821" spans="1:8" x14ac:dyDescent="0.25">
      <c r="A821" s="24"/>
      <c r="B821" s="24"/>
      <c r="C821" s="24"/>
      <c r="D821" s="24"/>
      <c r="E821" s="39" t="s">
        <v>2228</v>
      </c>
      <c r="F821" s="37" t="s">
        <v>1418</v>
      </c>
      <c r="G821" s="37" t="s">
        <v>1418</v>
      </c>
      <c r="H821" s="38">
        <f t="shared" si="13"/>
        <v>0</v>
      </c>
    </row>
    <row r="822" spans="1:8" x14ac:dyDescent="0.25">
      <c r="A822" s="24"/>
      <c r="B822" s="24"/>
      <c r="C822" s="24"/>
      <c r="D822" s="24"/>
      <c r="E822" s="36" t="s">
        <v>2229</v>
      </c>
      <c r="F822" s="37" t="s">
        <v>1418</v>
      </c>
      <c r="G822" s="37" t="s">
        <v>1418</v>
      </c>
      <c r="H822" s="38">
        <f t="shared" si="13"/>
        <v>0</v>
      </c>
    </row>
    <row r="823" spans="1:8" x14ac:dyDescent="0.25">
      <c r="A823" s="24"/>
      <c r="B823" s="24"/>
      <c r="C823" s="24"/>
      <c r="D823" s="24"/>
      <c r="E823" s="39" t="s">
        <v>2230</v>
      </c>
      <c r="F823" s="37" t="s">
        <v>1418</v>
      </c>
      <c r="G823" s="37" t="s">
        <v>1418</v>
      </c>
      <c r="H823" s="38">
        <f t="shared" si="13"/>
        <v>0</v>
      </c>
    </row>
    <row r="824" spans="1:8" x14ac:dyDescent="0.25">
      <c r="A824" s="24"/>
      <c r="B824" s="24"/>
      <c r="C824" s="24"/>
      <c r="D824" s="24"/>
      <c r="E824" s="39" t="s">
        <v>2231</v>
      </c>
      <c r="F824" s="37" t="s">
        <v>1418</v>
      </c>
      <c r="G824" s="37" t="s">
        <v>1418</v>
      </c>
      <c r="H824" s="38">
        <f t="shared" si="13"/>
        <v>0</v>
      </c>
    </row>
    <row r="825" spans="1:8" x14ac:dyDescent="0.25">
      <c r="A825" s="24"/>
      <c r="B825" s="24"/>
      <c r="C825" s="24"/>
      <c r="D825" s="24"/>
      <c r="E825" s="36" t="s">
        <v>2232</v>
      </c>
      <c r="F825" s="37" t="s">
        <v>1418</v>
      </c>
      <c r="G825" s="37" t="s">
        <v>1418</v>
      </c>
      <c r="H825" s="38">
        <f t="shared" si="13"/>
        <v>0</v>
      </c>
    </row>
    <row r="826" spans="1:8" x14ac:dyDescent="0.25">
      <c r="A826" s="24"/>
      <c r="B826" s="24"/>
      <c r="C826" s="24"/>
      <c r="D826" s="24"/>
      <c r="E826" s="39" t="s">
        <v>2233</v>
      </c>
      <c r="F826" s="37" t="s">
        <v>1418</v>
      </c>
      <c r="G826" s="37" t="s">
        <v>1418</v>
      </c>
      <c r="H826" s="38">
        <f t="shared" si="13"/>
        <v>0</v>
      </c>
    </row>
    <row r="827" spans="1:8" x14ac:dyDescent="0.25">
      <c r="A827" s="24"/>
      <c r="B827" s="24"/>
      <c r="C827" s="24"/>
      <c r="D827" s="24"/>
      <c r="E827" s="39" t="s">
        <v>2234</v>
      </c>
      <c r="F827" s="37" t="s">
        <v>1418</v>
      </c>
      <c r="G827" s="37" t="s">
        <v>1418</v>
      </c>
      <c r="H827" s="38">
        <f t="shared" si="13"/>
        <v>0</v>
      </c>
    </row>
    <row r="828" spans="1:8" x14ac:dyDescent="0.25">
      <c r="A828" s="24"/>
      <c r="B828" s="24"/>
      <c r="C828" s="24"/>
      <c r="D828" s="24"/>
      <c r="E828" s="59" t="s">
        <v>2235</v>
      </c>
      <c r="F828" s="37" t="s">
        <v>1418</v>
      </c>
      <c r="G828" s="37" t="s">
        <v>1418</v>
      </c>
      <c r="H828" s="38">
        <f t="shared" si="13"/>
        <v>0</v>
      </c>
    </row>
    <row r="829" spans="1:8" x14ac:dyDescent="0.25">
      <c r="A829" s="24"/>
      <c r="B829" s="24"/>
      <c r="C829" s="24"/>
      <c r="D829" s="24"/>
      <c r="E829" s="39" t="s">
        <v>2236</v>
      </c>
      <c r="F829" s="37" t="s">
        <v>1418</v>
      </c>
      <c r="G829" s="37" t="s">
        <v>1418</v>
      </c>
      <c r="H829" s="38">
        <f t="shared" si="13"/>
        <v>0</v>
      </c>
    </row>
    <row r="830" spans="1:8" x14ac:dyDescent="0.25">
      <c r="A830" s="24"/>
      <c r="B830" s="24"/>
      <c r="C830" s="24"/>
      <c r="D830" s="24"/>
      <c r="E830" s="36" t="s">
        <v>2237</v>
      </c>
      <c r="F830" s="37" t="s">
        <v>1418</v>
      </c>
      <c r="G830" s="37" t="s">
        <v>1418</v>
      </c>
      <c r="H830" s="38">
        <f t="shared" si="13"/>
        <v>0</v>
      </c>
    </row>
    <row r="831" spans="1:8" x14ac:dyDescent="0.25">
      <c r="A831" s="24"/>
      <c r="B831" s="24"/>
      <c r="C831" s="24"/>
      <c r="D831" s="24"/>
      <c r="E831" s="39" t="s">
        <v>2238</v>
      </c>
      <c r="F831" s="37" t="s">
        <v>1418</v>
      </c>
      <c r="G831" s="37" t="s">
        <v>1418</v>
      </c>
      <c r="H831" s="38">
        <f t="shared" si="13"/>
        <v>0</v>
      </c>
    </row>
    <row r="832" spans="1:8" x14ac:dyDescent="0.25">
      <c r="A832" s="24"/>
      <c r="B832" s="24"/>
      <c r="C832" s="24"/>
      <c r="D832" s="24"/>
      <c r="E832" s="36" t="s">
        <v>2239</v>
      </c>
      <c r="F832" s="37" t="s">
        <v>1418</v>
      </c>
      <c r="G832" s="37" t="s">
        <v>1418</v>
      </c>
      <c r="H832" s="38">
        <f t="shared" si="13"/>
        <v>0</v>
      </c>
    </row>
    <row r="833" spans="1:8" x14ac:dyDescent="0.25">
      <c r="A833" s="24"/>
      <c r="B833" s="24"/>
      <c r="C833" s="24"/>
      <c r="D833" s="24"/>
      <c r="E833" s="39" t="s">
        <v>2240</v>
      </c>
      <c r="F833" s="37" t="s">
        <v>1418</v>
      </c>
      <c r="G833" s="37" t="s">
        <v>1418</v>
      </c>
      <c r="H833" s="38">
        <f t="shared" si="13"/>
        <v>0</v>
      </c>
    </row>
    <row r="834" spans="1:8" x14ac:dyDescent="0.25">
      <c r="A834" s="24"/>
      <c r="B834" s="24"/>
      <c r="C834" s="24"/>
      <c r="D834" s="24"/>
      <c r="E834" s="39" t="s">
        <v>2241</v>
      </c>
      <c r="F834" s="37" t="s">
        <v>1418</v>
      </c>
      <c r="G834" s="37" t="s">
        <v>1418</v>
      </c>
      <c r="H834" s="38">
        <f t="shared" si="13"/>
        <v>0</v>
      </c>
    </row>
    <row r="835" spans="1:8" x14ac:dyDescent="0.25">
      <c r="A835" s="24"/>
      <c r="B835" s="24"/>
      <c r="C835" s="24"/>
      <c r="D835" s="24"/>
      <c r="E835" s="36" t="s">
        <v>2242</v>
      </c>
      <c r="F835" s="37" t="s">
        <v>1418</v>
      </c>
      <c r="G835" s="37" t="s">
        <v>1418</v>
      </c>
      <c r="H835" s="38">
        <f t="shared" si="13"/>
        <v>0</v>
      </c>
    </row>
    <row r="836" spans="1:8" x14ac:dyDescent="0.25">
      <c r="A836" s="24"/>
      <c r="B836" s="24"/>
      <c r="C836" s="24"/>
      <c r="D836" s="24"/>
      <c r="E836" s="59" t="s">
        <v>2243</v>
      </c>
      <c r="F836" s="37" t="s">
        <v>1418</v>
      </c>
      <c r="G836" s="37" t="s">
        <v>1418</v>
      </c>
      <c r="H836" s="38">
        <f t="shared" si="13"/>
        <v>0</v>
      </c>
    </row>
    <row r="837" spans="1:8" x14ac:dyDescent="0.25">
      <c r="A837" s="24"/>
      <c r="B837" s="24"/>
      <c r="C837" s="24"/>
      <c r="D837" s="24"/>
      <c r="E837" s="39" t="s">
        <v>2244</v>
      </c>
      <c r="F837" s="37" t="s">
        <v>1418</v>
      </c>
      <c r="G837" s="37" t="s">
        <v>1418</v>
      </c>
      <c r="H837" s="38">
        <f t="shared" si="13"/>
        <v>0</v>
      </c>
    </row>
    <row r="838" spans="1:8" x14ac:dyDescent="0.25">
      <c r="A838" s="24"/>
      <c r="B838" s="24"/>
      <c r="C838" s="24"/>
      <c r="D838" s="24"/>
      <c r="E838" s="39" t="s">
        <v>2245</v>
      </c>
      <c r="F838" s="37" t="s">
        <v>1418</v>
      </c>
      <c r="G838" s="37" t="s">
        <v>1418</v>
      </c>
      <c r="H838" s="38">
        <f t="shared" si="13"/>
        <v>0</v>
      </c>
    </row>
    <row r="839" spans="1:8" x14ac:dyDescent="0.25">
      <c r="A839" s="24"/>
      <c r="B839" s="24"/>
      <c r="C839" s="24"/>
      <c r="D839" s="24"/>
      <c r="E839" s="36" t="s">
        <v>2246</v>
      </c>
      <c r="F839" s="37" t="s">
        <v>1418</v>
      </c>
      <c r="G839" s="37" t="s">
        <v>1418</v>
      </c>
      <c r="H839" s="38">
        <f t="shared" ref="H839:H902" si="14">VLOOKUP(G839,$A$4:$B$29,2,FALSE)</f>
        <v>0</v>
      </c>
    </row>
    <row r="840" spans="1:8" x14ac:dyDescent="0.25">
      <c r="A840" s="24"/>
      <c r="B840" s="24"/>
      <c r="C840" s="24"/>
      <c r="D840" s="24"/>
      <c r="E840" s="36" t="s">
        <v>2247</v>
      </c>
      <c r="F840" s="37" t="s">
        <v>1418</v>
      </c>
      <c r="G840" s="37" t="s">
        <v>1418</v>
      </c>
      <c r="H840" s="38">
        <f t="shared" si="14"/>
        <v>0</v>
      </c>
    </row>
    <row r="841" spans="1:8" x14ac:dyDescent="0.25">
      <c r="A841" s="24"/>
      <c r="B841" s="24"/>
      <c r="C841" s="24"/>
      <c r="D841" s="24"/>
      <c r="E841" s="39" t="s">
        <v>2248</v>
      </c>
      <c r="F841" s="37" t="s">
        <v>1418</v>
      </c>
      <c r="G841" s="37" t="s">
        <v>1418</v>
      </c>
      <c r="H841" s="38">
        <f t="shared" si="14"/>
        <v>0</v>
      </c>
    </row>
    <row r="842" spans="1:8" x14ac:dyDescent="0.25">
      <c r="A842" s="24"/>
      <c r="B842" s="24"/>
      <c r="C842" s="24"/>
      <c r="D842" s="24"/>
      <c r="E842" s="39" t="s">
        <v>2249</v>
      </c>
      <c r="F842" s="37" t="s">
        <v>1418</v>
      </c>
      <c r="G842" s="37" t="s">
        <v>1418</v>
      </c>
      <c r="H842" s="38">
        <f t="shared" si="14"/>
        <v>0</v>
      </c>
    </row>
    <row r="843" spans="1:8" x14ac:dyDescent="0.25">
      <c r="A843" s="24"/>
      <c r="B843" s="24"/>
      <c r="C843" s="24"/>
      <c r="D843" s="24"/>
      <c r="E843" s="62" t="s">
        <v>2250</v>
      </c>
      <c r="F843" s="37" t="s">
        <v>1418</v>
      </c>
      <c r="G843" s="37" t="s">
        <v>1418</v>
      </c>
      <c r="H843" s="38">
        <f t="shared" si="14"/>
        <v>0</v>
      </c>
    </row>
    <row r="844" spans="1:8" x14ac:dyDescent="0.25">
      <c r="A844" s="24"/>
      <c r="B844" s="24"/>
      <c r="C844" s="24"/>
      <c r="D844" s="24"/>
      <c r="E844" s="62" t="s">
        <v>2251</v>
      </c>
      <c r="F844" s="37" t="s">
        <v>1418</v>
      </c>
      <c r="G844" s="37" t="s">
        <v>1418</v>
      </c>
      <c r="H844" s="38">
        <f t="shared" si="14"/>
        <v>0</v>
      </c>
    </row>
    <row r="845" spans="1:8" x14ac:dyDescent="0.25">
      <c r="A845" s="24"/>
      <c r="B845" s="24"/>
      <c r="C845" s="24"/>
      <c r="D845" s="24"/>
      <c r="E845" s="36" t="s">
        <v>2252</v>
      </c>
      <c r="F845" s="37" t="s">
        <v>1418</v>
      </c>
      <c r="G845" s="37" t="s">
        <v>1418</v>
      </c>
      <c r="H845" s="38">
        <f t="shared" si="14"/>
        <v>0</v>
      </c>
    </row>
    <row r="846" spans="1:8" x14ac:dyDescent="0.25">
      <c r="A846" s="24"/>
      <c r="B846" s="24"/>
      <c r="C846" s="24"/>
      <c r="D846" s="24"/>
      <c r="E846" s="39" t="s">
        <v>2253</v>
      </c>
      <c r="F846" s="37" t="s">
        <v>1418</v>
      </c>
      <c r="G846" s="37" t="s">
        <v>1418</v>
      </c>
      <c r="H846" s="38">
        <f t="shared" si="14"/>
        <v>0</v>
      </c>
    </row>
    <row r="847" spans="1:8" x14ac:dyDescent="0.25">
      <c r="A847" s="24"/>
      <c r="B847" s="24"/>
      <c r="C847" s="24"/>
      <c r="D847" s="24"/>
      <c r="E847" s="36" t="s">
        <v>2254</v>
      </c>
      <c r="F847" s="37" t="s">
        <v>1418</v>
      </c>
      <c r="G847" s="37" t="s">
        <v>1418</v>
      </c>
      <c r="H847" s="38">
        <f t="shared" si="14"/>
        <v>0</v>
      </c>
    </row>
    <row r="848" spans="1:8" x14ac:dyDescent="0.25">
      <c r="A848" s="24"/>
      <c r="B848" s="24"/>
      <c r="C848" s="24"/>
      <c r="D848" s="24"/>
      <c r="E848" s="39" t="s">
        <v>2255</v>
      </c>
      <c r="F848" s="37" t="s">
        <v>1418</v>
      </c>
      <c r="G848" s="37" t="s">
        <v>1418</v>
      </c>
      <c r="H848" s="38">
        <f t="shared" si="14"/>
        <v>0</v>
      </c>
    </row>
    <row r="849" spans="1:8" x14ac:dyDescent="0.25">
      <c r="A849" s="24"/>
      <c r="B849" s="24"/>
      <c r="C849" s="24"/>
      <c r="D849" s="24"/>
      <c r="E849" s="59" t="s">
        <v>2256</v>
      </c>
      <c r="F849" s="37" t="s">
        <v>1418</v>
      </c>
      <c r="G849" s="37" t="s">
        <v>1418</v>
      </c>
      <c r="H849" s="38">
        <f t="shared" si="14"/>
        <v>0</v>
      </c>
    </row>
    <row r="850" spans="1:8" x14ac:dyDescent="0.25">
      <c r="A850" s="24"/>
      <c r="B850" s="24"/>
      <c r="C850" s="24"/>
      <c r="D850" s="24"/>
      <c r="E850" s="39" t="s">
        <v>2257</v>
      </c>
      <c r="F850" s="37" t="s">
        <v>1418</v>
      </c>
      <c r="G850" s="37" t="s">
        <v>1418</v>
      </c>
      <c r="H850" s="38">
        <f t="shared" si="14"/>
        <v>0</v>
      </c>
    </row>
    <row r="851" spans="1:8" x14ac:dyDescent="0.25">
      <c r="A851" s="24"/>
      <c r="B851" s="24"/>
      <c r="C851" s="24"/>
      <c r="D851" s="24"/>
      <c r="E851" s="39" t="s">
        <v>2258</v>
      </c>
      <c r="F851" s="37" t="s">
        <v>1418</v>
      </c>
      <c r="G851" s="37" t="s">
        <v>1418</v>
      </c>
      <c r="H851" s="38">
        <f t="shared" si="14"/>
        <v>0</v>
      </c>
    </row>
    <row r="852" spans="1:8" x14ac:dyDescent="0.25">
      <c r="A852" s="24"/>
      <c r="B852" s="24"/>
      <c r="C852" s="24"/>
      <c r="D852" s="24"/>
      <c r="E852" s="39" t="s">
        <v>2259</v>
      </c>
      <c r="F852" s="37" t="s">
        <v>1418</v>
      </c>
      <c r="G852" s="37" t="s">
        <v>1418</v>
      </c>
      <c r="H852" s="38">
        <f t="shared" si="14"/>
        <v>0</v>
      </c>
    </row>
    <row r="853" spans="1:8" x14ac:dyDescent="0.25">
      <c r="A853" s="24"/>
      <c r="B853" s="24"/>
      <c r="C853" s="24"/>
      <c r="D853" s="24"/>
      <c r="E853" s="39" t="s">
        <v>2260</v>
      </c>
      <c r="F853" s="37" t="s">
        <v>1418</v>
      </c>
      <c r="G853" s="37" t="s">
        <v>1418</v>
      </c>
      <c r="H853" s="38">
        <f t="shared" si="14"/>
        <v>0</v>
      </c>
    </row>
    <row r="854" spans="1:8" x14ac:dyDescent="0.25">
      <c r="A854" s="24"/>
      <c r="B854" s="24"/>
      <c r="C854" s="24"/>
      <c r="D854" s="24"/>
      <c r="E854" s="39" t="s">
        <v>2261</v>
      </c>
      <c r="F854" s="37" t="s">
        <v>1418</v>
      </c>
      <c r="G854" s="37" t="s">
        <v>1418</v>
      </c>
      <c r="H854" s="38">
        <f t="shared" si="14"/>
        <v>0</v>
      </c>
    </row>
    <row r="855" spans="1:8" x14ac:dyDescent="0.25">
      <c r="A855" s="24"/>
      <c r="B855" s="24"/>
      <c r="C855" s="24"/>
      <c r="D855" s="24"/>
      <c r="E855" s="36" t="s">
        <v>2262</v>
      </c>
      <c r="F855" s="37" t="s">
        <v>1439</v>
      </c>
      <c r="G855" s="37" t="s">
        <v>1391</v>
      </c>
      <c r="H855" s="38">
        <f t="shared" si="14"/>
        <v>0.1124</v>
      </c>
    </row>
    <row r="856" spans="1:8" x14ac:dyDescent="0.25">
      <c r="A856" s="24"/>
      <c r="B856" s="24"/>
      <c r="C856" s="24"/>
      <c r="D856" s="24"/>
      <c r="E856" s="36" t="s">
        <v>2263</v>
      </c>
      <c r="F856" s="37" t="s">
        <v>1418</v>
      </c>
      <c r="G856" s="37" t="s">
        <v>1418</v>
      </c>
      <c r="H856" s="38">
        <f t="shared" si="14"/>
        <v>0</v>
      </c>
    </row>
    <row r="857" spans="1:8" x14ac:dyDescent="0.25">
      <c r="A857" s="24"/>
      <c r="B857" s="24"/>
      <c r="C857" s="24"/>
      <c r="D857" s="24"/>
      <c r="E857" s="36" t="s">
        <v>2264</v>
      </c>
      <c r="F857" s="37" t="s">
        <v>1418</v>
      </c>
      <c r="G857" s="37" t="s">
        <v>1418</v>
      </c>
      <c r="H857" s="38">
        <f t="shared" si="14"/>
        <v>0</v>
      </c>
    </row>
    <row r="858" spans="1:8" x14ac:dyDescent="0.25">
      <c r="A858" s="24"/>
      <c r="B858" s="24"/>
      <c r="C858" s="24"/>
      <c r="D858" s="24"/>
      <c r="E858" s="39" t="s">
        <v>2265</v>
      </c>
      <c r="F858" s="37" t="s">
        <v>1418</v>
      </c>
      <c r="G858" s="37" t="s">
        <v>1418</v>
      </c>
      <c r="H858" s="38">
        <f t="shared" si="14"/>
        <v>0</v>
      </c>
    </row>
    <row r="859" spans="1:8" x14ac:dyDescent="0.25">
      <c r="A859" s="24"/>
      <c r="B859" s="24"/>
      <c r="C859" s="24"/>
      <c r="D859" s="24"/>
      <c r="E859" s="39" t="s">
        <v>2266</v>
      </c>
      <c r="F859" s="37" t="s">
        <v>1418</v>
      </c>
      <c r="G859" s="37" t="s">
        <v>1418</v>
      </c>
      <c r="H859" s="38">
        <f t="shared" si="14"/>
        <v>0</v>
      </c>
    </row>
    <row r="860" spans="1:8" x14ac:dyDescent="0.25">
      <c r="A860" s="24"/>
      <c r="B860" s="24"/>
      <c r="C860" s="24"/>
      <c r="D860" s="24"/>
      <c r="E860" s="39" t="s">
        <v>2267</v>
      </c>
      <c r="F860" s="37" t="s">
        <v>1418</v>
      </c>
      <c r="G860" s="37" t="s">
        <v>1418</v>
      </c>
      <c r="H860" s="38">
        <f t="shared" si="14"/>
        <v>0</v>
      </c>
    </row>
    <row r="861" spans="1:8" x14ac:dyDescent="0.25">
      <c r="A861" s="24"/>
      <c r="B861" s="24"/>
      <c r="C861" s="24"/>
      <c r="D861" s="24"/>
      <c r="E861" s="39" t="s">
        <v>2268</v>
      </c>
      <c r="F861" s="37" t="s">
        <v>1418</v>
      </c>
      <c r="G861" s="37" t="s">
        <v>1418</v>
      </c>
      <c r="H861" s="38">
        <f t="shared" si="14"/>
        <v>0</v>
      </c>
    </row>
    <row r="862" spans="1:8" x14ac:dyDescent="0.25">
      <c r="A862" s="24"/>
      <c r="B862" s="24"/>
      <c r="C862" s="24"/>
      <c r="D862" s="24"/>
      <c r="E862" s="36" t="s">
        <v>2269</v>
      </c>
      <c r="F862" s="37" t="s">
        <v>1418</v>
      </c>
      <c r="G862" s="37" t="s">
        <v>1418</v>
      </c>
      <c r="H862" s="38">
        <f t="shared" si="14"/>
        <v>0</v>
      </c>
    </row>
    <row r="863" spans="1:8" x14ac:dyDescent="0.25">
      <c r="A863" s="24"/>
      <c r="B863" s="24"/>
      <c r="C863" s="24"/>
      <c r="D863" s="24"/>
      <c r="E863" s="36" t="s">
        <v>2270</v>
      </c>
      <c r="F863" s="37" t="s">
        <v>1418</v>
      </c>
      <c r="G863" s="37" t="s">
        <v>1418</v>
      </c>
      <c r="H863" s="38">
        <f t="shared" si="14"/>
        <v>0</v>
      </c>
    </row>
    <row r="864" spans="1:8" x14ac:dyDescent="0.25">
      <c r="A864" s="24"/>
      <c r="B864" s="24"/>
      <c r="C864" s="24"/>
      <c r="D864" s="24"/>
      <c r="E864" s="36" t="s">
        <v>2271</v>
      </c>
      <c r="F864" s="37" t="s">
        <v>1418</v>
      </c>
      <c r="G864" s="37" t="s">
        <v>1418</v>
      </c>
      <c r="H864" s="38">
        <f t="shared" si="14"/>
        <v>0</v>
      </c>
    </row>
    <row r="865" spans="1:8" x14ac:dyDescent="0.25">
      <c r="A865" s="24"/>
      <c r="B865" s="24"/>
      <c r="C865" s="24"/>
      <c r="D865" s="24"/>
      <c r="E865" s="39" t="s">
        <v>2272</v>
      </c>
      <c r="F865" s="37" t="s">
        <v>1439</v>
      </c>
      <c r="G865" s="37" t="s">
        <v>1391</v>
      </c>
      <c r="H865" s="38">
        <f t="shared" si="14"/>
        <v>0.1124</v>
      </c>
    </row>
    <row r="866" spans="1:8" x14ac:dyDescent="0.25">
      <c r="A866" s="24"/>
      <c r="B866" s="24"/>
      <c r="C866" s="24"/>
      <c r="D866" s="24"/>
      <c r="E866" s="36" t="s">
        <v>2273</v>
      </c>
      <c r="F866" s="37" t="s">
        <v>1418</v>
      </c>
      <c r="G866" s="37" t="s">
        <v>1418</v>
      </c>
      <c r="H866" s="38">
        <f t="shared" si="14"/>
        <v>0</v>
      </c>
    </row>
    <row r="867" spans="1:8" x14ac:dyDescent="0.25">
      <c r="A867" s="24"/>
      <c r="B867" s="24"/>
      <c r="C867" s="24"/>
      <c r="D867" s="24"/>
      <c r="E867" s="36" t="s">
        <v>2274</v>
      </c>
      <c r="F867" s="37" t="s">
        <v>1418</v>
      </c>
      <c r="G867" s="37" t="s">
        <v>1418</v>
      </c>
      <c r="H867" s="38">
        <f t="shared" si="14"/>
        <v>0</v>
      </c>
    </row>
    <row r="868" spans="1:8" x14ac:dyDescent="0.25">
      <c r="A868" s="24"/>
      <c r="B868" s="24"/>
      <c r="C868" s="24"/>
      <c r="D868" s="24"/>
      <c r="E868" s="36" t="s">
        <v>2275</v>
      </c>
      <c r="F868" s="37" t="s">
        <v>1418</v>
      </c>
      <c r="G868" s="37" t="s">
        <v>1418</v>
      </c>
      <c r="H868" s="38">
        <f t="shared" si="14"/>
        <v>0</v>
      </c>
    </row>
    <row r="869" spans="1:8" x14ac:dyDescent="0.25">
      <c r="A869" s="24"/>
      <c r="B869" s="24"/>
      <c r="C869" s="24"/>
      <c r="D869" s="24"/>
      <c r="E869" s="36" t="s">
        <v>2276</v>
      </c>
      <c r="F869" s="37" t="s">
        <v>1418</v>
      </c>
      <c r="G869" s="37" t="s">
        <v>1418</v>
      </c>
      <c r="H869" s="38">
        <f t="shared" si="14"/>
        <v>0</v>
      </c>
    </row>
    <row r="870" spans="1:8" x14ac:dyDescent="0.25">
      <c r="A870" s="24"/>
      <c r="B870" s="24"/>
      <c r="C870" s="24"/>
      <c r="D870" s="24"/>
      <c r="E870" s="36" t="s">
        <v>2277</v>
      </c>
      <c r="F870" s="37" t="s">
        <v>1418</v>
      </c>
      <c r="G870" s="37" t="s">
        <v>1418</v>
      </c>
      <c r="H870" s="38">
        <f t="shared" si="14"/>
        <v>0</v>
      </c>
    </row>
    <row r="871" spans="1:8" x14ac:dyDescent="0.25">
      <c r="A871" s="24"/>
      <c r="B871" s="24"/>
      <c r="C871" s="24"/>
      <c r="D871" s="24"/>
      <c r="E871" s="36" t="s">
        <v>2278</v>
      </c>
      <c r="F871" s="37" t="s">
        <v>1418</v>
      </c>
      <c r="G871" s="37" t="s">
        <v>1418</v>
      </c>
      <c r="H871" s="38">
        <f t="shared" si="14"/>
        <v>0</v>
      </c>
    </row>
    <row r="872" spans="1:8" x14ac:dyDescent="0.25">
      <c r="A872" s="24"/>
      <c r="B872" s="24"/>
      <c r="C872" s="24"/>
      <c r="D872" s="24"/>
      <c r="E872" s="39" t="s">
        <v>2279</v>
      </c>
      <c r="F872" s="37" t="s">
        <v>1418</v>
      </c>
      <c r="G872" s="37" t="s">
        <v>1418</v>
      </c>
      <c r="H872" s="38">
        <f t="shared" si="14"/>
        <v>0</v>
      </c>
    </row>
    <row r="873" spans="1:8" x14ac:dyDescent="0.25">
      <c r="A873" s="24"/>
      <c r="B873" s="24"/>
      <c r="C873" s="24"/>
      <c r="D873" s="24"/>
      <c r="E873" s="36" t="s">
        <v>2280</v>
      </c>
      <c r="F873" s="37" t="s">
        <v>1418</v>
      </c>
      <c r="G873" s="37" t="s">
        <v>1418</v>
      </c>
      <c r="H873" s="38">
        <f t="shared" si="14"/>
        <v>0</v>
      </c>
    </row>
    <row r="874" spans="1:8" x14ac:dyDescent="0.25">
      <c r="A874" s="24"/>
      <c r="B874" s="24"/>
      <c r="C874" s="24"/>
      <c r="D874" s="24"/>
      <c r="E874" s="39" t="s">
        <v>2281</v>
      </c>
      <c r="F874" s="37" t="s">
        <v>1418</v>
      </c>
      <c r="G874" s="37" t="s">
        <v>1418</v>
      </c>
      <c r="H874" s="38">
        <f t="shared" si="14"/>
        <v>0</v>
      </c>
    </row>
    <row r="875" spans="1:8" x14ac:dyDescent="0.25">
      <c r="A875" s="24"/>
      <c r="B875" s="24"/>
      <c r="C875" s="24"/>
      <c r="D875" s="24"/>
      <c r="E875" s="39" t="s">
        <v>2282</v>
      </c>
      <c r="F875" s="37" t="s">
        <v>1418</v>
      </c>
      <c r="G875" s="37" t="s">
        <v>1418</v>
      </c>
      <c r="H875" s="38">
        <f t="shared" si="14"/>
        <v>0</v>
      </c>
    </row>
    <row r="876" spans="1:8" x14ac:dyDescent="0.25">
      <c r="A876" s="24"/>
      <c r="B876" s="24"/>
      <c r="C876" s="24"/>
      <c r="D876" s="24"/>
      <c r="E876" s="39" t="s">
        <v>2283</v>
      </c>
      <c r="F876" s="37" t="s">
        <v>1418</v>
      </c>
      <c r="G876" s="37" t="s">
        <v>1418</v>
      </c>
      <c r="H876" s="38">
        <f t="shared" si="14"/>
        <v>0</v>
      </c>
    </row>
    <row r="877" spans="1:8" x14ac:dyDescent="0.25">
      <c r="A877" s="24"/>
      <c r="B877" s="24"/>
      <c r="C877" s="24"/>
      <c r="D877" s="24"/>
      <c r="E877" s="39" t="s">
        <v>2284</v>
      </c>
      <c r="F877" s="37" t="s">
        <v>1418</v>
      </c>
      <c r="G877" s="37" t="s">
        <v>1418</v>
      </c>
      <c r="H877" s="38">
        <f t="shared" si="14"/>
        <v>0</v>
      </c>
    </row>
    <row r="878" spans="1:8" x14ac:dyDescent="0.25">
      <c r="A878" s="24"/>
      <c r="B878" s="24"/>
      <c r="C878" s="24"/>
      <c r="D878" s="24"/>
      <c r="E878" s="36" t="s">
        <v>2285</v>
      </c>
      <c r="F878" s="37" t="s">
        <v>1418</v>
      </c>
      <c r="G878" s="37" t="s">
        <v>1418</v>
      </c>
      <c r="H878" s="38">
        <f t="shared" si="14"/>
        <v>0</v>
      </c>
    </row>
    <row r="879" spans="1:8" x14ac:dyDescent="0.25">
      <c r="A879" s="24"/>
      <c r="B879" s="24"/>
      <c r="C879" s="24"/>
      <c r="D879" s="24"/>
      <c r="E879" s="36" t="s">
        <v>2286</v>
      </c>
      <c r="F879" s="37" t="s">
        <v>1418</v>
      </c>
      <c r="G879" s="37" t="s">
        <v>1418</v>
      </c>
      <c r="H879" s="38">
        <f t="shared" si="14"/>
        <v>0</v>
      </c>
    </row>
    <row r="880" spans="1:8" x14ac:dyDescent="0.25">
      <c r="A880" s="24"/>
      <c r="B880" s="24"/>
      <c r="C880" s="24"/>
      <c r="D880" s="24"/>
      <c r="E880" s="39" t="s">
        <v>2287</v>
      </c>
      <c r="F880" s="37" t="s">
        <v>1418</v>
      </c>
      <c r="G880" s="37" t="s">
        <v>1418</v>
      </c>
      <c r="H880" s="38">
        <f t="shared" si="14"/>
        <v>0</v>
      </c>
    </row>
    <row r="881" spans="1:8" x14ac:dyDescent="0.25">
      <c r="A881" s="24"/>
      <c r="B881" s="24"/>
      <c r="C881" s="24"/>
      <c r="D881" s="24"/>
      <c r="E881" s="39" t="s">
        <v>2288</v>
      </c>
      <c r="F881" s="37" t="s">
        <v>1418</v>
      </c>
      <c r="G881" s="37" t="s">
        <v>1418</v>
      </c>
      <c r="H881" s="38">
        <f t="shared" si="14"/>
        <v>0</v>
      </c>
    </row>
    <row r="882" spans="1:8" x14ac:dyDescent="0.25">
      <c r="A882" s="24"/>
      <c r="B882" s="24"/>
      <c r="C882" s="24"/>
      <c r="D882" s="24"/>
      <c r="E882" s="36" t="s">
        <v>2289</v>
      </c>
      <c r="F882" s="37" t="s">
        <v>1418</v>
      </c>
      <c r="G882" s="37" t="s">
        <v>1418</v>
      </c>
      <c r="H882" s="38">
        <f t="shared" si="14"/>
        <v>0</v>
      </c>
    </row>
    <row r="883" spans="1:8" x14ac:dyDescent="0.25">
      <c r="A883" s="24"/>
      <c r="B883" s="24"/>
      <c r="C883" s="24"/>
      <c r="D883" s="24"/>
      <c r="E883" s="39" t="s">
        <v>2290</v>
      </c>
      <c r="F883" s="37" t="s">
        <v>1418</v>
      </c>
      <c r="G883" s="37" t="s">
        <v>1418</v>
      </c>
      <c r="H883" s="38">
        <f t="shared" si="14"/>
        <v>0</v>
      </c>
    </row>
    <row r="884" spans="1:8" x14ac:dyDescent="0.25">
      <c r="A884" s="24"/>
      <c r="B884" s="24"/>
      <c r="C884" s="24"/>
      <c r="D884" s="24"/>
      <c r="E884" s="39" t="s">
        <v>2291</v>
      </c>
      <c r="F884" s="37" t="s">
        <v>1418</v>
      </c>
      <c r="G884" s="37" t="s">
        <v>1418</v>
      </c>
      <c r="H884" s="38">
        <f t="shared" si="14"/>
        <v>0</v>
      </c>
    </row>
    <row r="885" spans="1:8" x14ac:dyDescent="0.25">
      <c r="A885" s="24"/>
      <c r="B885" s="24"/>
      <c r="C885" s="24"/>
      <c r="D885" s="24"/>
      <c r="E885" s="39" t="s">
        <v>2292</v>
      </c>
      <c r="F885" s="37" t="s">
        <v>1418</v>
      </c>
      <c r="G885" s="37" t="s">
        <v>1418</v>
      </c>
      <c r="H885" s="38">
        <f t="shared" si="14"/>
        <v>0</v>
      </c>
    </row>
    <row r="886" spans="1:8" x14ac:dyDescent="0.25">
      <c r="A886" s="24"/>
      <c r="B886" s="24"/>
      <c r="C886" s="24"/>
      <c r="D886" s="24"/>
      <c r="E886" s="36" t="s">
        <v>2293</v>
      </c>
      <c r="F886" s="37" t="s">
        <v>1418</v>
      </c>
      <c r="G886" s="37" t="s">
        <v>1418</v>
      </c>
      <c r="H886" s="38">
        <f t="shared" si="14"/>
        <v>0</v>
      </c>
    </row>
    <row r="887" spans="1:8" x14ac:dyDescent="0.25">
      <c r="A887" s="24"/>
      <c r="B887" s="24"/>
      <c r="C887" s="24"/>
      <c r="D887" s="24"/>
      <c r="E887" s="36" t="s">
        <v>2294</v>
      </c>
      <c r="F887" s="37" t="s">
        <v>1418</v>
      </c>
      <c r="G887" s="37" t="s">
        <v>1418</v>
      </c>
      <c r="H887" s="38">
        <f t="shared" si="14"/>
        <v>0</v>
      </c>
    </row>
    <row r="888" spans="1:8" x14ac:dyDescent="0.25">
      <c r="A888" s="24"/>
      <c r="B888" s="24"/>
      <c r="C888" s="24"/>
      <c r="D888" s="24"/>
      <c r="E888" s="36" t="s">
        <v>2295</v>
      </c>
      <c r="F888" s="37" t="s">
        <v>1418</v>
      </c>
      <c r="G888" s="37" t="s">
        <v>1418</v>
      </c>
      <c r="H888" s="38">
        <f t="shared" si="14"/>
        <v>0</v>
      </c>
    </row>
    <row r="889" spans="1:8" x14ac:dyDescent="0.25">
      <c r="A889" s="24"/>
      <c r="B889" s="24"/>
      <c r="C889" s="24"/>
      <c r="D889" s="24"/>
      <c r="E889" s="36" t="s">
        <v>2296</v>
      </c>
      <c r="F889" s="37" t="s">
        <v>1418</v>
      </c>
      <c r="G889" s="37" t="s">
        <v>1418</v>
      </c>
      <c r="H889" s="38">
        <f t="shared" si="14"/>
        <v>0</v>
      </c>
    </row>
    <row r="890" spans="1:8" x14ac:dyDescent="0.25">
      <c r="A890" s="24"/>
      <c r="B890" s="24"/>
      <c r="C890" s="24"/>
      <c r="D890" s="24"/>
      <c r="E890" s="39" t="s">
        <v>2297</v>
      </c>
      <c r="F890" s="37" t="s">
        <v>1418</v>
      </c>
      <c r="G890" s="37" t="s">
        <v>1418</v>
      </c>
      <c r="H890" s="38">
        <f t="shared" si="14"/>
        <v>0</v>
      </c>
    </row>
    <row r="891" spans="1:8" x14ac:dyDescent="0.25">
      <c r="A891" s="24"/>
      <c r="B891" s="24"/>
      <c r="C891" s="24"/>
      <c r="D891" s="24"/>
      <c r="E891" s="36" t="s">
        <v>2298</v>
      </c>
      <c r="F891" s="37" t="s">
        <v>1418</v>
      </c>
      <c r="G891" s="37" t="s">
        <v>1418</v>
      </c>
      <c r="H891" s="38">
        <f t="shared" si="14"/>
        <v>0</v>
      </c>
    </row>
    <row r="892" spans="1:8" x14ac:dyDescent="0.25">
      <c r="A892" s="24"/>
      <c r="B892" s="24"/>
      <c r="C892" s="24"/>
      <c r="D892" s="24"/>
      <c r="E892" s="36" t="s">
        <v>2299</v>
      </c>
      <c r="F892" s="37" t="s">
        <v>1418</v>
      </c>
      <c r="G892" s="37" t="s">
        <v>1418</v>
      </c>
      <c r="H892" s="38">
        <f t="shared" si="14"/>
        <v>0</v>
      </c>
    </row>
    <row r="893" spans="1:8" x14ac:dyDescent="0.25">
      <c r="A893" s="24"/>
      <c r="B893" s="24"/>
      <c r="C893" s="24"/>
      <c r="D893" s="24"/>
      <c r="E893" s="65" t="s">
        <v>2300</v>
      </c>
      <c r="F893" s="37" t="s">
        <v>1418</v>
      </c>
      <c r="G893" s="37" t="s">
        <v>1418</v>
      </c>
      <c r="H893" s="38">
        <f t="shared" si="14"/>
        <v>0</v>
      </c>
    </row>
    <row r="894" spans="1:8" x14ac:dyDescent="0.25">
      <c r="A894" s="24"/>
      <c r="B894" s="24"/>
      <c r="C894" s="24"/>
      <c r="D894" s="24"/>
      <c r="E894" s="36" t="s">
        <v>2301</v>
      </c>
      <c r="F894" s="37" t="s">
        <v>1418</v>
      </c>
      <c r="G894" s="37" t="s">
        <v>1418</v>
      </c>
      <c r="H894" s="38">
        <f t="shared" si="14"/>
        <v>0</v>
      </c>
    </row>
    <row r="895" spans="1:8" x14ac:dyDescent="0.25">
      <c r="A895" s="24"/>
      <c r="B895" s="24"/>
      <c r="C895" s="24"/>
      <c r="D895" s="24"/>
      <c r="E895" s="39" t="s">
        <v>2302</v>
      </c>
      <c r="F895" s="37" t="s">
        <v>1418</v>
      </c>
      <c r="G895" s="37" t="s">
        <v>1418</v>
      </c>
      <c r="H895" s="38">
        <f t="shared" si="14"/>
        <v>0</v>
      </c>
    </row>
    <row r="896" spans="1:8" x14ac:dyDescent="0.25">
      <c r="A896" s="24"/>
      <c r="B896" s="24"/>
      <c r="C896" s="24"/>
      <c r="D896" s="24"/>
      <c r="E896" s="36" t="s">
        <v>2303</v>
      </c>
      <c r="F896" s="37" t="s">
        <v>1418</v>
      </c>
      <c r="G896" s="37" t="s">
        <v>1418</v>
      </c>
      <c r="H896" s="38">
        <f t="shared" si="14"/>
        <v>0</v>
      </c>
    </row>
    <row r="897" spans="1:8" x14ac:dyDescent="0.25">
      <c r="A897" s="24"/>
      <c r="B897" s="24"/>
      <c r="C897" s="24"/>
      <c r="D897" s="24"/>
      <c r="E897" s="36" t="s">
        <v>2304</v>
      </c>
      <c r="F897" s="37" t="s">
        <v>1418</v>
      </c>
      <c r="G897" s="37" t="s">
        <v>1418</v>
      </c>
      <c r="H897" s="38">
        <f t="shared" si="14"/>
        <v>0</v>
      </c>
    </row>
    <row r="898" spans="1:8" x14ac:dyDescent="0.25">
      <c r="A898" s="24"/>
      <c r="B898" s="24"/>
      <c r="C898" s="24"/>
      <c r="D898" s="24"/>
      <c r="E898" s="39" t="s">
        <v>2305</v>
      </c>
      <c r="F898" s="37" t="s">
        <v>1418</v>
      </c>
      <c r="G898" s="37" t="s">
        <v>1418</v>
      </c>
      <c r="H898" s="38">
        <f t="shared" si="14"/>
        <v>0</v>
      </c>
    </row>
    <row r="899" spans="1:8" x14ac:dyDescent="0.25">
      <c r="A899" s="24"/>
      <c r="B899" s="24"/>
      <c r="C899" s="24"/>
      <c r="D899" s="24"/>
      <c r="E899" s="39" t="s">
        <v>2306</v>
      </c>
      <c r="F899" s="37" t="s">
        <v>1418</v>
      </c>
      <c r="G899" s="37" t="s">
        <v>1418</v>
      </c>
      <c r="H899" s="38">
        <f t="shared" si="14"/>
        <v>0</v>
      </c>
    </row>
    <row r="900" spans="1:8" x14ac:dyDescent="0.25">
      <c r="A900" s="24"/>
      <c r="B900" s="24"/>
      <c r="C900" s="24"/>
      <c r="D900" s="24"/>
      <c r="E900" s="39" t="s">
        <v>2307</v>
      </c>
      <c r="F900" s="37" t="s">
        <v>1418</v>
      </c>
      <c r="G900" s="37" t="s">
        <v>1418</v>
      </c>
      <c r="H900" s="38">
        <f t="shared" si="14"/>
        <v>0</v>
      </c>
    </row>
    <row r="901" spans="1:8" x14ac:dyDescent="0.25">
      <c r="A901" s="24"/>
      <c r="B901" s="24"/>
      <c r="C901" s="24"/>
      <c r="D901" s="24"/>
      <c r="E901" s="39" t="s">
        <v>2308</v>
      </c>
      <c r="F901" s="37" t="s">
        <v>1418</v>
      </c>
      <c r="G901" s="37" t="s">
        <v>1418</v>
      </c>
      <c r="H901" s="38">
        <f t="shared" si="14"/>
        <v>0</v>
      </c>
    </row>
    <row r="902" spans="1:8" x14ac:dyDescent="0.25">
      <c r="A902" s="24"/>
      <c r="B902" s="24"/>
      <c r="C902" s="24"/>
      <c r="D902" s="24"/>
      <c r="E902" s="39" t="s">
        <v>2309</v>
      </c>
      <c r="F902" s="37" t="s">
        <v>1418</v>
      </c>
      <c r="G902" s="37" t="s">
        <v>1418</v>
      </c>
      <c r="H902" s="38">
        <f t="shared" si="14"/>
        <v>0</v>
      </c>
    </row>
    <row r="903" spans="1:8" x14ac:dyDescent="0.25">
      <c r="A903" s="24"/>
      <c r="B903" s="24"/>
      <c r="C903" s="24"/>
      <c r="D903" s="24"/>
      <c r="E903" s="39" t="s">
        <v>2310</v>
      </c>
      <c r="F903" s="37" t="s">
        <v>1418</v>
      </c>
      <c r="G903" s="37" t="s">
        <v>1418</v>
      </c>
      <c r="H903" s="38">
        <f t="shared" ref="H903:H966" si="15">VLOOKUP(G903,$A$4:$B$29,2,FALSE)</f>
        <v>0</v>
      </c>
    </row>
    <row r="904" spans="1:8" x14ac:dyDescent="0.25">
      <c r="A904" s="24"/>
      <c r="B904" s="24"/>
      <c r="C904" s="24"/>
      <c r="D904" s="24"/>
      <c r="E904" s="36" t="s">
        <v>2311</v>
      </c>
      <c r="F904" s="37" t="s">
        <v>1418</v>
      </c>
      <c r="G904" s="37" t="s">
        <v>1418</v>
      </c>
      <c r="H904" s="38">
        <f t="shared" si="15"/>
        <v>0</v>
      </c>
    </row>
    <row r="905" spans="1:8" x14ac:dyDescent="0.25">
      <c r="A905" s="24"/>
      <c r="B905" s="24"/>
      <c r="C905" s="24"/>
      <c r="D905" s="24"/>
      <c r="E905" s="36" t="s">
        <v>2312</v>
      </c>
      <c r="F905" s="37" t="s">
        <v>1418</v>
      </c>
      <c r="G905" s="37" t="s">
        <v>1418</v>
      </c>
      <c r="H905" s="38">
        <f t="shared" si="15"/>
        <v>0</v>
      </c>
    </row>
    <row r="906" spans="1:8" x14ac:dyDescent="0.25">
      <c r="A906" s="24"/>
      <c r="B906" s="24"/>
      <c r="C906" s="24"/>
      <c r="D906" s="24"/>
      <c r="E906" s="39" t="s">
        <v>2313</v>
      </c>
      <c r="F906" s="37" t="s">
        <v>1418</v>
      </c>
      <c r="G906" s="37" t="s">
        <v>1418</v>
      </c>
      <c r="H906" s="38">
        <f t="shared" si="15"/>
        <v>0</v>
      </c>
    </row>
    <row r="907" spans="1:8" x14ac:dyDescent="0.25">
      <c r="A907" s="24"/>
      <c r="B907" s="24"/>
      <c r="C907" s="24"/>
      <c r="D907" s="24"/>
      <c r="E907" s="36" t="s">
        <v>2314</v>
      </c>
      <c r="F907" s="37" t="s">
        <v>1418</v>
      </c>
      <c r="G907" s="37" t="s">
        <v>1418</v>
      </c>
      <c r="H907" s="38">
        <f t="shared" si="15"/>
        <v>0</v>
      </c>
    </row>
    <row r="908" spans="1:8" x14ac:dyDescent="0.25">
      <c r="A908" s="24"/>
      <c r="B908" s="24"/>
      <c r="C908" s="24"/>
      <c r="D908" s="24"/>
      <c r="E908" s="59" t="s">
        <v>2315</v>
      </c>
      <c r="F908" s="37" t="s">
        <v>1418</v>
      </c>
      <c r="G908" s="37" t="s">
        <v>1418</v>
      </c>
      <c r="H908" s="38">
        <f t="shared" si="15"/>
        <v>0</v>
      </c>
    </row>
    <row r="909" spans="1:8" x14ac:dyDescent="0.25">
      <c r="A909" s="24"/>
      <c r="B909" s="24"/>
      <c r="C909" s="24"/>
      <c r="D909" s="24"/>
      <c r="E909" s="39" t="s">
        <v>2316</v>
      </c>
      <c r="F909" s="37" t="s">
        <v>1418</v>
      </c>
      <c r="G909" s="37" t="s">
        <v>1418</v>
      </c>
      <c r="H909" s="38">
        <f t="shared" si="15"/>
        <v>0</v>
      </c>
    </row>
    <row r="910" spans="1:8" x14ac:dyDescent="0.25">
      <c r="A910" s="24"/>
      <c r="B910" s="24"/>
      <c r="C910" s="24"/>
      <c r="D910" s="24"/>
      <c r="E910" s="39" t="s">
        <v>2317</v>
      </c>
      <c r="F910" s="37" t="s">
        <v>1418</v>
      </c>
      <c r="G910" s="37" t="s">
        <v>1418</v>
      </c>
      <c r="H910" s="38">
        <f t="shared" si="15"/>
        <v>0</v>
      </c>
    </row>
    <row r="911" spans="1:8" x14ac:dyDescent="0.25">
      <c r="A911" s="24"/>
      <c r="B911" s="24"/>
      <c r="C911" s="24"/>
      <c r="D911" s="24"/>
      <c r="E911" s="39" t="s">
        <v>2318</v>
      </c>
      <c r="F911" s="37" t="s">
        <v>1418</v>
      </c>
      <c r="G911" s="37" t="s">
        <v>1418</v>
      </c>
      <c r="H911" s="38">
        <f t="shared" si="15"/>
        <v>0</v>
      </c>
    </row>
    <row r="912" spans="1:8" x14ac:dyDescent="0.25">
      <c r="A912" s="24"/>
      <c r="B912" s="24"/>
      <c r="C912" s="24"/>
      <c r="D912" s="24"/>
      <c r="E912" s="64" t="s">
        <v>2319</v>
      </c>
      <c r="F912" s="37" t="s">
        <v>1418</v>
      </c>
      <c r="G912" s="37" t="s">
        <v>1418</v>
      </c>
      <c r="H912" s="38">
        <f t="shared" si="15"/>
        <v>0</v>
      </c>
    </row>
    <row r="913" spans="1:8" x14ac:dyDescent="0.25">
      <c r="A913" s="24"/>
      <c r="B913" s="24"/>
      <c r="C913" s="24"/>
      <c r="D913" s="24"/>
      <c r="E913" s="36" t="s">
        <v>2320</v>
      </c>
      <c r="F913" s="37" t="s">
        <v>1418</v>
      </c>
      <c r="G913" s="37" t="s">
        <v>1418</v>
      </c>
      <c r="H913" s="38">
        <f t="shared" si="15"/>
        <v>0</v>
      </c>
    </row>
    <row r="914" spans="1:8" x14ac:dyDescent="0.25">
      <c r="A914" s="24"/>
      <c r="B914" s="24"/>
      <c r="C914" s="24"/>
      <c r="D914" s="24"/>
      <c r="E914" s="39" t="s">
        <v>2321</v>
      </c>
      <c r="F914" s="37" t="s">
        <v>1418</v>
      </c>
      <c r="G914" s="37" t="s">
        <v>1418</v>
      </c>
      <c r="H914" s="38">
        <f t="shared" si="15"/>
        <v>0</v>
      </c>
    </row>
    <row r="915" spans="1:8" x14ac:dyDescent="0.25">
      <c r="A915" s="24"/>
      <c r="B915" s="24"/>
      <c r="C915" s="24"/>
      <c r="D915" s="24"/>
      <c r="E915" s="36" t="s">
        <v>2322</v>
      </c>
      <c r="F915" s="37" t="s">
        <v>1418</v>
      </c>
      <c r="G915" s="37" t="s">
        <v>1418</v>
      </c>
      <c r="H915" s="38">
        <f t="shared" si="15"/>
        <v>0</v>
      </c>
    </row>
    <row r="916" spans="1:8" x14ac:dyDescent="0.25">
      <c r="A916" s="24"/>
      <c r="B916" s="24"/>
      <c r="C916" s="24"/>
      <c r="D916" s="24"/>
      <c r="E916" s="39" t="s">
        <v>2323</v>
      </c>
      <c r="F916" s="37" t="s">
        <v>1439</v>
      </c>
      <c r="G916" s="37" t="s">
        <v>1391</v>
      </c>
      <c r="H916" s="38">
        <f t="shared" si="15"/>
        <v>0.1124</v>
      </c>
    </row>
    <row r="917" spans="1:8" x14ac:dyDescent="0.25">
      <c r="A917" s="24"/>
      <c r="B917" s="24"/>
      <c r="C917" s="24"/>
      <c r="D917" s="24"/>
      <c r="E917" s="36" t="s">
        <v>2324</v>
      </c>
      <c r="F917" s="37" t="s">
        <v>1418</v>
      </c>
      <c r="G917" s="37" t="s">
        <v>1418</v>
      </c>
      <c r="H917" s="38">
        <f t="shared" si="15"/>
        <v>0</v>
      </c>
    </row>
    <row r="918" spans="1:8" x14ac:dyDescent="0.25">
      <c r="A918" s="24"/>
      <c r="B918" s="24"/>
      <c r="C918" s="24"/>
      <c r="D918" s="24"/>
      <c r="E918" s="36" t="s">
        <v>2325</v>
      </c>
      <c r="F918" s="37" t="s">
        <v>1418</v>
      </c>
      <c r="G918" s="37" t="s">
        <v>1418</v>
      </c>
      <c r="H918" s="38">
        <f t="shared" si="15"/>
        <v>0</v>
      </c>
    </row>
    <row r="919" spans="1:8" x14ac:dyDescent="0.25">
      <c r="A919" s="24"/>
      <c r="B919" s="24"/>
      <c r="C919" s="24"/>
      <c r="D919" s="24"/>
      <c r="E919" s="36" t="s">
        <v>2326</v>
      </c>
      <c r="F919" s="37" t="s">
        <v>1418</v>
      </c>
      <c r="G919" s="37" t="s">
        <v>1418</v>
      </c>
      <c r="H919" s="38">
        <f t="shared" si="15"/>
        <v>0</v>
      </c>
    </row>
    <row r="920" spans="1:8" x14ac:dyDescent="0.25">
      <c r="A920" s="24"/>
      <c r="B920" s="24"/>
      <c r="C920" s="24"/>
      <c r="D920" s="24"/>
      <c r="E920" s="39" t="s">
        <v>2327</v>
      </c>
      <c r="F920" s="37" t="s">
        <v>1418</v>
      </c>
      <c r="G920" s="37" t="s">
        <v>1418</v>
      </c>
      <c r="H920" s="38">
        <f t="shared" si="15"/>
        <v>0</v>
      </c>
    </row>
    <row r="921" spans="1:8" x14ac:dyDescent="0.25">
      <c r="A921" s="24"/>
      <c r="B921" s="24"/>
      <c r="C921" s="24"/>
      <c r="D921" s="24"/>
      <c r="E921" s="36" t="s">
        <v>2328</v>
      </c>
      <c r="F921" s="37" t="s">
        <v>1418</v>
      </c>
      <c r="G921" s="37" t="s">
        <v>1418</v>
      </c>
      <c r="H921" s="38">
        <f t="shared" si="15"/>
        <v>0</v>
      </c>
    </row>
    <row r="922" spans="1:8" x14ac:dyDescent="0.25">
      <c r="A922" s="24"/>
      <c r="B922" s="24"/>
      <c r="C922" s="24"/>
      <c r="D922" s="24"/>
      <c r="E922" s="36" t="s">
        <v>2329</v>
      </c>
      <c r="F922" s="37" t="s">
        <v>1418</v>
      </c>
      <c r="G922" s="37" t="s">
        <v>1418</v>
      </c>
      <c r="H922" s="38">
        <f t="shared" si="15"/>
        <v>0</v>
      </c>
    </row>
    <row r="923" spans="1:8" x14ac:dyDescent="0.25">
      <c r="A923" s="24"/>
      <c r="B923" s="24"/>
      <c r="C923" s="24"/>
      <c r="D923" s="24"/>
      <c r="E923" s="36" t="s">
        <v>2330</v>
      </c>
      <c r="F923" s="37" t="s">
        <v>1418</v>
      </c>
      <c r="G923" s="37" t="s">
        <v>1418</v>
      </c>
      <c r="H923" s="38">
        <f t="shared" si="15"/>
        <v>0</v>
      </c>
    </row>
    <row r="924" spans="1:8" x14ac:dyDescent="0.25">
      <c r="A924" s="24"/>
      <c r="B924" s="24"/>
      <c r="C924" s="24"/>
      <c r="D924" s="24"/>
      <c r="E924" s="36" t="s">
        <v>2331</v>
      </c>
      <c r="F924" s="37" t="s">
        <v>1439</v>
      </c>
      <c r="G924" s="37" t="s">
        <v>1391</v>
      </c>
      <c r="H924" s="38">
        <f t="shared" si="15"/>
        <v>0.1124</v>
      </c>
    </row>
    <row r="925" spans="1:8" x14ac:dyDescent="0.25">
      <c r="A925" s="24"/>
      <c r="B925" s="24"/>
      <c r="C925" s="24"/>
      <c r="D925" s="24"/>
      <c r="E925" s="36" t="s">
        <v>2332</v>
      </c>
      <c r="F925" s="37" t="s">
        <v>1418</v>
      </c>
      <c r="G925" s="37" t="s">
        <v>1418</v>
      </c>
      <c r="H925" s="38">
        <f t="shared" si="15"/>
        <v>0</v>
      </c>
    </row>
    <row r="926" spans="1:8" x14ac:dyDescent="0.25">
      <c r="A926" s="24"/>
      <c r="B926" s="24"/>
      <c r="C926" s="24"/>
      <c r="D926" s="24"/>
      <c r="E926" s="36" t="s">
        <v>2333</v>
      </c>
      <c r="F926" s="37" t="s">
        <v>1418</v>
      </c>
      <c r="G926" s="37" t="s">
        <v>1418</v>
      </c>
      <c r="H926" s="38">
        <f t="shared" si="15"/>
        <v>0</v>
      </c>
    </row>
    <row r="927" spans="1:8" x14ac:dyDescent="0.25">
      <c r="A927" s="24"/>
      <c r="B927" s="24"/>
      <c r="C927" s="24"/>
      <c r="D927" s="24"/>
      <c r="E927" s="36" t="s">
        <v>2334</v>
      </c>
      <c r="F927" s="37" t="s">
        <v>1418</v>
      </c>
      <c r="G927" s="37" t="s">
        <v>1418</v>
      </c>
      <c r="H927" s="38">
        <f t="shared" si="15"/>
        <v>0</v>
      </c>
    </row>
    <row r="928" spans="1:8" x14ac:dyDescent="0.25">
      <c r="A928" s="24"/>
      <c r="B928" s="24"/>
      <c r="C928" s="24"/>
      <c r="D928" s="24"/>
      <c r="E928" s="36" t="s">
        <v>2335</v>
      </c>
      <c r="F928" s="37" t="s">
        <v>1418</v>
      </c>
      <c r="G928" s="37" t="s">
        <v>1418</v>
      </c>
      <c r="H928" s="38">
        <f t="shared" si="15"/>
        <v>0</v>
      </c>
    </row>
    <row r="929" spans="1:8" x14ac:dyDescent="0.25">
      <c r="A929" s="24"/>
      <c r="B929" s="24"/>
      <c r="C929" s="24"/>
      <c r="D929" s="24"/>
      <c r="E929" s="36" t="s">
        <v>2336</v>
      </c>
      <c r="F929" s="37" t="s">
        <v>1418</v>
      </c>
      <c r="G929" s="37" t="s">
        <v>1418</v>
      </c>
      <c r="H929" s="38">
        <f t="shared" si="15"/>
        <v>0</v>
      </c>
    </row>
    <row r="930" spans="1:8" x14ac:dyDescent="0.25">
      <c r="A930" s="24"/>
      <c r="B930" s="24"/>
      <c r="C930" s="24"/>
      <c r="D930" s="24"/>
      <c r="E930" s="64" t="s">
        <v>2337</v>
      </c>
      <c r="F930" s="37" t="s">
        <v>1418</v>
      </c>
      <c r="G930" s="37" t="s">
        <v>1418</v>
      </c>
      <c r="H930" s="38">
        <f t="shared" si="15"/>
        <v>0</v>
      </c>
    </row>
    <row r="931" spans="1:8" x14ac:dyDescent="0.25">
      <c r="A931" s="24"/>
      <c r="B931" s="24"/>
      <c r="C931" s="24"/>
      <c r="D931" s="24"/>
      <c r="E931" s="65" t="s">
        <v>2338</v>
      </c>
      <c r="F931" s="37" t="s">
        <v>1418</v>
      </c>
      <c r="G931" s="37" t="s">
        <v>1418</v>
      </c>
      <c r="H931" s="38">
        <f t="shared" si="15"/>
        <v>0</v>
      </c>
    </row>
    <row r="932" spans="1:8" x14ac:dyDescent="0.25">
      <c r="A932" s="24"/>
      <c r="B932" s="24"/>
      <c r="C932" s="24"/>
      <c r="D932" s="24"/>
      <c r="E932" s="39" t="s">
        <v>2339</v>
      </c>
      <c r="F932" s="37" t="s">
        <v>1418</v>
      </c>
      <c r="G932" s="37" t="s">
        <v>1418</v>
      </c>
      <c r="H932" s="38">
        <f t="shared" si="15"/>
        <v>0</v>
      </c>
    </row>
    <row r="933" spans="1:8" x14ac:dyDescent="0.25">
      <c r="A933" s="24"/>
      <c r="B933" s="24"/>
      <c r="C933" s="24"/>
      <c r="D933" s="24"/>
      <c r="E933" s="39" t="s">
        <v>2340</v>
      </c>
      <c r="F933" s="37" t="s">
        <v>1418</v>
      </c>
      <c r="G933" s="37" t="s">
        <v>1418</v>
      </c>
      <c r="H933" s="38">
        <f t="shared" si="15"/>
        <v>0</v>
      </c>
    </row>
    <row r="934" spans="1:8" x14ac:dyDescent="0.25">
      <c r="A934" s="24"/>
      <c r="B934" s="24"/>
      <c r="C934" s="24"/>
      <c r="D934" s="24"/>
      <c r="E934" s="36" t="s">
        <v>2341</v>
      </c>
      <c r="F934" s="37" t="s">
        <v>1418</v>
      </c>
      <c r="G934" s="37" t="s">
        <v>1418</v>
      </c>
      <c r="H934" s="38">
        <f t="shared" si="15"/>
        <v>0</v>
      </c>
    </row>
    <row r="935" spans="1:8" x14ac:dyDescent="0.25">
      <c r="A935" s="24"/>
      <c r="B935" s="24"/>
      <c r="C935" s="24"/>
      <c r="D935" s="24"/>
      <c r="E935" s="39" t="s">
        <v>2342</v>
      </c>
      <c r="F935" s="37" t="s">
        <v>1418</v>
      </c>
      <c r="G935" s="37" t="s">
        <v>1418</v>
      </c>
      <c r="H935" s="38">
        <f t="shared" si="15"/>
        <v>0</v>
      </c>
    </row>
    <row r="936" spans="1:8" x14ac:dyDescent="0.25">
      <c r="A936" s="24"/>
      <c r="B936" s="24"/>
      <c r="C936" s="24"/>
      <c r="D936" s="24"/>
      <c r="E936" s="36" t="s">
        <v>2343</v>
      </c>
      <c r="F936" s="37" t="s">
        <v>1418</v>
      </c>
      <c r="G936" s="37" t="s">
        <v>1418</v>
      </c>
      <c r="H936" s="38">
        <f t="shared" si="15"/>
        <v>0</v>
      </c>
    </row>
    <row r="937" spans="1:8" x14ac:dyDescent="0.25">
      <c r="A937" s="24"/>
      <c r="B937" s="24"/>
      <c r="C937" s="24"/>
      <c r="D937" s="24"/>
      <c r="E937" s="36" t="s">
        <v>2344</v>
      </c>
      <c r="F937" s="37" t="s">
        <v>1418</v>
      </c>
      <c r="G937" s="37" t="s">
        <v>1418</v>
      </c>
      <c r="H937" s="38">
        <f t="shared" si="15"/>
        <v>0</v>
      </c>
    </row>
    <row r="938" spans="1:8" x14ac:dyDescent="0.25">
      <c r="A938" s="24"/>
      <c r="B938" s="24"/>
      <c r="C938" s="24"/>
      <c r="D938" s="24"/>
      <c r="E938" s="39" t="s">
        <v>2345</v>
      </c>
      <c r="F938" s="37" t="s">
        <v>1418</v>
      </c>
      <c r="G938" s="37" t="s">
        <v>1418</v>
      </c>
      <c r="H938" s="38">
        <f t="shared" si="15"/>
        <v>0</v>
      </c>
    </row>
    <row r="939" spans="1:8" x14ac:dyDescent="0.25">
      <c r="A939" s="24"/>
      <c r="B939" s="24"/>
      <c r="C939" s="24"/>
      <c r="D939" s="24"/>
      <c r="E939" s="39" t="s">
        <v>2346</v>
      </c>
      <c r="F939" s="37" t="s">
        <v>1418</v>
      </c>
      <c r="G939" s="37" t="s">
        <v>1418</v>
      </c>
      <c r="H939" s="38">
        <f t="shared" si="15"/>
        <v>0</v>
      </c>
    </row>
    <row r="940" spans="1:8" x14ac:dyDescent="0.25">
      <c r="A940" s="24"/>
      <c r="B940" s="24"/>
      <c r="C940" s="24"/>
      <c r="D940" s="24"/>
      <c r="E940" s="39" t="s">
        <v>2347</v>
      </c>
      <c r="F940" s="37" t="s">
        <v>1418</v>
      </c>
      <c r="G940" s="37" t="s">
        <v>1418</v>
      </c>
      <c r="H940" s="38">
        <f t="shared" si="15"/>
        <v>0</v>
      </c>
    </row>
    <row r="941" spans="1:8" x14ac:dyDescent="0.25">
      <c r="A941" s="24"/>
      <c r="B941" s="24"/>
      <c r="C941" s="24"/>
      <c r="D941" s="24"/>
      <c r="E941" s="39" t="s">
        <v>2348</v>
      </c>
      <c r="F941" s="37" t="s">
        <v>1418</v>
      </c>
      <c r="G941" s="37" t="s">
        <v>1418</v>
      </c>
      <c r="H941" s="38">
        <f t="shared" si="15"/>
        <v>0</v>
      </c>
    </row>
    <row r="942" spans="1:8" x14ac:dyDescent="0.25">
      <c r="A942" s="24"/>
      <c r="B942" s="24"/>
      <c r="C942" s="24"/>
      <c r="D942" s="24"/>
      <c r="E942" s="39" t="s">
        <v>2349</v>
      </c>
      <c r="F942" s="37" t="s">
        <v>1418</v>
      </c>
      <c r="G942" s="37" t="s">
        <v>1418</v>
      </c>
      <c r="H942" s="38">
        <f t="shared" si="15"/>
        <v>0</v>
      </c>
    </row>
    <row r="943" spans="1:8" x14ac:dyDescent="0.25">
      <c r="A943" s="24"/>
      <c r="B943" s="24"/>
      <c r="C943" s="24"/>
      <c r="D943" s="24"/>
      <c r="E943" s="59" t="s">
        <v>2350</v>
      </c>
      <c r="F943" s="37" t="s">
        <v>1418</v>
      </c>
      <c r="G943" s="37" t="s">
        <v>1418</v>
      </c>
      <c r="H943" s="38">
        <f t="shared" si="15"/>
        <v>0</v>
      </c>
    </row>
    <row r="944" spans="1:8" x14ac:dyDescent="0.25">
      <c r="A944" s="24"/>
      <c r="B944" s="24"/>
      <c r="C944" s="24"/>
      <c r="D944" s="24"/>
      <c r="E944" s="39" t="s">
        <v>2351</v>
      </c>
      <c r="F944" s="37" t="s">
        <v>1418</v>
      </c>
      <c r="G944" s="37" t="s">
        <v>1418</v>
      </c>
      <c r="H944" s="38">
        <f t="shared" si="15"/>
        <v>0</v>
      </c>
    </row>
    <row r="945" spans="1:8" x14ac:dyDescent="0.25">
      <c r="A945" s="24"/>
      <c r="B945" s="24"/>
      <c r="C945" s="24"/>
      <c r="D945" s="24"/>
      <c r="E945" s="39" t="s">
        <v>2352</v>
      </c>
      <c r="F945" s="37" t="s">
        <v>1418</v>
      </c>
      <c r="G945" s="37" t="s">
        <v>1418</v>
      </c>
      <c r="H945" s="38">
        <f t="shared" si="15"/>
        <v>0</v>
      </c>
    </row>
    <row r="946" spans="1:8" x14ac:dyDescent="0.25">
      <c r="A946" s="24"/>
      <c r="B946" s="24"/>
      <c r="C946" s="24"/>
      <c r="D946" s="24"/>
      <c r="E946" s="36" t="s">
        <v>2353</v>
      </c>
      <c r="F946" s="37" t="s">
        <v>1418</v>
      </c>
      <c r="G946" s="37" t="s">
        <v>1418</v>
      </c>
      <c r="H946" s="38">
        <f t="shared" si="15"/>
        <v>0</v>
      </c>
    </row>
    <row r="947" spans="1:8" x14ac:dyDescent="0.25">
      <c r="A947" s="24"/>
      <c r="B947" s="24"/>
      <c r="C947" s="24"/>
      <c r="D947" s="24"/>
      <c r="E947" s="36" t="s">
        <v>2354</v>
      </c>
      <c r="F947" s="37" t="s">
        <v>1418</v>
      </c>
      <c r="G947" s="37" t="s">
        <v>1418</v>
      </c>
      <c r="H947" s="38">
        <f t="shared" si="15"/>
        <v>0</v>
      </c>
    </row>
    <row r="948" spans="1:8" x14ac:dyDescent="0.25">
      <c r="A948" s="24"/>
      <c r="B948" s="24"/>
      <c r="C948" s="24"/>
      <c r="D948" s="24"/>
      <c r="E948" s="36" t="s">
        <v>2355</v>
      </c>
      <c r="F948" s="37" t="s">
        <v>1418</v>
      </c>
      <c r="G948" s="37" t="s">
        <v>1418</v>
      </c>
      <c r="H948" s="38">
        <f t="shared" si="15"/>
        <v>0</v>
      </c>
    </row>
    <row r="949" spans="1:8" x14ac:dyDescent="0.25">
      <c r="A949" s="24"/>
      <c r="B949" s="24"/>
      <c r="C949" s="24"/>
      <c r="D949" s="24"/>
      <c r="E949" s="39" t="s">
        <v>2356</v>
      </c>
      <c r="F949" s="37" t="s">
        <v>1418</v>
      </c>
      <c r="G949" s="37" t="s">
        <v>1418</v>
      </c>
      <c r="H949" s="38">
        <f t="shared" si="15"/>
        <v>0</v>
      </c>
    </row>
    <row r="950" spans="1:8" x14ac:dyDescent="0.25">
      <c r="A950" s="24"/>
      <c r="B950" s="24"/>
      <c r="C950" s="24"/>
      <c r="D950" s="24"/>
      <c r="E950" s="36" t="s">
        <v>2357</v>
      </c>
      <c r="F950" s="37" t="s">
        <v>1418</v>
      </c>
      <c r="G950" s="37" t="s">
        <v>1418</v>
      </c>
      <c r="H950" s="38">
        <f t="shared" si="15"/>
        <v>0</v>
      </c>
    </row>
    <row r="951" spans="1:8" x14ac:dyDescent="0.25">
      <c r="A951" s="24"/>
      <c r="B951" s="24"/>
      <c r="C951" s="24"/>
      <c r="D951" s="24"/>
      <c r="E951" s="36" t="s">
        <v>2358</v>
      </c>
      <c r="F951" s="37" t="s">
        <v>1418</v>
      </c>
      <c r="G951" s="37" t="s">
        <v>1418</v>
      </c>
      <c r="H951" s="38">
        <f t="shared" si="15"/>
        <v>0</v>
      </c>
    </row>
    <row r="952" spans="1:8" x14ac:dyDescent="0.25">
      <c r="A952" s="24"/>
      <c r="B952" s="24"/>
      <c r="C952" s="24"/>
      <c r="D952" s="24"/>
      <c r="E952" s="39" t="s">
        <v>2359</v>
      </c>
      <c r="F952" s="37" t="s">
        <v>1418</v>
      </c>
      <c r="G952" s="37" t="s">
        <v>1418</v>
      </c>
      <c r="H952" s="38">
        <f t="shared" si="15"/>
        <v>0</v>
      </c>
    </row>
    <row r="953" spans="1:8" x14ac:dyDescent="0.25">
      <c r="A953" s="24"/>
      <c r="B953" s="24"/>
      <c r="C953" s="24"/>
      <c r="D953" s="24"/>
      <c r="E953" s="59" t="s">
        <v>2360</v>
      </c>
      <c r="F953" s="37" t="s">
        <v>1418</v>
      </c>
      <c r="G953" s="37" t="s">
        <v>1418</v>
      </c>
      <c r="H953" s="38">
        <f t="shared" si="15"/>
        <v>0</v>
      </c>
    </row>
    <row r="954" spans="1:8" x14ac:dyDescent="0.25">
      <c r="A954" s="24"/>
      <c r="B954" s="24"/>
      <c r="C954" s="24"/>
      <c r="D954" s="24"/>
      <c r="E954" s="36" t="s">
        <v>2361</v>
      </c>
      <c r="F954" s="37" t="s">
        <v>1418</v>
      </c>
      <c r="G954" s="37" t="s">
        <v>1418</v>
      </c>
      <c r="H954" s="38">
        <f t="shared" si="15"/>
        <v>0</v>
      </c>
    </row>
    <row r="955" spans="1:8" x14ac:dyDescent="0.25">
      <c r="A955" s="24"/>
      <c r="B955" s="24"/>
      <c r="C955" s="24"/>
      <c r="D955" s="24"/>
      <c r="E955" s="39" t="s">
        <v>2362</v>
      </c>
      <c r="F955" s="37" t="s">
        <v>1418</v>
      </c>
      <c r="G955" s="37" t="s">
        <v>1418</v>
      </c>
      <c r="H955" s="38">
        <f t="shared" si="15"/>
        <v>0</v>
      </c>
    </row>
    <row r="956" spans="1:8" x14ac:dyDescent="0.25">
      <c r="A956" s="24"/>
      <c r="B956" s="24"/>
      <c r="C956" s="24"/>
      <c r="D956" s="24"/>
      <c r="E956" s="59" t="s">
        <v>2363</v>
      </c>
      <c r="F956" s="37" t="s">
        <v>1418</v>
      </c>
      <c r="G956" s="37" t="s">
        <v>1418</v>
      </c>
      <c r="H956" s="38">
        <f t="shared" si="15"/>
        <v>0</v>
      </c>
    </row>
    <row r="957" spans="1:8" x14ac:dyDescent="0.25">
      <c r="A957" s="24"/>
      <c r="B957" s="24"/>
      <c r="C957" s="24"/>
      <c r="D957" s="24"/>
      <c r="E957" s="39" t="s">
        <v>2364</v>
      </c>
      <c r="F957" s="37" t="s">
        <v>1418</v>
      </c>
      <c r="G957" s="37" t="s">
        <v>1418</v>
      </c>
      <c r="H957" s="38">
        <f t="shared" si="15"/>
        <v>0</v>
      </c>
    </row>
    <row r="958" spans="1:8" x14ac:dyDescent="0.25">
      <c r="A958" s="24"/>
      <c r="B958" s="24"/>
      <c r="C958" s="24"/>
      <c r="D958" s="24"/>
      <c r="E958" s="39" t="s">
        <v>2365</v>
      </c>
      <c r="F958" s="37" t="s">
        <v>1418</v>
      </c>
      <c r="G958" s="37" t="s">
        <v>1418</v>
      </c>
      <c r="H958" s="38">
        <f t="shared" si="15"/>
        <v>0</v>
      </c>
    </row>
    <row r="959" spans="1:8" x14ac:dyDescent="0.25">
      <c r="A959" s="24"/>
      <c r="B959" s="24"/>
      <c r="C959" s="24"/>
      <c r="D959" s="24"/>
      <c r="E959" s="39" t="s">
        <v>2366</v>
      </c>
      <c r="F959" s="37" t="s">
        <v>1418</v>
      </c>
      <c r="G959" s="37" t="s">
        <v>1418</v>
      </c>
      <c r="H959" s="38">
        <f t="shared" si="15"/>
        <v>0</v>
      </c>
    </row>
    <row r="960" spans="1:8" x14ac:dyDescent="0.25">
      <c r="A960" s="24"/>
      <c r="B960" s="24"/>
      <c r="C960" s="24"/>
      <c r="D960" s="24"/>
      <c r="E960" s="39" t="s">
        <v>2367</v>
      </c>
      <c r="F960" s="37" t="s">
        <v>1418</v>
      </c>
      <c r="G960" s="37" t="s">
        <v>1418</v>
      </c>
      <c r="H960" s="38">
        <f t="shared" si="15"/>
        <v>0</v>
      </c>
    </row>
    <row r="961" spans="1:8" x14ac:dyDescent="0.25">
      <c r="A961" s="24"/>
      <c r="B961" s="24"/>
      <c r="C961" s="24"/>
      <c r="D961" s="24"/>
      <c r="E961" s="36" t="s">
        <v>2368</v>
      </c>
      <c r="F961" s="37" t="s">
        <v>1418</v>
      </c>
      <c r="G961" s="37" t="s">
        <v>1418</v>
      </c>
      <c r="H961" s="38">
        <f t="shared" si="15"/>
        <v>0</v>
      </c>
    </row>
    <row r="962" spans="1:8" x14ac:dyDescent="0.25">
      <c r="A962" s="24"/>
      <c r="B962" s="24"/>
      <c r="C962" s="24"/>
      <c r="D962" s="24"/>
      <c r="E962" s="39" t="s">
        <v>2369</v>
      </c>
      <c r="F962" s="37" t="s">
        <v>1418</v>
      </c>
      <c r="G962" s="37" t="s">
        <v>1418</v>
      </c>
      <c r="H962" s="38">
        <f t="shared" si="15"/>
        <v>0</v>
      </c>
    </row>
    <row r="963" spans="1:8" x14ac:dyDescent="0.25">
      <c r="A963" s="24"/>
      <c r="B963" s="24"/>
      <c r="C963" s="24"/>
      <c r="D963" s="24"/>
      <c r="E963" s="39" t="s">
        <v>2370</v>
      </c>
      <c r="F963" s="37" t="s">
        <v>1418</v>
      </c>
      <c r="G963" s="37" t="s">
        <v>1418</v>
      </c>
      <c r="H963" s="38">
        <f t="shared" si="15"/>
        <v>0</v>
      </c>
    </row>
    <row r="964" spans="1:8" x14ac:dyDescent="0.25">
      <c r="A964" s="24"/>
      <c r="B964" s="24"/>
      <c r="C964" s="24"/>
      <c r="D964" s="24"/>
      <c r="E964" s="39" t="s">
        <v>2371</v>
      </c>
      <c r="F964" s="37" t="s">
        <v>1418</v>
      </c>
      <c r="G964" s="37" t="s">
        <v>1418</v>
      </c>
      <c r="H964" s="38">
        <f t="shared" si="15"/>
        <v>0</v>
      </c>
    </row>
    <row r="965" spans="1:8" x14ac:dyDescent="0.25">
      <c r="A965" s="24"/>
      <c r="B965" s="24"/>
      <c r="C965" s="24"/>
      <c r="D965" s="24"/>
      <c r="E965" s="36" t="s">
        <v>2372</v>
      </c>
      <c r="F965" s="37" t="s">
        <v>1418</v>
      </c>
      <c r="G965" s="37" t="s">
        <v>1418</v>
      </c>
      <c r="H965" s="38">
        <f t="shared" si="15"/>
        <v>0</v>
      </c>
    </row>
    <row r="966" spans="1:8" x14ac:dyDescent="0.25">
      <c r="A966" s="24"/>
      <c r="B966" s="24"/>
      <c r="C966" s="24"/>
      <c r="D966" s="24"/>
      <c r="E966" s="39" t="s">
        <v>2373</v>
      </c>
      <c r="F966" s="37" t="s">
        <v>1418</v>
      </c>
      <c r="G966" s="37" t="s">
        <v>1418</v>
      </c>
      <c r="H966" s="38">
        <f t="shared" si="15"/>
        <v>0</v>
      </c>
    </row>
    <row r="967" spans="1:8" x14ac:dyDescent="0.25">
      <c r="A967" s="24"/>
      <c r="B967" s="24"/>
      <c r="C967" s="24"/>
      <c r="D967" s="24"/>
      <c r="E967" s="36" t="s">
        <v>2374</v>
      </c>
      <c r="F967" s="37" t="s">
        <v>1418</v>
      </c>
      <c r="G967" s="37" t="s">
        <v>1418</v>
      </c>
      <c r="H967" s="38">
        <f t="shared" ref="H967:H1030" si="16">VLOOKUP(G967,$A$4:$B$29,2,FALSE)</f>
        <v>0</v>
      </c>
    </row>
    <row r="968" spans="1:8" x14ac:dyDescent="0.25">
      <c r="A968" s="24"/>
      <c r="B968" s="24"/>
      <c r="C968" s="24"/>
      <c r="D968" s="24"/>
      <c r="E968" s="39" t="s">
        <v>2375</v>
      </c>
      <c r="F968" s="37" t="s">
        <v>1418</v>
      </c>
      <c r="G968" s="37" t="s">
        <v>1418</v>
      </c>
      <c r="H968" s="38">
        <f t="shared" si="16"/>
        <v>0</v>
      </c>
    </row>
    <row r="969" spans="1:8" x14ac:dyDescent="0.25">
      <c r="A969" s="24"/>
      <c r="B969" s="24"/>
      <c r="C969" s="24"/>
      <c r="D969" s="24"/>
      <c r="E969" s="36" t="s">
        <v>2376</v>
      </c>
      <c r="F969" s="37" t="s">
        <v>1418</v>
      </c>
      <c r="G969" s="37" t="s">
        <v>1418</v>
      </c>
      <c r="H969" s="38">
        <f t="shared" si="16"/>
        <v>0</v>
      </c>
    </row>
    <row r="970" spans="1:8" x14ac:dyDescent="0.25">
      <c r="A970" s="24"/>
      <c r="B970" s="24"/>
      <c r="C970" s="24"/>
      <c r="D970" s="24"/>
      <c r="E970" s="62" t="s">
        <v>2377</v>
      </c>
      <c r="F970" s="37" t="s">
        <v>1418</v>
      </c>
      <c r="G970" s="37" t="s">
        <v>1418</v>
      </c>
      <c r="H970" s="38">
        <f t="shared" si="16"/>
        <v>0</v>
      </c>
    </row>
    <row r="971" spans="1:8" x14ac:dyDescent="0.25">
      <c r="A971" s="24"/>
      <c r="B971" s="24"/>
      <c r="C971" s="24"/>
      <c r="D971" s="24"/>
      <c r="E971" s="39" t="s">
        <v>2378</v>
      </c>
      <c r="F971" s="37" t="s">
        <v>1418</v>
      </c>
      <c r="G971" s="37" t="s">
        <v>1418</v>
      </c>
      <c r="H971" s="38">
        <f t="shared" si="16"/>
        <v>0</v>
      </c>
    </row>
    <row r="972" spans="1:8" x14ac:dyDescent="0.25">
      <c r="A972" s="24"/>
      <c r="B972" s="24"/>
      <c r="C972" s="24"/>
      <c r="D972" s="24"/>
      <c r="E972" s="39" t="s">
        <v>2379</v>
      </c>
      <c r="F972" s="37" t="s">
        <v>1418</v>
      </c>
      <c r="G972" s="37" t="s">
        <v>1418</v>
      </c>
      <c r="H972" s="38">
        <f t="shared" si="16"/>
        <v>0</v>
      </c>
    </row>
    <row r="973" spans="1:8" x14ac:dyDescent="0.25">
      <c r="A973" s="24"/>
      <c r="B973" s="24"/>
      <c r="C973" s="24"/>
      <c r="D973" s="24"/>
      <c r="E973" s="36" t="s">
        <v>2380</v>
      </c>
      <c r="F973" s="37" t="s">
        <v>1418</v>
      </c>
      <c r="G973" s="37" t="s">
        <v>1418</v>
      </c>
      <c r="H973" s="38">
        <f t="shared" si="16"/>
        <v>0</v>
      </c>
    </row>
    <row r="974" spans="1:8" x14ac:dyDescent="0.25">
      <c r="A974" s="24"/>
      <c r="B974" s="24"/>
      <c r="C974" s="24"/>
      <c r="D974" s="24"/>
      <c r="E974" s="36" t="s">
        <v>2381</v>
      </c>
      <c r="F974" s="37" t="s">
        <v>1418</v>
      </c>
      <c r="G974" s="37" t="s">
        <v>1418</v>
      </c>
      <c r="H974" s="38">
        <f t="shared" si="16"/>
        <v>0</v>
      </c>
    </row>
    <row r="975" spans="1:8" x14ac:dyDescent="0.25">
      <c r="A975" s="24"/>
      <c r="B975" s="24"/>
      <c r="C975" s="24"/>
      <c r="D975" s="24"/>
      <c r="E975" s="36" t="s">
        <v>2382</v>
      </c>
      <c r="F975" s="37" t="s">
        <v>1439</v>
      </c>
      <c r="G975" s="37" t="s">
        <v>1391</v>
      </c>
      <c r="H975" s="38">
        <f t="shared" si="16"/>
        <v>0.1124</v>
      </c>
    </row>
    <row r="976" spans="1:8" x14ac:dyDescent="0.25">
      <c r="A976" s="24"/>
      <c r="B976" s="24"/>
      <c r="C976" s="24"/>
      <c r="D976" s="24"/>
      <c r="E976" s="39" t="s">
        <v>2383</v>
      </c>
      <c r="F976" s="37" t="s">
        <v>1418</v>
      </c>
      <c r="G976" s="37" t="s">
        <v>1418</v>
      </c>
      <c r="H976" s="38">
        <f t="shared" si="16"/>
        <v>0</v>
      </c>
    </row>
    <row r="977" spans="1:8" x14ac:dyDescent="0.25">
      <c r="A977" s="24"/>
      <c r="B977" s="24"/>
      <c r="C977" s="24"/>
      <c r="D977" s="24"/>
      <c r="E977" s="36" t="s">
        <v>2384</v>
      </c>
      <c r="F977" s="37" t="s">
        <v>1418</v>
      </c>
      <c r="G977" s="37" t="s">
        <v>1418</v>
      </c>
      <c r="H977" s="38">
        <f t="shared" si="16"/>
        <v>0</v>
      </c>
    </row>
    <row r="978" spans="1:8" x14ac:dyDescent="0.25">
      <c r="A978" s="24"/>
      <c r="B978" s="24"/>
      <c r="C978" s="24"/>
      <c r="D978" s="24"/>
      <c r="E978" s="39" t="s">
        <v>2385</v>
      </c>
      <c r="F978" s="37" t="s">
        <v>1439</v>
      </c>
      <c r="G978" s="37" t="s">
        <v>1391</v>
      </c>
      <c r="H978" s="38">
        <f t="shared" si="16"/>
        <v>0.1124</v>
      </c>
    </row>
    <row r="979" spans="1:8" x14ac:dyDescent="0.25">
      <c r="A979" s="24"/>
      <c r="B979" s="24"/>
      <c r="C979" s="24"/>
      <c r="D979" s="24"/>
      <c r="E979" s="36" t="s">
        <v>2386</v>
      </c>
      <c r="F979" s="37" t="s">
        <v>1418</v>
      </c>
      <c r="G979" s="37" t="s">
        <v>1418</v>
      </c>
      <c r="H979" s="38">
        <f t="shared" si="16"/>
        <v>0</v>
      </c>
    </row>
    <row r="980" spans="1:8" x14ac:dyDescent="0.25">
      <c r="A980" s="24"/>
      <c r="B980" s="24"/>
      <c r="C980" s="24"/>
      <c r="D980" s="24"/>
      <c r="E980" s="36" t="s">
        <v>2387</v>
      </c>
      <c r="F980" s="37" t="s">
        <v>1418</v>
      </c>
      <c r="G980" s="37" t="s">
        <v>1418</v>
      </c>
      <c r="H980" s="38">
        <f t="shared" si="16"/>
        <v>0</v>
      </c>
    </row>
    <row r="981" spans="1:8" x14ac:dyDescent="0.25">
      <c r="A981" s="24"/>
      <c r="B981" s="24"/>
      <c r="C981" s="24"/>
      <c r="D981" s="24"/>
      <c r="E981" s="36" t="s">
        <v>2388</v>
      </c>
      <c r="F981" s="37" t="s">
        <v>1418</v>
      </c>
      <c r="G981" s="37" t="s">
        <v>1418</v>
      </c>
      <c r="H981" s="38">
        <f t="shared" si="16"/>
        <v>0</v>
      </c>
    </row>
    <row r="982" spans="1:8" x14ac:dyDescent="0.25">
      <c r="A982" s="24"/>
      <c r="B982" s="24"/>
      <c r="C982" s="24"/>
      <c r="D982" s="24"/>
      <c r="E982" s="36" t="s">
        <v>2389</v>
      </c>
      <c r="F982" s="37" t="s">
        <v>1418</v>
      </c>
      <c r="G982" s="37" t="s">
        <v>1418</v>
      </c>
      <c r="H982" s="38">
        <f t="shared" si="16"/>
        <v>0</v>
      </c>
    </row>
    <row r="983" spans="1:8" x14ac:dyDescent="0.25">
      <c r="A983" s="24"/>
      <c r="B983" s="24"/>
      <c r="C983" s="24"/>
      <c r="D983" s="24"/>
      <c r="E983" s="36" t="s">
        <v>2390</v>
      </c>
      <c r="F983" s="37" t="s">
        <v>1418</v>
      </c>
      <c r="G983" s="37" t="s">
        <v>1418</v>
      </c>
      <c r="H983" s="38">
        <f t="shared" si="16"/>
        <v>0</v>
      </c>
    </row>
    <row r="984" spans="1:8" x14ac:dyDescent="0.25">
      <c r="A984" s="24"/>
      <c r="B984" s="24"/>
      <c r="C984" s="24"/>
      <c r="D984" s="24"/>
      <c r="E984" s="36" t="s">
        <v>2391</v>
      </c>
      <c r="F984" s="37" t="s">
        <v>1418</v>
      </c>
      <c r="G984" s="37" t="s">
        <v>1418</v>
      </c>
      <c r="H984" s="38">
        <f t="shared" si="16"/>
        <v>0</v>
      </c>
    </row>
    <row r="985" spans="1:8" x14ac:dyDescent="0.25">
      <c r="A985" s="24"/>
      <c r="B985" s="24"/>
      <c r="C985" s="24"/>
      <c r="D985" s="24"/>
      <c r="E985" s="36" t="s">
        <v>2392</v>
      </c>
      <c r="F985" s="37" t="s">
        <v>1418</v>
      </c>
      <c r="G985" s="37" t="s">
        <v>1418</v>
      </c>
      <c r="H985" s="38">
        <f t="shared" si="16"/>
        <v>0</v>
      </c>
    </row>
    <row r="986" spans="1:8" x14ac:dyDescent="0.25">
      <c r="A986" s="24"/>
      <c r="B986" s="24"/>
      <c r="C986" s="24"/>
      <c r="D986" s="24"/>
      <c r="E986" s="36" t="s">
        <v>2393</v>
      </c>
      <c r="F986" s="37" t="s">
        <v>1418</v>
      </c>
      <c r="G986" s="37" t="s">
        <v>1418</v>
      </c>
      <c r="H986" s="38">
        <f t="shared" si="16"/>
        <v>0</v>
      </c>
    </row>
    <row r="987" spans="1:8" x14ac:dyDescent="0.25">
      <c r="A987" s="24"/>
      <c r="B987" s="24"/>
      <c r="C987" s="24"/>
      <c r="D987" s="24"/>
      <c r="E987" s="36" t="s">
        <v>2394</v>
      </c>
      <c r="F987" s="37" t="s">
        <v>1418</v>
      </c>
      <c r="G987" s="37" t="s">
        <v>1418</v>
      </c>
      <c r="H987" s="38">
        <f t="shared" si="16"/>
        <v>0</v>
      </c>
    </row>
    <row r="988" spans="1:8" x14ac:dyDescent="0.25">
      <c r="A988" s="24"/>
      <c r="B988" s="24"/>
      <c r="C988" s="24"/>
      <c r="D988" s="24"/>
      <c r="E988" s="36" t="s">
        <v>2395</v>
      </c>
      <c r="F988" s="37" t="s">
        <v>1418</v>
      </c>
      <c r="G988" s="37" t="s">
        <v>1418</v>
      </c>
      <c r="H988" s="38">
        <f t="shared" si="16"/>
        <v>0</v>
      </c>
    </row>
    <row r="989" spans="1:8" x14ac:dyDescent="0.25">
      <c r="A989" s="24"/>
      <c r="B989" s="24"/>
      <c r="C989" s="24"/>
      <c r="D989" s="24"/>
      <c r="E989" s="39" t="s">
        <v>2396</v>
      </c>
      <c r="F989" s="37" t="s">
        <v>1418</v>
      </c>
      <c r="G989" s="37" t="s">
        <v>1418</v>
      </c>
      <c r="H989" s="38">
        <f t="shared" si="16"/>
        <v>0</v>
      </c>
    </row>
    <row r="990" spans="1:8" x14ac:dyDescent="0.25">
      <c r="A990" s="24"/>
      <c r="B990" s="24"/>
      <c r="C990" s="24"/>
      <c r="D990" s="24"/>
      <c r="E990" s="39" t="s">
        <v>2397</v>
      </c>
      <c r="F990" s="37" t="s">
        <v>1418</v>
      </c>
      <c r="G990" s="37" t="s">
        <v>1418</v>
      </c>
      <c r="H990" s="38">
        <f t="shared" si="16"/>
        <v>0</v>
      </c>
    </row>
    <row r="991" spans="1:8" x14ac:dyDescent="0.25">
      <c r="A991" s="24"/>
      <c r="B991" s="24"/>
      <c r="C991" s="24"/>
      <c r="D991" s="24"/>
      <c r="E991" s="39" t="s">
        <v>2398</v>
      </c>
      <c r="F991" s="37" t="s">
        <v>1418</v>
      </c>
      <c r="G991" s="37" t="s">
        <v>1418</v>
      </c>
      <c r="H991" s="38">
        <f t="shared" si="16"/>
        <v>0</v>
      </c>
    </row>
    <row r="992" spans="1:8" x14ac:dyDescent="0.25">
      <c r="A992" s="24"/>
      <c r="B992" s="24"/>
      <c r="C992" s="24"/>
      <c r="D992" s="24"/>
      <c r="E992" s="36" t="s">
        <v>2399</v>
      </c>
      <c r="F992" s="37" t="s">
        <v>1418</v>
      </c>
      <c r="G992" s="37" t="s">
        <v>1418</v>
      </c>
      <c r="H992" s="38">
        <f t="shared" si="16"/>
        <v>0</v>
      </c>
    </row>
    <row r="993" spans="1:8" x14ac:dyDescent="0.25">
      <c r="A993" s="24"/>
      <c r="B993" s="24"/>
      <c r="C993" s="24"/>
      <c r="D993" s="24"/>
      <c r="E993" s="36" t="s">
        <v>2400</v>
      </c>
      <c r="F993" s="37" t="s">
        <v>1418</v>
      </c>
      <c r="G993" s="37" t="s">
        <v>1418</v>
      </c>
      <c r="H993" s="38">
        <f t="shared" si="16"/>
        <v>0</v>
      </c>
    </row>
    <row r="994" spans="1:8" x14ac:dyDescent="0.25">
      <c r="A994" s="24"/>
      <c r="B994" s="24"/>
      <c r="C994" s="24"/>
      <c r="D994" s="24"/>
      <c r="E994" s="36" t="s">
        <v>2401</v>
      </c>
      <c r="F994" s="37" t="s">
        <v>1418</v>
      </c>
      <c r="G994" s="37" t="s">
        <v>1418</v>
      </c>
      <c r="H994" s="38">
        <f t="shared" si="16"/>
        <v>0</v>
      </c>
    </row>
    <row r="995" spans="1:8" x14ac:dyDescent="0.25">
      <c r="A995" s="24"/>
      <c r="B995" s="24"/>
      <c r="C995" s="24"/>
      <c r="D995" s="24"/>
      <c r="E995" s="39" t="s">
        <v>2402</v>
      </c>
      <c r="F995" s="37" t="s">
        <v>1418</v>
      </c>
      <c r="G995" s="37" t="s">
        <v>1418</v>
      </c>
      <c r="H995" s="38">
        <f t="shared" si="16"/>
        <v>0</v>
      </c>
    </row>
    <row r="996" spans="1:8" x14ac:dyDescent="0.25">
      <c r="A996" s="24"/>
      <c r="B996" s="24"/>
      <c r="C996" s="24"/>
      <c r="D996" s="24"/>
      <c r="E996" s="39" t="s">
        <v>2403</v>
      </c>
      <c r="F996" s="37" t="s">
        <v>1418</v>
      </c>
      <c r="G996" s="37" t="s">
        <v>1418</v>
      </c>
      <c r="H996" s="38">
        <f t="shared" si="16"/>
        <v>0</v>
      </c>
    </row>
    <row r="997" spans="1:8" x14ac:dyDescent="0.25">
      <c r="A997" s="24"/>
      <c r="B997" s="24"/>
      <c r="C997" s="24"/>
      <c r="D997" s="24"/>
      <c r="E997" s="39" t="s">
        <v>2404</v>
      </c>
      <c r="F997" s="37" t="s">
        <v>1418</v>
      </c>
      <c r="G997" s="37" t="s">
        <v>1418</v>
      </c>
      <c r="H997" s="38">
        <f t="shared" si="16"/>
        <v>0</v>
      </c>
    </row>
    <row r="998" spans="1:8" x14ac:dyDescent="0.25">
      <c r="A998" s="24"/>
      <c r="B998" s="24"/>
      <c r="C998" s="24"/>
      <c r="D998" s="24"/>
      <c r="E998" s="39" t="s">
        <v>2405</v>
      </c>
      <c r="F998" s="37" t="s">
        <v>1418</v>
      </c>
      <c r="G998" s="37" t="s">
        <v>1418</v>
      </c>
      <c r="H998" s="38">
        <f t="shared" si="16"/>
        <v>0</v>
      </c>
    </row>
    <row r="999" spans="1:8" x14ac:dyDescent="0.25">
      <c r="A999" s="24"/>
      <c r="B999" s="24"/>
      <c r="C999" s="24"/>
      <c r="D999" s="24"/>
      <c r="E999" s="55" t="s">
        <v>2406</v>
      </c>
      <c r="F999" s="37" t="s">
        <v>1418</v>
      </c>
      <c r="G999" s="37" t="s">
        <v>1418</v>
      </c>
      <c r="H999" s="38">
        <f t="shared" si="16"/>
        <v>0</v>
      </c>
    </row>
    <row r="1000" spans="1:8" x14ac:dyDescent="0.25">
      <c r="A1000" s="24"/>
      <c r="B1000" s="24"/>
      <c r="C1000" s="24"/>
      <c r="D1000" s="24"/>
      <c r="E1000" s="39" t="s">
        <v>2407</v>
      </c>
      <c r="F1000" s="37" t="s">
        <v>1418</v>
      </c>
      <c r="G1000" s="37" t="s">
        <v>1418</v>
      </c>
      <c r="H1000" s="38">
        <f t="shared" si="16"/>
        <v>0</v>
      </c>
    </row>
    <row r="1001" spans="1:8" x14ac:dyDescent="0.25">
      <c r="A1001" s="24"/>
      <c r="B1001" s="24"/>
      <c r="C1001" s="24"/>
      <c r="D1001" s="24"/>
      <c r="E1001" s="39" t="s">
        <v>2408</v>
      </c>
      <c r="F1001" s="37" t="s">
        <v>1418</v>
      </c>
      <c r="G1001" s="37" t="s">
        <v>1418</v>
      </c>
      <c r="H1001" s="38">
        <f t="shared" si="16"/>
        <v>0</v>
      </c>
    </row>
    <row r="1002" spans="1:8" x14ac:dyDescent="0.25">
      <c r="A1002" s="24"/>
      <c r="B1002" s="24"/>
      <c r="C1002" s="24"/>
      <c r="D1002" s="24"/>
      <c r="E1002" s="36" t="s">
        <v>2409</v>
      </c>
      <c r="F1002" s="37" t="s">
        <v>1418</v>
      </c>
      <c r="G1002" s="37" t="s">
        <v>1418</v>
      </c>
      <c r="H1002" s="38">
        <f t="shared" si="16"/>
        <v>0</v>
      </c>
    </row>
    <row r="1003" spans="1:8" x14ac:dyDescent="0.25">
      <c r="A1003" s="24"/>
      <c r="B1003" s="24"/>
      <c r="C1003" s="24"/>
      <c r="D1003" s="24"/>
      <c r="E1003" s="36" t="s">
        <v>2410</v>
      </c>
      <c r="F1003" s="37" t="s">
        <v>1418</v>
      </c>
      <c r="G1003" s="37" t="s">
        <v>1418</v>
      </c>
      <c r="H1003" s="38">
        <f t="shared" si="16"/>
        <v>0</v>
      </c>
    </row>
    <row r="1004" spans="1:8" x14ac:dyDescent="0.25">
      <c r="A1004" s="24"/>
      <c r="B1004" s="24"/>
      <c r="C1004" s="24"/>
      <c r="D1004" s="24"/>
      <c r="E1004" s="36" t="s">
        <v>2411</v>
      </c>
      <c r="F1004" s="37" t="s">
        <v>1418</v>
      </c>
      <c r="G1004" s="37" t="s">
        <v>1418</v>
      </c>
      <c r="H1004" s="38">
        <f t="shared" si="16"/>
        <v>0</v>
      </c>
    </row>
    <row r="1005" spans="1:8" x14ac:dyDescent="0.25">
      <c r="A1005" s="24"/>
      <c r="B1005" s="24"/>
      <c r="C1005" s="24"/>
      <c r="D1005" s="24"/>
      <c r="E1005" s="36" t="s">
        <v>2412</v>
      </c>
      <c r="F1005" s="37" t="s">
        <v>1418</v>
      </c>
      <c r="G1005" s="37" t="s">
        <v>1418</v>
      </c>
      <c r="H1005" s="38">
        <f t="shared" si="16"/>
        <v>0</v>
      </c>
    </row>
    <row r="1006" spans="1:8" x14ac:dyDescent="0.25">
      <c r="A1006" s="24"/>
      <c r="B1006" s="24"/>
      <c r="C1006" s="24"/>
      <c r="D1006" s="24"/>
      <c r="E1006" s="36" t="s">
        <v>2413</v>
      </c>
      <c r="F1006" s="37" t="s">
        <v>1418</v>
      </c>
      <c r="G1006" s="37" t="s">
        <v>1418</v>
      </c>
      <c r="H1006" s="38">
        <f t="shared" si="16"/>
        <v>0</v>
      </c>
    </row>
    <row r="1007" spans="1:8" x14ac:dyDescent="0.25">
      <c r="A1007" s="24"/>
      <c r="B1007" s="24"/>
      <c r="C1007" s="24"/>
      <c r="D1007" s="24"/>
      <c r="E1007" s="65" t="s">
        <v>2414</v>
      </c>
      <c r="F1007" s="37" t="s">
        <v>1418</v>
      </c>
      <c r="G1007" s="37" t="s">
        <v>1418</v>
      </c>
      <c r="H1007" s="38">
        <f t="shared" si="16"/>
        <v>0</v>
      </c>
    </row>
    <row r="1008" spans="1:8" x14ac:dyDescent="0.25">
      <c r="A1008" s="24"/>
      <c r="B1008" s="24"/>
      <c r="C1008" s="24"/>
      <c r="D1008" s="24"/>
      <c r="E1008" s="39" t="s">
        <v>2415</v>
      </c>
      <c r="F1008" s="37" t="s">
        <v>1418</v>
      </c>
      <c r="G1008" s="37" t="s">
        <v>1418</v>
      </c>
      <c r="H1008" s="38">
        <f t="shared" si="16"/>
        <v>0</v>
      </c>
    </row>
    <row r="1009" spans="1:8" x14ac:dyDescent="0.25">
      <c r="A1009" s="24"/>
      <c r="B1009" s="24"/>
      <c r="C1009" s="24"/>
      <c r="D1009" s="24"/>
      <c r="E1009" s="59" t="s">
        <v>2416</v>
      </c>
      <c r="F1009" s="37" t="s">
        <v>1418</v>
      </c>
      <c r="G1009" s="37" t="s">
        <v>1418</v>
      </c>
      <c r="H1009" s="38">
        <f t="shared" si="16"/>
        <v>0</v>
      </c>
    </row>
    <row r="1010" spans="1:8" x14ac:dyDescent="0.25">
      <c r="A1010" s="24"/>
      <c r="B1010" s="24"/>
      <c r="C1010" s="24"/>
      <c r="D1010" s="24"/>
      <c r="E1010" s="36" t="s">
        <v>2417</v>
      </c>
      <c r="F1010" s="37" t="s">
        <v>1418</v>
      </c>
      <c r="G1010" s="37" t="s">
        <v>1418</v>
      </c>
      <c r="H1010" s="38">
        <f t="shared" si="16"/>
        <v>0</v>
      </c>
    </row>
    <row r="1011" spans="1:8" x14ac:dyDescent="0.25">
      <c r="A1011" s="24"/>
      <c r="B1011" s="24"/>
      <c r="C1011" s="24"/>
      <c r="D1011" s="24"/>
      <c r="E1011" s="36" t="s">
        <v>2418</v>
      </c>
      <c r="F1011" s="37" t="s">
        <v>1418</v>
      </c>
      <c r="G1011" s="37" t="s">
        <v>1418</v>
      </c>
      <c r="H1011" s="38">
        <f t="shared" si="16"/>
        <v>0</v>
      </c>
    </row>
    <row r="1012" spans="1:8" x14ac:dyDescent="0.25">
      <c r="A1012" s="24"/>
      <c r="B1012" s="24"/>
      <c r="C1012" s="24"/>
      <c r="D1012" s="24"/>
      <c r="E1012" s="39" t="s">
        <v>2419</v>
      </c>
      <c r="F1012" s="37" t="s">
        <v>1418</v>
      </c>
      <c r="G1012" s="37" t="s">
        <v>1418</v>
      </c>
      <c r="H1012" s="38">
        <f t="shared" si="16"/>
        <v>0</v>
      </c>
    </row>
    <row r="1013" spans="1:8" x14ac:dyDescent="0.25">
      <c r="A1013" s="24"/>
      <c r="B1013" s="24"/>
      <c r="C1013" s="24"/>
      <c r="D1013" s="24"/>
      <c r="E1013" s="39" t="s">
        <v>2420</v>
      </c>
      <c r="F1013" s="37" t="s">
        <v>1418</v>
      </c>
      <c r="G1013" s="37" t="s">
        <v>1418</v>
      </c>
      <c r="H1013" s="38">
        <f t="shared" si="16"/>
        <v>0</v>
      </c>
    </row>
    <row r="1014" spans="1:8" x14ac:dyDescent="0.25">
      <c r="A1014" s="24"/>
      <c r="B1014" s="24"/>
      <c r="C1014" s="24"/>
      <c r="D1014" s="24"/>
      <c r="E1014" s="39" t="s">
        <v>2421</v>
      </c>
      <c r="F1014" s="37" t="s">
        <v>1418</v>
      </c>
      <c r="G1014" s="37" t="s">
        <v>1418</v>
      </c>
      <c r="H1014" s="38">
        <f t="shared" si="16"/>
        <v>0</v>
      </c>
    </row>
    <row r="1015" spans="1:8" x14ac:dyDescent="0.25">
      <c r="A1015" s="24"/>
      <c r="B1015" s="24"/>
      <c r="C1015" s="24"/>
      <c r="D1015" s="24"/>
      <c r="E1015" s="39" t="s">
        <v>2422</v>
      </c>
      <c r="F1015" s="37" t="s">
        <v>1418</v>
      </c>
      <c r="G1015" s="37" t="s">
        <v>1418</v>
      </c>
      <c r="H1015" s="38">
        <f t="shared" si="16"/>
        <v>0</v>
      </c>
    </row>
    <row r="1016" spans="1:8" x14ac:dyDescent="0.25">
      <c r="A1016" s="24"/>
      <c r="B1016" s="24"/>
      <c r="C1016" s="24"/>
      <c r="D1016" s="24"/>
      <c r="E1016" s="39" t="s">
        <v>2423</v>
      </c>
      <c r="F1016" s="37" t="s">
        <v>1418</v>
      </c>
      <c r="G1016" s="37" t="s">
        <v>1418</v>
      </c>
      <c r="H1016" s="38">
        <f t="shared" si="16"/>
        <v>0</v>
      </c>
    </row>
    <row r="1017" spans="1:8" x14ac:dyDescent="0.25">
      <c r="A1017" s="24"/>
      <c r="B1017" s="24"/>
      <c r="C1017" s="24"/>
      <c r="D1017" s="24"/>
      <c r="E1017" s="39" t="s">
        <v>2424</v>
      </c>
      <c r="F1017" s="37" t="s">
        <v>1418</v>
      </c>
      <c r="G1017" s="37" t="s">
        <v>1418</v>
      </c>
      <c r="H1017" s="38">
        <f t="shared" si="16"/>
        <v>0</v>
      </c>
    </row>
    <row r="1018" spans="1:8" x14ac:dyDescent="0.25">
      <c r="A1018" s="24"/>
      <c r="B1018" s="24"/>
      <c r="C1018" s="24"/>
      <c r="D1018" s="24"/>
      <c r="E1018" s="59" t="s">
        <v>2425</v>
      </c>
      <c r="F1018" s="37" t="s">
        <v>1418</v>
      </c>
      <c r="G1018" s="37" t="s">
        <v>1418</v>
      </c>
      <c r="H1018" s="38">
        <f t="shared" si="16"/>
        <v>0</v>
      </c>
    </row>
    <row r="1019" spans="1:8" x14ac:dyDescent="0.25">
      <c r="A1019" s="24"/>
      <c r="B1019" s="24"/>
      <c r="C1019" s="24"/>
      <c r="D1019" s="24"/>
      <c r="E1019" s="36" t="s">
        <v>2426</v>
      </c>
      <c r="F1019" s="37" t="s">
        <v>1418</v>
      </c>
      <c r="G1019" s="37" t="s">
        <v>1418</v>
      </c>
      <c r="H1019" s="38">
        <f t="shared" si="16"/>
        <v>0</v>
      </c>
    </row>
    <row r="1020" spans="1:8" x14ac:dyDescent="0.25">
      <c r="A1020" s="24"/>
      <c r="B1020" s="24"/>
      <c r="C1020" s="24"/>
      <c r="D1020" s="24"/>
      <c r="E1020" s="39" t="s">
        <v>2427</v>
      </c>
      <c r="F1020" s="37" t="s">
        <v>1418</v>
      </c>
      <c r="G1020" s="37" t="s">
        <v>1418</v>
      </c>
      <c r="H1020" s="38">
        <f t="shared" si="16"/>
        <v>0</v>
      </c>
    </row>
    <row r="1021" spans="1:8" x14ac:dyDescent="0.25">
      <c r="A1021" s="24"/>
      <c r="B1021" s="24"/>
      <c r="C1021" s="24"/>
      <c r="D1021" s="24"/>
      <c r="E1021" s="36" t="s">
        <v>2428</v>
      </c>
      <c r="F1021" s="37" t="s">
        <v>1418</v>
      </c>
      <c r="G1021" s="37" t="s">
        <v>1418</v>
      </c>
      <c r="H1021" s="38">
        <f t="shared" si="16"/>
        <v>0</v>
      </c>
    </row>
    <row r="1022" spans="1:8" x14ac:dyDescent="0.25">
      <c r="A1022" s="24"/>
      <c r="B1022" s="24"/>
      <c r="C1022" s="24"/>
      <c r="D1022" s="24"/>
      <c r="E1022" s="36" t="s">
        <v>2429</v>
      </c>
      <c r="F1022" s="37" t="s">
        <v>1418</v>
      </c>
      <c r="G1022" s="37" t="s">
        <v>1418</v>
      </c>
      <c r="H1022" s="38">
        <f t="shared" si="16"/>
        <v>0</v>
      </c>
    </row>
    <row r="1023" spans="1:8" x14ac:dyDescent="0.25">
      <c r="A1023" s="24"/>
      <c r="B1023" s="24"/>
      <c r="C1023" s="24"/>
      <c r="D1023" s="24"/>
      <c r="E1023" s="39" t="s">
        <v>2430</v>
      </c>
      <c r="F1023" s="37" t="s">
        <v>1418</v>
      </c>
      <c r="G1023" s="37" t="s">
        <v>1418</v>
      </c>
      <c r="H1023" s="38">
        <f t="shared" si="16"/>
        <v>0</v>
      </c>
    </row>
    <row r="1024" spans="1:8" x14ac:dyDescent="0.25">
      <c r="A1024" s="24"/>
      <c r="B1024" s="24"/>
      <c r="C1024" s="24"/>
      <c r="D1024" s="24"/>
      <c r="E1024" s="39" t="s">
        <v>2431</v>
      </c>
      <c r="F1024" s="37" t="s">
        <v>1418</v>
      </c>
      <c r="G1024" s="37" t="s">
        <v>1418</v>
      </c>
      <c r="H1024" s="38">
        <f t="shared" si="16"/>
        <v>0</v>
      </c>
    </row>
    <row r="1025" spans="1:8" x14ac:dyDescent="0.25">
      <c r="A1025" s="24"/>
      <c r="B1025" s="24"/>
      <c r="C1025" s="24"/>
      <c r="D1025" s="24"/>
      <c r="E1025" s="39" t="s">
        <v>2432</v>
      </c>
      <c r="F1025" s="37" t="s">
        <v>1418</v>
      </c>
      <c r="G1025" s="37" t="s">
        <v>1418</v>
      </c>
      <c r="H1025" s="38">
        <f t="shared" si="16"/>
        <v>0</v>
      </c>
    </row>
    <row r="1026" spans="1:8" x14ac:dyDescent="0.25">
      <c r="A1026" s="24"/>
      <c r="B1026" s="24"/>
      <c r="C1026" s="24"/>
      <c r="D1026" s="24"/>
      <c r="E1026" s="59" t="s">
        <v>2433</v>
      </c>
      <c r="F1026" s="37" t="s">
        <v>1418</v>
      </c>
      <c r="G1026" s="37" t="s">
        <v>1418</v>
      </c>
      <c r="H1026" s="38">
        <f t="shared" si="16"/>
        <v>0</v>
      </c>
    </row>
    <row r="1027" spans="1:8" x14ac:dyDescent="0.25">
      <c r="A1027" s="24"/>
      <c r="B1027" s="24"/>
      <c r="C1027" s="24"/>
      <c r="D1027" s="24"/>
      <c r="E1027" s="59" t="s">
        <v>2434</v>
      </c>
      <c r="F1027" s="37" t="s">
        <v>1418</v>
      </c>
      <c r="G1027" s="37" t="s">
        <v>1418</v>
      </c>
      <c r="H1027" s="38">
        <f t="shared" si="16"/>
        <v>0</v>
      </c>
    </row>
    <row r="1028" spans="1:8" x14ac:dyDescent="0.25">
      <c r="A1028" s="24"/>
      <c r="B1028" s="24"/>
      <c r="C1028" s="24"/>
      <c r="D1028" s="24"/>
      <c r="E1028" s="39" t="s">
        <v>2435</v>
      </c>
      <c r="F1028" s="37" t="s">
        <v>1418</v>
      </c>
      <c r="G1028" s="37" t="s">
        <v>1418</v>
      </c>
      <c r="H1028" s="38">
        <f t="shared" si="16"/>
        <v>0</v>
      </c>
    </row>
    <row r="1029" spans="1:8" x14ac:dyDescent="0.25">
      <c r="A1029" s="24"/>
      <c r="B1029" s="24"/>
      <c r="C1029" s="24"/>
      <c r="D1029" s="24"/>
      <c r="E1029" s="39" t="s">
        <v>2436</v>
      </c>
      <c r="F1029" s="37" t="s">
        <v>1418</v>
      </c>
      <c r="G1029" s="37" t="s">
        <v>1418</v>
      </c>
      <c r="H1029" s="38">
        <f t="shared" si="16"/>
        <v>0</v>
      </c>
    </row>
    <row r="1030" spans="1:8" x14ac:dyDescent="0.25">
      <c r="A1030" s="24"/>
      <c r="B1030" s="24"/>
      <c r="C1030" s="24"/>
      <c r="D1030" s="24"/>
      <c r="E1030" s="39" t="s">
        <v>2437</v>
      </c>
      <c r="F1030" s="37" t="s">
        <v>1439</v>
      </c>
      <c r="G1030" s="37" t="s">
        <v>1391</v>
      </c>
      <c r="H1030" s="38">
        <f t="shared" si="16"/>
        <v>0.1124</v>
      </c>
    </row>
    <row r="1031" spans="1:8" x14ac:dyDescent="0.25">
      <c r="A1031" s="24"/>
      <c r="B1031" s="24"/>
      <c r="C1031" s="24"/>
      <c r="D1031" s="24"/>
      <c r="E1031" s="39" t="s">
        <v>2438</v>
      </c>
      <c r="F1031" s="37" t="s">
        <v>1439</v>
      </c>
      <c r="G1031" s="37" t="s">
        <v>1391</v>
      </c>
      <c r="H1031" s="38">
        <f t="shared" ref="H1031:H1094" si="17">VLOOKUP(G1031,$A$4:$B$29,2,FALSE)</f>
        <v>0.1124</v>
      </c>
    </row>
    <row r="1032" spans="1:8" x14ac:dyDescent="0.25">
      <c r="A1032" s="24"/>
      <c r="B1032" s="24"/>
      <c r="C1032" s="24"/>
      <c r="D1032" s="24"/>
      <c r="E1032" s="39" t="s">
        <v>2439</v>
      </c>
      <c r="F1032" s="37" t="s">
        <v>1418</v>
      </c>
      <c r="G1032" s="37" t="s">
        <v>1418</v>
      </c>
      <c r="H1032" s="38">
        <f t="shared" si="17"/>
        <v>0</v>
      </c>
    </row>
    <row r="1033" spans="1:8" x14ac:dyDescent="0.25">
      <c r="A1033" s="24"/>
      <c r="B1033" s="24"/>
      <c r="C1033" s="24"/>
      <c r="D1033" s="24"/>
      <c r="E1033" s="36" t="s">
        <v>2440</v>
      </c>
      <c r="F1033" s="37" t="s">
        <v>1418</v>
      </c>
      <c r="G1033" s="37" t="s">
        <v>1418</v>
      </c>
      <c r="H1033" s="38">
        <f t="shared" si="17"/>
        <v>0</v>
      </c>
    </row>
    <row r="1034" spans="1:8" x14ac:dyDescent="0.25">
      <c r="A1034" s="24"/>
      <c r="B1034" s="24"/>
      <c r="C1034" s="24"/>
      <c r="D1034" s="24"/>
      <c r="E1034" s="36" t="s">
        <v>2441</v>
      </c>
      <c r="F1034" s="37" t="s">
        <v>1418</v>
      </c>
      <c r="G1034" s="37" t="s">
        <v>1418</v>
      </c>
      <c r="H1034" s="38">
        <f t="shared" si="17"/>
        <v>0</v>
      </c>
    </row>
    <row r="1035" spans="1:8" x14ac:dyDescent="0.25">
      <c r="A1035" s="24"/>
      <c r="B1035" s="24"/>
      <c r="C1035" s="24"/>
      <c r="D1035" s="24"/>
      <c r="E1035" s="36" t="s">
        <v>2442</v>
      </c>
      <c r="F1035" s="37" t="s">
        <v>1418</v>
      </c>
      <c r="G1035" s="37" t="s">
        <v>1418</v>
      </c>
      <c r="H1035" s="38">
        <f t="shared" si="17"/>
        <v>0</v>
      </c>
    </row>
    <row r="1036" spans="1:8" x14ac:dyDescent="0.25">
      <c r="A1036" s="24"/>
      <c r="B1036" s="24"/>
      <c r="C1036" s="24"/>
      <c r="D1036" s="24"/>
      <c r="E1036" s="36" t="s">
        <v>2443</v>
      </c>
      <c r="F1036" s="37" t="s">
        <v>1418</v>
      </c>
      <c r="G1036" s="37" t="s">
        <v>1418</v>
      </c>
      <c r="H1036" s="38">
        <f t="shared" si="17"/>
        <v>0</v>
      </c>
    </row>
    <row r="1037" spans="1:8" x14ac:dyDescent="0.25">
      <c r="A1037" s="24"/>
      <c r="B1037" s="24"/>
      <c r="C1037" s="24"/>
      <c r="D1037" s="24"/>
      <c r="E1037" s="39" t="s">
        <v>2444</v>
      </c>
      <c r="F1037" s="37" t="s">
        <v>1418</v>
      </c>
      <c r="G1037" s="37" t="s">
        <v>1418</v>
      </c>
      <c r="H1037" s="38">
        <f t="shared" si="17"/>
        <v>0</v>
      </c>
    </row>
    <row r="1038" spans="1:8" x14ac:dyDescent="0.25">
      <c r="A1038" s="24"/>
      <c r="B1038" s="24"/>
      <c r="C1038" s="24"/>
      <c r="D1038" s="24"/>
      <c r="E1038" s="39" t="s">
        <v>2445</v>
      </c>
      <c r="F1038" s="37" t="s">
        <v>1418</v>
      </c>
      <c r="G1038" s="37" t="s">
        <v>1418</v>
      </c>
      <c r="H1038" s="38">
        <f t="shared" si="17"/>
        <v>0</v>
      </c>
    </row>
    <row r="1039" spans="1:8" x14ac:dyDescent="0.25">
      <c r="A1039" s="24"/>
      <c r="B1039" s="24"/>
      <c r="C1039" s="24"/>
      <c r="D1039" s="24"/>
      <c r="E1039" s="36" t="s">
        <v>2446</v>
      </c>
      <c r="F1039" s="37" t="s">
        <v>1418</v>
      </c>
      <c r="G1039" s="37" t="s">
        <v>1418</v>
      </c>
      <c r="H1039" s="38">
        <f t="shared" si="17"/>
        <v>0</v>
      </c>
    </row>
    <row r="1040" spans="1:8" x14ac:dyDescent="0.25">
      <c r="A1040" s="24"/>
      <c r="B1040" s="24"/>
      <c r="C1040" s="24"/>
      <c r="D1040" s="24"/>
      <c r="E1040" s="39" t="s">
        <v>2447</v>
      </c>
      <c r="F1040" s="37" t="s">
        <v>1418</v>
      </c>
      <c r="G1040" s="37" t="s">
        <v>1418</v>
      </c>
      <c r="H1040" s="38">
        <f t="shared" si="17"/>
        <v>0</v>
      </c>
    </row>
    <row r="1041" spans="1:8" x14ac:dyDescent="0.25">
      <c r="A1041" s="24"/>
      <c r="B1041" s="24"/>
      <c r="C1041" s="24"/>
      <c r="D1041" s="24"/>
      <c r="E1041" s="36" t="s">
        <v>2448</v>
      </c>
      <c r="F1041" s="37" t="s">
        <v>1418</v>
      </c>
      <c r="G1041" s="37" t="s">
        <v>1418</v>
      </c>
      <c r="H1041" s="38">
        <f t="shared" si="17"/>
        <v>0</v>
      </c>
    </row>
    <row r="1042" spans="1:8" x14ac:dyDescent="0.25">
      <c r="A1042" s="24"/>
      <c r="B1042" s="24"/>
      <c r="C1042" s="24"/>
      <c r="D1042" s="24"/>
      <c r="E1042" s="36" t="s">
        <v>2449</v>
      </c>
      <c r="F1042" s="37" t="s">
        <v>1418</v>
      </c>
      <c r="G1042" s="37" t="s">
        <v>1418</v>
      </c>
      <c r="H1042" s="38">
        <f t="shared" si="17"/>
        <v>0</v>
      </c>
    </row>
    <row r="1043" spans="1:8" x14ac:dyDescent="0.25">
      <c r="A1043" s="24"/>
      <c r="B1043" s="24"/>
      <c r="C1043" s="24"/>
      <c r="D1043" s="24"/>
      <c r="E1043" s="36" t="s">
        <v>2450</v>
      </c>
      <c r="F1043" s="37" t="s">
        <v>1418</v>
      </c>
      <c r="G1043" s="37" t="s">
        <v>1418</v>
      </c>
      <c r="H1043" s="38">
        <f t="shared" si="17"/>
        <v>0</v>
      </c>
    </row>
    <row r="1044" spans="1:8" x14ac:dyDescent="0.25">
      <c r="A1044" s="24"/>
      <c r="B1044" s="24"/>
      <c r="C1044" s="24"/>
      <c r="D1044" s="24"/>
      <c r="E1044" s="39" t="s">
        <v>2451</v>
      </c>
      <c r="F1044" s="37" t="s">
        <v>1418</v>
      </c>
      <c r="G1044" s="37" t="s">
        <v>1418</v>
      </c>
      <c r="H1044" s="38">
        <f t="shared" si="17"/>
        <v>0</v>
      </c>
    </row>
    <row r="1045" spans="1:8" x14ac:dyDescent="0.25">
      <c r="A1045" s="24"/>
      <c r="B1045" s="24"/>
      <c r="C1045" s="24"/>
      <c r="D1045" s="24"/>
      <c r="E1045" s="36" t="s">
        <v>2452</v>
      </c>
      <c r="F1045" s="37" t="s">
        <v>1418</v>
      </c>
      <c r="G1045" s="37" t="s">
        <v>1418</v>
      </c>
      <c r="H1045" s="38">
        <f t="shared" si="17"/>
        <v>0</v>
      </c>
    </row>
    <row r="1046" spans="1:8" x14ac:dyDescent="0.25">
      <c r="A1046" s="24"/>
      <c r="B1046" s="24"/>
      <c r="C1046" s="24"/>
      <c r="D1046" s="24"/>
      <c r="E1046" s="36" t="s">
        <v>2453</v>
      </c>
      <c r="F1046" s="37" t="s">
        <v>1418</v>
      </c>
      <c r="G1046" s="37" t="s">
        <v>1418</v>
      </c>
      <c r="H1046" s="38">
        <f t="shared" si="17"/>
        <v>0</v>
      </c>
    </row>
    <row r="1047" spans="1:8" x14ac:dyDescent="0.25">
      <c r="A1047" s="24"/>
      <c r="B1047" s="24"/>
      <c r="C1047" s="24"/>
      <c r="D1047" s="24"/>
      <c r="E1047" s="36" t="s">
        <v>2454</v>
      </c>
      <c r="F1047" s="37" t="s">
        <v>1418</v>
      </c>
      <c r="G1047" s="37" t="s">
        <v>1418</v>
      </c>
      <c r="H1047" s="38">
        <f t="shared" si="17"/>
        <v>0</v>
      </c>
    </row>
    <row r="1048" spans="1:8" x14ac:dyDescent="0.25">
      <c r="A1048" s="24"/>
      <c r="B1048" s="24"/>
      <c r="C1048" s="24"/>
      <c r="D1048" s="24"/>
      <c r="E1048" s="39" t="s">
        <v>2455</v>
      </c>
      <c r="F1048" s="37" t="s">
        <v>1418</v>
      </c>
      <c r="G1048" s="37" t="s">
        <v>1418</v>
      </c>
      <c r="H1048" s="38">
        <f t="shared" si="17"/>
        <v>0</v>
      </c>
    </row>
    <row r="1049" spans="1:8" x14ac:dyDescent="0.25">
      <c r="A1049" s="24"/>
      <c r="B1049" s="24"/>
      <c r="C1049" s="24"/>
      <c r="D1049" s="24"/>
      <c r="E1049" s="39" t="s">
        <v>2456</v>
      </c>
      <c r="F1049" s="37" t="s">
        <v>1418</v>
      </c>
      <c r="G1049" s="37" t="s">
        <v>1418</v>
      </c>
      <c r="H1049" s="38">
        <f t="shared" si="17"/>
        <v>0</v>
      </c>
    </row>
    <row r="1050" spans="1:8" x14ac:dyDescent="0.25">
      <c r="A1050" s="24"/>
      <c r="B1050" s="24"/>
      <c r="C1050" s="24"/>
      <c r="D1050" s="24"/>
      <c r="E1050" s="39" t="s">
        <v>2457</v>
      </c>
      <c r="F1050" s="37" t="s">
        <v>1418</v>
      </c>
      <c r="G1050" s="37" t="s">
        <v>1418</v>
      </c>
      <c r="H1050" s="38">
        <f t="shared" si="17"/>
        <v>0</v>
      </c>
    </row>
    <row r="1051" spans="1:8" x14ac:dyDescent="0.25">
      <c r="A1051" s="24"/>
      <c r="B1051" s="24"/>
      <c r="C1051" s="24"/>
      <c r="D1051" s="24"/>
      <c r="E1051" s="39" t="s">
        <v>2458</v>
      </c>
      <c r="F1051" s="37" t="s">
        <v>1418</v>
      </c>
      <c r="G1051" s="37" t="s">
        <v>1418</v>
      </c>
      <c r="H1051" s="38">
        <f t="shared" si="17"/>
        <v>0</v>
      </c>
    </row>
    <row r="1052" spans="1:8" x14ac:dyDescent="0.25">
      <c r="A1052" s="24"/>
      <c r="B1052" s="24"/>
      <c r="C1052" s="24"/>
      <c r="D1052" s="24"/>
      <c r="E1052" s="39" t="s">
        <v>2459</v>
      </c>
      <c r="F1052" s="37" t="s">
        <v>1418</v>
      </c>
      <c r="G1052" s="37" t="s">
        <v>1418</v>
      </c>
      <c r="H1052" s="38">
        <f t="shared" si="17"/>
        <v>0</v>
      </c>
    </row>
    <row r="1053" spans="1:8" x14ac:dyDescent="0.25">
      <c r="A1053" s="24"/>
      <c r="B1053" s="24"/>
      <c r="C1053" s="24"/>
      <c r="D1053" s="24"/>
      <c r="E1053" s="39" t="s">
        <v>2460</v>
      </c>
      <c r="F1053" s="37" t="s">
        <v>1418</v>
      </c>
      <c r="G1053" s="37" t="s">
        <v>1418</v>
      </c>
      <c r="H1053" s="38">
        <f t="shared" si="17"/>
        <v>0</v>
      </c>
    </row>
    <row r="1054" spans="1:8" x14ac:dyDescent="0.25">
      <c r="A1054" s="24"/>
      <c r="B1054" s="24"/>
      <c r="C1054" s="24"/>
      <c r="D1054" s="24"/>
      <c r="E1054" s="39" t="s">
        <v>2461</v>
      </c>
      <c r="F1054" s="37" t="s">
        <v>1418</v>
      </c>
      <c r="G1054" s="37" t="s">
        <v>1418</v>
      </c>
      <c r="H1054" s="38">
        <f t="shared" si="17"/>
        <v>0</v>
      </c>
    </row>
    <row r="1055" spans="1:8" x14ac:dyDescent="0.25">
      <c r="A1055" s="24"/>
      <c r="B1055" s="24"/>
      <c r="C1055" s="24"/>
      <c r="D1055" s="24"/>
      <c r="E1055" s="36" t="s">
        <v>2462</v>
      </c>
      <c r="F1055" s="37" t="s">
        <v>1418</v>
      </c>
      <c r="G1055" s="37" t="s">
        <v>1418</v>
      </c>
      <c r="H1055" s="38">
        <f t="shared" si="17"/>
        <v>0</v>
      </c>
    </row>
    <row r="1056" spans="1:8" x14ac:dyDescent="0.25">
      <c r="A1056" s="24"/>
      <c r="B1056" s="24"/>
      <c r="C1056" s="24"/>
      <c r="D1056" s="24"/>
      <c r="E1056" s="36" t="s">
        <v>2463</v>
      </c>
      <c r="F1056" s="37" t="s">
        <v>1418</v>
      </c>
      <c r="G1056" s="37" t="s">
        <v>1418</v>
      </c>
      <c r="H1056" s="38">
        <f t="shared" si="17"/>
        <v>0</v>
      </c>
    </row>
    <row r="1057" spans="1:8" x14ac:dyDescent="0.25">
      <c r="A1057" s="24"/>
      <c r="B1057" s="24"/>
      <c r="C1057" s="24"/>
      <c r="D1057" s="24"/>
      <c r="E1057" s="36" t="s">
        <v>2464</v>
      </c>
      <c r="F1057" s="37" t="s">
        <v>1418</v>
      </c>
      <c r="G1057" s="37" t="s">
        <v>1418</v>
      </c>
      <c r="H1057" s="38">
        <f t="shared" si="17"/>
        <v>0</v>
      </c>
    </row>
    <row r="1058" spans="1:8" x14ac:dyDescent="0.25">
      <c r="A1058" s="24"/>
      <c r="B1058" s="24"/>
      <c r="C1058" s="24"/>
      <c r="D1058" s="24"/>
      <c r="E1058" s="39" t="s">
        <v>2465</v>
      </c>
      <c r="F1058" s="37" t="s">
        <v>1418</v>
      </c>
      <c r="G1058" s="37" t="s">
        <v>1418</v>
      </c>
      <c r="H1058" s="38">
        <f t="shared" si="17"/>
        <v>0</v>
      </c>
    </row>
    <row r="1059" spans="1:8" x14ac:dyDescent="0.25">
      <c r="A1059" s="24"/>
      <c r="B1059" s="24"/>
      <c r="C1059" s="24"/>
      <c r="D1059" s="24"/>
      <c r="E1059" s="39" t="s">
        <v>2466</v>
      </c>
      <c r="F1059" s="37" t="s">
        <v>1418</v>
      </c>
      <c r="G1059" s="37" t="s">
        <v>1418</v>
      </c>
      <c r="H1059" s="38">
        <f t="shared" si="17"/>
        <v>0</v>
      </c>
    </row>
    <row r="1060" spans="1:8" x14ac:dyDescent="0.25">
      <c r="A1060" s="24"/>
      <c r="B1060" s="24"/>
      <c r="C1060" s="24"/>
      <c r="D1060" s="24"/>
      <c r="E1060" s="39" t="s">
        <v>2467</v>
      </c>
      <c r="F1060" s="37" t="s">
        <v>1418</v>
      </c>
      <c r="G1060" s="37" t="s">
        <v>1418</v>
      </c>
      <c r="H1060" s="38">
        <f t="shared" si="17"/>
        <v>0</v>
      </c>
    </row>
    <row r="1061" spans="1:8" x14ac:dyDescent="0.25">
      <c r="A1061" s="24"/>
      <c r="B1061" s="24"/>
      <c r="C1061" s="24"/>
      <c r="D1061" s="24"/>
      <c r="E1061" s="39" t="s">
        <v>2468</v>
      </c>
      <c r="F1061" s="37" t="s">
        <v>1418</v>
      </c>
      <c r="G1061" s="37" t="s">
        <v>1418</v>
      </c>
      <c r="H1061" s="38">
        <f t="shared" si="17"/>
        <v>0</v>
      </c>
    </row>
    <row r="1062" spans="1:8" x14ac:dyDescent="0.25">
      <c r="A1062" s="24"/>
      <c r="B1062" s="24"/>
      <c r="C1062" s="24"/>
      <c r="D1062" s="24"/>
      <c r="E1062" s="36" t="s">
        <v>2469</v>
      </c>
      <c r="F1062" s="37" t="s">
        <v>1418</v>
      </c>
      <c r="G1062" s="37" t="s">
        <v>1418</v>
      </c>
      <c r="H1062" s="38">
        <f t="shared" si="17"/>
        <v>0</v>
      </c>
    </row>
    <row r="1063" spans="1:8" x14ac:dyDescent="0.25">
      <c r="A1063" s="24"/>
      <c r="B1063" s="24"/>
      <c r="C1063" s="24"/>
      <c r="D1063" s="24"/>
      <c r="E1063" s="39" t="s">
        <v>2470</v>
      </c>
      <c r="F1063" s="37" t="s">
        <v>1418</v>
      </c>
      <c r="G1063" s="37" t="s">
        <v>1418</v>
      </c>
      <c r="H1063" s="38">
        <f t="shared" si="17"/>
        <v>0</v>
      </c>
    </row>
    <row r="1064" spans="1:8" x14ac:dyDescent="0.25">
      <c r="A1064" s="24"/>
      <c r="B1064" s="24"/>
      <c r="C1064" s="24"/>
      <c r="D1064" s="24"/>
      <c r="E1064" s="39" t="s">
        <v>2471</v>
      </c>
      <c r="F1064" s="37" t="s">
        <v>1418</v>
      </c>
      <c r="G1064" s="37" t="s">
        <v>1418</v>
      </c>
      <c r="H1064" s="38">
        <f t="shared" si="17"/>
        <v>0</v>
      </c>
    </row>
    <row r="1065" spans="1:8" x14ac:dyDescent="0.25">
      <c r="A1065" s="24"/>
      <c r="B1065" s="24"/>
      <c r="C1065" s="24"/>
      <c r="D1065" s="24"/>
      <c r="E1065" s="36" t="s">
        <v>2472</v>
      </c>
      <c r="F1065" s="37" t="s">
        <v>1418</v>
      </c>
      <c r="G1065" s="37" t="s">
        <v>1418</v>
      </c>
      <c r="H1065" s="38">
        <f t="shared" si="17"/>
        <v>0</v>
      </c>
    </row>
    <row r="1066" spans="1:8" x14ac:dyDescent="0.25">
      <c r="A1066" s="24"/>
      <c r="B1066" s="24"/>
      <c r="C1066" s="24"/>
      <c r="D1066" s="24"/>
      <c r="E1066" s="36" t="s">
        <v>2473</v>
      </c>
      <c r="F1066" s="37" t="s">
        <v>1418</v>
      </c>
      <c r="G1066" s="37" t="s">
        <v>1418</v>
      </c>
      <c r="H1066" s="38">
        <f t="shared" si="17"/>
        <v>0</v>
      </c>
    </row>
    <row r="1067" spans="1:8" x14ac:dyDescent="0.25">
      <c r="A1067" s="24"/>
      <c r="B1067" s="24"/>
      <c r="C1067" s="24"/>
      <c r="D1067" s="24"/>
      <c r="E1067" s="36" t="s">
        <v>2474</v>
      </c>
      <c r="F1067" s="37" t="s">
        <v>1418</v>
      </c>
      <c r="G1067" s="37" t="s">
        <v>1418</v>
      </c>
      <c r="H1067" s="38">
        <f t="shared" si="17"/>
        <v>0</v>
      </c>
    </row>
    <row r="1068" spans="1:8" x14ac:dyDescent="0.25">
      <c r="A1068" s="24"/>
      <c r="B1068" s="24"/>
      <c r="C1068" s="24"/>
      <c r="D1068" s="24"/>
      <c r="E1068" s="36" t="s">
        <v>2475</v>
      </c>
      <c r="F1068" s="37" t="s">
        <v>1418</v>
      </c>
      <c r="G1068" s="37" t="s">
        <v>1418</v>
      </c>
      <c r="H1068" s="38">
        <f t="shared" si="17"/>
        <v>0</v>
      </c>
    </row>
    <row r="1069" spans="1:8" x14ac:dyDescent="0.25">
      <c r="A1069" s="24"/>
      <c r="B1069" s="24"/>
      <c r="C1069" s="24"/>
      <c r="D1069" s="24"/>
      <c r="E1069" s="39" t="s">
        <v>2476</v>
      </c>
      <c r="F1069" s="37" t="s">
        <v>1418</v>
      </c>
      <c r="G1069" s="37" t="s">
        <v>1418</v>
      </c>
      <c r="H1069" s="38">
        <f t="shared" si="17"/>
        <v>0</v>
      </c>
    </row>
    <row r="1070" spans="1:8" x14ac:dyDescent="0.25">
      <c r="A1070" s="24"/>
      <c r="B1070" s="24"/>
      <c r="C1070" s="24"/>
      <c r="D1070" s="24"/>
      <c r="E1070" s="36" t="s">
        <v>2477</v>
      </c>
      <c r="F1070" s="37" t="s">
        <v>1418</v>
      </c>
      <c r="G1070" s="37" t="s">
        <v>1418</v>
      </c>
      <c r="H1070" s="38">
        <f t="shared" si="17"/>
        <v>0</v>
      </c>
    </row>
    <row r="1071" spans="1:8" x14ac:dyDescent="0.25">
      <c r="A1071" s="24"/>
      <c r="B1071" s="24"/>
      <c r="C1071" s="24"/>
      <c r="D1071" s="24"/>
      <c r="E1071" s="36" t="s">
        <v>2478</v>
      </c>
      <c r="F1071" s="37" t="s">
        <v>1418</v>
      </c>
      <c r="G1071" s="37" t="s">
        <v>1418</v>
      </c>
      <c r="H1071" s="38">
        <f t="shared" si="17"/>
        <v>0</v>
      </c>
    </row>
    <row r="1072" spans="1:8" x14ac:dyDescent="0.25">
      <c r="A1072" s="24"/>
      <c r="B1072" s="24"/>
      <c r="C1072" s="24"/>
      <c r="D1072" s="24"/>
      <c r="E1072" s="65" t="s">
        <v>2479</v>
      </c>
      <c r="F1072" s="37" t="s">
        <v>1418</v>
      </c>
      <c r="G1072" s="37" t="s">
        <v>1418</v>
      </c>
      <c r="H1072" s="38">
        <f t="shared" si="17"/>
        <v>0</v>
      </c>
    </row>
    <row r="1073" spans="1:8" x14ac:dyDescent="0.25">
      <c r="A1073" s="24"/>
      <c r="B1073" s="24"/>
      <c r="C1073" s="24"/>
      <c r="D1073" s="24"/>
      <c r="E1073" s="39" t="s">
        <v>2480</v>
      </c>
      <c r="F1073" s="37" t="s">
        <v>1418</v>
      </c>
      <c r="G1073" s="37" t="s">
        <v>1418</v>
      </c>
      <c r="H1073" s="38">
        <f t="shared" si="17"/>
        <v>0</v>
      </c>
    </row>
    <row r="1074" spans="1:8" x14ac:dyDescent="0.25">
      <c r="A1074" s="24"/>
      <c r="B1074" s="24"/>
      <c r="C1074" s="24"/>
      <c r="D1074" s="24"/>
      <c r="E1074" s="57" t="s">
        <v>2481</v>
      </c>
      <c r="F1074" s="37" t="s">
        <v>1418</v>
      </c>
      <c r="G1074" s="37" t="s">
        <v>1418</v>
      </c>
      <c r="H1074" s="38">
        <f t="shared" si="17"/>
        <v>0</v>
      </c>
    </row>
    <row r="1075" spans="1:8" x14ac:dyDescent="0.25">
      <c r="A1075" s="24"/>
      <c r="B1075" s="24"/>
      <c r="C1075" s="24"/>
      <c r="D1075" s="24"/>
      <c r="E1075" s="39" t="s">
        <v>2482</v>
      </c>
      <c r="F1075" s="37" t="s">
        <v>1418</v>
      </c>
      <c r="G1075" s="37" t="s">
        <v>1418</v>
      </c>
      <c r="H1075" s="38">
        <f t="shared" si="17"/>
        <v>0</v>
      </c>
    </row>
    <row r="1076" spans="1:8" x14ac:dyDescent="0.25">
      <c r="A1076" s="24"/>
      <c r="B1076" s="24"/>
      <c r="C1076" s="24"/>
      <c r="D1076" s="24"/>
      <c r="E1076" s="39" t="s">
        <v>2483</v>
      </c>
      <c r="F1076" s="37" t="s">
        <v>1418</v>
      </c>
      <c r="G1076" s="37" t="s">
        <v>1418</v>
      </c>
      <c r="H1076" s="38">
        <f t="shared" si="17"/>
        <v>0</v>
      </c>
    </row>
    <row r="1077" spans="1:8" x14ac:dyDescent="0.25">
      <c r="A1077" s="24"/>
      <c r="B1077" s="24"/>
      <c r="C1077" s="24"/>
      <c r="D1077" s="24"/>
      <c r="E1077" s="36" t="s">
        <v>2484</v>
      </c>
      <c r="F1077" s="37" t="s">
        <v>1418</v>
      </c>
      <c r="G1077" s="37" t="s">
        <v>1418</v>
      </c>
      <c r="H1077" s="38">
        <f t="shared" si="17"/>
        <v>0</v>
      </c>
    </row>
    <row r="1078" spans="1:8" x14ac:dyDescent="0.25">
      <c r="A1078" s="24"/>
      <c r="B1078" s="24"/>
      <c r="C1078" s="24"/>
      <c r="D1078" s="24"/>
      <c r="E1078" s="39" t="s">
        <v>2485</v>
      </c>
      <c r="F1078" s="37" t="s">
        <v>1418</v>
      </c>
      <c r="G1078" s="37" t="s">
        <v>1418</v>
      </c>
      <c r="H1078" s="38">
        <f t="shared" si="17"/>
        <v>0</v>
      </c>
    </row>
    <row r="1079" spans="1:8" x14ac:dyDescent="0.25">
      <c r="A1079" s="24"/>
      <c r="B1079" s="24"/>
      <c r="C1079" s="24"/>
      <c r="D1079" s="24"/>
      <c r="E1079" s="61" t="s">
        <v>2486</v>
      </c>
      <c r="F1079" s="37" t="s">
        <v>1418</v>
      </c>
      <c r="G1079" s="37" t="s">
        <v>1418</v>
      </c>
      <c r="H1079" s="38">
        <f t="shared" si="17"/>
        <v>0</v>
      </c>
    </row>
    <row r="1080" spans="1:8" x14ac:dyDescent="0.25">
      <c r="A1080" s="24"/>
      <c r="B1080" s="24"/>
      <c r="C1080" s="24"/>
      <c r="D1080" s="24"/>
      <c r="E1080" s="39" t="s">
        <v>2487</v>
      </c>
      <c r="F1080" s="37" t="s">
        <v>1418</v>
      </c>
      <c r="G1080" s="37" t="s">
        <v>1418</v>
      </c>
      <c r="H1080" s="38">
        <f t="shared" si="17"/>
        <v>0</v>
      </c>
    </row>
    <row r="1081" spans="1:8" x14ac:dyDescent="0.25">
      <c r="A1081" s="24"/>
      <c r="B1081" s="24"/>
      <c r="C1081" s="24"/>
      <c r="D1081" s="24"/>
      <c r="E1081" s="39" t="s">
        <v>2488</v>
      </c>
      <c r="F1081" s="37" t="s">
        <v>1418</v>
      </c>
      <c r="G1081" s="37" t="s">
        <v>1418</v>
      </c>
      <c r="H1081" s="38">
        <f t="shared" si="17"/>
        <v>0</v>
      </c>
    </row>
    <row r="1082" spans="1:8" x14ac:dyDescent="0.25">
      <c r="A1082" s="24"/>
      <c r="B1082" s="24"/>
      <c r="C1082" s="24"/>
      <c r="D1082" s="24"/>
      <c r="E1082" s="39" t="s">
        <v>2489</v>
      </c>
      <c r="F1082" s="37" t="s">
        <v>1418</v>
      </c>
      <c r="G1082" s="37" t="s">
        <v>1418</v>
      </c>
      <c r="H1082" s="38">
        <f t="shared" si="17"/>
        <v>0</v>
      </c>
    </row>
    <row r="1083" spans="1:8" x14ac:dyDescent="0.25">
      <c r="A1083" s="24"/>
      <c r="B1083" s="24"/>
      <c r="C1083" s="24"/>
      <c r="D1083" s="24"/>
      <c r="E1083" s="39" t="s">
        <v>2490</v>
      </c>
      <c r="F1083" s="37" t="s">
        <v>1418</v>
      </c>
      <c r="G1083" s="37" t="s">
        <v>1418</v>
      </c>
      <c r="H1083" s="38">
        <f t="shared" si="17"/>
        <v>0</v>
      </c>
    </row>
    <row r="1084" spans="1:8" x14ac:dyDescent="0.25">
      <c r="A1084" s="24"/>
      <c r="B1084" s="24"/>
      <c r="C1084" s="24"/>
      <c r="D1084" s="24"/>
      <c r="E1084" s="39" t="s">
        <v>2491</v>
      </c>
      <c r="F1084" s="37" t="s">
        <v>1418</v>
      </c>
      <c r="G1084" s="37" t="s">
        <v>1418</v>
      </c>
      <c r="H1084" s="38">
        <f t="shared" si="17"/>
        <v>0</v>
      </c>
    </row>
    <row r="1085" spans="1:8" x14ac:dyDescent="0.25">
      <c r="A1085" s="24"/>
      <c r="B1085" s="24"/>
      <c r="C1085" s="24"/>
      <c r="D1085" s="24"/>
      <c r="E1085" s="39" t="s">
        <v>2492</v>
      </c>
      <c r="F1085" s="37" t="s">
        <v>1418</v>
      </c>
      <c r="G1085" s="37" t="s">
        <v>1418</v>
      </c>
      <c r="H1085" s="38">
        <f t="shared" si="17"/>
        <v>0</v>
      </c>
    </row>
    <row r="1086" spans="1:8" x14ac:dyDescent="0.25">
      <c r="A1086" s="24"/>
      <c r="B1086" s="24"/>
      <c r="C1086" s="24"/>
      <c r="D1086" s="24"/>
      <c r="E1086" s="36" t="s">
        <v>2493</v>
      </c>
      <c r="F1086" s="37" t="s">
        <v>1418</v>
      </c>
      <c r="G1086" s="37" t="s">
        <v>1418</v>
      </c>
      <c r="H1086" s="38">
        <f t="shared" si="17"/>
        <v>0</v>
      </c>
    </row>
    <row r="1087" spans="1:8" x14ac:dyDescent="0.25">
      <c r="A1087" s="24"/>
      <c r="B1087" s="24"/>
      <c r="C1087" s="24"/>
      <c r="D1087" s="24"/>
      <c r="E1087" s="36" t="s">
        <v>2494</v>
      </c>
      <c r="F1087" s="37" t="s">
        <v>1418</v>
      </c>
      <c r="G1087" s="37" t="s">
        <v>1418</v>
      </c>
      <c r="H1087" s="38">
        <f t="shared" si="17"/>
        <v>0</v>
      </c>
    </row>
    <row r="1088" spans="1:8" x14ac:dyDescent="0.25">
      <c r="A1088" s="24"/>
      <c r="B1088" s="24"/>
      <c r="C1088" s="24"/>
      <c r="D1088" s="24"/>
      <c r="E1088" s="39" t="s">
        <v>2495</v>
      </c>
      <c r="F1088" s="37" t="s">
        <v>1418</v>
      </c>
      <c r="G1088" s="37" t="s">
        <v>1418</v>
      </c>
      <c r="H1088" s="38">
        <f t="shared" si="17"/>
        <v>0</v>
      </c>
    </row>
    <row r="1089" spans="1:8" x14ac:dyDescent="0.25">
      <c r="A1089" s="24"/>
      <c r="B1089" s="24"/>
      <c r="C1089" s="24"/>
      <c r="D1089" s="24"/>
      <c r="E1089" s="39" t="s">
        <v>2496</v>
      </c>
      <c r="F1089" s="37" t="s">
        <v>1418</v>
      </c>
      <c r="G1089" s="37" t="s">
        <v>1418</v>
      </c>
      <c r="H1089" s="38">
        <f t="shared" si="17"/>
        <v>0</v>
      </c>
    </row>
    <row r="1090" spans="1:8" x14ac:dyDescent="0.25">
      <c r="A1090" s="24"/>
      <c r="B1090" s="24"/>
      <c r="C1090" s="24"/>
      <c r="D1090" s="24"/>
      <c r="E1090" s="39" t="s">
        <v>2497</v>
      </c>
      <c r="F1090" s="37" t="s">
        <v>1418</v>
      </c>
      <c r="G1090" s="37" t="s">
        <v>1418</v>
      </c>
      <c r="H1090" s="38">
        <f t="shared" si="17"/>
        <v>0</v>
      </c>
    </row>
    <row r="1091" spans="1:8" x14ac:dyDescent="0.25">
      <c r="A1091" s="24"/>
      <c r="B1091" s="24"/>
      <c r="C1091" s="24"/>
      <c r="D1091" s="24"/>
      <c r="E1091" s="36" t="s">
        <v>2498</v>
      </c>
      <c r="F1091" s="37" t="s">
        <v>1418</v>
      </c>
      <c r="G1091" s="37" t="s">
        <v>1418</v>
      </c>
      <c r="H1091" s="38">
        <f t="shared" si="17"/>
        <v>0</v>
      </c>
    </row>
    <row r="1092" spans="1:8" x14ac:dyDescent="0.25">
      <c r="A1092" s="24"/>
      <c r="B1092" s="24"/>
      <c r="C1092" s="24"/>
      <c r="D1092" s="24"/>
      <c r="E1092" s="39" t="s">
        <v>2499</v>
      </c>
      <c r="F1092" s="37" t="s">
        <v>1418</v>
      </c>
      <c r="G1092" s="37" t="s">
        <v>1418</v>
      </c>
      <c r="H1092" s="38">
        <f t="shared" si="17"/>
        <v>0</v>
      </c>
    </row>
    <row r="1093" spans="1:8" x14ac:dyDescent="0.25">
      <c r="A1093" s="24"/>
      <c r="B1093" s="24"/>
      <c r="C1093" s="24"/>
      <c r="D1093" s="24"/>
      <c r="E1093" s="39" t="s">
        <v>2500</v>
      </c>
      <c r="F1093" s="37" t="s">
        <v>1418</v>
      </c>
      <c r="G1093" s="37" t="s">
        <v>1418</v>
      </c>
      <c r="H1093" s="38">
        <f t="shared" si="17"/>
        <v>0</v>
      </c>
    </row>
    <row r="1094" spans="1:8" x14ac:dyDescent="0.25">
      <c r="A1094" s="24"/>
      <c r="B1094" s="24"/>
      <c r="C1094" s="24"/>
      <c r="D1094" s="24"/>
      <c r="E1094" s="39" t="s">
        <v>2501</v>
      </c>
      <c r="F1094" s="37" t="s">
        <v>1418</v>
      </c>
      <c r="G1094" s="37" t="s">
        <v>1418</v>
      </c>
      <c r="H1094" s="38">
        <f t="shared" si="17"/>
        <v>0</v>
      </c>
    </row>
    <row r="1095" spans="1:8" x14ac:dyDescent="0.25">
      <c r="A1095" s="24"/>
      <c r="B1095" s="24"/>
      <c r="C1095" s="24"/>
      <c r="D1095" s="24"/>
      <c r="E1095" s="36" t="s">
        <v>2502</v>
      </c>
      <c r="F1095" s="37" t="s">
        <v>1418</v>
      </c>
      <c r="G1095" s="37" t="s">
        <v>1418</v>
      </c>
      <c r="H1095" s="38">
        <f t="shared" ref="H1095:H1158" si="18">VLOOKUP(G1095,$A$4:$B$29,2,FALSE)</f>
        <v>0</v>
      </c>
    </row>
    <row r="1096" spans="1:8" x14ac:dyDescent="0.25">
      <c r="A1096" s="24"/>
      <c r="B1096" s="24"/>
      <c r="C1096" s="24"/>
      <c r="D1096" s="24"/>
      <c r="E1096" s="39" t="s">
        <v>2503</v>
      </c>
      <c r="F1096" s="37" t="s">
        <v>1418</v>
      </c>
      <c r="G1096" s="37" t="s">
        <v>1418</v>
      </c>
      <c r="H1096" s="38">
        <f t="shared" si="18"/>
        <v>0</v>
      </c>
    </row>
    <row r="1097" spans="1:8" x14ac:dyDescent="0.25">
      <c r="A1097" s="24"/>
      <c r="B1097" s="24"/>
      <c r="C1097" s="24"/>
      <c r="D1097" s="24"/>
      <c r="E1097" s="39" t="s">
        <v>2504</v>
      </c>
      <c r="F1097" s="37" t="s">
        <v>1418</v>
      </c>
      <c r="G1097" s="37" t="s">
        <v>1418</v>
      </c>
      <c r="H1097" s="38">
        <f t="shared" si="18"/>
        <v>0</v>
      </c>
    </row>
    <row r="1098" spans="1:8" x14ac:dyDescent="0.25">
      <c r="A1098" s="24"/>
      <c r="B1098" s="24"/>
      <c r="C1098" s="24"/>
      <c r="D1098" s="24"/>
      <c r="E1098" s="39" t="s">
        <v>2505</v>
      </c>
      <c r="F1098" s="37" t="s">
        <v>1418</v>
      </c>
      <c r="G1098" s="37" t="s">
        <v>1418</v>
      </c>
      <c r="H1098" s="38">
        <f t="shared" si="18"/>
        <v>0</v>
      </c>
    </row>
    <row r="1099" spans="1:8" x14ac:dyDescent="0.25">
      <c r="A1099" s="24"/>
      <c r="B1099" s="24"/>
      <c r="C1099" s="24"/>
      <c r="D1099" s="24"/>
      <c r="E1099" s="39" t="s">
        <v>2506</v>
      </c>
      <c r="F1099" s="37" t="s">
        <v>1418</v>
      </c>
      <c r="G1099" s="37" t="s">
        <v>1418</v>
      </c>
      <c r="H1099" s="38">
        <f t="shared" si="18"/>
        <v>0</v>
      </c>
    </row>
    <row r="1100" spans="1:8" x14ac:dyDescent="0.25">
      <c r="A1100" s="24"/>
      <c r="B1100" s="24"/>
      <c r="C1100" s="24"/>
      <c r="D1100" s="24"/>
      <c r="E1100" s="39" t="s">
        <v>2507</v>
      </c>
      <c r="F1100" s="37" t="s">
        <v>1418</v>
      </c>
      <c r="G1100" s="37" t="s">
        <v>1418</v>
      </c>
      <c r="H1100" s="38">
        <f t="shared" si="18"/>
        <v>0</v>
      </c>
    </row>
    <row r="1101" spans="1:8" x14ac:dyDescent="0.25">
      <c r="A1101" s="24"/>
      <c r="B1101" s="24"/>
      <c r="C1101" s="24"/>
      <c r="D1101" s="24"/>
      <c r="E1101" s="36" t="s">
        <v>2508</v>
      </c>
      <c r="F1101" s="37" t="s">
        <v>1418</v>
      </c>
      <c r="G1101" s="37" t="s">
        <v>1418</v>
      </c>
      <c r="H1101" s="38">
        <f t="shared" si="18"/>
        <v>0</v>
      </c>
    </row>
    <row r="1102" spans="1:8" x14ac:dyDescent="0.25">
      <c r="A1102" s="24"/>
      <c r="B1102" s="24"/>
      <c r="C1102" s="24"/>
      <c r="D1102" s="24"/>
      <c r="E1102" s="39" t="s">
        <v>2509</v>
      </c>
      <c r="F1102" s="37" t="s">
        <v>1418</v>
      </c>
      <c r="G1102" s="37" t="s">
        <v>1418</v>
      </c>
      <c r="H1102" s="38">
        <f t="shared" si="18"/>
        <v>0</v>
      </c>
    </row>
    <row r="1103" spans="1:8" x14ac:dyDescent="0.25">
      <c r="A1103" s="24"/>
      <c r="B1103" s="24"/>
      <c r="C1103" s="24"/>
      <c r="D1103" s="24"/>
      <c r="E1103" s="57" t="s">
        <v>2510</v>
      </c>
      <c r="F1103" s="37" t="s">
        <v>1418</v>
      </c>
      <c r="G1103" s="37" t="s">
        <v>1418</v>
      </c>
      <c r="H1103" s="38">
        <f t="shared" si="18"/>
        <v>0</v>
      </c>
    </row>
    <row r="1104" spans="1:8" x14ac:dyDescent="0.25">
      <c r="A1104" s="24"/>
      <c r="B1104" s="24"/>
      <c r="C1104" s="24"/>
      <c r="D1104" s="24"/>
      <c r="E1104" s="39" t="s">
        <v>2511</v>
      </c>
      <c r="F1104" s="37" t="s">
        <v>1418</v>
      </c>
      <c r="G1104" s="37" t="s">
        <v>1418</v>
      </c>
      <c r="H1104" s="38">
        <f t="shared" si="18"/>
        <v>0</v>
      </c>
    </row>
    <row r="1105" spans="1:8" x14ac:dyDescent="0.25">
      <c r="A1105" s="24"/>
      <c r="B1105" s="24"/>
      <c r="C1105" s="24"/>
      <c r="D1105" s="24"/>
      <c r="E1105" s="39" t="s">
        <v>2512</v>
      </c>
      <c r="F1105" s="37" t="s">
        <v>1439</v>
      </c>
      <c r="G1105" s="37" t="s">
        <v>1391</v>
      </c>
      <c r="H1105" s="38">
        <f t="shared" si="18"/>
        <v>0.1124</v>
      </c>
    </row>
    <row r="1106" spans="1:8" x14ac:dyDescent="0.25">
      <c r="A1106" s="24"/>
      <c r="B1106" s="24"/>
      <c r="C1106" s="24"/>
      <c r="D1106" s="24"/>
      <c r="E1106" s="39" t="s">
        <v>2513</v>
      </c>
      <c r="F1106" s="37" t="s">
        <v>1377</v>
      </c>
      <c r="G1106" s="37" t="s">
        <v>1377</v>
      </c>
      <c r="H1106" s="38">
        <f t="shared" si="18"/>
        <v>0.1119</v>
      </c>
    </row>
    <row r="1107" spans="1:8" x14ac:dyDescent="0.25">
      <c r="A1107" s="24"/>
      <c r="B1107" s="24"/>
      <c r="C1107" s="24"/>
      <c r="D1107" s="24"/>
      <c r="E1107" s="39" t="s">
        <v>2514</v>
      </c>
      <c r="F1107" s="37" t="s">
        <v>1377</v>
      </c>
      <c r="G1107" s="37" t="s">
        <v>1377</v>
      </c>
      <c r="H1107" s="38">
        <f t="shared" si="18"/>
        <v>0.1119</v>
      </c>
    </row>
    <row r="1108" spans="1:8" x14ac:dyDescent="0.25">
      <c r="A1108" s="24"/>
      <c r="B1108" s="24"/>
      <c r="C1108" s="24"/>
      <c r="D1108" s="24"/>
      <c r="E1108" s="39" t="s">
        <v>2515</v>
      </c>
      <c r="F1108" s="37" t="s">
        <v>1439</v>
      </c>
      <c r="G1108" s="37" t="s">
        <v>1391</v>
      </c>
      <c r="H1108" s="38">
        <f t="shared" si="18"/>
        <v>0.1124</v>
      </c>
    </row>
    <row r="1109" spans="1:8" x14ac:dyDescent="0.25">
      <c r="A1109" s="24"/>
      <c r="B1109" s="24"/>
      <c r="C1109" s="24"/>
      <c r="D1109" s="24"/>
      <c r="E1109" s="39" t="s">
        <v>2516</v>
      </c>
      <c r="F1109" s="37" t="s">
        <v>1418</v>
      </c>
      <c r="G1109" s="37" t="s">
        <v>1418</v>
      </c>
      <c r="H1109" s="38">
        <f t="shared" si="18"/>
        <v>0</v>
      </c>
    </row>
    <row r="1110" spans="1:8" x14ac:dyDescent="0.25">
      <c r="A1110" s="24"/>
      <c r="B1110" s="24"/>
      <c r="C1110" s="24"/>
      <c r="D1110" s="24"/>
      <c r="E1110" s="39" t="s">
        <v>2517</v>
      </c>
      <c r="F1110" s="37" t="s">
        <v>1379</v>
      </c>
      <c r="G1110" s="37" t="s">
        <v>1379</v>
      </c>
      <c r="H1110" s="38">
        <f t="shared" si="18"/>
        <v>0.1128</v>
      </c>
    </row>
    <row r="1111" spans="1:8" x14ac:dyDescent="0.25">
      <c r="A1111" s="24"/>
      <c r="B1111" s="24"/>
      <c r="C1111" s="24"/>
      <c r="D1111" s="24"/>
      <c r="E1111" s="39" t="s">
        <v>2518</v>
      </c>
      <c r="F1111" s="37" t="s">
        <v>1379</v>
      </c>
      <c r="G1111" s="37" t="s">
        <v>1379</v>
      </c>
      <c r="H1111" s="38">
        <f t="shared" si="18"/>
        <v>0.1128</v>
      </c>
    </row>
    <row r="1112" spans="1:8" x14ac:dyDescent="0.25">
      <c r="A1112" s="24"/>
      <c r="B1112" s="24"/>
      <c r="C1112" s="24"/>
      <c r="D1112" s="24"/>
      <c r="E1112" s="40" t="s">
        <v>2519</v>
      </c>
      <c r="F1112" s="37" t="s">
        <v>1377</v>
      </c>
      <c r="G1112" s="37" t="s">
        <v>1377</v>
      </c>
      <c r="H1112" s="38">
        <f t="shared" si="18"/>
        <v>0.1119</v>
      </c>
    </row>
    <row r="1113" spans="1:8" x14ac:dyDescent="0.25">
      <c r="A1113" s="24"/>
      <c r="B1113" s="24"/>
      <c r="C1113" s="24"/>
      <c r="D1113" s="24"/>
      <c r="E1113" s="39" t="s">
        <v>2520</v>
      </c>
      <c r="F1113" s="37" t="s">
        <v>1377</v>
      </c>
      <c r="G1113" s="37" t="s">
        <v>1377</v>
      </c>
      <c r="H1113" s="38">
        <f t="shared" si="18"/>
        <v>0.1119</v>
      </c>
    </row>
    <row r="1114" spans="1:8" x14ac:dyDescent="0.25">
      <c r="A1114" s="24"/>
      <c r="B1114" s="24"/>
      <c r="C1114" s="24"/>
      <c r="D1114" s="24"/>
      <c r="E1114" s="39" t="s">
        <v>2521</v>
      </c>
      <c r="F1114" s="37" t="s">
        <v>1377</v>
      </c>
      <c r="G1114" s="37" t="s">
        <v>1377</v>
      </c>
      <c r="H1114" s="38">
        <f t="shared" si="18"/>
        <v>0.1119</v>
      </c>
    </row>
    <row r="1115" spans="1:8" x14ac:dyDescent="0.25">
      <c r="A1115" s="24"/>
      <c r="B1115" s="24"/>
      <c r="C1115" s="24"/>
      <c r="D1115" s="24"/>
      <c r="E1115" s="39" t="s">
        <v>2522</v>
      </c>
      <c r="F1115" s="37" t="s">
        <v>1377</v>
      </c>
      <c r="G1115" s="37" t="s">
        <v>1377</v>
      </c>
      <c r="H1115" s="38">
        <f t="shared" si="18"/>
        <v>0.1119</v>
      </c>
    </row>
    <row r="1116" spans="1:8" x14ac:dyDescent="0.25">
      <c r="A1116" s="24"/>
      <c r="B1116" s="24"/>
      <c r="C1116" s="24"/>
      <c r="D1116" s="24"/>
      <c r="E1116" s="39" t="s">
        <v>2523</v>
      </c>
      <c r="F1116" s="37" t="s">
        <v>1377</v>
      </c>
      <c r="G1116" s="37" t="s">
        <v>1377</v>
      </c>
      <c r="H1116" s="38">
        <f t="shared" si="18"/>
        <v>0.1119</v>
      </c>
    </row>
    <row r="1117" spans="1:8" x14ac:dyDescent="0.25">
      <c r="A1117" s="24"/>
      <c r="B1117" s="24"/>
      <c r="C1117" s="24"/>
      <c r="D1117" s="24"/>
      <c r="E1117" s="39" t="s">
        <v>2524</v>
      </c>
      <c r="F1117" s="37" t="s">
        <v>1379</v>
      </c>
      <c r="G1117" s="37" t="s">
        <v>1379</v>
      </c>
      <c r="H1117" s="38">
        <f t="shared" si="18"/>
        <v>0.1128</v>
      </c>
    </row>
    <row r="1118" spans="1:8" x14ac:dyDescent="0.25">
      <c r="A1118" s="24"/>
      <c r="B1118" s="24"/>
      <c r="C1118" s="24"/>
      <c r="D1118" s="24"/>
      <c r="E1118" s="39" t="s">
        <v>2525</v>
      </c>
      <c r="F1118" s="37" t="s">
        <v>1377</v>
      </c>
      <c r="G1118" s="37" t="s">
        <v>1377</v>
      </c>
      <c r="H1118" s="38">
        <f t="shared" si="18"/>
        <v>0.1119</v>
      </c>
    </row>
    <row r="1119" spans="1:8" x14ac:dyDescent="0.25">
      <c r="A1119" s="24"/>
      <c r="B1119" s="24"/>
      <c r="C1119" s="24"/>
      <c r="D1119" s="24"/>
      <c r="E1119" s="36" t="s">
        <v>2526</v>
      </c>
      <c r="F1119" s="37" t="s">
        <v>1377</v>
      </c>
      <c r="G1119" s="37" t="s">
        <v>1377</v>
      </c>
      <c r="H1119" s="38">
        <f t="shared" si="18"/>
        <v>0.1119</v>
      </c>
    </row>
    <row r="1120" spans="1:8" x14ac:dyDescent="0.25">
      <c r="A1120" s="24"/>
      <c r="B1120" s="24"/>
      <c r="C1120" s="24"/>
      <c r="D1120" s="24"/>
      <c r="E1120" s="39" t="s">
        <v>2527</v>
      </c>
      <c r="F1120" s="37" t="s">
        <v>1385</v>
      </c>
      <c r="G1120" s="37" t="s">
        <v>1385</v>
      </c>
      <c r="H1120" s="38">
        <f t="shared" si="18"/>
        <v>8.4599999999999995E-2</v>
      </c>
    </row>
    <row r="1121" spans="1:8" x14ac:dyDescent="0.25">
      <c r="A1121" s="24"/>
      <c r="B1121" s="24"/>
      <c r="C1121" s="24"/>
      <c r="D1121" s="24"/>
      <c r="E1121" s="39" t="s">
        <v>2528</v>
      </c>
      <c r="F1121" s="37" t="s">
        <v>1416</v>
      </c>
      <c r="G1121" s="37" t="s">
        <v>1416</v>
      </c>
      <c r="H1121" s="38">
        <f t="shared" si="18"/>
        <v>1</v>
      </c>
    </row>
    <row r="1122" spans="1:8" x14ac:dyDescent="0.25">
      <c r="A1122" s="24"/>
      <c r="B1122" s="24"/>
      <c r="C1122" s="24"/>
      <c r="D1122" s="24"/>
      <c r="E1122" s="39" t="s">
        <v>2529</v>
      </c>
      <c r="F1122" s="37" t="s">
        <v>1377</v>
      </c>
      <c r="G1122" s="37" t="s">
        <v>1377</v>
      </c>
      <c r="H1122" s="38">
        <f t="shared" si="18"/>
        <v>0.1119</v>
      </c>
    </row>
    <row r="1123" spans="1:8" x14ac:dyDescent="0.25">
      <c r="A1123" s="24"/>
      <c r="B1123" s="24"/>
      <c r="C1123" s="24"/>
      <c r="D1123" s="24"/>
      <c r="E1123" s="39" t="s">
        <v>2530</v>
      </c>
      <c r="F1123" s="37" t="s">
        <v>1379</v>
      </c>
      <c r="G1123" s="37" t="s">
        <v>1379</v>
      </c>
      <c r="H1123" s="38">
        <f t="shared" si="18"/>
        <v>0.1128</v>
      </c>
    </row>
    <row r="1124" spans="1:8" x14ac:dyDescent="0.25">
      <c r="A1124" s="24"/>
      <c r="B1124" s="24"/>
      <c r="C1124" s="24"/>
      <c r="D1124" s="24"/>
      <c r="E1124" s="39" t="s">
        <v>2531</v>
      </c>
      <c r="F1124" s="37" t="s">
        <v>1377</v>
      </c>
      <c r="G1124" s="37" t="s">
        <v>1377</v>
      </c>
      <c r="H1124" s="38">
        <f t="shared" si="18"/>
        <v>0.1119</v>
      </c>
    </row>
    <row r="1125" spans="1:8" x14ac:dyDescent="0.25">
      <c r="A1125" s="24"/>
      <c r="B1125" s="24"/>
      <c r="C1125" s="24"/>
      <c r="D1125" s="24"/>
      <c r="E1125" s="39" t="s">
        <v>2532</v>
      </c>
      <c r="F1125" s="37" t="s">
        <v>1383</v>
      </c>
      <c r="G1125" s="37" t="s">
        <v>1383</v>
      </c>
      <c r="H1125" s="38">
        <f t="shared" si="18"/>
        <v>0.1032</v>
      </c>
    </row>
    <row r="1126" spans="1:8" x14ac:dyDescent="0.25">
      <c r="A1126" s="24"/>
      <c r="B1126" s="24"/>
      <c r="C1126" s="24"/>
      <c r="D1126" s="24"/>
      <c r="E1126" s="36" t="s">
        <v>2533</v>
      </c>
      <c r="F1126" s="37" t="s">
        <v>1386</v>
      </c>
      <c r="G1126" s="37" t="s">
        <v>1386</v>
      </c>
      <c r="H1126" s="38">
        <f t="shared" si="18"/>
        <v>8.4099999999999994E-2</v>
      </c>
    </row>
    <row r="1127" spans="1:8" x14ac:dyDescent="0.25">
      <c r="A1127" s="24"/>
      <c r="B1127" s="24"/>
      <c r="C1127" s="24"/>
      <c r="D1127" s="24"/>
      <c r="E1127" s="39" t="s">
        <v>2534</v>
      </c>
      <c r="F1127" s="37" t="s">
        <v>1379</v>
      </c>
      <c r="G1127" s="37" t="s">
        <v>1379</v>
      </c>
      <c r="H1127" s="38">
        <f t="shared" si="18"/>
        <v>0.1128</v>
      </c>
    </row>
    <row r="1128" spans="1:8" x14ac:dyDescent="0.25">
      <c r="A1128" s="24"/>
      <c r="B1128" s="24"/>
      <c r="C1128" s="24"/>
      <c r="D1128" s="24"/>
      <c r="E1128" s="39" t="s">
        <v>2535</v>
      </c>
      <c r="F1128" s="37" t="s">
        <v>1377</v>
      </c>
      <c r="G1128" s="37" t="s">
        <v>1377</v>
      </c>
      <c r="H1128" s="38">
        <f t="shared" si="18"/>
        <v>0.1119</v>
      </c>
    </row>
    <row r="1129" spans="1:8" x14ac:dyDescent="0.25">
      <c r="A1129" s="24"/>
      <c r="B1129" s="24"/>
      <c r="C1129" s="24"/>
      <c r="D1129" s="24"/>
      <c r="E1129" s="36" t="s">
        <v>2536</v>
      </c>
      <c r="F1129" s="37" t="s">
        <v>1379</v>
      </c>
      <c r="G1129" s="37" t="s">
        <v>1379</v>
      </c>
      <c r="H1129" s="38">
        <f t="shared" si="18"/>
        <v>0.1128</v>
      </c>
    </row>
    <row r="1130" spans="1:8" x14ac:dyDescent="0.25">
      <c r="A1130" s="24"/>
      <c r="B1130" s="24"/>
      <c r="C1130" s="24"/>
      <c r="D1130" s="24"/>
      <c r="E1130" s="39" t="s">
        <v>2537</v>
      </c>
      <c r="F1130" s="37" t="s">
        <v>1377</v>
      </c>
      <c r="G1130" s="37" t="s">
        <v>1377</v>
      </c>
      <c r="H1130" s="38">
        <f t="shared" si="18"/>
        <v>0.1119</v>
      </c>
    </row>
    <row r="1131" spans="1:8" x14ac:dyDescent="0.25">
      <c r="A1131" s="24"/>
      <c r="B1131" s="24"/>
      <c r="C1131" s="24"/>
      <c r="D1131" s="24"/>
      <c r="E1131" s="39" t="s">
        <v>2538</v>
      </c>
      <c r="F1131" s="37" t="s">
        <v>1377</v>
      </c>
      <c r="G1131" s="37" t="s">
        <v>1377</v>
      </c>
      <c r="H1131" s="38">
        <f t="shared" si="18"/>
        <v>0.1119</v>
      </c>
    </row>
    <row r="1132" spans="1:8" x14ac:dyDescent="0.25">
      <c r="A1132" s="24"/>
      <c r="B1132" s="24"/>
      <c r="C1132" s="24"/>
      <c r="D1132" s="24"/>
      <c r="E1132" s="39" t="s">
        <v>2539</v>
      </c>
      <c r="F1132" s="37" t="s">
        <v>1377</v>
      </c>
      <c r="G1132" s="37" t="s">
        <v>1377</v>
      </c>
      <c r="H1132" s="38">
        <f t="shared" si="18"/>
        <v>0.1119</v>
      </c>
    </row>
    <row r="1133" spans="1:8" x14ac:dyDescent="0.25">
      <c r="A1133" s="24"/>
      <c r="B1133" s="24"/>
      <c r="C1133" s="24"/>
      <c r="D1133" s="24"/>
      <c r="E1133" s="39" t="s">
        <v>2540</v>
      </c>
      <c r="F1133" s="37" t="s">
        <v>1377</v>
      </c>
      <c r="G1133" s="37" t="s">
        <v>1377</v>
      </c>
      <c r="H1133" s="38">
        <f t="shared" si="18"/>
        <v>0.1119</v>
      </c>
    </row>
    <row r="1134" spans="1:8" x14ac:dyDescent="0.25">
      <c r="A1134" s="24"/>
      <c r="B1134" s="24"/>
      <c r="C1134" s="24"/>
      <c r="D1134" s="24"/>
      <c r="E1134" s="54" t="s">
        <v>2541</v>
      </c>
      <c r="F1134" s="37" t="s">
        <v>1377</v>
      </c>
      <c r="G1134" s="37" t="s">
        <v>1377</v>
      </c>
      <c r="H1134" s="38">
        <f t="shared" si="18"/>
        <v>0.1119</v>
      </c>
    </row>
    <row r="1135" spans="1:8" x14ac:dyDescent="0.25">
      <c r="A1135" s="24"/>
      <c r="B1135" s="24"/>
      <c r="C1135" s="24"/>
      <c r="D1135" s="24"/>
      <c r="E1135" s="39" t="s">
        <v>2542</v>
      </c>
      <c r="F1135" s="37" t="s">
        <v>1377</v>
      </c>
      <c r="G1135" s="37" t="s">
        <v>1377</v>
      </c>
      <c r="H1135" s="38">
        <f t="shared" si="18"/>
        <v>0.1119</v>
      </c>
    </row>
    <row r="1136" spans="1:8" x14ac:dyDescent="0.25">
      <c r="A1136" s="24"/>
      <c r="B1136" s="24"/>
      <c r="C1136" s="24"/>
      <c r="D1136" s="24"/>
      <c r="E1136" s="39" t="s">
        <v>2543</v>
      </c>
      <c r="F1136" s="37" t="s">
        <v>1377</v>
      </c>
      <c r="G1136" s="37" t="s">
        <v>1377</v>
      </c>
      <c r="H1136" s="38">
        <f t="shared" si="18"/>
        <v>0.1119</v>
      </c>
    </row>
    <row r="1137" spans="1:8" x14ac:dyDescent="0.25">
      <c r="A1137" s="24"/>
      <c r="B1137" s="24"/>
      <c r="C1137" s="24"/>
      <c r="D1137" s="24"/>
      <c r="E1137" s="36" t="s">
        <v>2544</v>
      </c>
      <c r="F1137" s="37" t="s">
        <v>1377</v>
      </c>
      <c r="G1137" s="37" t="s">
        <v>1377</v>
      </c>
      <c r="H1137" s="38">
        <f t="shared" si="18"/>
        <v>0.1119</v>
      </c>
    </row>
    <row r="1138" spans="1:8" x14ac:dyDescent="0.25">
      <c r="A1138" s="24"/>
      <c r="B1138" s="24"/>
      <c r="C1138" s="24"/>
      <c r="D1138" s="24"/>
      <c r="E1138" s="40" t="s">
        <v>2545</v>
      </c>
      <c r="F1138" s="37" t="s">
        <v>1439</v>
      </c>
      <c r="G1138" s="37" t="s">
        <v>1391</v>
      </c>
      <c r="H1138" s="38">
        <f t="shared" si="18"/>
        <v>0.1124</v>
      </c>
    </row>
    <row r="1139" spans="1:8" x14ac:dyDescent="0.25">
      <c r="A1139" s="24"/>
      <c r="B1139" s="24"/>
      <c r="C1139" s="24"/>
      <c r="D1139" s="24"/>
      <c r="E1139" s="39" t="s">
        <v>2546</v>
      </c>
      <c r="F1139" s="37" t="s">
        <v>1377</v>
      </c>
      <c r="G1139" s="37" t="s">
        <v>1377</v>
      </c>
      <c r="H1139" s="38">
        <f t="shared" si="18"/>
        <v>0.1119</v>
      </c>
    </row>
    <row r="1140" spans="1:8" x14ac:dyDescent="0.25">
      <c r="A1140" s="24"/>
      <c r="B1140" s="24"/>
      <c r="C1140" s="24"/>
      <c r="D1140" s="24"/>
      <c r="E1140" s="39" t="s">
        <v>2547</v>
      </c>
      <c r="F1140" s="37" t="s">
        <v>1377</v>
      </c>
      <c r="G1140" s="37" t="s">
        <v>1377</v>
      </c>
      <c r="H1140" s="38">
        <f t="shared" si="18"/>
        <v>0.1119</v>
      </c>
    </row>
    <row r="1141" spans="1:8" x14ac:dyDescent="0.25">
      <c r="A1141" s="24"/>
      <c r="B1141" s="24"/>
      <c r="C1141" s="24"/>
      <c r="D1141" s="24"/>
      <c r="E1141" s="62" t="s">
        <v>2548</v>
      </c>
      <c r="F1141" s="37" t="s">
        <v>1439</v>
      </c>
      <c r="G1141" s="37" t="s">
        <v>1391</v>
      </c>
      <c r="H1141" s="38">
        <f t="shared" si="18"/>
        <v>0.1124</v>
      </c>
    </row>
    <row r="1142" spans="1:8" x14ac:dyDescent="0.25">
      <c r="A1142" s="24"/>
      <c r="B1142" s="24"/>
      <c r="C1142" s="24"/>
      <c r="D1142" s="24"/>
      <c r="E1142" s="39" t="s">
        <v>2549</v>
      </c>
      <c r="F1142" s="37" t="s">
        <v>1678</v>
      </c>
      <c r="G1142" s="37" t="s">
        <v>1377</v>
      </c>
      <c r="H1142" s="38">
        <f t="shared" si="18"/>
        <v>0.1119</v>
      </c>
    </row>
    <row r="1143" spans="1:8" x14ac:dyDescent="0.25">
      <c r="A1143" s="24"/>
      <c r="B1143" s="24"/>
      <c r="C1143" s="24"/>
      <c r="D1143" s="24"/>
      <c r="E1143" s="39" t="s">
        <v>2550</v>
      </c>
      <c r="F1143" s="37" t="s">
        <v>1439</v>
      </c>
      <c r="G1143" s="37" t="s">
        <v>1391</v>
      </c>
      <c r="H1143" s="38">
        <f t="shared" si="18"/>
        <v>0.1124</v>
      </c>
    </row>
    <row r="1144" spans="1:8" x14ac:dyDescent="0.25">
      <c r="A1144" s="24"/>
      <c r="B1144" s="24"/>
      <c r="C1144" s="24"/>
      <c r="D1144" s="24"/>
      <c r="E1144" s="39" t="s">
        <v>2551</v>
      </c>
      <c r="F1144" s="37" t="s">
        <v>1385</v>
      </c>
      <c r="G1144" s="37" t="s">
        <v>1385</v>
      </c>
      <c r="H1144" s="38">
        <f t="shared" si="18"/>
        <v>8.4599999999999995E-2</v>
      </c>
    </row>
    <row r="1145" spans="1:8" x14ac:dyDescent="0.25">
      <c r="A1145" s="24"/>
      <c r="B1145" s="24"/>
      <c r="C1145" s="24"/>
      <c r="D1145" s="24"/>
      <c r="E1145" s="39" t="s">
        <v>2552</v>
      </c>
      <c r="F1145" s="37" t="s">
        <v>1439</v>
      </c>
      <c r="G1145" s="37" t="s">
        <v>1391</v>
      </c>
      <c r="H1145" s="38">
        <f t="shared" si="18"/>
        <v>0.1124</v>
      </c>
    </row>
    <row r="1146" spans="1:8" x14ac:dyDescent="0.25">
      <c r="A1146" s="24"/>
      <c r="B1146" s="24"/>
      <c r="C1146" s="24"/>
      <c r="D1146" s="24"/>
      <c r="E1146" s="36" t="s">
        <v>2553</v>
      </c>
      <c r="F1146" s="37" t="s">
        <v>1439</v>
      </c>
      <c r="G1146" s="37" t="s">
        <v>1391</v>
      </c>
      <c r="H1146" s="38">
        <f t="shared" si="18"/>
        <v>0.1124</v>
      </c>
    </row>
    <row r="1147" spans="1:8" x14ac:dyDescent="0.25">
      <c r="A1147" s="24"/>
      <c r="B1147" s="24"/>
      <c r="C1147" s="24"/>
      <c r="D1147" s="24"/>
      <c r="E1147" s="39" t="s">
        <v>2554</v>
      </c>
      <c r="F1147" s="37" t="s">
        <v>1439</v>
      </c>
      <c r="G1147" s="37" t="s">
        <v>1391</v>
      </c>
      <c r="H1147" s="38">
        <f t="shared" si="18"/>
        <v>0.1124</v>
      </c>
    </row>
    <row r="1148" spans="1:8" x14ac:dyDescent="0.25">
      <c r="A1148" s="24"/>
      <c r="B1148" s="24"/>
      <c r="C1148" s="24"/>
      <c r="D1148" s="24"/>
      <c r="E1148" s="39" t="s">
        <v>2555</v>
      </c>
      <c r="F1148" s="37" t="s">
        <v>1439</v>
      </c>
      <c r="G1148" s="37" t="s">
        <v>1391</v>
      </c>
      <c r="H1148" s="38">
        <f t="shared" si="18"/>
        <v>0.1124</v>
      </c>
    </row>
    <row r="1149" spans="1:8" x14ac:dyDescent="0.25">
      <c r="A1149" s="24"/>
      <c r="B1149" s="24"/>
      <c r="C1149" s="24"/>
      <c r="D1149" s="24"/>
      <c r="E1149" s="39" t="s">
        <v>2556</v>
      </c>
      <c r="F1149" s="37" t="s">
        <v>1439</v>
      </c>
      <c r="G1149" s="37" t="s">
        <v>1391</v>
      </c>
      <c r="H1149" s="38">
        <f t="shared" si="18"/>
        <v>0.1124</v>
      </c>
    </row>
    <row r="1150" spans="1:8" x14ac:dyDescent="0.25">
      <c r="A1150" s="24"/>
      <c r="B1150" s="24"/>
      <c r="C1150" s="24"/>
      <c r="D1150" s="24"/>
      <c r="E1150" s="39" t="s">
        <v>2557</v>
      </c>
      <c r="F1150" s="37" t="s">
        <v>1439</v>
      </c>
      <c r="G1150" s="37" t="s">
        <v>1391</v>
      </c>
      <c r="H1150" s="38">
        <f t="shared" si="18"/>
        <v>0.1124</v>
      </c>
    </row>
    <row r="1151" spans="1:8" x14ac:dyDescent="0.25">
      <c r="A1151" s="24"/>
      <c r="B1151" s="24"/>
      <c r="C1151" s="24"/>
      <c r="D1151" s="24"/>
      <c r="E1151" s="36" t="s">
        <v>2558</v>
      </c>
      <c r="F1151" s="37" t="s">
        <v>1439</v>
      </c>
      <c r="G1151" s="37" t="s">
        <v>1391</v>
      </c>
      <c r="H1151" s="38">
        <f t="shared" si="18"/>
        <v>0.1124</v>
      </c>
    </row>
    <row r="1152" spans="1:8" x14ac:dyDescent="0.25">
      <c r="A1152" s="24"/>
      <c r="B1152" s="24"/>
      <c r="C1152" s="24"/>
      <c r="D1152" s="24"/>
      <c r="E1152" s="36" t="s">
        <v>2559</v>
      </c>
      <c r="F1152" s="37" t="s">
        <v>1439</v>
      </c>
      <c r="G1152" s="37" t="s">
        <v>1391</v>
      </c>
      <c r="H1152" s="38">
        <f t="shared" si="18"/>
        <v>0.1124</v>
      </c>
    </row>
    <row r="1153" spans="1:8" x14ac:dyDescent="0.25">
      <c r="A1153" s="24"/>
      <c r="B1153" s="24"/>
      <c r="C1153" s="24"/>
      <c r="D1153" s="24"/>
      <c r="E1153" s="40" t="s">
        <v>2560</v>
      </c>
      <c r="F1153" s="37" t="s">
        <v>1439</v>
      </c>
      <c r="G1153" s="37" t="s">
        <v>1391</v>
      </c>
      <c r="H1153" s="38">
        <f t="shared" si="18"/>
        <v>0.1124</v>
      </c>
    </row>
    <row r="1154" spans="1:8" x14ac:dyDescent="0.25">
      <c r="A1154" s="24"/>
      <c r="B1154" s="24"/>
      <c r="C1154" s="24"/>
      <c r="D1154" s="24"/>
      <c r="E1154" s="36" t="s">
        <v>2561</v>
      </c>
      <c r="F1154" s="37" t="s">
        <v>1439</v>
      </c>
      <c r="G1154" s="37" t="s">
        <v>1391</v>
      </c>
      <c r="H1154" s="38">
        <f t="shared" si="18"/>
        <v>0.1124</v>
      </c>
    </row>
    <row r="1155" spans="1:8" x14ac:dyDescent="0.25">
      <c r="A1155" s="24"/>
      <c r="B1155" s="24"/>
      <c r="C1155" s="24"/>
      <c r="D1155" s="24"/>
      <c r="E1155" s="36" t="s">
        <v>2562</v>
      </c>
      <c r="F1155" s="37" t="s">
        <v>1439</v>
      </c>
      <c r="G1155" s="37" t="s">
        <v>1391</v>
      </c>
      <c r="H1155" s="38">
        <f t="shared" si="18"/>
        <v>0.1124</v>
      </c>
    </row>
    <row r="1156" spans="1:8" x14ac:dyDescent="0.25">
      <c r="A1156" s="24"/>
      <c r="B1156" s="24"/>
      <c r="C1156" s="24"/>
      <c r="D1156" s="24"/>
      <c r="E1156" s="39" t="s">
        <v>2563</v>
      </c>
      <c r="F1156" s="37" t="s">
        <v>1439</v>
      </c>
      <c r="G1156" s="37" t="s">
        <v>1391</v>
      </c>
      <c r="H1156" s="38">
        <f t="shared" si="18"/>
        <v>0.1124</v>
      </c>
    </row>
    <row r="1157" spans="1:8" x14ac:dyDescent="0.25">
      <c r="A1157" s="24"/>
      <c r="B1157" s="24"/>
      <c r="C1157" s="24"/>
      <c r="D1157" s="24"/>
      <c r="E1157" s="40" t="s">
        <v>2564</v>
      </c>
      <c r="F1157" s="37" t="s">
        <v>1391</v>
      </c>
      <c r="G1157" s="37" t="s">
        <v>1391</v>
      </c>
      <c r="H1157" s="38">
        <f t="shared" si="18"/>
        <v>0.1124</v>
      </c>
    </row>
    <row r="1158" spans="1:8" x14ac:dyDescent="0.25">
      <c r="A1158" s="24"/>
      <c r="B1158" s="24"/>
      <c r="C1158" s="24"/>
      <c r="D1158" s="24"/>
      <c r="E1158" s="39" t="s">
        <v>2565</v>
      </c>
      <c r="F1158" s="37" t="s">
        <v>1439</v>
      </c>
      <c r="G1158" s="37" t="s">
        <v>1391</v>
      </c>
      <c r="H1158" s="38">
        <f t="shared" si="18"/>
        <v>0.1124</v>
      </c>
    </row>
    <row r="1159" spans="1:8" x14ac:dyDescent="0.25">
      <c r="A1159" s="24"/>
      <c r="B1159" s="24"/>
      <c r="C1159" s="24"/>
      <c r="D1159" s="24"/>
      <c r="E1159" s="64" t="s">
        <v>2566</v>
      </c>
      <c r="F1159" s="37" t="s">
        <v>1439</v>
      </c>
      <c r="G1159" s="37" t="s">
        <v>1391</v>
      </c>
      <c r="H1159" s="38">
        <f t="shared" ref="H1159:H1222" si="19">VLOOKUP(G1159,$A$4:$B$29,2,FALSE)</f>
        <v>0.1124</v>
      </c>
    </row>
    <row r="1160" spans="1:8" x14ac:dyDescent="0.25">
      <c r="A1160" s="24"/>
      <c r="B1160" s="24"/>
      <c r="C1160" s="24"/>
      <c r="D1160" s="24"/>
      <c r="E1160" s="36" t="s">
        <v>2567</v>
      </c>
      <c r="F1160" s="37" t="s">
        <v>1439</v>
      </c>
      <c r="G1160" s="37" t="s">
        <v>1391</v>
      </c>
      <c r="H1160" s="38">
        <f t="shared" si="19"/>
        <v>0.1124</v>
      </c>
    </row>
    <row r="1161" spans="1:8" x14ac:dyDescent="0.25">
      <c r="A1161" s="24"/>
      <c r="B1161" s="24"/>
      <c r="C1161" s="24"/>
      <c r="D1161" s="24"/>
      <c r="E1161" s="36" t="s">
        <v>2568</v>
      </c>
      <c r="F1161" s="37" t="s">
        <v>1439</v>
      </c>
      <c r="G1161" s="37" t="s">
        <v>1391</v>
      </c>
      <c r="H1161" s="38">
        <f t="shared" si="19"/>
        <v>0.1124</v>
      </c>
    </row>
    <row r="1162" spans="1:8" x14ac:dyDescent="0.25">
      <c r="A1162" s="24"/>
      <c r="B1162" s="24"/>
      <c r="C1162" s="24"/>
      <c r="D1162" s="24"/>
      <c r="E1162" s="36" t="s">
        <v>2569</v>
      </c>
      <c r="F1162" s="37" t="s">
        <v>1439</v>
      </c>
      <c r="G1162" s="37" t="s">
        <v>1391</v>
      </c>
      <c r="H1162" s="38">
        <f t="shared" si="19"/>
        <v>0.1124</v>
      </c>
    </row>
    <row r="1163" spans="1:8" x14ac:dyDescent="0.25">
      <c r="A1163" s="24"/>
      <c r="B1163" s="24"/>
      <c r="C1163" s="24"/>
      <c r="D1163" s="24"/>
      <c r="E1163" s="39" t="s">
        <v>2570</v>
      </c>
      <c r="F1163" s="37" t="s">
        <v>1439</v>
      </c>
      <c r="G1163" s="37" t="s">
        <v>1391</v>
      </c>
      <c r="H1163" s="38">
        <f t="shared" si="19"/>
        <v>0.1124</v>
      </c>
    </row>
    <row r="1164" spans="1:8" x14ac:dyDescent="0.25">
      <c r="A1164" s="24"/>
      <c r="B1164" s="24"/>
      <c r="C1164" s="24"/>
      <c r="D1164" s="24"/>
      <c r="E1164" s="36" t="s">
        <v>2571</v>
      </c>
      <c r="F1164" s="37" t="s">
        <v>1377</v>
      </c>
      <c r="G1164" s="37" t="s">
        <v>1377</v>
      </c>
      <c r="H1164" s="38">
        <f t="shared" si="19"/>
        <v>0.1119</v>
      </c>
    </row>
    <row r="1165" spans="1:8" x14ac:dyDescent="0.25">
      <c r="A1165" s="24"/>
      <c r="B1165" s="24"/>
      <c r="C1165" s="24"/>
      <c r="D1165" s="24"/>
      <c r="E1165" s="36" t="s">
        <v>2572</v>
      </c>
      <c r="F1165" s="37" t="s">
        <v>1439</v>
      </c>
      <c r="G1165" s="37" t="s">
        <v>1391</v>
      </c>
      <c r="H1165" s="38">
        <f t="shared" si="19"/>
        <v>0.1124</v>
      </c>
    </row>
    <row r="1166" spans="1:8" x14ac:dyDescent="0.25">
      <c r="A1166" s="24"/>
      <c r="B1166" s="24"/>
      <c r="C1166" s="24"/>
      <c r="D1166" s="24"/>
      <c r="E1166" s="39" t="s">
        <v>2573</v>
      </c>
      <c r="F1166" s="37" t="s">
        <v>1391</v>
      </c>
      <c r="G1166" s="37" t="s">
        <v>1391</v>
      </c>
      <c r="H1166" s="38">
        <f t="shared" si="19"/>
        <v>0.1124</v>
      </c>
    </row>
    <row r="1167" spans="1:8" x14ac:dyDescent="0.25">
      <c r="A1167" s="24"/>
      <c r="B1167" s="24"/>
      <c r="C1167" s="24"/>
      <c r="D1167" s="24"/>
      <c r="E1167" s="39" t="s">
        <v>2574</v>
      </c>
      <c r="F1167" s="37" t="s">
        <v>1439</v>
      </c>
      <c r="G1167" s="37" t="s">
        <v>1391</v>
      </c>
      <c r="H1167" s="38">
        <f t="shared" si="19"/>
        <v>0.1124</v>
      </c>
    </row>
    <row r="1168" spans="1:8" x14ac:dyDescent="0.25">
      <c r="A1168" s="24"/>
      <c r="B1168" s="24"/>
      <c r="C1168" s="24"/>
      <c r="D1168" s="24"/>
      <c r="E1168" s="39" t="s">
        <v>2575</v>
      </c>
      <c r="F1168" s="37" t="s">
        <v>1439</v>
      </c>
      <c r="G1168" s="37" t="s">
        <v>1391</v>
      </c>
      <c r="H1168" s="38">
        <f t="shared" si="19"/>
        <v>0.1124</v>
      </c>
    </row>
    <row r="1169" spans="1:8" x14ac:dyDescent="0.25">
      <c r="A1169" s="24"/>
      <c r="B1169" s="24"/>
      <c r="C1169" s="24"/>
      <c r="D1169" s="24"/>
      <c r="E1169" s="39" t="s">
        <v>2576</v>
      </c>
      <c r="F1169" s="37" t="s">
        <v>1439</v>
      </c>
      <c r="G1169" s="37" t="s">
        <v>1391</v>
      </c>
      <c r="H1169" s="38">
        <f t="shared" si="19"/>
        <v>0.1124</v>
      </c>
    </row>
    <row r="1170" spans="1:8" x14ac:dyDescent="0.25">
      <c r="A1170" s="24"/>
      <c r="B1170" s="24"/>
      <c r="C1170" s="24"/>
      <c r="D1170" s="24"/>
      <c r="E1170" s="39" t="s">
        <v>2577</v>
      </c>
      <c r="F1170" s="37" t="s">
        <v>1383</v>
      </c>
      <c r="G1170" s="37" t="s">
        <v>1383</v>
      </c>
      <c r="H1170" s="38">
        <f t="shared" si="19"/>
        <v>0.1032</v>
      </c>
    </row>
    <row r="1171" spans="1:8" x14ac:dyDescent="0.25">
      <c r="A1171" s="24"/>
      <c r="B1171" s="24"/>
      <c r="C1171" s="24"/>
      <c r="D1171" s="24"/>
      <c r="E1171" s="39" t="s">
        <v>2578</v>
      </c>
      <c r="F1171" s="37" t="s">
        <v>1439</v>
      </c>
      <c r="G1171" s="37" t="s">
        <v>1391</v>
      </c>
      <c r="H1171" s="38">
        <f t="shared" si="19"/>
        <v>0.1124</v>
      </c>
    </row>
    <row r="1172" spans="1:8" x14ac:dyDescent="0.25">
      <c r="A1172" s="24"/>
      <c r="B1172" s="24"/>
      <c r="C1172" s="24"/>
      <c r="D1172" s="24"/>
      <c r="E1172" s="39" t="s">
        <v>2579</v>
      </c>
      <c r="F1172" s="37" t="s">
        <v>1410</v>
      </c>
      <c r="G1172" s="37" t="s">
        <v>1410</v>
      </c>
      <c r="H1172" s="38">
        <f t="shared" si="19"/>
        <v>0.10765</v>
      </c>
    </row>
    <row r="1173" spans="1:8" x14ac:dyDescent="0.25">
      <c r="A1173" s="24"/>
      <c r="B1173" s="24"/>
      <c r="C1173" s="24"/>
      <c r="D1173" s="24"/>
      <c r="E1173" s="40" t="s">
        <v>2580</v>
      </c>
      <c r="F1173" s="37" t="s">
        <v>1439</v>
      </c>
      <c r="G1173" s="37" t="s">
        <v>1391</v>
      </c>
      <c r="H1173" s="38">
        <f t="shared" si="19"/>
        <v>0.1124</v>
      </c>
    </row>
    <row r="1174" spans="1:8" x14ac:dyDescent="0.25">
      <c r="A1174" s="24"/>
      <c r="B1174" s="24"/>
      <c r="C1174" s="24"/>
      <c r="D1174" s="24"/>
      <c r="E1174" s="39" t="s">
        <v>2581</v>
      </c>
      <c r="F1174" s="37" t="s">
        <v>1377</v>
      </c>
      <c r="G1174" s="37" t="s">
        <v>1377</v>
      </c>
      <c r="H1174" s="38">
        <f t="shared" si="19"/>
        <v>0.1119</v>
      </c>
    </row>
    <row r="1175" spans="1:8" x14ac:dyDescent="0.25">
      <c r="A1175" s="24"/>
      <c r="B1175" s="24"/>
      <c r="C1175" s="24"/>
      <c r="D1175" s="24"/>
      <c r="E1175" s="40" t="s">
        <v>2582</v>
      </c>
      <c r="F1175" s="37" t="s">
        <v>1439</v>
      </c>
      <c r="G1175" s="37" t="s">
        <v>1391</v>
      </c>
      <c r="H1175" s="38">
        <f t="shared" si="19"/>
        <v>0.1124</v>
      </c>
    </row>
    <row r="1176" spans="1:8" x14ac:dyDescent="0.25">
      <c r="A1176" s="24"/>
      <c r="B1176" s="24"/>
      <c r="C1176" s="24"/>
      <c r="D1176" s="24"/>
      <c r="E1176" s="40" t="s">
        <v>2583</v>
      </c>
      <c r="F1176" s="37" t="s">
        <v>1439</v>
      </c>
      <c r="G1176" s="37" t="s">
        <v>1391</v>
      </c>
      <c r="H1176" s="38">
        <f t="shared" si="19"/>
        <v>0.1124</v>
      </c>
    </row>
    <row r="1177" spans="1:8" x14ac:dyDescent="0.25">
      <c r="A1177" s="24"/>
      <c r="B1177" s="24"/>
      <c r="C1177" s="24"/>
      <c r="D1177" s="24"/>
      <c r="E1177" s="40" t="s">
        <v>2584</v>
      </c>
      <c r="F1177" s="37" t="s">
        <v>1439</v>
      </c>
      <c r="G1177" s="37" t="s">
        <v>1391</v>
      </c>
      <c r="H1177" s="38">
        <f t="shared" si="19"/>
        <v>0.1124</v>
      </c>
    </row>
    <row r="1178" spans="1:8" x14ac:dyDescent="0.25">
      <c r="A1178" s="24"/>
      <c r="B1178" s="24"/>
      <c r="C1178" s="24"/>
      <c r="D1178" s="24"/>
      <c r="E1178" s="40" t="s">
        <v>2585</v>
      </c>
      <c r="F1178" s="37" t="s">
        <v>1439</v>
      </c>
      <c r="G1178" s="37" t="s">
        <v>1391</v>
      </c>
      <c r="H1178" s="38">
        <f t="shared" si="19"/>
        <v>0.1124</v>
      </c>
    </row>
    <row r="1179" spans="1:8" x14ac:dyDescent="0.25">
      <c r="A1179" s="24"/>
      <c r="B1179" s="24"/>
      <c r="C1179" s="24"/>
      <c r="D1179" s="24"/>
      <c r="E1179" s="39" t="s">
        <v>2586</v>
      </c>
      <c r="F1179" s="37" t="s">
        <v>1439</v>
      </c>
      <c r="G1179" s="37" t="s">
        <v>1391</v>
      </c>
      <c r="H1179" s="38">
        <f t="shared" si="19"/>
        <v>0.1124</v>
      </c>
    </row>
    <row r="1180" spans="1:8" x14ac:dyDescent="0.25">
      <c r="A1180" s="24"/>
      <c r="B1180" s="24"/>
      <c r="C1180" s="24"/>
      <c r="D1180" s="24"/>
      <c r="E1180" s="62" t="s">
        <v>2587</v>
      </c>
      <c r="F1180" s="37" t="s">
        <v>1439</v>
      </c>
      <c r="G1180" s="37" t="s">
        <v>1391</v>
      </c>
      <c r="H1180" s="38">
        <f t="shared" si="19"/>
        <v>0.1124</v>
      </c>
    </row>
    <row r="1181" spans="1:8" x14ac:dyDescent="0.25">
      <c r="A1181" s="24"/>
      <c r="B1181" s="24"/>
      <c r="C1181" s="24"/>
      <c r="D1181" s="24"/>
      <c r="E1181" s="59" t="s">
        <v>2588</v>
      </c>
      <c r="F1181" s="37" t="s">
        <v>1439</v>
      </c>
      <c r="G1181" s="37" t="s">
        <v>1391</v>
      </c>
      <c r="H1181" s="38">
        <f t="shared" si="19"/>
        <v>0.1124</v>
      </c>
    </row>
    <row r="1182" spans="1:8" x14ac:dyDescent="0.25">
      <c r="A1182" s="24"/>
      <c r="B1182" s="24"/>
      <c r="C1182" s="24"/>
      <c r="D1182" s="24"/>
      <c r="E1182" s="36" t="s">
        <v>2589</v>
      </c>
      <c r="F1182" s="37" t="s">
        <v>1439</v>
      </c>
      <c r="G1182" s="37" t="s">
        <v>1391</v>
      </c>
      <c r="H1182" s="38">
        <f t="shared" si="19"/>
        <v>0.1124</v>
      </c>
    </row>
    <row r="1183" spans="1:8" x14ac:dyDescent="0.25">
      <c r="A1183" s="24"/>
      <c r="B1183" s="24"/>
      <c r="C1183" s="24"/>
      <c r="D1183" s="24"/>
      <c r="E1183" s="60" t="s">
        <v>2590</v>
      </c>
      <c r="F1183" s="37" t="s">
        <v>1439</v>
      </c>
      <c r="G1183" s="37" t="s">
        <v>1391</v>
      </c>
      <c r="H1183" s="38">
        <f t="shared" si="19"/>
        <v>0.1124</v>
      </c>
    </row>
    <row r="1184" spans="1:8" x14ac:dyDescent="0.25">
      <c r="A1184" s="24"/>
      <c r="B1184" s="24"/>
      <c r="C1184" s="24"/>
      <c r="D1184" s="24"/>
      <c r="E1184" s="39" t="s">
        <v>2591</v>
      </c>
      <c r="F1184" s="37" t="s">
        <v>1439</v>
      </c>
      <c r="G1184" s="37" t="s">
        <v>1391</v>
      </c>
      <c r="H1184" s="38">
        <f t="shared" si="19"/>
        <v>0.1124</v>
      </c>
    </row>
    <row r="1185" spans="1:8" x14ac:dyDescent="0.25">
      <c r="A1185" s="24"/>
      <c r="B1185" s="24"/>
      <c r="C1185" s="24"/>
      <c r="D1185" s="24"/>
      <c r="E1185" s="36" t="s">
        <v>2592</v>
      </c>
      <c r="F1185" s="37" t="s">
        <v>1439</v>
      </c>
      <c r="G1185" s="37" t="s">
        <v>1391</v>
      </c>
      <c r="H1185" s="38">
        <f t="shared" si="19"/>
        <v>0.1124</v>
      </c>
    </row>
    <row r="1186" spans="1:8" x14ac:dyDescent="0.25">
      <c r="A1186" s="24"/>
      <c r="B1186" s="24"/>
      <c r="C1186" s="24"/>
      <c r="D1186" s="24"/>
      <c r="E1186" s="62" t="s">
        <v>2593</v>
      </c>
      <c r="F1186" s="37" t="s">
        <v>1439</v>
      </c>
      <c r="G1186" s="37" t="s">
        <v>1391</v>
      </c>
      <c r="H1186" s="38">
        <f t="shared" si="19"/>
        <v>0.1124</v>
      </c>
    </row>
    <row r="1187" spans="1:8" x14ac:dyDescent="0.25">
      <c r="A1187" s="24"/>
      <c r="B1187" s="24"/>
      <c r="C1187" s="24"/>
      <c r="D1187" s="24"/>
      <c r="E1187" s="40" t="s">
        <v>2594</v>
      </c>
      <c r="F1187" s="37" t="s">
        <v>1439</v>
      </c>
      <c r="G1187" s="37" t="s">
        <v>1391</v>
      </c>
      <c r="H1187" s="38">
        <f t="shared" si="19"/>
        <v>0.1124</v>
      </c>
    </row>
    <row r="1188" spans="1:8" x14ac:dyDescent="0.25">
      <c r="A1188" s="24"/>
      <c r="B1188" s="24"/>
      <c r="C1188" s="24"/>
      <c r="D1188" s="24"/>
      <c r="E1188" s="39" t="s">
        <v>2595</v>
      </c>
      <c r="F1188" s="37" t="s">
        <v>1418</v>
      </c>
      <c r="G1188" s="37" t="s">
        <v>1418</v>
      </c>
      <c r="H1188" s="38">
        <f t="shared" si="19"/>
        <v>0</v>
      </c>
    </row>
    <row r="1189" spans="1:8" x14ac:dyDescent="0.25">
      <c r="A1189" s="24"/>
      <c r="B1189" s="24"/>
      <c r="C1189" s="24"/>
      <c r="D1189" s="24"/>
      <c r="E1189" s="54" t="s">
        <v>2596</v>
      </c>
      <c r="F1189" s="37" t="s">
        <v>1418</v>
      </c>
      <c r="G1189" s="37" t="s">
        <v>1418</v>
      </c>
      <c r="H1189" s="38">
        <f t="shared" si="19"/>
        <v>0</v>
      </c>
    </row>
    <row r="1190" spans="1:8" x14ac:dyDescent="0.25">
      <c r="A1190" s="24"/>
      <c r="B1190" s="24"/>
      <c r="C1190" s="24"/>
      <c r="D1190" s="24"/>
      <c r="E1190" s="54" t="s">
        <v>2597</v>
      </c>
      <c r="F1190" s="37" t="s">
        <v>1388</v>
      </c>
      <c r="G1190" s="37" t="s">
        <v>1385</v>
      </c>
      <c r="H1190" s="38">
        <f t="shared" si="19"/>
        <v>8.4599999999999995E-2</v>
      </c>
    </row>
    <row r="1191" spans="1:8" x14ac:dyDescent="0.25">
      <c r="A1191" s="24"/>
      <c r="B1191" s="24"/>
      <c r="C1191" s="24"/>
      <c r="D1191" s="24"/>
      <c r="E1191" s="39" t="s">
        <v>2598</v>
      </c>
      <c r="F1191" s="37" t="s">
        <v>1410</v>
      </c>
      <c r="G1191" s="37" t="s">
        <v>1410</v>
      </c>
      <c r="H1191" s="38">
        <f t="shared" si="19"/>
        <v>0.10765</v>
      </c>
    </row>
    <row r="1192" spans="1:8" x14ac:dyDescent="0.25">
      <c r="A1192" s="24"/>
      <c r="B1192" s="24"/>
      <c r="C1192" s="24"/>
      <c r="D1192" s="24"/>
      <c r="E1192" s="39" t="s">
        <v>2599</v>
      </c>
      <c r="F1192" s="37" t="s">
        <v>1439</v>
      </c>
      <c r="G1192" s="37" t="s">
        <v>1391</v>
      </c>
      <c r="H1192" s="38">
        <f t="shared" si="19"/>
        <v>0.1124</v>
      </c>
    </row>
    <row r="1193" spans="1:8" x14ac:dyDescent="0.25">
      <c r="A1193" s="24"/>
      <c r="B1193" s="24"/>
      <c r="C1193" s="24"/>
      <c r="D1193" s="24"/>
      <c r="E1193" s="39" t="s">
        <v>2600</v>
      </c>
      <c r="F1193" s="37" t="s">
        <v>1439</v>
      </c>
      <c r="G1193" s="37" t="s">
        <v>1391</v>
      </c>
      <c r="H1193" s="38">
        <f t="shared" si="19"/>
        <v>0.1124</v>
      </c>
    </row>
    <row r="1194" spans="1:8" x14ac:dyDescent="0.25">
      <c r="A1194" s="24"/>
      <c r="B1194" s="24"/>
      <c r="C1194" s="24"/>
      <c r="D1194" s="24"/>
      <c r="E1194" s="40" t="s">
        <v>2601</v>
      </c>
      <c r="F1194" s="37" t="s">
        <v>1439</v>
      </c>
      <c r="G1194" s="37" t="s">
        <v>1391</v>
      </c>
      <c r="H1194" s="38">
        <f t="shared" si="19"/>
        <v>0.1124</v>
      </c>
    </row>
    <row r="1195" spans="1:8" x14ac:dyDescent="0.25">
      <c r="A1195" s="24"/>
      <c r="B1195" s="24"/>
      <c r="C1195" s="24"/>
      <c r="D1195" s="24"/>
      <c r="E1195" s="54" t="s">
        <v>2602</v>
      </c>
      <c r="F1195" s="37" t="s">
        <v>1439</v>
      </c>
      <c r="G1195" s="37" t="s">
        <v>1391</v>
      </c>
      <c r="H1195" s="38">
        <f t="shared" si="19"/>
        <v>0.1124</v>
      </c>
    </row>
    <row r="1196" spans="1:8" x14ac:dyDescent="0.25">
      <c r="A1196" s="24"/>
      <c r="B1196" s="24"/>
      <c r="C1196" s="24"/>
      <c r="D1196" s="24"/>
      <c r="E1196" s="40" t="s">
        <v>2603</v>
      </c>
      <c r="F1196" s="37" t="s">
        <v>1439</v>
      </c>
      <c r="G1196" s="37" t="s">
        <v>1391</v>
      </c>
      <c r="H1196" s="38">
        <f t="shared" si="19"/>
        <v>0.1124</v>
      </c>
    </row>
    <row r="1197" spans="1:8" x14ac:dyDescent="0.25">
      <c r="A1197" s="24"/>
      <c r="B1197" s="24"/>
      <c r="C1197" s="24"/>
      <c r="D1197" s="24"/>
      <c r="E1197" s="62" t="s">
        <v>2604</v>
      </c>
      <c r="F1197" s="37" t="s">
        <v>1418</v>
      </c>
      <c r="G1197" s="37" t="s">
        <v>1418</v>
      </c>
      <c r="H1197" s="38">
        <f t="shared" si="19"/>
        <v>0</v>
      </c>
    </row>
    <row r="1198" spans="1:8" x14ac:dyDescent="0.25">
      <c r="A1198" s="24"/>
      <c r="B1198" s="24"/>
      <c r="C1198" s="24"/>
      <c r="D1198" s="24"/>
      <c r="E1198" s="36" t="s">
        <v>2605</v>
      </c>
      <c r="F1198" s="37" t="s">
        <v>1439</v>
      </c>
      <c r="G1198" s="37" t="s">
        <v>1391</v>
      </c>
      <c r="H1198" s="38">
        <f t="shared" si="19"/>
        <v>0.1124</v>
      </c>
    </row>
    <row r="1199" spans="1:8" x14ac:dyDescent="0.25">
      <c r="A1199" s="24"/>
      <c r="B1199" s="24"/>
      <c r="C1199" s="24"/>
      <c r="D1199" s="24"/>
      <c r="E1199" s="39" t="s">
        <v>2606</v>
      </c>
      <c r="F1199" s="37" t="s">
        <v>1439</v>
      </c>
      <c r="G1199" s="37" t="s">
        <v>1391</v>
      </c>
      <c r="H1199" s="38">
        <f t="shared" si="19"/>
        <v>0.1124</v>
      </c>
    </row>
    <row r="1200" spans="1:8" x14ac:dyDescent="0.25">
      <c r="A1200" s="24"/>
      <c r="B1200" s="24"/>
      <c r="C1200" s="24"/>
      <c r="D1200" s="24"/>
      <c r="E1200" s="36" t="s">
        <v>2607</v>
      </c>
      <c r="F1200" s="37" t="s">
        <v>1439</v>
      </c>
      <c r="G1200" s="37" t="s">
        <v>1391</v>
      </c>
      <c r="H1200" s="38">
        <f t="shared" si="19"/>
        <v>0.1124</v>
      </c>
    </row>
    <row r="1201" spans="1:8" x14ac:dyDescent="0.25">
      <c r="A1201" s="24"/>
      <c r="B1201" s="24"/>
      <c r="C1201" s="24"/>
      <c r="D1201" s="24"/>
      <c r="E1201" s="36" t="s">
        <v>2608</v>
      </c>
      <c r="F1201" s="37" t="s">
        <v>1439</v>
      </c>
      <c r="G1201" s="37" t="s">
        <v>1391</v>
      </c>
      <c r="H1201" s="38">
        <f t="shared" si="19"/>
        <v>0.1124</v>
      </c>
    </row>
    <row r="1202" spans="1:8" x14ac:dyDescent="0.25">
      <c r="A1202" s="24"/>
      <c r="B1202" s="24"/>
      <c r="C1202" s="24"/>
      <c r="D1202" s="24"/>
      <c r="E1202" s="39" t="s">
        <v>2609</v>
      </c>
      <c r="F1202" s="37" t="s">
        <v>1439</v>
      </c>
      <c r="G1202" s="37" t="s">
        <v>1391</v>
      </c>
      <c r="H1202" s="38">
        <f t="shared" si="19"/>
        <v>0.1124</v>
      </c>
    </row>
    <row r="1203" spans="1:8" x14ac:dyDescent="0.25">
      <c r="A1203" s="24"/>
      <c r="B1203" s="24"/>
      <c r="C1203" s="24"/>
      <c r="D1203" s="24"/>
      <c r="E1203" s="36" t="s">
        <v>2610</v>
      </c>
      <c r="F1203" s="37" t="s">
        <v>1439</v>
      </c>
      <c r="G1203" s="37" t="s">
        <v>1391</v>
      </c>
      <c r="H1203" s="38">
        <f t="shared" si="19"/>
        <v>0.1124</v>
      </c>
    </row>
    <row r="1204" spans="1:8" x14ac:dyDescent="0.25">
      <c r="A1204" s="24"/>
      <c r="B1204" s="24"/>
      <c r="C1204" s="24"/>
      <c r="D1204" s="24"/>
      <c r="E1204" s="39" t="s">
        <v>2611</v>
      </c>
      <c r="F1204" s="37" t="s">
        <v>1439</v>
      </c>
      <c r="G1204" s="37" t="s">
        <v>1391</v>
      </c>
      <c r="H1204" s="38">
        <f t="shared" si="19"/>
        <v>0.1124</v>
      </c>
    </row>
    <row r="1205" spans="1:8" x14ac:dyDescent="0.25">
      <c r="A1205" s="24"/>
      <c r="B1205" s="24"/>
      <c r="C1205" s="24"/>
      <c r="D1205" s="24"/>
      <c r="E1205" s="36" t="s">
        <v>2612</v>
      </c>
      <c r="F1205" s="37" t="s">
        <v>1418</v>
      </c>
      <c r="G1205" s="37" t="s">
        <v>1418</v>
      </c>
      <c r="H1205" s="38">
        <f t="shared" si="19"/>
        <v>0</v>
      </c>
    </row>
    <row r="1206" spans="1:8" x14ac:dyDescent="0.25">
      <c r="A1206" s="24"/>
      <c r="B1206" s="24"/>
      <c r="C1206" s="24"/>
      <c r="D1206" s="24"/>
      <c r="E1206" s="39" t="s">
        <v>2613</v>
      </c>
      <c r="F1206" s="37" t="s">
        <v>1439</v>
      </c>
      <c r="G1206" s="37" t="s">
        <v>1391</v>
      </c>
      <c r="H1206" s="38">
        <f t="shared" si="19"/>
        <v>0.1124</v>
      </c>
    </row>
    <row r="1207" spans="1:8" x14ac:dyDescent="0.25">
      <c r="A1207" s="24"/>
      <c r="B1207" s="24"/>
      <c r="C1207" s="24"/>
      <c r="D1207" s="24"/>
      <c r="E1207" s="39" t="s">
        <v>2614</v>
      </c>
      <c r="F1207" s="37" t="s">
        <v>1377</v>
      </c>
      <c r="G1207" s="37" t="s">
        <v>1377</v>
      </c>
      <c r="H1207" s="38">
        <f t="shared" si="19"/>
        <v>0.1119</v>
      </c>
    </row>
    <row r="1208" spans="1:8" x14ac:dyDescent="0.25">
      <c r="A1208" s="24"/>
      <c r="B1208" s="24"/>
      <c r="C1208" s="24"/>
      <c r="D1208" s="24"/>
      <c r="E1208" s="39" t="s">
        <v>2615</v>
      </c>
      <c r="F1208" s="37" t="s">
        <v>1439</v>
      </c>
      <c r="G1208" s="37" t="s">
        <v>1391</v>
      </c>
      <c r="H1208" s="38">
        <f t="shared" si="19"/>
        <v>0.1124</v>
      </c>
    </row>
    <row r="1209" spans="1:8" x14ac:dyDescent="0.25">
      <c r="A1209" s="24"/>
      <c r="B1209" s="24"/>
      <c r="C1209" s="24"/>
      <c r="D1209" s="24"/>
      <c r="E1209" s="39" t="s">
        <v>2616</v>
      </c>
      <c r="F1209" s="37" t="s">
        <v>1439</v>
      </c>
      <c r="G1209" s="37" t="s">
        <v>1391</v>
      </c>
      <c r="H1209" s="38">
        <f t="shared" si="19"/>
        <v>0.1124</v>
      </c>
    </row>
    <row r="1210" spans="1:8" x14ac:dyDescent="0.25">
      <c r="A1210" s="24"/>
      <c r="B1210" s="24"/>
      <c r="C1210" s="24"/>
      <c r="D1210" s="24"/>
      <c r="E1210" s="39" t="s">
        <v>2617</v>
      </c>
      <c r="F1210" s="37" t="s">
        <v>1439</v>
      </c>
      <c r="G1210" s="37" t="s">
        <v>1391</v>
      </c>
      <c r="H1210" s="38">
        <f t="shared" si="19"/>
        <v>0.1124</v>
      </c>
    </row>
    <row r="1211" spans="1:8" x14ac:dyDescent="0.25">
      <c r="A1211" s="24"/>
      <c r="B1211" s="24"/>
      <c r="C1211" s="24"/>
      <c r="D1211" s="24"/>
      <c r="E1211" s="39" t="s">
        <v>2618</v>
      </c>
      <c r="F1211" s="37" t="s">
        <v>1439</v>
      </c>
      <c r="G1211" s="37" t="s">
        <v>1391</v>
      </c>
      <c r="H1211" s="38">
        <f t="shared" si="19"/>
        <v>0.1124</v>
      </c>
    </row>
    <row r="1212" spans="1:8" x14ac:dyDescent="0.25">
      <c r="A1212" s="24"/>
      <c r="B1212" s="24"/>
      <c r="C1212" s="24"/>
      <c r="D1212" s="24"/>
      <c r="E1212" s="39" t="s">
        <v>2619</v>
      </c>
      <c r="F1212" s="37" t="s">
        <v>1439</v>
      </c>
      <c r="G1212" s="37" t="s">
        <v>1391</v>
      </c>
      <c r="H1212" s="38">
        <f t="shared" si="19"/>
        <v>0.1124</v>
      </c>
    </row>
    <row r="1213" spans="1:8" x14ac:dyDescent="0.25">
      <c r="A1213" s="24"/>
      <c r="B1213" s="24"/>
      <c r="C1213" s="24"/>
      <c r="D1213" s="24"/>
      <c r="E1213" s="39" t="s">
        <v>2620</v>
      </c>
      <c r="F1213" s="37" t="s">
        <v>1439</v>
      </c>
      <c r="G1213" s="37" t="s">
        <v>1391</v>
      </c>
      <c r="H1213" s="38">
        <f t="shared" si="19"/>
        <v>0.1124</v>
      </c>
    </row>
    <row r="1214" spans="1:8" x14ac:dyDescent="0.25">
      <c r="A1214" s="24"/>
      <c r="B1214" s="24"/>
      <c r="C1214" s="24"/>
      <c r="D1214" s="24"/>
      <c r="E1214" s="39" t="s">
        <v>2621</v>
      </c>
      <c r="F1214" s="37" t="s">
        <v>1377</v>
      </c>
      <c r="G1214" s="37" t="s">
        <v>1377</v>
      </c>
      <c r="H1214" s="38">
        <f t="shared" si="19"/>
        <v>0.1119</v>
      </c>
    </row>
    <row r="1215" spans="1:8" x14ac:dyDescent="0.25">
      <c r="A1215" s="24"/>
      <c r="B1215" s="24"/>
      <c r="C1215" s="24"/>
      <c r="D1215" s="24"/>
      <c r="E1215" s="39" t="s">
        <v>2622</v>
      </c>
      <c r="F1215" s="37" t="s">
        <v>1439</v>
      </c>
      <c r="G1215" s="37" t="s">
        <v>1391</v>
      </c>
      <c r="H1215" s="38">
        <f t="shared" si="19"/>
        <v>0.1124</v>
      </c>
    </row>
    <row r="1216" spans="1:8" x14ac:dyDescent="0.25">
      <c r="A1216" s="24"/>
      <c r="B1216" s="24"/>
      <c r="C1216" s="24"/>
      <c r="D1216" s="24"/>
      <c r="E1216" s="36" t="s">
        <v>2623</v>
      </c>
      <c r="F1216" s="37" t="s">
        <v>1439</v>
      </c>
      <c r="G1216" s="37" t="s">
        <v>1391</v>
      </c>
      <c r="H1216" s="38">
        <f t="shared" si="19"/>
        <v>0.1124</v>
      </c>
    </row>
    <row r="1217" spans="1:8" x14ac:dyDescent="0.25">
      <c r="A1217" s="24"/>
      <c r="B1217" s="24"/>
      <c r="C1217" s="24"/>
      <c r="D1217" s="24"/>
      <c r="E1217" s="39" t="s">
        <v>2624</v>
      </c>
      <c r="F1217" s="37" t="s">
        <v>1439</v>
      </c>
      <c r="G1217" s="37" t="s">
        <v>1391</v>
      </c>
      <c r="H1217" s="38">
        <f t="shared" si="19"/>
        <v>0.1124</v>
      </c>
    </row>
    <row r="1218" spans="1:8" x14ac:dyDescent="0.25">
      <c r="A1218" s="24"/>
      <c r="B1218" s="24"/>
      <c r="C1218" s="24"/>
      <c r="D1218" s="24"/>
      <c r="E1218" s="36" t="s">
        <v>2625</v>
      </c>
      <c r="F1218" s="37" t="s">
        <v>1439</v>
      </c>
      <c r="G1218" s="37" t="s">
        <v>1391</v>
      </c>
      <c r="H1218" s="38">
        <f t="shared" si="19"/>
        <v>0.1124</v>
      </c>
    </row>
    <row r="1219" spans="1:8" x14ac:dyDescent="0.25">
      <c r="A1219" s="24"/>
      <c r="B1219" s="24"/>
      <c r="C1219" s="24"/>
      <c r="D1219" s="24"/>
      <c r="E1219" s="39" t="s">
        <v>2626</v>
      </c>
      <c r="F1219" s="37" t="s">
        <v>1439</v>
      </c>
      <c r="G1219" s="37" t="s">
        <v>1391</v>
      </c>
      <c r="H1219" s="38">
        <f t="shared" si="19"/>
        <v>0.1124</v>
      </c>
    </row>
    <row r="1220" spans="1:8" x14ac:dyDescent="0.25">
      <c r="A1220" s="24"/>
      <c r="B1220" s="24"/>
      <c r="C1220" s="24"/>
      <c r="D1220" s="24"/>
      <c r="E1220" s="36" t="s">
        <v>2627</v>
      </c>
      <c r="F1220" s="37" t="s">
        <v>1439</v>
      </c>
      <c r="G1220" s="37" t="s">
        <v>1391</v>
      </c>
      <c r="H1220" s="38">
        <f t="shared" si="19"/>
        <v>0.1124</v>
      </c>
    </row>
    <row r="1221" spans="1:8" x14ac:dyDescent="0.25">
      <c r="A1221" s="24"/>
      <c r="B1221" s="24"/>
      <c r="C1221" s="24"/>
      <c r="D1221" s="24"/>
      <c r="E1221" s="39" t="s">
        <v>2628</v>
      </c>
      <c r="F1221" s="37" t="s">
        <v>1377</v>
      </c>
      <c r="G1221" s="37" t="s">
        <v>1377</v>
      </c>
      <c r="H1221" s="38">
        <f t="shared" si="19"/>
        <v>0.1119</v>
      </c>
    </row>
    <row r="1222" spans="1:8" x14ac:dyDescent="0.25">
      <c r="A1222" s="24"/>
      <c r="B1222" s="24"/>
      <c r="C1222" s="24"/>
      <c r="D1222" s="24"/>
      <c r="E1222" s="39" t="s">
        <v>2629</v>
      </c>
      <c r="F1222" s="37" t="s">
        <v>1377</v>
      </c>
      <c r="G1222" s="37" t="s">
        <v>1377</v>
      </c>
      <c r="H1222" s="38">
        <f t="shared" si="19"/>
        <v>0.1119</v>
      </c>
    </row>
    <row r="1223" spans="1:8" x14ac:dyDescent="0.25">
      <c r="A1223" s="24"/>
      <c r="B1223" s="24"/>
      <c r="C1223" s="24"/>
      <c r="D1223" s="24"/>
      <c r="E1223" s="36" t="s">
        <v>2630</v>
      </c>
      <c r="F1223" s="37" t="s">
        <v>1439</v>
      </c>
      <c r="G1223" s="37" t="s">
        <v>1391</v>
      </c>
      <c r="H1223" s="38">
        <f t="shared" ref="H1223:H1286" si="20">VLOOKUP(G1223,$A$4:$B$29,2,FALSE)</f>
        <v>0.1124</v>
      </c>
    </row>
    <row r="1224" spans="1:8" x14ac:dyDescent="0.25">
      <c r="A1224" s="24"/>
      <c r="B1224" s="24"/>
      <c r="C1224" s="24"/>
      <c r="D1224" s="24"/>
      <c r="E1224" s="39" t="s">
        <v>2631</v>
      </c>
      <c r="F1224" s="37" t="s">
        <v>1439</v>
      </c>
      <c r="G1224" s="37" t="s">
        <v>1391</v>
      </c>
      <c r="H1224" s="38">
        <f t="shared" si="20"/>
        <v>0.1124</v>
      </c>
    </row>
    <row r="1225" spans="1:8" x14ac:dyDescent="0.25">
      <c r="A1225" s="24"/>
      <c r="B1225" s="24"/>
      <c r="C1225" s="24"/>
      <c r="D1225" s="24"/>
      <c r="E1225" s="39" t="s">
        <v>2632</v>
      </c>
      <c r="F1225" s="37" t="s">
        <v>1377</v>
      </c>
      <c r="G1225" s="37" t="s">
        <v>1377</v>
      </c>
      <c r="H1225" s="38">
        <f t="shared" si="20"/>
        <v>0.1119</v>
      </c>
    </row>
    <row r="1226" spans="1:8" x14ac:dyDescent="0.25">
      <c r="A1226" s="24"/>
      <c r="B1226" s="24"/>
      <c r="C1226" s="24"/>
      <c r="D1226" s="24"/>
      <c r="E1226" s="39" t="s">
        <v>2633</v>
      </c>
      <c r="F1226" s="37" t="s">
        <v>1377</v>
      </c>
      <c r="G1226" s="37" t="s">
        <v>1377</v>
      </c>
      <c r="H1226" s="38">
        <f t="shared" si="20"/>
        <v>0.1119</v>
      </c>
    </row>
    <row r="1227" spans="1:8" x14ac:dyDescent="0.25">
      <c r="A1227" s="24"/>
      <c r="B1227" s="24"/>
      <c r="C1227" s="24"/>
      <c r="D1227" s="24"/>
      <c r="E1227" s="36" t="s">
        <v>2634</v>
      </c>
      <c r="F1227" s="37" t="s">
        <v>1439</v>
      </c>
      <c r="G1227" s="37" t="s">
        <v>1391</v>
      </c>
      <c r="H1227" s="38">
        <f t="shared" si="20"/>
        <v>0.1124</v>
      </c>
    </row>
    <row r="1228" spans="1:8" x14ac:dyDescent="0.25">
      <c r="A1228" s="24"/>
      <c r="B1228" s="24"/>
      <c r="C1228" s="24"/>
      <c r="D1228" s="24"/>
      <c r="E1228" s="39" t="s">
        <v>2635</v>
      </c>
      <c r="F1228" s="37" t="s">
        <v>1439</v>
      </c>
      <c r="G1228" s="37" t="s">
        <v>1391</v>
      </c>
      <c r="H1228" s="38">
        <f t="shared" si="20"/>
        <v>0.1124</v>
      </c>
    </row>
    <row r="1229" spans="1:8" x14ac:dyDescent="0.25">
      <c r="A1229" s="24"/>
      <c r="B1229" s="24"/>
      <c r="C1229" s="24"/>
      <c r="D1229" s="24"/>
      <c r="E1229" s="39" t="s">
        <v>2636</v>
      </c>
      <c r="F1229" s="37" t="s">
        <v>1393</v>
      </c>
      <c r="G1229" s="37" t="s">
        <v>1393</v>
      </c>
      <c r="H1229" s="38">
        <f t="shared" si="20"/>
        <v>0.1053</v>
      </c>
    </row>
    <row r="1230" spans="1:8" x14ac:dyDescent="0.25">
      <c r="A1230" s="24"/>
      <c r="B1230" s="24"/>
      <c r="C1230" s="24"/>
      <c r="D1230" s="24"/>
      <c r="E1230" s="39" t="s">
        <v>2637</v>
      </c>
      <c r="F1230" s="37" t="s">
        <v>1393</v>
      </c>
      <c r="G1230" s="37" t="s">
        <v>1393</v>
      </c>
      <c r="H1230" s="38">
        <f t="shared" si="20"/>
        <v>0.1053</v>
      </c>
    </row>
    <row r="1231" spans="1:8" x14ac:dyDescent="0.25">
      <c r="A1231" s="24"/>
      <c r="B1231" s="24"/>
      <c r="C1231" s="24"/>
      <c r="D1231" s="24"/>
      <c r="E1231" s="39" t="s">
        <v>2638</v>
      </c>
      <c r="F1231" s="37" t="s">
        <v>1439</v>
      </c>
      <c r="G1231" s="37" t="s">
        <v>1391</v>
      </c>
      <c r="H1231" s="38">
        <f t="shared" si="20"/>
        <v>0.1124</v>
      </c>
    </row>
    <row r="1232" spans="1:8" x14ac:dyDescent="0.25">
      <c r="A1232" s="24"/>
      <c r="B1232" s="24"/>
      <c r="C1232" s="24"/>
      <c r="D1232" s="24"/>
      <c r="E1232" s="39" t="s">
        <v>2639</v>
      </c>
      <c r="F1232" s="37" t="s">
        <v>1439</v>
      </c>
      <c r="G1232" s="37" t="s">
        <v>1391</v>
      </c>
      <c r="H1232" s="38">
        <f t="shared" si="20"/>
        <v>0.1124</v>
      </c>
    </row>
    <row r="1233" spans="1:8" x14ac:dyDescent="0.25">
      <c r="A1233" s="24"/>
      <c r="B1233" s="24"/>
      <c r="C1233" s="24"/>
      <c r="D1233" s="24"/>
      <c r="E1233" s="39" t="s">
        <v>2640</v>
      </c>
      <c r="F1233" s="37" t="s">
        <v>1439</v>
      </c>
      <c r="G1233" s="37" t="s">
        <v>1391</v>
      </c>
      <c r="H1233" s="38">
        <f t="shared" si="20"/>
        <v>0.1124</v>
      </c>
    </row>
    <row r="1234" spans="1:8" x14ac:dyDescent="0.25">
      <c r="A1234" s="24"/>
      <c r="B1234" s="24"/>
      <c r="C1234" s="24"/>
      <c r="D1234" s="24"/>
      <c r="E1234" s="39" t="s">
        <v>2641</v>
      </c>
      <c r="F1234" s="37" t="s">
        <v>1439</v>
      </c>
      <c r="G1234" s="37" t="s">
        <v>1391</v>
      </c>
      <c r="H1234" s="38">
        <f t="shared" si="20"/>
        <v>0.1124</v>
      </c>
    </row>
    <row r="1235" spans="1:8" x14ac:dyDescent="0.25">
      <c r="A1235" s="24"/>
      <c r="B1235" s="24"/>
      <c r="C1235" s="24"/>
      <c r="D1235" s="24"/>
      <c r="E1235" s="39" t="s">
        <v>2642</v>
      </c>
      <c r="F1235" s="37" t="s">
        <v>1439</v>
      </c>
      <c r="G1235" s="37" t="s">
        <v>1391</v>
      </c>
      <c r="H1235" s="38">
        <f t="shared" si="20"/>
        <v>0.1124</v>
      </c>
    </row>
    <row r="1236" spans="1:8" x14ac:dyDescent="0.25">
      <c r="A1236" s="24"/>
      <c r="B1236" s="24"/>
      <c r="C1236" s="24"/>
      <c r="D1236" s="24"/>
      <c r="E1236" s="39" t="s">
        <v>2643</v>
      </c>
      <c r="F1236" s="37" t="s">
        <v>1439</v>
      </c>
      <c r="G1236" s="37" t="s">
        <v>1391</v>
      </c>
      <c r="H1236" s="38">
        <f t="shared" si="20"/>
        <v>0.1124</v>
      </c>
    </row>
    <row r="1237" spans="1:8" x14ac:dyDescent="0.25">
      <c r="A1237" s="24"/>
      <c r="B1237" s="24"/>
      <c r="C1237" s="24"/>
      <c r="D1237" s="24"/>
      <c r="E1237" s="39" t="s">
        <v>2644</v>
      </c>
      <c r="F1237" s="37" t="s">
        <v>1439</v>
      </c>
      <c r="G1237" s="37" t="s">
        <v>1391</v>
      </c>
      <c r="H1237" s="38">
        <f t="shared" si="20"/>
        <v>0.1124</v>
      </c>
    </row>
    <row r="1238" spans="1:8" x14ac:dyDescent="0.25">
      <c r="A1238" s="24"/>
      <c r="B1238" s="24"/>
      <c r="C1238" s="24"/>
      <c r="D1238" s="24"/>
      <c r="E1238" s="39" t="s">
        <v>2645</v>
      </c>
      <c r="F1238" s="37" t="s">
        <v>1439</v>
      </c>
      <c r="G1238" s="37" t="s">
        <v>1391</v>
      </c>
      <c r="H1238" s="38">
        <f t="shared" si="20"/>
        <v>0.1124</v>
      </c>
    </row>
    <row r="1239" spans="1:8" x14ac:dyDescent="0.25">
      <c r="A1239" s="24"/>
      <c r="B1239" s="24"/>
      <c r="C1239" s="24"/>
      <c r="D1239" s="24"/>
      <c r="E1239" s="39" t="s">
        <v>2646</v>
      </c>
      <c r="F1239" s="37" t="s">
        <v>1439</v>
      </c>
      <c r="G1239" s="37" t="s">
        <v>1391</v>
      </c>
      <c r="H1239" s="38">
        <f t="shared" si="20"/>
        <v>0.1124</v>
      </c>
    </row>
    <row r="1240" spans="1:8" x14ac:dyDescent="0.25">
      <c r="A1240" s="24"/>
      <c r="B1240" s="24"/>
      <c r="C1240" s="24"/>
      <c r="D1240" s="24"/>
      <c r="E1240" s="39" t="s">
        <v>2647</v>
      </c>
      <c r="F1240" s="37" t="s">
        <v>1439</v>
      </c>
      <c r="G1240" s="37" t="s">
        <v>1391</v>
      </c>
      <c r="H1240" s="38">
        <f t="shared" si="20"/>
        <v>0.1124</v>
      </c>
    </row>
    <row r="1241" spans="1:8" x14ac:dyDescent="0.25">
      <c r="A1241" s="24"/>
      <c r="B1241" s="24"/>
      <c r="C1241" s="24"/>
      <c r="D1241" s="24"/>
      <c r="E1241" s="39" t="s">
        <v>2648</v>
      </c>
      <c r="F1241" s="37" t="s">
        <v>1439</v>
      </c>
      <c r="G1241" s="37" t="s">
        <v>1391</v>
      </c>
      <c r="H1241" s="38">
        <f t="shared" si="20"/>
        <v>0.1124</v>
      </c>
    </row>
    <row r="1242" spans="1:8" x14ac:dyDescent="0.25">
      <c r="A1242" s="24"/>
      <c r="B1242" s="24"/>
      <c r="C1242" s="24"/>
      <c r="D1242" s="24"/>
      <c r="E1242" s="36" t="s">
        <v>2649</v>
      </c>
      <c r="F1242" s="37" t="s">
        <v>1439</v>
      </c>
      <c r="G1242" s="37" t="s">
        <v>1391</v>
      </c>
      <c r="H1242" s="38">
        <f t="shared" si="20"/>
        <v>0.1124</v>
      </c>
    </row>
    <row r="1243" spans="1:8" x14ac:dyDescent="0.25">
      <c r="A1243" s="24"/>
      <c r="B1243" s="24"/>
      <c r="C1243" s="24"/>
      <c r="D1243" s="24"/>
      <c r="E1243" s="36" t="s">
        <v>2650</v>
      </c>
      <c r="F1243" s="37" t="s">
        <v>1439</v>
      </c>
      <c r="G1243" s="37" t="s">
        <v>1391</v>
      </c>
      <c r="H1243" s="38">
        <f t="shared" si="20"/>
        <v>0.1124</v>
      </c>
    </row>
    <row r="1244" spans="1:8" x14ac:dyDescent="0.25">
      <c r="A1244" s="24"/>
      <c r="B1244" s="24"/>
      <c r="C1244" s="24"/>
      <c r="D1244" s="24"/>
      <c r="E1244" s="39" t="s">
        <v>2651</v>
      </c>
      <c r="F1244" s="37" t="s">
        <v>1418</v>
      </c>
      <c r="G1244" s="37" t="s">
        <v>1418</v>
      </c>
      <c r="H1244" s="38">
        <f t="shared" si="20"/>
        <v>0</v>
      </c>
    </row>
    <row r="1245" spans="1:8" x14ac:dyDescent="0.25">
      <c r="A1245" s="24"/>
      <c r="B1245" s="24"/>
      <c r="C1245" s="24"/>
      <c r="D1245" s="24"/>
      <c r="E1245" s="57" t="s">
        <v>2652</v>
      </c>
      <c r="F1245" s="37" t="s">
        <v>1418</v>
      </c>
      <c r="G1245" s="37" t="s">
        <v>1418</v>
      </c>
      <c r="H1245" s="38">
        <f t="shared" si="20"/>
        <v>0</v>
      </c>
    </row>
    <row r="1246" spans="1:8" x14ac:dyDescent="0.25">
      <c r="A1246" s="24"/>
      <c r="B1246" s="24"/>
      <c r="C1246" s="24"/>
      <c r="D1246" s="24"/>
      <c r="E1246" s="39" t="s">
        <v>2653</v>
      </c>
      <c r="F1246" s="37" t="s">
        <v>1418</v>
      </c>
      <c r="G1246" s="37" t="s">
        <v>1418</v>
      </c>
      <c r="H1246" s="38">
        <f t="shared" si="20"/>
        <v>0</v>
      </c>
    </row>
    <row r="1247" spans="1:8" x14ac:dyDescent="0.25">
      <c r="A1247" s="24"/>
      <c r="B1247" s="24"/>
      <c r="C1247" s="24"/>
      <c r="D1247" s="24"/>
      <c r="E1247" s="39" t="s">
        <v>2654</v>
      </c>
      <c r="F1247" s="37" t="s">
        <v>1418</v>
      </c>
      <c r="G1247" s="37" t="s">
        <v>1418</v>
      </c>
      <c r="H1247" s="38">
        <f t="shared" si="20"/>
        <v>0</v>
      </c>
    </row>
    <row r="1248" spans="1:8" x14ac:dyDescent="0.25">
      <c r="A1248" s="24"/>
      <c r="B1248" s="24"/>
      <c r="C1248" s="24"/>
      <c r="D1248" s="24"/>
      <c r="E1248" s="36" t="s">
        <v>2655</v>
      </c>
      <c r="F1248" s="37" t="s">
        <v>1418</v>
      </c>
      <c r="G1248" s="37" t="s">
        <v>1418</v>
      </c>
      <c r="H1248" s="38">
        <f t="shared" si="20"/>
        <v>0</v>
      </c>
    </row>
    <row r="1249" spans="1:8" x14ac:dyDescent="0.25">
      <c r="A1249" s="24"/>
      <c r="B1249" s="24"/>
      <c r="C1249" s="24"/>
      <c r="D1249" s="24"/>
      <c r="E1249" s="36" t="s">
        <v>2656</v>
      </c>
      <c r="F1249" s="37" t="s">
        <v>1418</v>
      </c>
      <c r="G1249" s="37" t="s">
        <v>1418</v>
      </c>
      <c r="H1249" s="38">
        <f t="shared" si="20"/>
        <v>0</v>
      </c>
    </row>
    <row r="1250" spans="1:8" x14ac:dyDescent="0.25">
      <c r="A1250" s="24"/>
      <c r="B1250" s="24"/>
      <c r="C1250" s="24"/>
      <c r="D1250" s="24"/>
      <c r="E1250" s="39" t="s">
        <v>2657</v>
      </c>
      <c r="F1250" s="37" t="s">
        <v>1418</v>
      </c>
      <c r="G1250" s="37" t="s">
        <v>1418</v>
      </c>
      <c r="H1250" s="38">
        <f t="shared" si="20"/>
        <v>0</v>
      </c>
    </row>
    <row r="1251" spans="1:8" x14ac:dyDescent="0.25">
      <c r="A1251" s="24"/>
      <c r="B1251" s="24"/>
      <c r="C1251" s="24"/>
      <c r="D1251" s="24"/>
      <c r="E1251" s="36" t="s">
        <v>2658</v>
      </c>
      <c r="F1251" s="37" t="s">
        <v>1418</v>
      </c>
      <c r="G1251" s="37" t="s">
        <v>1418</v>
      </c>
      <c r="H1251" s="38">
        <f t="shared" si="20"/>
        <v>0</v>
      </c>
    </row>
    <row r="1252" spans="1:8" x14ac:dyDescent="0.25">
      <c r="A1252" s="24"/>
      <c r="B1252" s="24"/>
      <c r="C1252" s="24"/>
      <c r="D1252" s="24"/>
      <c r="E1252" s="36" t="s">
        <v>2659</v>
      </c>
      <c r="F1252" s="37" t="s">
        <v>1418</v>
      </c>
      <c r="G1252" s="37" t="s">
        <v>1418</v>
      </c>
      <c r="H1252" s="38">
        <f t="shared" si="20"/>
        <v>0</v>
      </c>
    </row>
    <row r="1253" spans="1:8" x14ac:dyDescent="0.25">
      <c r="A1253" s="24"/>
      <c r="B1253" s="24"/>
      <c r="C1253" s="24"/>
      <c r="D1253" s="24"/>
      <c r="E1253" s="36" t="s">
        <v>2660</v>
      </c>
      <c r="F1253" s="37" t="s">
        <v>1418</v>
      </c>
      <c r="G1253" s="37" t="s">
        <v>1418</v>
      </c>
      <c r="H1253" s="38">
        <f t="shared" si="20"/>
        <v>0</v>
      </c>
    </row>
    <row r="1254" spans="1:8" x14ac:dyDescent="0.25">
      <c r="A1254" s="24"/>
      <c r="B1254" s="24"/>
      <c r="C1254" s="24"/>
      <c r="D1254" s="24"/>
      <c r="E1254" s="39" t="s">
        <v>2661</v>
      </c>
      <c r="F1254" s="37" t="s">
        <v>1418</v>
      </c>
      <c r="G1254" s="37" t="s">
        <v>1418</v>
      </c>
      <c r="H1254" s="38">
        <f t="shared" si="20"/>
        <v>0</v>
      </c>
    </row>
    <row r="1255" spans="1:8" x14ac:dyDescent="0.25">
      <c r="A1255" s="24"/>
      <c r="B1255" s="24"/>
      <c r="C1255" s="24"/>
      <c r="D1255" s="24"/>
      <c r="E1255" s="39" t="s">
        <v>2662</v>
      </c>
      <c r="F1255" s="37" t="s">
        <v>1418</v>
      </c>
      <c r="G1255" s="37" t="s">
        <v>1418</v>
      </c>
      <c r="H1255" s="38">
        <f t="shared" si="20"/>
        <v>0</v>
      </c>
    </row>
    <row r="1256" spans="1:8" x14ac:dyDescent="0.25">
      <c r="A1256" s="24"/>
      <c r="B1256" s="24"/>
      <c r="C1256" s="24"/>
      <c r="D1256" s="24"/>
      <c r="E1256" s="36" t="s">
        <v>2663</v>
      </c>
      <c r="F1256" s="37" t="s">
        <v>1418</v>
      </c>
      <c r="G1256" s="37" t="s">
        <v>1418</v>
      </c>
      <c r="H1256" s="38">
        <f t="shared" si="20"/>
        <v>0</v>
      </c>
    </row>
    <row r="1257" spans="1:8" x14ac:dyDescent="0.25">
      <c r="A1257" s="24"/>
      <c r="B1257" s="24"/>
      <c r="C1257" s="24"/>
      <c r="D1257" s="24"/>
      <c r="E1257" s="36" t="s">
        <v>2664</v>
      </c>
      <c r="F1257" s="37" t="s">
        <v>1418</v>
      </c>
      <c r="G1257" s="37" t="s">
        <v>1418</v>
      </c>
      <c r="H1257" s="38">
        <f t="shared" si="20"/>
        <v>0</v>
      </c>
    </row>
    <row r="1258" spans="1:8" x14ac:dyDescent="0.25">
      <c r="A1258" s="24"/>
      <c r="B1258" s="24"/>
      <c r="C1258" s="24"/>
      <c r="D1258" s="24"/>
      <c r="E1258" s="39" t="s">
        <v>2665</v>
      </c>
      <c r="F1258" s="37" t="s">
        <v>1418</v>
      </c>
      <c r="G1258" s="37" t="s">
        <v>1418</v>
      </c>
      <c r="H1258" s="38">
        <f t="shared" si="20"/>
        <v>0</v>
      </c>
    </row>
    <row r="1259" spans="1:8" x14ac:dyDescent="0.25">
      <c r="A1259" s="24"/>
      <c r="B1259" s="24"/>
      <c r="C1259" s="24"/>
      <c r="D1259" s="24"/>
      <c r="E1259" s="36" t="s">
        <v>2666</v>
      </c>
      <c r="F1259" s="37" t="s">
        <v>1418</v>
      </c>
      <c r="G1259" s="37" t="s">
        <v>1418</v>
      </c>
      <c r="H1259" s="38">
        <f t="shared" si="20"/>
        <v>0</v>
      </c>
    </row>
    <row r="1260" spans="1:8" x14ac:dyDescent="0.25">
      <c r="A1260" s="24"/>
      <c r="B1260" s="24"/>
      <c r="C1260" s="24"/>
      <c r="D1260" s="24"/>
      <c r="E1260" s="36" t="s">
        <v>2667</v>
      </c>
      <c r="F1260" s="37" t="s">
        <v>1418</v>
      </c>
      <c r="G1260" s="37" t="s">
        <v>1418</v>
      </c>
      <c r="H1260" s="38">
        <f t="shared" si="20"/>
        <v>0</v>
      </c>
    </row>
    <row r="1261" spans="1:8" x14ac:dyDescent="0.25">
      <c r="A1261" s="24"/>
      <c r="B1261" s="24"/>
      <c r="C1261" s="24"/>
      <c r="D1261" s="24"/>
      <c r="E1261" s="39" t="s">
        <v>2668</v>
      </c>
      <c r="F1261" s="37" t="s">
        <v>1418</v>
      </c>
      <c r="G1261" s="37" t="s">
        <v>1418</v>
      </c>
      <c r="H1261" s="38">
        <f t="shared" si="20"/>
        <v>0</v>
      </c>
    </row>
    <row r="1262" spans="1:8" x14ac:dyDescent="0.25">
      <c r="A1262" s="24"/>
      <c r="B1262" s="24"/>
      <c r="C1262" s="24"/>
      <c r="D1262" s="24"/>
      <c r="E1262" s="39" t="s">
        <v>2669</v>
      </c>
      <c r="F1262" s="37" t="s">
        <v>1418</v>
      </c>
      <c r="G1262" s="37" t="s">
        <v>1418</v>
      </c>
      <c r="H1262" s="38">
        <f t="shared" si="20"/>
        <v>0</v>
      </c>
    </row>
    <row r="1263" spans="1:8" x14ac:dyDescent="0.25">
      <c r="A1263" s="24"/>
      <c r="B1263" s="24"/>
      <c r="C1263" s="24"/>
      <c r="D1263" s="24"/>
      <c r="E1263" s="39" t="s">
        <v>2670</v>
      </c>
      <c r="F1263" s="37" t="s">
        <v>1418</v>
      </c>
      <c r="G1263" s="37" t="s">
        <v>1418</v>
      </c>
      <c r="H1263" s="38">
        <f t="shared" si="20"/>
        <v>0</v>
      </c>
    </row>
    <row r="1264" spans="1:8" x14ac:dyDescent="0.25">
      <c r="A1264" s="24"/>
      <c r="B1264" s="24"/>
      <c r="C1264" s="24"/>
      <c r="D1264" s="24"/>
      <c r="E1264" s="39" t="s">
        <v>2671</v>
      </c>
      <c r="F1264" s="37" t="s">
        <v>1418</v>
      </c>
      <c r="G1264" s="37" t="s">
        <v>1418</v>
      </c>
      <c r="H1264" s="38">
        <f t="shared" si="20"/>
        <v>0</v>
      </c>
    </row>
    <row r="1265" spans="1:8" x14ac:dyDescent="0.25">
      <c r="A1265" s="24"/>
      <c r="B1265" s="24"/>
      <c r="C1265" s="24"/>
      <c r="D1265" s="24"/>
      <c r="E1265" s="39" t="s">
        <v>2672</v>
      </c>
      <c r="F1265" s="37" t="s">
        <v>1418</v>
      </c>
      <c r="G1265" s="37" t="s">
        <v>1418</v>
      </c>
      <c r="H1265" s="38">
        <f t="shared" si="20"/>
        <v>0</v>
      </c>
    </row>
    <row r="1266" spans="1:8" x14ac:dyDescent="0.25">
      <c r="A1266" s="24"/>
      <c r="B1266" s="24"/>
      <c r="C1266" s="24"/>
      <c r="D1266" s="24"/>
      <c r="E1266" s="39" t="s">
        <v>2673</v>
      </c>
      <c r="F1266" s="37" t="s">
        <v>1418</v>
      </c>
      <c r="G1266" s="37" t="s">
        <v>1418</v>
      </c>
      <c r="H1266" s="38">
        <f t="shared" si="20"/>
        <v>0</v>
      </c>
    </row>
    <row r="1267" spans="1:8" x14ac:dyDescent="0.25">
      <c r="A1267" s="24"/>
      <c r="B1267" s="24"/>
      <c r="C1267" s="24"/>
      <c r="D1267" s="24"/>
      <c r="E1267" s="39" t="s">
        <v>2674</v>
      </c>
      <c r="F1267" s="37" t="s">
        <v>1418</v>
      </c>
      <c r="G1267" s="37" t="s">
        <v>1418</v>
      </c>
      <c r="H1267" s="38">
        <f t="shared" si="20"/>
        <v>0</v>
      </c>
    </row>
    <row r="1268" spans="1:8" x14ac:dyDescent="0.25">
      <c r="A1268" s="24"/>
      <c r="B1268" s="24"/>
      <c r="C1268" s="24"/>
      <c r="D1268" s="24"/>
      <c r="E1268" s="39" t="s">
        <v>2675</v>
      </c>
      <c r="F1268" s="37" t="s">
        <v>1418</v>
      </c>
      <c r="G1268" s="37" t="s">
        <v>1418</v>
      </c>
      <c r="H1268" s="38">
        <f t="shared" si="20"/>
        <v>0</v>
      </c>
    </row>
    <row r="1269" spans="1:8" x14ac:dyDescent="0.25">
      <c r="A1269" s="24"/>
      <c r="B1269" s="24"/>
      <c r="C1269" s="24"/>
      <c r="D1269" s="24"/>
      <c r="E1269" s="39" t="s">
        <v>2676</v>
      </c>
      <c r="F1269" s="37" t="s">
        <v>1418</v>
      </c>
      <c r="G1269" s="37" t="s">
        <v>1418</v>
      </c>
      <c r="H1269" s="38">
        <f t="shared" si="20"/>
        <v>0</v>
      </c>
    </row>
    <row r="1270" spans="1:8" x14ac:dyDescent="0.25">
      <c r="A1270" s="24"/>
      <c r="B1270" s="24"/>
      <c r="C1270" s="24"/>
      <c r="D1270" s="24"/>
      <c r="E1270" s="39" t="s">
        <v>2677</v>
      </c>
      <c r="F1270" s="37" t="s">
        <v>1418</v>
      </c>
      <c r="G1270" s="37" t="s">
        <v>1418</v>
      </c>
      <c r="H1270" s="38">
        <f t="shared" si="20"/>
        <v>0</v>
      </c>
    </row>
    <row r="1271" spans="1:8" x14ac:dyDescent="0.25">
      <c r="A1271" s="24"/>
      <c r="B1271" s="24"/>
      <c r="C1271" s="24"/>
      <c r="D1271" s="24"/>
      <c r="E1271" s="39" t="s">
        <v>2678</v>
      </c>
      <c r="F1271" s="37" t="s">
        <v>1418</v>
      </c>
      <c r="G1271" s="37" t="s">
        <v>1418</v>
      </c>
      <c r="H1271" s="38">
        <f t="shared" si="20"/>
        <v>0</v>
      </c>
    </row>
    <row r="1272" spans="1:8" x14ac:dyDescent="0.25">
      <c r="A1272" s="24"/>
      <c r="B1272" s="24"/>
      <c r="C1272" s="24"/>
      <c r="D1272" s="24"/>
      <c r="E1272" s="39" t="s">
        <v>2679</v>
      </c>
      <c r="F1272" s="37" t="s">
        <v>1418</v>
      </c>
      <c r="G1272" s="37" t="s">
        <v>1418</v>
      </c>
      <c r="H1272" s="38">
        <f t="shared" si="20"/>
        <v>0</v>
      </c>
    </row>
    <row r="1273" spans="1:8" x14ac:dyDescent="0.25">
      <c r="A1273" s="24"/>
      <c r="B1273" s="24"/>
      <c r="C1273" s="24"/>
      <c r="D1273" s="24"/>
      <c r="E1273" s="39" t="s">
        <v>2680</v>
      </c>
      <c r="F1273" s="37" t="s">
        <v>1418</v>
      </c>
      <c r="G1273" s="37" t="s">
        <v>1418</v>
      </c>
      <c r="H1273" s="38">
        <f t="shared" si="20"/>
        <v>0</v>
      </c>
    </row>
    <row r="1274" spans="1:8" x14ac:dyDescent="0.25">
      <c r="A1274" s="24"/>
      <c r="B1274" s="24"/>
      <c r="C1274" s="24"/>
      <c r="D1274" s="24"/>
      <c r="E1274" s="36" t="s">
        <v>2681</v>
      </c>
      <c r="F1274" s="37" t="s">
        <v>1418</v>
      </c>
      <c r="G1274" s="37" t="s">
        <v>1418</v>
      </c>
      <c r="H1274" s="38">
        <f t="shared" si="20"/>
        <v>0</v>
      </c>
    </row>
    <row r="1275" spans="1:8" x14ac:dyDescent="0.25">
      <c r="A1275" s="24"/>
      <c r="B1275" s="24"/>
      <c r="C1275" s="24"/>
      <c r="D1275" s="24"/>
      <c r="E1275" s="39" t="s">
        <v>2682</v>
      </c>
      <c r="F1275" s="37" t="s">
        <v>1418</v>
      </c>
      <c r="G1275" s="37" t="s">
        <v>1418</v>
      </c>
      <c r="H1275" s="38">
        <f t="shared" si="20"/>
        <v>0</v>
      </c>
    </row>
    <row r="1276" spans="1:8" x14ac:dyDescent="0.25">
      <c r="A1276" s="24"/>
      <c r="B1276" s="24"/>
      <c r="C1276" s="24"/>
      <c r="D1276" s="24"/>
      <c r="E1276" s="39" t="s">
        <v>2683</v>
      </c>
      <c r="F1276" s="37" t="s">
        <v>1418</v>
      </c>
      <c r="G1276" s="37" t="s">
        <v>1418</v>
      </c>
      <c r="H1276" s="38">
        <f t="shared" si="20"/>
        <v>0</v>
      </c>
    </row>
    <row r="1277" spans="1:8" x14ac:dyDescent="0.25">
      <c r="A1277" s="24"/>
      <c r="B1277" s="24"/>
      <c r="C1277" s="24"/>
      <c r="D1277" s="24"/>
      <c r="E1277" s="36" t="s">
        <v>2684</v>
      </c>
      <c r="F1277" s="37" t="s">
        <v>1418</v>
      </c>
      <c r="G1277" s="37" t="s">
        <v>1418</v>
      </c>
      <c r="H1277" s="38">
        <f t="shared" si="20"/>
        <v>0</v>
      </c>
    </row>
    <row r="1278" spans="1:8" x14ac:dyDescent="0.25">
      <c r="A1278" s="24"/>
      <c r="B1278" s="24"/>
      <c r="C1278" s="24"/>
      <c r="D1278" s="24"/>
      <c r="E1278" s="39" t="s">
        <v>2685</v>
      </c>
      <c r="F1278" s="37" t="s">
        <v>1418</v>
      </c>
      <c r="G1278" s="37" t="s">
        <v>1418</v>
      </c>
      <c r="H1278" s="38">
        <f t="shared" si="20"/>
        <v>0</v>
      </c>
    </row>
    <row r="1279" spans="1:8" x14ac:dyDescent="0.25">
      <c r="A1279" s="24"/>
      <c r="B1279" s="24"/>
      <c r="C1279" s="24"/>
      <c r="D1279" s="24"/>
      <c r="E1279" s="39" t="s">
        <v>2686</v>
      </c>
      <c r="F1279" s="37" t="s">
        <v>1418</v>
      </c>
      <c r="G1279" s="37" t="s">
        <v>1418</v>
      </c>
      <c r="H1279" s="38">
        <f t="shared" si="20"/>
        <v>0</v>
      </c>
    </row>
    <row r="1280" spans="1:8" x14ac:dyDescent="0.25">
      <c r="A1280" s="24"/>
      <c r="B1280" s="24"/>
      <c r="C1280" s="24"/>
      <c r="D1280" s="24"/>
      <c r="E1280" s="39" t="s">
        <v>2687</v>
      </c>
      <c r="F1280" s="37" t="s">
        <v>1418</v>
      </c>
      <c r="G1280" s="37" t="s">
        <v>1418</v>
      </c>
      <c r="H1280" s="38">
        <f t="shared" si="20"/>
        <v>0</v>
      </c>
    </row>
    <row r="1281" spans="1:8" x14ac:dyDescent="0.25">
      <c r="A1281" s="24"/>
      <c r="B1281" s="24"/>
      <c r="C1281" s="24"/>
      <c r="D1281" s="24"/>
      <c r="E1281" s="36" t="s">
        <v>2688</v>
      </c>
      <c r="F1281" s="37" t="s">
        <v>1418</v>
      </c>
      <c r="G1281" s="37" t="s">
        <v>1418</v>
      </c>
      <c r="H1281" s="38">
        <f t="shared" si="20"/>
        <v>0</v>
      </c>
    </row>
    <row r="1282" spans="1:8" x14ac:dyDescent="0.25">
      <c r="A1282" s="24"/>
      <c r="B1282" s="24"/>
      <c r="C1282" s="24"/>
      <c r="D1282" s="24"/>
      <c r="E1282" s="36" t="s">
        <v>2689</v>
      </c>
      <c r="F1282" s="37" t="s">
        <v>1418</v>
      </c>
      <c r="G1282" s="37" t="s">
        <v>1418</v>
      </c>
      <c r="H1282" s="38">
        <f t="shared" si="20"/>
        <v>0</v>
      </c>
    </row>
    <row r="1283" spans="1:8" x14ac:dyDescent="0.25">
      <c r="A1283" s="24"/>
      <c r="B1283" s="24"/>
      <c r="C1283" s="24"/>
      <c r="D1283" s="24"/>
      <c r="E1283" s="39" t="s">
        <v>2690</v>
      </c>
      <c r="F1283" s="37" t="s">
        <v>1418</v>
      </c>
      <c r="G1283" s="37" t="s">
        <v>1418</v>
      </c>
      <c r="H1283" s="38">
        <f t="shared" si="20"/>
        <v>0</v>
      </c>
    </row>
    <row r="1284" spans="1:8" x14ac:dyDescent="0.25">
      <c r="A1284" s="24"/>
      <c r="B1284" s="24"/>
      <c r="C1284" s="24"/>
      <c r="D1284" s="24"/>
      <c r="E1284" s="39" t="s">
        <v>2691</v>
      </c>
      <c r="F1284" s="37" t="s">
        <v>1418</v>
      </c>
      <c r="G1284" s="37" t="s">
        <v>1418</v>
      </c>
      <c r="H1284" s="38">
        <f t="shared" si="20"/>
        <v>0</v>
      </c>
    </row>
    <row r="1285" spans="1:8" x14ac:dyDescent="0.25">
      <c r="A1285" s="24"/>
      <c r="B1285" s="24"/>
      <c r="C1285" s="24"/>
      <c r="D1285" s="24"/>
      <c r="E1285" s="36" t="s">
        <v>2692</v>
      </c>
      <c r="F1285" s="37" t="s">
        <v>1418</v>
      </c>
      <c r="G1285" s="37" t="s">
        <v>1418</v>
      </c>
      <c r="H1285" s="38">
        <f t="shared" si="20"/>
        <v>0</v>
      </c>
    </row>
    <row r="1286" spans="1:8" x14ac:dyDescent="0.25">
      <c r="A1286" s="24"/>
      <c r="B1286" s="24"/>
      <c r="C1286" s="24"/>
      <c r="D1286" s="24"/>
      <c r="E1286" s="36" t="s">
        <v>2693</v>
      </c>
      <c r="F1286" s="37" t="s">
        <v>1418</v>
      </c>
      <c r="G1286" s="37" t="s">
        <v>1418</v>
      </c>
      <c r="H1286" s="38">
        <f t="shared" si="20"/>
        <v>0</v>
      </c>
    </row>
    <row r="1287" spans="1:8" x14ac:dyDescent="0.25">
      <c r="A1287" s="24"/>
      <c r="B1287" s="24"/>
      <c r="C1287" s="24"/>
      <c r="D1287" s="24"/>
      <c r="E1287" s="39" t="s">
        <v>2694</v>
      </c>
      <c r="F1287" s="37" t="s">
        <v>1418</v>
      </c>
      <c r="G1287" s="37" t="s">
        <v>1418</v>
      </c>
      <c r="H1287" s="38">
        <f t="shared" ref="H1287:H1350" si="21">VLOOKUP(G1287,$A$4:$B$29,2,FALSE)</f>
        <v>0</v>
      </c>
    </row>
    <row r="1288" spans="1:8" x14ac:dyDescent="0.25">
      <c r="A1288" s="24"/>
      <c r="B1288" s="24"/>
      <c r="C1288" s="24"/>
      <c r="D1288" s="24"/>
      <c r="E1288" s="36" t="s">
        <v>2695</v>
      </c>
      <c r="F1288" s="37" t="s">
        <v>1418</v>
      </c>
      <c r="G1288" s="37" t="s">
        <v>1418</v>
      </c>
      <c r="H1288" s="38">
        <f t="shared" si="21"/>
        <v>0</v>
      </c>
    </row>
    <row r="1289" spans="1:8" x14ac:dyDescent="0.25">
      <c r="A1289" s="24"/>
      <c r="B1289" s="24"/>
      <c r="C1289" s="24"/>
      <c r="D1289" s="24"/>
      <c r="E1289" s="36" t="s">
        <v>2696</v>
      </c>
      <c r="F1289" s="37" t="s">
        <v>1418</v>
      </c>
      <c r="G1289" s="37" t="s">
        <v>1418</v>
      </c>
      <c r="H1289" s="38">
        <f t="shared" si="21"/>
        <v>0</v>
      </c>
    </row>
    <row r="1290" spans="1:8" x14ac:dyDescent="0.25">
      <c r="A1290" s="24"/>
      <c r="B1290" s="24"/>
      <c r="C1290" s="24"/>
      <c r="D1290" s="24"/>
      <c r="E1290" s="39" t="s">
        <v>2697</v>
      </c>
      <c r="F1290" s="37" t="s">
        <v>1418</v>
      </c>
      <c r="G1290" s="37" t="s">
        <v>1418</v>
      </c>
      <c r="H1290" s="38">
        <f t="shared" si="21"/>
        <v>0</v>
      </c>
    </row>
    <row r="1291" spans="1:8" x14ac:dyDescent="0.25">
      <c r="A1291" s="24"/>
      <c r="B1291" s="24"/>
      <c r="C1291" s="24"/>
      <c r="D1291" s="24"/>
      <c r="E1291" s="39" t="s">
        <v>2698</v>
      </c>
      <c r="F1291" s="37" t="s">
        <v>1418</v>
      </c>
      <c r="G1291" s="37" t="s">
        <v>1418</v>
      </c>
      <c r="H1291" s="38">
        <f t="shared" si="21"/>
        <v>0</v>
      </c>
    </row>
    <row r="1292" spans="1:8" x14ac:dyDescent="0.25">
      <c r="A1292" s="24"/>
      <c r="B1292" s="24"/>
      <c r="C1292" s="24"/>
      <c r="D1292" s="24"/>
      <c r="E1292" s="39" t="s">
        <v>2699</v>
      </c>
      <c r="F1292" s="37" t="s">
        <v>1418</v>
      </c>
      <c r="G1292" s="37" t="s">
        <v>1418</v>
      </c>
      <c r="H1292" s="38">
        <f t="shared" si="21"/>
        <v>0</v>
      </c>
    </row>
    <row r="1293" spans="1:8" x14ac:dyDescent="0.25">
      <c r="A1293" s="24"/>
      <c r="B1293" s="24"/>
      <c r="C1293" s="24"/>
      <c r="D1293" s="24"/>
      <c r="E1293" s="36" t="s">
        <v>2700</v>
      </c>
      <c r="F1293" s="37" t="s">
        <v>1418</v>
      </c>
      <c r="G1293" s="37" t="s">
        <v>1418</v>
      </c>
      <c r="H1293" s="38">
        <f t="shared" si="21"/>
        <v>0</v>
      </c>
    </row>
    <row r="1294" spans="1:8" x14ac:dyDescent="0.25">
      <c r="A1294" s="24"/>
      <c r="B1294" s="24"/>
      <c r="C1294" s="24"/>
      <c r="D1294" s="24"/>
      <c r="E1294" s="39" t="s">
        <v>2701</v>
      </c>
      <c r="F1294" s="37" t="s">
        <v>1418</v>
      </c>
      <c r="G1294" s="37" t="s">
        <v>1418</v>
      </c>
      <c r="H1294" s="38">
        <f t="shared" si="21"/>
        <v>0</v>
      </c>
    </row>
    <row r="1295" spans="1:8" x14ac:dyDescent="0.25">
      <c r="A1295" s="24"/>
      <c r="B1295" s="24"/>
      <c r="C1295" s="24"/>
      <c r="D1295" s="24"/>
      <c r="E1295" s="36" t="s">
        <v>2702</v>
      </c>
      <c r="F1295" s="37" t="s">
        <v>1418</v>
      </c>
      <c r="G1295" s="37" t="s">
        <v>1418</v>
      </c>
      <c r="H1295" s="38">
        <f t="shared" si="21"/>
        <v>0</v>
      </c>
    </row>
    <row r="1296" spans="1:8" x14ac:dyDescent="0.25">
      <c r="A1296" s="24"/>
      <c r="B1296" s="24"/>
      <c r="C1296" s="24"/>
      <c r="D1296" s="24"/>
      <c r="E1296" s="36" t="s">
        <v>2703</v>
      </c>
      <c r="F1296" s="37" t="s">
        <v>1418</v>
      </c>
      <c r="G1296" s="37" t="s">
        <v>1418</v>
      </c>
      <c r="H1296" s="38">
        <f t="shared" si="21"/>
        <v>0</v>
      </c>
    </row>
    <row r="1297" spans="1:8" x14ac:dyDescent="0.25">
      <c r="A1297" s="24"/>
      <c r="B1297" s="24"/>
      <c r="C1297" s="24"/>
      <c r="D1297" s="24"/>
      <c r="E1297" s="62" t="s">
        <v>2704</v>
      </c>
      <c r="F1297" s="37" t="s">
        <v>1418</v>
      </c>
      <c r="G1297" s="37" t="s">
        <v>1418</v>
      </c>
      <c r="H1297" s="38">
        <f t="shared" si="21"/>
        <v>0</v>
      </c>
    </row>
    <row r="1298" spans="1:8" x14ac:dyDescent="0.25">
      <c r="A1298" s="24"/>
      <c r="B1298" s="24"/>
      <c r="C1298" s="24"/>
      <c r="D1298" s="24"/>
      <c r="E1298" s="39" t="s">
        <v>2705</v>
      </c>
      <c r="F1298" s="37" t="s">
        <v>1418</v>
      </c>
      <c r="G1298" s="37" t="s">
        <v>1418</v>
      </c>
      <c r="H1298" s="38">
        <f t="shared" si="21"/>
        <v>0</v>
      </c>
    </row>
    <row r="1299" spans="1:8" x14ac:dyDescent="0.25">
      <c r="A1299" s="24"/>
      <c r="B1299" s="24"/>
      <c r="C1299" s="24"/>
      <c r="D1299" s="24"/>
      <c r="E1299" s="39" t="s">
        <v>2706</v>
      </c>
      <c r="F1299" s="37" t="s">
        <v>1418</v>
      </c>
      <c r="G1299" s="37" t="s">
        <v>1418</v>
      </c>
      <c r="H1299" s="38">
        <f t="shared" si="21"/>
        <v>0</v>
      </c>
    </row>
    <row r="1300" spans="1:8" x14ac:dyDescent="0.25">
      <c r="A1300" s="24"/>
      <c r="B1300" s="24"/>
      <c r="C1300" s="24"/>
      <c r="D1300" s="24"/>
      <c r="E1300" s="36" t="s">
        <v>2707</v>
      </c>
      <c r="F1300" s="37" t="s">
        <v>1418</v>
      </c>
      <c r="G1300" s="37" t="s">
        <v>1418</v>
      </c>
      <c r="H1300" s="38">
        <f t="shared" si="21"/>
        <v>0</v>
      </c>
    </row>
    <row r="1301" spans="1:8" x14ac:dyDescent="0.25">
      <c r="A1301" s="24"/>
      <c r="B1301" s="24"/>
      <c r="C1301" s="24"/>
      <c r="D1301" s="24"/>
      <c r="E1301" s="36" t="s">
        <v>2708</v>
      </c>
      <c r="F1301" s="37" t="s">
        <v>1418</v>
      </c>
      <c r="G1301" s="37" t="s">
        <v>1418</v>
      </c>
      <c r="H1301" s="38">
        <f t="shared" si="21"/>
        <v>0</v>
      </c>
    </row>
    <row r="1302" spans="1:8" x14ac:dyDescent="0.25">
      <c r="A1302" s="24"/>
      <c r="B1302" s="24"/>
      <c r="C1302" s="24"/>
      <c r="D1302" s="24"/>
      <c r="E1302" s="36" t="s">
        <v>2709</v>
      </c>
      <c r="F1302" s="37" t="s">
        <v>1418</v>
      </c>
      <c r="G1302" s="37" t="s">
        <v>1418</v>
      </c>
      <c r="H1302" s="38">
        <f t="shared" si="21"/>
        <v>0</v>
      </c>
    </row>
    <row r="1303" spans="1:8" x14ac:dyDescent="0.25">
      <c r="A1303" s="24"/>
      <c r="B1303" s="24"/>
      <c r="C1303" s="24"/>
      <c r="D1303" s="24"/>
      <c r="E1303" s="59" t="s">
        <v>2710</v>
      </c>
      <c r="F1303" s="37" t="s">
        <v>1418</v>
      </c>
      <c r="G1303" s="37" t="s">
        <v>1418</v>
      </c>
      <c r="H1303" s="38">
        <f t="shared" si="21"/>
        <v>0</v>
      </c>
    </row>
    <row r="1304" spans="1:8" x14ac:dyDescent="0.25">
      <c r="A1304" s="24"/>
      <c r="B1304" s="24"/>
      <c r="C1304" s="24"/>
      <c r="D1304" s="24"/>
      <c r="E1304" s="39" t="s">
        <v>2711</v>
      </c>
      <c r="F1304" s="37" t="s">
        <v>1418</v>
      </c>
      <c r="G1304" s="37" t="s">
        <v>1418</v>
      </c>
      <c r="H1304" s="38">
        <f t="shared" si="21"/>
        <v>0</v>
      </c>
    </row>
    <row r="1305" spans="1:8" x14ac:dyDescent="0.25">
      <c r="A1305" s="24"/>
      <c r="B1305" s="24"/>
      <c r="C1305" s="24"/>
      <c r="D1305" s="24"/>
      <c r="E1305" s="39" t="s">
        <v>2712</v>
      </c>
      <c r="F1305" s="37" t="s">
        <v>1418</v>
      </c>
      <c r="G1305" s="37" t="s">
        <v>1418</v>
      </c>
      <c r="H1305" s="38">
        <f t="shared" si="21"/>
        <v>0</v>
      </c>
    </row>
    <row r="1306" spans="1:8" x14ac:dyDescent="0.25">
      <c r="A1306" s="24"/>
      <c r="B1306" s="24"/>
      <c r="C1306" s="24"/>
      <c r="D1306" s="24"/>
      <c r="E1306" s="39" t="s">
        <v>2713</v>
      </c>
      <c r="F1306" s="37" t="s">
        <v>1418</v>
      </c>
      <c r="G1306" s="37" t="s">
        <v>1418</v>
      </c>
      <c r="H1306" s="38">
        <f t="shared" si="21"/>
        <v>0</v>
      </c>
    </row>
    <row r="1307" spans="1:8" x14ac:dyDescent="0.25">
      <c r="A1307" s="24"/>
      <c r="B1307" s="24"/>
      <c r="C1307" s="24"/>
      <c r="D1307" s="24"/>
      <c r="E1307" s="39" t="s">
        <v>2714</v>
      </c>
      <c r="F1307" s="37" t="s">
        <v>1418</v>
      </c>
      <c r="G1307" s="37" t="s">
        <v>1418</v>
      </c>
      <c r="H1307" s="38">
        <f t="shared" si="21"/>
        <v>0</v>
      </c>
    </row>
    <row r="1308" spans="1:8" x14ac:dyDescent="0.25">
      <c r="A1308" s="24"/>
      <c r="B1308" s="24"/>
      <c r="C1308" s="24"/>
      <c r="D1308" s="24"/>
      <c r="E1308" s="39" t="s">
        <v>2715</v>
      </c>
      <c r="F1308" s="37" t="s">
        <v>1418</v>
      </c>
      <c r="G1308" s="37" t="s">
        <v>1418</v>
      </c>
      <c r="H1308" s="38">
        <f t="shared" si="21"/>
        <v>0</v>
      </c>
    </row>
    <row r="1309" spans="1:8" x14ac:dyDescent="0.25">
      <c r="A1309" s="24"/>
      <c r="B1309" s="24"/>
      <c r="C1309" s="24"/>
      <c r="D1309" s="24"/>
      <c r="E1309" s="36" t="s">
        <v>2716</v>
      </c>
      <c r="F1309" s="37" t="s">
        <v>1418</v>
      </c>
      <c r="G1309" s="37" t="s">
        <v>1418</v>
      </c>
      <c r="H1309" s="38">
        <f t="shared" si="21"/>
        <v>0</v>
      </c>
    </row>
    <row r="1310" spans="1:8" x14ac:dyDescent="0.25">
      <c r="A1310" s="24"/>
      <c r="B1310" s="24"/>
      <c r="C1310" s="24"/>
      <c r="D1310" s="24"/>
      <c r="E1310" s="36" t="s">
        <v>2717</v>
      </c>
      <c r="F1310" s="37" t="s">
        <v>1418</v>
      </c>
      <c r="G1310" s="37" t="s">
        <v>1418</v>
      </c>
      <c r="H1310" s="38">
        <f t="shared" si="21"/>
        <v>0</v>
      </c>
    </row>
    <row r="1311" spans="1:8" x14ac:dyDescent="0.25">
      <c r="A1311" s="24"/>
      <c r="B1311" s="24"/>
      <c r="C1311" s="24"/>
      <c r="D1311" s="24"/>
      <c r="E1311" s="39" t="s">
        <v>2718</v>
      </c>
      <c r="F1311" s="37" t="s">
        <v>1418</v>
      </c>
      <c r="G1311" s="37" t="s">
        <v>1418</v>
      </c>
      <c r="H1311" s="38">
        <f t="shared" si="21"/>
        <v>0</v>
      </c>
    </row>
    <row r="1312" spans="1:8" x14ac:dyDescent="0.25">
      <c r="A1312" s="24"/>
      <c r="B1312" s="24"/>
      <c r="C1312" s="24"/>
      <c r="D1312" s="24"/>
      <c r="E1312" s="39" t="s">
        <v>2719</v>
      </c>
      <c r="F1312" s="37" t="s">
        <v>1418</v>
      </c>
      <c r="G1312" s="37" t="s">
        <v>1418</v>
      </c>
      <c r="H1312" s="38">
        <f t="shared" si="21"/>
        <v>0</v>
      </c>
    </row>
    <row r="1313" spans="1:8" x14ac:dyDescent="0.25">
      <c r="A1313" s="24"/>
      <c r="B1313" s="24"/>
      <c r="C1313" s="24"/>
      <c r="D1313" s="24"/>
      <c r="E1313" s="39" t="s">
        <v>2720</v>
      </c>
      <c r="F1313" s="37" t="s">
        <v>1418</v>
      </c>
      <c r="G1313" s="37" t="s">
        <v>1418</v>
      </c>
      <c r="H1313" s="38">
        <f t="shared" si="21"/>
        <v>0</v>
      </c>
    </row>
    <row r="1314" spans="1:8" x14ac:dyDescent="0.25">
      <c r="A1314" s="24"/>
      <c r="B1314" s="24"/>
      <c r="C1314" s="24"/>
      <c r="D1314" s="24"/>
      <c r="E1314" s="39" t="s">
        <v>2721</v>
      </c>
      <c r="F1314" s="37" t="s">
        <v>1418</v>
      </c>
      <c r="G1314" s="37" t="s">
        <v>1418</v>
      </c>
      <c r="H1314" s="38">
        <f t="shared" si="21"/>
        <v>0</v>
      </c>
    </row>
    <row r="1315" spans="1:8" x14ac:dyDescent="0.25">
      <c r="A1315" s="24"/>
      <c r="B1315" s="24"/>
      <c r="C1315" s="24"/>
      <c r="D1315" s="24"/>
      <c r="E1315" s="39" t="s">
        <v>2722</v>
      </c>
      <c r="F1315" s="37" t="s">
        <v>1418</v>
      </c>
      <c r="G1315" s="37" t="s">
        <v>1418</v>
      </c>
      <c r="H1315" s="38">
        <f t="shared" si="21"/>
        <v>0</v>
      </c>
    </row>
    <row r="1316" spans="1:8" x14ac:dyDescent="0.25">
      <c r="A1316" s="24"/>
      <c r="B1316" s="24"/>
      <c r="C1316" s="24"/>
      <c r="D1316" s="24"/>
      <c r="E1316" s="62" t="s">
        <v>2723</v>
      </c>
      <c r="F1316" s="37" t="s">
        <v>1418</v>
      </c>
      <c r="G1316" s="37" t="s">
        <v>1418</v>
      </c>
      <c r="H1316" s="38">
        <f t="shared" si="21"/>
        <v>0</v>
      </c>
    </row>
    <row r="1317" spans="1:8" x14ac:dyDescent="0.25">
      <c r="A1317" s="24"/>
      <c r="B1317" s="24"/>
      <c r="C1317" s="24"/>
      <c r="D1317" s="24"/>
      <c r="E1317" s="39" t="s">
        <v>2724</v>
      </c>
      <c r="F1317" s="37" t="s">
        <v>1418</v>
      </c>
      <c r="G1317" s="37" t="s">
        <v>1418</v>
      </c>
      <c r="H1317" s="38">
        <f t="shared" si="21"/>
        <v>0</v>
      </c>
    </row>
    <row r="1318" spans="1:8" x14ac:dyDescent="0.25">
      <c r="A1318" s="24"/>
      <c r="B1318" s="24"/>
      <c r="C1318" s="24"/>
      <c r="D1318" s="24"/>
      <c r="E1318" s="36" t="s">
        <v>2725</v>
      </c>
      <c r="F1318" s="37" t="s">
        <v>1418</v>
      </c>
      <c r="G1318" s="37" t="s">
        <v>1418</v>
      </c>
      <c r="H1318" s="38">
        <f t="shared" si="21"/>
        <v>0</v>
      </c>
    </row>
    <row r="1319" spans="1:8" x14ac:dyDescent="0.25">
      <c r="A1319" s="24"/>
      <c r="B1319" s="24"/>
      <c r="C1319" s="24"/>
      <c r="D1319" s="24"/>
      <c r="E1319" s="39" t="s">
        <v>2726</v>
      </c>
      <c r="F1319" s="37" t="s">
        <v>1418</v>
      </c>
      <c r="G1319" s="37" t="s">
        <v>1418</v>
      </c>
      <c r="H1319" s="38">
        <f t="shared" si="21"/>
        <v>0</v>
      </c>
    </row>
    <row r="1320" spans="1:8" x14ac:dyDescent="0.25">
      <c r="A1320" s="24"/>
      <c r="B1320" s="24"/>
      <c r="C1320" s="24"/>
      <c r="D1320" s="24"/>
      <c r="E1320" s="39" t="s">
        <v>2727</v>
      </c>
      <c r="F1320" s="37" t="s">
        <v>1418</v>
      </c>
      <c r="G1320" s="37" t="s">
        <v>1418</v>
      </c>
      <c r="H1320" s="38">
        <f t="shared" si="21"/>
        <v>0</v>
      </c>
    </row>
    <row r="1321" spans="1:8" x14ac:dyDescent="0.25">
      <c r="A1321" s="24"/>
      <c r="B1321" s="24"/>
      <c r="C1321" s="24"/>
      <c r="D1321" s="24"/>
      <c r="E1321" s="36" t="s">
        <v>2728</v>
      </c>
      <c r="F1321" s="37" t="s">
        <v>1418</v>
      </c>
      <c r="G1321" s="37" t="s">
        <v>1418</v>
      </c>
      <c r="H1321" s="38">
        <f t="shared" si="21"/>
        <v>0</v>
      </c>
    </row>
    <row r="1322" spans="1:8" x14ac:dyDescent="0.25">
      <c r="A1322" s="24"/>
      <c r="B1322" s="24"/>
      <c r="C1322" s="24"/>
      <c r="D1322" s="24"/>
      <c r="E1322" s="36" t="s">
        <v>2729</v>
      </c>
      <c r="F1322" s="37" t="s">
        <v>1418</v>
      </c>
      <c r="G1322" s="37" t="s">
        <v>1418</v>
      </c>
      <c r="H1322" s="38">
        <f t="shared" si="21"/>
        <v>0</v>
      </c>
    </row>
    <row r="1323" spans="1:8" x14ac:dyDescent="0.25">
      <c r="A1323" s="24"/>
      <c r="B1323" s="24"/>
      <c r="C1323" s="24"/>
      <c r="D1323" s="24"/>
      <c r="E1323" s="36" t="s">
        <v>2730</v>
      </c>
      <c r="F1323" s="37" t="s">
        <v>1418</v>
      </c>
      <c r="G1323" s="37" t="s">
        <v>1418</v>
      </c>
      <c r="H1323" s="38">
        <f t="shared" si="21"/>
        <v>0</v>
      </c>
    </row>
    <row r="1324" spans="1:8" x14ac:dyDescent="0.25">
      <c r="A1324" s="24"/>
      <c r="B1324" s="24"/>
      <c r="C1324" s="24"/>
      <c r="D1324" s="24"/>
      <c r="E1324" s="36" t="s">
        <v>2731</v>
      </c>
      <c r="F1324" s="37" t="s">
        <v>1418</v>
      </c>
      <c r="G1324" s="37" t="s">
        <v>1418</v>
      </c>
      <c r="H1324" s="38">
        <f t="shared" si="21"/>
        <v>0</v>
      </c>
    </row>
    <row r="1325" spans="1:8" x14ac:dyDescent="0.25">
      <c r="A1325" s="24"/>
      <c r="B1325" s="24"/>
      <c r="C1325" s="24"/>
      <c r="D1325" s="24"/>
      <c r="E1325" s="36" t="s">
        <v>2732</v>
      </c>
      <c r="F1325" s="37" t="s">
        <v>1418</v>
      </c>
      <c r="G1325" s="37" t="s">
        <v>1418</v>
      </c>
      <c r="H1325" s="38">
        <f t="shared" si="21"/>
        <v>0</v>
      </c>
    </row>
    <row r="1326" spans="1:8" x14ac:dyDescent="0.25">
      <c r="A1326" s="24"/>
      <c r="B1326" s="24"/>
      <c r="C1326" s="24"/>
      <c r="D1326" s="24"/>
      <c r="E1326" s="36" t="s">
        <v>2733</v>
      </c>
      <c r="F1326" s="37" t="s">
        <v>1418</v>
      </c>
      <c r="G1326" s="37" t="s">
        <v>1418</v>
      </c>
      <c r="H1326" s="38">
        <f t="shared" si="21"/>
        <v>0</v>
      </c>
    </row>
    <row r="1327" spans="1:8" x14ac:dyDescent="0.25">
      <c r="A1327" s="24"/>
      <c r="B1327" s="24"/>
      <c r="C1327" s="24"/>
      <c r="D1327" s="24"/>
      <c r="E1327" s="39" t="s">
        <v>2734</v>
      </c>
      <c r="F1327" s="37" t="s">
        <v>1418</v>
      </c>
      <c r="G1327" s="37" t="s">
        <v>1418</v>
      </c>
      <c r="H1327" s="38">
        <f t="shared" si="21"/>
        <v>0</v>
      </c>
    </row>
    <row r="1328" spans="1:8" x14ac:dyDescent="0.25">
      <c r="A1328" s="24"/>
      <c r="B1328" s="24"/>
      <c r="C1328" s="24"/>
      <c r="D1328" s="24"/>
      <c r="E1328" s="39" t="s">
        <v>2735</v>
      </c>
      <c r="F1328" s="37" t="s">
        <v>1418</v>
      </c>
      <c r="G1328" s="37" t="s">
        <v>1418</v>
      </c>
      <c r="H1328" s="38">
        <f t="shared" si="21"/>
        <v>0</v>
      </c>
    </row>
    <row r="1329" spans="1:8" x14ac:dyDescent="0.25">
      <c r="A1329" s="24"/>
      <c r="B1329" s="24"/>
      <c r="C1329" s="24"/>
      <c r="D1329" s="24"/>
      <c r="E1329" s="36" t="s">
        <v>2736</v>
      </c>
      <c r="F1329" s="37" t="s">
        <v>1418</v>
      </c>
      <c r="G1329" s="37" t="s">
        <v>1418</v>
      </c>
      <c r="H1329" s="38">
        <f t="shared" si="21"/>
        <v>0</v>
      </c>
    </row>
    <row r="1330" spans="1:8" x14ac:dyDescent="0.25">
      <c r="A1330" s="24"/>
      <c r="B1330" s="24"/>
      <c r="C1330" s="24"/>
      <c r="D1330" s="24"/>
      <c r="E1330" s="36" t="s">
        <v>2737</v>
      </c>
      <c r="F1330" s="37" t="s">
        <v>1418</v>
      </c>
      <c r="G1330" s="37" t="s">
        <v>1418</v>
      </c>
      <c r="H1330" s="38">
        <f t="shared" si="21"/>
        <v>0</v>
      </c>
    </row>
    <row r="1331" spans="1:8" x14ac:dyDescent="0.25">
      <c r="A1331" s="24"/>
      <c r="B1331" s="24"/>
      <c r="C1331" s="24"/>
      <c r="D1331" s="24"/>
      <c r="E1331" s="36" t="s">
        <v>2738</v>
      </c>
      <c r="F1331" s="37" t="s">
        <v>1418</v>
      </c>
      <c r="G1331" s="37" t="s">
        <v>1418</v>
      </c>
      <c r="H1331" s="38">
        <f t="shared" si="21"/>
        <v>0</v>
      </c>
    </row>
    <row r="1332" spans="1:8" x14ac:dyDescent="0.25">
      <c r="A1332" s="24"/>
      <c r="B1332" s="24"/>
      <c r="C1332" s="24"/>
      <c r="D1332" s="24"/>
      <c r="E1332" s="39" t="s">
        <v>2739</v>
      </c>
      <c r="F1332" s="37" t="s">
        <v>1418</v>
      </c>
      <c r="G1332" s="37" t="s">
        <v>1418</v>
      </c>
      <c r="H1332" s="38">
        <f t="shared" si="21"/>
        <v>0</v>
      </c>
    </row>
    <row r="1333" spans="1:8" x14ac:dyDescent="0.25">
      <c r="A1333" s="24"/>
      <c r="B1333" s="24"/>
      <c r="C1333" s="24"/>
      <c r="D1333" s="24"/>
      <c r="E1333" s="39" t="s">
        <v>2740</v>
      </c>
      <c r="F1333" s="37" t="s">
        <v>1418</v>
      </c>
      <c r="G1333" s="37" t="s">
        <v>1418</v>
      </c>
      <c r="H1333" s="38">
        <f t="shared" si="21"/>
        <v>0</v>
      </c>
    </row>
    <row r="1334" spans="1:8" x14ac:dyDescent="0.25">
      <c r="A1334" s="24"/>
      <c r="B1334" s="24"/>
      <c r="C1334" s="24"/>
      <c r="D1334" s="24"/>
      <c r="E1334" s="36" t="s">
        <v>2741</v>
      </c>
      <c r="F1334" s="37" t="s">
        <v>1418</v>
      </c>
      <c r="G1334" s="37" t="s">
        <v>1418</v>
      </c>
      <c r="H1334" s="38">
        <f t="shared" si="21"/>
        <v>0</v>
      </c>
    </row>
    <row r="1335" spans="1:8" x14ac:dyDescent="0.25">
      <c r="A1335" s="24"/>
      <c r="B1335" s="24"/>
      <c r="C1335" s="24"/>
      <c r="D1335" s="24"/>
      <c r="E1335" s="36" t="s">
        <v>2742</v>
      </c>
      <c r="F1335" s="37" t="s">
        <v>1418</v>
      </c>
      <c r="G1335" s="37" t="s">
        <v>1418</v>
      </c>
      <c r="H1335" s="38">
        <f t="shared" si="21"/>
        <v>0</v>
      </c>
    </row>
    <row r="1336" spans="1:8" x14ac:dyDescent="0.25">
      <c r="A1336" s="24"/>
      <c r="B1336" s="24"/>
      <c r="C1336" s="24"/>
      <c r="D1336" s="24"/>
      <c r="E1336" s="39" t="s">
        <v>2743</v>
      </c>
      <c r="F1336" s="37" t="s">
        <v>1418</v>
      </c>
      <c r="G1336" s="37" t="s">
        <v>1418</v>
      </c>
      <c r="H1336" s="38">
        <f t="shared" si="21"/>
        <v>0</v>
      </c>
    </row>
    <row r="1337" spans="1:8" x14ac:dyDescent="0.25">
      <c r="A1337" s="24"/>
      <c r="B1337" s="24"/>
      <c r="C1337" s="24"/>
      <c r="D1337" s="24"/>
      <c r="E1337" s="39" t="s">
        <v>2744</v>
      </c>
      <c r="F1337" s="37" t="s">
        <v>1418</v>
      </c>
      <c r="G1337" s="37" t="s">
        <v>1418</v>
      </c>
      <c r="H1337" s="38">
        <f t="shared" si="21"/>
        <v>0</v>
      </c>
    </row>
    <row r="1338" spans="1:8" x14ac:dyDescent="0.25">
      <c r="A1338" s="24"/>
      <c r="B1338" s="24"/>
      <c r="C1338" s="24"/>
      <c r="D1338" s="24"/>
      <c r="E1338" s="39" t="s">
        <v>2745</v>
      </c>
      <c r="F1338" s="37" t="s">
        <v>1418</v>
      </c>
      <c r="G1338" s="37" t="s">
        <v>1418</v>
      </c>
      <c r="H1338" s="38">
        <f t="shared" si="21"/>
        <v>0</v>
      </c>
    </row>
    <row r="1339" spans="1:8" x14ac:dyDescent="0.25">
      <c r="A1339" s="24"/>
      <c r="B1339" s="24"/>
      <c r="C1339" s="24"/>
      <c r="D1339" s="24"/>
      <c r="E1339" s="39" t="s">
        <v>2746</v>
      </c>
      <c r="F1339" s="37" t="s">
        <v>1418</v>
      </c>
      <c r="G1339" s="37" t="s">
        <v>1418</v>
      </c>
      <c r="H1339" s="38">
        <f t="shared" si="21"/>
        <v>0</v>
      </c>
    </row>
    <row r="1340" spans="1:8" x14ac:dyDescent="0.25">
      <c r="A1340" s="24"/>
      <c r="B1340" s="24"/>
      <c r="C1340" s="24"/>
      <c r="D1340" s="24"/>
      <c r="E1340" s="39" t="s">
        <v>2747</v>
      </c>
      <c r="F1340" s="37" t="s">
        <v>1418</v>
      </c>
      <c r="G1340" s="37" t="s">
        <v>1418</v>
      </c>
      <c r="H1340" s="38">
        <f t="shared" si="21"/>
        <v>0</v>
      </c>
    </row>
    <row r="1341" spans="1:8" x14ac:dyDescent="0.25">
      <c r="A1341" s="24"/>
      <c r="B1341" s="24"/>
      <c r="C1341" s="24"/>
      <c r="D1341" s="24"/>
      <c r="E1341" s="36" t="s">
        <v>2748</v>
      </c>
      <c r="F1341" s="37" t="s">
        <v>1418</v>
      </c>
      <c r="G1341" s="37" t="s">
        <v>1418</v>
      </c>
      <c r="H1341" s="38">
        <f t="shared" si="21"/>
        <v>0</v>
      </c>
    </row>
    <row r="1342" spans="1:8" x14ac:dyDescent="0.25">
      <c r="A1342" s="24"/>
      <c r="B1342" s="24"/>
      <c r="C1342" s="24"/>
      <c r="D1342" s="24"/>
      <c r="E1342" s="36" t="s">
        <v>2749</v>
      </c>
      <c r="F1342" s="37" t="s">
        <v>1418</v>
      </c>
      <c r="G1342" s="37" t="s">
        <v>1418</v>
      </c>
      <c r="H1342" s="38">
        <f t="shared" si="21"/>
        <v>0</v>
      </c>
    </row>
    <row r="1343" spans="1:8" x14ac:dyDescent="0.25">
      <c r="A1343" s="24"/>
      <c r="B1343" s="24"/>
      <c r="C1343" s="24"/>
      <c r="D1343" s="24"/>
      <c r="E1343" s="36" t="s">
        <v>2750</v>
      </c>
      <c r="F1343" s="37" t="s">
        <v>1418</v>
      </c>
      <c r="G1343" s="37" t="s">
        <v>1418</v>
      </c>
      <c r="H1343" s="38">
        <f t="shared" si="21"/>
        <v>0</v>
      </c>
    </row>
    <row r="1344" spans="1:8" x14ac:dyDescent="0.25">
      <c r="A1344" s="24"/>
      <c r="B1344" s="24"/>
      <c r="C1344" s="24"/>
      <c r="D1344" s="24"/>
      <c r="E1344" s="36" t="s">
        <v>2751</v>
      </c>
      <c r="F1344" s="37" t="s">
        <v>1418</v>
      </c>
      <c r="G1344" s="37" t="s">
        <v>1418</v>
      </c>
      <c r="H1344" s="38">
        <f t="shared" si="21"/>
        <v>0</v>
      </c>
    </row>
    <row r="1345" spans="1:8" x14ac:dyDescent="0.25">
      <c r="A1345" s="24"/>
      <c r="B1345" s="24"/>
      <c r="C1345" s="24"/>
      <c r="D1345" s="24"/>
      <c r="E1345" s="36" t="s">
        <v>2752</v>
      </c>
      <c r="F1345" s="37" t="s">
        <v>1418</v>
      </c>
      <c r="G1345" s="37" t="s">
        <v>1418</v>
      </c>
      <c r="H1345" s="38">
        <f t="shared" si="21"/>
        <v>0</v>
      </c>
    </row>
    <row r="1346" spans="1:8" x14ac:dyDescent="0.25">
      <c r="A1346" s="24"/>
      <c r="B1346" s="24"/>
      <c r="C1346" s="24"/>
      <c r="D1346" s="24"/>
      <c r="E1346" s="36" t="s">
        <v>2753</v>
      </c>
      <c r="F1346" s="37" t="s">
        <v>1418</v>
      </c>
      <c r="G1346" s="37" t="s">
        <v>1418</v>
      </c>
      <c r="H1346" s="38">
        <f t="shared" si="21"/>
        <v>0</v>
      </c>
    </row>
    <row r="1347" spans="1:8" x14ac:dyDescent="0.25">
      <c r="A1347" s="24"/>
      <c r="B1347" s="24"/>
      <c r="C1347" s="24"/>
      <c r="D1347" s="24"/>
      <c r="E1347" s="36" t="s">
        <v>2754</v>
      </c>
      <c r="F1347" s="37" t="s">
        <v>1418</v>
      </c>
      <c r="G1347" s="37" t="s">
        <v>1418</v>
      </c>
      <c r="H1347" s="38">
        <f t="shared" si="21"/>
        <v>0</v>
      </c>
    </row>
    <row r="1348" spans="1:8" x14ac:dyDescent="0.25">
      <c r="A1348" s="24"/>
      <c r="B1348" s="24"/>
      <c r="C1348" s="24"/>
      <c r="D1348" s="24"/>
      <c r="E1348" s="39" t="s">
        <v>2755</v>
      </c>
      <c r="F1348" s="37" t="s">
        <v>1418</v>
      </c>
      <c r="G1348" s="37" t="s">
        <v>1418</v>
      </c>
      <c r="H1348" s="38">
        <f t="shared" si="21"/>
        <v>0</v>
      </c>
    </row>
    <row r="1349" spans="1:8" x14ac:dyDescent="0.25">
      <c r="A1349" s="24"/>
      <c r="B1349" s="24"/>
      <c r="C1349" s="24"/>
      <c r="D1349" s="24"/>
      <c r="E1349" s="36" t="s">
        <v>2756</v>
      </c>
      <c r="F1349" s="37" t="s">
        <v>1418</v>
      </c>
      <c r="G1349" s="37" t="s">
        <v>1418</v>
      </c>
      <c r="H1349" s="38">
        <f t="shared" si="21"/>
        <v>0</v>
      </c>
    </row>
    <row r="1350" spans="1:8" x14ac:dyDescent="0.25">
      <c r="A1350" s="24"/>
      <c r="B1350" s="24"/>
      <c r="C1350" s="24"/>
      <c r="D1350" s="24"/>
      <c r="E1350" s="36" t="s">
        <v>2757</v>
      </c>
      <c r="F1350" s="37" t="s">
        <v>1418</v>
      </c>
      <c r="G1350" s="37" t="s">
        <v>1418</v>
      </c>
      <c r="H1350" s="38">
        <f t="shared" si="21"/>
        <v>0</v>
      </c>
    </row>
    <row r="1351" spans="1:8" x14ac:dyDescent="0.25">
      <c r="A1351" s="24"/>
      <c r="B1351" s="24"/>
      <c r="C1351" s="24"/>
      <c r="D1351" s="24"/>
      <c r="E1351" s="39" t="s">
        <v>2758</v>
      </c>
      <c r="F1351" s="37" t="s">
        <v>1418</v>
      </c>
      <c r="G1351" s="37" t="s">
        <v>1418</v>
      </c>
      <c r="H1351" s="38">
        <f t="shared" ref="H1351:H1414" si="22">VLOOKUP(G1351,$A$4:$B$29,2,FALSE)</f>
        <v>0</v>
      </c>
    </row>
    <row r="1352" spans="1:8" x14ac:dyDescent="0.25">
      <c r="A1352" s="24"/>
      <c r="B1352" s="24"/>
      <c r="C1352" s="24"/>
      <c r="D1352" s="24"/>
      <c r="E1352" s="39" t="s">
        <v>2759</v>
      </c>
      <c r="F1352" s="37" t="s">
        <v>1418</v>
      </c>
      <c r="G1352" s="37" t="s">
        <v>1418</v>
      </c>
      <c r="H1352" s="38">
        <f t="shared" si="22"/>
        <v>0</v>
      </c>
    </row>
    <row r="1353" spans="1:8" x14ac:dyDescent="0.25">
      <c r="A1353" s="24"/>
      <c r="B1353" s="24"/>
      <c r="C1353" s="24"/>
      <c r="D1353" s="24"/>
      <c r="E1353" s="39" t="s">
        <v>2760</v>
      </c>
      <c r="F1353" s="37" t="s">
        <v>1418</v>
      </c>
      <c r="G1353" s="37" t="s">
        <v>1418</v>
      </c>
      <c r="H1353" s="38">
        <f t="shared" si="22"/>
        <v>0</v>
      </c>
    </row>
    <row r="1354" spans="1:8" x14ac:dyDescent="0.25">
      <c r="A1354" s="24"/>
      <c r="B1354" s="24"/>
      <c r="C1354" s="24"/>
      <c r="D1354" s="24"/>
      <c r="E1354" s="39" t="s">
        <v>2761</v>
      </c>
      <c r="F1354" s="37" t="s">
        <v>1418</v>
      </c>
      <c r="G1354" s="37" t="s">
        <v>1418</v>
      </c>
      <c r="H1354" s="38">
        <f t="shared" si="22"/>
        <v>0</v>
      </c>
    </row>
    <row r="1355" spans="1:8" x14ac:dyDescent="0.25">
      <c r="A1355" s="24"/>
      <c r="B1355" s="24"/>
      <c r="C1355" s="24"/>
      <c r="D1355" s="24"/>
      <c r="E1355" s="36" t="s">
        <v>2762</v>
      </c>
      <c r="F1355" s="37" t="s">
        <v>1418</v>
      </c>
      <c r="G1355" s="37" t="s">
        <v>1418</v>
      </c>
      <c r="H1355" s="38">
        <f t="shared" si="22"/>
        <v>0</v>
      </c>
    </row>
    <row r="1356" spans="1:8" x14ac:dyDescent="0.25">
      <c r="A1356" s="24"/>
      <c r="B1356" s="24"/>
      <c r="C1356" s="24"/>
      <c r="D1356" s="24"/>
      <c r="E1356" s="36" t="s">
        <v>2763</v>
      </c>
      <c r="F1356" s="37" t="s">
        <v>1418</v>
      </c>
      <c r="G1356" s="37" t="s">
        <v>1418</v>
      </c>
      <c r="H1356" s="38">
        <f t="shared" si="22"/>
        <v>0</v>
      </c>
    </row>
    <row r="1357" spans="1:8" x14ac:dyDescent="0.25">
      <c r="A1357" s="24"/>
      <c r="B1357" s="24"/>
      <c r="C1357" s="24"/>
      <c r="D1357" s="24"/>
      <c r="E1357" s="36" t="s">
        <v>2764</v>
      </c>
      <c r="F1357" s="37" t="s">
        <v>1418</v>
      </c>
      <c r="G1357" s="37" t="s">
        <v>1418</v>
      </c>
      <c r="H1357" s="38">
        <f t="shared" si="22"/>
        <v>0</v>
      </c>
    </row>
    <row r="1358" spans="1:8" x14ac:dyDescent="0.25">
      <c r="A1358" s="24"/>
      <c r="B1358" s="24"/>
      <c r="C1358" s="24"/>
      <c r="D1358" s="24"/>
      <c r="E1358" s="39" t="s">
        <v>2765</v>
      </c>
      <c r="F1358" s="37" t="s">
        <v>1418</v>
      </c>
      <c r="G1358" s="37" t="s">
        <v>1418</v>
      </c>
      <c r="H1358" s="38">
        <f t="shared" si="22"/>
        <v>0</v>
      </c>
    </row>
    <row r="1359" spans="1:8" x14ac:dyDescent="0.25">
      <c r="A1359" s="24"/>
      <c r="B1359" s="24"/>
      <c r="C1359" s="24"/>
      <c r="D1359" s="24"/>
      <c r="E1359" s="39" t="s">
        <v>2766</v>
      </c>
      <c r="F1359" s="37" t="s">
        <v>1418</v>
      </c>
      <c r="G1359" s="37" t="s">
        <v>1418</v>
      </c>
      <c r="H1359" s="38">
        <f t="shared" si="22"/>
        <v>0</v>
      </c>
    </row>
    <row r="1360" spans="1:8" x14ac:dyDescent="0.25">
      <c r="A1360" s="24"/>
      <c r="B1360" s="24"/>
      <c r="C1360" s="24"/>
      <c r="D1360" s="24"/>
      <c r="E1360" s="36" t="s">
        <v>2767</v>
      </c>
      <c r="F1360" s="37" t="s">
        <v>1418</v>
      </c>
      <c r="G1360" s="37" t="s">
        <v>1418</v>
      </c>
      <c r="H1360" s="38">
        <f t="shared" si="22"/>
        <v>0</v>
      </c>
    </row>
    <row r="1361" spans="1:8" x14ac:dyDescent="0.25">
      <c r="A1361" s="24"/>
      <c r="B1361" s="24"/>
      <c r="C1361" s="24"/>
      <c r="D1361" s="24"/>
      <c r="E1361" s="39" t="s">
        <v>2768</v>
      </c>
      <c r="F1361" s="37" t="s">
        <v>1418</v>
      </c>
      <c r="G1361" s="37" t="s">
        <v>1418</v>
      </c>
      <c r="H1361" s="38">
        <f t="shared" si="22"/>
        <v>0</v>
      </c>
    </row>
    <row r="1362" spans="1:8" x14ac:dyDescent="0.25">
      <c r="A1362" s="24"/>
      <c r="B1362" s="24"/>
      <c r="C1362" s="24"/>
      <c r="D1362" s="24"/>
      <c r="E1362" s="39" t="s">
        <v>2769</v>
      </c>
      <c r="F1362" s="37" t="s">
        <v>1418</v>
      </c>
      <c r="G1362" s="37" t="s">
        <v>1418</v>
      </c>
      <c r="H1362" s="38">
        <f t="shared" si="22"/>
        <v>0</v>
      </c>
    </row>
    <row r="1363" spans="1:8" x14ac:dyDescent="0.25">
      <c r="A1363" s="24"/>
      <c r="B1363" s="24"/>
      <c r="C1363" s="24"/>
      <c r="D1363" s="24"/>
      <c r="E1363" s="36" t="s">
        <v>2770</v>
      </c>
      <c r="F1363" s="37" t="s">
        <v>1418</v>
      </c>
      <c r="G1363" s="37" t="s">
        <v>1418</v>
      </c>
      <c r="H1363" s="38">
        <f t="shared" si="22"/>
        <v>0</v>
      </c>
    </row>
    <row r="1364" spans="1:8" x14ac:dyDescent="0.25">
      <c r="A1364" s="24"/>
      <c r="B1364" s="24"/>
      <c r="C1364" s="24"/>
      <c r="D1364" s="24"/>
      <c r="E1364" s="39" t="s">
        <v>2771</v>
      </c>
      <c r="F1364" s="37" t="s">
        <v>1418</v>
      </c>
      <c r="G1364" s="37" t="s">
        <v>1418</v>
      </c>
      <c r="H1364" s="38">
        <f t="shared" si="22"/>
        <v>0</v>
      </c>
    </row>
    <row r="1365" spans="1:8" x14ac:dyDescent="0.25">
      <c r="A1365" s="24"/>
      <c r="B1365" s="24"/>
      <c r="C1365" s="24"/>
      <c r="D1365" s="24"/>
      <c r="E1365" s="36" t="s">
        <v>2772</v>
      </c>
      <c r="F1365" s="37" t="s">
        <v>1418</v>
      </c>
      <c r="G1365" s="37" t="s">
        <v>1418</v>
      </c>
      <c r="H1365" s="38">
        <f t="shared" si="22"/>
        <v>0</v>
      </c>
    </row>
    <row r="1366" spans="1:8" x14ac:dyDescent="0.25">
      <c r="A1366" s="24"/>
      <c r="B1366" s="24"/>
      <c r="C1366" s="24"/>
      <c r="D1366" s="24"/>
      <c r="E1366" s="36" t="s">
        <v>2773</v>
      </c>
      <c r="F1366" s="37" t="s">
        <v>1418</v>
      </c>
      <c r="G1366" s="37" t="s">
        <v>1418</v>
      </c>
      <c r="H1366" s="38">
        <f t="shared" si="22"/>
        <v>0</v>
      </c>
    </row>
    <row r="1367" spans="1:8" x14ac:dyDescent="0.25">
      <c r="A1367" s="24"/>
      <c r="B1367" s="24"/>
      <c r="C1367" s="24"/>
      <c r="D1367" s="24"/>
      <c r="E1367" s="39" t="s">
        <v>2774</v>
      </c>
      <c r="F1367" s="37" t="s">
        <v>1418</v>
      </c>
      <c r="G1367" s="37" t="s">
        <v>1418</v>
      </c>
      <c r="H1367" s="38">
        <f t="shared" si="22"/>
        <v>0</v>
      </c>
    </row>
    <row r="1368" spans="1:8" x14ac:dyDescent="0.25">
      <c r="A1368" s="24"/>
      <c r="B1368" s="24"/>
      <c r="C1368" s="24"/>
      <c r="D1368" s="24"/>
      <c r="E1368" s="36" t="s">
        <v>2775</v>
      </c>
      <c r="F1368" s="37" t="s">
        <v>1418</v>
      </c>
      <c r="G1368" s="37" t="s">
        <v>1418</v>
      </c>
      <c r="H1368" s="38">
        <f t="shared" si="22"/>
        <v>0</v>
      </c>
    </row>
    <row r="1369" spans="1:8" x14ac:dyDescent="0.25">
      <c r="A1369" s="24"/>
      <c r="B1369" s="24"/>
      <c r="C1369" s="24"/>
      <c r="D1369" s="24"/>
      <c r="E1369" s="62" t="s">
        <v>2776</v>
      </c>
      <c r="F1369" s="37" t="s">
        <v>1418</v>
      </c>
      <c r="G1369" s="37" t="s">
        <v>1418</v>
      </c>
      <c r="H1369" s="38">
        <f t="shared" si="22"/>
        <v>0</v>
      </c>
    </row>
    <row r="1370" spans="1:8" x14ac:dyDescent="0.25">
      <c r="A1370" s="24"/>
      <c r="B1370" s="24"/>
      <c r="C1370" s="24"/>
      <c r="D1370" s="24"/>
      <c r="E1370" s="39" t="s">
        <v>2777</v>
      </c>
      <c r="F1370" s="37" t="s">
        <v>1418</v>
      </c>
      <c r="G1370" s="37" t="s">
        <v>1418</v>
      </c>
      <c r="H1370" s="38">
        <f t="shared" si="22"/>
        <v>0</v>
      </c>
    </row>
    <row r="1371" spans="1:8" x14ac:dyDescent="0.25">
      <c r="A1371" s="24"/>
      <c r="B1371" s="24"/>
      <c r="C1371" s="24"/>
      <c r="D1371" s="24"/>
      <c r="E1371" s="36" t="s">
        <v>2778</v>
      </c>
      <c r="F1371" s="37" t="s">
        <v>1418</v>
      </c>
      <c r="G1371" s="37" t="s">
        <v>1418</v>
      </c>
      <c r="H1371" s="38">
        <f t="shared" si="22"/>
        <v>0</v>
      </c>
    </row>
    <row r="1372" spans="1:8" x14ac:dyDescent="0.25">
      <c r="A1372" s="24"/>
      <c r="B1372" s="24"/>
      <c r="C1372" s="24"/>
      <c r="D1372" s="24"/>
      <c r="E1372" s="65" t="s">
        <v>2779</v>
      </c>
      <c r="F1372" s="37" t="s">
        <v>1418</v>
      </c>
      <c r="G1372" s="37" t="s">
        <v>1418</v>
      </c>
      <c r="H1372" s="38">
        <f t="shared" si="22"/>
        <v>0</v>
      </c>
    </row>
    <row r="1373" spans="1:8" x14ac:dyDescent="0.25">
      <c r="A1373" s="24"/>
      <c r="B1373" s="24"/>
      <c r="C1373" s="24"/>
      <c r="D1373" s="24"/>
      <c r="E1373" s="36" t="s">
        <v>2780</v>
      </c>
      <c r="F1373" s="37" t="s">
        <v>1418</v>
      </c>
      <c r="G1373" s="37" t="s">
        <v>1418</v>
      </c>
      <c r="H1373" s="38">
        <f t="shared" si="22"/>
        <v>0</v>
      </c>
    </row>
    <row r="1374" spans="1:8" x14ac:dyDescent="0.25">
      <c r="A1374" s="24"/>
      <c r="B1374" s="24"/>
      <c r="C1374" s="24"/>
      <c r="D1374" s="24"/>
      <c r="E1374" s="39" t="s">
        <v>2781</v>
      </c>
      <c r="F1374" s="37" t="s">
        <v>1418</v>
      </c>
      <c r="G1374" s="37" t="s">
        <v>1418</v>
      </c>
      <c r="H1374" s="38">
        <f t="shared" si="22"/>
        <v>0</v>
      </c>
    </row>
    <row r="1375" spans="1:8" x14ac:dyDescent="0.25">
      <c r="A1375" s="24"/>
      <c r="B1375" s="24"/>
      <c r="C1375" s="24"/>
      <c r="D1375" s="24"/>
      <c r="E1375" s="39" t="s">
        <v>2782</v>
      </c>
      <c r="F1375" s="37" t="s">
        <v>1418</v>
      </c>
      <c r="G1375" s="37" t="s">
        <v>1418</v>
      </c>
      <c r="H1375" s="38">
        <f t="shared" si="22"/>
        <v>0</v>
      </c>
    </row>
    <row r="1376" spans="1:8" x14ac:dyDescent="0.25">
      <c r="A1376" s="24"/>
      <c r="B1376" s="24"/>
      <c r="C1376" s="24"/>
      <c r="D1376" s="24"/>
      <c r="E1376" s="39" t="s">
        <v>2783</v>
      </c>
      <c r="F1376" s="37" t="s">
        <v>1418</v>
      </c>
      <c r="G1376" s="37" t="s">
        <v>1418</v>
      </c>
      <c r="H1376" s="38">
        <f t="shared" si="22"/>
        <v>0</v>
      </c>
    </row>
    <row r="1377" spans="1:8" x14ac:dyDescent="0.25">
      <c r="A1377" s="24"/>
      <c r="B1377" s="24"/>
      <c r="C1377" s="24"/>
      <c r="D1377" s="24"/>
      <c r="E1377" s="39" t="s">
        <v>2784</v>
      </c>
      <c r="F1377" s="37" t="s">
        <v>1418</v>
      </c>
      <c r="G1377" s="37" t="s">
        <v>1418</v>
      </c>
      <c r="H1377" s="38">
        <f t="shared" si="22"/>
        <v>0</v>
      </c>
    </row>
    <row r="1378" spans="1:8" x14ac:dyDescent="0.25">
      <c r="A1378" s="24"/>
      <c r="B1378" s="24"/>
      <c r="C1378" s="24"/>
      <c r="D1378" s="24"/>
      <c r="E1378" s="39" t="s">
        <v>2785</v>
      </c>
      <c r="F1378" s="37" t="s">
        <v>1418</v>
      </c>
      <c r="G1378" s="37" t="s">
        <v>1418</v>
      </c>
      <c r="H1378" s="38">
        <f t="shared" si="22"/>
        <v>0</v>
      </c>
    </row>
    <row r="1379" spans="1:8" x14ac:dyDescent="0.25">
      <c r="A1379" s="24"/>
      <c r="B1379" s="24"/>
      <c r="C1379" s="24"/>
      <c r="D1379" s="24"/>
      <c r="E1379" s="39" t="s">
        <v>2786</v>
      </c>
      <c r="F1379" s="37" t="s">
        <v>1418</v>
      </c>
      <c r="G1379" s="37" t="s">
        <v>1418</v>
      </c>
      <c r="H1379" s="38">
        <f t="shared" si="22"/>
        <v>0</v>
      </c>
    </row>
    <row r="1380" spans="1:8" x14ac:dyDescent="0.25">
      <c r="A1380" s="24"/>
      <c r="B1380" s="24"/>
      <c r="C1380" s="24"/>
      <c r="D1380" s="24"/>
      <c r="E1380" s="39" t="s">
        <v>2787</v>
      </c>
      <c r="F1380" s="37" t="s">
        <v>1418</v>
      </c>
      <c r="G1380" s="37" t="s">
        <v>1418</v>
      </c>
      <c r="H1380" s="38">
        <f t="shared" si="22"/>
        <v>0</v>
      </c>
    </row>
    <row r="1381" spans="1:8" x14ac:dyDescent="0.25">
      <c r="A1381" s="24"/>
      <c r="B1381" s="24"/>
      <c r="C1381" s="24"/>
      <c r="D1381" s="24"/>
      <c r="E1381" s="39" t="s">
        <v>2788</v>
      </c>
      <c r="F1381" s="37" t="s">
        <v>1418</v>
      </c>
      <c r="G1381" s="37" t="s">
        <v>1418</v>
      </c>
      <c r="H1381" s="38">
        <f t="shared" si="22"/>
        <v>0</v>
      </c>
    </row>
    <row r="1382" spans="1:8" x14ac:dyDescent="0.25">
      <c r="A1382" s="24"/>
      <c r="B1382" s="24"/>
      <c r="C1382" s="24"/>
      <c r="D1382" s="24"/>
      <c r="E1382" s="39" t="s">
        <v>2789</v>
      </c>
      <c r="F1382" s="37" t="s">
        <v>1418</v>
      </c>
      <c r="G1382" s="37" t="s">
        <v>1418</v>
      </c>
      <c r="H1382" s="38">
        <f t="shared" si="22"/>
        <v>0</v>
      </c>
    </row>
    <row r="1383" spans="1:8" x14ac:dyDescent="0.25">
      <c r="A1383" s="24"/>
      <c r="B1383" s="24"/>
      <c r="C1383" s="24"/>
      <c r="D1383" s="24"/>
      <c r="E1383" s="59" t="s">
        <v>2790</v>
      </c>
      <c r="F1383" s="37" t="s">
        <v>1418</v>
      </c>
      <c r="G1383" s="37" t="s">
        <v>1418</v>
      </c>
      <c r="H1383" s="38">
        <f t="shared" si="22"/>
        <v>0</v>
      </c>
    </row>
    <row r="1384" spans="1:8" x14ac:dyDescent="0.25">
      <c r="A1384" s="24"/>
      <c r="B1384" s="24"/>
      <c r="C1384" s="24"/>
      <c r="D1384" s="24"/>
      <c r="E1384" s="39" t="s">
        <v>2791</v>
      </c>
      <c r="F1384" s="37" t="s">
        <v>1418</v>
      </c>
      <c r="G1384" s="37" t="s">
        <v>1418</v>
      </c>
      <c r="H1384" s="38">
        <f t="shared" si="22"/>
        <v>0</v>
      </c>
    </row>
    <row r="1385" spans="1:8" x14ac:dyDescent="0.25">
      <c r="A1385" s="24"/>
      <c r="B1385" s="24"/>
      <c r="C1385" s="24"/>
      <c r="D1385" s="24"/>
      <c r="E1385" s="39" t="s">
        <v>2792</v>
      </c>
      <c r="F1385" s="37" t="s">
        <v>1418</v>
      </c>
      <c r="G1385" s="37" t="s">
        <v>1418</v>
      </c>
      <c r="H1385" s="38">
        <f t="shared" si="22"/>
        <v>0</v>
      </c>
    </row>
    <row r="1386" spans="1:8" x14ac:dyDescent="0.25">
      <c r="A1386" s="24"/>
      <c r="B1386" s="24"/>
      <c r="C1386" s="24"/>
      <c r="D1386" s="24"/>
      <c r="E1386" s="39" t="s">
        <v>2793</v>
      </c>
      <c r="F1386" s="37" t="s">
        <v>1418</v>
      </c>
      <c r="G1386" s="37" t="s">
        <v>1418</v>
      </c>
      <c r="H1386" s="38">
        <f t="shared" si="22"/>
        <v>0</v>
      </c>
    </row>
    <row r="1387" spans="1:8" x14ac:dyDescent="0.25">
      <c r="A1387" s="24"/>
      <c r="B1387" s="24"/>
      <c r="C1387" s="24"/>
      <c r="D1387" s="24"/>
      <c r="E1387" s="39" t="s">
        <v>2794</v>
      </c>
      <c r="F1387" s="37" t="s">
        <v>1418</v>
      </c>
      <c r="G1387" s="37" t="s">
        <v>1418</v>
      </c>
      <c r="H1387" s="38">
        <f t="shared" si="22"/>
        <v>0</v>
      </c>
    </row>
    <row r="1388" spans="1:8" x14ac:dyDescent="0.25">
      <c r="A1388" s="24"/>
      <c r="B1388" s="24"/>
      <c r="C1388" s="24"/>
      <c r="D1388" s="24"/>
      <c r="E1388" s="39" t="s">
        <v>2795</v>
      </c>
      <c r="F1388" s="37" t="s">
        <v>1418</v>
      </c>
      <c r="G1388" s="37" t="s">
        <v>1418</v>
      </c>
      <c r="H1388" s="38">
        <f t="shared" si="22"/>
        <v>0</v>
      </c>
    </row>
    <row r="1389" spans="1:8" x14ac:dyDescent="0.25">
      <c r="A1389" s="24"/>
      <c r="B1389" s="24"/>
      <c r="C1389" s="24"/>
      <c r="D1389" s="24"/>
      <c r="E1389" s="39" t="s">
        <v>2796</v>
      </c>
      <c r="F1389" s="37" t="s">
        <v>1418</v>
      </c>
      <c r="G1389" s="37" t="s">
        <v>1418</v>
      </c>
      <c r="H1389" s="38">
        <f t="shared" si="22"/>
        <v>0</v>
      </c>
    </row>
    <row r="1390" spans="1:8" x14ac:dyDescent="0.25">
      <c r="A1390" s="24"/>
      <c r="B1390" s="24"/>
      <c r="C1390" s="24"/>
      <c r="D1390" s="24"/>
      <c r="E1390" s="39" t="s">
        <v>2797</v>
      </c>
      <c r="F1390" s="37" t="s">
        <v>1418</v>
      </c>
      <c r="G1390" s="37" t="s">
        <v>1418</v>
      </c>
      <c r="H1390" s="38">
        <f t="shared" si="22"/>
        <v>0</v>
      </c>
    </row>
    <row r="1391" spans="1:8" x14ac:dyDescent="0.25">
      <c r="A1391" s="24"/>
      <c r="B1391" s="24"/>
      <c r="C1391" s="24"/>
      <c r="D1391" s="24"/>
      <c r="E1391" s="39" t="s">
        <v>2798</v>
      </c>
      <c r="F1391" s="37" t="s">
        <v>1418</v>
      </c>
      <c r="G1391" s="37" t="s">
        <v>1418</v>
      </c>
      <c r="H1391" s="38">
        <f t="shared" si="22"/>
        <v>0</v>
      </c>
    </row>
    <row r="1392" spans="1:8" x14ac:dyDescent="0.25">
      <c r="A1392" s="24"/>
      <c r="B1392" s="24"/>
      <c r="C1392" s="24"/>
      <c r="D1392" s="24"/>
      <c r="E1392" s="39" t="s">
        <v>2799</v>
      </c>
      <c r="F1392" s="37" t="s">
        <v>1418</v>
      </c>
      <c r="G1392" s="37" t="s">
        <v>1418</v>
      </c>
      <c r="H1392" s="38">
        <f t="shared" si="22"/>
        <v>0</v>
      </c>
    </row>
    <row r="1393" spans="1:8" x14ac:dyDescent="0.25">
      <c r="A1393" s="24"/>
      <c r="B1393" s="24"/>
      <c r="C1393" s="24"/>
      <c r="D1393" s="24"/>
      <c r="E1393" s="36" t="s">
        <v>2800</v>
      </c>
      <c r="F1393" s="37" t="s">
        <v>1418</v>
      </c>
      <c r="G1393" s="37" t="s">
        <v>1418</v>
      </c>
      <c r="H1393" s="38">
        <f t="shared" si="22"/>
        <v>0</v>
      </c>
    </row>
    <row r="1394" spans="1:8" x14ac:dyDescent="0.25">
      <c r="A1394" s="24"/>
      <c r="B1394" s="24"/>
      <c r="C1394" s="24"/>
      <c r="D1394" s="24"/>
      <c r="E1394" s="39" t="s">
        <v>2801</v>
      </c>
      <c r="F1394" s="37" t="s">
        <v>1418</v>
      </c>
      <c r="G1394" s="37" t="s">
        <v>1418</v>
      </c>
      <c r="H1394" s="38">
        <f t="shared" si="22"/>
        <v>0</v>
      </c>
    </row>
    <row r="1395" spans="1:8" x14ac:dyDescent="0.25">
      <c r="A1395" s="24"/>
      <c r="B1395" s="24"/>
      <c r="C1395" s="24"/>
      <c r="D1395" s="24"/>
      <c r="E1395" s="39" t="s">
        <v>2802</v>
      </c>
      <c r="F1395" s="37" t="s">
        <v>1418</v>
      </c>
      <c r="G1395" s="37" t="s">
        <v>1418</v>
      </c>
      <c r="H1395" s="38">
        <f t="shared" si="22"/>
        <v>0</v>
      </c>
    </row>
    <row r="1396" spans="1:8" x14ac:dyDescent="0.25">
      <c r="A1396" s="24"/>
      <c r="B1396" s="24"/>
      <c r="C1396" s="24"/>
      <c r="D1396" s="24"/>
      <c r="E1396" s="39" t="s">
        <v>2803</v>
      </c>
      <c r="F1396" s="37" t="s">
        <v>1418</v>
      </c>
      <c r="G1396" s="37" t="s">
        <v>1418</v>
      </c>
      <c r="H1396" s="38">
        <f t="shared" si="22"/>
        <v>0</v>
      </c>
    </row>
    <row r="1397" spans="1:8" x14ac:dyDescent="0.25">
      <c r="A1397" s="24"/>
      <c r="B1397" s="24"/>
      <c r="C1397" s="24"/>
      <c r="D1397" s="24"/>
      <c r="E1397" s="36" t="s">
        <v>2804</v>
      </c>
      <c r="F1397" s="37" t="s">
        <v>1418</v>
      </c>
      <c r="G1397" s="37" t="s">
        <v>1418</v>
      </c>
      <c r="H1397" s="38">
        <f t="shared" si="22"/>
        <v>0</v>
      </c>
    </row>
    <row r="1398" spans="1:8" x14ac:dyDescent="0.25">
      <c r="A1398" s="24"/>
      <c r="B1398" s="24"/>
      <c r="C1398" s="24"/>
      <c r="D1398" s="24"/>
      <c r="E1398" s="39" t="s">
        <v>2805</v>
      </c>
      <c r="F1398" s="37" t="s">
        <v>1418</v>
      </c>
      <c r="G1398" s="37" t="s">
        <v>1418</v>
      </c>
      <c r="H1398" s="38">
        <f t="shared" si="22"/>
        <v>0</v>
      </c>
    </row>
    <row r="1399" spans="1:8" x14ac:dyDescent="0.25">
      <c r="A1399" s="24"/>
      <c r="B1399" s="24"/>
      <c r="C1399" s="24"/>
      <c r="D1399" s="24"/>
      <c r="E1399" s="39" t="s">
        <v>2806</v>
      </c>
      <c r="F1399" s="37" t="s">
        <v>1418</v>
      </c>
      <c r="G1399" s="37" t="s">
        <v>1418</v>
      </c>
      <c r="H1399" s="38">
        <f t="shared" si="22"/>
        <v>0</v>
      </c>
    </row>
    <row r="1400" spans="1:8" x14ac:dyDescent="0.25">
      <c r="A1400" s="24"/>
      <c r="B1400" s="24"/>
      <c r="C1400" s="24"/>
      <c r="D1400" s="24"/>
      <c r="E1400" s="36" t="s">
        <v>2807</v>
      </c>
      <c r="F1400" s="37" t="s">
        <v>1418</v>
      </c>
      <c r="G1400" s="37" t="s">
        <v>1418</v>
      </c>
      <c r="H1400" s="38">
        <f t="shared" si="22"/>
        <v>0</v>
      </c>
    </row>
    <row r="1401" spans="1:8" x14ac:dyDescent="0.25">
      <c r="A1401" s="24"/>
      <c r="B1401" s="24"/>
      <c r="C1401" s="24"/>
      <c r="D1401" s="24"/>
      <c r="E1401" s="39" t="s">
        <v>2808</v>
      </c>
      <c r="F1401" s="37" t="s">
        <v>1418</v>
      </c>
      <c r="G1401" s="37" t="s">
        <v>1418</v>
      </c>
      <c r="H1401" s="38">
        <f t="shared" si="22"/>
        <v>0</v>
      </c>
    </row>
    <row r="1402" spans="1:8" x14ac:dyDescent="0.25">
      <c r="A1402" s="24"/>
      <c r="B1402" s="24"/>
      <c r="C1402" s="24"/>
      <c r="D1402" s="24"/>
      <c r="E1402" s="36" t="s">
        <v>2809</v>
      </c>
      <c r="F1402" s="37" t="s">
        <v>1418</v>
      </c>
      <c r="G1402" s="37" t="s">
        <v>1418</v>
      </c>
      <c r="H1402" s="38">
        <f t="shared" si="22"/>
        <v>0</v>
      </c>
    </row>
    <row r="1403" spans="1:8" x14ac:dyDescent="0.25">
      <c r="A1403" s="24"/>
      <c r="B1403" s="24"/>
      <c r="C1403" s="24"/>
      <c r="D1403" s="24"/>
      <c r="E1403" s="36" t="s">
        <v>2810</v>
      </c>
      <c r="F1403" s="37" t="s">
        <v>1418</v>
      </c>
      <c r="G1403" s="37" t="s">
        <v>1418</v>
      </c>
      <c r="H1403" s="38">
        <f t="shared" si="22"/>
        <v>0</v>
      </c>
    </row>
    <row r="1404" spans="1:8" x14ac:dyDescent="0.25">
      <c r="A1404" s="24"/>
      <c r="B1404" s="24"/>
      <c r="C1404" s="24"/>
      <c r="D1404" s="24"/>
      <c r="E1404" s="39" t="s">
        <v>2811</v>
      </c>
      <c r="F1404" s="37" t="s">
        <v>1418</v>
      </c>
      <c r="G1404" s="37" t="s">
        <v>1418</v>
      </c>
      <c r="H1404" s="38">
        <f t="shared" si="22"/>
        <v>0</v>
      </c>
    </row>
    <row r="1405" spans="1:8" x14ac:dyDescent="0.25">
      <c r="A1405" s="24"/>
      <c r="B1405" s="24"/>
      <c r="C1405" s="24"/>
      <c r="D1405" s="24"/>
      <c r="E1405" s="39" t="s">
        <v>2812</v>
      </c>
      <c r="F1405" s="37" t="s">
        <v>1418</v>
      </c>
      <c r="G1405" s="37" t="s">
        <v>1418</v>
      </c>
      <c r="H1405" s="38">
        <f t="shared" si="22"/>
        <v>0</v>
      </c>
    </row>
    <row r="1406" spans="1:8" x14ac:dyDescent="0.25">
      <c r="A1406" s="24"/>
      <c r="B1406" s="24"/>
      <c r="C1406" s="24"/>
      <c r="D1406" s="24"/>
      <c r="E1406" s="36" t="s">
        <v>2813</v>
      </c>
      <c r="F1406" s="37" t="s">
        <v>1418</v>
      </c>
      <c r="G1406" s="37" t="s">
        <v>1418</v>
      </c>
      <c r="H1406" s="38">
        <f t="shared" si="22"/>
        <v>0</v>
      </c>
    </row>
    <row r="1407" spans="1:8" x14ac:dyDescent="0.25">
      <c r="A1407" s="24"/>
      <c r="B1407" s="24"/>
      <c r="C1407" s="24"/>
      <c r="D1407" s="24"/>
      <c r="E1407" s="36" t="s">
        <v>2814</v>
      </c>
      <c r="F1407" s="37" t="s">
        <v>1418</v>
      </c>
      <c r="G1407" s="37" t="s">
        <v>1418</v>
      </c>
      <c r="H1407" s="38">
        <f t="shared" si="22"/>
        <v>0</v>
      </c>
    </row>
    <row r="1408" spans="1:8" x14ac:dyDescent="0.25">
      <c r="A1408" s="24"/>
      <c r="B1408" s="24"/>
      <c r="C1408" s="24"/>
      <c r="D1408" s="24"/>
      <c r="E1408" s="39" t="s">
        <v>2815</v>
      </c>
      <c r="F1408" s="37" t="s">
        <v>1418</v>
      </c>
      <c r="G1408" s="37" t="s">
        <v>1418</v>
      </c>
      <c r="H1408" s="38">
        <f t="shared" si="22"/>
        <v>0</v>
      </c>
    </row>
    <row r="1409" spans="1:8" x14ac:dyDescent="0.25">
      <c r="A1409" s="24"/>
      <c r="B1409" s="24"/>
      <c r="C1409" s="24"/>
      <c r="D1409" s="24"/>
      <c r="E1409" s="39" t="s">
        <v>2816</v>
      </c>
      <c r="F1409" s="37" t="s">
        <v>1418</v>
      </c>
      <c r="G1409" s="37" t="s">
        <v>1418</v>
      </c>
      <c r="H1409" s="38">
        <f t="shared" si="22"/>
        <v>0</v>
      </c>
    </row>
    <row r="1410" spans="1:8" x14ac:dyDescent="0.25">
      <c r="A1410" s="24"/>
      <c r="B1410" s="24"/>
      <c r="C1410" s="24"/>
      <c r="D1410" s="24"/>
      <c r="E1410" s="39" t="s">
        <v>2817</v>
      </c>
      <c r="F1410" s="37" t="s">
        <v>1418</v>
      </c>
      <c r="G1410" s="37" t="s">
        <v>1418</v>
      </c>
      <c r="H1410" s="38">
        <f t="shared" si="22"/>
        <v>0</v>
      </c>
    </row>
    <row r="1411" spans="1:8" x14ac:dyDescent="0.25">
      <c r="A1411" s="24"/>
      <c r="B1411" s="24"/>
      <c r="C1411" s="24"/>
      <c r="D1411" s="24"/>
      <c r="E1411" s="39" t="s">
        <v>2818</v>
      </c>
      <c r="F1411" s="37" t="s">
        <v>1418</v>
      </c>
      <c r="G1411" s="37" t="s">
        <v>1418</v>
      </c>
      <c r="H1411" s="38">
        <f t="shared" si="22"/>
        <v>0</v>
      </c>
    </row>
    <row r="1412" spans="1:8" x14ac:dyDescent="0.25">
      <c r="A1412" s="24"/>
      <c r="B1412" s="24"/>
      <c r="C1412" s="24"/>
      <c r="D1412" s="24"/>
      <c r="E1412" s="39" t="s">
        <v>2819</v>
      </c>
      <c r="F1412" s="37" t="s">
        <v>1418</v>
      </c>
      <c r="G1412" s="37" t="s">
        <v>1418</v>
      </c>
      <c r="H1412" s="38">
        <f t="shared" si="22"/>
        <v>0</v>
      </c>
    </row>
    <row r="1413" spans="1:8" x14ac:dyDescent="0.25">
      <c r="A1413" s="24"/>
      <c r="B1413" s="24"/>
      <c r="C1413" s="24"/>
      <c r="D1413" s="24"/>
      <c r="E1413" s="39" t="s">
        <v>2820</v>
      </c>
      <c r="F1413" s="37" t="s">
        <v>1418</v>
      </c>
      <c r="G1413" s="37" t="s">
        <v>1418</v>
      </c>
      <c r="H1413" s="38">
        <f t="shared" si="22"/>
        <v>0</v>
      </c>
    </row>
    <row r="1414" spans="1:8" x14ac:dyDescent="0.25">
      <c r="A1414" s="24"/>
      <c r="B1414" s="24"/>
      <c r="C1414" s="24"/>
      <c r="D1414" s="24"/>
      <c r="E1414" s="39" t="s">
        <v>2821</v>
      </c>
      <c r="F1414" s="37" t="s">
        <v>1418</v>
      </c>
      <c r="G1414" s="37" t="s">
        <v>1418</v>
      </c>
      <c r="H1414" s="38">
        <f t="shared" si="22"/>
        <v>0</v>
      </c>
    </row>
    <row r="1415" spans="1:8" x14ac:dyDescent="0.25">
      <c r="A1415" s="24"/>
      <c r="B1415" s="24"/>
      <c r="C1415" s="24"/>
      <c r="D1415" s="24"/>
      <c r="E1415" s="36" t="s">
        <v>2822</v>
      </c>
      <c r="F1415" s="37" t="s">
        <v>1418</v>
      </c>
      <c r="G1415" s="37" t="s">
        <v>1418</v>
      </c>
      <c r="H1415" s="38">
        <f t="shared" ref="H1415:H1478" si="23">VLOOKUP(G1415,$A$4:$B$29,2,FALSE)</f>
        <v>0</v>
      </c>
    </row>
    <row r="1416" spans="1:8" x14ac:dyDescent="0.25">
      <c r="A1416" s="24"/>
      <c r="B1416" s="24"/>
      <c r="C1416" s="24"/>
      <c r="D1416" s="24"/>
      <c r="E1416" s="39" t="s">
        <v>2823</v>
      </c>
      <c r="F1416" s="37" t="s">
        <v>1418</v>
      </c>
      <c r="G1416" s="37" t="s">
        <v>1418</v>
      </c>
      <c r="H1416" s="38">
        <f t="shared" si="23"/>
        <v>0</v>
      </c>
    </row>
    <row r="1417" spans="1:8" x14ac:dyDescent="0.25">
      <c r="A1417" s="24"/>
      <c r="B1417" s="24"/>
      <c r="C1417" s="24"/>
      <c r="D1417" s="24"/>
      <c r="E1417" s="39" t="s">
        <v>2824</v>
      </c>
      <c r="F1417" s="37" t="s">
        <v>1418</v>
      </c>
      <c r="G1417" s="37" t="s">
        <v>1418</v>
      </c>
      <c r="H1417" s="38">
        <f t="shared" si="23"/>
        <v>0</v>
      </c>
    </row>
    <row r="1418" spans="1:8" x14ac:dyDescent="0.25">
      <c r="A1418" s="24"/>
      <c r="B1418" s="24"/>
      <c r="C1418" s="24"/>
      <c r="D1418" s="24"/>
      <c r="E1418" s="39" t="s">
        <v>2825</v>
      </c>
      <c r="F1418" s="37" t="s">
        <v>1418</v>
      </c>
      <c r="G1418" s="37" t="s">
        <v>1418</v>
      </c>
      <c r="H1418" s="38">
        <f t="shared" si="23"/>
        <v>0</v>
      </c>
    </row>
    <row r="1419" spans="1:8" x14ac:dyDescent="0.25">
      <c r="A1419" s="24"/>
      <c r="B1419" s="24"/>
      <c r="C1419" s="24"/>
      <c r="D1419" s="24"/>
      <c r="E1419" s="39" t="s">
        <v>2826</v>
      </c>
      <c r="F1419" s="37" t="s">
        <v>1418</v>
      </c>
      <c r="G1419" s="37" t="s">
        <v>1418</v>
      </c>
      <c r="H1419" s="38">
        <f t="shared" si="23"/>
        <v>0</v>
      </c>
    </row>
    <row r="1420" spans="1:8" x14ac:dyDescent="0.25">
      <c r="A1420" s="24"/>
      <c r="B1420" s="24"/>
      <c r="C1420" s="24"/>
      <c r="D1420" s="24"/>
      <c r="E1420" s="36" t="s">
        <v>2827</v>
      </c>
      <c r="F1420" s="37" t="s">
        <v>1418</v>
      </c>
      <c r="G1420" s="37" t="s">
        <v>1418</v>
      </c>
      <c r="H1420" s="38">
        <f t="shared" si="23"/>
        <v>0</v>
      </c>
    </row>
    <row r="1421" spans="1:8" x14ac:dyDescent="0.25">
      <c r="A1421" s="24"/>
      <c r="B1421" s="24"/>
      <c r="C1421" s="24"/>
      <c r="D1421" s="24"/>
      <c r="E1421" s="39" t="s">
        <v>2828</v>
      </c>
      <c r="F1421" s="37" t="s">
        <v>1418</v>
      </c>
      <c r="G1421" s="37" t="s">
        <v>1418</v>
      </c>
      <c r="H1421" s="38">
        <f t="shared" si="23"/>
        <v>0</v>
      </c>
    </row>
    <row r="1422" spans="1:8" x14ac:dyDescent="0.25">
      <c r="A1422" s="24"/>
      <c r="B1422" s="24"/>
      <c r="C1422" s="24"/>
      <c r="D1422" s="24"/>
      <c r="E1422" s="39" t="s">
        <v>2829</v>
      </c>
      <c r="F1422" s="37" t="s">
        <v>1418</v>
      </c>
      <c r="G1422" s="37" t="s">
        <v>1418</v>
      </c>
      <c r="H1422" s="38">
        <f t="shared" si="23"/>
        <v>0</v>
      </c>
    </row>
    <row r="1423" spans="1:8" x14ac:dyDescent="0.25">
      <c r="A1423" s="24"/>
      <c r="B1423" s="24"/>
      <c r="C1423" s="24"/>
      <c r="D1423" s="24"/>
      <c r="E1423" s="39" t="s">
        <v>2830</v>
      </c>
      <c r="F1423" s="37" t="s">
        <v>1418</v>
      </c>
      <c r="G1423" s="37" t="s">
        <v>1418</v>
      </c>
      <c r="H1423" s="38">
        <f t="shared" si="23"/>
        <v>0</v>
      </c>
    </row>
    <row r="1424" spans="1:8" x14ac:dyDescent="0.25">
      <c r="A1424" s="24"/>
      <c r="B1424" s="24"/>
      <c r="C1424" s="24"/>
      <c r="D1424" s="24"/>
      <c r="E1424" s="36" t="s">
        <v>2831</v>
      </c>
      <c r="F1424" s="37" t="s">
        <v>1418</v>
      </c>
      <c r="G1424" s="37" t="s">
        <v>1418</v>
      </c>
      <c r="H1424" s="38">
        <f t="shared" si="23"/>
        <v>0</v>
      </c>
    </row>
    <row r="1425" spans="1:8" x14ac:dyDescent="0.25">
      <c r="A1425" s="24"/>
      <c r="B1425" s="24"/>
      <c r="C1425" s="24"/>
      <c r="D1425" s="24"/>
      <c r="E1425" s="39" t="s">
        <v>2832</v>
      </c>
      <c r="F1425" s="37" t="s">
        <v>1418</v>
      </c>
      <c r="G1425" s="37" t="s">
        <v>1418</v>
      </c>
      <c r="H1425" s="38">
        <f t="shared" si="23"/>
        <v>0</v>
      </c>
    </row>
    <row r="1426" spans="1:8" x14ac:dyDescent="0.25">
      <c r="A1426" s="24"/>
      <c r="B1426" s="24"/>
      <c r="C1426" s="24"/>
      <c r="D1426" s="24"/>
      <c r="E1426" s="36" t="s">
        <v>2833</v>
      </c>
      <c r="F1426" s="37" t="s">
        <v>1418</v>
      </c>
      <c r="G1426" s="37" t="s">
        <v>1418</v>
      </c>
      <c r="H1426" s="38">
        <f t="shared" si="23"/>
        <v>0</v>
      </c>
    </row>
    <row r="1427" spans="1:8" x14ac:dyDescent="0.25">
      <c r="A1427" s="24"/>
      <c r="B1427" s="24"/>
      <c r="C1427" s="24"/>
      <c r="D1427" s="24"/>
      <c r="E1427" s="36" t="s">
        <v>2834</v>
      </c>
      <c r="F1427" s="37" t="s">
        <v>1418</v>
      </c>
      <c r="G1427" s="37" t="s">
        <v>1418</v>
      </c>
      <c r="H1427" s="38">
        <f t="shared" si="23"/>
        <v>0</v>
      </c>
    </row>
    <row r="1428" spans="1:8" x14ac:dyDescent="0.25">
      <c r="A1428" s="24"/>
      <c r="B1428" s="24"/>
      <c r="C1428" s="24"/>
      <c r="D1428" s="24"/>
      <c r="E1428" s="36" t="s">
        <v>2835</v>
      </c>
      <c r="F1428" s="37" t="s">
        <v>1418</v>
      </c>
      <c r="G1428" s="37" t="s">
        <v>1418</v>
      </c>
      <c r="H1428" s="38">
        <f t="shared" si="23"/>
        <v>0</v>
      </c>
    </row>
    <row r="1429" spans="1:8" x14ac:dyDescent="0.25">
      <c r="A1429" s="24"/>
      <c r="B1429" s="24"/>
      <c r="C1429" s="24"/>
      <c r="D1429" s="24"/>
      <c r="E1429" s="39" t="s">
        <v>2836</v>
      </c>
      <c r="F1429" s="37" t="s">
        <v>1418</v>
      </c>
      <c r="G1429" s="37" t="s">
        <v>1418</v>
      </c>
      <c r="H1429" s="38">
        <f t="shared" si="23"/>
        <v>0</v>
      </c>
    </row>
    <row r="1430" spans="1:8" x14ac:dyDescent="0.25">
      <c r="A1430" s="24"/>
      <c r="B1430" s="24"/>
      <c r="C1430" s="24"/>
      <c r="D1430" s="24"/>
      <c r="E1430" s="39" t="s">
        <v>2837</v>
      </c>
      <c r="F1430" s="37" t="s">
        <v>1418</v>
      </c>
      <c r="G1430" s="37" t="s">
        <v>1418</v>
      </c>
      <c r="H1430" s="38">
        <f t="shared" si="23"/>
        <v>0</v>
      </c>
    </row>
    <row r="1431" spans="1:8" x14ac:dyDescent="0.25">
      <c r="A1431" s="24"/>
      <c r="B1431" s="24"/>
      <c r="C1431" s="24"/>
      <c r="D1431" s="24"/>
      <c r="E1431" s="36" t="s">
        <v>2838</v>
      </c>
      <c r="F1431" s="37" t="s">
        <v>1418</v>
      </c>
      <c r="G1431" s="37" t="s">
        <v>1418</v>
      </c>
      <c r="H1431" s="38">
        <f t="shared" si="23"/>
        <v>0</v>
      </c>
    </row>
    <row r="1432" spans="1:8" x14ac:dyDescent="0.25">
      <c r="A1432" s="24"/>
      <c r="B1432" s="24"/>
      <c r="C1432" s="24"/>
      <c r="D1432" s="24"/>
      <c r="E1432" s="36" t="s">
        <v>2839</v>
      </c>
      <c r="F1432" s="37" t="s">
        <v>1418</v>
      </c>
      <c r="G1432" s="37" t="s">
        <v>1418</v>
      </c>
      <c r="H1432" s="38">
        <f t="shared" si="23"/>
        <v>0</v>
      </c>
    </row>
    <row r="1433" spans="1:8" x14ac:dyDescent="0.25">
      <c r="A1433" s="24"/>
      <c r="B1433" s="24"/>
      <c r="C1433" s="24"/>
      <c r="D1433" s="24"/>
      <c r="E1433" s="36" t="s">
        <v>2840</v>
      </c>
      <c r="F1433" s="37" t="s">
        <v>1418</v>
      </c>
      <c r="G1433" s="37" t="s">
        <v>1418</v>
      </c>
      <c r="H1433" s="38">
        <f t="shared" si="23"/>
        <v>0</v>
      </c>
    </row>
    <row r="1434" spans="1:8" x14ac:dyDescent="0.25">
      <c r="A1434" s="24"/>
      <c r="B1434" s="24"/>
      <c r="C1434" s="24"/>
      <c r="D1434" s="24"/>
      <c r="E1434" s="39" t="s">
        <v>2841</v>
      </c>
      <c r="F1434" s="37" t="s">
        <v>1418</v>
      </c>
      <c r="G1434" s="37" t="s">
        <v>1418</v>
      </c>
      <c r="H1434" s="38">
        <f t="shared" si="23"/>
        <v>0</v>
      </c>
    </row>
    <row r="1435" spans="1:8" x14ac:dyDescent="0.25">
      <c r="A1435" s="24"/>
      <c r="B1435" s="24"/>
      <c r="C1435" s="24"/>
      <c r="D1435" s="24"/>
      <c r="E1435" s="39" t="s">
        <v>2842</v>
      </c>
      <c r="F1435" s="37" t="s">
        <v>1418</v>
      </c>
      <c r="G1435" s="37" t="s">
        <v>1418</v>
      </c>
      <c r="H1435" s="38">
        <f t="shared" si="23"/>
        <v>0</v>
      </c>
    </row>
    <row r="1436" spans="1:8" x14ac:dyDescent="0.25">
      <c r="A1436" s="24"/>
      <c r="B1436" s="24"/>
      <c r="C1436" s="24"/>
      <c r="D1436" s="24"/>
      <c r="E1436" s="36" t="s">
        <v>2843</v>
      </c>
      <c r="F1436" s="37" t="s">
        <v>1418</v>
      </c>
      <c r="G1436" s="37" t="s">
        <v>1418</v>
      </c>
      <c r="H1436" s="38">
        <f t="shared" si="23"/>
        <v>0</v>
      </c>
    </row>
    <row r="1437" spans="1:8" x14ac:dyDescent="0.25">
      <c r="A1437" s="24"/>
      <c r="B1437" s="24"/>
      <c r="C1437" s="24"/>
      <c r="D1437" s="24"/>
      <c r="E1437" s="39" t="s">
        <v>2844</v>
      </c>
      <c r="F1437" s="37" t="s">
        <v>1418</v>
      </c>
      <c r="G1437" s="37" t="s">
        <v>1418</v>
      </c>
      <c r="H1437" s="38">
        <f t="shared" si="23"/>
        <v>0</v>
      </c>
    </row>
    <row r="1438" spans="1:8" x14ac:dyDescent="0.25">
      <c r="A1438" s="24"/>
      <c r="B1438" s="24"/>
      <c r="C1438" s="24"/>
      <c r="D1438" s="24"/>
      <c r="E1438" s="39" t="s">
        <v>2845</v>
      </c>
      <c r="F1438" s="37" t="s">
        <v>1418</v>
      </c>
      <c r="G1438" s="37" t="s">
        <v>1418</v>
      </c>
      <c r="H1438" s="38">
        <f t="shared" si="23"/>
        <v>0</v>
      </c>
    </row>
    <row r="1439" spans="1:8" x14ac:dyDescent="0.25">
      <c r="A1439" s="24"/>
      <c r="B1439" s="24"/>
      <c r="C1439" s="24"/>
      <c r="D1439" s="24"/>
      <c r="E1439" s="39" t="s">
        <v>2846</v>
      </c>
      <c r="F1439" s="37" t="s">
        <v>1418</v>
      </c>
      <c r="G1439" s="37" t="s">
        <v>1418</v>
      </c>
      <c r="H1439" s="38">
        <f t="shared" si="23"/>
        <v>0</v>
      </c>
    </row>
    <row r="1440" spans="1:8" x14ac:dyDescent="0.25">
      <c r="A1440" s="24"/>
      <c r="B1440" s="24"/>
      <c r="C1440" s="24"/>
      <c r="D1440" s="24"/>
      <c r="E1440" s="39" t="s">
        <v>2847</v>
      </c>
      <c r="F1440" s="37" t="s">
        <v>1418</v>
      </c>
      <c r="G1440" s="37" t="s">
        <v>1418</v>
      </c>
      <c r="H1440" s="38">
        <f t="shared" si="23"/>
        <v>0</v>
      </c>
    </row>
    <row r="1441" spans="1:8" x14ac:dyDescent="0.25">
      <c r="A1441" s="24"/>
      <c r="B1441" s="24"/>
      <c r="C1441" s="24"/>
      <c r="D1441" s="24"/>
      <c r="E1441" s="39" t="s">
        <v>2848</v>
      </c>
      <c r="F1441" s="37" t="s">
        <v>1418</v>
      </c>
      <c r="G1441" s="37" t="s">
        <v>1418</v>
      </c>
      <c r="H1441" s="38">
        <f t="shared" si="23"/>
        <v>0</v>
      </c>
    </row>
    <row r="1442" spans="1:8" x14ac:dyDescent="0.25">
      <c r="A1442" s="24"/>
      <c r="B1442" s="24"/>
      <c r="C1442" s="24"/>
      <c r="D1442" s="24"/>
      <c r="E1442" s="39" t="s">
        <v>2849</v>
      </c>
      <c r="F1442" s="37" t="s">
        <v>1418</v>
      </c>
      <c r="G1442" s="37" t="s">
        <v>1418</v>
      </c>
      <c r="H1442" s="38">
        <f t="shared" si="23"/>
        <v>0</v>
      </c>
    </row>
    <row r="1443" spans="1:8" x14ac:dyDescent="0.25">
      <c r="A1443" s="24"/>
      <c r="B1443" s="24"/>
      <c r="C1443" s="24"/>
      <c r="D1443" s="24"/>
      <c r="E1443" s="39" t="s">
        <v>2850</v>
      </c>
      <c r="F1443" s="37" t="s">
        <v>1418</v>
      </c>
      <c r="G1443" s="37" t="s">
        <v>1418</v>
      </c>
      <c r="H1443" s="38">
        <f t="shared" si="23"/>
        <v>0</v>
      </c>
    </row>
    <row r="1444" spans="1:8" x14ac:dyDescent="0.25">
      <c r="A1444" s="24"/>
      <c r="B1444" s="24"/>
      <c r="C1444" s="24"/>
      <c r="D1444" s="24"/>
      <c r="E1444" s="39" t="s">
        <v>2851</v>
      </c>
      <c r="F1444" s="37" t="s">
        <v>1418</v>
      </c>
      <c r="G1444" s="37" t="s">
        <v>1418</v>
      </c>
      <c r="H1444" s="38">
        <f t="shared" si="23"/>
        <v>0</v>
      </c>
    </row>
    <row r="1445" spans="1:8" x14ac:dyDescent="0.25">
      <c r="A1445" s="24"/>
      <c r="B1445" s="24"/>
      <c r="C1445" s="24"/>
      <c r="D1445" s="24"/>
      <c r="E1445" s="39" t="s">
        <v>2852</v>
      </c>
      <c r="F1445" s="37" t="s">
        <v>1418</v>
      </c>
      <c r="G1445" s="37" t="s">
        <v>1418</v>
      </c>
      <c r="H1445" s="38">
        <f t="shared" si="23"/>
        <v>0</v>
      </c>
    </row>
    <row r="1446" spans="1:8" x14ac:dyDescent="0.25">
      <c r="A1446" s="24"/>
      <c r="B1446" s="24"/>
      <c r="C1446" s="24"/>
      <c r="D1446" s="24"/>
      <c r="E1446" s="39" t="s">
        <v>2853</v>
      </c>
      <c r="F1446" s="37" t="s">
        <v>1418</v>
      </c>
      <c r="G1446" s="37" t="s">
        <v>1418</v>
      </c>
      <c r="H1446" s="38">
        <f t="shared" si="23"/>
        <v>0</v>
      </c>
    </row>
    <row r="1447" spans="1:8" x14ac:dyDescent="0.25">
      <c r="A1447" s="24"/>
      <c r="B1447" s="24"/>
      <c r="C1447" s="24"/>
      <c r="D1447" s="24"/>
      <c r="E1447" s="39" t="s">
        <v>2854</v>
      </c>
      <c r="F1447" s="37" t="s">
        <v>1418</v>
      </c>
      <c r="G1447" s="37" t="s">
        <v>1418</v>
      </c>
      <c r="H1447" s="38">
        <f t="shared" si="23"/>
        <v>0</v>
      </c>
    </row>
    <row r="1448" spans="1:8" x14ac:dyDescent="0.25">
      <c r="A1448" s="24"/>
      <c r="B1448" s="24"/>
      <c r="C1448" s="24"/>
      <c r="D1448" s="24"/>
      <c r="E1448" s="39" t="s">
        <v>2855</v>
      </c>
      <c r="F1448" s="37" t="s">
        <v>1418</v>
      </c>
      <c r="G1448" s="37" t="s">
        <v>1418</v>
      </c>
      <c r="H1448" s="38">
        <f t="shared" si="23"/>
        <v>0</v>
      </c>
    </row>
    <row r="1449" spans="1:8" x14ac:dyDescent="0.25">
      <c r="A1449" s="24"/>
      <c r="B1449" s="24"/>
      <c r="C1449" s="24"/>
      <c r="D1449" s="24"/>
      <c r="E1449" s="39" t="s">
        <v>2856</v>
      </c>
      <c r="F1449" s="37" t="s">
        <v>1418</v>
      </c>
      <c r="G1449" s="37" t="s">
        <v>1418</v>
      </c>
      <c r="H1449" s="38">
        <f t="shared" si="23"/>
        <v>0</v>
      </c>
    </row>
    <row r="1450" spans="1:8" x14ac:dyDescent="0.25">
      <c r="A1450" s="24"/>
      <c r="B1450" s="24"/>
      <c r="C1450" s="24"/>
      <c r="D1450" s="24"/>
      <c r="E1450" s="39" t="s">
        <v>2857</v>
      </c>
      <c r="F1450" s="37" t="s">
        <v>1418</v>
      </c>
      <c r="G1450" s="37" t="s">
        <v>1418</v>
      </c>
      <c r="H1450" s="38">
        <f t="shared" si="23"/>
        <v>0</v>
      </c>
    </row>
    <row r="1451" spans="1:8" x14ac:dyDescent="0.25">
      <c r="A1451" s="24"/>
      <c r="B1451" s="24"/>
      <c r="C1451" s="24"/>
      <c r="D1451" s="24"/>
      <c r="E1451" s="39" t="s">
        <v>2858</v>
      </c>
      <c r="F1451" s="37" t="s">
        <v>1418</v>
      </c>
      <c r="G1451" s="37" t="s">
        <v>1418</v>
      </c>
      <c r="H1451" s="38">
        <f t="shared" si="23"/>
        <v>0</v>
      </c>
    </row>
    <row r="1452" spans="1:8" x14ac:dyDescent="0.25">
      <c r="A1452" s="24"/>
      <c r="B1452" s="24"/>
      <c r="C1452" s="24"/>
      <c r="D1452" s="24"/>
      <c r="E1452" s="36" t="s">
        <v>2859</v>
      </c>
      <c r="F1452" s="37" t="s">
        <v>1418</v>
      </c>
      <c r="G1452" s="37" t="s">
        <v>1418</v>
      </c>
      <c r="H1452" s="38">
        <f t="shared" si="23"/>
        <v>0</v>
      </c>
    </row>
    <row r="1453" spans="1:8" x14ac:dyDescent="0.25">
      <c r="A1453" s="24"/>
      <c r="B1453" s="24"/>
      <c r="C1453" s="24"/>
      <c r="D1453" s="24"/>
      <c r="E1453" s="39" t="s">
        <v>2860</v>
      </c>
      <c r="F1453" s="37" t="s">
        <v>1418</v>
      </c>
      <c r="G1453" s="37" t="s">
        <v>1418</v>
      </c>
      <c r="H1453" s="38">
        <f t="shared" si="23"/>
        <v>0</v>
      </c>
    </row>
    <row r="1454" spans="1:8" x14ac:dyDescent="0.25">
      <c r="A1454" s="24"/>
      <c r="B1454" s="24"/>
      <c r="C1454" s="24"/>
      <c r="D1454" s="24"/>
      <c r="E1454" s="36" t="s">
        <v>2861</v>
      </c>
      <c r="F1454" s="37" t="s">
        <v>1418</v>
      </c>
      <c r="G1454" s="37" t="s">
        <v>1418</v>
      </c>
      <c r="H1454" s="38">
        <f t="shared" si="23"/>
        <v>0</v>
      </c>
    </row>
    <row r="1455" spans="1:8" x14ac:dyDescent="0.25">
      <c r="A1455" s="24"/>
      <c r="B1455" s="24"/>
      <c r="C1455" s="24"/>
      <c r="D1455" s="24"/>
      <c r="E1455" s="39" t="s">
        <v>2862</v>
      </c>
      <c r="F1455" s="37" t="s">
        <v>1418</v>
      </c>
      <c r="G1455" s="37" t="s">
        <v>1418</v>
      </c>
      <c r="H1455" s="38">
        <f t="shared" si="23"/>
        <v>0</v>
      </c>
    </row>
    <row r="1456" spans="1:8" x14ac:dyDescent="0.25">
      <c r="A1456" s="24"/>
      <c r="B1456" s="24"/>
      <c r="C1456" s="24"/>
      <c r="D1456" s="24"/>
      <c r="E1456" s="39" t="s">
        <v>2863</v>
      </c>
      <c r="F1456" s="37" t="s">
        <v>1418</v>
      </c>
      <c r="G1456" s="37" t="s">
        <v>1418</v>
      </c>
      <c r="H1456" s="38">
        <f t="shared" si="23"/>
        <v>0</v>
      </c>
    </row>
    <row r="1457" spans="1:8" x14ac:dyDescent="0.25">
      <c r="A1457" s="24"/>
      <c r="B1457" s="24"/>
      <c r="C1457" s="24"/>
      <c r="D1457" s="24"/>
      <c r="E1457" s="39" t="s">
        <v>2864</v>
      </c>
      <c r="F1457" s="37" t="s">
        <v>1418</v>
      </c>
      <c r="G1457" s="37" t="s">
        <v>1418</v>
      </c>
      <c r="H1457" s="38">
        <f t="shared" si="23"/>
        <v>0</v>
      </c>
    </row>
    <row r="1458" spans="1:8" x14ac:dyDescent="0.25">
      <c r="A1458" s="24"/>
      <c r="B1458" s="24"/>
      <c r="C1458" s="24"/>
      <c r="D1458" s="24"/>
      <c r="E1458" s="39" t="s">
        <v>2865</v>
      </c>
      <c r="F1458" s="37" t="s">
        <v>1418</v>
      </c>
      <c r="G1458" s="37" t="s">
        <v>1418</v>
      </c>
      <c r="H1458" s="38">
        <f t="shared" si="23"/>
        <v>0</v>
      </c>
    </row>
    <row r="1459" spans="1:8" x14ac:dyDescent="0.25">
      <c r="A1459" s="24"/>
      <c r="B1459" s="24"/>
      <c r="C1459" s="24"/>
      <c r="D1459" s="24"/>
      <c r="E1459" s="39" t="s">
        <v>2866</v>
      </c>
      <c r="F1459" s="37" t="s">
        <v>1418</v>
      </c>
      <c r="G1459" s="37" t="s">
        <v>1418</v>
      </c>
      <c r="H1459" s="38">
        <f t="shared" si="23"/>
        <v>0</v>
      </c>
    </row>
    <row r="1460" spans="1:8" x14ac:dyDescent="0.25">
      <c r="A1460" s="24"/>
      <c r="B1460" s="24"/>
      <c r="C1460" s="24"/>
      <c r="D1460" s="24"/>
      <c r="E1460" s="36" t="s">
        <v>2867</v>
      </c>
      <c r="F1460" s="37" t="s">
        <v>1418</v>
      </c>
      <c r="G1460" s="37" t="s">
        <v>1418</v>
      </c>
      <c r="H1460" s="38">
        <f t="shared" si="23"/>
        <v>0</v>
      </c>
    </row>
    <row r="1461" spans="1:8" x14ac:dyDescent="0.25">
      <c r="A1461" s="24"/>
      <c r="B1461" s="24"/>
      <c r="C1461" s="24"/>
      <c r="D1461" s="24"/>
      <c r="E1461" s="36" t="s">
        <v>2868</v>
      </c>
      <c r="F1461" s="37" t="s">
        <v>1418</v>
      </c>
      <c r="G1461" s="37" t="s">
        <v>1418</v>
      </c>
      <c r="H1461" s="38">
        <f t="shared" si="23"/>
        <v>0</v>
      </c>
    </row>
    <row r="1462" spans="1:8" x14ac:dyDescent="0.25">
      <c r="A1462" s="24"/>
      <c r="B1462" s="24"/>
      <c r="C1462" s="24"/>
      <c r="D1462" s="24"/>
      <c r="E1462" s="39" t="s">
        <v>2869</v>
      </c>
      <c r="F1462" s="37" t="s">
        <v>1418</v>
      </c>
      <c r="G1462" s="37" t="s">
        <v>1418</v>
      </c>
      <c r="H1462" s="38">
        <f t="shared" si="23"/>
        <v>0</v>
      </c>
    </row>
    <row r="1463" spans="1:8" x14ac:dyDescent="0.25">
      <c r="A1463" s="24"/>
      <c r="B1463" s="24"/>
      <c r="C1463" s="24"/>
      <c r="D1463" s="24"/>
      <c r="E1463" s="36" t="s">
        <v>2870</v>
      </c>
      <c r="F1463" s="37" t="s">
        <v>1418</v>
      </c>
      <c r="G1463" s="37" t="s">
        <v>1418</v>
      </c>
      <c r="H1463" s="38">
        <f t="shared" si="23"/>
        <v>0</v>
      </c>
    </row>
    <row r="1464" spans="1:8" x14ac:dyDescent="0.25">
      <c r="A1464" s="24"/>
      <c r="B1464" s="24"/>
      <c r="C1464" s="24"/>
      <c r="D1464" s="24"/>
      <c r="E1464" s="39" t="s">
        <v>2871</v>
      </c>
      <c r="F1464" s="37" t="s">
        <v>1418</v>
      </c>
      <c r="G1464" s="37" t="s">
        <v>1418</v>
      </c>
      <c r="H1464" s="38">
        <f t="shared" si="23"/>
        <v>0</v>
      </c>
    </row>
    <row r="1465" spans="1:8" x14ac:dyDescent="0.25">
      <c r="A1465" s="24"/>
      <c r="B1465" s="24"/>
      <c r="C1465" s="24"/>
      <c r="D1465" s="24"/>
      <c r="E1465" s="36" t="s">
        <v>2872</v>
      </c>
      <c r="F1465" s="37" t="s">
        <v>1418</v>
      </c>
      <c r="G1465" s="37" t="s">
        <v>1418</v>
      </c>
      <c r="H1465" s="38">
        <f t="shared" si="23"/>
        <v>0</v>
      </c>
    </row>
    <row r="1466" spans="1:8" x14ac:dyDescent="0.25">
      <c r="A1466" s="24"/>
      <c r="B1466" s="24"/>
      <c r="C1466" s="24"/>
      <c r="D1466" s="24"/>
      <c r="E1466" s="36" t="s">
        <v>2873</v>
      </c>
      <c r="F1466" s="37" t="s">
        <v>1418</v>
      </c>
      <c r="G1466" s="37" t="s">
        <v>1418</v>
      </c>
      <c r="H1466" s="38">
        <f t="shared" si="23"/>
        <v>0</v>
      </c>
    </row>
    <row r="1467" spans="1:8" x14ac:dyDescent="0.25">
      <c r="A1467" s="24"/>
      <c r="B1467" s="24"/>
      <c r="C1467" s="24"/>
      <c r="D1467" s="24"/>
      <c r="E1467" s="39" t="s">
        <v>2874</v>
      </c>
      <c r="F1467" s="37" t="s">
        <v>1418</v>
      </c>
      <c r="G1467" s="37" t="s">
        <v>1418</v>
      </c>
      <c r="H1467" s="38">
        <f t="shared" si="23"/>
        <v>0</v>
      </c>
    </row>
    <row r="1468" spans="1:8" x14ac:dyDescent="0.25">
      <c r="A1468" s="24"/>
      <c r="B1468" s="24"/>
      <c r="C1468" s="24"/>
      <c r="D1468" s="24"/>
      <c r="E1468" s="39" t="s">
        <v>2875</v>
      </c>
      <c r="F1468" s="37" t="s">
        <v>1418</v>
      </c>
      <c r="G1468" s="37" t="s">
        <v>1418</v>
      </c>
      <c r="H1468" s="38">
        <f t="shared" si="23"/>
        <v>0</v>
      </c>
    </row>
    <row r="1469" spans="1:8" x14ac:dyDescent="0.25">
      <c r="A1469" s="24"/>
      <c r="B1469" s="24"/>
      <c r="C1469" s="24"/>
      <c r="D1469" s="24"/>
      <c r="E1469" s="39" t="s">
        <v>2876</v>
      </c>
      <c r="F1469" s="37" t="s">
        <v>1418</v>
      </c>
      <c r="G1469" s="37" t="s">
        <v>1418</v>
      </c>
      <c r="H1469" s="38">
        <f t="shared" si="23"/>
        <v>0</v>
      </c>
    </row>
    <row r="1470" spans="1:8" x14ac:dyDescent="0.25">
      <c r="A1470" s="24"/>
      <c r="B1470" s="24"/>
      <c r="C1470" s="24"/>
      <c r="D1470" s="24"/>
      <c r="E1470" s="39" t="s">
        <v>2877</v>
      </c>
      <c r="F1470" s="37" t="s">
        <v>1418</v>
      </c>
      <c r="G1470" s="37" t="s">
        <v>1418</v>
      </c>
      <c r="H1470" s="38">
        <f t="shared" si="23"/>
        <v>0</v>
      </c>
    </row>
    <row r="1471" spans="1:8" x14ac:dyDescent="0.25">
      <c r="A1471" s="24"/>
      <c r="B1471" s="24"/>
      <c r="C1471" s="24"/>
      <c r="D1471" s="24"/>
      <c r="E1471" s="36" t="s">
        <v>2878</v>
      </c>
      <c r="F1471" s="37" t="s">
        <v>1418</v>
      </c>
      <c r="G1471" s="37" t="s">
        <v>1418</v>
      </c>
      <c r="H1471" s="38">
        <f t="shared" si="23"/>
        <v>0</v>
      </c>
    </row>
    <row r="1472" spans="1:8" x14ac:dyDescent="0.25">
      <c r="A1472" s="24"/>
      <c r="B1472" s="24"/>
      <c r="C1472" s="24"/>
      <c r="D1472" s="24"/>
      <c r="E1472" s="39" t="s">
        <v>2879</v>
      </c>
      <c r="F1472" s="37" t="s">
        <v>1418</v>
      </c>
      <c r="G1472" s="37" t="s">
        <v>1418</v>
      </c>
      <c r="H1472" s="38">
        <f t="shared" si="23"/>
        <v>0</v>
      </c>
    </row>
    <row r="1473" spans="1:8" x14ac:dyDescent="0.25">
      <c r="A1473" s="24"/>
      <c r="B1473" s="24"/>
      <c r="C1473" s="24"/>
      <c r="D1473" s="24"/>
      <c r="E1473" s="36" t="s">
        <v>2880</v>
      </c>
      <c r="F1473" s="37" t="s">
        <v>1418</v>
      </c>
      <c r="G1473" s="37" t="s">
        <v>1418</v>
      </c>
      <c r="H1473" s="38">
        <f t="shared" si="23"/>
        <v>0</v>
      </c>
    </row>
    <row r="1474" spans="1:8" x14ac:dyDescent="0.25">
      <c r="A1474" s="24"/>
      <c r="B1474" s="24"/>
      <c r="C1474" s="24"/>
      <c r="D1474" s="24"/>
      <c r="E1474" s="39" t="s">
        <v>2881</v>
      </c>
      <c r="F1474" s="37" t="s">
        <v>1418</v>
      </c>
      <c r="G1474" s="37" t="s">
        <v>1418</v>
      </c>
      <c r="H1474" s="38">
        <f t="shared" si="23"/>
        <v>0</v>
      </c>
    </row>
    <row r="1475" spans="1:8" x14ac:dyDescent="0.25">
      <c r="A1475" s="24"/>
      <c r="B1475" s="24"/>
      <c r="C1475" s="24"/>
      <c r="D1475" s="24"/>
      <c r="E1475" s="39" t="s">
        <v>2882</v>
      </c>
      <c r="F1475" s="37" t="s">
        <v>1418</v>
      </c>
      <c r="G1475" s="37" t="s">
        <v>1418</v>
      </c>
      <c r="H1475" s="38">
        <f t="shared" si="23"/>
        <v>0</v>
      </c>
    </row>
    <row r="1476" spans="1:8" x14ac:dyDescent="0.25">
      <c r="A1476" s="24"/>
      <c r="B1476" s="24"/>
      <c r="C1476" s="24"/>
      <c r="D1476" s="24"/>
      <c r="E1476" s="39" t="s">
        <v>2883</v>
      </c>
      <c r="F1476" s="37" t="s">
        <v>1418</v>
      </c>
      <c r="G1476" s="37" t="s">
        <v>1418</v>
      </c>
      <c r="H1476" s="38">
        <f t="shared" si="23"/>
        <v>0</v>
      </c>
    </row>
    <row r="1477" spans="1:8" x14ac:dyDescent="0.25">
      <c r="A1477" s="24"/>
      <c r="B1477" s="24"/>
      <c r="C1477" s="24"/>
      <c r="D1477" s="24"/>
      <c r="E1477" s="39" t="s">
        <v>2884</v>
      </c>
      <c r="F1477" s="37" t="s">
        <v>1418</v>
      </c>
      <c r="G1477" s="37" t="s">
        <v>1418</v>
      </c>
      <c r="H1477" s="38">
        <f t="shared" si="23"/>
        <v>0</v>
      </c>
    </row>
    <row r="1478" spans="1:8" x14ac:dyDescent="0.25">
      <c r="A1478" s="24"/>
      <c r="B1478" s="24"/>
      <c r="C1478" s="24"/>
      <c r="D1478" s="24"/>
      <c r="E1478" s="39" t="s">
        <v>2885</v>
      </c>
      <c r="F1478" s="37" t="s">
        <v>1418</v>
      </c>
      <c r="G1478" s="37" t="s">
        <v>1418</v>
      </c>
      <c r="H1478" s="38">
        <f t="shared" si="23"/>
        <v>0</v>
      </c>
    </row>
    <row r="1479" spans="1:8" x14ac:dyDescent="0.25">
      <c r="A1479" s="24"/>
      <c r="B1479" s="24"/>
      <c r="C1479" s="24"/>
      <c r="D1479" s="24"/>
      <c r="E1479" s="36" t="s">
        <v>2886</v>
      </c>
      <c r="F1479" s="37" t="s">
        <v>1418</v>
      </c>
      <c r="G1479" s="37" t="s">
        <v>1418</v>
      </c>
      <c r="H1479" s="38">
        <f t="shared" ref="H1479:H1542" si="24">VLOOKUP(G1479,$A$4:$B$29,2,FALSE)</f>
        <v>0</v>
      </c>
    </row>
    <row r="1480" spans="1:8" x14ac:dyDescent="0.25">
      <c r="A1480" s="24"/>
      <c r="B1480" s="24"/>
      <c r="C1480" s="24"/>
      <c r="D1480" s="24"/>
      <c r="E1480" s="36" t="s">
        <v>2887</v>
      </c>
      <c r="F1480" s="37" t="s">
        <v>1418</v>
      </c>
      <c r="G1480" s="37" t="s">
        <v>1418</v>
      </c>
      <c r="H1480" s="38">
        <f t="shared" si="24"/>
        <v>0</v>
      </c>
    </row>
    <row r="1481" spans="1:8" x14ac:dyDescent="0.25">
      <c r="A1481" s="24"/>
      <c r="B1481" s="24"/>
      <c r="C1481" s="24"/>
      <c r="D1481" s="24"/>
      <c r="E1481" s="39" t="s">
        <v>2888</v>
      </c>
      <c r="F1481" s="37" t="s">
        <v>1418</v>
      </c>
      <c r="G1481" s="37" t="s">
        <v>1418</v>
      </c>
      <c r="H1481" s="38">
        <f t="shared" si="24"/>
        <v>0</v>
      </c>
    </row>
    <row r="1482" spans="1:8" x14ac:dyDescent="0.25">
      <c r="A1482" s="24"/>
      <c r="B1482" s="24"/>
      <c r="C1482" s="24"/>
      <c r="D1482" s="24"/>
      <c r="E1482" s="39" t="s">
        <v>2889</v>
      </c>
      <c r="F1482" s="37" t="s">
        <v>1418</v>
      </c>
      <c r="G1482" s="37" t="s">
        <v>1418</v>
      </c>
      <c r="H1482" s="38">
        <f t="shared" si="24"/>
        <v>0</v>
      </c>
    </row>
    <row r="1483" spans="1:8" x14ac:dyDescent="0.25">
      <c r="A1483" s="24"/>
      <c r="B1483" s="24"/>
      <c r="C1483" s="24"/>
      <c r="D1483" s="24"/>
      <c r="E1483" s="39" t="s">
        <v>2890</v>
      </c>
      <c r="F1483" s="37" t="s">
        <v>1418</v>
      </c>
      <c r="G1483" s="37" t="s">
        <v>1418</v>
      </c>
      <c r="H1483" s="38">
        <f t="shared" si="24"/>
        <v>0</v>
      </c>
    </row>
    <row r="1484" spans="1:8" x14ac:dyDescent="0.25">
      <c r="A1484" s="24"/>
      <c r="B1484" s="24"/>
      <c r="C1484" s="24"/>
      <c r="D1484" s="24"/>
      <c r="E1484" s="36" t="s">
        <v>2891</v>
      </c>
      <c r="F1484" s="37" t="s">
        <v>1418</v>
      </c>
      <c r="G1484" s="37" t="s">
        <v>1418</v>
      </c>
      <c r="H1484" s="38">
        <f t="shared" si="24"/>
        <v>0</v>
      </c>
    </row>
    <row r="1485" spans="1:8" x14ac:dyDescent="0.25">
      <c r="A1485" s="24"/>
      <c r="B1485" s="24"/>
      <c r="C1485" s="24"/>
      <c r="D1485" s="24"/>
      <c r="E1485" s="36" t="s">
        <v>2892</v>
      </c>
      <c r="F1485" s="37" t="s">
        <v>1418</v>
      </c>
      <c r="G1485" s="37" t="s">
        <v>1418</v>
      </c>
      <c r="H1485" s="38">
        <f t="shared" si="24"/>
        <v>0</v>
      </c>
    </row>
    <row r="1486" spans="1:8" x14ac:dyDescent="0.25">
      <c r="A1486" s="24"/>
      <c r="B1486" s="24"/>
      <c r="C1486" s="24"/>
      <c r="D1486" s="24"/>
      <c r="E1486" s="39" t="s">
        <v>2893</v>
      </c>
      <c r="F1486" s="37" t="s">
        <v>1418</v>
      </c>
      <c r="G1486" s="37" t="s">
        <v>1418</v>
      </c>
      <c r="H1486" s="38">
        <f t="shared" si="24"/>
        <v>0</v>
      </c>
    </row>
    <row r="1487" spans="1:8" x14ac:dyDescent="0.25">
      <c r="A1487" s="24"/>
      <c r="B1487" s="24"/>
      <c r="C1487" s="24"/>
      <c r="D1487" s="24"/>
      <c r="E1487" s="36" t="s">
        <v>2894</v>
      </c>
      <c r="F1487" s="37" t="s">
        <v>1418</v>
      </c>
      <c r="G1487" s="37" t="s">
        <v>1418</v>
      </c>
      <c r="H1487" s="38">
        <f t="shared" si="24"/>
        <v>0</v>
      </c>
    </row>
    <row r="1488" spans="1:8" x14ac:dyDescent="0.25">
      <c r="A1488" s="24"/>
      <c r="B1488" s="24"/>
      <c r="C1488" s="24"/>
      <c r="D1488" s="24"/>
      <c r="E1488" s="39" t="s">
        <v>2895</v>
      </c>
      <c r="F1488" s="37" t="s">
        <v>1418</v>
      </c>
      <c r="G1488" s="37" t="s">
        <v>1418</v>
      </c>
      <c r="H1488" s="38">
        <f t="shared" si="24"/>
        <v>0</v>
      </c>
    </row>
    <row r="1489" spans="1:8" x14ac:dyDescent="0.25">
      <c r="A1489" s="24"/>
      <c r="B1489" s="24"/>
      <c r="C1489" s="24"/>
      <c r="D1489" s="24"/>
      <c r="E1489" s="39" t="s">
        <v>2896</v>
      </c>
      <c r="F1489" s="37" t="s">
        <v>1418</v>
      </c>
      <c r="G1489" s="37" t="s">
        <v>1418</v>
      </c>
      <c r="H1489" s="38">
        <f t="shared" si="24"/>
        <v>0</v>
      </c>
    </row>
    <row r="1490" spans="1:8" x14ac:dyDescent="0.25">
      <c r="A1490" s="24"/>
      <c r="B1490" s="24"/>
      <c r="C1490" s="24"/>
      <c r="D1490" s="24"/>
      <c r="E1490" s="39" t="s">
        <v>2897</v>
      </c>
      <c r="F1490" s="37" t="s">
        <v>1418</v>
      </c>
      <c r="G1490" s="37" t="s">
        <v>1418</v>
      </c>
      <c r="H1490" s="38">
        <f t="shared" si="24"/>
        <v>0</v>
      </c>
    </row>
    <row r="1491" spans="1:8" x14ac:dyDescent="0.25">
      <c r="A1491" s="24"/>
      <c r="B1491" s="24"/>
      <c r="C1491" s="24"/>
      <c r="D1491" s="24"/>
      <c r="E1491" s="36" t="s">
        <v>2898</v>
      </c>
      <c r="F1491" s="37" t="s">
        <v>1418</v>
      </c>
      <c r="G1491" s="37" t="s">
        <v>1418</v>
      </c>
      <c r="H1491" s="38">
        <f t="shared" si="24"/>
        <v>0</v>
      </c>
    </row>
    <row r="1492" spans="1:8" x14ac:dyDescent="0.25">
      <c r="A1492" s="24"/>
      <c r="B1492" s="24"/>
      <c r="C1492" s="24"/>
      <c r="D1492" s="24"/>
      <c r="E1492" s="39" t="s">
        <v>2899</v>
      </c>
      <c r="F1492" s="37" t="s">
        <v>1418</v>
      </c>
      <c r="G1492" s="37" t="s">
        <v>1418</v>
      </c>
      <c r="H1492" s="38">
        <f t="shared" si="24"/>
        <v>0</v>
      </c>
    </row>
    <row r="1493" spans="1:8" x14ac:dyDescent="0.25">
      <c r="A1493" s="24"/>
      <c r="B1493" s="24"/>
      <c r="C1493" s="24"/>
      <c r="D1493" s="24"/>
      <c r="E1493" s="39" t="s">
        <v>2900</v>
      </c>
      <c r="F1493" s="37" t="s">
        <v>1418</v>
      </c>
      <c r="G1493" s="37" t="s">
        <v>1418</v>
      </c>
      <c r="H1493" s="38">
        <f t="shared" si="24"/>
        <v>0</v>
      </c>
    </row>
    <row r="1494" spans="1:8" x14ac:dyDescent="0.25">
      <c r="A1494" s="24"/>
      <c r="B1494" s="24"/>
      <c r="C1494" s="24"/>
      <c r="D1494" s="24"/>
      <c r="E1494" s="39" t="s">
        <v>2901</v>
      </c>
      <c r="F1494" s="37" t="s">
        <v>1418</v>
      </c>
      <c r="G1494" s="37" t="s">
        <v>1418</v>
      </c>
      <c r="H1494" s="38">
        <f t="shared" si="24"/>
        <v>0</v>
      </c>
    </row>
    <row r="1495" spans="1:8" x14ac:dyDescent="0.25">
      <c r="A1495" s="24"/>
      <c r="B1495" s="24"/>
      <c r="C1495" s="24"/>
      <c r="D1495" s="24"/>
      <c r="E1495" s="62" t="s">
        <v>2902</v>
      </c>
      <c r="F1495" s="37" t="s">
        <v>1418</v>
      </c>
      <c r="G1495" s="37" t="s">
        <v>1418</v>
      </c>
      <c r="H1495" s="38">
        <f t="shared" si="24"/>
        <v>0</v>
      </c>
    </row>
    <row r="1496" spans="1:8" x14ac:dyDescent="0.25">
      <c r="A1496" s="24"/>
      <c r="B1496" s="24"/>
      <c r="C1496" s="24"/>
      <c r="D1496" s="24"/>
      <c r="E1496" s="36" t="s">
        <v>2903</v>
      </c>
      <c r="F1496" s="37" t="s">
        <v>1418</v>
      </c>
      <c r="G1496" s="37" t="s">
        <v>1418</v>
      </c>
      <c r="H1496" s="38">
        <f t="shared" si="24"/>
        <v>0</v>
      </c>
    </row>
    <row r="1497" spans="1:8" x14ac:dyDescent="0.25">
      <c r="A1497" s="24"/>
      <c r="B1497" s="24"/>
      <c r="C1497" s="24"/>
      <c r="D1497" s="24"/>
      <c r="E1497" s="39" t="s">
        <v>2904</v>
      </c>
      <c r="F1497" s="37" t="s">
        <v>1418</v>
      </c>
      <c r="G1497" s="37" t="s">
        <v>1418</v>
      </c>
      <c r="H1497" s="38">
        <f t="shared" si="24"/>
        <v>0</v>
      </c>
    </row>
    <row r="1498" spans="1:8" x14ac:dyDescent="0.25">
      <c r="A1498" s="24"/>
      <c r="B1498" s="24"/>
      <c r="C1498" s="24"/>
      <c r="D1498" s="24"/>
      <c r="E1498" s="39" t="s">
        <v>2905</v>
      </c>
      <c r="F1498" s="37" t="s">
        <v>1418</v>
      </c>
      <c r="G1498" s="37" t="s">
        <v>1418</v>
      </c>
      <c r="H1498" s="38">
        <f t="shared" si="24"/>
        <v>0</v>
      </c>
    </row>
    <row r="1499" spans="1:8" x14ac:dyDescent="0.25">
      <c r="A1499" s="24"/>
      <c r="B1499" s="24"/>
      <c r="C1499" s="24"/>
      <c r="D1499" s="24"/>
      <c r="E1499" s="39" t="s">
        <v>2906</v>
      </c>
      <c r="F1499" s="37" t="s">
        <v>1418</v>
      </c>
      <c r="G1499" s="37" t="s">
        <v>1418</v>
      </c>
      <c r="H1499" s="38">
        <f t="shared" si="24"/>
        <v>0</v>
      </c>
    </row>
    <row r="1500" spans="1:8" x14ac:dyDescent="0.25">
      <c r="A1500" s="24"/>
      <c r="B1500" s="24"/>
      <c r="C1500" s="24"/>
      <c r="D1500" s="24"/>
      <c r="E1500" s="36" t="s">
        <v>2907</v>
      </c>
      <c r="F1500" s="37" t="s">
        <v>1418</v>
      </c>
      <c r="G1500" s="37" t="s">
        <v>1418</v>
      </c>
      <c r="H1500" s="38">
        <f t="shared" si="24"/>
        <v>0</v>
      </c>
    </row>
    <row r="1501" spans="1:8" x14ac:dyDescent="0.25">
      <c r="A1501" s="24"/>
      <c r="B1501" s="24"/>
      <c r="C1501" s="24"/>
      <c r="D1501" s="24"/>
      <c r="E1501" s="39" t="s">
        <v>2908</v>
      </c>
      <c r="F1501" s="37" t="s">
        <v>1418</v>
      </c>
      <c r="G1501" s="37" t="s">
        <v>1418</v>
      </c>
      <c r="H1501" s="38">
        <f t="shared" si="24"/>
        <v>0</v>
      </c>
    </row>
    <row r="1502" spans="1:8" x14ac:dyDescent="0.25">
      <c r="A1502" s="24"/>
      <c r="B1502" s="24"/>
      <c r="C1502" s="24"/>
      <c r="D1502" s="24"/>
      <c r="E1502" s="39" t="s">
        <v>2909</v>
      </c>
      <c r="F1502" s="37" t="s">
        <v>1418</v>
      </c>
      <c r="G1502" s="37" t="s">
        <v>1418</v>
      </c>
      <c r="H1502" s="38">
        <f t="shared" si="24"/>
        <v>0</v>
      </c>
    </row>
    <row r="1503" spans="1:8" x14ac:dyDescent="0.25">
      <c r="A1503" s="24"/>
      <c r="B1503" s="24"/>
      <c r="C1503" s="24"/>
      <c r="D1503" s="24"/>
      <c r="E1503" s="39" t="s">
        <v>2910</v>
      </c>
      <c r="F1503" s="37" t="s">
        <v>1418</v>
      </c>
      <c r="G1503" s="37" t="s">
        <v>1418</v>
      </c>
      <c r="H1503" s="38">
        <f t="shared" si="24"/>
        <v>0</v>
      </c>
    </row>
    <row r="1504" spans="1:8" x14ac:dyDescent="0.25">
      <c r="A1504" s="24"/>
      <c r="B1504" s="24"/>
      <c r="C1504" s="24"/>
      <c r="D1504" s="24"/>
      <c r="E1504" s="36" t="s">
        <v>2911</v>
      </c>
      <c r="F1504" s="37" t="s">
        <v>1418</v>
      </c>
      <c r="G1504" s="37" t="s">
        <v>1418</v>
      </c>
      <c r="H1504" s="38">
        <f t="shared" si="24"/>
        <v>0</v>
      </c>
    </row>
    <row r="1505" spans="1:8" x14ac:dyDescent="0.25">
      <c r="A1505" s="24"/>
      <c r="B1505" s="24"/>
      <c r="C1505" s="24"/>
      <c r="D1505" s="24"/>
      <c r="E1505" s="39" t="s">
        <v>2912</v>
      </c>
      <c r="F1505" s="37" t="s">
        <v>1418</v>
      </c>
      <c r="G1505" s="37" t="s">
        <v>1418</v>
      </c>
      <c r="H1505" s="38">
        <f t="shared" si="24"/>
        <v>0</v>
      </c>
    </row>
    <row r="1506" spans="1:8" x14ac:dyDescent="0.25">
      <c r="A1506" s="24"/>
      <c r="B1506" s="24"/>
      <c r="C1506" s="24"/>
      <c r="D1506" s="24"/>
      <c r="E1506" s="39" t="s">
        <v>2913</v>
      </c>
      <c r="F1506" s="37" t="s">
        <v>1418</v>
      </c>
      <c r="G1506" s="37" t="s">
        <v>1418</v>
      </c>
      <c r="H1506" s="38">
        <f t="shared" si="24"/>
        <v>0</v>
      </c>
    </row>
    <row r="1507" spans="1:8" x14ac:dyDescent="0.25">
      <c r="A1507" s="24"/>
      <c r="B1507" s="24"/>
      <c r="C1507" s="24"/>
      <c r="D1507" s="24"/>
      <c r="E1507" s="36" t="s">
        <v>2914</v>
      </c>
      <c r="F1507" s="37" t="s">
        <v>1418</v>
      </c>
      <c r="G1507" s="37" t="s">
        <v>1418</v>
      </c>
      <c r="H1507" s="38">
        <f t="shared" si="24"/>
        <v>0</v>
      </c>
    </row>
    <row r="1508" spans="1:8" x14ac:dyDescent="0.25">
      <c r="A1508" s="24"/>
      <c r="B1508" s="24"/>
      <c r="C1508" s="24"/>
      <c r="D1508" s="24"/>
      <c r="E1508" s="39" t="s">
        <v>2915</v>
      </c>
      <c r="F1508" s="37" t="s">
        <v>1418</v>
      </c>
      <c r="G1508" s="37" t="s">
        <v>1418</v>
      </c>
      <c r="H1508" s="38">
        <f t="shared" si="24"/>
        <v>0</v>
      </c>
    </row>
    <row r="1509" spans="1:8" x14ac:dyDescent="0.25">
      <c r="A1509" s="24"/>
      <c r="B1509" s="24"/>
      <c r="C1509" s="24"/>
      <c r="D1509" s="24"/>
      <c r="E1509" s="39" t="s">
        <v>2916</v>
      </c>
      <c r="F1509" s="37" t="s">
        <v>1418</v>
      </c>
      <c r="G1509" s="37" t="s">
        <v>1418</v>
      </c>
      <c r="H1509" s="38">
        <f t="shared" si="24"/>
        <v>0</v>
      </c>
    </row>
    <row r="1510" spans="1:8" x14ac:dyDescent="0.25">
      <c r="A1510" s="24"/>
      <c r="B1510" s="24"/>
      <c r="C1510" s="24"/>
      <c r="D1510" s="24"/>
      <c r="E1510" s="36" t="s">
        <v>2917</v>
      </c>
      <c r="F1510" s="37" t="s">
        <v>1418</v>
      </c>
      <c r="G1510" s="37" t="s">
        <v>1418</v>
      </c>
      <c r="H1510" s="38">
        <f t="shared" si="24"/>
        <v>0</v>
      </c>
    </row>
    <row r="1511" spans="1:8" x14ac:dyDescent="0.25">
      <c r="A1511" s="24"/>
      <c r="B1511" s="24"/>
      <c r="C1511" s="24"/>
      <c r="D1511" s="24"/>
      <c r="E1511" s="36" t="s">
        <v>2918</v>
      </c>
      <c r="F1511" s="37" t="s">
        <v>1418</v>
      </c>
      <c r="G1511" s="37" t="s">
        <v>1418</v>
      </c>
      <c r="H1511" s="38">
        <f t="shared" si="24"/>
        <v>0</v>
      </c>
    </row>
    <row r="1512" spans="1:8" x14ac:dyDescent="0.25">
      <c r="A1512" s="24"/>
      <c r="B1512" s="24"/>
      <c r="C1512" s="24"/>
      <c r="D1512" s="24"/>
      <c r="E1512" s="36" t="s">
        <v>2919</v>
      </c>
      <c r="F1512" s="37" t="s">
        <v>1418</v>
      </c>
      <c r="G1512" s="37" t="s">
        <v>1418</v>
      </c>
      <c r="H1512" s="38">
        <f t="shared" si="24"/>
        <v>0</v>
      </c>
    </row>
    <row r="1513" spans="1:8" x14ac:dyDescent="0.25">
      <c r="A1513" s="24"/>
      <c r="B1513" s="24"/>
      <c r="C1513" s="24"/>
      <c r="D1513" s="24"/>
      <c r="E1513" s="36" t="s">
        <v>2920</v>
      </c>
      <c r="F1513" s="37" t="s">
        <v>1418</v>
      </c>
      <c r="G1513" s="37" t="s">
        <v>1418</v>
      </c>
      <c r="H1513" s="38">
        <f t="shared" si="24"/>
        <v>0</v>
      </c>
    </row>
    <row r="1514" spans="1:8" x14ac:dyDescent="0.25">
      <c r="A1514" s="24"/>
      <c r="B1514" s="24"/>
      <c r="C1514" s="24"/>
      <c r="D1514" s="24"/>
      <c r="E1514" s="39" t="s">
        <v>2921</v>
      </c>
      <c r="F1514" s="37" t="s">
        <v>1418</v>
      </c>
      <c r="G1514" s="37" t="s">
        <v>1418</v>
      </c>
      <c r="H1514" s="38">
        <f t="shared" si="24"/>
        <v>0</v>
      </c>
    </row>
    <row r="1515" spans="1:8" x14ac:dyDescent="0.25">
      <c r="A1515" s="24"/>
      <c r="B1515" s="24"/>
      <c r="C1515" s="24"/>
      <c r="D1515" s="24"/>
      <c r="E1515" s="36" t="s">
        <v>2922</v>
      </c>
      <c r="F1515" s="37" t="s">
        <v>1418</v>
      </c>
      <c r="G1515" s="37" t="s">
        <v>1418</v>
      </c>
      <c r="H1515" s="38">
        <f t="shared" si="24"/>
        <v>0</v>
      </c>
    </row>
    <row r="1516" spans="1:8" x14ac:dyDescent="0.25">
      <c r="A1516" s="24"/>
      <c r="B1516" s="24"/>
      <c r="C1516" s="24"/>
      <c r="D1516" s="24"/>
      <c r="E1516" s="39" t="s">
        <v>2923</v>
      </c>
      <c r="F1516" s="37" t="s">
        <v>1418</v>
      </c>
      <c r="G1516" s="37" t="s">
        <v>1418</v>
      </c>
      <c r="H1516" s="38">
        <f t="shared" si="24"/>
        <v>0</v>
      </c>
    </row>
    <row r="1517" spans="1:8" x14ac:dyDescent="0.25">
      <c r="A1517" s="24"/>
      <c r="B1517" s="24"/>
      <c r="C1517" s="24"/>
      <c r="D1517" s="24"/>
      <c r="E1517" s="36" t="s">
        <v>2924</v>
      </c>
      <c r="F1517" s="37" t="s">
        <v>1418</v>
      </c>
      <c r="G1517" s="37" t="s">
        <v>1418</v>
      </c>
      <c r="H1517" s="38">
        <f t="shared" si="24"/>
        <v>0</v>
      </c>
    </row>
    <row r="1518" spans="1:8" x14ac:dyDescent="0.25">
      <c r="A1518" s="24"/>
      <c r="B1518" s="24"/>
      <c r="C1518" s="24"/>
      <c r="D1518" s="24"/>
      <c r="E1518" s="36" t="s">
        <v>2925</v>
      </c>
      <c r="F1518" s="37" t="s">
        <v>1418</v>
      </c>
      <c r="G1518" s="37" t="s">
        <v>1418</v>
      </c>
      <c r="H1518" s="38">
        <f t="shared" si="24"/>
        <v>0</v>
      </c>
    </row>
    <row r="1519" spans="1:8" x14ac:dyDescent="0.25">
      <c r="A1519" s="24"/>
      <c r="B1519" s="24"/>
      <c r="C1519" s="24"/>
      <c r="D1519" s="24"/>
      <c r="E1519" s="39" t="s">
        <v>2926</v>
      </c>
      <c r="F1519" s="37" t="s">
        <v>1418</v>
      </c>
      <c r="G1519" s="37" t="s">
        <v>1418</v>
      </c>
      <c r="H1519" s="38">
        <f t="shared" si="24"/>
        <v>0</v>
      </c>
    </row>
    <row r="1520" spans="1:8" x14ac:dyDescent="0.25">
      <c r="A1520" s="24"/>
      <c r="B1520" s="24"/>
      <c r="C1520" s="24"/>
      <c r="D1520" s="24"/>
      <c r="E1520" s="39" t="s">
        <v>2927</v>
      </c>
      <c r="F1520" s="37" t="s">
        <v>1418</v>
      </c>
      <c r="G1520" s="37" t="s">
        <v>1418</v>
      </c>
      <c r="H1520" s="38">
        <f t="shared" si="24"/>
        <v>0</v>
      </c>
    </row>
    <row r="1521" spans="1:8" x14ac:dyDescent="0.25">
      <c r="A1521" s="24"/>
      <c r="B1521" s="24"/>
      <c r="C1521" s="24"/>
      <c r="D1521" s="24"/>
      <c r="E1521" s="39" t="s">
        <v>2928</v>
      </c>
      <c r="F1521" s="37" t="s">
        <v>1418</v>
      </c>
      <c r="G1521" s="37" t="s">
        <v>1418</v>
      </c>
      <c r="H1521" s="38">
        <f t="shared" si="24"/>
        <v>0</v>
      </c>
    </row>
    <row r="1522" spans="1:8" x14ac:dyDescent="0.25">
      <c r="A1522" s="24"/>
      <c r="B1522" s="24"/>
      <c r="C1522" s="24"/>
      <c r="D1522" s="24"/>
      <c r="E1522" s="39" t="s">
        <v>2929</v>
      </c>
      <c r="F1522" s="37" t="s">
        <v>1418</v>
      </c>
      <c r="G1522" s="37" t="s">
        <v>1418</v>
      </c>
      <c r="H1522" s="38">
        <f t="shared" si="24"/>
        <v>0</v>
      </c>
    </row>
    <row r="1523" spans="1:8" x14ac:dyDescent="0.25">
      <c r="A1523" s="24"/>
      <c r="B1523" s="24"/>
      <c r="C1523" s="24"/>
      <c r="D1523" s="24"/>
      <c r="E1523" s="36" t="s">
        <v>2930</v>
      </c>
      <c r="F1523" s="37" t="s">
        <v>1418</v>
      </c>
      <c r="G1523" s="37" t="s">
        <v>1418</v>
      </c>
      <c r="H1523" s="38">
        <f t="shared" si="24"/>
        <v>0</v>
      </c>
    </row>
    <row r="1524" spans="1:8" x14ac:dyDescent="0.25">
      <c r="A1524" s="24"/>
      <c r="B1524" s="24"/>
      <c r="C1524" s="24"/>
      <c r="D1524" s="24"/>
      <c r="E1524" s="36" t="s">
        <v>2931</v>
      </c>
      <c r="F1524" s="37" t="s">
        <v>1418</v>
      </c>
      <c r="G1524" s="37" t="s">
        <v>1418</v>
      </c>
      <c r="H1524" s="38">
        <f t="shared" si="24"/>
        <v>0</v>
      </c>
    </row>
    <row r="1525" spans="1:8" x14ac:dyDescent="0.25">
      <c r="A1525" s="24"/>
      <c r="B1525" s="24"/>
      <c r="C1525" s="24"/>
      <c r="D1525" s="24"/>
      <c r="E1525" s="36" t="s">
        <v>2932</v>
      </c>
      <c r="F1525" s="37" t="s">
        <v>1418</v>
      </c>
      <c r="G1525" s="37" t="s">
        <v>1418</v>
      </c>
      <c r="H1525" s="38">
        <f t="shared" si="24"/>
        <v>0</v>
      </c>
    </row>
    <row r="1526" spans="1:8" x14ac:dyDescent="0.25">
      <c r="A1526" s="24"/>
      <c r="B1526" s="24"/>
      <c r="C1526" s="24"/>
      <c r="D1526" s="24"/>
      <c r="E1526" s="36" t="s">
        <v>2933</v>
      </c>
      <c r="F1526" s="37" t="s">
        <v>1418</v>
      </c>
      <c r="G1526" s="37" t="s">
        <v>1418</v>
      </c>
      <c r="H1526" s="38">
        <f t="shared" si="24"/>
        <v>0</v>
      </c>
    </row>
    <row r="1527" spans="1:8" x14ac:dyDescent="0.25">
      <c r="A1527" s="24"/>
      <c r="B1527" s="24"/>
      <c r="C1527" s="24"/>
      <c r="D1527" s="24"/>
      <c r="E1527" s="36" t="s">
        <v>2934</v>
      </c>
      <c r="F1527" s="37" t="s">
        <v>1418</v>
      </c>
      <c r="G1527" s="37" t="s">
        <v>1418</v>
      </c>
      <c r="H1527" s="38">
        <f t="shared" si="24"/>
        <v>0</v>
      </c>
    </row>
    <row r="1528" spans="1:8" x14ac:dyDescent="0.25">
      <c r="A1528" s="24"/>
      <c r="B1528" s="24"/>
      <c r="C1528" s="24"/>
      <c r="D1528" s="24"/>
      <c r="E1528" s="36" t="s">
        <v>2935</v>
      </c>
      <c r="F1528" s="37" t="s">
        <v>1418</v>
      </c>
      <c r="G1528" s="37" t="s">
        <v>1418</v>
      </c>
      <c r="H1528" s="38">
        <f t="shared" si="24"/>
        <v>0</v>
      </c>
    </row>
    <row r="1529" spans="1:8" x14ac:dyDescent="0.25">
      <c r="A1529" s="24"/>
      <c r="B1529" s="24"/>
      <c r="C1529" s="24"/>
      <c r="D1529" s="24"/>
      <c r="E1529" s="36" t="s">
        <v>2936</v>
      </c>
      <c r="F1529" s="37" t="s">
        <v>1418</v>
      </c>
      <c r="G1529" s="37" t="s">
        <v>1418</v>
      </c>
      <c r="H1529" s="38">
        <f t="shared" si="24"/>
        <v>0</v>
      </c>
    </row>
    <row r="1530" spans="1:8" x14ac:dyDescent="0.25">
      <c r="A1530" s="24"/>
      <c r="B1530" s="24"/>
      <c r="C1530" s="24"/>
      <c r="D1530" s="24"/>
      <c r="E1530" s="36" t="s">
        <v>2937</v>
      </c>
      <c r="F1530" s="37" t="s">
        <v>1418</v>
      </c>
      <c r="G1530" s="37" t="s">
        <v>1418</v>
      </c>
      <c r="H1530" s="38">
        <f t="shared" si="24"/>
        <v>0</v>
      </c>
    </row>
    <row r="1531" spans="1:8" x14ac:dyDescent="0.25">
      <c r="A1531" s="24"/>
      <c r="B1531" s="24"/>
      <c r="C1531" s="24"/>
      <c r="D1531" s="24"/>
      <c r="E1531" s="39" t="s">
        <v>2938</v>
      </c>
      <c r="F1531" s="37" t="s">
        <v>1418</v>
      </c>
      <c r="G1531" s="37" t="s">
        <v>1418</v>
      </c>
      <c r="H1531" s="38">
        <f t="shared" si="24"/>
        <v>0</v>
      </c>
    </row>
    <row r="1532" spans="1:8" x14ac:dyDescent="0.25">
      <c r="A1532" s="24"/>
      <c r="B1532" s="24"/>
      <c r="C1532" s="24"/>
      <c r="D1532" s="24"/>
      <c r="E1532" s="36" t="s">
        <v>2939</v>
      </c>
      <c r="F1532" s="37" t="s">
        <v>1418</v>
      </c>
      <c r="G1532" s="37" t="s">
        <v>1418</v>
      </c>
      <c r="H1532" s="38">
        <f t="shared" si="24"/>
        <v>0</v>
      </c>
    </row>
    <row r="1533" spans="1:8" x14ac:dyDescent="0.25">
      <c r="A1533" s="24"/>
      <c r="B1533" s="24"/>
      <c r="C1533" s="24"/>
      <c r="D1533" s="24"/>
      <c r="E1533" s="39" t="s">
        <v>2940</v>
      </c>
      <c r="F1533" s="37" t="s">
        <v>1418</v>
      </c>
      <c r="G1533" s="37" t="s">
        <v>1418</v>
      </c>
      <c r="H1533" s="38">
        <f t="shared" si="24"/>
        <v>0</v>
      </c>
    </row>
    <row r="1534" spans="1:8" x14ac:dyDescent="0.25">
      <c r="A1534" s="24"/>
      <c r="B1534" s="24"/>
      <c r="C1534" s="24"/>
      <c r="D1534" s="24"/>
      <c r="E1534" s="39" t="s">
        <v>2941</v>
      </c>
      <c r="F1534" s="37" t="s">
        <v>1418</v>
      </c>
      <c r="G1534" s="37" t="s">
        <v>1418</v>
      </c>
      <c r="H1534" s="38">
        <f t="shared" si="24"/>
        <v>0</v>
      </c>
    </row>
    <row r="1535" spans="1:8" x14ac:dyDescent="0.25">
      <c r="A1535" s="24"/>
      <c r="B1535" s="24"/>
      <c r="C1535" s="24"/>
      <c r="D1535" s="24"/>
      <c r="E1535" s="39" t="s">
        <v>2942</v>
      </c>
      <c r="F1535" s="37" t="s">
        <v>1418</v>
      </c>
      <c r="G1535" s="37" t="s">
        <v>1418</v>
      </c>
      <c r="H1535" s="38">
        <f t="shared" si="24"/>
        <v>0</v>
      </c>
    </row>
    <row r="1536" spans="1:8" x14ac:dyDescent="0.25">
      <c r="A1536" s="24"/>
      <c r="B1536" s="24"/>
      <c r="C1536" s="24"/>
      <c r="D1536" s="24"/>
      <c r="E1536" s="36" t="s">
        <v>2943</v>
      </c>
      <c r="F1536" s="37" t="s">
        <v>1418</v>
      </c>
      <c r="G1536" s="37" t="s">
        <v>1418</v>
      </c>
      <c r="H1536" s="38">
        <f t="shared" si="24"/>
        <v>0</v>
      </c>
    </row>
    <row r="1537" spans="1:8" x14ac:dyDescent="0.25">
      <c r="A1537" s="24"/>
      <c r="B1537" s="24"/>
      <c r="C1537" s="24"/>
      <c r="D1537" s="24"/>
      <c r="E1537" s="36" t="s">
        <v>2944</v>
      </c>
      <c r="F1537" s="37" t="s">
        <v>1418</v>
      </c>
      <c r="G1537" s="37" t="s">
        <v>1418</v>
      </c>
      <c r="H1537" s="38">
        <f t="shared" si="24"/>
        <v>0</v>
      </c>
    </row>
    <row r="1538" spans="1:8" x14ac:dyDescent="0.25">
      <c r="A1538" s="24"/>
      <c r="B1538" s="24"/>
      <c r="C1538" s="24"/>
      <c r="D1538" s="24"/>
      <c r="E1538" s="36" t="s">
        <v>2945</v>
      </c>
      <c r="F1538" s="37" t="s">
        <v>1418</v>
      </c>
      <c r="G1538" s="37" t="s">
        <v>1418</v>
      </c>
      <c r="H1538" s="38">
        <f t="shared" si="24"/>
        <v>0</v>
      </c>
    </row>
    <row r="1539" spans="1:8" x14ac:dyDescent="0.25">
      <c r="A1539" s="24"/>
      <c r="B1539" s="24"/>
      <c r="C1539" s="24"/>
      <c r="D1539" s="24"/>
      <c r="E1539" s="36" t="s">
        <v>2946</v>
      </c>
      <c r="F1539" s="37" t="s">
        <v>1418</v>
      </c>
      <c r="G1539" s="37" t="s">
        <v>1418</v>
      </c>
      <c r="H1539" s="38">
        <f t="shared" si="24"/>
        <v>0</v>
      </c>
    </row>
    <row r="1540" spans="1:8" x14ac:dyDescent="0.25">
      <c r="A1540" s="24"/>
      <c r="B1540" s="24"/>
      <c r="C1540" s="24"/>
      <c r="D1540" s="24"/>
      <c r="E1540" s="39" t="s">
        <v>2947</v>
      </c>
      <c r="F1540" s="37" t="s">
        <v>1418</v>
      </c>
      <c r="G1540" s="37" t="s">
        <v>1418</v>
      </c>
      <c r="H1540" s="38">
        <f t="shared" si="24"/>
        <v>0</v>
      </c>
    </row>
    <row r="1541" spans="1:8" x14ac:dyDescent="0.25">
      <c r="A1541" s="24"/>
      <c r="B1541" s="24"/>
      <c r="C1541" s="24"/>
      <c r="D1541" s="24"/>
      <c r="E1541" s="39" t="s">
        <v>2948</v>
      </c>
      <c r="F1541" s="37" t="s">
        <v>1418</v>
      </c>
      <c r="G1541" s="37" t="s">
        <v>1418</v>
      </c>
      <c r="H1541" s="38">
        <f t="shared" si="24"/>
        <v>0</v>
      </c>
    </row>
    <row r="1542" spans="1:8" x14ac:dyDescent="0.25">
      <c r="A1542" s="24"/>
      <c r="B1542" s="24"/>
      <c r="C1542" s="24"/>
      <c r="D1542" s="24"/>
      <c r="E1542" s="36" t="s">
        <v>2949</v>
      </c>
      <c r="F1542" s="37" t="s">
        <v>1418</v>
      </c>
      <c r="G1542" s="37" t="s">
        <v>1418</v>
      </c>
      <c r="H1542" s="38">
        <f t="shared" si="24"/>
        <v>0</v>
      </c>
    </row>
    <row r="1543" spans="1:8" x14ac:dyDescent="0.25">
      <c r="A1543" s="24"/>
      <c r="B1543" s="24"/>
      <c r="C1543" s="24"/>
      <c r="D1543" s="24"/>
      <c r="E1543" s="39" t="s">
        <v>2950</v>
      </c>
      <c r="F1543" s="37" t="s">
        <v>1418</v>
      </c>
      <c r="G1543" s="37" t="s">
        <v>1418</v>
      </c>
      <c r="H1543" s="38">
        <f t="shared" ref="H1543:H1606" si="25">VLOOKUP(G1543,$A$4:$B$29,2,FALSE)</f>
        <v>0</v>
      </c>
    </row>
    <row r="1544" spans="1:8" x14ac:dyDescent="0.25">
      <c r="A1544" s="24"/>
      <c r="B1544" s="24"/>
      <c r="C1544" s="24"/>
      <c r="D1544" s="24"/>
      <c r="E1544" s="36" t="s">
        <v>2951</v>
      </c>
      <c r="F1544" s="37" t="s">
        <v>1418</v>
      </c>
      <c r="G1544" s="37" t="s">
        <v>1418</v>
      </c>
      <c r="H1544" s="38">
        <f t="shared" si="25"/>
        <v>0</v>
      </c>
    </row>
    <row r="1545" spans="1:8" x14ac:dyDescent="0.25">
      <c r="A1545" s="24"/>
      <c r="B1545" s="24"/>
      <c r="C1545" s="24"/>
      <c r="D1545" s="24"/>
      <c r="E1545" s="39" t="s">
        <v>2952</v>
      </c>
      <c r="F1545" s="37" t="s">
        <v>1418</v>
      </c>
      <c r="G1545" s="37" t="s">
        <v>1418</v>
      </c>
      <c r="H1545" s="38">
        <f t="shared" si="25"/>
        <v>0</v>
      </c>
    </row>
    <row r="1546" spans="1:8" x14ac:dyDescent="0.25">
      <c r="A1546" s="24"/>
      <c r="B1546" s="24"/>
      <c r="C1546" s="24"/>
      <c r="D1546" s="24"/>
      <c r="E1546" s="36" t="s">
        <v>2953</v>
      </c>
      <c r="F1546" s="37" t="s">
        <v>1418</v>
      </c>
      <c r="G1546" s="37" t="s">
        <v>1418</v>
      </c>
      <c r="H1546" s="38">
        <f t="shared" si="25"/>
        <v>0</v>
      </c>
    </row>
    <row r="1547" spans="1:8" x14ac:dyDescent="0.25">
      <c r="A1547" s="24"/>
      <c r="B1547" s="24"/>
      <c r="C1547" s="24"/>
      <c r="D1547" s="24"/>
      <c r="E1547" s="39" t="s">
        <v>2954</v>
      </c>
      <c r="F1547" s="37" t="s">
        <v>1418</v>
      </c>
      <c r="G1547" s="37" t="s">
        <v>1418</v>
      </c>
      <c r="H1547" s="38">
        <f t="shared" si="25"/>
        <v>0</v>
      </c>
    </row>
    <row r="1548" spans="1:8" x14ac:dyDescent="0.25">
      <c r="A1548" s="24"/>
      <c r="B1548" s="24"/>
      <c r="C1548" s="24"/>
      <c r="D1548" s="24"/>
      <c r="E1548" s="36" t="s">
        <v>2955</v>
      </c>
      <c r="F1548" s="37" t="s">
        <v>1418</v>
      </c>
      <c r="G1548" s="37" t="s">
        <v>1418</v>
      </c>
      <c r="H1548" s="38">
        <f t="shared" si="25"/>
        <v>0</v>
      </c>
    </row>
    <row r="1549" spans="1:8" x14ac:dyDescent="0.25">
      <c r="A1549" s="24"/>
      <c r="B1549" s="24"/>
      <c r="C1549" s="24"/>
      <c r="D1549" s="24"/>
      <c r="E1549" s="39" t="s">
        <v>2956</v>
      </c>
      <c r="F1549" s="37" t="s">
        <v>1418</v>
      </c>
      <c r="G1549" s="37" t="s">
        <v>1418</v>
      </c>
      <c r="H1549" s="38">
        <f t="shared" si="25"/>
        <v>0</v>
      </c>
    </row>
    <row r="1550" spans="1:8" x14ac:dyDescent="0.25">
      <c r="A1550" s="24"/>
      <c r="B1550" s="24"/>
      <c r="C1550" s="24"/>
      <c r="D1550" s="24"/>
      <c r="E1550" s="36" t="s">
        <v>2957</v>
      </c>
      <c r="F1550" s="37" t="s">
        <v>1418</v>
      </c>
      <c r="G1550" s="37" t="s">
        <v>1418</v>
      </c>
      <c r="H1550" s="38">
        <f t="shared" si="25"/>
        <v>0</v>
      </c>
    </row>
    <row r="1551" spans="1:8" x14ac:dyDescent="0.25">
      <c r="A1551" s="24"/>
      <c r="B1551" s="24"/>
      <c r="C1551" s="24"/>
      <c r="D1551" s="24"/>
      <c r="E1551" s="36" t="s">
        <v>2958</v>
      </c>
      <c r="F1551" s="37" t="s">
        <v>1418</v>
      </c>
      <c r="G1551" s="37" t="s">
        <v>1418</v>
      </c>
      <c r="H1551" s="38">
        <f t="shared" si="25"/>
        <v>0</v>
      </c>
    </row>
    <row r="1552" spans="1:8" x14ac:dyDescent="0.25">
      <c r="A1552" s="24"/>
      <c r="B1552" s="24"/>
      <c r="C1552" s="24"/>
      <c r="D1552" s="24"/>
      <c r="E1552" s="39" t="s">
        <v>2959</v>
      </c>
      <c r="F1552" s="37" t="s">
        <v>1418</v>
      </c>
      <c r="G1552" s="37" t="s">
        <v>1418</v>
      </c>
      <c r="H1552" s="38">
        <f t="shared" si="25"/>
        <v>0</v>
      </c>
    </row>
    <row r="1553" spans="1:8" x14ac:dyDescent="0.25">
      <c r="A1553" s="24"/>
      <c r="B1553" s="24"/>
      <c r="C1553" s="24"/>
      <c r="D1553" s="24"/>
      <c r="E1553" s="39" t="s">
        <v>2960</v>
      </c>
      <c r="F1553" s="37" t="s">
        <v>1418</v>
      </c>
      <c r="G1553" s="37" t="s">
        <v>1418</v>
      </c>
      <c r="H1553" s="38">
        <f t="shared" si="25"/>
        <v>0</v>
      </c>
    </row>
    <row r="1554" spans="1:8" x14ac:dyDescent="0.25">
      <c r="A1554" s="24"/>
      <c r="B1554" s="24"/>
      <c r="C1554" s="24"/>
      <c r="D1554" s="24"/>
      <c r="E1554" s="39" t="s">
        <v>2961</v>
      </c>
      <c r="F1554" s="37" t="s">
        <v>1418</v>
      </c>
      <c r="G1554" s="37" t="s">
        <v>1418</v>
      </c>
      <c r="H1554" s="38">
        <f t="shared" si="25"/>
        <v>0</v>
      </c>
    </row>
    <row r="1555" spans="1:8" x14ac:dyDescent="0.25">
      <c r="A1555" s="24"/>
      <c r="B1555" s="24"/>
      <c r="C1555" s="24"/>
      <c r="D1555" s="24"/>
      <c r="E1555" s="39" t="s">
        <v>2962</v>
      </c>
      <c r="F1555" s="37" t="s">
        <v>1418</v>
      </c>
      <c r="G1555" s="37" t="s">
        <v>1418</v>
      </c>
      <c r="H1555" s="38">
        <f t="shared" si="25"/>
        <v>0</v>
      </c>
    </row>
    <row r="1556" spans="1:8" x14ac:dyDescent="0.25">
      <c r="A1556" s="24"/>
      <c r="B1556" s="24"/>
      <c r="C1556" s="24"/>
      <c r="D1556" s="24"/>
      <c r="E1556" s="39" t="s">
        <v>2963</v>
      </c>
      <c r="F1556" s="37" t="s">
        <v>1418</v>
      </c>
      <c r="G1556" s="37" t="s">
        <v>1418</v>
      </c>
      <c r="H1556" s="38">
        <f t="shared" si="25"/>
        <v>0</v>
      </c>
    </row>
    <row r="1557" spans="1:8" x14ac:dyDescent="0.25">
      <c r="A1557" s="24"/>
      <c r="B1557" s="24"/>
      <c r="C1557" s="24"/>
      <c r="D1557" s="24"/>
      <c r="E1557" s="65" t="s">
        <v>2964</v>
      </c>
      <c r="F1557" s="37" t="s">
        <v>1418</v>
      </c>
      <c r="G1557" s="37" t="s">
        <v>1418</v>
      </c>
      <c r="H1557" s="38">
        <f t="shared" si="25"/>
        <v>0</v>
      </c>
    </row>
    <row r="1558" spans="1:8" x14ac:dyDescent="0.25">
      <c r="A1558" s="24"/>
      <c r="B1558" s="24"/>
      <c r="C1558" s="24"/>
      <c r="D1558" s="24"/>
      <c r="E1558" s="39" t="s">
        <v>2965</v>
      </c>
      <c r="F1558" s="37" t="s">
        <v>1418</v>
      </c>
      <c r="G1558" s="37" t="s">
        <v>1418</v>
      </c>
      <c r="H1558" s="38">
        <f t="shared" si="25"/>
        <v>0</v>
      </c>
    </row>
    <row r="1559" spans="1:8" x14ac:dyDescent="0.25">
      <c r="A1559" s="24"/>
      <c r="B1559" s="24"/>
      <c r="C1559" s="24"/>
      <c r="D1559" s="24"/>
      <c r="E1559" s="39" t="s">
        <v>2966</v>
      </c>
      <c r="F1559" s="37" t="s">
        <v>1418</v>
      </c>
      <c r="G1559" s="37" t="s">
        <v>1418</v>
      </c>
      <c r="H1559" s="38">
        <f t="shared" si="25"/>
        <v>0</v>
      </c>
    </row>
    <row r="1560" spans="1:8" x14ac:dyDescent="0.25">
      <c r="A1560" s="24"/>
      <c r="B1560" s="24"/>
      <c r="C1560" s="24"/>
      <c r="D1560" s="24"/>
      <c r="E1560" s="39" t="s">
        <v>2967</v>
      </c>
      <c r="F1560" s="37" t="s">
        <v>1418</v>
      </c>
      <c r="G1560" s="37" t="s">
        <v>1418</v>
      </c>
      <c r="H1560" s="38">
        <f t="shared" si="25"/>
        <v>0</v>
      </c>
    </row>
    <row r="1561" spans="1:8" x14ac:dyDescent="0.25">
      <c r="A1561" s="24"/>
      <c r="B1561" s="24"/>
      <c r="C1561" s="24"/>
      <c r="D1561" s="24"/>
      <c r="E1561" s="39" t="s">
        <v>2968</v>
      </c>
      <c r="F1561" s="37" t="s">
        <v>1418</v>
      </c>
      <c r="G1561" s="37" t="s">
        <v>1418</v>
      </c>
      <c r="H1561" s="38">
        <f t="shared" si="25"/>
        <v>0</v>
      </c>
    </row>
    <row r="1562" spans="1:8" x14ac:dyDescent="0.25">
      <c r="A1562" s="24"/>
      <c r="B1562" s="24"/>
      <c r="C1562" s="24"/>
      <c r="D1562" s="24"/>
      <c r="E1562" s="39" t="s">
        <v>2969</v>
      </c>
      <c r="F1562" s="37" t="s">
        <v>1418</v>
      </c>
      <c r="G1562" s="37" t="s">
        <v>1418</v>
      </c>
      <c r="H1562" s="38">
        <f t="shared" si="25"/>
        <v>0</v>
      </c>
    </row>
    <row r="1563" spans="1:8" x14ac:dyDescent="0.25">
      <c r="A1563" s="24"/>
      <c r="B1563" s="24"/>
      <c r="C1563" s="24"/>
      <c r="D1563" s="24"/>
      <c r="E1563" s="59" t="s">
        <v>2970</v>
      </c>
      <c r="F1563" s="37" t="s">
        <v>1418</v>
      </c>
      <c r="G1563" s="37" t="s">
        <v>1418</v>
      </c>
      <c r="H1563" s="38">
        <f t="shared" si="25"/>
        <v>0</v>
      </c>
    </row>
    <row r="1564" spans="1:8" x14ac:dyDescent="0.25">
      <c r="A1564" s="24"/>
      <c r="B1564" s="24"/>
      <c r="C1564" s="24"/>
      <c r="D1564" s="24"/>
      <c r="E1564" s="39" t="s">
        <v>2971</v>
      </c>
      <c r="F1564" s="37" t="s">
        <v>1418</v>
      </c>
      <c r="G1564" s="37" t="s">
        <v>1418</v>
      </c>
      <c r="H1564" s="38">
        <f t="shared" si="25"/>
        <v>0</v>
      </c>
    </row>
    <row r="1565" spans="1:8" x14ac:dyDescent="0.25">
      <c r="A1565" s="24"/>
      <c r="B1565" s="24"/>
      <c r="C1565" s="24"/>
      <c r="D1565" s="24"/>
      <c r="E1565" s="39" t="s">
        <v>2972</v>
      </c>
      <c r="F1565" s="37" t="s">
        <v>1418</v>
      </c>
      <c r="G1565" s="37" t="s">
        <v>1418</v>
      </c>
      <c r="H1565" s="38">
        <f t="shared" si="25"/>
        <v>0</v>
      </c>
    </row>
    <row r="1566" spans="1:8" x14ac:dyDescent="0.25">
      <c r="A1566" s="24"/>
      <c r="B1566" s="24"/>
      <c r="C1566" s="24"/>
      <c r="D1566" s="24"/>
      <c r="E1566" s="39" t="s">
        <v>2973</v>
      </c>
      <c r="F1566" s="37" t="s">
        <v>1418</v>
      </c>
      <c r="G1566" s="37" t="s">
        <v>1418</v>
      </c>
      <c r="H1566" s="38">
        <f t="shared" si="25"/>
        <v>0</v>
      </c>
    </row>
    <row r="1567" spans="1:8" x14ac:dyDescent="0.25">
      <c r="A1567" s="24"/>
      <c r="B1567" s="24"/>
      <c r="C1567" s="24"/>
      <c r="D1567" s="24"/>
      <c r="E1567" s="39" t="s">
        <v>2974</v>
      </c>
      <c r="F1567" s="37" t="s">
        <v>1418</v>
      </c>
      <c r="G1567" s="37" t="s">
        <v>1418</v>
      </c>
      <c r="H1567" s="38">
        <f t="shared" si="25"/>
        <v>0</v>
      </c>
    </row>
    <row r="1568" spans="1:8" x14ac:dyDescent="0.25">
      <c r="A1568" s="24"/>
      <c r="B1568" s="24"/>
      <c r="C1568" s="24"/>
      <c r="D1568" s="24"/>
      <c r="E1568" s="39" t="s">
        <v>2975</v>
      </c>
      <c r="F1568" s="37" t="s">
        <v>1418</v>
      </c>
      <c r="G1568" s="37" t="s">
        <v>1418</v>
      </c>
      <c r="H1568" s="38">
        <f t="shared" si="25"/>
        <v>0</v>
      </c>
    </row>
    <row r="1569" spans="1:8" x14ac:dyDescent="0.25">
      <c r="A1569" s="24"/>
      <c r="B1569" s="24"/>
      <c r="C1569" s="24"/>
      <c r="D1569" s="24"/>
      <c r="E1569" s="39" t="s">
        <v>2976</v>
      </c>
      <c r="F1569" s="37" t="s">
        <v>1418</v>
      </c>
      <c r="G1569" s="37" t="s">
        <v>1418</v>
      </c>
      <c r="H1569" s="38">
        <f t="shared" si="25"/>
        <v>0</v>
      </c>
    </row>
    <row r="1570" spans="1:8" x14ac:dyDescent="0.25">
      <c r="A1570" s="24"/>
      <c r="B1570" s="24"/>
      <c r="C1570" s="24"/>
      <c r="D1570" s="24"/>
      <c r="E1570" s="39" t="s">
        <v>2977</v>
      </c>
      <c r="F1570" s="37" t="s">
        <v>1418</v>
      </c>
      <c r="G1570" s="37" t="s">
        <v>1418</v>
      </c>
      <c r="H1570" s="38">
        <f t="shared" si="25"/>
        <v>0</v>
      </c>
    </row>
    <row r="1571" spans="1:8" x14ac:dyDescent="0.25">
      <c r="A1571" s="24"/>
      <c r="B1571" s="24"/>
      <c r="C1571" s="24"/>
      <c r="D1571" s="24"/>
      <c r="E1571" s="39" t="s">
        <v>2978</v>
      </c>
      <c r="F1571" s="37" t="s">
        <v>1418</v>
      </c>
      <c r="G1571" s="37" t="s">
        <v>1418</v>
      </c>
      <c r="H1571" s="38">
        <f t="shared" si="25"/>
        <v>0</v>
      </c>
    </row>
    <row r="1572" spans="1:8" x14ac:dyDescent="0.25">
      <c r="A1572" s="24"/>
      <c r="B1572" s="24"/>
      <c r="C1572" s="24"/>
      <c r="D1572" s="24"/>
      <c r="E1572" s="39" t="s">
        <v>2979</v>
      </c>
      <c r="F1572" s="37" t="s">
        <v>1418</v>
      </c>
      <c r="G1572" s="37" t="s">
        <v>1418</v>
      </c>
      <c r="H1572" s="38">
        <f t="shared" si="25"/>
        <v>0</v>
      </c>
    </row>
    <row r="1573" spans="1:8" x14ac:dyDescent="0.25">
      <c r="A1573" s="24"/>
      <c r="B1573" s="24"/>
      <c r="C1573" s="24"/>
      <c r="D1573" s="24"/>
      <c r="E1573" s="39" t="s">
        <v>2980</v>
      </c>
      <c r="F1573" s="37" t="s">
        <v>1418</v>
      </c>
      <c r="G1573" s="37" t="s">
        <v>1418</v>
      </c>
      <c r="H1573" s="38">
        <f t="shared" si="25"/>
        <v>0</v>
      </c>
    </row>
    <row r="1574" spans="1:8" x14ac:dyDescent="0.25">
      <c r="A1574" s="24"/>
      <c r="B1574" s="24"/>
      <c r="C1574" s="24"/>
      <c r="D1574" s="24"/>
      <c r="E1574" s="39" t="s">
        <v>2981</v>
      </c>
      <c r="F1574" s="37" t="s">
        <v>1418</v>
      </c>
      <c r="G1574" s="37" t="s">
        <v>1418</v>
      </c>
      <c r="H1574" s="38">
        <f t="shared" si="25"/>
        <v>0</v>
      </c>
    </row>
    <row r="1575" spans="1:8" x14ac:dyDescent="0.25">
      <c r="A1575" s="24"/>
      <c r="B1575" s="24"/>
      <c r="C1575" s="24"/>
      <c r="D1575" s="24"/>
      <c r="E1575" s="39" t="s">
        <v>2982</v>
      </c>
      <c r="F1575" s="37" t="s">
        <v>1418</v>
      </c>
      <c r="G1575" s="37" t="s">
        <v>1418</v>
      </c>
      <c r="H1575" s="38">
        <f t="shared" si="25"/>
        <v>0</v>
      </c>
    </row>
    <row r="1576" spans="1:8" x14ac:dyDescent="0.25">
      <c r="A1576" s="24"/>
      <c r="B1576" s="24"/>
      <c r="C1576" s="24"/>
      <c r="D1576" s="24"/>
      <c r="E1576" s="39" t="s">
        <v>2983</v>
      </c>
      <c r="F1576" s="37" t="s">
        <v>1418</v>
      </c>
      <c r="G1576" s="37" t="s">
        <v>1418</v>
      </c>
      <c r="H1576" s="38">
        <f t="shared" si="25"/>
        <v>0</v>
      </c>
    </row>
    <row r="1577" spans="1:8" x14ac:dyDescent="0.25">
      <c r="A1577" s="24"/>
      <c r="B1577" s="24"/>
      <c r="C1577" s="24"/>
      <c r="D1577" s="24"/>
      <c r="E1577" s="39" t="s">
        <v>2984</v>
      </c>
      <c r="F1577" s="37" t="s">
        <v>1418</v>
      </c>
      <c r="G1577" s="37" t="s">
        <v>1418</v>
      </c>
      <c r="H1577" s="38">
        <f t="shared" si="25"/>
        <v>0</v>
      </c>
    </row>
    <row r="1578" spans="1:8" x14ac:dyDescent="0.25">
      <c r="A1578" s="24"/>
      <c r="B1578" s="24"/>
      <c r="C1578" s="24"/>
      <c r="D1578" s="24"/>
      <c r="E1578" s="39" t="s">
        <v>2985</v>
      </c>
      <c r="F1578" s="37" t="s">
        <v>1418</v>
      </c>
      <c r="G1578" s="37" t="s">
        <v>1418</v>
      </c>
      <c r="H1578" s="38">
        <f t="shared" si="25"/>
        <v>0</v>
      </c>
    </row>
    <row r="1579" spans="1:8" x14ac:dyDescent="0.25">
      <c r="A1579" s="24"/>
      <c r="B1579" s="24"/>
      <c r="C1579" s="24"/>
      <c r="D1579" s="24"/>
      <c r="E1579" s="39" t="s">
        <v>2986</v>
      </c>
      <c r="F1579" s="37" t="s">
        <v>1418</v>
      </c>
      <c r="G1579" s="37" t="s">
        <v>1418</v>
      </c>
      <c r="H1579" s="38">
        <f t="shared" si="25"/>
        <v>0</v>
      </c>
    </row>
    <row r="1580" spans="1:8" x14ac:dyDescent="0.25">
      <c r="A1580" s="24"/>
      <c r="B1580" s="24"/>
      <c r="C1580" s="24"/>
      <c r="D1580" s="24"/>
      <c r="E1580" s="39" t="s">
        <v>2987</v>
      </c>
      <c r="F1580" s="37" t="s">
        <v>1418</v>
      </c>
      <c r="G1580" s="37" t="s">
        <v>1418</v>
      </c>
      <c r="H1580" s="38">
        <f t="shared" si="25"/>
        <v>0</v>
      </c>
    </row>
    <row r="1581" spans="1:8" x14ac:dyDescent="0.25">
      <c r="A1581" s="24"/>
      <c r="B1581" s="24"/>
      <c r="C1581" s="24"/>
      <c r="D1581" s="24"/>
      <c r="E1581" s="39" t="s">
        <v>2988</v>
      </c>
      <c r="F1581" s="37" t="s">
        <v>1418</v>
      </c>
      <c r="G1581" s="37" t="s">
        <v>1418</v>
      </c>
      <c r="H1581" s="38">
        <f t="shared" si="25"/>
        <v>0</v>
      </c>
    </row>
    <row r="1582" spans="1:8" x14ac:dyDescent="0.25">
      <c r="A1582" s="24"/>
      <c r="B1582" s="24"/>
      <c r="C1582" s="24"/>
      <c r="D1582" s="24"/>
      <c r="E1582" s="59" t="s">
        <v>2989</v>
      </c>
      <c r="F1582" s="37" t="s">
        <v>1418</v>
      </c>
      <c r="G1582" s="37" t="s">
        <v>1418</v>
      </c>
      <c r="H1582" s="38">
        <f t="shared" si="25"/>
        <v>0</v>
      </c>
    </row>
    <row r="1583" spans="1:8" x14ac:dyDescent="0.25">
      <c r="A1583" s="24"/>
      <c r="B1583" s="24"/>
      <c r="C1583" s="24"/>
      <c r="D1583" s="24"/>
      <c r="E1583" s="39" t="s">
        <v>2990</v>
      </c>
      <c r="F1583" s="37" t="s">
        <v>1439</v>
      </c>
      <c r="G1583" s="37" t="s">
        <v>1391</v>
      </c>
      <c r="H1583" s="38">
        <f t="shared" si="25"/>
        <v>0.1124</v>
      </c>
    </row>
    <row r="1584" spans="1:8" x14ac:dyDescent="0.25">
      <c r="A1584" s="24"/>
      <c r="B1584" s="24"/>
      <c r="C1584" s="24"/>
      <c r="D1584" s="24"/>
      <c r="E1584" s="39" t="s">
        <v>2991</v>
      </c>
      <c r="F1584" s="37" t="s">
        <v>1418</v>
      </c>
      <c r="G1584" s="37" t="s">
        <v>1418</v>
      </c>
      <c r="H1584" s="38">
        <f t="shared" si="25"/>
        <v>0</v>
      </c>
    </row>
    <row r="1585" spans="1:8" x14ac:dyDescent="0.25">
      <c r="A1585" s="24"/>
      <c r="B1585" s="24"/>
      <c r="C1585" s="24"/>
      <c r="D1585" s="24"/>
      <c r="E1585" s="39" t="s">
        <v>2992</v>
      </c>
      <c r="F1585" s="37" t="s">
        <v>1418</v>
      </c>
      <c r="G1585" s="37" t="s">
        <v>1418</v>
      </c>
      <c r="H1585" s="38">
        <f t="shared" si="25"/>
        <v>0</v>
      </c>
    </row>
    <row r="1586" spans="1:8" x14ac:dyDescent="0.25">
      <c r="A1586" s="24"/>
      <c r="B1586" s="24"/>
      <c r="C1586" s="24"/>
      <c r="D1586" s="24"/>
      <c r="E1586" s="39" t="s">
        <v>2993</v>
      </c>
      <c r="F1586" s="37" t="s">
        <v>1418</v>
      </c>
      <c r="G1586" s="37" t="s">
        <v>1418</v>
      </c>
      <c r="H1586" s="38">
        <f t="shared" si="25"/>
        <v>0</v>
      </c>
    </row>
    <row r="1587" spans="1:8" x14ac:dyDescent="0.25">
      <c r="A1587" s="24"/>
      <c r="B1587" s="24"/>
      <c r="C1587" s="24"/>
      <c r="D1587" s="24"/>
      <c r="E1587" s="36" t="s">
        <v>2994</v>
      </c>
      <c r="F1587" s="37" t="s">
        <v>1418</v>
      </c>
      <c r="G1587" s="37" t="s">
        <v>1418</v>
      </c>
      <c r="H1587" s="38">
        <f t="shared" si="25"/>
        <v>0</v>
      </c>
    </row>
    <row r="1588" spans="1:8" x14ac:dyDescent="0.25">
      <c r="A1588" s="24"/>
      <c r="B1588" s="24"/>
      <c r="C1588" s="24"/>
      <c r="D1588" s="24"/>
      <c r="E1588" s="36" t="s">
        <v>2995</v>
      </c>
      <c r="F1588" s="37" t="s">
        <v>1418</v>
      </c>
      <c r="G1588" s="37" t="s">
        <v>1418</v>
      </c>
      <c r="H1588" s="38">
        <f t="shared" si="25"/>
        <v>0</v>
      </c>
    </row>
    <row r="1589" spans="1:8" x14ac:dyDescent="0.25">
      <c r="A1589" s="24"/>
      <c r="B1589" s="24"/>
      <c r="C1589" s="24"/>
      <c r="D1589" s="24"/>
      <c r="E1589" s="39" t="s">
        <v>2996</v>
      </c>
      <c r="F1589" s="37" t="s">
        <v>1418</v>
      </c>
      <c r="G1589" s="37" t="s">
        <v>1418</v>
      </c>
      <c r="H1589" s="38">
        <f t="shared" si="25"/>
        <v>0</v>
      </c>
    </row>
    <row r="1590" spans="1:8" x14ac:dyDescent="0.25">
      <c r="A1590" s="24"/>
      <c r="B1590" s="24"/>
      <c r="C1590" s="24"/>
      <c r="D1590" s="24"/>
      <c r="E1590" s="64" t="s">
        <v>2997</v>
      </c>
      <c r="F1590" s="37" t="s">
        <v>1418</v>
      </c>
      <c r="G1590" s="37" t="s">
        <v>1418</v>
      </c>
      <c r="H1590" s="38">
        <f t="shared" si="25"/>
        <v>0</v>
      </c>
    </row>
    <row r="1591" spans="1:8" x14ac:dyDescent="0.25">
      <c r="A1591" s="24"/>
      <c r="B1591" s="24"/>
      <c r="C1591" s="24"/>
      <c r="D1591" s="24"/>
      <c r="E1591" s="39" t="s">
        <v>2998</v>
      </c>
      <c r="F1591" s="37" t="s">
        <v>1418</v>
      </c>
      <c r="G1591" s="37" t="s">
        <v>1418</v>
      </c>
      <c r="H1591" s="38">
        <f t="shared" si="25"/>
        <v>0</v>
      </c>
    </row>
    <row r="1592" spans="1:8" x14ac:dyDescent="0.25">
      <c r="A1592" s="24"/>
      <c r="B1592" s="24"/>
      <c r="C1592" s="24"/>
      <c r="D1592" s="24"/>
      <c r="E1592" s="36" t="s">
        <v>2999</v>
      </c>
      <c r="F1592" s="37" t="s">
        <v>1418</v>
      </c>
      <c r="G1592" s="37" t="s">
        <v>1418</v>
      </c>
      <c r="H1592" s="38">
        <f t="shared" si="25"/>
        <v>0</v>
      </c>
    </row>
    <row r="1593" spans="1:8" x14ac:dyDescent="0.25">
      <c r="A1593" s="24"/>
      <c r="B1593" s="24"/>
      <c r="C1593" s="24"/>
      <c r="D1593" s="24"/>
      <c r="E1593" s="39" t="s">
        <v>3000</v>
      </c>
      <c r="F1593" s="37" t="s">
        <v>1418</v>
      </c>
      <c r="G1593" s="37" t="s">
        <v>1418</v>
      </c>
      <c r="H1593" s="38">
        <f t="shared" si="25"/>
        <v>0</v>
      </c>
    </row>
    <row r="1594" spans="1:8" x14ac:dyDescent="0.25">
      <c r="A1594" s="24"/>
      <c r="B1594" s="24"/>
      <c r="C1594" s="24"/>
      <c r="D1594" s="24"/>
      <c r="E1594" s="39" t="s">
        <v>3001</v>
      </c>
      <c r="F1594" s="37" t="s">
        <v>1418</v>
      </c>
      <c r="G1594" s="37" t="s">
        <v>1418</v>
      </c>
      <c r="H1594" s="38">
        <f t="shared" si="25"/>
        <v>0</v>
      </c>
    </row>
    <row r="1595" spans="1:8" x14ac:dyDescent="0.25">
      <c r="A1595" s="24"/>
      <c r="B1595" s="24"/>
      <c r="C1595" s="24"/>
      <c r="D1595" s="24"/>
      <c r="E1595" s="39" t="s">
        <v>3002</v>
      </c>
      <c r="F1595" s="37" t="s">
        <v>1418</v>
      </c>
      <c r="G1595" s="37" t="s">
        <v>1418</v>
      </c>
      <c r="H1595" s="38">
        <f t="shared" si="25"/>
        <v>0</v>
      </c>
    </row>
    <row r="1596" spans="1:8" x14ac:dyDescent="0.25">
      <c r="A1596" s="24"/>
      <c r="B1596" s="24"/>
      <c r="C1596" s="24"/>
      <c r="D1596" s="24"/>
      <c r="E1596" s="39" t="s">
        <v>3003</v>
      </c>
      <c r="F1596" s="37" t="s">
        <v>1418</v>
      </c>
      <c r="G1596" s="37" t="s">
        <v>1418</v>
      </c>
      <c r="H1596" s="38">
        <f t="shared" si="25"/>
        <v>0</v>
      </c>
    </row>
    <row r="1597" spans="1:8" x14ac:dyDescent="0.25">
      <c r="A1597" s="24"/>
      <c r="B1597" s="24"/>
      <c r="C1597" s="24"/>
      <c r="D1597" s="24"/>
      <c r="E1597" s="39" t="s">
        <v>3004</v>
      </c>
      <c r="F1597" s="37" t="s">
        <v>1418</v>
      </c>
      <c r="G1597" s="37" t="s">
        <v>1418</v>
      </c>
      <c r="H1597" s="38">
        <f t="shared" si="25"/>
        <v>0</v>
      </c>
    </row>
    <row r="1598" spans="1:8" x14ac:dyDescent="0.25">
      <c r="A1598" s="24"/>
      <c r="B1598" s="24"/>
      <c r="C1598" s="24"/>
      <c r="D1598" s="24"/>
      <c r="E1598" s="39" t="s">
        <v>3005</v>
      </c>
      <c r="F1598" s="37" t="s">
        <v>1418</v>
      </c>
      <c r="G1598" s="37" t="s">
        <v>1418</v>
      </c>
      <c r="H1598" s="38">
        <f t="shared" si="25"/>
        <v>0</v>
      </c>
    </row>
    <row r="1599" spans="1:8" x14ac:dyDescent="0.25">
      <c r="A1599" s="24"/>
      <c r="B1599" s="24"/>
      <c r="C1599" s="24"/>
      <c r="D1599" s="24"/>
      <c r="E1599" s="64" t="s">
        <v>3006</v>
      </c>
      <c r="F1599" s="37" t="s">
        <v>1418</v>
      </c>
      <c r="G1599" s="37" t="s">
        <v>1418</v>
      </c>
      <c r="H1599" s="38">
        <f t="shared" si="25"/>
        <v>0</v>
      </c>
    </row>
    <row r="1600" spans="1:8" x14ac:dyDescent="0.25">
      <c r="A1600" s="24"/>
      <c r="B1600" s="24"/>
      <c r="C1600" s="24"/>
      <c r="D1600" s="24"/>
      <c r="E1600" s="36" t="s">
        <v>3007</v>
      </c>
      <c r="F1600" s="37" t="s">
        <v>1418</v>
      </c>
      <c r="G1600" s="37" t="s">
        <v>1418</v>
      </c>
      <c r="H1600" s="38">
        <f t="shared" si="25"/>
        <v>0</v>
      </c>
    </row>
    <row r="1601" spans="1:8" x14ac:dyDescent="0.25">
      <c r="A1601" s="24"/>
      <c r="B1601" s="24"/>
      <c r="C1601" s="24"/>
      <c r="D1601" s="24"/>
      <c r="E1601" s="36" t="s">
        <v>3008</v>
      </c>
      <c r="F1601" s="37" t="s">
        <v>1418</v>
      </c>
      <c r="G1601" s="37" t="s">
        <v>1418</v>
      </c>
      <c r="H1601" s="38">
        <f t="shared" si="25"/>
        <v>0</v>
      </c>
    </row>
    <row r="1602" spans="1:8" x14ac:dyDescent="0.25">
      <c r="A1602" s="24"/>
      <c r="B1602" s="24"/>
      <c r="C1602" s="24"/>
      <c r="D1602" s="24"/>
      <c r="E1602" s="36" t="s">
        <v>3009</v>
      </c>
      <c r="F1602" s="37" t="s">
        <v>1418</v>
      </c>
      <c r="G1602" s="37" t="s">
        <v>1418</v>
      </c>
      <c r="H1602" s="38">
        <f t="shared" si="25"/>
        <v>0</v>
      </c>
    </row>
    <row r="1603" spans="1:8" x14ac:dyDescent="0.25">
      <c r="A1603" s="24"/>
      <c r="B1603" s="24"/>
      <c r="C1603" s="24"/>
      <c r="D1603" s="24"/>
      <c r="E1603" s="36" t="s">
        <v>3010</v>
      </c>
      <c r="F1603" s="37" t="s">
        <v>1418</v>
      </c>
      <c r="G1603" s="37" t="s">
        <v>1418</v>
      </c>
      <c r="H1603" s="38">
        <f t="shared" si="25"/>
        <v>0</v>
      </c>
    </row>
    <row r="1604" spans="1:8" x14ac:dyDescent="0.25">
      <c r="A1604" s="24"/>
      <c r="B1604" s="24"/>
      <c r="C1604" s="24"/>
      <c r="D1604" s="24"/>
      <c r="E1604" s="36" t="s">
        <v>3011</v>
      </c>
      <c r="F1604" s="37" t="s">
        <v>1418</v>
      </c>
      <c r="G1604" s="37" t="s">
        <v>1418</v>
      </c>
      <c r="H1604" s="38">
        <f t="shared" si="25"/>
        <v>0</v>
      </c>
    </row>
    <row r="1605" spans="1:8" x14ac:dyDescent="0.25">
      <c r="A1605" s="24"/>
      <c r="B1605" s="24"/>
      <c r="C1605" s="24"/>
      <c r="D1605" s="24"/>
      <c r="E1605" s="36" t="s">
        <v>3012</v>
      </c>
      <c r="F1605" s="37" t="s">
        <v>1418</v>
      </c>
      <c r="G1605" s="37" t="s">
        <v>1418</v>
      </c>
      <c r="H1605" s="38">
        <f t="shared" si="25"/>
        <v>0</v>
      </c>
    </row>
    <row r="1606" spans="1:8" x14ac:dyDescent="0.25">
      <c r="A1606" s="24"/>
      <c r="B1606" s="24"/>
      <c r="C1606" s="24"/>
      <c r="D1606" s="24"/>
      <c r="E1606" s="36" t="s">
        <v>3013</v>
      </c>
      <c r="F1606" s="37" t="s">
        <v>1418</v>
      </c>
      <c r="G1606" s="37" t="s">
        <v>1418</v>
      </c>
      <c r="H1606" s="38">
        <f t="shared" si="25"/>
        <v>0</v>
      </c>
    </row>
    <row r="1607" spans="1:8" x14ac:dyDescent="0.25">
      <c r="A1607" s="24"/>
      <c r="B1607" s="24"/>
      <c r="C1607" s="24"/>
      <c r="D1607" s="24"/>
      <c r="E1607" s="39" t="s">
        <v>3014</v>
      </c>
      <c r="F1607" s="37" t="s">
        <v>1418</v>
      </c>
      <c r="G1607" s="37" t="s">
        <v>1418</v>
      </c>
      <c r="H1607" s="38">
        <f t="shared" ref="H1607:H1670" si="26">VLOOKUP(G1607,$A$4:$B$29,2,FALSE)</f>
        <v>0</v>
      </c>
    </row>
    <row r="1608" spans="1:8" x14ac:dyDescent="0.25">
      <c r="A1608" s="24"/>
      <c r="B1608" s="24"/>
      <c r="C1608" s="24"/>
      <c r="D1608" s="24"/>
      <c r="E1608" s="36" t="s">
        <v>3015</v>
      </c>
      <c r="F1608" s="37" t="s">
        <v>1418</v>
      </c>
      <c r="G1608" s="37" t="s">
        <v>1418</v>
      </c>
      <c r="H1608" s="38">
        <f t="shared" si="26"/>
        <v>0</v>
      </c>
    </row>
    <row r="1609" spans="1:8" x14ac:dyDescent="0.25">
      <c r="A1609" s="24"/>
      <c r="B1609" s="24"/>
      <c r="C1609" s="24"/>
      <c r="D1609" s="24"/>
      <c r="E1609" s="39" t="s">
        <v>3016</v>
      </c>
      <c r="F1609" s="37" t="s">
        <v>1418</v>
      </c>
      <c r="G1609" s="37" t="s">
        <v>1418</v>
      </c>
      <c r="H1609" s="38">
        <f t="shared" si="26"/>
        <v>0</v>
      </c>
    </row>
    <row r="1610" spans="1:8" x14ac:dyDescent="0.25">
      <c r="A1610" s="24"/>
      <c r="B1610" s="24"/>
      <c r="C1610" s="24"/>
      <c r="D1610" s="24"/>
      <c r="E1610" s="39" t="s">
        <v>3017</v>
      </c>
      <c r="F1610" s="37" t="s">
        <v>1418</v>
      </c>
      <c r="G1610" s="37" t="s">
        <v>1418</v>
      </c>
      <c r="H1610" s="38">
        <f t="shared" si="26"/>
        <v>0</v>
      </c>
    </row>
    <row r="1611" spans="1:8" x14ac:dyDescent="0.25">
      <c r="A1611" s="24"/>
      <c r="B1611" s="24"/>
      <c r="C1611" s="24"/>
      <c r="D1611" s="24"/>
      <c r="E1611" s="39" t="s">
        <v>3018</v>
      </c>
      <c r="F1611" s="37" t="s">
        <v>1418</v>
      </c>
      <c r="G1611" s="37" t="s">
        <v>1418</v>
      </c>
      <c r="H1611" s="38">
        <f t="shared" si="26"/>
        <v>0</v>
      </c>
    </row>
    <row r="1612" spans="1:8" x14ac:dyDescent="0.25">
      <c r="A1612" s="24"/>
      <c r="B1612" s="24"/>
      <c r="C1612" s="24"/>
      <c r="D1612" s="24"/>
      <c r="E1612" s="39" t="s">
        <v>3019</v>
      </c>
      <c r="F1612" s="37" t="s">
        <v>1418</v>
      </c>
      <c r="G1612" s="37" t="s">
        <v>1418</v>
      </c>
      <c r="H1612" s="38">
        <f t="shared" si="26"/>
        <v>0</v>
      </c>
    </row>
    <row r="1613" spans="1:8" x14ac:dyDescent="0.25">
      <c r="A1613" s="24"/>
      <c r="B1613" s="24"/>
      <c r="C1613" s="24"/>
      <c r="D1613" s="24"/>
      <c r="E1613" s="36" t="s">
        <v>3020</v>
      </c>
      <c r="F1613" s="37" t="s">
        <v>1418</v>
      </c>
      <c r="G1613" s="37" t="s">
        <v>1418</v>
      </c>
      <c r="H1613" s="38">
        <f t="shared" si="26"/>
        <v>0</v>
      </c>
    </row>
    <row r="1614" spans="1:8" x14ac:dyDescent="0.25">
      <c r="A1614" s="24"/>
      <c r="B1614" s="24"/>
      <c r="C1614" s="24"/>
      <c r="D1614" s="24"/>
      <c r="E1614" s="39" t="s">
        <v>3021</v>
      </c>
      <c r="F1614" s="37" t="s">
        <v>1418</v>
      </c>
      <c r="G1614" s="37" t="s">
        <v>1418</v>
      </c>
      <c r="H1614" s="38">
        <f t="shared" si="26"/>
        <v>0</v>
      </c>
    </row>
    <row r="1615" spans="1:8" x14ac:dyDescent="0.25">
      <c r="A1615" s="24"/>
      <c r="B1615" s="24"/>
      <c r="C1615" s="24"/>
      <c r="D1615" s="24"/>
      <c r="E1615" s="36" t="s">
        <v>3022</v>
      </c>
      <c r="F1615" s="37" t="s">
        <v>1418</v>
      </c>
      <c r="G1615" s="37" t="s">
        <v>1418</v>
      </c>
      <c r="H1615" s="38">
        <f t="shared" si="26"/>
        <v>0</v>
      </c>
    </row>
    <row r="1616" spans="1:8" x14ac:dyDescent="0.25">
      <c r="A1616" s="24"/>
      <c r="B1616" s="24"/>
      <c r="C1616" s="24"/>
      <c r="D1616" s="24"/>
      <c r="E1616" s="39" t="s">
        <v>3023</v>
      </c>
      <c r="F1616" s="37" t="s">
        <v>1418</v>
      </c>
      <c r="G1616" s="37" t="s">
        <v>1418</v>
      </c>
      <c r="H1616" s="38">
        <f t="shared" si="26"/>
        <v>0</v>
      </c>
    </row>
    <row r="1617" spans="1:8" x14ac:dyDescent="0.25">
      <c r="A1617" s="24"/>
      <c r="B1617" s="24"/>
      <c r="C1617" s="24"/>
      <c r="D1617" s="24"/>
      <c r="E1617" s="36" t="s">
        <v>3024</v>
      </c>
      <c r="F1617" s="37" t="s">
        <v>1418</v>
      </c>
      <c r="G1617" s="37" t="s">
        <v>1418</v>
      </c>
      <c r="H1617" s="38">
        <f t="shared" si="26"/>
        <v>0</v>
      </c>
    </row>
    <row r="1618" spans="1:8" x14ac:dyDescent="0.25">
      <c r="A1618" s="24"/>
      <c r="B1618" s="24"/>
      <c r="C1618" s="24"/>
      <c r="D1618" s="24"/>
      <c r="E1618" s="39" t="s">
        <v>3025</v>
      </c>
      <c r="F1618" s="37" t="s">
        <v>1418</v>
      </c>
      <c r="G1618" s="37" t="s">
        <v>1418</v>
      </c>
      <c r="H1618" s="38">
        <f t="shared" si="26"/>
        <v>0</v>
      </c>
    </row>
    <row r="1619" spans="1:8" x14ac:dyDescent="0.25">
      <c r="A1619" s="24"/>
      <c r="B1619" s="24"/>
      <c r="C1619" s="24"/>
      <c r="D1619" s="24"/>
      <c r="E1619" s="36" t="s">
        <v>3026</v>
      </c>
      <c r="F1619" s="37" t="s">
        <v>1416</v>
      </c>
      <c r="G1619" s="37" t="s">
        <v>1416</v>
      </c>
      <c r="H1619" s="38">
        <f t="shared" si="26"/>
        <v>1</v>
      </c>
    </row>
    <row r="1620" spans="1:8" x14ac:dyDescent="0.25">
      <c r="A1620" s="24"/>
      <c r="B1620" s="24"/>
      <c r="C1620" s="24"/>
      <c r="D1620" s="24"/>
      <c r="E1620" s="36" t="s">
        <v>3027</v>
      </c>
      <c r="F1620" s="37" t="s">
        <v>1416</v>
      </c>
      <c r="G1620" s="37" t="s">
        <v>1416</v>
      </c>
      <c r="H1620" s="38">
        <f t="shared" si="26"/>
        <v>1</v>
      </c>
    </row>
    <row r="1621" spans="1:8" x14ac:dyDescent="0.25">
      <c r="A1621" s="24"/>
      <c r="B1621" s="24"/>
      <c r="C1621" s="24"/>
      <c r="D1621" s="24"/>
      <c r="E1621" s="39" t="s">
        <v>3028</v>
      </c>
      <c r="F1621" s="37" t="s">
        <v>1416</v>
      </c>
      <c r="G1621" s="37" t="s">
        <v>1416</v>
      </c>
      <c r="H1621" s="38">
        <f t="shared" si="26"/>
        <v>1</v>
      </c>
    </row>
    <row r="1622" spans="1:8" x14ac:dyDescent="0.25">
      <c r="A1622" s="24"/>
      <c r="B1622" s="24"/>
      <c r="C1622" s="24"/>
      <c r="D1622" s="24"/>
      <c r="E1622" s="39" t="s">
        <v>3029</v>
      </c>
      <c r="F1622" s="37" t="s">
        <v>1416</v>
      </c>
      <c r="G1622" s="37" t="s">
        <v>1416</v>
      </c>
      <c r="H1622" s="38">
        <f t="shared" si="26"/>
        <v>1</v>
      </c>
    </row>
    <row r="1623" spans="1:8" x14ac:dyDescent="0.25">
      <c r="A1623" s="24"/>
      <c r="B1623" s="24"/>
      <c r="C1623" s="24"/>
      <c r="D1623" s="24"/>
      <c r="E1623" s="36" t="s">
        <v>3030</v>
      </c>
      <c r="F1623" s="37" t="s">
        <v>1416</v>
      </c>
      <c r="G1623" s="37" t="s">
        <v>1416</v>
      </c>
      <c r="H1623" s="38">
        <f t="shared" si="26"/>
        <v>1</v>
      </c>
    </row>
    <row r="1624" spans="1:8" x14ac:dyDescent="0.25">
      <c r="A1624" s="24"/>
      <c r="B1624" s="24"/>
      <c r="C1624" s="24"/>
      <c r="D1624" s="24"/>
      <c r="E1624" s="39" t="s">
        <v>3031</v>
      </c>
      <c r="F1624" s="37" t="s">
        <v>1416</v>
      </c>
      <c r="G1624" s="37" t="s">
        <v>1416</v>
      </c>
      <c r="H1624" s="38">
        <f t="shared" si="26"/>
        <v>1</v>
      </c>
    </row>
    <row r="1625" spans="1:8" x14ac:dyDescent="0.25">
      <c r="A1625" s="24"/>
      <c r="B1625" s="24"/>
      <c r="C1625" s="24"/>
      <c r="D1625" s="24"/>
      <c r="E1625" s="39" t="s">
        <v>3032</v>
      </c>
      <c r="F1625" s="37" t="s">
        <v>1416</v>
      </c>
      <c r="G1625" s="37" t="s">
        <v>1416</v>
      </c>
      <c r="H1625" s="38">
        <f t="shared" si="26"/>
        <v>1</v>
      </c>
    </row>
    <row r="1626" spans="1:8" x14ac:dyDescent="0.25">
      <c r="A1626" s="24"/>
      <c r="B1626" s="24"/>
      <c r="C1626" s="24"/>
      <c r="D1626" s="24"/>
      <c r="E1626" s="39" t="s">
        <v>3033</v>
      </c>
      <c r="F1626" s="37" t="s">
        <v>1416</v>
      </c>
      <c r="G1626" s="37" t="s">
        <v>1416</v>
      </c>
      <c r="H1626" s="38">
        <f t="shared" si="26"/>
        <v>1</v>
      </c>
    </row>
    <row r="1627" spans="1:8" x14ac:dyDescent="0.25">
      <c r="A1627" s="24"/>
      <c r="B1627" s="24"/>
      <c r="C1627" s="24"/>
      <c r="D1627" s="24"/>
      <c r="E1627" s="36" t="s">
        <v>3034</v>
      </c>
      <c r="F1627" s="37" t="s">
        <v>1416</v>
      </c>
      <c r="G1627" s="37" t="s">
        <v>1416</v>
      </c>
      <c r="H1627" s="38">
        <f t="shared" si="26"/>
        <v>1</v>
      </c>
    </row>
    <row r="1628" spans="1:8" x14ac:dyDescent="0.25">
      <c r="A1628" s="24"/>
      <c r="B1628" s="24"/>
      <c r="C1628" s="24"/>
      <c r="D1628" s="24"/>
      <c r="E1628" s="39" t="s">
        <v>3035</v>
      </c>
      <c r="F1628" s="37" t="s">
        <v>1416</v>
      </c>
      <c r="G1628" s="37" t="s">
        <v>1416</v>
      </c>
      <c r="H1628" s="38">
        <f t="shared" si="26"/>
        <v>1</v>
      </c>
    </row>
    <row r="1629" spans="1:8" x14ac:dyDescent="0.25">
      <c r="A1629" s="24"/>
      <c r="B1629" s="24"/>
      <c r="C1629" s="24"/>
      <c r="D1629" s="24"/>
      <c r="E1629" s="39" t="s">
        <v>3036</v>
      </c>
      <c r="F1629" s="37" t="s">
        <v>1416</v>
      </c>
      <c r="G1629" s="37" t="s">
        <v>1416</v>
      </c>
      <c r="H1629" s="38">
        <f t="shared" si="26"/>
        <v>1</v>
      </c>
    </row>
    <row r="1630" spans="1:8" x14ac:dyDescent="0.25">
      <c r="A1630" s="24"/>
      <c r="B1630" s="24"/>
      <c r="C1630" s="24"/>
      <c r="D1630" s="24"/>
      <c r="E1630" s="39" t="s">
        <v>3037</v>
      </c>
      <c r="F1630" s="37" t="s">
        <v>1416</v>
      </c>
      <c r="G1630" s="37" t="s">
        <v>1416</v>
      </c>
      <c r="H1630" s="38">
        <f t="shared" si="26"/>
        <v>1</v>
      </c>
    </row>
    <row r="1631" spans="1:8" x14ac:dyDescent="0.25">
      <c r="A1631" s="24"/>
      <c r="B1631" s="24"/>
      <c r="C1631" s="24"/>
      <c r="D1631" s="24"/>
      <c r="E1631" s="39" t="s">
        <v>3038</v>
      </c>
      <c r="F1631" s="37" t="s">
        <v>1416</v>
      </c>
      <c r="G1631" s="37" t="s">
        <v>1416</v>
      </c>
      <c r="H1631" s="38">
        <f t="shared" si="26"/>
        <v>1</v>
      </c>
    </row>
    <row r="1632" spans="1:8" x14ac:dyDescent="0.25">
      <c r="A1632" s="24"/>
      <c r="B1632" s="24"/>
      <c r="C1632" s="24"/>
      <c r="D1632" s="24"/>
      <c r="E1632" s="62" t="s">
        <v>3039</v>
      </c>
      <c r="F1632" s="37" t="s">
        <v>1416</v>
      </c>
      <c r="G1632" s="37" t="s">
        <v>1416</v>
      </c>
      <c r="H1632" s="38">
        <f t="shared" si="26"/>
        <v>1</v>
      </c>
    </row>
    <row r="1633" spans="1:8" x14ac:dyDescent="0.25">
      <c r="A1633" s="24"/>
      <c r="B1633" s="24"/>
      <c r="C1633" s="24"/>
      <c r="D1633" s="24"/>
      <c r="E1633" s="36" t="s">
        <v>3040</v>
      </c>
      <c r="F1633" s="37" t="s">
        <v>1416</v>
      </c>
      <c r="G1633" s="37" t="s">
        <v>1416</v>
      </c>
      <c r="H1633" s="38">
        <f t="shared" si="26"/>
        <v>1</v>
      </c>
    </row>
    <row r="1634" spans="1:8" x14ac:dyDescent="0.25">
      <c r="A1634" s="24"/>
      <c r="B1634" s="24"/>
      <c r="C1634" s="24"/>
      <c r="D1634" s="24"/>
      <c r="E1634" s="39" t="s">
        <v>3041</v>
      </c>
      <c r="F1634" s="37" t="s">
        <v>1416</v>
      </c>
      <c r="G1634" s="37" t="s">
        <v>1416</v>
      </c>
      <c r="H1634" s="38">
        <f t="shared" si="26"/>
        <v>1</v>
      </c>
    </row>
    <row r="1635" spans="1:8" x14ac:dyDescent="0.25">
      <c r="A1635" s="24"/>
      <c r="B1635" s="24"/>
      <c r="C1635" s="24"/>
      <c r="D1635" s="24"/>
      <c r="E1635" s="39" t="s">
        <v>3042</v>
      </c>
      <c r="F1635" s="37" t="s">
        <v>1416</v>
      </c>
      <c r="G1635" s="37" t="s">
        <v>1416</v>
      </c>
      <c r="H1635" s="38">
        <f t="shared" si="26"/>
        <v>1</v>
      </c>
    </row>
    <row r="1636" spans="1:8" x14ac:dyDescent="0.25">
      <c r="A1636" s="24"/>
      <c r="B1636" s="24"/>
      <c r="C1636" s="24"/>
      <c r="D1636" s="24"/>
      <c r="E1636" s="36" t="s">
        <v>3043</v>
      </c>
      <c r="F1636" s="37" t="s">
        <v>1416</v>
      </c>
      <c r="G1636" s="37" t="s">
        <v>1416</v>
      </c>
      <c r="H1636" s="38">
        <f t="shared" si="26"/>
        <v>1</v>
      </c>
    </row>
    <row r="1637" spans="1:8" x14ac:dyDescent="0.25">
      <c r="A1637" s="24"/>
      <c r="B1637" s="24"/>
      <c r="C1637" s="24"/>
      <c r="D1637" s="24"/>
      <c r="E1637" s="39" t="s">
        <v>3044</v>
      </c>
      <c r="F1637" s="37" t="s">
        <v>1416</v>
      </c>
      <c r="G1637" s="37" t="s">
        <v>1416</v>
      </c>
      <c r="H1637" s="38">
        <f t="shared" si="26"/>
        <v>1</v>
      </c>
    </row>
    <row r="1638" spans="1:8" x14ac:dyDescent="0.25">
      <c r="A1638" s="24"/>
      <c r="B1638" s="24"/>
      <c r="C1638" s="24"/>
      <c r="D1638" s="24"/>
      <c r="E1638" s="62" t="s">
        <v>3045</v>
      </c>
      <c r="F1638" s="37" t="s">
        <v>1416</v>
      </c>
      <c r="G1638" s="37" t="s">
        <v>1416</v>
      </c>
      <c r="H1638" s="38">
        <f t="shared" si="26"/>
        <v>1</v>
      </c>
    </row>
    <row r="1639" spans="1:8" x14ac:dyDescent="0.25">
      <c r="A1639" s="24"/>
      <c r="B1639" s="24"/>
      <c r="C1639" s="24"/>
      <c r="D1639" s="24"/>
      <c r="E1639" s="36" t="s">
        <v>3046</v>
      </c>
      <c r="F1639" s="37" t="s">
        <v>1416</v>
      </c>
      <c r="G1639" s="37" t="s">
        <v>1416</v>
      </c>
      <c r="H1639" s="38">
        <f t="shared" si="26"/>
        <v>1</v>
      </c>
    </row>
    <row r="1640" spans="1:8" x14ac:dyDescent="0.25">
      <c r="A1640" s="24"/>
      <c r="B1640" s="24"/>
      <c r="C1640" s="24"/>
      <c r="D1640" s="24"/>
      <c r="E1640" s="36" t="s">
        <v>3047</v>
      </c>
      <c r="F1640" s="37" t="s">
        <v>1416</v>
      </c>
      <c r="G1640" s="37" t="s">
        <v>1416</v>
      </c>
      <c r="H1640" s="38">
        <f t="shared" si="26"/>
        <v>1</v>
      </c>
    </row>
    <row r="1641" spans="1:8" x14ac:dyDescent="0.25">
      <c r="A1641" s="24"/>
      <c r="B1641" s="24"/>
      <c r="C1641" s="24"/>
      <c r="D1641" s="24"/>
      <c r="E1641" s="39" t="s">
        <v>3048</v>
      </c>
      <c r="F1641" s="37" t="s">
        <v>1416</v>
      </c>
      <c r="G1641" s="37" t="s">
        <v>1416</v>
      </c>
      <c r="H1641" s="38">
        <f t="shared" si="26"/>
        <v>1</v>
      </c>
    </row>
    <row r="1642" spans="1:8" x14ac:dyDescent="0.25">
      <c r="A1642" s="24"/>
      <c r="B1642" s="24"/>
      <c r="C1642" s="24"/>
      <c r="D1642" s="24"/>
      <c r="E1642" s="39" t="s">
        <v>3049</v>
      </c>
      <c r="F1642" s="37" t="s">
        <v>1416</v>
      </c>
      <c r="G1642" s="37" t="s">
        <v>1416</v>
      </c>
      <c r="H1642" s="38">
        <f t="shared" si="26"/>
        <v>1</v>
      </c>
    </row>
    <row r="1643" spans="1:8" x14ac:dyDescent="0.25">
      <c r="A1643" s="24"/>
      <c r="B1643" s="24"/>
      <c r="C1643" s="24"/>
      <c r="D1643" s="24"/>
      <c r="E1643" s="64" t="s">
        <v>3050</v>
      </c>
      <c r="F1643" s="37" t="s">
        <v>1416</v>
      </c>
      <c r="G1643" s="37" t="s">
        <v>1416</v>
      </c>
      <c r="H1643" s="38">
        <f t="shared" si="26"/>
        <v>1</v>
      </c>
    </row>
    <row r="1644" spans="1:8" x14ac:dyDescent="0.25">
      <c r="A1644" s="24"/>
      <c r="B1644" s="24"/>
      <c r="C1644" s="24"/>
      <c r="D1644" s="24"/>
      <c r="E1644" s="36" t="s">
        <v>3051</v>
      </c>
      <c r="F1644" s="37" t="s">
        <v>1416</v>
      </c>
      <c r="G1644" s="37" t="s">
        <v>1416</v>
      </c>
      <c r="H1644" s="38">
        <f t="shared" si="26"/>
        <v>1</v>
      </c>
    </row>
    <row r="1645" spans="1:8" x14ac:dyDescent="0.25">
      <c r="A1645" s="24"/>
      <c r="B1645" s="24"/>
      <c r="C1645" s="24"/>
      <c r="D1645" s="24"/>
      <c r="E1645" s="39" t="s">
        <v>3052</v>
      </c>
      <c r="F1645" s="37" t="s">
        <v>1416</v>
      </c>
      <c r="G1645" s="37" t="s">
        <v>1416</v>
      </c>
      <c r="H1645" s="38">
        <f t="shared" si="26"/>
        <v>1</v>
      </c>
    </row>
    <row r="1646" spans="1:8" x14ac:dyDescent="0.25">
      <c r="A1646" s="24"/>
      <c r="B1646" s="24"/>
      <c r="C1646" s="24"/>
      <c r="D1646" s="24"/>
      <c r="E1646" s="59" t="s">
        <v>3053</v>
      </c>
      <c r="F1646" s="37" t="s">
        <v>1416</v>
      </c>
      <c r="G1646" s="37" t="s">
        <v>1416</v>
      </c>
      <c r="H1646" s="38">
        <f t="shared" si="26"/>
        <v>1</v>
      </c>
    </row>
    <row r="1647" spans="1:8" x14ac:dyDescent="0.25">
      <c r="A1647" s="24"/>
      <c r="B1647" s="24"/>
      <c r="C1647" s="24"/>
      <c r="D1647" s="24"/>
      <c r="E1647" s="36" t="s">
        <v>3054</v>
      </c>
      <c r="F1647" s="37" t="s">
        <v>1416</v>
      </c>
      <c r="G1647" s="37" t="s">
        <v>1416</v>
      </c>
      <c r="H1647" s="38">
        <f t="shared" si="26"/>
        <v>1</v>
      </c>
    </row>
    <row r="1648" spans="1:8" x14ac:dyDescent="0.25">
      <c r="A1648" s="24"/>
      <c r="B1648" s="24"/>
      <c r="C1648" s="24"/>
      <c r="D1648" s="24"/>
      <c r="E1648" s="39" t="s">
        <v>3055</v>
      </c>
      <c r="F1648" s="37" t="s">
        <v>1416</v>
      </c>
      <c r="G1648" s="37" t="s">
        <v>1416</v>
      </c>
      <c r="H1648" s="38">
        <f t="shared" si="26"/>
        <v>1</v>
      </c>
    </row>
    <row r="1649" spans="1:8" x14ac:dyDescent="0.25">
      <c r="A1649" s="24"/>
      <c r="B1649" s="24"/>
      <c r="C1649" s="24"/>
      <c r="D1649" s="24"/>
      <c r="E1649" s="39" t="s">
        <v>3056</v>
      </c>
      <c r="F1649" s="37" t="s">
        <v>1416</v>
      </c>
      <c r="G1649" s="37" t="s">
        <v>1416</v>
      </c>
      <c r="H1649" s="38">
        <f t="shared" si="26"/>
        <v>1</v>
      </c>
    </row>
    <row r="1650" spans="1:8" x14ac:dyDescent="0.25">
      <c r="A1650" s="24"/>
      <c r="B1650" s="24"/>
      <c r="C1650" s="24"/>
      <c r="D1650" s="24"/>
      <c r="E1650" s="36" t="s">
        <v>3057</v>
      </c>
      <c r="F1650" s="37" t="s">
        <v>1416</v>
      </c>
      <c r="G1650" s="37" t="s">
        <v>1416</v>
      </c>
      <c r="H1650" s="38">
        <f t="shared" si="26"/>
        <v>1</v>
      </c>
    </row>
    <row r="1651" spans="1:8" x14ac:dyDescent="0.25">
      <c r="A1651" s="24"/>
      <c r="B1651" s="24"/>
      <c r="C1651" s="24"/>
      <c r="D1651" s="24"/>
      <c r="E1651" s="39" t="s">
        <v>3058</v>
      </c>
      <c r="F1651" s="37" t="s">
        <v>1416</v>
      </c>
      <c r="G1651" s="37" t="s">
        <v>1416</v>
      </c>
      <c r="H1651" s="38">
        <f t="shared" si="26"/>
        <v>1</v>
      </c>
    </row>
    <row r="1652" spans="1:8" x14ac:dyDescent="0.25">
      <c r="A1652" s="24"/>
      <c r="B1652" s="24"/>
      <c r="C1652" s="24"/>
      <c r="D1652" s="24"/>
      <c r="E1652" s="36" t="s">
        <v>3059</v>
      </c>
      <c r="F1652" s="37" t="s">
        <v>1416</v>
      </c>
      <c r="G1652" s="37" t="s">
        <v>1416</v>
      </c>
      <c r="H1652" s="38">
        <f t="shared" si="26"/>
        <v>1</v>
      </c>
    </row>
    <row r="1653" spans="1:8" x14ac:dyDescent="0.25">
      <c r="A1653" s="24"/>
      <c r="B1653" s="24"/>
      <c r="C1653" s="24"/>
      <c r="D1653" s="24"/>
      <c r="E1653" s="36" t="s">
        <v>3060</v>
      </c>
      <c r="F1653" s="37" t="s">
        <v>1416</v>
      </c>
      <c r="G1653" s="37" t="s">
        <v>1416</v>
      </c>
      <c r="H1653" s="38">
        <f t="shared" si="26"/>
        <v>1</v>
      </c>
    </row>
    <row r="1654" spans="1:8" x14ac:dyDescent="0.25">
      <c r="A1654" s="24"/>
      <c r="B1654" s="24"/>
      <c r="C1654" s="24"/>
      <c r="D1654" s="24"/>
      <c r="E1654" s="36" t="s">
        <v>3061</v>
      </c>
      <c r="F1654" s="37" t="s">
        <v>1416</v>
      </c>
      <c r="G1654" s="37" t="s">
        <v>1416</v>
      </c>
      <c r="H1654" s="38">
        <f t="shared" si="26"/>
        <v>1</v>
      </c>
    </row>
    <row r="1655" spans="1:8" x14ac:dyDescent="0.25">
      <c r="A1655" s="24"/>
      <c r="B1655" s="24"/>
      <c r="C1655" s="24"/>
      <c r="D1655" s="24"/>
      <c r="E1655" s="36" t="s">
        <v>3062</v>
      </c>
      <c r="F1655" s="37" t="s">
        <v>1416</v>
      </c>
      <c r="G1655" s="37" t="s">
        <v>1416</v>
      </c>
      <c r="H1655" s="38">
        <f t="shared" si="26"/>
        <v>1</v>
      </c>
    </row>
    <row r="1656" spans="1:8" x14ac:dyDescent="0.25">
      <c r="A1656" s="24"/>
      <c r="B1656" s="24"/>
      <c r="C1656" s="24"/>
      <c r="D1656" s="24"/>
      <c r="E1656" s="36" t="s">
        <v>3063</v>
      </c>
      <c r="F1656" s="37" t="s">
        <v>1416</v>
      </c>
      <c r="G1656" s="37" t="s">
        <v>1416</v>
      </c>
      <c r="H1656" s="38">
        <f t="shared" si="26"/>
        <v>1</v>
      </c>
    </row>
    <row r="1657" spans="1:8" x14ac:dyDescent="0.25">
      <c r="A1657" s="24"/>
      <c r="B1657" s="24"/>
      <c r="C1657" s="24"/>
      <c r="D1657" s="24"/>
      <c r="E1657" s="36" t="s">
        <v>3064</v>
      </c>
      <c r="F1657" s="37" t="s">
        <v>1416</v>
      </c>
      <c r="G1657" s="37" t="s">
        <v>1416</v>
      </c>
      <c r="H1657" s="38">
        <f t="shared" si="26"/>
        <v>1</v>
      </c>
    </row>
    <row r="1658" spans="1:8" x14ac:dyDescent="0.25">
      <c r="A1658" s="24"/>
      <c r="B1658" s="24"/>
      <c r="C1658" s="24"/>
      <c r="D1658" s="24"/>
      <c r="E1658" s="36" t="s">
        <v>3065</v>
      </c>
      <c r="F1658" s="37" t="s">
        <v>1416</v>
      </c>
      <c r="G1658" s="37" t="s">
        <v>1416</v>
      </c>
      <c r="H1658" s="38">
        <f t="shared" si="26"/>
        <v>1</v>
      </c>
    </row>
    <row r="1659" spans="1:8" x14ac:dyDescent="0.25">
      <c r="A1659" s="24"/>
      <c r="B1659" s="24"/>
      <c r="C1659" s="24"/>
      <c r="D1659" s="24"/>
      <c r="E1659" s="39" t="s">
        <v>3066</v>
      </c>
      <c r="F1659" s="37" t="s">
        <v>1416</v>
      </c>
      <c r="G1659" s="37" t="s">
        <v>1416</v>
      </c>
      <c r="H1659" s="38">
        <f t="shared" si="26"/>
        <v>1</v>
      </c>
    </row>
    <row r="1660" spans="1:8" x14ac:dyDescent="0.25">
      <c r="A1660" s="24"/>
      <c r="B1660" s="24"/>
      <c r="C1660" s="24"/>
      <c r="D1660" s="24"/>
      <c r="E1660" s="39" t="s">
        <v>3067</v>
      </c>
      <c r="F1660" s="37" t="s">
        <v>1416</v>
      </c>
      <c r="G1660" s="37" t="s">
        <v>1416</v>
      </c>
      <c r="H1660" s="38">
        <f t="shared" si="26"/>
        <v>1</v>
      </c>
    </row>
    <row r="1661" spans="1:8" x14ac:dyDescent="0.25">
      <c r="A1661" s="24"/>
      <c r="B1661" s="24"/>
      <c r="C1661" s="24"/>
      <c r="D1661" s="24"/>
      <c r="E1661" s="39" t="s">
        <v>3068</v>
      </c>
      <c r="F1661" s="37" t="s">
        <v>1416</v>
      </c>
      <c r="G1661" s="37" t="s">
        <v>1416</v>
      </c>
      <c r="H1661" s="38">
        <f t="shared" si="26"/>
        <v>1</v>
      </c>
    </row>
    <row r="1662" spans="1:8" x14ac:dyDescent="0.25">
      <c r="A1662" s="24"/>
      <c r="B1662" s="24"/>
      <c r="C1662" s="24"/>
      <c r="D1662" s="24"/>
      <c r="E1662" s="36" t="s">
        <v>3069</v>
      </c>
      <c r="F1662" s="37" t="s">
        <v>1416</v>
      </c>
      <c r="G1662" s="37" t="s">
        <v>1416</v>
      </c>
      <c r="H1662" s="38">
        <f t="shared" si="26"/>
        <v>1</v>
      </c>
    </row>
    <row r="1663" spans="1:8" x14ac:dyDescent="0.25">
      <c r="A1663" s="24"/>
      <c r="B1663" s="24"/>
      <c r="C1663" s="24"/>
      <c r="D1663" s="24"/>
      <c r="E1663" s="36" t="s">
        <v>3070</v>
      </c>
      <c r="F1663" s="37" t="s">
        <v>1416</v>
      </c>
      <c r="G1663" s="37" t="s">
        <v>1416</v>
      </c>
      <c r="H1663" s="38">
        <f t="shared" si="26"/>
        <v>1</v>
      </c>
    </row>
    <row r="1664" spans="1:8" x14ac:dyDescent="0.25">
      <c r="A1664" s="24"/>
      <c r="B1664" s="24"/>
      <c r="C1664" s="24"/>
      <c r="D1664" s="24"/>
      <c r="E1664" s="39" t="s">
        <v>3071</v>
      </c>
      <c r="F1664" s="37" t="s">
        <v>1416</v>
      </c>
      <c r="G1664" s="37" t="s">
        <v>1416</v>
      </c>
      <c r="H1664" s="38">
        <f t="shared" si="26"/>
        <v>1</v>
      </c>
    </row>
    <row r="1665" spans="1:8" x14ac:dyDescent="0.25">
      <c r="A1665" s="24"/>
      <c r="B1665" s="24"/>
      <c r="C1665" s="24"/>
      <c r="D1665" s="24"/>
      <c r="E1665" s="39" t="s">
        <v>3072</v>
      </c>
      <c r="F1665" s="37" t="s">
        <v>1416</v>
      </c>
      <c r="G1665" s="37" t="s">
        <v>1416</v>
      </c>
      <c r="H1665" s="38">
        <f t="shared" si="26"/>
        <v>1</v>
      </c>
    </row>
    <row r="1666" spans="1:8" x14ac:dyDescent="0.25">
      <c r="A1666" s="24"/>
      <c r="B1666" s="24"/>
      <c r="C1666" s="24"/>
      <c r="D1666" s="24"/>
      <c r="E1666" s="39" t="s">
        <v>3073</v>
      </c>
      <c r="F1666" s="37" t="s">
        <v>1416</v>
      </c>
      <c r="G1666" s="37" t="s">
        <v>1416</v>
      </c>
      <c r="H1666" s="38">
        <f t="shared" si="26"/>
        <v>1</v>
      </c>
    </row>
    <row r="1667" spans="1:8" x14ac:dyDescent="0.25">
      <c r="A1667" s="24"/>
      <c r="B1667" s="24"/>
      <c r="C1667" s="24"/>
      <c r="D1667" s="24"/>
      <c r="E1667" s="36" t="s">
        <v>3074</v>
      </c>
      <c r="F1667" s="37" t="s">
        <v>1416</v>
      </c>
      <c r="G1667" s="37" t="s">
        <v>1416</v>
      </c>
      <c r="H1667" s="38">
        <f t="shared" si="26"/>
        <v>1</v>
      </c>
    </row>
    <row r="1668" spans="1:8" x14ac:dyDescent="0.25">
      <c r="A1668" s="24"/>
      <c r="B1668" s="24"/>
      <c r="C1668" s="24"/>
      <c r="D1668" s="24"/>
      <c r="E1668" s="36" t="s">
        <v>3075</v>
      </c>
      <c r="F1668" s="37" t="s">
        <v>1416</v>
      </c>
      <c r="G1668" s="37" t="s">
        <v>1416</v>
      </c>
      <c r="H1668" s="38">
        <f t="shared" si="26"/>
        <v>1</v>
      </c>
    </row>
    <row r="1669" spans="1:8" x14ac:dyDescent="0.25">
      <c r="A1669" s="24"/>
      <c r="B1669" s="24"/>
      <c r="C1669" s="24"/>
      <c r="D1669" s="24"/>
      <c r="E1669" s="36" t="s">
        <v>3076</v>
      </c>
      <c r="F1669" s="37" t="s">
        <v>1416</v>
      </c>
      <c r="G1669" s="37" t="s">
        <v>1416</v>
      </c>
      <c r="H1669" s="38">
        <f t="shared" si="26"/>
        <v>1</v>
      </c>
    </row>
    <row r="1670" spans="1:8" x14ac:dyDescent="0.25">
      <c r="A1670" s="24"/>
      <c r="B1670" s="24"/>
      <c r="C1670" s="24"/>
      <c r="D1670" s="24"/>
      <c r="E1670" s="39" t="s">
        <v>3077</v>
      </c>
      <c r="F1670" s="37" t="s">
        <v>1416</v>
      </c>
      <c r="G1670" s="37" t="s">
        <v>1416</v>
      </c>
      <c r="H1670" s="38">
        <f t="shared" si="26"/>
        <v>1</v>
      </c>
    </row>
    <row r="1671" spans="1:8" x14ac:dyDescent="0.25">
      <c r="A1671" s="24"/>
      <c r="B1671" s="24"/>
      <c r="C1671" s="24"/>
      <c r="D1671" s="24"/>
      <c r="E1671" s="39" t="s">
        <v>3078</v>
      </c>
      <c r="F1671" s="37" t="s">
        <v>1416</v>
      </c>
      <c r="G1671" s="37" t="s">
        <v>1416</v>
      </c>
      <c r="H1671" s="38">
        <f t="shared" ref="H1671:H1734" si="27">VLOOKUP(G1671,$A$4:$B$29,2,FALSE)</f>
        <v>1</v>
      </c>
    </row>
    <row r="1672" spans="1:8" x14ac:dyDescent="0.25">
      <c r="A1672" s="24"/>
      <c r="B1672" s="24"/>
      <c r="C1672" s="24"/>
      <c r="D1672" s="24"/>
      <c r="E1672" s="39" t="s">
        <v>3079</v>
      </c>
      <c r="F1672" s="37" t="s">
        <v>1416</v>
      </c>
      <c r="G1672" s="37" t="s">
        <v>1416</v>
      </c>
      <c r="H1672" s="38">
        <f t="shared" si="27"/>
        <v>1</v>
      </c>
    </row>
    <row r="1673" spans="1:8" x14ac:dyDescent="0.25">
      <c r="A1673" s="24"/>
      <c r="B1673" s="24"/>
      <c r="C1673" s="24"/>
      <c r="D1673" s="24"/>
      <c r="E1673" s="39" t="s">
        <v>3080</v>
      </c>
      <c r="F1673" s="37" t="s">
        <v>1416</v>
      </c>
      <c r="G1673" s="37" t="s">
        <v>1416</v>
      </c>
      <c r="H1673" s="38">
        <f t="shared" si="27"/>
        <v>1</v>
      </c>
    </row>
    <row r="1674" spans="1:8" x14ac:dyDescent="0.25">
      <c r="A1674" s="24"/>
      <c r="B1674" s="24"/>
      <c r="C1674" s="24"/>
      <c r="D1674" s="24"/>
      <c r="E1674" s="36" t="s">
        <v>3081</v>
      </c>
      <c r="F1674" s="37" t="s">
        <v>1416</v>
      </c>
      <c r="G1674" s="37" t="s">
        <v>1416</v>
      </c>
      <c r="H1674" s="38">
        <f t="shared" si="27"/>
        <v>1</v>
      </c>
    </row>
    <row r="1675" spans="1:8" x14ac:dyDescent="0.25">
      <c r="A1675" s="24"/>
      <c r="B1675" s="24"/>
      <c r="C1675" s="24"/>
      <c r="D1675" s="24"/>
      <c r="E1675" s="39" t="s">
        <v>3082</v>
      </c>
      <c r="F1675" s="37" t="s">
        <v>1416</v>
      </c>
      <c r="G1675" s="37" t="s">
        <v>1416</v>
      </c>
      <c r="H1675" s="38">
        <f t="shared" si="27"/>
        <v>1</v>
      </c>
    </row>
    <row r="1676" spans="1:8" x14ac:dyDescent="0.25">
      <c r="A1676" s="24"/>
      <c r="B1676" s="24"/>
      <c r="C1676" s="24"/>
      <c r="D1676" s="24"/>
      <c r="E1676" s="36" t="s">
        <v>3083</v>
      </c>
      <c r="F1676" s="37" t="s">
        <v>1416</v>
      </c>
      <c r="G1676" s="37" t="s">
        <v>1416</v>
      </c>
      <c r="H1676" s="38">
        <f t="shared" si="27"/>
        <v>1</v>
      </c>
    </row>
    <row r="1677" spans="1:8" x14ac:dyDescent="0.25">
      <c r="A1677" s="24"/>
      <c r="B1677" s="24"/>
      <c r="C1677" s="24"/>
      <c r="D1677" s="24"/>
      <c r="E1677" s="36" t="s">
        <v>3084</v>
      </c>
      <c r="F1677" s="37" t="s">
        <v>1416</v>
      </c>
      <c r="G1677" s="37" t="s">
        <v>1416</v>
      </c>
      <c r="H1677" s="38">
        <f t="shared" si="27"/>
        <v>1</v>
      </c>
    </row>
    <row r="1678" spans="1:8" x14ac:dyDescent="0.25">
      <c r="A1678" s="24"/>
      <c r="B1678" s="24"/>
      <c r="C1678" s="24"/>
      <c r="D1678" s="24"/>
      <c r="E1678" s="36" t="s">
        <v>3085</v>
      </c>
      <c r="F1678" s="37" t="s">
        <v>1416</v>
      </c>
      <c r="G1678" s="37" t="s">
        <v>1416</v>
      </c>
      <c r="H1678" s="38">
        <f t="shared" si="27"/>
        <v>1</v>
      </c>
    </row>
    <row r="1679" spans="1:8" x14ac:dyDescent="0.25">
      <c r="A1679" s="24"/>
      <c r="B1679" s="24"/>
      <c r="C1679" s="24"/>
      <c r="D1679" s="24"/>
      <c r="E1679" s="64" t="s">
        <v>3086</v>
      </c>
      <c r="F1679" s="37" t="s">
        <v>1416</v>
      </c>
      <c r="G1679" s="37" t="s">
        <v>1416</v>
      </c>
      <c r="H1679" s="38">
        <f t="shared" si="27"/>
        <v>1</v>
      </c>
    </row>
    <row r="1680" spans="1:8" x14ac:dyDescent="0.25">
      <c r="A1680" s="24"/>
      <c r="B1680" s="24"/>
      <c r="C1680" s="24"/>
      <c r="D1680" s="24"/>
      <c r="E1680" s="36" t="s">
        <v>3087</v>
      </c>
      <c r="F1680" s="37" t="s">
        <v>1416</v>
      </c>
      <c r="G1680" s="37" t="s">
        <v>1416</v>
      </c>
      <c r="H1680" s="38">
        <f t="shared" si="27"/>
        <v>1</v>
      </c>
    </row>
    <row r="1681" spans="1:8" x14ac:dyDescent="0.25">
      <c r="A1681" s="24"/>
      <c r="B1681" s="24"/>
      <c r="C1681" s="24"/>
      <c r="D1681" s="24"/>
      <c r="E1681" s="39" t="s">
        <v>3088</v>
      </c>
      <c r="F1681" s="37" t="s">
        <v>1416</v>
      </c>
      <c r="G1681" s="37" t="s">
        <v>1416</v>
      </c>
      <c r="H1681" s="38">
        <f t="shared" si="27"/>
        <v>1</v>
      </c>
    </row>
    <row r="1682" spans="1:8" x14ac:dyDescent="0.25">
      <c r="A1682" s="24"/>
      <c r="B1682" s="24"/>
      <c r="C1682" s="24"/>
      <c r="D1682" s="24"/>
      <c r="E1682" s="36" t="s">
        <v>3089</v>
      </c>
      <c r="F1682" s="37" t="s">
        <v>1416</v>
      </c>
      <c r="G1682" s="37" t="s">
        <v>1416</v>
      </c>
      <c r="H1682" s="38">
        <f t="shared" si="27"/>
        <v>1</v>
      </c>
    </row>
    <row r="1683" spans="1:8" x14ac:dyDescent="0.25">
      <c r="A1683" s="24"/>
      <c r="B1683" s="24"/>
      <c r="C1683" s="24"/>
      <c r="D1683" s="24"/>
      <c r="E1683" s="36" t="s">
        <v>3090</v>
      </c>
      <c r="F1683" s="37" t="s">
        <v>1416</v>
      </c>
      <c r="G1683" s="37" t="s">
        <v>1416</v>
      </c>
      <c r="H1683" s="38">
        <f t="shared" si="27"/>
        <v>1</v>
      </c>
    </row>
    <row r="1684" spans="1:8" x14ac:dyDescent="0.25">
      <c r="A1684" s="24"/>
      <c r="B1684" s="24"/>
      <c r="C1684" s="24"/>
      <c r="D1684" s="24"/>
      <c r="E1684" s="65" t="s">
        <v>3091</v>
      </c>
      <c r="F1684" s="37" t="s">
        <v>1416</v>
      </c>
      <c r="G1684" s="37" t="s">
        <v>1416</v>
      </c>
      <c r="H1684" s="38">
        <f t="shared" si="27"/>
        <v>1</v>
      </c>
    </row>
    <row r="1685" spans="1:8" x14ac:dyDescent="0.25">
      <c r="A1685" s="24"/>
      <c r="B1685" s="24"/>
      <c r="C1685" s="24"/>
      <c r="D1685" s="24"/>
      <c r="E1685" s="59" t="s">
        <v>3092</v>
      </c>
      <c r="F1685" s="37" t="s">
        <v>1416</v>
      </c>
      <c r="G1685" s="37" t="s">
        <v>1416</v>
      </c>
      <c r="H1685" s="38">
        <f t="shared" si="27"/>
        <v>1</v>
      </c>
    </row>
    <row r="1686" spans="1:8" x14ac:dyDescent="0.25">
      <c r="A1686" s="24"/>
      <c r="B1686" s="24"/>
      <c r="C1686" s="24"/>
      <c r="D1686" s="24"/>
      <c r="E1686" s="39" t="s">
        <v>3093</v>
      </c>
      <c r="F1686" s="37" t="s">
        <v>1416</v>
      </c>
      <c r="G1686" s="37" t="s">
        <v>1416</v>
      </c>
      <c r="H1686" s="38">
        <f t="shared" si="27"/>
        <v>1</v>
      </c>
    </row>
    <row r="1687" spans="1:8" x14ac:dyDescent="0.25">
      <c r="A1687" s="24"/>
      <c r="B1687" s="24"/>
      <c r="C1687" s="24"/>
      <c r="D1687" s="24"/>
      <c r="E1687" s="39" t="s">
        <v>3094</v>
      </c>
      <c r="F1687" s="37" t="s">
        <v>1416</v>
      </c>
      <c r="G1687" s="37" t="s">
        <v>1416</v>
      </c>
      <c r="H1687" s="38">
        <f t="shared" si="27"/>
        <v>1</v>
      </c>
    </row>
    <row r="1688" spans="1:8" x14ac:dyDescent="0.25">
      <c r="A1688" s="24"/>
      <c r="B1688" s="24"/>
      <c r="C1688" s="24"/>
      <c r="D1688" s="24"/>
      <c r="E1688" s="39" t="s">
        <v>3095</v>
      </c>
      <c r="F1688" s="37" t="s">
        <v>1416</v>
      </c>
      <c r="G1688" s="37" t="s">
        <v>1416</v>
      </c>
      <c r="H1688" s="38">
        <f t="shared" si="27"/>
        <v>1</v>
      </c>
    </row>
    <row r="1689" spans="1:8" x14ac:dyDescent="0.25">
      <c r="A1689" s="24"/>
      <c r="B1689" s="24"/>
      <c r="C1689" s="24"/>
      <c r="D1689" s="24"/>
      <c r="E1689" s="39" t="s">
        <v>3096</v>
      </c>
      <c r="F1689" s="37" t="s">
        <v>1416</v>
      </c>
      <c r="G1689" s="37" t="s">
        <v>1416</v>
      </c>
      <c r="H1689" s="38">
        <f t="shared" si="27"/>
        <v>1</v>
      </c>
    </row>
    <row r="1690" spans="1:8" x14ac:dyDescent="0.25">
      <c r="A1690" s="24"/>
      <c r="B1690" s="24"/>
      <c r="C1690" s="24"/>
      <c r="D1690" s="24"/>
      <c r="E1690" s="39" t="s">
        <v>3097</v>
      </c>
      <c r="F1690" s="37" t="s">
        <v>1416</v>
      </c>
      <c r="G1690" s="37" t="s">
        <v>1416</v>
      </c>
      <c r="H1690" s="38">
        <f t="shared" si="27"/>
        <v>1</v>
      </c>
    </row>
    <row r="1691" spans="1:8" x14ac:dyDescent="0.25">
      <c r="A1691" s="24"/>
      <c r="B1691" s="24"/>
      <c r="C1691" s="24"/>
      <c r="D1691" s="24"/>
      <c r="E1691" s="39" t="s">
        <v>3098</v>
      </c>
      <c r="F1691" s="37" t="s">
        <v>1416</v>
      </c>
      <c r="G1691" s="37" t="s">
        <v>1416</v>
      </c>
      <c r="H1691" s="38">
        <f t="shared" si="27"/>
        <v>1</v>
      </c>
    </row>
    <row r="1692" spans="1:8" x14ac:dyDescent="0.25">
      <c r="A1692" s="24"/>
      <c r="B1692" s="24"/>
      <c r="C1692" s="24"/>
      <c r="D1692" s="24"/>
      <c r="E1692" s="39" t="s">
        <v>3099</v>
      </c>
      <c r="F1692" s="37" t="s">
        <v>1416</v>
      </c>
      <c r="G1692" s="37" t="s">
        <v>1416</v>
      </c>
      <c r="H1692" s="38">
        <f t="shared" si="27"/>
        <v>1</v>
      </c>
    </row>
    <row r="1693" spans="1:8" x14ac:dyDescent="0.25">
      <c r="A1693" s="24"/>
      <c r="B1693" s="24"/>
      <c r="C1693" s="24"/>
      <c r="D1693" s="24"/>
      <c r="E1693" s="39" t="s">
        <v>3100</v>
      </c>
      <c r="F1693" s="37" t="s">
        <v>1416</v>
      </c>
      <c r="G1693" s="37" t="s">
        <v>1416</v>
      </c>
      <c r="H1693" s="38">
        <f t="shared" si="27"/>
        <v>1</v>
      </c>
    </row>
    <row r="1694" spans="1:8" x14ac:dyDescent="0.25">
      <c r="A1694" s="24"/>
      <c r="B1694" s="24"/>
      <c r="C1694" s="24"/>
      <c r="D1694" s="24"/>
      <c r="E1694" s="40" t="s">
        <v>3101</v>
      </c>
      <c r="F1694" s="37" t="s">
        <v>1416</v>
      </c>
      <c r="G1694" s="37" t="s">
        <v>1416</v>
      </c>
      <c r="H1694" s="38">
        <f t="shared" si="27"/>
        <v>1</v>
      </c>
    </row>
    <row r="1695" spans="1:8" x14ac:dyDescent="0.25">
      <c r="A1695" s="24"/>
      <c r="B1695" s="24"/>
      <c r="C1695" s="24"/>
      <c r="D1695" s="24"/>
      <c r="E1695" s="39" t="s">
        <v>3102</v>
      </c>
      <c r="F1695" s="37" t="s">
        <v>1416</v>
      </c>
      <c r="G1695" s="37" t="s">
        <v>1416</v>
      </c>
      <c r="H1695" s="38">
        <f t="shared" si="27"/>
        <v>1</v>
      </c>
    </row>
    <row r="1696" spans="1:8" x14ac:dyDescent="0.25">
      <c r="A1696" s="24"/>
      <c r="B1696" s="24"/>
      <c r="C1696" s="24"/>
      <c r="D1696" s="24"/>
      <c r="E1696" s="39" t="s">
        <v>3103</v>
      </c>
      <c r="F1696" s="37" t="s">
        <v>1416</v>
      </c>
      <c r="G1696" s="37" t="s">
        <v>1416</v>
      </c>
      <c r="H1696" s="38">
        <f t="shared" si="27"/>
        <v>1</v>
      </c>
    </row>
    <row r="1697" spans="1:8" x14ac:dyDescent="0.25">
      <c r="A1697" s="24"/>
      <c r="B1697" s="24"/>
      <c r="C1697" s="24"/>
      <c r="D1697" s="24"/>
      <c r="E1697" s="40" t="s">
        <v>3104</v>
      </c>
      <c r="F1697" s="37" t="s">
        <v>1416</v>
      </c>
      <c r="G1697" s="37" t="s">
        <v>1416</v>
      </c>
      <c r="H1697" s="38">
        <f t="shared" si="27"/>
        <v>1</v>
      </c>
    </row>
    <row r="1698" spans="1:8" x14ac:dyDescent="0.25">
      <c r="A1698" s="24"/>
      <c r="B1698" s="24"/>
      <c r="C1698" s="24"/>
      <c r="D1698" s="24"/>
      <c r="E1698" s="40" t="s">
        <v>3105</v>
      </c>
      <c r="F1698" s="37" t="s">
        <v>1416</v>
      </c>
      <c r="G1698" s="37" t="s">
        <v>1416</v>
      </c>
      <c r="H1698" s="38">
        <f t="shared" si="27"/>
        <v>1</v>
      </c>
    </row>
    <row r="1699" spans="1:8" x14ac:dyDescent="0.25">
      <c r="A1699" s="24"/>
      <c r="B1699" s="24"/>
      <c r="C1699" s="24"/>
      <c r="D1699" s="24"/>
      <c r="E1699" s="39" t="s">
        <v>3106</v>
      </c>
      <c r="F1699" s="37" t="s">
        <v>1416</v>
      </c>
      <c r="G1699" s="37" t="s">
        <v>1416</v>
      </c>
      <c r="H1699" s="38">
        <f t="shared" si="27"/>
        <v>1</v>
      </c>
    </row>
    <row r="1700" spans="1:8" x14ac:dyDescent="0.25">
      <c r="A1700" s="24"/>
      <c r="B1700" s="24"/>
      <c r="C1700" s="24"/>
      <c r="D1700" s="24"/>
      <c r="E1700" s="39" t="s">
        <v>3107</v>
      </c>
      <c r="F1700" s="37" t="s">
        <v>1416</v>
      </c>
      <c r="G1700" s="37" t="s">
        <v>1416</v>
      </c>
      <c r="H1700" s="38">
        <f t="shared" si="27"/>
        <v>1</v>
      </c>
    </row>
    <row r="1701" spans="1:8" x14ac:dyDescent="0.25">
      <c r="A1701" s="24"/>
      <c r="B1701" s="24"/>
      <c r="C1701" s="24"/>
      <c r="D1701" s="24"/>
      <c r="E1701" s="39" t="s">
        <v>3108</v>
      </c>
      <c r="F1701" s="37" t="s">
        <v>1416</v>
      </c>
      <c r="G1701" s="37" t="s">
        <v>1416</v>
      </c>
      <c r="H1701" s="38">
        <f t="shared" si="27"/>
        <v>1</v>
      </c>
    </row>
    <row r="1702" spans="1:8" x14ac:dyDescent="0.25">
      <c r="A1702" s="24"/>
      <c r="B1702" s="24"/>
      <c r="C1702" s="24"/>
      <c r="D1702" s="24"/>
      <c r="E1702" s="39" t="s">
        <v>3109</v>
      </c>
      <c r="F1702" s="37" t="s">
        <v>1416</v>
      </c>
      <c r="G1702" s="37" t="s">
        <v>1416</v>
      </c>
      <c r="H1702" s="38">
        <f t="shared" si="27"/>
        <v>1</v>
      </c>
    </row>
    <row r="1703" spans="1:8" x14ac:dyDescent="0.25">
      <c r="A1703" s="24"/>
      <c r="B1703" s="24"/>
      <c r="C1703" s="24"/>
      <c r="D1703" s="24"/>
      <c r="E1703" s="61" t="s">
        <v>3110</v>
      </c>
      <c r="F1703" s="37" t="s">
        <v>1416</v>
      </c>
      <c r="G1703" s="37" t="s">
        <v>1416</v>
      </c>
      <c r="H1703" s="38">
        <f t="shared" si="27"/>
        <v>1</v>
      </c>
    </row>
    <row r="1704" spans="1:8" x14ac:dyDescent="0.25">
      <c r="A1704" s="24"/>
      <c r="B1704" s="24"/>
      <c r="C1704" s="24"/>
      <c r="D1704" s="24"/>
      <c r="E1704" s="39" t="s">
        <v>3111</v>
      </c>
      <c r="F1704" s="37" t="s">
        <v>1416</v>
      </c>
      <c r="G1704" s="37" t="s">
        <v>1416</v>
      </c>
      <c r="H1704" s="38">
        <f t="shared" si="27"/>
        <v>1</v>
      </c>
    </row>
    <row r="1705" spans="1:8" x14ac:dyDescent="0.25">
      <c r="A1705" s="24"/>
      <c r="B1705" s="24"/>
      <c r="C1705" s="24"/>
      <c r="D1705" s="24"/>
      <c r="E1705" s="39" t="s">
        <v>3112</v>
      </c>
      <c r="F1705" s="37" t="s">
        <v>1416</v>
      </c>
      <c r="G1705" s="37" t="s">
        <v>1416</v>
      </c>
      <c r="H1705" s="38">
        <f t="shared" si="27"/>
        <v>1</v>
      </c>
    </row>
    <row r="1706" spans="1:8" x14ac:dyDescent="0.25">
      <c r="A1706" s="24"/>
      <c r="B1706" s="24"/>
      <c r="C1706" s="24"/>
      <c r="D1706" s="24"/>
      <c r="E1706" s="39" t="s">
        <v>3113</v>
      </c>
      <c r="F1706" s="37" t="s">
        <v>1416</v>
      </c>
      <c r="G1706" s="37" t="s">
        <v>1416</v>
      </c>
      <c r="H1706" s="38">
        <f t="shared" si="27"/>
        <v>1</v>
      </c>
    </row>
    <row r="1707" spans="1:8" x14ac:dyDescent="0.25">
      <c r="A1707" s="24"/>
      <c r="B1707" s="24"/>
      <c r="C1707" s="24"/>
      <c r="D1707" s="24"/>
      <c r="E1707" s="60" t="s">
        <v>3114</v>
      </c>
      <c r="F1707" s="37" t="s">
        <v>1416</v>
      </c>
      <c r="G1707" s="37" t="s">
        <v>1416</v>
      </c>
      <c r="H1707" s="38">
        <f t="shared" si="27"/>
        <v>1</v>
      </c>
    </row>
    <row r="1708" spans="1:8" x14ac:dyDescent="0.25">
      <c r="A1708" s="24"/>
      <c r="B1708" s="24"/>
      <c r="C1708" s="24"/>
      <c r="D1708" s="24"/>
      <c r="E1708" s="54" t="s">
        <v>3115</v>
      </c>
      <c r="F1708" s="37" t="s">
        <v>1416</v>
      </c>
      <c r="G1708" s="37" t="s">
        <v>1416</v>
      </c>
      <c r="H1708" s="38">
        <f t="shared" si="27"/>
        <v>1</v>
      </c>
    </row>
    <row r="1709" spans="1:8" x14ac:dyDescent="0.25">
      <c r="A1709" s="24"/>
      <c r="B1709" s="24"/>
      <c r="C1709" s="24"/>
      <c r="D1709" s="24"/>
      <c r="E1709" s="39" t="s">
        <v>3116</v>
      </c>
      <c r="F1709" s="37" t="s">
        <v>1416</v>
      </c>
      <c r="G1709" s="37" t="s">
        <v>1416</v>
      </c>
      <c r="H1709" s="38">
        <f t="shared" si="27"/>
        <v>1</v>
      </c>
    </row>
    <row r="1710" spans="1:8" x14ac:dyDescent="0.25">
      <c r="A1710" s="24"/>
      <c r="B1710" s="24"/>
      <c r="C1710" s="24"/>
      <c r="D1710" s="24"/>
      <c r="E1710" s="39" t="s">
        <v>3117</v>
      </c>
      <c r="F1710" s="37" t="s">
        <v>1416</v>
      </c>
      <c r="G1710" s="37" t="s">
        <v>1416</v>
      </c>
      <c r="H1710" s="38">
        <f t="shared" si="27"/>
        <v>1</v>
      </c>
    </row>
    <row r="1711" spans="1:8" x14ac:dyDescent="0.25">
      <c r="A1711" s="24"/>
      <c r="B1711" s="24"/>
      <c r="C1711" s="24"/>
      <c r="D1711" s="24"/>
      <c r="E1711" s="62" t="s">
        <v>3118</v>
      </c>
      <c r="F1711" s="37" t="s">
        <v>1416</v>
      </c>
      <c r="G1711" s="37" t="s">
        <v>1416</v>
      </c>
      <c r="H1711" s="38">
        <f t="shared" si="27"/>
        <v>1</v>
      </c>
    </row>
    <row r="1712" spans="1:8" x14ac:dyDescent="0.25">
      <c r="A1712" s="24"/>
      <c r="B1712" s="24"/>
      <c r="C1712" s="24"/>
      <c r="D1712" s="24"/>
      <c r="E1712" s="39" t="s">
        <v>3119</v>
      </c>
      <c r="F1712" s="37" t="s">
        <v>1416</v>
      </c>
      <c r="G1712" s="37" t="s">
        <v>1416</v>
      </c>
      <c r="H1712" s="38">
        <f t="shared" si="27"/>
        <v>1</v>
      </c>
    </row>
    <row r="1713" spans="1:8" x14ac:dyDescent="0.25">
      <c r="A1713" s="24"/>
      <c r="B1713" s="24"/>
      <c r="C1713" s="24"/>
      <c r="D1713" s="24"/>
      <c r="E1713" s="39" t="s">
        <v>3120</v>
      </c>
      <c r="F1713" s="37" t="s">
        <v>1416</v>
      </c>
      <c r="G1713" s="37" t="s">
        <v>1416</v>
      </c>
      <c r="H1713" s="38">
        <f t="shared" si="27"/>
        <v>1</v>
      </c>
    </row>
    <row r="1714" spans="1:8" x14ac:dyDescent="0.25">
      <c r="A1714" s="24"/>
      <c r="B1714" s="24"/>
      <c r="C1714" s="24"/>
      <c r="D1714" s="24"/>
      <c r="E1714" s="39" t="s">
        <v>3121</v>
      </c>
      <c r="F1714" s="37" t="s">
        <v>1416</v>
      </c>
      <c r="G1714" s="37" t="s">
        <v>1416</v>
      </c>
      <c r="H1714" s="38">
        <f t="shared" si="27"/>
        <v>1</v>
      </c>
    </row>
    <row r="1715" spans="1:8" x14ac:dyDescent="0.25">
      <c r="A1715" s="24"/>
      <c r="B1715" s="24"/>
      <c r="C1715" s="24"/>
      <c r="D1715" s="24"/>
      <c r="E1715" s="61" t="s">
        <v>3122</v>
      </c>
      <c r="F1715" s="37" t="s">
        <v>1416</v>
      </c>
      <c r="G1715" s="37" t="s">
        <v>1416</v>
      </c>
      <c r="H1715" s="38">
        <f t="shared" si="27"/>
        <v>1</v>
      </c>
    </row>
    <row r="1716" spans="1:8" x14ac:dyDescent="0.25">
      <c r="A1716" s="24"/>
      <c r="B1716" s="24"/>
      <c r="C1716" s="24"/>
      <c r="D1716" s="24"/>
      <c r="E1716" s="39" t="s">
        <v>3123</v>
      </c>
      <c r="F1716" s="37" t="s">
        <v>1416</v>
      </c>
      <c r="G1716" s="37" t="s">
        <v>1416</v>
      </c>
      <c r="H1716" s="38">
        <f t="shared" si="27"/>
        <v>1</v>
      </c>
    </row>
    <row r="1717" spans="1:8" x14ac:dyDescent="0.25">
      <c r="A1717" s="24"/>
      <c r="B1717" s="24"/>
      <c r="C1717" s="24"/>
      <c r="D1717" s="24"/>
      <c r="E1717" s="61" t="s">
        <v>3124</v>
      </c>
      <c r="F1717" s="37" t="s">
        <v>1416</v>
      </c>
      <c r="G1717" s="37" t="s">
        <v>1416</v>
      </c>
      <c r="H1717" s="38">
        <f t="shared" si="27"/>
        <v>1</v>
      </c>
    </row>
    <row r="1718" spans="1:8" x14ac:dyDescent="0.25">
      <c r="A1718" s="24"/>
      <c r="B1718" s="24"/>
      <c r="C1718" s="24"/>
      <c r="D1718" s="24"/>
      <c r="E1718" s="39" t="s">
        <v>3125</v>
      </c>
      <c r="F1718" s="37" t="s">
        <v>1416</v>
      </c>
      <c r="G1718" s="37" t="s">
        <v>1416</v>
      </c>
      <c r="H1718" s="38">
        <f t="shared" si="27"/>
        <v>1</v>
      </c>
    </row>
    <row r="1719" spans="1:8" x14ac:dyDescent="0.25">
      <c r="A1719" s="24"/>
      <c r="B1719" s="24"/>
      <c r="C1719" s="24"/>
      <c r="D1719" s="24"/>
      <c r="E1719" s="39" t="s">
        <v>3126</v>
      </c>
      <c r="F1719" s="37" t="s">
        <v>1416</v>
      </c>
      <c r="G1719" s="37" t="s">
        <v>1416</v>
      </c>
      <c r="H1719" s="38">
        <f t="shared" si="27"/>
        <v>1</v>
      </c>
    </row>
    <row r="1720" spans="1:8" x14ac:dyDescent="0.25">
      <c r="A1720" s="24"/>
      <c r="B1720" s="24"/>
      <c r="C1720" s="24"/>
      <c r="D1720" s="24"/>
      <c r="E1720" s="39" t="s">
        <v>3127</v>
      </c>
      <c r="F1720" s="37" t="s">
        <v>1416</v>
      </c>
      <c r="G1720" s="37" t="s">
        <v>1416</v>
      </c>
      <c r="H1720" s="38">
        <f t="shared" si="27"/>
        <v>1</v>
      </c>
    </row>
    <row r="1721" spans="1:8" x14ac:dyDescent="0.25">
      <c r="A1721" s="24"/>
      <c r="B1721" s="24"/>
      <c r="C1721" s="24"/>
      <c r="D1721" s="24"/>
      <c r="E1721" s="39" t="s">
        <v>3128</v>
      </c>
      <c r="F1721" s="37" t="s">
        <v>1416</v>
      </c>
      <c r="G1721" s="37" t="s">
        <v>1416</v>
      </c>
      <c r="H1721" s="38">
        <f t="shared" si="27"/>
        <v>1</v>
      </c>
    </row>
    <row r="1722" spans="1:8" x14ac:dyDescent="0.25">
      <c r="A1722" s="24"/>
      <c r="B1722" s="24"/>
      <c r="C1722" s="24"/>
      <c r="D1722" s="24"/>
      <c r="E1722" s="39" t="s">
        <v>3129</v>
      </c>
      <c r="F1722" s="37" t="s">
        <v>1416</v>
      </c>
      <c r="G1722" s="37" t="s">
        <v>1416</v>
      </c>
      <c r="H1722" s="38">
        <f t="shared" si="27"/>
        <v>1</v>
      </c>
    </row>
    <row r="1723" spans="1:8" x14ac:dyDescent="0.25">
      <c r="A1723" s="24"/>
      <c r="B1723" s="24"/>
      <c r="C1723" s="24"/>
      <c r="D1723" s="24"/>
      <c r="E1723" s="39" t="s">
        <v>3130</v>
      </c>
      <c r="F1723" s="37" t="s">
        <v>1416</v>
      </c>
      <c r="G1723" s="37" t="s">
        <v>1416</v>
      </c>
      <c r="H1723" s="38">
        <f t="shared" si="27"/>
        <v>1</v>
      </c>
    </row>
    <row r="1724" spans="1:8" x14ac:dyDescent="0.25">
      <c r="A1724" s="24"/>
      <c r="B1724" s="24"/>
      <c r="C1724" s="24"/>
      <c r="D1724" s="24"/>
      <c r="E1724" s="39" t="s">
        <v>3131</v>
      </c>
      <c r="F1724" s="37" t="s">
        <v>1416</v>
      </c>
      <c r="G1724" s="37" t="s">
        <v>1416</v>
      </c>
      <c r="H1724" s="38">
        <f t="shared" si="27"/>
        <v>1</v>
      </c>
    </row>
    <row r="1725" spans="1:8" x14ac:dyDescent="0.25">
      <c r="A1725" s="24"/>
      <c r="B1725" s="24"/>
      <c r="C1725" s="24"/>
      <c r="D1725" s="24"/>
      <c r="E1725" s="39" t="s">
        <v>3132</v>
      </c>
      <c r="F1725" s="37" t="s">
        <v>1416</v>
      </c>
      <c r="G1725" s="37" t="s">
        <v>1416</v>
      </c>
      <c r="H1725" s="38">
        <f t="shared" si="27"/>
        <v>1</v>
      </c>
    </row>
    <row r="1726" spans="1:8" x14ac:dyDescent="0.25">
      <c r="A1726" s="24"/>
      <c r="B1726" s="24"/>
      <c r="C1726" s="24"/>
      <c r="D1726" s="24"/>
      <c r="E1726" s="39" t="s">
        <v>3133</v>
      </c>
      <c r="F1726" s="37" t="s">
        <v>1416</v>
      </c>
      <c r="G1726" s="37" t="s">
        <v>1416</v>
      </c>
      <c r="H1726" s="38">
        <f t="shared" si="27"/>
        <v>1</v>
      </c>
    </row>
    <row r="1727" spans="1:8" x14ac:dyDescent="0.25">
      <c r="A1727" s="24"/>
      <c r="B1727" s="24"/>
      <c r="C1727" s="24"/>
      <c r="D1727" s="24"/>
      <c r="E1727" s="36" t="s">
        <v>3134</v>
      </c>
      <c r="F1727" s="37" t="s">
        <v>1416</v>
      </c>
      <c r="G1727" s="37" t="s">
        <v>1416</v>
      </c>
      <c r="H1727" s="38">
        <f t="shared" si="27"/>
        <v>1</v>
      </c>
    </row>
    <row r="1728" spans="1:8" x14ac:dyDescent="0.25">
      <c r="A1728" s="24"/>
      <c r="B1728" s="24"/>
      <c r="C1728" s="24"/>
      <c r="D1728" s="24"/>
      <c r="E1728" s="36" t="s">
        <v>3135</v>
      </c>
      <c r="F1728" s="37" t="s">
        <v>1416</v>
      </c>
      <c r="G1728" s="37" t="s">
        <v>1416</v>
      </c>
      <c r="H1728" s="38">
        <f t="shared" si="27"/>
        <v>1</v>
      </c>
    </row>
    <row r="1729" spans="1:8" x14ac:dyDescent="0.25">
      <c r="A1729" s="24"/>
      <c r="B1729" s="24"/>
      <c r="C1729" s="24"/>
      <c r="D1729" s="24"/>
      <c r="E1729" s="39" t="s">
        <v>3136</v>
      </c>
      <c r="F1729" s="37" t="s">
        <v>1416</v>
      </c>
      <c r="G1729" s="37" t="s">
        <v>1416</v>
      </c>
      <c r="H1729" s="38">
        <f t="shared" si="27"/>
        <v>1</v>
      </c>
    </row>
    <row r="1730" spans="1:8" x14ac:dyDescent="0.25">
      <c r="A1730" s="24"/>
      <c r="B1730" s="24"/>
      <c r="C1730" s="24"/>
      <c r="D1730" s="24"/>
      <c r="E1730" s="36" t="s">
        <v>3137</v>
      </c>
      <c r="F1730" s="37" t="s">
        <v>1416</v>
      </c>
      <c r="G1730" s="37" t="s">
        <v>1416</v>
      </c>
      <c r="H1730" s="38">
        <f t="shared" si="27"/>
        <v>1</v>
      </c>
    </row>
    <row r="1731" spans="1:8" x14ac:dyDescent="0.25">
      <c r="A1731" s="24"/>
      <c r="B1731" s="24"/>
      <c r="C1731" s="24"/>
      <c r="D1731" s="24"/>
      <c r="E1731" s="39" t="s">
        <v>3138</v>
      </c>
      <c r="F1731" s="37" t="s">
        <v>1439</v>
      </c>
      <c r="G1731" s="37" t="s">
        <v>1391</v>
      </c>
      <c r="H1731" s="38">
        <f t="shared" si="27"/>
        <v>0.1124</v>
      </c>
    </row>
    <row r="1732" spans="1:8" x14ac:dyDescent="0.25">
      <c r="A1732" s="24"/>
      <c r="B1732" s="24"/>
      <c r="C1732" s="24"/>
      <c r="D1732" s="24"/>
      <c r="E1732" s="36" t="s">
        <v>3139</v>
      </c>
      <c r="F1732" s="37" t="s">
        <v>1416</v>
      </c>
      <c r="G1732" s="37" t="s">
        <v>1416</v>
      </c>
      <c r="H1732" s="38">
        <f t="shared" si="27"/>
        <v>1</v>
      </c>
    </row>
    <row r="1733" spans="1:8" x14ac:dyDescent="0.25">
      <c r="A1733" s="24"/>
      <c r="B1733" s="24"/>
      <c r="C1733" s="24"/>
      <c r="D1733" s="24"/>
      <c r="E1733" s="36" t="s">
        <v>3140</v>
      </c>
      <c r="F1733" s="37" t="s">
        <v>1416</v>
      </c>
      <c r="G1733" s="37" t="s">
        <v>1416</v>
      </c>
      <c r="H1733" s="38">
        <f t="shared" si="27"/>
        <v>1</v>
      </c>
    </row>
    <row r="1734" spans="1:8" x14ac:dyDescent="0.25">
      <c r="A1734" s="24"/>
      <c r="B1734" s="24"/>
      <c r="C1734" s="24"/>
      <c r="D1734" s="24"/>
      <c r="E1734" s="39" t="s">
        <v>3141</v>
      </c>
      <c r="F1734" s="37" t="s">
        <v>1439</v>
      </c>
      <c r="G1734" s="37" t="s">
        <v>1391</v>
      </c>
      <c r="H1734" s="38">
        <f t="shared" si="27"/>
        <v>0.1124</v>
      </c>
    </row>
    <row r="1735" spans="1:8" x14ac:dyDescent="0.25">
      <c r="A1735" s="24"/>
      <c r="B1735" s="24"/>
      <c r="C1735" s="24"/>
      <c r="D1735" s="24"/>
      <c r="E1735" s="39" t="s">
        <v>3142</v>
      </c>
      <c r="F1735" s="37" t="s">
        <v>3143</v>
      </c>
      <c r="G1735" s="37" t="s">
        <v>1416</v>
      </c>
      <c r="H1735" s="38">
        <f t="shared" ref="H1735:H1798" si="28">VLOOKUP(G1735,$A$4:$B$29,2,FALSE)</f>
        <v>1</v>
      </c>
    </row>
    <row r="1736" spans="1:8" x14ac:dyDescent="0.25">
      <c r="A1736" s="24"/>
      <c r="B1736" s="24"/>
      <c r="C1736" s="24"/>
      <c r="D1736" s="24"/>
      <c r="E1736" s="39" t="s">
        <v>3144</v>
      </c>
      <c r="F1736" s="37" t="s">
        <v>1439</v>
      </c>
      <c r="G1736" s="37" t="s">
        <v>1391</v>
      </c>
      <c r="H1736" s="38">
        <f t="shared" si="28"/>
        <v>0.1124</v>
      </c>
    </row>
    <row r="1737" spans="1:8" x14ac:dyDescent="0.25">
      <c r="A1737" s="24"/>
      <c r="B1737" s="24"/>
      <c r="C1737" s="24"/>
      <c r="D1737" s="24"/>
      <c r="E1737" s="39" t="s">
        <v>3145</v>
      </c>
      <c r="F1737" s="37" t="s">
        <v>1416</v>
      </c>
      <c r="G1737" s="37" t="s">
        <v>1416</v>
      </c>
      <c r="H1737" s="38">
        <f t="shared" si="28"/>
        <v>1</v>
      </c>
    </row>
    <row r="1738" spans="1:8" x14ac:dyDescent="0.25">
      <c r="A1738" s="24"/>
      <c r="B1738" s="24"/>
      <c r="C1738" s="24"/>
      <c r="D1738" s="24"/>
      <c r="E1738" s="39" t="s">
        <v>3146</v>
      </c>
      <c r="F1738" s="37" t="s">
        <v>1416</v>
      </c>
      <c r="G1738" s="37" t="s">
        <v>1416</v>
      </c>
      <c r="H1738" s="38">
        <f t="shared" si="28"/>
        <v>1</v>
      </c>
    </row>
    <row r="1739" spans="1:8" x14ac:dyDescent="0.25">
      <c r="A1739" s="24"/>
      <c r="B1739" s="24"/>
      <c r="C1739" s="24"/>
      <c r="D1739" s="24"/>
      <c r="E1739" s="39" t="s">
        <v>3147</v>
      </c>
      <c r="F1739" s="37" t="s">
        <v>3143</v>
      </c>
      <c r="G1739" s="37" t="s">
        <v>1416</v>
      </c>
      <c r="H1739" s="38">
        <f t="shared" si="28"/>
        <v>1</v>
      </c>
    </row>
    <row r="1740" spans="1:8" x14ac:dyDescent="0.25">
      <c r="A1740" s="24"/>
      <c r="B1740" s="24"/>
      <c r="C1740" s="24"/>
      <c r="D1740" s="24"/>
      <c r="E1740" s="36" t="s">
        <v>3148</v>
      </c>
      <c r="F1740" s="37" t="s">
        <v>1416</v>
      </c>
      <c r="G1740" s="37" t="s">
        <v>1416</v>
      </c>
      <c r="H1740" s="38">
        <f t="shared" si="28"/>
        <v>1</v>
      </c>
    </row>
    <row r="1741" spans="1:8" x14ac:dyDescent="0.25">
      <c r="A1741" s="24"/>
      <c r="B1741" s="24"/>
      <c r="C1741" s="24"/>
      <c r="D1741" s="24"/>
      <c r="E1741" s="39" t="s">
        <v>3149</v>
      </c>
      <c r="F1741" s="37" t="s">
        <v>1416</v>
      </c>
      <c r="G1741" s="37" t="s">
        <v>1416</v>
      </c>
      <c r="H1741" s="38">
        <f t="shared" si="28"/>
        <v>1</v>
      </c>
    </row>
    <row r="1742" spans="1:8" x14ac:dyDescent="0.25">
      <c r="A1742" s="24"/>
      <c r="B1742" s="24"/>
      <c r="C1742" s="24"/>
      <c r="D1742" s="24"/>
      <c r="E1742" s="39" t="s">
        <v>3150</v>
      </c>
      <c r="F1742" s="37" t="s">
        <v>3143</v>
      </c>
      <c r="G1742" s="37" t="s">
        <v>1416</v>
      </c>
      <c r="H1742" s="38">
        <f t="shared" si="28"/>
        <v>1</v>
      </c>
    </row>
    <row r="1743" spans="1:8" x14ac:dyDescent="0.25">
      <c r="A1743" s="24"/>
      <c r="B1743" s="24"/>
      <c r="C1743" s="24"/>
      <c r="D1743" s="24"/>
      <c r="E1743" s="36" t="s">
        <v>3151</v>
      </c>
      <c r="F1743" s="37" t="s">
        <v>1416</v>
      </c>
      <c r="G1743" s="37" t="s">
        <v>1416</v>
      </c>
      <c r="H1743" s="38">
        <f t="shared" si="28"/>
        <v>1</v>
      </c>
    </row>
    <row r="1744" spans="1:8" x14ac:dyDescent="0.25">
      <c r="A1744" s="24"/>
      <c r="B1744" s="24"/>
      <c r="C1744" s="24"/>
      <c r="D1744" s="24"/>
      <c r="E1744" s="36" t="s">
        <v>3152</v>
      </c>
      <c r="F1744" s="37" t="s">
        <v>1416</v>
      </c>
      <c r="G1744" s="37" t="s">
        <v>1416</v>
      </c>
      <c r="H1744" s="38">
        <f t="shared" si="28"/>
        <v>1</v>
      </c>
    </row>
    <row r="1745" spans="1:8" x14ac:dyDescent="0.25">
      <c r="A1745" s="24"/>
      <c r="B1745" s="24"/>
      <c r="C1745" s="24"/>
      <c r="D1745" s="24"/>
      <c r="E1745" s="36" t="s">
        <v>3153</v>
      </c>
      <c r="F1745" s="37" t="s">
        <v>1416</v>
      </c>
      <c r="G1745" s="37" t="s">
        <v>1416</v>
      </c>
      <c r="H1745" s="38">
        <f t="shared" si="28"/>
        <v>1</v>
      </c>
    </row>
    <row r="1746" spans="1:8" x14ac:dyDescent="0.25">
      <c r="A1746" s="24"/>
      <c r="B1746" s="24"/>
      <c r="C1746" s="24"/>
      <c r="D1746" s="24"/>
      <c r="E1746" s="36" t="s">
        <v>3154</v>
      </c>
      <c r="F1746" s="37" t="s">
        <v>1416</v>
      </c>
      <c r="G1746" s="37" t="s">
        <v>1416</v>
      </c>
      <c r="H1746" s="38">
        <f t="shared" si="28"/>
        <v>1</v>
      </c>
    </row>
    <row r="1747" spans="1:8" x14ac:dyDescent="0.25">
      <c r="A1747" s="24"/>
      <c r="B1747" s="24"/>
      <c r="C1747" s="24"/>
      <c r="D1747" s="24"/>
      <c r="E1747" s="36" t="s">
        <v>3155</v>
      </c>
      <c r="F1747" s="37" t="s">
        <v>1416</v>
      </c>
      <c r="G1747" s="37" t="s">
        <v>1416</v>
      </c>
      <c r="H1747" s="38">
        <f t="shared" si="28"/>
        <v>1</v>
      </c>
    </row>
    <row r="1748" spans="1:8" x14ac:dyDescent="0.25">
      <c r="A1748" s="24"/>
      <c r="B1748" s="24"/>
      <c r="C1748" s="24"/>
      <c r="D1748" s="24"/>
      <c r="E1748" s="36" t="s">
        <v>3156</v>
      </c>
      <c r="F1748" s="37" t="s">
        <v>1439</v>
      </c>
      <c r="G1748" s="37" t="s">
        <v>1391</v>
      </c>
      <c r="H1748" s="38">
        <f t="shared" si="28"/>
        <v>0.1124</v>
      </c>
    </row>
    <row r="1749" spans="1:8" x14ac:dyDescent="0.25">
      <c r="A1749" s="24"/>
      <c r="B1749" s="24"/>
      <c r="C1749" s="24"/>
      <c r="D1749" s="24"/>
      <c r="E1749" s="64" t="s">
        <v>3157</v>
      </c>
      <c r="F1749" s="37" t="s">
        <v>1439</v>
      </c>
      <c r="G1749" s="37" t="s">
        <v>1391</v>
      </c>
      <c r="H1749" s="38">
        <f t="shared" si="28"/>
        <v>0.1124</v>
      </c>
    </row>
    <row r="1750" spans="1:8" x14ac:dyDescent="0.25">
      <c r="A1750" s="24"/>
      <c r="B1750" s="24"/>
      <c r="C1750" s="24"/>
      <c r="D1750" s="24"/>
      <c r="E1750" s="39" t="s">
        <v>3158</v>
      </c>
      <c r="F1750" s="37" t="s">
        <v>3143</v>
      </c>
      <c r="G1750" s="37" t="s">
        <v>1416</v>
      </c>
      <c r="H1750" s="38">
        <f t="shared" si="28"/>
        <v>1</v>
      </c>
    </row>
    <row r="1751" spans="1:8" x14ac:dyDescent="0.25">
      <c r="A1751" s="24"/>
      <c r="B1751" s="24"/>
      <c r="C1751" s="24"/>
      <c r="D1751" s="24"/>
      <c r="E1751" s="39" t="s">
        <v>3159</v>
      </c>
      <c r="F1751" s="37" t="s">
        <v>1416</v>
      </c>
      <c r="G1751" s="37" t="s">
        <v>1416</v>
      </c>
      <c r="H1751" s="38">
        <f t="shared" si="28"/>
        <v>1</v>
      </c>
    </row>
    <row r="1752" spans="1:8" x14ac:dyDescent="0.25">
      <c r="A1752" s="24"/>
      <c r="B1752" s="24"/>
      <c r="C1752" s="24"/>
      <c r="D1752" s="24"/>
      <c r="E1752" s="36" t="s">
        <v>3160</v>
      </c>
      <c r="F1752" s="37" t="s">
        <v>1416</v>
      </c>
      <c r="G1752" s="37" t="s">
        <v>1416</v>
      </c>
      <c r="H1752" s="38">
        <f t="shared" si="28"/>
        <v>1</v>
      </c>
    </row>
    <row r="1753" spans="1:8" x14ac:dyDescent="0.25">
      <c r="A1753" s="24"/>
      <c r="B1753" s="24"/>
      <c r="C1753" s="24"/>
      <c r="D1753" s="24"/>
      <c r="E1753" s="36" t="s">
        <v>3161</v>
      </c>
      <c r="F1753" s="37" t="s">
        <v>1416</v>
      </c>
      <c r="G1753" s="37" t="s">
        <v>1416</v>
      </c>
      <c r="H1753" s="38">
        <f t="shared" si="28"/>
        <v>1</v>
      </c>
    </row>
    <row r="1754" spans="1:8" x14ac:dyDescent="0.25">
      <c r="A1754" s="24"/>
      <c r="B1754" s="24"/>
      <c r="C1754" s="24"/>
      <c r="D1754" s="24"/>
      <c r="E1754" s="39" t="s">
        <v>3162</v>
      </c>
      <c r="F1754" s="37" t="s">
        <v>1416</v>
      </c>
      <c r="G1754" s="37" t="s">
        <v>1416</v>
      </c>
      <c r="H1754" s="38">
        <f t="shared" si="28"/>
        <v>1</v>
      </c>
    </row>
    <row r="1755" spans="1:8" x14ac:dyDescent="0.25">
      <c r="A1755" s="24"/>
      <c r="B1755" s="24"/>
      <c r="C1755" s="24"/>
      <c r="D1755" s="24"/>
      <c r="E1755" s="39" t="s">
        <v>3163</v>
      </c>
      <c r="F1755" s="37" t="s">
        <v>1416</v>
      </c>
      <c r="G1755" s="37" t="s">
        <v>1416</v>
      </c>
      <c r="H1755" s="38">
        <f t="shared" si="28"/>
        <v>1</v>
      </c>
    </row>
    <row r="1756" spans="1:8" x14ac:dyDescent="0.25">
      <c r="A1756" s="24"/>
      <c r="B1756" s="24"/>
      <c r="C1756" s="24"/>
      <c r="D1756" s="24"/>
      <c r="E1756" s="39" t="s">
        <v>3164</v>
      </c>
      <c r="F1756" s="37" t="s">
        <v>1416</v>
      </c>
      <c r="G1756" s="37" t="s">
        <v>1416</v>
      </c>
      <c r="H1756" s="38">
        <f t="shared" si="28"/>
        <v>1</v>
      </c>
    </row>
    <row r="1757" spans="1:8" x14ac:dyDescent="0.25">
      <c r="A1757" s="24"/>
      <c r="B1757" s="24"/>
      <c r="C1757" s="24"/>
      <c r="D1757" s="24"/>
      <c r="E1757" s="39" t="s">
        <v>3165</v>
      </c>
      <c r="F1757" s="37" t="s">
        <v>1416</v>
      </c>
      <c r="G1757" s="37" t="s">
        <v>1416</v>
      </c>
      <c r="H1757" s="38">
        <f t="shared" si="28"/>
        <v>1</v>
      </c>
    </row>
    <row r="1758" spans="1:8" x14ac:dyDescent="0.25">
      <c r="A1758" s="24"/>
      <c r="B1758" s="24"/>
      <c r="C1758" s="24"/>
      <c r="D1758" s="24"/>
      <c r="E1758" s="39" t="s">
        <v>3166</v>
      </c>
      <c r="F1758" s="37" t="s">
        <v>1416</v>
      </c>
      <c r="G1758" s="37" t="s">
        <v>1416</v>
      </c>
      <c r="H1758" s="38">
        <f t="shared" si="28"/>
        <v>1</v>
      </c>
    </row>
    <row r="1759" spans="1:8" x14ac:dyDescent="0.25">
      <c r="A1759" s="24"/>
      <c r="B1759" s="24"/>
      <c r="C1759" s="24"/>
      <c r="D1759" s="24"/>
      <c r="E1759" s="36" t="s">
        <v>3167</v>
      </c>
      <c r="F1759" s="37" t="s">
        <v>1418</v>
      </c>
      <c r="G1759" s="37" t="s">
        <v>1418</v>
      </c>
      <c r="H1759" s="38">
        <f t="shared" si="28"/>
        <v>0</v>
      </c>
    </row>
    <row r="1760" spans="1:8" x14ac:dyDescent="0.25">
      <c r="A1760" s="24"/>
      <c r="B1760" s="24"/>
      <c r="C1760" s="24"/>
      <c r="D1760" s="24"/>
      <c r="E1760" s="39" t="s">
        <v>3168</v>
      </c>
      <c r="F1760" s="37" t="s">
        <v>1418</v>
      </c>
      <c r="G1760" s="37" t="s">
        <v>1418</v>
      </c>
      <c r="H1760" s="38">
        <f t="shared" si="28"/>
        <v>0</v>
      </c>
    </row>
    <row r="1761" spans="1:8" x14ac:dyDescent="0.25">
      <c r="A1761" s="24"/>
      <c r="B1761" s="24"/>
      <c r="C1761" s="24"/>
      <c r="D1761" s="24"/>
      <c r="E1761" s="39" t="s">
        <v>3169</v>
      </c>
      <c r="F1761" s="37" t="s">
        <v>1418</v>
      </c>
      <c r="G1761" s="37" t="s">
        <v>1418</v>
      </c>
      <c r="H1761" s="38">
        <f t="shared" si="28"/>
        <v>0</v>
      </c>
    </row>
    <row r="1762" spans="1:8" x14ac:dyDescent="0.25">
      <c r="A1762" s="24"/>
      <c r="B1762" s="24"/>
      <c r="C1762" s="24"/>
      <c r="D1762" s="24"/>
      <c r="E1762" s="39" t="s">
        <v>3170</v>
      </c>
      <c r="F1762" s="37" t="s">
        <v>1418</v>
      </c>
      <c r="G1762" s="37" t="s">
        <v>1418</v>
      </c>
      <c r="H1762" s="38">
        <f t="shared" si="28"/>
        <v>0</v>
      </c>
    </row>
    <row r="1763" spans="1:8" x14ac:dyDescent="0.25">
      <c r="A1763" s="24"/>
      <c r="B1763" s="24"/>
      <c r="C1763" s="24"/>
      <c r="D1763" s="24"/>
      <c r="E1763" s="39" t="s">
        <v>3171</v>
      </c>
      <c r="F1763" s="37" t="s">
        <v>1418</v>
      </c>
      <c r="G1763" s="37" t="s">
        <v>1418</v>
      </c>
      <c r="H1763" s="38">
        <f t="shared" si="28"/>
        <v>0</v>
      </c>
    </row>
    <row r="1764" spans="1:8" x14ac:dyDescent="0.25">
      <c r="A1764" s="24"/>
      <c r="B1764" s="24"/>
      <c r="C1764" s="24"/>
      <c r="D1764" s="24"/>
      <c r="E1764" s="39" t="s">
        <v>3172</v>
      </c>
      <c r="F1764" s="37" t="s">
        <v>1418</v>
      </c>
      <c r="G1764" s="37" t="s">
        <v>1418</v>
      </c>
      <c r="H1764" s="38">
        <f t="shared" si="28"/>
        <v>0</v>
      </c>
    </row>
    <row r="1765" spans="1:8" x14ac:dyDescent="0.25">
      <c r="A1765" s="24"/>
      <c r="B1765" s="24"/>
      <c r="C1765" s="24"/>
      <c r="D1765" s="24"/>
      <c r="E1765" s="39" t="s">
        <v>3173</v>
      </c>
      <c r="F1765" s="37" t="s">
        <v>1418</v>
      </c>
      <c r="G1765" s="37" t="s">
        <v>1418</v>
      </c>
      <c r="H1765" s="38">
        <f t="shared" si="28"/>
        <v>0</v>
      </c>
    </row>
    <row r="1766" spans="1:8" x14ac:dyDescent="0.25">
      <c r="A1766" s="24"/>
      <c r="B1766" s="24"/>
      <c r="C1766" s="24"/>
      <c r="D1766" s="24"/>
      <c r="E1766" s="39" t="s">
        <v>3174</v>
      </c>
      <c r="F1766" s="37" t="s">
        <v>1418</v>
      </c>
      <c r="G1766" s="37" t="s">
        <v>1418</v>
      </c>
      <c r="H1766" s="38">
        <f t="shared" si="28"/>
        <v>0</v>
      </c>
    </row>
    <row r="1767" spans="1:8" x14ac:dyDescent="0.25">
      <c r="A1767" s="24"/>
      <c r="B1767" s="24"/>
      <c r="C1767" s="24"/>
      <c r="D1767" s="24"/>
      <c r="E1767" s="39" t="s">
        <v>3175</v>
      </c>
      <c r="F1767" s="37" t="s">
        <v>1418</v>
      </c>
      <c r="G1767" s="37" t="s">
        <v>1418</v>
      </c>
      <c r="H1767" s="38">
        <f t="shared" si="28"/>
        <v>0</v>
      </c>
    </row>
    <row r="1768" spans="1:8" x14ac:dyDescent="0.25">
      <c r="A1768" s="24"/>
      <c r="B1768" s="24"/>
      <c r="C1768" s="24"/>
      <c r="D1768" s="24"/>
      <c r="E1768" s="39" t="s">
        <v>3176</v>
      </c>
      <c r="F1768" s="37" t="s">
        <v>1418</v>
      </c>
      <c r="G1768" s="37" t="s">
        <v>1418</v>
      </c>
      <c r="H1768" s="38">
        <f t="shared" si="28"/>
        <v>0</v>
      </c>
    </row>
    <row r="1769" spans="1:8" x14ac:dyDescent="0.25">
      <c r="A1769" s="24"/>
      <c r="B1769" s="24"/>
      <c r="C1769" s="24"/>
      <c r="D1769" s="24"/>
      <c r="E1769" s="36" t="s">
        <v>3177</v>
      </c>
      <c r="F1769" s="37" t="s">
        <v>1418</v>
      </c>
      <c r="G1769" s="37" t="s">
        <v>1418</v>
      </c>
      <c r="H1769" s="38">
        <f t="shared" si="28"/>
        <v>0</v>
      </c>
    </row>
    <row r="1770" spans="1:8" x14ac:dyDescent="0.25">
      <c r="A1770" s="24"/>
      <c r="B1770" s="24"/>
      <c r="C1770" s="24"/>
      <c r="D1770" s="24"/>
      <c r="E1770" s="36" t="s">
        <v>3178</v>
      </c>
      <c r="F1770" s="37" t="s">
        <v>1418</v>
      </c>
      <c r="G1770" s="37" t="s">
        <v>1418</v>
      </c>
      <c r="H1770" s="38">
        <f t="shared" si="28"/>
        <v>0</v>
      </c>
    </row>
    <row r="1771" spans="1:8" x14ac:dyDescent="0.25">
      <c r="A1771" s="24"/>
      <c r="B1771" s="24"/>
      <c r="C1771" s="24"/>
      <c r="D1771" s="24"/>
      <c r="E1771" s="39" t="s">
        <v>3179</v>
      </c>
      <c r="F1771" s="37" t="s">
        <v>1418</v>
      </c>
      <c r="G1771" s="37" t="s">
        <v>1418</v>
      </c>
      <c r="H1771" s="38">
        <f t="shared" si="28"/>
        <v>0</v>
      </c>
    </row>
    <row r="1772" spans="1:8" x14ac:dyDescent="0.25">
      <c r="A1772" s="24"/>
      <c r="B1772" s="24"/>
      <c r="C1772" s="24"/>
      <c r="D1772" s="24"/>
      <c r="E1772" s="39" t="s">
        <v>3180</v>
      </c>
      <c r="F1772" s="37" t="s">
        <v>1418</v>
      </c>
      <c r="G1772" s="37" t="s">
        <v>1418</v>
      </c>
      <c r="H1772" s="38">
        <f t="shared" si="28"/>
        <v>0</v>
      </c>
    </row>
    <row r="1773" spans="1:8" x14ac:dyDescent="0.25">
      <c r="A1773" s="24"/>
      <c r="B1773" s="24"/>
      <c r="C1773" s="24"/>
      <c r="D1773" s="24"/>
      <c r="E1773" s="36" t="s">
        <v>3181</v>
      </c>
      <c r="F1773" s="37" t="s">
        <v>1418</v>
      </c>
      <c r="G1773" s="37" t="s">
        <v>1418</v>
      </c>
      <c r="H1773" s="38">
        <f t="shared" si="28"/>
        <v>0</v>
      </c>
    </row>
    <row r="1774" spans="1:8" x14ac:dyDescent="0.25">
      <c r="A1774" s="24"/>
      <c r="B1774" s="24"/>
      <c r="C1774" s="24"/>
      <c r="D1774" s="24"/>
      <c r="E1774" s="36" t="s">
        <v>3182</v>
      </c>
      <c r="F1774" s="37" t="s">
        <v>1418</v>
      </c>
      <c r="G1774" s="37" t="s">
        <v>1418</v>
      </c>
      <c r="H1774" s="38">
        <f t="shared" si="28"/>
        <v>0</v>
      </c>
    </row>
    <row r="1775" spans="1:8" x14ac:dyDescent="0.25">
      <c r="A1775" s="24"/>
      <c r="B1775" s="24"/>
      <c r="C1775" s="24"/>
      <c r="D1775" s="24"/>
      <c r="E1775" s="36" t="s">
        <v>3183</v>
      </c>
      <c r="F1775" s="37" t="s">
        <v>1418</v>
      </c>
      <c r="G1775" s="37" t="s">
        <v>1418</v>
      </c>
      <c r="H1775" s="38">
        <f t="shared" si="28"/>
        <v>0</v>
      </c>
    </row>
    <row r="1776" spans="1:8" x14ac:dyDescent="0.25">
      <c r="A1776" s="24"/>
      <c r="B1776" s="24"/>
      <c r="C1776" s="24"/>
      <c r="D1776" s="24"/>
      <c r="E1776" s="36" t="s">
        <v>3184</v>
      </c>
      <c r="F1776" s="37" t="s">
        <v>1418</v>
      </c>
      <c r="G1776" s="37" t="s">
        <v>1418</v>
      </c>
      <c r="H1776" s="38">
        <f t="shared" si="28"/>
        <v>0</v>
      </c>
    </row>
    <row r="1777" spans="1:8" x14ac:dyDescent="0.25">
      <c r="A1777" s="24"/>
      <c r="B1777" s="24"/>
      <c r="C1777" s="24"/>
      <c r="D1777" s="24"/>
      <c r="E1777" s="36" t="s">
        <v>3185</v>
      </c>
      <c r="F1777" s="37" t="s">
        <v>1418</v>
      </c>
      <c r="G1777" s="37" t="s">
        <v>1418</v>
      </c>
      <c r="H1777" s="38">
        <f t="shared" si="28"/>
        <v>0</v>
      </c>
    </row>
    <row r="1778" spans="1:8" x14ac:dyDescent="0.25">
      <c r="A1778" s="24"/>
      <c r="B1778" s="24"/>
      <c r="C1778" s="24"/>
      <c r="D1778" s="24"/>
      <c r="E1778" s="36" t="s">
        <v>3186</v>
      </c>
      <c r="F1778" s="37" t="s">
        <v>1418</v>
      </c>
      <c r="G1778" s="37" t="s">
        <v>1418</v>
      </c>
      <c r="H1778" s="38">
        <f t="shared" si="28"/>
        <v>0</v>
      </c>
    </row>
    <row r="1779" spans="1:8" x14ac:dyDescent="0.25">
      <c r="A1779" s="24"/>
      <c r="B1779" s="24"/>
      <c r="C1779" s="24"/>
      <c r="D1779" s="24"/>
      <c r="E1779" s="39" t="s">
        <v>3187</v>
      </c>
      <c r="F1779" s="37" t="s">
        <v>1418</v>
      </c>
      <c r="G1779" s="37" t="s">
        <v>1418</v>
      </c>
      <c r="H1779" s="38">
        <f t="shared" si="28"/>
        <v>0</v>
      </c>
    </row>
    <row r="1780" spans="1:8" x14ac:dyDescent="0.25">
      <c r="A1780" s="24"/>
      <c r="B1780" s="24"/>
      <c r="C1780" s="24"/>
      <c r="D1780" s="24"/>
      <c r="E1780" s="39" t="s">
        <v>3188</v>
      </c>
      <c r="F1780" s="37" t="s">
        <v>1418</v>
      </c>
      <c r="G1780" s="37" t="s">
        <v>1418</v>
      </c>
      <c r="H1780" s="38">
        <f t="shared" si="28"/>
        <v>0</v>
      </c>
    </row>
    <row r="1781" spans="1:8" x14ac:dyDescent="0.25">
      <c r="A1781" s="24"/>
      <c r="B1781" s="24"/>
      <c r="C1781" s="24"/>
      <c r="D1781" s="24"/>
      <c r="E1781" s="39" t="s">
        <v>3189</v>
      </c>
      <c r="F1781" s="37" t="s">
        <v>1418</v>
      </c>
      <c r="G1781" s="37" t="s">
        <v>1418</v>
      </c>
      <c r="H1781" s="38">
        <f t="shared" si="28"/>
        <v>0</v>
      </c>
    </row>
    <row r="1782" spans="1:8" x14ac:dyDescent="0.25">
      <c r="A1782" s="24"/>
      <c r="B1782" s="24"/>
      <c r="C1782" s="24"/>
      <c r="D1782" s="24"/>
      <c r="E1782" s="39" t="s">
        <v>3190</v>
      </c>
      <c r="F1782" s="37" t="s">
        <v>1418</v>
      </c>
      <c r="G1782" s="37" t="s">
        <v>1418</v>
      </c>
      <c r="H1782" s="38">
        <f t="shared" si="28"/>
        <v>0</v>
      </c>
    </row>
    <row r="1783" spans="1:8" x14ac:dyDescent="0.25">
      <c r="A1783" s="24"/>
      <c r="B1783" s="24"/>
      <c r="C1783" s="24"/>
      <c r="D1783" s="24"/>
      <c r="E1783" s="39" t="s">
        <v>3191</v>
      </c>
      <c r="F1783" s="37" t="s">
        <v>1418</v>
      </c>
      <c r="G1783" s="37" t="s">
        <v>1418</v>
      </c>
      <c r="H1783" s="38">
        <f t="shared" si="28"/>
        <v>0</v>
      </c>
    </row>
    <row r="1784" spans="1:8" x14ac:dyDescent="0.25">
      <c r="A1784" s="24"/>
      <c r="B1784" s="24"/>
      <c r="C1784" s="24"/>
      <c r="D1784" s="24"/>
      <c r="E1784" s="36" t="s">
        <v>3192</v>
      </c>
      <c r="F1784" s="37" t="s">
        <v>1418</v>
      </c>
      <c r="G1784" s="37" t="s">
        <v>1418</v>
      </c>
      <c r="H1784" s="38">
        <f t="shared" si="28"/>
        <v>0</v>
      </c>
    </row>
    <row r="1785" spans="1:8" x14ac:dyDescent="0.25">
      <c r="A1785" s="24"/>
      <c r="B1785" s="24"/>
      <c r="C1785" s="24"/>
      <c r="D1785" s="24"/>
      <c r="E1785" s="36" t="s">
        <v>3193</v>
      </c>
      <c r="F1785" s="37" t="s">
        <v>1418</v>
      </c>
      <c r="G1785" s="37" t="s">
        <v>1418</v>
      </c>
      <c r="H1785" s="38">
        <f t="shared" si="28"/>
        <v>0</v>
      </c>
    </row>
    <row r="1786" spans="1:8" x14ac:dyDescent="0.25">
      <c r="A1786" s="24"/>
      <c r="B1786" s="24"/>
      <c r="C1786" s="24"/>
      <c r="D1786" s="24"/>
      <c r="E1786" s="36" t="s">
        <v>3194</v>
      </c>
      <c r="F1786" s="37" t="s">
        <v>1418</v>
      </c>
      <c r="G1786" s="37" t="s">
        <v>1418</v>
      </c>
      <c r="H1786" s="38">
        <f t="shared" si="28"/>
        <v>0</v>
      </c>
    </row>
    <row r="1787" spans="1:8" x14ac:dyDescent="0.25">
      <c r="A1787" s="24"/>
      <c r="B1787" s="24"/>
      <c r="C1787" s="24"/>
      <c r="D1787" s="24"/>
      <c r="E1787" s="36" t="s">
        <v>3195</v>
      </c>
      <c r="F1787" s="37" t="s">
        <v>1418</v>
      </c>
      <c r="G1787" s="37" t="s">
        <v>1418</v>
      </c>
      <c r="H1787" s="38">
        <f t="shared" si="28"/>
        <v>0</v>
      </c>
    </row>
    <row r="1788" spans="1:8" x14ac:dyDescent="0.25">
      <c r="A1788" s="24"/>
      <c r="B1788" s="24"/>
      <c r="C1788" s="24"/>
      <c r="D1788" s="24"/>
      <c r="E1788" s="39" t="s">
        <v>3196</v>
      </c>
      <c r="F1788" s="37" t="s">
        <v>1418</v>
      </c>
      <c r="G1788" s="37" t="s">
        <v>1418</v>
      </c>
      <c r="H1788" s="38">
        <f t="shared" si="28"/>
        <v>0</v>
      </c>
    </row>
    <row r="1789" spans="1:8" x14ac:dyDescent="0.25">
      <c r="A1789" s="24"/>
      <c r="B1789" s="24"/>
      <c r="C1789" s="24"/>
      <c r="D1789" s="24"/>
      <c r="E1789" s="39" t="s">
        <v>3197</v>
      </c>
      <c r="F1789" s="37" t="s">
        <v>1418</v>
      </c>
      <c r="G1789" s="37" t="s">
        <v>1418</v>
      </c>
      <c r="H1789" s="38">
        <f t="shared" si="28"/>
        <v>0</v>
      </c>
    </row>
    <row r="1790" spans="1:8" x14ac:dyDescent="0.25">
      <c r="A1790" s="24"/>
      <c r="B1790" s="24"/>
      <c r="C1790" s="24"/>
      <c r="D1790" s="24"/>
      <c r="E1790" s="36" t="s">
        <v>3198</v>
      </c>
      <c r="F1790" s="37" t="s">
        <v>1418</v>
      </c>
      <c r="G1790" s="37" t="s">
        <v>1418</v>
      </c>
      <c r="H1790" s="38">
        <f t="shared" si="28"/>
        <v>0</v>
      </c>
    </row>
    <row r="1791" spans="1:8" x14ac:dyDescent="0.25">
      <c r="A1791" s="24"/>
      <c r="B1791" s="24"/>
      <c r="C1791" s="24"/>
      <c r="D1791" s="24"/>
      <c r="E1791" s="39" t="s">
        <v>3199</v>
      </c>
      <c r="F1791" s="37" t="s">
        <v>1418</v>
      </c>
      <c r="G1791" s="37" t="s">
        <v>1418</v>
      </c>
      <c r="H1791" s="38">
        <f t="shared" si="28"/>
        <v>0</v>
      </c>
    </row>
    <row r="1792" spans="1:8" x14ac:dyDescent="0.25">
      <c r="A1792" s="24"/>
      <c r="B1792" s="24"/>
      <c r="C1792" s="24"/>
      <c r="D1792" s="24"/>
      <c r="E1792" s="39" t="s">
        <v>3200</v>
      </c>
      <c r="F1792" s="37" t="s">
        <v>1418</v>
      </c>
      <c r="G1792" s="37" t="s">
        <v>1418</v>
      </c>
      <c r="H1792" s="38">
        <f t="shared" si="28"/>
        <v>0</v>
      </c>
    </row>
    <row r="1793" spans="1:8" x14ac:dyDescent="0.25">
      <c r="A1793" s="24"/>
      <c r="B1793" s="24"/>
      <c r="C1793" s="24"/>
      <c r="D1793" s="24"/>
      <c r="E1793" s="39" t="s">
        <v>3201</v>
      </c>
      <c r="F1793" s="37" t="s">
        <v>1418</v>
      </c>
      <c r="G1793" s="37" t="s">
        <v>1418</v>
      </c>
      <c r="H1793" s="38">
        <f t="shared" si="28"/>
        <v>0</v>
      </c>
    </row>
    <row r="1794" spans="1:8" x14ac:dyDescent="0.25">
      <c r="A1794" s="24"/>
      <c r="B1794" s="24"/>
      <c r="C1794" s="24"/>
      <c r="D1794" s="24"/>
      <c r="E1794" s="36" t="s">
        <v>3202</v>
      </c>
      <c r="F1794" s="37" t="s">
        <v>1418</v>
      </c>
      <c r="G1794" s="37" t="s">
        <v>1418</v>
      </c>
      <c r="H1794" s="38">
        <f t="shared" si="28"/>
        <v>0</v>
      </c>
    </row>
    <row r="1795" spans="1:8" x14ac:dyDescent="0.25">
      <c r="A1795" s="24"/>
      <c r="B1795" s="24"/>
      <c r="C1795" s="24"/>
      <c r="D1795" s="24"/>
      <c r="E1795" s="36" t="s">
        <v>3203</v>
      </c>
      <c r="F1795" s="37" t="s">
        <v>1418</v>
      </c>
      <c r="G1795" s="37" t="s">
        <v>1418</v>
      </c>
      <c r="H1795" s="38">
        <f t="shared" si="28"/>
        <v>0</v>
      </c>
    </row>
    <row r="1796" spans="1:8" x14ac:dyDescent="0.25">
      <c r="A1796" s="24"/>
      <c r="B1796" s="24"/>
      <c r="C1796" s="24"/>
      <c r="D1796" s="24"/>
      <c r="E1796" s="39" t="s">
        <v>3204</v>
      </c>
      <c r="F1796" s="37" t="s">
        <v>1418</v>
      </c>
      <c r="G1796" s="37" t="s">
        <v>1418</v>
      </c>
      <c r="H1796" s="38">
        <f t="shared" si="28"/>
        <v>0</v>
      </c>
    </row>
    <row r="1797" spans="1:8" x14ac:dyDescent="0.25">
      <c r="A1797" s="24"/>
      <c r="B1797" s="24"/>
      <c r="C1797" s="24"/>
      <c r="D1797" s="24"/>
      <c r="E1797" s="39" t="s">
        <v>3205</v>
      </c>
      <c r="F1797" s="37" t="s">
        <v>1418</v>
      </c>
      <c r="G1797" s="37" t="s">
        <v>1418</v>
      </c>
      <c r="H1797" s="38">
        <f t="shared" si="28"/>
        <v>0</v>
      </c>
    </row>
    <row r="1798" spans="1:8" x14ac:dyDescent="0.25">
      <c r="A1798" s="24"/>
      <c r="B1798" s="24"/>
      <c r="C1798" s="24"/>
      <c r="D1798" s="24"/>
      <c r="E1798" s="36" t="s">
        <v>3206</v>
      </c>
      <c r="F1798" s="37" t="s">
        <v>1418</v>
      </c>
      <c r="G1798" s="37" t="s">
        <v>1418</v>
      </c>
      <c r="H1798" s="38">
        <f t="shared" si="28"/>
        <v>0</v>
      </c>
    </row>
    <row r="1799" spans="1:8" x14ac:dyDescent="0.25">
      <c r="A1799" s="24"/>
      <c r="B1799" s="24"/>
      <c r="C1799" s="24"/>
      <c r="D1799" s="24"/>
      <c r="E1799" s="36" t="s">
        <v>3207</v>
      </c>
      <c r="F1799" s="37" t="s">
        <v>1418</v>
      </c>
      <c r="G1799" s="37" t="s">
        <v>1418</v>
      </c>
      <c r="H1799" s="38">
        <f t="shared" ref="H1799:H1862" si="29">VLOOKUP(G1799,$A$4:$B$29,2,FALSE)</f>
        <v>0</v>
      </c>
    </row>
    <row r="1800" spans="1:8" x14ac:dyDescent="0.25">
      <c r="A1800" s="24"/>
      <c r="B1800" s="24"/>
      <c r="C1800" s="24"/>
      <c r="D1800" s="24"/>
      <c r="E1800" s="39" t="s">
        <v>3208</v>
      </c>
      <c r="F1800" s="37" t="s">
        <v>1418</v>
      </c>
      <c r="G1800" s="37" t="s">
        <v>1418</v>
      </c>
      <c r="H1800" s="38">
        <f t="shared" si="29"/>
        <v>0</v>
      </c>
    </row>
    <row r="1801" spans="1:8" x14ac:dyDescent="0.25">
      <c r="A1801" s="24"/>
      <c r="B1801" s="24"/>
      <c r="C1801" s="24"/>
      <c r="D1801" s="24"/>
      <c r="E1801" s="39" t="s">
        <v>3209</v>
      </c>
      <c r="F1801" s="37" t="s">
        <v>1418</v>
      </c>
      <c r="G1801" s="37" t="s">
        <v>1418</v>
      </c>
      <c r="H1801" s="38">
        <f t="shared" si="29"/>
        <v>0</v>
      </c>
    </row>
    <row r="1802" spans="1:8" x14ac:dyDescent="0.25">
      <c r="A1802" s="24"/>
      <c r="B1802" s="24"/>
      <c r="C1802" s="24"/>
      <c r="D1802" s="24"/>
      <c r="E1802" s="39" t="s">
        <v>3210</v>
      </c>
      <c r="F1802" s="37" t="s">
        <v>1418</v>
      </c>
      <c r="G1802" s="37" t="s">
        <v>1418</v>
      </c>
      <c r="H1802" s="38">
        <f t="shared" si="29"/>
        <v>0</v>
      </c>
    </row>
    <row r="1803" spans="1:8" x14ac:dyDescent="0.25">
      <c r="A1803" s="24"/>
      <c r="B1803" s="24"/>
      <c r="C1803" s="24"/>
      <c r="D1803" s="24"/>
      <c r="E1803" s="39" t="s">
        <v>3211</v>
      </c>
      <c r="F1803" s="37" t="s">
        <v>1418</v>
      </c>
      <c r="G1803" s="37" t="s">
        <v>1418</v>
      </c>
      <c r="H1803" s="38">
        <f t="shared" si="29"/>
        <v>0</v>
      </c>
    </row>
    <row r="1804" spans="1:8" x14ac:dyDescent="0.25">
      <c r="A1804" s="24"/>
      <c r="B1804" s="24"/>
      <c r="C1804" s="24"/>
      <c r="D1804" s="24"/>
      <c r="E1804" s="39" t="s">
        <v>3212</v>
      </c>
      <c r="F1804" s="37" t="s">
        <v>1418</v>
      </c>
      <c r="G1804" s="37" t="s">
        <v>1418</v>
      </c>
      <c r="H1804" s="38">
        <f t="shared" si="29"/>
        <v>0</v>
      </c>
    </row>
    <row r="1805" spans="1:8" x14ac:dyDescent="0.25">
      <c r="A1805" s="24"/>
      <c r="B1805" s="24"/>
      <c r="C1805" s="24"/>
      <c r="D1805" s="24"/>
      <c r="E1805" s="36" t="s">
        <v>3213</v>
      </c>
      <c r="F1805" s="37" t="s">
        <v>1418</v>
      </c>
      <c r="G1805" s="37" t="s">
        <v>1418</v>
      </c>
      <c r="H1805" s="38">
        <f t="shared" si="29"/>
        <v>0</v>
      </c>
    </row>
    <row r="1806" spans="1:8" x14ac:dyDescent="0.25">
      <c r="A1806" s="24"/>
      <c r="B1806" s="24"/>
      <c r="C1806" s="24"/>
      <c r="D1806" s="24"/>
      <c r="E1806" s="39" t="s">
        <v>3214</v>
      </c>
      <c r="F1806" s="37" t="s">
        <v>1418</v>
      </c>
      <c r="G1806" s="37" t="s">
        <v>1418</v>
      </c>
      <c r="H1806" s="38">
        <f t="shared" si="29"/>
        <v>0</v>
      </c>
    </row>
    <row r="1807" spans="1:8" x14ac:dyDescent="0.25">
      <c r="A1807" s="24"/>
      <c r="B1807" s="24"/>
      <c r="C1807" s="24"/>
      <c r="D1807" s="24"/>
      <c r="E1807" s="39" t="s">
        <v>3215</v>
      </c>
      <c r="F1807" s="37" t="s">
        <v>1418</v>
      </c>
      <c r="G1807" s="37" t="s">
        <v>1418</v>
      </c>
      <c r="H1807" s="38">
        <f t="shared" si="29"/>
        <v>0</v>
      </c>
    </row>
    <row r="1808" spans="1:8" x14ac:dyDescent="0.25">
      <c r="A1808" s="24"/>
      <c r="B1808" s="24"/>
      <c r="C1808" s="24"/>
      <c r="D1808" s="24"/>
      <c r="E1808" s="39" t="s">
        <v>3216</v>
      </c>
      <c r="F1808" s="37" t="s">
        <v>1418</v>
      </c>
      <c r="G1808" s="37" t="s">
        <v>1418</v>
      </c>
      <c r="H1808" s="38">
        <f t="shared" si="29"/>
        <v>0</v>
      </c>
    </row>
    <row r="1809" spans="1:8" x14ac:dyDescent="0.25">
      <c r="A1809" s="24"/>
      <c r="B1809" s="24"/>
      <c r="C1809" s="24"/>
      <c r="D1809" s="24"/>
      <c r="E1809" s="39" t="s">
        <v>3217</v>
      </c>
      <c r="F1809" s="37" t="s">
        <v>1418</v>
      </c>
      <c r="G1809" s="37" t="s">
        <v>1418</v>
      </c>
      <c r="H1809" s="38">
        <f t="shared" si="29"/>
        <v>0</v>
      </c>
    </row>
    <row r="1810" spans="1:8" x14ac:dyDescent="0.25">
      <c r="A1810" s="24"/>
      <c r="B1810" s="24"/>
      <c r="C1810" s="24"/>
      <c r="D1810" s="24"/>
      <c r="E1810" s="39" t="s">
        <v>3218</v>
      </c>
      <c r="F1810" s="37" t="s">
        <v>1418</v>
      </c>
      <c r="G1810" s="37" t="s">
        <v>1418</v>
      </c>
      <c r="H1810" s="38">
        <f t="shared" si="29"/>
        <v>0</v>
      </c>
    </row>
    <row r="1811" spans="1:8" x14ac:dyDescent="0.25">
      <c r="A1811" s="24"/>
      <c r="B1811" s="24"/>
      <c r="C1811" s="24"/>
      <c r="D1811" s="24"/>
      <c r="E1811" s="36" t="s">
        <v>3219</v>
      </c>
      <c r="F1811" s="37" t="s">
        <v>1418</v>
      </c>
      <c r="G1811" s="37" t="s">
        <v>1418</v>
      </c>
      <c r="H1811" s="38">
        <f t="shared" si="29"/>
        <v>0</v>
      </c>
    </row>
    <row r="1812" spans="1:8" x14ac:dyDescent="0.25">
      <c r="A1812" s="24"/>
      <c r="B1812" s="24"/>
      <c r="C1812" s="24"/>
      <c r="D1812" s="24"/>
      <c r="E1812" s="36" t="s">
        <v>3220</v>
      </c>
      <c r="F1812" s="37" t="s">
        <v>1418</v>
      </c>
      <c r="G1812" s="37" t="s">
        <v>1418</v>
      </c>
      <c r="H1812" s="38">
        <f t="shared" si="29"/>
        <v>0</v>
      </c>
    </row>
    <row r="1813" spans="1:8" x14ac:dyDescent="0.25">
      <c r="A1813" s="24"/>
      <c r="B1813" s="24"/>
      <c r="C1813" s="24"/>
      <c r="D1813" s="24"/>
      <c r="E1813" s="39" t="s">
        <v>3221</v>
      </c>
      <c r="F1813" s="37" t="s">
        <v>1418</v>
      </c>
      <c r="G1813" s="37" t="s">
        <v>1418</v>
      </c>
      <c r="H1813" s="38">
        <f t="shared" si="29"/>
        <v>0</v>
      </c>
    </row>
    <row r="1814" spans="1:8" x14ac:dyDescent="0.25">
      <c r="A1814" s="24"/>
      <c r="B1814" s="24"/>
      <c r="C1814" s="24"/>
      <c r="D1814" s="24"/>
      <c r="E1814" s="36" t="s">
        <v>3222</v>
      </c>
      <c r="F1814" s="37" t="s">
        <v>1418</v>
      </c>
      <c r="G1814" s="37" t="s">
        <v>1418</v>
      </c>
      <c r="H1814" s="38">
        <f t="shared" si="29"/>
        <v>0</v>
      </c>
    </row>
    <row r="1815" spans="1:8" x14ac:dyDescent="0.25">
      <c r="A1815" s="24"/>
      <c r="B1815" s="24"/>
      <c r="C1815" s="24"/>
      <c r="D1815" s="24"/>
      <c r="E1815" s="39" t="s">
        <v>3223</v>
      </c>
      <c r="F1815" s="37" t="s">
        <v>1418</v>
      </c>
      <c r="G1815" s="37" t="s">
        <v>1418</v>
      </c>
      <c r="H1815" s="38">
        <f t="shared" si="29"/>
        <v>0</v>
      </c>
    </row>
    <row r="1816" spans="1:8" x14ac:dyDescent="0.25">
      <c r="A1816" s="24"/>
      <c r="B1816" s="24"/>
      <c r="C1816" s="24"/>
      <c r="D1816" s="24"/>
      <c r="E1816" s="39" t="s">
        <v>3224</v>
      </c>
      <c r="F1816" s="37" t="s">
        <v>1418</v>
      </c>
      <c r="G1816" s="37" t="s">
        <v>1418</v>
      </c>
      <c r="H1816" s="38">
        <f t="shared" si="29"/>
        <v>0</v>
      </c>
    </row>
    <row r="1817" spans="1:8" x14ac:dyDescent="0.25">
      <c r="A1817" s="24"/>
      <c r="B1817" s="24"/>
      <c r="C1817" s="24"/>
      <c r="D1817" s="24"/>
      <c r="E1817" s="39" t="s">
        <v>3225</v>
      </c>
      <c r="F1817" s="37" t="s">
        <v>1418</v>
      </c>
      <c r="G1817" s="37" t="s">
        <v>1418</v>
      </c>
      <c r="H1817" s="38">
        <f t="shared" si="29"/>
        <v>0</v>
      </c>
    </row>
    <row r="1818" spans="1:8" x14ac:dyDescent="0.25">
      <c r="A1818" s="24"/>
      <c r="B1818" s="24"/>
      <c r="C1818" s="24"/>
      <c r="D1818" s="24"/>
      <c r="E1818" s="36" t="s">
        <v>3226</v>
      </c>
      <c r="F1818" s="37" t="s">
        <v>1418</v>
      </c>
      <c r="G1818" s="37" t="s">
        <v>1418</v>
      </c>
      <c r="H1818" s="38">
        <f t="shared" si="29"/>
        <v>0</v>
      </c>
    </row>
    <row r="1819" spans="1:8" x14ac:dyDescent="0.25">
      <c r="A1819" s="24"/>
      <c r="B1819" s="24"/>
      <c r="C1819" s="24"/>
      <c r="D1819" s="24"/>
      <c r="E1819" s="36" t="s">
        <v>3227</v>
      </c>
      <c r="F1819" s="37" t="s">
        <v>1418</v>
      </c>
      <c r="G1819" s="37" t="s">
        <v>1418</v>
      </c>
      <c r="H1819" s="38">
        <f t="shared" si="29"/>
        <v>0</v>
      </c>
    </row>
    <row r="1820" spans="1:8" x14ac:dyDescent="0.25">
      <c r="A1820" s="24"/>
      <c r="B1820" s="24"/>
      <c r="C1820" s="24"/>
      <c r="D1820" s="24"/>
      <c r="E1820" s="36" t="s">
        <v>3228</v>
      </c>
      <c r="F1820" s="37" t="s">
        <v>1418</v>
      </c>
      <c r="G1820" s="37" t="s">
        <v>1418</v>
      </c>
      <c r="H1820" s="38">
        <f t="shared" si="29"/>
        <v>0</v>
      </c>
    </row>
    <row r="1821" spans="1:8" x14ac:dyDescent="0.25">
      <c r="A1821" s="24"/>
      <c r="B1821" s="24"/>
      <c r="C1821" s="24"/>
      <c r="D1821" s="24"/>
      <c r="E1821" s="39" t="s">
        <v>3229</v>
      </c>
      <c r="F1821" s="37" t="s">
        <v>1418</v>
      </c>
      <c r="G1821" s="37" t="s">
        <v>1418</v>
      </c>
      <c r="H1821" s="38">
        <f t="shared" si="29"/>
        <v>0</v>
      </c>
    </row>
    <row r="1822" spans="1:8" x14ac:dyDescent="0.25">
      <c r="A1822" s="24"/>
      <c r="B1822" s="24"/>
      <c r="C1822" s="24"/>
      <c r="D1822" s="24"/>
      <c r="E1822" s="36" t="s">
        <v>3230</v>
      </c>
      <c r="F1822" s="37" t="s">
        <v>1418</v>
      </c>
      <c r="G1822" s="37" t="s">
        <v>1418</v>
      </c>
      <c r="H1822" s="38">
        <f t="shared" si="29"/>
        <v>0</v>
      </c>
    </row>
    <row r="1823" spans="1:8" x14ac:dyDescent="0.25">
      <c r="A1823" s="24"/>
      <c r="B1823" s="24"/>
      <c r="C1823" s="24"/>
      <c r="D1823" s="24"/>
      <c r="E1823" s="39" t="s">
        <v>3231</v>
      </c>
      <c r="F1823" s="37" t="s">
        <v>1418</v>
      </c>
      <c r="G1823" s="37" t="s">
        <v>1418</v>
      </c>
      <c r="H1823" s="38">
        <f t="shared" si="29"/>
        <v>0</v>
      </c>
    </row>
    <row r="1824" spans="1:8" x14ac:dyDescent="0.25">
      <c r="A1824" s="24"/>
      <c r="B1824" s="24"/>
      <c r="C1824" s="24"/>
      <c r="D1824" s="24"/>
      <c r="E1824" s="39" t="s">
        <v>3232</v>
      </c>
      <c r="F1824" s="37" t="s">
        <v>1418</v>
      </c>
      <c r="G1824" s="37" t="s">
        <v>1418</v>
      </c>
      <c r="H1824" s="38">
        <f t="shared" si="29"/>
        <v>0</v>
      </c>
    </row>
    <row r="1825" spans="1:8" x14ac:dyDescent="0.25">
      <c r="A1825" s="24"/>
      <c r="B1825" s="24"/>
      <c r="C1825" s="24"/>
      <c r="D1825" s="24"/>
      <c r="E1825" s="36" t="s">
        <v>3233</v>
      </c>
      <c r="F1825" s="37" t="s">
        <v>1418</v>
      </c>
      <c r="G1825" s="37" t="s">
        <v>1418</v>
      </c>
      <c r="H1825" s="38">
        <f t="shared" si="29"/>
        <v>0</v>
      </c>
    </row>
    <row r="1826" spans="1:8" x14ac:dyDescent="0.25">
      <c r="A1826" s="24"/>
      <c r="B1826" s="24"/>
      <c r="C1826" s="24"/>
      <c r="D1826" s="24"/>
      <c r="E1826" s="39" t="s">
        <v>3234</v>
      </c>
      <c r="F1826" s="37" t="s">
        <v>1418</v>
      </c>
      <c r="G1826" s="37" t="s">
        <v>1418</v>
      </c>
      <c r="H1826" s="38">
        <f t="shared" si="29"/>
        <v>0</v>
      </c>
    </row>
    <row r="1827" spans="1:8" x14ac:dyDescent="0.25">
      <c r="A1827" s="24"/>
      <c r="B1827" s="24"/>
      <c r="C1827" s="24"/>
      <c r="D1827" s="24"/>
      <c r="E1827" s="36" t="s">
        <v>3235</v>
      </c>
      <c r="F1827" s="37" t="s">
        <v>1418</v>
      </c>
      <c r="G1827" s="37" t="s">
        <v>1418</v>
      </c>
      <c r="H1827" s="38">
        <f t="shared" si="29"/>
        <v>0</v>
      </c>
    </row>
    <row r="1828" spans="1:8" x14ac:dyDescent="0.25">
      <c r="A1828" s="24"/>
      <c r="B1828" s="24"/>
      <c r="C1828" s="24"/>
      <c r="D1828" s="24"/>
      <c r="E1828" s="39" t="s">
        <v>3236</v>
      </c>
      <c r="F1828" s="37" t="s">
        <v>1418</v>
      </c>
      <c r="G1828" s="37" t="s">
        <v>1418</v>
      </c>
      <c r="H1828" s="38">
        <f t="shared" si="29"/>
        <v>0</v>
      </c>
    </row>
    <row r="1829" spans="1:8" x14ac:dyDescent="0.25">
      <c r="A1829" s="24"/>
      <c r="B1829" s="24"/>
      <c r="C1829" s="24"/>
      <c r="D1829" s="24"/>
      <c r="E1829" s="36" t="s">
        <v>3237</v>
      </c>
      <c r="F1829" s="37" t="s">
        <v>1418</v>
      </c>
      <c r="G1829" s="37" t="s">
        <v>1418</v>
      </c>
      <c r="H1829" s="38">
        <f t="shared" si="29"/>
        <v>0</v>
      </c>
    </row>
    <row r="1830" spans="1:8" x14ac:dyDescent="0.25">
      <c r="A1830" s="24"/>
      <c r="B1830" s="24"/>
      <c r="C1830" s="24"/>
      <c r="D1830" s="24"/>
      <c r="E1830" s="39" t="s">
        <v>3238</v>
      </c>
      <c r="F1830" s="37" t="s">
        <v>1418</v>
      </c>
      <c r="G1830" s="37" t="s">
        <v>1418</v>
      </c>
      <c r="H1830" s="38">
        <f t="shared" si="29"/>
        <v>0</v>
      </c>
    </row>
    <row r="1831" spans="1:8" x14ac:dyDescent="0.25">
      <c r="A1831" s="24"/>
      <c r="B1831" s="24"/>
      <c r="C1831" s="24"/>
      <c r="D1831" s="24"/>
      <c r="E1831" s="39" t="s">
        <v>3239</v>
      </c>
      <c r="F1831" s="37" t="s">
        <v>1418</v>
      </c>
      <c r="G1831" s="37" t="s">
        <v>1418</v>
      </c>
      <c r="H1831" s="38">
        <f t="shared" si="29"/>
        <v>0</v>
      </c>
    </row>
    <row r="1832" spans="1:8" x14ac:dyDescent="0.25">
      <c r="A1832" s="24"/>
      <c r="B1832" s="24"/>
      <c r="C1832" s="24"/>
      <c r="D1832" s="24"/>
      <c r="E1832" s="36" t="s">
        <v>3240</v>
      </c>
      <c r="F1832" s="37" t="s">
        <v>1418</v>
      </c>
      <c r="G1832" s="37" t="s">
        <v>1418</v>
      </c>
      <c r="H1832" s="38">
        <f t="shared" si="29"/>
        <v>0</v>
      </c>
    </row>
    <row r="1833" spans="1:8" x14ac:dyDescent="0.25">
      <c r="A1833" s="24"/>
      <c r="B1833" s="24"/>
      <c r="C1833" s="24"/>
      <c r="D1833" s="24"/>
      <c r="E1833" s="36" t="s">
        <v>3241</v>
      </c>
      <c r="F1833" s="37" t="s">
        <v>1418</v>
      </c>
      <c r="G1833" s="37" t="s">
        <v>1418</v>
      </c>
      <c r="H1833" s="38">
        <f t="shared" si="29"/>
        <v>0</v>
      </c>
    </row>
    <row r="1834" spans="1:8" x14ac:dyDescent="0.25">
      <c r="A1834" s="24"/>
      <c r="B1834" s="24"/>
      <c r="C1834" s="24"/>
      <c r="D1834" s="24"/>
      <c r="E1834" s="39" t="s">
        <v>3242</v>
      </c>
      <c r="F1834" s="37" t="s">
        <v>1418</v>
      </c>
      <c r="G1834" s="37" t="s">
        <v>1418</v>
      </c>
      <c r="H1834" s="38">
        <f t="shared" si="29"/>
        <v>0</v>
      </c>
    </row>
    <row r="1835" spans="1:8" x14ac:dyDescent="0.25">
      <c r="A1835" s="24"/>
      <c r="B1835" s="24"/>
      <c r="C1835" s="24"/>
      <c r="D1835" s="24"/>
      <c r="E1835" s="39" t="s">
        <v>3243</v>
      </c>
      <c r="F1835" s="37" t="s">
        <v>1418</v>
      </c>
      <c r="G1835" s="37" t="s">
        <v>1418</v>
      </c>
      <c r="H1835" s="38">
        <f t="shared" si="29"/>
        <v>0</v>
      </c>
    </row>
    <row r="1836" spans="1:8" x14ac:dyDescent="0.25">
      <c r="A1836" s="24"/>
      <c r="B1836" s="24"/>
      <c r="C1836" s="24"/>
      <c r="D1836" s="24"/>
      <c r="E1836" s="39" t="s">
        <v>3244</v>
      </c>
      <c r="F1836" s="37" t="s">
        <v>1418</v>
      </c>
      <c r="G1836" s="37" t="s">
        <v>1418</v>
      </c>
      <c r="H1836" s="38">
        <f t="shared" si="29"/>
        <v>0</v>
      </c>
    </row>
    <row r="1837" spans="1:8" x14ac:dyDescent="0.25">
      <c r="A1837" s="24"/>
      <c r="B1837" s="24"/>
      <c r="C1837" s="24"/>
      <c r="D1837" s="24"/>
      <c r="E1837" s="39" t="s">
        <v>3245</v>
      </c>
      <c r="F1837" s="37" t="s">
        <v>1418</v>
      </c>
      <c r="G1837" s="37" t="s">
        <v>1418</v>
      </c>
      <c r="H1837" s="38">
        <f t="shared" si="29"/>
        <v>0</v>
      </c>
    </row>
    <row r="1838" spans="1:8" x14ac:dyDescent="0.25">
      <c r="A1838" s="24"/>
      <c r="B1838" s="24"/>
      <c r="C1838" s="24"/>
      <c r="D1838" s="24"/>
      <c r="E1838" s="39" t="s">
        <v>3246</v>
      </c>
      <c r="F1838" s="37" t="s">
        <v>1418</v>
      </c>
      <c r="G1838" s="37" t="s">
        <v>1418</v>
      </c>
      <c r="H1838" s="38">
        <f t="shared" si="29"/>
        <v>0</v>
      </c>
    </row>
    <row r="1839" spans="1:8" x14ac:dyDescent="0.25">
      <c r="A1839" s="24"/>
      <c r="B1839" s="24"/>
      <c r="C1839" s="24"/>
      <c r="D1839" s="24"/>
      <c r="E1839" s="36" t="s">
        <v>3247</v>
      </c>
      <c r="F1839" s="37" t="s">
        <v>1418</v>
      </c>
      <c r="G1839" s="37" t="s">
        <v>1418</v>
      </c>
      <c r="H1839" s="38">
        <f t="shared" si="29"/>
        <v>0</v>
      </c>
    </row>
    <row r="1840" spans="1:8" x14ac:dyDescent="0.25">
      <c r="A1840" s="24"/>
      <c r="B1840" s="24"/>
      <c r="C1840" s="24"/>
      <c r="D1840" s="24"/>
      <c r="E1840" s="36" t="s">
        <v>3248</v>
      </c>
      <c r="F1840" s="37" t="s">
        <v>1418</v>
      </c>
      <c r="G1840" s="37" t="s">
        <v>1418</v>
      </c>
      <c r="H1840" s="38">
        <f t="shared" si="29"/>
        <v>0</v>
      </c>
    </row>
    <row r="1841" spans="1:8" x14ac:dyDescent="0.25">
      <c r="A1841" s="24"/>
      <c r="B1841" s="24"/>
      <c r="C1841" s="24"/>
      <c r="D1841" s="24"/>
      <c r="E1841" s="39" t="s">
        <v>3249</v>
      </c>
      <c r="F1841" s="37" t="s">
        <v>1418</v>
      </c>
      <c r="G1841" s="37" t="s">
        <v>1418</v>
      </c>
      <c r="H1841" s="38">
        <f t="shared" si="29"/>
        <v>0</v>
      </c>
    </row>
    <row r="1842" spans="1:8" x14ac:dyDescent="0.25">
      <c r="A1842" s="24"/>
      <c r="B1842" s="24"/>
      <c r="C1842" s="24"/>
      <c r="D1842" s="24"/>
      <c r="E1842" s="39" t="s">
        <v>3250</v>
      </c>
      <c r="F1842" s="37" t="s">
        <v>1418</v>
      </c>
      <c r="G1842" s="37" t="s">
        <v>1418</v>
      </c>
      <c r="H1842" s="38">
        <f t="shared" si="29"/>
        <v>0</v>
      </c>
    </row>
    <row r="1843" spans="1:8" x14ac:dyDescent="0.25">
      <c r="A1843" s="24"/>
      <c r="B1843" s="24"/>
      <c r="C1843" s="24"/>
      <c r="D1843" s="24"/>
      <c r="E1843" s="65" t="s">
        <v>3251</v>
      </c>
      <c r="F1843" s="37" t="s">
        <v>1418</v>
      </c>
      <c r="G1843" s="37" t="s">
        <v>1418</v>
      </c>
      <c r="H1843" s="38">
        <f t="shared" si="29"/>
        <v>0</v>
      </c>
    </row>
    <row r="1844" spans="1:8" x14ac:dyDescent="0.25">
      <c r="A1844" s="24"/>
      <c r="B1844" s="24"/>
      <c r="C1844" s="24"/>
      <c r="D1844" s="24"/>
      <c r="E1844" s="36" t="s">
        <v>3252</v>
      </c>
      <c r="F1844" s="37" t="s">
        <v>1418</v>
      </c>
      <c r="G1844" s="37" t="s">
        <v>1418</v>
      </c>
      <c r="H1844" s="38">
        <f t="shared" si="29"/>
        <v>0</v>
      </c>
    </row>
    <row r="1845" spans="1:8" x14ac:dyDescent="0.25">
      <c r="A1845" s="24"/>
      <c r="B1845" s="24"/>
      <c r="C1845" s="24"/>
      <c r="D1845" s="24"/>
      <c r="E1845" s="39" t="s">
        <v>3253</v>
      </c>
      <c r="F1845" s="37" t="s">
        <v>1418</v>
      </c>
      <c r="G1845" s="37" t="s">
        <v>1418</v>
      </c>
      <c r="H1845" s="38">
        <f t="shared" si="29"/>
        <v>0</v>
      </c>
    </row>
    <row r="1846" spans="1:8" x14ac:dyDescent="0.25">
      <c r="A1846" s="24"/>
      <c r="B1846" s="24"/>
      <c r="C1846" s="24"/>
      <c r="D1846" s="24"/>
      <c r="E1846" s="39" t="s">
        <v>3254</v>
      </c>
      <c r="F1846" s="37" t="s">
        <v>1418</v>
      </c>
      <c r="G1846" s="37" t="s">
        <v>1418</v>
      </c>
      <c r="H1846" s="38">
        <f t="shared" si="29"/>
        <v>0</v>
      </c>
    </row>
    <row r="1847" spans="1:8" x14ac:dyDescent="0.25">
      <c r="A1847" s="24"/>
      <c r="B1847" s="24"/>
      <c r="C1847" s="24"/>
      <c r="D1847" s="24"/>
      <c r="E1847" s="39" t="s">
        <v>3255</v>
      </c>
      <c r="F1847" s="37" t="s">
        <v>1418</v>
      </c>
      <c r="G1847" s="37" t="s">
        <v>1418</v>
      </c>
      <c r="H1847" s="38">
        <f t="shared" si="29"/>
        <v>0</v>
      </c>
    </row>
    <row r="1848" spans="1:8" x14ac:dyDescent="0.25">
      <c r="A1848" s="24"/>
      <c r="B1848" s="24"/>
      <c r="C1848" s="24"/>
      <c r="D1848" s="24"/>
      <c r="E1848" s="39" t="s">
        <v>3256</v>
      </c>
      <c r="F1848" s="37" t="s">
        <v>1418</v>
      </c>
      <c r="G1848" s="37" t="s">
        <v>1418</v>
      </c>
      <c r="H1848" s="38">
        <f t="shared" si="29"/>
        <v>0</v>
      </c>
    </row>
    <row r="1849" spans="1:8" x14ac:dyDescent="0.25">
      <c r="A1849" s="24"/>
      <c r="B1849" s="24"/>
      <c r="C1849" s="24"/>
      <c r="D1849" s="24"/>
      <c r="E1849" s="59" t="s">
        <v>3257</v>
      </c>
      <c r="F1849" s="37" t="s">
        <v>1418</v>
      </c>
      <c r="G1849" s="37" t="s">
        <v>1418</v>
      </c>
      <c r="H1849" s="38">
        <f t="shared" si="29"/>
        <v>0</v>
      </c>
    </row>
    <row r="1850" spans="1:8" x14ac:dyDescent="0.25">
      <c r="A1850" s="24"/>
      <c r="B1850" s="24"/>
      <c r="C1850" s="24"/>
      <c r="D1850" s="24"/>
      <c r="E1850" s="65" t="s">
        <v>3258</v>
      </c>
      <c r="F1850" s="37" t="s">
        <v>1418</v>
      </c>
      <c r="G1850" s="37" t="s">
        <v>1418</v>
      </c>
      <c r="H1850" s="38">
        <f t="shared" si="29"/>
        <v>0</v>
      </c>
    </row>
    <row r="1851" spans="1:8" x14ac:dyDescent="0.25">
      <c r="A1851" s="24"/>
      <c r="B1851" s="24"/>
      <c r="C1851" s="24"/>
      <c r="D1851" s="24"/>
      <c r="E1851" s="36" t="s">
        <v>3259</v>
      </c>
      <c r="F1851" s="37" t="s">
        <v>1418</v>
      </c>
      <c r="G1851" s="37" t="s">
        <v>1418</v>
      </c>
      <c r="H1851" s="38">
        <f t="shared" si="29"/>
        <v>0</v>
      </c>
    </row>
    <row r="1852" spans="1:8" x14ac:dyDescent="0.25">
      <c r="A1852" s="24"/>
      <c r="B1852" s="24"/>
      <c r="C1852" s="24"/>
      <c r="D1852" s="24"/>
      <c r="E1852" s="39" t="s">
        <v>3260</v>
      </c>
      <c r="F1852" s="37" t="s">
        <v>1418</v>
      </c>
      <c r="G1852" s="37" t="s">
        <v>1418</v>
      </c>
      <c r="H1852" s="38">
        <f t="shared" si="29"/>
        <v>0</v>
      </c>
    </row>
    <row r="1853" spans="1:8" x14ac:dyDescent="0.25">
      <c r="A1853" s="24"/>
      <c r="B1853" s="24"/>
      <c r="C1853" s="24"/>
      <c r="D1853" s="24"/>
      <c r="E1853" s="39" t="s">
        <v>3261</v>
      </c>
      <c r="F1853" s="37" t="s">
        <v>1418</v>
      </c>
      <c r="G1853" s="37" t="s">
        <v>1418</v>
      </c>
      <c r="H1853" s="38">
        <f t="shared" si="29"/>
        <v>0</v>
      </c>
    </row>
    <row r="1854" spans="1:8" x14ac:dyDescent="0.25">
      <c r="A1854" s="24"/>
      <c r="B1854" s="24"/>
      <c r="C1854" s="24"/>
      <c r="D1854" s="24"/>
      <c r="E1854" s="39" t="s">
        <v>3262</v>
      </c>
      <c r="F1854" s="37" t="s">
        <v>1418</v>
      </c>
      <c r="G1854" s="37" t="s">
        <v>1418</v>
      </c>
      <c r="H1854" s="38">
        <f t="shared" si="29"/>
        <v>0</v>
      </c>
    </row>
    <row r="1855" spans="1:8" x14ac:dyDescent="0.25">
      <c r="A1855" s="24"/>
      <c r="B1855" s="24"/>
      <c r="C1855" s="24"/>
      <c r="D1855" s="24"/>
      <c r="E1855" s="39" t="s">
        <v>3263</v>
      </c>
      <c r="F1855" s="37" t="s">
        <v>1418</v>
      </c>
      <c r="G1855" s="37" t="s">
        <v>1418</v>
      </c>
      <c r="H1855" s="38">
        <f t="shared" si="29"/>
        <v>0</v>
      </c>
    </row>
    <row r="1856" spans="1:8" x14ac:dyDescent="0.25">
      <c r="A1856" s="24"/>
      <c r="B1856" s="24"/>
      <c r="C1856" s="24"/>
      <c r="D1856" s="24"/>
      <c r="E1856" s="39" t="s">
        <v>3264</v>
      </c>
      <c r="F1856" s="37" t="s">
        <v>1418</v>
      </c>
      <c r="G1856" s="37" t="s">
        <v>1418</v>
      </c>
      <c r="H1856" s="38">
        <f t="shared" si="29"/>
        <v>0</v>
      </c>
    </row>
    <row r="1857" spans="1:8" x14ac:dyDescent="0.25">
      <c r="A1857" s="24"/>
      <c r="B1857" s="24"/>
      <c r="C1857" s="24"/>
      <c r="D1857" s="24"/>
      <c r="E1857" s="39" t="s">
        <v>3265</v>
      </c>
      <c r="F1857" s="37" t="s">
        <v>1418</v>
      </c>
      <c r="G1857" s="37" t="s">
        <v>1418</v>
      </c>
      <c r="H1857" s="38">
        <f t="shared" si="29"/>
        <v>0</v>
      </c>
    </row>
    <row r="1858" spans="1:8" x14ac:dyDescent="0.25">
      <c r="A1858" s="24"/>
      <c r="B1858" s="24"/>
      <c r="C1858" s="24"/>
      <c r="D1858" s="24"/>
      <c r="E1858" s="39" t="s">
        <v>3266</v>
      </c>
      <c r="F1858" s="37" t="s">
        <v>1418</v>
      </c>
      <c r="G1858" s="37" t="s">
        <v>1418</v>
      </c>
      <c r="H1858" s="38">
        <f t="shared" si="29"/>
        <v>0</v>
      </c>
    </row>
    <row r="1859" spans="1:8" x14ac:dyDescent="0.25">
      <c r="A1859" s="24"/>
      <c r="B1859" s="24"/>
      <c r="C1859" s="24"/>
      <c r="D1859" s="24"/>
      <c r="E1859" s="39" t="s">
        <v>3267</v>
      </c>
      <c r="F1859" s="37" t="s">
        <v>1418</v>
      </c>
      <c r="G1859" s="37" t="s">
        <v>1418</v>
      </c>
      <c r="H1859" s="38">
        <f t="shared" si="29"/>
        <v>0</v>
      </c>
    </row>
    <row r="1860" spans="1:8" x14ac:dyDescent="0.25">
      <c r="A1860" s="24"/>
      <c r="B1860" s="24"/>
      <c r="C1860" s="24"/>
      <c r="D1860" s="24"/>
      <c r="E1860" s="36" t="s">
        <v>3268</v>
      </c>
      <c r="F1860" s="37" t="s">
        <v>1418</v>
      </c>
      <c r="G1860" s="37" t="s">
        <v>1418</v>
      </c>
      <c r="H1860" s="38">
        <f t="shared" si="29"/>
        <v>0</v>
      </c>
    </row>
    <row r="1861" spans="1:8" x14ac:dyDescent="0.25">
      <c r="A1861" s="24"/>
      <c r="B1861" s="24"/>
      <c r="C1861" s="24"/>
      <c r="D1861" s="24"/>
      <c r="E1861" s="36" t="s">
        <v>3269</v>
      </c>
      <c r="F1861" s="37" t="s">
        <v>1418</v>
      </c>
      <c r="G1861" s="37" t="s">
        <v>1418</v>
      </c>
      <c r="H1861" s="38">
        <f t="shared" si="29"/>
        <v>0</v>
      </c>
    </row>
    <row r="1862" spans="1:8" x14ac:dyDescent="0.25">
      <c r="A1862" s="24"/>
      <c r="B1862" s="24"/>
      <c r="C1862" s="24"/>
      <c r="D1862" s="24"/>
      <c r="E1862" s="39" t="s">
        <v>3270</v>
      </c>
      <c r="F1862" s="37" t="s">
        <v>1418</v>
      </c>
      <c r="G1862" s="37" t="s">
        <v>1418</v>
      </c>
      <c r="H1862" s="38">
        <f t="shared" si="29"/>
        <v>0</v>
      </c>
    </row>
    <row r="1863" spans="1:8" x14ac:dyDescent="0.25">
      <c r="A1863" s="24"/>
      <c r="B1863" s="24"/>
      <c r="C1863" s="24"/>
      <c r="D1863" s="24"/>
      <c r="E1863" s="39" t="s">
        <v>3271</v>
      </c>
      <c r="F1863" s="37" t="s">
        <v>1418</v>
      </c>
      <c r="G1863" s="37" t="s">
        <v>1418</v>
      </c>
      <c r="H1863" s="38">
        <f t="shared" ref="H1863:H1926" si="30">VLOOKUP(G1863,$A$4:$B$29,2,FALSE)</f>
        <v>0</v>
      </c>
    </row>
    <row r="1864" spans="1:8" x14ac:dyDescent="0.25">
      <c r="A1864" s="24"/>
      <c r="B1864" s="24"/>
      <c r="C1864" s="24"/>
      <c r="D1864" s="24"/>
      <c r="E1864" s="36" t="s">
        <v>3272</v>
      </c>
      <c r="F1864" s="37" t="s">
        <v>1418</v>
      </c>
      <c r="G1864" s="37" t="s">
        <v>1418</v>
      </c>
      <c r="H1864" s="38">
        <f t="shared" si="30"/>
        <v>0</v>
      </c>
    </row>
    <row r="1865" spans="1:8" x14ac:dyDescent="0.25">
      <c r="A1865" s="24"/>
      <c r="B1865" s="24"/>
      <c r="C1865" s="24"/>
      <c r="D1865" s="24"/>
      <c r="E1865" s="39" t="s">
        <v>3273</v>
      </c>
      <c r="F1865" s="37" t="s">
        <v>1418</v>
      </c>
      <c r="G1865" s="37" t="s">
        <v>1418</v>
      </c>
      <c r="H1865" s="38">
        <f t="shared" si="30"/>
        <v>0</v>
      </c>
    </row>
    <row r="1866" spans="1:8" x14ac:dyDescent="0.25">
      <c r="A1866" s="24"/>
      <c r="B1866" s="24"/>
      <c r="C1866" s="24"/>
      <c r="D1866" s="24"/>
      <c r="E1866" s="36" t="s">
        <v>3274</v>
      </c>
      <c r="F1866" s="37" t="s">
        <v>1418</v>
      </c>
      <c r="G1866" s="37" t="s">
        <v>1418</v>
      </c>
      <c r="H1866" s="38">
        <f t="shared" si="30"/>
        <v>0</v>
      </c>
    </row>
    <row r="1867" spans="1:8" x14ac:dyDescent="0.25">
      <c r="A1867" s="24"/>
      <c r="B1867" s="24"/>
      <c r="C1867" s="24"/>
      <c r="D1867" s="24"/>
      <c r="E1867" s="39" t="s">
        <v>3275</v>
      </c>
      <c r="F1867" s="37" t="s">
        <v>1418</v>
      </c>
      <c r="G1867" s="37" t="s">
        <v>1418</v>
      </c>
      <c r="H1867" s="38">
        <f t="shared" si="30"/>
        <v>0</v>
      </c>
    </row>
    <row r="1868" spans="1:8" x14ac:dyDescent="0.25">
      <c r="A1868" s="24"/>
      <c r="B1868" s="24"/>
      <c r="C1868" s="24"/>
      <c r="D1868" s="24"/>
      <c r="E1868" s="36" t="s">
        <v>3276</v>
      </c>
      <c r="F1868" s="37" t="s">
        <v>1418</v>
      </c>
      <c r="G1868" s="37" t="s">
        <v>1418</v>
      </c>
      <c r="H1868" s="38">
        <f t="shared" si="30"/>
        <v>0</v>
      </c>
    </row>
    <row r="1869" spans="1:8" x14ac:dyDescent="0.25">
      <c r="A1869" s="24"/>
      <c r="B1869" s="24"/>
      <c r="C1869" s="24"/>
      <c r="D1869" s="24"/>
      <c r="E1869" s="36" t="s">
        <v>3277</v>
      </c>
      <c r="F1869" s="37" t="s">
        <v>1418</v>
      </c>
      <c r="G1869" s="37" t="s">
        <v>1418</v>
      </c>
      <c r="H1869" s="38">
        <f t="shared" si="30"/>
        <v>0</v>
      </c>
    </row>
    <row r="1870" spans="1:8" x14ac:dyDescent="0.25">
      <c r="A1870" s="24"/>
      <c r="B1870" s="24"/>
      <c r="C1870" s="24"/>
      <c r="D1870" s="24"/>
      <c r="E1870" s="39" t="s">
        <v>3278</v>
      </c>
      <c r="F1870" s="37" t="s">
        <v>1418</v>
      </c>
      <c r="G1870" s="37" t="s">
        <v>1418</v>
      </c>
      <c r="H1870" s="38">
        <f t="shared" si="30"/>
        <v>0</v>
      </c>
    </row>
    <row r="1871" spans="1:8" x14ac:dyDescent="0.25">
      <c r="A1871" s="24"/>
      <c r="B1871" s="24"/>
      <c r="C1871" s="24"/>
      <c r="D1871" s="24"/>
      <c r="E1871" s="39" t="s">
        <v>3279</v>
      </c>
      <c r="F1871" s="37" t="s">
        <v>1418</v>
      </c>
      <c r="G1871" s="37" t="s">
        <v>1418</v>
      </c>
      <c r="H1871" s="38">
        <f t="shared" si="30"/>
        <v>0</v>
      </c>
    </row>
    <row r="1872" spans="1:8" x14ac:dyDescent="0.25">
      <c r="A1872" s="24"/>
      <c r="B1872" s="24"/>
      <c r="C1872" s="24"/>
      <c r="D1872" s="24"/>
      <c r="E1872" s="36" t="s">
        <v>3280</v>
      </c>
      <c r="F1872" s="37" t="s">
        <v>1418</v>
      </c>
      <c r="G1872" s="37" t="s">
        <v>1418</v>
      </c>
      <c r="H1872" s="38">
        <f t="shared" si="30"/>
        <v>0</v>
      </c>
    </row>
    <row r="1873" spans="1:8" x14ac:dyDescent="0.25">
      <c r="A1873" s="24"/>
      <c r="B1873" s="24"/>
      <c r="C1873" s="24"/>
      <c r="D1873" s="24"/>
      <c r="E1873" s="36" t="s">
        <v>3281</v>
      </c>
      <c r="F1873" s="37" t="s">
        <v>1418</v>
      </c>
      <c r="G1873" s="37" t="s">
        <v>1418</v>
      </c>
      <c r="H1873" s="38">
        <f t="shared" si="30"/>
        <v>0</v>
      </c>
    </row>
    <row r="1874" spans="1:8" x14ac:dyDescent="0.25">
      <c r="A1874" s="24"/>
      <c r="B1874" s="24"/>
      <c r="C1874" s="24"/>
      <c r="D1874" s="24"/>
      <c r="E1874" s="39" t="s">
        <v>3282</v>
      </c>
      <c r="F1874" s="37" t="s">
        <v>1418</v>
      </c>
      <c r="G1874" s="37" t="s">
        <v>1418</v>
      </c>
      <c r="H1874" s="38">
        <f t="shared" si="30"/>
        <v>0</v>
      </c>
    </row>
    <row r="1875" spans="1:8" x14ac:dyDescent="0.25">
      <c r="A1875" s="24"/>
      <c r="B1875" s="24"/>
      <c r="C1875" s="24"/>
      <c r="D1875" s="24"/>
      <c r="E1875" s="36" t="s">
        <v>3283</v>
      </c>
      <c r="F1875" s="37" t="s">
        <v>1418</v>
      </c>
      <c r="G1875" s="37" t="s">
        <v>1418</v>
      </c>
      <c r="H1875" s="38">
        <f t="shared" si="30"/>
        <v>0</v>
      </c>
    </row>
    <row r="1876" spans="1:8" x14ac:dyDescent="0.25">
      <c r="A1876" s="24"/>
      <c r="B1876" s="24"/>
      <c r="C1876" s="24"/>
      <c r="D1876" s="24"/>
      <c r="E1876" s="39" t="s">
        <v>3284</v>
      </c>
      <c r="F1876" s="37" t="s">
        <v>1418</v>
      </c>
      <c r="G1876" s="37" t="s">
        <v>1418</v>
      </c>
      <c r="H1876" s="38">
        <f t="shared" si="30"/>
        <v>0</v>
      </c>
    </row>
    <row r="1877" spans="1:8" x14ac:dyDescent="0.25">
      <c r="A1877" s="24"/>
      <c r="B1877" s="24"/>
      <c r="C1877" s="24"/>
      <c r="D1877" s="24"/>
      <c r="E1877" s="39" t="s">
        <v>3285</v>
      </c>
      <c r="F1877" s="37" t="s">
        <v>1418</v>
      </c>
      <c r="G1877" s="37" t="s">
        <v>1418</v>
      </c>
      <c r="H1877" s="38">
        <f t="shared" si="30"/>
        <v>0</v>
      </c>
    </row>
    <row r="1878" spans="1:8" x14ac:dyDescent="0.25">
      <c r="A1878" s="24"/>
      <c r="B1878" s="24"/>
      <c r="C1878" s="24"/>
      <c r="D1878" s="24"/>
      <c r="E1878" s="39" t="s">
        <v>3286</v>
      </c>
      <c r="F1878" s="37" t="s">
        <v>1418</v>
      </c>
      <c r="G1878" s="37" t="s">
        <v>1418</v>
      </c>
      <c r="H1878" s="38">
        <f t="shared" si="30"/>
        <v>0</v>
      </c>
    </row>
    <row r="1879" spans="1:8" x14ac:dyDescent="0.25">
      <c r="A1879" s="24"/>
      <c r="B1879" s="24"/>
      <c r="C1879" s="24"/>
      <c r="D1879" s="24"/>
      <c r="E1879" s="39" t="s">
        <v>3287</v>
      </c>
      <c r="F1879" s="37" t="s">
        <v>1418</v>
      </c>
      <c r="G1879" s="37" t="s">
        <v>1418</v>
      </c>
      <c r="H1879" s="38">
        <f t="shared" si="30"/>
        <v>0</v>
      </c>
    </row>
    <row r="1880" spans="1:8" x14ac:dyDescent="0.25">
      <c r="A1880" s="24"/>
      <c r="B1880" s="24"/>
      <c r="C1880" s="24"/>
      <c r="D1880" s="24"/>
      <c r="E1880" s="39" t="s">
        <v>3288</v>
      </c>
      <c r="F1880" s="37" t="s">
        <v>1418</v>
      </c>
      <c r="G1880" s="37" t="s">
        <v>1418</v>
      </c>
      <c r="H1880" s="38">
        <f t="shared" si="30"/>
        <v>0</v>
      </c>
    </row>
    <row r="1881" spans="1:8" x14ac:dyDescent="0.25">
      <c r="A1881" s="24"/>
      <c r="B1881" s="24"/>
      <c r="C1881" s="24"/>
      <c r="D1881" s="24"/>
      <c r="E1881" s="39" t="s">
        <v>3289</v>
      </c>
      <c r="F1881" s="37" t="s">
        <v>1418</v>
      </c>
      <c r="G1881" s="37" t="s">
        <v>1418</v>
      </c>
      <c r="H1881" s="38">
        <f t="shared" si="30"/>
        <v>0</v>
      </c>
    </row>
    <row r="1882" spans="1:8" x14ac:dyDescent="0.25">
      <c r="A1882" s="24"/>
      <c r="B1882" s="24"/>
      <c r="C1882" s="24"/>
      <c r="D1882" s="24"/>
      <c r="E1882" s="39" t="s">
        <v>3290</v>
      </c>
      <c r="F1882" s="37" t="s">
        <v>1418</v>
      </c>
      <c r="G1882" s="37" t="s">
        <v>1418</v>
      </c>
      <c r="H1882" s="38">
        <f t="shared" si="30"/>
        <v>0</v>
      </c>
    </row>
    <row r="1883" spans="1:8" x14ac:dyDescent="0.25">
      <c r="A1883" s="24"/>
      <c r="B1883" s="24"/>
      <c r="C1883" s="24"/>
      <c r="D1883" s="24"/>
      <c r="E1883" s="39" t="s">
        <v>3291</v>
      </c>
      <c r="F1883" s="37" t="s">
        <v>1418</v>
      </c>
      <c r="G1883" s="37" t="s">
        <v>1418</v>
      </c>
      <c r="H1883" s="38">
        <f t="shared" si="30"/>
        <v>0</v>
      </c>
    </row>
    <row r="1884" spans="1:8" x14ac:dyDescent="0.25">
      <c r="A1884" s="24"/>
      <c r="B1884" s="24"/>
      <c r="C1884" s="24"/>
      <c r="D1884" s="24"/>
      <c r="E1884" s="39" t="s">
        <v>3292</v>
      </c>
      <c r="F1884" s="37" t="s">
        <v>1418</v>
      </c>
      <c r="G1884" s="37" t="s">
        <v>1418</v>
      </c>
      <c r="H1884" s="38">
        <f t="shared" si="30"/>
        <v>0</v>
      </c>
    </row>
    <row r="1885" spans="1:8" x14ac:dyDescent="0.25">
      <c r="A1885" s="24"/>
      <c r="B1885" s="24"/>
      <c r="C1885" s="24"/>
      <c r="D1885" s="24"/>
      <c r="E1885" s="36" t="s">
        <v>3293</v>
      </c>
      <c r="F1885" s="37" t="s">
        <v>1418</v>
      </c>
      <c r="G1885" s="37" t="s">
        <v>1418</v>
      </c>
      <c r="H1885" s="38">
        <f t="shared" si="30"/>
        <v>0</v>
      </c>
    </row>
    <row r="1886" spans="1:8" x14ac:dyDescent="0.25">
      <c r="A1886" s="24"/>
      <c r="B1886" s="24"/>
      <c r="C1886" s="24"/>
      <c r="D1886" s="24"/>
      <c r="E1886" s="36" t="s">
        <v>3294</v>
      </c>
      <c r="F1886" s="37" t="s">
        <v>1418</v>
      </c>
      <c r="G1886" s="37" t="s">
        <v>1418</v>
      </c>
      <c r="H1886" s="38">
        <f t="shared" si="30"/>
        <v>0</v>
      </c>
    </row>
    <row r="1887" spans="1:8" x14ac:dyDescent="0.25">
      <c r="A1887" s="24"/>
      <c r="B1887" s="24"/>
      <c r="C1887" s="24"/>
      <c r="D1887" s="24"/>
      <c r="E1887" s="39" t="s">
        <v>3295</v>
      </c>
      <c r="F1887" s="37" t="s">
        <v>1418</v>
      </c>
      <c r="G1887" s="37" t="s">
        <v>1418</v>
      </c>
      <c r="H1887" s="38">
        <f t="shared" si="30"/>
        <v>0</v>
      </c>
    </row>
    <row r="1888" spans="1:8" x14ac:dyDescent="0.25">
      <c r="A1888" s="24"/>
      <c r="B1888" s="24"/>
      <c r="C1888" s="24"/>
      <c r="D1888" s="24"/>
      <c r="E1888" s="39" t="s">
        <v>3296</v>
      </c>
      <c r="F1888" s="37" t="s">
        <v>1418</v>
      </c>
      <c r="G1888" s="37" t="s">
        <v>1418</v>
      </c>
      <c r="H1888" s="38">
        <f t="shared" si="30"/>
        <v>0</v>
      </c>
    </row>
    <row r="1889" spans="1:8" x14ac:dyDescent="0.25">
      <c r="A1889" s="24"/>
      <c r="B1889" s="24"/>
      <c r="C1889" s="24"/>
      <c r="D1889" s="24"/>
      <c r="E1889" s="39" t="s">
        <v>3297</v>
      </c>
      <c r="F1889" s="37" t="s">
        <v>1418</v>
      </c>
      <c r="G1889" s="37" t="s">
        <v>1418</v>
      </c>
      <c r="H1889" s="38">
        <f t="shared" si="30"/>
        <v>0</v>
      </c>
    </row>
    <row r="1890" spans="1:8" x14ac:dyDescent="0.25">
      <c r="A1890" s="24"/>
      <c r="B1890" s="24"/>
      <c r="C1890" s="24"/>
      <c r="D1890" s="24"/>
      <c r="E1890" s="36" t="s">
        <v>3298</v>
      </c>
      <c r="F1890" s="37" t="s">
        <v>1418</v>
      </c>
      <c r="G1890" s="37" t="s">
        <v>1418</v>
      </c>
      <c r="H1890" s="38">
        <f t="shared" si="30"/>
        <v>0</v>
      </c>
    </row>
    <row r="1891" spans="1:8" x14ac:dyDescent="0.25">
      <c r="A1891" s="24"/>
      <c r="B1891" s="24"/>
      <c r="C1891" s="24"/>
      <c r="D1891" s="24"/>
      <c r="E1891" s="39" t="s">
        <v>3299</v>
      </c>
      <c r="F1891" s="37" t="s">
        <v>1418</v>
      </c>
      <c r="G1891" s="37" t="s">
        <v>1418</v>
      </c>
      <c r="H1891" s="38">
        <f t="shared" si="30"/>
        <v>0</v>
      </c>
    </row>
    <row r="1892" spans="1:8" x14ac:dyDescent="0.25">
      <c r="A1892" s="24"/>
      <c r="B1892" s="24"/>
      <c r="C1892" s="24"/>
      <c r="D1892" s="24"/>
      <c r="E1892" s="36" t="s">
        <v>3300</v>
      </c>
      <c r="F1892" s="37" t="s">
        <v>1418</v>
      </c>
      <c r="G1892" s="37" t="s">
        <v>1418</v>
      </c>
      <c r="H1892" s="38">
        <f t="shared" si="30"/>
        <v>0</v>
      </c>
    </row>
    <row r="1893" spans="1:8" x14ac:dyDescent="0.25">
      <c r="A1893" s="24"/>
      <c r="B1893" s="24"/>
      <c r="C1893" s="24"/>
      <c r="D1893" s="24"/>
      <c r="E1893" s="36" t="s">
        <v>3301</v>
      </c>
      <c r="F1893" s="37" t="s">
        <v>1418</v>
      </c>
      <c r="G1893" s="37" t="s">
        <v>1418</v>
      </c>
      <c r="H1893" s="38">
        <f t="shared" si="30"/>
        <v>0</v>
      </c>
    </row>
    <row r="1894" spans="1:8" x14ac:dyDescent="0.25">
      <c r="A1894" s="24"/>
      <c r="B1894" s="24"/>
      <c r="C1894" s="24"/>
      <c r="D1894" s="24"/>
      <c r="E1894" s="36" t="s">
        <v>3302</v>
      </c>
      <c r="F1894" s="37" t="s">
        <v>1418</v>
      </c>
      <c r="G1894" s="37" t="s">
        <v>1418</v>
      </c>
      <c r="H1894" s="38">
        <f t="shared" si="30"/>
        <v>0</v>
      </c>
    </row>
    <row r="1895" spans="1:8" x14ac:dyDescent="0.25">
      <c r="A1895" s="24"/>
      <c r="B1895" s="24"/>
      <c r="C1895" s="24"/>
      <c r="D1895" s="24"/>
      <c r="E1895" s="36" t="s">
        <v>3303</v>
      </c>
      <c r="F1895" s="37" t="s">
        <v>1418</v>
      </c>
      <c r="G1895" s="37" t="s">
        <v>1418</v>
      </c>
      <c r="H1895" s="38">
        <f t="shared" si="30"/>
        <v>0</v>
      </c>
    </row>
    <row r="1896" spans="1:8" x14ac:dyDescent="0.25">
      <c r="A1896" s="24"/>
      <c r="B1896" s="24"/>
      <c r="C1896" s="24"/>
      <c r="D1896" s="24"/>
      <c r="E1896" s="36" t="s">
        <v>3304</v>
      </c>
      <c r="F1896" s="37" t="s">
        <v>1418</v>
      </c>
      <c r="G1896" s="37" t="s">
        <v>1418</v>
      </c>
      <c r="H1896" s="38">
        <f t="shared" si="30"/>
        <v>0</v>
      </c>
    </row>
    <row r="1897" spans="1:8" x14ac:dyDescent="0.25">
      <c r="A1897" s="24"/>
      <c r="B1897" s="24"/>
      <c r="C1897" s="24"/>
      <c r="D1897" s="24"/>
      <c r="E1897" s="36" t="s">
        <v>3305</v>
      </c>
      <c r="F1897" s="37" t="s">
        <v>1418</v>
      </c>
      <c r="G1897" s="37" t="s">
        <v>1418</v>
      </c>
      <c r="H1897" s="38">
        <f t="shared" si="30"/>
        <v>0</v>
      </c>
    </row>
    <row r="1898" spans="1:8" x14ac:dyDescent="0.25">
      <c r="A1898" s="24"/>
      <c r="B1898" s="24"/>
      <c r="C1898" s="24"/>
      <c r="D1898" s="24"/>
      <c r="E1898" s="36" t="s">
        <v>3306</v>
      </c>
      <c r="F1898" s="37" t="s">
        <v>1418</v>
      </c>
      <c r="G1898" s="37" t="s">
        <v>1418</v>
      </c>
      <c r="H1898" s="38">
        <f t="shared" si="30"/>
        <v>0</v>
      </c>
    </row>
    <row r="1899" spans="1:8" x14ac:dyDescent="0.25">
      <c r="A1899" s="24"/>
      <c r="B1899" s="24"/>
      <c r="C1899" s="24"/>
      <c r="D1899" s="24"/>
      <c r="E1899" s="36" t="s">
        <v>3307</v>
      </c>
      <c r="F1899" s="37" t="s">
        <v>1418</v>
      </c>
      <c r="G1899" s="37" t="s">
        <v>1418</v>
      </c>
      <c r="H1899" s="38">
        <f t="shared" si="30"/>
        <v>0</v>
      </c>
    </row>
    <row r="1900" spans="1:8" x14ac:dyDescent="0.25">
      <c r="A1900" s="24"/>
      <c r="B1900" s="24"/>
      <c r="C1900" s="24"/>
      <c r="D1900" s="24"/>
      <c r="E1900" s="39" t="s">
        <v>3308</v>
      </c>
      <c r="F1900" s="37" t="s">
        <v>1418</v>
      </c>
      <c r="G1900" s="37" t="s">
        <v>1418</v>
      </c>
      <c r="H1900" s="38">
        <f t="shared" si="30"/>
        <v>0</v>
      </c>
    </row>
    <row r="1901" spans="1:8" x14ac:dyDescent="0.25">
      <c r="A1901" s="24"/>
      <c r="B1901" s="24"/>
      <c r="C1901" s="24"/>
      <c r="D1901" s="24"/>
      <c r="E1901" s="39" t="s">
        <v>3309</v>
      </c>
      <c r="F1901" s="37" t="s">
        <v>1418</v>
      </c>
      <c r="G1901" s="37" t="s">
        <v>1418</v>
      </c>
      <c r="H1901" s="38">
        <f t="shared" si="30"/>
        <v>0</v>
      </c>
    </row>
    <row r="1902" spans="1:8" x14ac:dyDescent="0.25">
      <c r="A1902" s="24"/>
      <c r="B1902" s="24"/>
      <c r="C1902" s="24"/>
      <c r="D1902" s="24"/>
      <c r="E1902" s="39" t="s">
        <v>3310</v>
      </c>
      <c r="F1902" s="37" t="s">
        <v>1418</v>
      </c>
      <c r="G1902" s="37" t="s">
        <v>1418</v>
      </c>
      <c r="H1902" s="38">
        <f t="shared" si="30"/>
        <v>0</v>
      </c>
    </row>
    <row r="1903" spans="1:8" x14ac:dyDescent="0.25">
      <c r="A1903" s="24"/>
      <c r="B1903" s="24"/>
      <c r="C1903" s="24"/>
      <c r="D1903" s="24"/>
      <c r="E1903" s="39" t="s">
        <v>3311</v>
      </c>
      <c r="F1903" s="37" t="s">
        <v>1418</v>
      </c>
      <c r="G1903" s="37" t="s">
        <v>1418</v>
      </c>
      <c r="H1903" s="38">
        <f t="shared" si="30"/>
        <v>0</v>
      </c>
    </row>
    <row r="1904" spans="1:8" x14ac:dyDescent="0.25">
      <c r="A1904" s="24"/>
      <c r="B1904" s="24"/>
      <c r="C1904" s="24"/>
      <c r="D1904" s="24"/>
      <c r="E1904" s="39" t="s">
        <v>3312</v>
      </c>
      <c r="F1904" s="37" t="s">
        <v>1418</v>
      </c>
      <c r="G1904" s="37" t="s">
        <v>1418</v>
      </c>
      <c r="H1904" s="38">
        <f t="shared" si="30"/>
        <v>0</v>
      </c>
    </row>
    <row r="1905" spans="1:8" x14ac:dyDescent="0.25">
      <c r="A1905" s="24"/>
      <c r="B1905" s="24"/>
      <c r="C1905" s="24"/>
      <c r="D1905" s="24"/>
      <c r="E1905" s="39" t="s">
        <v>3313</v>
      </c>
      <c r="F1905" s="37" t="s">
        <v>1418</v>
      </c>
      <c r="G1905" s="37" t="s">
        <v>1418</v>
      </c>
      <c r="H1905" s="38">
        <f t="shared" si="30"/>
        <v>0</v>
      </c>
    </row>
    <row r="1906" spans="1:8" x14ac:dyDescent="0.25">
      <c r="A1906" s="24"/>
      <c r="B1906" s="24"/>
      <c r="C1906" s="24"/>
      <c r="D1906" s="24"/>
      <c r="E1906" s="39" t="s">
        <v>3314</v>
      </c>
      <c r="F1906" s="37" t="s">
        <v>1418</v>
      </c>
      <c r="G1906" s="37" t="s">
        <v>1418</v>
      </c>
      <c r="H1906" s="38">
        <f t="shared" si="30"/>
        <v>0</v>
      </c>
    </row>
    <row r="1907" spans="1:8" x14ac:dyDescent="0.25">
      <c r="A1907" s="24"/>
      <c r="B1907" s="24"/>
      <c r="C1907" s="24"/>
      <c r="D1907" s="24"/>
      <c r="E1907" s="36" t="s">
        <v>3315</v>
      </c>
      <c r="F1907" s="37" t="s">
        <v>1418</v>
      </c>
      <c r="G1907" s="37" t="s">
        <v>1418</v>
      </c>
      <c r="H1907" s="38">
        <f t="shared" si="30"/>
        <v>0</v>
      </c>
    </row>
    <row r="1908" spans="1:8" x14ac:dyDescent="0.25">
      <c r="A1908" s="24"/>
      <c r="B1908" s="24"/>
      <c r="C1908" s="24"/>
      <c r="D1908" s="24"/>
      <c r="E1908" s="36" t="s">
        <v>3316</v>
      </c>
      <c r="F1908" s="37" t="s">
        <v>1418</v>
      </c>
      <c r="G1908" s="37" t="s">
        <v>1418</v>
      </c>
      <c r="H1908" s="38">
        <f t="shared" si="30"/>
        <v>0</v>
      </c>
    </row>
    <row r="1909" spans="1:8" x14ac:dyDescent="0.25">
      <c r="A1909" s="24"/>
      <c r="B1909" s="24"/>
      <c r="C1909" s="24"/>
      <c r="D1909" s="24"/>
      <c r="E1909" s="36" t="s">
        <v>3317</v>
      </c>
      <c r="F1909" s="37" t="s">
        <v>1418</v>
      </c>
      <c r="G1909" s="37" t="s">
        <v>1418</v>
      </c>
      <c r="H1909" s="38">
        <f t="shared" si="30"/>
        <v>0</v>
      </c>
    </row>
    <row r="1910" spans="1:8" x14ac:dyDescent="0.25">
      <c r="A1910" s="24"/>
      <c r="B1910" s="24"/>
      <c r="C1910" s="24"/>
      <c r="D1910" s="24"/>
      <c r="E1910" s="36" t="s">
        <v>3318</v>
      </c>
      <c r="F1910" s="37" t="s">
        <v>1418</v>
      </c>
      <c r="G1910" s="37" t="s">
        <v>1418</v>
      </c>
      <c r="H1910" s="38">
        <f t="shared" si="30"/>
        <v>0</v>
      </c>
    </row>
    <row r="1911" spans="1:8" x14ac:dyDescent="0.25">
      <c r="A1911" s="24"/>
      <c r="B1911" s="24"/>
      <c r="C1911" s="24"/>
      <c r="D1911" s="24"/>
      <c r="E1911" s="36" t="s">
        <v>3319</v>
      </c>
      <c r="F1911" s="37" t="s">
        <v>1418</v>
      </c>
      <c r="G1911" s="37" t="s">
        <v>1418</v>
      </c>
      <c r="H1911" s="38">
        <f t="shared" si="30"/>
        <v>0</v>
      </c>
    </row>
    <row r="1912" spans="1:8" x14ac:dyDescent="0.25">
      <c r="A1912" s="24"/>
      <c r="B1912" s="24"/>
      <c r="C1912" s="24"/>
      <c r="D1912" s="24"/>
      <c r="E1912" s="36" t="s">
        <v>3320</v>
      </c>
      <c r="F1912" s="37" t="s">
        <v>1418</v>
      </c>
      <c r="G1912" s="37" t="s">
        <v>1418</v>
      </c>
      <c r="H1912" s="38">
        <f t="shared" si="30"/>
        <v>0</v>
      </c>
    </row>
    <row r="1913" spans="1:8" x14ac:dyDescent="0.25">
      <c r="A1913" s="24"/>
      <c r="B1913" s="24"/>
      <c r="C1913" s="24"/>
      <c r="D1913" s="24"/>
      <c r="E1913" s="36" t="s">
        <v>3321</v>
      </c>
      <c r="F1913" s="37" t="s">
        <v>1418</v>
      </c>
      <c r="G1913" s="37" t="s">
        <v>1418</v>
      </c>
      <c r="H1913" s="38">
        <f t="shared" si="30"/>
        <v>0</v>
      </c>
    </row>
    <row r="1914" spans="1:8" x14ac:dyDescent="0.25">
      <c r="A1914" s="24"/>
      <c r="B1914" s="24"/>
      <c r="C1914" s="24"/>
      <c r="D1914" s="24"/>
      <c r="E1914" s="62" t="s">
        <v>3322</v>
      </c>
      <c r="F1914" s="37" t="s">
        <v>1418</v>
      </c>
      <c r="G1914" s="37" t="s">
        <v>1418</v>
      </c>
      <c r="H1914" s="38">
        <f t="shared" si="30"/>
        <v>0</v>
      </c>
    </row>
    <row r="1915" spans="1:8" x14ac:dyDescent="0.25">
      <c r="A1915" s="24"/>
      <c r="B1915" s="24"/>
      <c r="C1915" s="24"/>
      <c r="D1915" s="24"/>
      <c r="E1915" s="39" t="s">
        <v>3323</v>
      </c>
      <c r="F1915" s="37" t="s">
        <v>1418</v>
      </c>
      <c r="G1915" s="37" t="s">
        <v>1418</v>
      </c>
      <c r="H1915" s="38">
        <f t="shared" si="30"/>
        <v>0</v>
      </c>
    </row>
    <row r="1916" spans="1:8" x14ac:dyDescent="0.25">
      <c r="A1916" s="24"/>
      <c r="B1916" s="24"/>
      <c r="C1916" s="24"/>
      <c r="D1916" s="24"/>
      <c r="E1916" s="39" t="s">
        <v>3324</v>
      </c>
      <c r="F1916" s="37" t="s">
        <v>1418</v>
      </c>
      <c r="G1916" s="37" t="s">
        <v>1418</v>
      </c>
      <c r="H1916" s="38">
        <f t="shared" si="30"/>
        <v>0</v>
      </c>
    </row>
    <row r="1917" spans="1:8" x14ac:dyDescent="0.25">
      <c r="A1917" s="24"/>
      <c r="B1917" s="24"/>
      <c r="C1917" s="24"/>
      <c r="D1917" s="24"/>
      <c r="E1917" s="36" t="s">
        <v>3325</v>
      </c>
      <c r="F1917" s="37" t="s">
        <v>1418</v>
      </c>
      <c r="G1917" s="37" t="s">
        <v>1418</v>
      </c>
      <c r="H1917" s="38">
        <f t="shared" si="30"/>
        <v>0</v>
      </c>
    </row>
    <row r="1918" spans="1:8" x14ac:dyDescent="0.25">
      <c r="A1918" s="24"/>
      <c r="B1918" s="24"/>
      <c r="C1918" s="24"/>
      <c r="D1918" s="24"/>
      <c r="E1918" s="36" t="s">
        <v>3326</v>
      </c>
      <c r="F1918" s="37" t="s">
        <v>1418</v>
      </c>
      <c r="G1918" s="37" t="s">
        <v>1418</v>
      </c>
      <c r="H1918" s="38">
        <f t="shared" si="30"/>
        <v>0</v>
      </c>
    </row>
    <row r="1919" spans="1:8" x14ac:dyDescent="0.25">
      <c r="A1919" s="24"/>
      <c r="B1919" s="24"/>
      <c r="C1919" s="24"/>
      <c r="D1919" s="24"/>
      <c r="E1919" s="39" t="s">
        <v>3327</v>
      </c>
      <c r="F1919" s="37" t="s">
        <v>1418</v>
      </c>
      <c r="G1919" s="37" t="s">
        <v>1418</v>
      </c>
      <c r="H1919" s="38">
        <f t="shared" si="30"/>
        <v>0</v>
      </c>
    </row>
    <row r="1920" spans="1:8" x14ac:dyDescent="0.25">
      <c r="A1920" s="24"/>
      <c r="B1920" s="24"/>
      <c r="C1920" s="24"/>
      <c r="D1920" s="24"/>
      <c r="E1920" s="39" t="s">
        <v>3328</v>
      </c>
      <c r="F1920" s="37" t="s">
        <v>1418</v>
      </c>
      <c r="G1920" s="37" t="s">
        <v>1418</v>
      </c>
      <c r="H1920" s="38">
        <f t="shared" si="30"/>
        <v>0</v>
      </c>
    </row>
    <row r="1921" spans="1:8" x14ac:dyDescent="0.25">
      <c r="A1921" s="24"/>
      <c r="B1921" s="24"/>
      <c r="C1921" s="24"/>
      <c r="D1921" s="24"/>
      <c r="E1921" s="39" t="s">
        <v>3329</v>
      </c>
      <c r="F1921" s="37" t="s">
        <v>1418</v>
      </c>
      <c r="G1921" s="37" t="s">
        <v>1418</v>
      </c>
      <c r="H1921" s="38">
        <f t="shared" si="30"/>
        <v>0</v>
      </c>
    </row>
    <row r="1922" spans="1:8" x14ac:dyDescent="0.25">
      <c r="A1922" s="24"/>
      <c r="B1922" s="24"/>
      <c r="C1922" s="24"/>
      <c r="D1922" s="24"/>
      <c r="E1922" s="39" t="s">
        <v>3330</v>
      </c>
      <c r="F1922" s="37" t="s">
        <v>1418</v>
      </c>
      <c r="G1922" s="37" t="s">
        <v>1418</v>
      </c>
      <c r="H1922" s="38">
        <f t="shared" si="30"/>
        <v>0</v>
      </c>
    </row>
    <row r="1923" spans="1:8" x14ac:dyDescent="0.25">
      <c r="A1923" s="24"/>
      <c r="B1923" s="24"/>
      <c r="C1923" s="24"/>
      <c r="D1923" s="24"/>
      <c r="E1923" s="36" t="s">
        <v>3331</v>
      </c>
      <c r="F1923" s="37" t="s">
        <v>1418</v>
      </c>
      <c r="G1923" s="37" t="s">
        <v>1418</v>
      </c>
      <c r="H1923" s="38">
        <f t="shared" si="30"/>
        <v>0</v>
      </c>
    </row>
    <row r="1924" spans="1:8" x14ac:dyDescent="0.25">
      <c r="A1924" s="24"/>
      <c r="B1924" s="24"/>
      <c r="C1924" s="24"/>
      <c r="D1924" s="24"/>
      <c r="E1924" s="36" t="s">
        <v>3332</v>
      </c>
      <c r="F1924" s="37" t="s">
        <v>1418</v>
      </c>
      <c r="G1924" s="37" t="s">
        <v>1418</v>
      </c>
      <c r="H1924" s="38">
        <f t="shared" si="30"/>
        <v>0</v>
      </c>
    </row>
    <row r="1925" spans="1:8" x14ac:dyDescent="0.25">
      <c r="A1925" s="24"/>
      <c r="B1925" s="24"/>
      <c r="C1925" s="24"/>
      <c r="D1925" s="24"/>
      <c r="E1925" s="39" t="s">
        <v>3333</v>
      </c>
      <c r="F1925" s="37" t="s">
        <v>1418</v>
      </c>
      <c r="G1925" s="37" t="s">
        <v>1418</v>
      </c>
      <c r="H1925" s="38">
        <f t="shared" si="30"/>
        <v>0</v>
      </c>
    </row>
    <row r="1926" spans="1:8" x14ac:dyDescent="0.25">
      <c r="A1926" s="24"/>
      <c r="B1926" s="24"/>
      <c r="C1926" s="24"/>
      <c r="D1926" s="24"/>
      <c r="E1926" s="39" t="s">
        <v>3334</v>
      </c>
      <c r="F1926" s="37" t="s">
        <v>1418</v>
      </c>
      <c r="G1926" s="37" t="s">
        <v>1418</v>
      </c>
      <c r="H1926" s="38">
        <f t="shared" si="30"/>
        <v>0</v>
      </c>
    </row>
    <row r="1927" spans="1:8" x14ac:dyDescent="0.25">
      <c r="A1927" s="24"/>
      <c r="B1927" s="24"/>
      <c r="C1927" s="24"/>
      <c r="D1927" s="24"/>
      <c r="E1927" s="36" t="s">
        <v>3335</v>
      </c>
      <c r="F1927" s="37" t="s">
        <v>1418</v>
      </c>
      <c r="G1927" s="37" t="s">
        <v>1418</v>
      </c>
      <c r="H1927" s="38">
        <f t="shared" ref="H1927:H1990" si="31">VLOOKUP(G1927,$A$4:$B$29,2,FALSE)</f>
        <v>0</v>
      </c>
    </row>
    <row r="1928" spans="1:8" x14ac:dyDescent="0.25">
      <c r="A1928" s="24"/>
      <c r="B1928" s="24"/>
      <c r="C1928" s="24"/>
      <c r="D1928" s="24"/>
      <c r="E1928" s="39" t="s">
        <v>3336</v>
      </c>
      <c r="F1928" s="37" t="s">
        <v>1418</v>
      </c>
      <c r="G1928" s="37" t="s">
        <v>1418</v>
      </c>
      <c r="H1928" s="38">
        <f t="shared" si="31"/>
        <v>0</v>
      </c>
    </row>
    <row r="1929" spans="1:8" x14ac:dyDescent="0.25">
      <c r="A1929" s="24"/>
      <c r="B1929" s="24"/>
      <c r="C1929" s="24"/>
      <c r="D1929" s="24"/>
      <c r="E1929" s="39" t="s">
        <v>3337</v>
      </c>
      <c r="F1929" s="37" t="s">
        <v>1418</v>
      </c>
      <c r="G1929" s="37" t="s">
        <v>1418</v>
      </c>
      <c r="H1929" s="38">
        <f t="shared" si="31"/>
        <v>0</v>
      </c>
    </row>
    <row r="1930" spans="1:8" x14ac:dyDescent="0.25">
      <c r="A1930" s="24"/>
      <c r="B1930" s="24"/>
      <c r="C1930" s="24"/>
      <c r="D1930" s="24"/>
      <c r="E1930" s="39" t="s">
        <v>3338</v>
      </c>
      <c r="F1930" s="37" t="s">
        <v>1418</v>
      </c>
      <c r="G1930" s="37" t="s">
        <v>1418</v>
      </c>
      <c r="H1930" s="38">
        <f t="shared" si="31"/>
        <v>0</v>
      </c>
    </row>
    <row r="1931" spans="1:8" x14ac:dyDescent="0.25">
      <c r="A1931" s="24"/>
      <c r="B1931" s="24"/>
      <c r="C1931" s="24"/>
      <c r="D1931" s="24"/>
      <c r="E1931" s="39" t="s">
        <v>3339</v>
      </c>
      <c r="F1931" s="37" t="s">
        <v>1418</v>
      </c>
      <c r="G1931" s="37" t="s">
        <v>1418</v>
      </c>
      <c r="H1931" s="38">
        <f t="shared" si="31"/>
        <v>0</v>
      </c>
    </row>
    <row r="1932" spans="1:8" x14ac:dyDescent="0.25">
      <c r="A1932" s="24"/>
      <c r="B1932" s="24"/>
      <c r="C1932" s="24"/>
      <c r="D1932" s="24"/>
      <c r="E1932" s="36" t="s">
        <v>3340</v>
      </c>
      <c r="F1932" s="37" t="s">
        <v>1418</v>
      </c>
      <c r="G1932" s="37" t="s">
        <v>1418</v>
      </c>
      <c r="H1932" s="38">
        <f t="shared" si="31"/>
        <v>0</v>
      </c>
    </row>
    <row r="1933" spans="1:8" x14ac:dyDescent="0.25">
      <c r="A1933" s="24"/>
      <c r="B1933" s="24"/>
      <c r="C1933" s="24"/>
      <c r="D1933" s="24"/>
      <c r="E1933" s="39" t="s">
        <v>3341</v>
      </c>
      <c r="F1933" s="37" t="s">
        <v>1418</v>
      </c>
      <c r="G1933" s="37" t="s">
        <v>1418</v>
      </c>
      <c r="H1933" s="38">
        <f t="shared" si="31"/>
        <v>0</v>
      </c>
    </row>
    <row r="1934" spans="1:8" x14ac:dyDescent="0.25">
      <c r="A1934" s="24"/>
      <c r="B1934" s="24"/>
      <c r="C1934" s="24"/>
      <c r="D1934" s="24"/>
      <c r="E1934" s="36" t="s">
        <v>3342</v>
      </c>
      <c r="F1934" s="37" t="s">
        <v>1418</v>
      </c>
      <c r="G1934" s="37" t="s">
        <v>1418</v>
      </c>
      <c r="H1934" s="38">
        <f t="shared" si="31"/>
        <v>0</v>
      </c>
    </row>
    <row r="1935" spans="1:8" x14ac:dyDescent="0.25">
      <c r="A1935" s="24"/>
      <c r="B1935" s="24"/>
      <c r="C1935" s="24"/>
      <c r="D1935" s="24"/>
      <c r="E1935" s="39" t="s">
        <v>3343</v>
      </c>
      <c r="F1935" s="37" t="s">
        <v>1418</v>
      </c>
      <c r="G1935" s="37" t="s">
        <v>1418</v>
      </c>
      <c r="H1935" s="38">
        <f t="shared" si="31"/>
        <v>0</v>
      </c>
    </row>
    <row r="1936" spans="1:8" x14ac:dyDescent="0.25">
      <c r="A1936" s="24"/>
      <c r="B1936" s="24"/>
      <c r="C1936" s="24"/>
      <c r="D1936" s="24"/>
      <c r="E1936" s="39" t="s">
        <v>3344</v>
      </c>
      <c r="F1936" s="37" t="s">
        <v>1418</v>
      </c>
      <c r="G1936" s="37" t="s">
        <v>1418</v>
      </c>
      <c r="H1936" s="38">
        <f t="shared" si="31"/>
        <v>0</v>
      </c>
    </row>
    <row r="1937" spans="1:8" x14ac:dyDescent="0.25">
      <c r="A1937" s="24"/>
      <c r="B1937" s="24"/>
      <c r="C1937" s="24"/>
      <c r="D1937" s="24"/>
      <c r="E1937" s="36" t="s">
        <v>3345</v>
      </c>
      <c r="F1937" s="37" t="s">
        <v>1418</v>
      </c>
      <c r="G1937" s="37" t="s">
        <v>1418</v>
      </c>
      <c r="H1937" s="38">
        <f t="shared" si="31"/>
        <v>0</v>
      </c>
    </row>
    <row r="1938" spans="1:8" x14ac:dyDescent="0.25">
      <c r="A1938" s="24"/>
      <c r="B1938" s="24"/>
      <c r="C1938" s="24"/>
      <c r="D1938" s="24"/>
      <c r="E1938" s="39" t="s">
        <v>3346</v>
      </c>
      <c r="F1938" s="37" t="s">
        <v>1418</v>
      </c>
      <c r="G1938" s="37" t="s">
        <v>1418</v>
      </c>
      <c r="H1938" s="38">
        <f t="shared" si="31"/>
        <v>0</v>
      </c>
    </row>
    <row r="1939" spans="1:8" x14ac:dyDescent="0.25">
      <c r="A1939" s="24"/>
      <c r="B1939" s="24"/>
      <c r="C1939" s="24"/>
      <c r="D1939" s="24"/>
      <c r="E1939" s="36" t="s">
        <v>3347</v>
      </c>
      <c r="F1939" s="37" t="s">
        <v>1418</v>
      </c>
      <c r="G1939" s="37" t="s">
        <v>1418</v>
      </c>
      <c r="H1939" s="38">
        <f t="shared" si="31"/>
        <v>0</v>
      </c>
    </row>
    <row r="1940" spans="1:8" x14ac:dyDescent="0.25">
      <c r="A1940" s="24"/>
      <c r="B1940" s="24"/>
      <c r="C1940" s="24"/>
      <c r="D1940" s="24"/>
      <c r="E1940" s="36" t="s">
        <v>3348</v>
      </c>
      <c r="F1940" s="37" t="s">
        <v>1418</v>
      </c>
      <c r="G1940" s="37" t="s">
        <v>1418</v>
      </c>
      <c r="H1940" s="38">
        <f t="shared" si="31"/>
        <v>0</v>
      </c>
    </row>
    <row r="1941" spans="1:8" x14ac:dyDescent="0.25">
      <c r="A1941" s="24"/>
      <c r="B1941" s="24"/>
      <c r="C1941" s="24"/>
      <c r="D1941" s="24"/>
      <c r="E1941" s="36" t="s">
        <v>3349</v>
      </c>
      <c r="F1941" s="37" t="s">
        <v>1418</v>
      </c>
      <c r="G1941" s="37" t="s">
        <v>1418</v>
      </c>
      <c r="H1941" s="38">
        <f t="shared" si="31"/>
        <v>0</v>
      </c>
    </row>
    <row r="1942" spans="1:8" x14ac:dyDescent="0.25">
      <c r="A1942" s="24"/>
      <c r="B1942" s="24"/>
      <c r="C1942" s="24"/>
      <c r="D1942" s="24"/>
      <c r="E1942" s="39" t="s">
        <v>3350</v>
      </c>
      <c r="F1942" s="37" t="s">
        <v>1418</v>
      </c>
      <c r="G1942" s="37" t="s">
        <v>1418</v>
      </c>
      <c r="H1942" s="38">
        <f t="shared" si="31"/>
        <v>0</v>
      </c>
    </row>
    <row r="1943" spans="1:8" x14ac:dyDescent="0.25">
      <c r="A1943" s="24"/>
      <c r="B1943" s="24"/>
      <c r="C1943" s="24"/>
      <c r="D1943" s="24"/>
      <c r="E1943" s="39" t="s">
        <v>3351</v>
      </c>
      <c r="F1943" s="37" t="s">
        <v>1418</v>
      </c>
      <c r="G1943" s="37" t="s">
        <v>1418</v>
      </c>
      <c r="H1943" s="38">
        <f t="shared" si="31"/>
        <v>0</v>
      </c>
    </row>
    <row r="1944" spans="1:8" x14ac:dyDescent="0.25">
      <c r="A1944" s="24"/>
      <c r="B1944" s="24"/>
      <c r="C1944" s="24"/>
      <c r="D1944" s="24"/>
      <c r="E1944" s="59" t="s">
        <v>3352</v>
      </c>
      <c r="F1944" s="37" t="s">
        <v>1418</v>
      </c>
      <c r="G1944" s="37" t="s">
        <v>1418</v>
      </c>
      <c r="H1944" s="38">
        <f t="shared" si="31"/>
        <v>0</v>
      </c>
    </row>
    <row r="1945" spans="1:8" x14ac:dyDescent="0.25">
      <c r="A1945" s="24"/>
      <c r="B1945" s="24"/>
      <c r="C1945" s="24"/>
      <c r="D1945" s="24"/>
      <c r="E1945" s="39" t="s">
        <v>3353</v>
      </c>
      <c r="F1945" s="37" t="s">
        <v>1418</v>
      </c>
      <c r="G1945" s="37" t="s">
        <v>1418</v>
      </c>
      <c r="H1945" s="38">
        <f t="shared" si="31"/>
        <v>0</v>
      </c>
    </row>
    <row r="1946" spans="1:8" x14ac:dyDescent="0.25">
      <c r="A1946" s="24"/>
      <c r="B1946" s="24"/>
      <c r="C1946" s="24"/>
      <c r="D1946" s="24"/>
      <c r="E1946" s="36" t="s">
        <v>3354</v>
      </c>
      <c r="F1946" s="37" t="s">
        <v>1418</v>
      </c>
      <c r="G1946" s="37" t="s">
        <v>1418</v>
      </c>
      <c r="H1946" s="38">
        <f t="shared" si="31"/>
        <v>0</v>
      </c>
    </row>
    <row r="1947" spans="1:8" x14ac:dyDescent="0.25">
      <c r="A1947" s="24"/>
      <c r="B1947" s="24"/>
      <c r="C1947" s="24"/>
      <c r="D1947" s="24"/>
      <c r="E1947" s="55" t="s">
        <v>3355</v>
      </c>
      <c r="F1947" s="37" t="s">
        <v>1418</v>
      </c>
      <c r="G1947" s="37" t="s">
        <v>1418</v>
      </c>
      <c r="H1947" s="38">
        <f t="shared" si="31"/>
        <v>0</v>
      </c>
    </row>
    <row r="1948" spans="1:8" x14ac:dyDescent="0.25">
      <c r="A1948" s="24"/>
      <c r="B1948" s="24"/>
      <c r="C1948" s="24"/>
      <c r="D1948" s="24"/>
      <c r="E1948" s="39" t="s">
        <v>3356</v>
      </c>
      <c r="F1948" s="37" t="s">
        <v>1418</v>
      </c>
      <c r="G1948" s="37" t="s">
        <v>1418</v>
      </c>
      <c r="H1948" s="38">
        <f t="shared" si="31"/>
        <v>0</v>
      </c>
    </row>
    <row r="1949" spans="1:8" x14ac:dyDescent="0.25">
      <c r="A1949" s="24"/>
      <c r="B1949" s="24"/>
      <c r="C1949" s="24"/>
      <c r="D1949" s="24"/>
      <c r="E1949" s="39" t="s">
        <v>3357</v>
      </c>
      <c r="F1949" s="37" t="s">
        <v>1418</v>
      </c>
      <c r="G1949" s="37" t="s">
        <v>1418</v>
      </c>
      <c r="H1949" s="38">
        <f t="shared" si="31"/>
        <v>0</v>
      </c>
    </row>
    <row r="1950" spans="1:8" x14ac:dyDescent="0.25">
      <c r="A1950" s="24"/>
      <c r="B1950" s="24"/>
      <c r="C1950" s="24"/>
      <c r="D1950" s="24"/>
      <c r="E1950" s="39" t="s">
        <v>3358</v>
      </c>
      <c r="F1950" s="37" t="s">
        <v>1418</v>
      </c>
      <c r="G1950" s="37" t="s">
        <v>1418</v>
      </c>
      <c r="H1950" s="38">
        <f t="shared" si="31"/>
        <v>0</v>
      </c>
    </row>
    <row r="1951" spans="1:8" x14ac:dyDescent="0.25">
      <c r="A1951" s="24"/>
      <c r="B1951" s="24"/>
      <c r="C1951" s="24"/>
      <c r="D1951" s="24"/>
      <c r="E1951" s="36" t="s">
        <v>3359</v>
      </c>
      <c r="F1951" s="37" t="s">
        <v>1418</v>
      </c>
      <c r="G1951" s="37" t="s">
        <v>1418</v>
      </c>
      <c r="H1951" s="38">
        <f t="shared" si="31"/>
        <v>0</v>
      </c>
    </row>
    <row r="1952" spans="1:8" x14ac:dyDescent="0.25">
      <c r="A1952" s="24"/>
      <c r="B1952" s="24"/>
      <c r="C1952" s="24"/>
      <c r="D1952" s="24"/>
      <c r="E1952" s="39" t="s">
        <v>3360</v>
      </c>
      <c r="F1952" s="37" t="s">
        <v>1418</v>
      </c>
      <c r="G1952" s="37" t="s">
        <v>1418</v>
      </c>
      <c r="H1952" s="38">
        <f t="shared" si="31"/>
        <v>0</v>
      </c>
    </row>
    <row r="1953" spans="1:8" x14ac:dyDescent="0.25">
      <c r="A1953" s="24"/>
      <c r="B1953" s="24"/>
      <c r="C1953" s="24"/>
      <c r="D1953" s="24"/>
      <c r="E1953" s="39" t="s">
        <v>3361</v>
      </c>
      <c r="F1953" s="37" t="s">
        <v>1418</v>
      </c>
      <c r="G1953" s="37" t="s">
        <v>1418</v>
      </c>
      <c r="H1953" s="38">
        <f t="shared" si="31"/>
        <v>0</v>
      </c>
    </row>
    <row r="1954" spans="1:8" x14ac:dyDescent="0.25">
      <c r="A1954" s="24"/>
      <c r="B1954" s="24"/>
      <c r="C1954" s="24"/>
      <c r="D1954" s="24"/>
      <c r="E1954" s="39" t="s">
        <v>3362</v>
      </c>
      <c r="F1954" s="37" t="s">
        <v>1418</v>
      </c>
      <c r="G1954" s="37" t="s">
        <v>1418</v>
      </c>
      <c r="H1954" s="38">
        <f t="shared" si="31"/>
        <v>0</v>
      </c>
    </row>
    <row r="1955" spans="1:8" x14ac:dyDescent="0.25">
      <c r="A1955" s="24"/>
      <c r="B1955" s="24"/>
      <c r="C1955" s="24"/>
      <c r="D1955" s="24"/>
      <c r="E1955" s="39" t="s">
        <v>3363</v>
      </c>
      <c r="F1955" s="37" t="s">
        <v>1418</v>
      </c>
      <c r="G1955" s="37" t="s">
        <v>1418</v>
      </c>
      <c r="H1955" s="38">
        <f t="shared" si="31"/>
        <v>0</v>
      </c>
    </row>
    <row r="1956" spans="1:8" x14ac:dyDescent="0.25">
      <c r="A1956" s="24"/>
      <c r="B1956" s="24"/>
      <c r="C1956" s="24"/>
      <c r="D1956" s="24"/>
      <c r="E1956" s="39" t="s">
        <v>3364</v>
      </c>
      <c r="F1956" s="37" t="s">
        <v>1418</v>
      </c>
      <c r="G1956" s="37" t="s">
        <v>1418</v>
      </c>
      <c r="H1956" s="38">
        <f t="shared" si="31"/>
        <v>0</v>
      </c>
    </row>
    <row r="1957" spans="1:8" x14ac:dyDescent="0.25">
      <c r="A1957" s="24"/>
      <c r="B1957" s="24"/>
      <c r="C1957" s="24"/>
      <c r="D1957" s="24"/>
      <c r="E1957" s="36" t="s">
        <v>3365</v>
      </c>
      <c r="F1957" s="37" t="s">
        <v>1418</v>
      </c>
      <c r="G1957" s="37" t="s">
        <v>1418</v>
      </c>
      <c r="H1957" s="38">
        <f t="shared" si="31"/>
        <v>0</v>
      </c>
    </row>
    <row r="1958" spans="1:8" x14ac:dyDescent="0.25">
      <c r="A1958" s="24"/>
      <c r="B1958" s="24"/>
      <c r="C1958" s="24"/>
      <c r="D1958" s="24"/>
      <c r="E1958" s="36" t="s">
        <v>3366</v>
      </c>
      <c r="F1958" s="37" t="s">
        <v>1418</v>
      </c>
      <c r="G1958" s="37" t="s">
        <v>1418</v>
      </c>
      <c r="H1958" s="38">
        <f t="shared" si="31"/>
        <v>0</v>
      </c>
    </row>
    <row r="1959" spans="1:8" x14ac:dyDescent="0.25">
      <c r="A1959" s="24"/>
      <c r="B1959" s="24"/>
      <c r="C1959" s="24"/>
      <c r="D1959" s="24"/>
      <c r="E1959" s="36" t="s">
        <v>3367</v>
      </c>
      <c r="F1959" s="37" t="s">
        <v>1418</v>
      </c>
      <c r="G1959" s="37" t="s">
        <v>1418</v>
      </c>
      <c r="H1959" s="38">
        <f t="shared" si="31"/>
        <v>0</v>
      </c>
    </row>
    <row r="1960" spans="1:8" x14ac:dyDescent="0.25">
      <c r="A1960" s="24"/>
      <c r="B1960" s="24"/>
      <c r="C1960" s="24"/>
      <c r="D1960" s="24"/>
      <c r="E1960" s="36" t="s">
        <v>3368</v>
      </c>
      <c r="F1960" s="37" t="s">
        <v>1418</v>
      </c>
      <c r="G1960" s="37" t="s">
        <v>1418</v>
      </c>
      <c r="H1960" s="38">
        <f t="shared" si="31"/>
        <v>0</v>
      </c>
    </row>
    <row r="1961" spans="1:8" x14ac:dyDescent="0.25">
      <c r="A1961" s="24"/>
      <c r="B1961" s="24"/>
      <c r="C1961" s="24"/>
      <c r="D1961" s="24"/>
      <c r="E1961" s="39" t="s">
        <v>3369</v>
      </c>
      <c r="F1961" s="37" t="s">
        <v>1418</v>
      </c>
      <c r="G1961" s="37" t="s">
        <v>1418</v>
      </c>
      <c r="H1961" s="38">
        <f t="shared" si="31"/>
        <v>0</v>
      </c>
    </row>
    <row r="1962" spans="1:8" x14ac:dyDescent="0.25">
      <c r="A1962" s="24"/>
      <c r="B1962" s="24"/>
      <c r="C1962" s="24"/>
      <c r="D1962" s="24"/>
      <c r="E1962" s="39" t="s">
        <v>3370</v>
      </c>
      <c r="F1962" s="37" t="s">
        <v>1418</v>
      </c>
      <c r="G1962" s="37" t="s">
        <v>1418</v>
      </c>
      <c r="H1962" s="38">
        <f t="shared" si="31"/>
        <v>0</v>
      </c>
    </row>
    <row r="1963" spans="1:8" x14ac:dyDescent="0.25">
      <c r="A1963" s="24"/>
      <c r="B1963" s="24"/>
      <c r="C1963" s="24"/>
      <c r="D1963" s="24"/>
      <c r="E1963" s="39" t="s">
        <v>3371</v>
      </c>
      <c r="F1963" s="37" t="s">
        <v>1418</v>
      </c>
      <c r="G1963" s="37" t="s">
        <v>1418</v>
      </c>
      <c r="H1963" s="38">
        <f t="shared" si="31"/>
        <v>0</v>
      </c>
    </row>
    <row r="1964" spans="1:8" x14ac:dyDescent="0.25">
      <c r="A1964" s="24"/>
      <c r="B1964" s="24"/>
      <c r="C1964" s="24"/>
      <c r="D1964" s="24"/>
      <c r="E1964" s="36" t="s">
        <v>3372</v>
      </c>
      <c r="F1964" s="37" t="s">
        <v>1418</v>
      </c>
      <c r="G1964" s="37" t="s">
        <v>1418</v>
      </c>
      <c r="H1964" s="38">
        <f t="shared" si="31"/>
        <v>0</v>
      </c>
    </row>
    <row r="1965" spans="1:8" x14ac:dyDescent="0.25">
      <c r="A1965" s="24"/>
      <c r="B1965" s="24"/>
      <c r="C1965" s="24"/>
      <c r="D1965" s="24"/>
      <c r="E1965" s="36" t="s">
        <v>3373</v>
      </c>
      <c r="F1965" s="37" t="s">
        <v>1418</v>
      </c>
      <c r="G1965" s="37" t="s">
        <v>1418</v>
      </c>
      <c r="H1965" s="38">
        <f t="shared" si="31"/>
        <v>0</v>
      </c>
    </row>
    <row r="1966" spans="1:8" x14ac:dyDescent="0.25">
      <c r="A1966" s="24"/>
      <c r="B1966" s="24"/>
      <c r="C1966" s="24"/>
      <c r="D1966" s="24"/>
      <c r="E1966" s="39" t="s">
        <v>3374</v>
      </c>
      <c r="F1966" s="37" t="s">
        <v>1418</v>
      </c>
      <c r="G1966" s="37" t="s">
        <v>1418</v>
      </c>
      <c r="H1966" s="38">
        <f t="shared" si="31"/>
        <v>0</v>
      </c>
    </row>
    <row r="1967" spans="1:8" x14ac:dyDescent="0.25">
      <c r="A1967" s="24"/>
      <c r="B1967" s="24"/>
      <c r="C1967" s="24"/>
      <c r="D1967" s="24"/>
      <c r="E1967" s="39" t="s">
        <v>3375</v>
      </c>
      <c r="F1967" s="37" t="s">
        <v>1418</v>
      </c>
      <c r="G1967" s="37" t="s">
        <v>1418</v>
      </c>
      <c r="H1967" s="38">
        <f t="shared" si="31"/>
        <v>0</v>
      </c>
    </row>
    <row r="1968" spans="1:8" x14ac:dyDescent="0.25">
      <c r="A1968" s="24"/>
      <c r="B1968" s="24"/>
      <c r="C1968" s="24"/>
      <c r="D1968" s="24"/>
      <c r="E1968" s="39" t="s">
        <v>3376</v>
      </c>
      <c r="F1968" s="37" t="s">
        <v>1418</v>
      </c>
      <c r="G1968" s="37" t="s">
        <v>1418</v>
      </c>
      <c r="H1968" s="38">
        <f t="shared" si="31"/>
        <v>0</v>
      </c>
    </row>
    <row r="1969" spans="1:8" x14ac:dyDescent="0.25">
      <c r="A1969" s="24"/>
      <c r="B1969" s="24"/>
      <c r="C1969" s="24"/>
      <c r="D1969" s="24"/>
      <c r="E1969" s="39" t="s">
        <v>3377</v>
      </c>
      <c r="F1969" s="37" t="s">
        <v>1418</v>
      </c>
      <c r="G1969" s="37" t="s">
        <v>1418</v>
      </c>
      <c r="H1969" s="38">
        <f t="shared" si="31"/>
        <v>0</v>
      </c>
    </row>
    <row r="1970" spans="1:8" x14ac:dyDescent="0.25">
      <c r="A1970" s="24"/>
      <c r="B1970" s="24"/>
      <c r="C1970" s="24"/>
      <c r="D1970" s="24"/>
      <c r="E1970" s="39" t="s">
        <v>3378</v>
      </c>
      <c r="F1970" s="37" t="s">
        <v>1418</v>
      </c>
      <c r="G1970" s="37" t="s">
        <v>1418</v>
      </c>
      <c r="H1970" s="38">
        <f t="shared" si="31"/>
        <v>0</v>
      </c>
    </row>
    <row r="1971" spans="1:8" x14ac:dyDescent="0.25">
      <c r="A1971" s="24"/>
      <c r="B1971" s="24"/>
      <c r="C1971" s="24"/>
      <c r="D1971" s="24"/>
      <c r="E1971" s="39" t="s">
        <v>3379</v>
      </c>
      <c r="F1971" s="37" t="s">
        <v>1418</v>
      </c>
      <c r="G1971" s="37" t="s">
        <v>1418</v>
      </c>
      <c r="H1971" s="38">
        <f t="shared" si="31"/>
        <v>0</v>
      </c>
    </row>
    <row r="1972" spans="1:8" x14ac:dyDescent="0.25">
      <c r="A1972" s="24"/>
      <c r="B1972" s="24"/>
      <c r="C1972" s="24"/>
      <c r="D1972" s="24"/>
      <c r="E1972" s="39" t="s">
        <v>3380</v>
      </c>
      <c r="F1972" s="37" t="s">
        <v>1418</v>
      </c>
      <c r="G1972" s="37" t="s">
        <v>1418</v>
      </c>
      <c r="H1972" s="38">
        <f t="shared" si="31"/>
        <v>0</v>
      </c>
    </row>
    <row r="1973" spans="1:8" x14ac:dyDescent="0.25">
      <c r="A1973" s="24"/>
      <c r="B1973" s="24"/>
      <c r="C1973" s="24"/>
      <c r="D1973" s="24"/>
      <c r="E1973" s="36" t="s">
        <v>3381</v>
      </c>
      <c r="F1973" s="37" t="s">
        <v>1418</v>
      </c>
      <c r="G1973" s="37" t="s">
        <v>1418</v>
      </c>
      <c r="H1973" s="38">
        <f t="shared" si="31"/>
        <v>0</v>
      </c>
    </row>
    <row r="1974" spans="1:8" x14ac:dyDescent="0.25">
      <c r="A1974" s="24"/>
      <c r="B1974" s="24"/>
      <c r="C1974" s="24"/>
      <c r="D1974" s="24"/>
      <c r="E1974" s="39" t="s">
        <v>3382</v>
      </c>
      <c r="F1974" s="37" t="s">
        <v>1418</v>
      </c>
      <c r="G1974" s="37" t="s">
        <v>1418</v>
      </c>
      <c r="H1974" s="38">
        <f t="shared" si="31"/>
        <v>0</v>
      </c>
    </row>
    <row r="1975" spans="1:8" x14ac:dyDescent="0.25">
      <c r="A1975" s="24"/>
      <c r="B1975" s="24"/>
      <c r="C1975" s="24"/>
      <c r="D1975" s="24"/>
      <c r="E1975" s="36" t="s">
        <v>3383</v>
      </c>
      <c r="F1975" s="37" t="s">
        <v>1418</v>
      </c>
      <c r="G1975" s="37" t="s">
        <v>1418</v>
      </c>
      <c r="H1975" s="38">
        <f t="shared" si="31"/>
        <v>0</v>
      </c>
    </row>
    <row r="1976" spans="1:8" x14ac:dyDescent="0.25">
      <c r="A1976" s="24"/>
      <c r="B1976" s="24"/>
      <c r="C1976" s="24"/>
      <c r="D1976" s="24"/>
      <c r="E1976" s="39" t="s">
        <v>3384</v>
      </c>
      <c r="F1976" s="37" t="s">
        <v>1418</v>
      </c>
      <c r="G1976" s="37" t="s">
        <v>1418</v>
      </c>
      <c r="H1976" s="38">
        <f t="shared" si="31"/>
        <v>0</v>
      </c>
    </row>
    <row r="1977" spans="1:8" x14ac:dyDescent="0.25">
      <c r="A1977" s="24"/>
      <c r="B1977" s="24"/>
      <c r="C1977" s="24"/>
      <c r="D1977" s="24"/>
      <c r="E1977" s="39" t="s">
        <v>3385</v>
      </c>
      <c r="F1977" s="37" t="s">
        <v>1418</v>
      </c>
      <c r="G1977" s="37" t="s">
        <v>1418</v>
      </c>
      <c r="H1977" s="38">
        <f t="shared" si="31"/>
        <v>0</v>
      </c>
    </row>
    <row r="1978" spans="1:8" x14ac:dyDescent="0.25">
      <c r="A1978" s="24"/>
      <c r="B1978" s="24"/>
      <c r="C1978" s="24"/>
      <c r="D1978" s="24"/>
      <c r="E1978" s="39" t="s">
        <v>3386</v>
      </c>
      <c r="F1978" s="37" t="s">
        <v>1418</v>
      </c>
      <c r="G1978" s="37" t="s">
        <v>1418</v>
      </c>
      <c r="H1978" s="38">
        <f t="shared" si="31"/>
        <v>0</v>
      </c>
    </row>
    <row r="1979" spans="1:8" x14ac:dyDescent="0.25">
      <c r="A1979" s="24"/>
      <c r="B1979" s="24"/>
      <c r="C1979" s="24"/>
      <c r="D1979" s="24"/>
      <c r="E1979" s="36" t="s">
        <v>3387</v>
      </c>
      <c r="F1979" s="37" t="s">
        <v>1418</v>
      </c>
      <c r="G1979" s="37" t="s">
        <v>1418</v>
      </c>
      <c r="H1979" s="38">
        <f t="shared" si="31"/>
        <v>0</v>
      </c>
    </row>
    <row r="1980" spans="1:8" x14ac:dyDescent="0.25">
      <c r="A1980" s="24"/>
      <c r="B1980" s="24"/>
      <c r="C1980" s="24"/>
      <c r="D1980" s="24"/>
      <c r="E1980" s="39" t="s">
        <v>3388</v>
      </c>
      <c r="F1980" s="37" t="s">
        <v>1418</v>
      </c>
      <c r="G1980" s="37" t="s">
        <v>1418</v>
      </c>
      <c r="H1980" s="38">
        <f t="shared" si="31"/>
        <v>0</v>
      </c>
    </row>
    <row r="1981" spans="1:8" x14ac:dyDescent="0.25">
      <c r="A1981" s="24"/>
      <c r="B1981" s="24"/>
      <c r="C1981" s="24"/>
      <c r="D1981" s="24"/>
      <c r="E1981" s="39" t="s">
        <v>3389</v>
      </c>
      <c r="F1981" s="37" t="s">
        <v>1418</v>
      </c>
      <c r="G1981" s="37" t="s">
        <v>1418</v>
      </c>
      <c r="H1981" s="38">
        <f t="shared" si="31"/>
        <v>0</v>
      </c>
    </row>
    <row r="1982" spans="1:8" x14ac:dyDescent="0.25">
      <c r="A1982" s="24"/>
      <c r="B1982" s="24"/>
      <c r="C1982" s="24"/>
      <c r="D1982" s="24"/>
      <c r="E1982" s="39" t="s">
        <v>3390</v>
      </c>
      <c r="F1982" s="37" t="s">
        <v>1418</v>
      </c>
      <c r="G1982" s="37" t="s">
        <v>1418</v>
      </c>
      <c r="H1982" s="38">
        <f t="shared" si="31"/>
        <v>0</v>
      </c>
    </row>
    <row r="1983" spans="1:8" x14ac:dyDescent="0.25">
      <c r="A1983" s="24"/>
      <c r="B1983" s="24"/>
      <c r="C1983" s="24"/>
      <c r="D1983" s="24"/>
      <c r="E1983" s="39" t="s">
        <v>3391</v>
      </c>
      <c r="F1983" s="37" t="s">
        <v>1418</v>
      </c>
      <c r="G1983" s="37" t="s">
        <v>1418</v>
      </c>
      <c r="H1983" s="38">
        <f t="shared" si="31"/>
        <v>0</v>
      </c>
    </row>
    <row r="1984" spans="1:8" x14ac:dyDescent="0.25">
      <c r="A1984" s="24"/>
      <c r="B1984" s="24"/>
      <c r="C1984" s="24"/>
      <c r="D1984" s="24"/>
      <c r="E1984" s="39" t="s">
        <v>3392</v>
      </c>
      <c r="F1984" s="37" t="s">
        <v>1418</v>
      </c>
      <c r="G1984" s="37" t="s">
        <v>1418</v>
      </c>
      <c r="H1984" s="38">
        <f t="shared" si="31"/>
        <v>0</v>
      </c>
    </row>
    <row r="1985" spans="1:8" x14ac:dyDescent="0.25">
      <c r="A1985" s="24"/>
      <c r="B1985" s="24"/>
      <c r="C1985" s="24"/>
      <c r="D1985" s="24"/>
      <c r="E1985" s="36" t="s">
        <v>3393</v>
      </c>
      <c r="F1985" s="37" t="s">
        <v>1418</v>
      </c>
      <c r="G1985" s="37" t="s">
        <v>1418</v>
      </c>
      <c r="H1985" s="38">
        <f t="shared" si="31"/>
        <v>0</v>
      </c>
    </row>
    <row r="1986" spans="1:8" x14ac:dyDescent="0.25">
      <c r="A1986" s="24"/>
      <c r="B1986" s="24"/>
      <c r="C1986" s="24"/>
      <c r="D1986" s="24"/>
      <c r="E1986" s="39" t="s">
        <v>3394</v>
      </c>
      <c r="F1986" s="37" t="s">
        <v>1418</v>
      </c>
      <c r="G1986" s="37" t="s">
        <v>1418</v>
      </c>
      <c r="H1986" s="38">
        <f t="shared" si="31"/>
        <v>0</v>
      </c>
    </row>
    <row r="1987" spans="1:8" x14ac:dyDescent="0.25">
      <c r="A1987" s="24"/>
      <c r="B1987" s="24"/>
      <c r="C1987" s="24"/>
      <c r="D1987" s="24"/>
      <c r="E1987" s="39" t="s">
        <v>3395</v>
      </c>
      <c r="F1987" s="37" t="s">
        <v>1418</v>
      </c>
      <c r="G1987" s="37" t="s">
        <v>1418</v>
      </c>
      <c r="H1987" s="38">
        <f t="shared" si="31"/>
        <v>0</v>
      </c>
    </row>
    <row r="1988" spans="1:8" x14ac:dyDescent="0.25">
      <c r="A1988" s="24"/>
      <c r="B1988" s="24"/>
      <c r="C1988" s="24"/>
      <c r="D1988" s="24"/>
      <c r="E1988" s="36" t="s">
        <v>3396</v>
      </c>
      <c r="F1988" s="37" t="s">
        <v>1418</v>
      </c>
      <c r="G1988" s="37" t="s">
        <v>1418</v>
      </c>
      <c r="H1988" s="38">
        <f t="shared" si="31"/>
        <v>0</v>
      </c>
    </row>
    <row r="1989" spans="1:8" x14ac:dyDescent="0.25">
      <c r="A1989" s="24"/>
      <c r="B1989" s="24"/>
      <c r="C1989" s="24"/>
      <c r="D1989" s="24"/>
      <c r="E1989" s="39" t="s">
        <v>3397</v>
      </c>
      <c r="F1989" s="37" t="s">
        <v>1418</v>
      </c>
      <c r="G1989" s="37" t="s">
        <v>1418</v>
      </c>
      <c r="H1989" s="38">
        <f t="shared" si="31"/>
        <v>0</v>
      </c>
    </row>
    <row r="1990" spans="1:8" x14ac:dyDescent="0.25">
      <c r="A1990" s="24"/>
      <c r="B1990" s="24"/>
      <c r="C1990" s="24"/>
      <c r="D1990" s="24"/>
      <c r="E1990" s="39" t="s">
        <v>3398</v>
      </c>
      <c r="F1990" s="37" t="s">
        <v>1418</v>
      </c>
      <c r="G1990" s="37" t="s">
        <v>1418</v>
      </c>
      <c r="H1990" s="38">
        <f t="shared" si="31"/>
        <v>0</v>
      </c>
    </row>
    <row r="1991" spans="1:8" x14ac:dyDescent="0.25">
      <c r="A1991" s="24"/>
      <c r="B1991" s="24"/>
      <c r="C1991" s="24"/>
      <c r="D1991" s="24"/>
      <c r="E1991" s="39" t="s">
        <v>3399</v>
      </c>
      <c r="F1991" s="37" t="s">
        <v>1418</v>
      </c>
      <c r="G1991" s="37" t="s">
        <v>1418</v>
      </c>
      <c r="H1991" s="38">
        <f t="shared" ref="H1991:H2054" si="32">VLOOKUP(G1991,$A$4:$B$29,2,FALSE)</f>
        <v>0</v>
      </c>
    </row>
    <row r="1992" spans="1:8" x14ac:dyDescent="0.25">
      <c r="A1992" s="24"/>
      <c r="B1992" s="24"/>
      <c r="C1992" s="24"/>
      <c r="D1992" s="24"/>
      <c r="E1992" s="36" t="s">
        <v>3400</v>
      </c>
      <c r="F1992" s="37" t="s">
        <v>1418</v>
      </c>
      <c r="G1992" s="37" t="s">
        <v>1418</v>
      </c>
      <c r="H1992" s="38">
        <f t="shared" si="32"/>
        <v>0</v>
      </c>
    </row>
    <row r="1993" spans="1:8" x14ac:dyDescent="0.25">
      <c r="A1993" s="24"/>
      <c r="B1993" s="24"/>
      <c r="C1993" s="24"/>
      <c r="D1993" s="24"/>
      <c r="E1993" s="36" t="s">
        <v>3401</v>
      </c>
      <c r="F1993" s="37" t="s">
        <v>1418</v>
      </c>
      <c r="G1993" s="37" t="s">
        <v>1418</v>
      </c>
      <c r="H1993" s="38">
        <f t="shared" si="32"/>
        <v>0</v>
      </c>
    </row>
    <row r="1994" spans="1:8" x14ac:dyDescent="0.25">
      <c r="A1994" s="24"/>
      <c r="B1994" s="24"/>
      <c r="C1994" s="24"/>
      <c r="D1994" s="24"/>
      <c r="E1994" s="39" t="s">
        <v>3402</v>
      </c>
      <c r="F1994" s="37" t="s">
        <v>1418</v>
      </c>
      <c r="G1994" s="37" t="s">
        <v>1418</v>
      </c>
      <c r="H1994" s="38">
        <f t="shared" si="32"/>
        <v>0</v>
      </c>
    </row>
    <row r="1995" spans="1:8" x14ac:dyDescent="0.25">
      <c r="A1995" s="24"/>
      <c r="B1995" s="24"/>
      <c r="C1995" s="24"/>
      <c r="D1995" s="24"/>
      <c r="E1995" s="39" t="s">
        <v>3403</v>
      </c>
      <c r="F1995" s="37" t="s">
        <v>1418</v>
      </c>
      <c r="G1995" s="37" t="s">
        <v>1418</v>
      </c>
      <c r="H1995" s="38">
        <f t="shared" si="32"/>
        <v>0</v>
      </c>
    </row>
    <row r="1996" spans="1:8" x14ac:dyDescent="0.25">
      <c r="A1996" s="24"/>
      <c r="B1996" s="24"/>
      <c r="C1996" s="24"/>
      <c r="D1996" s="24"/>
      <c r="E1996" s="36" t="s">
        <v>3404</v>
      </c>
      <c r="F1996" s="37" t="s">
        <v>1418</v>
      </c>
      <c r="G1996" s="37" t="s">
        <v>1418</v>
      </c>
      <c r="H1996" s="38">
        <f t="shared" si="32"/>
        <v>0</v>
      </c>
    </row>
    <row r="1997" spans="1:8" x14ac:dyDescent="0.25">
      <c r="A1997" s="24"/>
      <c r="B1997" s="24"/>
      <c r="C1997" s="24"/>
      <c r="D1997" s="24"/>
      <c r="E1997" s="39" t="s">
        <v>3405</v>
      </c>
      <c r="F1997" s="37" t="s">
        <v>1418</v>
      </c>
      <c r="G1997" s="37" t="s">
        <v>1418</v>
      </c>
      <c r="H1997" s="38">
        <f t="shared" si="32"/>
        <v>0</v>
      </c>
    </row>
    <row r="1998" spans="1:8" x14ac:dyDescent="0.25">
      <c r="A1998" s="24"/>
      <c r="B1998" s="24"/>
      <c r="C1998" s="24"/>
      <c r="D1998" s="24"/>
      <c r="E1998" s="39" t="s">
        <v>3406</v>
      </c>
      <c r="F1998" s="37" t="s">
        <v>1418</v>
      </c>
      <c r="G1998" s="37" t="s">
        <v>1418</v>
      </c>
      <c r="H1998" s="38">
        <f t="shared" si="32"/>
        <v>0</v>
      </c>
    </row>
    <row r="1999" spans="1:8" x14ac:dyDescent="0.25">
      <c r="A1999" s="24"/>
      <c r="B1999" s="24"/>
      <c r="C1999" s="24"/>
      <c r="D1999" s="24"/>
      <c r="E1999" s="36" t="s">
        <v>3407</v>
      </c>
      <c r="F1999" s="37" t="s">
        <v>1418</v>
      </c>
      <c r="G1999" s="37" t="s">
        <v>1418</v>
      </c>
      <c r="H1999" s="38">
        <f t="shared" si="32"/>
        <v>0</v>
      </c>
    </row>
    <row r="2000" spans="1:8" x14ac:dyDescent="0.25">
      <c r="A2000" s="24"/>
      <c r="B2000" s="24"/>
      <c r="C2000" s="24"/>
      <c r="D2000" s="24"/>
      <c r="E2000" s="39" t="s">
        <v>3408</v>
      </c>
      <c r="F2000" s="37" t="s">
        <v>1418</v>
      </c>
      <c r="G2000" s="37" t="s">
        <v>1418</v>
      </c>
      <c r="H2000" s="38">
        <f t="shared" si="32"/>
        <v>0</v>
      </c>
    </row>
    <row r="2001" spans="1:8" x14ac:dyDescent="0.25">
      <c r="A2001" s="24"/>
      <c r="B2001" s="24"/>
      <c r="C2001" s="24"/>
      <c r="D2001" s="24"/>
      <c r="E2001" s="39" t="s">
        <v>3409</v>
      </c>
      <c r="F2001" s="37" t="s">
        <v>1418</v>
      </c>
      <c r="G2001" s="37" t="s">
        <v>1418</v>
      </c>
      <c r="H2001" s="38">
        <f t="shared" si="32"/>
        <v>0</v>
      </c>
    </row>
    <row r="2002" spans="1:8" x14ac:dyDescent="0.25">
      <c r="A2002" s="24"/>
      <c r="B2002" s="24"/>
      <c r="C2002" s="24"/>
      <c r="D2002" s="24"/>
      <c r="E2002" s="36" t="s">
        <v>3410</v>
      </c>
      <c r="F2002" s="37" t="s">
        <v>1418</v>
      </c>
      <c r="G2002" s="37" t="s">
        <v>1418</v>
      </c>
      <c r="H2002" s="38">
        <f t="shared" si="32"/>
        <v>0</v>
      </c>
    </row>
    <row r="2003" spans="1:8" x14ac:dyDescent="0.25">
      <c r="A2003" s="24"/>
      <c r="B2003" s="24"/>
      <c r="C2003" s="24"/>
      <c r="D2003" s="24"/>
      <c r="E2003" s="39" t="s">
        <v>3411</v>
      </c>
      <c r="F2003" s="37" t="s">
        <v>1418</v>
      </c>
      <c r="G2003" s="37" t="s">
        <v>1418</v>
      </c>
      <c r="H2003" s="38">
        <f t="shared" si="32"/>
        <v>0</v>
      </c>
    </row>
    <row r="2004" spans="1:8" x14ac:dyDescent="0.25">
      <c r="A2004" s="24"/>
      <c r="B2004" s="24"/>
      <c r="C2004" s="24"/>
      <c r="D2004" s="24"/>
      <c r="E2004" s="39" t="s">
        <v>3412</v>
      </c>
      <c r="F2004" s="37" t="s">
        <v>1418</v>
      </c>
      <c r="G2004" s="37" t="s">
        <v>1418</v>
      </c>
      <c r="H2004" s="38">
        <f t="shared" si="32"/>
        <v>0</v>
      </c>
    </row>
    <row r="2005" spans="1:8" x14ac:dyDescent="0.25">
      <c r="A2005" s="24"/>
      <c r="B2005" s="24"/>
      <c r="C2005" s="24"/>
      <c r="D2005" s="24"/>
      <c r="E2005" s="59" t="s">
        <v>3413</v>
      </c>
      <c r="F2005" s="37" t="s">
        <v>1418</v>
      </c>
      <c r="G2005" s="37" t="s">
        <v>1418</v>
      </c>
      <c r="H2005" s="38">
        <f t="shared" si="32"/>
        <v>0</v>
      </c>
    </row>
    <row r="2006" spans="1:8" x14ac:dyDescent="0.25">
      <c r="A2006" s="24"/>
      <c r="B2006" s="24"/>
      <c r="C2006" s="24"/>
      <c r="D2006" s="24"/>
      <c r="E2006" s="39" t="s">
        <v>3414</v>
      </c>
      <c r="F2006" s="37" t="s">
        <v>1418</v>
      </c>
      <c r="G2006" s="37" t="s">
        <v>1418</v>
      </c>
      <c r="H2006" s="38">
        <f t="shared" si="32"/>
        <v>0</v>
      </c>
    </row>
    <row r="2007" spans="1:8" x14ac:dyDescent="0.25">
      <c r="A2007" s="24"/>
      <c r="B2007" s="24"/>
      <c r="C2007" s="24"/>
      <c r="D2007" s="24"/>
      <c r="E2007" s="39" t="s">
        <v>3415</v>
      </c>
      <c r="F2007" s="37" t="s">
        <v>1418</v>
      </c>
      <c r="G2007" s="37" t="s">
        <v>1418</v>
      </c>
      <c r="H2007" s="38">
        <f t="shared" si="32"/>
        <v>0</v>
      </c>
    </row>
    <row r="2008" spans="1:8" x14ac:dyDescent="0.25">
      <c r="A2008" s="24"/>
      <c r="B2008" s="24"/>
      <c r="C2008" s="24"/>
      <c r="D2008" s="24"/>
      <c r="E2008" s="39" t="s">
        <v>3416</v>
      </c>
      <c r="F2008" s="37" t="s">
        <v>1418</v>
      </c>
      <c r="G2008" s="37" t="s">
        <v>1418</v>
      </c>
      <c r="H2008" s="38">
        <f t="shared" si="32"/>
        <v>0</v>
      </c>
    </row>
    <row r="2009" spans="1:8" x14ac:dyDescent="0.25">
      <c r="A2009" s="24"/>
      <c r="B2009" s="24"/>
      <c r="C2009" s="24"/>
      <c r="D2009" s="24"/>
      <c r="E2009" s="36" t="s">
        <v>3417</v>
      </c>
      <c r="F2009" s="37" t="s">
        <v>1418</v>
      </c>
      <c r="G2009" s="37" t="s">
        <v>1418</v>
      </c>
      <c r="H2009" s="38">
        <f t="shared" si="32"/>
        <v>0</v>
      </c>
    </row>
    <row r="2010" spans="1:8" x14ac:dyDescent="0.25">
      <c r="A2010" s="24"/>
      <c r="B2010" s="24"/>
      <c r="C2010" s="24"/>
      <c r="D2010" s="24"/>
      <c r="E2010" s="39" t="s">
        <v>3418</v>
      </c>
      <c r="F2010" s="37" t="s">
        <v>1418</v>
      </c>
      <c r="G2010" s="37" t="s">
        <v>1418</v>
      </c>
      <c r="H2010" s="38">
        <f t="shared" si="32"/>
        <v>0</v>
      </c>
    </row>
    <row r="2011" spans="1:8" x14ac:dyDescent="0.25">
      <c r="A2011" s="24"/>
      <c r="B2011" s="24"/>
      <c r="C2011" s="24"/>
      <c r="D2011" s="24"/>
      <c r="E2011" s="39" t="s">
        <v>3419</v>
      </c>
      <c r="F2011" s="37" t="s">
        <v>1418</v>
      </c>
      <c r="G2011" s="37" t="s">
        <v>1418</v>
      </c>
      <c r="H2011" s="38">
        <f t="shared" si="32"/>
        <v>0</v>
      </c>
    </row>
    <row r="2012" spans="1:8" x14ac:dyDescent="0.25">
      <c r="A2012" s="24"/>
      <c r="B2012" s="24"/>
      <c r="C2012" s="24"/>
      <c r="D2012" s="24"/>
      <c r="E2012" s="39" t="s">
        <v>3420</v>
      </c>
      <c r="F2012" s="37" t="s">
        <v>1418</v>
      </c>
      <c r="G2012" s="37" t="s">
        <v>1418</v>
      </c>
      <c r="H2012" s="38">
        <f t="shared" si="32"/>
        <v>0</v>
      </c>
    </row>
    <row r="2013" spans="1:8" x14ac:dyDescent="0.25">
      <c r="A2013" s="24"/>
      <c r="B2013" s="24"/>
      <c r="C2013" s="24"/>
      <c r="D2013" s="24"/>
      <c r="E2013" s="36" t="s">
        <v>3421</v>
      </c>
      <c r="F2013" s="37" t="s">
        <v>1418</v>
      </c>
      <c r="G2013" s="37" t="s">
        <v>1418</v>
      </c>
      <c r="H2013" s="38">
        <f t="shared" si="32"/>
        <v>0</v>
      </c>
    </row>
    <row r="2014" spans="1:8" x14ac:dyDescent="0.25">
      <c r="A2014" s="24"/>
      <c r="B2014" s="24"/>
      <c r="C2014" s="24"/>
      <c r="D2014" s="24"/>
      <c r="E2014" s="39" t="s">
        <v>3422</v>
      </c>
      <c r="F2014" s="37" t="s">
        <v>1418</v>
      </c>
      <c r="G2014" s="37" t="s">
        <v>1418</v>
      </c>
      <c r="H2014" s="38">
        <f t="shared" si="32"/>
        <v>0</v>
      </c>
    </row>
    <row r="2015" spans="1:8" x14ac:dyDescent="0.25">
      <c r="A2015" s="24"/>
      <c r="B2015" s="24"/>
      <c r="C2015" s="24"/>
      <c r="D2015" s="24"/>
      <c r="E2015" s="39" t="s">
        <v>3423</v>
      </c>
      <c r="F2015" s="37" t="s">
        <v>1418</v>
      </c>
      <c r="G2015" s="37" t="s">
        <v>1418</v>
      </c>
      <c r="H2015" s="38">
        <f t="shared" si="32"/>
        <v>0</v>
      </c>
    </row>
    <row r="2016" spans="1:8" x14ac:dyDescent="0.25">
      <c r="A2016" s="24"/>
      <c r="B2016" s="24"/>
      <c r="C2016" s="24"/>
      <c r="D2016" s="24"/>
      <c r="E2016" s="39" t="s">
        <v>3424</v>
      </c>
      <c r="F2016" s="37" t="s">
        <v>1418</v>
      </c>
      <c r="G2016" s="37" t="s">
        <v>1418</v>
      </c>
      <c r="H2016" s="38">
        <f t="shared" si="32"/>
        <v>0</v>
      </c>
    </row>
    <row r="2017" spans="1:8" x14ac:dyDescent="0.25">
      <c r="A2017" s="24"/>
      <c r="B2017" s="24"/>
      <c r="C2017" s="24"/>
      <c r="D2017" s="24"/>
      <c r="E2017" s="36" t="s">
        <v>3425</v>
      </c>
      <c r="F2017" s="37" t="s">
        <v>1418</v>
      </c>
      <c r="G2017" s="37" t="s">
        <v>1418</v>
      </c>
      <c r="H2017" s="38">
        <f t="shared" si="32"/>
        <v>0</v>
      </c>
    </row>
    <row r="2018" spans="1:8" x14ac:dyDescent="0.25">
      <c r="A2018" s="24"/>
      <c r="B2018" s="24"/>
      <c r="C2018" s="24"/>
      <c r="D2018" s="24"/>
      <c r="E2018" s="39" t="s">
        <v>3426</v>
      </c>
      <c r="F2018" s="37" t="s">
        <v>1418</v>
      </c>
      <c r="G2018" s="37" t="s">
        <v>1418</v>
      </c>
      <c r="H2018" s="38">
        <f t="shared" si="32"/>
        <v>0</v>
      </c>
    </row>
    <row r="2019" spans="1:8" x14ac:dyDescent="0.25">
      <c r="A2019" s="24"/>
      <c r="B2019" s="24"/>
      <c r="C2019" s="24"/>
      <c r="D2019" s="24"/>
      <c r="E2019" s="57" t="s">
        <v>3427</v>
      </c>
      <c r="F2019" s="37" t="s">
        <v>1418</v>
      </c>
      <c r="G2019" s="37" t="s">
        <v>1418</v>
      </c>
      <c r="H2019" s="38">
        <f t="shared" si="32"/>
        <v>0</v>
      </c>
    </row>
    <row r="2020" spans="1:8" x14ac:dyDescent="0.25">
      <c r="A2020" s="24"/>
      <c r="B2020" s="24"/>
      <c r="C2020" s="24"/>
      <c r="D2020" s="24"/>
      <c r="E2020" s="39" t="s">
        <v>3428</v>
      </c>
      <c r="F2020" s="37" t="s">
        <v>1418</v>
      </c>
      <c r="G2020" s="37" t="s">
        <v>1418</v>
      </c>
      <c r="H2020" s="38">
        <f t="shared" si="32"/>
        <v>0</v>
      </c>
    </row>
    <row r="2021" spans="1:8" x14ac:dyDescent="0.25">
      <c r="A2021" s="24"/>
      <c r="B2021" s="24"/>
      <c r="C2021" s="24"/>
      <c r="D2021" s="24"/>
      <c r="E2021" s="39" t="s">
        <v>3429</v>
      </c>
      <c r="F2021" s="37" t="s">
        <v>1418</v>
      </c>
      <c r="G2021" s="37" t="s">
        <v>1418</v>
      </c>
      <c r="H2021" s="38">
        <f t="shared" si="32"/>
        <v>0</v>
      </c>
    </row>
    <row r="2022" spans="1:8" x14ac:dyDescent="0.25">
      <c r="A2022" s="24"/>
      <c r="B2022" s="24"/>
      <c r="C2022" s="24"/>
      <c r="D2022" s="24"/>
      <c r="E2022" s="39" t="s">
        <v>3430</v>
      </c>
      <c r="F2022" s="37" t="s">
        <v>1418</v>
      </c>
      <c r="G2022" s="37" t="s">
        <v>1418</v>
      </c>
      <c r="H2022" s="38">
        <f t="shared" si="32"/>
        <v>0</v>
      </c>
    </row>
    <row r="2023" spans="1:8" x14ac:dyDescent="0.25">
      <c r="A2023" s="24"/>
      <c r="B2023" s="24"/>
      <c r="C2023" s="24"/>
      <c r="D2023" s="24"/>
      <c r="E2023" s="36" t="s">
        <v>3431</v>
      </c>
      <c r="F2023" s="37" t="s">
        <v>1418</v>
      </c>
      <c r="G2023" s="37" t="s">
        <v>1418</v>
      </c>
      <c r="H2023" s="38">
        <f t="shared" si="32"/>
        <v>0</v>
      </c>
    </row>
    <row r="2024" spans="1:8" x14ac:dyDescent="0.25">
      <c r="A2024" s="24"/>
      <c r="B2024" s="24"/>
      <c r="C2024" s="24"/>
      <c r="D2024" s="24"/>
      <c r="E2024" s="39" t="s">
        <v>3432</v>
      </c>
      <c r="F2024" s="37" t="s">
        <v>1418</v>
      </c>
      <c r="G2024" s="37" t="s">
        <v>1418</v>
      </c>
      <c r="H2024" s="38">
        <f t="shared" si="32"/>
        <v>0</v>
      </c>
    </row>
    <row r="2025" spans="1:8" x14ac:dyDescent="0.25">
      <c r="A2025" s="24"/>
      <c r="B2025" s="24"/>
      <c r="C2025" s="24"/>
      <c r="D2025" s="24"/>
      <c r="E2025" s="39" t="s">
        <v>3433</v>
      </c>
      <c r="F2025" s="37" t="s">
        <v>1418</v>
      </c>
      <c r="G2025" s="37" t="s">
        <v>1418</v>
      </c>
      <c r="H2025" s="38">
        <f t="shared" si="32"/>
        <v>0</v>
      </c>
    </row>
    <row r="2026" spans="1:8" x14ac:dyDescent="0.25">
      <c r="A2026" s="24"/>
      <c r="B2026" s="24"/>
      <c r="C2026" s="24"/>
      <c r="D2026" s="24"/>
      <c r="E2026" s="39" t="s">
        <v>3434</v>
      </c>
      <c r="F2026" s="37" t="s">
        <v>1418</v>
      </c>
      <c r="G2026" s="37" t="s">
        <v>1418</v>
      </c>
      <c r="H2026" s="38">
        <f t="shared" si="32"/>
        <v>0</v>
      </c>
    </row>
    <row r="2027" spans="1:8" x14ac:dyDescent="0.25">
      <c r="A2027" s="24"/>
      <c r="B2027" s="24"/>
      <c r="C2027" s="24"/>
      <c r="D2027" s="24"/>
      <c r="E2027" s="36" t="s">
        <v>3435</v>
      </c>
      <c r="F2027" s="37" t="s">
        <v>1418</v>
      </c>
      <c r="G2027" s="37" t="s">
        <v>1418</v>
      </c>
      <c r="H2027" s="38">
        <f t="shared" si="32"/>
        <v>0</v>
      </c>
    </row>
    <row r="2028" spans="1:8" x14ac:dyDescent="0.25">
      <c r="A2028" s="24"/>
      <c r="B2028" s="24"/>
      <c r="C2028" s="24"/>
      <c r="D2028" s="24"/>
      <c r="E2028" s="36" t="s">
        <v>3436</v>
      </c>
      <c r="F2028" s="37" t="s">
        <v>1418</v>
      </c>
      <c r="G2028" s="37" t="s">
        <v>1418</v>
      </c>
      <c r="H2028" s="38">
        <f t="shared" si="32"/>
        <v>0</v>
      </c>
    </row>
    <row r="2029" spans="1:8" x14ac:dyDescent="0.25">
      <c r="A2029" s="24"/>
      <c r="B2029" s="24"/>
      <c r="C2029" s="24"/>
      <c r="D2029" s="24"/>
      <c r="E2029" s="39" t="s">
        <v>3437</v>
      </c>
      <c r="F2029" s="37" t="s">
        <v>1418</v>
      </c>
      <c r="G2029" s="37" t="s">
        <v>1418</v>
      </c>
      <c r="H2029" s="38">
        <f t="shared" si="32"/>
        <v>0</v>
      </c>
    </row>
    <row r="2030" spans="1:8" x14ac:dyDescent="0.25">
      <c r="A2030" s="24"/>
      <c r="B2030" s="24"/>
      <c r="C2030" s="24"/>
      <c r="D2030" s="24"/>
      <c r="E2030" s="39" t="s">
        <v>3438</v>
      </c>
      <c r="F2030" s="37" t="s">
        <v>1418</v>
      </c>
      <c r="G2030" s="37" t="s">
        <v>1418</v>
      </c>
      <c r="H2030" s="38">
        <f t="shared" si="32"/>
        <v>0</v>
      </c>
    </row>
    <row r="2031" spans="1:8" x14ac:dyDescent="0.25">
      <c r="A2031" s="24"/>
      <c r="B2031" s="24"/>
      <c r="C2031" s="24"/>
      <c r="D2031" s="24"/>
      <c r="E2031" s="39" t="s">
        <v>3439</v>
      </c>
      <c r="F2031" s="37" t="s">
        <v>1418</v>
      </c>
      <c r="G2031" s="37" t="s">
        <v>1418</v>
      </c>
      <c r="H2031" s="38">
        <f t="shared" si="32"/>
        <v>0</v>
      </c>
    </row>
    <row r="2032" spans="1:8" x14ac:dyDescent="0.25">
      <c r="A2032" s="24"/>
      <c r="B2032" s="24"/>
      <c r="C2032" s="24"/>
      <c r="D2032" s="24"/>
      <c r="E2032" s="36" t="s">
        <v>3440</v>
      </c>
      <c r="F2032" s="37" t="s">
        <v>1418</v>
      </c>
      <c r="G2032" s="37" t="s">
        <v>1418</v>
      </c>
      <c r="H2032" s="38">
        <f t="shared" si="32"/>
        <v>0</v>
      </c>
    </row>
    <row r="2033" spans="1:8" x14ac:dyDescent="0.25">
      <c r="A2033" s="24"/>
      <c r="B2033" s="24"/>
      <c r="C2033" s="24"/>
      <c r="D2033" s="24"/>
      <c r="E2033" s="39" t="s">
        <v>3441</v>
      </c>
      <c r="F2033" s="37" t="s">
        <v>1418</v>
      </c>
      <c r="G2033" s="37" t="s">
        <v>1418</v>
      </c>
      <c r="H2033" s="38">
        <f t="shared" si="32"/>
        <v>0</v>
      </c>
    </row>
    <row r="2034" spans="1:8" x14ac:dyDescent="0.25">
      <c r="A2034" s="24"/>
      <c r="B2034" s="24"/>
      <c r="C2034" s="24"/>
      <c r="D2034" s="24"/>
      <c r="E2034" s="39" t="s">
        <v>3442</v>
      </c>
      <c r="F2034" s="37" t="s">
        <v>1418</v>
      </c>
      <c r="G2034" s="37" t="s">
        <v>1418</v>
      </c>
      <c r="H2034" s="38">
        <f t="shared" si="32"/>
        <v>0</v>
      </c>
    </row>
    <row r="2035" spans="1:8" x14ac:dyDescent="0.25">
      <c r="A2035" s="24"/>
      <c r="B2035" s="24"/>
      <c r="C2035" s="24"/>
      <c r="D2035" s="24"/>
      <c r="E2035" s="36" t="s">
        <v>3443</v>
      </c>
      <c r="F2035" s="37" t="s">
        <v>1418</v>
      </c>
      <c r="G2035" s="37" t="s">
        <v>1418</v>
      </c>
      <c r="H2035" s="38">
        <f t="shared" si="32"/>
        <v>0</v>
      </c>
    </row>
    <row r="2036" spans="1:8" x14ac:dyDescent="0.25">
      <c r="A2036" s="24"/>
      <c r="B2036" s="24"/>
      <c r="C2036" s="24"/>
      <c r="D2036" s="24"/>
      <c r="E2036" s="36" t="s">
        <v>3444</v>
      </c>
      <c r="F2036" s="37" t="s">
        <v>1418</v>
      </c>
      <c r="G2036" s="37" t="s">
        <v>1418</v>
      </c>
      <c r="H2036" s="38">
        <f t="shared" si="32"/>
        <v>0</v>
      </c>
    </row>
    <row r="2037" spans="1:8" x14ac:dyDescent="0.25">
      <c r="A2037" s="24"/>
      <c r="B2037" s="24"/>
      <c r="C2037" s="24"/>
      <c r="D2037" s="24"/>
      <c r="E2037" s="62" t="s">
        <v>3445</v>
      </c>
      <c r="F2037" s="37" t="s">
        <v>1418</v>
      </c>
      <c r="G2037" s="37" t="s">
        <v>1418</v>
      </c>
      <c r="H2037" s="38">
        <f t="shared" si="32"/>
        <v>0</v>
      </c>
    </row>
    <row r="2038" spans="1:8" x14ac:dyDescent="0.25">
      <c r="A2038" s="24"/>
      <c r="B2038" s="24"/>
      <c r="C2038" s="24"/>
      <c r="D2038" s="24"/>
      <c r="E2038" s="36" t="s">
        <v>3446</v>
      </c>
      <c r="F2038" s="37" t="s">
        <v>1418</v>
      </c>
      <c r="G2038" s="37" t="s">
        <v>1418</v>
      </c>
      <c r="H2038" s="38">
        <f t="shared" si="32"/>
        <v>0</v>
      </c>
    </row>
    <row r="2039" spans="1:8" x14ac:dyDescent="0.25">
      <c r="A2039" s="24"/>
      <c r="B2039" s="24"/>
      <c r="C2039" s="24"/>
      <c r="D2039" s="24"/>
      <c r="E2039" s="39" t="s">
        <v>3447</v>
      </c>
      <c r="F2039" s="37" t="s">
        <v>1418</v>
      </c>
      <c r="G2039" s="37" t="s">
        <v>1418</v>
      </c>
      <c r="H2039" s="38">
        <f t="shared" si="32"/>
        <v>0</v>
      </c>
    </row>
    <row r="2040" spans="1:8" x14ac:dyDescent="0.25">
      <c r="A2040" s="24"/>
      <c r="B2040" s="24"/>
      <c r="C2040" s="24"/>
      <c r="D2040" s="24"/>
      <c r="E2040" s="59" t="s">
        <v>3448</v>
      </c>
      <c r="F2040" s="37" t="s">
        <v>1418</v>
      </c>
      <c r="G2040" s="37" t="s">
        <v>1418</v>
      </c>
      <c r="H2040" s="38">
        <f t="shared" si="32"/>
        <v>0</v>
      </c>
    </row>
    <row r="2041" spans="1:8" x14ac:dyDescent="0.25">
      <c r="A2041" s="24"/>
      <c r="B2041" s="24"/>
      <c r="C2041" s="24"/>
      <c r="D2041" s="24"/>
      <c r="E2041" s="39" t="s">
        <v>3449</v>
      </c>
      <c r="F2041" s="37" t="s">
        <v>1418</v>
      </c>
      <c r="G2041" s="37" t="s">
        <v>1418</v>
      </c>
      <c r="H2041" s="38">
        <f t="shared" si="32"/>
        <v>0</v>
      </c>
    </row>
    <row r="2042" spans="1:8" x14ac:dyDescent="0.25">
      <c r="A2042" s="24"/>
      <c r="B2042" s="24"/>
      <c r="C2042" s="24"/>
      <c r="D2042" s="24"/>
      <c r="E2042" s="39" t="s">
        <v>3450</v>
      </c>
      <c r="F2042" s="37" t="s">
        <v>1418</v>
      </c>
      <c r="G2042" s="37" t="s">
        <v>1418</v>
      </c>
      <c r="H2042" s="38">
        <f t="shared" si="32"/>
        <v>0</v>
      </c>
    </row>
    <row r="2043" spans="1:8" x14ac:dyDescent="0.25">
      <c r="A2043" s="24"/>
      <c r="B2043" s="24"/>
      <c r="C2043" s="24"/>
      <c r="D2043" s="24"/>
      <c r="E2043" s="36" t="s">
        <v>3451</v>
      </c>
      <c r="F2043" s="37" t="s">
        <v>1418</v>
      </c>
      <c r="G2043" s="37" t="s">
        <v>1418</v>
      </c>
      <c r="H2043" s="38">
        <f t="shared" si="32"/>
        <v>0</v>
      </c>
    </row>
    <row r="2044" spans="1:8" x14ac:dyDescent="0.25">
      <c r="A2044" s="24"/>
      <c r="B2044" s="24"/>
      <c r="C2044" s="24"/>
      <c r="D2044" s="24"/>
      <c r="E2044" s="39" t="s">
        <v>3452</v>
      </c>
      <c r="F2044" s="37" t="s">
        <v>1418</v>
      </c>
      <c r="G2044" s="37" t="s">
        <v>1418</v>
      </c>
      <c r="H2044" s="38">
        <f t="shared" si="32"/>
        <v>0</v>
      </c>
    </row>
    <row r="2045" spans="1:8" x14ac:dyDescent="0.25">
      <c r="A2045" s="24"/>
      <c r="B2045" s="24"/>
      <c r="C2045" s="24"/>
      <c r="D2045" s="24"/>
      <c r="E2045" s="39" t="s">
        <v>3453</v>
      </c>
      <c r="F2045" s="37" t="s">
        <v>1418</v>
      </c>
      <c r="G2045" s="37" t="s">
        <v>1418</v>
      </c>
      <c r="H2045" s="38">
        <f t="shared" si="32"/>
        <v>0</v>
      </c>
    </row>
    <row r="2046" spans="1:8" x14ac:dyDescent="0.25">
      <c r="A2046" s="24"/>
      <c r="B2046" s="24"/>
      <c r="C2046" s="24"/>
      <c r="D2046" s="24"/>
      <c r="E2046" s="36" t="s">
        <v>3454</v>
      </c>
      <c r="F2046" s="37" t="s">
        <v>1418</v>
      </c>
      <c r="G2046" s="37" t="s">
        <v>1418</v>
      </c>
      <c r="H2046" s="38">
        <f t="shared" si="32"/>
        <v>0</v>
      </c>
    </row>
    <row r="2047" spans="1:8" x14ac:dyDescent="0.25">
      <c r="A2047" s="24"/>
      <c r="B2047" s="24"/>
      <c r="C2047" s="24"/>
      <c r="D2047" s="24"/>
      <c r="E2047" s="39" t="s">
        <v>3455</v>
      </c>
      <c r="F2047" s="37" t="s">
        <v>1418</v>
      </c>
      <c r="G2047" s="37" t="s">
        <v>1418</v>
      </c>
      <c r="H2047" s="38">
        <f t="shared" si="32"/>
        <v>0</v>
      </c>
    </row>
    <row r="2048" spans="1:8" x14ac:dyDescent="0.25">
      <c r="A2048" s="24"/>
      <c r="B2048" s="24"/>
      <c r="C2048" s="24"/>
      <c r="D2048" s="24"/>
      <c r="E2048" s="62" t="s">
        <v>3456</v>
      </c>
      <c r="F2048" s="37" t="s">
        <v>1418</v>
      </c>
      <c r="G2048" s="37" t="s">
        <v>1418</v>
      </c>
      <c r="H2048" s="38">
        <f t="shared" si="32"/>
        <v>0</v>
      </c>
    </row>
    <row r="2049" spans="1:8" x14ac:dyDescent="0.25">
      <c r="A2049" s="24"/>
      <c r="B2049" s="24"/>
      <c r="C2049" s="24"/>
      <c r="D2049" s="24"/>
      <c r="E2049" s="39" t="s">
        <v>3457</v>
      </c>
      <c r="F2049" s="37" t="s">
        <v>1418</v>
      </c>
      <c r="G2049" s="37" t="s">
        <v>1418</v>
      </c>
      <c r="H2049" s="38">
        <f t="shared" si="32"/>
        <v>0</v>
      </c>
    </row>
    <row r="2050" spans="1:8" x14ac:dyDescent="0.25">
      <c r="A2050" s="24"/>
      <c r="B2050" s="24"/>
      <c r="C2050" s="24"/>
      <c r="D2050" s="24"/>
      <c r="E2050" s="39" t="s">
        <v>3458</v>
      </c>
      <c r="F2050" s="37" t="s">
        <v>1418</v>
      </c>
      <c r="G2050" s="37" t="s">
        <v>1418</v>
      </c>
      <c r="H2050" s="38">
        <f t="shared" si="32"/>
        <v>0</v>
      </c>
    </row>
    <row r="2051" spans="1:8" x14ac:dyDescent="0.25">
      <c r="A2051" s="24"/>
      <c r="B2051" s="24"/>
      <c r="C2051" s="24"/>
      <c r="D2051" s="24"/>
      <c r="E2051" s="40" t="s">
        <v>3459</v>
      </c>
      <c r="F2051" s="37" t="s">
        <v>1418</v>
      </c>
      <c r="G2051" s="37" t="s">
        <v>1418</v>
      </c>
      <c r="H2051" s="38">
        <f t="shared" si="32"/>
        <v>0</v>
      </c>
    </row>
    <row r="2052" spans="1:8" x14ac:dyDescent="0.25">
      <c r="A2052" s="24"/>
      <c r="B2052" s="24"/>
      <c r="C2052" s="24"/>
      <c r="D2052" s="24"/>
      <c r="E2052" s="39" t="s">
        <v>3460</v>
      </c>
      <c r="F2052" s="37" t="s">
        <v>1418</v>
      </c>
      <c r="G2052" s="37" t="s">
        <v>1418</v>
      </c>
      <c r="H2052" s="38">
        <f t="shared" si="32"/>
        <v>0</v>
      </c>
    </row>
    <row r="2053" spans="1:8" x14ac:dyDescent="0.25">
      <c r="A2053" s="24"/>
      <c r="B2053" s="24"/>
      <c r="C2053" s="24"/>
      <c r="D2053" s="24"/>
      <c r="E2053" s="39" t="s">
        <v>3461</v>
      </c>
      <c r="F2053" s="37" t="s">
        <v>1418</v>
      </c>
      <c r="G2053" s="37" t="s">
        <v>1418</v>
      </c>
      <c r="H2053" s="38">
        <f t="shared" si="32"/>
        <v>0</v>
      </c>
    </row>
    <row r="2054" spans="1:8" x14ac:dyDescent="0.25">
      <c r="A2054" s="24"/>
      <c r="B2054" s="24"/>
      <c r="C2054" s="24"/>
      <c r="D2054" s="24"/>
      <c r="E2054" s="36" t="s">
        <v>3462</v>
      </c>
      <c r="F2054" s="37" t="s">
        <v>1418</v>
      </c>
      <c r="G2054" s="37" t="s">
        <v>1418</v>
      </c>
      <c r="H2054" s="38">
        <f t="shared" si="32"/>
        <v>0</v>
      </c>
    </row>
    <row r="2055" spans="1:8" x14ac:dyDescent="0.25">
      <c r="A2055" s="24"/>
      <c r="B2055" s="24"/>
      <c r="C2055" s="24"/>
      <c r="D2055" s="24"/>
      <c r="E2055" s="39" t="s">
        <v>3463</v>
      </c>
      <c r="F2055" s="37" t="s">
        <v>1418</v>
      </c>
      <c r="G2055" s="37" t="s">
        <v>1418</v>
      </c>
      <c r="H2055" s="38">
        <f t="shared" ref="H2055:H2118" si="33">VLOOKUP(G2055,$A$4:$B$29,2,FALSE)</f>
        <v>0</v>
      </c>
    </row>
    <row r="2056" spans="1:8" x14ac:dyDescent="0.25">
      <c r="A2056" s="24"/>
      <c r="B2056" s="24"/>
      <c r="C2056" s="24"/>
      <c r="D2056" s="24"/>
      <c r="E2056" s="39" t="s">
        <v>3464</v>
      </c>
      <c r="F2056" s="37" t="s">
        <v>1388</v>
      </c>
      <c r="G2056" s="37" t="s">
        <v>1385</v>
      </c>
      <c r="H2056" s="38">
        <f t="shared" si="33"/>
        <v>8.4599999999999995E-2</v>
      </c>
    </row>
    <row r="2057" spans="1:8" x14ac:dyDescent="0.25">
      <c r="A2057" s="24"/>
      <c r="B2057" s="24"/>
      <c r="C2057" s="24"/>
      <c r="D2057" s="24"/>
      <c r="E2057" s="39" t="s">
        <v>3465</v>
      </c>
      <c r="F2057" s="37" t="s">
        <v>1418</v>
      </c>
      <c r="G2057" s="37" t="s">
        <v>1418</v>
      </c>
      <c r="H2057" s="38">
        <f t="shared" si="33"/>
        <v>0</v>
      </c>
    </row>
    <row r="2058" spans="1:8" x14ac:dyDescent="0.25">
      <c r="A2058" s="24"/>
      <c r="B2058" s="24"/>
      <c r="C2058" s="24"/>
      <c r="D2058" s="24"/>
      <c r="E2058" s="36" t="s">
        <v>3466</v>
      </c>
      <c r="F2058" s="37" t="s">
        <v>1418</v>
      </c>
      <c r="G2058" s="37" t="s">
        <v>1418</v>
      </c>
      <c r="H2058" s="38">
        <f t="shared" si="33"/>
        <v>0</v>
      </c>
    </row>
    <row r="2059" spans="1:8" x14ac:dyDescent="0.25">
      <c r="A2059" s="24"/>
      <c r="B2059" s="24"/>
      <c r="C2059" s="24"/>
      <c r="D2059" s="24"/>
      <c r="E2059" s="39" t="s">
        <v>3467</v>
      </c>
      <c r="F2059" s="37" t="s">
        <v>1418</v>
      </c>
      <c r="G2059" s="37" t="s">
        <v>1418</v>
      </c>
      <c r="H2059" s="38">
        <f t="shared" si="33"/>
        <v>0</v>
      </c>
    </row>
    <row r="2060" spans="1:8" x14ac:dyDescent="0.25">
      <c r="A2060" s="24"/>
      <c r="B2060" s="24"/>
      <c r="C2060" s="24"/>
      <c r="D2060" s="24"/>
      <c r="E2060" s="36" t="s">
        <v>3468</v>
      </c>
      <c r="F2060" s="37" t="s">
        <v>1418</v>
      </c>
      <c r="G2060" s="37" t="s">
        <v>1418</v>
      </c>
      <c r="H2060" s="38">
        <f t="shared" si="33"/>
        <v>0</v>
      </c>
    </row>
    <row r="2061" spans="1:8" x14ac:dyDescent="0.25">
      <c r="A2061" s="24"/>
      <c r="B2061" s="24"/>
      <c r="C2061" s="24"/>
      <c r="D2061" s="24"/>
      <c r="E2061" s="36" t="s">
        <v>3469</v>
      </c>
      <c r="F2061" s="37" t="s">
        <v>1418</v>
      </c>
      <c r="G2061" s="37" t="s">
        <v>1418</v>
      </c>
      <c r="H2061" s="38">
        <f t="shared" si="33"/>
        <v>0</v>
      </c>
    </row>
    <row r="2062" spans="1:8" x14ac:dyDescent="0.25">
      <c r="A2062" s="24"/>
      <c r="B2062" s="24"/>
      <c r="C2062" s="24"/>
      <c r="D2062" s="24"/>
      <c r="E2062" s="36" t="s">
        <v>3470</v>
      </c>
      <c r="F2062" s="37" t="s">
        <v>1418</v>
      </c>
      <c r="G2062" s="37" t="s">
        <v>1418</v>
      </c>
      <c r="H2062" s="38">
        <f t="shared" si="33"/>
        <v>0</v>
      </c>
    </row>
    <row r="2063" spans="1:8" x14ac:dyDescent="0.25">
      <c r="A2063" s="24"/>
      <c r="B2063" s="24"/>
      <c r="C2063" s="24"/>
      <c r="D2063" s="24"/>
      <c r="E2063" s="39" t="s">
        <v>3471</v>
      </c>
      <c r="F2063" s="37" t="s">
        <v>1418</v>
      </c>
      <c r="G2063" s="37" t="s">
        <v>1418</v>
      </c>
      <c r="H2063" s="38">
        <f t="shared" si="33"/>
        <v>0</v>
      </c>
    </row>
    <row r="2064" spans="1:8" x14ac:dyDescent="0.25">
      <c r="A2064" s="24"/>
      <c r="B2064" s="24"/>
      <c r="C2064" s="24"/>
      <c r="D2064" s="24"/>
      <c r="E2064" s="39" t="s">
        <v>3472</v>
      </c>
      <c r="F2064" s="37" t="s">
        <v>1418</v>
      </c>
      <c r="G2064" s="37" t="s">
        <v>1418</v>
      </c>
      <c r="H2064" s="38">
        <f t="shared" si="33"/>
        <v>0</v>
      </c>
    </row>
    <row r="2065" spans="1:8" x14ac:dyDescent="0.25">
      <c r="A2065" s="24"/>
      <c r="B2065" s="24"/>
      <c r="C2065" s="24"/>
      <c r="D2065" s="24"/>
      <c r="E2065" s="39" t="s">
        <v>3473</v>
      </c>
      <c r="F2065" s="37" t="s">
        <v>1418</v>
      </c>
      <c r="G2065" s="37" t="s">
        <v>1418</v>
      </c>
      <c r="H2065" s="38">
        <f t="shared" si="33"/>
        <v>0</v>
      </c>
    </row>
    <row r="2066" spans="1:8" x14ac:dyDescent="0.25">
      <c r="A2066" s="24"/>
      <c r="B2066" s="24"/>
      <c r="C2066" s="24"/>
      <c r="D2066" s="24"/>
      <c r="E2066" s="39" t="s">
        <v>3474</v>
      </c>
      <c r="F2066" s="37" t="s">
        <v>1418</v>
      </c>
      <c r="G2066" s="37" t="s">
        <v>1418</v>
      </c>
      <c r="H2066" s="38">
        <f t="shared" si="33"/>
        <v>0</v>
      </c>
    </row>
    <row r="2067" spans="1:8" x14ac:dyDescent="0.25">
      <c r="A2067" s="24"/>
      <c r="B2067" s="24"/>
      <c r="C2067" s="24"/>
      <c r="D2067" s="24"/>
      <c r="E2067" s="36" t="s">
        <v>3475</v>
      </c>
      <c r="F2067" s="37" t="s">
        <v>1418</v>
      </c>
      <c r="G2067" s="37" t="s">
        <v>1418</v>
      </c>
      <c r="H2067" s="38">
        <f t="shared" si="33"/>
        <v>0</v>
      </c>
    </row>
    <row r="2068" spans="1:8" x14ac:dyDescent="0.25">
      <c r="A2068" s="24"/>
      <c r="B2068" s="24"/>
      <c r="C2068" s="24"/>
      <c r="D2068" s="24"/>
      <c r="E2068" s="39" t="s">
        <v>3476</v>
      </c>
      <c r="F2068" s="37" t="s">
        <v>1418</v>
      </c>
      <c r="G2068" s="37" t="s">
        <v>1418</v>
      </c>
      <c r="H2068" s="38">
        <f t="shared" si="33"/>
        <v>0</v>
      </c>
    </row>
    <row r="2069" spans="1:8" x14ac:dyDescent="0.25">
      <c r="A2069" s="24"/>
      <c r="B2069" s="24"/>
      <c r="C2069" s="24"/>
      <c r="D2069" s="24"/>
      <c r="E2069" s="36" t="s">
        <v>3477</v>
      </c>
      <c r="F2069" s="37" t="s">
        <v>1418</v>
      </c>
      <c r="G2069" s="37" t="s">
        <v>1418</v>
      </c>
      <c r="H2069" s="38">
        <f t="shared" si="33"/>
        <v>0</v>
      </c>
    </row>
    <row r="2070" spans="1:8" x14ac:dyDescent="0.25">
      <c r="A2070" s="24"/>
      <c r="B2070" s="24"/>
      <c r="C2070" s="24"/>
      <c r="D2070" s="24"/>
      <c r="E2070" s="39" t="s">
        <v>3478</v>
      </c>
      <c r="F2070" s="37" t="s">
        <v>1418</v>
      </c>
      <c r="G2070" s="37" t="s">
        <v>1418</v>
      </c>
      <c r="H2070" s="38">
        <f t="shared" si="33"/>
        <v>0</v>
      </c>
    </row>
    <row r="2071" spans="1:8" x14ac:dyDescent="0.25">
      <c r="A2071" s="24"/>
      <c r="B2071" s="24"/>
      <c r="C2071" s="24"/>
      <c r="D2071" s="24"/>
      <c r="E2071" s="39" t="s">
        <v>3479</v>
      </c>
      <c r="F2071" s="37" t="s">
        <v>1418</v>
      </c>
      <c r="G2071" s="37" t="s">
        <v>1418</v>
      </c>
      <c r="H2071" s="38">
        <f t="shared" si="33"/>
        <v>0</v>
      </c>
    </row>
    <row r="2072" spans="1:8" x14ac:dyDescent="0.25">
      <c r="A2072" s="24"/>
      <c r="B2072" s="24"/>
      <c r="C2072" s="24"/>
      <c r="D2072" s="24"/>
      <c r="E2072" s="39" t="s">
        <v>3480</v>
      </c>
      <c r="F2072" s="37" t="s">
        <v>1418</v>
      </c>
      <c r="G2072" s="37" t="s">
        <v>1418</v>
      </c>
      <c r="H2072" s="38">
        <f t="shared" si="33"/>
        <v>0</v>
      </c>
    </row>
    <row r="2073" spans="1:8" x14ac:dyDescent="0.25">
      <c r="A2073" s="24"/>
      <c r="B2073" s="24"/>
      <c r="C2073" s="24"/>
      <c r="D2073" s="24"/>
      <c r="E2073" s="39" t="s">
        <v>3481</v>
      </c>
      <c r="F2073" s="37" t="s">
        <v>1418</v>
      </c>
      <c r="G2073" s="37" t="s">
        <v>1418</v>
      </c>
      <c r="H2073" s="38">
        <f t="shared" si="33"/>
        <v>0</v>
      </c>
    </row>
    <row r="2074" spans="1:8" x14ac:dyDescent="0.25">
      <c r="A2074" s="24"/>
      <c r="B2074" s="24"/>
      <c r="C2074" s="24"/>
      <c r="D2074" s="24"/>
      <c r="E2074" s="39" t="s">
        <v>3482</v>
      </c>
      <c r="F2074" s="37" t="s">
        <v>1418</v>
      </c>
      <c r="G2074" s="37" t="s">
        <v>1418</v>
      </c>
      <c r="H2074" s="38">
        <f t="shared" si="33"/>
        <v>0</v>
      </c>
    </row>
    <row r="2075" spans="1:8" x14ac:dyDescent="0.25">
      <c r="A2075" s="24"/>
      <c r="B2075" s="24"/>
      <c r="C2075" s="24"/>
      <c r="D2075" s="24"/>
      <c r="E2075" s="39" t="s">
        <v>3483</v>
      </c>
      <c r="F2075" s="37" t="s">
        <v>1418</v>
      </c>
      <c r="G2075" s="37" t="s">
        <v>1418</v>
      </c>
      <c r="H2075" s="38">
        <f t="shared" si="33"/>
        <v>0</v>
      </c>
    </row>
    <row r="2076" spans="1:8" x14ac:dyDescent="0.25">
      <c r="A2076" s="24"/>
      <c r="B2076" s="24"/>
      <c r="C2076" s="24"/>
      <c r="D2076" s="24"/>
      <c r="E2076" s="39" t="s">
        <v>3484</v>
      </c>
      <c r="F2076" s="37" t="s">
        <v>1418</v>
      </c>
      <c r="G2076" s="37" t="s">
        <v>1418</v>
      </c>
      <c r="H2076" s="38">
        <f t="shared" si="33"/>
        <v>0</v>
      </c>
    </row>
    <row r="2077" spans="1:8" x14ac:dyDescent="0.25">
      <c r="A2077" s="24"/>
      <c r="B2077" s="24"/>
      <c r="C2077" s="24"/>
      <c r="D2077" s="24"/>
      <c r="E2077" s="64" t="s">
        <v>3485</v>
      </c>
      <c r="F2077" s="37" t="s">
        <v>1418</v>
      </c>
      <c r="G2077" s="37" t="s">
        <v>1418</v>
      </c>
      <c r="H2077" s="38">
        <f t="shared" si="33"/>
        <v>0</v>
      </c>
    </row>
    <row r="2078" spans="1:8" x14ac:dyDescent="0.25">
      <c r="A2078" s="24"/>
      <c r="B2078" s="24"/>
      <c r="C2078" s="24"/>
      <c r="D2078" s="24"/>
      <c r="E2078" s="39" t="s">
        <v>3486</v>
      </c>
      <c r="F2078" s="37" t="s">
        <v>1418</v>
      </c>
      <c r="G2078" s="37" t="s">
        <v>1418</v>
      </c>
      <c r="H2078" s="38">
        <f t="shared" si="33"/>
        <v>0</v>
      </c>
    </row>
    <row r="2079" spans="1:8" x14ac:dyDescent="0.25">
      <c r="A2079" s="24"/>
      <c r="B2079" s="24"/>
      <c r="C2079" s="24"/>
      <c r="D2079" s="24"/>
      <c r="E2079" s="36" t="s">
        <v>3487</v>
      </c>
      <c r="F2079" s="37" t="s">
        <v>1418</v>
      </c>
      <c r="G2079" s="37" t="s">
        <v>1418</v>
      </c>
      <c r="H2079" s="38">
        <f t="shared" si="33"/>
        <v>0</v>
      </c>
    </row>
    <row r="2080" spans="1:8" x14ac:dyDescent="0.25">
      <c r="A2080" s="24"/>
      <c r="B2080" s="24"/>
      <c r="C2080" s="24"/>
      <c r="D2080" s="24"/>
      <c r="E2080" s="36" t="s">
        <v>3488</v>
      </c>
      <c r="F2080" s="37" t="s">
        <v>1418</v>
      </c>
      <c r="G2080" s="37" t="s">
        <v>1418</v>
      </c>
      <c r="H2080" s="38">
        <f t="shared" si="33"/>
        <v>0</v>
      </c>
    </row>
    <row r="2081" spans="1:8" x14ac:dyDescent="0.25">
      <c r="A2081" s="24"/>
      <c r="B2081" s="24"/>
      <c r="C2081" s="24"/>
      <c r="D2081" s="24"/>
      <c r="E2081" s="39" t="s">
        <v>3489</v>
      </c>
      <c r="F2081" s="37" t="s">
        <v>1418</v>
      </c>
      <c r="G2081" s="37" t="s">
        <v>1418</v>
      </c>
      <c r="H2081" s="38">
        <f t="shared" si="33"/>
        <v>0</v>
      </c>
    </row>
    <row r="2082" spans="1:8" x14ac:dyDescent="0.25">
      <c r="A2082" s="24"/>
      <c r="B2082" s="24"/>
      <c r="C2082" s="24"/>
      <c r="D2082" s="24"/>
      <c r="E2082" s="36" t="s">
        <v>3490</v>
      </c>
      <c r="F2082" s="37" t="s">
        <v>1418</v>
      </c>
      <c r="G2082" s="37" t="s">
        <v>1418</v>
      </c>
      <c r="H2082" s="38">
        <f t="shared" si="33"/>
        <v>0</v>
      </c>
    </row>
    <row r="2083" spans="1:8" x14ac:dyDescent="0.25">
      <c r="A2083" s="24"/>
      <c r="B2083" s="24"/>
      <c r="C2083" s="24"/>
      <c r="D2083" s="24"/>
      <c r="E2083" s="39" t="s">
        <v>3491</v>
      </c>
      <c r="F2083" s="37" t="s">
        <v>1418</v>
      </c>
      <c r="G2083" s="37" t="s">
        <v>1418</v>
      </c>
      <c r="H2083" s="38">
        <f t="shared" si="33"/>
        <v>0</v>
      </c>
    </row>
    <row r="2084" spans="1:8" x14ac:dyDescent="0.25">
      <c r="A2084" s="24"/>
      <c r="B2084" s="24"/>
      <c r="C2084" s="24"/>
      <c r="D2084" s="24"/>
      <c r="E2084" s="36" t="s">
        <v>3492</v>
      </c>
      <c r="F2084" s="37" t="s">
        <v>1418</v>
      </c>
      <c r="G2084" s="37" t="s">
        <v>1418</v>
      </c>
      <c r="H2084" s="38">
        <f t="shared" si="33"/>
        <v>0</v>
      </c>
    </row>
    <row r="2085" spans="1:8" x14ac:dyDescent="0.25">
      <c r="A2085" s="24"/>
      <c r="B2085" s="24"/>
      <c r="C2085" s="24"/>
      <c r="D2085" s="24"/>
      <c r="E2085" s="36" t="s">
        <v>3493</v>
      </c>
      <c r="F2085" s="37" t="s">
        <v>1418</v>
      </c>
      <c r="G2085" s="37" t="s">
        <v>1418</v>
      </c>
      <c r="H2085" s="38">
        <f t="shared" si="33"/>
        <v>0</v>
      </c>
    </row>
    <row r="2086" spans="1:8" x14ac:dyDescent="0.25">
      <c r="A2086" s="24"/>
      <c r="B2086" s="24"/>
      <c r="C2086" s="24"/>
      <c r="D2086" s="24"/>
      <c r="E2086" s="36" t="s">
        <v>3494</v>
      </c>
      <c r="F2086" s="37" t="s">
        <v>1418</v>
      </c>
      <c r="G2086" s="37" t="s">
        <v>1418</v>
      </c>
      <c r="H2086" s="38">
        <f t="shared" si="33"/>
        <v>0</v>
      </c>
    </row>
    <row r="2087" spans="1:8" x14ac:dyDescent="0.25">
      <c r="A2087" s="24"/>
      <c r="B2087" s="24"/>
      <c r="C2087" s="24"/>
      <c r="D2087" s="24"/>
      <c r="E2087" s="36" t="s">
        <v>3495</v>
      </c>
      <c r="F2087" s="37" t="s">
        <v>1418</v>
      </c>
      <c r="G2087" s="37" t="s">
        <v>1418</v>
      </c>
      <c r="H2087" s="38">
        <f t="shared" si="33"/>
        <v>0</v>
      </c>
    </row>
    <row r="2088" spans="1:8" x14ac:dyDescent="0.25">
      <c r="A2088" s="24"/>
      <c r="B2088" s="24"/>
      <c r="C2088" s="24"/>
      <c r="D2088" s="24"/>
      <c r="E2088" s="36" t="s">
        <v>3496</v>
      </c>
      <c r="F2088" s="37" t="s">
        <v>1393</v>
      </c>
      <c r="G2088" s="37" t="s">
        <v>1393</v>
      </c>
      <c r="H2088" s="38">
        <f t="shared" si="33"/>
        <v>0.1053</v>
      </c>
    </row>
    <row r="2089" spans="1:8" x14ac:dyDescent="0.25">
      <c r="A2089" s="24"/>
      <c r="B2089" s="24"/>
      <c r="C2089" s="24"/>
      <c r="D2089" s="24"/>
      <c r="E2089" s="39" t="s">
        <v>3497</v>
      </c>
      <c r="F2089" s="37" t="s">
        <v>1418</v>
      </c>
      <c r="G2089" s="37" t="s">
        <v>1418</v>
      </c>
      <c r="H2089" s="38">
        <f t="shared" si="33"/>
        <v>0</v>
      </c>
    </row>
    <row r="2090" spans="1:8" x14ac:dyDescent="0.25">
      <c r="A2090" s="24"/>
      <c r="B2090" s="24"/>
      <c r="C2090" s="24"/>
      <c r="D2090" s="24"/>
      <c r="E2090" s="39" t="s">
        <v>3498</v>
      </c>
      <c r="F2090" s="37" t="s">
        <v>1418</v>
      </c>
      <c r="G2090" s="37" t="s">
        <v>1418</v>
      </c>
      <c r="H2090" s="38">
        <f t="shared" si="33"/>
        <v>0</v>
      </c>
    </row>
    <row r="2091" spans="1:8" x14ac:dyDescent="0.25">
      <c r="A2091" s="24"/>
      <c r="B2091" s="24"/>
      <c r="C2091" s="24"/>
      <c r="D2091" s="24"/>
      <c r="E2091" s="39" t="s">
        <v>3499</v>
      </c>
      <c r="F2091" s="37" t="s">
        <v>1418</v>
      </c>
      <c r="G2091" s="37" t="s">
        <v>1418</v>
      </c>
      <c r="H2091" s="38">
        <f t="shared" si="33"/>
        <v>0</v>
      </c>
    </row>
    <row r="2092" spans="1:8" x14ac:dyDescent="0.25">
      <c r="A2092" s="24"/>
      <c r="B2092" s="24"/>
      <c r="C2092" s="24"/>
      <c r="D2092" s="24"/>
      <c r="E2092" s="39" t="s">
        <v>3500</v>
      </c>
      <c r="F2092" s="37" t="s">
        <v>1418</v>
      </c>
      <c r="G2092" s="37" t="s">
        <v>1418</v>
      </c>
      <c r="H2092" s="38">
        <f t="shared" si="33"/>
        <v>0</v>
      </c>
    </row>
    <row r="2093" spans="1:8" x14ac:dyDescent="0.25">
      <c r="A2093" s="24"/>
      <c r="B2093" s="24"/>
      <c r="C2093" s="24"/>
      <c r="D2093" s="24"/>
      <c r="E2093" s="36" t="s">
        <v>3501</v>
      </c>
      <c r="F2093" s="37" t="s">
        <v>1418</v>
      </c>
      <c r="G2093" s="37" t="s">
        <v>1418</v>
      </c>
      <c r="H2093" s="38">
        <f t="shared" si="33"/>
        <v>0</v>
      </c>
    </row>
    <row r="2094" spans="1:8" x14ac:dyDescent="0.25">
      <c r="A2094" s="24"/>
      <c r="B2094" s="24"/>
      <c r="C2094" s="24"/>
      <c r="D2094" s="24"/>
      <c r="E2094" s="36" t="s">
        <v>3502</v>
      </c>
      <c r="F2094" s="37" t="s">
        <v>1418</v>
      </c>
      <c r="G2094" s="37" t="s">
        <v>1418</v>
      </c>
      <c r="H2094" s="38">
        <f t="shared" si="33"/>
        <v>0</v>
      </c>
    </row>
    <row r="2095" spans="1:8" x14ac:dyDescent="0.25">
      <c r="A2095" s="24"/>
      <c r="B2095" s="24"/>
      <c r="C2095" s="24"/>
      <c r="D2095" s="24"/>
      <c r="E2095" s="36" t="s">
        <v>3503</v>
      </c>
      <c r="F2095" s="37" t="s">
        <v>1418</v>
      </c>
      <c r="G2095" s="37" t="s">
        <v>1418</v>
      </c>
      <c r="H2095" s="38">
        <f t="shared" si="33"/>
        <v>0</v>
      </c>
    </row>
    <row r="2096" spans="1:8" x14ac:dyDescent="0.25">
      <c r="A2096" s="24"/>
      <c r="B2096" s="24"/>
      <c r="C2096" s="24"/>
      <c r="D2096" s="24"/>
      <c r="E2096" s="36" t="s">
        <v>3504</v>
      </c>
      <c r="F2096" s="37" t="s">
        <v>1418</v>
      </c>
      <c r="G2096" s="37" t="s">
        <v>1418</v>
      </c>
      <c r="H2096" s="38">
        <f t="shared" si="33"/>
        <v>0</v>
      </c>
    </row>
    <row r="2097" spans="1:8" x14ac:dyDescent="0.25">
      <c r="A2097" s="24"/>
      <c r="B2097" s="24"/>
      <c r="C2097" s="24"/>
      <c r="D2097" s="24"/>
      <c r="E2097" s="36" t="s">
        <v>3505</v>
      </c>
      <c r="F2097" s="37" t="s">
        <v>1418</v>
      </c>
      <c r="G2097" s="37" t="s">
        <v>1418</v>
      </c>
      <c r="H2097" s="38">
        <f t="shared" si="33"/>
        <v>0</v>
      </c>
    </row>
    <row r="2098" spans="1:8" x14ac:dyDescent="0.25">
      <c r="A2098" s="24"/>
      <c r="B2098" s="24"/>
      <c r="C2098" s="24"/>
      <c r="D2098" s="24"/>
      <c r="E2098" s="36" t="s">
        <v>3506</v>
      </c>
      <c r="F2098" s="37" t="s">
        <v>1418</v>
      </c>
      <c r="G2098" s="37" t="s">
        <v>1418</v>
      </c>
      <c r="H2098" s="38">
        <f t="shared" si="33"/>
        <v>0</v>
      </c>
    </row>
    <row r="2099" spans="1:8" x14ac:dyDescent="0.25">
      <c r="A2099" s="24"/>
      <c r="B2099" s="24"/>
      <c r="C2099" s="24"/>
      <c r="D2099" s="24"/>
      <c r="E2099" s="36" t="s">
        <v>3507</v>
      </c>
      <c r="F2099" s="37" t="s">
        <v>1418</v>
      </c>
      <c r="G2099" s="37" t="s">
        <v>1418</v>
      </c>
      <c r="H2099" s="38">
        <f t="shared" si="33"/>
        <v>0</v>
      </c>
    </row>
    <row r="2100" spans="1:8" x14ac:dyDescent="0.25">
      <c r="A2100" s="24"/>
      <c r="B2100" s="24"/>
      <c r="C2100" s="24"/>
      <c r="D2100" s="24"/>
      <c r="E2100" s="36" t="s">
        <v>3508</v>
      </c>
      <c r="F2100" s="37" t="s">
        <v>1418</v>
      </c>
      <c r="G2100" s="37" t="s">
        <v>1418</v>
      </c>
      <c r="H2100" s="38">
        <f t="shared" si="33"/>
        <v>0</v>
      </c>
    </row>
    <row r="2101" spans="1:8" x14ac:dyDescent="0.25">
      <c r="A2101" s="24"/>
      <c r="B2101" s="24"/>
      <c r="C2101" s="24"/>
      <c r="D2101" s="24"/>
      <c r="E2101" s="39" t="s">
        <v>3509</v>
      </c>
      <c r="F2101" s="37" t="s">
        <v>1418</v>
      </c>
      <c r="G2101" s="37" t="s">
        <v>1418</v>
      </c>
      <c r="H2101" s="38">
        <f t="shared" si="33"/>
        <v>0</v>
      </c>
    </row>
    <row r="2102" spans="1:8" x14ac:dyDescent="0.25">
      <c r="A2102" s="24"/>
      <c r="B2102" s="24"/>
      <c r="C2102" s="24"/>
      <c r="D2102" s="24"/>
      <c r="E2102" s="36" t="s">
        <v>3510</v>
      </c>
      <c r="F2102" s="37" t="s">
        <v>1418</v>
      </c>
      <c r="G2102" s="37" t="s">
        <v>1418</v>
      </c>
      <c r="H2102" s="38">
        <f t="shared" si="33"/>
        <v>0</v>
      </c>
    </row>
    <row r="2103" spans="1:8" x14ac:dyDescent="0.25">
      <c r="A2103" s="24"/>
      <c r="B2103" s="24"/>
      <c r="C2103" s="24"/>
      <c r="D2103" s="24"/>
      <c r="E2103" s="36" t="s">
        <v>3511</v>
      </c>
      <c r="F2103" s="37" t="s">
        <v>1418</v>
      </c>
      <c r="G2103" s="37" t="s">
        <v>1418</v>
      </c>
      <c r="H2103" s="38">
        <f t="shared" si="33"/>
        <v>0</v>
      </c>
    </row>
    <row r="2104" spans="1:8" x14ac:dyDescent="0.25">
      <c r="A2104" s="24"/>
      <c r="B2104" s="24"/>
      <c r="C2104" s="24"/>
      <c r="D2104" s="24"/>
      <c r="E2104" s="39" t="s">
        <v>3512</v>
      </c>
      <c r="F2104" s="37" t="s">
        <v>1418</v>
      </c>
      <c r="G2104" s="37" t="s">
        <v>1418</v>
      </c>
      <c r="H2104" s="38">
        <f t="shared" si="33"/>
        <v>0</v>
      </c>
    </row>
    <row r="2105" spans="1:8" x14ac:dyDescent="0.25">
      <c r="A2105" s="24"/>
      <c r="B2105" s="24"/>
      <c r="C2105" s="24"/>
      <c r="D2105" s="24"/>
      <c r="E2105" s="39" t="s">
        <v>3513</v>
      </c>
      <c r="F2105" s="37" t="s">
        <v>1418</v>
      </c>
      <c r="G2105" s="37" t="s">
        <v>1418</v>
      </c>
      <c r="H2105" s="38">
        <f t="shared" si="33"/>
        <v>0</v>
      </c>
    </row>
    <row r="2106" spans="1:8" x14ac:dyDescent="0.25">
      <c r="A2106" s="24"/>
      <c r="B2106" s="24"/>
      <c r="C2106" s="24"/>
      <c r="D2106" s="24"/>
      <c r="E2106" s="36" t="s">
        <v>3514</v>
      </c>
      <c r="F2106" s="37" t="s">
        <v>1418</v>
      </c>
      <c r="G2106" s="37" t="s">
        <v>1418</v>
      </c>
      <c r="H2106" s="38">
        <f t="shared" si="33"/>
        <v>0</v>
      </c>
    </row>
    <row r="2107" spans="1:8" x14ac:dyDescent="0.25">
      <c r="A2107" s="24"/>
      <c r="B2107" s="24"/>
      <c r="C2107" s="24"/>
      <c r="D2107" s="24"/>
      <c r="E2107" s="36" t="s">
        <v>3515</v>
      </c>
      <c r="F2107" s="37" t="s">
        <v>1418</v>
      </c>
      <c r="G2107" s="37" t="s">
        <v>1418</v>
      </c>
      <c r="H2107" s="38">
        <f t="shared" si="33"/>
        <v>0</v>
      </c>
    </row>
    <row r="2108" spans="1:8" x14ac:dyDescent="0.25">
      <c r="A2108" s="24"/>
      <c r="B2108" s="24"/>
      <c r="C2108" s="24"/>
      <c r="D2108" s="24"/>
      <c r="E2108" s="36" t="s">
        <v>3516</v>
      </c>
      <c r="F2108" s="37" t="s">
        <v>1418</v>
      </c>
      <c r="G2108" s="37" t="s">
        <v>1418</v>
      </c>
      <c r="H2108" s="38">
        <f t="shared" si="33"/>
        <v>0</v>
      </c>
    </row>
    <row r="2109" spans="1:8" x14ac:dyDescent="0.25">
      <c r="A2109" s="24"/>
      <c r="B2109" s="24"/>
      <c r="C2109" s="24"/>
      <c r="D2109" s="24"/>
      <c r="E2109" s="36" t="s">
        <v>3517</v>
      </c>
      <c r="F2109" s="37" t="s">
        <v>1418</v>
      </c>
      <c r="G2109" s="37" t="s">
        <v>1418</v>
      </c>
      <c r="H2109" s="38">
        <f t="shared" si="33"/>
        <v>0</v>
      </c>
    </row>
    <row r="2110" spans="1:8" x14ac:dyDescent="0.25">
      <c r="A2110" s="24"/>
      <c r="B2110" s="24"/>
      <c r="C2110" s="24"/>
      <c r="D2110" s="24"/>
      <c r="E2110" s="36" t="s">
        <v>3518</v>
      </c>
      <c r="F2110" s="37" t="s">
        <v>1418</v>
      </c>
      <c r="G2110" s="37" t="s">
        <v>1418</v>
      </c>
      <c r="H2110" s="38">
        <f t="shared" si="33"/>
        <v>0</v>
      </c>
    </row>
    <row r="2111" spans="1:8" x14ac:dyDescent="0.25">
      <c r="A2111" s="24"/>
      <c r="B2111" s="24"/>
      <c r="C2111" s="24"/>
      <c r="D2111" s="24"/>
      <c r="E2111" s="39" t="s">
        <v>3519</v>
      </c>
      <c r="F2111" s="37" t="s">
        <v>1418</v>
      </c>
      <c r="G2111" s="37" t="s">
        <v>1418</v>
      </c>
      <c r="H2111" s="38">
        <f t="shared" si="33"/>
        <v>0</v>
      </c>
    </row>
    <row r="2112" spans="1:8" x14ac:dyDescent="0.25">
      <c r="A2112" s="24"/>
      <c r="B2112" s="24"/>
      <c r="C2112" s="24"/>
      <c r="D2112" s="24"/>
      <c r="E2112" s="39" t="s">
        <v>3520</v>
      </c>
      <c r="F2112" s="37" t="s">
        <v>1418</v>
      </c>
      <c r="G2112" s="37" t="s">
        <v>1418</v>
      </c>
      <c r="H2112" s="38">
        <f t="shared" si="33"/>
        <v>0</v>
      </c>
    </row>
    <row r="2113" spans="1:8" x14ac:dyDescent="0.25">
      <c r="A2113" s="24"/>
      <c r="B2113" s="24"/>
      <c r="C2113" s="24"/>
      <c r="D2113" s="24"/>
      <c r="E2113" s="39" t="s">
        <v>3521</v>
      </c>
      <c r="F2113" s="37" t="s">
        <v>1418</v>
      </c>
      <c r="G2113" s="37" t="s">
        <v>1418</v>
      </c>
      <c r="H2113" s="38">
        <f t="shared" si="33"/>
        <v>0</v>
      </c>
    </row>
    <row r="2114" spans="1:8" x14ac:dyDescent="0.25">
      <c r="A2114" s="24"/>
      <c r="B2114" s="24"/>
      <c r="C2114" s="24"/>
      <c r="D2114" s="24"/>
      <c r="E2114" s="36" t="s">
        <v>3522</v>
      </c>
      <c r="F2114" s="37" t="s">
        <v>1418</v>
      </c>
      <c r="G2114" s="37" t="s">
        <v>1418</v>
      </c>
      <c r="H2114" s="38">
        <f t="shared" si="33"/>
        <v>0</v>
      </c>
    </row>
    <row r="2115" spans="1:8" x14ac:dyDescent="0.25">
      <c r="A2115" s="24"/>
      <c r="B2115" s="24"/>
      <c r="C2115" s="24"/>
      <c r="D2115" s="24"/>
      <c r="E2115" s="39" t="s">
        <v>3523</v>
      </c>
      <c r="F2115" s="37" t="s">
        <v>1418</v>
      </c>
      <c r="G2115" s="37" t="s">
        <v>1418</v>
      </c>
      <c r="H2115" s="38">
        <f t="shared" si="33"/>
        <v>0</v>
      </c>
    </row>
    <row r="2116" spans="1:8" x14ac:dyDescent="0.25">
      <c r="A2116" s="24"/>
      <c r="B2116" s="24"/>
      <c r="C2116" s="24"/>
      <c r="D2116" s="24"/>
      <c r="E2116" s="36" t="s">
        <v>3524</v>
      </c>
      <c r="F2116" s="37" t="s">
        <v>1418</v>
      </c>
      <c r="G2116" s="37" t="s">
        <v>1418</v>
      </c>
      <c r="H2116" s="38">
        <f t="shared" si="33"/>
        <v>0</v>
      </c>
    </row>
    <row r="2117" spans="1:8" x14ac:dyDescent="0.25">
      <c r="A2117" s="24"/>
      <c r="B2117" s="24"/>
      <c r="C2117" s="24"/>
      <c r="D2117" s="24"/>
      <c r="E2117" s="36" t="s">
        <v>3525</v>
      </c>
      <c r="F2117" s="37" t="s">
        <v>1418</v>
      </c>
      <c r="G2117" s="37" t="s">
        <v>1418</v>
      </c>
      <c r="H2117" s="38">
        <f t="shared" si="33"/>
        <v>0</v>
      </c>
    </row>
    <row r="2118" spans="1:8" x14ac:dyDescent="0.25">
      <c r="A2118" s="24"/>
      <c r="B2118" s="24"/>
      <c r="C2118" s="24"/>
      <c r="D2118" s="24"/>
      <c r="E2118" s="59" t="s">
        <v>3526</v>
      </c>
      <c r="F2118" s="37" t="s">
        <v>1418</v>
      </c>
      <c r="G2118" s="37" t="s">
        <v>1418</v>
      </c>
      <c r="H2118" s="38">
        <f t="shared" si="33"/>
        <v>0</v>
      </c>
    </row>
    <row r="2119" spans="1:8" x14ac:dyDescent="0.25">
      <c r="A2119" s="24"/>
      <c r="B2119" s="24"/>
      <c r="C2119" s="24"/>
      <c r="D2119" s="24"/>
      <c r="E2119" s="36" t="s">
        <v>3527</v>
      </c>
      <c r="F2119" s="37" t="s">
        <v>1418</v>
      </c>
      <c r="G2119" s="37" t="s">
        <v>1418</v>
      </c>
      <c r="H2119" s="38">
        <f t="shared" ref="H2119:H2182" si="34">VLOOKUP(G2119,$A$4:$B$29,2,FALSE)</f>
        <v>0</v>
      </c>
    </row>
    <row r="2120" spans="1:8" x14ac:dyDescent="0.25">
      <c r="A2120" s="24"/>
      <c r="B2120" s="24"/>
      <c r="C2120" s="24"/>
      <c r="D2120" s="24"/>
      <c r="E2120" s="39" t="s">
        <v>3528</v>
      </c>
      <c r="F2120" s="37" t="s">
        <v>1418</v>
      </c>
      <c r="G2120" s="37" t="s">
        <v>1418</v>
      </c>
      <c r="H2120" s="38">
        <f t="shared" si="34"/>
        <v>0</v>
      </c>
    </row>
    <row r="2121" spans="1:8" x14ac:dyDescent="0.25">
      <c r="A2121" s="24"/>
      <c r="B2121" s="24"/>
      <c r="C2121" s="24"/>
      <c r="D2121" s="24"/>
      <c r="E2121" s="65" t="s">
        <v>3529</v>
      </c>
      <c r="F2121" s="37" t="s">
        <v>1418</v>
      </c>
      <c r="G2121" s="37" t="s">
        <v>1418</v>
      </c>
      <c r="H2121" s="38">
        <f t="shared" si="34"/>
        <v>0</v>
      </c>
    </row>
    <row r="2122" spans="1:8" x14ac:dyDescent="0.25">
      <c r="A2122" s="24"/>
      <c r="B2122" s="24"/>
      <c r="C2122" s="24"/>
      <c r="D2122" s="24"/>
      <c r="E2122" s="36" t="s">
        <v>3530</v>
      </c>
      <c r="F2122" s="37" t="s">
        <v>1418</v>
      </c>
      <c r="G2122" s="37" t="s">
        <v>1418</v>
      </c>
      <c r="H2122" s="38">
        <f t="shared" si="34"/>
        <v>0</v>
      </c>
    </row>
    <row r="2123" spans="1:8" x14ac:dyDescent="0.25">
      <c r="A2123" s="24"/>
      <c r="B2123" s="24"/>
      <c r="C2123" s="24"/>
      <c r="D2123" s="24"/>
      <c r="E2123" s="36" t="s">
        <v>3531</v>
      </c>
      <c r="F2123" s="37" t="s">
        <v>1418</v>
      </c>
      <c r="G2123" s="37" t="s">
        <v>1418</v>
      </c>
      <c r="H2123" s="38">
        <f t="shared" si="34"/>
        <v>0</v>
      </c>
    </row>
    <row r="2124" spans="1:8" x14ac:dyDescent="0.25">
      <c r="A2124" s="24"/>
      <c r="B2124" s="24"/>
      <c r="C2124" s="24"/>
      <c r="D2124" s="24"/>
      <c r="E2124" s="39" t="s">
        <v>3532</v>
      </c>
      <c r="F2124" s="37" t="s">
        <v>1418</v>
      </c>
      <c r="G2124" s="37" t="s">
        <v>1418</v>
      </c>
      <c r="H2124" s="38">
        <f t="shared" si="34"/>
        <v>0</v>
      </c>
    </row>
    <row r="2125" spans="1:8" x14ac:dyDescent="0.25">
      <c r="A2125" s="24"/>
      <c r="B2125" s="24"/>
      <c r="C2125" s="24"/>
      <c r="D2125" s="24"/>
      <c r="E2125" s="39" t="s">
        <v>3533</v>
      </c>
      <c r="F2125" s="37" t="s">
        <v>1418</v>
      </c>
      <c r="G2125" s="37" t="s">
        <v>1418</v>
      </c>
      <c r="H2125" s="38">
        <f t="shared" si="34"/>
        <v>0</v>
      </c>
    </row>
    <row r="2126" spans="1:8" x14ac:dyDescent="0.25">
      <c r="A2126" s="24"/>
      <c r="B2126" s="24"/>
      <c r="C2126" s="24"/>
      <c r="D2126" s="24"/>
      <c r="E2126" s="39" t="s">
        <v>3534</v>
      </c>
      <c r="F2126" s="37" t="s">
        <v>1418</v>
      </c>
      <c r="G2126" s="37" t="s">
        <v>1418</v>
      </c>
      <c r="H2126" s="38">
        <f t="shared" si="34"/>
        <v>0</v>
      </c>
    </row>
    <row r="2127" spans="1:8" x14ac:dyDescent="0.25">
      <c r="A2127" s="24"/>
      <c r="B2127" s="24"/>
      <c r="C2127" s="24"/>
      <c r="D2127" s="24"/>
      <c r="E2127" s="39" t="s">
        <v>3535</v>
      </c>
      <c r="F2127" s="37" t="s">
        <v>1418</v>
      </c>
      <c r="G2127" s="37" t="s">
        <v>1418</v>
      </c>
      <c r="H2127" s="38">
        <f t="shared" si="34"/>
        <v>0</v>
      </c>
    </row>
    <row r="2128" spans="1:8" x14ac:dyDescent="0.25">
      <c r="A2128" s="24"/>
      <c r="B2128" s="24"/>
      <c r="C2128" s="24"/>
      <c r="D2128" s="24"/>
      <c r="E2128" s="36" t="s">
        <v>3536</v>
      </c>
      <c r="F2128" s="37" t="s">
        <v>1418</v>
      </c>
      <c r="G2128" s="37" t="s">
        <v>1418</v>
      </c>
      <c r="H2128" s="38">
        <f t="shared" si="34"/>
        <v>0</v>
      </c>
    </row>
    <row r="2129" spans="1:8" x14ac:dyDescent="0.25">
      <c r="A2129" s="24"/>
      <c r="B2129" s="24"/>
      <c r="C2129" s="24"/>
      <c r="D2129" s="24"/>
      <c r="E2129" s="39" t="s">
        <v>3537</v>
      </c>
      <c r="F2129" s="37" t="s">
        <v>1418</v>
      </c>
      <c r="G2129" s="37" t="s">
        <v>1418</v>
      </c>
      <c r="H2129" s="38">
        <f t="shared" si="34"/>
        <v>0</v>
      </c>
    </row>
    <row r="2130" spans="1:8" x14ac:dyDescent="0.25">
      <c r="A2130" s="24"/>
      <c r="B2130" s="24"/>
      <c r="C2130" s="24"/>
      <c r="D2130" s="24"/>
      <c r="E2130" s="36" t="s">
        <v>3538</v>
      </c>
      <c r="F2130" s="37" t="s">
        <v>1418</v>
      </c>
      <c r="G2130" s="37" t="s">
        <v>1418</v>
      </c>
      <c r="H2130" s="38">
        <f t="shared" si="34"/>
        <v>0</v>
      </c>
    </row>
    <row r="2131" spans="1:8" x14ac:dyDescent="0.25">
      <c r="A2131" s="24"/>
      <c r="B2131" s="24"/>
      <c r="C2131" s="24"/>
      <c r="D2131" s="24"/>
      <c r="E2131" s="36" t="s">
        <v>3539</v>
      </c>
      <c r="F2131" s="37" t="s">
        <v>1418</v>
      </c>
      <c r="G2131" s="37" t="s">
        <v>1418</v>
      </c>
      <c r="H2131" s="38">
        <f t="shared" si="34"/>
        <v>0</v>
      </c>
    </row>
    <row r="2132" spans="1:8" x14ac:dyDescent="0.25">
      <c r="A2132" s="24"/>
      <c r="B2132" s="24"/>
      <c r="C2132" s="24"/>
      <c r="D2132" s="24"/>
      <c r="E2132" s="39" t="s">
        <v>3540</v>
      </c>
      <c r="F2132" s="37" t="s">
        <v>1418</v>
      </c>
      <c r="G2132" s="37" t="s">
        <v>1418</v>
      </c>
      <c r="H2132" s="38">
        <f t="shared" si="34"/>
        <v>0</v>
      </c>
    </row>
    <row r="2133" spans="1:8" x14ac:dyDescent="0.25">
      <c r="A2133" s="24"/>
      <c r="B2133" s="24"/>
      <c r="C2133" s="24"/>
      <c r="D2133" s="24"/>
      <c r="E2133" s="36" t="s">
        <v>3541</v>
      </c>
      <c r="F2133" s="37" t="s">
        <v>1418</v>
      </c>
      <c r="G2133" s="37" t="s">
        <v>1418</v>
      </c>
      <c r="H2133" s="38">
        <f t="shared" si="34"/>
        <v>0</v>
      </c>
    </row>
    <row r="2134" spans="1:8" x14ac:dyDescent="0.25">
      <c r="A2134" s="24"/>
      <c r="B2134" s="24"/>
      <c r="C2134" s="24"/>
      <c r="D2134" s="24"/>
      <c r="E2134" s="36" t="s">
        <v>3542</v>
      </c>
      <c r="F2134" s="37" t="s">
        <v>1418</v>
      </c>
      <c r="G2134" s="37" t="s">
        <v>1418</v>
      </c>
      <c r="H2134" s="38">
        <f t="shared" si="34"/>
        <v>0</v>
      </c>
    </row>
    <row r="2135" spans="1:8" x14ac:dyDescent="0.25">
      <c r="A2135" s="24"/>
      <c r="B2135" s="24"/>
      <c r="C2135" s="24"/>
      <c r="D2135" s="24"/>
      <c r="E2135" s="39" t="s">
        <v>3543</v>
      </c>
      <c r="F2135" s="37" t="s">
        <v>1418</v>
      </c>
      <c r="G2135" s="37" t="s">
        <v>1418</v>
      </c>
      <c r="H2135" s="38">
        <f t="shared" si="34"/>
        <v>0</v>
      </c>
    </row>
    <row r="2136" spans="1:8" x14ac:dyDescent="0.25">
      <c r="A2136" s="24"/>
      <c r="B2136" s="24"/>
      <c r="C2136" s="24"/>
      <c r="D2136" s="24"/>
      <c r="E2136" s="39" t="s">
        <v>3544</v>
      </c>
      <c r="F2136" s="37" t="s">
        <v>1418</v>
      </c>
      <c r="G2136" s="37" t="s">
        <v>1418</v>
      </c>
      <c r="H2136" s="38">
        <f t="shared" si="34"/>
        <v>0</v>
      </c>
    </row>
    <row r="2137" spans="1:8" x14ac:dyDescent="0.25">
      <c r="A2137" s="24"/>
      <c r="B2137" s="24"/>
      <c r="C2137" s="24"/>
      <c r="D2137" s="24"/>
      <c r="E2137" s="39" t="s">
        <v>3545</v>
      </c>
      <c r="F2137" s="37" t="s">
        <v>1418</v>
      </c>
      <c r="G2137" s="37" t="s">
        <v>1418</v>
      </c>
      <c r="H2137" s="38">
        <f t="shared" si="34"/>
        <v>0</v>
      </c>
    </row>
    <row r="2138" spans="1:8" x14ac:dyDescent="0.25">
      <c r="A2138" s="24"/>
      <c r="B2138" s="24"/>
      <c r="C2138" s="24"/>
      <c r="D2138" s="24"/>
      <c r="E2138" s="39" t="s">
        <v>3546</v>
      </c>
      <c r="F2138" s="37" t="s">
        <v>1418</v>
      </c>
      <c r="G2138" s="37" t="s">
        <v>1418</v>
      </c>
      <c r="H2138" s="38">
        <f t="shared" si="34"/>
        <v>0</v>
      </c>
    </row>
    <row r="2139" spans="1:8" x14ac:dyDescent="0.25">
      <c r="A2139" s="24"/>
      <c r="B2139" s="24"/>
      <c r="C2139" s="24"/>
      <c r="D2139" s="24"/>
      <c r="E2139" s="39" t="s">
        <v>3547</v>
      </c>
      <c r="F2139" s="37" t="s">
        <v>1418</v>
      </c>
      <c r="G2139" s="37" t="s">
        <v>1418</v>
      </c>
      <c r="H2139" s="38">
        <f t="shared" si="34"/>
        <v>0</v>
      </c>
    </row>
    <row r="2140" spans="1:8" x14ac:dyDescent="0.25">
      <c r="A2140" s="24"/>
      <c r="B2140" s="24"/>
      <c r="C2140" s="24"/>
      <c r="D2140" s="24"/>
      <c r="E2140" s="36" t="s">
        <v>3548</v>
      </c>
      <c r="F2140" s="37" t="s">
        <v>1418</v>
      </c>
      <c r="G2140" s="37" t="s">
        <v>1418</v>
      </c>
      <c r="H2140" s="38">
        <f t="shared" si="34"/>
        <v>0</v>
      </c>
    </row>
    <row r="2141" spans="1:8" x14ac:dyDescent="0.25">
      <c r="A2141" s="24"/>
      <c r="B2141" s="24"/>
      <c r="C2141" s="24"/>
      <c r="D2141" s="24"/>
      <c r="E2141" s="39" t="s">
        <v>3549</v>
      </c>
      <c r="F2141" s="37" t="s">
        <v>1418</v>
      </c>
      <c r="G2141" s="37" t="s">
        <v>1418</v>
      </c>
      <c r="H2141" s="38">
        <f t="shared" si="34"/>
        <v>0</v>
      </c>
    </row>
    <row r="2142" spans="1:8" x14ac:dyDescent="0.25">
      <c r="A2142" s="24"/>
      <c r="B2142" s="24"/>
      <c r="C2142" s="24"/>
      <c r="D2142" s="24"/>
      <c r="E2142" s="39" t="s">
        <v>3550</v>
      </c>
      <c r="F2142" s="37" t="s">
        <v>1418</v>
      </c>
      <c r="G2142" s="37" t="s">
        <v>1418</v>
      </c>
      <c r="H2142" s="38">
        <f t="shared" si="34"/>
        <v>0</v>
      </c>
    </row>
    <row r="2143" spans="1:8" x14ac:dyDescent="0.25">
      <c r="A2143" s="24"/>
      <c r="B2143" s="24"/>
      <c r="C2143" s="24"/>
      <c r="D2143" s="24"/>
      <c r="E2143" s="39" t="s">
        <v>3551</v>
      </c>
      <c r="F2143" s="37" t="s">
        <v>1418</v>
      </c>
      <c r="G2143" s="37" t="s">
        <v>1418</v>
      </c>
      <c r="H2143" s="38">
        <f t="shared" si="34"/>
        <v>0</v>
      </c>
    </row>
    <row r="2144" spans="1:8" x14ac:dyDescent="0.25">
      <c r="A2144" s="24"/>
      <c r="B2144" s="24"/>
      <c r="C2144" s="24"/>
      <c r="D2144" s="24"/>
      <c r="E2144" s="39" t="s">
        <v>3552</v>
      </c>
      <c r="F2144" s="37" t="s">
        <v>1418</v>
      </c>
      <c r="G2144" s="37" t="s">
        <v>1418</v>
      </c>
      <c r="H2144" s="38">
        <f t="shared" si="34"/>
        <v>0</v>
      </c>
    </row>
    <row r="2145" spans="1:8" x14ac:dyDescent="0.25">
      <c r="A2145" s="24"/>
      <c r="B2145" s="24"/>
      <c r="C2145" s="24"/>
      <c r="D2145" s="24"/>
      <c r="E2145" s="36" t="s">
        <v>3553</v>
      </c>
      <c r="F2145" s="37" t="s">
        <v>1418</v>
      </c>
      <c r="G2145" s="37" t="s">
        <v>1418</v>
      </c>
      <c r="H2145" s="38">
        <f t="shared" si="34"/>
        <v>0</v>
      </c>
    </row>
    <row r="2146" spans="1:8" x14ac:dyDescent="0.25">
      <c r="A2146" s="24"/>
      <c r="B2146" s="24"/>
      <c r="C2146" s="24"/>
      <c r="D2146" s="24"/>
      <c r="E2146" s="39" t="s">
        <v>3554</v>
      </c>
      <c r="F2146" s="37" t="s">
        <v>1418</v>
      </c>
      <c r="G2146" s="37" t="s">
        <v>1418</v>
      </c>
      <c r="H2146" s="38">
        <f t="shared" si="34"/>
        <v>0</v>
      </c>
    </row>
    <row r="2147" spans="1:8" x14ac:dyDescent="0.25">
      <c r="A2147" s="24"/>
      <c r="B2147" s="24"/>
      <c r="C2147" s="24"/>
      <c r="D2147" s="24"/>
      <c r="E2147" s="39" t="s">
        <v>3555</v>
      </c>
      <c r="F2147" s="37" t="s">
        <v>1418</v>
      </c>
      <c r="G2147" s="37" t="s">
        <v>1418</v>
      </c>
      <c r="H2147" s="38">
        <f t="shared" si="34"/>
        <v>0</v>
      </c>
    </row>
    <row r="2148" spans="1:8" x14ac:dyDescent="0.25">
      <c r="A2148" s="24"/>
      <c r="B2148" s="24"/>
      <c r="C2148" s="24"/>
      <c r="D2148" s="24"/>
      <c r="E2148" s="39" t="s">
        <v>3556</v>
      </c>
      <c r="F2148" s="37" t="s">
        <v>1418</v>
      </c>
      <c r="G2148" s="37" t="s">
        <v>1418</v>
      </c>
      <c r="H2148" s="38">
        <f t="shared" si="34"/>
        <v>0</v>
      </c>
    </row>
    <row r="2149" spans="1:8" x14ac:dyDescent="0.25">
      <c r="A2149" s="24"/>
      <c r="B2149" s="24"/>
      <c r="C2149" s="24"/>
      <c r="D2149" s="24"/>
      <c r="E2149" s="39" t="s">
        <v>3557</v>
      </c>
      <c r="F2149" s="37" t="s">
        <v>1418</v>
      </c>
      <c r="G2149" s="37" t="s">
        <v>1418</v>
      </c>
      <c r="H2149" s="38">
        <f t="shared" si="34"/>
        <v>0</v>
      </c>
    </row>
    <row r="2150" spans="1:8" x14ac:dyDescent="0.25">
      <c r="A2150" s="24"/>
      <c r="B2150" s="24"/>
      <c r="C2150" s="24"/>
      <c r="D2150" s="24"/>
      <c r="E2150" s="39" t="s">
        <v>3558</v>
      </c>
      <c r="F2150" s="37" t="s">
        <v>1418</v>
      </c>
      <c r="G2150" s="37" t="s">
        <v>1418</v>
      </c>
      <c r="H2150" s="38">
        <f t="shared" si="34"/>
        <v>0</v>
      </c>
    </row>
    <row r="2151" spans="1:8" x14ac:dyDescent="0.25">
      <c r="A2151" s="24"/>
      <c r="B2151" s="24"/>
      <c r="C2151" s="24"/>
      <c r="D2151" s="24"/>
      <c r="E2151" s="39" t="s">
        <v>3559</v>
      </c>
      <c r="F2151" s="37" t="s">
        <v>1418</v>
      </c>
      <c r="G2151" s="37" t="s">
        <v>1418</v>
      </c>
      <c r="H2151" s="38">
        <f t="shared" si="34"/>
        <v>0</v>
      </c>
    </row>
    <row r="2152" spans="1:8" x14ac:dyDescent="0.25">
      <c r="A2152" s="24"/>
      <c r="B2152" s="24"/>
      <c r="C2152" s="24"/>
      <c r="D2152" s="24"/>
      <c r="E2152" s="39" t="s">
        <v>3560</v>
      </c>
      <c r="F2152" s="37" t="s">
        <v>1418</v>
      </c>
      <c r="G2152" s="37" t="s">
        <v>1418</v>
      </c>
      <c r="H2152" s="38">
        <f t="shared" si="34"/>
        <v>0</v>
      </c>
    </row>
    <row r="2153" spans="1:8" x14ac:dyDescent="0.25">
      <c r="A2153" s="24"/>
      <c r="B2153" s="24"/>
      <c r="C2153" s="24"/>
      <c r="D2153" s="24"/>
      <c r="E2153" s="36" t="s">
        <v>3561</v>
      </c>
      <c r="F2153" s="37" t="s">
        <v>1418</v>
      </c>
      <c r="G2153" s="37" t="s">
        <v>1418</v>
      </c>
      <c r="H2153" s="38">
        <f t="shared" si="34"/>
        <v>0</v>
      </c>
    </row>
    <row r="2154" spans="1:8" x14ac:dyDescent="0.25">
      <c r="A2154" s="24"/>
      <c r="B2154" s="24"/>
      <c r="C2154" s="24"/>
      <c r="D2154" s="24"/>
      <c r="E2154" s="36" t="s">
        <v>3562</v>
      </c>
      <c r="F2154" s="37" t="s">
        <v>1418</v>
      </c>
      <c r="G2154" s="37" t="s">
        <v>1418</v>
      </c>
      <c r="H2154" s="38">
        <f t="shared" si="34"/>
        <v>0</v>
      </c>
    </row>
    <row r="2155" spans="1:8" x14ac:dyDescent="0.25">
      <c r="A2155" s="24"/>
      <c r="B2155" s="24"/>
      <c r="C2155" s="24"/>
      <c r="D2155" s="24"/>
      <c r="E2155" s="36" t="s">
        <v>3563</v>
      </c>
      <c r="F2155" s="37" t="s">
        <v>1418</v>
      </c>
      <c r="G2155" s="37" t="s">
        <v>1418</v>
      </c>
      <c r="H2155" s="38">
        <f t="shared" si="34"/>
        <v>0</v>
      </c>
    </row>
    <row r="2156" spans="1:8" x14ac:dyDescent="0.25">
      <c r="A2156" s="24"/>
      <c r="B2156" s="24"/>
      <c r="C2156" s="24"/>
      <c r="D2156" s="24"/>
      <c r="E2156" s="36" t="s">
        <v>3564</v>
      </c>
      <c r="F2156" s="37" t="s">
        <v>1418</v>
      </c>
      <c r="G2156" s="37" t="s">
        <v>1418</v>
      </c>
      <c r="H2156" s="38">
        <f t="shared" si="34"/>
        <v>0</v>
      </c>
    </row>
    <row r="2157" spans="1:8" x14ac:dyDescent="0.25">
      <c r="A2157" s="24"/>
      <c r="B2157" s="24"/>
      <c r="C2157" s="24"/>
      <c r="D2157" s="24"/>
      <c r="E2157" s="39" t="s">
        <v>3565</v>
      </c>
      <c r="F2157" s="37" t="s">
        <v>1418</v>
      </c>
      <c r="G2157" s="37" t="s">
        <v>1418</v>
      </c>
      <c r="H2157" s="38">
        <f t="shared" si="34"/>
        <v>0</v>
      </c>
    </row>
    <row r="2158" spans="1:8" x14ac:dyDescent="0.25">
      <c r="A2158" s="24"/>
      <c r="B2158" s="24"/>
      <c r="C2158" s="24"/>
      <c r="D2158" s="24"/>
      <c r="E2158" s="36" t="s">
        <v>3566</v>
      </c>
      <c r="F2158" s="37" t="s">
        <v>1418</v>
      </c>
      <c r="G2158" s="37" t="s">
        <v>1418</v>
      </c>
      <c r="H2158" s="38">
        <f t="shared" si="34"/>
        <v>0</v>
      </c>
    </row>
    <row r="2159" spans="1:8" x14ac:dyDescent="0.25">
      <c r="A2159" s="24"/>
      <c r="B2159" s="24"/>
      <c r="C2159" s="24"/>
      <c r="D2159" s="24"/>
      <c r="E2159" s="39" t="s">
        <v>3567</v>
      </c>
      <c r="F2159" s="37" t="s">
        <v>1418</v>
      </c>
      <c r="G2159" s="37" t="s">
        <v>1418</v>
      </c>
      <c r="H2159" s="38">
        <f t="shared" si="34"/>
        <v>0</v>
      </c>
    </row>
    <row r="2160" spans="1:8" x14ac:dyDescent="0.25">
      <c r="A2160" s="24"/>
      <c r="B2160" s="24"/>
      <c r="C2160" s="24"/>
      <c r="D2160" s="24"/>
      <c r="E2160" s="39" t="s">
        <v>3568</v>
      </c>
      <c r="F2160" s="37" t="s">
        <v>1418</v>
      </c>
      <c r="G2160" s="37" t="s">
        <v>1418</v>
      </c>
      <c r="H2160" s="38">
        <f t="shared" si="34"/>
        <v>0</v>
      </c>
    </row>
    <row r="2161" spans="1:8" x14ac:dyDescent="0.25">
      <c r="A2161" s="24"/>
      <c r="B2161" s="24"/>
      <c r="C2161" s="24"/>
      <c r="D2161" s="24"/>
      <c r="E2161" s="65" t="s">
        <v>3569</v>
      </c>
      <c r="F2161" s="37" t="s">
        <v>1416</v>
      </c>
      <c r="G2161" s="37" t="s">
        <v>1416</v>
      </c>
      <c r="H2161" s="38">
        <f t="shared" si="34"/>
        <v>1</v>
      </c>
    </row>
    <row r="2162" spans="1:8" x14ac:dyDescent="0.25">
      <c r="A2162" s="24"/>
      <c r="B2162" s="24"/>
      <c r="C2162" s="24"/>
      <c r="D2162" s="24"/>
      <c r="E2162" s="39" t="s">
        <v>3570</v>
      </c>
      <c r="F2162" s="37" t="s">
        <v>1418</v>
      </c>
      <c r="G2162" s="37" t="s">
        <v>1418</v>
      </c>
      <c r="H2162" s="38">
        <f t="shared" si="34"/>
        <v>0</v>
      </c>
    </row>
    <row r="2163" spans="1:8" x14ac:dyDescent="0.25">
      <c r="A2163" s="24"/>
      <c r="B2163" s="24"/>
      <c r="C2163" s="24"/>
      <c r="D2163" s="24"/>
      <c r="E2163" s="39" t="s">
        <v>3571</v>
      </c>
      <c r="F2163" s="37" t="s">
        <v>1418</v>
      </c>
      <c r="G2163" s="37" t="s">
        <v>1418</v>
      </c>
      <c r="H2163" s="38">
        <f t="shared" si="34"/>
        <v>0</v>
      </c>
    </row>
    <row r="2164" spans="1:8" x14ac:dyDescent="0.25">
      <c r="A2164" s="24"/>
      <c r="B2164" s="24"/>
      <c r="C2164" s="24"/>
      <c r="D2164" s="24"/>
      <c r="E2164" s="36" t="s">
        <v>3572</v>
      </c>
      <c r="F2164" s="37" t="s">
        <v>1418</v>
      </c>
      <c r="G2164" s="37" t="s">
        <v>1418</v>
      </c>
      <c r="H2164" s="38">
        <f t="shared" si="34"/>
        <v>0</v>
      </c>
    </row>
    <row r="2165" spans="1:8" x14ac:dyDescent="0.25">
      <c r="A2165" s="24"/>
      <c r="B2165" s="24"/>
      <c r="C2165" s="24"/>
      <c r="D2165" s="24"/>
      <c r="E2165" s="39" t="s">
        <v>3573</v>
      </c>
      <c r="F2165" s="37" t="s">
        <v>1418</v>
      </c>
      <c r="G2165" s="37" t="s">
        <v>1418</v>
      </c>
      <c r="H2165" s="38">
        <f t="shared" si="34"/>
        <v>0</v>
      </c>
    </row>
    <row r="2166" spans="1:8" x14ac:dyDescent="0.25">
      <c r="A2166" s="24"/>
      <c r="B2166" s="24"/>
      <c r="C2166" s="24"/>
      <c r="D2166" s="24"/>
      <c r="E2166" s="39" t="s">
        <v>3574</v>
      </c>
      <c r="F2166" s="37" t="s">
        <v>1418</v>
      </c>
      <c r="G2166" s="37" t="s">
        <v>1418</v>
      </c>
      <c r="H2166" s="38">
        <f t="shared" si="34"/>
        <v>0</v>
      </c>
    </row>
    <row r="2167" spans="1:8" x14ac:dyDescent="0.25">
      <c r="A2167" s="24"/>
      <c r="B2167" s="24"/>
      <c r="C2167" s="24"/>
      <c r="D2167" s="24"/>
      <c r="E2167" s="39" t="s">
        <v>3575</v>
      </c>
      <c r="F2167" s="37" t="s">
        <v>1418</v>
      </c>
      <c r="G2167" s="37" t="s">
        <v>1418</v>
      </c>
      <c r="H2167" s="38">
        <f t="shared" si="34"/>
        <v>0</v>
      </c>
    </row>
    <row r="2168" spans="1:8" x14ac:dyDescent="0.25">
      <c r="A2168" s="24"/>
      <c r="B2168" s="24"/>
      <c r="C2168" s="24"/>
      <c r="D2168" s="24"/>
      <c r="E2168" s="39" t="s">
        <v>3576</v>
      </c>
      <c r="F2168" s="37" t="s">
        <v>1418</v>
      </c>
      <c r="G2168" s="37" t="s">
        <v>1418</v>
      </c>
      <c r="H2168" s="38">
        <f t="shared" si="34"/>
        <v>0</v>
      </c>
    </row>
    <row r="2169" spans="1:8" x14ac:dyDescent="0.25">
      <c r="A2169" s="24"/>
      <c r="B2169" s="24"/>
      <c r="C2169" s="24"/>
      <c r="D2169" s="24"/>
      <c r="E2169" s="39" t="s">
        <v>3577</v>
      </c>
      <c r="F2169" s="37" t="s">
        <v>1418</v>
      </c>
      <c r="G2169" s="37" t="s">
        <v>1418</v>
      </c>
      <c r="H2169" s="38">
        <f t="shared" si="34"/>
        <v>0</v>
      </c>
    </row>
    <row r="2170" spans="1:8" x14ac:dyDescent="0.25">
      <c r="A2170" s="24"/>
      <c r="B2170" s="24"/>
      <c r="C2170" s="24"/>
      <c r="D2170" s="24"/>
      <c r="E2170" s="39" t="s">
        <v>3578</v>
      </c>
      <c r="F2170" s="37" t="s">
        <v>1418</v>
      </c>
      <c r="G2170" s="37" t="s">
        <v>1418</v>
      </c>
      <c r="H2170" s="38">
        <f t="shared" si="34"/>
        <v>0</v>
      </c>
    </row>
    <row r="2171" spans="1:8" x14ac:dyDescent="0.25">
      <c r="A2171" s="24"/>
      <c r="B2171" s="24"/>
      <c r="C2171" s="24"/>
      <c r="D2171" s="24"/>
      <c r="E2171" s="39" t="s">
        <v>3579</v>
      </c>
      <c r="F2171" s="37" t="s">
        <v>1418</v>
      </c>
      <c r="G2171" s="37" t="s">
        <v>1418</v>
      </c>
      <c r="H2171" s="38">
        <f t="shared" si="34"/>
        <v>0</v>
      </c>
    </row>
    <row r="2172" spans="1:8" x14ac:dyDescent="0.25">
      <c r="A2172" s="24"/>
      <c r="B2172" s="24"/>
      <c r="C2172" s="24"/>
      <c r="D2172" s="24"/>
      <c r="E2172" s="39" t="s">
        <v>3580</v>
      </c>
      <c r="F2172" s="37" t="s">
        <v>1418</v>
      </c>
      <c r="G2172" s="37" t="s">
        <v>1418</v>
      </c>
      <c r="H2172" s="38">
        <f t="shared" si="34"/>
        <v>0</v>
      </c>
    </row>
    <row r="2173" spans="1:8" x14ac:dyDescent="0.25">
      <c r="A2173" s="24"/>
      <c r="B2173" s="24"/>
      <c r="C2173" s="24"/>
      <c r="D2173" s="24"/>
      <c r="E2173" s="39" t="s">
        <v>3581</v>
      </c>
      <c r="F2173" s="37" t="s">
        <v>1418</v>
      </c>
      <c r="G2173" s="37" t="s">
        <v>1418</v>
      </c>
      <c r="H2173" s="38">
        <f t="shared" si="34"/>
        <v>0</v>
      </c>
    </row>
    <row r="2174" spans="1:8" x14ac:dyDescent="0.25">
      <c r="A2174" s="24"/>
      <c r="B2174" s="24"/>
      <c r="C2174" s="24"/>
      <c r="D2174" s="24"/>
      <c r="E2174" s="39" t="s">
        <v>3582</v>
      </c>
      <c r="F2174" s="37" t="s">
        <v>1418</v>
      </c>
      <c r="G2174" s="37" t="s">
        <v>1418</v>
      </c>
      <c r="H2174" s="38">
        <f t="shared" si="34"/>
        <v>0</v>
      </c>
    </row>
    <row r="2175" spans="1:8" x14ac:dyDescent="0.25">
      <c r="A2175" s="24"/>
      <c r="B2175" s="24"/>
      <c r="C2175" s="24"/>
      <c r="D2175" s="24"/>
      <c r="E2175" s="39" t="s">
        <v>3583</v>
      </c>
      <c r="F2175" s="37" t="s">
        <v>1418</v>
      </c>
      <c r="G2175" s="37" t="s">
        <v>1418</v>
      </c>
      <c r="H2175" s="38">
        <f t="shared" si="34"/>
        <v>0</v>
      </c>
    </row>
    <row r="2176" spans="1:8" x14ac:dyDescent="0.25">
      <c r="A2176" s="24"/>
      <c r="B2176" s="24"/>
      <c r="C2176" s="24"/>
      <c r="D2176" s="24"/>
      <c r="E2176" s="39" t="s">
        <v>3584</v>
      </c>
      <c r="F2176" s="37" t="s">
        <v>1418</v>
      </c>
      <c r="G2176" s="37" t="s">
        <v>1418</v>
      </c>
      <c r="H2176" s="38">
        <f t="shared" si="34"/>
        <v>0</v>
      </c>
    </row>
    <row r="2177" spans="1:8" x14ac:dyDescent="0.25">
      <c r="A2177" s="24"/>
      <c r="B2177" s="24"/>
      <c r="C2177" s="24"/>
      <c r="D2177" s="24"/>
      <c r="E2177" s="36" t="s">
        <v>3585</v>
      </c>
      <c r="F2177" s="37" t="s">
        <v>1418</v>
      </c>
      <c r="G2177" s="37" t="s">
        <v>1418</v>
      </c>
      <c r="H2177" s="38">
        <f t="shared" si="34"/>
        <v>0</v>
      </c>
    </row>
    <row r="2178" spans="1:8" x14ac:dyDescent="0.25">
      <c r="A2178" s="24"/>
      <c r="B2178" s="24"/>
      <c r="C2178" s="24"/>
      <c r="D2178" s="24"/>
      <c r="E2178" s="39" t="s">
        <v>3586</v>
      </c>
      <c r="F2178" s="37" t="s">
        <v>1418</v>
      </c>
      <c r="G2178" s="37" t="s">
        <v>1418</v>
      </c>
      <c r="H2178" s="38">
        <f t="shared" si="34"/>
        <v>0</v>
      </c>
    </row>
    <row r="2179" spans="1:8" x14ac:dyDescent="0.25">
      <c r="A2179" s="24"/>
      <c r="B2179" s="24"/>
      <c r="C2179" s="24"/>
      <c r="D2179" s="24"/>
      <c r="E2179" s="39" t="s">
        <v>3587</v>
      </c>
      <c r="F2179" s="37" t="s">
        <v>1418</v>
      </c>
      <c r="G2179" s="37" t="s">
        <v>1418</v>
      </c>
      <c r="H2179" s="38">
        <f t="shared" si="34"/>
        <v>0</v>
      </c>
    </row>
    <row r="2180" spans="1:8" x14ac:dyDescent="0.25">
      <c r="A2180" s="24"/>
      <c r="B2180" s="24"/>
      <c r="C2180" s="24"/>
      <c r="D2180" s="24"/>
      <c r="E2180" s="39" t="s">
        <v>3588</v>
      </c>
      <c r="F2180" s="37" t="s">
        <v>1418</v>
      </c>
      <c r="G2180" s="37" t="s">
        <v>1418</v>
      </c>
      <c r="H2180" s="38">
        <f t="shared" si="34"/>
        <v>0</v>
      </c>
    </row>
    <row r="2181" spans="1:8" x14ac:dyDescent="0.25">
      <c r="A2181" s="24"/>
      <c r="B2181" s="24"/>
      <c r="C2181" s="24"/>
      <c r="D2181" s="24"/>
      <c r="E2181" s="36" t="s">
        <v>3589</v>
      </c>
      <c r="F2181" s="37" t="s">
        <v>1418</v>
      </c>
      <c r="G2181" s="37" t="s">
        <v>1418</v>
      </c>
      <c r="H2181" s="38">
        <f t="shared" si="34"/>
        <v>0</v>
      </c>
    </row>
    <row r="2182" spans="1:8" x14ac:dyDescent="0.25">
      <c r="A2182" s="24"/>
      <c r="B2182" s="24"/>
      <c r="C2182" s="24"/>
      <c r="D2182" s="24"/>
      <c r="E2182" s="39" t="s">
        <v>3590</v>
      </c>
      <c r="F2182" s="37" t="s">
        <v>1418</v>
      </c>
      <c r="G2182" s="37" t="s">
        <v>1418</v>
      </c>
      <c r="H2182" s="38">
        <f t="shared" si="34"/>
        <v>0</v>
      </c>
    </row>
    <row r="2183" spans="1:8" x14ac:dyDescent="0.25">
      <c r="A2183" s="24"/>
      <c r="B2183" s="24"/>
      <c r="C2183" s="24"/>
      <c r="D2183" s="24"/>
      <c r="E2183" s="39" t="s">
        <v>3591</v>
      </c>
      <c r="F2183" s="37" t="s">
        <v>1418</v>
      </c>
      <c r="G2183" s="37" t="s">
        <v>1418</v>
      </c>
      <c r="H2183" s="38">
        <f t="shared" ref="H2183:H2246" si="35">VLOOKUP(G2183,$A$4:$B$29,2,FALSE)</f>
        <v>0</v>
      </c>
    </row>
    <row r="2184" spans="1:8" x14ac:dyDescent="0.25">
      <c r="A2184" s="24"/>
      <c r="B2184" s="24"/>
      <c r="C2184" s="24"/>
      <c r="D2184" s="24"/>
      <c r="E2184" s="36" t="s">
        <v>3592</v>
      </c>
      <c r="F2184" s="37" t="s">
        <v>1418</v>
      </c>
      <c r="G2184" s="37" t="s">
        <v>1418</v>
      </c>
      <c r="H2184" s="38">
        <f t="shared" si="35"/>
        <v>0</v>
      </c>
    </row>
    <row r="2185" spans="1:8" x14ac:dyDescent="0.25">
      <c r="A2185" s="24"/>
      <c r="B2185" s="24"/>
      <c r="C2185" s="24"/>
      <c r="D2185" s="24"/>
      <c r="E2185" s="36" t="s">
        <v>3593</v>
      </c>
      <c r="F2185" s="37" t="s">
        <v>1418</v>
      </c>
      <c r="G2185" s="37" t="s">
        <v>1418</v>
      </c>
      <c r="H2185" s="38">
        <f t="shared" si="35"/>
        <v>0</v>
      </c>
    </row>
    <row r="2186" spans="1:8" x14ac:dyDescent="0.25">
      <c r="A2186" s="24"/>
      <c r="B2186" s="24"/>
      <c r="C2186" s="24"/>
      <c r="D2186" s="24"/>
      <c r="E2186" s="39" t="s">
        <v>3594</v>
      </c>
      <c r="F2186" s="37" t="s">
        <v>1418</v>
      </c>
      <c r="G2186" s="37" t="s">
        <v>1418</v>
      </c>
      <c r="H2186" s="38">
        <f t="shared" si="35"/>
        <v>0</v>
      </c>
    </row>
    <row r="2187" spans="1:8" x14ac:dyDescent="0.25">
      <c r="A2187" s="24"/>
      <c r="B2187" s="24"/>
      <c r="C2187" s="24"/>
      <c r="D2187" s="24"/>
      <c r="E2187" s="36" t="s">
        <v>3595</v>
      </c>
      <c r="F2187" s="37" t="s">
        <v>1418</v>
      </c>
      <c r="G2187" s="37" t="s">
        <v>1418</v>
      </c>
      <c r="H2187" s="38">
        <f t="shared" si="35"/>
        <v>0</v>
      </c>
    </row>
    <row r="2188" spans="1:8" x14ac:dyDescent="0.25">
      <c r="A2188" s="24"/>
      <c r="B2188" s="24"/>
      <c r="C2188" s="24"/>
      <c r="D2188" s="24"/>
      <c r="E2188" s="39" t="s">
        <v>3596</v>
      </c>
      <c r="F2188" s="37" t="s">
        <v>1418</v>
      </c>
      <c r="G2188" s="37" t="s">
        <v>1418</v>
      </c>
      <c r="H2188" s="38">
        <f t="shared" si="35"/>
        <v>0</v>
      </c>
    </row>
    <row r="2189" spans="1:8" x14ac:dyDescent="0.25">
      <c r="A2189" s="24"/>
      <c r="B2189" s="24"/>
      <c r="C2189" s="24"/>
      <c r="D2189" s="24"/>
      <c r="E2189" s="36" t="s">
        <v>3597</v>
      </c>
      <c r="F2189" s="37" t="s">
        <v>1418</v>
      </c>
      <c r="G2189" s="37" t="s">
        <v>1418</v>
      </c>
      <c r="H2189" s="38">
        <f t="shared" si="35"/>
        <v>0</v>
      </c>
    </row>
    <row r="2190" spans="1:8" x14ac:dyDescent="0.25">
      <c r="A2190" s="24"/>
      <c r="B2190" s="24"/>
      <c r="C2190" s="24"/>
      <c r="D2190" s="24"/>
      <c r="E2190" s="39" t="s">
        <v>3598</v>
      </c>
      <c r="F2190" s="37" t="s">
        <v>1418</v>
      </c>
      <c r="G2190" s="37" t="s">
        <v>1418</v>
      </c>
      <c r="H2190" s="38">
        <f t="shared" si="35"/>
        <v>0</v>
      </c>
    </row>
    <row r="2191" spans="1:8" x14ac:dyDescent="0.25">
      <c r="A2191" s="24"/>
      <c r="B2191" s="24"/>
      <c r="C2191" s="24"/>
      <c r="D2191" s="24"/>
      <c r="E2191" s="36" t="s">
        <v>3599</v>
      </c>
      <c r="F2191" s="37" t="s">
        <v>1418</v>
      </c>
      <c r="G2191" s="37" t="s">
        <v>1418</v>
      </c>
      <c r="H2191" s="38">
        <f t="shared" si="35"/>
        <v>0</v>
      </c>
    </row>
    <row r="2192" spans="1:8" x14ac:dyDescent="0.25">
      <c r="A2192" s="24"/>
      <c r="B2192" s="24"/>
      <c r="C2192" s="24"/>
      <c r="D2192" s="24"/>
      <c r="E2192" s="39" t="s">
        <v>3600</v>
      </c>
      <c r="F2192" s="37" t="s">
        <v>1418</v>
      </c>
      <c r="G2192" s="37" t="s">
        <v>1418</v>
      </c>
      <c r="H2192" s="38">
        <f t="shared" si="35"/>
        <v>0</v>
      </c>
    </row>
    <row r="2193" spans="1:8" x14ac:dyDescent="0.25">
      <c r="A2193" s="24"/>
      <c r="B2193" s="24"/>
      <c r="C2193" s="24"/>
      <c r="D2193" s="24"/>
      <c r="E2193" s="36" t="s">
        <v>3601</v>
      </c>
      <c r="F2193" s="37" t="s">
        <v>1418</v>
      </c>
      <c r="G2193" s="37" t="s">
        <v>1418</v>
      </c>
      <c r="H2193" s="38">
        <f t="shared" si="35"/>
        <v>0</v>
      </c>
    </row>
    <row r="2194" spans="1:8" x14ac:dyDescent="0.25">
      <c r="A2194" s="24"/>
      <c r="B2194" s="24"/>
      <c r="C2194" s="24"/>
      <c r="D2194" s="24"/>
      <c r="E2194" s="39" t="s">
        <v>3602</v>
      </c>
      <c r="F2194" s="37" t="s">
        <v>1418</v>
      </c>
      <c r="G2194" s="37" t="s">
        <v>1418</v>
      </c>
      <c r="H2194" s="38">
        <f t="shared" si="35"/>
        <v>0</v>
      </c>
    </row>
    <row r="2195" spans="1:8" x14ac:dyDescent="0.25">
      <c r="A2195" s="24"/>
      <c r="B2195" s="24"/>
      <c r="C2195" s="24"/>
      <c r="D2195" s="24"/>
      <c r="E2195" s="39" t="s">
        <v>3603</v>
      </c>
      <c r="F2195" s="37" t="s">
        <v>1418</v>
      </c>
      <c r="G2195" s="37" t="s">
        <v>1418</v>
      </c>
      <c r="H2195" s="38">
        <f t="shared" si="35"/>
        <v>0</v>
      </c>
    </row>
    <row r="2196" spans="1:8" x14ac:dyDescent="0.25">
      <c r="A2196" s="24"/>
      <c r="B2196" s="24"/>
      <c r="C2196" s="24"/>
      <c r="D2196" s="24"/>
      <c r="E2196" s="39" t="s">
        <v>3604</v>
      </c>
      <c r="F2196" s="37" t="s">
        <v>1418</v>
      </c>
      <c r="G2196" s="37" t="s">
        <v>1418</v>
      </c>
      <c r="H2196" s="38">
        <f t="shared" si="35"/>
        <v>0</v>
      </c>
    </row>
    <row r="2197" spans="1:8" x14ac:dyDescent="0.25">
      <c r="A2197" s="24"/>
      <c r="B2197" s="24"/>
      <c r="C2197" s="24"/>
      <c r="D2197" s="24"/>
      <c r="E2197" s="39" t="s">
        <v>3605</v>
      </c>
      <c r="F2197" s="37" t="s">
        <v>1418</v>
      </c>
      <c r="G2197" s="37" t="s">
        <v>1418</v>
      </c>
      <c r="H2197" s="38">
        <f t="shared" si="35"/>
        <v>0</v>
      </c>
    </row>
    <row r="2198" spans="1:8" x14ac:dyDescent="0.25">
      <c r="A2198" s="24"/>
      <c r="B2198" s="24"/>
      <c r="C2198" s="24"/>
      <c r="D2198" s="24"/>
      <c r="E2198" s="36" t="s">
        <v>3606</v>
      </c>
      <c r="F2198" s="37" t="s">
        <v>1418</v>
      </c>
      <c r="G2198" s="37" t="s">
        <v>1418</v>
      </c>
      <c r="H2198" s="38">
        <f t="shared" si="35"/>
        <v>0</v>
      </c>
    </row>
    <row r="2199" spans="1:8" x14ac:dyDescent="0.25">
      <c r="A2199" s="24"/>
      <c r="B2199" s="24"/>
      <c r="C2199" s="24"/>
      <c r="D2199" s="24"/>
      <c r="E2199" s="39" t="s">
        <v>3607</v>
      </c>
      <c r="F2199" s="37" t="s">
        <v>1418</v>
      </c>
      <c r="G2199" s="37" t="s">
        <v>1418</v>
      </c>
      <c r="H2199" s="38">
        <f t="shared" si="35"/>
        <v>0</v>
      </c>
    </row>
    <row r="2200" spans="1:8" x14ac:dyDescent="0.25">
      <c r="A2200" s="24"/>
      <c r="B2200" s="24"/>
      <c r="C2200" s="24"/>
      <c r="D2200" s="24"/>
      <c r="E2200" s="39" t="s">
        <v>3608</v>
      </c>
      <c r="F2200" s="37" t="s">
        <v>1418</v>
      </c>
      <c r="G2200" s="37" t="s">
        <v>1418</v>
      </c>
      <c r="H2200" s="38">
        <f t="shared" si="35"/>
        <v>0</v>
      </c>
    </row>
    <row r="2201" spans="1:8" x14ac:dyDescent="0.25">
      <c r="A2201" s="24"/>
      <c r="B2201" s="24"/>
      <c r="C2201" s="24"/>
      <c r="D2201" s="24"/>
      <c r="E2201" s="39" t="s">
        <v>3609</v>
      </c>
      <c r="F2201" s="37" t="s">
        <v>1418</v>
      </c>
      <c r="G2201" s="37" t="s">
        <v>1418</v>
      </c>
      <c r="H2201" s="38">
        <f t="shared" si="35"/>
        <v>0</v>
      </c>
    </row>
    <row r="2202" spans="1:8" x14ac:dyDescent="0.25">
      <c r="A2202" s="24"/>
      <c r="B2202" s="24"/>
      <c r="C2202" s="24"/>
      <c r="D2202" s="24"/>
      <c r="E2202" s="36" t="s">
        <v>3610</v>
      </c>
      <c r="F2202" s="37" t="s">
        <v>1418</v>
      </c>
      <c r="G2202" s="37" t="s">
        <v>1418</v>
      </c>
      <c r="H2202" s="38">
        <f t="shared" si="35"/>
        <v>0</v>
      </c>
    </row>
    <row r="2203" spans="1:8" x14ac:dyDescent="0.25">
      <c r="A2203" s="24"/>
      <c r="B2203" s="24"/>
      <c r="C2203" s="24"/>
      <c r="D2203" s="24"/>
      <c r="E2203" s="39" t="s">
        <v>3611</v>
      </c>
      <c r="F2203" s="37" t="s">
        <v>1418</v>
      </c>
      <c r="G2203" s="37" t="s">
        <v>1418</v>
      </c>
      <c r="H2203" s="38">
        <f t="shared" si="35"/>
        <v>0</v>
      </c>
    </row>
    <row r="2204" spans="1:8" x14ac:dyDescent="0.25">
      <c r="A2204" s="24"/>
      <c r="B2204" s="24"/>
      <c r="C2204" s="24"/>
      <c r="D2204" s="24"/>
      <c r="E2204" s="39" t="s">
        <v>3612</v>
      </c>
      <c r="F2204" s="37" t="s">
        <v>1418</v>
      </c>
      <c r="G2204" s="37" t="s">
        <v>1418</v>
      </c>
      <c r="H2204" s="38">
        <f t="shared" si="35"/>
        <v>0</v>
      </c>
    </row>
    <row r="2205" spans="1:8" x14ac:dyDescent="0.25">
      <c r="A2205" s="24"/>
      <c r="B2205" s="24"/>
      <c r="C2205" s="24"/>
      <c r="D2205" s="24"/>
      <c r="E2205" s="59" t="s">
        <v>3613</v>
      </c>
      <c r="F2205" s="37" t="s">
        <v>1418</v>
      </c>
      <c r="G2205" s="37" t="s">
        <v>1418</v>
      </c>
      <c r="H2205" s="38">
        <f t="shared" si="35"/>
        <v>0</v>
      </c>
    </row>
    <row r="2206" spans="1:8" x14ac:dyDescent="0.25">
      <c r="A2206" s="24"/>
      <c r="B2206" s="24"/>
      <c r="C2206" s="24"/>
      <c r="D2206" s="24"/>
      <c r="E2206" s="36" t="s">
        <v>3614</v>
      </c>
      <c r="F2206" s="37" t="s">
        <v>1418</v>
      </c>
      <c r="G2206" s="37" t="s">
        <v>1418</v>
      </c>
      <c r="H2206" s="38">
        <f t="shared" si="35"/>
        <v>0</v>
      </c>
    </row>
    <row r="2207" spans="1:8" x14ac:dyDescent="0.25">
      <c r="A2207" s="24"/>
      <c r="B2207" s="24"/>
      <c r="C2207" s="24"/>
      <c r="D2207" s="24"/>
      <c r="E2207" s="36" t="s">
        <v>3615</v>
      </c>
      <c r="F2207" s="37" t="s">
        <v>1418</v>
      </c>
      <c r="G2207" s="37" t="s">
        <v>1418</v>
      </c>
      <c r="H2207" s="38">
        <f t="shared" si="35"/>
        <v>0</v>
      </c>
    </row>
    <row r="2208" spans="1:8" x14ac:dyDescent="0.25">
      <c r="A2208" s="24"/>
      <c r="B2208" s="24"/>
      <c r="C2208" s="24"/>
      <c r="D2208" s="24"/>
      <c r="E2208" s="39" t="s">
        <v>3616</v>
      </c>
      <c r="F2208" s="37" t="s">
        <v>1418</v>
      </c>
      <c r="G2208" s="37" t="s">
        <v>1418</v>
      </c>
      <c r="H2208" s="38">
        <f t="shared" si="35"/>
        <v>0</v>
      </c>
    </row>
    <row r="2209" spans="1:8" x14ac:dyDescent="0.25">
      <c r="A2209" s="24"/>
      <c r="B2209" s="24"/>
      <c r="C2209" s="24"/>
      <c r="D2209" s="24"/>
      <c r="E2209" s="36" t="s">
        <v>3617</v>
      </c>
      <c r="F2209" s="37" t="s">
        <v>1418</v>
      </c>
      <c r="G2209" s="37" t="s">
        <v>1418</v>
      </c>
      <c r="H2209" s="38">
        <f t="shared" si="35"/>
        <v>0</v>
      </c>
    </row>
    <row r="2210" spans="1:8" x14ac:dyDescent="0.25">
      <c r="A2210" s="24"/>
      <c r="B2210" s="24"/>
      <c r="C2210" s="24"/>
      <c r="D2210" s="24"/>
      <c r="E2210" s="39" t="s">
        <v>3618</v>
      </c>
      <c r="F2210" s="37" t="s">
        <v>1418</v>
      </c>
      <c r="G2210" s="37" t="s">
        <v>1418</v>
      </c>
      <c r="H2210" s="38">
        <f t="shared" si="35"/>
        <v>0</v>
      </c>
    </row>
    <row r="2211" spans="1:8" x14ac:dyDescent="0.25">
      <c r="A2211" s="24"/>
      <c r="B2211" s="24"/>
      <c r="C2211" s="24"/>
      <c r="D2211" s="24"/>
      <c r="E2211" s="36" t="s">
        <v>3619</v>
      </c>
      <c r="F2211" s="37" t="s">
        <v>1418</v>
      </c>
      <c r="G2211" s="37" t="s">
        <v>1418</v>
      </c>
      <c r="H2211" s="38">
        <f t="shared" si="35"/>
        <v>0</v>
      </c>
    </row>
    <row r="2212" spans="1:8" x14ac:dyDescent="0.25">
      <c r="A2212" s="24"/>
      <c r="B2212" s="24"/>
      <c r="C2212" s="24"/>
      <c r="D2212" s="24"/>
      <c r="E2212" s="39" t="s">
        <v>3620</v>
      </c>
      <c r="F2212" s="37" t="s">
        <v>1418</v>
      </c>
      <c r="G2212" s="37" t="s">
        <v>1418</v>
      </c>
      <c r="H2212" s="38">
        <f t="shared" si="35"/>
        <v>0</v>
      </c>
    </row>
    <row r="2213" spans="1:8" x14ac:dyDescent="0.25">
      <c r="A2213" s="24"/>
      <c r="B2213" s="24"/>
      <c r="C2213" s="24"/>
      <c r="D2213" s="24"/>
      <c r="E2213" s="39" t="s">
        <v>3621</v>
      </c>
      <c r="F2213" s="37" t="s">
        <v>1418</v>
      </c>
      <c r="G2213" s="37" t="s">
        <v>1418</v>
      </c>
      <c r="H2213" s="38">
        <f t="shared" si="35"/>
        <v>0</v>
      </c>
    </row>
    <row r="2214" spans="1:8" x14ac:dyDescent="0.25">
      <c r="A2214" s="24"/>
      <c r="B2214" s="24"/>
      <c r="C2214" s="24"/>
      <c r="D2214" s="24"/>
      <c r="E2214" s="36" t="s">
        <v>3622</v>
      </c>
      <c r="F2214" s="37" t="s">
        <v>1418</v>
      </c>
      <c r="G2214" s="37" t="s">
        <v>1418</v>
      </c>
      <c r="H2214" s="38">
        <f t="shared" si="35"/>
        <v>0</v>
      </c>
    </row>
    <row r="2215" spans="1:8" x14ac:dyDescent="0.25">
      <c r="A2215" s="24"/>
      <c r="B2215" s="24"/>
      <c r="C2215" s="24"/>
      <c r="D2215" s="24"/>
      <c r="E2215" s="36" t="s">
        <v>3623</v>
      </c>
      <c r="F2215" s="37" t="s">
        <v>1418</v>
      </c>
      <c r="G2215" s="37" t="s">
        <v>1418</v>
      </c>
      <c r="H2215" s="38">
        <f t="shared" si="35"/>
        <v>0</v>
      </c>
    </row>
    <row r="2216" spans="1:8" x14ac:dyDescent="0.25">
      <c r="A2216" s="24"/>
      <c r="B2216" s="24"/>
      <c r="C2216" s="24"/>
      <c r="D2216" s="24"/>
      <c r="E2216" s="39" t="s">
        <v>3624</v>
      </c>
      <c r="F2216" s="37" t="s">
        <v>1418</v>
      </c>
      <c r="G2216" s="37" t="s">
        <v>1418</v>
      </c>
      <c r="H2216" s="38">
        <f t="shared" si="35"/>
        <v>0</v>
      </c>
    </row>
    <row r="2217" spans="1:8" x14ac:dyDescent="0.25">
      <c r="A2217" s="24"/>
      <c r="B2217" s="24"/>
      <c r="C2217" s="24"/>
      <c r="D2217" s="24"/>
      <c r="E2217" s="39" t="s">
        <v>3625</v>
      </c>
      <c r="F2217" s="37" t="s">
        <v>1418</v>
      </c>
      <c r="G2217" s="37" t="s">
        <v>1418</v>
      </c>
      <c r="H2217" s="38">
        <f t="shared" si="35"/>
        <v>0</v>
      </c>
    </row>
    <row r="2218" spans="1:8" x14ac:dyDescent="0.25">
      <c r="A2218" s="24"/>
      <c r="B2218" s="24"/>
      <c r="C2218" s="24"/>
      <c r="D2218" s="24"/>
      <c r="E2218" s="39" t="s">
        <v>3626</v>
      </c>
      <c r="F2218" s="37" t="s">
        <v>1418</v>
      </c>
      <c r="G2218" s="37" t="s">
        <v>1418</v>
      </c>
      <c r="H2218" s="38">
        <f t="shared" si="35"/>
        <v>0</v>
      </c>
    </row>
    <row r="2219" spans="1:8" x14ac:dyDescent="0.25">
      <c r="A2219" s="24"/>
      <c r="B2219" s="24"/>
      <c r="C2219" s="24"/>
      <c r="D2219" s="24"/>
      <c r="E2219" s="36" t="s">
        <v>3627</v>
      </c>
      <c r="F2219" s="37" t="s">
        <v>1418</v>
      </c>
      <c r="G2219" s="37" t="s">
        <v>1418</v>
      </c>
      <c r="H2219" s="38">
        <f t="shared" si="35"/>
        <v>0</v>
      </c>
    </row>
    <row r="2220" spans="1:8" x14ac:dyDescent="0.25">
      <c r="A2220" s="24"/>
      <c r="B2220" s="24"/>
      <c r="C2220" s="24"/>
      <c r="D2220" s="24"/>
      <c r="E2220" s="39" t="s">
        <v>3628</v>
      </c>
      <c r="F2220" s="37" t="s">
        <v>1418</v>
      </c>
      <c r="G2220" s="37" t="s">
        <v>1418</v>
      </c>
      <c r="H2220" s="38">
        <f t="shared" si="35"/>
        <v>0</v>
      </c>
    </row>
    <row r="2221" spans="1:8" x14ac:dyDescent="0.25">
      <c r="A2221" s="24"/>
      <c r="B2221" s="24"/>
      <c r="C2221" s="24"/>
      <c r="D2221" s="24"/>
      <c r="E2221" s="39" t="s">
        <v>3629</v>
      </c>
      <c r="F2221" s="37" t="s">
        <v>1418</v>
      </c>
      <c r="G2221" s="37" t="s">
        <v>1418</v>
      </c>
      <c r="H2221" s="38">
        <f t="shared" si="35"/>
        <v>0</v>
      </c>
    </row>
    <row r="2222" spans="1:8" x14ac:dyDescent="0.25">
      <c r="A2222" s="24"/>
      <c r="B2222" s="24"/>
      <c r="C2222" s="24"/>
      <c r="D2222" s="24"/>
      <c r="E2222" s="39" t="s">
        <v>3630</v>
      </c>
      <c r="F2222" s="37" t="s">
        <v>1418</v>
      </c>
      <c r="G2222" s="37" t="s">
        <v>1418</v>
      </c>
      <c r="H2222" s="38">
        <f t="shared" si="35"/>
        <v>0</v>
      </c>
    </row>
    <row r="2223" spans="1:8" x14ac:dyDescent="0.25">
      <c r="A2223" s="24"/>
      <c r="B2223" s="24"/>
      <c r="C2223" s="24"/>
      <c r="D2223" s="24"/>
      <c r="E2223" s="39" t="s">
        <v>3631</v>
      </c>
      <c r="F2223" s="37" t="s">
        <v>1418</v>
      </c>
      <c r="G2223" s="37" t="s">
        <v>1418</v>
      </c>
      <c r="H2223" s="38">
        <f t="shared" si="35"/>
        <v>0</v>
      </c>
    </row>
    <row r="2224" spans="1:8" x14ac:dyDescent="0.25">
      <c r="A2224" s="24"/>
      <c r="B2224" s="24"/>
      <c r="C2224" s="24"/>
      <c r="D2224" s="24"/>
      <c r="E2224" s="36" t="s">
        <v>3632</v>
      </c>
      <c r="F2224" s="37" t="s">
        <v>1418</v>
      </c>
      <c r="G2224" s="37" t="s">
        <v>1418</v>
      </c>
      <c r="H2224" s="38">
        <f t="shared" si="35"/>
        <v>0</v>
      </c>
    </row>
    <row r="2225" spans="1:8" x14ac:dyDescent="0.25">
      <c r="A2225" s="24"/>
      <c r="B2225" s="24"/>
      <c r="C2225" s="24"/>
      <c r="D2225" s="24"/>
      <c r="E2225" s="39" t="s">
        <v>3633</v>
      </c>
      <c r="F2225" s="37" t="s">
        <v>1418</v>
      </c>
      <c r="G2225" s="37" t="s">
        <v>1418</v>
      </c>
      <c r="H2225" s="38">
        <f t="shared" si="35"/>
        <v>0</v>
      </c>
    </row>
    <row r="2226" spans="1:8" x14ac:dyDescent="0.25">
      <c r="A2226" s="24"/>
      <c r="B2226" s="24"/>
      <c r="C2226" s="24"/>
      <c r="D2226" s="24"/>
      <c r="E2226" s="39" t="s">
        <v>3634</v>
      </c>
      <c r="F2226" s="37" t="s">
        <v>1418</v>
      </c>
      <c r="G2226" s="37" t="s">
        <v>1418</v>
      </c>
      <c r="H2226" s="38">
        <f t="shared" si="35"/>
        <v>0</v>
      </c>
    </row>
    <row r="2227" spans="1:8" x14ac:dyDescent="0.25">
      <c r="A2227" s="24"/>
      <c r="B2227" s="24"/>
      <c r="C2227" s="24"/>
      <c r="D2227" s="24"/>
      <c r="E2227" s="39" t="s">
        <v>3635</v>
      </c>
      <c r="F2227" s="37" t="s">
        <v>1418</v>
      </c>
      <c r="G2227" s="37" t="s">
        <v>1418</v>
      </c>
      <c r="H2227" s="38">
        <f t="shared" si="35"/>
        <v>0</v>
      </c>
    </row>
    <row r="2228" spans="1:8" x14ac:dyDescent="0.25">
      <c r="A2228" s="24"/>
      <c r="B2228" s="24"/>
      <c r="C2228" s="24"/>
      <c r="D2228" s="24"/>
      <c r="E2228" s="36" t="s">
        <v>3636</v>
      </c>
      <c r="F2228" s="37" t="s">
        <v>1418</v>
      </c>
      <c r="G2228" s="37" t="s">
        <v>1418</v>
      </c>
      <c r="H2228" s="38">
        <f t="shared" si="35"/>
        <v>0</v>
      </c>
    </row>
    <row r="2229" spans="1:8" x14ac:dyDescent="0.25">
      <c r="A2229" s="24"/>
      <c r="B2229" s="24"/>
      <c r="C2229" s="24"/>
      <c r="D2229" s="24"/>
      <c r="E2229" s="36" t="s">
        <v>3637</v>
      </c>
      <c r="F2229" s="37" t="s">
        <v>1418</v>
      </c>
      <c r="G2229" s="37" t="s">
        <v>1418</v>
      </c>
      <c r="H2229" s="38">
        <f t="shared" si="35"/>
        <v>0</v>
      </c>
    </row>
    <row r="2230" spans="1:8" x14ac:dyDescent="0.25">
      <c r="A2230" s="24"/>
      <c r="B2230" s="24"/>
      <c r="C2230" s="24"/>
      <c r="D2230" s="24"/>
      <c r="E2230" s="36" t="s">
        <v>3638</v>
      </c>
      <c r="F2230" s="37" t="s">
        <v>1418</v>
      </c>
      <c r="G2230" s="37" t="s">
        <v>1418</v>
      </c>
      <c r="H2230" s="38">
        <f t="shared" si="35"/>
        <v>0</v>
      </c>
    </row>
    <row r="2231" spans="1:8" x14ac:dyDescent="0.25">
      <c r="A2231" s="24"/>
      <c r="B2231" s="24"/>
      <c r="C2231" s="24"/>
      <c r="D2231" s="24"/>
      <c r="E2231" s="36" t="s">
        <v>3639</v>
      </c>
      <c r="F2231" s="37" t="s">
        <v>1418</v>
      </c>
      <c r="G2231" s="37" t="s">
        <v>1418</v>
      </c>
      <c r="H2231" s="38">
        <f t="shared" si="35"/>
        <v>0</v>
      </c>
    </row>
    <row r="2232" spans="1:8" x14ac:dyDescent="0.25">
      <c r="A2232" s="24"/>
      <c r="B2232" s="24"/>
      <c r="C2232" s="24"/>
      <c r="D2232" s="24"/>
      <c r="E2232" s="36" t="s">
        <v>3640</v>
      </c>
      <c r="F2232" s="37" t="s">
        <v>1418</v>
      </c>
      <c r="G2232" s="37" t="s">
        <v>1418</v>
      </c>
      <c r="H2232" s="38">
        <f t="shared" si="35"/>
        <v>0</v>
      </c>
    </row>
    <row r="2233" spans="1:8" x14ac:dyDescent="0.25">
      <c r="A2233" s="24"/>
      <c r="B2233" s="24"/>
      <c r="C2233" s="24"/>
      <c r="D2233" s="24"/>
      <c r="E2233" s="64" t="s">
        <v>3641</v>
      </c>
      <c r="F2233" s="37" t="s">
        <v>1418</v>
      </c>
      <c r="G2233" s="37" t="s">
        <v>1418</v>
      </c>
      <c r="H2233" s="38">
        <f t="shared" si="35"/>
        <v>0</v>
      </c>
    </row>
    <row r="2234" spans="1:8" x14ac:dyDescent="0.25">
      <c r="A2234" s="24"/>
      <c r="B2234" s="24"/>
      <c r="C2234" s="24"/>
      <c r="D2234" s="24"/>
      <c r="E2234" s="36" t="s">
        <v>3642</v>
      </c>
      <c r="F2234" s="37" t="s">
        <v>1418</v>
      </c>
      <c r="G2234" s="37" t="s">
        <v>1418</v>
      </c>
      <c r="H2234" s="38">
        <f t="shared" si="35"/>
        <v>0</v>
      </c>
    </row>
    <row r="2235" spans="1:8" x14ac:dyDescent="0.25">
      <c r="A2235" s="24"/>
      <c r="B2235" s="24"/>
      <c r="C2235" s="24"/>
      <c r="D2235" s="24"/>
      <c r="E2235" s="39" t="s">
        <v>3643</v>
      </c>
      <c r="F2235" s="37" t="s">
        <v>1418</v>
      </c>
      <c r="G2235" s="37" t="s">
        <v>1418</v>
      </c>
      <c r="H2235" s="38">
        <f t="shared" si="35"/>
        <v>0</v>
      </c>
    </row>
    <row r="2236" spans="1:8" x14ac:dyDescent="0.25">
      <c r="A2236" s="24"/>
      <c r="B2236" s="24"/>
      <c r="C2236" s="24"/>
      <c r="D2236" s="24"/>
      <c r="E2236" s="39" t="s">
        <v>3644</v>
      </c>
      <c r="F2236" s="37" t="s">
        <v>1418</v>
      </c>
      <c r="G2236" s="37" t="s">
        <v>1418</v>
      </c>
      <c r="H2236" s="38">
        <f t="shared" si="35"/>
        <v>0</v>
      </c>
    </row>
    <row r="2237" spans="1:8" x14ac:dyDescent="0.25">
      <c r="A2237" s="24"/>
      <c r="B2237" s="24"/>
      <c r="C2237" s="24"/>
      <c r="D2237" s="24"/>
      <c r="E2237" s="39" t="s">
        <v>3645</v>
      </c>
      <c r="F2237" s="37" t="s">
        <v>1418</v>
      </c>
      <c r="G2237" s="37" t="s">
        <v>1418</v>
      </c>
      <c r="H2237" s="38">
        <f t="shared" si="35"/>
        <v>0</v>
      </c>
    </row>
    <row r="2238" spans="1:8" x14ac:dyDescent="0.25">
      <c r="A2238" s="24"/>
      <c r="B2238" s="24"/>
      <c r="C2238" s="24"/>
      <c r="D2238" s="24"/>
      <c r="E2238" s="36" t="s">
        <v>3646</v>
      </c>
      <c r="F2238" s="37" t="s">
        <v>1418</v>
      </c>
      <c r="G2238" s="37" t="s">
        <v>1418</v>
      </c>
      <c r="H2238" s="38">
        <f t="shared" si="35"/>
        <v>0</v>
      </c>
    </row>
    <row r="2239" spans="1:8" x14ac:dyDescent="0.25">
      <c r="A2239" s="24"/>
      <c r="B2239" s="24"/>
      <c r="C2239" s="24"/>
      <c r="D2239" s="24"/>
      <c r="E2239" s="39" t="s">
        <v>3647</v>
      </c>
      <c r="F2239" s="37" t="s">
        <v>1418</v>
      </c>
      <c r="G2239" s="37" t="s">
        <v>1418</v>
      </c>
      <c r="H2239" s="38">
        <f t="shared" si="35"/>
        <v>0</v>
      </c>
    </row>
    <row r="2240" spans="1:8" x14ac:dyDescent="0.25">
      <c r="A2240" s="24"/>
      <c r="B2240" s="24"/>
      <c r="C2240" s="24"/>
      <c r="D2240" s="24"/>
      <c r="E2240" s="39" t="s">
        <v>3648</v>
      </c>
      <c r="F2240" s="37" t="s">
        <v>1418</v>
      </c>
      <c r="G2240" s="37" t="s">
        <v>1418</v>
      </c>
      <c r="H2240" s="38">
        <f t="shared" si="35"/>
        <v>0</v>
      </c>
    </row>
    <row r="2241" spans="1:8" x14ac:dyDescent="0.25">
      <c r="A2241" s="24"/>
      <c r="B2241" s="24"/>
      <c r="C2241" s="24"/>
      <c r="D2241" s="24"/>
      <c r="E2241" s="36" t="s">
        <v>3649</v>
      </c>
      <c r="F2241" s="37" t="s">
        <v>1418</v>
      </c>
      <c r="G2241" s="37" t="s">
        <v>1418</v>
      </c>
      <c r="H2241" s="38">
        <f t="shared" si="35"/>
        <v>0</v>
      </c>
    </row>
    <row r="2242" spans="1:8" x14ac:dyDescent="0.25">
      <c r="A2242" s="24"/>
      <c r="B2242" s="24"/>
      <c r="C2242" s="24"/>
      <c r="D2242" s="24"/>
      <c r="E2242" s="36" t="s">
        <v>3650</v>
      </c>
      <c r="F2242" s="37" t="s">
        <v>1418</v>
      </c>
      <c r="G2242" s="37" t="s">
        <v>1418</v>
      </c>
      <c r="H2242" s="38">
        <f t="shared" si="35"/>
        <v>0</v>
      </c>
    </row>
    <row r="2243" spans="1:8" x14ac:dyDescent="0.25">
      <c r="A2243" s="24"/>
      <c r="B2243" s="24"/>
      <c r="C2243" s="24"/>
      <c r="D2243" s="24"/>
      <c r="E2243" s="39" t="s">
        <v>3651</v>
      </c>
      <c r="F2243" s="37" t="s">
        <v>1418</v>
      </c>
      <c r="G2243" s="37" t="s">
        <v>1418</v>
      </c>
      <c r="H2243" s="38">
        <f t="shared" si="35"/>
        <v>0</v>
      </c>
    </row>
    <row r="2244" spans="1:8" x14ac:dyDescent="0.25">
      <c r="A2244" s="24"/>
      <c r="B2244" s="24"/>
      <c r="C2244" s="24"/>
      <c r="D2244" s="24"/>
      <c r="E2244" s="36" t="s">
        <v>3652</v>
      </c>
      <c r="F2244" s="37" t="s">
        <v>1418</v>
      </c>
      <c r="G2244" s="37" t="s">
        <v>1418</v>
      </c>
      <c r="H2244" s="38">
        <f t="shared" si="35"/>
        <v>0</v>
      </c>
    </row>
    <row r="2245" spans="1:8" x14ac:dyDescent="0.25">
      <c r="A2245" s="24"/>
      <c r="B2245" s="24"/>
      <c r="C2245" s="24"/>
      <c r="D2245" s="24"/>
      <c r="E2245" s="36" t="s">
        <v>3653</v>
      </c>
      <c r="F2245" s="37" t="s">
        <v>1418</v>
      </c>
      <c r="G2245" s="37" t="s">
        <v>1418</v>
      </c>
      <c r="H2245" s="38">
        <f t="shared" si="35"/>
        <v>0</v>
      </c>
    </row>
    <row r="2246" spans="1:8" x14ac:dyDescent="0.25">
      <c r="A2246" s="24"/>
      <c r="B2246" s="24"/>
      <c r="C2246" s="24"/>
      <c r="D2246" s="24"/>
      <c r="E2246" s="39" t="s">
        <v>3654</v>
      </c>
      <c r="F2246" s="37" t="s">
        <v>1418</v>
      </c>
      <c r="G2246" s="37" t="s">
        <v>1418</v>
      </c>
      <c r="H2246" s="38">
        <f t="shared" si="35"/>
        <v>0</v>
      </c>
    </row>
    <row r="2247" spans="1:8" x14ac:dyDescent="0.25">
      <c r="A2247" s="24"/>
      <c r="B2247" s="24"/>
      <c r="C2247" s="24"/>
      <c r="D2247" s="24"/>
      <c r="E2247" s="39" t="s">
        <v>3655</v>
      </c>
      <c r="F2247" s="37" t="s">
        <v>1418</v>
      </c>
      <c r="G2247" s="37" t="s">
        <v>1418</v>
      </c>
      <c r="H2247" s="38">
        <f t="shared" ref="H2247:H2310" si="36">VLOOKUP(G2247,$A$4:$B$29,2,FALSE)</f>
        <v>0</v>
      </c>
    </row>
    <row r="2248" spans="1:8" x14ac:dyDescent="0.25">
      <c r="A2248" s="24"/>
      <c r="B2248" s="24"/>
      <c r="C2248" s="24"/>
      <c r="D2248" s="24"/>
      <c r="E2248" s="39" t="s">
        <v>3656</v>
      </c>
      <c r="F2248" s="37" t="s">
        <v>1418</v>
      </c>
      <c r="G2248" s="37" t="s">
        <v>1418</v>
      </c>
      <c r="H2248" s="38">
        <f t="shared" si="36"/>
        <v>0</v>
      </c>
    </row>
    <row r="2249" spans="1:8" x14ac:dyDescent="0.25">
      <c r="A2249" s="24"/>
      <c r="B2249" s="24"/>
      <c r="C2249" s="24"/>
      <c r="D2249" s="24"/>
      <c r="E2249" s="39" t="s">
        <v>3657</v>
      </c>
      <c r="F2249" s="37" t="s">
        <v>1418</v>
      </c>
      <c r="G2249" s="37" t="s">
        <v>1418</v>
      </c>
      <c r="H2249" s="38">
        <f t="shared" si="36"/>
        <v>0</v>
      </c>
    </row>
    <row r="2250" spans="1:8" x14ac:dyDescent="0.25">
      <c r="A2250" s="24"/>
      <c r="B2250" s="24"/>
      <c r="C2250" s="24"/>
      <c r="D2250" s="24"/>
      <c r="E2250" s="39" t="s">
        <v>3658</v>
      </c>
      <c r="F2250" s="37" t="s">
        <v>1418</v>
      </c>
      <c r="G2250" s="37" t="s">
        <v>1418</v>
      </c>
      <c r="H2250" s="38">
        <f t="shared" si="36"/>
        <v>0</v>
      </c>
    </row>
    <row r="2251" spans="1:8" x14ac:dyDescent="0.25">
      <c r="A2251" s="24"/>
      <c r="B2251" s="24"/>
      <c r="C2251" s="24"/>
      <c r="D2251" s="24"/>
      <c r="E2251" s="39" t="s">
        <v>3659</v>
      </c>
      <c r="F2251" s="37" t="s">
        <v>1418</v>
      </c>
      <c r="G2251" s="37" t="s">
        <v>1418</v>
      </c>
      <c r="H2251" s="38">
        <f t="shared" si="36"/>
        <v>0</v>
      </c>
    </row>
    <row r="2252" spans="1:8" x14ac:dyDescent="0.25">
      <c r="A2252" s="24"/>
      <c r="B2252" s="24"/>
      <c r="C2252" s="24"/>
      <c r="D2252" s="24"/>
      <c r="E2252" s="39" t="s">
        <v>3660</v>
      </c>
      <c r="F2252" s="37" t="s">
        <v>1418</v>
      </c>
      <c r="G2252" s="37" t="s">
        <v>1418</v>
      </c>
      <c r="H2252" s="38">
        <f t="shared" si="36"/>
        <v>0</v>
      </c>
    </row>
    <row r="2253" spans="1:8" x14ac:dyDescent="0.25">
      <c r="A2253" s="24"/>
      <c r="B2253" s="24"/>
      <c r="C2253" s="24"/>
      <c r="D2253" s="24"/>
      <c r="E2253" s="39" t="s">
        <v>3661</v>
      </c>
      <c r="F2253" s="37" t="s">
        <v>1418</v>
      </c>
      <c r="G2253" s="37" t="s">
        <v>1418</v>
      </c>
      <c r="H2253" s="38">
        <f t="shared" si="36"/>
        <v>0</v>
      </c>
    </row>
    <row r="2254" spans="1:8" x14ac:dyDescent="0.25">
      <c r="A2254" s="24"/>
      <c r="B2254" s="24"/>
      <c r="C2254" s="24"/>
      <c r="D2254" s="24"/>
      <c r="E2254" s="39" t="s">
        <v>3662</v>
      </c>
      <c r="F2254" s="37" t="s">
        <v>1418</v>
      </c>
      <c r="G2254" s="37" t="s">
        <v>1418</v>
      </c>
      <c r="H2254" s="38">
        <f t="shared" si="36"/>
        <v>0</v>
      </c>
    </row>
    <row r="2255" spans="1:8" x14ac:dyDescent="0.25">
      <c r="A2255" s="24"/>
      <c r="B2255" s="24"/>
      <c r="C2255" s="24"/>
      <c r="D2255" s="24"/>
      <c r="E2255" s="36" t="s">
        <v>3663</v>
      </c>
      <c r="F2255" s="37" t="s">
        <v>1418</v>
      </c>
      <c r="G2255" s="37" t="s">
        <v>1418</v>
      </c>
      <c r="H2255" s="38">
        <f t="shared" si="36"/>
        <v>0</v>
      </c>
    </row>
    <row r="2256" spans="1:8" x14ac:dyDescent="0.25">
      <c r="A2256" s="24"/>
      <c r="B2256" s="24"/>
      <c r="C2256" s="24"/>
      <c r="D2256" s="24"/>
      <c r="E2256" s="39" t="s">
        <v>3664</v>
      </c>
      <c r="F2256" s="37" t="s">
        <v>1418</v>
      </c>
      <c r="G2256" s="37" t="s">
        <v>1418</v>
      </c>
      <c r="H2256" s="38">
        <f t="shared" si="36"/>
        <v>0</v>
      </c>
    </row>
    <row r="2257" spans="1:8" x14ac:dyDescent="0.25">
      <c r="A2257" s="24"/>
      <c r="B2257" s="24"/>
      <c r="C2257" s="24"/>
      <c r="D2257" s="24"/>
      <c r="E2257" s="39" t="s">
        <v>3665</v>
      </c>
      <c r="F2257" s="37" t="s">
        <v>1418</v>
      </c>
      <c r="G2257" s="37" t="s">
        <v>1418</v>
      </c>
      <c r="H2257" s="38">
        <f t="shared" si="36"/>
        <v>0</v>
      </c>
    </row>
    <row r="2258" spans="1:8" x14ac:dyDescent="0.25">
      <c r="A2258" s="24"/>
      <c r="B2258" s="24"/>
      <c r="C2258" s="24"/>
      <c r="D2258" s="24"/>
      <c r="E2258" s="36" t="s">
        <v>3666</v>
      </c>
      <c r="F2258" s="37" t="s">
        <v>1418</v>
      </c>
      <c r="G2258" s="37" t="s">
        <v>1418</v>
      </c>
      <c r="H2258" s="38">
        <f t="shared" si="36"/>
        <v>0</v>
      </c>
    </row>
    <row r="2259" spans="1:8" x14ac:dyDescent="0.25">
      <c r="A2259" s="24"/>
      <c r="B2259" s="24"/>
      <c r="C2259" s="24"/>
      <c r="D2259" s="24"/>
      <c r="E2259" s="36" t="s">
        <v>3667</v>
      </c>
      <c r="F2259" s="37" t="s">
        <v>1418</v>
      </c>
      <c r="G2259" s="37" t="s">
        <v>1418</v>
      </c>
      <c r="H2259" s="38">
        <f t="shared" si="36"/>
        <v>0</v>
      </c>
    </row>
    <row r="2260" spans="1:8" x14ac:dyDescent="0.25">
      <c r="A2260" s="24"/>
      <c r="B2260" s="24"/>
      <c r="C2260" s="24"/>
      <c r="D2260" s="24"/>
      <c r="E2260" s="36" t="s">
        <v>3668</v>
      </c>
      <c r="F2260" s="37" t="s">
        <v>1418</v>
      </c>
      <c r="G2260" s="37" t="s">
        <v>1418</v>
      </c>
      <c r="H2260" s="38">
        <f t="shared" si="36"/>
        <v>0</v>
      </c>
    </row>
    <row r="2261" spans="1:8" x14ac:dyDescent="0.25">
      <c r="A2261" s="24"/>
      <c r="B2261" s="24"/>
      <c r="C2261" s="24"/>
      <c r="D2261" s="24"/>
      <c r="E2261" s="36" t="s">
        <v>3669</v>
      </c>
      <c r="F2261" s="37" t="s">
        <v>1418</v>
      </c>
      <c r="G2261" s="37" t="s">
        <v>1418</v>
      </c>
      <c r="H2261" s="38">
        <f t="shared" si="36"/>
        <v>0</v>
      </c>
    </row>
    <row r="2262" spans="1:8" x14ac:dyDescent="0.25">
      <c r="A2262" s="24"/>
      <c r="B2262" s="24"/>
      <c r="C2262" s="24"/>
      <c r="D2262" s="24"/>
      <c r="E2262" s="39" t="s">
        <v>3670</v>
      </c>
      <c r="F2262" s="37" t="s">
        <v>1418</v>
      </c>
      <c r="G2262" s="37" t="s">
        <v>1418</v>
      </c>
      <c r="H2262" s="38">
        <f t="shared" si="36"/>
        <v>0</v>
      </c>
    </row>
    <row r="2263" spans="1:8" x14ac:dyDescent="0.25">
      <c r="A2263" s="24"/>
      <c r="B2263" s="24"/>
      <c r="C2263" s="24"/>
      <c r="D2263" s="24"/>
      <c r="E2263" s="36" t="s">
        <v>3671</v>
      </c>
      <c r="F2263" s="37" t="s">
        <v>1418</v>
      </c>
      <c r="G2263" s="37" t="s">
        <v>1418</v>
      </c>
      <c r="H2263" s="38">
        <f t="shared" si="36"/>
        <v>0</v>
      </c>
    </row>
    <row r="2264" spans="1:8" x14ac:dyDescent="0.25">
      <c r="A2264" s="24"/>
      <c r="B2264" s="24"/>
      <c r="C2264" s="24"/>
      <c r="D2264" s="24"/>
      <c r="E2264" s="39" t="s">
        <v>3672</v>
      </c>
      <c r="F2264" s="37" t="s">
        <v>1418</v>
      </c>
      <c r="G2264" s="37" t="s">
        <v>1418</v>
      </c>
      <c r="H2264" s="38">
        <f t="shared" si="36"/>
        <v>0</v>
      </c>
    </row>
    <row r="2265" spans="1:8" x14ac:dyDescent="0.25">
      <c r="A2265" s="24"/>
      <c r="B2265" s="24"/>
      <c r="C2265" s="24"/>
      <c r="D2265" s="24"/>
      <c r="E2265" s="65" t="s">
        <v>3673</v>
      </c>
      <c r="F2265" s="37" t="s">
        <v>1418</v>
      </c>
      <c r="G2265" s="37" t="s">
        <v>1418</v>
      </c>
      <c r="H2265" s="38">
        <f t="shared" si="36"/>
        <v>0</v>
      </c>
    </row>
    <row r="2266" spans="1:8" x14ac:dyDescent="0.25">
      <c r="A2266" s="24"/>
      <c r="B2266" s="24"/>
      <c r="C2266" s="24"/>
      <c r="D2266" s="24"/>
      <c r="E2266" s="39" t="s">
        <v>3674</v>
      </c>
      <c r="F2266" s="37" t="s">
        <v>1418</v>
      </c>
      <c r="G2266" s="37" t="s">
        <v>1418</v>
      </c>
      <c r="H2266" s="38">
        <f t="shared" si="36"/>
        <v>0</v>
      </c>
    </row>
    <row r="2267" spans="1:8" x14ac:dyDescent="0.25">
      <c r="A2267" s="24"/>
      <c r="B2267" s="24"/>
      <c r="C2267" s="24"/>
      <c r="D2267" s="24"/>
      <c r="E2267" s="39" t="s">
        <v>3675</v>
      </c>
      <c r="F2267" s="37" t="s">
        <v>1418</v>
      </c>
      <c r="G2267" s="37" t="s">
        <v>1418</v>
      </c>
      <c r="H2267" s="38">
        <f t="shared" si="36"/>
        <v>0</v>
      </c>
    </row>
    <row r="2268" spans="1:8" x14ac:dyDescent="0.25">
      <c r="A2268" s="24"/>
      <c r="B2268" s="24"/>
      <c r="C2268" s="24"/>
      <c r="D2268" s="24"/>
      <c r="E2268" s="39" t="s">
        <v>3676</v>
      </c>
      <c r="F2268" s="37" t="s">
        <v>1418</v>
      </c>
      <c r="G2268" s="37" t="s">
        <v>1418</v>
      </c>
      <c r="H2268" s="38">
        <f t="shared" si="36"/>
        <v>0</v>
      </c>
    </row>
    <row r="2269" spans="1:8" x14ac:dyDescent="0.25">
      <c r="A2269" s="24"/>
      <c r="B2269" s="24"/>
      <c r="C2269" s="24"/>
      <c r="D2269" s="24"/>
      <c r="E2269" s="39" t="s">
        <v>3677</v>
      </c>
      <c r="F2269" s="37" t="s">
        <v>1418</v>
      </c>
      <c r="G2269" s="37" t="s">
        <v>1418</v>
      </c>
      <c r="H2269" s="38">
        <f t="shared" si="36"/>
        <v>0</v>
      </c>
    </row>
    <row r="2270" spans="1:8" x14ac:dyDescent="0.25">
      <c r="A2270" s="24"/>
      <c r="B2270" s="24"/>
      <c r="C2270" s="24"/>
      <c r="D2270" s="24"/>
      <c r="E2270" s="39" t="s">
        <v>3678</v>
      </c>
      <c r="F2270" s="37" t="s">
        <v>1418</v>
      </c>
      <c r="G2270" s="37" t="s">
        <v>1418</v>
      </c>
      <c r="H2270" s="38">
        <f t="shared" si="36"/>
        <v>0</v>
      </c>
    </row>
    <row r="2271" spans="1:8" x14ac:dyDescent="0.25">
      <c r="A2271" s="24"/>
      <c r="B2271" s="24"/>
      <c r="C2271" s="24"/>
      <c r="D2271" s="24"/>
      <c r="E2271" s="36" t="s">
        <v>3679</v>
      </c>
      <c r="F2271" s="37" t="s">
        <v>1418</v>
      </c>
      <c r="G2271" s="37" t="s">
        <v>1418</v>
      </c>
      <c r="H2271" s="38">
        <f t="shared" si="36"/>
        <v>0</v>
      </c>
    </row>
    <row r="2272" spans="1:8" x14ac:dyDescent="0.25">
      <c r="A2272" s="24"/>
      <c r="B2272" s="24"/>
      <c r="C2272" s="24"/>
      <c r="D2272" s="24"/>
      <c r="E2272" s="36" t="s">
        <v>3680</v>
      </c>
      <c r="F2272" s="37" t="s">
        <v>1418</v>
      </c>
      <c r="G2272" s="37" t="s">
        <v>1418</v>
      </c>
      <c r="H2272" s="38">
        <f t="shared" si="36"/>
        <v>0</v>
      </c>
    </row>
    <row r="2273" spans="1:8" x14ac:dyDescent="0.25">
      <c r="A2273" s="24"/>
      <c r="B2273" s="24"/>
      <c r="C2273" s="24"/>
      <c r="D2273" s="24"/>
      <c r="E2273" s="36" t="s">
        <v>3681</v>
      </c>
      <c r="F2273" s="37" t="s">
        <v>1418</v>
      </c>
      <c r="G2273" s="37" t="s">
        <v>1418</v>
      </c>
      <c r="H2273" s="38">
        <f t="shared" si="36"/>
        <v>0</v>
      </c>
    </row>
    <row r="2274" spans="1:8" x14ac:dyDescent="0.25">
      <c r="A2274" s="24"/>
      <c r="B2274" s="24"/>
      <c r="C2274" s="24"/>
      <c r="D2274" s="24"/>
      <c r="E2274" s="36" t="s">
        <v>3682</v>
      </c>
      <c r="F2274" s="37" t="s">
        <v>1418</v>
      </c>
      <c r="G2274" s="37" t="s">
        <v>1418</v>
      </c>
      <c r="H2274" s="38">
        <f t="shared" si="36"/>
        <v>0</v>
      </c>
    </row>
    <row r="2275" spans="1:8" x14ac:dyDescent="0.25">
      <c r="A2275" s="24"/>
      <c r="B2275" s="24"/>
      <c r="C2275" s="24"/>
      <c r="D2275" s="24"/>
      <c r="E2275" s="39" t="s">
        <v>3683</v>
      </c>
      <c r="F2275" s="37" t="s">
        <v>1418</v>
      </c>
      <c r="G2275" s="37" t="s">
        <v>1418</v>
      </c>
      <c r="H2275" s="38">
        <f t="shared" si="36"/>
        <v>0</v>
      </c>
    </row>
    <row r="2276" spans="1:8" x14ac:dyDescent="0.25">
      <c r="A2276" s="24"/>
      <c r="B2276" s="24"/>
      <c r="C2276" s="24"/>
      <c r="D2276" s="24"/>
      <c r="E2276" s="36" t="s">
        <v>3684</v>
      </c>
      <c r="F2276" s="37" t="s">
        <v>1418</v>
      </c>
      <c r="G2276" s="37" t="s">
        <v>1418</v>
      </c>
      <c r="H2276" s="38">
        <f t="shared" si="36"/>
        <v>0</v>
      </c>
    </row>
    <row r="2277" spans="1:8" x14ac:dyDescent="0.25">
      <c r="A2277" s="24"/>
      <c r="B2277" s="24"/>
      <c r="C2277" s="24"/>
      <c r="D2277" s="24"/>
      <c r="E2277" s="39" t="s">
        <v>3685</v>
      </c>
      <c r="F2277" s="37" t="s">
        <v>1418</v>
      </c>
      <c r="G2277" s="37" t="s">
        <v>1418</v>
      </c>
      <c r="H2277" s="38">
        <f t="shared" si="36"/>
        <v>0</v>
      </c>
    </row>
    <row r="2278" spans="1:8" x14ac:dyDescent="0.25">
      <c r="A2278" s="24"/>
      <c r="B2278" s="24"/>
      <c r="C2278" s="24"/>
      <c r="D2278" s="24"/>
      <c r="E2278" s="36" t="s">
        <v>3686</v>
      </c>
      <c r="F2278" s="37" t="s">
        <v>1418</v>
      </c>
      <c r="G2278" s="37" t="s">
        <v>1418</v>
      </c>
      <c r="H2278" s="38">
        <f t="shared" si="36"/>
        <v>0</v>
      </c>
    </row>
    <row r="2279" spans="1:8" x14ac:dyDescent="0.25">
      <c r="A2279" s="24"/>
      <c r="B2279" s="24"/>
      <c r="C2279" s="24"/>
      <c r="D2279" s="24"/>
      <c r="E2279" s="36" t="s">
        <v>3687</v>
      </c>
      <c r="F2279" s="37" t="s">
        <v>1418</v>
      </c>
      <c r="G2279" s="37" t="s">
        <v>1418</v>
      </c>
      <c r="H2279" s="38">
        <f t="shared" si="36"/>
        <v>0</v>
      </c>
    </row>
    <row r="2280" spans="1:8" x14ac:dyDescent="0.25">
      <c r="A2280" s="24"/>
      <c r="B2280" s="24"/>
      <c r="C2280" s="24"/>
      <c r="D2280" s="24"/>
      <c r="E2280" s="36" t="s">
        <v>3688</v>
      </c>
      <c r="F2280" s="37" t="s">
        <v>1418</v>
      </c>
      <c r="G2280" s="37" t="s">
        <v>1418</v>
      </c>
      <c r="H2280" s="38">
        <f t="shared" si="36"/>
        <v>0</v>
      </c>
    </row>
    <row r="2281" spans="1:8" x14ac:dyDescent="0.25">
      <c r="A2281" s="24"/>
      <c r="B2281" s="24"/>
      <c r="C2281" s="24"/>
      <c r="D2281" s="24"/>
      <c r="E2281" s="36" t="s">
        <v>3689</v>
      </c>
      <c r="F2281" s="37" t="s">
        <v>1418</v>
      </c>
      <c r="G2281" s="37" t="s">
        <v>1418</v>
      </c>
      <c r="H2281" s="38">
        <f t="shared" si="36"/>
        <v>0</v>
      </c>
    </row>
    <row r="2282" spans="1:8" x14ac:dyDescent="0.25">
      <c r="A2282" s="24"/>
      <c r="B2282" s="24"/>
      <c r="C2282" s="24"/>
      <c r="D2282" s="24"/>
      <c r="E2282" s="36" t="s">
        <v>3690</v>
      </c>
      <c r="F2282" s="37" t="s">
        <v>1418</v>
      </c>
      <c r="G2282" s="37" t="s">
        <v>1418</v>
      </c>
      <c r="H2282" s="38">
        <f t="shared" si="36"/>
        <v>0</v>
      </c>
    </row>
    <row r="2283" spans="1:8" x14ac:dyDescent="0.25">
      <c r="A2283" s="24"/>
      <c r="B2283" s="24"/>
      <c r="C2283" s="24"/>
      <c r="D2283" s="24"/>
      <c r="E2283" s="36" t="s">
        <v>3691</v>
      </c>
      <c r="F2283" s="37" t="s">
        <v>1418</v>
      </c>
      <c r="G2283" s="37" t="s">
        <v>1418</v>
      </c>
      <c r="H2283" s="38">
        <f t="shared" si="36"/>
        <v>0</v>
      </c>
    </row>
    <row r="2284" spans="1:8" x14ac:dyDescent="0.25">
      <c r="A2284" s="24"/>
      <c r="B2284" s="24"/>
      <c r="C2284" s="24"/>
      <c r="D2284" s="24"/>
      <c r="E2284" s="57" t="s">
        <v>3692</v>
      </c>
      <c r="F2284" s="37" t="s">
        <v>1418</v>
      </c>
      <c r="G2284" s="37" t="s">
        <v>1418</v>
      </c>
      <c r="H2284" s="38">
        <f t="shared" si="36"/>
        <v>0</v>
      </c>
    </row>
    <row r="2285" spans="1:8" x14ac:dyDescent="0.25">
      <c r="A2285" s="24"/>
      <c r="B2285" s="24"/>
      <c r="C2285" s="24"/>
      <c r="D2285" s="24"/>
      <c r="E2285" s="64" t="s">
        <v>3693</v>
      </c>
      <c r="F2285" s="37" t="s">
        <v>1418</v>
      </c>
      <c r="G2285" s="37" t="s">
        <v>1418</v>
      </c>
      <c r="H2285" s="38">
        <f t="shared" si="36"/>
        <v>0</v>
      </c>
    </row>
    <row r="2286" spans="1:8" x14ac:dyDescent="0.25">
      <c r="A2286" s="24"/>
      <c r="B2286" s="24"/>
      <c r="C2286" s="24"/>
      <c r="D2286" s="24"/>
      <c r="E2286" s="65" t="s">
        <v>3694</v>
      </c>
      <c r="F2286" s="37" t="s">
        <v>1418</v>
      </c>
      <c r="G2286" s="37" t="s">
        <v>1418</v>
      </c>
      <c r="H2286" s="38">
        <f t="shared" si="36"/>
        <v>0</v>
      </c>
    </row>
    <row r="2287" spans="1:8" x14ac:dyDescent="0.25">
      <c r="A2287" s="24"/>
      <c r="B2287" s="24"/>
      <c r="C2287" s="24"/>
      <c r="D2287" s="24"/>
      <c r="E2287" s="39" t="s">
        <v>3695</v>
      </c>
      <c r="F2287" s="37" t="s">
        <v>1418</v>
      </c>
      <c r="G2287" s="37" t="s">
        <v>1418</v>
      </c>
      <c r="H2287" s="38">
        <f t="shared" si="36"/>
        <v>0</v>
      </c>
    </row>
    <row r="2288" spans="1:8" x14ac:dyDescent="0.25">
      <c r="A2288" s="24"/>
      <c r="B2288" s="24"/>
      <c r="C2288" s="24"/>
      <c r="D2288" s="24"/>
      <c r="E2288" s="36" t="s">
        <v>3696</v>
      </c>
      <c r="F2288" s="37" t="s">
        <v>1418</v>
      </c>
      <c r="G2288" s="37" t="s">
        <v>1418</v>
      </c>
      <c r="H2288" s="38">
        <f t="shared" si="36"/>
        <v>0</v>
      </c>
    </row>
    <row r="2289" spans="1:8" x14ac:dyDescent="0.25">
      <c r="A2289" s="24"/>
      <c r="B2289" s="24"/>
      <c r="C2289" s="24"/>
      <c r="D2289" s="24"/>
      <c r="E2289" s="36" t="s">
        <v>3697</v>
      </c>
      <c r="F2289" s="37" t="s">
        <v>1418</v>
      </c>
      <c r="G2289" s="37" t="s">
        <v>1418</v>
      </c>
      <c r="H2289" s="38">
        <f t="shared" si="36"/>
        <v>0</v>
      </c>
    </row>
    <row r="2290" spans="1:8" x14ac:dyDescent="0.25">
      <c r="A2290" s="24"/>
      <c r="B2290" s="24"/>
      <c r="C2290" s="24"/>
      <c r="D2290" s="24"/>
      <c r="E2290" s="36" t="s">
        <v>3698</v>
      </c>
      <c r="F2290" s="37" t="s">
        <v>1418</v>
      </c>
      <c r="G2290" s="37" t="s">
        <v>1418</v>
      </c>
      <c r="H2290" s="38">
        <f t="shared" si="36"/>
        <v>0</v>
      </c>
    </row>
    <row r="2291" spans="1:8" x14ac:dyDescent="0.25">
      <c r="A2291" s="24"/>
      <c r="B2291" s="24"/>
      <c r="C2291" s="24"/>
      <c r="D2291" s="24"/>
      <c r="E2291" s="36" t="s">
        <v>3699</v>
      </c>
      <c r="F2291" s="37" t="s">
        <v>1418</v>
      </c>
      <c r="G2291" s="37" t="s">
        <v>1418</v>
      </c>
      <c r="H2291" s="38">
        <f t="shared" si="36"/>
        <v>0</v>
      </c>
    </row>
    <row r="2292" spans="1:8" x14ac:dyDescent="0.25">
      <c r="A2292" s="24"/>
      <c r="B2292" s="24"/>
      <c r="C2292" s="24"/>
      <c r="D2292" s="24"/>
      <c r="E2292" s="39" t="s">
        <v>3700</v>
      </c>
      <c r="F2292" s="37" t="s">
        <v>1418</v>
      </c>
      <c r="G2292" s="37" t="s">
        <v>1418</v>
      </c>
      <c r="H2292" s="38">
        <f t="shared" si="36"/>
        <v>0</v>
      </c>
    </row>
    <row r="2293" spans="1:8" x14ac:dyDescent="0.25">
      <c r="A2293" s="24"/>
      <c r="B2293" s="24"/>
      <c r="C2293" s="24"/>
      <c r="D2293" s="24"/>
      <c r="E2293" s="39" t="s">
        <v>3701</v>
      </c>
      <c r="F2293" s="37" t="s">
        <v>1439</v>
      </c>
      <c r="G2293" s="37" t="s">
        <v>1391</v>
      </c>
      <c r="H2293" s="38">
        <f t="shared" si="36"/>
        <v>0.1124</v>
      </c>
    </row>
    <row r="2294" spans="1:8" x14ac:dyDescent="0.25">
      <c r="A2294" s="24"/>
      <c r="B2294" s="24"/>
      <c r="C2294" s="24"/>
      <c r="D2294" s="24"/>
      <c r="E2294" s="39" t="s">
        <v>3702</v>
      </c>
      <c r="F2294" s="37" t="s">
        <v>1418</v>
      </c>
      <c r="G2294" s="37" t="s">
        <v>1418</v>
      </c>
      <c r="H2294" s="38">
        <f t="shared" si="36"/>
        <v>0</v>
      </c>
    </row>
    <row r="2295" spans="1:8" x14ac:dyDescent="0.25">
      <c r="A2295" s="24"/>
      <c r="B2295" s="24"/>
      <c r="C2295" s="24"/>
      <c r="D2295" s="24"/>
      <c r="E2295" s="62" t="s">
        <v>3703</v>
      </c>
      <c r="F2295" s="37" t="s">
        <v>1418</v>
      </c>
      <c r="G2295" s="37" t="s">
        <v>1418</v>
      </c>
      <c r="H2295" s="38">
        <f t="shared" si="36"/>
        <v>0</v>
      </c>
    </row>
    <row r="2296" spans="1:8" x14ac:dyDescent="0.25">
      <c r="A2296" s="24"/>
      <c r="B2296" s="24"/>
      <c r="C2296" s="24"/>
      <c r="D2296" s="24"/>
      <c r="E2296" s="39" t="s">
        <v>3704</v>
      </c>
      <c r="F2296" s="37" t="s">
        <v>1418</v>
      </c>
      <c r="G2296" s="37" t="s">
        <v>1418</v>
      </c>
      <c r="H2296" s="38">
        <f t="shared" si="36"/>
        <v>0</v>
      </c>
    </row>
    <row r="2297" spans="1:8" x14ac:dyDescent="0.25">
      <c r="A2297" s="24"/>
      <c r="B2297" s="24"/>
      <c r="C2297" s="24"/>
      <c r="D2297" s="24"/>
      <c r="E2297" s="39" t="s">
        <v>3705</v>
      </c>
      <c r="F2297" s="37" t="s">
        <v>1418</v>
      </c>
      <c r="G2297" s="37" t="s">
        <v>1418</v>
      </c>
      <c r="H2297" s="38">
        <f t="shared" si="36"/>
        <v>0</v>
      </c>
    </row>
    <row r="2298" spans="1:8" x14ac:dyDescent="0.25">
      <c r="A2298" s="24"/>
      <c r="B2298" s="24"/>
      <c r="C2298" s="24"/>
      <c r="D2298" s="24"/>
      <c r="E2298" s="36" t="s">
        <v>3706</v>
      </c>
      <c r="F2298" s="37" t="s">
        <v>1418</v>
      </c>
      <c r="G2298" s="37" t="s">
        <v>1418</v>
      </c>
      <c r="H2298" s="38">
        <f t="shared" si="36"/>
        <v>0</v>
      </c>
    </row>
    <row r="2299" spans="1:8" x14ac:dyDescent="0.25">
      <c r="A2299" s="24"/>
      <c r="B2299" s="24"/>
      <c r="C2299" s="24"/>
      <c r="D2299" s="24"/>
      <c r="E2299" s="39" t="s">
        <v>3707</v>
      </c>
      <c r="F2299" s="37" t="s">
        <v>1418</v>
      </c>
      <c r="G2299" s="37" t="s">
        <v>1418</v>
      </c>
      <c r="H2299" s="38">
        <f t="shared" si="36"/>
        <v>0</v>
      </c>
    </row>
    <row r="2300" spans="1:8" x14ac:dyDescent="0.25">
      <c r="A2300" s="24"/>
      <c r="B2300" s="24"/>
      <c r="C2300" s="24"/>
      <c r="D2300" s="24"/>
      <c r="E2300" s="36" t="s">
        <v>3708</v>
      </c>
      <c r="F2300" s="37" t="s">
        <v>1418</v>
      </c>
      <c r="G2300" s="37" t="s">
        <v>1418</v>
      </c>
      <c r="H2300" s="38">
        <f t="shared" si="36"/>
        <v>0</v>
      </c>
    </row>
    <row r="2301" spans="1:8" x14ac:dyDescent="0.25">
      <c r="A2301" s="24"/>
      <c r="B2301" s="24"/>
      <c r="C2301" s="24"/>
      <c r="D2301" s="24"/>
      <c r="E2301" s="36" t="s">
        <v>3709</v>
      </c>
      <c r="F2301" s="37" t="s">
        <v>1418</v>
      </c>
      <c r="G2301" s="37" t="s">
        <v>1418</v>
      </c>
      <c r="H2301" s="38">
        <f t="shared" si="36"/>
        <v>0</v>
      </c>
    </row>
    <row r="2302" spans="1:8" x14ac:dyDescent="0.25">
      <c r="A2302" s="24"/>
      <c r="B2302" s="24"/>
      <c r="C2302" s="24"/>
      <c r="D2302" s="24"/>
      <c r="E2302" s="36" t="s">
        <v>3710</v>
      </c>
      <c r="F2302" s="37" t="s">
        <v>1418</v>
      </c>
      <c r="G2302" s="37" t="s">
        <v>1418</v>
      </c>
      <c r="H2302" s="38">
        <f t="shared" si="36"/>
        <v>0</v>
      </c>
    </row>
    <row r="2303" spans="1:8" x14ac:dyDescent="0.25">
      <c r="A2303" s="24"/>
      <c r="B2303" s="24"/>
      <c r="C2303" s="24"/>
      <c r="D2303" s="24"/>
      <c r="E2303" s="39" t="s">
        <v>3711</v>
      </c>
      <c r="F2303" s="37" t="s">
        <v>1418</v>
      </c>
      <c r="G2303" s="37" t="s">
        <v>1418</v>
      </c>
      <c r="H2303" s="38">
        <f t="shared" si="36"/>
        <v>0</v>
      </c>
    </row>
    <row r="2304" spans="1:8" x14ac:dyDescent="0.25">
      <c r="A2304" s="24"/>
      <c r="B2304" s="24"/>
      <c r="C2304" s="24"/>
      <c r="D2304" s="24"/>
      <c r="E2304" s="39" t="s">
        <v>3712</v>
      </c>
      <c r="F2304" s="37" t="s">
        <v>1418</v>
      </c>
      <c r="G2304" s="37" t="s">
        <v>1418</v>
      </c>
      <c r="H2304" s="38">
        <f t="shared" si="36"/>
        <v>0</v>
      </c>
    </row>
    <row r="2305" spans="1:8" x14ac:dyDescent="0.25">
      <c r="A2305" s="24"/>
      <c r="B2305" s="24"/>
      <c r="C2305" s="24"/>
      <c r="D2305" s="24"/>
      <c r="E2305" s="36" t="s">
        <v>3713</v>
      </c>
      <c r="F2305" s="37" t="s">
        <v>1418</v>
      </c>
      <c r="G2305" s="37" t="s">
        <v>1418</v>
      </c>
      <c r="H2305" s="38">
        <f t="shared" si="36"/>
        <v>0</v>
      </c>
    </row>
    <row r="2306" spans="1:8" x14ac:dyDescent="0.25">
      <c r="A2306" s="24"/>
      <c r="B2306" s="24"/>
      <c r="C2306" s="24"/>
      <c r="D2306" s="24"/>
      <c r="E2306" s="59" t="s">
        <v>3714</v>
      </c>
      <c r="F2306" s="37" t="s">
        <v>1418</v>
      </c>
      <c r="G2306" s="37" t="s">
        <v>1418</v>
      </c>
      <c r="H2306" s="38">
        <f t="shared" si="36"/>
        <v>0</v>
      </c>
    </row>
    <row r="2307" spans="1:8" x14ac:dyDescent="0.25">
      <c r="A2307" s="24"/>
      <c r="B2307" s="24"/>
      <c r="C2307" s="24"/>
      <c r="D2307" s="24"/>
      <c r="E2307" s="39" t="s">
        <v>3715</v>
      </c>
      <c r="F2307" s="37" t="s">
        <v>1418</v>
      </c>
      <c r="G2307" s="37" t="s">
        <v>1418</v>
      </c>
      <c r="H2307" s="38">
        <f t="shared" si="36"/>
        <v>0</v>
      </c>
    </row>
    <row r="2308" spans="1:8" x14ac:dyDescent="0.25">
      <c r="A2308" s="24"/>
      <c r="B2308" s="24"/>
      <c r="C2308" s="24"/>
      <c r="D2308" s="24"/>
      <c r="E2308" s="39" t="s">
        <v>3716</v>
      </c>
      <c r="F2308" s="37" t="s">
        <v>1418</v>
      </c>
      <c r="G2308" s="37" t="s">
        <v>1418</v>
      </c>
      <c r="H2308" s="38">
        <f t="shared" si="36"/>
        <v>0</v>
      </c>
    </row>
    <row r="2309" spans="1:8" x14ac:dyDescent="0.25">
      <c r="A2309" s="24"/>
      <c r="B2309" s="24"/>
      <c r="C2309" s="24"/>
      <c r="D2309" s="24"/>
      <c r="E2309" s="36" t="s">
        <v>3717</v>
      </c>
      <c r="F2309" s="37" t="s">
        <v>1418</v>
      </c>
      <c r="G2309" s="37" t="s">
        <v>1418</v>
      </c>
      <c r="H2309" s="38">
        <f t="shared" si="36"/>
        <v>0</v>
      </c>
    </row>
    <row r="2310" spans="1:8" x14ac:dyDescent="0.25">
      <c r="A2310" s="24"/>
      <c r="B2310" s="24"/>
      <c r="C2310" s="24"/>
      <c r="D2310" s="24"/>
      <c r="E2310" s="39" t="s">
        <v>3718</v>
      </c>
      <c r="F2310" s="37" t="s">
        <v>1418</v>
      </c>
      <c r="G2310" s="37" t="s">
        <v>1418</v>
      </c>
      <c r="H2310" s="38">
        <f t="shared" si="36"/>
        <v>0</v>
      </c>
    </row>
    <row r="2311" spans="1:8" x14ac:dyDescent="0.25">
      <c r="A2311" s="24"/>
      <c r="B2311" s="24"/>
      <c r="C2311" s="24"/>
      <c r="D2311" s="24"/>
      <c r="E2311" s="36" t="s">
        <v>3719</v>
      </c>
      <c r="F2311" s="37" t="s">
        <v>1418</v>
      </c>
      <c r="G2311" s="37" t="s">
        <v>1418</v>
      </c>
      <c r="H2311" s="38">
        <f t="shared" ref="H2311:H2374" si="37">VLOOKUP(G2311,$A$4:$B$29,2,FALSE)</f>
        <v>0</v>
      </c>
    </row>
    <row r="2312" spans="1:8" x14ac:dyDescent="0.25">
      <c r="A2312" s="24"/>
      <c r="B2312" s="24"/>
      <c r="C2312" s="24"/>
      <c r="D2312" s="24"/>
      <c r="E2312" s="39" t="s">
        <v>3720</v>
      </c>
      <c r="F2312" s="37" t="s">
        <v>1418</v>
      </c>
      <c r="G2312" s="37" t="s">
        <v>1418</v>
      </c>
      <c r="H2312" s="38">
        <f t="shared" si="37"/>
        <v>0</v>
      </c>
    </row>
    <row r="2313" spans="1:8" x14ac:dyDescent="0.25">
      <c r="A2313" s="24"/>
      <c r="B2313" s="24"/>
      <c r="C2313" s="24"/>
      <c r="D2313" s="24"/>
      <c r="E2313" s="36" t="s">
        <v>3721</v>
      </c>
      <c r="F2313" s="37" t="s">
        <v>1418</v>
      </c>
      <c r="G2313" s="37" t="s">
        <v>1418</v>
      </c>
      <c r="H2313" s="38">
        <f t="shared" si="37"/>
        <v>0</v>
      </c>
    </row>
    <row r="2314" spans="1:8" x14ac:dyDescent="0.25">
      <c r="A2314" s="24"/>
      <c r="B2314" s="24"/>
      <c r="C2314" s="24"/>
      <c r="D2314" s="24"/>
      <c r="E2314" s="39" t="s">
        <v>3722</v>
      </c>
      <c r="F2314" s="37" t="s">
        <v>1418</v>
      </c>
      <c r="G2314" s="37" t="s">
        <v>1418</v>
      </c>
      <c r="H2314" s="38">
        <f t="shared" si="37"/>
        <v>0</v>
      </c>
    </row>
    <row r="2315" spans="1:8" x14ac:dyDescent="0.25">
      <c r="A2315" s="24"/>
      <c r="B2315" s="24"/>
      <c r="C2315" s="24"/>
      <c r="D2315" s="24"/>
      <c r="E2315" s="36" t="s">
        <v>3723</v>
      </c>
      <c r="F2315" s="37" t="s">
        <v>1418</v>
      </c>
      <c r="G2315" s="37" t="s">
        <v>1418</v>
      </c>
      <c r="H2315" s="38">
        <f t="shared" si="37"/>
        <v>0</v>
      </c>
    </row>
    <row r="2316" spans="1:8" x14ac:dyDescent="0.25">
      <c r="A2316" s="24"/>
      <c r="B2316" s="24"/>
      <c r="C2316" s="24"/>
      <c r="D2316" s="24"/>
      <c r="E2316" s="39" t="s">
        <v>3724</v>
      </c>
      <c r="F2316" s="37" t="s">
        <v>1418</v>
      </c>
      <c r="G2316" s="37" t="s">
        <v>1418</v>
      </c>
      <c r="H2316" s="38">
        <f t="shared" si="37"/>
        <v>0</v>
      </c>
    </row>
    <row r="2317" spans="1:8" x14ac:dyDescent="0.25">
      <c r="A2317" s="24"/>
      <c r="B2317" s="24"/>
      <c r="C2317" s="24"/>
      <c r="D2317" s="24"/>
      <c r="E2317" s="36" t="s">
        <v>3725</v>
      </c>
      <c r="F2317" s="37" t="s">
        <v>1418</v>
      </c>
      <c r="G2317" s="37" t="s">
        <v>1418</v>
      </c>
      <c r="H2317" s="38">
        <f t="shared" si="37"/>
        <v>0</v>
      </c>
    </row>
    <row r="2318" spans="1:8" x14ac:dyDescent="0.25">
      <c r="A2318" s="24"/>
      <c r="B2318" s="24"/>
      <c r="C2318" s="24"/>
      <c r="D2318" s="24"/>
      <c r="E2318" s="36" t="s">
        <v>3726</v>
      </c>
      <c r="F2318" s="37" t="s">
        <v>1418</v>
      </c>
      <c r="G2318" s="37" t="s">
        <v>1418</v>
      </c>
      <c r="H2318" s="38">
        <f t="shared" si="37"/>
        <v>0</v>
      </c>
    </row>
    <row r="2319" spans="1:8" x14ac:dyDescent="0.25">
      <c r="A2319" s="24"/>
      <c r="B2319" s="24"/>
      <c r="C2319" s="24"/>
      <c r="D2319" s="24"/>
      <c r="E2319" s="36" t="s">
        <v>3727</v>
      </c>
      <c r="F2319" s="37" t="s">
        <v>1418</v>
      </c>
      <c r="G2319" s="37" t="s">
        <v>1418</v>
      </c>
      <c r="H2319" s="38">
        <f t="shared" si="37"/>
        <v>0</v>
      </c>
    </row>
    <row r="2320" spans="1:8" x14ac:dyDescent="0.25">
      <c r="A2320" s="24"/>
      <c r="B2320" s="24"/>
      <c r="C2320" s="24"/>
      <c r="D2320" s="24"/>
      <c r="E2320" s="39" t="s">
        <v>3728</v>
      </c>
      <c r="F2320" s="37" t="s">
        <v>1418</v>
      </c>
      <c r="G2320" s="37" t="s">
        <v>1418</v>
      </c>
      <c r="H2320" s="38">
        <f t="shared" si="37"/>
        <v>0</v>
      </c>
    </row>
    <row r="2321" spans="1:8" x14ac:dyDescent="0.25">
      <c r="A2321" s="24"/>
      <c r="B2321" s="24"/>
      <c r="C2321" s="24"/>
      <c r="D2321" s="24"/>
      <c r="E2321" s="39" t="s">
        <v>3729</v>
      </c>
      <c r="F2321" s="37" t="s">
        <v>1418</v>
      </c>
      <c r="G2321" s="37" t="s">
        <v>1418</v>
      </c>
      <c r="H2321" s="38">
        <f t="shared" si="37"/>
        <v>0</v>
      </c>
    </row>
    <row r="2322" spans="1:8" x14ac:dyDescent="0.25">
      <c r="A2322" s="24"/>
      <c r="B2322" s="24"/>
      <c r="C2322" s="24"/>
      <c r="D2322" s="24"/>
      <c r="E2322" s="36" t="s">
        <v>3730</v>
      </c>
      <c r="F2322" s="37" t="s">
        <v>1418</v>
      </c>
      <c r="G2322" s="37" t="s">
        <v>1418</v>
      </c>
      <c r="H2322" s="38">
        <f t="shared" si="37"/>
        <v>0</v>
      </c>
    </row>
    <row r="2323" spans="1:8" x14ac:dyDescent="0.25">
      <c r="A2323" s="24"/>
      <c r="B2323" s="24"/>
      <c r="C2323" s="24"/>
      <c r="D2323" s="24"/>
      <c r="E2323" s="36" t="s">
        <v>3731</v>
      </c>
      <c r="F2323" s="37" t="s">
        <v>1418</v>
      </c>
      <c r="G2323" s="37" t="s">
        <v>1418</v>
      </c>
      <c r="H2323" s="38">
        <f t="shared" si="37"/>
        <v>0</v>
      </c>
    </row>
    <row r="2324" spans="1:8" x14ac:dyDescent="0.25">
      <c r="A2324" s="24"/>
      <c r="B2324" s="24"/>
      <c r="C2324" s="24"/>
      <c r="D2324" s="24"/>
      <c r="E2324" s="36" t="s">
        <v>3732</v>
      </c>
      <c r="F2324" s="37" t="s">
        <v>1418</v>
      </c>
      <c r="G2324" s="37" t="s">
        <v>1418</v>
      </c>
      <c r="H2324" s="38">
        <f t="shared" si="37"/>
        <v>0</v>
      </c>
    </row>
    <row r="2325" spans="1:8" x14ac:dyDescent="0.25">
      <c r="A2325" s="24"/>
      <c r="B2325" s="24"/>
      <c r="C2325" s="24"/>
      <c r="D2325" s="24"/>
      <c r="E2325" s="39" t="s">
        <v>3733</v>
      </c>
      <c r="F2325" s="37" t="s">
        <v>1418</v>
      </c>
      <c r="G2325" s="37" t="s">
        <v>1418</v>
      </c>
      <c r="H2325" s="38">
        <f t="shared" si="37"/>
        <v>0</v>
      </c>
    </row>
    <row r="2326" spans="1:8" x14ac:dyDescent="0.25">
      <c r="A2326" s="24"/>
      <c r="B2326" s="24"/>
      <c r="C2326" s="24"/>
      <c r="D2326" s="24"/>
      <c r="E2326" s="36" t="s">
        <v>3734</v>
      </c>
      <c r="F2326" s="37" t="s">
        <v>1418</v>
      </c>
      <c r="G2326" s="37" t="s">
        <v>1418</v>
      </c>
      <c r="H2326" s="38">
        <f t="shared" si="37"/>
        <v>0</v>
      </c>
    </row>
    <row r="2327" spans="1:8" x14ac:dyDescent="0.25">
      <c r="A2327" s="24"/>
      <c r="B2327" s="24"/>
      <c r="C2327" s="24"/>
      <c r="D2327" s="24"/>
      <c r="E2327" s="65" t="s">
        <v>3735</v>
      </c>
      <c r="F2327" s="37" t="s">
        <v>1418</v>
      </c>
      <c r="G2327" s="37" t="s">
        <v>1418</v>
      </c>
      <c r="H2327" s="38">
        <f t="shared" si="37"/>
        <v>0</v>
      </c>
    </row>
    <row r="2328" spans="1:8" x14ac:dyDescent="0.25">
      <c r="A2328" s="24"/>
      <c r="B2328" s="24"/>
      <c r="C2328" s="24"/>
      <c r="D2328" s="24"/>
      <c r="E2328" s="39" t="s">
        <v>3736</v>
      </c>
      <c r="F2328" s="37" t="s">
        <v>1418</v>
      </c>
      <c r="G2328" s="37" t="s">
        <v>1418</v>
      </c>
      <c r="H2328" s="38">
        <f t="shared" si="37"/>
        <v>0</v>
      </c>
    </row>
    <row r="2329" spans="1:8" x14ac:dyDescent="0.25">
      <c r="A2329" s="24"/>
      <c r="B2329" s="24"/>
      <c r="C2329" s="24"/>
      <c r="D2329" s="24"/>
      <c r="E2329" s="39" t="s">
        <v>3737</v>
      </c>
      <c r="F2329" s="37" t="s">
        <v>1418</v>
      </c>
      <c r="G2329" s="37" t="s">
        <v>1418</v>
      </c>
      <c r="H2329" s="38">
        <f t="shared" si="37"/>
        <v>0</v>
      </c>
    </row>
    <row r="2330" spans="1:8" x14ac:dyDescent="0.25">
      <c r="A2330" s="24"/>
      <c r="B2330" s="24"/>
      <c r="C2330" s="24"/>
      <c r="D2330" s="24"/>
      <c r="E2330" s="36" t="s">
        <v>3738</v>
      </c>
      <c r="F2330" s="37" t="s">
        <v>1418</v>
      </c>
      <c r="G2330" s="37" t="s">
        <v>1418</v>
      </c>
      <c r="H2330" s="38">
        <f t="shared" si="37"/>
        <v>0</v>
      </c>
    </row>
    <row r="2331" spans="1:8" x14ac:dyDescent="0.25">
      <c r="A2331" s="24"/>
      <c r="B2331" s="24"/>
      <c r="C2331" s="24"/>
      <c r="D2331" s="24"/>
      <c r="E2331" s="39" t="s">
        <v>3739</v>
      </c>
      <c r="F2331" s="37" t="s">
        <v>1418</v>
      </c>
      <c r="G2331" s="37" t="s">
        <v>1418</v>
      </c>
      <c r="H2331" s="38">
        <f t="shared" si="37"/>
        <v>0</v>
      </c>
    </row>
    <row r="2332" spans="1:8" x14ac:dyDescent="0.25">
      <c r="A2332" s="24"/>
      <c r="B2332" s="24"/>
      <c r="C2332" s="24"/>
      <c r="D2332" s="24"/>
      <c r="E2332" s="36" t="s">
        <v>3740</v>
      </c>
      <c r="F2332" s="37" t="s">
        <v>1418</v>
      </c>
      <c r="G2332" s="37" t="s">
        <v>1418</v>
      </c>
      <c r="H2332" s="38">
        <f t="shared" si="37"/>
        <v>0</v>
      </c>
    </row>
    <row r="2333" spans="1:8" x14ac:dyDescent="0.25">
      <c r="A2333" s="24"/>
      <c r="B2333" s="24"/>
      <c r="C2333" s="24"/>
      <c r="D2333" s="24"/>
      <c r="E2333" s="36" t="s">
        <v>3741</v>
      </c>
      <c r="F2333" s="37" t="s">
        <v>1418</v>
      </c>
      <c r="G2333" s="37" t="s">
        <v>1418</v>
      </c>
      <c r="H2333" s="38">
        <f t="shared" si="37"/>
        <v>0</v>
      </c>
    </row>
    <row r="2334" spans="1:8" x14ac:dyDescent="0.25">
      <c r="A2334" s="24"/>
      <c r="B2334" s="24"/>
      <c r="C2334" s="24"/>
      <c r="D2334" s="24"/>
      <c r="E2334" s="36" t="s">
        <v>3742</v>
      </c>
      <c r="F2334" s="37" t="s">
        <v>1418</v>
      </c>
      <c r="G2334" s="37" t="s">
        <v>1418</v>
      </c>
      <c r="H2334" s="38">
        <f t="shared" si="37"/>
        <v>0</v>
      </c>
    </row>
    <row r="2335" spans="1:8" x14ac:dyDescent="0.25">
      <c r="A2335" s="24"/>
      <c r="B2335" s="24"/>
      <c r="C2335" s="24"/>
      <c r="D2335" s="24"/>
      <c r="E2335" s="36" t="s">
        <v>3743</v>
      </c>
      <c r="F2335" s="37" t="s">
        <v>1418</v>
      </c>
      <c r="G2335" s="37" t="s">
        <v>1418</v>
      </c>
      <c r="H2335" s="38">
        <f t="shared" si="37"/>
        <v>0</v>
      </c>
    </row>
    <row r="2336" spans="1:8" x14ac:dyDescent="0.25">
      <c r="A2336" s="24"/>
      <c r="B2336" s="24"/>
      <c r="C2336" s="24"/>
      <c r="D2336" s="24"/>
      <c r="E2336" s="36" t="s">
        <v>3744</v>
      </c>
      <c r="F2336" s="37" t="s">
        <v>1418</v>
      </c>
      <c r="G2336" s="37" t="s">
        <v>1418</v>
      </c>
      <c r="H2336" s="38">
        <f t="shared" si="37"/>
        <v>0</v>
      </c>
    </row>
    <row r="2337" spans="1:8" x14ac:dyDescent="0.25">
      <c r="A2337" s="24"/>
      <c r="B2337" s="24"/>
      <c r="C2337" s="24"/>
      <c r="D2337" s="24"/>
      <c r="E2337" s="36" t="s">
        <v>3745</v>
      </c>
      <c r="F2337" s="37" t="s">
        <v>1418</v>
      </c>
      <c r="G2337" s="37" t="s">
        <v>1418</v>
      </c>
      <c r="H2337" s="38">
        <f t="shared" si="37"/>
        <v>0</v>
      </c>
    </row>
    <row r="2338" spans="1:8" x14ac:dyDescent="0.25">
      <c r="A2338" s="24"/>
      <c r="B2338" s="24"/>
      <c r="C2338" s="24"/>
      <c r="D2338" s="24"/>
      <c r="E2338" s="36" t="s">
        <v>3746</v>
      </c>
      <c r="F2338" s="37" t="s">
        <v>1418</v>
      </c>
      <c r="G2338" s="37" t="s">
        <v>1418</v>
      </c>
      <c r="H2338" s="38">
        <f t="shared" si="37"/>
        <v>0</v>
      </c>
    </row>
    <row r="2339" spans="1:8" x14ac:dyDescent="0.25">
      <c r="A2339" s="24"/>
      <c r="B2339" s="24"/>
      <c r="C2339" s="24"/>
      <c r="D2339" s="24"/>
      <c r="E2339" s="36" t="s">
        <v>3747</v>
      </c>
      <c r="F2339" s="37" t="s">
        <v>1418</v>
      </c>
      <c r="G2339" s="37" t="s">
        <v>1418</v>
      </c>
      <c r="H2339" s="38">
        <f t="shared" si="37"/>
        <v>0</v>
      </c>
    </row>
    <row r="2340" spans="1:8" x14ac:dyDescent="0.25">
      <c r="A2340" s="24"/>
      <c r="B2340" s="24"/>
      <c r="C2340" s="24"/>
      <c r="D2340" s="24"/>
      <c r="E2340" s="36" t="s">
        <v>3748</v>
      </c>
      <c r="F2340" s="37" t="s">
        <v>1418</v>
      </c>
      <c r="G2340" s="37" t="s">
        <v>1418</v>
      </c>
      <c r="H2340" s="38">
        <f t="shared" si="37"/>
        <v>0</v>
      </c>
    </row>
    <row r="2341" spans="1:8" x14ac:dyDescent="0.25">
      <c r="A2341" s="24"/>
      <c r="B2341" s="24"/>
      <c r="C2341" s="24"/>
      <c r="D2341" s="24"/>
      <c r="E2341" s="39" t="s">
        <v>3749</v>
      </c>
      <c r="F2341" s="37" t="s">
        <v>1418</v>
      </c>
      <c r="G2341" s="37" t="s">
        <v>1418</v>
      </c>
      <c r="H2341" s="38">
        <f t="shared" si="37"/>
        <v>0</v>
      </c>
    </row>
    <row r="2342" spans="1:8" x14ac:dyDescent="0.25">
      <c r="A2342" s="24"/>
      <c r="B2342" s="24"/>
      <c r="C2342" s="24"/>
      <c r="D2342" s="24"/>
      <c r="E2342" s="39" t="s">
        <v>3750</v>
      </c>
      <c r="F2342" s="37" t="s">
        <v>1418</v>
      </c>
      <c r="G2342" s="37" t="s">
        <v>1418</v>
      </c>
      <c r="H2342" s="38">
        <f t="shared" si="37"/>
        <v>0</v>
      </c>
    </row>
    <row r="2343" spans="1:8" x14ac:dyDescent="0.25">
      <c r="A2343" s="24"/>
      <c r="B2343" s="24"/>
      <c r="C2343" s="24"/>
      <c r="D2343" s="24"/>
      <c r="E2343" s="36" t="s">
        <v>3751</v>
      </c>
      <c r="F2343" s="37" t="s">
        <v>1418</v>
      </c>
      <c r="G2343" s="37" t="s">
        <v>1418</v>
      </c>
      <c r="H2343" s="38">
        <f t="shared" si="37"/>
        <v>0</v>
      </c>
    </row>
    <row r="2344" spans="1:8" x14ac:dyDescent="0.25">
      <c r="A2344" s="24"/>
      <c r="B2344" s="24"/>
      <c r="C2344" s="24"/>
      <c r="D2344" s="24"/>
      <c r="E2344" s="36" t="s">
        <v>3752</v>
      </c>
      <c r="F2344" s="37" t="s">
        <v>1418</v>
      </c>
      <c r="G2344" s="37" t="s">
        <v>1418</v>
      </c>
      <c r="H2344" s="38">
        <f t="shared" si="37"/>
        <v>0</v>
      </c>
    </row>
    <row r="2345" spans="1:8" x14ac:dyDescent="0.25">
      <c r="A2345" s="24"/>
      <c r="B2345" s="24"/>
      <c r="C2345" s="24"/>
      <c r="D2345" s="24"/>
      <c r="E2345" s="39" t="s">
        <v>3753</v>
      </c>
      <c r="F2345" s="37" t="s">
        <v>1418</v>
      </c>
      <c r="G2345" s="37" t="s">
        <v>1418</v>
      </c>
      <c r="H2345" s="38">
        <f t="shared" si="37"/>
        <v>0</v>
      </c>
    </row>
    <row r="2346" spans="1:8" x14ac:dyDescent="0.25">
      <c r="A2346" s="24"/>
      <c r="B2346" s="24"/>
      <c r="C2346" s="24"/>
      <c r="D2346" s="24"/>
      <c r="E2346" s="39" t="s">
        <v>3754</v>
      </c>
      <c r="F2346" s="37" t="s">
        <v>1418</v>
      </c>
      <c r="G2346" s="37" t="s">
        <v>1418</v>
      </c>
      <c r="H2346" s="38">
        <f t="shared" si="37"/>
        <v>0</v>
      </c>
    </row>
    <row r="2347" spans="1:8" x14ac:dyDescent="0.25">
      <c r="A2347" s="24"/>
      <c r="B2347" s="24"/>
      <c r="C2347" s="24"/>
      <c r="D2347" s="24"/>
      <c r="E2347" s="39" t="s">
        <v>3755</v>
      </c>
      <c r="F2347" s="37" t="s">
        <v>1418</v>
      </c>
      <c r="G2347" s="37" t="s">
        <v>1418</v>
      </c>
      <c r="H2347" s="38">
        <f t="shared" si="37"/>
        <v>0</v>
      </c>
    </row>
    <row r="2348" spans="1:8" x14ac:dyDescent="0.25">
      <c r="A2348" s="24"/>
      <c r="B2348" s="24"/>
      <c r="C2348" s="24"/>
      <c r="D2348" s="24"/>
      <c r="E2348" s="39" t="s">
        <v>3756</v>
      </c>
      <c r="F2348" s="37" t="s">
        <v>1418</v>
      </c>
      <c r="G2348" s="37" t="s">
        <v>1418</v>
      </c>
      <c r="H2348" s="38">
        <f t="shared" si="37"/>
        <v>0</v>
      </c>
    </row>
    <row r="2349" spans="1:8" x14ac:dyDescent="0.25">
      <c r="A2349" s="24"/>
      <c r="B2349" s="24"/>
      <c r="C2349" s="24"/>
      <c r="D2349" s="24"/>
      <c r="E2349" s="39" t="s">
        <v>3757</v>
      </c>
      <c r="F2349" s="37" t="s">
        <v>1418</v>
      </c>
      <c r="G2349" s="37" t="s">
        <v>1418</v>
      </c>
      <c r="H2349" s="38">
        <f t="shared" si="37"/>
        <v>0</v>
      </c>
    </row>
    <row r="2350" spans="1:8" x14ac:dyDescent="0.25">
      <c r="A2350" s="24"/>
      <c r="B2350" s="24"/>
      <c r="C2350" s="24"/>
      <c r="D2350" s="24"/>
      <c r="E2350" s="39" t="s">
        <v>3758</v>
      </c>
      <c r="F2350" s="37" t="s">
        <v>1418</v>
      </c>
      <c r="G2350" s="37" t="s">
        <v>1418</v>
      </c>
      <c r="H2350" s="38">
        <f t="shared" si="37"/>
        <v>0</v>
      </c>
    </row>
    <row r="2351" spans="1:8" x14ac:dyDescent="0.25">
      <c r="A2351" s="24"/>
      <c r="B2351" s="24"/>
      <c r="C2351" s="24"/>
      <c r="D2351" s="24"/>
      <c r="E2351" s="36" t="s">
        <v>3759</v>
      </c>
      <c r="F2351" s="37" t="s">
        <v>1418</v>
      </c>
      <c r="G2351" s="37" t="s">
        <v>1418</v>
      </c>
      <c r="H2351" s="38">
        <f t="shared" si="37"/>
        <v>0</v>
      </c>
    </row>
    <row r="2352" spans="1:8" x14ac:dyDescent="0.25">
      <c r="A2352" s="24"/>
      <c r="B2352" s="24"/>
      <c r="C2352" s="24"/>
      <c r="D2352" s="24"/>
      <c r="E2352" s="39" t="s">
        <v>3760</v>
      </c>
      <c r="F2352" s="37" t="s">
        <v>1418</v>
      </c>
      <c r="G2352" s="37" t="s">
        <v>1418</v>
      </c>
      <c r="H2352" s="38">
        <f t="shared" si="37"/>
        <v>0</v>
      </c>
    </row>
    <row r="2353" spans="1:8" x14ac:dyDescent="0.25">
      <c r="A2353" s="24"/>
      <c r="B2353" s="24"/>
      <c r="C2353" s="24"/>
      <c r="D2353" s="24"/>
      <c r="E2353" s="39" t="s">
        <v>3761</v>
      </c>
      <c r="F2353" s="37" t="s">
        <v>1418</v>
      </c>
      <c r="G2353" s="37" t="s">
        <v>1418</v>
      </c>
      <c r="H2353" s="38">
        <f t="shared" si="37"/>
        <v>0</v>
      </c>
    </row>
    <row r="2354" spans="1:8" x14ac:dyDescent="0.25">
      <c r="A2354" s="24"/>
      <c r="B2354" s="24"/>
      <c r="C2354" s="24"/>
      <c r="D2354" s="24"/>
      <c r="E2354" s="36" t="s">
        <v>3762</v>
      </c>
      <c r="F2354" s="37" t="s">
        <v>1418</v>
      </c>
      <c r="G2354" s="37" t="s">
        <v>1418</v>
      </c>
      <c r="H2354" s="38">
        <f t="shared" si="37"/>
        <v>0</v>
      </c>
    </row>
    <row r="2355" spans="1:8" x14ac:dyDescent="0.25">
      <c r="A2355" s="24"/>
      <c r="B2355" s="24"/>
      <c r="C2355" s="24"/>
      <c r="D2355" s="24"/>
      <c r="E2355" s="39" t="s">
        <v>3763</v>
      </c>
      <c r="F2355" s="37" t="s">
        <v>1418</v>
      </c>
      <c r="G2355" s="37" t="s">
        <v>1418</v>
      </c>
      <c r="H2355" s="38">
        <f t="shared" si="37"/>
        <v>0</v>
      </c>
    </row>
    <row r="2356" spans="1:8" x14ac:dyDescent="0.25">
      <c r="A2356" s="24"/>
      <c r="B2356" s="24"/>
      <c r="C2356" s="24"/>
      <c r="D2356" s="24"/>
      <c r="E2356" s="39" t="s">
        <v>3764</v>
      </c>
      <c r="F2356" s="37" t="s">
        <v>1418</v>
      </c>
      <c r="G2356" s="37" t="s">
        <v>1418</v>
      </c>
      <c r="H2356" s="38">
        <f t="shared" si="37"/>
        <v>0</v>
      </c>
    </row>
    <row r="2357" spans="1:8" x14ac:dyDescent="0.25">
      <c r="A2357" s="24"/>
      <c r="B2357" s="24"/>
      <c r="C2357" s="24"/>
      <c r="D2357" s="24"/>
      <c r="E2357" s="39" t="s">
        <v>3765</v>
      </c>
      <c r="F2357" s="37" t="s">
        <v>1418</v>
      </c>
      <c r="G2357" s="37" t="s">
        <v>1418</v>
      </c>
      <c r="H2357" s="38">
        <f t="shared" si="37"/>
        <v>0</v>
      </c>
    </row>
    <row r="2358" spans="1:8" x14ac:dyDescent="0.25">
      <c r="A2358" s="24"/>
      <c r="B2358" s="24"/>
      <c r="C2358" s="24"/>
      <c r="D2358" s="24"/>
      <c r="E2358" s="36" t="s">
        <v>3766</v>
      </c>
      <c r="F2358" s="37" t="s">
        <v>1418</v>
      </c>
      <c r="G2358" s="37" t="s">
        <v>1418</v>
      </c>
      <c r="H2358" s="38">
        <f t="shared" si="37"/>
        <v>0</v>
      </c>
    </row>
    <row r="2359" spans="1:8" x14ac:dyDescent="0.25">
      <c r="A2359" s="24"/>
      <c r="B2359" s="24"/>
      <c r="C2359" s="24"/>
      <c r="D2359" s="24"/>
      <c r="E2359" s="36" t="s">
        <v>3767</v>
      </c>
      <c r="F2359" s="37" t="s">
        <v>1418</v>
      </c>
      <c r="G2359" s="37" t="s">
        <v>1418</v>
      </c>
      <c r="H2359" s="38">
        <f t="shared" si="37"/>
        <v>0</v>
      </c>
    </row>
    <row r="2360" spans="1:8" x14ac:dyDescent="0.25">
      <c r="A2360" s="24"/>
      <c r="B2360" s="24"/>
      <c r="C2360" s="24"/>
      <c r="D2360" s="24"/>
      <c r="E2360" s="39" t="s">
        <v>3768</v>
      </c>
      <c r="F2360" s="37" t="s">
        <v>1418</v>
      </c>
      <c r="G2360" s="37" t="s">
        <v>1418</v>
      </c>
      <c r="H2360" s="38">
        <f t="shared" si="37"/>
        <v>0</v>
      </c>
    </row>
    <row r="2361" spans="1:8" x14ac:dyDescent="0.25">
      <c r="A2361" s="24"/>
      <c r="B2361" s="24"/>
      <c r="C2361" s="24"/>
      <c r="D2361" s="24"/>
      <c r="E2361" s="36" t="s">
        <v>3769</v>
      </c>
      <c r="F2361" s="37" t="s">
        <v>1418</v>
      </c>
      <c r="G2361" s="37" t="s">
        <v>1418</v>
      </c>
      <c r="H2361" s="38">
        <f t="shared" si="37"/>
        <v>0</v>
      </c>
    </row>
    <row r="2362" spans="1:8" x14ac:dyDescent="0.25">
      <c r="A2362" s="24"/>
      <c r="B2362" s="24"/>
      <c r="C2362" s="24"/>
      <c r="D2362" s="24"/>
      <c r="E2362" s="36" t="s">
        <v>3770</v>
      </c>
      <c r="F2362" s="37" t="s">
        <v>1418</v>
      </c>
      <c r="G2362" s="37" t="s">
        <v>1418</v>
      </c>
      <c r="H2362" s="38">
        <f t="shared" si="37"/>
        <v>0</v>
      </c>
    </row>
    <row r="2363" spans="1:8" x14ac:dyDescent="0.25">
      <c r="A2363" s="24"/>
      <c r="B2363" s="24"/>
      <c r="C2363" s="24"/>
      <c r="D2363" s="24"/>
      <c r="E2363" s="39" t="s">
        <v>3771</v>
      </c>
      <c r="F2363" s="37" t="s">
        <v>1418</v>
      </c>
      <c r="G2363" s="37" t="s">
        <v>1418</v>
      </c>
      <c r="H2363" s="38">
        <f t="shared" si="37"/>
        <v>0</v>
      </c>
    </row>
    <row r="2364" spans="1:8" x14ac:dyDescent="0.25">
      <c r="A2364" s="24"/>
      <c r="B2364" s="24"/>
      <c r="C2364" s="24"/>
      <c r="D2364" s="24"/>
      <c r="E2364" s="65" t="s">
        <v>3772</v>
      </c>
      <c r="F2364" s="37" t="s">
        <v>1418</v>
      </c>
      <c r="G2364" s="37" t="s">
        <v>1418</v>
      </c>
      <c r="H2364" s="38">
        <f t="shared" si="37"/>
        <v>0</v>
      </c>
    </row>
    <row r="2365" spans="1:8" x14ac:dyDescent="0.25">
      <c r="A2365" s="24"/>
      <c r="B2365" s="24"/>
      <c r="C2365" s="24"/>
      <c r="D2365" s="24"/>
      <c r="E2365" s="39" t="s">
        <v>3773</v>
      </c>
      <c r="F2365" s="37" t="s">
        <v>1418</v>
      </c>
      <c r="G2365" s="37" t="s">
        <v>1418</v>
      </c>
      <c r="H2365" s="38">
        <f t="shared" si="37"/>
        <v>0</v>
      </c>
    </row>
    <row r="2366" spans="1:8" x14ac:dyDescent="0.25">
      <c r="A2366" s="24"/>
      <c r="B2366" s="24"/>
      <c r="C2366" s="24"/>
      <c r="D2366" s="24"/>
      <c r="E2366" s="36" t="s">
        <v>3774</v>
      </c>
      <c r="F2366" s="37" t="s">
        <v>1418</v>
      </c>
      <c r="G2366" s="37" t="s">
        <v>1418</v>
      </c>
      <c r="H2366" s="38">
        <f t="shared" si="37"/>
        <v>0</v>
      </c>
    </row>
    <row r="2367" spans="1:8" x14ac:dyDescent="0.25">
      <c r="A2367" s="24"/>
      <c r="B2367" s="24"/>
      <c r="C2367" s="24"/>
      <c r="D2367" s="24"/>
      <c r="E2367" s="39" t="s">
        <v>3775</v>
      </c>
      <c r="F2367" s="37" t="s">
        <v>1418</v>
      </c>
      <c r="G2367" s="37" t="s">
        <v>1418</v>
      </c>
      <c r="H2367" s="38">
        <f t="shared" si="37"/>
        <v>0</v>
      </c>
    </row>
    <row r="2368" spans="1:8" x14ac:dyDescent="0.25">
      <c r="A2368" s="24"/>
      <c r="B2368" s="24"/>
      <c r="C2368" s="24"/>
      <c r="D2368" s="24"/>
      <c r="E2368" s="36" t="s">
        <v>3776</v>
      </c>
      <c r="F2368" s="37" t="s">
        <v>1418</v>
      </c>
      <c r="G2368" s="37" t="s">
        <v>1418</v>
      </c>
      <c r="H2368" s="38">
        <f t="shared" si="37"/>
        <v>0</v>
      </c>
    </row>
    <row r="2369" spans="1:8" x14ac:dyDescent="0.25">
      <c r="A2369" s="24"/>
      <c r="B2369" s="24"/>
      <c r="C2369" s="24"/>
      <c r="D2369" s="24"/>
      <c r="E2369" s="39" t="s">
        <v>3777</v>
      </c>
      <c r="F2369" s="37" t="s">
        <v>1418</v>
      </c>
      <c r="G2369" s="37" t="s">
        <v>1418</v>
      </c>
      <c r="H2369" s="38">
        <f t="shared" si="37"/>
        <v>0</v>
      </c>
    </row>
    <row r="2370" spans="1:8" x14ac:dyDescent="0.25">
      <c r="A2370" s="24"/>
      <c r="B2370" s="24"/>
      <c r="C2370" s="24"/>
      <c r="D2370" s="24"/>
      <c r="E2370" s="39" t="s">
        <v>3778</v>
      </c>
      <c r="F2370" s="37" t="s">
        <v>1418</v>
      </c>
      <c r="G2370" s="37" t="s">
        <v>1418</v>
      </c>
      <c r="H2370" s="38">
        <f t="shared" si="37"/>
        <v>0</v>
      </c>
    </row>
    <row r="2371" spans="1:8" x14ac:dyDescent="0.25">
      <c r="A2371" s="24"/>
      <c r="B2371" s="24"/>
      <c r="C2371" s="24"/>
      <c r="D2371" s="24"/>
      <c r="E2371" s="36" t="s">
        <v>3779</v>
      </c>
      <c r="F2371" s="37" t="s">
        <v>1418</v>
      </c>
      <c r="G2371" s="37" t="s">
        <v>1418</v>
      </c>
      <c r="H2371" s="38">
        <f t="shared" si="37"/>
        <v>0</v>
      </c>
    </row>
    <row r="2372" spans="1:8" x14ac:dyDescent="0.25">
      <c r="A2372" s="24"/>
      <c r="B2372" s="24"/>
      <c r="C2372" s="24"/>
      <c r="D2372" s="24"/>
      <c r="E2372" s="39" t="s">
        <v>3780</v>
      </c>
      <c r="F2372" s="37" t="s">
        <v>1418</v>
      </c>
      <c r="G2372" s="37" t="s">
        <v>1418</v>
      </c>
      <c r="H2372" s="38">
        <f t="shared" si="37"/>
        <v>0</v>
      </c>
    </row>
    <row r="2373" spans="1:8" x14ac:dyDescent="0.25">
      <c r="A2373" s="24"/>
      <c r="B2373" s="24"/>
      <c r="C2373" s="24"/>
      <c r="D2373" s="24"/>
      <c r="E2373" s="39" t="s">
        <v>3781</v>
      </c>
      <c r="F2373" s="37" t="s">
        <v>1418</v>
      </c>
      <c r="G2373" s="37" t="s">
        <v>1418</v>
      </c>
      <c r="H2373" s="38">
        <f t="shared" si="37"/>
        <v>0</v>
      </c>
    </row>
    <row r="2374" spans="1:8" x14ac:dyDescent="0.25">
      <c r="A2374" s="24"/>
      <c r="B2374" s="24"/>
      <c r="C2374" s="24"/>
      <c r="D2374" s="24"/>
      <c r="E2374" s="36" t="s">
        <v>3782</v>
      </c>
      <c r="F2374" s="37" t="s">
        <v>1418</v>
      </c>
      <c r="G2374" s="37" t="s">
        <v>1418</v>
      </c>
      <c r="H2374" s="38">
        <f t="shared" si="37"/>
        <v>0</v>
      </c>
    </row>
    <row r="2375" spans="1:8" x14ac:dyDescent="0.25">
      <c r="A2375" s="24"/>
      <c r="B2375" s="24"/>
      <c r="C2375" s="24"/>
      <c r="D2375" s="24"/>
      <c r="E2375" s="39" t="s">
        <v>3783</v>
      </c>
      <c r="F2375" s="37" t="s">
        <v>1418</v>
      </c>
      <c r="G2375" s="37" t="s">
        <v>1418</v>
      </c>
      <c r="H2375" s="38">
        <f t="shared" ref="H2375:H2438" si="38">VLOOKUP(G2375,$A$4:$B$29,2,FALSE)</f>
        <v>0</v>
      </c>
    </row>
    <row r="2376" spans="1:8" x14ac:dyDescent="0.25">
      <c r="A2376" s="24"/>
      <c r="B2376" s="24"/>
      <c r="C2376" s="24"/>
      <c r="D2376" s="24"/>
      <c r="E2376" s="39" t="s">
        <v>3784</v>
      </c>
      <c r="F2376" s="37" t="s">
        <v>1418</v>
      </c>
      <c r="G2376" s="37" t="s">
        <v>1418</v>
      </c>
      <c r="H2376" s="38">
        <f t="shared" si="38"/>
        <v>0</v>
      </c>
    </row>
    <row r="2377" spans="1:8" x14ac:dyDescent="0.25">
      <c r="A2377" s="24"/>
      <c r="B2377" s="24"/>
      <c r="C2377" s="24"/>
      <c r="D2377" s="24"/>
      <c r="E2377" s="39" t="s">
        <v>3785</v>
      </c>
      <c r="F2377" s="37" t="s">
        <v>1418</v>
      </c>
      <c r="G2377" s="37" t="s">
        <v>1418</v>
      </c>
      <c r="H2377" s="38">
        <f t="shared" si="38"/>
        <v>0</v>
      </c>
    </row>
    <row r="2378" spans="1:8" x14ac:dyDescent="0.25">
      <c r="A2378" s="24"/>
      <c r="B2378" s="24"/>
      <c r="C2378" s="24"/>
      <c r="D2378" s="24"/>
      <c r="E2378" s="39" t="s">
        <v>3786</v>
      </c>
      <c r="F2378" s="37" t="s">
        <v>1418</v>
      </c>
      <c r="G2378" s="37" t="s">
        <v>1418</v>
      </c>
      <c r="H2378" s="38">
        <f t="shared" si="38"/>
        <v>0</v>
      </c>
    </row>
    <row r="2379" spans="1:8" x14ac:dyDescent="0.25">
      <c r="A2379" s="24"/>
      <c r="B2379" s="24"/>
      <c r="C2379" s="24"/>
      <c r="D2379" s="24"/>
      <c r="E2379" s="39" t="s">
        <v>3787</v>
      </c>
      <c r="F2379" s="37" t="s">
        <v>1418</v>
      </c>
      <c r="G2379" s="37" t="s">
        <v>1418</v>
      </c>
      <c r="H2379" s="38">
        <f t="shared" si="38"/>
        <v>0</v>
      </c>
    </row>
    <row r="2380" spans="1:8" x14ac:dyDescent="0.25">
      <c r="A2380" s="24"/>
      <c r="B2380" s="24"/>
      <c r="C2380" s="24"/>
      <c r="D2380" s="24"/>
      <c r="E2380" s="39" t="s">
        <v>3788</v>
      </c>
      <c r="F2380" s="37" t="s">
        <v>1418</v>
      </c>
      <c r="G2380" s="37" t="s">
        <v>1418</v>
      </c>
      <c r="H2380" s="38">
        <f t="shared" si="38"/>
        <v>0</v>
      </c>
    </row>
    <row r="2381" spans="1:8" x14ac:dyDescent="0.25">
      <c r="A2381" s="24"/>
      <c r="B2381" s="24"/>
      <c r="C2381" s="24"/>
      <c r="D2381" s="24"/>
      <c r="E2381" s="39" t="s">
        <v>3789</v>
      </c>
      <c r="F2381" s="37" t="s">
        <v>1418</v>
      </c>
      <c r="G2381" s="37" t="s">
        <v>1418</v>
      </c>
      <c r="H2381" s="38">
        <f t="shared" si="38"/>
        <v>0</v>
      </c>
    </row>
    <row r="2382" spans="1:8" x14ac:dyDescent="0.25">
      <c r="A2382" s="24"/>
      <c r="B2382" s="24"/>
      <c r="C2382" s="24"/>
      <c r="D2382" s="24"/>
      <c r="E2382" s="39" t="s">
        <v>3790</v>
      </c>
      <c r="F2382" s="37" t="s">
        <v>1418</v>
      </c>
      <c r="G2382" s="37" t="s">
        <v>1418</v>
      </c>
      <c r="H2382" s="38">
        <f t="shared" si="38"/>
        <v>0</v>
      </c>
    </row>
    <row r="2383" spans="1:8" x14ac:dyDescent="0.25">
      <c r="A2383" s="24"/>
      <c r="B2383" s="24"/>
      <c r="C2383" s="24"/>
      <c r="D2383" s="24"/>
      <c r="E2383" s="39" t="s">
        <v>3791</v>
      </c>
      <c r="F2383" s="37" t="s">
        <v>1418</v>
      </c>
      <c r="G2383" s="37" t="s">
        <v>1418</v>
      </c>
      <c r="H2383" s="38">
        <f t="shared" si="38"/>
        <v>0</v>
      </c>
    </row>
    <row r="2384" spans="1:8" x14ac:dyDescent="0.25">
      <c r="A2384" s="24"/>
      <c r="B2384" s="24"/>
      <c r="C2384" s="24"/>
      <c r="D2384" s="24"/>
      <c r="E2384" s="39" t="s">
        <v>3792</v>
      </c>
      <c r="F2384" s="37" t="s">
        <v>1418</v>
      </c>
      <c r="G2384" s="37" t="s">
        <v>1418</v>
      </c>
      <c r="H2384" s="38">
        <f t="shared" si="38"/>
        <v>0</v>
      </c>
    </row>
    <row r="2385" spans="1:8" x14ac:dyDescent="0.25">
      <c r="A2385" s="24"/>
      <c r="B2385" s="24"/>
      <c r="C2385" s="24"/>
      <c r="D2385" s="24"/>
      <c r="E2385" s="36" t="s">
        <v>3793</v>
      </c>
      <c r="F2385" s="37" t="s">
        <v>1418</v>
      </c>
      <c r="G2385" s="37" t="s">
        <v>1418</v>
      </c>
      <c r="H2385" s="38">
        <f t="shared" si="38"/>
        <v>0</v>
      </c>
    </row>
    <row r="2386" spans="1:8" x14ac:dyDescent="0.25">
      <c r="A2386" s="24"/>
      <c r="B2386" s="24"/>
      <c r="C2386" s="24"/>
      <c r="D2386" s="24"/>
      <c r="E2386" s="39" t="s">
        <v>3794</v>
      </c>
      <c r="F2386" s="37" t="s">
        <v>1418</v>
      </c>
      <c r="G2386" s="37" t="s">
        <v>1418</v>
      </c>
      <c r="H2386" s="38">
        <f t="shared" si="38"/>
        <v>0</v>
      </c>
    </row>
    <row r="2387" spans="1:8" x14ac:dyDescent="0.25">
      <c r="A2387" s="24"/>
      <c r="B2387" s="24"/>
      <c r="C2387" s="24"/>
      <c r="D2387" s="24"/>
      <c r="E2387" s="39" t="s">
        <v>3795</v>
      </c>
      <c r="F2387" s="37" t="s">
        <v>1418</v>
      </c>
      <c r="G2387" s="37" t="s">
        <v>1418</v>
      </c>
      <c r="H2387" s="38">
        <f t="shared" si="38"/>
        <v>0</v>
      </c>
    </row>
    <row r="2388" spans="1:8" x14ac:dyDescent="0.25">
      <c r="A2388" s="24"/>
      <c r="B2388" s="24"/>
      <c r="C2388" s="24"/>
      <c r="D2388" s="24"/>
      <c r="E2388" s="36" t="s">
        <v>3796</v>
      </c>
      <c r="F2388" s="37" t="s">
        <v>1418</v>
      </c>
      <c r="G2388" s="37" t="s">
        <v>1418</v>
      </c>
      <c r="H2388" s="38">
        <f t="shared" si="38"/>
        <v>0</v>
      </c>
    </row>
    <row r="2389" spans="1:8" x14ac:dyDescent="0.25">
      <c r="A2389" s="24"/>
      <c r="B2389" s="24"/>
      <c r="C2389" s="24"/>
      <c r="D2389" s="24"/>
      <c r="E2389" s="39" t="s">
        <v>3797</v>
      </c>
      <c r="F2389" s="37" t="s">
        <v>1418</v>
      </c>
      <c r="G2389" s="37" t="s">
        <v>1418</v>
      </c>
      <c r="H2389" s="38">
        <f t="shared" si="38"/>
        <v>0</v>
      </c>
    </row>
    <row r="2390" spans="1:8" x14ac:dyDescent="0.25">
      <c r="A2390" s="24"/>
      <c r="B2390" s="24"/>
      <c r="C2390" s="24"/>
      <c r="D2390" s="24"/>
      <c r="E2390" s="39" t="s">
        <v>3798</v>
      </c>
      <c r="F2390" s="37" t="s">
        <v>1418</v>
      </c>
      <c r="G2390" s="37" t="s">
        <v>1418</v>
      </c>
      <c r="H2390" s="38">
        <f t="shared" si="38"/>
        <v>0</v>
      </c>
    </row>
    <row r="2391" spans="1:8" x14ac:dyDescent="0.25">
      <c r="A2391" s="24"/>
      <c r="B2391" s="24"/>
      <c r="C2391" s="24"/>
      <c r="D2391" s="24"/>
      <c r="E2391" s="36" t="s">
        <v>3799</v>
      </c>
      <c r="F2391" s="37" t="s">
        <v>1418</v>
      </c>
      <c r="G2391" s="37" t="s">
        <v>1418</v>
      </c>
      <c r="H2391" s="38">
        <f t="shared" si="38"/>
        <v>0</v>
      </c>
    </row>
    <row r="2392" spans="1:8" x14ac:dyDescent="0.25">
      <c r="A2392" s="24"/>
      <c r="B2392" s="24"/>
      <c r="C2392" s="24"/>
      <c r="D2392" s="24"/>
      <c r="E2392" s="39" t="s">
        <v>3800</v>
      </c>
      <c r="F2392" s="37" t="s">
        <v>1418</v>
      </c>
      <c r="G2392" s="37" t="s">
        <v>1418</v>
      </c>
      <c r="H2392" s="38">
        <f t="shared" si="38"/>
        <v>0</v>
      </c>
    </row>
    <row r="2393" spans="1:8" x14ac:dyDescent="0.25">
      <c r="A2393" s="24"/>
      <c r="B2393" s="24"/>
      <c r="C2393" s="24"/>
      <c r="D2393" s="24"/>
      <c r="E2393" s="39" t="s">
        <v>3801</v>
      </c>
      <c r="F2393" s="37" t="s">
        <v>1418</v>
      </c>
      <c r="G2393" s="37" t="s">
        <v>1418</v>
      </c>
      <c r="H2393" s="38">
        <f t="shared" si="38"/>
        <v>0</v>
      </c>
    </row>
    <row r="2394" spans="1:8" x14ac:dyDescent="0.25">
      <c r="A2394" s="24"/>
      <c r="B2394" s="24"/>
      <c r="C2394" s="24"/>
      <c r="D2394" s="24"/>
      <c r="E2394" s="39" t="s">
        <v>3802</v>
      </c>
      <c r="F2394" s="37" t="s">
        <v>1418</v>
      </c>
      <c r="G2394" s="37" t="s">
        <v>1418</v>
      </c>
      <c r="H2394" s="38">
        <f t="shared" si="38"/>
        <v>0</v>
      </c>
    </row>
    <row r="2395" spans="1:8" x14ac:dyDescent="0.25">
      <c r="A2395" s="24"/>
      <c r="B2395" s="24"/>
      <c r="C2395" s="24"/>
      <c r="D2395" s="24"/>
      <c r="E2395" s="39" t="s">
        <v>3803</v>
      </c>
      <c r="F2395" s="37" t="s">
        <v>1418</v>
      </c>
      <c r="G2395" s="37" t="s">
        <v>1418</v>
      </c>
      <c r="H2395" s="38">
        <f t="shared" si="38"/>
        <v>0</v>
      </c>
    </row>
    <row r="2396" spans="1:8" x14ac:dyDescent="0.25">
      <c r="A2396" s="24"/>
      <c r="B2396" s="24"/>
      <c r="C2396" s="24"/>
      <c r="D2396" s="24"/>
      <c r="E2396" s="39" t="s">
        <v>3804</v>
      </c>
      <c r="F2396" s="37" t="s">
        <v>1418</v>
      </c>
      <c r="G2396" s="37" t="s">
        <v>1418</v>
      </c>
      <c r="H2396" s="38">
        <f t="shared" si="38"/>
        <v>0</v>
      </c>
    </row>
    <row r="2397" spans="1:8" x14ac:dyDescent="0.25">
      <c r="A2397" s="24"/>
      <c r="B2397" s="24"/>
      <c r="C2397" s="24"/>
      <c r="D2397" s="24"/>
      <c r="E2397" s="39" t="s">
        <v>3805</v>
      </c>
      <c r="F2397" s="37" t="s">
        <v>1418</v>
      </c>
      <c r="G2397" s="37" t="s">
        <v>1418</v>
      </c>
      <c r="H2397" s="38">
        <f t="shared" si="38"/>
        <v>0</v>
      </c>
    </row>
    <row r="2398" spans="1:8" x14ac:dyDescent="0.25">
      <c r="A2398" s="24"/>
      <c r="B2398" s="24"/>
      <c r="C2398" s="24"/>
      <c r="D2398" s="24"/>
      <c r="E2398" s="39" t="s">
        <v>3806</v>
      </c>
      <c r="F2398" s="37" t="s">
        <v>1418</v>
      </c>
      <c r="G2398" s="37" t="s">
        <v>1418</v>
      </c>
      <c r="H2398" s="38">
        <f t="shared" si="38"/>
        <v>0</v>
      </c>
    </row>
    <row r="2399" spans="1:8" x14ac:dyDescent="0.25">
      <c r="A2399" s="24"/>
      <c r="B2399" s="24"/>
      <c r="C2399" s="24"/>
      <c r="D2399" s="24"/>
      <c r="E2399" s="39" t="s">
        <v>3807</v>
      </c>
      <c r="F2399" s="37" t="s">
        <v>1418</v>
      </c>
      <c r="G2399" s="37" t="s">
        <v>1418</v>
      </c>
      <c r="H2399" s="38">
        <f t="shared" si="38"/>
        <v>0</v>
      </c>
    </row>
    <row r="2400" spans="1:8" x14ac:dyDescent="0.25">
      <c r="A2400" s="24"/>
      <c r="B2400" s="24"/>
      <c r="C2400" s="24"/>
      <c r="D2400" s="24"/>
      <c r="E2400" s="39" t="s">
        <v>3808</v>
      </c>
      <c r="F2400" s="37" t="s">
        <v>1418</v>
      </c>
      <c r="G2400" s="37" t="s">
        <v>1418</v>
      </c>
      <c r="H2400" s="38">
        <f t="shared" si="38"/>
        <v>0</v>
      </c>
    </row>
    <row r="2401" spans="1:8" x14ac:dyDescent="0.25">
      <c r="A2401" s="24"/>
      <c r="B2401" s="24"/>
      <c r="C2401" s="24"/>
      <c r="D2401" s="24"/>
      <c r="E2401" s="36" t="s">
        <v>3809</v>
      </c>
      <c r="F2401" s="37" t="s">
        <v>1418</v>
      </c>
      <c r="G2401" s="37" t="s">
        <v>1418</v>
      </c>
      <c r="H2401" s="38">
        <f t="shared" si="38"/>
        <v>0</v>
      </c>
    </row>
    <row r="2402" spans="1:8" x14ac:dyDescent="0.25">
      <c r="A2402" s="24"/>
      <c r="B2402" s="24"/>
      <c r="C2402" s="24"/>
      <c r="D2402" s="24"/>
      <c r="E2402" s="39" t="s">
        <v>3810</v>
      </c>
      <c r="F2402" s="37" t="s">
        <v>1418</v>
      </c>
      <c r="G2402" s="37" t="s">
        <v>1418</v>
      </c>
      <c r="H2402" s="38">
        <f t="shared" si="38"/>
        <v>0</v>
      </c>
    </row>
    <row r="2403" spans="1:8" x14ac:dyDescent="0.25">
      <c r="A2403" s="24"/>
      <c r="B2403" s="24"/>
      <c r="C2403" s="24"/>
      <c r="D2403" s="24"/>
      <c r="E2403" s="36" t="s">
        <v>3811</v>
      </c>
      <c r="F2403" s="37" t="s">
        <v>1418</v>
      </c>
      <c r="G2403" s="37" t="s">
        <v>1418</v>
      </c>
      <c r="H2403" s="38">
        <f t="shared" si="38"/>
        <v>0</v>
      </c>
    </row>
    <row r="2404" spans="1:8" x14ac:dyDescent="0.25">
      <c r="A2404" s="24"/>
      <c r="B2404" s="24"/>
      <c r="C2404" s="24"/>
      <c r="D2404" s="24"/>
      <c r="E2404" s="39" t="s">
        <v>3812</v>
      </c>
      <c r="F2404" s="37" t="s">
        <v>1418</v>
      </c>
      <c r="G2404" s="37" t="s">
        <v>1418</v>
      </c>
      <c r="H2404" s="38">
        <f t="shared" si="38"/>
        <v>0</v>
      </c>
    </row>
    <row r="2405" spans="1:8" x14ac:dyDescent="0.25">
      <c r="A2405" s="24"/>
      <c r="B2405" s="24"/>
      <c r="C2405" s="24"/>
      <c r="D2405" s="24"/>
      <c r="E2405" s="39" t="s">
        <v>3813</v>
      </c>
      <c r="F2405" s="37" t="s">
        <v>1418</v>
      </c>
      <c r="G2405" s="37" t="s">
        <v>1418</v>
      </c>
      <c r="H2405" s="38">
        <f t="shared" si="38"/>
        <v>0</v>
      </c>
    </row>
    <row r="2406" spans="1:8" x14ac:dyDescent="0.25">
      <c r="A2406" s="24"/>
      <c r="B2406" s="24"/>
      <c r="C2406" s="24"/>
      <c r="D2406" s="24"/>
      <c r="E2406" s="36" t="s">
        <v>3814</v>
      </c>
      <c r="F2406" s="37" t="s">
        <v>1418</v>
      </c>
      <c r="G2406" s="37" t="s">
        <v>1418</v>
      </c>
      <c r="H2406" s="38">
        <f t="shared" si="38"/>
        <v>0</v>
      </c>
    </row>
    <row r="2407" spans="1:8" x14ac:dyDescent="0.25">
      <c r="A2407" s="24"/>
      <c r="B2407" s="24"/>
      <c r="C2407" s="24"/>
      <c r="D2407" s="24"/>
      <c r="E2407" s="39" t="s">
        <v>3815</v>
      </c>
      <c r="F2407" s="37" t="s">
        <v>1418</v>
      </c>
      <c r="G2407" s="37" t="s">
        <v>1418</v>
      </c>
      <c r="H2407" s="38">
        <f t="shared" si="38"/>
        <v>0</v>
      </c>
    </row>
    <row r="2408" spans="1:8" x14ac:dyDescent="0.25">
      <c r="A2408" s="24"/>
      <c r="B2408" s="24"/>
      <c r="C2408" s="24"/>
      <c r="D2408" s="24"/>
      <c r="E2408" s="36" t="s">
        <v>3816</v>
      </c>
      <c r="F2408" s="37" t="s">
        <v>1418</v>
      </c>
      <c r="G2408" s="37" t="s">
        <v>1418</v>
      </c>
      <c r="H2408" s="38">
        <f t="shared" si="38"/>
        <v>0</v>
      </c>
    </row>
    <row r="2409" spans="1:8" x14ac:dyDescent="0.25">
      <c r="A2409" s="24"/>
      <c r="B2409" s="24"/>
      <c r="C2409" s="24"/>
      <c r="D2409" s="24"/>
      <c r="E2409" s="39" t="s">
        <v>3817</v>
      </c>
      <c r="F2409" s="37" t="s">
        <v>1418</v>
      </c>
      <c r="G2409" s="37" t="s">
        <v>1418</v>
      </c>
      <c r="H2409" s="38">
        <f t="shared" si="38"/>
        <v>0</v>
      </c>
    </row>
    <row r="2410" spans="1:8" x14ac:dyDescent="0.25">
      <c r="A2410" s="24"/>
      <c r="B2410" s="24"/>
      <c r="C2410" s="24"/>
      <c r="D2410" s="24"/>
      <c r="E2410" s="36" t="s">
        <v>3818</v>
      </c>
      <c r="F2410" s="37" t="s">
        <v>1418</v>
      </c>
      <c r="G2410" s="37" t="s">
        <v>1418</v>
      </c>
      <c r="H2410" s="38">
        <f t="shared" si="38"/>
        <v>0</v>
      </c>
    </row>
    <row r="2411" spans="1:8" x14ac:dyDescent="0.25">
      <c r="A2411" s="24"/>
      <c r="B2411" s="24"/>
      <c r="C2411" s="24"/>
      <c r="D2411" s="24"/>
      <c r="E2411" s="36" t="s">
        <v>3819</v>
      </c>
      <c r="F2411" s="37" t="s">
        <v>1418</v>
      </c>
      <c r="G2411" s="37" t="s">
        <v>1418</v>
      </c>
      <c r="H2411" s="38">
        <f t="shared" si="38"/>
        <v>0</v>
      </c>
    </row>
    <row r="2412" spans="1:8" x14ac:dyDescent="0.25">
      <c r="A2412" s="24"/>
      <c r="B2412" s="24"/>
      <c r="C2412" s="24"/>
      <c r="D2412" s="24"/>
      <c r="E2412" s="39" t="s">
        <v>3820</v>
      </c>
      <c r="F2412" s="37" t="s">
        <v>1418</v>
      </c>
      <c r="G2412" s="37" t="s">
        <v>1418</v>
      </c>
      <c r="H2412" s="38">
        <f t="shared" si="38"/>
        <v>0</v>
      </c>
    </row>
    <row r="2413" spans="1:8" x14ac:dyDescent="0.25">
      <c r="A2413" s="24"/>
      <c r="B2413" s="24"/>
      <c r="C2413" s="24"/>
      <c r="D2413" s="24"/>
      <c r="E2413" s="39" t="s">
        <v>3821</v>
      </c>
      <c r="F2413" s="37" t="s">
        <v>1418</v>
      </c>
      <c r="G2413" s="37" t="s">
        <v>1418</v>
      </c>
      <c r="H2413" s="38">
        <f t="shared" si="38"/>
        <v>0</v>
      </c>
    </row>
    <row r="2414" spans="1:8" x14ac:dyDescent="0.25">
      <c r="A2414" s="24"/>
      <c r="B2414" s="24"/>
      <c r="C2414" s="24"/>
      <c r="D2414" s="24"/>
      <c r="E2414" s="36" t="s">
        <v>3822</v>
      </c>
      <c r="F2414" s="37" t="s">
        <v>1418</v>
      </c>
      <c r="G2414" s="37" t="s">
        <v>1418</v>
      </c>
      <c r="H2414" s="38">
        <f t="shared" si="38"/>
        <v>0</v>
      </c>
    </row>
    <row r="2415" spans="1:8" x14ac:dyDescent="0.25">
      <c r="A2415" s="24"/>
      <c r="B2415" s="24"/>
      <c r="C2415" s="24"/>
      <c r="D2415" s="24"/>
      <c r="E2415" s="39" t="s">
        <v>3823</v>
      </c>
      <c r="F2415" s="37" t="s">
        <v>1418</v>
      </c>
      <c r="G2415" s="37" t="s">
        <v>1418</v>
      </c>
      <c r="H2415" s="38">
        <f t="shared" si="38"/>
        <v>0</v>
      </c>
    </row>
    <row r="2416" spans="1:8" x14ac:dyDescent="0.25">
      <c r="A2416" s="24"/>
      <c r="B2416" s="24"/>
      <c r="C2416" s="24"/>
      <c r="D2416" s="24"/>
      <c r="E2416" s="39" t="s">
        <v>3824</v>
      </c>
      <c r="F2416" s="37" t="s">
        <v>1418</v>
      </c>
      <c r="G2416" s="37" t="s">
        <v>1418</v>
      </c>
      <c r="H2416" s="38">
        <f t="shared" si="38"/>
        <v>0</v>
      </c>
    </row>
    <row r="2417" spans="1:8" x14ac:dyDescent="0.25">
      <c r="A2417" s="24"/>
      <c r="B2417" s="24"/>
      <c r="C2417" s="24"/>
      <c r="D2417" s="24"/>
      <c r="E2417" s="39" t="s">
        <v>3825</v>
      </c>
      <c r="F2417" s="37" t="s">
        <v>1418</v>
      </c>
      <c r="G2417" s="37" t="s">
        <v>1418</v>
      </c>
      <c r="H2417" s="38">
        <f t="shared" si="38"/>
        <v>0</v>
      </c>
    </row>
    <row r="2418" spans="1:8" x14ac:dyDescent="0.25">
      <c r="A2418" s="24"/>
      <c r="B2418" s="24"/>
      <c r="C2418" s="24"/>
      <c r="D2418" s="24"/>
      <c r="E2418" s="39" t="s">
        <v>3826</v>
      </c>
      <c r="F2418" s="37" t="s">
        <v>1418</v>
      </c>
      <c r="G2418" s="37" t="s">
        <v>1418</v>
      </c>
      <c r="H2418" s="38">
        <f t="shared" si="38"/>
        <v>0</v>
      </c>
    </row>
    <row r="2419" spans="1:8" x14ac:dyDescent="0.25">
      <c r="A2419" s="24"/>
      <c r="B2419" s="24"/>
      <c r="C2419" s="24"/>
      <c r="D2419" s="24"/>
      <c r="E2419" s="39" t="s">
        <v>3827</v>
      </c>
      <c r="F2419" s="37" t="s">
        <v>1418</v>
      </c>
      <c r="G2419" s="37" t="s">
        <v>1418</v>
      </c>
      <c r="H2419" s="38">
        <f t="shared" si="38"/>
        <v>0</v>
      </c>
    </row>
    <row r="2420" spans="1:8" x14ac:dyDescent="0.25">
      <c r="A2420" s="24"/>
      <c r="B2420" s="24"/>
      <c r="C2420" s="24"/>
      <c r="D2420" s="24"/>
      <c r="E2420" s="39" t="s">
        <v>3828</v>
      </c>
      <c r="F2420" s="37" t="s">
        <v>1418</v>
      </c>
      <c r="G2420" s="37" t="s">
        <v>1418</v>
      </c>
      <c r="H2420" s="38">
        <f t="shared" si="38"/>
        <v>0</v>
      </c>
    </row>
    <row r="2421" spans="1:8" x14ac:dyDescent="0.25">
      <c r="A2421" s="24"/>
      <c r="B2421" s="24"/>
      <c r="C2421" s="24"/>
      <c r="D2421" s="24"/>
      <c r="E2421" s="39" t="s">
        <v>3829</v>
      </c>
      <c r="F2421" s="37" t="s">
        <v>1418</v>
      </c>
      <c r="G2421" s="37" t="s">
        <v>1418</v>
      </c>
      <c r="H2421" s="38">
        <f t="shared" si="38"/>
        <v>0</v>
      </c>
    </row>
    <row r="2422" spans="1:8" x14ac:dyDescent="0.25">
      <c r="A2422" s="24"/>
      <c r="B2422" s="24"/>
      <c r="C2422" s="24"/>
      <c r="D2422" s="24"/>
      <c r="E2422" s="39" t="s">
        <v>3830</v>
      </c>
      <c r="F2422" s="37" t="s">
        <v>1418</v>
      </c>
      <c r="G2422" s="37" t="s">
        <v>1418</v>
      </c>
      <c r="H2422" s="38">
        <f t="shared" si="38"/>
        <v>0</v>
      </c>
    </row>
    <row r="2423" spans="1:8" x14ac:dyDescent="0.25">
      <c r="A2423" s="24"/>
      <c r="B2423" s="24"/>
      <c r="C2423" s="24"/>
      <c r="D2423" s="24"/>
      <c r="E2423" s="39" t="s">
        <v>3831</v>
      </c>
      <c r="F2423" s="37" t="s">
        <v>1418</v>
      </c>
      <c r="G2423" s="37" t="s">
        <v>1418</v>
      </c>
      <c r="H2423" s="38">
        <f t="shared" si="38"/>
        <v>0</v>
      </c>
    </row>
    <row r="2424" spans="1:8" x14ac:dyDescent="0.25">
      <c r="A2424" s="24"/>
      <c r="B2424" s="24"/>
      <c r="C2424" s="24"/>
      <c r="D2424" s="24"/>
      <c r="E2424" s="39" t="s">
        <v>3832</v>
      </c>
      <c r="F2424" s="37" t="s">
        <v>1418</v>
      </c>
      <c r="G2424" s="37" t="s">
        <v>1418</v>
      </c>
      <c r="H2424" s="38">
        <f t="shared" si="38"/>
        <v>0</v>
      </c>
    </row>
    <row r="2425" spans="1:8" x14ac:dyDescent="0.25">
      <c r="A2425" s="24"/>
      <c r="B2425" s="24"/>
      <c r="C2425" s="24"/>
      <c r="D2425" s="24"/>
      <c r="E2425" s="36" t="s">
        <v>3833</v>
      </c>
      <c r="F2425" s="37" t="s">
        <v>1418</v>
      </c>
      <c r="G2425" s="37" t="s">
        <v>1418</v>
      </c>
      <c r="H2425" s="38">
        <f t="shared" si="38"/>
        <v>0</v>
      </c>
    </row>
    <row r="2426" spans="1:8" x14ac:dyDescent="0.25">
      <c r="A2426" s="24"/>
      <c r="B2426" s="24"/>
      <c r="C2426" s="24"/>
      <c r="D2426" s="24"/>
      <c r="E2426" s="39" t="s">
        <v>3834</v>
      </c>
      <c r="F2426" s="37" t="s">
        <v>1418</v>
      </c>
      <c r="G2426" s="37" t="s">
        <v>1418</v>
      </c>
      <c r="H2426" s="38">
        <f t="shared" si="38"/>
        <v>0</v>
      </c>
    </row>
    <row r="2427" spans="1:8" x14ac:dyDescent="0.25">
      <c r="A2427" s="24"/>
      <c r="B2427" s="24"/>
      <c r="C2427" s="24"/>
      <c r="D2427" s="24"/>
      <c r="E2427" s="36" t="s">
        <v>3835</v>
      </c>
      <c r="F2427" s="37" t="s">
        <v>1418</v>
      </c>
      <c r="G2427" s="37" t="s">
        <v>1418</v>
      </c>
      <c r="H2427" s="38">
        <f t="shared" si="38"/>
        <v>0</v>
      </c>
    </row>
    <row r="2428" spans="1:8" x14ac:dyDescent="0.25">
      <c r="A2428" s="24"/>
      <c r="B2428" s="24"/>
      <c r="C2428" s="24"/>
      <c r="D2428" s="24"/>
      <c r="E2428" s="39" t="s">
        <v>3836</v>
      </c>
      <c r="F2428" s="37" t="s">
        <v>1418</v>
      </c>
      <c r="G2428" s="37" t="s">
        <v>1418</v>
      </c>
      <c r="H2428" s="38">
        <f t="shared" si="38"/>
        <v>0</v>
      </c>
    </row>
    <row r="2429" spans="1:8" x14ac:dyDescent="0.25">
      <c r="A2429" s="24"/>
      <c r="B2429" s="24"/>
      <c r="C2429" s="24"/>
      <c r="D2429" s="24"/>
      <c r="E2429" s="39" t="s">
        <v>3837</v>
      </c>
      <c r="F2429" s="37" t="s">
        <v>1418</v>
      </c>
      <c r="G2429" s="37" t="s">
        <v>1418</v>
      </c>
      <c r="H2429" s="38">
        <f t="shared" si="38"/>
        <v>0</v>
      </c>
    </row>
    <row r="2430" spans="1:8" x14ac:dyDescent="0.25">
      <c r="A2430" s="24"/>
      <c r="B2430" s="24"/>
      <c r="C2430" s="24"/>
      <c r="D2430" s="24"/>
      <c r="E2430" s="39" t="s">
        <v>3838</v>
      </c>
      <c r="F2430" s="37" t="s">
        <v>1418</v>
      </c>
      <c r="G2430" s="37" t="s">
        <v>1418</v>
      </c>
      <c r="H2430" s="38">
        <f t="shared" si="38"/>
        <v>0</v>
      </c>
    </row>
    <row r="2431" spans="1:8" x14ac:dyDescent="0.25">
      <c r="A2431" s="24"/>
      <c r="B2431" s="24"/>
      <c r="C2431" s="24"/>
      <c r="D2431" s="24"/>
      <c r="E2431" s="36" t="s">
        <v>3839</v>
      </c>
      <c r="F2431" s="37" t="s">
        <v>1418</v>
      </c>
      <c r="G2431" s="37" t="s">
        <v>1418</v>
      </c>
      <c r="H2431" s="38">
        <f t="shared" si="38"/>
        <v>0</v>
      </c>
    </row>
    <row r="2432" spans="1:8" x14ac:dyDescent="0.25">
      <c r="A2432" s="24"/>
      <c r="B2432" s="24"/>
      <c r="C2432" s="24"/>
      <c r="D2432" s="24"/>
      <c r="E2432" s="36" t="s">
        <v>3840</v>
      </c>
      <c r="F2432" s="37" t="s">
        <v>1418</v>
      </c>
      <c r="G2432" s="37" t="s">
        <v>1418</v>
      </c>
      <c r="H2432" s="38">
        <f t="shared" si="38"/>
        <v>0</v>
      </c>
    </row>
    <row r="2433" spans="1:8" x14ac:dyDescent="0.25">
      <c r="A2433" s="24"/>
      <c r="B2433" s="24"/>
      <c r="C2433" s="24"/>
      <c r="D2433" s="53"/>
      <c r="E2433" s="39" t="s">
        <v>3841</v>
      </c>
      <c r="F2433" s="37" t="s">
        <v>1418</v>
      </c>
      <c r="G2433" s="37" t="s">
        <v>1418</v>
      </c>
      <c r="H2433" s="38">
        <f t="shared" si="38"/>
        <v>0</v>
      </c>
    </row>
    <row r="2434" spans="1:8" x14ac:dyDescent="0.25">
      <c r="A2434" s="24"/>
      <c r="B2434" s="24"/>
      <c r="C2434" s="24"/>
      <c r="D2434" s="53"/>
      <c r="E2434" s="39" t="s">
        <v>3842</v>
      </c>
      <c r="F2434" s="37" t="s">
        <v>1418</v>
      </c>
      <c r="G2434" s="37" t="s">
        <v>1418</v>
      </c>
      <c r="H2434" s="38">
        <f t="shared" si="38"/>
        <v>0</v>
      </c>
    </row>
    <row r="2435" spans="1:8" x14ac:dyDescent="0.25">
      <c r="A2435" s="24"/>
      <c r="B2435" s="24"/>
      <c r="C2435" s="24"/>
      <c r="D2435" s="53"/>
      <c r="E2435" s="39" t="s">
        <v>3843</v>
      </c>
      <c r="F2435" s="37" t="s">
        <v>1418</v>
      </c>
      <c r="G2435" s="37" t="s">
        <v>1418</v>
      </c>
      <c r="H2435" s="38">
        <f t="shared" si="38"/>
        <v>0</v>
      </c>
    </row>
    <row r="2436" spans="1:8" x14ac:dyDescent="0.25">
      <c r="A2436" s="24"/>
      <c r="B2436" s="24"/>
      <c r="C2436" s="24"/>
      <c r="D2436" s="53"/>
      <c r="E2436" s="36" t="s">
        <v>3844</v>
      </c>
      <c r="F2436" s="37" t="s">
        <v>1418</v>
      </c>
      <c r="G2436" s="37" t="s">
        <v>1418</v>
      </c>
      <c r="H2436" s="38">
        <f t="shared" si="38"/>
        <v>0</v>
      </c>
    </row>
    <row r="2437" spans="1:8" x14ac:dyDescent="0.25">
      <c r="A2437" s="24"/>
      <c r="B2437" s="24"/>
      <c r="C2437" s="24"/>
      <c r="D2437" s="53"/>
      <c r="E2437" s="39" t="s">
        <v>3845</v>
      </c>
      <c r="F2437" s="37" t="s">
        <v>1418</v>
      </c>
      <c r="G2437" s="37" t="s">
        <v>1418</v>
      </c>
      <c r="H2437" s="38">
        <f t="shared" si="38"/>
        <v>0</v>
      </c>
    </row>
    <row r="2438" spans="1:8" x14ac:dyDescent="0.25">
      <c r="A2438" s="24"/>
      <c r="B2438" s="24"/>
      <c r="C2438" s="24"/>
      <c r="D2438" s="53"/>
      <c r="E2438" s="36" t="s">
        <v>3846</v>
      </c>
      <c r="F2438" s="37" t="s">
        <v>1418</v>
      </c>
      <c r="G2438" s="37" t="s">
        <v>1418</v>
      </c>
      <c r="H2438" s="38">
        <f t="shared" si="38"/>
        <v>0</v>
      </c>
    </row>
    <row r="2439" spans="1:8" x14ac:dyDescent="0.25">
      <c r="A2439" s="24"/>
      <c r="B2439" s="24"/>
      <c r="C2439" s="24"/>
      <c r="D2439" s="24"/>
      <c r="E2439" s="39" t="s">
        <v>3847</v>
      </c>
      <c r="F2439" s="37" t="s">
        <v>1418</v>
      </c>
      <c r="G2439" s="37" t="s">
        <v>1418</v>
      </c>
      <c r="H2439" s="38">
        <f t="shared" ref="H2439:H2502" si="39">VLOOKUP(G2439,$A$4:$B$29,2,FALSE)</f>
        <v>0</v>
      </c>
    </row>
    <row r="2440" spans="1:8" x14ac:dyDescent="0.25">
      <c r="A2440" s="24"/>
      <c r="B2440" s="24"/>
      <c r="C2440" s="24"/>
      <c r="D2440" s="24"/>
      <c r="E2440" s="36" t="s">
        <v>3848</v>
      </c>
      <c r="F2440" s="37" t="s">
        <v>1418</v>
      </c>
      <c r="G2440" s="37" t="s">
        <v>1418</v>
      </c>
      <c r="H2440" s="38">
        <f t="shared" si="39"/>
        <v>0</v>
      </c>
    </row>
    <row r="2441" spans="1:8" x14ac:dyDescent="0.25">
      <c r="A2441" s="24"/>
      <c r="B2441" s="24"/>
      <c r="C2441" s="24"/>
      <c r="D2441" s="24"/>
      <c r="E2441" s="39" t="s">
        <v>3849</v>
      </c>
      <c r="F2441" s="37" t="s">
        <v>1418</v>
      </c>
      <c r="G2441" s="37" t="s">
        <v>1418</v>
      </c>
      <c r="H2441" s="38">
        <f t="shared" si="39"/>
        <v>0</v>
      </c>
    </row>
    <row r="2442" spans="1:8" x14ac:dyDescent="0.25">
      <c r="A2442" s="24"/>
      <c r="B2442" s="24"/>
      <c r="C2442" s="24"/>
      <c r="D2442" s="24"/>
      <c r="E2442" s="39" t="s">
        <v>3850</v>
      </c>
      <c r="F2442" s="37" t="s">
        <v>1418</v>
      </c>
      <c r="G2442" s="37" t="s">
        <v>1418</v>
      </c>
      <c r="H2442" s="38">
        <f t="shared" si="39"/>
        <v>0</v>
      </c>
    </row>
    <row r="2443" spans="1:8" x14ac:dyDescent="0.25">
      <c r="A2443" s="24"/>
      <c r="B2443" s="24"/>
      <c r="C2443" s="24"/>
      <c r="D2443" s="24"/>
      <c r="E2443" s="39" t="s">
        <v>3851</v>
      </c>
      <c r="F2443" s="37" t="s">
        <v>1418</v>
      </c>
      <c r="G2443" s="37" t="s">
        <v>1418</v>
      </c>
      <c r="H2443" s="38">
        <f t="shared" si="39"/>
        <v>0</v>
      </c>
    </row>
    <row r="2444" spans="1:8" x14ac:dyDescent="0.25">
      <c r="A2444" s="24"/>
      <c r="B2444" s="24"/>
      <c r="C2444" s="24"/>
      <c r="D2444" s="24"/>
      <c r="E2444" s="39" t="s">
        <v>3852</v>
      </c>
      <c r="F2444" s="37" t="s">
        <v>1418</v>
      </c>
      <c r="G2444" s="37" t="s">
        <v>1418</v>
      </c>
      <c r="H2444" s="38">
        <f t="shared" si="39"/>
        <v>0</v>
      </c>
    </row>
    <row r="2445" spans="1:8" x14ac:dyDescent="0.25">
      <c r="A2445" s="24"/>
      <c r="B2445" s="24"/>
      <c r="C2445" s="24"/>
      <c r="D2445" s="24"/>
      <c r="E2445" s="36" t="s">
        <v>3853</v>
      </c>
      <c r="F2445" s="37" t="s">
        <v>1418</v>
      </c>
      <c r="G2445" s="37" t="s">
        <v>1418</v>
      </c>
      <c r="H2445" s="38">
        <f t="shared" si="39"/>
        <v>0</v>
      </c>
    </row>
    <row r="2446" spans="1:8" x14ac:dyDescent="0.25">
      <c r="A2446" s="24"/>
      <c r="B2446" s="24"/>
      <c r="C2446" s="24"/>
      <c r="D2446" s="24"/>
      <c r="E2446" s="39" t="s">
        <v>3854</v>
      </c>
      <c r="F2446" s="37" t="s">
        <v>1418</v>
      </c>
      <c r="G2446" s="37" t="s">
        <v>1418</v>
      </c>
      <c r="H2446" s="38">
        <f t="shared" si="39"/>
        <v>0</v>
      </c>
    </row>
    <row r="2447" spans="1:8" x14ac:dyDescent="0.25">
      <c r="A2447" s="24"/>
      <c r="B2447" s="24"/>
      <c r="C2447" s="24"/>
      <c r="D2447" s="24"/>
      <c r="E2447" s="36" t="s">
        <v>3855</v>
      </c>
      <c r="F2447" s="37" t="s">
        <v>1418</v>
      </c>
      <c r="G2447" s="37" t="s">
        <v>1418</v>
      </c>
      <c r="H2447" s="38">
        <f t="shared" si="39"/>
        <v>0</v>
      </c>
    </row>
    <row r="2448" spans="1:8" x14ac:dyDescent="0.25">
      <c r="A2448" s="24"/>
      <c r="B2448" s="24"/>
      <c r="C2448" s="24"/>
      <c r="D2448" s="24"/>
      <c r="E2448" s="39" t="s">
        <v>3856</v>
      </c>
      <c r="F2448" s="37" t="s">
        <v>1418</v>
      </c>
      <c r="G2448" s="37" t="s">
        <v>1418</v>
      </c>
      <c r="H2448" s="38">
        <f t="shared" si="39"/>
        <v>0</v>
      </c>
    </row>
    <row r="2449" spans="1:8" x14ac:dyDescent="0.25">
      <c r="A2449" s="24"/>
      <c r="B2449" s="24"/>
      <c r="C2449" s="24"/>
      <c r="D2449" s="24"/>
      <c r="E2449" s="39" t="s">
        <v>3857</v>
      </c>
      <c r="F2449" s="37" t="s">
        <v>1418</v>
      </c>
      <c r="G2449" s="37" t="s">
        <v>1418</v>
      </c>
      <c r="H2449" s="38">
        <f t="shared" si="39"/>
        <v>0</v>
      </c>
    </row>
    <row r="2450" spans="1:8" x14ac:dyDescent="0.25">
      <c r="A2450" s="24"/>
      <c r="B2450" s="24"/>
      <c r="C2450" s="24"/>
      <c r="D2450" s="24"/>
      <c r="E2450" s="39" t="s">
        <v>3858</v>
      </c>
      <c r="F2450" s="37" t="s">
        <v>1418</v>
      </c>
      <c r="G2450" s="37" t="s">
        <v>1418</v>
      </c>
      <c r="H2450" s="38">
        <f t="shared" si="39"/>
        <v>0</v>
      </c>
    </row>
    <row r="2451" spans="1:8" x14ac:dyDescent="0.25">
      <c r="A2451" s="24"/>
      <c r="B2451" s="24"/>
      <c r="C2451" s="24"/>
      <c r="D2451" s="24"/>
      <c r="E2451" s="36" t="s">
        <v>3859</v>
      </c>
      <c r="F2451" s="37" t="s">
        <v>1418</v>
      </c>
      <c r="G2451" s="37" t="s">
        <v>1418</v>
      </c>
      <c r="H2451" s="38">
        <f t="shared" si="39"/>
        <v>0</v>
      </c>
    </row>
    <row r="2452" spans="1:8" x14ac:dyDescent="0.25">
      <c r="A2452" s="24"/>
      <c r="B2452" s="24"/>
      <c r="C2452" s="24"/>
      <c r="D2452" s="24"/>
      <c r="E2452" s="67" t="s">
        <v>3860</v>
      </c>
      <c r="F2452" s="37" t="s">
        <v>1418</v>
      </c>
      <c r="G2452" s="37" t="s">
        <v>1418</v>
      </c>
      <c r="H2452" s="38">
        <f t="shared" si="39"/>
        <v>0</v>
      </c>
    </row>
    <row r="2453" spans="1:8" x14ac:dyDescent="0.25">
      <c r="A2453" s="24"/>
      <c r="B2453" s="24"/>
      <c r="C2453" s="24"/>
      <c r="D2453" s="24"/>
      <c r="E2453" s="36" t="s">
        <v>3861</v>
      </c>
      <c r="F2453" s="37" t="s">
        <v>1418</v>
      </c>
      <c r="G2453" s="37" t="s">
        <v>1418</v>
      </c>
      <c r="H2453" s="38">
        <f t="shared" si="39"/>
        <v>0</v>
      </c>
    </row>
    <row r="2454" spans="1:8" x14ac:dyDescent="0.25">
      <c r="A2454" s="24"/>
      <c r="B2454" s="24"/>
      <c r="C2454" s="24"/>
      <c r="D2454" s="24"/>
      <c r="E2454" s="39" t="s">
        <v>3862</v>
      </c>
      <c r="F2454" s="37" t="s">
        <v>1418</v>
      </c>
      <c r="G2454" s="37" t="s">
        <v>1418</v>
      </c>
      <c r="H2454" s="38">
        <f t="shared" si="39"/>
        <v>0</v>
      </c>
    </row>
    <row r="2455" spans="1:8" x14ac:dyDescent="0.25">
      <c r="A2455" s="24"/>
      <c r="B2455" s="24"/>
      <c r="C2455" s="24"/>
      <c r="D2455" s="24"/>
      <c r="E2455" s="36" t="s">
        <v>3863</v>
      </c>
      <c r="F2455" s="37" t="s">
        <v>1418</v>
      </c>
      <c r="G2455" s="37" t="s">
        <v>1418</v>
      </c>
      <c r="H2455" s="38">
        <f t="shared" si="39"/>
        <v>0</v>
      </c>
    </row>
    <row r="2456" spans="1:8" x14ac:dyDescent="0.25">
      <c r="A2456" s="24"/>
      <c r="B2456" s="24"/>
      <c r="C2456" s="24"/>
      <c r="D2456" s="24"/>
      <c r="E2456" s="39" t="s">
        <v>3864</v>
      </c>
      <c r="F2456" s="37" t="s">
        <v>1418</v>
      </c>
      <c r="G2456" s="37" t="s">
        <v>1418</v>
      </c>
      <c r="H2456" s="38">
        <f t="shared" si="39"/>
        <v>0</v>
      </c>
    </row>
    <row r="2457" spans="1:8" x14ac:dyDescent="0.25">
      <c r="A2457" s="24"/>
      <c r="B2457" s="24"/>
      <c r="C2457" s="24"/>
      <c r="D2457" s="24"/>
      <c r="E2457" s="39" t="s">
        <v>3865</v>
      </c>
      <c r="F2457" s="37" t="s">
        <v>1418</v>
      </c>
      <c r="G2457" s="37" t="s">
        <v>1418</v>
      </c>
      <c r="H2457" s="38">
        <f t="shared" si="39"/>
        <v>0</v>
      </c>
    </row>
    <row r="2458" spans="1:8" x14ac:dyDescent="0.25">
      <c r="A2458" s="24"/>
      <c r="B2458" s="24"/>
      <c r="C2458" s="24"/>
      <c r="D2458" s="24"/>
      <c r="E2458" s="39" t="s">
        <v>3866</v>
      </c>
      <c r="F2458" s="37" t="s">
        <v>1418</v>
      </c>
      <c r="G2458" s="37" t="s">
        <v>1418</v>
      </c>
      <c r="H2458" s="38">
        <f t="shared" si="39"/>
        <v>0</v>
      </c>
    </row>
    <row r="2459" spans="1:8" x14ac:dyDescent="0.25">
      <c r="A2459" s="24"/>
      <c r="B2459" s="24"/>
      <c r="C2459" s="24"/>
      <c r="D2459" s="24"/>
      <c r="E2459" s="36" t="s">
        <v>3867</v>
      </c>
      <c r="F2459" s="37" t="s">
        <v>1418</v>
      </c>
      <c r="G2459" s="37" t="s">
        <v>1418</v>
      </c>
      <c r="H2459" s="38">
        <f t="shared" si="39"/>
        <v>0</v>
      </c>
    </row>
    <row r="2460" spans="1:8" x14ac:dyDescent="0.25">
      <c r="A2460" s="24"/>
      <c r="B2460" s="24"/>
      <c r="C2460" s="24"/>
      <c r="D2460" s="24"/>
      <c r="E2460" s="67" t="s">
        <v>3868</v>
      </c>
      <c r="F2460" s="37" t="s">
        <v>1418</v>
      </c>
      <c r="G2460" s="37" t="s">
        <v>1418</v>
      </c>
      <c r="H2460" s="38">
        <f t="shared" si="39"/>
        <v>0</v>
      </c>
    </row>
    <row r="2461" spans="1:8" x14ac:dyDescent="0.25">
      <c r="A2461" s="24"/>
      <c r="B2461" s="24"/>
      <c r="C2461" s="24"/>
      <c r="D2461" s="24"/>
      <c r="E2461" s="39" t="s">
        <v>3869</v>
      </c>
      <c r="F2461" s="37" t="s">
        <v>1418</v>
      </c>
      <c r="G2461" s="37" t="s">
        <v>1418</v>
      </c>
      <c r="H2461" s="38">
        <f t="shared" si="39"/>
        <v>0</v>
      </c>
    </row>
    <row r="2462" spans="1:8" x14ac:dyDescent="0.25">
      <c r="A2462" s="24"/>
      <c r="B2462" s="24"/>
      <c r="C2462" s="24"/>
      <c r="D2462" s="24"/>
      <c r="E2462" s="39" t="s">
        <v>3870</v>
      </c>
      <c r="F2462" s="37" t="s">
        <v>1418</v>
      </c>
      <c r="G2462" s="37" t="s">
        <v>1418</v>
      </c>
      <c r="H2462" s="38">
        <f t="shared" si="39"/>
        <v>0</v>
      </c>
    </row>
    <row r="2463" spans="1:8" x14ac:dyDescent="0.25">
      <c r="A2463" s="24"/>
      <c r="B2463" s="24"/>
      <c r="C2463" s="24"/>
      <c r="D2463" s="24"/>
      <c r="E2463" s="36" t="s">
        <v>3871</v>
      </c>
      <c r="F2463" s="37" t="s">
        <v>1418</v>
      </c>
      <c r="G2463" s="37" t="s">
        <v>1418</v>
      </c>
      <c r="H2463" s="38">
        <f t="shared" si="39"/>
        <v>0</v>
      </c>
    </row>
    <row r="2464" spans="1:8" x14ac:dyDescent="0.25">
      <c r="A2464" s="24"/>
      <c r="B2464" s="24"/>
      <c r="C2464" s="24"/>
      <c r="D2464" s="24"/>
      <c r="E2464" s="39" t="s">
        <v>3872</v>
      </c>
      <c r="F2464" s="37" t="s">
        <v>1418</v>
      </c>
      <c r="G2464" s="37" t="s">
        <v>1418</v>
      </c>
      <c r="H2464" s="38">
        <f t="shared" si="39"/>
        <v>0</v>
      </c>
    </row>
    <row r="2465" spans="1:8" x14ac:dyDescent="0.25">
      <c r="A2465" s="24"/>
      <c r="B2465" s="24"/>
      <c r="C2465" s="24"/>
      <c r="D2465" s="24"/>
      <c r="E2465" s="36" t="s">
        <v>3873</v>
      </c>
      <c r="F2465" s="37" t="s">
        <v>1418</v>
      </c>
      <c r="G2465" s="37" t="s">
        <v>1418</v>
      </c>
      <c r="H2465" s="38">
        <f t="shared" si="39"/>
        <v>0</v>
      </c>
    </row>
    <row r="2466" spans="1:8" x14ac:dyDescent="0.25">
      <c r="A2466" s="24"/>
      <c r="B2466" s="24"/>
      <c r="C2466" s="24"/>
      <c r="D2466" s="24"/>
      <c r="E2466" s="39" t="s">
        <v>3874</v>
      </c>
      <c r="F2466" s="37" t="s">
        <v>1418</v>
      </c>
      <c r="G2466" s="37" t="s">
        <v>1418</v>
      </c>
      <c r="H2466" s="38">
        <f t="shared" si="39"/>
        <v>0</v>
      </c>
    </row>
    <row r="2467" spans="1:8" x14ac:dyDescent="0.25">
      <c r="A2467" s="24"/>
      <c r="B2467" s="24"/>
      <c r="C2467" s="24"/>
      <c r="D2467" s="24"/>
      <c r="E2467" s="39" t="s">
        <v>3875</v>
      </c>
      <c r="F2467" s="37" t="s">
        <v>1418</v>
      </c>
      <c r="G2467" s="37" t="s">
        <v>1418</v>
      </c>
      <c r="H2467" s="38">
        <f t="shared" si="39"/>
        <v>0</v>
      </c>
    </row>
    <row r="2468" spans="1:8" x14ac:dyDescent="0.25">
      <c r="A2468" s="24"/>
      <c r="B2468" s="24"/>
      <c r="C2468" s="24"/>
      <c r="D2468" s="24"/>
      <c r="E2468" s="39" t="s">
        <v>3876</v>
      </c>
      <c r="F2468" s="37" t="s">
        <v>1418</v>
      </c>
      <c r="G2468" s="37" t="s">
        <v>1418</v>
      </c>
      <c r="H2468" s="38">
        <f t="shared" si="39"/>
        <v>0</v>
      </c>
    </row>
    <row r="2469" spans="1:8" x14ac:dyDescent="0.25">
      <c r="A2469" s="24"/>
      <c r="B2469" s="24"/>
      <c r="C2469" s="24"/>
      <c r="D2469" s="24"/>
      <c r="E2469" s="36" t="s">
        <v>3877</v>
      </c>
      <c r="F2469" s="37" t="s">
        <v>1418</v>
      </c>
      <c r="G2469" s="37" t="s">
        <v>1418</v>
      </c>
      <c r="H2469" s="38">
        <f t="shared" si="39"/>
        <v>0</v>
      </c>
    </row>
    <row r="2470" spans="1:8" x14ac:dyDescent="0.25">
      <c r="A2470" s="24"/>
      <c r="B2470" s="24"/>
      <c r="C2470" s="24"/>
      <c r="D2470" s="24"/>
      <c r="E2470" s="39" t="s">
        <v>3878</v>
      </c>
      <c r="F2470" s="37" t="s">
        <v>1418</v>
      </c>
      <c r="G2470" s="37" t="s">
        <v>1418</v>
      </c>
      <c r="H2470" s="38">
        <f t="shared" si="39"/>
        <v>0</v>
      </c>
    </row>
    <row r="2471" spans="1:8" x14ac:dyDescent="0.25">
      <c r="A2471" s="24"/>
      <c r="B2471" s="24"/>
      <c r="C2471" s="24"/>
      <c r="D2471" s="24"/>
      <c r="E2471" s="39" t="s">
        <v>3879</v>
      </c>
      <c r="F2471" s="37" t="s">
        <v>1418</v>
      </c>
      <c r="G2471" s="37" t="s">
        <v>1418</v>
      </c>
      <c r="H2471" s="38">
        <f t="shared" si="39"/>
        <v>0</v>
      </c>
    </row>
    <row r="2472" spans="1:8" x14ac:dyDescent="0.25">
      <c r="A2472" s="24"/>
      <c r="B2472" s="24"/>
      <c r="C2472" s="24"/>
      <c r="D2472" s="24"/>
      <c r="E2472" s="36" t="s">
        <v>3880</v>
      </c>
      <c r="F2472" s="37" t="s">
        <v>1418</v>
      </c>
      <c r="G2472" s="37" t="s">
        <v>1418</v>
      </c>
      <c r="H2472" s="38">
        <f t="shared" si="39"/>
        <v>0</v>
      </c>
    </row>
    <row r="2473" spans="1:8" x14ac:dyDescent="0.25">
      <c r="A2473" s="24"/>
      <c r="B2473" s="24"/>
      <c r="C2473" s="24"/>
      <c r="D2473" s="24"/>
      <c r="E2473" s="39" t="s">
        <v>3881</v>
      </c>
      <c r="F2473" s="37" t="s">
        <v>1418</v>
      </c>
      <c r="G2473" s="37" t="s">
        <v>1418</v>
      </c>
      <c r="H2473" s="38">
        <f t="shared" si="39"/>
        <v>0</v>
      </c>
    </row>
    <row r="2474" spans="1:8" x14ac:dyDescent="0.25">
      <c r="A2474" s="24"/>
      <c r="B2474" s="24"/>
      <c r="C2474" s="24"/>
      <c r="D2474" s="24"/>
      <c r="E2474" s="39" t="s">
        <v>3882</v>
      </c>
      <c r="F2474" s="37" t="s">
        <v>1418</v>
      </c>
      <c r="G2474" s="37" t="s">
        <v>1418</v>
      </c>
      <c r="H2474" s="38">
        <f t="shared" si="39"/>
        <v>0</v>
      </c>
    </row>
    <row r="2475" spans="1:8" x14ac:dyDescent="0.25">
      <c r="A2475" s="24"/>
      <c r="B2475" s="24"/>
      <c r="C2475" s="24"/>
      <c r="D2475" s="24"/>
      <c r="E2475" s="36" t="s">
        <v>3883</v>
      </c>
      <c r="F2475" s="37" t="s">
        <v>1418</v>
      </c>
      <c r="G2475" s="37" t="s">
        <v>1418</v>
      </c>
      <c r="H2475" s="38">
        <f t="shared" si="39"/>
        <v>0</v>
      </c>
    </row>
    <row r="2476" spans="1:8" x14ac:dyDescent="0.25">
      <c r="A2476" s="24"/>
      <c r="B2476" s="24"/>
      <c r="C2476" s="24"/>
      <c r="D2476" s="24"/>
      <c r="E2476" s="36" t="s">
        <v>3884</v>
      </c>
      <c r="F2476" s="37" t="s">
        <v>1418</v>
      </c>
      <c r="G2476" s="37" t="s">
        <v>1418</v>
      </c>
      <c r="H2476" s="38">
        <f t="shared" si="39"/>
        <v>0</v>
      </c>
    </row>
    <row r="2477" spans="1:8" x14ac:dyDescent="0.25">
      <c r="A2477" s="24"/>
      <c r="B2477" s="24"/>
      <c r="C2477" s="24"/>
      <c r="D2477" s="24"/>
      <c r="E2477" s="39" t="s">
        <v>3885</v>
      </c>
      <c r="F2477" s="37" t="s">
        <v>1418</v>
      </c>
      <c r="G2477" s="37" t="s">
        <v>1418</v>
      </c>
      <c r="H2477" s="38">
        <f t="shared" si="39"/>
        <v>0</v>
      </c>
    </row>
    <row r="2478" spans="1:8" x14ac:dyDescent="0.25">
      <c r="A2478" s="24"/>
      <c r="B2478" s="24"/>
      <c r="C2478" s="24"/>
      <c r="D2478" s="24"/>
      <c r="E2478" s="39" t="s">
        <v>3886</v>
      </c>
      <c r="F2478" s="37" t="s">
        <v>1418</v>
      </c>
      <c r="G2478" s="37" t="s">
        <v>1418</v>
      </c>
      <c r="H2478" s="38">
        <f t="shared" si="39"/>
        <v>0</v>
      </c>
    </row>
    <row r="2479" spans="1:8" x14ac:dyDescent="0.25">
      <c r="A2479" s="24"/>
      <c r="B2479" s="24"/>
      <c r="C2479" s="24"/>
      <c r="D2479" s="24"/>
      <c r="E2479" s="36" t="s">
        <v>3887</v>
      </c>
      <c r="F2479" s="37" t="s">
        <v>1418</v>
      </c>
      <c r="G2479" s="37" t="s">
        <v>1418</v>
      </c>
      <c r="H2479" s="38">
        <f t="shared" si="39"/>
        <v>0</v>
      </c>
    </row>
    <row r="2480" spans="1:8" x14ac:dyDescent="0.25">
      <c r="A2480" s="24"/>
      <c r="B2480" s="24"/>
      <c r="C2480" s="24"/>
      <c r="D2480" s="24"/>
      <c r="E2480" s="39" t="s">
        <v>3888</v>
      </c>
      <c r="F2480" s="37" t="s">
        <v>1418</v>
      </c>
      <c r="G2480" s="37" t="s">
        <v>1418</v>
      </c>
      <c r="H2480" s="38">
        <f t="shared" si="39"/>
        <v>0</v>
      </c>
    </row>
    <row r="2481" spans="1:8" x14ac:dyDescent="0.25">
      <c r="A2481" s="24"/>
      <c r="B2481" s="24"/>
      <c r="C2481" s="24"/>
      <c r="D2481" s="24"/>
      <c r="E2481" s="39" t="s">
        <v>3889</v>
      </c>
      <c r="F2481" s="37" t="s">
        <v>1418</v>
      </c>
      <c r="G2481" s="37" t="s">
        <v>1418</v>
      </c>
      <c r="H2481" s="38">
        <f t="shared" si="39"/>
        <v>0</v>
      </c>
    </row>
    <row r="2482" spans="1:8" x14ac:dyDescent="0.25">
      <c r="A2482" s="24"/>
      <c r="B2482" s="24"/>
      <c r="C2482" s="24"/>
      <c r="D2482" s="24"/>
      <c r="E2482" s="39" t="s">
        <v>3890</v>
      </c>
      <c r="F2482" s="37" t="s">
        <v>1418</v>
      </c>
      <c r="G2482" s="37" t="s">
        <v>1418</v>
      </c>
      <c r="H2482" s="38">
        <f t="shared" si="39"/>
        <v>0</v>
      </c>
    </row>
    <row r="2483" spans="1:8" x14ac:dyDescent="0.25">
      <c r="A2483" s="24"/>
      <c r="B2483" s="24"/>
      <c r="C2483" s="24"/>
      <c r="D2483" s="24"/>
      <c r="E2483" s="39" t="s">
        <v>3891</v>
      </c>
      <c r="F2483" s="37" t="s">
        <v>1418</v>
      </c>
      <c r="G2483" s="37" t="s">
        <v>1418</v>
      </c>
      <c r="H2483" s="38">
        <f t="shared" si="39"/>
        <v>0</v>
      </c>
    </row>
    <row r="2484" spans="1:8" x14ac:dyDescent="0.25">
      <c r="A2484" s="24"/>
      <c r="B2484" s="24"/>
      <c r="C2484" s="24"/>
      <c r="D2484" s="24"/>
      <c r="E2484" s="39" t="s">
        <v>3892</v>
      </c>
      <c r="F2484" s="37" t="s">
        <v>1418</v>
      </c>
      <c r="G2484" s="37" t="s">
        <v>1418</v>
      </c>
      <c r="H2484" s="38">
        <f t="shared" si="39"/>
        <v>0</v>
      </c>
    </row>
    <row r="2485" spans="1:8" x14ac:dyDescent="0.25">
      <c r="A2485" s="24"/>
      <c r="B2485" s="24"/>
      <c r="C2485" s="24"/>
      <c r="D2485" s="24"/>
      <c r="E2485" s="39" t="s">
        <v>3893</v>
      </c>
      <c r="F2485" s="37" t="s">
        <v>1418</v>
      </c>
      <c r="G2485" s="37" t="s">
        <v>1418</v>
      </c>
      <c r="H2485" s="38">
        <f t="shared" si="39"/>
        <v>0</v>
      </c>
    </row>
    <row r="2486" spans="1:8" x14ac:dyDescent="0.25">
      <c r="A2486" s="24"/>
      <c r="B2486" s="24"/>
      <c r="C2486" s="24"/>
      <c r="D2486" s="24"/>
      <c r="E2486" s="39" t="s">
        <v>3894</v>
      </c>
      <c r="F2486" s="37" t="s">
        <v>1418</v>
      </c>
      <c r="G2486" s="37" t="s">
        <v>1418</v>
      </c>
      <c r="H2486" s="38">
        <f t="shared" si="39"/>
        <v>0</v>
      </c>
    </row>
    <row r="2487" spans="1:8" x14ac:dyDescent="0.25">
      <c r="A2487" s="24"/>
      <c r="B2487" s="24"/>
      <c r="C2487" s="24"/>
      <c r="D2487" s="24"/>
      <c r="E2487" s="39" t="s">
        <v>3895</v>
      </c>
      <c r="F2487" s="37" t="s">
        <v>1418</v>
      </c>
      <c r="G2487" s="37" t="s">
        <v>1418</v>
      </c>
      <c r="H2487" s="38">
        <f t="shared" si="39"/>
        <v>0</v>
      </c>
    </row>
    <row r="2488" spans="1:8" x14ac:dyDescent="0.25">
      <c r="A2488" s="24"/>
      <c r="B2488" s="24"/>
      <c r="C2488" s="24"/>
      <c r="D2488" s="24"/>
      <c r="E2488" s="36" t="s">
        <v>3896</v>
      </c>
      <c r="F2488" s="37" t="s">
        <v>1418</v>
      </c>
      <c r="G2488" s="37" t="s">
        <v>1418</v>
      </c>
      <c r="H2488" s="38">
        <f t="shared" si="39"/>
        <v>0</v>
      </c>
    </row>
    <row r="2489" spans="1:8" x14ac:dyDescent="0.25">
      <c r="A2489" s="24"/>
      <c r="B2489" s="24"/>
      <c r="C2489" s="24"/>
      <c r="D2489" s="24"/>
      <c r="E2489" s="36" t="s">
        <v>3897</v>
      </c>
      <c r="F2489" s="37" t="s">
        <v>1418</v>
      </c>
      <c r="G2489" s="37" t="s">
        <v>1418</v>
      </c>
      <c r="H2489" s="38">
        <f t="shared" si="39"/>
        <v>0</v>
      </c>
    </row>
    <row r="2490" spans="1:8" x14ac:dyDescent="0.25">
      <c r="A2490" s="24"/>
      <c r="B2490" s="24"/>
      <c r="C2490" s="24"/>
      <c r="D2490" s="24"/>
      <c r="E2490" s="36" t="s">
        <v>3898</v>
      </c>
      <c r="F2490" s="37" t="s">
        <v>1418</v>
      </c>
      <c r="G2490" s="37" t="s">
        <v>1418</v>
      </c>
      <c r="H2490" s="38">
        <f t="shared" si="39"/>
        <v>0</v>
      </c>
    </row>
    <row r="2491" spans="1:8" x14ac:dyDescent="0.25">
      <c r="A2491" s="24"/>
      <c r="B2491" s="24"/>
      <c r="C2491" s="24"/>
      <c r="D2491" s="24"/>
      <c r="E2491" s="36" t="s">
        <v>3899</v>
      </c>
      <c r="F2491" s="37" t="s">
        <v>1418</v>
      </c>
      <c r="G2491" s="37" t="s">
        <v>1418</v>
      </c>
      <c r="H2491" s="38">
        <f t="shared" si="39"/>
        <v>0</v>
      </c>
    </row>
    <row r="2492" spans="1:8" x14ac:dyDescent="0.25">
      <c r="A2492" s="24"/>
      <c r="B2492" s="24"/>
      <c r="C2492" s="24"/>
      <c r="D2492" s="24"/>
      <c r="E2492" s="39" t="s">
        <v>3900</v>
      </c>
      <c r="F2492" s="37" t="s">
        <v>1418</v>
      </c>
      <c r="G2492" s="37" t="s">
        <v>1418</v>
      </c>
      <c r="H2492" s="38">
        <f t="shared" si="39"/>
        <v>0</v>
      </c>
    </row>
    <row r="2493" spans="1:8" x14ac:dyDescent="0.25">
      <c r="A2493" s="24"/>
      <c r="B2493" s="24"/>
      <c r="C2493" s="24"/>
      <c r="D2493" s="24"/>
      <c r="E2493" s="39" t="s">
        <v>3901</v>
      </c>
      <c r="F2493" s="37" t="s">
        <v>1418</v>
      </c>
      <c r="G2493" s="37" t="s">
        <v>1418</v>
      </c>
      <c r="H2493" s="38">
        <f t="shared" si="39"/>
        <v>0</v>
      </c>
    </row>
    <row r="2494" spans="1:8" x14ac:dyDescent="0.25">
      <c r="A2494" s="24"/>
      <c r="B2494" s="24"/>
      <c r="C2494" s="24"/>
      <c r="D2494" s="24"/>
      <c r="E2494" s="36" t="s">
        <v>3902</v>
      </c>
      <c r="F2494" s="37" t="s">
        <v>1418</v>
      </c>
      <c r="G2494" s="37" t="s">
        <v>1418</v>
      </c>
      <c r="H2494" s="38">
        <f t="shared" si="39"/>
        <v>0</v>
      </c>
    </row>
    <row r="2495" spans="1:8" x14ac:dyDescent="0.25">
      <c r="A2495" s="24"/>
      <c r="B2495" s="24"/>
      <c r="C2495" s="24"/>
      <c r="D2495" s="24"/>
      <c r="E2495" s="36" t="s">
        <v>3903</v>
      </c>
      <c r="F2495" s="37" t="s">
        <v>1418</v>
      </c>
      <c r="G2495" s="37" t="s">
        <v>1418</v>
      </c>
      <c r="H2495" s="38">
        <f t="shared" si="39"/>
        <v>0</v>
      </c>
    </row>
    <row r="2496" spans="1:8" x14ac:dyDescent="0.25">
      <c r="A2496" s="24"/>
      <c r="B2496" s="24"/>
      <c r="C2496" s="24"/>
      <c r="D2496" s="24"/>
      <c r="E2496" s="39" t="s">
        <v>3904</v>
      </c>
      <c r="F2496" s="37" t="s">
        <v>1418</v>
      </c>
      <c r="G2496" s="37" t="s">
        <v>1418</v>
      </c>
      <c r="H2496" s="38">
        <f t="shared" si="39"/>
        <v>0</v>
      </c>
    </row>
    <row r="2497" spans="1:8" x14ac:dyDescent="0.25">
      <c r="A2497" s="24"/>
      <c r="B2497" s="24"/>
      <c r="C2497" s="24"/>
      <c r="D2497" s="24"/>
      <c r="E2497" s="36" t="s">
        <v>3905</v>
      </c>
      <c r="F2497" s="37" t="s">
        <v>1418</v>
      </c>
      <c r="G2497" s="37" t="s">
        <v>1418</v>
      </c>
      <c r="H2497" s="38">
        <f t="shared" si="39"/>
        <v>0</v>
      </c>
    </row>
    <row r="2498" spans="1:8" x14ac:dyDescent="0.25">
      <c r="A2498" s="24"/>
      <c r="B2498" s="24"/>
      <c r="C2498" s="24"/>
      <c r="D2498" s="24"/>
      <c r="E2498" s="36" t="s">
        <v>3906</v>
      </c>
      <c r="F2498" s="37" t="s">
        <v>1418</v>
      </c>
      <c r="G2498" s="37" t="s">
        <v>1418</v>
      </c>
      <c r="H2498" s="38">
        <f t="shared" si="39"/>
        <v>0</v>
      </c>
    </row>
    <row r="2499" spans="1:8" x14ac:dyDescent="0.25">
      <c r="A2499" s="24"/>
      <c r="B2499" s="24"/>
      <c r="C2499" s="24"/>
      <c r="D2499" s="24"/>
      <c r="E2499" s="39" t="s">
        <v>3907</v>
      </c>
      <c r="F2499" s="37" t="s">
        <v>1418</v>
      </c>
      <c r="G2499" s="37" t="s">
        <v>1418</v>
      </c>
      <c r="H2499" s="38">
        <f t="shared" si="39"/>
        <v>0</v>
      </c>
    </row>
    <row r="2500" spans="1:8" x14ac:dyDescent="0.25">
      <c r="A2500" s="24"/>
      <c r="B2500" s="24"/>
      <c r="C2500" s="24"/>
      <c r="D2500" s="24"/>
      <c r="E2500" s="36" t="s">
        <v>3908</v>
      </c>
      <c r="F2500" s="37" t="s">
        <v>1418</v>
      </c>
      <c r="G2500" s="37" t="s">
        <v>1418</v>
      </c>
      <c r="H2500" s="38">
        <f t="shared" si="39"/>
        <v>0</v>
      </c>
    </row>
    <row r="2501" spans="1:8" x14ac:dyDescent="0.25">
      <c r="A2501" s="24"/>
      <c r="B2501" s="24"/>
      <c r="C2501" s="24"/>
      <c r="D2501" s="24"/>
      <c r="E2501" s="36" t="s">
        <v>3909</v>
      </c>
      <c r="F2501" s="37" t="s">
        <v>1418</v>
      </c>
      <c r="G2501" s="37" t="s">
        <v>1418</v>
      </c>
      <c r="H2501" s="38">
        <f t="shared" si="39"/>
        <v>0</v>
      </c>
    </row>
    <row r="2502" spans="1:8" x14ac:dyDescent="0.25">
      <c r="A2502" s="24"/>
      <c r="B2502" s="24"/>
      <c r="C2502" s="24"/>
      <c r="D2502" s="24"/>
      <c r="E2502" s="36" t="s">
        <v>3910</v>
      </c>
      <c r="F2502" s="37" t="s">
        <v>1418</v>
      </c>
      <c r="G2502" s="37" t="s">
        <v>1418</v>
      </c>
      <c r="H2502" s="38">
        <f t="shared" si="39"/>
        <v>0</v>
      </c>
    </row>
    <row r="2503" spans="1:8" x14ac:dyDescent="0.25">
      <c r="A2503" s="24"/>
      <c r="B2503" s="24"/>
      <c r="C2503" s="24"/>
      <c r="D2503" s="24"/>
      <c r="E2503" s="36" t="s">
        <v>3911</v>
      </c>
      <c r="F2503" s="37" t="s">
        <v>1418</v>
      </c>
      <c r="G2503" s="37" t="s">
        <v>1418</v>
      </c>
      <c r="H2503" s="38">
        <f t="shared" ref="H2503:H2566" si="40">VLOOKUP(G2503,$A$4:$B$29,2,FALSE)</f>
        <v>0</v>
      </c>
    </row>
    <row r="2504" spans="1:8" x14ac:dyDescent="0.25">
      <c r="A2504" s="24"/>
      <c r="B2504" s="24"/>
      <c r="C2504" s="24"/>
      <c r="D2504" s="24"/>
      <c r="E2504" s="36" t="s">
        <v>3912</v>
      </c>
      <c r="F2504" s="37" t="s">
        <v>1418</v>
      </c>
      <c r="G2504" s="37" t="s">
        <v>1418</v>
      </c>
      <c r="H2504" s="38">
        <f t="shared" si="40"/>
        <v>0</v>
      </c>
    </row>
    <row r="2505" spans="1:8" x14ac:dyDescent="0.25">
      <c r="A2505" s="24"/>
      <c r="B2505" s="24"/>
      <c r="C2505" s="24"/>
      <c r="D2505" s="24"/>
      <c r="E2505" s="36" t="s">
        <v>3913</v>
      </c>
      <c r="F2505" s="37" t="s">
        <v>1418</v>
      </c>
      <c r="G2505" s="37" t="s">
        <v>1418</v>
      </c>
      <c r="H2505" s="38">
        <f t="shared" si="40"/>
        <v>0</v>
      </c>
    </row>
    <row r="2506" spans="1:8" x14ac:dyDescent="0.25">
      <c r="A2506" s="24"/>
      <c r="B2506" s="24"/>
      <c r="C2506" s="24"/>
      <c r="D2506" s="24"/>
      <c r="E2506" s="36" t="s">
        <v>3914</v>
      </c>
      <c r="F2506" s="37" t="s">
        <v>1418</v>
      </c>
      <c r="G2506" s="37" t="s">
        <v>1418</v>
      </c>
      <c r="H2506" s="38">
        <f t="shared" si="40"/>
        <v>0</v>
      </c>
    </row>
    <row r="2507" spans="1:8" x14ac:dyDescent="0.25">
      <c r="A2507" s="24"/>
      <c r="B2507" s="24"/>
      <c r="C2507" s="24"/>
      <c r="D2507" s="24"/>
      <c r="E2507" s="36" t="s">
        <v>3915</v>
      </c>
      <c r="F2507" s="37" t="s">
        <v>1418</v>
      </c>
      <c r="G2507" s="37" t="s">
        <v>1418</v>
      </c>
      <c r="H2507" s="38">
        <f t="shared" si="40"/>
        <v>0</v>
      </c>
    </row>
    <row r="2508" spans="1:8" x14ac:dyDescent="0.25">
      <c r="A2508" s="24"/>
      <c r="B2508" s="24"/>
      <c r="C2508" s="24"/>
      <c r="D2508" s="24"/>
      <c r="E2508" s="39" t="s">
        <v>3916</v>
      </c>
      <c r="F2508" s="37" t="s">
        <v>1439</v>
      </c>
      <c r="G2508" s="37" t="s">
        <v>1391</v>
      </c>
      <c r="H2508" s="38">
        <f t="shared" si="40"/>
        <v>0.1124</v>
      </c>
    </row>
    <row r="2509" spans="1:8" x14ac:dyDescent="0.25">
      <c r="A2509" s="24"/>
      <c r="B2509" s="24"/>
      <c r="C2509" s="24"/>
      <c r="D2509" s="24"/>
      <c r="E2509" s="36" t="s">
        <v>3917</v>
      </c>
      <c r="F2509" s="37" t="s">
        <v>1418</v>
      </c>
      <c r="G2509" s="37" t="s">
        <v>1418</v>
      </c>
      <c r="H2509" s="38">
        <f t="shared" si="40"/>
        <v>0</v>
      </c>
    </row>
    <row r="2510" spans="1:8" x14ac:dyDescent="0.25">
      <c r="A2510" s="24"/>
      <c r="B2510" s="24"/>
      <c r="C2510" s="24"/>
      <c r="D2510" s="24"/>
      <c r="E2510" s="36" t="s">
        <v>3918</v>
      </c>
      <c r="F2510" s="37" t="s">
        <v>1418</v>
      </c>
      <c r="G2510" s="37" t="s">
        <v>1418</v>
      </c>
      <c r="H2510" s="38">
        <f t="shared" si="40"/>
        <v>0</v>
      </c>
    </row>
    <row r="2511" spans="1:8" x14ac:dyDescent="0.25">
      <c r="A2511" s="24"/>
      <c r="B2511" s="24"/>
      <c r="C2511" s="24"/>
      <c r="D2511" s="24"/>
      <c r="E2511" s="39" t="s">
        <v>3919</v>
      </c>
      <c r="F2511" s="37" t="s">
        <v>1418</v>
      </c>
      <c r="G2511" s="37" t="s">
        <v>1418</v>
      </c>
      <c r="H2511" s="38">
        <f t="shared" si="40"/>
        <v>0</v>
      </c>
    </row>
    <row r="2512" spans="1:8" x14ac:dyDescent="0.25">
      <c r="A2512" s="24"/>
      <c r="B2512" s="24"/>
      <c r="C2512" s="24"/>
      <c r="D2512" s="24"/>
      <c r="E2512" s="39" t="s">
        <v>3920</v>
      </c>
      <c r="F2512" s="37" t="s">
        <v>1418</v>
      </c>
      <c r="G2512" s="37" t="s">
        <v>1418</v>
      </c>
      <c r="H2512" s="38">
        <f t="shared" si="40"/>
        <v>0</v>
      </c>
    </row>
    <row r="2513" spans="1:8" x14ac:dyDescent="0.25">
      <c r="A2513" s="24"/>
      <c r="B2513" s="24"/>
      <c r="C2513" s="24"/>
      <c r="D2513" s="24"/>
      <c r="E2513" s="39" t="s">
        <v>3921</v>
      </c>
      <c r="F2513" s="37" t="s">
        <v>1418</v>
      </c>
      <c r="G2513" s="37" t="s">
        <v>1418</v>
      </c>
      <c r="H2513" s="38">
        <f t="shared" si="40"/>
        <v>0</v>
      </c>
    </row>
    <row r="2514" spans="1:8" x14ac:dyDescent="0.25">
      <c r="A2514" s="24"/>
      <c r="B2514" s="24"/>
      <c r="C2514" s="24"/>
      <c r="D2514" s="24"/>
      <c r="E2514" s="39" t="s">
        <v>3922</v>
      </c>
      <c r="F2514" s="37" t="s">
        <v>1418</v>
      </c>
      <c r="G2514" s="37" t="s">
        <v>1418</v>
      </c>
      <c r="H2514" s="38">
        <f t="shared" si="40"/>
        <v>0</v>
      </c>
    </row>
    <row r="2515" spans="1:8" x14ac:dyDescent="0.25">
      <c r="A2515" s="24"/>
      <c r="B2515" s="24"/>
      <c r="C2515" s="24"/>
      <c r="D2515" s="24"/>
      <c r="E2515" s="39" t="s">
        <v>3923</v>
      </c>
      <c r="F2515" s="37" t="s">
        <v>1418</v>
      </c>
      <c r="G2515" s="37" t="s">
        <v>1418</v>
      </c>
      <c r="H2515" s="38">
        <f t="shared" si="40"/>
        <v>0</v>
      </c>
    </row>
    <row r="2516" spans="1:8" x14ac:dyDescent="0.25">
      <c r="A2516" s="24"/>
      <c r="B2516" s="24"/>
      <c r="C2516" s="24"/>
      <c r="D2516" s="24"/>
      <c r="E2516" s="36" t="s">
        <v>3924</v>
      </c>
      <c r="F2516" s="37" t="s">
        <v>1418</v>
      </c>
      <c r="G2516" s="37" t="s">
        <v>1418</v>
      </c>
      <c r="H2516" s="38">
        <f t="shared" si="40"/>
        <v>0</v>
      </c>
    </row>
    <row r="2517" spans="1:8" x14ac:dyDescent="0.25">
      <c r="A2517" s="24"/>
      <c r="B2517" s="24"/>
      <c r="C2517" s="24"/>
      <c r="D2517" s="24"/>
      <c r="E2517" s="67" t="s">
        <v>3925</v>
      </c>
      <c r="F2517" s="37" t="s">
        <v>1418</v>
      </c>
      <c r="G2517" s="37" t="s">
        <v>1418</v>
      </c>
      <c r="H2517" s="38">
        <f t="shared" si="40"/>
        <v>0</v>
      </c>
    </row>
    <row r="2518" spans="1:8" x14ac:dyDescent="0.25">
      <c r="A2518" s="24"/>
      <c r="B2518" s="24"/>
      <c r="C2518" s="24"/>
      <c r="D2518" s="24"/>
      <c r="E2518" s="67" t="s">
        <v>3926</v>
      </c>
      <c r="F2518" s="37" t="s">
        <v>1418</v>
      </c>
      <c r="G2518" s="37" t="s">
        <v>1418</v>
      </c>
      <c r="H2518" s="38">
        <f t="shared" si="40"/>
        <v>0</v>
      </c>
    </row>
    <row r="2519" spans="1:8" x14ac:dyDescent="0.25">
      <c r="A2519" s="24"/>
      <c r="B2519" s="24"/>
      <c r="C2519" s="24"/>
      <c r="D2519" s="24"/>
      <c r="E2519" s="39" t="s">
        <v>3927</v>
      </c>
      <c r="F2519" s="37" t="s">
        <v>1418</v>
      </c>
      <c r="G2519" s="37" t="s">
        <v>1418</v>
      </c>
      <c r="H2519" s="38">
        <f t="shared" si="40"/>
        <v>0</v>
      </c>
    </row>
    <row r="2520" spans="1:8" x14ac:dyDescent="0.25">
      <c r="A2520" s="24"/>
      <c r="B2520" s="24"/>
      <c r="C2520" s="24"/>
      <c r="D2520" s="24"/>
      <c r="E2520" s="39" t="s">
        <v>3928</v>
      </c>
      <c r="F2520" s="37" t="s">
        <v>1418</v>
      </c>
      <c r="G2520" s="37" t="s">
        <v>1418</v>
      </c>
      <c r="H2520" s="38">
        <f t="shared" si="40"/>
        <v>0</v>
      </c>
    </row>
    <row r="2521" spans="1:8" x14ac:dyDescent="0.25">
      <c r="A2521" s="24"/>
      <c r="B2521" s="24"/>
      <c r="C2521" s="24"/>
      <c r="D2521" s="24"/>
      <c r="E2521" s="39" t="s">
        <v>3929</v>
      </c>
      <c r="F2521" s="37" t="s">
        <v>1418</v>
      </c>
      <c r="G2521" s="37" t="s">
        <v>1418</v>
      </c>
      <c r="H2521" s="38">
        <f t="shared" si="40"/>
        <v>0</v>
      </c>
    </row>
    <row r="2522" spans="1:8" x14ac:dyDescent="0.25">
      <c r="A2522" s="24"/>
      <c r="B2522" s="24"/>
      <c r="C2522" s="24"/>
      <c r="D2522" s="24"/>
      <c r="E2522" s="39" t="s">
        <v>3930</v>
      </c>
      <c r="F2522" s="37" t="s">
        <v>1418</v>
      </c>
      <c r="G2522" s="37" t="s">
        <v>1418</v>
      </c>
      <c r="H2522" s="38">
        <f t="shared" si="40"/>
        <v>0</v>
      </c>
    </row>
    <row r="2523" spans="1:8" x14ac:dyDescent="0.25">
      <c r="A2523" s="24"/>
      <c r="B2523" s="24"/>
      <c r="C2523" s="24"/>
      <c r="D2523" s="24"/>
      <c r="E2523" s="39" t="s">
        <v>3931</v>
      </c>
      <c r="F2523" s="37" t="s">
        <v>1418</v>
      </c>
      <c r="G2523" s="37" t="s">
        <v>1418</v>
      </c>
      <c r="H2523" s="38">
        <f t="shared" si="40"/>
        <v>0</v>
      </c>
    </row>
    <row r="2524" spans="1:8" x14ac:dyDescent="0.25">
      <c r="A2524" s="24"/>
      <c r="B2524" s="24"/>
      <c r="C2524" s="24"/>
      <c r="D2524" s="24"/>
      <c r="E2524" s="36" t="s">
        <v>3932</v>
      </c>
      <c r="F2524" s="37" t="s">
        <v>1418</v>
      </c>
      <c r="G2524" s="37" t="s">
        <v>1418</v>
      </c>
      <c r="H2524" s="38">
        <f t="shared" si="40"/>
        <v>0</v>
      </c>
    </row>
    <row r="2525" spans="1:8" x14ac:dyDescent="0.25">
      <c r="A2525" s="24"/>
      <c r="B2525" s="24"/>
      <c r="C2525" s="24"/>
      <c r="D2525" s="24"/>
      <c r="E2525" s="39" t="s">
        <v>3933</v>
      </c>
      <c r="F2525" s="37" t="s">
        <v>1418</v>
      </c>
      <c r="G2525" s="37" t="s">
        <v>1418</v>
      </c>
      <c r="H2525" s="38">
        <f t="shared" si="40"/>
        <v>0</v>
      </c>
    </row>
    <row r="2526" spans="1:8" x14ac:dyDescent="0.25">
      <c r="A2526" s="24"/>
      <c r="B2526" s="24"/>
      <c r="C2526" s="24"/>
      <c r="D2526" s="24"/>
      <c r="E2526" s="36" t="s">
        <v>3934</v>
      </c>
      <c r="F2526" s="37" t="s">
        <v>1418</v>
      </c>
      <c r="G2526" s="37" t="s">
        <v>1418</v>
      </c>
      <c r="H2526" s="38">
        <f t="shared" si="40"/>
        <v>0</v>
      </c>
    </row>
    <row r="2527" spans="1:8" x14ac:dyDescent="0.25">
      <c r="A2527" s="24"/>
      <c r="B2527" s="24"/>
      <c r="C2527" s="24"/>
      <c r="D2527" s="24"/>
      <c r="E2527" s="39" t="s">
        <v>3935</v>
      </c>
      <c r="F2527" s="37" t="s">
        <v>1418</v>
      </c>
      <c r="G2527" s="37" t="s">
        <v>1418</v>
      </c>
      <c r="H2527" s="38">
        <f t="shared" si="40"/>
        <v>0</v>
      </c>
    </row>
    <row r="2528" spans="1:8" x14ac:dyDescent="0.25">
      <c r="A2528" s="24"/>
      <c r="B2528" s="24"/>
      <c r="C2528" s="24"/>
      <c r="D2528" s="24"/>
      <c r="E2528" s="36" t="s">
        <v>3936</v>
      </c>
      <c r="F2528" s="37" t="s">
        <v>1418</v>
      </c>
      <c r="G2528" s="37" t="s">
        <v>1418</v>
      </c>
      <c r="H2528" s="38">
        <f t="shared" si="40"/>
        <v>0</v>
      </c>
    </row>
    <row r="2529" spans="1:8" x14ac:dyDescent="0.25">
      <c r="A2529" s="24"/>
      <c r="B2529" s="24"/>
      <c r="C2529" s="24"/>
      <c r="D2529" s="24"/>
      <c r="E2529" s="36" t="s">
        <v>3937</v>
      </c>
      <c r="F2529" s="37" t="s">
        <v>1418</v>
      </c>
      <c r="G2529" s="37" t="s">
        <v>1418</v>
      </c>
      <c r="H2529" s="38">
        <f t="shared" si="40"/>
        <v>0</v>
      </c>
    </row>
    <row r="2530" spans="1:8" x14ac:dyDescent="0.25">
      <c r="A2530" s="24"/>
      <c r="B2530" s="24"/>
      <c r="C2530" s="24"/>
      <c r="D2530" s="24"/>
      <c r="E2530" s="65" t="s">
        <v>3938</v>
      </c>
      <c r="F2530" s="37" t="s">
        <v>1418</v>
      </c>
      <c r="G2530" s="37" t="s">
        <v>1418</v>
      </c>
      <c r="H2530" s="38">
        <f t="shared" si="40"/>
        <v>0</v>
      </c>
    </row>
    <row r="2531" spans="1:8" x14ac:dyDescent="0.25">
      <c r="A2531" s="24"/>
      <c r="B2531" s="24"/>
      <c r="C2531" s="24"/>
      <c r="D2531" s="24"/>
      <c r="E2531" s="39" t="s">
        <v>3939</v>
      </c>
      <c r="F2531" s="37" t="s">
        <v>1418</v>
      </c>
      <c r="G2531" s="37" t="s">
        <v>1418</v>
      </c>
      <c r="H2531" s="38">
        <f t="shared" si="40"/>
        <v>0</v>
      </c>
    </row>
    <row r="2532" spans="1:8" x14ac:dyDescent="0.25">
      <c r="A2532" s="24"/>
      <c r="B2532" s="24"/>
      <c r="C2532" s="24"/>
      <c r="D2532" s="24"/>
      <c r="E2532" s="39" t="s">
        <v>3940</v>
      </c>
      <c r="F2532" s="37" t="s">
        <v>1418</v>
      </c>
      <c r="G2532" s="37" t="s">
        <v>1418</v>
      </c>
      <c r="H2532" s="38">
        <f t="shared" si="40"/>
        <v>0</v>
      </c>
    </row>
    <row r="2533" spans="1:8" x14ac:dyDescent="0.25">
      <c r="A2533" s="24"/>
      <c r="B2533" s="24"/>
      <c r="C2533" s="24"/>
      <c r="D2533" s="24"/>
      <c r="E2533" s="39" t="s">
        <v>3941</v>
      </c>
      <c r="F2533" s="37" t="s">
        <v>1418</v>
      </c>
      <c r="G2533" s="37" t="s">
        <v>1418</v>
      </c>
      <c r="H2533" s="38">
        <f t="shared" si="40"/>
        <v>0</v>
      </c>
    </row>
    <row r="2534" spans="1:8" x14ac:dyDescent="0.25">
      <c r="A2534" s="24"/>
      <c r="B2534" s="24"/>
      <c r="C2534" s="24"/>
      <c r="D2534" s="24"/>
      <c r="E2534" s="39" t="s">
        <v>3942</v>
      </c>
      <c r="F2534" s="37" t="s">
        <v>1418</v>
      </c>
      <c r="G2534" s="37" t="s">
        <v>1418</v>
      </c>
      <c r="H2534" s="38">
        <f t="shared" si="40"/>
        <v>0</v>
      </c>
    </row>
    <row r="2535" spans="1:8" x14ac:dyDescent="0.25">
      <c r="A2535" s="24"/>
      <c r="B2535" s="24"/>
      <c r="C2535" s="24"/>
      <c r="D2535" s="24"/>
      <c r="E2535" s="40" t="s">
        <v>3943</v>
      </c>
      <c r="F2535" s="37" t="s">
        <v>1418</v>
      </c>
      <c r="G2535" s="37" t="s">
        <v>1418</v>
      </c>
      <c r="H2535" s="38">
        <f t="shared" si="40"/>
        <v>0</v>
      </c>
    </row>
    <row r="2536" spans="1:8" x14ac:dyDescent="0.25">
      <c r="A2536" s="24"/>
      <c r="B2536" s="24"/>
      <c r="C2536" s="24"/>
      <c r="D2536" s="24"/>
      <c r="E2536" s="36" t="s">
        <v>3944</v>
      </c>
      <c r="F2536" s="37" t="s">
        <v>1418</v>
      </c>
      <c r="G2536" s="37" t="s">
        <v>1418</v>
      </c>
      <c r="H2536" s="38">
        <f t="shared" si="40"/>
        <v>0</v>
      </c>
    </row>
    <row r="2537" spans="1:8" x14ac:dyDescent="0.25">
      <c r="A2537" s="24"/>
      <c r="B2537" s="24"/>
      <c r="C2537" s="24"/>
      <c r="D2537" s="24"/>
      <c r="E2537" s="65" t="s">
        <v>3945</v>
      </c>
      <c r="F2537" s="37" t="s">
        <v>1418</v>
      </c>
      <c r="G2537" s="37" t="s">
        <v>1418</v>
      </c>
      <c r="H2537" s="38">
        <f t="shared" si="40"/>
        <v>0</v>
      </c>
    </row>
    <row r="2538" spans="1:8" x14ac:dyDescent="0.25">
      <c r="A2538" s="24"/>
      <c r="B2538" s="24"/>
      <c r="C2538" s="24"/>
      <c r="D2538" s="24"/>
      <c r="E2538" s="36" t="s">
        <v>3946</v>
      </c>
      <c r="F2538" s="37" t="s">
        <v>1418</v>
      </c>
      <c r="G2538" s="37" t="s">
        <v>1418</v>
      </c>
      <c r="H2538" s="38">
        <f t="shared" si="40"/>
        <v>0</v>
      </c>
    </row>
    <row r="2539" spans="1:8" x14ac:dyDescent="0.25">
      <c r="A2539" s="24"/>
      <c r="B2539" s="24"/>
      <c r="C2539" s="24"/>
      <c r="D2539" s="24"/>
      <c r="E2539" s="39" t="s">
        <v>3947</v>
      </c>
      <c r="F2539" s="37" t="s">
        <v>1418</v>
      </c>
      <c r="G2539" s="37" t="s">
        <v>1418</v>
      </c>
      <c r="H2539" s="38">
        <f t="shared" si="40"/>
        <v>0</v>
      </c>
    </row>
    <row r="2540" spans="1:8" x14ac:dyDescent="0.25">
      <c r="A2540" s="24"/>
      <c r="B2540" s="24"/>
      <c r="C2540" s="24"/>
      <c r="D2540" s="24"/>
      <c r="E2540" s="36" t="s">
        <v>3948</v>
      </c>
      <c r="F2540" s="37" t="s">
        <v>1418</v>
      </c>
      <c r="G2540" s="37" t="s">
        <v>1418</v>
      </c>
      <c r="H2540" s="38">
        <f t="shared" si="40"/>
        <v>0</v>
      </c>
    </row>
    <row r="2541" spans="1:8" x14ac:dyDescent="0.25">
      <c r="A2541" s="24"/>
      <c r="B2541" s="24"/>
      <c r="C2541" s="24"/>
      <c r="D2541" s="24"/>
      <c r="E2541" s="36" t="s">
        <v>3949</v>
      </c>
      <c r="F2541" s="37" t="s">
        <v>1418</v>
      </c>
      <c r="G2541" s="37" t="s">
        <v>1418</v>
      </c>
      <c r="H2541" s="38">
        <f t="shared" si="40"/>
        <v>0</v>
      </c>
    </row>
    <row r="2542" spans="1:8" x14ac:dyDescent="0.25">
      <c r="A2542" s="24"/>
      <c r="B2542" s="24"/>
      <c r="C2542" s="24"/>
      <c r="D2542" s="24"/>
      <c r="E2542" s="39" t="s">
        <v>3950</v>
      </c>
      <c r="F2542" s="37" t="s">
        <v>1418</v>
      </c>
      <c r="G2542" s="37" t="s">
        <v>1418</v>
      </c>
      <c r="H2542" s="38">
        <f t="shared" si="40"/>
        <v>0</v>
      </c>
    </row>
    <row r="2543" spans="1:8" x14ac:dyDescent="0.25">
      <c r="A2543" s="24"/>
      <c r="B2543" s="24"/>
      <c r="C2543" s="24"/>
      <c r="D2543" s="24"/>
      <c r="E2543" s="39" t="s">
        <v>3951</v>
      </c>
      <c r="F2543" s="37" t="s">
        <v>1418</v>
      </c>
      <c r="G2543" s="37" t="s">
        <v>1418</v>
      </c>
      <c r="H2543" s="38">
        <f t="shared" si="40"/>
        <v>0</v>
      </c>
    </row>
    <row r="2544" spans="1:8" x14ac:dyDescent="0.25">
      <c r="A2544" s="24"/>
      <c r="B2544" s="24"/>
      <c r="C2544" s="24"/>
      <c r="D2544" s="24"/>
      <c r="E2544" s="64" t="s">
        <v>3952</v>
      </c>
      <c r="F2544" s="37" t="s">
        <v>1418</v>
      </c>
      <c r="G2544" s="37" t="s">
        <v>1418</v>
      </c>
      <c r="H2544" s="38">
        <f t="shared" si="40"/>
        <v>0</v>
      </c>
    </row>
    <row r="2545" spans="1:8" x14ac:dyDescent="0.25">
      <c r="A2545" s="24"/>
      <c r="B2545" s="24"/>
      <c r="C2545" s="24"/>
      <c r="D2545" s="24"/>
      <c r="E2545" s="39" t="s">
        <v>3953</v>
      </c>
      <c r="F2545" s="37" t="s">
        <v>1418</v>
      </c>
      <c r="G2545" s="37" t="s">
        <v>1418</v>
      </c>
      <c r="H2545" s="38">
        <f t="shared" si="40"/>
        <v>0</v>
      </c>
    </row>
    <row r="2546" spans="1:8" x14ac:dyDescent="0.25">
      <c r="A2546" s="24"/>
      <c r="B2546" s="24"/>
      <c r="C2546" s="24"/>
      <c r="D2546" s="24"/>
      <c r="E2546" s="39" t="s">
        <v>3954</v>
      </c>
      <c r="F2546" s="37" t="s">
        <v>1418</v>
      </c>
      <c r="G2546" s="37" t="s">
        <v>1418</v>
      </c>
      <c r="H2546" s="38">
        <f t="shared" si="40"/>
        <v>0</v>
      </c>
    </row>
    <row r="2547" spans="1:8" x14ac:dyDescent="0.25">
      <c r="A2547" s="24"/>
      <c r="B2547" s="24"/>
      <c r="C2547" s="24"/>
      <c r="D2547" s="24"/>
      <c r="E2547" s="36" t="s">
        <v>3955</v>
      </c>
      <c r="F2547" s="37" t="s">
        <v>1418</v>
      </c>
      <c r="G2547" s="37" t="s">
        <v>1418</v>
      </c>
      <c r="H2547" s="38">
        <f t="shared" si="40"/>
        <v>0</v>
      </c>
    </row>
    <row r="2548" spans="1:8" x14ac:dyDescent="0.25">
      <c r="A2548" s="24"/>
      <c r="B2548" s="24"/>
      <c r="C2548" s="24"/>
      <c r="D2548" s="24"/>
      <c r="E2548" s="36" t="s">
        <v>3956</v>
      </c>
      <c r="F2548" s="37" t="s">
        <v>1418</v>
      </c>
      <c r="G2548" s="37" t="s">
        <v>1418</v>
      </c>
      <c r="H2548" s="38">
        <f t="shared" si="40"/>
        <v>0</v>
      </c>
    </row>
    <row r="2549" spans="1:8" x14ac:dyDescent="0.25">
      <c r="A2549" s="24"/>
      <c r="B2549" s="24"/>
      <c r="C2549" s="24"/>
      <c r="D2549" s="24"/>
      <c r="E2549" s="36" t="s">
        <v>3957</v>
      </c>
      <c r="F2549" s="37" t="s">
        <v>1418</v>
      </c>
      <c r="G2549" s="37" t="s">
        <v>1418</v>
      </c>
      <c r="H2549" s="38">
        <f t="shared" si="40"/>
        <v>0</v>
      </c>
    </row>
    <row r="2550" spans="1:8" x14ac:dyDescent="0.25">
      <c r="A2550" s="24"/>
      <c r="B2550" s="24"/>
      <c r="C2550" s="24"/>
      <c r="D2550" s="24"/>
      <c r="E2550" s="36" t="s">
        <v>3958</v>
      </c>
      <c r="F2550" s="37" t="s">
        <v>1418</v>
      </c>
      <c r="G2550" s="37" t="s">
        <v>1418</v>
      </c>
      <c r="H2550" s="38">
        <f t="shared" si="40"/>
        <v>0</v>
      </c>
    </row>
    <row r="2551" spans="1:8" x14ac:dyDescent="0.25">
      <c r="A2551" s="24"/>
      <c r="B2551" s="24"/>
      <c r="C2551" s="24"/>
      <c r="D2551" s="24"/>
      <c r="E2551" s="64" t="s">
        <v>3959</v>
      </c>
      <c r="F2551" s="37" t="s">
        <v>1418</v>
      </c>
      <c r="G2551" s="37" t="s">
        <v>1418</v>
      </c>
      <c r="H2551" s="38">
        <f t="shared" si="40"/>
        <v>0</v>
      </c>
    </row>
    <row r="2552" spans="1:8" x14ac:dyDescent="0.25">
      <c r="A2552" s="24"/>
      <c r="B2552" s="24"/>
      <c r="C2552" s="24"/>
      <c r="D2552" s="24"/>
      <c r="E2552" s="36" t="s">
        <v>3960</v>
      </c>
      <c r="F2552" s="37" t="s">
        <v>1418</v>
      </c>
      <c r="G2552" s="37" t="s">
        <v>1418</v>
      </c>
      <c r="H2552" s="38">
        <f t="shared" si="40"/>
        <v>0</v>
      </c>
    </row>
    <row r="2553" spans="1:8" x14ac:dyDescent="0.25">
      <c r="A2553" s="24"/>
      <c r="B2553" s="24"/>
      <c r="C2553" s="24"/>
      <c r="D2553" s="24"/>
      <c r="E2553" s="36" t="s">
        <v>3961</v>
      </c>
      <c r="F2553" s="37" t="s">
        <v>1418</v>
      </c>
      <c r="G2553" s="37" t="s">
        <v>1418</v>
      </c>
      <c r="H2553" s="38">
        <f t="shared" si="40"/>
        <v>0</v>
      </c>
    </row>
    <row r="2554" spans="1:8" x14ac:dyDescent="0.25">
      <c r="A2554" s="24"/>
      <c r="B2554" s="24"/>
      <c r="C2554" s="24"/>
      <c r="D2554" s="24"/>
      <c r="E2554" s="39" t="s">
        <v>3962</v>
      </c>
      <c r="F2554" s="37" t="s">
        <v>1418</v>
      </c>
      <c r="G2554" s="37" t="s">
        <v>1418</v>
      </c>
      <c r="H2554" s="38">
        <f t="shared" si="40"/>
        <v>0</v>
      </c>
    </row>
    <row r="2555" spans="1:8" x14ac:dyDescent="0.25">
      <c r="A2555" s="24"/>
      <c r="B2555" s="24"/>
      <c r="C2555" s="24"/>
      <c r="D2555" s="24"/>
      <c r="E2555" s="39" t="s">
        <v>3963</v>
      </c>
      <c r="F2555" s="37" t="s">
        <v>1418</v>
      </c>
      <c r="G2555" s="37" t="s">
        <v>1418</v>
      </c>
      <c r="H2555" s="38">
        <f t="shared" si="40"/>
        <v>0</v>
      </c>
    </row>
    <row r="2556" spans="1:8" x14ac:dyDescent="0.25">
      <c r="A2556" s="24"/>
      <c r="B2556" s="24"/>
      <c r="C2556" s="24"/>
      <c r="D2556" s="24"/>
      <c r="E2556" s="36" t="s">
        <v>3964</v>
      </c>
      <c r="F2556" s="37" t="s">
        <v>1418</v>
      </c>
      <c r="G2556" s="37" t="s">
        <v>1418</v>
      </c>
      <c r="H2556" s="38">
        <f t="shared" si="40"/>
        <v>0</v>
      </c>
    </row>
    <row r="2557" spans="1:8" x14ac:dyDescent="0.25">
      <c r="A2557" s="24"/>
      <c r="B2557" s="24"/>
      <c r="C2557" s="24"/>
      <c r="D2557" s="24"/>
      <c r="E2557" s="39" t="s">
        <v>3965</v>
      </c>
      <c r="F2557" s="37" t="s">
        <v>1418</v>
      </c>
      <c r="G2557" s="37" t="s">
        <v>1418</v>
      </c>
      <c r="H2557" s="38">
        <f t="shared" si="40"/>
        <v>0</v>
      </c>
    </row>
    <row r="2558" spans="1:8" x14ac:dyDescent="0.25">
      <c r="A2558" s="24"/>
      <c r="B2558" s="24"/>
      <c r="C2558" s="24"/>
      <c r="D2558" s="24"/>
      <c r="E2558" s="39" t="s">
        <v>3966</v>
      </c>
      <c r="F2558" s="37" t="s">
        <v>1418</v>
      </c>
      <c r="G2558" s="37" t="s">
        <v>1418</v>
      </c>
      <c r="H2558" s="38">
        <f t="shared" si="40"/>
        <v>0</v>
      </c>
    </row>
    <row r="2559" spans="1:8" x14ac:dyDescent="0.25">
      <c r="A2559" s="24"/>
      <c r="B2559" s="24"/>
      <c r="C2559" s="24"/>
      <c r="D2559" s="24"/>
      <c r="E2559" s="39" t="s">
        <v>3967</v>
      </c>
      <c r="F2559" s="37" t="s">
        <v>1418</v>
      </c>
      <c r="G2559" s="37" t="s">
        <v>1418</v>
      </c>
      <c r="H2559" s="38">
        <f t="shared" si="40"/>
        <v>0</v>
      </c>
    </row>
    <row r="2560" spans="1:8" x14ac:dyDescent="0.25">
      <c r="A2560" s="24"/>
      <c r="B2560" s="24"/>
      <c r="C2560" s="24"/>
      <c r="D2560" s="24"/>
      <c r="E2560" s="39" t="s">
        <v>3968</v>
      </c>
      <c r="F2560" s="37" t="s">
        <v>1418</v>
      </c>
      <c r="G2560" s="37" t="s">
        <v>1418</v>
      </c>
      <c r="H2560" s="38">
        <f t="shared" si="40"/>
        <v>0</v>
      </c>
    </row>
    <row r="2561" spans="1:8" x14ac:dyDescent="0.25">
      <c r="A2561" s="24"/>
      <c r="B2561" s="24"/>
      <c r="C2561" s="24"/>
      <c r="D2561" s="24"/>
      <c r="E2561" s="39" t="s">
        <v>3969</v>
      </c>
      <c r="F2561" s="37" t="s">
        <v>1418</v>
      </c>
      <c r="G2561" s="37" t="s">
        <v>1418</v>
      </c>
      <c r="H2561" s="38">
        <f t="shared" si="40"/>
        <v>0</v>
      </c>
    </row>
    <row r="2562" spans="1:8" x14ac:dyDescent="0.25">
      <c r="A2562" s="24"/>
      <c r="B2562" s="24"/>
      <c r="C2562" s="24"/>
      <c r="D2562" s="24"/>
      <c r="E2562" s="39" t="s">
        <v>3970</v>
      </c>
      <c r="F2562" s="37" t="s">
        <v>1418</v>
      </c>
      <c r="G2562" s="37" t="s">
        <v>1418</v>
      </c>
      <c r="H2562" s="38">
        <f t="shared" si="40"/>
        <v>0</v>
      </c>
    </row>
    <row r="2563" spans="1:8" x14ac:dyDescent="0.25">
      <c r="A2563" s="24"/>
      <c r="B2563" s="24"/>
      <c r="C2563" s="24"/>
      <c r="D2563" s="24"/>
      <c r="E2563" s="36" t="s">
        <v>3971</v>
      </c>
      <c r="F2563" s="37" t="s">
        <v>1418</v>
      </c>
      <c r="G2563" s="37" t="s">
        <v>1418</v>
      </c>
      <c r="H2563" s="38">
        <f t="shared" si="40"/>
        <v>0</v>
      </c>
    </row>
    <row r="2564" spans="1:8" x14ac:dyDescent="0.25">
      <c r="A2564" s="24"/>
      <c r="B2564" s="24"/>
      <c r="C2564" s="24"/>
      <c r="D2564" s="24"/>
      <c r="E2564" s="39" t="s">
        <v>3972</v>
      </c>
      <c r="F2564" s="37" t="s">
        <v>1418</v>
      </c>
      <c r="G2564" s="37" t="s">
        <v>1418</v>
      </c>
      <c r="H2564" s="38">
        <f t="shared" si="40"/>
        <v>0</v>
      </c>
    </row>
    <row r="2565" spans="1:8" x14ac:dyDescent="0.25">
      <c r="A2565" s="24"/>
      <c r="B2565" s="24"/>
      <c r="C2565" s="24"/>
      <c r="D2565" s="24"/>
      <c r="E2565" s="39" t="s">
        <v>3973</v>
      </c>
      <c r="F2565" s="37" t="s">
        <v>1418</v>
      </c>
      <c r="G2565" s="37" t="s">
        <v>1418</v>
      </c>
      <c r="H2565" s="38">
        <f t="shared" si="40"/>
        <v>0</v>
      </c>
    </row>
    <row r="2566" spans="1:8" x14ac:dyDescent="0.25">
      <c r="A2566" s="24"/>
      <c r="B2566" s="24"/>
      <c r="C2566" s="24"/>
      <c r="D2566" s="24"/>
      <c r="E2566" s="36" t="s">
        <v>3974</v>
      </c>
      <c r="F2566" s="37" t="s">
        <v>1418</v>
      </c>
      <c r="G2566" s="37" t="s">
        <v>1418</v>
      </c>
      <c r="H2566" s="38">
        <f t="shared" si="40"/>
        <v>0</v>
      </c>
    </row>
    <row r="2567" spans="1:8" x14ac:dyDescent="0.25">
      <c r="A2567" s="24"/>
      <c r="B2567" s="24"/>
      <c r="C2567" s="24"/>
      <c r="D2567" s="24"/>
      <c r="E2567" s="39" t="s">
        <v>3975</v>
      </c>
      <c r="F2567" s="37" t="s">
        <v>1418</v>
      </c>
      <c r="G2567" s="37" t="s">
        <v>1418</v>
      </c>
      <c r="H2567" s="38">
        <f t="shared" ref="H2567:H2630" si="41">VLOOKUP(G2567,$A$4:$B$29,2,FALSE)</f>
        <v>0</v>
      </c>
    </row>
    <row r="2568" spans="1:8" x14ac:dyDescent="0.25">
      <c r="A2568" s="24"/>
      <c r="B2568" s="24"/>
      <c r="C2568" s="24"/>
      <c r="D2568" s="24"/>
      <c r="E2568" s="39" t="s">
        <v>3976</v>
      </c>
      <c r="F2568" s="37" t="s">
        <v>1418</v>
      </c>
      <c r="G2568" s="37" t="s">
        <v>1418</v>
      </c>
      <c r="H2568" s="38">
        <f t="shared" si="41"/>
        <v>0</v>
      </c>
    </row>
    <row r="2569" spans="1:8" x14ac:dyDescent="0.25">
      <c r="A2569" s="24"/>
      <c r="B2569" s="24"/>
      <c r="C2569" s="24"/>
      <c r="D2569" s="24"/>
      <c r="E2569" s="64" t="s">
        <v>3977</v>
      </c>
      <c r="F2569" s="37" t="s">
        <v>1418</v>
      </c>
      <c r="G2569" s="37" t="s">
        <v>1418</v>
      </c>
      <c r="H2569" s="38">
        <f t="shared" si="41"/>
        <v>0</v>
      </c>
    </row>
    <row r="2570" spans="1:8" x14ac:dyDescent="0.25">
      <c r="A2570" s="24"/>
      <c r="B2570" s="24"/>
      <c r="C2570" s="24"/>
      <c r="D2570" s="24"/>
      <c r="E2570" s="39" t="s">
        <v>3978</v>
      </c>
      <c r="F2570" s="37" t="s">
        <v>1418</v>
      </c>
      <c r="G2570" s="37" t="s">
        <v>1418</v>
      </c>
      <c r="H2570" s="38">
        <f t="shared" si="41"/>
        <v>0</v>
      </c>
    </row>
    <row r="2571" spans="1:8" x14ac:dyDescent="0.25">
      <c r="A2571" s="24"/>
      <c r="B2571" s="24"/>
      <c r="C2571" s="24"/>
      <c r="D2571" s="24"/>
      <c r="E2571" s="36" t="s">
        <v>3979</v>
      </c>
      <c r="F2571" s="37" t="s">
        <v>1418</v>
      </c>
      <c r="G2571" s="37" t="s">
        <v>1418</v>
      </c>
      <c r="H2571" s="38">
        <f t="shared" si="41"/>
        <v>0</v>
      </c>
    </row>
    <row r="2572" spans="1:8" x14ac:dyDescent="0.25">
      <c r="A2572" s="24"/>
      <c r="B2572" s="24"/>
      <c r="C2572" s="24"/>
      <c r="D2572" s="24"/>
      <c r="E2572" s="39" t="s">
        <v>3980</v>
      </c>
      <c r="F2572" s="37" t="s">
        <v>1418</v>
      </c>
      <c r="G2572" s="37" t="s">
        <v>1418</v>
      </c>
      <c r="H2572" s="38">
        <f t="shared" si="41"/>
        <v>0</v>
      </c>
    </row>
    <row r="2573" spans="1:8" x14ac:dyDescent="0.25">
      <c r="A2573" s="24"/>
      <c r="B2573" s="24"/>
      <c r="C2573" s="24"/>
      <c r="D2573" s="24"/>
      <c r="E2573" s="39" t="s">
        <v>3981</v>
      </c>
      <c r="F2573" s="37" t="s">
        <v>1418</v>
      </c>
      <c r="G2573" s="37" t="s">
        <v>1418</v>
      </c>
      <c r="H2573" s="38">
        <f t="shared" si="41"/>
        <v>0</v>
      </c>
    </row>
    <row r="2574" spans="1:8" x14ac:dyDescent="0.25">
      <c r="A2574" s="24"/>
      <c r="B2574" s="24"/>
      <c r="C2574" s="24"/>
      <c r="D2574" s="24"/>
      <c r="E2574" s="39" t="s">
        <v>3982</v>
      </c>
      <c r="F2574" s="37" t="s">
        <v>1418</v>
      </c>
      <c r="G2574" s="37" t="s">
        <v>1418</v>
      </c>
      <c r="H2574" s="38">
        <f t="shared" si="41"/>
        <v>0</v>
      </c>
    </row>
    <row r="2575" spans="1:8" x14ac:dyDescent="0.25">
      <c r="A2575" s="24"/>
      <c r="B2575" s="24"/>
      <c r="C2575" s="24"/>
      <c r="D2575" s="24"/>
      <c r="E2575" s="36" t="s">
        <v>3983</v>
      </c>
      <c r="F2575" s="37" t="s">
        <v>1418</v>
      </c>
      <c r="G2575" s="37" t="s">
        <v>1418</v>
      </c>
      <c r="H2575" s="38">
        <f t="shared" si="41"/>
        <v>0</v>
      </c>
    </row>
    <row r="2576" spans="1:8" x14ac:dyDescent="0.25">
      <c r="A2576" s="24"/>
      <c r="B2576" s="24"/>
      <c r="C2576" s="24"/>
      <c r="D2576" s="24"/>
      <c r="E2576" s="36" t="s">
        <v>3984</v>
      </c>
      <c r="F2576" s="37" t="s">
        <v>1418</v>
      </c>
      <c r="G2576" s="37" t="s">
        <v>1418</v>
      </c>
      <c r="H2576" s="38">
        <f t="shared" si="41"/>
        <v>0</v>
      </c>
    </row>
    <row r="2577" spans="1:8" x14ac:dyDescent="0.25">
      <c r="A2577" s="24"/>
      <c r="B2577" s="24"/>
      <c r="C2577" s="24"/>
      <c r="D2577" s="24"/>
      <c r="E2577" s="36" t="s">
        <v>3985</v>
      </c>
      <c r="F2577" s="37" t="s">
        <v>1418</v>
      </c>
      <c r="G2577" s="37" t="s">
        <v>1418</v>
      </c>
      <c r="H2577" s="38">
        <f t="shared" si="41"/>
        <v>0</v>
      </c>
    </row>
    <row r="2578" spans="1:8" x14ac:dyDescent="0.25">
      <c r="A2578" s="24"/>
      <c r="B2578" s="24"/>
      <c r="C2578" s="24"/>
      <c r="D2578" s="24"/>
      <c r="E2578" s="39" t="s">
        <v>3986</v>
      </c>
      <c r="F2578" s="37" t="s">
        <v>1418</v>
      </c>
      <c r="G2578" s="37" t="s">
        <v>1418</v>
      </c>
      <c r="H2578" s="38">
        <f t="shared" si="41"/>
        <v>0</v>
      </c>
    </row>
    <row r="2579" spans="1:8" x14ac:dyDescent="0.25">
      <c r="A2579" s="24"/>
      <c r="B2579" s="24"/>
      <c r="C2579" s="24"/>
      <c r="D2579" s="24"/>
      <c r="E2579" s="39" t="s">
        <v>3987</v>
      </c>
      <c r="F2579" s="37" t="s">
        <v>1418</v>
      </c>
      <c r="G2579" s="37" t="s">
        <v>1418</v>
      </c>
      <c r="H2579" s="38">
        <f t="shared" si="41"/>
        <v>0</v>
      </c>
    </row>
    <row r="2580" spans="1:8" x14ac:dyDescent="0.25">
      <c r="A2580" s="24"/>
      <c r="B2580" s="24"/>
      <c r="C2580" s="24"/>
      <c r="D2580" s="24"/>
      <c r="E2580" s="39" t="s">
        <v>3988</v>
      </c>
      <c r="F2580" s="37" t="s">
        <v>1418</v>
      </c>
      <c r="G2580" s="37" t="s">
        <v>1418</v>
      </c>
      <c r="H2580" s="38">
        <f t="shared" si="41"/>
        <v>0</v>
      </c>
    </row>
    <row r="2581" spans="1:8" x14ac:dyDescent="0.25">
      <c r="A2581" s="24"/>
      <c r="B2581" s="24"/>
      <c r="C2581" s="24"/>
      <c r="D2581" s="24"/>
      <c r="E2581" s="36" t="s">
        <v>3989</v>
      </c>
      <c r="F2581" s="37" t="s">
        <v>1418</v>
      </c>
      <c r="G2581" s="37" t="s">
        <v>1418</v>
      </c>
      <c r="H2581" s="38">
        <f t="shared" si="41"/>
        <v>0</v>
      </c>
    </row>
    <row r="2582" spans="1:8" x14ac:dyDescent="0.25">
      <c r="A2582" s="24"/>
      <c r="B2582" s="24"/>
      <c r="C2582" s="24"/>
      <c r="D2582" s="24"/>
      <c r="E2582" s="36" t="s">
        <v>3990</v>
      </c>
      <c r="F2582" s="37" t="s">
        <v>1418</v>
      </c>
      <c r="G2582" s="37" t="s">
        <v>1418</v>
      </c>
      <c r="H2582" s="38">
        <f t="shared" si="41"/>
        <v>0</v>
      </c>
    </row>
    <row r="2583" spans="1:8" x14ac:dyDescent="0.25">
      <c r="A2583" s="24"/>
      <c r="B2583" s="24"/>
      <c r="C2583" s="24"/>
      <c r="D2583" s="24"/>
      <c r="E2583" s="36" t="s">
        <v>3991</v>
      </c>
      <c r="F2583" s="37" t="s">
        <v>1418</v>
      </c>
      <c r="G2583" s="37" t="s">
        <v>1418</v>
      </c>
      <c r="H2583" s="38">
        <f t="shared" si="41"/>
        <v>0</v>
      </c>
    </row>
    <row r="2584" spans="1:8" x14ac:dyDescent="0.25">
      <c r="A2584" s="24"/>
      <c r="B2584" s="24"/>
      <c r="C2584" s="24"/>
      <c r="D2584" s="24"/>
      <c r="E2584" s="39" t="s">
        <v>3992</v>
      </c>
      <c r="F2584" s="37" t="s">
        <v>1418</v>
      </c>
      <c r="G2584" s="37" t="s">
        <v>1418</v>
      </c>
      <c r="H2584" s="38">
        <f t="shared" si="41"/>
        <v>0</v>
      </c>
    </row>
    <row r="2585" spans="1:8" x14ac:dyDescent="0.25">
      <c r="A2585" s="24"/>
      <c r="B2585" s="24"/>
      <c r="C2585" s="24"/>
      <c r="D2585" s="24"/>
      <c r="E2585" s="39" t="s">
        <v>3993</v>
      </c>
      <c r="F2585" s="37" t="s">
        <v>1418</v>
      </c>
      <c r="G2585" s="37" t="s">
        <v>1418</v>
      </c>
      <c r="H2585" s="38">
        <f t="shared" si="41"/>
        <v>0</v>
      </c>
    </row>
    <row r="2586" spans="1:8" x14ac:dyDescent="0.25">
      <c r="A2586" s="24"/>
      <c r="B2586" s="24"/>
      <c r="C2586" s="24"/>
      <c r="D2586" s="24"/>
      <c r="E2586" s="39" t="s">
        <v>3994</v>
      </c>
      <c r="F2586" s="37" t="s">
        <v>1418</v>
      </c>
      <c r="G2586" s="37" t="s">
        <v>1418</v>
      </c>
      <c r="H2586" s="38">
        <f t="shared" si="41"/>
        <v>0</v>
      </c>
    </row>
    <row r="2587" spans="1:8" x14ac:dyDescent="0.25">
      <c r="A2587" s="24"/>
      <c r="B2587" s="24"/>
      <c r="C2587" s="24"/>
      <c r="D2587" s="24"/>
      <c r="E2587" s="36" t="s">
        <v>3995</v>
      </c>
      <c r="F2587" s="37" t="s">
        <v>1418</v>
      </c>
      <c r="G2587" s="37" t="s">
        <v>1418</v>
      </c>
      <c r="H2587" s="38">
        <f t="shared" si="41"/>
        <v>0</v>
      </c>
    </row>
    <row r="2588" spans="1:8" x14ac:dyDescent="0.25">
      <c r="A2588" s="24"/>
      <c r="B2588" s="24"/>
      <c r="C2588" s="24"/>
      <c r="D2588" s="24"/>
      <c r="E2588" s="67" t="s">
        <v>3996</v>
      </c>
      <c r="F2588" s="37" t="s">
        <v>1418</v>
      </c>
      <c r="G2588" s="37" t="s">
        <v>1418</v>
      </c>
      <c r="H2588" s="38">
        <f t="shared" si="41"/>
        <v>0</v>
      </c>
    </row>
    <row r="2589" spans="1:8" x14ac:dyDescent="0.25">
      <c r="A2589" s="24"/>
      <c r="B2589" s="24"/>
      <c r="C2589" s="24"/>
      <c r="D2589" s="24"/>
      <c r="E2589" s="36" t="s">
        <v>3997</v>
      </c>
      <c r="F2589" s="37" t="s">
        <v>1418</v>
      </c>
      <c r="G2589" s="37" t="s">
        <v>1418</v>
      </c>
      <c r="H2589" s="38">
        <f t="shared" si="41"/>
        <v>0</v>
      </c>
    </row>
    <row r="2590" spans="1:8" x14ac:dyDescent="0.25">
      <c r="A2590" s="24"/>
      <c r="B2590" s="24"/>
      <c r="C2590" s="24"/>
      <c r="D2590" s="24"/>
      <c r="E2590" s="36" t="s">
        <v>3998</v>
      </c>
      <c r="F2590" s="37" t="s">
        <v>1418</v>
      </c>
      <c r="G2590" s="37" t="s">
        <v>1418</v>
      </c>
      <c r="H2590" s="38">
        <f t="shared" si="41"/>
        <v>0</v>
      </c>
    </row>
    <row r="2591" spans="1:8" x14ac:dyDescent="0.25">
      <c r="A2591" s="24"/>
      <c r="B2591" s="24"/>
      <c r="C2591" s="24"/>
      <c r="D2591" s="24"/>
      <c r="E2591" s="39" t="s">
        <v>3999</v>
      </c>
      <c r="F2591" s="37" t="s">
        <v>1418</v>
      </c>
      <c r="G2591" s="37" t="s">
        <v>1418</v>
      </c>
      <c r="H2591" s="38">
        <f t="shared" si="41"/>
        <v>0</v>
      </c>
    </row>
    <row r="2592" spans="1:8" x14ac:dyDescent="0.25">
      <c r="A2592" s="24"/>
      <c r="B2592" s="24"/>
      <c r="C2592" s="24"/>
      <c r="D2592" s="24"/>
      <c r="E2592" s="36" t="s">
        <v>4000</v>
      </c>
      <c r="F2592" s="37" t="s">
        <v>1418</v>
      </c>
      <c r="G2592" s="37" t="s">
        <v>1418</v>
      </c>
      <c r="H2592" s="38">
        <f t="shared" si="41"/>
        <v>0</v>
      </c>
    </row>
    <row r="2593" spans="1:8" x14ac:dyDescent="0.25">
      <c r="A2593" s="24"/>
      <c r="B2593" s="24"/>
      <c r="C2593" s="24"/>
      <c r="D2593" s="24"/>
      <c r="E2593" s="36" t="s">
        <v>4001</v>
      </c>
      <c r="F2593" s="37" t="s">
        <v>1418</v>
      </c>
      <c r="G2593" s="37" t="s">
        <v>1418</v>
      </c>
      <c r="H2593" s="38">
        <f t="shared" si="41"/>
        <v>0</v>
      </c>
    </row>
    <row r="2594" spans="1:8" x14ac:dyDescent="0.25">
      <c r="A2594" s="24"/>
      <c r="B2594" s="24"/>
      <c r="C2594" s="24"/>
      <c r="D2594" s="24"/>
      <c r="E2594" s="36" t="s">
        <v>4002</v>
      </c>
      <c r="F2594" s="37" t="s">
        <v>1418</v>
      </c>
      <c r="G2594" s="37" t="s">
        <v>1418</v>
      </c>
      <c r="H2594" s="38">
        <f t="shared" si="41"/>
        <v>0</v>
      </c>
    </row>
    <row r="2595" spans="1:8" x14ac:dyDescent="0.25">
      <c r="A2595" s="24"/>
      <c r="B2595" s="24"/>
      <c r="C2595" s="24"/>
      <c r="D2595" s="24"/>
      <c r="E2595" s="39" t="s">
        <v>4003</v>
      </c>
      <c r="F2595" s="37" t="s">
        <v>1418</v>
      </c>
      <c r="G2595" s="37" t="s">
        <v>1418</v>
      </c>
      <c r="H2595" s="38">
        <f t="shared" si="41"/>
        <v>0</v>
      </c>
    </row>
    <row r="2596" spans="1:8" x14ac:dyDescent="0.25">
      <c r="A2596" s="24"/>
      <c r="B2596" s="24"/>
      <c r="C2596" s="24"/>
      <c r="D2596" s="24"/>
      <c r="E2596" s="36" t="s">
        <v>4004</v>
      </c>
      <c r="F2596" s="37" t="s">
        <v>1418</v>
      </c>
      <c r="G2596" s="37" t="s">
        <v>1418</v>
      </c>
      <c r="H2596" s="38">
        <f t="shared" si="41"/>
        <v>0</v>
      </c>
    </row>
    <row r="2597" spans="1:8" x14ac:dyDescent="0.25">
      <c r="A2597" s="24"/>
      <c r="B2597" s="24"/>
      <c r="C2597" s="24"/>
      <c r="D2597" s="24"/>
      <c r="E2597" s="36" t="s">
        <v>4005</v>
      </c>
      <c r="F2597" s="37" t="s">
        <v>1418</v>
      </c>
      <c r="G2597" s="37" t="s">
        <v>1418</v>
      </c>
      <c r="H2597" s="38">
        <f t="shared" si="41"/>
        <v>0</v>
      </c>
    </row>
    <row r="2598" spans="1:8" x14ac:dyDescent="0.25">
      <c r="A2598" s="24"/>
      <c r="B2598" s="24"/>
      <c r="C2598" s="24"/>
      <c r="D2598" s="24"/>
      <c r="E2598" s="39" t="s">
        <v>4006</v>
      </c>
      <c r="F2598" s="37" t="s">
        <v>1418</v>
      </c>
      <c r="G2598" s="37" t="s">
        <v>1418</v>
      </c>
      <c r="H2598" s="38">
        <f t="shared" si="41"/>
        <v>0</v>
      </c>
    </row>
    <row r="2599" spans="1:8" x14ac:dyDescent="0.25">
      <c r="A2599" s="24"/>
      <c r="B2599" s="24"/>
      <c r="C2599" s="24"/>
      <c r="D2599" s="24"/>
      <c r="E2599" s="39" t="s">
        <v>4007</v>
      </c>
      <c r="F2599" s="37" t="s">
        <v>1418</v>
      </c>
      <c r="G2599" s="37" t="s">
        <v>1418</v>
      </c>
      <c r="H2599" s="38">
        <f t="shared" si="41"/>
        <v>0</v>
      </c>
    </row>
    <row r="2600" spans="1:8" x14ac:dyDescent="0.25">
      <c r="A2600" s="24"/>
      <c r="B2600" s="24"/>
      <c r="C2600" s="24"/>
      <c r="D2600" s="24"/>
      <c r="E2600" s="39" t="s">
        <v>4008</v>
      </c>
      <c r="F2600" s="37" t="s">
        <v>1418</v>
      </c>
      <c r="G2600" s="37" t="s">
        <v>1418</v>
      </c>
      <c r="H2600" s="38">
        <f t="shared" si="41"/>
        <v>0</v>
      </c>
    </row>
    <row r="2601" spans="1:8" x14ac:dyDescent="0.25">
      <c r="A2601" s="24"/>
      <c r="B2601" s="24"/>
      <c r="C2601" s="24"/>
      <c r="D2601" s="24"/>
      <c r="E2601" s="36" t="s">
        <v>4009</v>
      </c>
      <c r="F2601" s="37" t="s">
        <v>1418</v>
      </c>
      <c r="G2601" s="37" t="s">
        <v>1418</v>
      </c>
      <c r="H2601" s="38">
        <f t="shared" si="41"/>
        <v>0</v>
      </c>
    </row>
    <row r="2602" spans="1:8" x14ac:dyDescent="0.25">
      <c r="A2602" s="24"/>
      <c r="B2602" s="24"/>
      <c r="C2602" s="24"/>
      <c r="D2602" s="24"/>
      <c r="E2602" s="36" t="s">
        <v>4010</v>
      </c>
      <c r="F2602" s="37" t="s">
        <v>1418</v>
      </c>
      <c r="G2602" s="37" t="s">
        <v>1418</v>
      </c>
      <c r="H2602" s="38">
        <f t="shared" si="41"/>
        <v>0</v>
      </c>
    </row>
    <row r="2603" spans="1:8" x14ac:dyDescent="0.25">
      <c r="A2603" s="24"/>
      <c r="B2603" s="24"/>
      <c r="C2603" s="24"/>
      <c r="D2603" s="24"/>
      <c r="E2603" s="36" t="s">
        <v>4011</v>
      </c>
      <c r="F2603" s="37" t="s">
        <v>1418</v>
      </c>
      <c r="G2603" s="37" t="s">
        <v>1418</v>
      </c>
      <c r="H2603" s="38">
        <f t="shared" si="41"/>
        <v>0</v>
      </c>
    </row>
    <row r="2604" spans="1:8" x14ac:dyDescent="0.25">
      <c r="A2604" s="24"/>
      <c r="B2604" s="24"/>
      <c r="C2604" s="24"/>
      <c r="D2604" s="24"/>
      <c r="E2604" s="36" t="s">
        <v>4012</v>
      </c>
      <c r="F2604" s="37" t="s">
        <v>1418</v>
      </c>
      <c r="G2604" s="37" t="s">
        <v>1418</v>
      </c>
      <c r="H2604" s="38">
        <f t="shared" si="41"/>
        <v>0</v>
      </c>
    </row>
    <row r="2605" spans="1:8" x14ac:dyDescent="0.25">
      <c r="A2605" s="24"/>
      <c r="B2605" s="24"/>
      <c r="C2605" s="24"/>
      <c r="D2605" s="24"/>
      <c r="E2605" s="36" t="s">
        <v>4013</v>
      </c>
      <c r="F2605" s="37" t="s">
        <v>1418</v>
      </c>
      <c r="G2605" s="37" t="s">
        <v>1418</v>
      </c>
      <c r="H2605" s="38">
        <f t="shared" si="41"/>
        <v>0</v>
      </c>
    </row>
    <row r="2606" spans="1:8" x14ac:dyDescent="0.25">
      <c r="A2606" s="24"/>
      <c r="B2606" s="24"/>
      <c r="C2606" s="24"/>
      <c r="D2606" s="24"/>
      <c r="E2606" s="36" t="s">
        <v>4014</v>
      </c>
      <c r="F2606" s="37" t="s">
        <v>1418</v>
      </c>
      <c r="G2606" s="37" t="s">
        <v>1418</v>
      </c>
      <c r="H2606" s="38">
        <f t="shared" si="41"/>
        <v>0</v>
      </c>
    </row>
    <row r="2607" spans="1:8" x14ac:dyDescent="0.25">
      <c r="A2607" s="24"/>
      <c r="B2607" s="24"/>
      <c r="C2607" s="24"/>
      <c r="D2607" s="24"/>
      <c r="E2607" s="36" t="s">
        <v>4015</v>
      </c>
      <c r="F2607" s="37" t="s">
        <v>1418</v>
      </c>
      <c r="G2607" s="37" t="s">
        <v>1418</v>
      </c>
      <c r="H2607" s="38">
        <f t="shared" si="41"/>
        <v>0</v>
      </c>
    </row>
    <row r="2608" spans="1:8" x14ac:dyDescent="0.25">
      <c r="A2608" s="24"/>
      <c r="B2608" s="24"/>
      <c r="C2608" s="24"/>
      <c r="D2608" s="24"/>
      <c r="E2608" s="36" t="s">
        <v>4016</v>
      </c>
      <c r="F2608" s="37" t="s">
        <v>1418</v>
      </c>
      <c r="G2608" s="37" t="s">
        <v>1418</v>
      </c>
      <c r="H2608" s="38">
        <f t="shared" si="41"/>
        <v>0</v>
      </c>
    </row>
    <row r="2609" spans="1:8" x14ac:dyDescent="0.25">
      <c r="A2609" s="24"/>
      <c r="B2609" s="24"/>
      <c r="C2609" s="24"/>
      <c r="D2609" s="24"/>
      <c r="E2609" s="36" t="s">
        <v>4017</v>
      </c>
      <c r="F2609" s="37" t="s">
        <v>1418</v>
      </c>
      <c r="G2609" s="37" t="s">
        <v>1418</v>
      </c>
      <c r="H2609" s="38">
        <f t="shared" si="41"/>
        <v>0</v>
      </c>
    </row>
    <row r="2610" spans="1:8" x14ac:dyDescent="0.25">
      <c r="A2610" s="24"/>
      <c r="B2610" s="24"/>
      <c r="C2610" s="24"/>
      <c r="D2610" s="24"/>
      <c r="E2610" s="36" t="s">
        <v>4018</v>
      </c>
      <c r="F2610" s="37" t="s">
        <v>1418</v>
      </c>
      <c r="G2610" s="37" t="s">
        <v>1418</v>
      </c>
      <c r="H2610" s="38">
        <f t="shared" si="41"/>
        <v>0</v>
      </c>
    </row>
    <row r="2611" spans="1:8" x14ac:dyDescent="0.25">
      <c r="A2611" s="24"/>
      <c r="B2611" s="24"/>
      <c r="C2611" s="24"/>
      <c r="D2611" s="24"/>
      <c r="E2611" s="39" t="s">
        <v>4019</v>
      </c>
      <c r="F2611" s="37" t="s">
        <v>1418</v>
      </c>
      <c r="G2611" s="37" t="s">
        <v>1418</v>
      </c>
      <c r="H2611" s="38">
        <f t="shared" si="41"/>
        <v>0</v>
      </c>
    </row>
    <row r="2612" spans="1:8" x14ac:dyDescent="0.25">
      <c r="A2612" s="24"/>
      <c r="B2612" s="24"/>
      <c r="C2612" s="24"/>
      <c r="D2612" s="24"/>
      <c r="E2612" s="36" t="s">
        <v>4020</v>
      </c>
      <c r="F2612" s="37" t="s">
        <v>1418</v>
      </c>
      <c r="G2612" s="37" t="s">
        <v>1418</v>
      </c>
      <c r="H2612" s="38">
        <f t="shared" si="41"/>
        <v>0</v>
      </c>
    </row>
    <row r="2613" spans="1:8" x14ac:dyDescent="0.25">
      <c r="A2613" s="24"/>
      <c r="B2613" s="24"/>
      <c r="C2613" s="24"/>
      <c r="D2613" s="24"/>
      <c r="E2613" s="36" t="s">
        <v>4021</v>
      </c>
      <c r="F2613" s="37" t="s">
        <v>1418</v>
      </c>
      <c r="G2613" s="37" t="s">
        <v>1418</v>
      </c>
      <c r="H2613" s="38">
        <f t="shared" si="41"/>
        <v>0</v>
      </c>
    </row>
    <row r="2614" spans="1:8" x14ac:dyDescent="0.25">
      <c r="A2614" s="24"/>
      <c r="B2614" s="24"/>
      <c r="C2614" s="24"/>
      <c r="D2614" s="24"/>
      <c r="E2614" s="39" t="s">
        <v>4022</v>
      </c>
      <c r="F2614" s="37" t="s">
        <v>1418</v>
      </c>
      <c r="G2614" s="37" t="s">
        <v>1418</v>
      </c>
      <c r="H2614" s="38">
        <f t="shared" si="41"/>
        <v>0</v>
      </c>
    </row>
    <row r="2615" spans="1:8" x14ac:dyDescent="0.25">
      <c r="A2615" s="24"/>
      <c r="B2615" s="24"/>
      <c r="C2615" s="24"/>
      <c r="D2615" s="24"/>
      <c r="E2615" s="36" t="s">
        <v>4023</v>
      </c>
      <c r="F2615" s="37" t="s">
        <v>1418</v>
      </c>
      <c r="G2615" s="37" t="s">
        <v>1418</v>
      </c>
      <c r="H2615" s="38">
        <f t="shared" si="41"/>
        <v>0</v>
      </c>
    </row>
    <row r="2616" spans="1:8" x14ac:dyDescent="0.25">
      <c r="A2616" s="24"/>
      <c r="B2616" s="24"/>
      <c r="C2616" s="24"/>
      <c r="D2616" s="24"/>
      <c r="E2616" s="36" t="s">
        <v>4024</v>
      </c>
      <c r="F2616" s="37" t="s">
        <v>1418</v>
      </c>
      <c r="G2616" s="37" t="s">
        <v>1418</v>
      </c>
      <c r="H2616" s="38">
        <f t="shared" si="41"/>
        <v>0</v>
      </c>
    </row>
    <row r="2617" spans="1:8" x14ac:dyDescent="0.25">
      <c r="A2617" s="24"/>
      <c r="B2617" s="24"/>
      <c r="C2617" s="24"/>
      <c r="D2617" s="24"/>
      <c r="E2617" s="67" t="s">
        <v>4025</v>
      </c>
      <c r="F2617" s="37" t="s">
        <v>1418</v>
      </c>
      <c r="G2617" s="37" t="s">
        <v>1418</v>
      </c>
      <c r="H2617" s="38">
        <f t="shared" si="41"/>
        <v>0</v>
      </c>
    </row>
    <row r="2618" spans="1:8" x14ac:dyDescent="0.25">
      <c r="A2618" s="24"/>
      <c r="B2618" s="24"/>
      <c r="C2618" s="24"/>
      <c r="D2618" s="24"/>
      <c r="E2618" s="39" t="s">
        <v>4026</v>
      </c>
      <c r="F2618" s="37" t="s">
        <v>1418</v>
      </c>
      <c r="G2618" s="37" t="s">
        <v>1418</v>
      </c>
      <c r="H2618" s="38">
        <f t="shared" si="41"/>
        <v>0</v>
      </c>
    </row>
    <row r="2619" spans="1:8" x14ac:dyDescent="0.25">
      <c r="A2619" s="24"/>
      <c r="B2619" s="24"/>
      <c r="C2619" s="24"/>
      <c r="D2619" s="24"/>
      <c r="E2619" s="39" t="s">
        <v>4027</v>
      </c>
      <c r="F2619" s="37" t="s">
        <v>1418</v>
      </c>
      <c r="G2619" s="37" t="s">
        <v>1418</v>
      </c>
      <c r="H2619" s="38">
        <f t="shared" si="41"/>
        <v>0</v>
      </c>
    </row>
    <row r="2620" spans="1:8" x14ac:dyDescent="0.25">
      <c r="A2620" s="24"/>
      <c r="B2620" s="24"/>
      <c r="C2620" s="24"/>
      <c r="D2620" s="24"/>
      <c r="E2620" s="39" t="s">
        <v>4028</v>
      </c>
      <c r="F2620" s="37" t="s">
        <v>1418</v>
      </c>
      <c r="G2620" s="37" t="s">
        <v>1418</v>
      </c>
      <c r="H2620" s="38">
        <f t="shared" si="41"/>
        <v>0</v>
      </c>
    </row>
    <row r="2621" spans="1:8" x14ac:dyDescent="0.25">
      <c r="A2621" s="24"/>
      <c r="B2621" s="24"/>
      <c r="C2621" s="24"/>
      <c r="D2621" s="24"/>
      <c r="E2621" s="36" t="s">
        <v>4029</v>
      </c>
      <c r="F2621" s="37" t="s">
        <v>1418</v>
      </c>
      <c r="G2621" s="37" t="s">
        <v>1418</v>
      </c>
      <c r="H2621" s="38">
        <f t="shared" si="41"/>
        <v>0</v>
      </c>
    </row>
    <row r="2622" spans="1:8" x14ac:dyDescent="0.25">
      <c r="A2622" s="24"/>
      <c r="B2622" s="24"/>
      <c r="C2622" s="24"/>
      <c r="D2622" s="24"/>
      <c r="E2622" s="36" t="s">
        <v>4030</v>
      </c>
      <c r="F2622" s="37" t="s">
        <v>1418</v>
      </c>
      <c r="G2622" s="37" t="s">
        <v>1418</v>
      </c>
      <c r="H2622" s="38">
        <f t="shared" si="41"/>
        <v>0</v>
      </c>
    </row>
    <row r="2623" spans="1:8" x14ac:dyDescent="0.25">
      <c r="A2623" s="24"/>
      <c r="B2623" s="24"/>
      <c r="C2623" s="24"/>
      <c r="D2623" s="24"/>
      <c r="E2623" s="67" t="s">
        <v>4031</v>
      </c>
      <c r="F2623" s="37" t="s">
        <v>1418</v>
      </c>
      <c r="G2623" s="37" t="s">
        <v>1418</v>
      </c>
      <c r="H2623" s="38">
        <f t="shared" si="41"/>
        <v>0</v>
      </c>
    </row>
    <row r="2624" spans="1:8" x14ac:dyDescent="0.25">
      <c r="A2624" s="24"/>
      <c r="B2624" s="24"/>
      <c r="C2624" s="24"/>
      <c r="D2624" s="24"/>
      <c r="E2624" s="39" t="s">
        <v>4032</v>
      </c>
      <c r="F2624" s="37" t="s">
        <v>1418</v>
      </c>
      <c r="G2624" s="37" t="s">
        <v>1418</v>
      </c>
      <c r="H2624" s="38">
        <f t="shared" si="41"/>
        <v>0</v>
      </c>
    </row>
    <row r="2625" spans="1:8" x14ac:dyDescent="0.25">
      <c r="A2625" s="24"/>
      <c r="B2625" s="24"/>
      <c r="C2625" s="24"/>
      <c r="D2625" s="24"/>
      <c r="E2625" s="65" t="s">
        <v>4033</v>
      </c>
      <c r="F2625" s="37" t="s">
        <v>1418</v>
      </c>
      <c r="G2625" s="37" t="s">
        <v>1418</v>
      </c>
      <c r="H2625" s="38">
        <f t="shared" si="41"/>
        <v>0</v>
      </c>
    </row>
    <row r="2626" spans="1:8" x14ac:dyDescent="0.25">
      <c r="A2626" s="24"/>
      <c r="B2626" s="24"/>
      <c r="C2626" s="24"/>
      <c r="D2626" s="24"/>
      <c r="E2626" s="36" t="s">
        <v>4034</v>
      </c>
      <c r="F2626" s="37" t="s">
        <v>1418</v>
      </c>
      <c r="G2626" s="37" t="s">
        <v>1418</v>
      </c>
      <c r="H2626" s="38">
        <f t="shared" si="41"/>
        <v>0</v>
      </c>
    </row>
    <row r="2627" spans="1:8" x14ac:dyDescent="0.25">
      <c r="A2627" s="24"/>
      <c r="B2627" s="24"/>
      <c r="C2627" s="24"/>
      <c r="D2627" s="24"/>
      <c r="E2627" s="36" t="s">
        <v>4035</v>
      </c>
      <c r="F2627" s="37" t="s">
        <v>1418</v>
      </c>
      <c r="G2627" s="37" t="s">
        <v>1418</v>
      </c>
      <c r="H2627" s="38">
        <f t="shared" si="41"/>
        <v>0</v>
      </c>
    </row>
    <row r="2628" spans="1:8" x14ac:dyDescent="0.25">
      <c r="A2628" s="24"/>
      <c r="B2628" s="24"/>
      <c r="C2628" s="24"/>
      <c r="D2628" s="24"/>
      <c r="E2628" s="36" t="s">
        <v>4036</v>
      </c>
      <c r="F2628" s="37" t="s">
        <v>1418</v>
      </c>
      <c r="G2628" s="37" t="s">
        <v>1418</v>
      </c>
      <c r="H2628" s="38">
        <f t="shared" si="41"/>
        <v>0</v>
      </c>
    </row>
    <row r="2629" spans="1:8" x14ac:dyDescent="0.25">
      <c r="A2629" s="24"/>
      <c r="B2629" s="24"/>
      <c r="C2629" s="24"/>
      <c r="D2629" s="24"/>
      <c r="E2629" s="39" t="s">
        <v>4037</v>
      </c>
      <c r="F2629" s="37" t="s">
        <v>1418</v>
      </c>
      <c r="G2629" s="37" t="s">
        <v>1418</v>
      </c>
      <c r="H2629" s="38">
        <f t="shared" si="41"/>
        <v>0</v>
      </c>
    </row>
    <row r="2630" spans="1:8" x14ac:dyDescent="0.25">
      <c r="A2630" s="24"/>
      <c r="B2630" s="24"/>
      <c r="C2630" s="24"/>
      <c r="D2630" s="24"/>
      <c r="E2630" s="39" t="s">
        <v>4038</v>
      </c>
      <c r="F2630" s="37" t="s">
        <v>1418</v>
      </c>
      <c r="G2630" s="37" t="s">
        <v>1418</v>
      </c>
      <c r="H2630" s="38">
        <f t="shared" si="41"/>
        <v>0</v>
      </c>
    </row>
    <row r="2631" spans="1:8" x14ac:dyDescent="0.25">
      <c r="A2631" s="24"/>
      <c r="B2631" s="24"/>
      <c r="C2631" s="24"/>
      <c r="D2631" s="24"/>
      <c r="E2631" s="39" t="s">
        <v>4039</v>
      </c>
      <c r="F2631" s="37" t="s">
        <v>1418</v>
      </c>
      <c r="G2631" s="37" t="s">
        <v>1418</v>
      </c>
      <c r="H2631" s="38">
        <f t="shared" ref="H2631:H2694" si="42">VLOOKUP(G2631,$A$4:$B$29,2,FALSE)</f>
        <v>0</v>
      </c>
    </row>
    <row r="2632" spans="1:8" x14ac:dyDescent="0.25">
      <c r="A2632" s="24"/>
      <c r="B2632" s="24"/>
      <c r="C2632" s="24"/>
      <c r="D2632" s="24"/>
      <c r="E2632" s="36" t="s">
        <v>4040</v>
      </c>
      <c r="F2632" s="37" t="s">
        <v>1418</v>
      </c>
      <c r="G2632" s="37" t="s">
        <v>1418</v>
      </c>
      <c r="H2632" s="38">
        <f t="shared" si="42"/>
        <v>0</v>
      </c>
    </row>
    <row r="2633" spans="1:8" x14ac:dyDescent="0.25">
      <c r="A2633" s="24"/>
      <c r="B2633" s="24"/>
      <c r="C2633" s="24"/>
      <c r="D2633" s="24"/>
      <c r="E2633" s="36" t="s">
        <v>4041</v>
      </c>
      <c r="F2633" s="37" t="s">
        <v>1418</v>
      </c>
      <c r="G2633" s="37" t="s">
        <v>1418</v>
      </c>
      <c r="H2633" s="38">
        <f t="shared" si="42"/>
        <v>0</v>
      </c>
    </row>
    <row r="2634" spans="1:8" x14ac:dyDescent="0.25">
      <c r="A2634" s="24"/>
      <c r="B2634" s="24"/>
      <c r="C2634" s="24"/>
      <c r="D2634" s="24"/>
      <c r="E2634" s="39" t="s">
        <v>4042</v>
      </c>
      <c r="F2634" s="37" t="s">
        <v>1418</v>
      </c>
      <c r="G2634" s="37" t="s">
        <v>1418</v>
      </c>
      <c r="H2634" s="38">
        <f t="shared" si="42"/>
        <v>0</v>
      </c>
    </row>
    <row r="2635" spans="1:8" x14ac:dyDescent="0.25">
      <c r="A2635" s="24"/>
      <c r="B2635" s="24"/>
      <c r="C2635" s="24"/>
      <c r="D2635" s="24"/>
      <c r="E2635" s="36" t="s">
        <v>4043</v>
      </c>
      <c r="F2635" s="37" t="s">
        <v>1418</v>
      </c>
      <c r="G2635" s="37" t="s">
        <v>1418</v>
      </c>
      <c r="H2635" s="38">
        <f t="shared" si="42"/>
        <v>0</v>
      </c>
    </row>
    <row r="2636" spans="1:8" x14ac:dyDescent="0.25">
      <c r="A2636" s="24"/>
      <c r="B2636" s="24"/>
      <c r="C2636" s="24"/>
      <c r="D2636" s="24"/>
      <c r="E2636" s="36" t="s">
        <v>4044</v>
      </c>
      <c r="F2636" s="37" t="s">
        <v>1418</v>
      </c>
      <c r="G2636" s="37" t="s">
        <v>1418</v>
      </c>
      <c r="H2636" s="38">
        <f t="shared" si="42"/>
        <v>0</v>
      </c>
    </row>
    <row r="2637" spans="1:8" x14ac:dyDescent="0.25">
      <c r="A2637" s="24"/>
      <c r="B2637" s="24"/>
      <c r="C2637" s="24"/>
      <c r="D2637" s="24"/>
      <c r="E2637" s="36" t="s">
        <v>4045</v>
      </c>
      <c r="F2637" s="37" t="s">
        <v>1418</v>
      </c>
      <c r="G2637" s="37" t="s">
        <v>1418</v>
      </c>
      <c r="H2637" s="38">
        <f t="shared" si="42"/>
        <v>0</v>
      </c>
    </row>
    <row r="2638" spans="1:8" x14ac:dyDescent="0.25">
      <c r="A2638" s="24"/>
      <c r="B2638" s="24"/>
      <c r="C2638" s="24"/>
      <c r="D2638" s="24"/>
      <c r="E2638" s="36" t="s">
        <v>4046</v>
      </c>
      <c r="F2638" s="37" t="s">
        <v>1418</v>
      </c>
      <c r="G2638" s="37" t="s">
        <v>1418</v>
      </c>
      <c r="H2638" s="38">
        <f t="shared" si="42"/>
        <v>0</v>
      </c>
    </row>
    <row r="2639" spans="1:8" x14ac:dyDescent="0.25">
      <c r="A2639" s="24"/>
      <c r="B2639" s="24"/>
      <c r="C2639" s="24"/>
      <c r="D2639" s="24"/>
      <c r="E2639" s="39" t="s">
        <v>4047</v>
      </c>
      <c r="F2639" s="37" t="s">
        <v>1418</v>
      </c>
      <c r="G2639" s="37" t="s">
        <v>1418</v>
      </c>
      <c r="H2639" s="38">
        <f t="shared" si="42"/>
        <v>0</v>
      </c>
    </row>
    <row r="2640" spans="1:8" x14ac:dyDescent="0.25">
      <c r="A2640" s="24"/>
      <c r="B2640" s="24"/>
      <c r="C2640" s="24"/>
      <c r="D2640" s="24"/>
      <c r="E2640" s="39" t="s">
        <v>4048</v>
      </c>
      <c r="F2640" s="37" t="s">
        <v>1418</v>
      </c>
      <c r="G2640" s="37" t="s">
        <v>1418</v>
      </c>
      <c r="H2640" s="38">
        <f t="shared" si="42"/>
        <v>0</v>
      </c>
    </row>
    <row r="2641" spans="1:8" x14ac:dyDescent="0.25">
      <c r="A2641" s="24"/>
      <c r="B2641" s="24"/>
      <c r="C2641" s="24"/>
      <c r="D2641" s="24"/>
      <c r="E2641" s="39" t="s">
        <v>4049</v>
      </c>
      <c r="F2641" s="37" t="s">
        <v>1418</v>
      </c>
      <c r="G2641" s="37" t="s">
        <v>1418</v>
      </c>
      <c r="H2641" s="38">
        <f t="shared" si="42"/>
        <v>0</v>
      </c>
    </row>
    <row r="2642" spans="1:8" x14ac:dyDescent="0.25">
      <c r="A2642" s="24"/>
      <c r="B2642" s="24"/>
      <c r="C2642" s="24"/>
      <c r="D2642" s="24"/>
      <c r="E2642" s="36" t="s">
        <v>4050</v>
      </c>
      <c r="F2642" s="37" t="s">
        <v>1418</v>
      </c>
      <c r="G2642" s="37" t="s">
        <v>1418</v>
      </c>
      <c r="H2642" s="38">
        <f t="shared" si="42"/>
        <v>0</v>
      </c>
    </row>
    <row r="2643" spans="1:8" x14ac:dyDescent="0.25">
      <c r="A2643" s="24"/>
      <c r="B2643" s="24"/>
      <c r="C2643" s="24"/>
      <c r="D2643" s="24"/>
      <c r="E2643" s="39" t="s">
        <v>4051</v>
      </c>
      <c r="F2643" s="37" t="s">
        <v>1418</v>
      </c>
      <c r="G2643" s="37" t="s">
        <v>1418</v>
      </c>
      <c r="H2643" s="38">
        <f t="shared" si="42"/>
        <v>0</v>
      </c>
    </row>
    <row r="2644" spans="1:8" x14ac:dyDescent="0.25">
      <c r="A2644" s="24"/>
      <c r="B2644" s="24"/>
      <c r="C2644" s="24"/>
      <c r="D2644" s="24"/>
      <c r="E2644" s="39" t="s">
        <v>4052</v>
      </c>
      <c r="F2644" s="37" t="s">
        <v>1418</v>
      </c>
      <c r="G2644" s="37" t="s">
        <v>1418</v>
      </c>
      <c r="H2644" s="38">
        <f t="shared" si="42"/>
        <v>0</v>
      </c>
    </row>
    <row r="2645" spans="1:8" x14ac:dyDescent="0.25">
      <c r="A2645" s="24"/>
      <c r="B2645" s="24"/>
      <c r="C2645" s="24"/>
      <c r="D2645" s="24"/>
      <c r="E2645" s="39" t="s">
        <v>4053</v>
      </c>
      <c r="F2645" s="37" t="s">
        <v>1418</v>
      </c>
      <c r="G2645" s="37" t="s">
        <v>1418</v>
      </c>
      <c r="H2645" s="38">
        <f t="shared" si="42"/>
        <v>0</v>
      </c>
    </row>
    <row r="2646" spans="1:8" x14ac:dyDescent="0.25">
      <c r="A2646" s="24"/>
      <c r="B2646" s="24"/>
      <c r="C2646" s="24"/>
      <c r="D2646" s="24"/>
      <c r="E2646" s="36" t="s">
        <v>4054</v>
      </c>
      <c r="F2646" s="37" t="s">
        <v>1418</v>
      </c>
      <c r="G2646" s="37" t="s">
        <v>1418</v>
      </c>
      <c r="H2646" s="38">
        <f t="shared" si="42"/>
        <v>0</v>
      </c>
    </row>
    <row r="2647" spans="1:8" x14ac:dyDescent="0.25">
      <c r="A2647" s="24"/>
      <c r="B2647" s="24"/>
      <c r="C2647" s="24"/>
      <c r="D2647" s="24"/>
      <c r="E2647" s="39" t="s">
        <v>4055</v>
      </c>
      <c r="F2647" s="37" t="s">
        <v>1418</v>
      </c>
      <c r="G2647" s="37" t="s">
        <v>1418</v>
      </c>
      <c r="H2647" s="38">
        <f t="shared" si="42"/>
        <v>0</v>
      </c>
    </row>
    <row r="2648" spans="1:8" x14ac:dyDescent="0.25">
      <c r="A2648" s="24"/>
      <c r="B2648" s="24"/>
      <c r="C2648" s="24"/>
      <c r="D2648" s="24"/>
      <c r="E2648" s="39" t="s">
        <v>4056</v>
      </c>
      <c r="F2648" s="37" t="s">
        <v>1418</v>
      </c>
      <c r="G2648" s="37" t="s">
        <v>1418</v>
      </c>
      <c r="H2648" s="38">
        <f t="shared" si="42"/>
        <v>0</v>
      </c>
    </row>
    <row r="2649" spans="1:8" x14ac:dyDescent="0.25">
      <c r="A2649" s="24"/>
      <c r="B2649" s="24"/>
      <c r="C2649" s="24"/>
      <c r="D2649" s="24"/>
      <c r="E2649" s="36" t="s">
        <v>4057</v>
      </c>
      <c r="F2649" s="37" t="s">
        <v>1418</v>
      </c>
      <c r="G2649" s="37" t="s">
        <v>1418</v>
      </c>
      <c r="H2649" s="38">
        <f t="shared" si="42"/>
        <v>0</v>
      </c>
    </row>
    <row r="2650" spans="1:8" x14ac:dyDescent="0.25">
      <c r="A2650" s="24"/>
      <c r="B2650" s="24"/>
      <c r="C2650" s="24"/>
      <c r="D2650" s="24"/>
      <c r="E2650" s="36" t="s">
        <v>4058</v>
      </c>
      <c r="F2650" s="37" t="s">
        <v>1418</v>
      </c>
      <c r="G2650" s="37" t="s">
        <v>1418</v>
      </c>
      <c r="H2650" s="38">
        <f t="shared" si="42"/>
        <v>0</v>
      </c>
    </row>
    <row r="2651" spans="1:8" x14ac:dyDescent="0.25">
      <c r="A2651" s="24"/>
      <c r="B2651" s="24"/>
      <c r="C2651" s="24"/>
      <c r="D2651" s="24"/>
      <c r="E2651" s="36" t="s">
        <v>4059</v>
      </c>
      <c r="F2651" s="37" t="s">
        <v>1418</v>
      </c>
      <c r="G2651" s="37" t="s">
        <v>1418</v>
      </c>
      <c r="H2651" s="38">
        <f t="shared" si="42"/>
        <v>0</v>
      </c>
    </row>
    <row r="2652" spans="1:8" x14ac:dyDescent="0.25">
      <c r="A2652" s="24"/>
      <c r="B2652" s="24"/>
      <c r="C2652" s="24"/>
      <c r="D2652" s="24"/>
      <c r="E2652" s="39" t="s">
        <v>4060</v>
      </c>
      <c r="F2652" s="37" t="s">
        <v>1418</v>
      </c>
      <c r="G2652" s="37" t="s">
        <v>1418</v>
      </c>
      <c r="H2652" s="38">
        <f t="shared" si="42"/>
        <v>0</v>
      </c>
    </row>
    <row r="2653" spans="1:8" x14ac:dyDescent="0.25">
      <c r="A2653" s="24"/>
      <c r="B2653" s="24"/>
      <c r="C2653" s="24"/>
      <c r="D2653" s="24"/>
      <c r="E2653" s="39" t="s">
        <v>4061</v>
      </c>
      <c r="F2653" s="37" t="s">
        <v>1418</v>
      </c>
      <c r="G2653" s="37" t="s">
        <v>1418</v>
      </c>
      <c r="H2653" s="38">
        <f t="shared" si="42"/>
        <v>0</v>
      </c>
    </row>
    <row r="2654" spans="1:8" x14ac:dyDescent="0.25">
      <c r="A2654" s="24"/>
      <c r="B2654" s="24"/>
      <c r="C2654" s="24"/>
      <c r="D2654" s="24"/>
      <c r="E2654" s="39" t="s">
        <v>4062</v>
      </c>
      <c r="F2654" s="37" t="s">
        <v>1418</v>
      </c>
      <c r="G2654" s="37" t="s">
        <v>1418</v>
      </c>
      <c r="H2654" s="38">
        <f t="shared" si="42"/>
        <v>0</v>
      </c>
    </row>
    <row r="2655" spans="1:8" x14ac:dyDescent="0.25">
      <c r="A2655" s="24"/>
      <c r="B2655" s="24"/>
      <c r="C2655" s="24"/>
      <c r="D2655" s="24"/>
      <c r="E2655" s="36" t="s">
        <v>4063</v>
      </c>
      <c r="F2655" s="37" t="s">
        <v>1418</v>
      </c>
      <c r="G2655" s="37" t="s">
        <v>1418</v>
      </c>
      <c r="H2655" s="38">
        <f t="shared" si="42"/>
        <v>0</v>
      </c>
    </row>
    <row r="2656" spans="1:8" x14ac:dyDescent="0.25">
      <c r="A2656" s="24"/>
      <c r="B2656" s="24"/>
      <c r="C2656" s="24"/>
      <c r="D2656" s="24"/>
      <c r="E2656" s="36" t="s">
        <v>4064</v>
      </c>
      <c r="F2656" s="37" t="s">
        <v>1418</v>
      </c>
      <c r="G2656" s="37" t="s">
        <v>1418</v>
      </c>
      <c r="H2656" s="38">
        <f t="shared" si="42"/>
        <v>0</v>
      </c>
    </row>
    <row r="2657" spans="1:8" x14ac:dyDescent="0.25">
      <c r="A2657" s="24"/>
      <c r="B2657" s="24"/>
      <c r="C2657" s="24"/>
      <c r="D2657" s="24"/>
      <c r="E2657" s="39" t="s">
        <v>4065</v>
      </c>
      <c r="F2657" s="37" t="s">
        <v>1418</v>
      </c>
      <c r="G2657" s="37" t="s">
        <v>1418</v>
      </c>
      <c r="H2657" s="38">
        <f t="shared" si="42"/>
        <v>0</v>
      </c>
    </row>
    <row r="2658" spans="1:8" x14ac:dyDescent="0.25">
      <c r="A2658" s="24"/>
      <c r="B2658" s="24"/>
      <c r="C2658" s="24"/>
      <c r="D2658" s="24"/>
      <c r="E2658" s="39" t="s">
        <v>4066</v>
      </c>
      <c r="F2658" s="37" t="s">
        <v>1418</v>
      </c>
      <c r="G2658" s="37" t="s">
        <v>1418</v>
      </c>
      <c r="H2658" s="38">
        <f t="shared" si="42"/>
        <v>0</v>
      </c>
    </row>
    <row r="2659" spans="1:8" x14ac:dyDescent="0.25">
      <c r="A2659" s="24"/>
      <c r="B2659" s="24"/>
      <c r="C2659" s="24"/>
      <c r="D2659" s="24"/>
      <c r="E2659" s="36" t="s">
        <v>4067</v>
      </c>
      <c r="F2659" s="37" t="s">
        <v>1418</v>
      </c>
      <c r="G2659" s="37" t="s">
        <v>1418</v>
      </c>
      <c r="H2659" s="38">
        <f t="shared" si="42"/>
        <v>0</v>
      </c>
    </row>
    <row r="2660" spans="1:8" x14ac:dyDescent="0.25">
      <c r="A2660" s="24"/>
      <c r="B2660" s="24"/>
      <c r="C2660" s="24"/>
      <c r="D2660" s="24"/>
      <c r="E2660" s="36" t="s">
        <v>4068</v>
      </c>
      <c r="F2660" s="37" t="s">
        <v>1418</v>
      </c>
      <c r="G2660" s="37" t="s">
        <v>1418</v>
      </c>
      <c r="H2660" s="38">
        <f t="shared" si="42"/>
        <v>0</v>
      </c>
    </row>
    <row r="2661" spans="1:8" x14ac:dyDescent="0.25">
      <c r="A2661" s="24"/>
      <c r="B2661" s="24"/>
      <c r="C2661" s="24"/>
      <c r="D2661" s="24"/>
      <c r="E2661" s="36" t="s">
        <v>4069</v>
      </c>
      <c r="F2661" s="37" t="s">
        <v>1418</v>
      </c>
      <c r="G2661" s="37" t="s">
        <v>1418</v>
      </c>
      <c r="H2661" s="38">
        <f t="shared" si="42"/>
        <v>0</v>
      </c>
    </row>
    <row r="2662" spans="1:8" x14ac:dyDescent="0.25">
      <c r="A2662" s="24"/>
      <c r="B2662" s="24"/>
      <c r="C2662" s="24"/>
      <c r="D2662" s="24"/>
      <c r="E2662" s="39" t="s">
        <v>4070</v>
      </c>
      <c r="F2662" s="37" t="s">
        <v>1418</v>
      </c>
      <c r="G2662" s="37" t="s">
        <v>1418</v>
      </c>
      <c r="H2662" s="38">
        <f t="shared" si="42"/>
        <v>0</v>
      </c>
    </row>
    <row r="2663" spans="1:8" x14ac:dyDescent="0.25">
      <c r="A2663" s="24"/>
      <c r="B2663" s="24"/>
      <c r="C2663" s="24"/>
      <c r="D2663" s="24"/>
      <c r="E2663" s="39" t="s">
        <v>4071</v>
      </c>
      <c r="F2663" s="37" t="s">
        <v>1418</v>
      </c>
      <c r="G2663" s="37" t="s">
        <v>1418</v>
      </c>
      <c r="H2663" s="38">
        <f t="shared" si="42"/>
        <v>0</v>
      </c>
    </row>
    <row r="2664" spans="1:8" x14ac:dyDescent="0.25">
      <c r="A2664" s="24"/>
      <c r="B2664" s="24"/>
      <c r="C2664" s="24"/>
      <c r="D2664" s="24"/>
      <c r="E2664" s="39" t="s">
        <v>4072</v>
      </c>
      <c r="F2664" s="37" t="s">
        <v>1418</v>
      </c>
      <c r="G2664" s="37" t="s">
        <v>1418</v>
      </c>
      <c r="H2664" s="38">
        <f t="shared" si="42"/>
        <v>0</v>
      </c>
    </row>
    <row r="2665" spans="1:8" x14ac:dyDescent="0.25">
      <c r="A2665" s="24"/>
      <c r="B2665" s="24"/>
      <c r="C2665" s="24"/>
      <c r="D2665" s="24"/>
      <c r="E2665" s="39" t="s">
        <v>4073</v>
      </c>
      <c r="F2665" s="37" t="s">
        <v>1418</v>
      </c>
      <c r="G2665" s="37" t="s">
        <v>1418</v>
      </c>
      <c r="H2665" s="38">
        <f t="shared" si="42"/>
        <v>0</v>
      </c>
    </row>
    <row r="2666" spans="1:8" x14ac:dyDescent="0.25">
      <c r="A2666" s="24"/>
      <c r="B2666" s="24"/>
      <c r="C2666" s="24"/>
      <c r="D2666" s="24"/>
      <c r="E2666" s="39" t="s">
        <v>4074</v>
      </c>
      <c r="F2666" s="37" t="s">
        <v>1418</v>
      </c>
      <c r="G2666" s="37" t="s">
        <v>1418</v>
      </c>
      <c r="H2666" s="38">
        <f t="shared" si="42"/>
        <v>0</v>
      </c>
    </row>
    <row r="2667" spans="1:8" x14ac:dyDescent="0.25">
      <c r="A2667" s="24"/>
      <c r="B2667" s="24"/>
      <c r="C2667" s="24"/>
      <c r="D2667" s="24"/>
      <c r="E2667" s="39" t="s">
        <v>4075</v>
      </c>
      <c r="F2667" s="37" t="s">
        <v>1418</v>
      </c>
      <c r="G2667" s="37" t="s">
        <v>1418</v>
      </c>
      <c r="H2667" s="38">
        <f t="shared" si="42"/>
        <v>0</v>
      </c>
    </row>
    <row r="2668" spans="1:8" x14ac:dyDescent="0.25">
      <c r="A2668" s="24"/>
      <c r="B2668" s="24"/>
      <c r="C2668" s="24"/>
      <c r="D2668" s="24"/>
      <c r="E2668" s="39" t="s">
        <v>4076</v>
      </c>
      <c r="F2668" s="37" t="s">
        <v>1418</v>
      </c>
      <c r="G2668" s="37" t="s">
        <v>1418</v>
      </c>
      <c r="H2668" s="38">
        <f t="shared" si="42"/>
        <v>0</v>
      </c>
    </row>
    <row r="2669" spans="1:8" x14ac:dyDescent="0.25">
      <c r="A2669" s="24"/>
      <c r="B2669" s="24"/>
      <c r="C2669" s="24"/>
      <c r="D2669" s="24"/>
      <c r="E2669" s="39" t="s">
        <v>4077</v>
      </c>
      <c r="F2669" s="37" t="s">
        <v>1418</v>
      </c>
      <c r="G2669" s="37" t="s">
        <v>1418</v>
      </c>
      <c r="H2669" s="38">
        <f t="shared" si="42"/>
        <v>0</v>
      </c>
    </row>
    <row r="2670" spans="1:8" x14ac:dyDescent="0.25">
      <c r="A2670" s="24"/>
      <c r="B2670" s="24"/>
      <c r="C2670" s="24"/>
      <c r="D2670" s="24"/>
      <c r="E2670" s="39" t="s">
        <v>4078</v>
      </c>
      <c r="F2670" s="37" t="s">
        <v>1418</v>
      </c>
      <c r="G2670" s="37" t="s">
        <v>1418</v>
      </c>
      <c r="H2670" s="38">
        <f t="shared" si="42"/>
        <v>0</v>
      </c>
    </row>
    <row r="2671" spans="1:8" x14ac:dyDescent="0.25">
      <c r="A2671" s="24"/>
      <c r="B2671" s="24"/>
      <c r="C2671" s="24"/>
      <c r="D2671" s="24"/>
      <c r="E2671" s="39" t="s">
        <v>4079</v>
      </c>
      <c r="F2671" s="37" t="s">
        <v>1389</v>
      </c>
      <c r="G2671" s="37" t="s">
        <v>1389</v>
      </c>
      <c r="H2671" s="38">
        <f t="shared" si="42"/>
        <v>0.25209999999999999</v>
      </c>
    </row>
    <row r="2672" spans="1:8" x14ac:dyDescent="0.25">
      <c r="A2672" s="24"/>
      <c r="B2672" s="24"/>
      <c r="C2672" s="24"/>
      <c r="D2672" s="24"/>
      <c r="E2672" s="39" t="s">
        <v>4080</v>
      </c>
      <c r="F2672" s="37" t="s">
        <v>1418</v>
      </c>
      <c r="G2672" s="37" t="s">
        <v>1418</v>
      </c>
      <c r="H2672" s="38">
        <f t="shared" si="42"/>
        <v>0</v>
      </c>
    </row>
    <row r="2673" spans="1:8" x14ac:dyDescent="0.25">
      <c r="A2673" s="24"/>
      <c r="B2673" s="24"/>
      <c r="C2673" s="24"/>
      <c r="D2673" s="24"/>
      <c r="E2673" s="39" t="s">
        <v>4081</v>
      </c>
      <c r="F2673" s="37" t="s">
        <v>1418</v>
      </c>
      <c r="G2673" s="37" t="s">
        <v>1418</v>
      </c>
      <c r="H2673" s="38">
        <f t="shared" si="42"/>
        <v>0</v>
      </c>
    </row>
    <row r="2674" spans="1:8" x14ac:dyDescent="0.25">
      <c r="A2674" s="24"/>
      <c r="B2674" s="24"/>
      <c r="C2674" s="24"/>
      <c r="D2674" s="24"/>
      <c r="E2674" s="39" t="s">
        <v>4082</v>
      </c>
      <c r="F2674" s="37" t="s">
        <v>1418</v>
      </c>
      <c r="G2674" s="37" t="s">
        <v>1418</v>
      </c>
      <c r="H2674" s="38">
        <f t="shared" si="42"/>
        <v>0</v>
      </c>
    </row>
    <row r="2675" spans="1:8" x14ac:dyDescent="0.25">
      <c r="A2675" s="24"/>
      <c r="B2675" s="24"/>
      <c r="C2675" s="24"/>
      <c r="D2675" s="24"/>
      <c r="E2675" s="39" t="s">
        <v>4083</v>
      </c>
      <c r="F2675" s="37" t="s">
        <v>1418</v>
      </c>
      <c r="G2675" s="37" t="s">
        <v>1418</v>
      </c>
      <c r="H2675" s="38">
        <f t="shared" si="42"/>
        <v>0</v>
      </c>
    </row>
    <row r="2676" spans="1:8" x14ac:dyDescent="0.25">
      <c r="A2676" s="24"/>
      <c r="B2676" s="24"/>
      <c r="C2676" s="24"/>
      <c r="D2676" s="24"/>
      <c r="E2676" s="39" t="s">
        <v>4084</v>
      </c>
      <c r="F2676" s="37" t="s">
        <v>1389</v>
      </c>
      <c r="G2676" s="37" t="s">
        <v>1389</v>
      </c>
      <c r="H2676" s="38">
        <f t="shared" si="42"/>
        <v>0.25209999999999999</v>
      </c>
    </row>
    <row r="2677" spans="1:8" x14ac:dyDescent="0.25">
      <c r="A2677" s="24"/>
      <c r="B2677" s="24"/>
      <c r="C2677" s="24"/>
      <c r="D2677" s="24"/>
      <c r="E2677" s="39" t="s">
        <v>4085</v>
      </c>
      <c r="F2677" s="37" t="s">
        <v>1418</v>
      </c>
      <c r="G2677" s="37" t="s">
        <v>1418</v>
      </c>
      <c r="H2677" s="38">
        <f t="shared" si="42"/>
        <v>0</v>
      </c>
    </row>
    <row r="2678" spans="1:8" x14ac:dyDescent="0.25">
      <c r="A2678" s="24"/>
      <c r="B2678" s="24"/>
      <c r="C2678" s="24"/>
      <c r="D2678" s="24"/>
      <c r="E2678" s="36" t="s">
        <v>4086</v>
      </c>
      <c r="F2678" s="37" t="s">
        <v>1418</v>
      </c>
      <c r="G2678" s="37" t="s">
        <v>1418</v>
      </c>
      <c r="H2678" s="38">
        <f t="shared" si="42"/>
        <v>0</v>
      </c>
    </row>
    <row r="2679" spans="1:8" x14ac:dyDescent="0.25">
      <c r="A2679" s="24"/>
      <c r="B2679" s="24"/>
      <c r="C2679" s="24"/>
      <c r="D2679" s="24"/>
      <c r="E2679" s="36" t="s">
        <v>4087</v>
      </c>
      <c r="F2679" s="37" t="s">
        <v>1418</v>
      </c>
      <c r="G2679" s="37" t="s">
        <v>1418</v>
      </c>
      <c r="H2679" s="38">
        <f t="shared" si="42"/>
        <v>0</v>
      </c>
    </row>
    <row r="2680" spans="1:8" x14ac:dyDescent="0.25">
      <c r="A2680" s="24"/>
      <c r="B2680" s="24"/>
      <c r="C2680" s="24"/>
      <c r="D2680" s="24"/>
      <c r="E2680" s="39" t="s">
        <v>4088</v>
      </c>
      <c r="F2680" s="37" t="s">
        <v>1389</v>
      </c>
      <c r="G2680" s="37" t="s">
        <v>1389</v>
      </c>
      <c r="H2680" s="38">
        <f t="shared" si="42"/>
        <v>0.25209999999999999</v>
      </c>
    </row>
    <row r="2681" spans="1:8" x14ac:dyDescent="0.25">
      <c r="A2681" s="24"/>
      <c r="B2681" s="24"/>
      <c r="C2681" s="24"/>
      <c r="D2681" s="24"/>
      <c r="E2681" s="36" t="s">
        <v>4089</v>
      </c>
      <c r="F2681" s="37" t="s">
        <v>1389</v>
      </c>
      <c r="G2681" s="37" t="s">
        <v>1389</v>
      </c>
      <c r="H2681" s="38">
        <f t="shared" si="42"/>
        <v>0.25209999999999999</v>
      </c>
    </row>
    <row r="2682" spans="1:8" x14ac:dyDescent="0.25">
      <c r="A2682" s="24"/>
      <c r="B2682" s="24"/>
      <c r="C2682" s="24"/>
      <c r="D2682" s="24"/>
      <c r="E2682" s="39" t="s">
        <v>4090</v>
      </c>
      <c r="F2682" s="37" t="s">
        <v>1389</v>
      </c>
      <c r="G2682" s="37" t="s">
        <v>1389</v>
      </c>
      <c r="H2682" s="38">
        <f t="shared" si="42"/>
        <v>0.25209999999999999</v>
      </c>
    </row>
    <row r="2683" spans="1:8" x14ac:dyDescent="0.25">
      <c r="A2683" s="24"/>
      <c r="B2683" s="24"/>
      <c r="C2683" s="24"/>
      <c r="D2683" s="24"/>
      <c r="E2683" s="39" t="s">
        <v>4091</v>
      </c>
      <c r="F2683" s="37" t="s">
        <v>1389</v>
      </c>
      <c r="G2683" s="37" t="s">
        <v>1389</v>
      </c>
      <c r="H2683" s="38">
        <f t="shared" si="42"/>
        <v>0.25209999999999999</v>
      </c>
    </row>
    <row r="2684" spans="1:8" x14ac:dyDescent="0.25">
      <c r="A2684" s="24"/>
      <c r="B2684" s="24"/>
      <c r="C2684" s="24"/>
      <c r="D2684" s="24"/>
      <c r="E2684" s="39" t="s">
        <v>4092</v>
      </c>
      <c r="F2684" s="37" t="s">
        <v>1418</v>
      </c>
      <c r="G2684" s="37" t="s">
        <v>1418</v>
      </c>
      <c r="H2684" s="38">
        <f t="shared" si="42"/>
        <v>0</v>
      </c>
    </row>
    <row r="2685" spans="1:8" x14ac:dyDescent="0.25">
      <c r="A2685" s="24"/>
      <c r="B2685" s="24"/>
      <c r="C2685" s="24"/>
      <c r="D2685" s="24"/>
      <c r="E2685" s="39" t="s">
        <v>4093</v>
      </c>
      <c r="F2685" s="37" t="s">
        <v>1389</v>
      </c>
      <c r="G2685" s="37" t="s">
        <v>1389</v>
      </c>
      <c r="H2685" s="38">
        <f t="shared" si="42"/>
        <v>0.25209999999999999</v>
      </c>
    </row>
    <row r="2686" spans="1:8" x14ac:dyDescent="0.25">
      <c r="A2686" s="24"/>
      <c r="B2686" s="24"/>
      <c r="C2686" s="24"/>
      <c r="D2686" s="24"/>
      <c r="E2686" s="39" t="s">
        <v>4094</v>
      </c>
      <c r="F2686" s="37" t="s">
        <v>1418</v>
      </c>
      <c r="G2686" s="37" t="s">
        <v>1418</v>
      </c>
      <c r="H2686" s="38">
        <f t="shared" si="42"/>
        <v>0</v>
      </c>
    </row>
    <row r="2687" spans="1:8" x14ac:dyDescent="0.25">
      <c r="A2687" s="24"/>
      <c r="B2687" s="24"/>
      <c r="C2687" s="24"/>
      <c r="D2687" s="24"/>
      <c r="E2687" s="39" t="s">
        <v>4095</v>
      </c>
      <c r="F2687" s="37" t="s">
        <v>1418</v>
      </c>
      <c r="G2687" s="37" t="s">
        <v>1418</v>
      </c>
      <c r="H2687" s="38">
        <f t="shared" si="42"/>
        <v>0</v>
      </c>
    </row>
    <row r="2688" spans="1:8" x14ac:dyDescent="0.25">
      <c r="A2688" s="24"/>
      <c r="B2688" s="24"/>
      <c r="C2688" s="24"/>
      <c r="D2688" s="24"/>
      <c r="E2688" s="36" t="s">
        <v>4096</v>
      </c>
      <c r="F2688" s="37" t="s">
        <v>1418</v>
      </c>
      <c r="G2688" s="37" t="s">
        <v>1418</v>
      </c>
      <c r="H2688" s="38">
        <f t="shared" si="42"/>
        <v>0</v>
      </c>
    </row>
    <row r="2689" spans="1:8" x14ac:dyDescent="0.25">
      <c r="A2689" s="24"/>
      <c r="B2689" s="24"/>
      <c r="C2689" s="24"/>
      <c r="D2689" s="24"/>
      <c r="E2689" s="36" t="s">
        <v>4097</v>
      </c>
      <c r="F2689" s="37" t="s">
        <v>1418</v>
      </c>
      <c r="G2689" s="37" t="s">
        <v>1418</v>
      </c>
      <c r="H2689" s="38">
        <f t="shared" si="42"/>
        <v>0</v>
      </c>
    </row>
    <row r="2690" spans="1:8" x14ac:dyDescent="0.25">
      <c r="A2690" s="24"/>
      <c r="B2690" s="24"/>
      <c r="C2690" s="24"/>
      <c r="D2690" s="24"/>
      <c r="E2690" s="39" t="s">
        <v>4098</v>
      </c>
      <c r="F2690" s="37" t="s">
        <v>1418</v>
      </c>
      <c r="G2690" s="37" t="s">
        <v>1418</v>
      </c>
      <c r="H2690" s="38">
        <f t="shared" si="42"/>
        <v>0</v>
      </c>
    </row>
    <row r="2691" spans="1:8" x14ac:dyDescent="0.25">
      <c r="A2691" s="24"/>
      <c r="B2691" s="24"/>
      <c r="C2691" s="24"/>
      <c r="D2691" s="24"/>
      <c r="E2691" s="39" t="s">
        <v>4099</v>
      </c>
      <c r="F2691" s="37" t="s">
        <v>1418</v>
      </c>
      <c r="G2691" s="37" t="s">
        <v>1418</v>
      </c>
      <c r="H2691" s="38">
        <f t="shared" si="42"/>
        <v>0</v>
      </c>
    </row>
    <row r="2692" spans="1:8" x14ac:dyDescent="0.25">
      <c r="A2692" s="24"/>
      <c r="B2692" s="24"/>
      <c r="C2692" s="24"/>
      <c r="D2692" s="24"/>
      <c r="E2692" s="36" t="s">
        <v>4100</v>
      </c>
      <c r="F2692" s="37" t="s">
        <v>1418</v>
      </c>
      <c r="G2692" s="37" t="s">
        <v>1418</v>
      </c>
      <c r="H2692" s="38">
        <f t="shared" si="42"/>
        <v>0</v>
      </c>
    </row>
    <row r="2693" spans="1:8" x14ac:dyDescent="0.25">
      <c r="A2693" s="24"/>
      <c r="B2693" s="24"/>
      <c r="C2693" s="24"/>
      <c r="D2693" s="24"/>
      <c r="E2693" s="39" t="s">
        <v>4101</v>
      </c>
      <c r="F2693" s="37" t="s">
        <v>1418</v>
      </c>
      <c r="G2693" s="37" t="s">
        <v>1418</v>
      </c>
      <c r="H2693" s="38">
        <f t="shared" si="42"/>
        <v>0</v>
      </c>
    </row>
    <row r="2694" spans="1:8" x14ac:dyDescent="0.25">
      <c r="A2694" s="24"/>
      <c r="B2694" s="24"/>
      <c r="C2694" s="24"/>
      <c r="D2694" s="24"/>
      <c r="E2694" s="39" t="s">
        <v>4102</v>
      </c>
      <c r="F2694" s="37" t="s">
        <v>1418</v>
      </c>
      <c r="G2694" s="37" t="s">
        <v>1418</v>
      </c>
      <c r="H2694" s="38">
        <f t="shared" si="42"/>
        <v>0</v>
      </c>
    </row>
    <row r="2695" spans="1:8" x14ac:dyDescent="0.25">
      <c r="A2695" s="24"/>
      <c r="B2695" s="24"/>
      <c r="C2695" s="24"/>
      <c r="D2695" s="24"/>
      <c r="E2695" s="39" t="s">
        <v>4103</v>
      </c>
      <c r="F2695" s="37" t="s">
        <v>1418</v>
      </c>
      <c r="G2695" s="37" t="s">
        <v>1418</v>
      </c>
      <c r="H2695" s="38">
        <f t="shared" ref="H2695:H2758" si="43">VLOOKUP(G2695,$A$4:$B$29,2,FALSE)</f>
        <v>0</v>
      </c>
    </row>
    <row r="2696" spans="1:8" x14ac:dyDescent="0.25">
      <c r="A2696" s="24"/>
      <c r="B2696" s="24"/>
      <c r="C2696" s="24"/>
      <c r="D2696" s="24"/>
      <c r="E2696" s="39" t="s">
        <v>4104</v>
      </c>
      <c r="F2696" s="37" t="s">
        <v>1389</v>
      </c>
      <c r="G2696" s="37" t="s">
        <v>1389</v>
      </c>
      <c r="H2696" s="38">
        <f t="shared" si="43"/>
        <v>0.25209999999999999</v>
      </c>
    </row>
    <row r="2697" spans="1:8" x14ac:dyDescent="0.25">
      <c r="A2697" s="24"/>
      <c r="B2697" s="24"/>
      <c r="C2697" s="24"/>
      <c r="D2697" s="24"/>
      <c r="E2697" s="36" t="s">
        <v>4105</v>
      </c>
      <c r="F2697" s="37" t="s">
        <v>1389</v>
      </c>
      <c r="G2697" s="37" t="s">
        <v>1389</v>
      </c>
      <c r="H2697" s="38">
        <f t="shared" si="43"/>
        <v>0.25209999999999999</v>
      </c>
    </row>
    <row r="2698" spans="1:8" x14ac:dyDescent="0.25">
      <c r="A2698" s="24"/>
      <c r="B2698" s="24"/>
      <c r="C2698" s="24"/>
      <c r="D2698" s="24"/>
      <c r="E2698" s="39" t="s">
        <v>4106</v>
      </c>
      <c r="F2698" s="37" t="s">
        <v>1418</v>
      </c>
      <c r="G2698" s="37" t="s">
        <v>1418</v>
      </c>
      <c r="H2698" s="38">
        <f t="shared" si="43"/>
        <v>0</v>
      </c>
    </row>
    <row r="2699" spans="1:8" x14ac:dyDescent="0.25">
      <c r="A2699" s="24"/>
      <c r="B2699" s="24"/>
      <c r="C2699" s="24"/>
      <c r="D2699" s="24"/>
      <c r="E2699" s="36" t="s">
        <v>4107</v>
      </c>
      <c r="F2699" s="37" t="s">
        <v>1416</v>
      </c>
      <c r="G2699" s="37" t="s">
        <v>1416</v>
      </c>
      <c r="H2699" s="38">
        <f t="shared" si="43"/>
        <v>1</v>
      </c>
    </row>
    <row r="2700" spans="1:8" x14ac:dyDescent="0.25">
      <c r="A2700" s="24"/>
      <c r="B2700" s="24"/>
      <c r="C2700" s="24"/>
      <c r="D2700" s="24"/>
      <c r="E2700" s="39" t="s">
        <v>4108</v>
      </c>
      <c r="F2700" s="37" t="s">
        <v>1416</v>
      </c>
      <c r="G2700" s="37" t="s">
        <v>1416</v>
      </c>
      <c r="H2700" s="38">
        <f t="shared" si="43"/>
        <v>1</v>
      </c>
    </row>
    <row r="2701" spans="1:8" x14ac:dyDescent="0.25">
      <c r="A2701" s="24"/>
      <c r="B2701" s="24"/>
      <c r="C2701" s="24"/>
      <c r="D2701" s="24"/>
      <c r="E2701" s="39" t="s">
        <v>4109</v>
      </c>
      <c r="F2701" s="37" t="s">
        <v>1416</v>
      </c>
      <c r="G2701" s="37" t="s">
        <v>1416</v>
      </c>
      <c r="H2701" s="38">
        <f t="shared" si="43"/>
        <v>1</v>
      </c>
    </row>
    <row r="2702" spans="1:8" x14ac:dyDescent="0.25">
      <c r="A2702" s="24"/>
      <c r="B2702" s="24"/>
      <c r="C2702" s="24"/>
      <c r="D2702" s="24"/>
      <c r="E2702" s="39" t="s">
        <v>4110</v>
      </c>
      <c r="F2702" s="37" t="s">
        <v>1416</v>
      </c>
      <c r="G2702" s="37" t="s">
        <v>1416</v>
      </c>
      <c r="H2702" s="38">
        <f t="shared" si="43"/>
        <v>1</v>
      </c>
    </row>
    <row r="2703" spans="1:8" x14ac:dyDescent="0.25">
      <c r="A2703" s="24"/>
      <c r="B2703" s="24"/>
      <c r="C2703" s="24"/>
      <c r="D2703" s="24"/>
      <c r="E2703" s="36" t="s">
        <v>4111</v>
      </c>
      <c r="F2703" s="37" t="s">
        <v>1416</v>
      </c>
      <c r="G2703" s="37" t="s">
        <v>1416</v>
      </c>
      <c r="H2703" s="38">
        <f t="shared" si="43"/>
        <v>1</v>
      </c>
    </row>
    <row r="2704" spans="1:8" x14ac:dyDescent="0.25">
      <c r="A2704" s="24"/>
      <c r="B2704" s="24"/>
      <c r="C2704" s="24"/>
      <c r="D2704" s="24"/>
      <c r="E2704" s="39" t="s">
        <v>4112</v>
      </c>
      <c r="F2704" s="37" t="s">
        <v>1416</v>
      </c>
      <c r="G2704" s="37" t="s">
        <v>1416</v>
      </c>
      <c r="H2704" s="38">
        <f t="shared" si="43"/>
        <v>1</v>
      </c>
    </row>
    <row r="2705" spans="1:8" x14ac:dyDescent="0.25">
      <c r="A2705" s="24"/>
      <c r="B2705" s="24"/>
      <c r="C2705" s="24"/>
      <c r="D2705" s="24"/>
      <c r="E2705" s="39" t="s">
        <v>4113</v>
      </c>
      <c r="F2705" s="37" t="s">
        <v>1416</v>
      </c>
      <c r="G2705" s="37" t="s">
        <v>1416</v>
      </c>
      <c r="H2705" s="38">
        <f t="shared" si="43"/>
        <v>1</v>
      </c>
    </row>
    <row r="2706" spans="1:8" x14ac:dyDescent="0.25">
      <c r="A2706" s="24"/>
      <c r="B2706" s="24"/>
      <c r="C2706" s="24"/>
      <c r="D2706" s="24"/>
      <c r="E2706" s="39" t="s">
        <v>4114</v>
      </c>
      <c r="F2706" s="37" t="s">
        <v>1416</v>
      </c>
      <c r="G2706" s="37" t="s">
        <v>1416</v>
      </c>
      <c r="H2706" s="38">
        <f t="shared" si="43"/>
        <v>1</v>
      </c>
    </row>
    <row r="2707" spans="1:8" x14ac:dyDescent="0.25">
      <c r="A2707" s="24"/>
      <c r="B2707" s="24"/>
      <c r="C2707" s="24"/>
      <c r="D2707" s="24"/>
      <c r="E2707" s="39" t="s">
        <v>4115</v>
      </c>
      <c r="F2707" s="37" t="s">
        <v>1418</v>
      </c>
      <c r="G2707" s="37" t="s">
        <v>1418</v>
      </c>
      <c r="H2707" s="38">
        <f t="shared" si="43"/>
        <v>0</v>
      </c>
    </row>
    <row r="2708" spans="1:8" x14ac:dyDescent="0.25">
      <c r="A2708" s="24"/>
      <c r="B2708" s="24"/>
      <c r="C2708" s="24"/>
      <c r="D2708" s="24"/>
      <c r="E2708" s="36" t="s">
        <v>4116</v>
      </c>
      <c r="F2708" s="37" t="s">
        <v>1418</v>
      </c>
      <c r="G2708" s="37" t="s">
        <v>1418</v>
      </c>
      <c r="H2708" s="38">
        <f t="shared" si="43"/>
        <v>0</v>
      </c>
    </row>
    <row r="2709" spans="1:8" x14ac:dyDescent="0.25">
      <c r="A2709" s="24"/>
      <c r="B2709" s="24"/>
      <c r="C2709" s="24"/>
      <c r="D2709" s="24"/>
      <c r="E2709" s="39" t="s">
        <v>4117</v>
      </c>
      <c r="F2709" s="37" t="s">
        <v>1418</v>
      </c>
      <c r="G2709" s="37" t="s">
        <v>1418</v>
      </c>
      <c r="H2709" s="38">
        <f t="shared" si="43"/>
        <v>0</v>
      </c>
    </row>
    <row r="2710" spans="1:8" x14ac:dyDescent="0.25">
      <c r="A2710" s="24"/>
      <c r="B2710" s="24"/>
      <c r="C2710" s="24"/>
      <c r="D2710" s="24"/>
      <c r="E2710" s="39" t="s">
        <v>4118</v>
      </c>
      <c r="F2710" s="37" t="s">
        <v>1418</v>
      </c>
      <c r="G2710" s="37" t="s">
        <v>1418</v>
      </c>
      <c r="H2710" s="38">
        <f t="shared" si="43"/>
        <v>0</v>
      </c>
    </row>
    <row r="2711" spans="1:8" x14ac:dyDescent="0.25">
      <c r="A2711" s="24"/>
      <c r="B2711" s="24"/>
      <c r="C2711" s="24"/>
      <c r="D2711" s="24"/>
      <c r="E2711" s="39" t="s">
        <v>4119</v>
      </c>
      <c r="F2711" s="37" t="s">
        <v>1418</v>
      </c>
      <c r="G2711" s="37" t="s">
        <v>1418</v>
      </c>
      <c r="H2711" s="38">
        <f t="shared" si="43"/>
        <v>0</v>
      </c>
    </row>
    <row r="2712" spans="1:8" x14ac:dyDescent="0.25">
      <c r="A2712" s="24"/>
      <c r="B2712" s="24"/>
      <c r="C2712" s="24"/>
      <c r="D2712" s="24"/>
      <c r="E2712" s="36" t="s">
        <v>4120</v>
      </c>
      <c r="F2712" s="37" t="s">
        <v>1418</v>
      </c>
      <c r="G2712" s="37" t="s">
        <v>1418</v>
      </c>
      <c r="H2712" s="38">
        <f t="shared" si="43"/>
        <v>0</v>
      </c>
    </row>
    <row r="2713" spans="1:8" x14ac:dyDescent="0.25">
      <c r="A2713" s="24"/>
      <c r="B2713" s="24"/>
      <c r="C2713" s="24"/>
      <c r="D2713" s="24"/>
      <c r="E2713" s="39" t="s">
        <v>4121</v>
      </c>
      <c r="F2713" s="37" t="s">
        <v>1418</v>
      </c>
      <c r="G2713" s="37" t="s">
        <v>1418</v>
      </c>
      <c r="H2713" s="38">
        <f t="shared" si="43"/>
        <v>0</v>
      </c>
    </row>
    <row r="2714" spans="1:8" x14ac:dyDescent="0.25">
      <c r="A2714" s="24"/>
      <c r="B2714" s="24"/>
      <c r="C2714" s="24"/>
      <c r="D2714" s="24"/>
      <c r="E2714" s="39" t="s">
        <v>4122</v>
      </c>
      <c r="F2714" s="37" t="s">
        <v>1418</v>
      </c>
      <c r="G2714" s="37" t="s">
        <v>1418</v>
      </c>
      <c r="H2714" s="38">
        <f t="shared" si="43"/>
        <v>0</v>
      </c>
    </row>
    <row r="2715" spans="1:8" x14ac:dyDescent="0.25">
      <c r="A2715" s="24"/>
      <c r="B2715" s="24"/>
      <c r="C2715" s="24"/>
      <c r="D2715" s="24"/>
      <c r="E2715" s="39" t="s">
        <v>4123</v>
      </c>
      <c r="F2715" s="37" t="s">
        <v>1418</v>
      </c>
      <c r="G2715" s="37" t="s">
        <v>1418</v>
      </c>
      <c r="H2715" s="38">
        <f t="shared" si="43"/>
        <v>0</v>
      </c>
    </row>
    <row r="2716" spans="1:8" x14ac:dyDescent="0.25">
      <c r="A2716" s="24"/>
      <c r="B2716" s="24"/>
      <c r="C2716" s="24"/>
      <c r="D2716" s="24"/>
      <c r="E2716" s="39" t="s">
        <v>4124</v>
      </c>
      <c r="F2716" s="37" t="s">
        <v>1418</v>
      </c>
      <c r="G2716" s="37" t="s">
        <v>1418</v>
      </c>
      <c r="H2716" s="38">
        <f t="shared" si="43"/>
        <v>0</v>
      </c>
    </row>
    <row r="2717" spans="1:8" x14ac:dyDescent="0.25">
      <c r="A2717" s="24"/>
      <c r="B2717" s="24"/>
      <c r="C2717" s="24"/>
      <c r="D2717" s="24"/>
      <c r="E2717" s="39" t="s">
        <v>4125</v>
      </c>
      <c r="F2717" s="37" t="s">
        <v>1418</v>
      </c>
      <c r="G2717" s="37" t="s">
        <v>1418</v>
      </c>
      <c r="H2717" s="38">
        <f t="shared" si="43"/>
        <v>0</v>
      </c>
    </row>
    <row r="2718" spans="1:8" x14ac:dyDescent="0.25">
      <c r="A2718" s="24"/>
      <c r="B2718" s="24"/>
      <c r="C2718" s="24"/>
      <c r="D2718" s="24"/>
      <c r="E2718" s="39" t="s">
        <v>4126</v>
      </c>
      <c r="F2718" s="37" t="s">
        <v>1418</v>
      </c>
      <c r="G2718" s="37" t="s">
        <v>1418</v>
      </c>
      <c r="H2718" s="38">
        <f t="shared" si="43"/>
        <v>0</v>
      </c>
    </row>
    <row r="2719" spans="1:8" x14ac:dyDescent="0.25">
      <c r="A2719" s="24"/>
      <c r="B2719" s="24"/>
      <c r="C2719" s="24"/>
      <c r="D2719" s="24"/>
      <c r="E2719" s="36" t="s">
        <v>4127</v>
      </c>
      <c r="F2719" s="37" t="s">
        <v>1418</v>
      </c>
      <c r="G2719" s="37" t="s">
        <v>1418</v>
      </c>
      <c r="H2719" s="38">
        <f t="shared" si="43"/>
        <v>0</v>
      </c>
    </row>
    <row r="2720" spans="1:8" x14ac:dyDescent="0.25">
      <c r="A2720" s="24"/>
      <c r="B2720" s="24"/>
      <c r="C2720" s="24"/>
      <c r="D2720" s="24"/>
      <c r="E2720" s="36" t="s">
        <v>4128</v>
      </c>
      <c r="F2720" s="37" t="s">
        <v>1418</v>
      </c>
      <c r="G2720" s="37" t="s">
        <v>1418</v>
      </c>
      <c r="H2720" s="38">
        <f t="shared" si="43"/>
        <v>0</v>
      </c>
    </row>
    <row r="2721" spans="1:8" x14ac:dyDescent="0.25">
      <c r="A2721" s="24"/>
      <c r="B2721" s="24"/>
      <c r="C2721" s="24"/>
      <c r="D2721" s="24"/>
      <c r="E2721" s="36" t="s">
        <v>4129</v>
      </c>
      <c r="F2721" s="37" t="s">
        <v>1418</v>
      </c>
      <c r="G2721" s="37" t="s">
        <v>1418</v>
      </c>
      <c r="H2721" s="38">
        <f t="shared" si="43"/>
        <v>0</v>
      </c>
    </row>
    <row r="2722" spans="1:8" x14ac:dyDescent="0.25">
      <c r="A2722" s="24"/>
      <c r="B2722" s="24"/>
      <c r="C2722" s="24"/>
      <c r="D2722" s="24"/>
      <c r="E2722" s="39" t="s">
        <v>4130</v>
      </c>
      <c r="F2722" s="37" t="s">
        <v>1418</v>
      </c>
      <c r="G2722" s="37" t="s">
        <v>1418</v>
      </c>
      <c r="H2722" s="38">
        <f t="shared" si="43"/>
        <v>0</v>
      </c>
    </row>
    <row r="2723" spans="1:8" x14ac:dyDescent="0.25">
      <c r="A2723" s="24"/>
      <c r="B2723" s="24"/>
      <c r="C2723" s="24"/>
      <c r="D2723" s="24"/>
      <c r="E2723" s="36" t="s">
        <v>4131</v>
      </c>
      <c r="F2723" s="37" t="s">
        <v>1418</v>
      </c>
      <c r="G2723" s="37" t="s">
        <v>1418</v>
      </c>
      <c r="H2723" s="38">
        <f t="shared" si="43"/>
        <v>0</v>
      </c>
    </row>
    <row r="2724" spans="1:8" x14ac:dyDescent="0.25">
      <c r="A2724" s="24"/>
      <c r="B2724" s="24"/>
      <c r="C2724" s="24"/>
      <c r="D2724" s="24"/>
      <c r="E2724" s="39" t="s">
        <v>4132</v>
      </c>
      <c r="F2724" s="37" t="s">
        <v>1418</v>
      </c>
      <c r="G2724" s="37" t="s">
        <v>1418</v>
      </c>
      <c r="H2724" s="38">
        <f t="shared" si="43"/>
        <v>0</v>
      </c>
    </row>
    <row r="2725" spans="1:8" x14ac:dyDescent="0.25">
      <c r="A2725" s="24"/>
      <c r="B2725" s="24"/>
      <c r="C2725" s="24"/>
      <c r="D2725" s="24"/>
      <c r="E2725" s="36" t="s">
        <v>4133</v>
      </c>
      <c r="F2725" s="37" t="s">
        <v>1418</v>
      </c>
      <c r="G2725" s="37" t="s">
        <v>1418</v>
      </c>
      <c r="H2725" s="38">
        <f t="shared" si="43"/>
        <v>0</v>
      </c>
    </row>
    <row r="2726" spans="1:8" x14ac:dyDescent="0.25">
      <c r="A2726" s="24"/>
      <c r="B2726" s="24"/>
      <c r="C2726" s="24"/>
      <c r="D2726" s="24"/>
      <c r="E2726" s="36" t="s">
        <v>4134</v>
      </c>
      <c r="F2726" s="37" t="s">
        <v>1418</v>
      </c>
      <c r="G2726" s="37" t="s">
        <v>1418</v>
      </c>
      <c r="H2726" s="38">
        <f t="shared" si="43"/>
        <v>0</v>
      </c>
    </row>
    <row r="2727" spans="1:8" x14ac:dyDescent="0.25">
      <c r="A2727" s="24"/>
      <c r="B2727" s="24"/>
      <c r="C2727" s="24"/>
      <c r="D2727" s="24"/>
      <c r="E2727" s="36" t="s">
        <v>4135</v>
      </c>
      <c r="F2727" s="37" t="s">
        <v>1418</v>
      </c>
      <c r="G2727" s="37" t="s">
        <v>1418</v>
      </c>
      <c r="H2727" s="38">
        <f t="shared" si="43"/>
        <v>0</v>
      </c>
    </row>
    <row r="2728" spans="1:8" x14ac:dyDescent="0.25">
      <c r="A2728" s="24"/>
      <c r="B2728" s="24"/>
      <c r="C2728" s="24"/>
      <c r="D2728" s="24"/>
      <c r="E2728" s="39" t="s">
        <v>4136</v>
      </c>
      <c r="F2728" s="37" t="s">
        <v>1418</v>
      </c>
      <c r="G2728" s="37" t="s">
        <v>1418</v>
      </c>
      <c r="H2728" s="38">
        <f t="shared" si="43"/>
        <v>0</v>
      </c>
    </row>
    <row r="2729" spans="1:8" x14ac:dyDescent="0.25">
      <c r="A2729" s="24"/>
      <c r="B2729" s="24"/>
      <c r="C2729" s="24"/>
      <c r="D2729" s="24"/>
      <c r="E2729" s="39" t="s">
        <v>4137</v>
      </c>
      <c r="F2729" s="37" t="s">
        <v>1418</v>
      </c>
      <c r="G2729" s="37" t="s">
        <v>1418</v>
      </c>
      <c r="H2729" s="38">
        <f t="shared" si="43"/>
        <v>0</v>
      </c>
    </row>
    <row r="2730" spans="1:8" x14ac:dyDescent="0.25">
      <c r="A2730" s="24"/>
      <c r="B2730" s="24"/>
      <c r="C2730" s="24"/>
      <c r="D2730" s="24"/>
      <c r="E2730" s="36" t="s">
        <v>4138</v>
      </c>
      <c r="F2730" s="37" t="s">
        <v>1418</v>
      </c>
      <c r="G2730" s="37" t="s">
        <v>1418</v>
      </c>
      <c r="H2730" s="38">
        <f t="shared" si="43"/>
        <v>0</v>
      </c>
    </row>
    <row r="2731" spans="1:8" x14ac:dyDescent="0.25">
      <c r="A2731" s="24"/>
      <c r="B2731" s="24"/>
      <c r="C2731" s="24"/>
      <c r="D2731" s="24"/>
      <c r="E2731" s="36" t="s">
        <v>4139</v>
      </c>
      <c r="F2731" s="37" t="s">
        <v>1418</v>
      </c>
      <c r="G2731" s="37" t="s">
        <v>1418</v>
      </c>
      <c r="H2731" s="38">
        <f t="shared" si="43"/>
        <v>0</v>
      </c>
    </row>
    <row r="2732" spans="1:8" x14ac:dyDescent="0.25">
      <c r="A2732" s="24"/>
      <c r="B2732" s="24"/>
      <c r="C2732" s="24"/>
      <c r="D2732" s="24"/>
      <c r="E2732" s="39" t="s">
        <v>4140</v>
      </c>
      <c r="F2732" s="37" t="s">
        <v>1418</v>
      </c>
      <c r="G2732" s="37" t="s">
        <v>1418</v>
      </c>
      <c r="H2732" s="38">
        <f t="shared" si="43"/>
        <v>0</v>
      </c>
    </row>
    <row r="2733" spans="1:8" x14ac:dyDescent="0.25">
      <c r="A2733" s="24"/>
      <c r="B2733" s="24"/>
      <c r="C2733" s="24"/>
      <c r="D2733" s="24"/>
      <c r="E2733" s="59" t="s">
        <v>4141</v>
      </c>
      <c r="F2733" s="37" t="s">
        <v>1418</v>
      </c>
      <c r="G2733" s="37" t="s">
        <v>1418</v>
      </c>
      <c r="H2733" s="38">
        <f t="shared" si="43"/>
        <v>0</v>
      </c>
    </row>
    <row r="2734" spans="1:8" x14ac:dyDescent="0.25">
      <c r="A2734" s="24"/>
      <c r="B2734" s="24"/>
      <c r="C2734" s="24"/>
      <c r="D2734" s="24"/>
      <c r="E2734" s="39" t="s">
        <v>4142</v>
      </c>
      <c r="F2734" s="37" t="s">
        <v>1418</v>
      </c>
      <c r="G2734" s="37" t="s">
        <v>1418</v>
      </c>
      <c r="H2734" s="38">
        <f t="shared" si="43"/>
        <v>0</v>
      </c>
    </row>
    <row r="2735" spans="1:8" x14ac:dyDescent="0.25">
      <c r="A2735" s="24"/>
      <c r="B2735" s="24"/>
      <c r="C2735" s="24"/>
      <c r="D2735" s="24"/>
      <c r="E2735" s="39" t="s">
        <v>4143</v>
      </c>
      <c r="F2735" s="37" t="s">
        <v>1418</v>
      </c>
      <c r="G2735" s="37" t="s">
        <v>1418</v>
      </c>
      <c r="H2735" s="38">
        <f t="shared" si="43"/>
        <v>0</v>
      </c>
    </row>
    <row r="2736" spans="1:8" x14ac:dyDescent="0.25">
      <c r="A2736" s="24"/>
      <c r="B2736" s="24"/>
      <c r="C2736" s="24"/>
      <c r="D2736" s="24"/>
      <c r="E2736" s="39" t="s">
        <v>4144</v>
      </c>
      <c r="F2736" s="37" t="s">
        <v>1418</v>
      </c>
      <c r="G2736" s="37" t="s">
        <v>1418</v>
      </c>
      <c r="H2736" s="38">
        <f t="shared" si="43"/>
        <v>0</v>
      </c>
    </row>
    <row r="2737" spans="1:8" x14ac:dyDescent="0.25">
      <c r="A2737" s="24"/>
      <c r="B2737" s="24"/>
      <c r="C2737" s="24"/>
      <c r="D2737" s="24"/>
      <c r="E2737" s="36" t="s">
        <v>4145</v>
      </c>
      <c r="F2737" s="37" t="s">
        <v>1418</v>
      </c>
      <c r="G2737" s="37" t="s">
        <v>1418</v>
      </c>
      <c r="H2737" s="38">
        <f t="shared" si="43"/>
        <v>0</v>
      </c>
    </row>
    <row r="2738" spans="1:8" x14ac:dyDescent="0.25">
      <c r="A2738" s="24"/>
      <c r="B2738" s="24"/>
      <c r="C2738" s="24"/>
      <c r="D2738" s="24"/>
      <c r="E2738" s="39" t="s">
        <v>4146</v>
      </c>
      <c r="F2738" s="37" t="s">
        <v>1418</v>
      </c>
      <c r="G2738" s="37" t="s">
        <v>1418</v>
      </c>
      <c r="H2738" s="38">
        <f t="shared" si="43"/>
        <v>0</v>
      </c>
    </row>
    <row r="2739" spans="1:8" x14ac:dyDescent="0.25">
      <c r="A2739" s="24"/>
      <c r="B2739" s="24"/>
      <c r="C2739" s="24"/>
      <c r="D2739" s="24"/>
      <c r="E2739" s="39" t="s">
        <v>4147</v>
      </c>
      <c r="F2739" s="37" t="s">
        <v>1418</v>
      </c>
      <c r="G2739" s="37" t="s">
        <v>1418</v>
      </c>
      <c r="H2739" s="38">
        <f t="shared" si="43"/>
        <v>0</v>
      </c>
    </row>
    <row r="2740" spans="1:8" x14ac:dyDescent="0.25">
      <c r="A2740" s="24"/>
      <c r="B2740" s="24"/>
      <c r="C2740" s="24"/>
      <c r="D2740" s="24"/>
      <c r="E2740" s="39" t="s">
        <v>4148</v>
      </c>
      <c r="F2740" s="37" t="s">
        <v>1418</v>
      </c>
      <c r="G2740" s="37" t="s">
        <v>1418</v>
      </c>
      <c r="H2740" s="38">
        <f t="shared" si="43"/>
        <v>0</v>
      </c>
    </row>
    <row r="2741" spans="1:8" x14ac:dyDescent="0.25">
      <c r="A2741" s="24"/>
      <c r="B2741" s="24"/>
      <c r="C2741" s="24"/>
      <c r="D2741" s="24"/>
      <c r="E2741" s="64" t="s">
        <v>4149</v>
      </c>
      <c r="F2741" s="37" t="s">
        <v>1416</v>
      </c>
      <c r="G2741" s="37" t="s">
        <v>1416</v>
      </c>
      <c r="H2741" s="38">
        <f t="shared" si="43"/>
        <v>1</v>
      </c>
    </row>
    <row r="2742" spans="1:8" x14ac:dyDescent="0.25">
      <c r="A2742" s="24"/>
      <c r="B2742" s="24"/>
      <c r="C2742" s="24"/>
      <c r="D2742" s="24"/>
      <c r="E2742" s="39" t="s">
        <v>4150</v>
      </c>
      <c r="F2742" s="37" t="s">
        <v>1416</v>
      </c>
      <c r="G2742" s="37" t="s">
        <v>1416</v>
      </c>
      <c r="H2742" s="38">
        <f t="shared" si="43"/>
        <v>1</v>
      </c>
    </row>
    <row r="2743" spans="1:8" x14ac:dyDescent="0.25">
      <c r="A2743" s="24"/>
      <c r="B2743" s="24"/>
      <c r="C2743" s="24"/>
      <c r="D2743" s="24"/>
      <c r="E2743" s="39" t="s">
        <v>4151</v>
      </c>
      <c r="F2743" s="37" t="s">
        <v>1416</v>
      </c>
      <c r="G2743" s="37" t="s">
        <v>1416</v>
      </c>
      <c r="H2743" s="38">
        <f t="shared" si="43"/>
        <v>1</v>
      </c>
    </row>
    <row r="2744" spans="1:8" x14ac:dyDescent="0.25">
      <c r="A2744" s="24"/>
      <c r="B2744" s="24"/>
      <c r="C2744" s="24"/>
      <c r="D2744" s="24"/>
      <c r="E2744" s="36" t="s">
        <v>4152</v>
      </c>
      <c r="F2744" s="37" t="s">
        <v>1416</v>
      </c>
      <c r="G2744" s="37" t="s">
        <v>1416</v>
      </c>
      <c r="H2744" s="38">
        <f t="shared" si="43"/>
        <v>1</v>
      </c>
    </row>
    <row r="2745" spans="1:8" x14ac:dyDescent="0.25">
      <c r="A2745" s="24"/>
      <c r="B2745" s="24"/>
      <c r="C2745" s="24"/>
      <c r="D2745" s="24"/>
      <c r="E2745" s="36" t="s">
        <v>4153</v>
      </c>
      <c r="F2745" s="37" t="s">
        <v>1416</v>
      </c>
      <c r="G2745" s="37" t="s">
        <v>1416</v>
      </c>
      <c r="H2745" s="38">
        <f t="shared" si="43"/>
        <v>1</v>
      </c>
    </row>
    <row r="2746" spans="1:8" x14ac:dyDescent="0.25">
      <c r="A2746" s="24"/>
      <c r="B2746" s="24"/>
      <c r="C2746" s="24"/>
      <c r="D2746" s="24"/>
      <c r="E2746" s="59" t="s">
        <v>4154</v>
      </c>
      <c r="F2746" s="37" t="s">
        <v>1416</v>
      </c>
      <c r="G2746" s="37" t="s">
        <v>1416</v>
      </c>
      <c r="H2746" s="38">
        <f t="shared" si="43"/>
        <v>1</v>
      </c>
    </row>
    <row r="2747" spans="1:8" x14ac:dyDescent="0.25">
      <c r="A2747" s="24"/>
      <c r="B2747" s="24"/>
      <c r="C2747" s="24"/>
      <c r="D2747" s="24"/>
      <c r="E2747" s="39" t="s">
        <v>4155</v>
      </c>
      <c r="F2747" s="37" t="s">
        <v>1416</v>
      </c>
      <c r="G2747" s="37" t="s">
        <v>1416</v>
      </c>
      <c r="H2747" s="38">
        <f t="shared" si="43"/>
        <v>1</v>
      </c>
    </row>
    <row r="2748" spans="1:8" x14ac:dyDescent="0.25">
      <c r="A2748" s="24"/>
      <c r="B2748" s="24"/>
      <c r="C2748" s="24"/>
      <c r="D2748" s="24"/>
      <c r="E2748" s="39" t="s">
        <v>4156</v>
      </c>
      <c r="F2748" s="37" t="s">
        <v>1416</v>
      </c>
      <c r="G2748" s="37" t="s">
        <v>1416</v>
      </c>
      <c r="H2748" s="38">
        <f t="shared" si="43"/>
        <v>1</v>
      </c>
    </row>
    <row r="2749" spans="1:8" x14ac:dyDescent="0.25">
      <c r="A2749" s="24"/>
      <c r="B2749" s="24"/>
      <c r="C2749" s="24"/>
      <c r="D2749" s="24"/>
      <c r="E2749" s="39" t="s">
        <v>4157</v>
      </c>
      <c r="F2749" s="37" t="s">
        <v>1416</v>
      </c>
      <c r="G2749" s="37" t="s">
        <v>1416</v>
      </c>
      <c r="H2749" s="38">
        <f t="shared" si="43"/>
        <v>1</v>
      </c>
    </row>
    <row r="2750" spans="1:8" x14ac:dyDescent="0.25">
      <c r="A2750" s="24"/>
      <c r="B2750" s="24"/>
      <c r="C2750" s="24"/>
      <c r="D2750" s="24"/>
      <c r="E2750" s="36" t="s">
        <v>4158</v>
      </c>
      <c r="F2750" s="37" t="s">
        <v>1416</v>
      </c>
      <c r="G2750" s="37" t="s">
        <v>1416</v>
      </c>
      <c r="H2750" s="38">
        <f t="shared" si="43"/>
        <v>1</v>
      </c>
    </row>
    <row r="2751" spans="1:8" x14ac:dyDescent="0.25">
      <c r="A2751" s="24"/>
      <c r="B2751" s="24"/>
      <c r="C2751" s="24"/>
      <c r="D2751" s="24"/>
      <c r="E2751" s="39" t="s">
        <v>4159</v>
      </c>
      <c r="F2751" s="37" t="s">
        <v>1416</v>
      </c>
      <c r="G2751" s="37" t="s">
        <v>1416</v>
      </c>
      <c r="H2751" s="38">
        <f t="shared" si="43"/>
        <v>1</v>
      </c>
    </row>
    <row r="2752" spans="1:8" x14ac:dyDescent="0.25">
      <c r="A2752" s="24"/>
      <c r="B2752" s="24"/>
      <c r="C2752" s="24"/>
      <c r="D2752" s="24"/>
      <c r="E2752" s="39" t="s">
        <v>4160</v>
      </c>
      <c r="F2752" s="37" t="s">
        <v>1416</v>
      </c>
      <c r="G2752" s="37" t="s">
        <v>1416</v>
      </c>
      <c r="H2752" s="38">
        <f t="shared" si="43"/>
        <v>1</v>
      </c>
    </row>
    <row r="2753" spans="1:8" x14ac:dyDescent="0.25">
      <c r="A2753" s="24"/>
      <c r="B2753" s="24"/>
      <c r="C2753" s="24"/>
      <c r="D2753" s="24"/>
      <c r="E2753" s="36" t="s">
        <v>4161</v>
      </c>
      <c r="F2753" s="37" t="s">
        <v>1416</v>
      </c>
      <c r="G2753" s="37" t="s">
        <v>1416</v>
      </c>
      <c r="H2753" s="38">
        <f t="shared" si="43"/>
        <v>1</v>
      </c>
    </row>
    <row r="2754" spans="1:8" x14ac:dyDescent="0.25">
      <c r="A2754" s="24"/>
      <c r="B2754" s="24"/>
      <c r="C2754" s="24"/>
      <c r="D2754" s="24"/>
      <c r="E2754" s="36" t="s">
        <v>4162</v>
      </c>
      <c r="F2754" s="37" t="s">
        <v>1416</v>
      </c>
      <c r="G2754" s="37" t="s">
        <v>1416</v>
      </c>
      <c r="H2754" s="38">
        <f t="shared" si="43"/>
        <v>1</v>
      </c>
    </row>
    <row r="2755" spans="1:8" x14ac:dyDescent="0.25">
      <c r="A2755" s="24"/>
      <c r="B2755" s="24"/>
      <c r="C2755" s="24"/>
      <c r="D2755" s="24"/>
      <c r="E2755" s="36" t="s">
        <v>4163</v>
      </c>
      <c r="F2755" s="37" t="s">
        <v>1416</v>
      </c>
      <c r="G2755" s="37" t="s">
        <v>1416</v>
      </c>
      <c r="H2755" s="38">
        <f t="shared" si="43"/>
        <v>1</v>
      </c>
    </row>
    <row r="2756" spans="1:8" x14ac:dyDescent="0.25">
      <c r="A2756" s="24"/>
      <c r="B2756" s="24"/>
      <c r="C2756" s="24"/>
      <c r="D2756" s="24"/>
      <c r="E2756" s="39" t="s">
        <v>4164</v>
      </c>
      <c r="F2756" s="37" t="s">
        <v>1416</v>
      </c>
      <c r="G2756" s="37" t="s">
        <v>1416</v>
      </c>
      <c r="H2756" s="38">
        <f t="shared" si="43"/>
        <v>1</v>
      </c>
    </row>
    <row r="2757" spans="1:8" x14ac:dyDescent="0.25">
      <c r="A2757" s="24"/>
      <c r="B2757" s="24"/>
      <c r="C2757" s="24"/>
      <c r="D2757" s="24"/>
      <c r="E2757" s="39" t="s">
        <v>4165</v>
      </c>
      <c r="F2757" s="37" t="s">
        <v>1416</v>
      </c>
      <c r="G2757" s="37" t="s">
        <v>1416</v>
      </c>
      <c r="H2757" s="38">
        <f t="shared" si="43"/>
        <v>1</v>
      </c>
    </row>
    <row r="2758" spans="1:8" x14ac:dyDescent="0.25">
      <c r="A2758" s="24"/>
      <c r="B2758" s="24"/>
      <c r="C2758" s="24"/>
      <c r="D2758" s="24"/>
      <c r="E2758" s="36" t="s">
        <v>4166</v>
      </c>
      <c r="F2758" s="37" t="s">
        <v>1416</v>
      </c>
      <c r="G2758" s="37" t="s">
        <v>1416</v>
      </c>
      <c r="H2758" s="38">
        <f t="shared" si="43"/>
        <v>1</v>
      </c>
    </row>
    <row r="2759" spans="1:8" x14ac:dyDescent="0.25">
      <c r="A2759" s="24"/>
      <c r="B2759" s="24"/>
      <c r="C2759" s="24"/>
      <c r="D2759" s="24"/>
      <c r="E2759" s="39" t="s">
        <v>4167</v>
      </c>
      <c r="F2759" s="37" t="s">
        <v>1416</v>
      </c>
      <c r="G2759" s="37" t="s">
        <v>1416</v>
      </c>
      <c r="H2759" s="38">
        <f t="shared" ref="H2759:H2822" si="44">VLOOKUP(G2759,$A$4:$B$29,2,FALSE)</f>
        <v>1</v>
      </c>
    </row>
    <row r="2760" spans="1:8" x14ac:dyDescent="0.25">
      <c r="A2760" s="24"/>
      <c r="B2760" s="24"/>
      <c r="C2760" s="24"/>
      <c r="D2760" s="24"/>
      <c r="E2760" s="39" t="s">
        <v>4168</v>
      </c>
      <c r="F2760" s="37" t="s">
        <v>1416</v>
      </c>
      <c r="G2760" s="37" t="s">
        <v>1416</v>
      </c>
      <c r="H2760" s="38">
        <f t="shared" si="44"/>
        <v>1</v>
      </c>
    </row>
    <row r="2761" spans="1:8" x14ac:dyDescent="0.25">
      <c r="A2761" s="24"/>
      <c r="B2761" s="24"/>
      <c r="C2761" s="24"/>
      <c r="D2761" s="24"/>
      <c r="E2761" s="36" t="s">
        <v>4169</v>
      </c>
      <c r="F2761" s="37" t="s">
        <v>1416</v>
      </c>
      <c r="G2761" s="37" t="s">
        <v>1416</v>
      </c>
      <c r="H2761" s="38">
        <f t="shared" si="44"/>
        <v>1</v>
      </c>
    </row>
    <row r="2762" spans="1:8" x14ac:dyDescent="0.25">
      <c r="A2762" s="24"/>
      <c r="B2762" s="24"/>
      <c r="C2762" s="24"/>
      <c r="D2762" s="24"/>
      <c r="E2762" s="36" t="s">
        <v>4170</v>
      </c>
      <c r="F2762" s="37" t="s">
        <v>1416</v>
      </c>
      <c r="G2762" s="37" t="s">
        <v>1416</v>
      </c>
      <c r="H2762" s="38">
        <f t="shared" si="44"/>
        <v>1</v>
      </c>
    </row>
    <row r="2763" spans="1:8" x14ac:dyDescent="0.25">
      <c r="A2763" s="24"/>
      <c r="B2763" s="24"/>
      <c r="C2763" s="24"/>
      <c r="D2763" s="24"/>
      <c r="E2763" s="39" t="s">
        <v>4171</v>
      </c>
      <c r="F2763" s="37" t="s">
        <v>1416</v>
      </c>
      <c r="G2763" s="37" t="s">
        <v>1416</v>
      </c>
      <c r="H2763" s="38">
        <f t="shared" si="44"/>
        <v>1</v>
      </c>
    </row>
    <row r="2764" spans="1:8" x14ac:dyDescent="0.25">
      <c r="A2764" s="24"/>
      <c r="B2764" s="24"/>
      <c r="C2764" s="24"/>
      <c r="D2764" s="24"/>
      <c r="E2764" s="36" t="s">
        <v>4172</v>
      </c>
      <c r="F2764" s="37" t="s">
        <v>1416</v>
      </c>
      <c r="G2764" s="37" t="s">
        <v>1416</v>
      </c>
      <c r="H2764" s="38">
        <f t="shared" si="44"/>
        <v>1</v>
      </c>
    </row>
    <row r="2765" spans="1:8" x14ac:dyDescent="0.25">
      <c r="A2765" s="24"/>
      <c r="B2765" s="24"/>
      <c r="C2765" s="24"/>
      <c r="D2765" s="24"/>
      <c r="E2765" s="36" t="s">
        <v>4173</v>
      </c>
      <c r="F2765" s="37" t="s">
        <v>1416</v>
      </c>
      <c r="G2765" s="37" t="s">
        <v>1416</v>
      </c>
      <c r="H2765" s="38">
        <f t="shared" si="44"/>
        <v>1</v>
      </c>
    </row>
    <row r="2766" spans="1:8" x14ac:dyDescent="0.25">
      <c r="A2766" s="24"/>
      <c r="B2766" s="24"/>
      <c r="C2766" s="24"/>
      <c r="D2766" s="24"/>
      <c r="E2766" s="36" t="s">
        <v>4174</v>
      </c>
      <c r="F2766" s="37" t="s">
        <v>1416</v>
      </c>
      <c r="G2766" s="37" t="s">
        <v>1416</v>
      </c>
      <c r="H2766" s="38">
        <f t="shared" si="44"/>
        <v>1</v>
      </c>
    </row>
    <row r="2767" spans="1:8" x14ac:dyDescent="0.25">
      <c r="A2767" s="24"/>
      <c r="B2767" s="24"/>
      <c r="C2767" s="24"/>
      <c r="D2767" s="24"/>
      <c r="E2767" s="36" t="s">
        <v>4175</v>
      </c>
      <c r="F2767" s="37" t="s">
        <v>1416</v>
      </c>
      <c r="G2767" s="37" t="s">
        <v>1416</v>
      </c>
      <c r="H2767" s="38">
        <f t="shared" si="44"/>
        <v>1</v>
      </c>
    </row>
    <row r="2768" spans="1:8" x14ac:dyDescent="0.25">
      <c r="A2768" s="24"/>
      <c r="B2768" s="24"/>
      <c r="C2768" s="24"/>
      <c r="D2768" s="24"/>
      <c r="E2768" s="39" t="s">
        <v>4176</v>
      </c>
      <c r="F2768" s="37" t="s">
        <v>1418</v>
      </c>
      <c r="G2768" s="37" t="s">
        <v>1418</v>
      </c>
      <c r="H2768" s="38">
        <f t="shared" si="44"/>
        <v>0</v>
      </c>
    </row>
    <row r="2769" spans="1:8" x14ac:dyDescent="0.25">
      <c r="A2769" s="24"/>
      <c r="B2769" s="24"/>
      <c r="C2769" s="24"/>
      <c r="D2769" s="24"/>
      <c r="E2769" s="39" t="s">
        <v>4177</v>
      </c>
      <c r="F2769" s="37" t="s">
        <v>1418</v>
      </c>
      <c r="G2769" s="37" t="s">
        <v>1418</v>
      </c>
      <c r="H2769" s="38">
        <f t="shared" si="44"/>
        <v>0</v>
      </c>
    </row>
    <row r="2770" spans="1:8" x14ac:dyDescent="0.25">
      <c r="A2770" s="24"/>
      <c r="B2770" s="24"/>
      <c r="C2770" s="24"/>
      <c r="D2770" s="24"/>
      <c r="E2770" s="36" t="s">
        <v>4178</v>
      </c>
      <c r="F2770" s="37" t="s">
        <v>1418</v>
      </c>
      <c r="G2770" s="37" t="s">
        <v>1418</v>
      </c>
      <c r="H2770" s="38">
        <f t="shared" si="44"/>
        <v>0</v>
      </c>
    </row>
    <row r="2771" spans="1:8" x14ac:dyDescent="0.25">
      <c r="A2771" s="24"/>
      <c r="B2771" s="24"/>
      <c r="C2771" s="24"/>
      <c r="D2771" s="24"/>
      <c r="E2771" s="36" t="s">
        <v>4179</v>
      </c>
      <c r="F2771" s="37" t="s">
        <v>1418</v>
      </c>
      <c r="G2771" s="37" t="s">
        <v>1418</v>
      </c>
      <c r="H2771" s="38">
        <f t="shared" si="44"/>
        <v>0</v>
      </c>
    </row>
    <row r="2772" spans="1:8" x14ac:dyDescent="0.25">
      <c r="A2772" s="24"/>
      <c r="B2772" s="24"/>
      <c r="C2772" s="24"/>
      <c r="D2772" s="24"/>
      <c r="E2772" s="39" t="s">
        <v>4180</v>
      </c>
      <c r="F2772" s="37" t="s">
        <v>1418</v>
      </c>
      <c r="G2772" s="37" t="s">
        <v>1418</v>
      </c>
      <c r="H2772" s="38">
        <f t="shared" si="44"/>
        <v>0</v>
      </c>
    </row>
    <row r="2773" spans="1:8" x14ac:dyDescent="0.25">
      <c r="A2773" s="24"/>
      <c r="B2773" s="24"/>
      <c r="C2773" s="24"/>
      <c r="D2773" s="24"/>
      <c r="E2773" s="39" t="s">
        <v>4181</v>
      </c>
      <c r="F2773" s="37" t="s">
        <v>1418</v>
      </c>
      <c r="G2773" s="37" t="s">
        <v>1418</v>
      </c>
      <c r="H2773" s="38">
        <f t="shared" si="44"/>
        <v>0</v>
      </c>
    </row>
    <row r="2774" spans="1:8" x14ac:dyDescent="0.25">
      <c r="A2774" s="24"/>
      <c r="B2774" s="24"/>
      <c r="C2774" s="24"/>
      <c r="D2774" s="24"/>
      <c r="E2774" s="39" t="s">
        <v>4182</v>
      </c>
      <c r="F2774" s="37" t="s">
        <v>1418</v>
      </c>
      <c r="G2774" s="37" t="s">
        <v>1418</v>
      </c>
      <c r="H2774" s="38">
        <f t="shared" si="44"/>
        <v>0</v>
      </c>
    </row>
    <row r="2775" spans="1:8" x14ac:dyDescent="0.25">
      <c r="A2775" s="24"/>
      <c r="B2775" s="24"/>
      <c r="C2775" s="24"/>
      <c r="D2775" s="24"/>
      <c r="E2775" s="39" t="s">
        <v>4183</v>
      </c>
      <c r="F2775" s="37" t="s">
        <v>1418</v>
      </c>
      <c r="G2775" s="37" t="s">
        <v>1418</v>
      </c>
      <c r="H2775" s="38">
        <f t="shared" si="44"/>
        <v>0</v>
      </c>
    </row>
    <row r="2776" spans="1:8" x14ac:dyDescent="0.25">
      <c r="A2776" s="24"/>
      <c r="B2776" s="24"/>
      <c r="C2776" s="24"/>
      <c r="D2776" s="24"/>
      <c r="E2776" s="39" t="s">
        <v>4184</v>
      </c>
      <c r="F2776" s="37" t="s">
        <v>1418</v>
      </c>
      <c r="G2776" s="37" t="s">
        <v>1418</v>
      </c>
      <c r="H2776" s="38">
        <f t="shared" si="44"/>
        <v>0</v>
      </c>
    </row>
    <row r="2777" spans="1:8" x14ac:dyDescent="0.25">
      <c r="A2777" s="24"/>
      <c r="B2777" s="24"/>
      <c r="C2777" s="24"/>
      <c r="D2777" s="24"/>
      <c r="E2777" s="39" t="s">
        <v>4185</v>
      </c>
      <c r="F2777" s="37" t="s">
        <v>1418</v>
      </c>
      <c r="G2777" s="37" t="s">
        <v>1418</v>
      </c>
      <c r="H2777" s="38">
        <f t="shared" si="44"/>
        <v>0</v>
      </c>
    </row>
    <row r="2778" spans="1:8" x14ac:dyDescent="0.25">
      <c r="A2778" s="24"/>
      <c r="B2778" s="24"/>
      <c r="C2778" s="24"/>
      <c r="D2778" s="24"/>
      <c r="E2778" s="39" t="s">
        <v>4186</v>
      </c>
      <c r="F2778" s="37" t="s">
        <v>1418</v>
      </c>
      <c r="G2778" s="37" t="s">
        <v>1418</v>
      </c>
      <c r="H2778" s="38">
        <f t="shared" si="44"/>
        <v>0</v>
      </c>
    </row>
    <row r="2779" spans="1:8" x14ac:dyDescent="0.25">
      <c r="A2779" s="24"/>
      <c r="B2779" s="24"/>
      <c r="C2779" s="24"/>
      <c r="D2779" s="24"/>
      <c r="E2779" s="39" t="s">
        <v>4187</v>
      </c>
      <c r="F2779" s="37" t="s">
        <v>1389</v>
      </c>
      <c r="G2779" s="37" t="s">
        <v>1389</v>
      </c>
      <c r="H2779" s="38">
        <f t="shared" si="44"/>
        <v>0.25209999999999999</v>
      </c>
    </row>
    <row r="2780" spans="1:8" x14ac:dyDescent="0.25">
      <c r="A2780" s="24"/>
      <c r="B2780" s="24"/>
      <c r="C2780" s="24"/>
      <c r="D2780" s="24"/>
      <c r="E2780" s="39" t="s">
        <v>4188</v>
      </c>
      <c r="F2780" s="37" t="s">
        <v>1418</v>
      </c>
      <c r="G2780" s="37" t="s">
        <v>1418</v>
      </c>
      <c r="H2780" s="38">
        <f t="shared" si="44"/>
        <v>0</v>
      </c>
    </row>
    <row r="2781" spans="1:8" x14ac:dyDescent="0.25">
      <c r="A2781" s="24"/>
      <c r="B2781" s="24"/>
      <c r="C2781" s="24"/>
      <c r="D2781" s="24"/>
      <c r="E2781" s="39" t="s">
        <v>4189</v>
      </c>
      <c r="F2781" s="37" t="s">
        <v>1418</v>
      </c>
      <c r="G2781" s="37" t="s">
        <v>1418</v>
      </c>
      <c r="H2781" s="38">
        <f t="shared" si="44"/>
        <v>0</v>
      </c>
    </row>
    <row r="2782" spans="1:8" x14ac:dyDescent="0.25">
      <c r="A2782" s="24"/>
      <c r="B2782" s="24"/>
      <c r="C2782" s="24"/>
      <c r="D2782" s="24"/>
      <c r="E2782" s="39" t="s">
        <v>4190</v>
      </c>
      <c r="F2782" s="37" t="s">
        <v>1418</v>
      </c>
      <c r="G2782" s="37" t="s">
        <v>1418</v>
      </c>
      <c r="H2782" s="38">
        <f t="shared" si="44"/>
        <v>0</v>
      </c>
    </row>
    <row r="2783" spans="1:8" x14ac:dyDescent="0.25">
      <c r="A2783" s="24"/>
      <c r="B2783" s="24"/>
      <c r="C2783" s="24"/>
      <c r="D2783" s="24"/>
      <c r="E2783" s="39" t="s">
        <v>4191</v>
      </c>
      <c r="F2783" s="37" t="s">
        <v>1418</v>
      </c>
      <c r="G2783" s="37" t="s">
        <v>1418</v>
      </c>
      <c r="H2783" s="38">
        <f t="shared" si="44"/>
        <v>0</v>
      </c>
    </row>
    <row r="2784" spans="1:8" x14ac:dyDescent="0.25">
      <c r="A2784" s="24"/>
      <c r="B2784" s="24"/>
      <c r="C2784" s="24"/>
      <c r="D2784" s="24"/>
      <c r="E2784" s="36" t="s">
        <v>4192</v>
      </c>
      <c r="F2784" s="37" t="s">
        <v>1418</v>
      </c>
      <c r="G2784" s="37" t="s">
        <v>1418</v>
      </c>
      <c r="H2784" s="38">
        <f t="shared" si="44"/>
        <v>0</v>
      </c>
    </row>
    <row r="2785" spans="1:8" x14ac:dyDescent="0.25">
      <c r="A2785" s="24"/>
      <c r="B2785" s="24"/>
      <c r="C2785" s="24"/>
      <c r="D2785" s="24"/>
      <c r="E2785" s="39" t="s">
        <v>4193</v>
      </c>
      <c r="F2785" s="37" t="s">
        <v>1418</v>
      </c>
      <c r="G2785" s="37" t="s">
        <v>1418</v>
      </c>
      <c r="H2785" s="38">
        <f t="shared" si="44"/>
        <v>0</v>
      </c>
    </row>
    <row r="2786" spans="1:8" x14ac:dyDescent="0.25">
      <c r="A2786" s="24"/>
      <c r="B2786" s="24"/>
      <c r="C2786" s="24"/>
      <c r="D2786" s="24"/>
      <c r="E2786" s="36" t="s">
        <v>4194</v>
      </c>
      <c r="F2786" s="37" t="s">
        <v>1418</v>
      </c>
      <c r="G2786" s="37" t="s">
        <v>1418</v>
      </c>
      <c r="H2786" s="38">
        <f t="shared" si="44"/>
        <v>0</v>
      </c>
    </row>
    <row r="2787" spans="1:8" x14ac:dyDescent="0.25">
      <c r="A2787" s="24"/>
      <c r="B2787" s="24"/>
      <c r="C2787" s="24"/>
      <c r="D2787" s="24"/>
      <c r="E2787" s="36" t="s">
        <v>4195</v>
      </c>
      <c r="F2787" s="37" t="s">
        <v>1418</v>
      </c>
      <c r="G2787" s="37" t="s">
        <v>1418</v>
      </c>
      <c r="H2787" s="38">
        <f t="shared" si="44"/>
        <v>0</v>
      </c>
    </row>
    <row r="2788" spans="1:8" x14ac:dyDescent="0.25">
      <c r="A2788" s="24"/>
      <c r="B2788" s="24"/>
      <c r="C2788" s="24"/>
      <c r="D2788" s="24"/>
      <c r="E2788" s="39" t="s">
        <v>4196</v>
      </c>
      <c r="F2788" s="37" t="s">
        <v>1418</v>
      </c>
      <c r="G2788" s="37" t="s">
        <v>1418</v>
      </c>
      <c r="H2788" s="38">
        <f t="shared" si="44"/>
        <v>0</v>
      </c>
    </row>
    <row r="2789" spans="1:8" x14ac:dyDescent="0.25">
      <c r="A2789" s="24"/>
      <c r="B2789" s="24"/>
      <c r="C2789" s="24"/>
      <c r="D2789" s="24"/>
      <c r="E2789" s="39" t="s">
        <v>4197</v>
      </c>
      <c r="F2789" s="37" t="s">
        <v>1418</v>
      </c>
      <c r="G2789" s="37" t="s">
        <v>1418</v>
      </c>
      <c r="H2789" s="38">
        <f t="shared" si="44"/>
        <v>0</v>
      </c>
    </row>
    <row r="2790" spans="1:8" x14ac:dyDescent="0.25">
      <c r="A2790" s="24"/>
      <c r="B2790" s="24"/>
      <c r="C2790" s="24"/>
      <c r="D2790" s="24"/>
      <c r="E2790" s="36" t="s">
        <v>4198</v>
      </c>
      <c r="F2790" s="37" t="s">
        <v>1418</v>
      </c>
      <c r="G2790" s="37" t="s">
        <v>1418</v>
      </c>
      <c r="H2790" s="38">
        <f t="shared" si="44"/>
        <v>0</v>
      </c>
    </row>
    <row r="2791" spans="1:8" x14ac:dyDescent="0.25">
      <c r="A2791" s="24"/>
      <c r="B2791" s="24"/>
      <c r="C2791" s="24"/>
      <c r="D2791" s="24"/>
      <c r="E2791" s="62" t="s">
        <v>4199</v>
      </c>
      <c r="F2791" s="37" t="s">
        <v>1418</v>
      </c>
      <c r="G2791" s="37" t="s">
        <v>1418</v>
      </c>
      <c r="H2791" s="38">
        <f t="shared" si="44"/>
        <v>0</v>
      </c>
    </row>
    <row r="2792" spans="1:8" x14ac:dyDescent="0.25">
      <c r="A2792" s="24"/>
      <c r="B2792" s="24"/>
      <c r="C2792" s="24"/>
      <c r="D2792" s="24"/>
      <c r="E2792" s="36" t="s">
        <v>4200</v>
      </c>
      <c r="F2792" s="37" t="s">
        <v>1418</v>
      </c>
      <c r="G2792" s="37" t="s">
        <v>1418</v>
      </c>
      <c r="H2792" s="38">
        <f t="shared" si="44"/>
        <v>0</v>
      </c>
    </row>
    <row r="2793" spans="1:8" x14ac:dyDescent="0.25">
      <c r="A2793" s="24"/>
      <c r="B2793" s="24"/>
      <c r="C2793" s="24"/>
      <c r="D2793" s="24"/>
      <c r="E2793" s="39" t="s">
        <v>4201</v>
      </c>
      <c r="F2793" s="37" t="s">
        <v>1418</v>
      </c>
      <c r="G2793" s="37" t="s">
        <v>1418</v>
      </c>
      <c r="H2793" s="38">
        <f t="shared" si="44"/>
        <v>0</v>
      </c>
    </row>
    <row r="2794" spans="1:8" x14ac:dyDescent="0.25">
      <c r="A2794" s="24"/>
      <c r="B2794" s="24"/>
      <c r="C2794" s="24"/>
      <c r="D2794" s="24"/>
      <c r="E2794" s="36" t="s">
        <v>4202</v>
      </c>
      <c r="F2794" s="37" t="s">
        <v>1418</v>
      </c>
      <c r="G2794" s="37" t="s">
        <v>1418</v>
      </c>
      <c r="H2794" s="38">
        <f t="shared" si="44"/>
        <v>0</v>
      </c>
    </row>
    <row r="2795" spans="1:8" x14ac:dyDescent="0.25">
      <c r="A2795" s="24"/>
      <c r="B2795" s="24"/>
      <c r="C2795" s="24"/>
      <c r="D2795" s="24"/>
      <c r="E2795" s="39" t="s">
        <v>4203</v>
      </c>
      <c r="F2795" s="37" t="s">
        <v>1418</v>
      </c>
      <c r="G2795" s="37" t="s">
        <v>1418</v>
      </c>
      <c r="H2795" s="38">
        <f t="shared" si="44"/>
        <v>0</v>
      </c>
    </row>
    <row r="2796" spans="1:8" x14ac:dyDescent="0.25">
      <c r="A2796" s="24"/>
      <c r="B2796" s="24"/>
      <c r="C2796" s="24"/>
      <c r="D2796" s="24"/>
      <c r="E2796" s="39" t="s">
        <v>4204</v>
      </c>
      <c r="F2796" s="37" t="s">
        <v>1418</v>
      </c>
      <c r="G2796" s="37" t="s">
        <v>1418</v>
      </c>
      <c r="H2796" s="38">
        <f t="shared" si="44"/>
        <v>0</v>
      </c>
    </row>
    <row r="2797" spans="1:8" x14ac:dyDescent="0.25">
      <c r="A2797" s="24"/>
      <c r="B2797" s="24"/>
      <c r="C2797" s="24"/>
      <c r="D2797" s="24"/>
      <c r="E2797" s="39" t="s">
        <v>4205</v>
      </c>
      <c r="F2797" s="37" t="s">
        <v>1418</v>
      </c>
      <c r="G2797" s="37" t="s">
        <v>1418</v>
      </c>
      <c r="H2797" s="38">
        <f t="shared" si="44"/>
        <v>0</v>
      </c>
    </row>
    <row r="2798" spans="1:8" x14ac:dyDescent="0.25">
      <c r="A2798" s="24"/>
      <c r="B2798" s="24"/>
      <c r="C2798" s="24"/>
      <c r="D2798" s="24"/>
      <c r="E2798" s="39" t="s">
        <v>4206</v>
      </c>
      <c r="F2798" s="37" t="s">
        <v>1418</v>
      </c>
      <c r="G2798" s="37" t="s">
        <v>1418</v>
      </c>
      <c r="H2798" s="38">
        <f t="shared" si="44"/>
        <v>0</v>
      </c>
    </row>
    <row r="2799" spans="1:8" x14ac:dyDescent="0.25">
      <c r="A2799" s="24"/>
      <c r="B2799" s="24"/>
      <c r="C2799" s="24"/>
      <c r="D2799" s="24"/>
      <c r="E2799" s="36" t="s">
        <v>4207</v>
      </c>
      <c r="F2799" s="37" t="s">
        <v>1418</v>
      </c>
      <c r="G2799" s="37" t="s">
        <v>1418</v>
      </c>
      <c r="H2799" s="38">
        <f t="shared" si="44"/>
        <v>0</v>
      </c>
    </row>
    <row r="2800" spans="1:8" x14ac:dyDescent="0.25">
      <c r="A2800" s="24"/>
      <c r="B2800" s="24"/>
      <c r="C2800" s="24"/>
      <c r="D2800" s="24"/>
      <c r="E2800" s="39" t="s">
        <v>4208</v>
      </c>
      <c r="F2800" s="37" t="s">
        <v>1418</v>
      </c>
      <c r="G2800" s="37" t="s">
        <v>1418</v>
      </c>
      <c r="H2800" s="38">
        <f t="shared" si="44"/>
        <v>0</v>
      </c>
    </row>
    <row r="2801" spans="1:8" x14ac:dyDescent="0.25">
      <c r="A2801" s="24"/>
      <c r="B2801" s="24"/>
      <c r="C2801" s="24"/>
      <c r="D2801" s="24"/>
      <c r="E2801" s="39" t="s">
        <v>4209</v>
      </c>
      <c r="F2801" s="37" t="s">
        <v>1418</v>
      </c>
      <c r="G2801" s="37" t="s">
        <v>1418</v>
      </c>
      <c r="H2801" s="38">
        <f t="shared" si="44"/>
        <v>0</v>
      </c>
    </row>
    <row r="2802" spans="1:8" x14ac:dyDescent="0.25">
      <c r="A2802" s="24"/>
      <c r="B2802" s="24"/>
      <c r="C2802" s="24"/>
      <c r="D2802" s="24"/>
      <c r="E2802" s="36" t="s">
        <v>4210</v>
      </c>
      <c r="F2802" s="37" t="s">
        <v>1418</v>
      </c>
      <c r="G2802" s="37" t="s">
        <v>1418</v>
      </c>
      <c r="H2802" s="38">
        <f t="shared" si="44"/>
        <v>0</v>
      </c>
    </row>
    <row r="2803" spans="1:8" x14ac:dyDescent="0.25">
      <c r="A2803" s="24"/>
      <c r="B2803" s="24"/>
      <c r="C2803" s="24"/>
      <c r="D2803" s="24"/>
      <c r="E2803" s="36" t="s">
        <v>4211</v>
      </c>
      <c r="F2803" s="37" t="s">
        <v>1418</v>
      </c>
      <c r="G2803" s="37" t="s">
        <v>1418</v>
      </c>
      <c r="H2803" s="38">
        <f t="shared" si="44"/>
        <v>0</v>
      </c>
    </row>
    <row r="2804" spans="1:8" x14ac:dyDescent="0.25">
      <c r="A2804" s="24"/>
      <c r="B2804" s="24"/>
      <c r="C2804" s="24"/>
      <c r="D2804" s="24"/>
      <c r="E2804" s="36" t="s">
        <v>4212</v>
      </c>
      <c r="F2804" s="37" t="s">
        <v>1418</v>
      </c>
      <c r="G2804" s="37" t="s">
        <v>1418</v>
      </c>
      <c r="H2804" s="38">
        <f t="shared" si="44"/>
        <v>0</v>
      </c>
    </row>
    <row r="2805" spans="1:8" x14ac:dyDescent="0.25">
      <c r="A2805" s="24"/>
      <c r="B2805" s="24"/>
      <c r="C2805" s="24"/>
      <c r="D2805" s="24"/>
      <c r="E2805" s="36" t="s">
        <v>4213</v>
      </c>
      <c r="F2805" s="37" t="s">
        <v>1418</v>
      </c>
      <c r="G2805" s="37" t="s">
        <v>1418</v>
      </c>
      <c r="H2805" s="38">
        <f t="shared" si="44"/>
        <v>0</v>
      </c>
    </row>
    <row r="2806" spans="1:8" x14ac:dyDescent="0.25">
      <c r="A2806" s="24"/>
      <c r="B2806" s="24"/>
      <c r="C2806" s="24"/>
      <c r="D2806" s="24"/>
      <c r="E2806" s="36" t="s">
        <v>4214</v>
      </c>
      <c r="F2806" s="37" t="s">
        <v>1418</v>
      </c>
      <c r="G2806" s="37" t="s">
        <v>1418</v>
      </c>
      <c r="H2806" s="38">
        <f t="shared" si="44"/>
        <v>0</v>
      </c>
    </row>
    <row r="2807" spans="1:8" x14ac:dyDescent="0.25">
      <c r="A2807" s="24"/>
      <c r="B2807" s="24"/>
      <c r="C2807" s="24"/>
      <c r="D2807" s="24"/>
      <c r="E2807" s="39" t="s">
        <v>4215</v>
      </c>
      <c r="F2807" s="37" t="s">
        <v>1418</v>
      </c>
      <c r="G2807" s="37" t="s">
        <v>1418</v>
      </c>
      <c r="H2807" s="38">
        <f t="shared" si="44"/>
        <v>0</v>
      </c>
    </row>
    <row r="2808" spans="1:8" x14ac:dyDescent="0.25">
      <c r="A2808" s="24"/>
      <c r="B2808" s="24"/>
      <c r="C2808" s="24"/>
      <c r="D2808" s="24"/>
      <c r="E2808" s="62" t="s">
        <v>4216</v>
      </c>
      <c r="F2808" s="37" t="s">
        <v>1418</v>
      </c>
      <c r="G2808" s="37" t="s">
        <v>1418</v>
      </c>
      <c r="H2808" s="38">
        <f t="shared" si="44"/>
        <v>0</v>
      </c>
    </row>
    <row r="2809" spans="1:8" x14ac:dyDescent="0.25">
      <c r="A2809" s="24"/>
      <c r="B2809" s="24"/>
      <c r="C2809" s="24"/>
      <c r="D2809" s="24"/>
      <c r="E2809" s="36" t="s">
        <v>4217</v>
      </c>
      <c r="F2809" s="37" t="s">
        <v>1418</v>
      </c>
      <c r="G2809" s="37" t="s">
        <v>1418</v>
      </c>
      <c r="H2809" s="38">
        <f t="shared" si="44"/>
        <v>0</v>
      </c>
    </row>
    <row r="2810" spans="1:8" x14ac:dyDescent="0.25">
      <c r="A2810" s="24"/>
      <c r="B2810" s="24"/>
      <c r="C2810" s="24"/>
      <c r="D2810" s="24"/>
      <c r="E2810" s="39" t="s">
        <v>4218</v>
      </c>
      <c r="F2810" s="37" t="s">
        <v>1418</v>
      </c>
      <c r="G2810" s="37" t="s">
        <v>1418</v>
      </c>
      <c r="H2810" s="38">
        <f t="shared" si="44"/>
        <v>0</v>
      </c>
    </row>
    <row r="2811" spans="1:8" x14ac:dyDescent="0.25">
      <c r="A2811" s="24"/>
      <c r="B2811" s="24"/>
      <c r="C2811" s="24"/>
      <c r="D2811" s="24"/>
      <c r="E2811" s="39" t="s">
        <v>4219</v>
      </c>
      <c r="F2811" s="37" t="s">
        <v>1418</v>
      </c>
      <c r="G2811" s="37" t="s">
        <v>1418</v>
      </c>
      <c r="H2811" s="38">
        <f t="shared" si="44"/>
        <v>0</v>
      </c>
    </row>
    <row r="2812" spans="1:8" x14ac:dyDescent="0.25">
      <c r="A2812" s="24"/>
      <c r="B2812" s="24"/>
      <c r="C2812" s="24"/>
      <c r="D2812" s="24"/>
      <c r="E2812" s="39" t="s">
        <v>4220</v>
      </c>
      <c r="F2812" s="37" t="s">
        <v>1418</v>
      </c>
      <c r="G2812" s="37" t="s">
        <v>1418</v>
      </c>
      <c r="H2812" s="38">
        <f t="shared" si="44"/>
        <v>0</v>
      </c>
    </row>
    <row r="2813" spans="1:8" x14ac:dyDescent="0.25">
      <c r="A2813" s="24"/>
      <c r="B2813" s="24"/>
      <c r="C2813" s="24"/>
      <c r="D2813" s="24"/>
      <c r="E2813" s="39" t="s">
        <v>4221</v>
      </c>
      <c r="F2813" s="37" t="s">
        <v>1418</v>
      </c>
      <c r="G2813" s="37" t="s">
        <v>1418</v>
      </c>
      <c r="H2813" s="38">
        <f t="shared" si="44"/>
        <v>0</v>
      </c>
    </row>
    <row r="2814" spans="1:8" x14ac:dyDescent="0.25">
      <c r="A2814" s="24"/>
      <c r="B2814" s="24"/>
      <c r="C2814" s="24"/>
      <c r="D2814" s="24"/>
      <c r="E2814" s="39" t="s">
        <v>4222</v>
      </c>
      <c r="F2814" s="37" t="s">
        <v>1418</v>
      </c>
      <c r="G2814" s="37" t="s">
        <v>1418</v>
      </c>
      <c r="H2814" s="38">
        <f t="shared" si="44"/>
        <v>0</v>
      </c>
    </row>
    <row r="2815" spans="1:8" x14ac:dyDescent="0.25">
      <c r="A2815" s="24"/>
      <c r="B2815" s="24"/>
      <c r="C2815" s="24"/>
      <c r="D2815" s="24"/>
      <c r="E2815" s="39" t="s">
        <v>4223</v>
      </c>
      <c r="F2815" s="37" t="s">
        <v>1418</v>
      </c>
      <c r="G2815" s="37" t="s">
        <v>1418</v>
      </c>
      <c r="H2815" s="38">
        <f t="shared" si="44"/>
        <v>0</v>
      </c>
    </row>
    <row r="2816" spans="1:8" x14ac:dyDescent="0.25">
      <c r="A2816" s="24"/>
      <c r="B2816" s="24"/>
      <c r="C2816" s="24"/>
      <c r="D2816" s="24"/>
      <c r="E2816" s="39" t="s">
        <v>4224</v>
      </c>
      <c r="F2816" s="37" t="s">
        <v>1418</v>
      </c>
      <c r="G2816" s="37" t="s">
        <v>1418</v>
      </c>
      <c r="H2816" s="38">
        <f t="shared" si="44"/>
        <v>0</v>
      </c>
    </row>
    <row r="2817" spans="1:8" x14ac:dyDescent="0.25">
      <c r="A2817" s="24"/>
      <c r="B2817" s="24"/>
      <c r="C2817" s="24"/>
      <c r="D2817" s="24"/>
      <c r="E2817" s="39" t="s">
        <v>4225</v>
      </c>
      <c r="F2817" s="37" t="s">
        <v>1418</v>
      </c>
      <c r="G2817" s="37" t="s">
        <v>1418</v>
      </c>
      <c r="H2817" s="38">
        <f t="shared" si="44"/>
        <v>0</v>
      </c>
    </row>
    <row r="2818" spans="1:8" x14ac:dyDescent="0.25">
      <c r="A2818" s="24"/>
      <c r="B2818" s="24"/>
      <c r="C2818" s="24"/>
      <c r="D2818" s="24"/>
      <c r="E2818" s="36" t="s">
        <v>4226</v>
      </c>
      <c r="F2818" s="37" t="s">
        <v>1418</v>
      </c>
      <c r="G2818" s="37" t="s">
        <v>1418</v>
      </c>
      <c r="H2818" s="38">
        <f t="shared" si="44"/>
        <v>0</v>
      </c>
    </row>
    <row r="2819" spans="1:8" x14ac:dyDescent="0.25">
      <c r="A2819" s="24"/>
      <c r="B2819" s="24"/>
      <c r="C2819" s="24"/>
      <c r="D2819" s="24"/>
      <c r="E2819" s="36" t="s">
        <v>4227</v>
      </c>
      <c r="F2819" s="37" t="s">
        <v>1418</v>
      </c>
      <c r="G2819" s="37" t="s">
        <v>1418</v>
      </c>
      <c r="H2819" s="38">
        <f t="shared" si="44"/>
        <v>0</v>
      </c>
    </row>
    <row r="2820" spans="1:8" x14ac:dyDescent="0.25">
      <c r="A2820" s="24"/>
      <c r="B2820" s="24"/>
      <c r="C2820" s="24"/>
      <c r="D2820" s="24"/>
      <c r="E2820" s="36" t="s">
        <v>4228</v>
      </c>
      <c r="F2820" s="37" t="s">
        <v>1418</v>
      </c>
      <c r="G2820" s="37" t="s">
        <v>1418</v>
      </c>
      <c r="H2820" s="38">
        <f t="shared" si="44"/>
        <v>0</v>
      </c>
    </row>
    <row r="2821" spans="1:8" x14ac:dyDescent="0.25">
      <c r="A2821" s="24"/>
      <c r="B2821" s="24"/>
      <c r="C2821" s="24"/>
      <c r="D2821" s="24"/>
      <c r="E2821" s="39" t="s">
        <v>4229</v>
      </c>
      <c r="F2821" s="37" t="s">
        <v>1418</v>
      </c>
      <c r="G2821" s="37" t="s">
        <v>1418</v>
      </c>
      <c r="H2821" s="38">
        <f t="shared" si="44"/>
        <v>0</v>
      </c>
    </row>
    <row r="2822" spans="1:8" x14ac:dyDescent="0.25">
      <c r="A2822" s="24"/>
      <c r="B2822" s="24"/>
      <c r="C2822" s="24"/>
      <c r="D2822" s="24"/>
      <c r="E2822" s="39" t="s">
        <v>4230</v>
      </c>
      <c r="F2822" s="37" t="s">
        <v>1439</v>
      </c>
      <c r="G2822" s="37" t="s">
        <v>1391</v>
      </c>
      <c r="H2822" s="38">
        <f t="shared" si="44"/>
        <v>0.1124</v>
      </c>
    </row>
    <row r="2823" spans="1:8" x14ac:dyDescent="0.25">
      <c r="A2823" s="24"/>
      <c r="B2823" s="24"/>
      <c r="C2823" s="24"/>
      <c r="D2823" s="24"/>
      <c r="E2823" s="39" t="s">
        <v>4231</v>
      </c>
      <c r="F2823" s="37" t="s">
        <v>1418</v>
      </c>
      <c r="G2823" s="37" t="s">
        <v>1418</v>
      </c>
      <c r="H2823" s="38">
        <f t="shared" ref="H2823:H2886" si="45">VLOOKUP(G2823,$A$4:$B$29,2,FALSE)</f>
        <v>0</v>
      </c>
    </row>
    <row r="2824" spans="1:8" x14ac:dyDescent="0.25">
      <c r="A2824" s="24"/>
      <c r="B2824" s="24"/>
      <c r="C2824" s="24"/>
      <c r="D2824" s="24"/>
      <c r="E2824" s="39" t="s">
        <v>4232</v>
      </c>
      <c r="F2824" s="37" t="s">
        <v>1418</v>
      </c>
      <c r="G2824" s="37" t="s">
        <v>1418</v>
      </c>
      <c r="H2824" s="38">
        <f t="shared" si="45"/>
        <v>0</v>
      </c>
    </row>
    <row r="2825" spans="1:8" x14ac:dyDescent="0.25">
      <c r="A2825" s="24"/>
      <c r="B2825" s="24"/>
      <c r="C2825" s="24"/>
      <c r="D2825" s="24"/>
      <c r="E2825" s="39" t="s">
        <v>4233</v>
      </c>
      <c r="F2825" s="37" t="s">
        <v>1418</v>
      </c>
      <c r="G2825" s="37" t="s">
        <v>1418</v>
      </c>
      <c r="H2825" s="38">
        <f t="shared" si="45"/>
        <v>0</v>
      </c>
    </row>
    <row r="2826" spans="1:8" x14ac:dyDescent="0.25">
      <c r="A2826" s="24"/>
      <c r="B2826" s="24"/>
      <c r="C2826" s="24"/>
      <c r="D2826" s="24"/>
      <c r="E2826" s="39" t="s">
        <v>4234</v>
      </c>
      <c r="F2826" s="37" t="s">
        <v>1418</v>
      </c>
      <c r="G2826" s="37" t="s">
        <v>1418</v>
      </c>
      <c r="H2826" s="38">
        <f t="shared" si="45"/>
        <v>0</v>
      </c>
    </row>
    <row r="2827" spans="1:8" x14ac:dyDescent="0.25">
      <c r="A2827" s="24"/>
      <c r="B2827" s="24"/>
      <c r="C2827" s="24"/>
      <c r="D2827" s="24"/>
      <c r="E2827" s="62" t="s">
        <v>4235</v>
      </c>
      <c r="F2827" s="37" t="s">
        <v>1418</v>
      </c>
      <c r="G2827" s="37" t="s">
        <v>1418</v>
      </c>
      <c r="H2827" s="38">
        <f t="shared" si="45"/>
        <v>0</v>
      </c>
    </row>
    <row r="2828" spans="1:8" x14ac:dyDescent="0.25">
      <c r="A2828" s="24"/>
      <c r="B2828" s="24"/>
      <c r="C2828" s="24"/>
      <c r="D2828" s="24"/>
      <c r="E2828" s="62" t="s">
        <v>4236</v>
      </c>
      <c r="F2828" s="37" t="s">
        <v>1418</v>
      </c>
      <c r="G2828" s="37" t="s">
        <v>1418</v>
      </c>
      <c r="H2828" s="38">
        <f t="shared" si="45"/>
        <v>0</v>
      </c>
    </row>
    <row r="2829" spans="1:8" x14ac:dyDescent="0.25">
      <c r="A2829" s="24"/>
      <c r="B2829" s="24"/>
      <c r="C2829" s="24"/>
      <c r="D2829" s="24"/>
      <c r="E2829" s="67" t="s">
        <v>4237</v>
      </c>
      <c r="F2829" s="37" t="s">
        <v>1416</v>
      </c>
      <c r="G2829" s="37" t="s">
        <v>1416</v>
      </c>
      <c r="H2829" s="38">
        <f t="shared" si="45"/>
        <v>1</v>
      </c>
    </row>
    <row r="2830" spans="1:8" x14ac:dyDescent="0.25">
      <c r="A2830" s="24"/>
      <c r="B2830" s="24"/>
      <c r="C2830" s="24"/>
      <c r="D2830" s="24"/>
      <c r="E2830" s="39" t="s">
        <v>4238</v>
      </c>
      <c r="F2830" s="37" t="s">
        <v>1416</v>
      </c>
      <c r="G2830" s="37" t="s">
        <v>1416</v>
      </c>
      <c r="H2830" s="38">
        <f t="shared" si="45"/>
        <v>1</v>
      </c>
    </row>
    <row r="2831" spans="1:8" x14ac:dyDescent="0.25">
      <c r="A2831" s="24"/>
      <c r="B2831" s="24"/>
      <c r="C2831" s="24"/>
      <c r="D2831" s="24"/>
      <c r="E2831" s="62" t="s">
        <v>4239</v>
      </c>
      <c r="F2831" s="37" t="s">
        <v>1416</v>
      </c>
      <c r="G2831" s="37" t="s">
        <v>1416</v>
      </c>
      <c r="H2831" s="38">
        <f t="shared" si="45"/>
        <v>1</v>
      </c>
    </row>
    <row r="2832" spans="1:8" x14ac:dyDescent="0.25">
      <c r="A2832" s="24"/>
      <c r="B2832" s="24"/>
      <c r="C2832" s="24"/>
      <c r="D2832" s="24"/>
      <c r="E2832" s="59" t="s">
        <v>4240</v>
      </c>
      <c r="F2832" s="37" t="s">
        <v>1416</v>
      </c>
      <c r="G2832" s="37" t="s">
        <v>1416</v>
      </c>
      <c r="H2832" s="38">
        <f t="shared" si="45"/>
        <v>1</v>
      </c>
    </row>
    <row r="2833" spans="1:8" x14ac:dyDescent="0.25">
      <c r="A2833" s="24"/>
      <c r="B2833" s="24"/>
      <c r="C2833" s="24"/>
      <c r="D2833" s="24"/>
      <c r="E2833" s="39" t="s">
        <v>4241</v>
      </c>
      <c r="F2833" s="37" t="s">
        <v>1416</v>
      </c>
      <c r="G2833" s="37" t="s">
        <v>1416</v>
      </c>
      <c r="H2833" s="38">
        <f t="shared" si="45"/>
        <v>1</v>
      </c>
    </row>
    <row r="2834" spans="1:8" x14ac:dyDescent="0.25">
      <c r="A2834" s="24"/>
      <c r="B2834" s="24"/>
      <c r="C2834" s="24"/>
      <c r="D2834" s="24"/>
      <c r="E2834" s="59" t="s">
        <v>4242</v>
      </c>
      <c r="F2834" s="37" t="s">
        <v>1416</v>
      </c>
      <c r="G2834" s="37" t="s">
        <v>1416</v>
      </c>
      <c r="H2834" s="38">
        <f t="shared" si="45"/>
        <v>1</v>
      </c>
    </row>
    <row r="2835" spans="1:8" x14ac:dyDescent="0.25">
      <c r="A2835" s="24"/>
      <c r="B2835" s="24"/>
      <c r="C2835" s="24"/>
      <c r="D2835" s="24"/>
      <c r="E2835" s="59" t="s">
        <v>4243</v>
      </c>
      <c r="F2835" s="37" t="s">
        <v>1416</v>
      </c>
      <c r="G2835" s="37" t="s">
        <v>1416</v>
      </c>
      <c r="H2835" s="38">
        <f t="shared" si="45"/>
        <v>1</v>
      </c>
    </row>
    <row r="2836" spans="1:8" x14ac:dyDescent="0.25">
      <c r="A2836" s="24"/>
      <c r="B2836" s="24"/>
      <c r="C2836" s="24"/>
      <c r="D2836" s="24"/>
      <c r="E2836" s="39" t="s">
        <v>4244</v>
      </c>
      <c r="F2836" s="37" t="s">
        <v>1416</v>
      </c>
      <c r="G2836" s="37" t="s">
        <v>1416</v>
      </c>
      <c r="H2836" s="38">
        <f t="shared" si="45"/>
        <v>1</v>
      </c>
    </row>
    <row r="2837" spans="1:8" x14ac:dyDescent="0.25">
      <c r="A2837" s="24"/>
      <c r="B2837" s="24"/>
      <c r="C2837" s="24"/>
      <c r="D2837" s="24"/>
      <c r="E2837" s="39" t="s">
        <v>4245</v>
      </c>
      <c r="F2837" s="37" t="s">
        <v>1416</v>
      </c>
      <c r="G2837" s="37" t="s">
        <v>1416</v>
      </c>
      <c r="H2837" s="38">
        <f t="shared" si="45"/>
        <v>1</v>
      </c>
    </row>
    <row r="2838" spans="1:8" x14ac:dyDescent="0.25">
      <c r="A2838" s="24"/>
      <c r="B2838" s="24"/>
      <c r="C2838" s="24"/>
      <c r="D2838" s="24"/>
      <c r="E2838" s="39" t="s">
        <v>4246</v>
      </c>
      <c r="F2838" s="37" t="s">
        <v>1416</v>
      </c>
      <c r="G2838" s="37" t="s">
        <v>1416</v>
      </c>
      <c r="H2838" s="38">
        <f t="shared" si="45"/>
        <v>1</v>
      </c>
    </row>
    <row r="2839" spans="1:8" x14ac:dyDescent="0.25">
      <c r="A2839" s="24"/>
      <c r="B2839" s="24"/>
      <c r="C2839" s="24"/>
      <c r="D2839" s="24"/>
      <c r="E2839" s="62" t="s">
        <v>4247</v>
      </c>
      <c r="F2839" s="37" t="s">
        <v>1416</v>
      </c>
      <c r="G2839" s="37" t="s">
        <v>1416</v>
      </c>
      <c r="H2839" s="38">
        <f t="shared" si="45"/>
        <v>1</v>
      </c>
    </row>
    <row r="2840" spans="1:8" x14ac:dyDescent="0.25">
      <c r="A2840" s="24"/>
      <c r="B2840" s="24"/>
      <c r="C2840" s="24"/>
      <c r="D2840" s="24"/>
      <c r="E2840" s="62" t="s">
        <v>4248</v>
      </c>
      <c r="F2840" s="37" t="s">
        <v>1416</v>
      </c>
      <c r="G2840" s="37" t="s">
        <v>1416</v>
      </c>
      <c r="H2840" s="38">
        <f t="shared" si="45"/>
        <v>1</v>
      </c>
    </row>
    <row r="2841" spans="1:8" x14ac:dyDescent="0.25">
      <c r="A2841" s="24"/>
      <c r="B2841" s="24"/>
      <c r="C2841" s="24"/>
      <c r="D2841" s="24"/>
      <c r="E2841" s="39" t="s">
        <v>4249</v>
      </c>
      <c r="F2841" s="37" t="s">
        <v>1416</v>
      </c>
      <c r="G2841" s="37" t="s">
        <v>1416</v>
      </c>
      <c r="H2841" s="38">
        <f t="shared" si="45"/>
        <v>1</v>
      </c>
    </row>
    <row r="2842" spans="1:8" x14ac:dyDescent="0.25">
      <c r="A2842" s="24"/>
      <c r="B2842" s="24"/>
      <c r="C2842" s="24"/>
      <c r="D2842" s="24"/>
      <c r="E2842" s="36" t="s">
        <v>4250</v>
      </c>
      <c r="F2842" s="37" t="s">
        <v>1416</v>
      </c>
      <c r="G2842" s="37" t="s">
        <v>1416</v>
      </c>
      <c r="H2842" s="38">
        <f t="shared" si="45"/>
        <v>1</v>
      </c>
    </row>
    <row r="2843" spans="1:8" x14ac:dyDescent="0.25">
      <c r="A2843" s="24"/>
      <c r="B2843" s="24"/>
      <c r="C2843" s="24"/>
      <c r="D2843" s="24"/>
      <c r="E2843" s="36" t="s">
        <v>4251</v>
      </c>
      <c r="F2843" s="37" t="s">
        <v>1416</v>
      </c>
      <c r="G2843" s="37" t="s">
        <v>1416</v>
      </c>
      <c r="H2843" s="38">
        <f t="shared" si="45"/>
        <v>1</v>
      </c>
    </row>
    <row r="2844" spans="1:8" x14ac:dyDescent="0.25">
      <c r="A2844" s="24"/>
      <c r="B2844" s="24"/>
      <c r="C2844" s="24"/>
      <c r="D2844" s="24"/>
      <c r="E2844" s="39" t="s">
        <v>4252</v>
      </c>
      <c r="F2844" s="37" t="s">
        <v>1416</v>
      </c>
      <c r="G2844" s="37" t="s">
        <v>1416</v>
      </c>
      <c r="H2844" s="38">
        <f t="shared" si="45"/>
        <v>1</v>
      </c>
    </row>
    <row r="2845" spans="1:8" x14ac:dyDescent="0.25">
      <c r="A2845" s="24"/>
      <c r="B2845" s="24"/>
      <c r="C2845" s="24"/>
      <c r="D2845" s="24"/>
      <c r="E2845" s="39" t="s">
        <v>4253</v>
      </c>
      <c r="F2845" s="37" t="s">
        <v>1416</v>
      </c>
      <c r="G2845" s="37" t="s">
        <v>1416</v>
      </c>
      <c r="H2845" s="38">
        <f t="shared" si="45"/>
        <v>1</v>
      </c>
    </row>
    <row r="2846" spans="1:8" x14ac:dyDescent="0.25">
      <c r="A2846" s="24"/>
      <c r="B2846" s="24"/>
      <c r="C2846" s="24"/>
      <c r="D2846" s="24"/>
      <c r="E2846" s="36" t="s">
        <v>4254</v>
      </c>
      <c r="F2846" s="37" t="s">
        <v>1416</v>
      </c>
      <c r="G2846" s="37" t="s">
        <v>1416</v>
      </c>
      <c r="H2846" s="38">
        <f t="shared" si="45"/>
        <v>1</v>
      </c>
    </row>
    <row r="2847" spans="1:8" x14ac:dyDescent="0.25">
      <c r="A2847" s="24"/>
      <c r="B2847" s="24"/>
      <c r="C2847" s="24"/>
      <c r="D2847" s="24"/>
      <c r="E2847" s="39" t="s">
        <v>4255</v>
      </c>
      <c r="F2847" s="37" t="s">
        <v>1416</v>
      </c>
      <c r="G2847" s="37" t="s">
        <v>1416</v>
      </c>
      <c r="H2847" s="38">
        <f t="shared" si="45"/>
        <v>1</v>
      </c>
    </row>
    <row r="2848" spans="1:8" x14ac:dyDescent="0.25">
      <c r="A2848" s="24"/>
      <c r="B2848" s="24"/>
      <c r="C2848" s="24"/>
      <c r="D2848" s="24"/>
      <c r="E2848" s="39" t="s">
        <v>4256</v>
      </c>
      <c r="F2848" s="37" t="s">
        <v>1416</v>
      </c>
      <c r="G2848" s="37" t="s">
        <v>1416</v>
      </c>
      <c r="H2848" s="38">
        <f t="shared" si="45"/>
        <v>1</v>
      </c>
    </row>
    <row r="2849" spans="1:8" x14ac:dyDescent="0.25">
      <c r="A2849" s="24"/>
      <c r="B2849" s="24"/>
      <c r="C2849" s="24"/>
      <c r="D2849" s="24"/>
      <c r="E2849" s="36" t="s">
        <v>4257</v>
      </c>
      <c r="F2849" s="37" t="s">
        <v>1416</v>
      </c>
      <c r="G2849" s="37" t="s">
        <v>1416</v>
      </c>
      <c r="H2849" s="38">
        <f t="shared" si="45"/>
        <v>1</v>
      </c>
    </row>
    <row r="2850" spans="1:8" x14ac:dyDescent="0.25">
      <c r="A2850" s="24"/>
      <c r="B2850" s="24"/>
      <c r="C2850" s="24"/>
      <c r="D2850" s="24"/>
      <c r="E2850" s="39" t="s">
        <v>4258</v>
      </c>
      <c r="F2850" s="37" t="s">
        <v>1416</v>
      </c>
      <c r="G2850" s="37" t="s">
        <v>1416</v>
      </c>
      <c r="H2850" s="38">
        <f t="shared" si="45"/>
        <v>1</v>
      </c>
    </row>
    <row r="2851" spans="1:8" x14ac:dyDescent="0.25">
      <c r="A2851" s="24"/>
      <c r="B2851" s="24"/>
      <c r="C2851" s="24"/>
      <c r="D2851" s="24"/>
      <c r="E2851" s="36" t="s">
        <v>4259</v>
      </c>
      <c r="F2851" s="37" t="s">
        <v>1416</v>
      </c>
      <c r="G2851" s="37" t="s">
        <v>1416</v>
      </c>
      <c r="H2851" s="38">
        <f t="shared" si="45"/>
        <v>1</v>
      </c>
    </row>
    <row r="2852" spans="1:8" x14ac:dyDescent="0.25">
      <c r="A2852" s="24"/>
      <c r="B2852" s="24"/>
      <c r="C2852" s="24"/>
      <c r="D2852" s="24"/>
      <c r="E2852" s="36" t="s">
        <v>4260</v>
      </c>
      <c r="F2852" s="37" t="s">
        <v>1416</v>
      </c>
      <c r="G2852" s="37" t="s">
        <v>1416</v>
      </c>
      <c r="H2852" s="38">
        <f t="shared" si="45"/>
        <v>1</v>
      </c>
    </row>
    <row r="2853" spans="1:8" x14ac:dyDescent="0.25">
      <c r="A2853" s="24"/>
      <c r="B2853" s="24"/>
      <c r="C2853" s="24"/>
      <c r="D2853" s="24"/>
      <c r="E2853" s="36" t="s">
        <v>4261</v>
      </c>
      <c r="F2853" s="37" t="s">
        <v>1416</v>
      </c>
      <c r="G2853" s="37" t="s">
        <v>1416</v>
      </c>
      <c r="H2853" s="38">
        <f t="shared" si="45"/>
        <v>1</v>
      </c>
    </row>
    <row r="2854" spans="1:8" x14ac:dyDescent="0.25">
      <c r="A2854" s="24"/>
      <c r="B2854" s="24"/>
      <c r="C2854" s="24"/>
      <c r="D2854" s="24"/>
      <c r="E2854" s="36" t="s">
        <v>4262</v>
      </c>
      <c r="F2854" s="37" t="s">
        <v>1416</v>
      </c>
      <c r="G2854" s="37" t="s">
        <v>1416</v>
      </c>
      <c r="H2854" s="38">
        <f t="shared" si="45"/>
        <v>1</v>
      </c>
    </row>
    <row r="2855" spans="1:8" x14ac:dyDescent="0.25">
      <c r="A2855" s="24"/>
      <c r="B2855" s="24"/>
      <c r="C2855" s="24"/>
      <c r="D2855" s="24"/>
      <c r="E2855" s="36" t="s">
        <v>4263</v>
      </c>
      <c r="F2855" s="37" t="s">
        <v>1416</v>
      </c>
      <c r="G2855" s="37" t="s">
        <v>1416</v>
      </c>
      <c r="H2855" s="38">
        <f t="shared" si="45"/>
        <v>1</v>
      </c>
    </row>
    <row r="2856" spans="1:8" x14ac:dyDescent="0.25">
      <c r="A2856" s="24"/>
      <c r="B2856" s="24"/>
      <c r="C2856" s="24"/>
      <c r="D2856" s="24"/>
      <c r="E2856" s="36" t="s">
        <v>4264</v>
      </c>
      <c r="F2856" s="37" t="s">
        <v>1416</v>
      </c>
      <c r="G2856" s="37" t="s">
        <v>1416</v>
      </c>
      <c r="H2856" s="38">
        <f t="shared" si="45"/>
        <v>1</v>
      </c>
    </row>
    <row r="2857" spans="1:8" x14ac:dyDescent="0.25">
      <c r="A2857" s="24"/>
      <c r="B2857" s="24"/>
      <c r="C2857" s="24"/>
      <c r="D2857" s="24"/>
      <c r="E2857" s="65" t="s">
        <v>4265</v>
      </c>
      <c r="F2857" s="37" t="s">
        <v>1416</v>
      </c>
      <c r="G2857" s="37" t="s">
        <v>1416</v>
      </c>
      <c r="H2857" s="38">
        <f t="shared" si="45"/>
        <v>1</v>
      </c>
    </row>
    <row r="2858" spans="1:8" x14ac:dyDescent="0.25">
      <c r="A2858" s="24"/>
      <c r="B2858" s="24"/>
      <c r="C2858" s="24"/>
      <c r="D2858" s="24"/>
      <c r="E2858" s="36" t="s">
        <v>4266</v>
      </c>
      <c r="F2858" s="37" t="s">
        <v>1389</v>
      </c>
      <c r="G2858" s="37" t="s">
        <v>1389</v>
      </c>
      <c r="H2858" s="38">
        <f t="shared" si="45"/>
        <v>0.25209999999999999</v>
      </c>
    </row>
    <row r="2859" spans="1:8" x14ac:dyDescent="0.25">
      <c r="A2859" s="24"/>
      <c r="B2859" s="24"/>
      <c r="C2859" s="24"/>
      <c r="D2859" s="24"/>
      <c r="E2859" s="36" t="s">
        <v>4267</v>
      </c>
      <c r="F2859" s="37" t="s">
        <v>1389</v>
      </c>
      <c r="G2859" s="37" t="s">
        <v>1389</v>
      </c>
      <c r="H2859" s="38">
        <f t="shared" si="45"/>
        <v>0.25209999999999999</v>
      </c>
    </row>
    <row r="2860" spans="1:8" x14ac:dyDescent="0.25">
      <c r="A2860" s="24"/>
      <c r="B2860" s="24"/>
      <c r="C2860" s="24"/>
      <c r="D2860" s="24"/>
      <c r="E2860" s="36" t="s">
        <v>4268</v>
      </c>
      <c r="F2860" s="37" t="s">
        <v>1389</v>
      </c>
      <c r="G2860" s="37" t="s">
        <v>1389</v>
      </c>
      <c r="H2860" s="38">
        <f t="shared" si="45"/>
        <v>0.25209999999999999</v>
      </c>
    </row>
    <row r="2861" spans="1:8" x14ac:dyDescent="0.25">
      <c r="A2861" s="24"/>
      <c r="B2861" s="24"/>
      <c r="C2861" s="24"/>
      <c r="D2861" s="24"/>
      <c r="E2861" s="36" t="s">
        <v>4269</v>
      </c>
      <c r="F2861" s="37" t="s">
        <v>1389</v>
      </c>
      <c r="G2861" s="37" t="s">
        <v>1389</v>
      </c>
      <c r="H2861" s="38">
        <f t="shared" si="45"/>
        <v>0.25209999999999999</v>
      </c>
    </row>
    <row r="2862" spans="1:8" x14ac:dyDescent="0.25">
      <c r="A2862" s="24"/>
      <c r="B2862" s="24"/>
      <c r="C2862" s="24"/>
      <c r="D2862" s="24"/>
      <c r="E2862" s="36" t="s">
        <v>4270</v>
      </c>
      <c r="F2862" s="37" t="s">
        <v>1389</v>
      </c>
      <c r="G2862" s="37" t="s">
        <v>1389</v>
      </c>
      <c r="H2862" s="38">
        <f t="shared" si="45"/>
        <v>0.25209999999999999</v>
      </c>
    </row>
    <row r="2863" spans="1:8" x14ac:dyDescent="0.25">
      <c r="A2863" s="24"/>
      <c r="B2863" s="24"/>
      <c r="C2863" s="24"/>
      <c r="D2863" s="24"/>
      <c r="E2863" s="36" t="s">
        <v>4271</v>
      </c>
      <c r="F2863" s="37" t="s">
        <v>1389</v>
      </c>
      <c r="G2863" s="37" t="s">
        <v>1389</v>
      </c>
      <c r="H2863" s="38">
        <f t="shared" si="45"/>
        <v>0.25209999999999999</v>
      </c>
    </row>
    <row r="2864" spans="1:8" x14ac:dyDescent="0.25">
      <c r="A2864" s="24"/>
      <c r="B2864" s="24"/>
      <c r="C2864" s="24"/>
      <c r="D2864" s="24"/>
      <c r="E2864" s="36" t="s">
        <v>4272</v>
      </c>
      <c r="F2864" s="37" t="s">
        <v>1389</v>
      </c>
      <c r="G2864" s="37" t="s">
        <v>1389</v>
      </c>
      <c r="H2864" s="38">
        <f t="shared" si="45"/>
        <v>0.25209999999999999</v>
      </c>
    </row>
    <row r="2865" spans="1:8" x14ac:dyDescent="0.25">
      <c r="A2865" s="24"/>
      <c r="B2865" s="24"/>
      <c r="C2865" s="24"/>
      <c r="D2865" s="24"/>
      <c r="E2865" s="39" t="s">
        <v>4273</v>
      </c>
      <c r="F2865" s="37" t="s">
        <v>1389</v>
      </c>
      <c r="G2865" s="37" t="s">
        <v>1389</v>
      </c>
      <c r="H2865" s="38">
        <f t="shared" si="45"/>
        <v>0.25209999999999999</v>
      </c>
    </row>
    <row r="2866" spans="1:8" x14ac:dyDescent="0.25">
      <c r="A2866" s="24"/>
      <c r="B2866" s="24"/>
      <c r="C2866" s="24"/>
      <c r="D2866" s="24"/>
      <c r="E2866" s="39" t="s">
        <v>4274</v>
      </c>
      <c r="F2866" s="37" t="s">
        <v>1389</v>
      </c>
      <c r="G2866" s="37" t="s">
        <v>1389</v>
      </c>
      <c r="H2866" s="38">
        <f t="shared" si="45"/>
        <v>0.25209999999999999</v>
      </c>
    </row>
    <row r="2867" spans="1:8" x14ac:dyDescent="0.25">
      <c r="A2867" s="24"/>
      <c r="B2867" s="24"/>
      <c r="C2867" s="24"/>
      <c r="D2867" s="24"/>
      <c r="E2867" s="39" t="s">
        <v>4275</v>
      </c>
      <c r="F2867" s="37" t="s">
        <v>1389</v>
      </c>
      <c r="G2867" s="37" t="s">
        <v>1389</v>
      </c>
      <c r="H2867" s="38">
        <f t="shared" si="45"/>
        <v>0.25209999999999999</v>
      </c>
    </row>
    <row r="2868" spans="1:8" x14ac:dyDescent="0.25">
      <c r="A2868" s="24"/>
      <c r="B2868" s="24"/>
      <c r="C2868" s="24"/>
      <c r="D2868" s="24"/>
      <c r="E2868" s="36" t="s">
        <v>4276</v>
      </c>
      <c r="F2868" s="37" t="s">
        <v>1389</v>
      </c>
      <c r="G2868" s="37" t="s">
        <v>1389</v>
      </c>
      <c r="H2868" s="38">
        <f t="shared" si="45"/>
        <v>0.25209999999999999</v>
      </c>
    </row>
    <row r="2869" spans="1:8" x14ac:dyDescent="0.25">
      <c r="A2869" s="24"/>
      <c r="B2869" s="24"/>
      <c r="C2869" s="24"/>
      <c r="D2869" s="24"/>
      <c r="E2869" s="39" t="s">
        <v>4277</v>
      </c>
      <c r="F2869" s="37" t="s">
        <v>1389</v>
      </c>
      <c r="G2869" s="37" t="s">
        <v>1389</v>
      </c>
      <c r="H2869" s="38">
        <f t="shared" si="45"/>
        <v>0.25209999999999999</v>
      </c>
    </row>
    <row r="2870" spans="1:8" x14ac:dyDescent="0.25">
      <c r="A2870" s="24"/>
      <c r="B2870" s="24"/>
      <c r="C2870" s="24"/>
      <c r="D2870" s="24"/>
      <c r="E2870" s="39" t="s">
        <v>4278</v>
      </c>
      <c r="F2870" s="37" t="s">
        <v>1389</v>
      </c>
      <c r="G2870" s="37" t="s">
        <v>1389</v>
      </c>
      <c r="H2870" s="38">
        <f t="shared" si="45"/>
        <v>0.25209999999999999</v>
      </c>
    </row>
    <row r="2871" spans="1:8" x14ac:dyDescent="0.25">
      <c r="A2871" s="24"/>
      <c r="B2871" s="24"/>
      <c r="C2871" s="24"/>
      <c r="D2871" s="24"/>
      <c r="E2871" s="39" t="s">
        <v>4279</v>
      </c>
      <c r="F2871" s="37" t="s">
        <v>1389</v>
      </c>
      <c r="G2871" s="37" t="s">
        <v>1389</v>
      </c>
      <c r="H2871" s="38">
        <f t="shared" si="45"/>
        <v>0.25209999999999999</v>
      </c>
    </row>
    <row r="2872" spans="1:8" x14ac:dyDescent="0.25">
      <c r="A2872" s="24"/>
      <c r="B2872" s="24"/>
      <c r="C2872" s="24"/>
      <c r="D2872" s="24"/>
      <c r="E2872" s="39" t="s">
        <v>4280</v>
      </c>
      <c r="F2872" s="37" t="s">
        <v>1389</v>
      </c>
      <c r="G2872" s="37" t="s">
        <v>1389</v>
      </c>
      <c r="H2872" s="38">
        <f t="shared" si="45"/>
        <v>0.25209999999999999</v>
      </c>
    </row>
    <row r="2873" spans="1:8" x14ac:dyDescent="0.25">
      <c r="A2873" s="24"/>
      <c r="B2873" s="24"/>
      <c r="C2873" s="24"/>
      <c r="D2873" s="24"/>
      <c r="E2873" s="36" t="s">
        <v>4281</v>
      </c>
      <c r="F2873" s="37" t="s">
        <v>1389</v>
      </c>
      <c r="G2873" s="37" t="s">
        <v>1389</v>
      </c>
      <c r="H2873" s="38">
        <f t="shared" si="45"/>
        <v>0.25209999999999999</v>
      </c>
    </row>
    <row r="2874" spans="1:8" x14ac:dyDescent="0.25">
      <c r="A2874" s="24"/>
      <c r="B2874" s="24"/>
      <c r="C2874" s="24"/>
      <c r="D2874" s="24"/>
      <c r="E2874" s="36" t="s">
        <v>4282</v>
      </c>
      <c r="F2874" s="37" t="s">
        <v>1418</v>
      </c>
      <c r="G2874" s="37" t="s">
        <v>1418</v>
      </c>
      <c r="H2874" s="38">
        <f t="shared" si="45"/>
        <v>0</v>
      </c>
    </row>
    <row r="2875" spans="1:8" x14ac:dyDescent="0.25">
      <c r="A2875" s="24"/>
      <c r="B2875" s="24"/>
      <c r="C2875" s="24"/>
      <c r="D2875" s="24"/>
      <c r="E2875" s="36" t="s">
        <v>4283</v>
      </c>
      <c r="F2875" s="37" t="s">
        <v>1389</v>
      </c>
      <c r="G2875" s="37" t="s">
        <v>1389</v>
      </c>
      <c r="H2875" s="38">
        <f t="shared" si="45"/>
        <v>0.25209999999999999</v>
      </c>
    </row>
    <row r="2876" spans="1:8" x14ac:dyDescent="0.25">
      <c r="A2876" s="24"/>
      <c r="B2876" s="24"/>
      <c r="C2876" s="24"/>
      <c r="D2876" s="24"/>
      <c r="E2876" s="36" t="s">
        <v>4284</v>
      </c>
      <c r="F2876" s="37" t="s">
        <v>1416</v>
      </c>
      <c r="G2876" s="37" t="s">
        <v>1416</v>
      </c>
      <c r="H2876" s="38">
        <f t="shared" si="45"/>
        <v>1</v>
      </c>
    </row>
    <row r="2877" spans="1:8" x14ac:dyDescent="0.25">
      <c r="A2877" s="24"/>
      <c r="B2877" s="24"/>
      <c r="C2877" s="24"/>
      <c r="D2877" s="24"/>
      <c r="E2877" s="36" t="s">
        <v>4285</v>
      </c>
      <c r="F2877" s="37" t="s">
        <v>1416</v>
      </c>
      <c r="G2877" s="37" t="s">
        <v>1416</v>
      </c>
      <c r="H2877" s="38">
        <f t="shared" si="45"/>
        <v>1</v>
      </c>
    </row>
    <row r="2878" spans="1:8" x14ac:dyDescent="0.25">
      <c r="A2878" s="24"/>
      <c r="B2878" s="24"/>
      <c r="C2878" s="24"/>
      <c r="D2878" s="24"/>
      <c r="E2878" s="36" t="s">
        <v>4286</v>
      </c>
      <c r="F2878" s="37" t="s">
        <v>1416</v>
      </c>
      <c r="G2878" s="37" t="s">
        <v>1416</v>
      </c>
      <c r="H2878" s="38">
        <f t="shared" si="45"/>
        <v>1</v>
      </c>
    </row>
    <row r="2879" spans="1:8" x14ac:dyDescent="0.25">
      <c r="A2879" s="24"/>
      <c r="B2879" s="24"/>
      <c r="C2879" s="24"/>
      <c r="D2879" s="24"/>
      <c r="E2879" s="36" t="s">
        <v>4287</v>
      </c>
      <c r="F2879" s="37" t="s">
        <v>1418</v>
      </c>
      <c r="G2879" s="37" t="s">
        <v>1418</v>
      </c>
      <c r="H2879" s="38">
        <f t="shared" si="45"/>
        <v>0</v>
      </c>
    </row>
    <row r="2880" spans="1:8" x14ac:dyDescent="0.25">
      <c r="A2880" s="24"/>
      <c r="B2880" s="24"/>
      <c r="C2880" s="24"/>
      <c r="D2880" s="24"/>
      <c r="E2880" s="36" t="s">
        <v>4288</v>
      </c>
      <c r="F2880" s="37" t="s">
        <v>1418</v>
      </c>
      <c r="G2880" s="37" t="s">
        <v>1418</v>
      </c>
      <c r="H2880" s="38">
        <f t="shared" si="45"/>
        <v>0</v>
      </c>
    </row>
    <row r="2881" spans="1:8" x14ac:dyDescent="0.25">
      <c r="A2881" s="24"/>
      <c r="B2881" s="24"/>
      <c r="C2881" s="24"/>
      <c r="D2881" s="24"/>
      <c r="E2881" s="64" t="s">
        <v>4289</v>
      </c>
      <c r="F2881" s="37" t="s">
        <v>1418</v>
      </c>
      <c r="G2881" s="37" t="s">
        <v>1418</v>
      </c>
      <c r="H2881" s="38">
        <f t="shared" si="45"/>
        <v>0</v>
      </c>
    </row>
    <row r="2882" spans="1:8" x14ac:dyDescent="0.25">
      <c r="A2882" s="24"/>
      <c r="B2882" s="24"/>
      <c r="C2882" s="24"/>
      <c r="D2882" s="24"/>
      <c r="E2882" s="36" t="s">
        <v>4290</v>
      </c>
      <c r="F2882" s="37" t="s">
        <v>1418</v>
      </c>
      <c r="G2882" s="37" t="s">
        <v>1418</v>
      </c>
      <c r="H2882" s="38">
        <f t="shared" si="45"/>
        <v>0</v>
      </c>
    </row>
    <row r="2883" spans="1:8" x14ac:dyDescent="0.25">
      <c r="A2883" s="24"/>
      <c r="B2883" s="24"/>
      <c r="C2883" s="24"/>
      <c r="D2883" s="24"/>
      <c r="E2883" s="36" t="s">
        <v>4291</v>
      </c>
      <c r="F2883" s="37" t="s">
        <v>1418</v>
      </c>
      <c r="G2883" s="37" t="s">
        <v>1418</v>
      </c>
      <c r="H2883" s="38">
        <f t="shared" si="45"/>
        <v>0</v>
      </c>
    </row>
    <row r="2884" spans="1:8" x14ac:dyDescent="0.25">
      <c r="A2884" s="24"/>
      <c r="B2884" s="24"/>
      <c r="C2884" s="24"/>
      <c r="D2884" s="24"/>
      <c r="E2884" s="36" t="s">
        <v>4292</v>
      </c>
      <c r="F2884" s="37" t="s">
        <v>1418</v>
      </c>
      <c r="G2884" s="37" t="s">
        <v>1418</v>
      </c>
      <c r="H2884" s="38">
        <f t="shared" si="45"/>
        <v>0</v>
      </c>
    </row>
    <row r="2885" spans="1:8" x14ac:dyDescent="0.25">
      <c r="A2885" s="24"/>
      <c r="B2885" s="24"/>
      <c r="C2885" s="24"/>
      <c r="D2885" s="24"/>
      <c r="E2885" s="36" t="s">
        <v>4293</v>
      </c>
      <c r="F2885" s="37" t="s">
        <v>1418</v>
      </c>
      <c r="G2885" s="37" t="s">
        <v>1418</v>
      </c>
      <c r="H2885" s="38">
        <f t="shared" si="45"/>
        <v>0</v>
      </c>
    </row>
    <row r="2886" spans="1:8" x14ac:dyDescent="0.25">
      <c r="A2886" s="24"/>
      <c r="B2886" s="24"/>
      <c r="C2886" s="24"/>
      <c r="D2886" s="24"/>
      <c r="E2886" s="39" t="s">
        <v>4294</v>
      </c>
      <c r="F2886" s="37" t="s">
        <v>1418</v>
      </c>
      <c r="G2886" s="37" t="s">
        <v>1418</v>
      </c>
      <c r="H2886" s="38">
        <f t="shared" si="45"/>
        <v>0</v>
      </c>
    </row>
    <row r="2887" spans="1:8" x14ac:dyDescent="0.25">
      <c r="A2887" s="24"/>
      <c r="B2887" s="24"/>
      <c r="C2887" s="24"/>
      <c r="D2887" s="24"/>
      <c r="E2887" s="39" t="s">
        <v>4295</v>
      </c>
      <c r="F2887" s="37" t="s">
        <v>1418</v>
      </c>
      <c r="G2887" s="37" t="s">
        <v>1418</v>
      </c>
      <c r="H2887" s="38">
        <f t="shared" ref="H2887:H2950" si="46">VLOOKUP(G2887,$A$4:$B$29,2,FALSE)</f>
        <v>0</v>
      </c>
    </row>
    <row r="2888" spans="1:8" x14ac:dyDescent="0.25">
      <c r="A2888" s="24"/>
      <c r="B2888" s="24"/>
      <c r="C2888" s="24"/>
      <c r="D2888" s="24"/>
      <c r="E2888" s="36" t="s">
        <v>4296</v>
      </c>
      <c r="F2888" s="37" t="s">
        <v>1418</v>
      </c>
      <c r="G2888" s="37" t="s">
        <v>1418</v>
      </c>
      <c r="H2888" s="38">
        <f t="shared" si="46"/>
        <v>0</v>
      </c>
    </row>
    <row r="2889" spans="1:8" x14ac:dyDescent="0.25">
      <c r="A2889" s="24"/>
      <c r="B2889" s="24"/>
      <c r="C2889" s="24"/>
      <c r="D2889" s="24"/>
      <c r="E2889" s="39" t="s">
        <v>4297</v>
      </c>
      <c r="F2889" s="37" t="s">
        <v>1418</v>
      </c>
      <c r="G2889" s="37" t="s">
        <v>1418</v>
      </c>
      <c r="H2889" s="38">
        <f t="shared" si="46"/>
        <v>0</v>
      </c>
    </row>
    <row r="2890" spans="1:8" x14ac:dyDescent="0.25">
      <c r="A2890" s="24"/>
      <c r="B2890" s="24"/>
      <c r="C2890" s="24"/>
      <c r="D2890" s="24"/>
      <c r="E2890" s="36" t="s">
        <v>4298</v>
      </c>
      <c r="F2890" s="37" t="s">
        <v>1418</v>
      </c>
      <c r="G2890" s="37" t="s">
        <v>1418</v>
      </c>
      <c r="H2890" s="38">
        <f t="shared" si="46"/>
        <v>0</v>
      </c>
    </row>
    <row r="2891" spans="1:8" x14ac:dyDescent="0.25">
      <c r="A2891" s="24"/>
      <c r="B2891" s="24"/>
      <c r="C2891" s="24"/>
      <c r="D2891" s="24"/>
      <c r="E2891" s="39" t="s">
        <v>4299</v>
      </c>
      <c r="F2891" s="37" t="s">
        <v>1418</v>
      </c>
      <c r="G2891" s="37" t="s">
        <v>1418</v>
      </c>
      <c r="H2891" s="38">
        <f t="shared" si="46"/>
        <v>0</v>
      </c>
    </row>
    <row r="2892" spans="1:8" x14ac:dyDescent="0.25">
      <c r="A2892" s="24"/>
      <c r="B2892" s="24"/>
      <c r="C2892" s="24"/>
      <c r="D2892" s="24"/>
      <c r="E2892" s="36" t="s">
        <v>4300</v>
      </c>
      <c r="F2892" s="37" t="s">
        <v>1418</v>
      </c>
      <c r="G2892" s="37" t="s">
        <v>1418</v>
      </c>
      <c r="H2892" s="38">
        <f t="shared" si="46"/>
        <v>0</v>
      </c>
    </row>
    <row r="2893" spans="1:8" x14ac:dyDescent="0.25">
      <c r="A2893" s="24"/>
      <c r="B2893" s="24"/>
      <c r="C2893" s="24"/>
      <c r="D2893" s="24"/>
      <c r="E2893" s="36" t="s">
        <v>4301</v>
      </c>
      <c r="F2893" s="37" t="s">
        <v>1418</v>
      </c>
      <c r="G2893" s="37" t="s">
        <v>1418</v>
      </c>
      <c r="H2893" s="38">
        <f t="shared" si="46"/>
        <v>0</v>
      </c>
    </row>
    <row r="2894" spans="1:8" x14ac:dyDescent="0.25">
      <c r="A2894" s="24"/>
      <c r="B2894" s="24"/>
      <c r="C2894" s="24"/>
      <c r="D2894" s="24"/>
      <c r="E2894" s="64" t="s">
        <v>4302</v>
      </c>
      <c r="F2894" s="37" t="s">
        <v>1418</v>
      </c>
      <c r="G2894" s="37" t="s">
        <v>1418</v>
      </c>
      <c r="H2894" s="38">
        <f t="shared" si="46"/>
        <v>0</v>
      </c>
    </row>
    <row r="2895" spans="1:8" x14ac:dyDescent="0.25">
      <c r="A2895" s="24"/>
      <c r="B2895" s="24"/>
      <c r="C2895" s="24"/>
      <c r="D2895" s="24"/>
      <c r="E2895" s="36" t="s">
        <v>4303</v>
      </c>
      <c r="F2895" s="37" t="s">
        <v>1418</v>
      </c>
      <c r="G2895" s="37" t="s">
        <v>1418</v>
      </c>
      <c r="H2895" s="38">
        <f t="shared" si="46"/>
        <v>0</v>
      </c>
    </row>
    <row r="2896" spans="1:8" x14ac:dyDescent="0.25">
      <c r="A2896" s="24"/>
      <c r="B2896" s="24"/>
      <c r="C2896" s="24"/>
      <c r="D2896" s="24"/>
      <c r="E2896" s="36" t="s">
        <v>4304</v>
      </c>
      <c r="F2896" s="37" t="s">
        <v>1418</v>
      </c>
      <c r="G2896" s="37" t="s">
        <v>1418</v>
      </c>
      <c r="H2896" s="38">
        <f t="shared" si="46"/>
        <v>0</v>
      </c>
    </row>
    <row r="2897" spans="1:8" x14ac:dyDescent="0.25">
      <c r="A2897" s="24"/>
      <c r="B2897" s="24"/>
      <c r="C2897" s="24"/>
      <c r="D2897" s="24"/>
      <c r="E2897" s="39" t="s">
        <v>4305</v>
      </c>
      <c r="F2897" s="37" t="s">
        <v>1418</v>
      </c>
      <c r="G2897" s="37" t="s">
        <v>1418</v>
      </c>
      <c r="H2897" s="38">
        <f t="shared" si="46"/>
        <v>0</v>
      </c>
    </row>
    <row r="2898" spans="1:8" x14ac:dyDescent="0.25">
      <c r="A2898" s="24"/>
      <c r="B2898" s="24"/>
      <c r="C2898" s="24"/>
      <c r="D2898" s="24"/>
      <c r="E2898" s="36" t="s">
        <v>4306</v>
      </c>
      <c r="F2898" s="37" t="s">
        <v>1418</v>
      </c>
      <c r="G2898" s="37" t="s">
        <v>1418</v>
      </c>
      <c r="H2898" s="38">
        <f t="shared" si="46"/>
        <v>0</v>
      </c>
    </row>
    <row r="2899" spans="1:8" x14ac:dyDescent="0.25">
      <c r="A2899" s="24"/>
      <c r="B2899" s="24"/>
      <c r="C2899" s="24"/>
      <c r="D2899" s="24"/>
      <c r="E2899" s="36" t="s">
        <v>4307</v>
      </c>
      <c r="F2899" s="37" t="s">
        <v>1418</v>
      </c>
      <c r="G2899" s="37" t="s">
        <v>1418</v>
      </c>
      <c r="H2899" s="38">
        <f t="shared" si="46"/>
        <v>0</v>
      </c>
    </row>
    <row r="2900" spans="1:8" x14ac:dyDescent="0.25">
      <c r="A2900" s="24"/>
      <c r="B2900" s="24"/>
      <c r="C2900" s="24"/>
      <c r="D2900" s="24"/>
      <c r="E2900" s="39" t="s">
        <v>4308</v>
      </c>
      <c r="F2900" s="37" t="s">
        <v>1418</v>
      </c>
      <c r="G2900" s="37" t="s">
        <v>1418</v>
      </c>
      <c r="H2900" s="38">
        <f t="shared" si="46"/>
        <v>0</v>
      </c>
    </row>
    <row r="2901" spans="1:8" x14ac:dyDescent="0.25">
      <c r="A2901" s="24"/>
      <c r="B2901" s="24"/>
      <c r="C2901" s="24"/>
      <c r="D2901" s="24"/>
      <c r="E2901" s="39" t="s">
        <v>4309</v>
      </c>
      <c r="F2901" s="37" t="s">
        <v>1418</v>
      </c>
      <c r="G2901" s="37" t="s">
        <v>1418</v>
      </c>
      <c r="H2901" s="38">
        <f t="shared" si="46"/>
        <v>0</v>
      </c>
    </row>
    <row r="2902" spans="1:8" x14ac:dyDescent="0.25">
      <c r="A2902" s="24"/>
      <c r="B2902" s="24"/>
      <c r="C2902" s="24"/>
      <c r="D2902" s="24"/>
      <c r="E2902" s="39" t="s">
        <v>4310</v>
      </c>
      <c r="F2902" s="37" t="s">
        <v>1418</v>
      </c>
      <c r="G2902" s="37" t="s">
        <v>1418</v>
      </c>
      <c r="H2902" s="38">
        <f t="shared" si="46"/>
        <v>0</v>
      </c>
    </row>
    <row r="2903" spans="1:8" x14ac:dyDescent="0.25">
      <c r="A2903" s="24"/>
      <c r="B2903" s="24"/>
      <c r="C2903" s="24"/>
      <c r="D2903" s="24"/>
      <c r="E2903" s="36" t="s">
        <v>4311</v>
      </c>
      <c r="F2903" s="37" t="s">
        <v>1418</v>
      </c>
      <c r="G2903" s="37" t="s">
        <v>1418</v>
      </c>
      <c r="H2903" s="38">
        <f t="shared" si="46"/>
        <v>0</v>
      </c>
    </row>
    <row r="2904" spans="1:8" x14ac:dyDescent="0.25">
      <c r="A2904" s="24"/>
      <c r="B2904" s="24"/>
      <c r="C2904" s="24"/>
      <c r="D2904" s="24"/>
      <c r="E2904" s="36" t="s">
        <v>4312</v>
      </c>
      <c r="F2904" s="37" t="s">
        <v>1418</v>
      </c>
      <c r="G2904" s="37" t="s">
        <v>1418</v>
      </c>
      <c r="H2904" s="38">
        <f t="shared" si="46"/>
        <v>0</v>
      </c>
    </row>
    <row r="2905" spans="1:8" x14ac:dyDescent="0.25">
      <c r="A2905" s="24"/>
      <c r="B2905" s="24"/>
      <c r="C2905" s="24"/>
      <c r="D2905" s="24"/>
      <c r="E2905" s="36" t="s">
        <v>4313</v>
      </c>
      <c r="F2905" s="37" t="s">
        <v>1418</v>
      </c>
      <c r="G2905" s="37" t="s">
        <v>1418</v>
      </c>
      <c r="H2905" s="38">
        <f t="shared" si="46"/>
        <v>0</v>
      </c>
    </row>
    <row r="2906" spans="1:8" x14ac:dyDescent="0.25">
      <c r="A2906" s="24"/>
      <c r="B2906" s="24"/>
      <c r="C2906" s="24"/>
      <c r="D2906" s="24"/>
      <c r="E2906" s="36" t="s">
        <v>4314</v>
      </c>
      <c r="F2906" s="37" t="s">
        <v>1418</v>
      </c>
      <c r="G2906" s="37" t="s">
        <v>1418</v>
      </c>
      <c r="H2906" s="38">
        <f t="shared" si="46"/>
        <v>0</v>
      </c>
    </row>
    <row r="2907" spans="1:8" x14ac:dyDescent="0.25">
      <c r="A2907" s="24"/>
      <c r="B2907" s="24"/>
      <c r="C2907" s="24"/>
      <c r="D2907" s="24"/>
      <c r="E2907" s="39" t="s">
        <v>4315</v>
      </c>
      <c r="F2907" s="37" t="s">
        <v>1418</v>
      </c>
      <c r="G2907" s="37" t="s">
        <v>1418</v>
      </c>
      <c r="H2907" s="38">
        <f t="shared" si="46"/>
        <v>0</v>
      </c>
    </row>
    <row r="2908" spans="1:8" x14ac:dyDescent="0.25">
      <c r="A2908" s="24"/>
      <c r="B2908" s="24"/>
      <c r="C2908" s="24"/>
      <c r="D2908" s="24"/>
      <c r="E2908" s="36" t="s">
        <v>4316</v>
      </c>
      <c r="F2908" s="37" t="s">
        <v>1418</v>
      </c>
      <c r="G2908" s="37" t="s">
        <v>1418</v>
      </c>
      <c r="H2908" s="38">
        <f t="shared" si="46"/>
        <v>0</v>
      </c>
    </row>
    <row r="2909" spans="1:8" x14ac:dyDescent="0.25">
      <c r="A2909" s="24"/>
      <c r="B2909" s="24"/>
      <c r="C2909" s="24"/>
      <c r="D2909" s="24"/>
      <c r="E2909" s="39" t="s">
        <v>4317</v>
      </c>
      <c r="F2909" s="37" t="s">
        <v>1418</v>
      </c>
      <c r="G2909" s="37" t="s">
        <v>1418</v>
      </c>
      <c r="H2909" s="38">
        <f t="shared" si="46"/>
        <v>0</v>
      </c>
    </row>
    <row r="2910" spans="1:8" x14ac:dyDescent="0.25">
      <c r="A2910" s="24"/>
      <c r="B2910" s="24"/>
      <c r="C2910" s="24"/>
      <c r="D2910" s="24"/>
      <c r="E2910" s="36" t="s">
        <v>4318</v>
      </c>
      <c r="F2910" s="37" t="s">
        <v>1418</v>
      </c>
      <c r="G2910" s="37" t="s">
        <v>1418</v>
      </c>
      <c r="H2910" s="38">
        <f t="shared" si="46"/>
        <v>0</v>
      </c>
    </row>
    <row r="2911" spans="1:8" x14ac:dyDescent="0.25">
      <c r="A2911" s="24"/>
      <c r="B2911" s="24"/>
      <c r="C2911" s="24"/>
      <c r="D2911" s="24"/>
      <c r="E2911" s="36" t="s">
        <v>4319</v>
      </c>
      <c r="F2911" s="37" t="s">
        <v>1418</v>
      </c>
      <c r="G2911" s="37" t="s">
        <v>1418</v>
      </c>
      <c r="H2911" s="38">
        <f t="shared" si="46"/>
        <v>0</v>
      </c>
    </row>
    <row r="2912" spans="1:8" x14ac:dyDescent="0.25">
      <c r="A2912" s="24"/>
      <c r="B2912" s="24"/>
      <c r="C2912" s="24"/>
      <c r="D2912" s="24"/>
      <c r="E2912" s="64" t="s">
        <v>4320</v>
      </c>
      <c r="F2912" s="37" t="s">
        <v>1418</v>
      </c>
      <c r="G2912" s="37" t="s">
        <v>1418</v>
      </c>
      <c r="H2912" s="38">
        <f t="shared" si="46"/>
        <v>0</v>
      </c>
    </row>
    <row r="2913" spans="1:8" x14ac:dyDescent="0.25">
      <c r="A2913" s="24"/>
      <c r="B2913" s="24"/>
      <c r="C2913" s="24"/>
      <c r="D2913" s="24"/>
      <c r="E2913" s="36" t="s">
        <v>4321</v>
      </c>
      <c r="F2913" s="37" t="s">
        <v>1418</v>
      </c>
      <c r="G2913" s="37" t="s">
        <v>1418</v>
      </c>
      <c r="H2913" s="38">
        <f t="shared" si="46"/>
        <v>0</v>
      </c>
    </row>
    <row r="2914" spans="1:8" x14ac:dyDescent="0.25">
      <c r="A2914" s="24"/>
      <c r="B2914" s="24"/>
      <c r="C2914" s="24"/>
      <c r="D2914" s="24"/>
      <c r="E2914" s="36" t="s">
        <v>4322</v>
      </c>
      <c r="F2914" s="37" t="s">
        <v>1418</v>
      </c>
      <c r="G2914" s="37" t="s">
        <v>1418</v>
      </c>
      <c r="H2914" s="38">
        <f t="shared" si="46"/>
        <v>0</v>
      </c>
    </row>
    <row r="2915" spans="1:8" x14ac:dyDescent="0.25">
      <c r="A2915" s="24"/>
      <c r="B2915" s="24"/>
      <c r="C2915" s="24"/>
      <c r="D2915" s="24"/>
      <c r="E2915" s="36" t="s">
        <v>4323</v>
      </c>
      <c r="F2915" s="37" t="s">
        <v>1418</v>
      </c>
      <c r="G2915" s="37" t="s">
        <v>1418</v>
      </c>
      <c r="H2915" s="38">
        <f t="shared" si="46"/>
        <v>0</v>
      </c>
    </row>
    <row r="2916" spans="1:8" x14ac:dyDescent="0.25">
      <c r="A2916" s="24"/>
      <c r="B2916" s="24"/>
      <c r="C2916" s="24"/>
      <c r="D2916" s="24"/>
      <c r="E2916" s="39" t="s">
        <v>4324</v>
      </c>
      <c r="F2916" s="37" t="s">
        <v>1418</v>
      </c>
      <c r="G2916" s="37" t="s">
        <v>1418</v>
      </c>
      <c r="H2916" s="38">
        <f t="shared" si="46"/>
        <v>0</v>
      </c>
    </row>
    <row r="2917" spans="1:8" x14ac:dyDescent="0.25">
      <c r="A2917" s="24"/>
      <c r="B2917" s="24"/>
      <c r="C2917" s="24"/>
      <c r="D2917" s="24"/>
      <c r="E2917" s="36" t="s">
        <v>4325</v>
      </c>
      <c r="F2917" s="37" t="s">
        <v>1418</v>
      </c>
      <c r="G2917" s="37" t="s">
        <v>1418</v>
      </c>
      <c r="H2917" s="38">
        <f t="shared" si="46"/>
        <v>0</v>
      </c>
    </row>
    <row r="2918" spans="1:8" x14ac:dyDescent="0.25">
      <c r="A2918" s="24"/>
      <c r="B2918" s="24"/>
      <c r="C2918" s="24"/>
      <c r="D2918" s="24"/>
      <c r="E2918" s="36" t="s">
        <v>4326</v>
      </c>
      <c r="F2918" s="37" t="s">
        <v>1418</v>
      </c>
      <c r="G2918" s="37" t="s">
        <v>1418</v>
      </c>
      <c r="H2918" s="38">
        <f t="shared" si="46"/>
        <v>0</v>
      </c>
    </row>
    <row r="2919" spans="1:8" x14ac:dyDescent="0.25">
      <c r="A2919" s="24"/>
      <c r="B2919" s="24"/>
      <c r="C2919" s="24"/>
      <c r="D2919" s="24"/>
      <c r="E2919" s="36" t="s">
        <v>4327</v>
      </c>
      <c r="F2919" s="37" t="s">
        <v>1418</v>
      </c>
      <c r="G2919" s="37" t="s">
        <v>1418</v>
      </c>
      <c r="H2919" s="38">
        <f t="shared" si="46"/>
        <v>0</v>
      </c>
    </row>
    <row r="2920" spans="1:8" x14ac:dyDescent="0.25">
      <c r="A2920" s="24"/>
      <c r="B2920" s="24"/>
      <c r="C2920" s="24"/>
      <c r="D2920" s="24"/>
      <c r="E2920" s="36" t="s">
        <v>4328</v>
      </c>
      <c r="F2920" s="37" t="s">
        <v>1418</v>
      </c>
      <c r="G2920" s="37" t="s">
        <v>1418</v>
      </c>
      <c r="H2920" s="38">
        <f t="shared" si="46"/>
        <v>0</v>
      </c>
    </row>
    <row r="2921" spans="1:8" x14ac:dyDescent="0.25">
      <c r="A2921" s="24"/>
      <c r="B2921" s="24"/>
      <c r="C2921" s="24"/>
      <c r="D2921" s="24"/>
      <c r="E2921" s="36" t="s">
        <v>4329</v>
      </c>
      <c r="F2921" s="37" t="s">
        <v>1418</v>
      </c>
      <c r="G2921" s="37" t="s">
        <v>1418</v>
      </c>
      <c r="H2921" s="38">
        <f t="shared" si="46"/>
        <v>0</v>
      </c>
    </row>
    <row r="2922" spans="1:8" x14ac:dyDescent="0.25">
      <c r="A2922" s="24"/>
      <c r="B2922" s="24"/>
      <c r="C2922" s="24"/>
      <c r="D2922" s="24"/>
      <c r="E2922" s="36" t="s">
        <v>4330</v>
      </c>
      <c r="F2922" s="37" t="s">
        <v>1418</v>
      </c>
      <c r="G2922" s="37" t="s">
        <v>1418</v>
      </c>
      <c r="H2922" s="38">
        <f t="shared" si="46"/>
        <v>0</v>
      </c>
    </row>
    <row r="2923" spans="1:8" x14ac:dyDescent="0.25">
      <c r="A2923" s="24"/>
      <c r="B2923" s="24"/>
      <c r="C2923" s="24"/>
      <c r="D2923" s="24"/>
      <c r="E2923" s="62" t="s">
        <v>4331</v>
      </c>
      <c r="F2923" s="37" t="s">
        <v>1418</v>
      </c>
      <c r="G2923" s="37" t="s">
        <v>1418</v>
      </c>
      <c r="H2923" s="38">
        <f t="shared" si="46"/>
        <v>0</v>
      </c>
    </row>
    <row r="2924" spans="1:8" x14ac:dyDescent="0.25">
      <c r="A2924" s="24"/>
      <c r="B2924" s="24"/>
      <c r="C2924" s="24"/>
      <c r="D2924" s="24"/>
      <c r="E2924" s="64" t="s">
        <v>4332</v>
      </c>
      <c r="F2924" s="37" t="s">
        <v>1418</v>
      </c>
      <c r="G2924" s="37" t="s">
        <v>1418</v>
      </c>
      <c r="H2924" s="38">
        <f t="shared" si="46"/>
        <v>0</v>
      </c>
    </row>
    <row r="2925" spans="1:8" x14ac:dyDescent="0.25">
      <c r="A2925" s="24"/>
      <c r="B2925" s="24"/>
      <c r="C2925" s="24"/>
      <c r="D2925" s="24"/>
      <c r="E2925" s="36" t="s">
        <v>4333</v>
      </c>
      <c r="F2925" s="37" t="s">
        <v>1418</v>
      </c>
      <c r="G2925" s="37" t="s">
        <v>1418</v>
      </c>
      <c r="H2925" s="38">
        <f t="shared" si="46"/>
        <v>0</v>
      </c>
    </row>
    <row r="2926" spans="1:8" x14ac:dyDescent="0.25">
      <c r="A2926" s="24"/>
      <c r="B2926" s="24"/>
      <c r="C2926" s="24"/>
      <c r="D2926" s="24"/>
      <c r="E2926" s="39" t="s">
        <v>4334</v>
      </c>
      <c r="F2926" s="37" t="s">
        <v>1418</v>
      </c>
      <c r="G2926" s="37" t="s">
        <v>1418</v>
      </c>
      <c r="H2926" s="38">
        <f t="shared" si="46"/>
        <v>0</v>
      </c>
    </row>
    <row r="2927" spans="1:8" x14ac:dyDescent="0.25">
      <c r="A2927" s="24"/>
      <c r="B2927" s="24"/>
      <c r="C2927" s="24"/>
      <c r="D2927" s="24"/>
      <c r="E2927" s="36" t="s">
        <v>4335</v>
      </c>
      <c r="F2927" s="37" t="s">
        <v>1418</v>
      </c>
      <c r="G2927" s="37" t="s">
        <v>1418</v>
      </c>
      <c r="H2927" s="38">
        <f t="shared" si="46"/>
        <v>0</v>
      </c>
    </row>
    <row r="2928" spans="1:8" x14ac:dyDescent="0.25">
      <c r="A2928" s="24"/>
      <c r="B2928" s="24"/>
      <c r="C2928" s="24"/>
      <c r="D2928" s="24"/>
      <c r="E2928" s="39" t="s">
        <v>4336</v>
      </c>
      <c r="F2928" s="37" t="s">
        <v>1418</v>
      </c>
      <c r="G2928" s="37" t="s">
        <v>1418</v>
      </c>
      <c r="H2928" s="38">
        <f t="shared" si="46"/>
        <v>0</v>
      </c>
    </row>
    <row r="2929" spans="1:8" x14ac:dyDescent="0.25">
      <c r="A2929" s="24"/>
      <c r="B2929" s="24"/>
      <c r="C2929" s="24"/>
      <c r="D2929" s="24"/>
      <c r="E2929" s="39" t="s">
        <v>4337</v>
      </c>
      <c r="F2929" s="37" t="s">
        <v>1418</v>
      </c>
      <c r="G2929" s="37" t="s">
        <v>1418</v>
      </c>
      <c r="H2929" s="38">
        <f t="shared" si="46"/>
        <v>0</v>
      </c>
    </row>
    <row r="2930" spans="1:8" x14ac:dyDescent="0.25">
      <c r="A2930" s="24"/>
      <c r="B2930" s="24"/>
      <c r="C2930" s="24"/>
      <c r="D2930" s="24"/>
      <c r="E2930" s="39" t="s">
        <v>4338</v>
      </c>
      <c r="F2930" s="37" t="s">
        <v>1418</v>
      </c>
      <c r="G2930" s="37" t="s">
        <v>1418</v>
      </c>
      <c r="H2930" s="38">
        <f t="shared" si="46"/>
        <v>0</v>
      </c>
    </row>
    <row r="2931" spans="1:8" x14ac:dyDescent="0.25">
      <c r="A2931" s="24"/>
      <c r="B2931" s="24"/>
      <c r="C2931" s="24"/>
      <c r="D2931" s="24"/>
      <c r="E2931" s="39" t="s">
        <v>4339</v>
      </c>
      <c r="F2931" s="37" t="s">
        <v>1418</v>
      </c>
      <c r="G2931" s="37" t="s">
        <v>1418</v>
      </c>
      <c r="H2931" s="38">
        <f t="shared" si="46"/>
        <v>0</v>
      </c>
    </row>
    <row r="2932" spans="1:8" x14ac:dyDescent="0.25">
      <c r="A2932" s="24"/>
      <c r="B2932" s="24"/>
      <c r="C2932" s="24"/>
      <c r="D2932" s="24"/>
      <c r="E2932" s="36" t="s">
        <v>4340</v>
      </c>
      <c r="F2932" s="37" t="s">
        <v>1418</v>
      </c>
      <c r="G2932" s="37" t="s">
        <v>1418</v>
      </c>
      <c r="H2932" s="38">
        <f t="shared" si="46"/>
        <v>0</v>
      </c>
    </row>
    <row r="2933" spans="1:8" x14ac:dyDescent="0.25">
      <c r="A2933" s="24"/>
      <c r="B2933" s="24"/>
      <c r="C2933" s="24"/>
      <c r="D2933" s="24"/>
      <c r="E2933" s="36" t="s">
        <v>4341</v>
      </c>
      <c r="F2933" s="37" t="s">
        <v>1418</v>
      </c>
      <c r="G2933" s="37" t="s">
        <v>1418</v>
      </c>
      <c r="H2933" s="38">
        <f t="shared" si="46"/>
        <v>0</v>
      </c>
    </row>
    <row r="2934" spans="1:8" x14ac:dyDescent="0.25">
      <c r="A2934" s="24"/>
      <c r="B2934" s="24"/>
      <c r="C2934" s="24"/>
      <c r="D2934" s="24"/>
      <c r="E2934" s="36" t="s">
        <v>4342</v>
      </c>
      <c r="F2934" s="37" t="s">
        <v>1418</v>
      </c>
      <c r="G2934" s="37" t="s">
        <v>1418</v>
      </c>
      <c r="H2934" s="38">
        <f t="shared" si="46"/>
        <v>0</v>
      </c>
    </row>
    <row r="2935" spans="1:8" x14ac:dyDescent="0.25">
      <c r="A2935" s="24"/>
      <c r="B2935" s="24"/>
      <c r="C2935" s="24"/>
      <c r="D2935" s="24"/>
      <c r="E2935" s="36" t="s">
        <v>4343</v>
      </c>
      <c r="F2935" s="37" t="s">
        <v>1418</v>
      </c>
      <c r="G2935" s="37" t="s">
        <v>1418</v>
      </c>
      <c r="H2935" s="38">
        <f t="shared" si="46"/>
        <v>0</v>
      </c>
    </row>
    <row r="2936" spans="1:8" x14ac:dyDescent="0.25">
      <c r="A2936" s="24"/>
      <c r="B2936" s="24"/>
      <c r="C2936" s="24"/>
      <c r="D2936" s="24"/>
      <c r="E2936" s="36" t="s">
        <v>4344</v>
      </c>
      <c r="F2936" s="37" t="s">
        <v>1418</v>
      </c>
      <c r="G2936" s="37" t="s">
        <v>1418</v>
      </c>
      <c r="H2936" s="38">
        <f t="shared" si="46"/>
        <v>0</v>
      </c>
    </row>
    <row r="2937" spans="1:8" x14ac:dyDescent="0.25">
      <c r="A2937" s="24"/>
      <c r="B2937" s="24"/>
      <c r="C2937" s="24"/>
      <c r="D2937" s="24"/>
      <c r="E2937" s="36" t="s">
        <v>4345</v>
      </c>
      <c r="F2937" s="37" t="s">
        <v>1418</v>
      </c>
      <c r="G2937" s="37" t="s">
        <v>1418</v>
      </c>
      <c r="H2937" s="38">
        <f t="shared" si="46"/>
        <v>0</v>
      </c>
    </row>
    <row r="2938" spans="1:8" x14ac:dyDescent="0.25">
      <c r="A2938" s="24"/>
      <c r="B2938" s="24"/>
      <c r="C2938" s="24"/>
      <c r="D2938" s="24"/>
      <c r="E2938" s="36" t="s">
        <v>4346</v>
      </c>
      <c r="F2938" s="37" t="s">
        <v>1418</v>
      </c>
      <c r="G2938" s="37" t="s">
        <v>1418</v>
      </c>
      <c r="H2938" s="38">
        <f t="shared" si="46"/>
        <v>0</v>
      </c>
    </row>
    <row r="2939" spans="1:8" x14ac:dyDescent="0.25">
      <c r="A2939" s="24"/>
      <c r="B2939" s="24"/>
      <c r="C2939" s="24"/>
      <c r="D2939" s="24"/>
      <c r="E2939" s="36" t="s">
        <v>4347</v>
      </c>
      <c r="F2939" s="37" t="s">
        <v>1418</v>
      </c>
      <c r="G2939" s="37" t="s">
        <v>1418</v>
      </c>
      <c r="H2939" s="38">
        <f t="shared" si="46"/>
        <v>0</v>
      </c>
    </row>
    <row r="2940" spans="1:8" x14ac:dyDescent="0.25">
      <c r="A2940" s="24"/>
      <c r="B2940" s="24"/>
      <c r="C2940" s="24"/>
      <c r="D2940" s="24"/>
      <c r="E2940" s="36" t="s">
        <v>4348</v>
      </c>
      <c r="F2940" s="37" t="s">
        <v>1418</v>
      </c>
      <c r="G2940" s="37" t="s">
        <v>1418</v>
      </c>
      <c r="H2940" s="38">
        <f t="shared" si="46"/>
        <v>0</v>
      </c>
    </row>
    <row r="2941" spans="1:8" x14ac:dyDescent="0.25">
      <c r="A2941" s="24"/>
      <c r="B2941" s="24"/>
      <c r="C2941" s="24"/>
      <c r="D2941" s="24"/>
      <c r="E2941" s="39" t="s">
        <v>4349</v>
      </c>
      <c r="F2941" s="37" t="s">
        <v>1418</v>
      </c>
      <c r="G2941" s="37" t="s">
        <v>1418</v>
      </c>
      <c r="H2941" s="38">
        <f t="shared" si="46"/>
        <v>0</v>
      </c>
    </row>
    <row r="2942" spans="1:8" x14ac:dyDescent="0.25">
      <c r="A2942" s="24"/>
      <c r="B2942" s="24"/>
      <c r="C2942" s="24"/>
      <c r="D2942" s="24"/>
      <c r="E2942" s="39" t="s">
        <v>4350</v>
      </c>
      <c r="F2942" s="37" t="s">
        <v>1418</v>
      </c>
      <c r="G2942" s="37" t="s">
        <v>1418</v>
      </c>
      <c r="H2942" s="38">
        <f t="shared" si="46"/>
        <v>0</v>
      </c>
    </row>
    <row r="2943" spans="1:8" x14ac:dyDescent="0.25">
      <c r="A2943" s="24"/>
      <c r="B2943" s="24"/>
      <c r="C2943" s="24"/>
      <c r="D2943" s="24"/>
      <c r="E2943" s="36" t="s">
        <v>4351</v>
      </c>
      <c r="F2943" s="37" t="s">
        <v>1418</v>
      </c>
      <c r="G2943" s="37" t="s">
        <v>1418</v>
      </c>
      <c r="H2943" s="38">
        <f t="shared" si="46"/>
        <v>0</v>
      </c>
    </row>
    <row r="2944" spans="1:8" x14ac:dyDescent="0.25">
      <c r="A2944" s="24"/>
      <c r="B2944" s="24"/>
      <c r="C2944" s="24"/>
      <c r="D2944" s="24"/>
      <c r="E2944" s="64" t="s">
        <v>4352</v>
      </c>
      <c r="F2944" s="37" t="s">
        <v>1418</v>
      </c>
      <c r="G2944" s="37" t="s">
        <v>1418</v>
      </c>
      <c r="H2944" s="38">
        <f t="shared" si="46"/>
        <v>0</v>
      </c>
    </row>
    <row r="2945" spans="1:8" x14ac:dyDescent="0.25">
      <c r="A2945" s="24"/>
      <c r="B2945" s="24"/>
      <c r="C2945" s="24"/>
      <c r="D2945" s="24"/>
      <c r="E2945" s="36" t="s">
        <v>4353</v>
      </c>
      <c r="F2945" s="37" t="s">
        <v>1418</v>
      </c>
      <c r="G2945" s="37" t="s">
        <v>1418</v>
      </c>
      <c r="H2945" s="38">
        <f t="shared" si="46"/>
        <v>0</v>
      </c>
    </row>
    <row r="2946" spans="1:8" x14ac:dyDescent="0.25">
      <c r="A2946" s="24"/>
      <c r="B2946" s="24"/>
      <c r="C2946" s="24"/>
      <c r="D2946" s="24"/>
      <c r="E2946" s="39" t="s">
        <v>4354</v>
      </c>
      <c r="F2946" s="37" t="s">
        <v>1418</v>
      </c>
      <c r="G2946" s="37" t="s">
        <v>1418</v>
      </c>
      <c r="H2946" s="38">
        <f t="shared" si="46"/>
        <v>0</v>
      </c>
    </row>
    <row r="2947" spans="1:8" x14ac:dyDescent="0.25">
      <c r="A2947" s="24"/>
      <c r="B2947" s="24"/>
      <c r="C2947" s="24"/>
      <c r="D2947" s="24"/>
      <c r="E2947" s="36" t="s">
        <v>4355</v>
      </c>
      <c r="F2947" s="37" t="s">
        <v>1418</v>
      </c>
      <c r="G2947" s="37" t="s">
        <v>1418</v>
      </c>
      <c r="H2947" s="38">
        <f t="shared" si="46"/>
        <v>0</v>
      </c>
    </row>
    <row r="2948" spans="1:8" x14ac:dyDescent="0.25">
      <c r="A2948" s="24"/>
      <c r="B2948" s="24"/>
      <c r="C2948" s="24"/>
      <c r="D2948" s="24"/>
      <c r="E2948" s="39" t="s">
        <v>4356</v>
      </c>
      <c r="F2948" s="37" t="s">
        <v>1418</v>
      </c>
      <c r="G2948" s="37" t="s">
        <v>1418</v>
      </c>
      <c r="H2948" s="38">
        <f t="shared" si="46"/>
        <v>0</v>
      </c>
    </row>
    <row r="2949" spans="1:8" x14ac:dyDescent="0.25">
      <c r="A2949" s="24"/>
      <c r="B2949" s="24"/>
      <c r="C2949" s="24"/>
      <c r="D2949" s="24"/>
      <c r="E2949" s="36" t="s">
        <v>4357</v>
      </c>
      <c r="F2949" s="37" t="s">
        <v>1418</v>
      </c>
      <c r="G2949" s="37" t="s">
        <v>1418</v>
      </c>
      <c r="H2949" s="38">
        <f t="shared" si="46"/>
        <v>0</v>
      </c>
    </row>
    <row r="2950" spans="1:8" x14ac:dyDescent="0.25">
      <c r="A2950" s="24"/>
      <c r="B2950" s="24"/>
      <c r="C2950" s="24"/>
      <c r="D2950" s="24"/>
      <c r="E2950" s="36" t="s">
        <v>4358</v>
      </c>
      <c r="F2950" s="37" t="s">
        <v>1418</v>
      </c>
      <c r="G2950" s="37" t="s">
        <v>1418</v>
      </c>
      <c r="H2950" s="38">
        <f t="shared" si="46"/>
        <v>0</v>
      </c>
    </row>
    <row r="2951" spans="1:8" x14ac:dyDescent="0.25">
      <c r="A2951" s="24"/>
      <c r="B2951" s="24"/>
      <c r="C2951" s="24"/>
      <c r="D2951" s="24"/>
      <c r="E2951" s="39" t="s">
        <v>4359</v>
      </c>
      <c r="F2951" s="37" t="s">
        <v>1418</v>
      </c>
      <c r="G2951" s="37" t="s">
        <v>1418</v>
      </c>
      <c r="H2951" s="38">
        <f t="shared" ref="H2951:H3014" si="47">VLOOKUP(G2951,$A$4:$B$29,2,FALSE)</f>
        <v>0</v>
      </c>
    </row>
    <row r="2952" spans="1:8" x14ac:dyDescent="0.25">
      <c r="A2952" s="24"/>
      <c r="B2952" s="24"/>
      <c r="C2952" s="24"/>
      <c r="D2952" s="24"/>
      <c r="E2952" s="36" t="s">
        <v>4360</v>
      </c>
      <c r="F2952" s="37" t="s">
        <v>1418</v>
      </c>
      <c r="G2952" s="37" t="s">
        <v>1418</v>
      </c>
      <c r="H2952" s="38">
        <f t="shared" si="47"/>
        <v>0</v>
      </c>
    </row>
    <row r="2953" spans="1:8" x14ac:dyDescent="0.25">
      <c r="A2953" s="24"/>
      <c r="B2953" s="24"/>
      <c r="C2953" s="24"/>
      <c r="D2953" s="24"/>
      <c r="E2953" s="39" t="s">
        <v>4361</v>
      </c>
      <c r="F2953" s="37" t="s">
        <v>1418</v>
      </c>
      <c r="G2953" s="37" t="s">
        <v>1418</v>
      </c>
      <c r="H2953" s="38">
        <f t="shared" si="47"/>
        <v>0</v>
      </c>
    </row>
    <row r="2954" spans="1:8" x14ac:dyDescent="0.25">
      <c r="A2954" s="24"/>
      <c r="B2954" s="24"/>
      <c r="C2954" s="24"/>
      <c r="D2954" s="24"/>
      <c r="E2954" s="39" t="s">
        <v>4362</v>
      </c>
      <c r="F2954" s="37" t="s">
        <v>1418</v>
      </c>
      <c r="G2954" s="37" t="s">
        <v>1418</v>
      </c>
      <c r="H2954" s="38">
        <f t="shared" si="47"/>
        <v>0</v>
      </c>
    </row>
    <row r="2955" spans="1:8" x14ac:dyDescent="0.25">
      <c r="A2955" s="24"/>
      <c r="B2955" s="24"/>
      <c r="C2955" s="24"/>
      <c r="D2955" s="24"/>
      <c r="E2955" s="36" t="s">
        <v>4363</v>
      </c>
      <c r="F2955" s="37" t="s">
        <v>1418</v>
      </c>
      <c r="G2955" s="37" t="s">
        <v>1418</v>
      </c>
      <c r="H2955" s="38">
        <f t="shared" si="47"/>
        <v>0</v>
      </c>
    </row>
    <row r="2956" spans="1:8" x14ac:dyDescent="0.25">
      <c r="A2956" s="24"/>
      <c r="B2956" s="24"/>
      <c r="C2956" s="24"/>
      <c r="D2956" s="24"/>
      <c r="E2956" s="36" t="s">
        <v>4364</v>
      </c>
      <c r="F2956" s="37" t="s">
        <v>1418</v>
      </c>
      <c r="G2956" s="37" t="s">
        <v>1418</v>
      </c>
      <c r="H2956" s="38">
        <f t="shared" si="47"/>
        <v>0</v>
      </c>
    </row>
    <row r="2957" spans="1:8" x14ac:dyDescent="0.25">
      <c r="A2957" s="24"/>
      <c r="B2957" s="24"/>
      <c r="C2957" s="24"/>
      <c r="D2957" s="24"/>
      <c r="E2957" s="39" t="s">
        <v>4365</v>
      </c>
      <c r="F2957" s="37" t="s">
        <v>1418</v>
      </c>
      <c r="G2957" s="37" t="s">
        <v>1418</v>
      </c>
      <c r="H2957" s="38">
        <f t="shared" si="47"/>
        <v>0</v>
      </c>
    </row>
    <row r="2958" spans="1:8" x14ac:dyDescent="0.25">
      <c r="A2958" s="24"/>
      <c r="B2958" s="24"/>
      <c r="C2958" s="24"/>
      <c r="D2958" s="24"/>
      <c r="E2958" s="39" t="s">
        <v>4366</v>
      </c>
      <c r="F2958" s="37" t="s">
        <v>1418</v>
      </c>
      <c r="G2958" s="37" t="s">
        <v>1418</v>
      </c>
      <c r="H2958" s="38">
        <f t="shared" si="47"/>
        <v>0</v>
      </c>
    </row>
    <row r="2959" spans="1:8" x14ac:dyDescent="0.25">
      <c r="A2959" s="24"/>
      <c r="B2959" s="24"/>
      <c r="C2959" s="24"/>
      <c r="D2959" s="24"/>
      <c r="E2959" s="39" t="s">
        <v>4367</v>
      </c>
      <c r="F2959" s="37" t="s">
        <v>1418</v>
      </c>
      <c r="G2959" s="37" t="s">
        <v>1418</v>
      </c>
      <c r="H2959" s="38">
        <f t="shared" si="47"/>
        <v>0</v>
      </c>
    </row>
    <row r="2960" spans="1:8" x14ac:dyDescent="0.25">
      <c r="A2960" s="24"/>
      <c r="B2960" s="24"/>
      <c r="C2960" s="24"/>
      <c r="D2960" s="24"/>
      <c r="E2960" s="39" t="s">
        <v>4368</v>
      </c>
      <c r="F2960" s="37" t="s">
        <v>1418</v>
      </c>
      <c r="G2960" s="37" t="s">
        <v>1418</v>
      </c>
      <c r="H2960" s="38">
        <f t="shared" si="47"/>
        <v>0</v>
      </c>
    </row>
    <row r="2961" spans="1:8" x14ac:dyDescent="0.25">
      <c r="A2961" s="24"/>
      <c r="B2961" s="24"/>
      <c r="C2961" s="24"/>
      <c r="D2961" s="24"/>
      <c r="E2961" s="39" t="s">
        <v>4369</v>
      </c>
      <c r="F2961" s="37" t="s">
        <v>1418</v>
      </c>
      <c r="G2961" s="37" t="s">
        <v>1418</v>
      </c>
      <c r="H2961" s="38">
        <f t="shared" si="47"/>
        <v>0</v>
      </c>
    </row>
    <row r="2962" spans="1:8" x14ac:dyDescent="0.25">
      <c r="A2962" s="24"/>
      <c r="B2962" s="24"/>
      <c r="C2962" s="24"/>
      <c r="D2962" s="24"/>
      <c r="E2962" s="39" t="s">
        <v>4370</v>
      </c>
      <c r="F2962" s="37" t="s">
        <v>1418</v>
      </c>
      <c r="G2962" s="37" t="s">
        <v>1418</v>
      </c>
      <c r="H2962" s="38">
        <f t="shared" si="47"/>
        <v>0</v>
      </c>
    </row>
    <row r="2963" spans="1:8" x14ac:dyDescent="0.25">
      <c r="A2963" s="24"/>
      <c r="B2963" s="24"/>
      <c r="C2963" s="24"/>
      <c r="D2963" s="24"/>
      <c r="E2963" s="39" t="s">
        <v>4371</v>
      </c>
      <c r="F2963" s="37" t="s">
        <v>1418</v>
      </c>
      <c r="G2963" s="37" t="s">
        <v>1418</v>
      </c>
      <c r="H2963" s="38">
        <f t="shared" si="47"/>
        <v>0</v>
      </c>
    </row>
    <row r="2964" spans="1:8" x14ac:dyDescent="0.25">
      <c r="A2964" s="24"/>
      <c r="B2964" s="24"/>
      <c r="C2964" s="24"/>
      <c r="D2964" s="24"/>
      <c r="E2964" s="36" t="s">
        <v>4372</v>
      </c>
      <c r="F2964" s="37" t="s">
        <v>1418</v>
      </c>
      <c r="G2964" s="37" t="s">
        <v>1418</v>
      </c>
      <c r="H2964" s="38">
        <f t="shared" si="47"/>
        <v>0</v>
      </c>
    </row>
    <row r="2965" spans="1:8" x14ac:dyDescent="0.25">
      <c r="A2965" s="24"/>
      <c r="B2965" s="24"/>
      <c r="C2965" s="24"/>
      <c r="D2965" s="24"/>
      <c r="E2965" s="36" t="s">
        <v>4373</v>
      </c>
      <c r="F2965" s="37" t="s">
        <v>1418</v>
      </c>
      <c r="G2965" s="37" t="s">
        <v>1418</v>
      </c>
      <c r="H2965" s="38">
        <f t="shared" si="47"/>
        <v>0</v>
      </c>
    </row>
    <row r="2966" spans="1:8" x14ac:dyDescent="0.25">
      <c r="A2966" s="24"/>
      <c r="B2966" s="24"/>
      <c r="C2966" s="24"/>
      <c r="D2966" s="24"/>
      <c r="E2966" s="39" t="s">
        <v>4374</v>
      </c>
      <c r="F2966" s="37" t="s">
        <v>1418</v>
      </c>
      <c r="G2966" s="37" t="s">
        <v>1418</v>
      </c>
      <c r="H2966" s="38">
        <f t="shared" si="47"/>
        <v>0</v>
      </c>
    </row>
    <row r="2967" spans="1:8" x14ac:dyDescent="0.25">
      <c r="A2967" s="24"/>
      <c r="B2967" s="24"/>
      <c r="C2967" s="24"/>
      <c r="D2967" s="24"/>
      <c r="E2967" s="36" t="s">
        <v>4375</v>
      </c>
      <c r="F2967" s="37" t="s">
        <v>1418</v>
      </c>
      <c r="G2967" s="37" t="s">
        <v>1418</v>
      </c>
      <c r="H2967" s="38">
        <f t="shared" si="47"/>
        <v>0</v>
      </c>
    </row>
    <row r="2968" spans="1:8" x14ac:dyDescent="0.25">
      <c r="A2968" s="24"/>
      <c r="B2968" s="24"/>
      <c r="C2968" s="24"/>
      <c r="D2968" s="24"/>
      <c r="E2968" s="36" t="s">
        <v>4376</v>
      </c>
      <c r="F2968" s="37" t="s">
        <v>1418</v>
      </c>
      <c r="G2968" s="37" t="s">
        <v>1418</v>
      </c>
      <c r="H2968" s="38">
        <f t="shared" si="47"/>
        <v>0</v>
      </c>
    </row>
    <row r="2969" spans="1:8" x14ac:dyDescent="0.25">
      <c r="A2969" s="24"/>
      <c r="B2969" s="24"/>
      <c r="C2969" s="24"/>
      <c r="D2969" s="24"/>
      <c r="E2969" s="36" t="s">
        <v>4377</v>
      </c>
      <c r="F2969" s="37" t="s">
        <v>1418</v>
      </c>
      <c r="G2969" s="37" t="s">
        <v>1418</v>
      </c>
      <c r="H2969" s="38">
        <f t="shared" si="47"/>
        <v>0</v>
      </c>
    </row>
    <row r="2970" spans="1:8" x14ac:dyDescent="0.25">
      <c r="A2970" s="24"/>
      <c r="B2970" s="24"/>
      <c r="C2970" s="24"/>
      <c r="D2970" s="24"/>
      <c r="E2970" s="36" t="s">
        <v>4378</v>
      </c>
      <c r="F2970" s="37" t="s">
        <v>1418</v>
      </c>
      <c r="G2970" s="37" t="s">
        <v>1418</v>
      </c>
      <c r="H2970" s="38">
        <f t="shared" si="47"/>
        <v>0</v>
      </c>
    </row>
    <row r="2971" spans="1:8" x14ac:dyDescent="0.25">
      <c r="A2971" s="24"/>
      <c r="B2971" s="24"/>
      <c r="C2971" s="24"/>
      <c r="D2971" s="24"/>
      <c r="E2971" s="62" t="s">
        <v>4379</v>
      </c>
      <c r="F2971" s="37" t="s">
        <v>1418</v>
      </c>
      <c r="G2971" s="37" t="s">
        <v>1418</v>
      </c>
      <c r="H2971" s="38">
        <f t="shared" si="47"/>
        <v>0</v>
      </c>
    </row>
    <row r="2972" spans="1:8" x14ac:dyDescent="0.25">
      <c r="A2972" s="24"/>
      <c r="B2972" s="24"/>
      <c r="C2972" s="24"/>
      <c r="D2972" s="24"/>
      <c r="E2972" s="39" t="s">
        <v>4380</v>
      </c>
      <c r="F2972" s="37" t="s">
        <v>1418</v>
      </c>
      <c r="G2972" s="37" t="s">
        <v>1418</v>
      </c>
      <c r="H2972" s="38">
        <f t="shared" si="47"/>
        <v>0</v>
      </c>
    </row>
    <row r="2973" spans="1:8" x14ac:dyDescent="0.25">
      <c r="A2973" s="24"/>
      <c r="B2973" s="24"/>
      <c r="C2973" s="24"/>
      <c r="D2973" s="24"/>
      <c r="E2973" s="36" t="s">
        <v>4381</v>
      </c>
      <c r="F2973" s="37" t="s">
        <v>1418</v>
      </c>
      <c r="G2973" s="37" t="s">
        <v>1418</v>
      </c>
      <c r="H2973" s="38">
        <f t="shared" si="47"/>
        <v>0</v>
      </c>
    </row>
    <row r="2974" spans="1:8" x14ac:dyDescent="0.25">
      <c r="A2974" s="24"/>
      <c r="B2974" s="24"/>
      <c r="C2974" s="24"/>
      <c r="D2974" s="24"/>
      <c r="E2974" s="39" t="s">
        <v>4382</v>
      </c>
      <c r="F2974" s="37" t="s">
        <v>1418</v>
      </c>
      <c r="G2974" s="37" t="s">
        <v>1418</v>
      </c>
      <c r="H2974" s="38">
        <f t="shared" si="47"/>
        <v>0</v>
      </c>
    </row>
    <row r="2975" spans="1:8" x14ac:dyDescent="0.25">
      <c r="A2975" s="24"/>
      <c r="B2975" s="24"/>
      <c r="C2975" s="24"/>
      <c r="D2975" s="24"/>
      <c r="E2975" s="36" t="s">
        <v>4383</v>
      </c>
      <c r="F2975" s="37" t="s">
        <v>1418</v>
      </c>
      <c r="G2975" s="37" t="s">
        <v>1418</v>
      </c>
      <c r="H2975" s="38">
        <f t="shared" si="47"/>
        <v>0</v>
      </c>
    </row>
    <row r="2976" spans="1:8" x14ac:dyDescent="0.25">
      <c r="A2976" s="24"/>
      <c r="B2976" s="24"/>
      <c r="C2976" s="24"/>
      <c r="D2976" s="24"/>
      <c r="E2976" s="36" t="s">
        <v>4384</v>
      </c>
      <c r="F2976" s="37" t="s">
        <v>1418</v>
      </c>
      <c r="G2976" s="37" t="s">
        <v>1418</v>
      </c>
      <c r="H2976" s="38">
        <f t="shared" si="47"/>
        <v>0</v>
      </c>
    </row>
    <row r="2977" spans="1:8" x14ac:dyDescent="0.25">
      <c r="A2977" s="24"/>
      <c r="B2977" s="24"/>
      <c r="C2977" s="24"/>
      <c r="D2977" s="24"/>
      <c r="E2977" s="36" t="s">
        <v>4385</v>
      </c>
      <c r="F2977" s="37" t="s">
        <v>1418</v>
      </c>
      <c r="G2977" s="37" t="s">
        <v>1418</v>
      </c>
      <c r="H2977" s="38">
        <f t="shared" si="47"/>
        <v>0</v>
      </c>
    </row>
    <row r="2978" spans="1:8" x14ac:dyDescent="0.25">
      <c r="A2978" s="24"/>
      <c r="B2978" s="24"/>
      <c r="C2978" s="24"/>
      <c r="D2978" s="24"/>
      <c r="E2978" s="36" t="s">
        <v>4386</v>
      </c>
      <c r="F2978" s="37" t="s">
        <v>1418</v>
      </c>
      <c r="G2978" s="37" t="s">
        <v>1418</v>
      </c>
      <c r="H2978" s="38">
        <f t="shared" si="47"/>
        <v>0</v>
      </c>
    </row>
    <row r="2979" spans="1:8" x14ac:dyDescent="0.25">
      <c r="A2979" s="24"/>
      <c r="B2979" s="24"/>
      <c r="C2979" s="24"/>
      <c r="D2979" s="24"/>
      <c r="E2979" s="39" t="s">
        <v>4387</v>
      </c>
      <c r="F2979" s="37" t="s">
        <v>1418</v>
      </c>
      <c r="G2979" s="37" t="s">
        <v>1418</v>
      </c>
      <c r="H2979" s="38">
        <f t="shared" si="47"/>
        <v>0</v>
      </c>
    </row>
    <row r="2980" spans="1:8" x14ac:dyDescent="0.25">
      <c r="A2980" s="24"/>
      <c r="B2980" s="24"/>
      <c r="C2980" s="24"/>
      <c r="D2980" s="24"/>
      <c r="E2980" s="39" t="s">
        <v>4388</v>
      </c>
      <c r="F2980" s="37" t="s">
        <v>1418</v>
      </c>
      <c r="G2980" s="37" t="s">
        <v>1418</v>
      </c>
      <c r="H2980" s="38">
        <f t="shared" si="47"/>
        <v>0</v>
      </c>
    </row>
    <row r="2981" spans="1:8" x14ac:dyDescent="0.25">
      <c r="A2981" s="24"/>
      <c r="B2981" s="24"/>
      <c r="C2981" s="24"/>
      <c r="D2981" s="24"/>
      <c r="E2981" s="39" t="s">
        <v>4389</v>
      </c>
      <c r="F2981" s="37" t="s">
        <v>1418</v>
      </c>
      <c r="G2981" s="37" t="s">
        <v>1418</v>
      </c>
      <c r="H2981" s="38">
        <f t="shared" si="47"/>
        <v>0</v>
      </c>
    </row>
    <row r="2982" spans="1:8" x14ac:dyDescent="0.25">
      <c r="A2982" s="24"/>
      <c r="B2982" s="24"/>
      <c r="C2982" s="24"/>
      <c r="D2982" s="24"/>
      <c r="E2982" s="39" t="s">
        <v>4390</v>
      </c>
      <c r="F2982" s="37" t="s">
        <v>1418</v>
      </c>
      <c r="G2982" s="37" t="s">
        <v>1418</v>
      </c>
      <c r="H2982" s="38">
        <f t="shared" si="47"/>
        <v>0</v>
      </c>
    </row>
    <row r="2983" spans="1:8" x14ac:dyDescent="0.25">
      <c r="A2983" s="24"/>
      <c r="B2983" s="24"/>
      <c r="C2983" s="24"/>
      <c r="D2983" s="24"/>
      <c r="E2983" s="36" t="s">
        <v>4391</v>
      </c>
      <c r="F2983" s="37" t="s">
        <v>1418</v>
      </c>
      <c r="G2983" s="37" t="s">
        <v>1418</v>
      </c>
      <c r="H2983" s="38">
        <f t="shared" si="47"/>
        <v>0</v>
      </c>
    </row>
    <row r="2984" spans="1:8" x14ac:dyDescent="0.25">
      <c r="A2984" s="24"/>
      <c r="B2984" s="24"/>
      <c r="C2984" s="24"/>
      <c r="D2984" s="24"/>
      <c r="E2984" s="36" t="s">
        <v>4392</v>
      </c>
      <c r="F2984" s="37" t="s">
        <v>1418</v>
      </c>
      <c r="G2984" s="37" t="s">
        <v>1418</v>
      </c>
      <c r="H2984" s="38">
        <f t="shared" si="47"/>
        <v>0</v>
      </c>
    </row>
    <row r="2985" spans="1:8" x14ac:dyDescent="0.25">
      <c r="A2985" s="24"/>
      <c r="B2985" s="24"/>
      <c r="C2985" s="24"/>
      <c r="D2985" s="24"/>
      <c r="E2985" s="36" t="s">
        <v>4393</v>
      </c>
      <c r="F2985" s="37" t="s">
        <v>1418</v>
      </c>
      <c r="G2985" s="37" t="s">
        <v>1418</v>
      </c>
      <c r="H2985" s="38">
        <f t="shared" si="47"/>
        <v>0</v>
      </c>
    </row>
    <row r="2986" spans="1:8" x14ac:dyDescent="0.25">
      <c r="A2986" s="24"/>
      <c r="B2986" s="24"/>
      <c r="C2986" s="24"/>
      <c r="D2986" s="24"/>
      <c r="E2986" s="62" t="s">
        <v>4394</v>
      </c>
      <c r="F2986" s="37" t="s">
        <v>1418</v>
      </c>
      <c r="G2986" s="37" t="s">
        <v>1418</v>
      </c>
      <c r="H2986" s="38">
        <f t="shared" si="47"/>
        <v>0</v>
      </c>
    </row>
    <row r="2987" spans="1:8" x14ac:dyDescent="0.25">
      <c r="A2987" s="24"/>
      <c r="B2987" s="24"/>
      <c r="C2987" s="24"/>
      <c r="D2987" s="24"/>
      <c r="E2987" s="39" t="s">
        <v>4395</v>
      </c>
      <c r="F2987" s="37" t="s">
        <v>1418</v>
      </c>
      <c r="G2987" s="37" t="s">
        <v>1418</v>
      </c>
      <c r="H2987" s="38">
        <f t="shared" si="47"/>
        <v>0</v>
      </c>
    </row>
    <row r="2988" spans="1:8" x14ac:dyDescent="0.25">
      <c r="A2988" s="24"/>
      <c r="B2988" s="24"/>
      <c r="C2988" s="24"/>
      <c r="D2988" s="24"/>
      <c r="E2988" s="39" t="s">
        <v>4396</v>
      </c>
      <c r="F2988" s="37" t="s">
        <v>1418</v>
      </c>
      <c r="G2988" s="37" t="s">
        <v>1418</v>
      </c>
      <c r="H2988" s="38">
        <f t="shared" si="47"/>
        <v>0</v>
      </c>
    </row>
    <row r="2989" spans="1:8" x14ac:dyDescent="0.25">
      <c r="A2989" s="24"/>
      <c r="B2989" s="24"/>
      <c r="C2989" s="24"/>
      <c r="D2989" s="24"/>
      <c r="E2989" s="59" t="s">
        <v>4397</v>
      </c>
      <c r="F2989" s="37" t="s">
        <v>1418</v>
      </c>
      <c r="G2989" s="37" t="s">
        <v>1418</v>
      </c>
      <c r="H2989" s="38">
        <f t="shared" si="47"/>
        <v>0</v>
      </c>
    </row>
    <row r="2990" spans="1:8" x14ac:dyDescent="0.25">
      <c r="A2990" s="24"/>
      <c r="B2990" s="24"/>
      <c r="C2990" s="24"/>
      <c r="D2990" s="24"/>
      <c r="E2990" s="39" t="s">
        <v>4398</v>
      </c>
      <c r="F2990" s="37" t="s">
        <v>1418</v>
      </c>
      <c r="G2990" s="37" t="s">
        <v>1418</v>
      </c>
      <c r="H2990" s="38">
        <f t="shared" si="47"/>
        <v>0</v>
      </c>
    </row>
    <row r="2991" spans="1:8" x14ac:dyDescent="0.25">
      <c r="A2991" s="24"/>
      <c r="B2991" s="24"/>
      <c r="C2991" s="24"/>
      <c r="D2991" s="24"/>
      <c r="E2991" s="39" t="s">
        <v>4399</v>
      </c>
      <c r="F2991" s="37" t="s">
        <v>1418</v>
      </c>
      <c r="G2991" s="37" t="s">
        <v>1418</v>
      </c>
      <c r="H2991" s="38">
        <f t="shared" si="47"/>
        <v>0</v>
      </c>
    </row>
    <row r="2992" spans="1:8" x14ac:dyDescent="0.25">
      <c r="A2992" s="24"/>
      <c r="B2992" s="24"/>
      <c r="C2992" s="24"/>
      <c r="D2992" s="24"/>
      <c r="E2992" s="39" t="s">
        <v>4400</v>
      </c>
      <c r="F2992" s="37" t="s">
        <v>1418</v>
      </c>
      <c r="G2992" s="37" t="s">
        <v>1418</v>
      </c>
      <c r="H2992" s="38">
        <f t="shared" si="47"/>
        <v>0</v>
      </c>
    </row>
    <row r="2993" spans="1:8" x14ac:dyDescent="0.25">
      <c r="A2993" s="24"/>
      <c r="B2993" s="24"/>
      <c r="C2993" s="24"/>
      <c r="D2993" s="24"/>
      <c r="E2993" s="54" t="s">
        <v>4401</v>
      </c>
      <c r="F2993" s="37" t="s">
        <v>1418</v>
      </c>
      <c r="G2993" s="37" t="s">
        <v>1418</v>
      </c>
      <c r="H2993" s="38">
        <f t="shared" si="47"/>
        <v>0</v>
      </c>
    </row>
    <row r="2994" spans="1:8" x14ac:dyDescent="0.25">
      <c r="A2994" s="24"/>
      <c r="B2994" s="24"/>
      <c r="C2994" s="24"/>
      <c r="D2994" s="24"/>
      <c r="E2994" s="39" t="s">
        <v>4402</v>
      </c>
      <c r="F2994" s="37" t="s">
        <v>1418</v>
      </c>
      <c r="G2994" s="37" t="s">
        <v>1418</v>
      </c>
      <c r="H2994" s="38">
        <f t="shared" si="47"/>
        <v>0</v>
      </c>
    </row>
    <row r="2995" spans="1:8" x14ac:dyDescent="0.25">
      <c r="A2995" s="24"/>
      <c r="B2995" s="24"/>
      <c r="C2995" s="24"/>
      <c r="D2995" s="24"/>
      <c r="E2995" s="36" t="s">
        <v>4403</v>
      </c>
      <c r="F2995" s="37" t="s">
        <v>1418</v>
      </c>
      <c r="G2995" s="37" t="s">
        <v>1418</v>
      </c>
      <c r="H2995" s="38">
        <f t="shared" si="47"/>
        <v>0</v>
      </c>
    </row>
    <row r="2996" spans="1:8" x14ac:dyDescent="0.25">
      <c r="A2996" s="24"/>
      <c r="B2996" s="24"/>
      <c r="C2996" s="24"/>
      <c r="D2996" s="24"/>
      <c r="E2996" s="64" t="s">
        <v>4404</v>
      </c>
      <c r="F2996" s="37" t="s">
        <v>1418</v>
      </c>
      <c r="G2996" s="37" t="s">
        <v>1418</v>
      </c>
      <c r="H2996" s="38">
        <f t="shared" si="47"/>
        <v>0</v>
      </c>
    </row>
    <row r="2997" spans="1:8" x14ac:dyDescent="0.25">
      <c r="A2997" s="24"/>
      <c r="B2997" s="24"/>
      <c r="C2997" s="24"/>
      <c r="D2997" s="24"/>
      <c r="E2997" s="36" t="s">
        <v>4405</v>
      </c>
      <c r="F2997" s="37" t="s">
        <v>1418</v>
      </c>
      <c r="G2997" s="37" t="s">
        <v>1418</v>
      </c>
      <c r="H2997" s="38">
        <f t="shared" si="47"/>
        <v>0</v>
      </c>
    </row>
    <row r="2998" spans="1:8" x14ac:dyDescent="0.25">
      <c r="A2998" s="24"/>
      <c r="B2998" s="24"/>
      <c r="C2998" s="24"/>
      <c r="D2998" s="24"/>
      <c r="E2998" s="36" t="s">
        <v>4406</v>
      </c>
      <c r="F2998" s="37" t="s">
        <v>1418</v>
      </c>
      <c r="G2998" s="37" t="s">
        <v>1418</v>
      </c>
      <c r="H2998" s="38">
        <f t="shared" si="47"/>
        <v>0</v>
      </c>
    </row>
    <row r="2999" spans="1:8" x14ac:dyDescent="0.25">
      <c r="A2999" s="24"/>
      <c r="B2999" s="24"/>
      <c r="C2999" s="24"/>
      <c r="D2999" s="24"/>
      <c r="E2999" s="36" t="s">
        <v>4407</v>
      </c>
      <c r="F2999" s="37" t="s">
        <v>1418</v>
      </c>
      <c r="G2999" s="37" t="s">
        <v>1418</v>
      </c>
      <c r="H2999" s="38">
        <f t="shared" si="47"/>
        <v>0</v>
      </c>
    </row>
    <row r="3000" spans="1:8" x14ac:dyDescent="0.25">
      <c r="A3000" s="24"/>
      <c r="B3000" s="24"/>
      <c r="C3000" s="24"/>
      <c r="D3000" s="24"/>
      <c r="E3000" s="62" t="s">
        <v>4408</v>
      </c>
      <c r="F3000" s="37" t="s">
        <v>1418</v>
      </c>
      <c r="G3000" s="37" t="s">
        <v>1418</v>
      </c>
      <c r="H3000" s="38">
        <f t="shared" si="47"/>
        <v>0</v>
      </c>
    </row>
    <row r="3001" spans="1:8" x14ac:dyDescent="0.25">
      <c r="A3001" s="24"/>
      <c r="B3001" s="24"/>
      <c r="C3001" s="24"/>
      <c r="D3001" s="24"/>
      <c r="E3001" s="36" t="s">
        <v>4409</v>
      </c>
      <c r="F3001" s="37" t="s">
        <v>1418</v>
      </c>
      <c r="G3001" s="37" t="s">
        <v>1418</v>
      </c>
      <c r="H3001" s="38">
        <f t="shared" si="47"/>
        <v>0</v>
      </c>
    </row>
    <row r="3002" spans="1:8" x14ac:dyDescent="0.25">
      <c r="A3002" s="24"/>
      <c r="B3002" s="24"/>
      <c r="C3002" s="24"/>
      <c r="D3002" s="24"/>
      <c r="E3002" s="36" t="s">
        <v>4410</v>
      </c>
      <c r="F3002" s="37" t="s">
        <v>1418</v>
      </c>
      <c r="G3002" s="37" t="s">
        <v>1418</v>
      </c>
      <c r="H3002" s="38">
        <f t="shared" si="47"/>
        <v>0</v>
      </c>
    </row>
    <row r="3003" spans="1:8" x14ac:dyDescent="0.25">
      <c r="A3003" s="24"/>
      <c r="B3003" s="24"/>
      <c r="C3003" s="24"/>
      <c r="D3003" s="24"/>
      <c r="E3003" s="62" t="s">
        <v>4411</v>
      </c>
      <c r="F3003" s="37" t="s">
        <v>1418</v>
      </c>
      <c r="G3003" s="37" t="s">
        <v>1418</v>
      </c>
      <c r="H3003" s="38">
        <f t="shared" si="47"/>
        <v>0</v>
      </c>
    </row>
    <row r="3004" spans="1:8" x14ac:dyDescent="0.25">
      <c r="A3004" s="24"/>
      <c r="B3004" s="24"/>
      <c r="C3004" s="24"/>
      <c r="D3004" s="24"/>
      <c r="E3004" s="36" t="s">
        <v>4412</v>
      </c>
      <c r="F3004" s="37" t="s">
        <v>1418</v>
      </c>
      <c r="G3004" s="37" t="s">
        <v>1418</v>
      </c>
      <c r="H3004" s="38">
        <f t="shared" si="47"/>
        <v>0</v>
      </c>
    </row>
    <row r="3005" spans="1:8" x14ac:dyDescent="0.25">
      <c r="A3005" s="24"/>
      <c r="B3005" s="24"/>
      <c r="C3005" s="24"/>
      <c r="D3005" s="24"/>
      <c r="E3005" s="36" t="s">
        <v>4413</v>
      </c>
      <c r="F3005" s="37" t="s">
        <v>1418</v>
      </c>
      <c r="G3005" s="37" t="s">
        <v>1418</v>
      </c>
      <c r="H3005" s="38">
        <f t="shared" si="47"/>
        <v>0</v>
      </c>
    </row>
    <row r="3006" spans="1:8" x14ac:dyDescent="0.25">
      <c r="A3006" s="24"/>
      <c r="B3006" s="24"/>
      <c r="C3006" s="24"/>
      <c r="D3006" s="24"/>
      <c r="E3006" s="36" t="s">
        <v>4414</v>
      </c>
      <c r="F3006" s="37" t="s">
        <v>1418</v>
      </c>
      <c r="G3006" s="37" t="s">
        <v>1418</v>
      </c>
      <c r="H3006" s="38">
        <f t="shared" si="47"/>
        <v>0</v>
      </c>
    </row>
    <row r="3007" spans="1:8" x14ac:dyDescent="0.25">
      <c r="A3007" s="24"/>
      <c r="B3007" s="24"/>
      <c r="C3007" s="24"/>
      <c r="D3007" s="24"/>
      <c r="E3007" s="65" t="s">
        <v>4415</v>
      </c>
      <c r="F3007" s="37" t="s">
        <v>1418</v>
      </c>
      <c r="G3007" s="37" t="s">
        <v>1418</v>
      </c>
      <c r="H3007" s="38">
        <f t="shared" si="47"/>
        <v>0</v>
      </c>
    </row>
    <row r="3008" spans="1:8" x14ac:dyDescent="0.25">
      <c r="A3008" s="24"/>
      <c r="B3008" s="24"/>
      <c r="C3008" s="24"/>
      <c r="D3008" s="24"/>
      <c r="E3008" s="39" t="s">
        <v>4416</v>
      </c>
      <c r="F3008" s="37" t="s">
        <v>1418</v>
      </c>
      <c r="G3008" s="37" t="s">
        <v>1418</v>
      </c>
      <c r="H3008" s="38">
        <f t="shared" si="47"/>
        <v>0</v>
      </c>
    </row>
    <row r="3009" spans="1:8" x14ac:dyDescent="0.25">
      <c r="A3009" s="24"/>
      <c r="B3009" s="24"/>
      <c r="C3009" s="24"/>
      <c r="D3009" s="24"/>
      <c r="E3009" s="36" t="s">
        <v>4417</v>
      </c>
      <c r="F3009" s="37" t="s">
        <v>1418</v>
      </c>
      <c r="G3009" s="37" t="s">
        <v>1418</v>
      </c>
      <c r="H3009" s="38">
        <f t="shared" si="47"/>
        <v>0</v>
      </c>
    </row>
    <row r="3010" spans="1:8" x14ac:dyDescent="0.25">
      <c r="A3010" s="24"/>
      <c r="B3010" s="24"/>
      <c r="C3010" s="24"/>
      <c r="D3010" s="24"/>
      <c r="E3010" s="36" t="s">
        <v>4418</v>
      </c>
      <c r="F3010" s="37" t="s">
        <v>1418</v>
      </c>
      <c r="G3010" s="37" t="s">
        <v>1418</v>
      </c>
      <c r="H3010" s="38">
        <f t="shared" si="47"/>
        <v>0</v>
      </c>
    </row>
    <row r="3011" spans="1:8" x14ac:dyDescent="0.25">
      <c r="A3011" s="24"/>
      <c r="B3011" s="24"/>
      <c r="C3011" s="24"/>
      <c r="D3011" s="24"/>
      <c r="E3011" s="36" t="s">
        <v>4419</v>
      </c>
      <c r="F3011" s="37" t="s">
        <v>1418</v>
      </c>
      <c r="G3011" s="37" t="s">
        <v>1418</v>
      </c>
      <c r="H3011" s="38">
        <f t="shared" si="47"/>
        <v>0</v>
      </c>
    </row>
    <row r="3012" spans="1:8" x14ac:dyDescent="0.25">
      <c r="A3012" s="24"/>
      <c r="B3012" s="24"/>
      <c r="C3012" s="24"/>
      <c r="D3012" s="24"/>
      <c r="E3012" s="62" t="s">
        <v>4420</v>
      </c>
      <c r="F3012" s="37" t="s">
        <v>1418</v>
      </c>
      <c r="G3012" s="37" t="s">
        <v>1418</v>
      </c>
      <c r="H3012" s="38">
        <f t="shared" si="47"/>
        <v>0</v>
      </c>
    </row>
    <row r="3013" spans="1:8" x14ac:dyDescent="0.25">
      <c r="A3013" s="24"/>
      <c r="B3013" s="24"/>
      <c r="C3013" s="24"/>
      <c r="D3013" s="24"/>
      <c r="E3013" s="36" t="s">
        <v>4421</v>
      </c>
      <c r="F3013" s="37" t="s">
        <v>1418</v>
      </c>
      <c r="G3013" s="37" t="s">
        <v>1418</v>
      </c>
      <c r="H3013" s="38">
        <f t="shared" si="47"/>
        <v>0</v>
      </c>
    </row>
    <row r="3014" spans="1:8" x14ac:dyDescent="0.25">
      <c r="A3014" s="24"/>
      <c r="B3014" s="24"/>
      <c r="C3014" s="24"/>
      <c r="D3014" s="24"/>
      <c r="E3014" s="36" t="s">
        <v>4422</v>
      </c>
      <c r="F3014" s="37" t="s">
        <v>1418</v>
      </c>
      <c r="G3014" s="37" t="s">
        <v>1418</v>
      </c>
      <c r="H3014" s="38">
        <f t="shared" si="47"/>
        <v>0</v>
      </c>
    </row>
    <row r="3015" spans="1:8" x14ac:dyDescent="0.25">
      <c r="A3015" s="24"/>
      <c r="B3015" s="24"/>
      <c r="C3015" s="24"/>
      <c r="D3015" s="24"/>
      <c r="E3015" s="36" t="s">
        <v>4423</v>
      </c>
      <c r="F3015" s="37" t="s">
        <v>1418</v>
      </c>
      <c r="G3015" s="37" t="s">
        <v>1418</v>
      </c>
      <c r="H3015" s="38">
        <f t="shared" ref="H3015:H3078" si="48">VLOOKUP(G3015,$A$4:$B$29,2,FALSE)</f>
        <v>0</v>
      </c>
    </row>
    <row r="3016" spans="1:8" x14ac:dyDescent="0.25">
      <c r="A3016" s="24"/>
      <c r="B3016" s="24"/>
      <c r="C3016" s="24"/>
      <c r="D3016" s="24"/>
      <c r="E3016" s="36" t="s">
        <v>4424</v>
      </c>
      <c r="F3016" s="37" t="s">
        <v>1418</v>
      </c>
      <c r="G3016" s="37" t="s">
        <v>1418</v>
      </c>
      <c r="H3016" s="38">
        <f t="shared" si="48"/>
        <v>0</v>
      </c>
    </row>
    <row r="3017" spans="1:8" x14ac:dyDescent="0.25">
      <c r="A3017" s="24"/>
      <c r="B3017" s="24"/>
      <c r="C3017" s="24"/>
      <c r="D3017" s="24"/>
      <c r="E3017" s="39" t="s">
        <v>4425</v>
      </c>
      <c r="F3017" s="37" t="s">
        <v>1418</v>
      </c>
      <c r="G3017" s="37" t="s">
        <v>1418</v>
      </c>
      <c r="H3017" s="38">
        <f t="shared" si="48"/>
        <v>0</v>
      </c>
    </row>
    <row r="3018" spans="1:8" x14ac:dyDescent="0.25">
      <c r="A3018" s="24"/>
      <c r="B3018" s="24"/>
      <c r="C3018" s="24"/>
      <c r="D3018" s="24"/>
      <c r="E3018" s="36" t="s">
        <v>4426</v>
      </c>
      <c r="F3018" s="37" t="s">
        <v>1418</v>
      </c>
      <c r="G3018" s="37" t="s">
        <v>1418</v>
      </c>
      <c r="H3018" s="38">
        <f t="shared" si="48"/>
        <v>0</v>
      </c>
    </row>
    <row r="3019" spans="1:8" x14ac:dyDescent="0.25">
      <c r="A3019" s="24"/>
      <c r="B3019" s="24"/>
      <c r="C3019" s="24"/>
      <c r="D3019" s="24"/>
      <c r="E3019" s="36" t="s">
        <v>4427</v>
      </c>
      <c r="F3019" s="37" t="s">
        <v>1418</v>
      </c>
      <c r="G3019" s="37" t="s">
        <v>1418</v>
      </c>
      <c r="H3019" s="38">
        <f t="shared" si="48"/>
        <v>0</v>
      </c>
    </row>
    <row r="3020" spans="1:8" x14ac:dyDescent="0.25">
      <c r="A3020" s="24"/>
      <c r="B3020" s="24"/>
      <c r="C3020" s="24"/>
      <c r="D3020" s="24"/>
      <c r="E3020" s="39" t="s">
        <v>4428</v>
      </c>
      <c r="F3020" s="37" t="s">
        <v>1418</v>
      </c>
      <c r="G3020" s="37" t="s">
        <v>1418</v>
      </c>
      <c r="H3020" s="38">
        <f t="shared" si="48"/>
        <v>0</v>
      </c>
    </row>
    <row r="3021" spans="1:8" x14ac:dyDescent="0.25">
      <c r="A3021" s="24"/>
      <c r="B3021" s="24"/>
      <c r="C3021" s="24"/>
      <c r="D3021" s="24"/>
      <c r="E3021" s="36" t="s">
        <v>4429</v>
      </c>
      <c r="F3021" s="37" t="s">
        <v>1418</v>
      </c>
      <c r="G3021" s="37" t="s">
        <v>1418</v>
      </c>
      <c r="H3021" s="38">
        <f t="shared" si="48"/>
        <v>0</v>
      </c>
    </row>
    <row r="3022" spans="1:8" x14ac:dyDescent="0.25">
      <c r="A3022" s="24"/>
      <c r="B3022" s="24"/>
      <c r="C3022" s="24"/>
      <c r="D3022" s="24"/>
      <c r="E3022" s="36" t="s">
        <v>4430</v>
      </c>
      <c r="F3022" s="37" t="s">
        <v>1418</v>
      </c>
      <c r="G3022" s="37" t="s">
        <v>1418</v>
      </c>
      <c r="H3022" s="38">
        <f t="shared" si="48"/>
        <v>0</v>
      </c>
    </row>
    <row r="3023" spans="1:8" x14ac:dyDescent="0.25">
      <c r="A3023" s="24"/>
      <c r="B3023" s="24"/>
      <c r="C3023" s="24"/>
      <c r="D3023" s="24"/>
      <c r="E3023" s="39" t="s">
        <v>4431</v>
      </c>
      <c r="F3023" s="37" t="s">
        <v>1418</v>
      </c>
      <c r="G3023" s="37" t="s">
        <v>1418</v>
      </c>
      <c r="H3023" s="38">
        <f t="shared" si="48"/>
        <v>0</v>
      </c>
    </row>
    <row r="3024" spans="1:8" x14ac:dyDescent="0.25">
      <c r="A3024" s="24"/>
      <c r="B3024" s="24"/>
      <c r="C3024" s="24"/>
      <c r="D3024" s="24"/>
      <c r="E3024" s="36" t="s">
        <v>4432</v>
      </c>
      <c r="F3024" s="37" t="s">
        <v>1418</v>
      </c>
      <c r="G3024" s="37" t="s">
        <v>1418</v>
      </c>
      <c r="H3024" s="38">
        <f t="shared" si="48"/>
        <v>0</v>
      </c>
    </row>
    <row r="3025" spans="1:8" x14ac:dyDescent="0.25">
      <c r="A3025" s="24"/>
      <c r="B3025" s="24"/>
      <c r="C3025" s="24"/>
      <c r="D3025" s="24"/>
      <c r="E3025" s="36" t="s">
        <v>4433</v>
      </c>
      <c r="F3025" s="37" t="s">
        <v>1418</v>
      </c>
      <c r="G3025" s="37" t="s">
        <v>1418</v>
      </c>
      <c r="H3025" s="38">
        <f t="shared" si="48"/>
        <v>0</v>
      </c>
    </row>
    <row r="3026" spans="1:8" x14ac:dyDescent="0.25">
      <c r="A3026" s="24"/>
      <c r="B3026" s="24"/>
      <c r="C3026" s="24"/>
      <c r="D3026" s="24"/>
      <c r="E3026" s="36" t="s">
        <v>4434</v>
      </c>
      <c r="F3026" s="37" t="s">
        <v>1418</v>
      </c>
      <c r="G3026" s="37" t="s">
        <v>1418</v>
      </c>
      <c r="H3026" s="38">
        <f t="shared" si="48"/>
        <v>0</v>
      </c>
    </row>
    <row r="3027" spans="1:8" x14ac:dyDescent="0.25">
      <c r="A3027" s="24"/>
      <c r="B3027" s="24"/>
      <c r="C3027" s="24"/>
      <c r="D3027" s="24"/>
      <c r="E3027" s="39" t="s">
        <v>4435</v>
      </c>
      <c r="F3027" s="37" t="s">
        <v>1418</v>
      </c>
      <c r="G3027" s="37" t="s">
        <v>1418</v>
      </c>
      <c r="H3027" s="38">
        <f t="shared" si="48"/>
        <v>0</v>
      </c>
    </row>
    <row r="3028" spans="1:8" x14ac:dyDescent="0.25">
      <c r="A3028" s="24"/>
      <c r="B3028" s="24"/>
      <c r="C3028" s="24"/>
      <c r="D3028" s="24"/>
      <c r="E3028" s="36" t="s">
        <v>4436</v>
      </c>
      <c r="F3028" s="37" t="s">
        <v>1418</v>
      </c>
      <c r="G3028" s="37" t="s">
        <v>1418</v>
      </c>
      <c r="H3028" s="38">
        <f t="shared" si="48"/>
        <v>0</v>
      </c>
    </row>
    <row r="3029" spans="1:8" x14ac:dyDescent="0.25">
      <c r="A3029" s="24"/>
      <c r="B3029" s="24"/>
      <c r="C3029" s="24"/>
      <c r="D3029" s="24"/>
      <c r="E3029" s="62" t="s">
        <v>4437</v>
      </c>
      <c r="F3029" s="37" t="s">
        <v>1418</v>
      </c>
      <c r="G3029" s="37" t="s">
        <v>1418</v>
      </c>
      <c r="H3029" s="38">
        <f t="shared" si="48"/>
        <v>0</v>
      </c>
    </row>
    <row r="3030" spans="1:8" x14ac:dyDescent="0.25">
      <c r="A3030" s="24"/>
      <c r="B3030" s="24"/>
      <c r="C3030" s="24"/>
      <c r="D3030" s="24"/>
      <c r="E3030" s="39" t="s">
        <v>4438</v>
      </c>
      <c r="F3030" s="37" t="s">
        <v>1418</v>
      </c>
      <c r="G3030" s="37" t="s">
        <v>1418</v>
      </c>
      <c r="H3030" s="38">
        <f t="shared" si="48"/>
        <v>0</v>
      </c>
    </row>
    <row r="3031" spans="1:8" x14ac:dyDescent="0.25">
      <c r="A3031" s="24"/>
      <c r="B3031" s="24"/>
      <c r="C3031" s="24"/>
      <c r="D3031" s="24"/>
      <c r="E3031" s="54" t="s">
        <v>4439</v>
      </c>
      <c r="F3031" s="37" t="s">
        <v>1418</v>
      </c>
      <c r="G3031" s="37" t="s">
        <v>1418</v>
      </c>
      <c r="H3031" s="38">
        <f t="shared" si="48"/>
        <v>0</v>
      </c>
    </row>
    <row r="3032" spans="1:8" x14ac:dyDescent="0.25">
      <c r="A3032" s="24"/>
      <c r="B3032" s="24"/>
      <c r="C3032" s="24"/>
      <c r="D3032" s="24"/>
      <c r="E3032" s="36" t="s">
        <v>4440</v>
      </c>
      <c r="F3032" s="37" t="s">
        <v>1418</v>
      </c>
      <c r="G3032" s="37" t="s">
        <v>1418</v>
      </c>
      <c r="H3032" s="38">
        <f t="shared" si="48"/>
        <v>0</v>
      </c>
    </row>
    <row r="3033" spans="1:8" x14ac:dyDescent="0.25">
      <c r="A3033" s="24"/>
      <c r="B3033" s="24"/>
      <c r="C3033" s="24"/>
      <c r="D3033" s="24"/>
      <c r="E3033" s="36" t="s">
        <v>4441</v>
      </c>
      <c r="F3033" s="37" t="s">
        <v>1418</v>
      </c>
      <c r="G3033" s="37" t="s">
        <v>1418</v>
      </c>
      <c r="H3033" s="38">
        <f t="shared" si="48"/>
        <v>0</v>
      </c>
    </row>
    <row r="3034" spans="1:8" x14ac:dyDescent="0.25">
      <c r="A3034" s="24"/>
      <c r="B3034" s="24"/>
      <c r="C3034" s="24"/>
      <c r="D3034" s="24"/>
      <c r="E3034" s="39" t="s">
        <v>4442</v>
      </c>
      <c r="F3034" s="37" t="s">
        <v>1418</v>
      </c>
      <c r="G3034" s="37" t="s">
        <v>1418</v>
      </c>
      <c r="H3034" s="38">
        <f t="shared" si="48"/>
        <v>0</v>
      </c>
    </row>
    <row r="3035" spans="1:8" x14ac:dyDescent="0.25">
      <c r="A3035" s="24"/>
      <c r="B3035" s="24"/>
      <c r="C3035" s="24"/>
      <c r="D3035" s="24"/>
      <c r="E3035" s="36" t="s">
        <v>4443</v>
      </c>
      <c r="F3035" s="37" t="s">
        <v>1418</v>
      </c>
      <c r="G3035" s="37" t="s">
        <v>1418</v>
      </c>
      <c r="H3035" s="38">
        <f t="shared" si="48"/>
        <v>0</v>
      </c>
    </row>
    <row r="3036" spans="1:8" x14ac:dyDescent="0.25">
      <c r="A3036" s="24"/>
      <c r="B3036" s="24"/>
      <c r="C3036" s="24"/>
      <c r="D3036" s="24"/>
      <c r="E3036" s="36" t="s">
        <v>4444</v>
      </c>
      <c r="F3036" s="37" t="s">
        <v>1418</v>
      </c>
      <c r="G3036" s="37" t="s">
        <v>1418</v>
      </c>
      <c r="H3036" s="38">
        <f t="shared" si="48"/>
        <v>0</v>
      </c>
    </row>
    <row r="3037" spans="1:8" x14ac:dyDescent="0.25">
      <c r="A3037" s="24"/>
      <c r="B3037" s="24"/>
      <c r="C3037" s="24"/>
      <c r="D3037" s="24"/>
      <c r="E3037" s="64" t="s">
        <v>4445</v>
      </c>
      <c r="F3037" s="37" t="s">
        <v>1418</v>
      </c>
      <c r="G3037" s="37" t="s">
        <v>1418</v>
      </c>
      <c r="H3037" s="38">
        <f t="shared" si="48"/>
        <v>0</v>
      </c>
    </row>
    <row r="3038" spans="1:8" x14ac:dyDescent="0.25">
      <c r="A3038" s="24"/>
      <c r="B3038" s="24"/>
      <c r="C3038" s="24"/>
      <c r="D3038" s="24"/>
      <c r="E3038" s="36" t="s">
        <v>4446</v>
      </c>
      <c r="F3038" s="37" t="s">
        <v>1418</v>
      </c>
      <c r="G3038" s="37" t="s">
        <v>1418</v>
      </c>
      <c r="H3038" s="38">
        <f t="shared" si="48"/>
        <v>0</v>
      </c>
    </row>
    <row r="3039" spans="1:8" x14ac:dyDescent="0.25">
      <c r="A3039" s="24"/>
      <c r="B3039" s="24"/>
      <c r="C3039" s="24"/>
      <c r="D3039" s="24"/>
      <c r="E3039" s="57" t="s">
        <v>4447</v>
      </c>
      <c r="F3039" s="37" t="s">
        <v>1418</v>
      </c>
      <c r="G3039" s="37" t="s">
        <v>1418</v>
      </c>
      <c r="H3039" s="38">
        <f t="shared" si="48"/>
        <v>0</v>
      </c>
    </row>
    <row r="3040" spans="1:8" x14ac:dyDescent="0.25">
      <c r="A3040" s="24"/>
      <c r="B3040" s="24"/>
      <c r="C3040" s="24"/>
      <c r="D3040" s="24"/>
      <c r="E3040" s="39" t="s">
        <v>4448</v>
      </c>
      <c r="F3040" s="37" t="s">
        <v>1418</v>
      </c>
      <c r="G3040" s="37" t="s">
        <v>1418</v>
      </c>
      <c r="H3040" s="38">
        <f t="shared" si="48"/>
        <v>0</v>
      </c>
    </row>
    <row r="3041" spans="1:8" x14ac:dyDescent="0.25">
      <c r="A3041" s="24"/>
      <c r="B3041" s="24"/>
      <c r="C3041" s="24"/>
      <c r="D3041" s="24"/>
      <c r="E3041" s="40" t="s">
        <v>4449</v>
      </c>
      <c r="F3041" s="37" t="s">
        <v>1418</v>
      </c>
      <c r="G3041" s="37" t="s">
        <v>1418</v>
      </c>
      <c r="H3041" s="38">
        <f t="shared" si="48"/>
        <v>0</v>
      </c>
    </row>
    <row r="3042" spans="1:8" x14ac:dyDescent="0.25">
      <c r="A3042" s="24"/>
      <c r="B3042" s="24"/>
      <c r="C3042" s="24"/>
      <c r="D3042" s="24"/>
      <c r="E3042" s="54" t="s">
        <v>4450</v>
      </c>
      <c r="F3042" s="37" t="s">
        <v>1418</v>
      </c>
      <c r="G3042" s="37" t="s">
        <v>1418</v>
      </c>
      <c r="H3042" s="38">
        <f t="shared" si="48"/>
        <v>0</v>
      </c>
    </row>
    <row r="3043" spans="1:8" x14ac:dyDescent="0.25">
      <c r="A3043" s="24"/>
      <c r="B3043" s="24"/>
      <c r="C3043" s="24"/>
      <c r="D3043" s="24"/>
      <c r="E3043" s="39" t="s">
        <v>4451</v>
      </c>
      <c r="F3043" s="37" t="s">
        <v>1418</v>
      </c>
      <c r="G3043" s="37" t="s">
        <v>1418</v>
      </c>
      <c r="H3043" s="38">
        <f t="shared" si="48"/>
        <v>0</v>
      </c>
    </row>
    <row r="3044" spans="1:8" x14ac:dyDescent="0.25">
      <c r="A3044" s="24"/>
      <c r="B3044" s="24"/>
      <c r="C3044" s="24"/>
      <c r="D3044" s="24"/>
      <c r="E3044" s="40" t="s">
        <v>4452</v>
      </c>
      <c r="F3044" s="37" t="s">
        <v>1418</v>
      </c>
      <c r="G3044" s="37" t="s">
        <v>1418</v>
      </c>
      <c r="H3044" s="38">
        <f t="shared" si="48"/>
        <v>0</v>
      </c>
    </row>
    <row r="3045" spans="1:8" x14ac:dyDescent="0.25">
      <c r="A3045" s="24"/>
      <c r="B3045" s="24"/>
      <c r="C3045" s="24"/>
      <c r="D3045" s="24"/>
      <c r="E3045" s="36" t="s">
        <v>4453</v>
      </c>
      <c r="F3045" s="37" t="s">
        <v>1418</v>
      </c>
      <c r="G3045" s="37" t="s">
        <v>1418</v>
      </c>
      <c r="H3045" s="38">
        <f t="shared" si="48"/>
        <v>0</v>
      </c>
    </row>
    <row r="3046" spans="1:8" x14ac:dyDescent="0.25">
      <c r="A3046" s="24"/>
      <c r="B3046" s="24"/>
      <c r="C3046" s="24"/>
      <c r="D3046" s="24"/>
      <c r="E3046" s="36" t="s">
        <v>4454</v>
      </c>
      <c r="F3046" s="37" t="s">
        <v>1418</v>
      </c>
      <c r="G3046" s="37" t="s">
        <v>1418</v>
      </c>
      <c r="H3046" s="38">
        <f t="shared" si="48"/>
        <v>0</v>
      </c>
    </row>
    <row r="3047" spans="1:8" x14ac:dyDescent="0.25">
      <c r="A3047" s="24"/>
      <c r="B3047" s="24"/>
      <c r="C3047" s="24"/>
      <c r="D3047" s="24"/>
      <c r="E3047" s="40" t="s">
        <v>4455</v>
      </c>
      <c r="F3047" s="37" t="s">
        <v>1418</v>
      </c>
      <c r="G3047" s="37" t="s">
        <v>1418</v>
      </c>
      <c r="H3047" s="38">
        <f t="shared" si="48"/>
        <v>0</v>
      </c>
    </row>
    <row r="3048" spans="1:8" x14ac:dyDescent="0.25">
      <c r="A3048" s="24"/>
      <c r="B3048" s="24"/>
      <c r="C3048" s="24"/>
      <c r="D3048" s="24"/>
      <c r="E3048" s="39" t="s">
        <v>4456</v>
      </c>
      <c r="F3048" s="37" t="s">
        <v>1418</v>
      </c>
      <c r="G3048" s="37" t="s">
        <v>1418</v>
      </c>
      <c r="H3048" s="38">
        <f t="shared" si="48"/>
        <v>0</v>
      </c>
    </row>
    <row r="3049" spans="1:8" x14ac:dyDescent="0.25">
      <c r="A3049" s="24"/>
      <c r="B3049" s="24"/>
      <c r="C3049" s="24"/>
      <c r="D3049" s="24"/>
      <c r="E3049" s="36" t="s">
        <v>4457</v>
      </c>
      <c r="F3049" s="37" t="s">
        <v>1418</v>
      </c>
      <c r="G3049" s="37" t="s">
        <v>1418</v>
      </c>
      <c r="H3049" s="38">
        <f t="shared" si="48"/>
        <v>0</v>
      </c>
    </row>
    <row r="3050" spans="1:8" x14ac:dyDescent="0.25">
      <c r="A3050" s="24"/>
      <c r="B3050" s="24"/>
      <c r="C3050" s="24"/>
      <c r="D3050" s="24"/>
      <c r="E3050" s="36" t="s">
        <v>4458</v>
      </c>
      <c r="F3050" s="37" t="s">
        <v>1418</v>
      </c>
      <c r="G3050" s="37" t="s">
        <v>1418</v>
      </c>
      <c r="H3050" s="38">
        <f t="shared" si="48"/>
        <v>0</v>
      </c>
    </row>
    <row r="3051" spans="1:8" x14ac:dyDescent="0.25">
      <c r="A3051" s="24"/>
      <c r="B3051" s="24"/>
      <c r="C3051" s="24"/>
      <c r="D3051" s="24"/>
      <c r="E3051" s="39" t="s">
        <v>4459</v>
      </c>
      <c r="F3051" s="37" t="s">
        <v>1418</v>
      </c>
      <c r="G3051" s="37" t="s">
        <v>1418</v>
      </c>
      <c r="H3051" s="38">
        <f t="shared" si="48"/>
        <v>0</v>
      </c>
    </row>
    <row r="3052" spans="1:8" x14ac:dyDescent="0.25">
      <c r="A3052" s="24"/>
      <c r="B3052" s="24"/>
      <c r="C3052" s="24"/>
      <c r="D3052" s="24"/>
      <c r="E3052" s="57" t="s">
        <v>4460</v>
      </c>
      <c r="F3052" s="37" t="s">
        <v>1418</v>
      </c>
      <c r="G3052" s="37" t="s">
        <v>1418</v>
      </c>
      <c r="H3052" s="38">
        <f t="shared" si="48"/>
        <v>0</v>
      </c>
    </row>
    <row r="3053" spans="1:8" x14ac:dyDescent="0.25">
      <c r="A3053" s="24"/>
      <c r="B3053" s="24"/>
      <c r="C3053" s="24"/>
      <c r="D3053" s="24"/>
      <c r="E3053" s="57" t="s">
        <v>4461</v>
      </c>
      <c r="F3053" s="37" t="s">
        <v>1418</v>
      </c>
      <c r="G3053" s="37" t="s">
        <v>1418</v>
      </c>
      <c r="H3053" s="38">
        <f t="shared" si="48"/>
        <v>0</v>
      </c>
    </row>
    <row r="3054" spans="1:8" x14ac:dyDescent="0.25">
      <c r="A3054" s="24"/>
      <c r="B3054" s="24"/>
      <c r="C3054" s="24"/>
      <c r="D3054" s="24"/>
      <c r="E3054" s="60" t="s">
        <v>4462</v>
      </c>
      <c r="F3054" s="37" t="s">
        <v>1418</v>
      </c>
      <c r="G3054" s="37" t="s">
        <v>1418</v>
      </c>
      <c r="H3054" s="38">
        <f t="shared" si="48"/>
        <v>0</v>
      </c>
    </row>
    <row r="3055" spans="1:8" x14ac:dyDescent="0.25">
      <c r="A3055" s="24"/>
      <c r="B3055" s="24"/>
      <c r="C3055" s="24"/>
      <c r="D3055" s="24"/>
      <c r="E3055" s="39" t="s">
        <v>4463</v>
      </c>
      <c r="F3055" s="37" t="s">
        <v>1418</v>
      </c>
      <c r="G3055" s="37" t="s">
        <v>1418</v>
      </c>
      <c r="H3055" s="38">
        <f t="shared" si="48"/>
        <v>0</v>
      </c>
    </row>
    <row r="3056" spans="1:8" x14ac:dyDescent="0.25">
      <c r="A3056" s="24"/>
      <c r="B3056" s="24"/>
      <c r="C3056" s="24"/>
      <c r="D3056" s="24"/>
      <c r="E3056" s="36" t="s">
        <v>4464</v>
      </c>
      <c r="F3056" s="37" t="s">
        <v>1418</v>
      </c>
      <c r="G3056" s="37" t="s">
        <v>1418</v>
      </c>
      <c r="H3056" s="38">
        <f t="shared" si="48"/>
        <v>0</v>
      </c>
    </row>
    <row r="3057" spans="1:8" x14ac:dyDescent="0.25">
      <c r="A3057" s="24"/>
      <c r="B3057" s="24"/>
      <c r="C3057" s="24"/>
      <c r="D3057" s="24"/>
      <c r="E3057" s="39" t="s">
        <v>4465</v>
      </c>
      <c r="F3057" s="37" t="s">
        <v>1418</v>
      </c>
      <c r="G3057" s="37" t="s">
        <v>1418</v>
      </c>
      <c r="H3057" s="38">
        <f t="shared" si="48"/>
        <v>0</v>
      </c>
    </row>
    <row r="3058" spans="1:8" x14ac:dyDescent="0.25">
      <c r="A3058" s="24"/>
      <c r="B3058" s="24"/>
      <c r="C3058" s="24"/>
      <c r="D3058" s="24"/>
      <c r="E3058" s="39" t="s">
        <v>4466</v>
      </c>
      <c r="F3058" s="37" t="s">
        <v>1418</v>
      </c>
      <c r="G3058" s="37" t="s">
        <v>1418</v>
      </c>
      <c r="H3058" s="38">
        <f t="shared" si="48"/>
        <v>0</v>
      </c>
    </row>
    <row r="3059" spans="1:8" x14ac:dyDescent="0.25">
      <c r="A3059" s="24"/>
      <c r="B3059" s="24"/>
      <c r="C3059" s="24"/>
      <c r="D3059" s="24"/>
      <c r="E3059" s="36" t="s">
        <v>4467</v>
      </c>
      <c r="F3059" s="37" t="s">
        <v>1418</v>
      </c>
      <c r="G3059" s="37" t="s">
        <v>1418</v>
      </c>
      <c r="H3059" s="38">
        <f t="shared" si="48"/>
        <v>0</v>
      </c>
    </row>
    <row r="3060" spans="1:8" x14ac:dyDescent="0.25">
      <c r="A3060" s="24"/>
      <c r="B3060" s="24"/>
      <c r="C3060" s="24"/>
      <c r="D3060" s="24"/>
      <c r="E3060" s="36" t="s">
        <v>4468</v>
      </c>
      <c r="F3060" s="37" t="s">
        <v>1418</v>
      </c>
      <c r="G3060" s="37" t="s">
        <v>1418</v>
      </c>
      <c r="H3060" s="38">
        <f t="shared" si="48"/>
        <v>0</v>
      </c>
    </row>
    <row r="3061" spans="1:8" x14ac:dyDescent="0.25">
      <c r="A3061" s="24"/>
      <c r="B3061" s="24"/>
      <c r="C3061" s="24"/>
      <c r="D3061" s="24"/>
      <c r="E3061" s="39" t="s">
        <v>4469</v>
      </c>
      <c r="F3061" s="37" t="s">
        <v>1418</v>
      </c>
      <c r="G3061" s="37" t="s">
        <v>1418</v>
      </c>
      <c r="H3061" s="38">
        <f t="shared" si="48"/>
        <v>0</v>
      </c>
    </row>
    <row r="3062" spans="1:8" x14ac:dyDescent="0.25">
      <c r="A3062" s="24"/>
      <c r="B3062" s="24"/>
      <c r="C3062" s="24"/>
      <c r="D3062" s="24"/>
      <c r="E3062" s="40" t="s">
        <v>4470</v>
      </c>
      <c r="F3062" s="37" t="s">
        <v>1418</v>
      </c>
      <c r="G3062" s="37" t="s">
        <v>1418</v>
      </c>
      <c r="H3062" s="38">
        <f t="shared" si="48"/>
        <v>0</v>
      </c>
    </row>
    <row r="3063" spans="1:8" x14ac:dyDescent="0.25">
      <c r="A3063" s="24"/>
      <c r="B3063" s="24"/>
      <c r="C3063" s="24"/>
      <c r="D3063" s="24"/>
      <c r="E3063" s="57" t="s">
        <v>4471</v>
      </c>
      <c r="F3063" s="37" t="s">
        <v>1418</v>
      </c>
      <c r="G3063" s="37" t="s">
        <v>1418</v>
      </c>
      <c r="H3063" s="38">
        <f t="shared" si="48"/>
        <v>0</v>
      </c>
    </row>
    <row r="3064" spans="1:8" x14ac:dyDescent="0.25">
      <c r="A3064" s="24"/>
      <c r="B3064" s="24"/>
      <c r="C3064" s="24"/>
      <c r="D3064" s="24"/>
      <c r="E3064" s="40" t="s">
        <v>4472</v>
      </c>
      <c r="F3064" s="37" t="s">
        <v>1418</v>
      </c>
      <c r="G3064" s="37" t="s">
        <v>1418</v>
      </c>
      <c r="H3064" s="38">
        <f t="shared" si="48"/>
        <v>0</v>
      </c>
    </row>
    <row r="3065" spans="1:8" x14ac:dyDescent="0.25">
      <c r="A3065" s="24"/>
      <c r="B3065" s="24"/>
      <c r="C3065" s="24"/>
      <c r="D3065" s="24"/>
      <c r="E3065" s="36" t="s">
        <v>4473</v>
      </c>
      <c r="F3065" s="37" t="s">
        <v>1418</v>
      </c>
      <c r="G3065" s="37" t="s">
        <v>1418</v>
      </c>
      <c r="H3065" s="38">
        <f t="shared" si="48"/>
        <v>0</v>
      </c>
    </row>
    <row r="3066" spans="1:8" x14ac:dyDescent="0.25">
      <c r="A3066" s="24"/>
      <c r="B3066" s="24"/>
      <c r="C3066" s="24"/>
      <c r="D3066" s="24"/>
      <c r="E3066" s="62" t="s">
        <v>4474</v>
      </c>
      <c r="F3066" s="37" t="s">
        <v>1418</v>
      </c>
      <c r="G3066" s="37" t="s">
        <v>1418</v>
      </c>
      <c r="H3066" s="38">
        <f t="shared" si="48"/>
        <v>0</v>
      </c>
    </row>
    <row r="3067" spans="1:8" x14ac:dyDescent="0.25">
      <c r="A3067" s="24"/>
      <c r="B3067" s="24"/>
      <c r="C3067" s="24"/>
      <c r="D3067" s="24"/>
      <c r="E3067" s="62" t="s">
        <v>4475</v>
      </c>
      <c r="F3067" s="37" t="s">
        <v>1377</v>
      </c>
      <c r="G3067" s="37" t="s">
        <v>1377</v>
      </c>
      <c r="H3067" s="38">
        <f t="shared" si="48"/>
        <v>0.1119</v>
      </c>
    </row>
    <row r="3068" spans="1:8" x14ac:dyDescent="0.25">
      <c r="A3068" s="24"/>
      <c r="B3068" s="24"/>
      <c r="C3068" s="24"/>
      <c r="D3068" s="24"/>
      <c r="E3068" s="39" t="s">
        <v>4476</v>
      </c>
      <c r="F3068" s="37" t="s">
        <v>1377</v>
      </c>
      <c r="G3068" s="37" t="s">
        <v>1377</v>
      </c>
      <c r="H3068" s="38">
        <f t="shared" si="48"/>
        <v>0.1119</v>
      </c>
    </row>
    <row r="3069" spans="1:8" x14ac:dyDescent="0.25">
      <c r="A3069" s="24"/>
      <c r="B3069" s="24"/>
      <c r="C3069" s="24"/>
      <c r="D3069" s="24"/>
      <c r="E3069" s="40" t="s">
        <v>4477</v>
      </c>
      <c r="F3069" s="37" t="s">
        <v>1377</v>
      </c>
      <c r="G3069" s="37" t="s">
        <v>1377</v>
      </c>
      <c r="H3069" s="38">
        <f t="shared" si="48"/>
        <v>0.1119</v>
      </c>
    </row>
    <row r="3070" spans="1:8" x14ac:dyDescent="0.25">
      <c r="A3070" s="24"/>
      <c r="B3070" s="24"/>
      <c r="C3070" s="24"/>
      <c r="D3070" s="24"/>
      <c r="E3070" s="39" t="s">
        <v>4478</v>
      </c>
      <c r="F3070" s="37" t="s">
        <v>1377</v>
      </c>
      <c r="G3070" s="37" t="s">
        <v>1377</v>
      </c>
      <c r="H3070" s="38">
        <f t="shared" si="48"/>
        <v>0.1119</v>
      </c>
    </row>
    <row r="3071" spans="1:8" x14ac:dyDescent="0.25">
      <c r="A3071" s="24"/>
      <c r="B3071" s="24"/>
      <c r="C3071" s="24"/>
      <c r="D3071" s="24"/>
      <c r="E3071" s="39" t="s">
        <v>4479</v>
      </c>
      <c r="F3071" s="37" t="s">
        <v>1439</v>
      </c>
      <c r="G3071" s="37" t="s">
        <v>1391</v>
      </c>
      <c r="H3071" s="38">
        <f t="shared" si="48"/>
        <v>0.1124</v>
      </c>
    </row>
    <row r="3072" spans="1:8" x14ac:dyDescent="0.25">
      <c r="A3072" s="24"/>
      <c r="B3072" s="24"/>
      <c r="C3072" s="24"/>
      <c r="D3072" s="24"/>
      <c r="E3072" s="39" t="s">
        <v>4480</v>
      </c>
      <c r="F3072" s="37" t="s">
        <v>1439</v>
      </c>
      <c r="G3072" s="37" t="s">
        <v>1391</v>
      </c>
      <c r="H3072" s="38">
        <f t="shared" si="48"/>
        <v>0.1124</v>
      </c>
    </row>
    <row r="3073" spans="1:8" x14ac:dyDescent="0.25">
      <c r="A3073" s="24"/>
      <c r="B3073" s="24"/>
      <c r="C3073" s="24"/>
      <c r="D3073" s="24"/>
      <c r="E3073" s="39" t="s">
        <v>4481</v>
      </c>
      <c r="F3073" s="37" t="s">
        <v>1439</v>
      </c>
      <c r="G3073" s="37" t="s">
        <v>1391</v>
      </c>
      <c r="H3073" s="38">
        <f t="shared" si="48"/>
        <v>0.1124</v>
      </c>
    </row>
    <row r="3074" spans="1:8" x14ac:dyDescent="0.25">
      <c r="A3074" s="24"/>
      <c r="B3074" s="24"/>
      <c r="C3074" s="24"/>
      <c r="D3074" s="24"/>
      <c r="E3074" s="40" t="s">
        <v>4482</v>
      </c>
      <c r="F3074" s="37" t="s">
        <v>1377</v>
      </c>
      <c r="G3074" s="37" t="s">
        <v>1377</v>
      </c>
      <c r="H3074" s="38">
        <f t="shared" si="48"/>
        <v>0.1119</v>
      </c>
    </row>
    <row r="3075" spans="1:8" x14ac:dyDescent="0.25">
      <c r="A3075" s="24"/>
      <c r="B3075" s="24"/>
      <c r="C3075" s="24"/>
      <c r="D3075" s="24"/>
      <c r="E3075" s="36" t="s">
        <v>4483</v>
      </c>
      <c r="F3075" s="37" t="s">
        <v>1377</v>
      </c>
      <c r="G3075" s="37" t="s">
        <v>1377</v>
      </c>
      <c r="H3075" s="38">
        <f t="shared" si="48"/>
        <v>0.1119</v>
      </c>
    </row>
    <row r="3076" spans="1:8" x14ac:dyDescent="0.25">
      <c r="A3076" s="24"/>
      <c r="B3076" s="24"/>
      <c r="C3076" s="24"/>
      <c r="D3076" s="24"/>
      <c r="E3076" s="39" t="s">
        <v>4484</v>
      </c>
      <c r="F3076" s="37" t="s">
        <v>1439</v>
      </c>
      <c r="G3076" s="37" t="s">
        <v>1391</v>
      </c>
      <c r="H3076" s="38">
        <f t="shared" si="48"/>
        <v>0.1124</v>
      </c>
    </row>
    <row r="3077" spans="1:8" x14ac:dyDescent="0.25">
      <c r="A3077" s="24"/>
      <c r="B3077" s="24"/>
      <c r="C3077" s="24"/>
      <c r="D3077" s="24"/>
      <c r="E3077" s="40" t="s">
        <v>4485</v>
      </c>
      <c r="F3077" s="37" t="s">
        <v>1439</v>
      </c>
      <c r="G3077" s="37" t="s">
        <v>1391</v>
      </c>
      <c r="H3077" s="38">
        <f t="shared" si="48"/>
        <v>0.1124</v>
      </c>
    </row>
    <row r="3078" spans="1:8" x14ac:dyDescent="0.25">
      <c r="A3078" s="24"/>
      <c r="B3078" s="24"/>
      <c r="C3078" s="24"/>
      <c r="D3078" s="24"/>
      <c r="E3078" s="39" t="s">
        <v>4486</v>
      </c>
      <c r="F3078" s="37" t="s">
        <v>1439</v>
      </c>
      <c r="G3078" s="37" t="s">
        <v>1391</v>
      </c>
      <c r="H3078" s="38">
        <f t="shared" si="48"/>
        <v>0.1124</v>
      </c>
    </row>
    <row r="3079" spans="1:8" x14ac:dyDescent="0.25">
      <c r="A3079" s="24"/>
      <c r="B3079" s="24"/>
      <c r="C3079" s="24"/>
      <c r="D3079" s="24"/>
      <c r="E3079" s="36" t="s">
        <v>4487</v>
      </c>
      <c r="F3079" s="37" t="s">
        <v>1439</v>
      </c>
      <c r="G3079" s="37" t="s">
        <v>1391</v>
      </c>
      <c r="H3079" s="38">
        <f t="shared" ref="H3079:H3142" si="49">VLOOKUP(G3079,$A$4:$B$29,2,FALSE)</f>
        <v>0.1124</v>
      </c>
    </row>
    <row r="3080" spans="1:8" x14ac:dyDescent="0.25">
      <c r="A3080" s="24"/>
      <c r="B3080" s="24"/>
      <c r="C3080" s="24"/>
      <c r="D3080" s="24"/>
      <c r="E3080" s="39" t="s">
        <v>4488</v>
      </c>
      <c r="F3080" s="37" t="s">
        <v>1439</v>
      </c>
      <c r="G3080" s="37" t="s">
        <v>1391</v>
      </c>
      <c r="H3080" s="38">
        <f t="shared" si="49"/>
        <v>0.1124</v>
      </c>
    </row>
    <row r="3081" spans="1:8" x14ac:dyDescent="0.25">
      <c r="A3081" s="24"/>
      <c r="B3081" s="24"/>
      <c r="C3081" s="24"/>
      <c r="D3081" s="24"/>
      <c r="E3081" s="39" t="s">
        <v>4489</v>
      </c>
      <c r="F3081" s="37" t="s">
        <v>1439</v>
      </c>
      <c r="G3081" s="37" t="s">
        <v>1391</v>
      </c>
      <c r="H3081" s="38">
        <f t="shared" si="49"/>
        <v>0.1124</v>
      </c>
    </row>
    <row r="3082" spans="1:8" x14ac:dyDescent="0.25">
      <c r="A3082" s="24"/>
      <c r="B3082" s="24"/>
      <c r="C3082" s="24"/>
      <c r="D3082" s="24"/>
      <c r="E3082" s="39" t="s">
        <v>4490</v>
      </c>
      <c r="F3082" s="37" t="s">
        <v>1418</v>
      </c>
      <c r="G3082" s="37" t="s">
        <v>1418</v>
      </c>
      <c r="H3082" s="38">
        <f t="shared" si="49"/>
        <v>0</v>
      </c>
    </row>
    <row r="3083" spans="1:8" x14ac:dyDescent="0.25">
      <c r="A3083" s="24"/>
      <c r="B3083" s="24"/>
      <c r="C3083" s="24"/>
      <c r="D3083" s="24"/>
      <c r="E3083" s="39" t="s">
        <v>4491</v>
      </c>
      <c r="F3083" s="37" t="s">
        <v>1439</v>
      </c>
      <c r="G3083" s="37" t="s">
        <v>1391</v>
      </c>
      <c r="H3083" s="38">
        <f t="shared" si="49"/>
        <v>0.1124</v>
      </c>
    </row>
    <row r="3084" spans="1:8" x14ac:dyDescent="0.25">
      <c r="A3084" s="24"/>
      <c r="B3084" s="24"/>
      <c r="C3084" s="24"/>
      <c r="D3084" s="24"/>
      <c r="E3084" s="40" t="s">
        <v>4492</v>
      </c>
      <c r="F3084" s="37" t="s">
        <v>1439</v>
      </c>
      <c r="G3084" s="37" t="s">
        <v>1391</v>
      </c>
      <c r="H3084" s="38">
        <f t="shared" si="49"/>
        <v>0.1124</v>
      </c>
    </row>
    <row r="3085" spans="1:8" x14ac:dyDescent="0.25">
      <c r="A3085" s="24"/>
      <c r="B3085" s="24"/>
      <c r="C3085" s="24"/>
      <c r="D3085" s="24"/>
      <c r="E3085" s="39" t="s">
        <v>4493</v>
      </c>
      <c r="F3085" s="37" t="s">
        <v>1439</v>
      </c>
      <c r="G3085" s="37" t="s">
        <v>1391</v>
      </c>
      <c r="H3085" s="38">
        <f t="shared" si="49"/>
        <v>0.1124</v>
      </c>
    </row>
    <row r="3086" spans="1:8" x14ac:dyDescent="0.25">
      <c r="A3086" s="24"/>
      <c r="B3086" s="24"/>
      <c r="C3086" s="24"/>
      <c r="D3086" s="24"/>
      <c r="E3086" s="40" t="s">
        <v>4494</v>
      </c>
      <c r="F3086" s="37" t="s">
        <v>1439</v>
      </c>
      <c r="G3086" s="37" t="s">
        <v>1391</v>
      </c>
      <c r="H3086" s="38">
        <f t="shared" si="49"/>
        <v>0.1124</v>
      </c>
    </row>
    <row r="3087" spans="1:8" x14ac:dyDescent="0.25">
      <c r="A3087" s="24"/>
      <c r="B3087" s="24"/>
      <c r="C3087" s="24"/>
      <c r="D3087" s="24"/>
      <c r="E3087" s="36" t="s">
        <v>4495</v>
      </c>
      <c r="F3087" s="37" t="s">
        <v>1439</v>
      </c>
      <c r="G3087" s="37" t="s">
        <v>1391</v>
      </c>
      <c r="H3087" s="38">
        <f t="shared" si="49"/>
        <v>0.1124</v>
      </c>
    </row>
    <row r="3088" spans="1:8" x14ac:dyDescent="0.25">
      <c r="A3088" s="24"/>
      <c r="B3088" s="24"/>
      <c r="C3088" s="24"/>
      <c r="D3088" s="24"/>
      <c r="E3088" s="36" t="s">
        <v>4496</v>
      </c>
      <c r="F3088" s="37" t="s">
        <v>1439</v>
      </c>
      <c r="G3088" s="37" t="s">
        <v>1391</v>
      </c>
      <c r="H3088" s="38">
        <f t="shared" si="49"/>
        <v>0.1124</v>
      </c>
    </row>
    <row r="3089" spans="1:8" x14ac:dyDescent="0.25">
      <c r="A3089" s="24"/>
      <c r="B3089" s="24"/>
      <c r="C3089" s="24"/>
      <c r="D3089" s="24"/>
      <c r="E3089" s="39" t="s">
        <v>4497</v>
      </c>
      <c r="F3089" s="37" t="s">
        <v>1439</v>
      </c>
      <c r="G3089" s="37" t="s">
        <v>1391</v>
      </c>
      <c r="H3089" s="38">
        <f t="shared" si="49"/>
        <v>0.1124</v>
      </c>
    </row>
    <row r="3090" spans="1:8" x14ac:dyDescent="0.25">
      <c r="A3090" s="24"/>
      <c r="B3090" s="24"/>
      <c r="C3090" s="24"/>
      <c r="D3090" s="24"/>
      <c r="E3090" s="62" t="s">
        <v>4498</v>
      </c>
      <c r="F3090" s="37" t="s">
        <v>1439</v>
      </c>
      <c r="G3090" s="37" t="s">
        <v>1391</v>
      </c>
      <c r="H3090" s="38">
        <f t="shared" si="49"/>
        <v>0.1124</v>
      </c>
    </row>
    <row r="3091" spans="1:8" x14ac:dyDescent="0.25">
      <c r="A3091" s="24"/>
      <c r="B3091" s="24"/>
      <c r="C3091" s="24"/>
      <c r="D3091" s="24"/>
      <c r="E3091" s="39" t="s">
        <v>4499</v>
      </c>
      <c r="F3091" s="37" t="s">
        <v>1439</v>
      </c>
      <c r="G3091" s="37" t="s">
        <v>1391</v>
      </c>
      <c r="H3091" s="38">
        <f t="shared" si="49"/>
        <v>0.1124</v>
      </c>
    </row>
    <row r="3092" spans="1:8" x14ac:dyDescent="0.25">
      <c r="A3092" s="24"/>
      <c r="B3092" s="24"/>
      <c r="C3092" s="24"/>
      <c r="D3092" s="24"/>
      <c r="E3092" s="62" t="s">
        <v>4500</v>
      </c>
      <c r="F3092" s="37" t="s">
        <v>1439</v>
      </c>
      <c r="G3092" s="37" t="s">
        <v>1391</v>
      </c>
      <c r="H3092" s="38">
        <f t="shared" si="49"/>
        <v>0.1124</v>
      </c>
    </row>
    <row r="3093" spans="1:8" x14ac:dyDescent="0.25">
      <c r="A3093" s="24"/>
      <c r="B3093" s="24"/>
      <c r="C3093" s="24"/>
      <c r="D3093" s="24"/>
      <c r="E3093" s="39" t="s">
        <v>4501</v>
      </c>
      <c r="F3093" s="37" t="s">
        <v>1439</v>
      </c>
      <c r="G3093" s="37" t="s">
        <v>1391</v>
      </c>
      <c r="H3093" s="38">
        <f t="shared" si="49"/>
        <v>0.1124</v>
      </c>
    </row>
    <row r="3094" spans="1:8" x14ac:dyDescent="0.25">
      <c r="A3094" s="24"/>
      <c r="B3094" s="24"/>
      <c r="C3094" s="24"/>
      <c r="D3094" s="24"/>
      <c r="E3094" s="36" t="s">
        <v>4502</v>
      </c>
      <c r="F3094" s="37" t="s">
        <v>1439</v>
      </c>
      <c r="G3094" s="37" t="s">
        <v>1391</v>
      </c>
      <c r="H3094" s="38">
        <f t="shared" si="49"/>
        <v>0.1124</v>
      </c>
    </row>
    <row r="3095" spans="1:8" x14ac:dyDescent="0.25">
      <c r="A3095" s="24"/>
      <c r="B3095" s="24"/>
      <c r="C3095" s="24"/>
      <c r="D3095" s="24"/>
      <c r="E3095" s="39" t="s">
        <v>4503</v>
      </c>
      <c r="F3095" s="37" t="s">
        <v>1439</v>
      </c>
      <c r="G3095" s="37" t="s">
        <v>1391</v>
      </c>
      <c r="H3095" s="38">
        <f t="shared" si="49"/>
        <v>0.1124</v>
      </c>
    </row>
    <row r="3096" spans="1:8" x14ac:dyDescent="0.25">
      <c r="A3096" s="24"/>
      <c r="B3096" s="24"/>
      <c r="C3096" s="24"/>
      <c r="D3096" s="24"/>
      <c r="E3096" s="39" t="s">
        <v>4504</v>
      </c>
      <c r="F3096" s="37" t="s">
        <v>1439</v>
      </c>
      <c r="G3096" s="37" t="s">
        <v>1391</v>
      </c>
      <c r="H3096" s="38">
        <f t="shared" si="49"/>
        <v>0.1124</v>
      </c>
    </row>
    <row r="3097" spans="1:8" x14ac:dyDescent="0.25">
      <c r="A3097" s="24"/>
      <c r="B3097" s="24"/>
      <c r="C3097" s="24"/>
      <c r="D3097" s="24"/>
      <c r="E3097" s="39" t="s">
        <v>4505</v>
      </c>
      <c r="F3097" s="37" t="s">
        <v>1377</v>
      </c>
      <c r="G3097" s="37" t="s">
        <v>1377</v>
      </c>
      <c r="H3097" s="38">
        <f t="shared" si="49"/>
        <v>0.1119</v>
      </c>
    </row>
    <row r="3098" spans="1:8" x14ac:dyDescent="0.25">
      <c r="A3098" s="24"/>
      <c r="B3098" s="24"/>
      <c r="C3098" s="24"/>
      <c r="D3098" s="24"/>
      <c r="E3098" s="36" t="s">
        <v>4506</v>
      </c>
      <c r="F3098" s="37" t="s">
        <v>1439</v>
      </c>
      <c r="G3098" s="37" t="s">
        <v>1391</v>
      </c>
      <c r="H3098" s="38">
        <f t="shared" si="49"/>
        <v>0.1124</v>
      </c>
    </row>
    <row r="3099" spans="1:8" x14ac:dyDescent="0.25">
      <c r="A3099" s="24"/>
      <c r="B3099" s="24"/>
      <c r="C3099" s="24"/>
      <c r="D3099" s="24"/>
      <c r="E3099" s="36" t="s">
        <v>4507</v>
      </c>
      <c r="F3099" s="37" t="s">
        <v>1439</v>
      </c>
      <c r="G3099" s="37" t="s">
        <v>1391</v>
      </c>
      <c r="H3099" s="38">
        <f t="shared" si="49"/>
        <v>0.1124</v>
      </c>
    </row>
    <row r="3100" spans="1:8" x14ac:dyDescent="0.25">
      <c r="A3100" s="24"/>
      <c r="B3100" s="24"/>
      <c r="C3100" s="24"/>
      <c r="D3100" s="24"/>
      <c r="E3100" s="39" t="s">
        <v>4508</v>
      </c>
      <c r="F3100" s="37" t="s">
        <v>1410</v>
      </c>
      <c r="G3100" s="37" t="s">
        <v>1410</v>
      </c>
      <c r="H3100" s="38">
        <f t="shared" si="49"/>
        <v>0.10765</v>
      </c>
    </row>
    <row r="3101" spans="1:8" x14ac:dyDescent="0.25">
      <c r="A3101" s="24"/>
      <c r="B3101" s="24"/>
      <c r="C3101" s="24"/>
      <c r="D3101" s="24"/>
      <c r="E3101" s="39" t="s">
        <v>4509</v>
      </c>
      <c r="F3101" s="37" t="s">
        <v>1439</v>
      </c>
      <c r="G3101" s="37" t="s">
        <v>1391</v>
      </c>
      <c r="H3101" s="38">
        <f t="shared" si="49"/>
        <v>0.1124</v>
      </c>
    </row>
    <row r="3102" spans="1:8" x14ac:dyDescent="0.25">
      <c r="A3102" s="24"/>
      <c r="B3102" s="24"/>
      <c r="C3102" s="24"/>
      <c r="D3102" s="24"/>
      <c r="E3102" s="39" t="s">
        <v>4510</v>
      </c>
      <c r="F3102" s="37" t="s">
        <v>1439</v>
      </c>
      <c r="G3102" s="37" t="s">
        <v>1391</v>
      </c>
      <c r="H3102" s="38">
        <f t="shared" si="49"/>
        <v>0.1124</v>
      </c>
    </row>
    <row r="3103" spans="1:8" x14ac:dyDescent="0.25">
      <c r="A3103" s="24"/>
      <c r="B3103" s="24"/>
      <c r="C3103" s="24"/>
      <c r="D3103" s="24"/>
      <c r="E3103" s="40" t="s">
        <v>4511</v>
      </c>
      <c r="F3103" s="37" t="s">
        <v>1439</v>
      </c>
      <c r="G3103" s="37" t="s">
        <v>1391</v>
      </c>
      <c r="H3103" s="38">
        <f t="shared" si="49"/>
        <v>0.1124</v>
      </c>
    </row>
    <row r="3104" spans="1:8" x14ac:dyDescent="0.25">
      <c r="A3104" s="24"/>
      <c r="B3104" s="24"/>
      <c r="C3104" s="24"/>
      <c r="D3104" s="24"/>
      <c r="E3104" s="39" t="s">
        <v>4512</v>
      </c>
      <c r="F3104" s="37" t="s">
        <v>1439</v>
      </c>
      <c r="G3104" s="37" t="s">
        <v>1391</v>
      </c>
      <c r="H3104" s="38">
        <f t="shared" si="49"/>
        <v>0.1124</v>
      </c>
    </row>
    <row r="3105" spans="1:8" x14ac:dyDescent="0.25">
      <c r="A3105" s="24"/>
      <c r="B3105" s="24"/>
      <c r="C3105" s="24"/>
      <c r="D3105" s="24"/>
      <c r="E3105" s="39" t="s">
        <v>4513</v>
      </c>
      <c r="F3105" s="37" t="s">
        <v>1385</v>
      </c>
      <c r="G3105" s="37" t="s">
        <v>1385</v>
      </c>
      <c r="H3105" s="38">
        <f t="shared" si="49"/>
        <v>8.4599999999999995E-2</v>
      </c>
    </row>
    <row r="3106" spans="1:8" x14ac:dyDescent="0.25">
      <c r="A3106" s="24"/>
      <c r="B3106" s="24"/>
      <c r="C3106" s="24"/>
      <c r="D3106" s="24"/>
      <c r="E3106" s="39" t="s">
        <v>4514</v>
      </c>
      <c r="F3106" s="37" t="s">
        <v>1439</v>
      </c>
      <c r="G3106" s="37" t="s">
        <v>1391</v>
      </c>
      <c r="H3106" s="38">
        <f t="shared" si="49"/>
        <v>0.1124</v>
      </c>
    </row>
    <row r="3107" spans="1:8" x14ac:dyDescent="0.25">
      <c r="A3107" s="24"/>
      <c r="B3107" s="24"/>
      <c r="C3107" s="24"/>
      <c r="D3107" s="24"/>
      <c r="E3107" s="36" t="s">
        <v>4515</v>
      </c>
      <c r="F3107" s="37" t="s">
        <v>1439</v>
      </c>
      <c r="G3107" s="37" t="s">
        <v>1391</v>
      </c>
      <c r="H3107" s="38">
        <f t="shared" si="49"/>
        <v>0.1124</v>
      </c>
    </row>
    <row r="3108" spans="1:8" x14ac:dyDescent="0.25">
      <c r="A3108" s="24"/>
      <c r="B3108" s="24"/>
      <c r="C3108" s="24"/>
      <c r="D3108" s="24"/>
      <c r="E3108" s="39" t="s">
        <v>4516</v>
      </c>
      <c r="F3108" s="37" t="s">
        <v>1410</v>
      </c>
      <c r="G3108" s="37" t="s">
        <v>1410</v>
      </c>
      <c r="H3108" s="38">
        <f t="shared" si="49"/>
        <v>0.10765</v>
      </c>
    </row>
    <row r="3109" spans="1:8" x14ac:dyDescent="0.25">
      <c r="A3109" s="24"/>
      <c r="B3109" s="24"/>
      <c r="C3109" s="24"/>
      <c r="D3109" s="24"/>
      <c r="E3109" s="39" t="s">
        <v>4517</v>
      </c>
      <c r="F3109" s="37" t="s">
        <v>1439</v>
      </c>
      <c r="G3109" s="37" t="s">
        <v>1391</v>
      </c>
      <c r="H3109" s="38">
        <f t="shared" si="49"/>
        <v>0.1124</v>
      </c>
    </row>
    <row r="3110" spans="1:8" x14ac:dyDescent="0.25">
      <c r="A3110" s="24"/>
      <c r="B3110" s="24"/>
      <c r="C3110" s="24"/>
      <c r="D3110" s="24"/>
      <c r="E3110" s="40" t="s">
        <v>4518</v>
      </c>
      <c r="F3110" s="37" t="s">
        <v>1439</v>
      </c>
      <c r="G3110" s="37" t="s">
        <v>1391</v>
      </c>
      <c r="H3110" s="38">
        <f t="shared" si="49"/>
        <v>0.1124</v>
      </c>
    </row>
    <row r="3111" spans="1:8" x14ac:dyDescent="0.25">
      <c r="A3111" s="24"/>
      <c r="B3111" s="24"/>
      <c r="C3111" s="24"/>
      <c r="D3111" s="24"/>
      <c r="E3111" s="64" t="s">
        <v>4519</v>
      </c>
      <c r="F3111" s="37" t="s">
        <v>1439</v>
      </c>
      <c r="G3111" s="37" t="s">
        <v>1391</v>
      </c>
      <c r="H3111" s="38">
        <f t="shared" si="49"/>
        <v>0.1124</v>
      </c>
    </row>
    <row r="3112" spans="1:8" x14ac:dyDescent="0.25">
      <c r="A3112" s="24"/>
      <c r="B3112" s="24"/>
      <c r="C3112" s="24"/>
      <c r="D3112" s="24"/>
      <c r="E3112" s="39" t="s">
        <v>4520</v>
      </c>
      <c r="F3112" s="37" t="s">
        <v>1439</v>
      </c>
      <c r="G3112" s="37" t="s">
        <v>1391</v>
      </c>
      <c r="H3112" s="38">
        <f t="shared" si="49"/>
        <v>0.1124</v>
      </c>
    </row>
    <row r="3113" spans="1:8" x14ac:dyDescent="0.25">
      <c r="A3113" s="24"/>
      <c r="B3113" s="24"/>
      <c r="C3113" s="24"/>
      <c r="D3113" s="24"/>
      <c r="E3113" s="39" t="s">
        <v>4521</v>
      </c>
      <c r="F3113" s="37" t="s">
        <v>1678</v>
      </c>
      <c r="G3113" s="37" t="s">
        <v>1377</v>
      </c>
      <c r="H3113" s="38">
        <f t="shared" si="49"/>
        <v>0.1119</v>
      </c>
    </row>
    <row r="3114" spans="1:8" x14ac:dyDescent="0.25">
      <c r="A3114" s="24"/>
      <c r="B3114" s="24"/>
      <c r="C3114" s="24"/>
      <c r="D3114" s="24"/>
      <c r="E3114" s="40" t="s">
        <v>4522</v>
      </c>
      <c r="F3114" s="37" t="s">
        <v>1439</v>
      </c>
      <c r="G3114" s="37" t="s">
        <v>1391</v>
      </c>
      <c r="H3114" s="38">
        <f t="shared" si="49"/>
        <v>0.1124</v>
      </c>
    </row>
    <row r="3115" spans="1:8" x14ac:dyDescent="0.25">
      <c r="A3115" s="24"/>
      <c r="B3115" s="24"/>
      <c r="C3115" s="24"/>
      <c r="D3115" s="24"/>
      <c r="E3115" s="39" t="s">
        <v>4523</v>
      </c>
      <c r="F3115" s="37" t="s">
        <v>1439</v>
      </c>
      <c r="G3115" s="37" t="s">
        <v>1391</v>
      </c>
      <c r="H3115" s="38">
        <f t="shared" si="49"/>
        <v>0.1124</v>
      </c>
    </row>
    <row r="3116" spans="1:8" x14ac:dyDescent="0.25">
      <c r="A3116" s="24"/>
      <c r="B3116" s="24"/>
      <c r="C3116" s="24"/>
      <c r="D3116" s="24"/>
      <c r="E3116" s="40" t="s">
        <v>4524</v>
      </c>
      <c r="F3116" s="37" t="s">
        <v>1414</v>
      </c>
      <c r="G3116" s="37" t="s">
        <v>1414</v>
      </c>
      <c r="H3116" s="38">
        <f t="shared" si="49"/>
        <v>0.12766</v>
      </c>
    </row>
    <row r="3117" spans="1:8" x14ac:dyDescent="0.25">
      <c r="A3117" s="24"/>
      <c r="B3117" s="24"/>
      <c r="C3117" s="24"/>
      <c r="D3117" s="24"/>
      <c r="E3117" s="40" t="s">
        <v>4525</v>
      </c>
      <c r="F3117" s="37" t="s">
        <v>1414</v>
      </c>
      <c r="G3117" s="37" t="s">
        <v>1414</v>
      </c>
      <c r="H3117" s="38">
        <f t="shared" si="49"/>
        <v>0.12766</v>
      </c>
    </row>
    <row r="3118" spans="1:8" x14ac:dyDescent="0.25">
      <c r="A3118" s="24"/>
      <c r="B3118" s="24"/>
      <c r="C3118" s="24"/>
      <c r="D3118" s="24"/>
      <c r="E3118" s="40" t="s">
        <v>4526</v>
      </c>
      <c r="F3118" s="37" t="s">
        <v>1398</v>
      </c>
      <c r="G3118" s="37" t="s">
        <v>1398</v>
      </c>
      <c r="H3118" s="38">
        <f t="shared" si="49"/>
        <v>9.2299999999999993E-2</v>
      </c>
    </row>
    <row r="3119" spans="1:8" x14ac:dyDescent="0.25">
      <c r="A3119" s="24"/>
      <c r="B3119" s="24"/>
      <c r="C3119" s="24"/>
      <c r="D3119" s="24"/>
      <c r="E3119" s="39" t="s">
        <v>4527</v>
      </c>
      <c r="F3119" s="37" t="s">
        <v>1439</v>
      </c>
      <c r="G3119" s="37" t="s">
        <v>1391</v>
      </c>
      <c r="H3119" s="38">
        <f t="shared" si="49"/>
        <v>0.1124</v>
      </c>
    </row>
    <row r="3120" spans="1:8" x14ac:dyDescent="0.25">
      <c r="A3120" s="24"/>
      <c r="B3120" s="24"/>
      <c r="C3120" s="24"/>
      <c r="D3120" s="24"/>
      <c r="E3120" s="36" t="s">
        <v>4528</v>
      </c>
      <c r="F3120" s="37" t="s">
        <v>1408</v>
      </c>
      <c r="G3120" s="37" t="s">
        <v>1408</v>
      </c>
      <c r="H3120" s="38">
        <f t="shared" si="49"/>
        <v>0.13120000000000001</v>
      </c>
    </row>
    <row r="3121" spans="1:8" x14ac:dyDescent="0.25">
      <c r="A3121" s="24"/>
      <c r="B3121" s="24"/>
      <c r="C3121" s="24"/>
      <c r="D3121" s="24"/>
      <c r="E3121" s="36" t="s">
        <v>4529</v>
      </c>
      <c r="F3121" s="37" t="s">
        <v>1439</v>
      </c>
      <c r="G3121" s="37" t="s">
        <v>1391</v>
      </c>
      <c r="H3121" s="38">
        <f t="shared" si="49"/>
        <v>0.1124</v>
      </c>
    </row>
    <row r="3122" spans="1:8" x14ac:dyDescent="0.25">
      <c r="A3122" s="24"/>
      <c r="B3122" s="24"/>
      <c r="C3122" s="24"/>
      <c r="D3122" s="24"/>
      <c r="E3122" s="40" t="s">
        <v>4530</v>
      </c>
      <c r="F3122" s="37" t="s">
        <v>1439</v>
      </c>
      <c r="G3122" s="37" t="s">
        <v>1391</v>
      </c>
      <c r="H3122" s="38">
        <f t="shared" si="49"/>
        <v>0.1124</v>
      </c>
    </row>
    <row r="3123" spans="1:8" x14ac:dyDescent="0.25">
      <c r="A3123" s="24"/>
      <c r="B3123" s="24"/>
      <c r="C3123" s="24"/>
      <c r="D3123" s="24"/>
      <c r="E3123" s="36" t="s">
        <v>4531</v>
      </c>
      <c r="F3123" s="37" t="s">
        <v>1439</v>
      </c>
      <c r="G3123" s="37" t="s">
        <v>1391</v>
      </c>
      <c r="H3123" s="38">
        <f t="shared" si="49"/>
        <v>0.1124</v>
      </c>
    </row>
    <row r="3124" spans="1:8" x14ac:dyDescent="0.25">
      <c r="A3124" s="24"/>
      <c r="B3124" s="24"/>
      <c r="C3124" s="24"/>
      <c r="D3124" s="24"/>
      <c r="E3124" s="40" t="s">
        <v>4532</v>
      </c>
      <c r="F3124" s="37" t="s">
        <v>1439</v>
      </c>
      <c r="G3124" s="37" t="s">
        <v>1391</v>
      </c>
      <c r="H3124" s="38">
        <f t="shared" si="49"/>
        <v>0.1124</v>
      </c>
    </row>
    <row r="3125" spans="1:8" x14ac:dyDescent="0.25">
      <c r="A3125" s="24"/>
      <c r="B3125" s="24"/>
      <c r="C3125" s="24"/>
      <c r="D3125" s="24"/>
      <c r="E3125" s="57" t="s">
        <v>4533</v>
      </c>
      <c r="F3125" s="37" t="s">
        <v>1377</v>
      </c>
      <c r="G3125" s="37" t="s">
        <v>1377</v>
      </c>
      <c r="H3125" s="38">
        <f t="shared" si="49"/>
        <v>0.1119</v>
      </c>
    </row>
    <row r="3126" spans="1:8" x14ac:dyDescent="0.25">
      <c r="A3126" s="24"/>
      <c r="B3126" s="24"/>
      <c r="C3126" s="24"/>
      <c r="D3126" s="24"/>
      <c r="E3126" s="39" t="s">
        <v>4534</v>
      </c>
      <c r="F3126" s="37" t="s">
        <v>1439</v>
      </c>
      <c r="G3126" s="37" t="s">
        <v>1391</v>
      </c>
      <c r="H3126" s="38">
        <f t="shared" si="49"/>
        <v>0.1124</v>
      </c>
    </row>
    <row r="3127" spans="1:8" x14ac:dyDescent="0.25">
      <c r="A3127" s="24"/>
      <c r="B3127" s="24"/>
      <c r="C3127" s="24"/>
      <c r="D3127" s="24"/>
      <c r="E3127" s="39" t="s">
        <v>4535</v>
      </c>
      <c r="F3127" s="37" t="s">
        <v>1418</v>
      </c>
      <c r="G3127" s="37" t="s">
        <v>1418</v>
      </c>
      <c r="H3127" s="38">
        <f t="shared" si="49"/>
        <v>0</v>
      </c>
    </row>
    <row r="3128" spans="1:8" x14ac:dyDescent="0.25">
      <c r="A3128" s="24"/>
      <c r="B3128" s="24"/>
      <c r="C3128" s="24"/>
      <c r="D3128" s="24"/>
      <c r="E3128" s="62" t="s">
        <v>4536</v>
      </c>
      <c r="F3128" s="37" t="s">
        <v>1439</v>
      </c>
      <c r="G3128" s="37" t="s">
        <v>1391</v>
      </c>
      <c r="H3128" s="38">
        <f t="shared" si="49"/>
        <v>0.1124</v>
      </c>
    </row>
    <row r="3129" spans="1:8" x14ac:dyDescent="0.25">
      <c r="A3129" s="24"/>
      <c r="B3129" s="24"/>
      <c r="C3129" s="24"/>
      <c r="D3129" s="24"/>
      <c r="E3129" s="40" t="s">
        <v>4537</v>
      </c>
      <c r="F3129" s="37" t="s">
        <v>1439</v>
      </c>
      <c r="G3129" s="37" t="s">
        <v>1391</v>
      </c>
      <c r="H3129" s="38">
        <f t="shared" si="49"/>
        <v>0.1124</v>
      </c>
    </row>
    <row r="3130" spans="1:8" x14ac:dyDescent="0.25">
      <c r="A3130" s="24"/>
      <c r="B3130" s="24"/>
      <c r="C3130" s="24"/>
      <c r="D3130" s="24"/>
      <c r="E3130" s="40" t="s">
        <v>4538</v>
      </c>
      <c r="F3130" s="37" t="s">
        <v>1418</v>
      </c>
      <c r="G3130" s="37" t="s">
        <v>1418</v>
      </c>
      <c r="H3130" s="38">
        <f t="shared" si="49"/>
        <v>0</v>
      </c>
    </row>
    <row r="3131" spans="1:8" x14ac:dyDescent="0.25">
      <c r="A3131" s="24"/>
      <c r="B3131" s="24"/>
      <c r="C3131" s="24"/>
      <c r="D3131" s="24"/>
      <c r="E3131" s="40" t="s">
        <v>4539</v>
      </c>
      <c r="F3131" s="37" t="s">
        <v>1439</v>
      </c>
      <c r="G3131" s="37" t="s">
        <v>1391</v>
      </c>
      <c r="H3131" s="38">
        <f t="shared" si="49"/>
        <v>0.1124</v>
      </c>
    </row>
    <row r="3132" spans="1:8" x14ac:dyDescent="0.25">
      <c r="A3132" s="24"/>
      <c r="B3132" s="24"/>
      <c r="C3132" s="24"/>
      <c r="D3132" s="24"/>
      <c r="E3132" s="39" t="s">
        <v>4540</v>
      </c>
      <c r="F3132" s="37" t="s">
        <v>1393</v>
      </c>
      <c r="G3132" s="37" t="s">
        <v>1393</v>
      </c>
      <c r="H3132" s="38">
        <f t="shared" si="49"/>
        <v>0.1053</v>
      </c>
    </row>
    <row r="3133" spans="1:8" x14ac:dyDescent="0.25">
      <c r="A3133" s="24"/>
      <c r="B3133" s="24"/>
      <c r="C3133" s="24"/>
      <c r="D3133" s="24"/>
      <c r="E3133" s="40" t="s">
        <v>4541</v>
      </c>
      <c r="F3133" s="37" t="s">
        <v>1439</v>
      </c>
      <c r="G3133" s="37" t="s">
        <v>1391</v>
      </c>
      <c r="H3133" s="38">
        <f t="shared" si="49"/>
        <v>0.1124</v>
      </c>
    </row>
    <row r="3134" spans="1:8" x14ac:dyDescent="0.25">
      <c r="A3134" s="24"/>
      <c r="B3134" s="24"/>
      <c r="C3134" s="24"/>
      <c r="D3134" s="24"/>
      <c r="E3134" s="39" t="s">
        <v>4542</v>
      </c>
      <c r="F3134" s="37" t="s">
        <v>4543</v>
      </c>
      <c r="G3134" s="37" t="s">
        <v>1386</v>
      </c>
      <c r="H3134" s="38">
        <f t="shared" si="49"/>
        <v>8.4099999999999994E-2</v>
      </c>
    </row>
    <row r="3135" spans="1:8" x14ac:dyDescent="0.25">
      <c r="A3135" s="24"/>
      <c r="B3135" s="24"/>
      <c r="C3135" s="24"/>
      <c r="D3135" s="24"/>
      <c r="E3135" s="39" t="s">
        <v>4544</v>
      </c>
      <c r="F3135" s="37" t="s">
        <v>1386</v>
      </c>
      <c r="G3135" s="37" t="s">
        <v>1386</v>
      </c>
      <c r="H3135" s="38">
        <f t="shared" si="49"/>
        <v>8.4099999999999994E-2</v>
      </c>
    </row>
    <row r="3136" spans="1:8" x14ac:dyDescent="0.25">
      <c r="A3136" s="24"/>
      <c r="B3136" s="24"/>
      <c r="C3136" s="24"/>
      <c r="D3136" s="24"/>
      <c r="E3136" s="60" t="s">
        <v>4545</v>
      </c>
      <c r="F3136" s="37" t="s">
        <v>1439</v>
      </c>
      <c r="G3136" s="37" t="s">
        <v>1391</v>
      </c>
      <c r="H3136" s="38">
        <f t="shared" si="49"/>
        <v>0.1124</v>
      </c>
    </row>
    <row r="3137" spans="1:8" x14ac:dyDescent="0.25">
      <c r="A3137" s="24"/>
      <c r="B3137" s="24"/>
      <c r="C3137" s="24"/>
      <c r="D3137" s="24"/>
      <c r="E3137" s="39" t="s">
        <v>4546</v>
      </c>
      <c r="F3137" s="37" t="s">
        <v>1439</v>
      </c>
      <c r="G3137" s="37" t="s">
        <v>1391</v>
      </c>
      <c r="H3137" s="38">
        <f t="shared" si="49"/>
        <v>0.1124</v>
      </c>
    </row>
    <row r="3138" spans="1:8" x14ac:dyDescent="0.25">
      <c r="A3138" s="24"/>
      <c r="B3138" s="24"/>
      <c r="C3138" s="24"/>
      <c r="D3138" s="24"/>
      <c r="E3138" s="39" t="s">
        <v>4547</v>
      </c>
      <c r="F3138" s="37" t="s">
        <v>1439</v>
      </c>
      <c r="G3138" s="37" t="s">
        <v>1391</v>
      </c>
      <c r="H3138" s="38">
        <f t="shared" si="49"/>
        <v>0.1124</v>
      </c>
    </row>
    <row r="3139" spans="1:8" x14ac:dyDescent="0.25">
      <c r="A3139" s="24"/>
      <c r="B3139" s="24"/>
      <c r="C3139" s="24"/>
      <c r="D3139" s="24"/>
      <c r="E3139" s="39" t="s">
        <v>4548</v>
      </c>
      <c r="F3139" s="37" t="s">
        <v>1439</v>
      </c>
      <c r="G3139" s="37" t="s">
        <v>1391</v>
      </c>
      <c r="H3139" s="38">
        <f t="shared" si="49"/>
        <v>0.1124</v>
      </c>
    </row>
    <row r="3140" spans="1:8" x14ac:dyDescent="0.25">
      <c r="A3140" s="24"/>
      <c r="B3140" s="24"/>
      <c r="C3140" s="24"/>
      <c r="D3140" s="24"/>
      <c r="E3140" s="39" t="s">
        <v>4549</v>
      </c>
      <c r="F3140" s="37" t="s">
        <v>1439</v>
      </c>
      <c r="G3140" s="37" t="s">
        <v>1391</v>
      </c>
      <c r="H3140" s="38">
        <f t="shared" si="49"/>
        <v>0.1124</v>
      </c>
    </row>
    <row r="3141" spans="1:8" x14ac:dyDescent="0.25">
      <c r="A3141" s="24"/>
      <c r="B3141" s="24"/>
      <c r="C3141" s="24"/>
      <c r="D3141" s="24"/>
      <c r="E3141" s="39" t="s">
        <v>4550</v>
      </c>
      <c r="F3141" s="37" t="s">
        <v>1439</v>
      </c>
      <c r="G3141" s="37" t="s">
        <v>1391</v>
      </c>
      <c r="H3141" s="38">
        <f t="shared" si="49"/>
        <v>0.1124</v>
      </c>
    </row>
    <row r="3142" spans="1:8" x14ac:dyDescent="0.25">
      <c r="A3142" s="24"/>
      <c r="B3142" s="24"/>
      <c r="C3142" s="24"/>
      <c r="D3142" s="24"/>
      <c r="E3142" s="39" t="s">
        <v>4551</v>
      </c>
      <c r="F3142" s="37" t="s">
        <v>1439</v>
      </c>
      <c r="G3142" s="37" t="s">
        <v>1391</v>
      </c>
      <c r="H3142" s="38">
        <f t="shared" si="49"/>
        <v>0.1124</v>
      </c>
    </row>
    <row r="3143" spans="1:8" x14ac:dyDescent="0.25">
      <c r="A3143" s="24"/>
      <c r="B3143" s="24"/>
      <c r="C3143" s="24"/>
      <c r="D3143" s="24"/>
      <c r="E3143" s="39" t="s">
        <v>4552</v>
      </c>
      <c r="F3143" s="37" t="s">
        <v>1439</v>
      </c>
      <c r="G3143" s="37" t="s">
        <v>1391</v>
      </c>
      <c r="H3143" s="38">
        <f t="shared" ref="H3143:H3206" si="50">VLOOKUP(G3143,$A$4:$B$29,2,FALSE)</f>
        <v>0.1124</v>
      </c>
    </row>
    <row r="3144" spans="1:8" x14ac:dyDescent="0.25">
      <c r="A3144" s="24"/>
      <c r="B3144" s="24"/>
      <c r="C3144" s="24"/>
      <c r="D3144" s="24"/>
      <c r="E3144" s="39" t="s">
        <v>4553</v>
      </c>
      <c r="F3144" s="37" t="s">
        <v>1439</v>
      </c>
      <c r="G3144" s="37" t="s">
        <v>1391</v>
      </c>
      <c r="H3144" s="38">
        <f t="shared" si="50"/>
        <v>0.1124</v>
      </c>
    </row>
    <row r="3145" spans="1:8" x14ac:dyDescent="0.25">
      <c r="A3145" s="24"/>
      <c r="B3145" s="24"/>
      <c r="C3145" s="24"/>
      <c r="D3145" s="24"/>
      <c r="E3145" s="39" t="s">
        <v>4554</v>
      </c>
      <c r="F3145" s="37" t="s">
        <v>1439</v>
      </c>
      <c r="G3145" s="37" t="s">
        <v>1391</v>
      </c>
      <c r="H3145" s="38">
        <f t="shared" si="50"/>
        <v>0.1124</v>
      </c>
    </row>
    <row r="3146" spans="1:8" x14ac:dyDescent="0.25">
      <c r="A3146" s="24"/>
      <c r="B3146" s="24"/>
      <c r="C3146" s="24"/>
      <c r="D3146" s="24"/>
      <c r="E3146" s="39" t="s">
        <v>4555</v>
      </c>
      <c r="F3146" s="37" t="s">
        <v>1439</v>
      </c>
      <c r="G3146" s="37" t="s">
        <v>1391</v>
      </c>
      <c r="H3146" s="38">
        <f t="shared" si="50"/>
        <v>0.1124</v>
      </c>
    </row>
    <row r="3147" spans="1:8" x14ac:dyDescent="0.25">
      <c r="A3147" s="24"/>
      <c r="B3147" s="24"/>
      <c r="C3147" s="24"/>
      <c r="D3147" s="24"/>
      <c r="E3147" s="39" t="s">
        <v>4556</v>
      </c>
      <c r="F3147" s="37" t="s">
        <v>1439</v>
      </c>
      <c r="G3147" s="37" t="s">
        <v>1391</v>
      </c>
      <c r="H3147" s="38">
        <f t="shared" si="50"/>
        <v>0.1124</v>
      </c>
    </row>
    <row r="3148" spans="1:8" x14ac:dyDescent="0.25">
      <c r="A3148" s="24"/>
      <c r="B3148" s="24"/>
      <c r="C3148" s="24"/>
      <c r="D3148" s="24"/>
      <c r="E3148" s="39" t="s">
        <v>4557</v>
      </c>
      <c r="F3148" s="37" t="s">
        <v>1439</v>
      </c>
      <c r="G3148" s="37" t="s">
        <v>1391</v>
      </c>
      <c r="H3148" s="38">
        <f t="shared" si="50"/>
        <v>0.1124</v>
      </c>
    </row>
    <row r="3149" spans="1:8" x14ac:dyDescent="0.25">
      <c r="A3149" s="24"/>
      <c r="B3149" s="24"/>
      <c r="C3149" s="24"/>
      <c r="D3149" s="24"/>
      <c r="E3149" s="39" t="s">
        <v>4558</v>
      </c>
      <c r="F3149" s="37" t="s">
        <v>1439</v>
      </c>
      <c r="G3149" s="37" t="s">
        <v>1391</v>
      </c>
      <c r="H3149" s="38">
        <f t="shared" si="50"/>
        <v>0.1124</v>
      </c>
    </row>
    <row r="3150" spans="1:8" x14ac:dyDescent="0.25">
      <c r="A3150" s="24"/>
      <c r="B3150" s="24"/>
      <c r="C3150" s="24"/>
      <c r="D3150" s="24"/>
      <c r="E3150" s="36" t="s">
        <v>4559</v>
      </c>
      <c r="F3150" s="37" t="s">
        <v>1439</v>
      </c>
      <c r="G3150" s="37" t="s">
        <v>1391</v>
      </c>
      <c r="H3150" s="38">
        <f t="shared" si="50"/>
        <v>0.1124</v>
      </c>
    </row>
    <row r="3151" spans="1:8" x14ac:dyDescent="0.25">
      <c r="A3151" s="24"/>
      <c r="B3151" s="24"/>
      <c r="C3151" s="24"/>
      <c r="D3151" s="24"/>
      <c r="E3151" s="39" t="s">
        <v>4560</v>
      </c>
      <c r="F3151" s="37" t="s">
        <v>1439</v>
      </c>
      <c r="G3151" s="37" t="s">
        <v>1391</v>
      </c>
      <c r="H3151" s="38">
        <f t="shared" si="50"/>
        <v>0.1124</v>
      </c>
    </row>
    <row r="3152" spans="1:8" x14ac:dyDescent="0.25">
      <c r="A3152" s="24"/>
      <c r="B3152" s="24"/>
      <c r="C3152" s="24"/>
      <c r="D3152" s="24"/>
      <c r="E3152" s="39" t="s">
        <v>4561</v>
      </c>
      <c r="F3152" s="37" t="s">
        <v>1439</v>
      </c>
      <c r="G3152" s="37" t="s">
        <v>1391</v>
      </c>
      <c r="H3152" s="38">
        <f t="shared" si="50"/>
        <v>0.1124</v>
      </c>
    </row>
    <row r="3153" spans="1:8" x14ac:dyDescent="0.25">
      <c r="A3153" s="24"/>
      <c r="B3153" s="24"/>
      <c r="C3153" s="24"/>
      <c r="D3153" s="24"/>
      <c r="E3153" s="39" t="s">
        <v>4562</v>
      </c>
      <c r="F3153" s="37" t="s">
        <v>1439</v>
      </c>
      <c r="G3153" s="37" t="s">
        <v>1391</v>
      </c>
      <c r="H3153" s="38">
        <f t="shared" si="50"/>
        <v>0.1124</v>
      </c>
    </row>
    <row r="3154" spans="1:8" x14ac:dyDescent="0.25">
      <c r="A3154" s="24"/>
      <c r="B3154" s="24"/>
      <c r="C3154" s="24"/>
      <c r="D3154" s="24"/>
      <c r="E3154" s="36" t="s">
        <v>4563</v>
      </c>
      <c r="F3154" s="37" t="s">
        <v>4564</v>
      </c>
      <c r="G3154" s="37" t="s">
        <v>1400</v>
      </c>
      <c r="H3154" s="38">
        <f t="shared" si="50"/>
        <v>0.15340000000000001</v>
      </c>
    </row>
    <row r="3155" spans="1:8" x14ac:dyDescent="0.25">
      <c r="A3155" s="24"/>
      <c r="B3155" s="24"/>
      <c r="C3155" s="24"/>
      <c r="D3155" s="24"/>
      <c r="E3155" s="36" t="s">
        <v>4565</v>
      </c>
      <c r="F3155" s="37" t="s">
        <v>1418</v>
      </c>
      <c r="G3155" s="37" t="s">
        <v>1418</v>
      </c>
      <c r="H3155" s="38">
        <f t="shared" si="50"/>
        <v>0</v>
      </c>
    </row>
    <row r="3156" spans="1:8" x14ac:dyDescent="0.25">
      <c r="A3156" s="24"/>
      <c r="B3156" s="24"/>
      <c r="C3156" s="24"/>
      <c r="D3156" s="24"/>
      <c r="E3156" s="36" t="s">
        <v>4566</v>
      </c>
      <c r="F3156" s="37" t="s">
        <v>4564</v>
      </c>
      <c r="G3156" s="37" t="s">
        <v>1400</v>
      </c>
      <c r="H3156" s="38">
        <f t="shared" si="50"/>
        <v>0.15340000000000001</v>
      </c>
    </row>
    <row r="3157" spans="1:8" x14ac:dyDescent="0.25">
      <c r="A3157" s="24"/>
      <c r="B3157" s="24"/>
      <c r="C3157" s="24"/>
      <c r="D3157" s="24"/>
      <c r="E3157" s="39" t="s">
        <v>4567</v>
      </c>
      <c r="F3157" s="37" t="s">
        <v>1377</v>
      </c>
      <c r="G3157" s="37" t="s">
        <v>1377</v>
      </c>
      <c r="H3157" s="38">
        <f t="shared" si="50"/>
        <v>0.1119</v>
      </c>
    </row>
    <row r="3158" spans="1:8" x14ac:dyDescent="0.25">
      <c r="A3158" s="24"/>
      <c r="B3158" s="24"/>
      <c r="C3158" s="24"/>
      <c r="D3158" s="24"/>
      <c r="E3158" s="57" t="s">
        <v>4568</v>
      </c>
      <c r="F3158" s="37" t="s">
        <v>4564</v>
      </c>
      <c r="G3158" s="37" t="s">
        <v>1400</v>
      </c>
      <c r="H3158" s="38">
        <f t="shared" si="50"/>
        <v>0.15340000000000001</v>
      </c>
    </row>
    <row r="3159" spans="1:8" x14ac:dyDescent="0.25">
      <c r="A3159" s="24"/>
      <c r="B3159" s="24"/>
      <c r="C3159" s="24"/>
      <c r="D3159" s="24"/>
      <c r="E3159" s="39" t="s">
        <v>4569</v>
      </c>
      <c r="F3159" s="37" t="s">
        <v>4564</v>
      </c>
      <c r="G3159" s="37" t="s">
        <v>1400</v>
      </c>
      <c r="H3159" s="38">
        <f t="shared" si="50"/>
        <v>0.15340000000000001</v>
      </c>
    </row>
    <row r="3160" spans="1:8" x14ac:dyDescent="0.25">
      <c r="A3160" s="24"/>
      <c r="B3160" s="24"/>
      <c r="C3160" s="24"/>
      <c r="D3160" s="24"/>
      <c r="E3160" s="39" t="s">
        <v>4570</v>
      </c>
      <c r="F3160" s="37" t="s">
        <v>4564</v>
      </c>
      <c r="G3160" s="37" t="s">
        <v>1400</v>
      </c>
      <c r="H3160" s="38">
        <f t="shared" si="50"/>
        <v>0.15340000000000001</v>
      </c>
    </row>
    <row r="3161" spans="1:8" x14ac:dyDescent="0.25">
      <c r="A3161" s="24"/>
      <c r="B3161" s="24"/>
      <c r="C3161" s="24"/>
      <c r="D3161" s="24"/>
      <c r="E3161" s="36" t="s">
        <v>4571</v>
      </c>
      <c r="F3161" s="37" t="s">
        <v>1377</v>
      </c>
      <c r="G3161" s="37" t="s">
        <v>1377</v>
      </c>
      <c r="H3161" s="38">
        <f t="shared" si="50"/>
        <v>0.1119</v>
      </c>
    </row>
    <row r="3162" spans="1:8" x14ac:dyDescent="0.25">
      <c r="A3162" s="24"/>
      <c r="B3162" s="24"/>
      <c r="C3162" s="24"/>
      <c r="D3162" s="24"/>
      <c r="E3162" s="40" t="s">
        <v>4572</v>
      </c>
      <c r="F3162" s="37" t="s">
        <v>4564</v>
      </c>
      <c r="G3162" s="37" t="s">
        <v>1400</v>
      </c>
      <c r="H3162" s="38">
        <f t="shared" si="50"/>
        <v>0.15340000000000001</v>
      </c>
    </row>
    <row r="3163" spans="1:8" x14ac:dyDescent="0.25">
      <c r="A3163" s="24"/>
      <c r="B3163" s="24"/>
      <c r="C3163" s="24"/>
      <c r="D3163" s="24"/>
      <c r="E3163" s="39" t="s">
        <v>4573</v>
      </c>
      <c r="F3163" s="37" t="s">
        <v>4564</v>
      </c>
      <c r="G3163" s="37" t="s">
        <v>1400</v>
      </c>
      <c r="H3163" s="38">
        <f t="shared" si="50"/>
        <v>0.15340000000000001</v>
      </c>
    </row>
    <row r="3164" spans="1:8" x14ac:dyDescent="0.25">
      <c r="A3164" s="24"/>
      <c r="B3164" s="24"/>
      <c r="C3164" s="24"/>
      <c r="D3164" s="24"/>
      <c r="E3164" s="39" t="s">
        <v>4574</v>
      </c>
      <c r="F3164" s="37" t="s">
        <v>4564</v>
      </c>
      <c r="G3164" s="37" t="s">
        <v>1400</v>
      </c>
      <c r="H3164" s="38">
        <f t="shared" si="50"/>
        <v>0.15340000000000001</v>
      </c>
    </row>
    <row r="3165" spans="1:8" x14ac:dyDescent="0.25">
      <c r="A3165" s="24"/>
      <c r="B3165" s="24"/>
      <c r="C3165" s="24"/>
      <c r="D3165" s="24"/>
      <c r="E3165" s="39" t="s">
        <v>4575</v>
      </c>
      <c r="F3165" s="37" t="s">
        <v>4564</v>
      </c>
      <c r="G3165" s="37" t="s">
        <v>1400</v>
      </c>
      <c r="H3165" s="38">
        <f t="shared" si="50"/>
        <v>0.15340000000000001</v>
      </c>
    </row>
    <row r="3166" spans="1:8" x14ac:dyDescent="0.25">
      <c r="A3166" s="24"/>
      <c r="B3166" s="24"/>
      <c r="C3166" s="24"/>
      <c r="D3166" s="24"/>
      <c r="E3166" s="36" t="s">
        <v>4576</v>
      </c>
      <c r="F3166" s="37" t="s">
        <v>4564</v>
      </c>
      <c r="G3166" s="37" t="s">
        <v>1400</v>
      </c>
      <c r="H3166" s="38">
        <f t="shared" si="50"/>
        <v>0.15340000000000001</v>
      </c>
    </row>
    <row r="3167" spans="1:8" x14ac:dyDescent="0.25">
      <c r="A3167" s="24"/>
      <c r="B3167" s="24"/>
      <c r="C3167" s="24"/>
      <c r="D3167" s="24"/>
      <c r="E3167" s="36" t="s">
        <v>4577</v>
      </c>
      <c r="F3167" s="37" t="s">
        <v>4564</v>
      </c>
      <c r="G3167" s="37" t="s">
        <v>1400</v>
      </c>
      <c r="H3167" s="38">
        <f t="shared" si="50"/>
        <v>0.15340000000000001</v>
      </c>
    </row>
    <row r="3168" spans="1:8" x14ac:dyDescent="0.25">
      <c r="A3168" s="24"/>
      <c r="B3168" s="24"/>
      <c r="C3168" s="24"/>
      <c r="D3168" s="24"/>
      <c r="E3168" s="36" t="s">
        <v>4578</v>
      </c>
      <c r="F3168" s="37" t="s">
        <v>4564</v>
      </c>
      <c r="G3168" s="37" t="s">
        <v>1400</v>
      </c>
      <c r="H3168" s="38">
        <f t="shared" si="50"/>
        <v>0.15340000000000001</v>
      </c>
    </row>
    <row r="3169" spans="1:8" x14ac:dyDescent="0.25">
      <c r="A3169" s="24"/>
      <c r="B3169" s="24"/>
      <c r="C3169" s="24"/>
      <c r="D3169" s="24"/>
      <c r="E3169" s="39" t="s">
        <v>4579</v>
      </c>
      <c r="F3169" s="37" t="s">
        <v>1377</v>
      </c>
      <c r="G3169" s="37" t="s">
        <v>1377</v>
      </c>
      <c r="H3169" s="38">
        <f t="shared" si="50"/>
        <v>0.1119</v>
      </c>
    </row>
    <row r="3170" spans="1:8" x14ac:dyDescent="0.25">
      <c r="A3170" s="24"/>
      <c r="B3170" s="24"/>
      <c r="C3170" s="24"/>
      <c r="D3170" s="24"/>
      <c r="E3170" s="36" t="s">
        <v>4580</v>
      </c>
      <c r="F3170" s="37" t="s">
        <v>1439</v>
      </c>
      <c r="G3170" s="37" t="s">
        <v>1391</v>
      </c>
      <c r="H3170" s="38">
        <f t="shared" si="50"/>
        <v>0.1124</v>
      </c>
    </row>
    <row r="3171" spans="1:8" x14ac:dyDescent="0.25">
      <c r="A3171" s="24"/>
      <c r="B3171" s="24"/>
      <c r="C3171" s="24"/>
      <c r="D3171" s="24"/>
      <c r="E3171" s="39" t="s">
        <v>4581</v>
      </c>
      <c r="F3171" s="37" t="s">
        <v>4564</v>
      </c>
      <c r="G3171" s="37" t="s">
        <v>1400</v>
      </c>
      <c r="H3171" s="38">
        <f t="shared" si="50"/>
        <v>0.15340000000000001</v>
      </c>
    </row>
    <row r="3172" spans="1:8" x14ac:dyDescent="0.25">
      <c r="A3172" s="24"/>
      <c r="B3172" s="24"/>
      <c r="C3172" s="24"/>
      <c r="D3172" s="24"/>
      <c r="E3172" s="36" t="s">
        <v>4582</v>
      </c>
      <c r="F3172" s="37" t="s">
        <v>1439</v>
      </c>
      <c r="G3172" s="37" t="s">
        <v>1391</v>
      </c>
      <c r="H3172" s="38">
        <f t="shared" si="50"/>
        <v>0.1124</v>
      </c>
    </row>
    <row r="3173" spans="1:8" x14ac:dyDescent="0.25">
      <c r="A3173" s="24"/>
      <c r="B3173" s="24"/>
      <c r="C3173" s="24"/>
      <c r="D3173" s="24"/>
      <c r="E3173" s="39" t="s">
        <v>4583</v>
      </c>
      <c r="F3173" s="37" t="s">
        <v>4564</v>
      </c>
      <c r="G3173" s="37" t="s">
        <v>1400</v>
      </c>
      <c r="H3173" s="38">
        <f t="shared" si="50"/>
        <v>0.15340000000000001</v>
      </c>
    </row>
    <row r="3174" spans="1:8" x14ac:dyDescent="0.25">
      <c r="A3174" s="24"/>
      <c r="B3174" s="24"/>
      <c r="C3174" s="24"/>
      <c r="D3174" s="24"/>
      <c r="E3174" s="39" t="s">
        <v>4584</v>
      </c>
      <c r="F3174" s="37" t="s">
        <v>1439</v>
      </c>
      <c r="G3174" s="37" t="s">
        <v>1391</v>
      </c>
      <c r="H3174" s="38">
        <f t="shared" si="50"/>
        <v>0.1124</v>
      </c>
    </row>
    <row r="3175" spans="1:8" x14ac:dyDescent="0.25">
      <c r="A3175" s="24"/>
      <c r="B3175" s="24"/>
      <c r="C3175" s="24"/>
      <c r="D3175" s="24"/>
      <c r="E3175" s="39" t="s">
        <v>4585</v>
      </c>
      <c r="F3175" s="37" t="s">
        <v>1377</v>
      </c>
      <c r="G3175" s="37" t="s">
        <v>1377</v>
      </c>
      <c r="H3175" s="38">
        <f t="shared" si="50"/>
        <v>0.1119</v>
      </c>
    </row>
    <row r="3176" spans="1:8" x14ac:dyDescent="0.25">
      <c r="A3176" s="24"/>
      <c r="B3176" s="24"/>
      <c r="C3176" s="24"/>
      <c r="D3176" s="24"/>
      <c r="E3176" s="40" t="s">
        <v>4586</v>
      </c>
      <c r="F3176" s="37" t="s">
        <v>1377</v>
      </c>
      <c r="G3176" s="37" t="s">
        <v>1377</v>
      </c>
      <c r="H3176" s="38">
        <f t="shared" si="50"/>
        <v>0.1119</v>
      </c>
    </row>
    <row r="3177" spans="1:8" x14ac:dyDescent="0.25">
      <c r="A3177" s="24"/>
      <c r="B3177" s="24"/>
      <c r="C3177" s="24"/>
      <c r="D3177" s="24"/>
      <c r="E3177" s="39" t="s">
        <v>4587</v>
      </c>
      <c r="F3177" s="37" t="s">
        <v>1377</v>
      </c>
      <c r="G3177" s="37" t="s">
        <v>1377</v>
      </c>
      <c r="H3177" s="38">
        <f t="shared" si="50"/>
        <v>0.1119</v>
      </c>
    </row>
    <row r="3178" spans="1:8" x14ac:dyDescent="0.25">
      <c r="A3178" s="24"/>
      <c r="B3178" s="24"/>
      <c r="C3178" s="24"/>
      <c r="D3178" s="24"/>
      <c r="E3178" s="39" t="s">
        <v>4588</v>
      </c>
      <c r="F3178" s="37" t="s">
        <v>1439</v>
      </c>
      <c r="G3178" s="37" t="s">
        <v>1391</v>
      </c>
      <c r="H3178" s="38">
        <f t="shared" si="50"/>
        <v>0.1124</v>
      </c>
    </row>
    <row r="3179" spans="1:8" x14ac:dyDescent="0.25">
      <c r="A3179" s="24"/>
      <c r="B3179" s="24"/>
      <c r="C3179" s="24"/>
      <c r="D3179" s="24"/>
      <c r="E3179" s="39" t="s">
        <v>4589</v>
      </c>
      <c r="F3179" s="37" t="s">
        <v>1377</v>
      </c>
      <c r="G3179" s="37" t="s">
        <v>1377</v>
      </c>
      <c r="H3179" s="38">
        <f t="shared" si="50"/>
        <v>0.1119</v>
      </c>
    </row>
    <row r="3180" spans="1:8" x14ac:dyDescent="0.25">
      <c r="A3180" s="24"/>
      <c r="B3180" s="24"/>
      <c r="C3180" s="24"/>
      <c r="D3180" s="24"/>
      <c r="E3180" s="39" t="s">
        <v>4590</v>
      </c>
      <c r="F3180" s="37" t="s">
        <v>1377</v>
      </c>
      <c r="G3180" s="37" t="s">
        <v>1377</v>
      </c>
      <c r="H3180" s="38">
        <f t="shared" si="50"/>
        <v>0.1119</v>
      </c>
    </row>
    <row r="3181" spans="1:8" x14ac:dyDescent="0.25">
      <c r="A3181" s="24"/>
      <c r="B3181" s="24"/>
      <c r="C3181" s="24"/>
      <c r="D3181" s="24"/>
      <c r="E3181" s="39" t="s">
        <v>4591</v>
      </c>
      <c r="F3181" s="37" t="s">
        <v>1377</v>
      </c>
      <c r="G3181" s="37" t="s">
        <v>1377</v>
      </c>
      <c r="H3181" s="38">
        <f t="shared" si="50"/>
        <v>0.1119</v>
      </c>
    </row>
    <row r="3182" spans="1:8" x14ac:dyDescent="0.25">
      <c r="A3182" s="24"/>
      <c r="B3182" s="24"/>
      <c r="C3182" s="24"/>
      <c r="D3182" s="24"/>
      <c r="E3182" s="39" t="s">
        <v>4592</v>
      </c>
      <c r="F3182" s="37" t="s">
        <v>1377</v>
      </c>
      <c r="G3182" s="37" t="s">
        <v>1377</v>
      </c>
      <c r="H3182" s="38">
        <f t="shared" si="50"/>
        <v>0.1119</v>
      </c>
    </row>
    <row r="3183" spans="1:8" x14ac:dyDescent="0.25">
      <c r="A3183" s="24"/>
      <c r="B3183" s="24"/>
      <c r="C3183" s="24"/>
      <c r="D3183" s="24"/>
      <c r="E3183" s="55" t="s">
        <v>4593</v>
      </c>
      <c r="F3183" s="37" t="s">
        <v>1377</v>
      </c>
      <c r="G3183" s="37" t="s">
        <v>1377</v>
      </c>
      <c r="H3183" s="38">
        <f t="shared" si="50"/>
        <v>0.1119</v>
      </c>
    </row>
    <row r="3184" spans="1:8" x14ac:dyDescent="0.25">
      <c r="A3184" s="24"/>
      <c r="B3184" s="24"/>
      <c r="C3184" s="24"/>
      <c r="D3184" s="24"/>
      <c r="E3184" s="39" t="s">
        <v>4594</v>
      </c>
      <c r="F3184" s="37" t="s">
        <v>1377</v>
      </c>
      <c r="G3184" s="37" t="s">
        <v>1377</v>
      </c>
      <c r="H3184" s="38">
        <f t="shared" si="50"/>
        <v>0.1119</v>
      </c>
    </row>
    <row r="3185" spans="1:8" x14ac:dyDescent="0.25">
      <c r="A3185" s="24"/>
      <c r="B3185" s="24"/>
      <c r="C3185" s="24"/>
      <c r="D3185" s="24"/>
      <c r="E3185" s="39" t="s">
        <v>4595</v>
      </c>
      <c r="F3185" s="37" t="s">
        <v>1418</v>
      </c>
      <c r="G3185" s="37" t="s">
        <v>1418</v>
      </c>
      <c r="H3185" s="38">
        <f t="shared" si="50"/>
        <v>0</v>
      </c>
    </row>
    <row r="3186" spans="1:8" x14ac:dyDescent="0.25">
      <c r="A3186" s="24"/>
      <c r="B3186" s="24"/>
      <c r="C3186" s="24"/>
      <c r="D3186" s="24"/>
      <c r="E3186" s="39" t="s">
        <v>4596</v>
      </c>
      <c r="F3186" s="37" t="s">
        <v>1418</v>
      </c>
      <c r="G3186" s="37" t="s">
        <v>1418</v>
      </c>
      <c r="H3186" s="38">
        <f t="shared" si="50"/>
        <v>0</v>
      </c>
    </row>
    <row r="3187" spans="1:8" x14ac:dyDescent="0.25">
      <c r="A3187" s="24"/>
      <c r="B3187" s="24"/>
      <c r="C3187" s="24"/>
      <c r="D3187" s="24"/>
      <c r="E3187" s="39" t="s">
        <v>4597</v>
      </c>
      <c r="F3187" s="37" t="s">
        <v>1418</v>
      </c>
      <c r="G3187" s="37" t="s">
        <v>1418</v>
      </c>
      <c r="H3187" s="38">
        <f t="shared" si="50"/>
        <v>0</v>
      </c>
    </row>
    <row r="3188" spans="1:8" x14ac:dyDescent="0.25">
      <c r="A3188" s="24"/>
      <c r="B3188" s="24"/>
      <c r="C3188" s="24"/>
      <c r="D3188" s="24"/>
      <c r="E3188" s="40" t="s">
        <v>4598</v>
      </c>
      <c r="F3188" s="37" t="s">
        <v>1418</v>
      </c>
      <c r="G3188" s="37" t="s">
        <v>1418</v>
      </c>
      <c r="H3188" s="38">
        <f t="shared" si="50"/>
        <v>0</v>
      </c>
    </row>
    <row r="3189" spans="1:8" x14ac:dyDescent="0.25">
      <c r="A3189" s="24"/>
      <c r="B3189" s="24"/>
      <c r="C3189" s="24"/>
      <c r="D3189" s="24"/>
      <c r="E3189" s="39" t="s">
        <v>4599</v>
      </c>
      <c r="F3189" s="37" t="s">
        <v>1418</v>
      </c>
      <c r="G3189" s="37" t="s">
        <v>1418</v>
      </c>
      <c r="H3189" s="38">
        <f t="shared" si="50"/>
        <v>0</v>
      </c>
    </row>
    <row r="3190" spans="1:8" x14ac:dyDescent="0.25">
      <c r="A3190" s="24"/>
      <c r="B3190" s="24"/>
      <c r="C3190" s="24"/>
      <c r="D3190" s="24"/>
      <c r="E3190" s="39" t="s">
        <v>4600</v>
      </c>
      <c r="F3190" s="37" t="s">
        <v>1418</v>
      </c>
      <c r="G3190" s="37" t="s">
        <v>1418</v>
      </c>
      <c r="H3190" s="38">
        <f t="shared" si="50"/>
        <v>0</v>
      </c>
    </row>
    <row r="3191" spans="1:8" x14ac:dyDescent="0.25">
      <c r="A3191" s="24"/>
      <c r="B3191" s="24"/>
      <c r="C3191" s="24"/>
      <c r="D3191" s="24"/>
      <c r="E3191" s="40" t="s">
        <v>4601</v>
      </c>
      <c r="F3191" s="37" t="s">
        <v>1418</v>
      </c>
      <c r="G3191" s="37" t="s">
        <v>1418</v>
      </c>
      <c r="H3191" s="38">
        <f t="shared" si="50"/>
        <v>0</v>
      </c>
    </row>
    <row r="3192" spans="1:8" x14ac:dyDescent="0.25">
      <c r="A3192" s="24"/>
      <c r="B3192" s="24"/>
      <c r="C3192" s="24"/>
      <c r="D3192" s="24"/>
      <c r="E3192" s="39" t="s">
        <v>4602</v>
      </c>
      <c r="F3192" s="37" t="s">
        <v>1418</v>
      </c>
      <c r="G3192" s="37" t="s">
        <v>1418</v>
      </c>
      <c r="H3192" s="38">
        <f t="shared" si="50"/>
        <v>0</v>
      </c>
    </row>
    <row r="3193" spans="1:8" x14ac:dyDescent="0.25">
      <c r="A3193" s="24"/>
      <c r="B3193" s="24"/>
      <c r="C3193" s="24"/>
      <c r="D3193" s="24"/>
      <c r="E3193" s="39" t="s">
        <v>4603</v>
      </c>
      <c r="F3193" s="37" t="s">
        <v>1418</v>
      </c>
      <c r="G3193" s="37" t="s">
        <v>1418</v>
      </c>
      <c r="H3193" s="38">
        <f t="shared" si="50"/>
        <v>0</v>
      </c>
    </row>
    <row r="3194" spans="1:8" x14ac:dyDescent="0.25">
      <c r="A3194" s="24"/>
      <c r="B3194" s="24"/>
      <c r="C3194" s="24"/>
      <c r="D3194" s="24"/>
      <c r="E3194" s="40" t="s">
        <v>4604</v>
      </c>
      <c r="F3194" s="37" t="s">
        <v>1418</v>
      </c>
      <c r="G3194" s="37" t="s">
        <v>1418</v>
      </c>
      <c r="H3194" s="38">
        <f t="shared" si="50"/>
        <v>0</v>
      </c>
    </row>
    <row r="3195" spans="1:8" x14ac:dyDescent="0.25">
      <c r="A3195" s="24"/>
      <c r="B3195" s="24"/>
      <c r="C3195" s="24"/>
      <c r="D3195" s="24"/>
      <c r="E3195" s="39" t="s">
        <v>4605</v>
      </c>
      <c r="F3195" s="37" t="s">
        <v>1418</v>
      </c>
      <c r="G3195" s="37" t="s">
        <v>1418</v>
      </c>
      <c r="H3195" s="38">
        <f t="shared" si="50"/>
        <v>0</v>
      </c>
    </row>
    <row r="3196" spans="1:8" x14ac:dyDescent="0.25">
      <c r="A3196" s="24"/>
      <c r="B3196" s="24"/>
      <c r="C3196" s="24"/>
      <c r="D3196" s="24"/>
      <c r="E3196" s="39" t="s">
        <v>4606</v>
      </c>
      <c r="F3196" s="37" t="s">
        <v>1418</v>
      </c>
      <c r="G3196" s="37" t="s">
        <v>1418</v>
      </c>
      <c r="H3196" s="38">
        <f t="shared" si="50"/>
        <v>0</v>
      </c>
    </row>
    <row r="3197" spans="1:8" x14ac:dyDescent="0.25">
      <c r="A3197" s="24"/>
      <c r="B3197" s="24"/>
      <c r="C3197" s="24"/>
      <c r="D3197" s="24"/>
      <c r="E3197" s="39" t="s">
        <v>4607</v>
      </c>
      <c r="F3197" s="37" t="s">
        <v>1439</v>
      </c>
      <c r="G3197" s="37" t="s">
        <v>1391</v>
      </c>
      <c r="H3197" s="38">
        <f t="shared" si="50"/>
        <v>0.1124</v>
      </c>
    </row>
    <row r="3198" spans="1:8" x14ac:dyDescent="0.25">
      <c r="A3198" s="24"/>
      <c r="B3198" s="24"/>
      <c r="C3198" s="24"/>
      <c r="D3198" s="24"/>
      <c r="E3198" s="39" t="s">
        <v>4608</v>
      </c>
      <c r="F3198" s="37" t="s">
        <v>1377</v>
      </c>
      <c r="G3198" s="37" t="s">
        <v>1377</v>
      </c>
      <c r="H3198" s="38">
        <f t="shared" si="50"/>
        <v>0.1119</v>
      </c>
    </row>
    <row r="3199" spans="1:8" x14ac:dyDescent="0.25">
      <c r="A3199" s="24"/>
      <c r="B3199" s="24"/>
      <c r="C3199" s="24"/>
      <c r="D3199" s="24"/>
      <c r="E3199" s="39" t="s">
        <v>4609</v>
      </c>
      <c r="F3199" s="37" t="s">
        <v>1439</v>
      </c>
      <c r="G3199" s="37" t="s">
        <v>1391</v>
      </c>
      <c r="H3199" s="38">
        <f t="shared" si="50"/>
        <v>0.1124</v>
      </c>
    </row>
    <row r="3200" spans="1:8" x14ac:dyDescent="0.25">
      <c r="A3200" s="24"/>
      <c r="B3200" s="24"/>
      <c r="C3200" s="24"/>
      <c r="D3200" s="24"/>
      <c r="E3200" s="36" t="s">
        <v>4610</v>
      </c>
      <c r="F3200" s="37" t="s">
        <v>1377</v>
      </c>
      <c r="G3200" s="37" t="s">
        <v>1377</v>
      </c>
      <c r="H3200" s="38">
        <f t="shared" si="50"/>
        <v>0.1119</v>
      </c>
    </row>
    <row r="3201" spans="1:8" x14ac:dyDescent="0.25">
      <c r="A3201" s="24"/>
      <c r="B3201" s="24"/>
      <c r="C3201" s="24"/>
      <c r="D3201" s="24"/>
      <c r="E3201" s="62" t="s">
        <v>4611</v>
      </c>
      <c r="F3201" s="37" t="s">
        <v>1439</v>
      </c>
      <c r="G3201" s="37" t="s">
        <v>1391</v>
      </c>
      <c r="H3201" s="38">
        <f t="shared" si="50"/>
        <v>0.1124</v>
      </c>
    </row>
    <row r="3202" spans="1:8" x14ac:dyDescent="0.25">
      <c r="A3202" s="24"/>
      <c r="B3202" s="24"/>
      <c r="C3202" s="24"/>
      <c r="D3202" s="24"/>
      <c r="E3202" s="39" t="s">
        <v>4612</v>
      </c>
      <c r="F3202" s="37" t="s">
        <v>1377</v>
      </c>
      <c r="G3202" s="37" t="s">
        <v>1377</v>
      </c>
      <c r="H3202" s="38">
        <f t="shared" si="50"/>
        <v>0.1119</v>
      </c>
    </row>
    <row r="3203" spans="1:8" x14ac:dyDescent="0.25">
      <c r="A3203" s="24"/>
      <c r="B3203" s="24"/>
      <c r="C3203" s="24"/>
      <c r="D3203" s="24"/>
      <c r="E3203" s="39" t="s">
        <v>4613</v>
      </c>
      <c r="F3203" s="37" t="s">
        <v>1439</v>
      </c>
      <c r="G3203" s="37" t="s">
        <v>1391</v>
      </c>
      <c r="H3203" s="38">
        <f t="shared" si="50"/>
        <v>0.1124</v>
      </c>
    </row>
    <row r="3204" spans="1:8" x14ac:dyDescent="0.25">
      <c r="A3204" s="24"/>
      <c r="B3204" s="24"/>
      <c r="C3204" s="24"/>
      <c r="D3204" s="24"/>
      <c r="E3204" s="39" t="s">
        <v>4614</v>
      </c>
      <c r="F3204" s="37" t="s">
        <v>1377</v>
      </c>
      <c r="G3204" s="37" t="s">
        <v>1377</v>
      </c>
      <c r="H3204" s="38">
        <f t="shared" si="50"/>
        <v>0.1119</v>
      </c>
    </row>
    <row r="3205" spans="1:8" x14ac:dyDescent="0.25">
      <c r="A3205" s="24"/>
      <c r="B3205" s="24"/>
      <c r="C3205" s="24"/>
      <c r="D3205" s="24"/>
      <c r="E3205" s="39" t="s">
        <v>4615</v>
      </c>
      <c r="F3205" s="37" t="s">
        <v>1377</v>
      </c>
      <c r="G3205" s="37" t="s">
        <v>1377</v>
      </c>
      <c r="H3205" s="38">
        <f t="shared" si="50"/>
        <v>0.1119</v>
      </c>
    </row>
    <row r="3206" spans="1:8" x14ac:dyDescent="0.25">
      <c r="A3206" s="24"/>
      <c r="B3206" s="24"/>
      <c r="C3206" s="24"/>
      <c r="D3206" s="24"/>
      <c r="E3206" s="39" t="s">
        <v>4616</v>
      </c>
      <c r="F3206" s="37" t="s">
        <v>1439</v>
      </c>
      <c r="G3206" s="37" t="s">
        <v>1391</v>
      </c>
      <c r="H3206" s="38">
        <f t="shared" si="50"/>
        <v>0.1124</v>
      </c>
    </row>
    <row r="3207" spans="1:8" x14ac:dyDescent="0.25">
      <c r="A3207" s="24"/>
      <c r="B3207" s="24"/>
      <c r="C3207" s="24"/>
      <c r="D3207" s="24"/>
      <c r="E3207" s="39" t="s">
        <v>4617</v>
      </c>
      <c r="F3207" s="37" t="s">
        <v>1439</v>
      </c>
      <c r="G3207" s="37" t="s">
        <v>1391</v>
      </c>
      <c r="H3207" s="38">
        <f t="shared" ref="H3207:H3270" si="51">VLOOKUP(G3207,$A$4:$B$29,2,FALSE)</f>
        <v>0.1124</v>
      </c>
    </row>
    <row r="3208" spans="1:8" x14ac:dyDescent="0.25">
      <c r="A3208" s="24"/>
      <c r="B3208" s="24"/>
      <c r="C3208" s="24"/>
      <c r="D3208" s="24"/>
      <c r="E3208" s="39" t="s">
        <v>4618</v>
      </c>
      <c r="F3208" s="37" t="s">
        <v>1377</v>
      </c>
      <c r="G3208" s="37" t="s">
        <v>1377</v>
      </c>
      <c r="H3208" s="38">
        <f t="shared" si="51"/>
        <v>0.1119</v>
      </c>
    </row>
    <row r="3209" spans="1:8" x14ac:dyDescent="0.25">
      <c r="A3209" s="24"/>
      <c r="B3209" s="24"/>
      <c r="C3209" s="24"/>
      <c r="D3209" s="24"/>
      <c r="E3209" s="39" t="s">
        <v>4619</v>
      </c>
      <c r="F3209" s="37" t="s">
        <v>1410</v>
      </c>
      <c r="G3209" s="37" t="s">
        <v>1410</v>
      </c>
      <c r="H3209" s="38">
        <f t="shared" si="51"/>
        <v>0.10765</v>
      </c>
    </row>
    <row r="3210" spans="1:8" x14ac:dyDescent="0.25">
      <c r="A3210" s="24"/>
      <c r="B3210" s="24"/>
      <c r="C3210" s="24"/>
      <c r="D3210" s="24"/>
      <c r="E3210" s="65" t="s">
        <v>4620</v>
      </c>
      <c r="F3210" s="37" t="s">
        <v>1439</v>
      </c>
      <c r="G3210" s="37" t="s">
        <v>1391</v>
      </c>
      <c r="H3210" s="38">
        <f t="shared" si="51"/>
        <v>0.1124</v>
      </c>
    </row>
    <row r="3211" spans="1:8" x14ac:dyDescent="0.25">
      <c r="A3211" s="24"/>
      <c r="B3211" s="24"/>
      <c r="C3211" s="24"/>
      <c r="D3211" s="24"/>
      <c r="E3211" s="39" t="s">
        <v>4621</v>
      </c>
      <c r="F3211" s="37" t="s">
        <v>1377</v>
      </c>
      <c r="G3211" s="37" t="s">
        <v>1377</v>
      </c>
      <c r="H3211" s="38">
        <f t="shared" si="51"/>
        <v>0.1119</v>
      </c>
    </row>
    <row r="3212" spans="1:8" x14ac:dyDescent="0.25">
      <c r="A3212" s="24"/>
      <c r="B3212" s="24"/>
      <c r="C3212" s="24"/>
      <c r="D3212" s="24"/>
      <c r="E3212" s="40" t="s">
        <v>4622</v>
      </c>
      <c r="F3212" s="37" t="s">
        <v>1439</v>
      </c>
      <c r="G3212" s="37" t="s">
        <v>1391</v>
      </c>
      <c r="H3212" s="38">
        <f t="shared" si="51"/>
        <v>0.1124</v>
      </c>
    </row>
    <row r="3213" spans="1:8" x14ac:dyDescent="0.25">
      <c r="A3213" s="24"/>
      <c r="B3213" s="24"/>
      <c r="C3213" s="24"/>
      <c r="D3213" s="24"/>
      <c r="E3213" s="39" t="s">
        <v>4623</v>
      </c>
      <c r="F3213" s="37" t="s">
        <v>1439</v>
      </c>
      <c r="G3213" s="37" t="s">
        <v>1391</v>
      </c>
      <c r="H3213" s="38">
        <f t="shared" si="51"/>
        <v>0.1124</v>
      </c>
    </row>
    <row r="3214" spans="1:8" x14ac:dyDescent="0.25">
      <c r="A3214" s="24"/>
      <c r="B3214" s="24"/>
      <c r="C3214" s="24"/>
      <c r="D3214" s="24"/>
      <c r="E3214" s="68" t="s">
        <v>4624</v>
      </c>
      <c r="F3214" s="37" t="s">
        <v>1439</v>
      </c>
      <c r="G3214" s="37" t="s">
        <v>1391</v>
      </c>
      <c r="H3214" s="38">
        <f t="shared" si="51"/>
        <v>0.1124</v>
      </c>
    </row>
    <row r="3215" spans="1:8" x14ac:dyDescent="0.25">
      <c r="A3215" s="24"/>
      <c r="B3215" s="24"/>
      <c r="C3215" s="24"/>
      <c r="D3215" s="24"/>
      <c r="E3215" s="39" t="s">
        <v>4625</v>
      </c>
      <c r="F3215" s="37" t="s">
        <v>1377</v>
      </c>
      <c r="G3215" s="37" t="s">
        <v>1377</v>
      </c>
      <c r="H3215" s="38">
        <f t="shared" si="51"/>
        <v>0.1119</v>
      </c>
    </row>
    <row r="3216" spans="1:8" x14ac:dyDescent="0.25">
      <c r="A3216" s="24"/>
      <c r="B3216" s="24"/>
      <c r="C3216" s="24"/>
      <c r="D3216" s="24"/>
      <c r="E3216" s="59" t="s">
        <v>4626</v>
      </c>
      <c r="F3216" s="37" t="s">
        <v>1377</v>
      </c>
      <c r="G3216" s="37" t="s">
        <v>1377</v>
      </c>
      <c r="H3216" s="38">
        <f t="shared" si="51"/>
        <v>0.1119</v>
      </c>
    </row>
    <row r="3217" spans="1:8" x14ac:dyDescent="0.25">
      <c r="A3217" s="24"/>
      <c r="B3217" s="24"/>
      <c r="C3217" s="24"/>
      <c r="D3217" s="24"/>
      <c r="E3217" s="39" t="s">
        <v>4627</v>
      </c>
      <c r="F3217" s="37" t="s">
        <v>1439</v>
      </c>
      <c r="G3217" s="37" t="s">
        <v>1391</v>
      </c>
      <c r="H3217" s="38">
        <f t="shared" si="51"/>
        <v>0.1124</v>
      </c>
    </row>
    <row r="3218" spans="1:8" x14ac:dyDescent="0.25">
      <c r="A3218" s="24"/>
      <c r="B3218" s="24"/>
      <c r="C3218" s="24"/>
      <c r="D3218" s="24"/>
      <c r="E3218" s="39" t="s">
        <v>4628</v>
      </c>
      <c r="F3218" s="37" t="s">
        <v>1377</v>
      </c>
      <c r="G3218" s="37" t="s">
        <v>1377</v>
      </c>
      <c r="H3218" s="38">
        <f t="shared" si="51"/>
        <v>0.1119</v>
      </c>
    </row>
    <row r="3219" spans="1:8" x14ac:dyDescent="0.25">
      <c r="A3219" s="24"/>
      <c r="B3219" s="24"/>
      <c r="C3219" s="24"/>
      <c r="D3219" s="24"/>
      <c r="E3219" s="36" t="s">
        <v>4629</v>
      </c>
      <c r="F3219" s="37" t="s">
        <v>1439</v>
      </c>
      <c r="G3219" s="37" t="s">
        <v>1391</v>
      </c>
      <c r="H3219" s="38">
        <f t="shared" si="51"/>
        <v>0.1124</v>
      </c>
    </row>
    <row r="3220" spans="1:8" x14ac:dyDescent="0.25">
      <c r="A3220" s="24"/>
      <c r="B3220" s="24"/>
      <c r="C3220" s="24"/>
      <c r="D3220" s="24"/>
      <c r="E3220" s="39" t="s">
        <v>4630</v>
      </c>
      <c r="F3220" s="37" t="s">
        <v>1439</v>
      </c>
      <c r="G3220" s="37" t="s">
        <v>1391</v>
      </c>
      <c r="H3220" s="38">
        <f t="shared" si="51"/>
        <v>0.1124</v>
      </c>
    </row>
    <row r="3221" spans="1:8" x14ac:dyDescent="0.25">
      <c r="A3221" s="24"/>
      <c r="B3221" s="24"/>
      <c r="C3221" s="24"/>
      <c r="D3221" s="24"/>
      <c r="E3221" s="39" t="s">
        <v>4631</v>
      </c>
      <c r="F3221" s="37" t="s">
        <v>1439</v>
      </c>
      <c r="G3221" s="37" t="s">
        <v>1391</v>
      </c>
      <c r="H3221" s="38">
        <f t="shared" si="51"/>
        <v>0.1124</v>
      </c>
    </row>
    <row r="3222" spans="1:8" x14ac:dyDescent="0.25">
      <c r="A3222" s="24"/>
      <c r="B3222" s="24"/>
      <c r="C3222" s="24"/>
      <c r="D3222" s="24"/>
      <c r="E3222" s="39" t="s">
        <v>4632</v>
      </c>
      <c r="F3222" s="37" t="s">
        <v>1439</v>
      </c>
      <c r="G3222" s="37" t="s">
        <v>1391</v>
      </c>
      <c r="H3222" s="38">
        <f t="shared" si="51"/>
        <v>0.1124</v>
      </c>
    </row>
    <row r="3223" spans="1:8" x14ac:dyDescent="0.25">
      <c r="A3223" s="24"/>
      <c r="B3223" s="24"/>
      <c r="C3223" s="24"/>
      <c r="D3223" s="24"/>
      <c r="E3223" s="36" t="s">
        <v>4633</v>
      </c>
      <c r="F3223" s="37" t="s">
        <v>1439</v>
      </c>
      <c r="G3223" s="37" t="s">
        <v>1391</v>
      </c>
      <c r="H3223" s="38">
        <f t="shared" si="51"/>
        <v>0.1124</v>
      </c>
    </row>
    <row r="3224" spans="1:8" x14ac:dyDescent="0.25">
      <c r="A3224" s="24"/>
      <c r="B3224" s="24"/>
      <c r="C3224" s="24"/>
      <c r="D3224" s="24"/>
      <c r="E3224" s="39" t="s">
        <v>4634</v>
      </c>
      <c r="F3224" s="37" t="s">
        <v>1377</v>
      </c>
      <c r="G3224" s="37" t="s">
        <v>1377</v>
      </c>
      <c r="H3224" s="38">
        <f t="shared" si="51"/>
        <v>0.1119</v>
      </c>
    </row>
    <row r="3225" spans="1:8" x14ac:dyDescent="0.25">
      <c r="A3225" s="24"/>
      <c r="B3225" s="24"/>
      <c r="C3225" s="24"/>
      <c r="D3225" s="24"/>
      <c r="E3225" s="39" t="s">
        <v>4635</v>
      </c>
      <c r="F3225" s="37" t="s">
        <v>1377</v>
      </c>
      <c r="G3225" s="37" t="s">
        <v>1377</v>
      </c>
      <c r="H3225" s="38">
        <f t="shared" si="51"/>
        <v>0.1119</v>
      </c>
    </row>
    <row r="3226" spans="1:8" x14ac:dyDescent="0.25">
      <c r="A3226" s="24"/>
      <c r="B3226" s="24"/>
      <c r="C3226" s="24"/>
      <c r="D3226" s="24"/>
      <c r="E3226" s="39" t="s">
        <v>4636</v>
      </c>
      <c r="F3226" s="37" t="s">
        <v>1439</v>
      </c>
      <c r="G3226" s="37" t="s">
        <v>1391</v>
      </c>
      <c r="H3226" s="38">
        <f t="shared" si="51"/>
        <v>0.1124</v>
      </c>
    </row>
    <row r="3227" spans="1:8" x14ac:dyDescent="0.25">
      <c r="A3227" s="24"/>
      <c r="B3227" s="24"/>
      <c r="C3227" s="24"/>
      <c r="D3227" s="24"/>
      <c r="E3227" s="36" t="s">
        <v>4637</v>
      </c>
      <c r="F3227" s="37" t="s">
        <v>1377</v>
      </c>
      <c r="G3227" s="37" t="s">
        <v>1377</v>
      </c>
      <c r="H3227" s="38">
        <f t="shared" si="51"/>
        <v>0.1119</v>
      </c>
    </row>
    <row r="3228" spans="1:8" x14ac:dyDescent="0.25">
      <c r="A3228" s="24"/>
      <c r="B3228" s="24"/>
      <c r="C3228" s="24"/>
      <c r="D3228" s="24"/>
      <c r="E3228" s="39" t="s">
        <v>4638</v>
      </c>
      <c r="F3228" s="37" t="s">
        <v>1377</v>
      </c>
      <c r="G3228" s="37" t="s">
        <v>1377</v>
      </c>
      <c r="H3228" s="38">
        <f t="shared" si="51"/>
        <v>0.1119</v>
      </c>
    </row>
    <row r="3229" spans="1:8" x14ac:dyDescent="0.25">
      <c r="A3229" s="24"/>
      <c r="B3229" s="24"/>
      <c r="C3229" s="24"/>
      <c r="D3229" s="24"/>
      <c r="E3229" s="39" t="s">
        <v>4639</v>
      </c>
      <c r="F3229" s="37" t="s">
        <v>1377</v>
      </c>
      <c r="G3229" s="37" t="s">
        <v>1377</v>
      </c>
      <c r="H3229" s="38">
        <f t="shared" si="51"/>
        <v>0.1119</v>
      </c>
    </row>
    <row r="3230" spans="1:8" x14ac:dyDescent="0.25">
      <c r="A3230" s="24"/>
      <c r="B3230" s="24"/>
      <c r="C3230" s="24"/>
      <c r="D3230" s="24"/>
      <c r="E3230" s="39" t="s">
        <v>4640</v>
      </c>
      <c r="F3230" s="37" t="s">
        <v>1377</v>
      </c>
      <c r="G3230" s="37" t="s">
        <v>1377</v>
      </c>
      <c r="H3230" s="38">
        <f t="shared" si="51"/>
        <v>0.1119</v>
      </c>
    </row>
    <row r="3231" spans="1:8" x14ac:dyDescent="0.25">
      <c r="A3231" s="24"/>
      <c r="B3231" s="24"/>
      <c r="C3231" s="24"/>
      <c r="D3231" s="24"/>
      <c r="E3231" s="36" t="s">
        <v>4641</v>
      </c>
      <c r="F3231" s="37" t="s">
        <v>1377</v>
      </c>
      <c r="G3231" s="37" t="s">
        <v>1377</v>
      </c>
      <c r="H3231" s="38">
        <f t="shared" si="51"/>
        <v>0.1119</v>
      </c>
    </row>
    <row r="3232" spans="1:8" x14ac:dyDescent="0.25">
      <c r="A3232" s="24"/>
      <c r="B3232" s="24"/>
      <c r="C3232" s="24"/>
      <c r="D3232" s="24"/>
      <c r="E3232" s="39" t="s">
        <v>4642</v>
      </c>
      <c r="F3232" s="37" t="s">
        <v>1377</v>
      </c>
      <c r="G3232" s="37" t="s">
        <v>1377</v>
      </c>
      <c r="H3232" s="38">
        <f t="shared" si="51"/>
        <v>0.1119</v>
      </c>
    </row>
    <row r="3233" spans="1:8" x14ac:dyDescent="0.25">
      <c r="A3233" s="24"/>
      <c r="B3233" s="24"/>
      <c r="C3233" s="24"/>
      <c r="D3233" s="24"/>
      <c r="E3233" s="39" t="s">
        <v>4643</v>
      </c>
      <c r="F3233" s="37" t="s">
        <v>1377</v>
      </c>
      <c r="G3233" s="37" t="s">
        <v>1377</v>
      </c>
      <c r="H3233" s="38">
        <f t="shared" si="51"/>
        <v>0.1119</v>
      </c>
    </row>
    <row r="3234" spans="1:8" x14ac:dyDescent="0.25">
      <c r="A3234" s="24"/>
      <c r="B3234" s="24"/>
      <c r="C3234" s="24"/>
      <c r="D3234" s="24"/>
      <c r="E3234" s="40" t="s">
        <v>4644</v>
      </c>
      <c r="F3234" s="37" t="s">
        <v>1377</v>
      </c>
      <c r="G3234" s="37" t="s">
        <v>1377</v>
      </c>
      <c r="H3234" s="38">
        <f t="shared" si="51"/>
        <v>0.1119</v>
      </c>
    </row>
    <row r="3235" spans="1:8" x14ac:dyDescent="0.25">
      <c r="A3235" s="24"/>
      <c r="B3235" s="24"/>
      <c r="C3235" s="24"/>
      <c r="D3235" s="24"/>
      <c r="E3235" s="39" t="s">
        <v>4645</v>
      </c>
      <c r="F3235" s="37" t="s">
        <v>1377</v>
      </c>
      <c r="G3235" s="37" t="s">
        <v>1377</v>
      </c>
      <c r="H3235" s="38">
        <f t="shared" si="51"/>
        <v>0.1119</v>
      </c>
    </row>
    <row r="3236" spans="1:8" x14ac:dyDescent="0.25">
      <c r="A3236" s="24"/>
      <c r="B3236" s="24"/>
      <c r="C3236" s="24"/>
      <c r="D3236" s="24"/>
      <c r="E3236" s="39" t="s">
        <v>4646</v>
      </c>
      <c r="F3236" s="37" t="s">
        <v>1377</v>
      </c>
      <c r="G3236" s="37" t="s">
        <v>1377</v>
      </c>
      <c r="H3236" s="38">
        <f t="shared" si="51"/>
        <v>0.1119</v>
      </c>
    </row>
    <row r="3237" spans="1:8" x14ac:dyDescent="0.25">
      <c r="A3237" s="24"/>
      <c r="B3237" s="24"/>
      <c r="C3237" s="24"/>
      <c r="D3237" s="24"/>
      <c r="E3237" s="64" t="s">
        <v>4647</v>
      </c>
      <c r="F3237" s="37" t="s">
        <v>1377</v>
      </c>
      <c r="G3237" s="37" t="s">
        <v>1377</v>
      </c>
      <c r="H3237" s="38">
        <f t="shared" si="51"/>
        <v>0.1119</v>
      </c>
    </row>
    <row r="3238" spans="1:8" x14ac:dyDescent="0.25">
      <c r="A3238" s="24"/>
      <c r="B3238" s="24"/>
      <c r="C3238" s="24"/>
      <c r="D3238" s="24"/>
      <c r="E3238" s="39" t="s">
        <v>4648</v>
      </c>
      <c r="F3238" s="37" t="s">
        <v>1377</v>
      </c>
      <c r="G3238" s="37" t="s">
        <v>1377</v>
      </c>
      <c r="H3238" s="38">
        <f t="shared" si="51"/>
        <v>0.1119</v>
      </c>
    </row>
    <row r="3239" spans="1:8" x14ac:dyDescent="0.25">
      <c r="A3239" s="24"/>
      <c r="B3239" s="24"/>
      <c r="C3239" s="24"/>
      <c r="D3239" s="24"/>
      <c r="E3239" s="39" t="s">
        <v>4649</v>
      </c>
      <c r="F3239" s="37" t="s">
        <v>1377</v>
      </c>
      <c r="G3239" s="37" t="s">
        <v>1377</v>
      </c>
      <c r="H3239" s="38">
        <f t="shared" si="51"/>
        <v>0.1119</v>
      </c>
    </row>
    <row r="3240" spans="1:8" x14ac:dyDescent="0.25">
      <c r="A3240" s="24"/>
      <c r="B3240" s="24"/>
      <c r="C3240" s="24"/>
      <c r="D3240" s="24"/>
      <c r="E3240" s="39" t="s">
        <v>4650</v>
      </c>
      <c r="F3240" s="37" t="s">
        <v>1377</v>
      </c>
      <c r="G3240" s="37" t="s">
        <v>1377</v>
      </c>
      <c r="H3240" s="38">
        <f t="shared" si="51"/>
        <v>0.1119</v>
      </c>
    </row>
    <row r="3241" spans="1:8" x14ac:dyDescent="0.25">
      <c r="A3241" s="24"/>
      <c r="B3241" s="24"/>
      <c r="C3241" s="24"/>
      <c r="D3241" s="24"/>
      <c r="E3241" s="39" t="s">
        <v>4651</v>
      </c>
      <c r="F3241" s="37" t="s">
        <v>1377</v>
      </c>
      <c r="G3241" s="37" t="s">
        <v>1377</v>
      </c>
      <c r="H3241" s="38">
        <f t="shared" si="51"/>
        <v>0.1119</v>
      </c>
    </row>
    <row r="3242" spans="1:8" x14ac:dyDescent="0.25">
      <c r="A3242" s="24"/>
      <c r="B3242" s="24"/>
      <c r="C3242" s="24"/>
      <c r="D3242" s="24"/>
      <c r="E3242" s="39" t="s">
        <v>4652</v>
      </c>
      <c r="F3242" s="37" t="s">
        <v>1377</v>
      </c>
      <c r="G3242" s="37" t="s">
        <v>1377</v>
      </c>
      <c r="H3242" s="38">
        <f t="shared" si="51"/>
        <v>0.1119</v>
      </c>
    </row>
    <row r="3243" spans="1:8" x14ac:dyDescent="0.25">
      <c r="A3243" s="24"/>
      <c r="B3243" s="24"/>
      <c r="C3243" s="24"/>
      <c r="D3243" s="24"/>
      <c r="E3243" s="36" t="s">
        <v>4653</v>
      </c>
      <c r="F3243" s="37" t="s">
        <v>1377</v>
      </c>
      <c r="G3243" s="37" t="s">
        <v>1377</v>
      </c>
      <c r="H3243" s="38">
        <f t="shared" si="51"/>
        <v>0.1119</v>
      </c>
    </row>
    <row r="3244" spans="1:8" x14ac:dyDescent="0.25">
      <c r="A3244" s="24"/>
      <c r="B3244" s="24"/>
      <c r="C3244" s="24"/>
      <c r="D3244" s="24"/>
      <c r="E3244" s="39" t="s">
        <v>4654</v>
      </c>
      <c r="F3244" s="37" t="s">
        <v>1377</v>
      </c>
      <c r="G3244" s="37" t="s">
        <v>1377</v>
      </c>
      <c r="H3244" s="38">
        <f t="shared" si="51"/>
        <v>0.1119</v>
      </c>
    </row>
    <row r="3245" spans="1:8" x14ac:dyDescent="0.25">
      <c r="A3245" s="24"/>
      <c r="B3245" s="24"/>
      <c r="C3245" s="24"/>
      <c r="D3245" s="24"/>
      <c r="E3245" s="39" t="s">
        <v>4655</v>
      </c>
      <c r="F3245" s="37" t="s">
        <v>1377</v>
      </c>
      <c r="G3245" s="37" t="s">
        <v>1377</v>
      </c>
      <c r="H3245" s="38">
        <f t="shared" si="51"/>
        <v>0.1119</v>
      </c>
    </row>
    <row r="3246" spans="1:8" x14ac:dyDescent="0.25">
      <c r="A3246" s="24"/>
      <c r="B3246" s="24"/>
      <c r="C3246" s="24"/>
      <c r="D3246" s="24"/>
      <c r="E3246" s="39" t="s">
        <v>4656</v>
      </c>
      <c r="F3246" s="37" t="s">
        <v>1377</v>
      </c>
      <c r="G3246" s="37" t="s">
        <v>1377</v>
      </c>
      <c r="H3246" s="38">
        <f t="shared" si="51"/>
        <v>0.1119</v>
      </c>
    </row>
    <row r="3247" spans="1:8" x14ac:dyDescent="0.25">
      <c r="A3247" s="24"/>
      <c r="B3247" s="24"/>
      <c r="C3247" s="24"/>
      <c r="D3247" s="24"/>
      <c r="E3247" s="39" t="s">
        <v>4657</v>
      </c>
      <c r="F3247" s="37" t="s">
        <v>1385</v>
      </c>
      <c r="G3247" s="37" t="s">
        <v>1385</v>
      </c>
      <c r="H3247" s="38">
        <f t="shared" si="51"/>
        <v>8.4599999999999995E-2</v>
      </c>
    </row>
    <row r="3248" spans="1:8" x14ac:dyDescent="0.25">
      <c r="A3248" s="24"/>
      <c r="B3248" s="24"/>
      <c r="C3248" s="24"/>
      <c r="D3248" s="24"/>
      <c r="E3248" s="39" t="s">
        <v>4658</v>
      </c>
      <c r="F3248" s="37" t="s">
        <v>1439</v>
      </c>
      <c r="G3248" s="37" t="s">
        <v>1391</v>
      </c>
      <c r="H3248" s="38">
        <f t="shared" si="51"/>
        <v>0.1124</v>
      </c>
    </row>
    <row r="3249" spans="1:8" x14ac:dyDescent="0.25">
      <c r="A3249" s="24"/>
      <c r="B3249" s="24"/>
      <c r="C3249" s="24"/>
      <c r="D3249" s="24"/>
      <c r="E3249" s="39" t="s">
        <v>4659</v>
      </c>
      <c r="F3249" s="37" t="s">
        <v>1377</v>
      </c>
      <c r="G3249" s="37" t="s">
        <v>1377</v>
      </c>
      <c r="H3249" s="38">
        <f t="shared" si="51"/>
        <v>0.1119</v>
      </c>
    </row>
    <row r="3250" spans="1:8" x14ac:dyDescent="0.25">
      <c r="A3250" s="24"/>
      <c r="B3250" s="24"/>
      <c r="C3250" s="24"/>
      <c r="D3250" s="24"/>
      <c r="E3250" s="55" t="s">
        <v>4660</v>
      </c>
      <c r="F3250" s="37" t="s">
        <v>1377</v>
      </c>
      <c r="G3250" s="37" t="s">
        <v>1377</v>
      </c>
      <c r="H3250" s="38">
        <f t="shared" si="51"/>
        <v>0.1119</v>
      </c>
    </row>
    <row r="3251" spans="1:8" x14ac:dyDescent="0.25">
      <c r="A3251" s="24"/>
      <c r="B3251" s="24"/>
      <c r="C3251" s="24"/>
      <c r="D3251" s="24"/>
      <c r="E3251" s="64" t="s">
        <v>4661</v>
      </c>
      <c r="F3251" s="37" t="s">
        <v>1377</v>
      </c>
      <c r="G3251" s="37" t="s">
        <v>1377</v>
      </c>
      <c r="H3251" s="38">
        <f t="shared" si="51"/>
        <v>0.1119</v>
      </c>
    </row>
    <row r="3252" spans="1:8" x14ac:dyDescent="0.25">
      <c r="A3252" s="24"/>
      <c r="B3252" s="24"/>
      <c r="C3252" s="24"/>
      <c r="D3252" s="24"/>
      <c r="E3252" s="36" t="s">
        <v>4662</v>
      </c>
      <c r="F3252" s="37" t="s">
        <v>1439</v>
      </c>
      <c r="G3252" s="37" t="s">
        <v>1391</v>
      </c>
      <c r="H3252" s="38">
        <f t="shared" si="51"/>
        <v>0.1124</v>
      </c>
    </row>
    <row r="3253" spans="1:8" x14ac:dyDescent="0.25">
      <c r="A3253" s="24"/>
      <c r="B3253" s="24"/>
      <c r="C3253" s="24"/>
      <c r="D3253" s="24"/>
      <c r="E3253" s="39" t="s">
        <v>4663</v>
      </c>
      <c r="F3253" s="37" t="s">
        <v>1379</v>
      </c>
      <c r="G3253" s="37" t="s">
        <v>1379</v>
      </c>
      <c r="H3253" s="38">
        <f t="shared" si="51"/>
        <v>0.1128</v>
      </c>
    </row>
    <row r="3254" spans="1:8" x14ac:dyDescent="0.25">
      <c r="A3254" s="24"/>
      <c r="B3254" s="24"/>
      <c r="C3254" s="24"/>
      <c r="D3254" s="24"/>
      <c r="E3254" s="39" t="s">
        <v>4664</v>
      </c>
      <c r="F3254" s="37" t="s">
        <v>1377</v>
      </c>
      <c r="G3254" s="37" t="s">
        <v>1377</v>
      </c>
      <c r="H3254" s="38">
        <f t="shared" si="51"/>
        <v>0.1119</v>
      </c>
    </row>
    <row r="3255" spans="1:8" x14ac:dyDescent="0.25">
      <c r="A3255" s="24"/>
      <c r="B3255" s="24"/>
      <c r="C3255" s="24"/>
      <c r="D3255" s="24"/>
      <c r="E3255" s="39" t="s">
        <v>4665</v>
      </c>
      <c r="F3255" s="37" t="s">
        <v>1377</v>
      </c>
      <c r="G3255" s="37" t="s">
        <v>1377</v>
      </c>
      <c r="H3255" s="38">
        <f t="shared" si="51"/>
        <v>0.1119</v>
      </c>
    </row>
    <row r="3256" spans="1:8" x14ac:dyDescent="0.25">
      <c r="A3256" s="24"/>
      <c r="B3256" s="24"/>
      <c r="C3256" s="24"/>
      <c r="D3256" s="24"/>
      <c r="E3256" s="39" t="s">
        <v>4666</v>
      </c>
      <c r="F3256" s="37" t="s">
        <v>1377</v>
      </c>
      <c r="G3256" s="37" t="s">
        <v>1377</v>
      </c>
      <c r="H3256" s="38">
        <f t="shared" si="51"/>
        <v>0.1119</v>
      </c>
    </row>
    <row r="3257" spans="1:8" x14ac:dyDescent="0.25">
      <c r="A3257" s="24"/>
      <c r="B3257" s="24"/>
      <c r="C3257" s="24"/>
      <c r="D3257" s="24"/>
      <c r="E3257" s="39" t="s">
        <v>4667</v>
      </c>
      <c r="F3257" s="37" t="s">
        <v>1377</v>
      </c>
      <c r="G3257" s="37" t="s">
        <v>1377</v>
      </c>
      <c r="H3257" s="38">
        <f t="shared" si="51"/>
        <v>0.1119</v>
      </c>
    </row>
    <row r="3258" spans="1:8" x14ac:dyDescent="0.25">
      <c r="A3258" s="24"/>
      <c r="B3258" s="24"/>
      <c r="C3258" s="24"/>
      <c r="D3258" s="24"/>
      <c r="E3258" s="36" t="s">
        <v>4668</v>
      </c>
      <c r="F3258" s="37" t="s">
        <v>1379</v>
      </c>
      <c r="G3258" s="37" t="s">
        <v>1379</v>
      </c>
      <c r="H3258" s="38">
        <f t="shared" si="51"/>
        <v>0.1128</v>
      </c>
    </row>
    <row r="3259" spans="1:8" x14ac:dyDescent="0.25">
      <c r="A3259" s="24"/>
      <c r="B3259" s="24"/>
      <c r="C3259" s="24"/>
      <c r="D3259" s="24"/>
      <c r="E3259" s="39" t="s">
        <v>4669</v>
      </c>
      <c r="F3259" s="37" t="s">
        <v>1377</v>
      </c>
      <c r="G3259" s="37" t="s">
        <v>1377</v>
      </c>
      <c r="H3259" s="38">
        <f t="shared" si="51"/>
        <v>0.1119</v>
      </c>
    </row>
    <row r="3260" spans="1:8" x14ac:dyDescent="0.25">
      <c r="A3260" s="24"/>
      <c r="B3260" s="24"/>
      <c r="C3260" s="24"/>
      <c r="D3260" s="24"/>
      <c r="E3260" s="39" t="s">
        <v>4670</v>
      </c>
      <c r="F3260" s="37" t="s">
        <v>1377</v>
      </c>
      <c r="G3260" s="37" t="s">
        <v>1377</v>
      </c>
      <c r="H3260" s="38">
        <f t="shared" si="51"/>
        <v>0.1119</v>
      </c>
    </row>
    <row r="3261" spans="1:8" x14ac:dyDescent="0.25">
      <c r="A3261" s="24"/>
      <c r="B3261" s="24"/>
      <c r="C3261" s="24"/>
      <c r="D3261" s="24"/>
      <c r="E3261" s="39" t="s">
        <v>4671</v>
      </c>
      <c r="F3261" s="37" t="s">
        <v>1377</v>
      </c>
      <c r="G3261" s="37" t="s">
        <v>1377</v>
      </c>
      <c r="H3261" s="38">
        <f t="shared" si="51"/>
        <v>0.1119</v>
      </c>
    </row>
    <row r="3262" spans="1:8" x14ac:dyDescent="0.25">
      <c r="A3262" s="24"/>
      <c r="B3262" s="24"/>
      <c r="C3262" s="24"/>
      <c r="D3262" s="24"/>
      <c r="E3262" s="64" t="s">
        <v>4672</v>
      </c>
      <c r="F3262" s="37" t="s">
        <v>1377</v>
      </c>
      <c r="G3262" s="37" t="s">
        <v>1377</v>
      </c>
      <c r="H3262" s="38">
        <f t="shared" si="51"/>
        <v>0.1119</v>
      </c>
    </row>
    <row r="3263" spans="1:8" x14ac:dyDescent="0.25">
      <c r="A3263" s="24"/>
      <c r="B3263" s="24"/>
      <c r="C3263" s="24"/>
      <c r="D3263" s="24"/>
      <c r="E3263" s="40" t="s">
        <v>4673</v>
      </c>
      <c r="F3263" s="37" t="s">
        <v>1377</v>
      </c>
      <c r="G3263" s="37" t="s">
        <v>1377</v>
      </c>
      <c r="H3263" s="38">
        <f t="shared" si="51"/>
        <v>0.1119</v>
      </c>
    </row>
    <row r="3264" spans="1:8" x14ac:dyDescent="0.25">
      <c r="A3264" s="24"/>
      <c r="B3264" s="24"/>
      <c r="C3264" s="24"/>
      <c r="D3264" s="24"/>
      <c r="E3264" s="36" t="s">
        <v>4674</v>
      </c>
      <c r="F3264" s="37" t="s">
        <v>1377</v>
      </c>
      <c r="G3264" s="37" t="s">
        <v>1377</v>
      </c>
      <c r="H3264" s="38">
        <f t="shared" si="51"/>
        <v>0.1119</v>
      </c>
    </row>
    <row r="3265" spans="1:8" x14ac:dyDescent="0.25">
      <c r="A3265" s="24"/>
      <c r="B3265" s="24"/>
      <c r="C3265" s="24"/>
      <c r="D3265" s="24"/>
      <c r="E3265" s="36" t="s">
        <v>4675</v>
      </c>
      <c r="F3265" s="37" t="s">
        <v>1377</v>
      </c>
      <c r="G3265" s="37" t="s">
        <v>1377</v>
      </c>
      <c r="H3265" s="38">
        <f t="shared" si="51"/>
        <v>0.1119</v>
      </c>
    </row>
    <row r="3266" spans="1:8" x14ac:dyDescent="0.25">
      <c r="A3266" s="24"/>
      <c r="B3266" s="24"/>
      <c r="C3266" s="24"/>
      <c r="D3266" s="24"/>
      <c r="E3266" s="40" t="s">
        <v>4676</v>
      </c>
      <c r="F3266" s="37" t="s">
        <v>1377</v>
      </c>
      <c r="G3266" s="37" t="s">
        <v>1377</v>
      </c>
      <c r="H3266" s="38">
        <f t="shared" si="51"/>
        <v>0.1119</v>
      </c>
    </row>
    <row r="3267" spans="1:8" x14ac:dyDescent="0.25">
      <c r="A3267" s="24"/>
      <c r="B3267" s="24"/>
      <c r="C3267" s="24"/>
      <c r="D3267" s="24"/>
      <c r="E3267" s="39" t="s">
        <v>4677</v>
      </c>
      <c r="F3267" s="37" t="s">
        <v>1377</v>
      </c>
      <c r="G3267" s="37" t="s">
        <v>1377</v>
      </c>
      <c r="H3267" s="38">
        <f t="shared" si="51"/>
        <v>0.1119</v>
      </c>
    </row>
    <row r="3268" spans="1:8" x14ac:dyDescent="0.25">
      <c r="A3268" s="24"/>
      <c r="B3268" s="24"/>
      <c r="C3268" s="24"/>
      <c r="D3268" s="24"/>
      <c r="E3268" s="36" t="s">
        <v>4678</v>
      </c>
      <c r="F3268" s="37" t="s">
        <v>1377</v>
      </c>
      <c r="G3268" s="37" t="s">
        <v>1377</v>
      </c>
      <c r="H3268" s="38">
        <f t="shared" si="51"/>
        <v>0.1119</v>
      </c>
    </row>
    <row r="3269" spans="1:8" x14ac:dyDescent="0.25">
      <c r="A3269" s="24"/>
      <c r="B3269" s="24"/>
      <c r="C3269" s="24"/>
      <c r="D3269" s="24"/>
      <c r="E3269" s="39" t="s">
        <v>4679</v>
      </c>
      <c r="F3269" s="37" t="s">
        <v>1377</v>
      </c>
      <c r="G3269" s="37" t="s">
        <v>1377</v>
      </c>
      <c r="H3269" s="38">
        <f t="shared" si="51"/>
        <v>0.1119</v>
      </c>
    </row>
    <row r="3270" spans="1:8" x14ac:dyDescent="0.25">
      <c r="A3270" s="24"/>
      <c r="B3270" s="24"/>
      <c r="C3270" s="24"/>
      <c r="D3270" s="24"/>
      <c r="E3270" s="40" t="s">
        <v>4680</v>
      </c>
      <c r="F3270" s="37" t="s">
        <v>1385</v>
      </c>
      <c r="G3270" s="37" t="s">
        <v>1385</v>
      </c>
      <c r="H3270" s="38">
        <f t="shared" si="51"/>
        <v>8.4599999999999995E-2</v>
      </c>
    </row>
    <row r="3271" spans="1:8" x14ac:dyDescent="0.25">
      <c r="A3271" s="24"/>
      <c r="B3271" s="24"/>
      <c r="C3271" s="24"/>
      <c r="D3271" s="24"/>
      <c r="E3271" s="57" t="s">
        <v>4681</v>
      </c>
      <c r="F3271" s="37" t="s">
        <v>1385</v>
      </c>
      <c r="G3271" s="37" t="s">
        <v>1385</v>
      </c>
      <c r="H3271" s="38">
        <f t="shared" ref="H3271:H3334" si="52">VLOOKUP(G3271,$A$4:$B$29,2,FALSE)</f>
        <v>8.4599999999999995E-2</v>
      </c>
    </row>
    <row r="3272" spans="1:8" x14ac:dyDescent="0.25">
      <c r="A3272" s="24"/>
      <c r="B3272" s="24"/>
      <c r="C3272" s="24"/>
      <c r="D3272" s="24"/>
      <c r="E3272" s="40" t="s">
        <v>4682</v>
      </c>
      <c r="F3272" s="37" t="s">
        <v>1377</v>
      </c>
      <c r="G3272" s="37" t="s">
        <v>1377</v>
      </c>
      <c r="H3272" s="38">
        <f t="shared" si="52"/>
        <v>0.1119</v>
      </c>
    </row>
    <row r="3273" spans="1:8" x14ac:dyDescent="0.25">
      <c r="A3273" s="24"/>
      <c r="B3273" s="24"/>
      <c r="C3273" s="24"/>
      <c r="D3273" s="24"/>
      <c r="E3273" s="62" t="s">
        <v>4683</v>
      </c>
      <c r="F3273" s="37" t="s">
        <v>1439</v>
      </c>
      <c r="G3273" s="37" t="s">
        <v>1391</v>
      </c>
      <c r="H3273" s="38">
        <f t="shared" si="52"/>
        <v>0.1124</v>
      </c>
    </row>
    <row r="3274" spans="1:8" x14ac:dyDescent="0.25">
      <c r="A3274" s="24"/>
      <c r="B3274" s="24"/>
      <c r="C3274" s="24"/>
      <c r="D3274" s="24"/>
      <c r="E3274" s="39" t="s">
        <v>4684</v>
      </c>
      <c r="F3274" s="37" t="s">
        <v>1439</v>
      </c>
      <c r="G3274" s="37" t="s">
        <v>1391</v>
      </c>
      <c r="H3274" s="38">
        <f t="shared" si="52"/>
        <v>0.1124</v>
      </c>
    </row>
    <row r="3275" spans="1:8" x14ac:dyDescent="0.25">
      <c r="A3275" s="24"/>
      <c r="B3275" s="24"/>
      <c r="C3275" s="24"/>
      <c r="D3275" s="24"/>
      <c r="E3275" s="39" t="s">
        <v>4685</v>
      </c>
      <c r="F3275" s="37" t="s">
        <v>1377</v>
      </c>
      <c r="G3275" s="37" t="s">
        <v>1377</v>
      </c>
      <c r="H3275" s="38">
        <f t="shared" si="52"/>
        <v>0.1119</v>
      </c>
    </row>
    <row r="3276" spans="1:8" x14ac:dyDescent="0.25">
      <c r="A3276" s="24"/>
      <c r="B3276" s="24"/>
      <c r="C3276" s="24"/>
      <c r="D3276" s="24"/>
      <c r="E3276" s="36" t="s">
        <v>4686</v>
      </c>
      <c r="F3276" s="37" t="s">
        <v>1377</v>
      </c>
      <c r="G3276" s="37" t="s">
        <v>1377</v>
      </c>
      <c r="H3276" s="38">
        <f t="shared" si="52"/>
        <v>0.1119</v>
      </c>
    </row>
    <row r="3277" spans="1:8" x14ac:dyDescent="0.25">
      <c r="A3277" s="24"/>
      <c r="B3277" s="24"/>
      <c r="C3277" s="24"/>
      <c r="D3277" s="24"/>
      <c r="E3277" s="40" t="s">
        <v>4687</v>
      </c>
      <c r="F3277" s="37" t="s">
        <v>1377</v>
      </c>
      <c r="G3277" s="37" t="s">
        <v>1377</v>
      </c>
      <c r="H3277" s="38">
        <f t="shared" si="52"/>
        <v>0.1119</v>
      </c>
    </row>
    <row r="3278" spans="1:8" x14ac:dyDescent="0.25">
      <c r="A3278" s="24"/>
      <c r="B3278" s="24"/>
      <c r="C3278" s="24"/>
      <c r="D3278" s="24"/>
      <c r="E3278" s="36" t="s">
        <v>4688</v>
      </c>
      <c r="F3278" s="37" t="s">
        <v>1377</v>
      </c>
      <c r="G3278" s="37" t="s">
        <v>1377</v>
      </c>
      <c r="H3278" s="38">
        <f t="shared" si="52"/>
        <v>0.1119</v>
      </c>
    </row>
    <row r="3279" spans="1:8" x14ac:dyDescent="0.25">
      <c r="A3279" s="24"/>
      <c r="B3279" s="24"/>
      <c r="C3279" s="24"/>
      <c r="D3279" s="24"/>
      <c r="E3279" s="57" t="s">
        <v>4689</v>
      </c>
      <c r="F3279" s="37" t="s">
        <v>1377</v>
      </c>
      <c r="G3279" s="37" t="s">
        <v>1377</v>
      </c>
      <c r="H3279" s="38">
        <f t="shared" si="52"/>
        <v>0.1119</v>
      </c>
    </row>
    <row r="3280" spans="1:8" x14ac:dyDescent="0.25">
      <c r="A3280" s="24"/>
      <c r="B3280" s="24"/>
      <c r="C3280" s="24"/>
      <c r="D3280" s="24"/>
      <c r="E3280" s="39" t="s">
        <v>4690</v>
      </c>
      <c r="F3280" s="37" t="s">
        <v>1377</v>
      </c>
      <c r="G3280" s="37" t="s">
        <v>1377</v>
      </c>
      <c r="H3280" s="38">
        <f t="shared" si="52"/>
        <v>0.1119</v>
      </c>
    </row>
    <row r="3281" spans="1:8" x14ac:dyDescent="0.25">
      <c r="A3281" s="24"/>
      <c r="B3281" s="24"/>
      <c r="C3281" s="24"/>
      <c r="D3281" s="24"/>
      <c r="E3281" s="39" t="s">
        <v>4691</v>
      </c>
      <c r="F3281" s="37" t="s">
        <v>1377</v>
      </c>
      <c r="G3281" s="37" t="s">
        <v>1377</v>
      </c>
      <c r="H3281" s="38">
        <f t="shared" si="52"/>
        <v>0.1119</v>
      </c>
    </row>
    <row r="3282" spans="1:8" x14ac:dyDescent="0.25">
      <c r="A3282" s="24"/>
      <c r="B3282" s="24"/>
      <c r="C3282" s="24"/>
      <c r="D3282" s="24"/>
      <c r="E3282" s="39" t="s">
        <v>4692</v>
      </c>
      <c r="F3282" s="37" t="s">
        <v>1377</v>
      </c>
      <c r="G3282" s="37" t="s">
        <v>1377</v>
      </c>
      <c r="H3282" s="38">
        <f t="shared" si="52"/>
        <v>0.1119</v>
      </c>
    </row>
    <row r="3283" spans="1:8" x14ac:dyDescent="0.25">
      <c r="A3283" s="24"/>
      <c r="B3283" s="24"/>
      <c r="C3283" s="24"/>
      <c r="D3283" s="24"/>
      <c r="E3283" s="40" t="s">
        <v>4693</v>
      </c>
      <c r="F3283" s="37" t="s">
        <v>1439</v>
      </c>
      <c r="G3283" s="37" t="s">
        <v>1391</v>
      </c>
      <c r="H3283" s="38">
        <f t="shared" si="52"/>
        <v>0.1124</v>
      </c>
    </row>
    <row r="3284" spans="1:8" x14ac:dyDescent="0.25">
      <c r="A3284" s="24"/>
      <c r="B3284" s="24"/>
      <c r="C3284" s="24"/>
      <c r="D3284" s="24"/>
      <c r="E3284" s="64" t="s">
        <v>4694</v>
      </c>
      <c r="F3284" s="37" t="s">
        <v>1377</v>
      </c>
      <c r="G3284" s="37" t="s">
        <v>1377</v>
      </c>
      <c r="H3284" s="38">
        <f t="shared" si="52"/>
        <v>0.1119</v>
      </c>
    </row>
    <row r="3285" spans="1:8" x14ac:dyDescent="0.25">
      <c r="A3285" s="24"/>
      <c r="B3285" s="24"/>
      <c r="C3285" s="24"/>
      <c r="D3285" s="24"/>
      <c r="E3285" s="39" t="s">
        <v>4695</v>
      </c>
      <c r="F3285" s="37" t="s">
        <v>1439</v>
      </c>
      <c r="G3285" s="37" t="s">
        <v>1391</v>
      </c>
      <c r="H3285" s="38">
        <f t="shared" si="52"/>
        <v>0.1124</v>
      </c>
    </row>
    <row r="3286" spans="1:8" x14ac:dyDescent="0.25">
      <c r="A3286" s="24"/>
      <c r="B3286" s="24"/>
      <c r="C3286" s="24"/>
      <c r="D3286" s="24"/>
      <c r="E3286" s="39" t="s">
        <v>4696</v>
      </c>
      <c r="F3286" s="37" t="s">
        <v>1377</v>
      </c>
      <c r="G3286" s="37" t="s">
        <v>1377</v>
      </c>
      <c r="H3286" s="38">
        <f t="shared" si="52"/>
        <v>0.1119</v>
      </c>
    </row>
    <row r="3287" spans="1:8" x14ac:dyDescent="0.25">
      <c r="A3287" s="24"/>
      <c r="B3287" s="24"/>
      <c r="C3287" s="24"/>
      <c r="D3287" s="24"/>
      <c r="E3287" s="39" t="s">
        <v>4697</v>
      </c>
      <c r="F3287" s="37" t="s">
        <v>1377</v>
      </c>
      <c r="G3287" s="37" t="s">
        <v>1377</v>
      </c>
      <c r="H3287" s="38">
        <f t="shared" si="52"/>
        <v>0.1119</v>
      </c>
    </row>
    <row r="3288" spans="1:8" x14ac:dyDescent="0.25">
      <c r="A3288" s="24"/>
      <c r="B3288" s="24"/>
      <c r="C3288" s="24"/>
      <c r="D3288" s="24"/>
      <c r="E3288" s="39" t="s">
        <v>4698</v>
      </c>
      <c r="F3288" s="37" t="s">
        <v>1377</v>
      </c>
      <c r="G3288" s="37" t="s">
        <v>1377</v>
      </c>
      <c r="H3288" s="38">
        <f t="shared" si="52"/>
        <v>0.1119</v>
      </c>
    </row>
    <row r="3289" spans="1:8" x14ac:dyDescent="0.25">
      <c r="A3289" s="24"/>
      <c r="B3289" s="24"/>
      <c r="C3289" s="24"/>
      <c r="D3289" s="24"/>
      <c r="E3289" s="36" t="s">
        <v>4699</v>
      </c>
      <c r="F3289" s="37" t="s">
        <v>1379</v>
      </c>
      <c r="G3289" s="37" t="s">
        <v>1379</v>
      </c>
      <c r="H3289" s="38">
        <f t="shared" si="52"/>
        <v>0.1128</v>
      </c>
    </row>
    <row r="3290" spans="1:8" x14ac:dyDescent="0.25">
      <c r="A3290" s="24"/>
      <c r="B3290" s="24"/>
      <c r="C3290" s="24"/>
      <c r="D3290" s="24"/>
      <c r="E3290" s="39" t="s">
        <v>4700</v>
      </c>
      <c r="F3290" s="37" t="s">
        <v>1410</v>
      </c>
      <c r="G3290" s="37" t="s">
        <v>1410</v>
      </c>
      <c r="H3290" s="38">
        <f t="shared" si="52"/>
        <v>0.10765</v>
      </c>
    </row>
    <row r="3291" spans="1:8" x14ac:dyDescent="0.25">
      <c r="A3291" s="24"/>
      <c r="B3291" s="24"/>
      <c r="C3291" s="24"/>
      <c r="D3291" s="24"/>
      <c r="E3291" s="62" t="s">
        <v>4701</v>
      </c>
      <c r="F3291" s="37" t="s">
        <v>1377</v>
      </c>
      <c r="G3291" s="37" t="s">
        <v>1377</v>
      </c>
      <c r="H3291" s="38">
        <f t="shared" si="52"/>
        <v>0.1119</v>
      </c>
    </row>
    <row r="3292" spans="1:8" x14ac:dyDescent="0.25">
      <c r="A3292" s="24"/>
      <c r="B3292" s="24"/>
      <c r="C3292" s="24"/>
      <c r="D3292" s="24"/>
      <c r="E3292" s="36" t="s">
        <v>4702</v>
      </c>
      <c r="F3292" s="37" t="s">
        <v>1377</v>
      </c>
      <c r="G3292" s="37" t="s">
        <v>1377</v>
      </c>
      <c r="H3292" s="38">
        <f t="shared" si="52"/>
        <v>0.1119</v>
      </c>
    </row>
    <row r="3293" spans="1:8" x14ac:dyDescent="0.25">
      <c r="A3293" s="24"/>
      <c r="B3293" s="24"/>
      <c r="C3293" s="24"/>
      <c r="D3293" s="24"/>
      <c r="E3293" s="39" t="s">
        <v>4703</v>
      </c>
      <c r="F3293" s="37" t="s">
        <v>1678</v>
      </c>
      <c r="G3293" s="37" t="s">
        <v>1377</v>
      </c>
      <c r="H3293" s="38">
        <f t="shared" si="52"/>
        <v>0.1119</v>
      </c>
    </row>
    <row r="3294" spans="1:8" x14ac:dyDescent="0.25">
      <c r="A3294" s="24"/>
      <c r="B3294" s="24"/>
      <c r="C3294" s="24"/>
      <c r="D3294" s="24"/>
      <c r="E3294" s="39" t="s">
        <v>4704</v>
      </c>
      <c r="F3294" s="37" t="s">
        <v>1410</v>
      </c>
      <c r="G3294" s="37" t="s">
        <v>1410</v>
      </c>
      <c r="H3294" s="38">
        <f t="shared" si="52"/>
        <v>0.10765</v>
      </c>
    </row>
    <row r="3295" spans="1:8" x14ac:dyDescent="0.25">
      <c r="A3295" s="24"/>
      <c r="B3295" s="24"/>
      <c r="C3295" s="24"/>
      <c r="D3295" s="24"/>
      <c r="E3295" s="39" t="s">
        <v>4705</v>
      </c>
      <c r="F3295" s="37" t="s">
        <v>1383</v>
      </c>
      <c r="G3295" s="37" t="s">
        <v>1383</v>
      </c>
      <c r="H3295" s="38">
        <f t="shared" si="52"/>
        <v>0.1032</v>
      </c>
    </row>
    <row r="3296" spans="1:8" x14ac:dyDescent="0.25">
      <c r="A3296" s="24"/>
      <c r="B3296" s="24"/>
      <c r="C3296" s="24"/>
      <c r="D3296" s="24"/>
      <c r="E3296" s="39" t="s">
        <v>4706</v>
      </c>
      <c r="F3296" s="37" t="s">
        <v>1383</v>
      </c>
      <c r="G3296" s="37" t="s">
        <v>1383</v>
      </c>
      <c r="H3296" s="38">
        <f t="shared" si="52"/>
        <v>0.1032</v>
      </c>
    </row>
    <row r="3297" spans="1:8" x14ac:dyDescent="0.25">
      <c r="A3297" s="24"/>
      <c r="B3297" s="24"/>
      <c r="C3297" s="24"/>
      <c r="D3297" s="24"/>
      <c r="E3297" s="39" t="s">
        <v>4707</v>
      </c>
      <c r="F3297" s="37" t="s">
        <v>1377</v>
      </c>
      <c r="G3297" s="37" t="s">
        <v>1377</v>
      </c>
      <c r="H3297" s="38">
        <f t="shared" si="52"/>
        <v>0.1119</v>
      </c>
    </row>
    <row r="3298" spans="1:8" x14ac:dyDescent="0.25">
      <c r="A3298" s="24"/>
      <c r="B3298" s="24"/>
      <c r="C3298" s="24"/>
      <c r="D3298" s="24"/>
      <c r="E3298" s="60" t="s">
        <v>4708</v>
      </c>
      <c r="F3298" s="37" t="s">
        <v>1377</v>
      </c>
      <c r="G3298" s="37" t="s">
        <v>1377</v>
      </c>
      <c r="H3298" s="38">
        <f t="shared" si="52"/>
        <v>0.1119</v>
      </c>
    </row>
    <row r="3299" spans="1:8" x14ac:dyDescent="0.25">
      <c r="A3299" s="24"/>
      <c r="B3299" s="24"/>
      <c r="C3299" s="24"/>
      <c r="D3299" s="24"/>
      <c r="E3299" s="39" t="s">
        <v>4709</v>
      </c>
      <c r="F3299" s="37" t="s">
        <v>1377</v>
      </c>
      <c r="G3299" s="37" t="s">
        <v>1377</v>
      </c>
      <c r="H3299" s="38">
        <f t="shared" si="52"/>
        <v>0.1119</v>
      </c>
    </row>
    <row r="3300" spans="1:8" x14ac:dyDescent="0.25">
      <c r="A3300" s="24"/>
      <c r="B3300" s="24"/>
      <c r="C3300" s="24"/>
      <c r="D3300" s="24"/>
      <c r="E3300" s="36" t="s">
        <v>4710</v>
      </c>
      <c r="F3300" s="37" t="s">
        <v>1377</v>
      </c>
      <c r="G3300" s="37" t="s">
        <v>1377</v>
      </c>
      <c r="H3300" s="38">
        <f t="shared" si="52"/>
        <v>0.1119</v>
      </c>
    </row>
    <row r="3301" spans="1:8" x14ac:dyDescent="0.25">
      <c r="A3301" s="24"/>
      <c r="B3301" s="24"/>
      <c r="C3301" s="24"/>
      <c r="D3301" s="24"/>
      <c r="E3301" s="62" t="s">
        <v>4711</v>
      </c>
      <c r="F3301" s="37" t="s">
        <v>1377</v>
      </c>
      <c r="G3301" s="37" t="s">
        <v>1377</v>
      </c>
      <c r="H3301" s="38">
        <f t="shared" si="52"/>
        <v>0.1119</v>
      </c>
    </row>
    <row r="3302" spans="1:8" x14ac:dyDescent="0.25">
      <c r="A3302" s="24"/>
      <c r="B3302" s="24"/>
      <c r="C3302" s="24"/>
      <c r="D3302" s="24"/>
      <c r="E3302" s="62" t="s">
        <v>4712</v>
      </c>
      <c r="F3302" s="37" t="s">
        <v>1377</v>
      </c>
      <c r="G3302" s="37" t="s">
        <v>1377</v>
      </c>
      <c r="H3302" s="38">
        <f t="shared" si="52"/>
        <v>0.1119</v>
      </c>
    </row>
    <row r="3303" spans="1:8" x14ac:dyDescent="0.25">
      <c r="A3303" s="24"/>
      <c r="B3303" s="24"/>
      <c r="C3303" s="24"/>
      <c r="D3303" s="24"/>
      <c r="E3303" s="36" t="s">
        <v>4713</v>
      </c>
      <c r="F3303" s="37" t="s">
        <v>1377</v>
      </c>
      <c r="G3303" s="37" t="s">
        <v>1377</v>
      </c>
      <c r="H3303" s="38">
        <f t="shared" si="52"/>
        <v>0.1119</v>
      </c>
    </row>
    <row r="3304" spans="1:8" x14ac:dyDescent="0.25">
      <c r="A3304" s="24"/>
      <c r="B3304" s="24"/>
      <c r="C3304" s="24"/>
      <c r="D3304" s="24"/>
      <c r="E3304" s="57" t="s">
        <v>4714</v>
      </c>
      <c r="F3304" s="37" t="s">
        <v>1388</v>
      </c>
      <c r="G3304" s="37" t="s">
        <v>1385</v>
      </c>
      <c r="H3304" s="38">
        <f t="shared" si="52"/>
        <v>8.4599999999999995E-2</v>
      </c>
    </row>
    <row r="3305" spans="1:8" x14ac:dyDescent="0.25">
      <c r="A3305" s="24"/>
      <c r="B3305" s="24"/>
      <c r="C3305" s="24"/>
      <c r="D3305" s="24"/>
      <c r="E3305" s="36" t="s">
        <v>4715</v>
      </c>
      <c r="F3305" s="37" t="s">
        <v>1388</v>
      </c>
      <c r="G3305" s="37" t="s">
        <v>1385</v>
      </c>
      <c r="H3305" s="38">
        <f t="shared" si="52"/>
        <v>8.4599999999999995E-2</v>
      </c>
    </row>
    <row r="3306" spans="1:8" x14ac:dyDescent="0.25">
      <c r="A3306" s="24"/>
      <c r="B3306" s="24"/>
      <c r="C3306" s="24"/>
      <c r="D3306" s="24"/>
      <c r="E3306" s="57" t="s">
        <v>4716</v>
      </c>
      <c r="F3306" s="37" t="s">
        <v>1377</v>
      </c>
      <c r="G3306" s="37" t="s">
        <v>1377</v>
      </c>
      <c r="H3306" s="38">
        <f t="shared" si="52"/>
        <v>0.1119</v>
      </c>
    </row>
    <row r="3307" spans="1:8" x14ac:dyDescent="0.25">
      <c r="A3307" s="24"/>
      <c r="B3307" s="24"/>
      <c r="C3307" s="24"/>
      <c r="D3307" s="24"/>
      <c r="E3307" s="57" t="s">
        <v>4717</v>
      </c>
      <c r="F3307" s="37" t="s">
        <v>1377</v>
      </c>
      <c r="G3307" s="37" t="s">
        <v>1377</v>
      </c>
      <c r="H3307" s="38">
        <f t="shared" si="52"/>
        <v>0.1119</v>
      </c>
    </row>
    <row r="3308" spans="1:8" x14ac:dyDescent="0.25">
      <c r="A3308" s="24"/>
      <c r="B3308" s="24"/>
      <c r="C3308" s="24"/>
      <c r="D3308" s="24"/>
      <c r="E3308" s="36" t="s">
        <v>4718</v>
      </c>
      <c r="F3308" s="37" t="s">
        <v>1377</v>
      </c>
      <c r="G3308" s="37" t="s">
        <v>1377</v>
      </c>
      <c r="H3308" s="38">
        <f t="shared" si="52"/>
        <v>0.1119</v>
      </c>
    </row>
    <row r="3309" spans="1:8" x14ac:dyDescent="0.25">
      <c r="A3309" s="24"/>
      <c r="B3309" s="24"/>
      <c r="C3309" s="24"/>
      <c r="D3309" s="24"/>
      <c r="E3309" s="40" t="s">
        <v>4719</v>
      </c>
      <c r="F3309" s="37" t="s">
        <v>1377</v>
      </c>
      <c r="G3309" s="37" t="s">
        <v>1377</v>
      </c>
      <c r="H3309" s="38">
        <f t="shared" si="52"/>
        <v>0.1119</v>
      </c>
    </row>
    <row r="3310" spans="1:8" x14ac:dyDescent="0.25">
      <c r="A3310" s="24"/>
      <c r="B3310" s="24"/>
      <c r="C3310" s="24"/>
      <c r="D3310" s="24"/>
      <c r="E3310" s="39" t="s">
        <v>4720</v>
      </c>
      <c r="F3310" s="37" t="s">
        <v>1377</v>
      </c>
      <c r="G3310" s="37" t="s">
        <v>1377</v>
      </c>
      <c r="H3310" s="38">
        <f t="shared" si="52"/>
        <v>0.1119</v>
      </c>
    </row>
    <row r="3311" spans="1:8" x14ac:dyDescent="0.25">
      <c r="A3311" s="24"/>
      <c r="B3311" s="24"/>
      <c r="C3311" s="24"/>
      <c r="D3311" s="24"/>
      <c r="E3311" s="39" t="s">
        <v>4721</v>
      </c>
      <c r="F3311" s="37" t="s">
        <v>1377</v>
      </c>
      <c r="G3311" s="37" t="s">
        <v>1377</v>
      </c>
      <c r="H3311" s="38">
        <f t="shared" si="52"/>
        <v>0.1119</v>
      </c>
    </row>
    <row r="3312" spans="1:8" x14ac:dyDescent="0.25">
      <c r="A3312" s="24"/>
      <c r="B3312" s="24"/>
      <c r="C3312" s="24"/>
      <c r="D3312" s="24"/>
      <c r="E3312" s="60" t="s">
        <v>4722</v>
      </c>
      <c r="F3312" s="37" t="s">
        <v>1377</v>
      </c>
      <c r="G3312" s="37" t="s">
        <v>1377</v>
      </c>
      <c r="H3312" s="38">
        <f t="shared" si="52"/>
        <v>0.1119</v>
      </c>
    </row>
    <row r="3313" spans="1:8" x14ac:dyDescent="0.25">
      <c r="A3313" s="24"/>
      <c r="B3313" s="24"/>
      <c r="C3313" s="24"/>
      <c r="D3313" s="24"/>
      <c r="E3313" s="39" t="s">
        <v>4723</v>
      </c>
      <c r="F3313" s="37" t="s">
        <v>1377</v>
      </c>
      <c r="G3313" s="37" t="s">
        <v>1377</v>
      </c>
      <c r="H3313" s="38">
        <f t="shared" si="52"/>
        <v>0.1119</v>
      </c>
    </row>
    <row r="3314" spans="1:8" x14ac:dyDescent="0.25">
      <c r="A3314" s="24"/>
      <c r="B3314" s="24"/>
      <c r="C3314" s="24"/>
      <c r="D3314" s="24"/>
      <c r="E3314" s="60" t="s">
        <v>4724</v>
      </c>
      <c r="F3314" s="37" t="s">
        <v>1377</v>
      </c>
      <c r="G3314" s="37" t="s">
        <v>1377</v>
      </c>
      <c r="H3314" s="38">
        <f t="shared" si="52"/>
        <v>0.1119</v>
      </c>
    </row>
    <row r="3315" spans="1:8" x14ac:dyDescent="0.25">
      <c r="A3315" s="24"/>
      <c r="B3315" s="24"/>
      <c r="C3315" s="24"/>
      <c r="D3315" s="24"/>
      <c r="E3315" s="39" t="s">
        <v>4725</v>
      </c>
      <c r="F3315" s="37" t="s">
        <v>1377</v>
      </c>
      <c r="G3315" s="37" t="s">
        <v>1377</v>
      </c>
      <c r="H3315" s="38">
        <f t="shared" si="52"/>
        <v>0.1119</v>
      </c>
    </row>
    <row r="3316" spans="1:8" x14ac:dyDescent="0.25">
      <c r="A3316" s="24"/>
      <c r="B3316" s="24"/>
      <c r="C3316" s="24"/>
      <c r="D3316" s="24"/>
      <c r="E3316" s="39" t="s">
        <v>4726</v>
      </c>
      <c r="F3316" s="37" t="s">
        <v>1377</v>
      </c>
      <c r="G3316" s="37" t="s">
        <v>1377</v>
      </c>
      <c r="H3316" s="38">
        <f t="shared" si="52"/>
        <v>0.1119</v>
      </c>
    </row>
    <row r="3317" spans="1:8" x14ac:dyDescent="0.25">
      <c r="A3317" s="24"/>
      <c r="B3317" s="24"/>
      <c r="C3317" s="24"/>
      <c r="D3317" s="24"/>
      <c r="E3317" s="39" t="s">
        <v>4727</v>
      </c>
      <c r="F3317" s="37" t="s">
        <v>1377</v>
      </c>
      <c r="G3317" s="37" t="s">
        <v>1377</v>
      </c>
      <c r="H3317" s="38">
        <f t="shared" si="52"/>
        <v>0.1119</v>
      </c>
    </row>
    <row r="3318" spans="1:8" x14ac:dyDescent="0.25">
      <c r="A3318" s="24"/>
      <c r="B3318" s="24"/>
      <c r="C3318" s="24"/>
      <c r="D3318" s="24"/>
      <c r="E3318" s="39" t="s">
        <v>4728</v>
      </c>
      <c r="F3318" s="37" t="s">
        <v>1377</v>
      </c>
      <c r="G3318" s="37" t="s">
        <v>1377</v>
      </c>
      <c r="H3318" s="38">
        <f t="shared" si="52"/>
        <v>0.1119</v>
      </c>
    </row>
    <row r="3319" spans="1:8" x14ac:dyDescent="0.25">
      <c r="A3319" s="24"/>
      <c r="B3319" s="24"/>
      <c r="C3319" s="24"/>
      <c r="D3319" s="24"/>
      <c r="E3319" s="39" t="s">
        <v>4729</v>
      </c>
      <c r="F3319" s="37" t="s">
        <v>1377</v>
      </c>
      <c r="G3319" s="37" t="s">
        <v>1377</v>
      </c>
      <c r="H3319" s="38">
        <f t="shared" si="52"/>
        <v>0.1119</v>
      </c>
    </row>
    <row r="3320" spans="1:8" x14ac:dyDescent="0.25">
      <c r="A3320" s="24"/>
      <c r="B3320" s="24"/>
      <c r="C3320" s="24"/>
      <c r="D3320" s="24"/>
      <c r="E3320" s="39" t="s">
        <v>4730</v>
      </c>
      <c r="F3320" s="37" t="s">
        <v>1377</v>
      </c>
      <c r="G3320" s="37" t="s">
        <v>1377</v>
      </c>
      <c r="H3320" s="38">
        <f t="shared" si="52"/>
        <v>0.1119</v>
      </c>
    </row>
    <row r="3321" spans="1:8" x14ac:dyDescent="0.25">
      <c r="A3321" s="24"/>
      <c r="B3321" s="24"/>
      <c r="C3321" s="24"/>
      <c r="D3321" s="24"/>
      <c r="E3321" s="39" t="s">
        <v>4731</v>
      </c>
      <c r="F3321" s="37" t="s">
        <v>1439</v>
      </c>
      <c r="G3321" s="37" t="s">
        <v>1391</v>
      </c>
      <c r="H3321" s="38">
        <f t="shared" si="52"/>
        <v>0.1124</v>
      </c>
    </row>
    <row r="3322" spans="1:8" x14ac:dyDescent="0.25">
      <c r="A3322" s="24"/>
      <c r="B3322" s="24"/>
      <c r="C3322" s="24"/>
      <c r="D3322" s="24"/>
      <c r="E3322" s="36" t="s">
        <v>4732</v>
      </c>
      <c r="F3322" s="37" t="s">
        <v>1377</v>
      </c>
      <c r="G3322" s="37" t="s">
        <v>1377</v>
      </c>
      <c r="H3322" s="38">
        <f t="shared" si="52"/>
        <v>0.1119</v>
      </c>
    </row>
    <row r="3323" spans="1:8" x14ac:dyDescent="0.25">
      <c r="A3323" s="24"/>
      <c r="B3323" s="24"/>
      <c r="C3323" s="24"/>
      <c r="D3323" s="24"/>
      <c r="E3323" s="39" t="s">
        <v>4733</v>
      </c>
      <c r="F3323" s="37" t="s">
        <v>1377</v>
      </c>
      <c r="G3323" s="37" t="s">
        <v>1377</v>
      </c>
      <c r="H3323" s="38">
        <f t="shared" si="52"/>
        <v>0.1119</v>
      </c>
    </row>
    <row r="3324" spans="1:8" x14ac:dyDescent="0.25">
      <c r="A3324" s="24"/>
      <c r="B3324" s="24"/>
      <c r="C3324" s="24"/>
      <c r="D3324" s="24"/>
      <c r="E3324" s="61" t="s">
        <v>4734</v>
      </c>
      <c r="F3324" s="37" t="s">
        <v>1439</v>
      </c>
      <c r="G3324" s="37" t="s">
        <v>1391</v>
      </c>
      <c r="H3324" s="38">
        <f t="shared" si="52"/>
        <v>0.1124</v>
      </c>
    </row>
    <row r="3325" spans="1:8" x14ac:dyDescent="0.25">
      <c r="A3325" s="24"/>
      <c r="B3325" s="24"/>
      <c r="C3325" s="24"/>
      <c r="D3325" s="24"/>
      <c r="E3325" s="39" t="s">
        <v>4735</v>
      </c>
      <c r="F3325" s="37" t="s">
        <v>1377</v>
      </c>
      <c r="G3325" s="37" t="s">
        <v>1377</v>
      </c>
      <c r="H3325" s="38">
        <f t="shared" si="52"/>
        <v>0.1119</v>
      </c>
    </row>
    <row r="3326" spans="1:8" x14ac:dyDescent="0.25">
      <c r="A3326" s="24"/>
      <c r="B3326" s="24"/>
      <c r="C3326" s="24"/>
      <c r="D3326" s="24"/>
      <c r="E3326" s="40" t="s">
        <v>4736</v>
      </c>
      <c r="F3326" s="37" t="s">
        <v>1377</v>
      </c>
      <c r="G3326" s="37" t="s">
        <v>1377</v>
      </c>
      <c r="H3326" s="38">
        <f t="shared" si="52"/>
        <v>0.1119</v>
      </c>
    </row>
    <row r="3327" spans="1:8" x14ac:dyDescent="0.25">
      <c r="A3327" s="24"/>
      <c r="B3327" s="24"/>
      <c r="C3327" s="24"/>
      <c r="D3327" s="24"/>
      <c r="E3327" s="40" t="s">
        <v>4737</v>
      </c>
      <c r="F3327" s="37" t="s">
        <v>1439</v>
      </c>
      <c r="G3327" s="37" t="s">
        <v>1391</v>
      </c>
      <c r="H3327" s="38">
        <f t="shared" si="52"/>
        <v>0.1124</v>
      </c>
    </row>
    <row r="3328" spans="1:8" x14ac:dyDescent="0.25">
      <c r="A3328" s="24"/>
      <c r="B3328" s="24"/>
      <c r="C3328" s="24"/>
      <c r="D3328" s="24"/>
      <c r="E3328" s="40" t="s">
        <v>4738</v>
      </c>
      <c r="F3328" s="37" t="s">
        <v>1377</v>
      </c>
      <c r="G3328" s="37" t="s">
        <v>1377</v>
      </c>
      <c r="H3328" s="38">
        <f t="shared" si="52"/>
        <v>0.1119</v>
      </c>
    </row>
    <row r="3329" spans="1:8" x14ac:dyDescent="0.25">
      <c r="A3329" s="24"/>
      <c r="B3329" s="24"/>
      <c r="C3329" s="24"/>
      <c r="D3329" s="24"/>
      <c r="E3329" s="40" t="s">
        <v>4739</v>
      </c>
      <c r="F3329" s="37" t="s">
        <v>1377</v>
      </c>
      <c r="G3329" s="37" t="s">
        <v>1377</v>
      </c>
      <c r="H3329" s="38">
        <f t="shared" si="52"/>
        <v>0.1119</v>
      </c>
    </row>
    <row r="3330" spans="1:8" x14ac:dyDescent="0.25">
      <c r="A3330" s="24"/>
      <c r="B3330" s="24"/>
      <c r="C3330" s="24"/>
      <c r="D3330" s="24"/>
      <c r="E3330" s="40" t="s">
        <v>4740</v>
      </c>
      <c r="F3330" s="37" t="s">
        <v>1377</v>
      </c>
      <c r="G3330" s="37" t="s">
        <v>1377</v>
      </c>
      <c r="H3330" s="38">
        <f t="shared" si="52"/>
        <v>0.1119</v>
      </c>
    </row>
    <row r="3331" spans="1:8" x14ac:dyDescent="0.25">
      <c r="A3331" s="24"/>
      <c r="B3331" s="24"/>
      <c r="C3331" s="24"/>
      <c r="D3331" s="24"/>
      <c r="E3331" s="40" t="s">
        <v>4741</v>
      </c>
      <c r="F3331" s="37" t="s">
        <v>1418</v>
      </c>
      <c r="G3331" s="37" t="s">
        <v>1418</v>
      </c>
      <c r="H3331" s="38">
        <f t="shared" si="52"/>
        <v>0</v>
      </c>
    </row>
    <row r="3332" spans="1:8" x14ac:dyDescent="0.25">
      <c r="A3332" s="24"/>
      <c r="B3332" s="24"/>
      <c r="C3332" s="24"/>
      <c r="D3332" s="24"/>
      <c r="E3332" s="39" t="s">
        <v>4742</v>
      </c>
      <c r="F3332" s="37" t="s">
        <v>1393</v>
      </c>
      <c r="G3332" s="37" t="s">
        <v>1393</v>
      </c>
      <c r="H3332" s="38">
        <f t="shared" si="52"/>
        <v>0.1053</v>
      </c>
    </row>
    <row r="3333" spans="1:8" x14ac:dyDescent="0.25">
      <c r="A3333" s="24"/>
      <c r="B3333" s="24"/>
      <c r="C3333" s="24"/>
      <c r="D3333" s="24"/>
      <c r="E3333" s="39" t="s">
        <v>4743</v>
      </c>
      <c r="F3333" s="37" t="s">
        <v>1393</v>
      </c>
      <c r="G3333" s="37" t="s">
        <v>1393</v>
      </c>
      <c r="H3333" s="38">
        <f t="shared" si="52"/>
        <v>0.1053</v>
      </c>
    </row>
    <row r="3334" spans="1:8" x14ac:dyDescent="0.25">
      <c r="A3334" s="24"/>
      <c r="B3334" s="24"/>
      <c r="C3334" s="24"/>
      <c r="D3334" s="24"/>
      <c r="E3334" s="39" t="s">
        <v>4744</v>
      </c>
      <c r="F3334" s="37" t="s">
        <v>1393</v>
      </c>
      <c r="G3334" s="37" t="s">
        <v>1393</v>
      </c>
      <c r="H3334" s="38">
        <f t="shared" si="52"/>
        <v>0.1053</v>
      </c>
    </row>
    <row r="3335" spans="1:8" x14ac:dyDescent="0.25">
      <c r="A3335" s="24"/>
      <c r="B3335" s="24"/>
      <c r="C3335" s="24"/>
      <c r="D3335" s="24"/>
      <c r="E3335" s="39" t="s">
        <v>4745</v>
      </c>
      <c r="F3335" s="37" t="s">
        <v>1377</v>
      </c>
      <c r="G3335" s="37" t="s">
        <v>1377</v>
      </c>
      <c r="H3335" s="38">
        <f t="shared" ref="H3335:H3398" si="53">VLOOKUP(G3335,$A$4:$B$29,2,FALSE)</f>
        <v>0.1119</v>
      </c>
    </row>
    <row r="3336" spans="1:8" x14ac:dyDescent="0.25">
      <c r="A3336" s="24"/>
      <c r="B3336" s="24"/>
      <c r="C3336" s="24"/>
      <c r="D3336" s="24"/>
      <c r="E3336" s="39" t="s">
        <v>4746</v>
      </c>
      <c r="F3336" s="37" t="s">
        <v>1377</v>
      </c>
      <c r="G3336" s="37" t="s">
        <v>1377</v>
      </c>
      <c r="H3336" s="38">
        <f t="shared" si="53"/>
        <v>0.1119</v>
      </c>
    </row>
    <row r="3337" spans="1:8" x14ac:dyDescent="0.25">
      <c r="A3337" s="24"/>
      <c r="B3337" s="24"/>
      <c r="C3337" s="24"/>
      <c r="D3337" s="24"/>
      <c r="E3337" s="39" t="s">
        <v>4747</v>
      </c>
      <c r="F3337" s="37" t="s">
        <v>1439</v>
      </c>
      <c r="G3337" s="37" t="s">
        <v>1391</v>
      </c>
      <c r="H3337" s="38">
        <f t="shared" si="53"/>
        <v>0.1124</v>
      </c>
    </row>
    <row r="3338" spans="1:8" x14ac:dyDescent="0.25">
      <c r="A3338" s="24"/>
      <c r="B3338" s="24"/>
      <c r="C3338" s="24"/>
      <c r="D3338" s="24"/>
      <c r="E3338" s="61" t="s">
        <v>4748</v>
      </c>
      <c r="F3338" s="37" t="s">
        <v>1377</v>
      </c>
      <c r="G3338" s="37" t="s">
        <v>1377</v>
      </c>
      <c r="H3338" s="38">
        <f t="shared" si="53"/>
        <v>0.1119</v>
      </c>
    </row>
    <row r="3339" spans="1:8" x14ac:dyDescent="0.25">
      <c r="A3339" s="24"/>
      <c r="B3339" s="24"/>
      <c r="C3339" s="24"/>
      <c r="D3339" s="24"/>
      <c r="E3339" s="36" t="s">
        <v>4749</v>
      </c>
      <c r="F3339" s="37" t="s">
        <v>1377</v>
      </c>
      <c r="G3339" s="37" t="s">
        <v>1377</v>
      </c>
      <c r="H3339" s="38">
        <f t="shared" si="53"/>
        <v>0.1119</v>
      </c>
    </row>
    <row r="3340" spans="1:8" x14ac:dyDescent="0.25">
      <c r="A3340" s="24"/>
      <c r="B3340" s="24"/>
      <c r="C3340" s="24"/>
      <c r="D3340" s="24"/>
      <c r="E3340" s="36" t="s">
        <v>4750</v>
      </c>
      <c r="F3340" s="37" t="s">
        <v>1377</v>
      </c>
      <c r="G3340" s="37" t="s">
        <v>1377</v>
      </c>
      <c r="H3340" s="38">
        <f t="shared" si="53"/>
        <v>0.1119</v>
      </c>
    </row>
    <row r="3341" spans="1:8" x14ac:dyDescent="0.25">
      <c r="A3341" s="24"/>
      <c r="B3341" s="24"/>
      <c r="C3341" s="24"/>
      <c r="D3341" s="24"/>
      <c r="E3341" s="36" t="s">
        <v>4751</v>
      </c>
      <c r="F3341" s="37" t="s">
        <v>1377</v>
      </c>
      <c r="G3341" s="37" t="s">
        <v>1377</v>
      </c>
      <c r="H3341" s="38">
        <f t="shared" si="53"/>
        <v>0.1119</v>
      </c>
    </row>
    <row r="3342" spans="1:8" x14ac:dyDescent="0.25">
      <c r="A3342" s="24"/>
      <c r="B3342" s="24"/>
      <c r="C3342" s="24"/>
      <c r="D3342" s="24"/>
      <c r="E3342" s="65" t="s">
        <v>4752</v>
      </c>
      <c r="F3342" s="37" t="s">
        <v>1377</v>
      </c>
      <c r="G3342" s="37" t="s">
        <v>1377</v>
      </c>
      <c r="H3342" s="38">
        <f t="shared" si="53"/>
        <v>0.1119</v>
      </c>
    </row>
    <row r="3343" spans="1:8" x14ac:dyDescent="0.25">
      <c r="A3343" s="24"/>
      <c r="B3343" s="24"/>
      <c r="C3343" s="24"/>
      <c r="D3343" s="24"/>
      <c r="E3343" s="36" t="s">
        <v>4753</v>
      </c>
      <c r="F3343" s="37" t="s">
        <v>1439</v>
      </c>
      <c r="G3343" s="37" t="s">
        <v>1391</v>
      </c>
      <c r="H3343" s="38">
        <f t="shared" si="53"/>
        <v>0.1124</v>
      </c>
    </row>
    <row r="3344" spans="1:8" x14ac:dyDescent="0.25">
      <c r="A3344" s="24"/>
      <c r="B3344" s="24"/>
      <c r="C3344" s="24"/>
      <c r="D3344" s="24"/>
      <c r="E3344" s="36" t="s">
        <v>4754</v>
      </c>
      <c r="F3344" s="37" t="s">
        <v>1377</v>
      </c>
      <c r="G3344" s="37" t="s">
        <v>1377</v>
      </c>
      <c r="H3344" s="38">
        <f t="shared" si="53"/>
        <v>0.1119</v>
      </c>
    </row>
    <row r="3345" spans="1:8" x14ac:dyDescent="0.25">
      <c r="A3345" s="24"/>
      <c r="B3345" s="24"/>
      <c r="C3345" s="24"/>
      <c r="D3345" s="24"/>
      <c r="E3345" s="36" t="s">
        <v>4755</v>
      </c>
      <c r="F3345" s="37" t="s">
        <v>1377</v>
      </c>
      <c r="G3345" s="37" t="s">
        <v>1377</v>
      </c>
      <c r="H3345" s="38">
        <f t="shared" si="53"/>
        <v>0.1119</v>
      </c>
    </row>
    <row r="3346" spans="1:8" x14ac:dyDescent="0.25">
      <c r="A3346" s="24"/>
      <c r="B3346" s="24"/>
      <c r="C3346" s="24"/>
      <c r="D3346" s="24"/>
      <c r="E3346" s="36" t="s">
        <v>4756</v>
      </c>
      <c r="F3346" s="37" t="s">
        <v>1377</v>
      </c>
      <c r="G3346" s="37" t="s">
        <v>1377</v>
      </c>
      <c r="H3346" s="38">
        <f t="shared" si="53"/>
        <v>0.1119</v>
      </c>
    </row>
    <row r="3347" spans="1:8" x14ac:dyDescent="0.25">
      <c r="A3347" s="24"/>
      <c r="B3347" s="24"/>
      <c r="C3347" s="24"/>
      <c r="D3347" s="24"/>
      <c r="E3347" s="36" t="s">
        <v>4757</v>
      </c>
      <c r="F3347" s="37" t="s">
        <v>1377</v>
      </c>
      <c r="G3347" s="37" t="s">
        <v>1377</v>
      </c>
      <c r="H3347" s="38">
        <f t="shared" si="53"/>
        <v>0.1119</v>
      </c>
    </row>
    <row r="3348" spans="1:8" x14ac:dyDescent="0.25">
      <c r="A3348" s="24"/>
      <c r="B3348" s="24"/>
      <c r="C3348" s="24"/>
      <c r="D3348" s="24"/>
      <c r="E3348" s="36" t="s">
        <v>4758</v>
      </c>
      <c r="F3348" s="37" t="s">
        <v>1377</v>
      </c>
      <c r="G3348" s="37" t="s">
        <v>1377</v>
      </c>
      <c r="H3348" s="38">
        <f t="shared" si="53"/>
        <v>0.1119</v>
      </c>
    </row>
    <row r="3349" spans="1:8" x14ac:dyDescent="0.25">
      <c r="A3349" s="24"/>
      <c r="B3349" s="24"/>
      <c r="C3349" s="24"/>
      <c r="D3349" s="24"/>
      <c r="E3349" s="36" t="s">
        <v>4759</v>
      </c>
      <c r="F3349" s="37" t="s">
        <v>1377</v>
      </c>
      <c r="G3349" s="37" t="s">
        <v>1377</v>
      </c>
      <c r="H3349" s="38">
        <f t="shared" si="53"/>
        <v>0.1119</v>
      </c>
    </row>
    <row r="3350" spans="1:8" x14ac:dyDescent="0.25">
      <c r="A3350" s="24"/>
      <c r="B3350" s="24"/>
      <c r="C3350" s="24"/>
      <c r="D3350" s="24"/>
      <c r="E3350" s="36" t="s">
        <v>4760</v>
      </c>
      <c r="F3350" s="37" t="s">
        <v>1377</v>
      </c>
      <c r="G3350" s="37" t="s">
        <v>1377</v>
      </c>
      <c r="H3350" s="38">
        <f t="shared" si="53"/>
        <v>0.1119</v>
      </c>
    </row>
    <row r="3351" spans="1:8" x14ac:dyDescent="0.25">
      <c r="A3351" s="24"/>
      <c r="B3351" s="24"/>
      <c r="C3351" s="24"/>
      <c r="D3351" s="24"/>
      <c r="E3351" s="36" t="s">
        <v>4761</v>
      </c>
      <c r="F3351" s="37" t="s">
        <v>1377</v>
      </c>
      <c r="G3351" s="37" t="s">
        <v>1377</v>
      </c>
      <c r="H3351" s="38">
        <f t="shared" si="53"/>
        <v>0.1119</v>
      </c>
    </row>
    <row r="3352" spans="1:8" x14ac:dyDescent="0.25">
      <c r="A3352" s="24"/>
      <c r="B3352" s="24"/>
      <c r="C3352" s="24"/>
      <c r="D3352" s="24"/>
      <c r="E3352" s="36" t="s">
        <v>4762</v>
      </c>
      <c r="F3352" s="37" t="s">
        <v>1377</v>
      </c>
      <c r="G3352" s="37" t="s">
        <v>1377</v>
      </c>
      <c r="H3352" s="38">
        <f t="shared" si="53"/>
        <v>0.1119</v>
      </c>
    </row>
    <row r="3353" spans="1:8" x14ac:dyDescent="0.25">
      <c r="A3353" s="24"/>
      <c r="B3353" s="24"/>
      <c r="C3353" s="24"/>
      <c r="D3353" s="24"/>
      <c r="E3353" s="36" t="s">
        <v>4763</v>
      </c>
      <c r="F3353" s="37" t="s">
        <v>1377</v>
      </c>
      <c r="G3353" s="37" t="s">
        <v>1377</v>
      </c>
      <c r="H3353" s="38">
        <f t="shared" si="53"/>
        <v>0.1119</v>
      </c>
    </row>
    <row r="3354" spans="1:8" x14ac:dyDescent="0.25">
      <c r="A3354" s="24"/>
      <c r="B3354" s="24"/>
      <c r="C3354" s="24"/>
      <c r="D3354" s="24"/>
      <c r="E3354" s="36" t="s">
        <v>4764</v>
      </c>
      <c r="F3354" s="37" t="s">
        <v>1377</v>
      </c>
      <c r="G3354" s="37" t="s">
        <v>1377</v>
      </c>
      <c r="H3354" s="38">
        <f t="shared" si="53"/>
        <v>0.1119</v>
      </c>
    </row>
    <row r="3355" spans="1:8" x14ac:dyDescent="0.25">
      <c r="A3355" s="24"/>
      <c r="B3355" s="24"/>
      <c r="C3355" s="24"/>
      <c r="D3355" s="24"/>
      <c r="E3355" s="36" t="s">
        <v>4765</v>
      </c>
      <c r="F3355" s="37" t="s">
        <v>1377</v>
      </c>
      <c r="G3355" s="37" t="s">
        <v>1377</v>
      </c>
      <c r="H3355" s="38">
        <f t="shared" si="53"/>
        <v>0.1119</v>
      </c>
    </row>
    <row r="3356" spans="1:8" x14ac:dyDescent="0.25">
      <c r="A3356" s="24"/>
      <c r="B3356" s="24"/>
      <c r="C3356" s="24"/>
      <c r="D3356" s="24"/>
      <c r="E3356" s="36" t="s">
        <v>4766</v>
      </c>
      <c r="F3356" s="37" t="s">
        <v>1377</v>
      </c>
      <c r="G3356" s="37" t="s">
        <v>1377</v>
      </c>
      <c r="H3356" s="38">
        <f t="shared" si="53"/>
        <v>0.1119</v>
      </c>
    </row>
    <row r="3357" spans="1:8" x14ac:dyDescent="0.25">
      <c r="A3357" s="24"/>
      <c r="B3357" s="24"/>
      <c r="C3357" s="24"/>
      <c r="D3357" s="24"/>
      <c r="E3357" s="36" t="s">
        <v>4767</v>
      </c>
      <c r="F3357" s="37" t="s">
        <v>1377</v>
      </c>
      <c r="G3357" s="37" t="s">
        <v>1377</v>
      </c>
      <c r="H3357" s="38">
        <f t="shared" si="53"/>
        <v>0.1119</v>
      </c>
    </row>
    <row r="3358" spans="1:8" x14ac:dyDescent="0.25">
      <c r="A3358" s="24"/>
      <c r="B3358" s="24"/>
      <c r="C3358" s="24"/>
      <c r="D3358" s="24"/>
      <c r="E3358" s="36" t="s">
        <v>4768</v>
      </c>
      <c r="F3358" s="37" t="s">
        <v>1377</v>
      </c>
      <c r="G3358" s="37" t="s">
        <v>1377</v>
      </c>
      <c r="H3358" s="38">
        <f t="shared" si="53"/>
        <v>0.1119</v>
      </c>
    </row>
    <row r="3359" spans="1:8" x14ac:dyDescent="0.25">
      <c r="A3359" s="24"/>
      <c r="B3359" s="24"/>
      <c r="C3359" s="24"/>
      <c r="D3359" s="24"/>
      <c r="E3359" s="36" t="s">
        <v>4769</v>
      </c>
      <c r="F3359" s="37" t="s">
        <v>1377</v>
      </c>
      <c r="G3359" s="37" t="s">
        <v>1377</v>
      </c>
      <c r="H3359" s="38">
        <f t="shared" si="53"/>
        <v>0.1119</v>
      </c>
    </row>
    <row r="3360" spans="1:8" x14ac:dyDescent="0.25">
      <c r="A3360" s="24"/>
      <c r="B3360" s="24"/>
      <c r="C3360" s="24"/>
      <c r="D3360" s="24"/>
      <c r="E3360" s="36" t="s">
        <v>4770</v>
      </c>
      <c r="F3360" s="37" t="s">
        <v>1377</v>
      </c>
      <c r="G3360" s="37" t="s">
        <v>1377</v>
      </c>
      <c r="H3360" s="38">
        <f t="shared" si="53"/>
        <v>0.1119</v>
      </c>
    </row>
    <row r="3361" spans="1:8" x14ac:dyDescent="0.25">
      <c r="A3361" s="24"/>
      <c r="B3361" s="24"/>
      <c r="C3361" s="24"/>
      <c r="D3361" s="24"/>
      <c r="E3361" s="36" t="s">
        <v>4771</v>
      </c>
      <c r="F3361" s="37" t="s">
        <v>1377</v>
      </c>
      <c r="G3361" s="37" t="s">
        <v>1377</v>
      </c>
      <c r="H3361" s="38">
        <f t="shared" si="53"/>
        <v>0.1119</v>
      </c>
    </row>
    <row r="3362" spans="1:8" x14ac:dyDescent="0.25">
      <c r="A3362" s="24"/>
      <c r="B3362" s="24"/>
      <c r="C3362" s="24"/>
      <c r="D3362" s="24"/>
      <c r="E3362" s="36" t="s">
        <v>4772</v>
      </c>
      <c r="F3362" s="37" t="s">
        <v>1377</v>
      </c>
      <c r="G3362" s="37" t="s">
        <v>1377</v>
      </c>
      <c r="H3362" s="38">
        <f t="shared" si="53"/>
        <v>0.1119</v>
      </c>
    </row>
    <row r="3363" spans="1:8" x14ac:dyDescent="0.25">
      <c r="A3363" s="24"/>
      <c r="B3363" s="24"/>
      <c r="C3363" s="24"/>
      <c r="D3363" s="24"/>
      <c r="E3363" s="36" t="s">
        <v>4773</v>
      </c>
      <c r="F3363" s="37" t="s">
        <v>1377</v>
      </c>
      <c r="G3363" s="37" t="s">
        <v>1377</v>
      </c>
      <c r="H3363" s="38">
        <f t="shared" si="53"/>
        <v>0.1119</v>
      </c>
    </row>
    <row r="3364" spans="1:8" x14ac:dyDescent="0.25">
      <c r="A3364" s="24"/>
      <c r="B3364" s="24"/>
      <c r="C3364" s="24"/>
      <c r="D3364" s="24"/>
      <c r="E3364" s="36" t="s">
        <v>4774</v>
      </c>
      <c r="F3364" s="37" t="s">
        <v>1439</v>
      </c>
      <c r="G3364" s="37" t="s">
        <v>1391</v>
      </c>
      <c r="H3364" s="38">
        <f t="shared" si="53"/>
        <v>0.1124</v>
      </c>
    </row>
    <row r="3365" spans="1:8" x14ac:dyDescent="0.25">
      <c r="A3365" s="24"/>
      <c r="B3365" s="24"/>
      <c r="C3365" s="24"/>
      <c r="D3365" s="24"/>
      <c r="E3365" s="36" t="s">
        <v>4775</v>
      </c>
      <c r="F3365" s="37" t="s">
        <v>1377</v>
      </c>
      <c r="G3365" s="37" t="s">
        <v>1377</v>
      </c>
      <c r="H3365" s="38">
        <f t="shared" si="53"/>
        <v>0.1119</v>
      </c>
    </row>
    <row r="3366" spans="1:8" x14ac:dyDescent="0.25">
      <c r="A3366" s="24"/>
      <c r="B3366" s="24"/>
      <c r="C3366" s="24"/>
      <c r="D3366" s="24"/>
      <c r="E3366" s="36" t="s">
        <v>4776</v>
      </c>
      <c r="F3366" s="37" t="s">
        <v>1377</v>
      </c>
      <c r="G3366" s="37" t="s">
        <v>1377</v>
      </c>
      <c r="H3366" s="38">
        <f t="shared" si="53"/>
        <v>0.1119</v>
      </c>
    </row>
    <row r="3367" spans="1:8" x14ac:dyDescent="0.25">
      <c r="A3367" s="24"/>
      <c r="B3367" s="24"/>
      <c r="C3367" s="24"/>
      <c r="D3367" s="24"/>
      <c r="E3367" s="36" t="s">
        <v>4777</v>
      </c>
      <c r="F3367" s="37" t="s">
        <v>1383</v>
      </c>
      <c r="G3367" s="37" t="s">
        <v>1383</v>
      </c>
      <c r="H3367" s="38">
        <f t="shared" si="53"/>
        <v>0.1032</v>
      </c>
    </row>
    <row r="3368" spans="1:8" x14ac:dyDescent="0.25">
      <c r="A3368" s="24"/>
      <c r="B3368" s="24"/>
      <c r="C3368" s="24"/>
      <c r="D3368" s="24"/>
      <c r="E3368" s="39" t="s">
        <v>4778</v>
      </c>
      <c r="F3368" s="37" t="s">
        <v>1377</v>
      </c>
      <c r="G3368" s="37" t="s">
        <v>1377</v>
      </c>
      <c r="H3368" s="38">
        <f t="shared" si="53"/>
        <v>0.1119</v>
      </c>
    </row>
    <row r="3369" spans="1:8" x14ac:dyDescent="0.25">
      <c r="A3369" s="24"/>
      <c r="B3369" s="24"/>
      <c r="C3369" s="24"/>
      <c r="D3369" s="24"/>
      <c r="E3369" s="39" t="s">
        <v>4779</v>
      </c>
      <c r="F3369" s="37" t="s">
        <v>1377</v>
      </c>
      <c r="G3369" s="37" t="s">
        <v>1377</v>
      </c>
      <c r="H3369" s="38">
        <f t="shared" si="53"/>
        <v>0.1119</v>
      </c>
    </row>
    <row r="3370" spans="1:8" x14ac:dyDescent="0.25">
      <c r="A3370" s="24"/>
      <c r="B3370" s="24"/>
      <c r="C3370" s="24"/>
      <c r="D3370" s="24"/>
      <c r="E3370" s="39" t="s">
        <v>4780</v>
      </c>
      <c r="F3370" s="37" t="s">
        <v>1377</v>
      </c>
      <c r="G3370" s="37" t="s">
        <v>1377</v>
      </c>
      <c r="H3370" s="38">
        <f t="shared" si="53"/>
        <v>0.1119</v>
      </c>
    </row>
    <row r="3371" spans="1:8" x14ac:dyDescent="0.25">
      <c r="A3371" s="24"/>
      <c r="B3371" s="24"/>
      <c r="C3371" s="24"/>
      <c r="D3371" s="24"/>
      <c r="E3371" s="40" t="s">
        <v>4781</v>
      </c>
      <c r="F3371" s="37" t="s">
        <v>1377</v>
      </c>
      <c r="G3371" s="37" t="s">
        <v>1377</v>
      </c>
      <c r="H3371" s="38">
        <f t="shared" si="53"/>
        <v>0.1119</v>
      </c>
    </row>
    <row r="3372" spans="1:8" x14ac:dyDescent="0.25">
      <c r="A3372" s="24"/>
      <c r="B3372" s="24"/>
      <c r="C3372" s="24"/>
      <c r="D3372" s="24"/>
      <c r="E3372" s="40" t="s">
        <v>4782</v>
      </c>
      <c r="F3372" s="37" t="s">
        <v>1377</v>
      </c>
      <c r="G3372" s="37" t="s">
        <v>1377</v>
      </c>
      <c r="H3372" s="38">
        <f t="shared" si="53"/>
        <v>0.1119</v>
      </c>
    </row>
    <row r="3373" spans="1:8" x14ac:dyDescent="0.25">
      <c r="A3373" s="24"/>
      <c r="B3373" s="24"/>
      <c r="C3373" s="24"/>
      <c r="D3373" s="24"/>
      <c r="E3373" s="36" t="s">
        <v>4783</v>
      </c>
      <c r="F3373" s="37" t="s">
        <v>1377</v>
      </c>
      <c r="G3373" s="37" t="s">
        <v>1377</v>
      </c>
      <c r="H3373" s="38">
        <f t="shared" si="53"/>
        <v>0.1119</v>
      </c>
    </row>
    <row r="3374" spans="1:8" x14ac:dyDescent="0.25">
      <c r="A3374" s="24"/>
      <c r="B3374" s="24"/>
      <c r="C3374" s="24"/>
      <c r="D3374" s="24"/>
      <c r="E3374" s="39" t="s">
        <v>4784</v>
      </c>
      <c r="F3374" s="37" t="s">
        <v>1377</v>
      </c>
      <c r="G3374" s="37" t="s">
        <v>1377</v>
      </c>
      <c r="H3374" s="38">
        <f t="shared" si="53"/>
        <v>0.1119</v>
      </c>
    </row>
    <row r="3375" spans="1:8" x14ac:dyDescent="0.25">
      <c r="A3375" s="24"/>
      <c r="B3375" s="24"/>
      <c r="C3375" s="24"/>
      <c r="D3375" s="24"/>
      <c r="E3375" s="40" t="s">
        <v>4785</v>
      </c>
      <c r="F3375" s="37" t="s">
        <v>1377</v>
      </c>
      <c r="G3375" s="37" t="s">
        <v>1377</v>
      </c>
      <c r="H3375" s="38">
        <f t="shared" si="53"/>
        <v>0.1119</v>
      </c>
    </row>
    <row r="3376" spans="1:8" x14ac:dyDescent="0.25">
      <c r="A3376" s="24"/>
      <c r="B3376" s="24"/>
      <c r="C3376" s="24"/>
      <c r="D3376" s="24"/>
      <c r="E3376" s="40" t="s">
        <v>4786</v>
      </c>
      <c r="F3376" s="37" t="s">
        <v>1377</v>
      </c>
      <c r="G3376" s="37" t="s">
        <v>1377</v>
      </c>
      <c r="H3376" s="38">
        <f t="shared" si="53"/>
        <v>0.1119</v>
      </c>
    </row>
    <row r="3377" spans="1:8" x14ac:dyDescent="0.25">
      <c r="A3377" s="24"/>
      <c r="B3377" s="24"/>
      <c r="C3377" s="24"/>
      <c r="D3377" s="24"/>
      <c r="E3377" s="36" t="s">
        <v>4787</v>
      </c>
      <c r="F3377" s="37" t="s">
        <v>1377</v>
      </c>
      <c r="G3377" s="37" t="s">
        <v>1377</v>
      </c>
      <c r="H3377" s="38">
        <f t="shared" si="53"/>
        <v>0.1119</v>
      </c>
    </row>
    <row r="3378" spans="1:8" x14ac:dyDescent="0.25">
      <c r="A3378" s="24"/>
      <c r="B3378" s="24"/>
      <c r="C3378" s="24"/>
      <c r="D3378" s="24"/>
      <c r="E3378" s="40" t="s">
        <v>4788</v>
      </c>
      <c r="F3378" s="37" t="s">
        <v>1377</v>
      </c>
      <c r="G3378" s="37" t="s">
        <v>1377</v>
      </c>
      <c r="H3378" s="38">
        <f t="shared" si="53"/>
        <v>0.1119</v>
      </c>
    </row>
    <row r="3379" spans="1:8" x14ac:dyDescent="0.25">
      <c r="A3379" s="24"/>
      <c r="B3379" s="24"/>
      <c r="C3379" s="24"/>
      <c r="D3379" s="24"/>
      <c r="E3379" s="36" t="s">
        <v>4789</v>
      </c>
      <c r="F3379" s="37" t="s">
        <v>1377</v>
      </c>
      <c r="G3379" s="37" t="s">
        <v>1377</v>
      </c>
      <c r="H3379" s="38">
        <f t="shared" si="53"/>
        <v>0.1119</v>
      </c>
    </row>
    <row r="3380" spans="1:8" x14ac:dyDescent="0.25">
      <c r="A3380" s="24"/>
      <c r="B3380" s="24"/>
      <c r="C3380" s="24"/>
      <c r="D3380" s="24"/>
      <c r="E3380" s="36" t="s">
        <v>4790</v>
      </c>
      <c r="F3380" s="37" t="s">
        <v>1377</v>
      </c>
      <c r="G3380" s="37" t="s">
        <v>1377</v>
      </c>
      <c r="H3380" s="38">
        <f t="shared" si="53"/>
        <v>0.1119</v>
      </c>
    </row>
    <row r="3381" spans="1:8" x14ac:dyDescent="0.25">
      <c r="A3381" s="24"/>
      <c r="B3381" s="24"/>
      <c r="C3381" s="24"/>
      <c r="D3381" s="24"/>
      <c r="E3381" s="39" t="s">
        <v>4791</v>
      </c>
      <c r="F3381" s="37" t="s">
        <v>1377</v>
      </c>
      <c r="G3381" s="37" t="s">
        <v>1377</v>
      </c>
      <c r="H3381" s="38">
        <f t="shared" si="53"/>
        <v>0.1119</v>
      </c>
    </row>
    <row r="3382" spans="1:8" x14ac:dyDescent="0.25">
      <c r="A3382" s="24"/>
      <c r="B3382" s="24"/>
      <c r="C3382" s="24"/>
      <c r="D3382" s="24"/>
      <c r="E3382" s="39" t="s">
        <v>4792</v>
      </c>
      <c r="F3382" s="37" t="s">
        <v>1377</v>
      </c>
      <c r="G3382" s="37" t="s">
        <v>1377</v>
      </c>
      <c r="H3382" s="38">
        <f t="shared" si="53"/>
        <v>0.1119</v>
      </c>
    </row>
    <row r="3383" spans="1:8" x14ac:dyDescent="0.25">
      <c r="A3383" s="24"/>
      <c r="B3383" s="24"/>
      <c r="C3383" s="24"/>
      <c r="D3383" s="24"/>
      <c r="E3383" s="61" t="s">
        <v>4793</v>
      </c>
      <c r="F3383" s="37" t="s">
        <v>1439</v>
      </c>
      <c r="G3383" s="37" t="s">
        <v>1391</v>
      </c>
      <c r="H3383" s="38">
        <f t="shared" si="53"/>
        <v>0.1124</v>
      </c>
    </row>
    <row r="3384" spans="1:8" x14ac:dyDescent="0.25">
      <c r="A3384" s="24"/>
      <c r="B3384" s="24"/>
      <c r="C3384" s="24"/>
      <c r="D3384" s="24"/>
      <c r="E3384" s="39" t="s">
        <v>4794</v>
      </c>
      <c r="F3384" s="37" t="s">
        <v>1388</v>
      </c>
      <c r="G3384" s="37" t="s">
        <v>1385</v>
      </c>
      <c r="H3384" s="38">
        <f t="shared" si="53"/>
        <v>8.4599999999999995E-2</v>
      </c>
    </row>
    <row r="3385" spans="1:8" x14ac:dyDescent="0.25">
      <c r="A3385" s="24"/>
      <c r="B3385" s="24"/>
      <c r="C3385" s="24"/>
      <c r="D3385" s="24"/>
      <c r="E3385" s="57" t="s">
        <v>4795</v>
      </c>
      <c r="F3385" s="37" t="s">
        <v>1393</v>
      </c>
      <c r="G3385" s="37" t="s">
        <v>1393</v>
      </c>
      <c r="H3385" s="38">
        <f t="shared" si="53"/>
        <v>0.1053</v>
      </c>
    </row>
    <row r="3386" spans="1:8" x14ac:dyDescent="0.25">
      <c r="A3386" s="24"/>
      <c r="B3386" s="24"/>
      <c r="C3386" s="24"/>
      <c r="D3386" s="24"/>
      <c r="E3386" s="61" t="s">
        <v>4796</v>
      </c>
      <c r="F3386" s="37" t="s">
        <v>1377</v>
      </c>
      <c r="G3386" s="37" t="s">
        <v>1377</v>
      </c>
      <c r="H3386" s="38">
        <f t="shared" si="53"/>
        <v>0.1119</v>
      </c>
    </row>
    <row r="3387" spans="1:8" x14ac:dyDescent="0.25">
      <c r="A3387" s="24"/>
      <c r="B3387" s="24"/>
      <c r="C3387" s="24"/>
      <c r="D3387" s="24"/>
      <c r="E3387" s="39" t="s">
        <v>4797</v>
      </c>
      <c r="F3387" s="37" t="s">
        <v>1439</v>
      </c>
      <c r="G3387" s="37" t="s">
        <v>1391</v>
      </c>
      <c r="H3387" s="38">
        <f t="shared" si="53"/>
        <v>0.1124</v>
      </c>
    </row>
    <row r="3388" spans="1:8" x14ac:dyDescent="0.25">
      <c r="A3388" s="24"/>
      <c r="B3388" s="24"/>
      <c r="C3388" s="24"/>
      <c r="D3388" s="24"/>
      <c r="E3388" s="39" t="s">
        <v>4798</v>
      </c>
      <c r="F3388" s="37" t="s">
        <v>1678</v>
      </c>
      <c r="G3388" s="37" t="s">
        <v>1377</v>
      </c>
      <c r="H3388" s="38">
        <f t="shared" si="53"/>
        <v>0.1119</v>
      </c>
    </row>
    <row r="3389" spans="1:8" x14ac:dyDescent="0.25">
      <c r="A3389" s="24"/>
      <c r="B3389" s="24"/>
      <c r="C3389" s="24"/>
      <c r="D3389" s="24"/>
      <c r="E3389" s="39" t="s">
        <v>4799</v>
      </c>
      <c r="F3389" s="37" t="s">
        <v>1410</v>
      </c>
      <c r="G3389" s="37" t="s">
        <v>1410</v>
      </c>
      <c r="H3389" s="38">
        <f t="shared" si="53"/>
        <v>0.10765</v>
      </c>
    </row>
    <row r="3390" spans="1:8" x14ac:dyDescent="0.25">
      <c r="A3390" s="24"/>
      <c r="B3390" s="24"/>
      <c r="C3390" s="24"/>
      <c r="D3390" s="24"/>
      <c r="E3390" s="39" t="s">
        <v>4800</v>
      </c>
      <c r="F3390" s="37" t="s">
        <v>1410</v>
      </c>
      <c r="G3390" s="37" t="s">
        <v>1410</v>
      </c>
      <c r="H3390" s="38">
        <f t="shared" si="53"/>
        <v>0.10765</v>
      </c>
    </row>
    <row r="3391" spans="1:8" x14ac:dyDescent="0.25">
      <c r="A3391" s="24"/>
      <c r="B3391" s="24"/>
      <c r="C3391" s="24"/>
      <c r="D3391" s="24"/>
      <c r="E3391" s="39" t="s">
        <v>4801</v>
      </c>
      <c r="F3391" s="37" t="s">
        <v>1410</v>
      </c>
      <c r="G3391" s="37" t="s">
        <v>1410</v>
      </c>
      <c r="H3391" s="38">
        <f t="shared" si="53"/>
        <v>0.10765</v>
      </c>
    </row>
    <row r="3392" spans="1:8" x14ac:dyDescent="0.25">
      <c r="A3392" s="24"/>
      <c r="B3392" s="24"/>
      <c r="C3392" s="24"/>
      <c r="D3392" s="24"/>
      <c r="E3392" s="39" t="s">
        <v>4802</v>
      </c>
      <c r="F3392" s="37" t="s">
        <v>1678</v>
      </c>
      <c r="G3392" s="37" t="s">
        <v>1377</v>
      </c>
      <c r="H3392" s="38">
        <f t="shared" si="53"/>
        <v>0.1119</v>
      </c>
    </row>
    <row r="3393" spans="1:8" x14ac:dyDescent="0.25">
      <c r="A3393" s="24"/>
      <c r="B3393" s="24"/>
      <c r="C3393" s="24"/>
      <c r="D3393" s="24"/>
      <c r="E3393" s="54" t="s">
        <v>4803</v>
      </c>
      <c r="F3393" s="37" t="s">
        <v>1678</v>
      </c>
      <c r="G3393" s="37" t="s">
        <v>1377</v>
      </c>
      <c r="H3393" s="38">
        <f t="shared" si="53"/>
        <v>0.1119</v>
      </c>
    </row>
    <row r="3394" spans="1:8" x14ac:dyDescent="0.25">
      <c r="A3394" s="24"/>
      <c r="B3394" s="24"/>
      <c r="C3394" s="24"/>
      <c r="D3394" s="24"/>
      <c r="E3394" s="39" t="s">
        <v>4804</v>
      </c>
      <c r="F3394" s="37" t="s">
        <v>1410</v>
      </c>
      <c r="G3394" s="37" t="s">
        <v>1410</v>
      </c>
      <c r="H3394" s="38">
        <f t="shared" si="53"/>
        <v>0.10765</v>
      </c>
    </row>
    <row r="3395" spans="1:8" x14ac:dyDescent="0.25">
      <c r="A3395" s="24"/>
      <c r="B3395" s="24"/>
      <c r="C3395" s="24"/>
      <c r="D3395" s="24"/>
      <c r="E3395" s="39" t="s">
        <v>4805</v>
      </c>
      <c r="F3395" s="37" t="s">
        <v>1678</v>
      </c>
      <c r="G3395" s="37" t="s">
        <v>1377</v>
      </c>
      <c r="H3395" s="38">
        <f t="shared" si="53"/>
        <v>0.1119</v>
      </c>
    </row>
    <row r="3396" spans="1:8" x14ac:dyDescent="0.25">
      <c r="A3396" s="24"/>
      <c r="B3396" s="24"/>
      <c r="C3396" s="24"/>
      <c r="D3396" s="24"/>
      <c r="E3396" s="39" t="s">
        <v>4806</v>
      </c>
      <c r="F3396" s="37" t="s">
        <v>1410</v>
      </c>
      <c r="G3396" s="37" t="s">
        <v>1410</v>
      </c>
      <c r="H3396" s="38">
        <f t="shared" si="53"/>
        <v>0.10765</v>
      </c>
    </row>
    <row r="3397" spans="1:8" x14ac:dyDescent="0.25">
      <c r="A3397" s="24"/>
      <c r="B3397" s="24"/>
      <c r="C3397" s="24"/>
      <c r="D3397" s="24"/>
      <c r="E3397" s="40" t="s">
        <v>4807</v>
      </c>
      <c r="F3397" s="37" t="s">
        <v>1410</v>
      </c>
      <c r="G3397" s="37" t="s">
        <v>1410</v>
      </c>
      <c r="H3397" s="38">
        <f t="shared" si="53"/>
        <v>0.10765</v>
      </c>
    </row>
    <row r="3398" spans="1:8" x14ac:dyDescent="0.25">
      <c r="A3398" s="24"/>
      <c r="B3398" s="24"/>
      <c r="C3398" s="24"/>
      <c r="D3398" s="24"/>
      <c r="E3398" s="40" t="s">
        <v>4808</v>
      </c>
      <c r="F3398" s="37" t="s">
        <v>1418</v>
      </c>
      <c r="G3398" s="37" t="s">
        <v>1418</v>
      </c>
      <c r="H3398" s="38">
        <f t="shared" si="53"/>
        <v>0</v>
      </c>
    </row>
    <row r="3399" spans="1:8" x14ac:dyDescent="0.25">
      <c r="A3399" s="24"/>
      <c r="B3399" s="24"/>
      <c r="C3399" s="24"/>
      <c r="D3399" s="24"/>
      <c r="E3399" s="39" t="s">
        <v>4809</v>
      </c>
      <c r="F3399" s="37" t="s">
        <v>1377</v>
      </c>
      <c r="G3399" s="37" t="s">
        <v>1377</v>
      </c>
      <c r="H3399" s="38">
        <f t="shared" ref="H3399:H3462" si="54">VLOOKUP(G3399,$A$4:$B$29,2,FALSE)</f>
        <v>0.1119</v>
      </c>
    </row>
    <row r="3400" spans="1:8" x14ac:dyDescent="0.25">
      <c r="A3400" s="24"/>
      <c r="B3400" s="24"/>
      <c r="C3400" s="24"/>
      <c r="D3400" s="24"/>
      <c r="E3400" s="39" t="s">
        <v>4810</v>
      </c>
      <c r="F3400" s="37" t="s">
        <v>1377</v>
      </c>
      <c r="G3400" s="37" t="s">
        <v>1377</v>
      </c>
      <c r="H3400" s="38">
        <f t="shared" si="54"/>
        <v>0.1119</v>
      </c>
    </row>
    <row r="3401" spans="1:8" x14ac:dyDescent="0.25">
      <c r="A3401" s="24"/>
      <c r="B3401" s="24"/>
      <c r="C3401" s="24"/>
      <c r="D3401" s="24"/>
      <c r="E3401" s="40" t="s">
        <v>4811</v>
      </c>
      <c r="F3401" s="37" t="s">
        <v>1377</v>
      </c>
      <c r="G3401" s="37" t="s">
        <v>1377</v>
      </c>
      <c r="H3401" s="38">
        <f t="shared" si="54"/>
        <v>0.1119</v>
      </c>
    </row>
    <row r="3402" spans="1:8" x14ac:dyDescent="0.25">
      <c r="A3402" s="24"/>
      <c r="B3402" s="24"/>
      <c r="C3402" s="24"/>
      <c r="D3402" s="24"/>
      <c r="E3402" s="39" t="s">
        <v>4812</v>
      </c>
      <c r="F3402" s="37" t="s">
        <v>1377</v>
      </c>
      <c r="G3402" s="37" t="s">
        <v>1377</v>
      </c>
      <c r="H3402" s="38">
        <f t="shared" si="54"/>
        <v>0.1119</v>
      </c>
    </row>
    <row r="3403" spans="1:8" x14ac:dyDescent="0.25">
      <c r="A3403" s="24"/>
      <c r="B3403" s="24"/>
      <c r="C3403" s="24"/>
      <c r="D3403" s="24"/>
      <c r="E3403" s="39" t="s">
        <v>4813</v>
      </c>
      <c r="F3403" s="37" t="s">
        <v>1377</v>
      </c>
      <c r="G3403" s="37" t="s">
        <v>1377</v>
      </c>
      <c r="H3403" s="38">
        <f t="shared" si="54"/>
        <v>0.1119</v>
      </c>
    </row>
    <row r="3404" spans="1:8" x14ac:dyDescent="0.25">
      <c r="A3404" s="24"/>
      <c r="B3404" s="24"/>
      <c r="C3404" s="24"/>
      <c r="D3404" s="24"/>
      <c r="E3404" s="57" t="s">
        <v>4814</v>
      </c>
      <c r="F3404" s="37" t="s">
        <v>1377</v>
      </c>
      <c r="G3404" s="37" t="s">
        <v>1377</v>
      </c>
      <c r="H3404" s="38">
        <f t="shared" si="54"/>
        <v>0.1119</v>
      </c>
    </row>
    <row r="3405" spans="1:8" x14ac:dyDescent="0.25">
      <c r="A3405" s="24"/>
      <c r="B3405" s="24"/>
      <c r="C3405" s="24"/>
      <c r="D3405" s="24"/>
      <c r="E3405" s="39" t="s">
        <v>4815</v>
      </c>
      <c r="F3405" s="37" t="s">
        <v>1377</v>
      </c>
      <c r="G3405" s="37" t="s">
        <v>1377</v>
      </c>
      <c r="H3405" s="38">
        <f t="shared" si="54"/>
        <v>0.1119</v>
      </c>
    </row>
    <row r="3406" spans="1:8" x14ac:dyDescent="0.25">
      <c r="A3406" s="24"/>
      <c r="B3406" s="24"/>
      <c r="C3406" s="24"/>
      <c r="D3406" s="24"/>
      <c r="E3406" s="39" t="s">
        <v>4816</v>
      </c>
      <c r="F3406" s="37" t="s">
        <v>1377</v>
      </c>
      <c r="G3406" s="37" t="s">
        <v>1377</v>
      </c>
      <c r="H3406" s="38">
        <f t="shared" si="54"/>
        <v>0.1119</v>
      </c>
    </row>
    <row r="3407" spans="1:8" x14ac:dyDescent="0.25">
      <c r="A3407" s="24"/>
      <c r="B3407" s="24"/>
      <c r="C3407" s="24"/>
      <c r="D3407" s="24"/>
      <c r="E3407" s="39" t="s">
        <v>4817</v>
      </c>
      <c r="F3407" s="37" t="s">
        <v>1377</v>
      </c>
      <c r="G3407" s="37" t="s">
        <v>1377</v>
      </c>
      <c r="H3407" s="38">
        <f t="shared" si="54"/>
        <v>0.1119</v>
      </c>
    </row>
    <row r="3408" spans="1:8" x14ac:dyDescent="0.25">
      <c r="A3408" s="24"/>
      <c r="B3408" s="24"/>
      <c r="C3408" s="24"/>
      <c r="D3408" s="24"/>
      <c r="E3408" s="39" t="s">
        <v>4818</v>
      </c>
      <c r="F3408" s="37" t="s">
        <v>1377</v>
      </c>
      <c r="G3408" s="37" t="s">
        <v>1377</v>
      </c>
      <c r="H3408" s="38">
        <f t="shared" si="54"/>
        <v>0.1119</v>
      </c>
    </row>
    <row r="3409" spans="1:8" x14ac:dyDescent="0.25">
      <c r="A3409" s="24"/>
      <c r="B3409" s="24"/>
      <c r="C3409" s="24"/>
      <c r="D3409" s="24"/>
      <c r="E3409" s="39" t="s">
        <v>4819</v>
      </c>
      <c r="F3409" s="37" t="s">
        <v>1377</v>
      </c>
      <c r="G3409" s="37" t="s">
        <v>1377</v>
      </c>
      <c r="H3409" s="38">
        <f t="shared" si="54"/>
        <v>0.1119</v>
      </c>
    </row>
    <row r="3410" spans="1:8" x14ac:dyDescent="0.25">
      <c r="A3410" s="24"/>
      <c r="B3410" s="24"/>
      <c r="C3410" s="24"/>
      <c r="D3410" s="24"/>
      <c r="E3410" s="39" t="s">
        <v>4820</v>
      </c>
      <c r="F3410" s="37" t="s">
        <v>1377</v>
      </c>
      <c r="G3410" s="37" t="s">
        <v>1377</v>
      </c>
      <c r="H3410" s="38">
        <f t="shared" si="54"/>
        <v>0.1119</v>
      </c>
    </row>
    <row r="3411" spans="1:8" x14ac:dyDescent="0.25">
      <c r="A3411" s="24"/>
      <c r="B3411" s="24"/>
      <c r="C3411" s="24"/>
      <c r="D3411" s="24"/>
      <c r="E3411" s="39" t="s">
        <v>4821</v>
      </c>
      <c r="F3411" s="37" t="s">
        <v>1377</v>
      </c>
      <c r="G3411" s="37" t="s">
        <v>1377</v>
      </c>
      <c r="H3411" s="38">
        <f t="shared" si="54"/>
        <v>0.1119</v>
      </c>
    </row>
    <row r="3412" spans="1:8" x14ac:dyDescent="0.25">
      <c r="A3412" s="24"/>
      <c r="B3412" s="24"/>
      <c r="C3412" s="24"/>
      <c r="D3412" s="24"/>
      <c r="E3412" s="40" t="s">
        <v>4822</v>
      </c>
      <c r="F3412" s="37" t="s">
        <v>1377</v>
      </c>
      <c r="G3412" s="37" t="s">
        <v>1377</v>
      </c>
      <c r="H3412" s="38">
        <f t="shared" si="54"/>
        <v>0.1119</v>
      </c>
    </row>
    <row r="3413" spans="1:8" x14ac:dyDescent="0.25">
      <c r="A3413" s="24"/>
      <c r="B3413" s="24"/>
      <c r="C3413" s="24"/>
      <c r="D3413" s="24"/>
      <c r="E3413" s="39" t="s">
        <v>4823</v>
      </c>
      <c r="F3413" s="37" t="s">
        <v>1377</v>
      </c>
      <c r="G3413" s="37" t="s">
        <v>1377</v>
      </c>
      <c r="H3413" s="38">
        <f t="shared" si="54"/>
        <v>0.1119</v>
      </c>
    </row>
    <row r="3414" spans="1:8" x14ac:dyDescent="0.25">
      <c r="A3414" s="24"/>
      <c r="B3414" s="24"/>
      <c r="C3414" s="24"/>
      <c r="D3414" s="24"/>
      <c r="E3414" s="40" t="s">
        <v>4824</v>
      </c>
      <c r="F3414" s="37" t="s">
        <v>1439</v>
      </c>
      <c r="G3414" s="37" t="s">
        <v>1391</v>
      </c>
      <c r="H3414" s="38">
        <f t="shared" si="54"/>
        <v>0.1124</v>
      </c>
    </row>
    <row r="3415" spans="1:8" x14ac:dyDescent="0.25">
      <c r="A3415" s="24"/>
      <c r="B3415" s="24"/>
      <c r="C3415" s="24"/>
      <c r="D3415" s="24"/>
      <c r="E3415" s="39" t="s">
        <v>4825</v>
      </c>
      <c r="F3415" s="37" t="s">
        <v>1439</v>
      </c>
      <c r="G3415" s="37" t="s">
        <v>1391</v>
      </c>
      <c r="H3415" s="38">
        <f t="shared" si="54"/>
        <v>0.1124</v>
      </c>
    </row>
    <row r="3416" spans="1:8" x14ac:dyDescent="0.25">
      <c r="A3416" s="24"/>
      <c r="B3416" s="24"/>
      <c r="C3416" s="24"/>
      <c r="D3416" s="24"/>
      <c r="E3416" s="39" t="s">
        <v>4826</v>
      </c>
      <c r="F3416" s="37" t="s">
        <v>1377</v>
      </c>
      <c r="G3416" s="37" t="s">
        <v>1377</v>
      </c>
      <c r="H3416" s="38">
        <f t="shared" si="54"/>
        <v>0.1119</v>
      </c>
    </row>
    <row r="3417" spans="1:8" x14ac:dyDescent="0.25">
      <c r="A3417" s="24"/>
      <c r="B3417" s="24"/>
      <c r="C3417" s="24"/>
      <c r="D3417" s="24"/>
      <c r="E3417" s="40" t="s">
        <v>4827</v>
      </c>
      <c r="F3417" s="37" t="s">
        <v>1383</v>
      </c>
      <c r="G3417" s="37" t="s">
        <v>1383</v>
      </c>
      <c r="H3417" s="38">
        <f t="shared" si="54"/>
        <v>0.1032</v>
      </c>
    </row>
    <row r="3418" spans="1:8" x14ac:dyDescent="0.25">
      <c r="A3418" s="24"/>
      <c r="B3418" s="24"/>
      <c r="C3418" s="24"/>
      <c r="D3418" s="24"/>
      <c r="E3418" s="39" t="s">
        <v>4828</v>
      </c>
      <c r="F3418" s="37" t="s">
        <v>1383</v>
      </c>
      <c r="G3418" s="37" t="s">
        <v>1383</v>
      </c>
      <c r="H3418" s="38">
        <f t="shared" si="54"/>
        <v>0.1032</v>
      </c>
    </row>
    <row r="3419" spans="1:8" x14ac:dyDescent="0.25">
      <c r="A3419" s="24"/>
      <c r="B3419" s="24"/>
      <c r="C3419" s="24"/>
      <c r="D3419" s="24"/>
      <c r="E3419" s="39" t="s">
        <v>4829</v>
      </c>
      <c r="F3419" s="37" t="s">
        <v>1377</v>
      </c>
      <c r="G3419" s="37" t="s">
        <v>1377</v>
      </c>
      <c r="H3419" s="38">
        <f t="shared" si="54"/>
        <v>0.1119</v>
      </c>
    </row>
    <row r="3420" spans="1:8" x14ac:dyDescent="0.25">
      <c r="A3420" s="24"/>
      <c r="B3420" s="24"/>
      <c r="C3420" s="24"/>
      <c r="D3420" s="24"/>
      <c r="E3420" s="40" t="s">
        <v>4830</v>
      </c>
      <c r="F3420" s="37" t="s">
        <v>1377</v>
      </c>
      <c r="G3420" s="37" t="s">
        <v>1377</v>
      </c>
      <c r="H3420" s="38">
        <f t="shared" si="54"/>
        <v>0.1119</v>
      </c>
    </row>
    <row r="3421" spans="1:8" x14ac:dyDescent="0.25">
      <c r="A3421" s="24"/>
      <c r="B3421" s="24"/>
      <c r="C3421" s="24"/>
      <c r="D3421" s="24"/>
      <c r="E3421" s="39" t="s">
        <v>4831</v>
      </c>
      <c r="F3421" s="37" t="s">
        <v>1377</v>
      </c>
      <c r="G3421" s="37" t="s">
        <v>1377</v>
      </c>
      <c r="H3421" s="38">
        <f t="shared" si="54"/>
        <v>0.1119</v>
      </c>
    </row>
    <row r="3422" spans="1:8" x14ac:dyDescent="0.25">
      <c r="A3422" s="24"/>
      <c r="B3422" s="24"/>
      <c r="C3422" s="24"/>
      <c r="D3422" s="24"/>
      <c r="E3422" s="69" t="s">
        <v>4832</v>
      </c>
      <c r="F3422" s="37" t="s">
        <v>1377</v>
      </c>
      <c r="G3422" s="37" t="s">
        <v>1377</v>
      </c>
      <c r="H3422" s="38">
        <f t="shared" si="54"/>
        <v>0.1119</v>
      </c>
    </row>
    <row r="3423" spans="1:8" x14ac:dyDescent="0.25">
      <c r="A3423" s="24"/>
      <c r="B3423" s="24"/>
      <c r="C3423" s="24"/>
      <c r="D3423" s="24"/>
      <c r="E3423" s="40" t="s">
        <v>4833</v>
      </c>
      <c r="F3423" s="37" t="s">
        <v>1377</v>
      </c>
      <c r="G3423" s="37" t="s">
        <v>1377</v>
      </c>
      <c r="H3423" s="38">
        <f t="shared" si="54"/>
        <v>0.1119</v>
      </c>
    </row>
    <row r="3424" spans="1:8" x14ac:dyDescent="0.25">
      <c r="A3424" s="24"/>
      <c r="B3424" s="24"/>
      <c r="C3424" s="24"/>
      <c r="D3424" s="24"/>
      <c r="E3424" s="40" t="s">
        <v>4834</v>
      </c>
      <c r="F3424" s="37" t="s">
        <v>1377</v>
      </c>
      <c r="G3424" s="37" t="s">
        <v>1377</v>
      </c>
      <c r="H3424" s="38">
        <f t="shared" si="54"/>
        <v>0.1119</v>
      </c>
    </row>
    <row r="3425" spans="1:8" x14ac:dyDescent="0.25">
      <c r="A3425" s="24"/>
      <c r="B3425" s="24"/>
      <c r="C3425" s="24"/>
      <c r="D3425" s="24"/>
      <c r="E3425" s="39" t="s">
        <v>4835</v>
      </c>
      <c r="F3425" s="37" t="s">
        <v>1377</v>
      </c>
      <c r="G3425" s="37" t="s">
        <v>1377</v>
      </c>
      <c r="H3425" s="38">
        <f t="shared" si="54"/>
        <v>0.1119</v>
      </c>
    </row>
    <row r="3426" spans="1:8" x14ac:dyDescent="0.25">
      <c r="A3426" s="24"/>
      <c r="B3426" s="24"/>
      <c r="C3426" s="24"/>
      <c r="D3426" s="24"/>
      <c r="E3426" s="40" t="s">
        <v>4836</v>
      </c>
      <c r="F3426" s="37" t="s">
        <v>1377</v>
      </c>
      <c r="G3426" s="37" t="s">
        <v>1377</v>
      </c>
      <c r="H3426" s="38">
        <f t="shared" si="54"/>
        <v>0.1119</v>
      </c>
    </row>
    <row r="3427" spans="1:8" x14ac:dyDescent="0.25">
      <c r="A3427" s="24"/>
      <c r="B3427" s="24"/>
      <c r="C3427" s="24"/>
      <c r="D3427" s="24"/>
      <c r="E3427" s="39" t="s">
        <v>4837</v>
      </c>
      <c r="F3427" s="37" t="s">
        <v>1377</v>
      </c>
      <c r="G3427" s="37" t="s">
        <v>1377</v>
      </c>
      <c r="H3427" s="38">
        <f t="shared" si="54"/>
        <v>0.1119</v>
      </c>
    </row>
    <row r="3428" spans="1:8" x14ac:dyDescent="0.25">
      <c r="A3428" s="24"/>
      <c r="B3428" s="24"/>
      <c r="C3428" s="24"/>
      <c r="D3428" s="24"/>
      <c r="E3428" s="39" t="s">
        <v>4838</v>
      </c>
      <c r="F3428" s="37" t="s">
        <v>1386</v>
      </c>
      <c r="G3428" s="37" t="s">
        <v>1386</v>
      </c>
      <c r="H3428" s="38">
        <f t="shared" si="54"/>
        <v>8.4099999999999994E-2</v>
      </c>
    </row>
    <row r="3429" spans="1:8" x14ac:dyDescent="0.25">
      <c r="A3429" s="24"/>
      <c r="B3429" s="24"/>
      <c r="C3429" s="24"/>
      <c r="D3429" s="24"/>
      <c r="E3429" s="39" t="s">
        <v>4839</v>
      </c>
      <c r="F3429" s="37" t="s">
        <v>1678</v>
      </c>
      <c r="G3429" s="37" t="s">
        <v>1377</v>
      </c>
      <c r="H3429" s="38">
        <f t="shared" si="54"/>
        <v>0.1119</v>
      </c>
    </row>
    <row r="3430" spans="1:8" x14ac:dyDescent="0.25">
      <c r="A3430" s="24"/>
      <c r="B3430" s="24"/>
      <c r="C3430" s="24"/>
      <c r="D3430" s="24"/>
      <c r="E3430" s="39" t="s">
        <v>4840</v>
      </c>
      <c r="F3430" s="37" t="s">
        <v>1379</v>
      </c>
      <c r="G3430" s="37" t="s">
        <v>1379</v>
      </c>
      <c r="H3430" s="38">
        <f t="shared" si="54"/>
        <v>0.1128</v>
      </c>
    </row>
    <row r="3431" spans="1:8" x14ac:dyDescent="0.25">
      <c r="A3431" s="24"/>
      <c r="B3431" s="24"/>
      <c r="C3431" s="24"/>
      <c r="D3431" s="24"/>
      <c r="E3431" s="39" t="s">
        <v>4841</v>
      </c>
      <c r="F3431" s="37" t="s">
        <v>1379</v>
      </c>
      <c r="G3431" s="37" t="s">
        <v>1379</v>
      </c>
      <c r="H3431" s="38">
        <f t="shared" si="54"/>
        <v>0.1128</v>
      </c>
    </row>
    <row r="3432" spans="1:8" x14ac:dyDescent="0.25">
      <c r="A3432" s="24"/>
      <c r="B3432" s="24"/>
      <c r="C3432" s="24"/>
      <c r="D3432" s="24"/>
      <c r="E3432" s="39" t="s">
        <v>4842</v>
      </c>
      <c r="F3432" s="37" t="s">
        <v>1379</v>
      </c>
      <c r="G3432" s="37" t="s">
        <v>1379</v>
      </c>
      <c r="H3432" s="38">
        <f t="shared" si="54"/>
        <v>0.1128</v>
      </c>
    </row>
    <row r="3433" spans="1:8" x14ac:dyDescent="0.25">
      <c r="A3433" s="24"/>
      <c r="B3433" s="24"/>
      <c r="C3433" s="24"/>
      <c r="D3433" s="24"/>
      <c r="E3433" s="39" t="s">
        <v>4843</v>
      </c>
      <c r="F3433" s="37" t="s">
        <v>4844</v>
      </c>
      <c r="G3433" s="37" t="s">
        <v>1377</v>
      </c>
      <c r="H3433" s="38">
        <f t="shared" si="54"/>
        <v>0.1119</v>
      </c>
    </row>
    <row r="3434" spans="1:8" x14ac:dyDescent="0.25">
      <c r="A3434" s="24"/>
      <c r="B3434" s="24"/>
      <c r="C3434" s="24"/>
      <c r="D3434" s="24"/>
      <c r="E3434" s="39" t="s">
        <v>4845</v>
      </c>
      <c r="F3434" s="37" t="s">
        <v>1439</v>
      </c>
      <c r="G3434" s="37" t="s">
        <v>1391</v>
      </c>
      <c r="H3434" s="38">
        <f t="shared" si="54"/>
        <v>0.1124</v>
      </c>
    </row>
    <row r="3435" spans="1:8" x14ac:dyDescent="0.25">
      <c r="A3435" s="24"/>
      <c r="B3435" s="24"/>
      <c r="C3435" s="24"/>
      <c r="D3435" s="24"/>
      <c r="E3435" s="39" t="s">
        <v>4846</v>
      </c>
      <c r="F3435" s="37" t="s">
        <v>1377</v>
      </c>
      <c r="G3435" s="37" t="s">
        <v>1377</v>
      </c>
      <c r="H3435" s="38">
        <f t="shared" si="54"/>
        <v>0.1119</v>
      </c>
    </row>
    <row r="3436" spans="1:8" x14ac:dyDescent="0.25">
      <c r="A3436" s="24"/>
      <c r="B3436" s="24"/>
      <c r="C3436" s="24"/>
      <c r="D3436" s="24"/>
      <c r="E3436" s="39" t="s">
        <v>4847</v>
      </c>
      <c r="F3436" s="37" t="s">
        <v>1379</v>
      </c>
      <c r="G3436" s="37" t="s">
        <v>1379</v>
      </c>
      <c r="H3436" s="38">
        <f t="shared" si="54"/>
        <v>0.1128</v>
      </c>
    </row>
    <row r="3437" spans="1:8" x14ac:dyDescent="0.25">
      <c r="A3437" s="24"/>
      <c r="B3437" s="24"/>
      <c r="C3437" s="24"/>
      <c r="D3437" s="24"/>
      <c r="E3437" s="39" t="s">
        <v>4848</v>
      </c>
      <c r="F3437" s="37" t="s">
        <v>1379</v>
      </c>
      <c r="G3437" s="37" t="s">
        <v>1379</v>
      </c>
      <c r="H3437" s="38">
        <f t="shared" si="54"/>
        <v>0.1128</v>
      </c>
    </row>
    <row r="3438" spans="1:8" x14ac:dyDescent="0.25">
      <c r="A3438" s="24"/>
      <c r="B3438" s="24"/>
      <c r="C3438" s="24"/>
      <c r="D3438" s="24"/>
      <c r="E3438" s="39" t="s">
        <v>4849</v>
      </c>
      <c r="F3438" s="37" t="s">
        <v>1379</v>
      </c>
      <c r="G3438" s="37" t="s">
        <v>1379</v>
      </c>
      <c r="H3438" s="38">
        <f t="shared" si="54"/>
        <v>0.1128</v>
      </c>
    </row>
    <row r="3439" spans="1:8" x14ac:dyDescent="0.25">
      <c r="A3439" s="24"/>
      <c r="B3439" s="24"/>
      <c r="C3439" s="24"/>
      <c r="D3439" s="24"/>
      <c r="E3439" s="39" t="s">
        <v>4850</v>
      </c>
      <c r="F3439" s="37" t="s">
        <v>1439</v>
      </c>
      <c r="G3439" s="37" t="s">
        <v>1391</v>
      </c>
      <c r="H3439" s="38">
        <f t="shared" si="54"/>
        <v>0.1124</v>
      </c>
    </row>
    <row r="3440" spans="1:8" x14ac:dyDescent="0.25">
      <c r="A3440" s="24"/>
      <c r="B3440" s="24"/>
      <c r="C3440" s="24"/>
      <c r="D3440" s="24"/>
      <c r="E3440" s="57" t="s">
        <v>4851</v>
      </c>
      <c r="F3440" s="37" t="s">
        <v>1377</v>
      </c>
      <c r="G3440" s="37" t="s">
        <v>1377</v>
      </c>
      <c r="H3440" s="38">
        <f t="shared" si="54"/>
        <v>0.1119</v>
      </c>
    </row>
    <row r="3441" spans="1:8" x14ac:dyDescent="0.25">
      <c r="A3441" s="24"/>
      <c r="B3441" s="24"/>
      <c r="C3441" s="24"/>
      <c r="D3441" s="24"/>
      <c r="E3441" s="57" t="s">
        <v>4852</v>
      </c>
      <c r="F3441" s="37" t="s">
        <v>1439</v>
      </c>
      <c r="G3441" s="37" t="s">
        <v>1391</v>
      </c>
      <c r="H3441" s="38">
        <f t="shared" si="54"/>
        <v>0.1124</v>
      </c>
    </row>
    <row r="3442" spans="1:8" x14ac:dyDescent="0.25">
      <c r="A3442" s="24"/>
      <c r="B3442" s="24"/>
      <c r="C3442" s="24"/>
      <c r="D3442" s="24"/>
      <c r="E3442" s="39" t="s">
        <v>4853</v>
      </c>
      <c r="F3442" s="37" t="s">
        <v>1422</v>
      </c>
      <c r="G3442" s="37" t="s">
        <v>1422</v>
      </c>
      <c r="H3442" s="38">
        <f t="shared" si="54"/>
        <v>1.17E-2</v>
      </c>
    </row>
    <row r="3443" spans="1:8" x14ac:dyDescent="0.25">
      <c r="A3443" s="24"/>
      <c r="B3443" s="24"/>
      <c r="C3443" s="24"/>
      <c r="D3443" s="24"/>
      <c r="E3443" s="39" t="s">
        <v>4854</v>
      </c>
      <c r="F3443" s="37" t="s">
        <v>1422</v>
      </c>
      <c r="G3443" s="37" t="s">
        <v>1422</v>
      </c>
      <c r="H3443" s="38">
        <f t="shared" si="54"/>
        <v>1.17E-2</v>
      </c>
    </row>
    <row r="3444" spans="1:8" x14ac:dyDescent="0.25">
      <c r="A3444" s="24"/>
      <c r="B3444" s="24"/>
      <c r="C3444" s="24"/>
      <c r="D3444" s="24"/>
      <c r="E3444" s="39" t="s">
        <v>4855</v>
      </c>
      <c r="F3444" s="37" t="s">
        <v>1422</v>
      </c>
      <c r="G3444" s="37" t="s">
        <v>1422</v>
      </c>
      <c r="H3444" s="38">
        <f t="shared" si="54"/>
        <v>1.17E-2</v>
      </c>
    </row>
    <row r="3445" spans="1:8" x14ac:dyDescent="0.25">
      <c r="A3445" s="24"/>
      <c r="B3445" s="24"/>
      <c r="C3445" s="24"/>
      <c r="D3445" s="24"/>
      <c r="E3445" s="40" t="s">
        <v>4856</v>
      </c>
      <c r="F3445" s="37" t="s">
        <v>1422</v>
      </c>
      <c r="G3445" s="37" t="s">
        <v>1422</v>
      </c>
      <c r="H3445" s="38">
        <f t="shared" si="54"/>
        <v>1.17E-2</v>
      </c>
    </row>
    <row r="3446" spans="1:8" x14ac:dyDescent="0.25">
      <c r="A3446" s="24"/>
      <c r="B3446" s="24"/>
      <c r="C3446" s="24"/>
      <c r="D3446" s="24"/>
      <c r="E3446" s="39" t="s">
        <v>4857</v>
      </c>
      <c r="F3446" s="37" t="s">
        <v>1422</v>
      </c>
      <c r="G3446" s="37" t="s">
        <v>1422</v>
      </c>
      <c r="H3446" s="38">
        <f t="shared" si="54"/>
        <v>1.17E-2</v>
      </c>
    </row>
    <row r="3447" spans="1:8" x14ac:dyDescent="0.25">
      <c r="A3447" s="24"/>
      <c r="B3447" s="24"/>
      <c r="C3447" s="24"/>
      <c r="D3447" s="24"/>
      <c r="E3447" s="40" t="s">
        <v>4858</v>
      </c>
      <c r="F3447" s="37" t="s">
        <v>1418</v>
      </c>
      <c r="G3447" s="37" t="s">
        <v>1418</v>
      </c>
      <c r="H3447" s="38">
        <f t="shared" si="54"/>
        <v>0</v>
      </c>
    </row>
    <row r="3448" spans="1:8" x14ac:dyDescent="0.25">
      <c r="A3448" s="24"/>
      <c r="B3448" s="24"/>
      <c r="C3448" s="24"/>
      <c r="D3448" s="24"/>
      <c r="E3448" s="57" t="s">
        <v>4859</v>
      </c>
      <c r="F3448" s="37" t="s">
        <v>1422</v>
      </c>
      <c r="G3448" s="37" t="s">
        <v>1422</v>
      </c>
      <c r="H3448" s="38">
        <f t="shared" si="54"/>
        <v>1.17E-2</v>
      </c>
    </row>
    <row r="3449" spans="1:8" x14ac:dyDescent="0.25">
      <c r="A3449" s="24"/>
      <c r="B3449" s="24"/>
      <c r="C3449" s="24"/>
      <c r="D3449" s="24"/>
      <c r="E3449" s="39" t="s">
        <v>4860</v>
      </c>
      <c r="F3449" s="37" t="s">
        <v>1418</v>
      </c>
      <c r="G3449" s="37" t="s">
        <v>1418</v>
      </c>
      <c r="H3449" s="38">
        <f t="shared" si="54"/>
        <v>0</v>
      </c>
    </row>
    <row r="3450" spans="1:8" x14ac:dyDescent="0.25">
      <c r="A3450" s="24"/>
      <c r="B3450" s="24"/>
      <c r="C3450" s="24"/>
      <c r="D3450" s="24"/>
      <c r="E3450" s="39" t="s">
        <v>4861</v>
      </c>
      <c r="F3450" s="37" t="s">
        <v>1422</v>
      </c>
      <c r="G3450" s="37" t="s">
        <v>1422</v>
      </c>
      <c r="H3450" s="38">
        <f t="shared" si="54"/>
        <v>1.17E-2</v>
      </c>
    </row>
    <row r="3451" spans="1:8" x14ac:dyDescent="0.25">
      <c r="A3451" s="24"/>
      <c r="B3451" s="24"/>
      <c r="C3451" s="24"/>
      <c r="D3451" s="24"/>
      <c r="E3451" s="39" t="s">
        <v>4862</v>
      </c>
      <c r="F3451" s="37" t="s">
        <v>1422</v>
      </c>
      <c r="G3451" s="37" t="s">
        <v>1422</v>
      </c>
      <c r="H3451" s="38">
        <f t="shared" si="54"/>
        <v>1.17E-2</v>
      </c>
    </row>
    <row r="3452" spans="1:8" x14ac:dyDescent="0.25">
      <c r="A3452" s="24"/>
      <c r="B3452" s="24"/>
      <c r="C3452" s="24"/>
      <c r="D3452" s="24"/>
      <c r="E3452" s="39" t="s">
        <v>4863</v>
      </c>
      <c r="F3452" s="37" t="s">
        <v>1422</v>
      </c>
      <c r="G3452" s="37" t="s">
        <v>1422</v>
      </c>
      <c r="H3452" s="38">
        <f t="shared" si="54"/>
        <v>1.17E-2</v>
      </c>
    </row>
    <row r="3453" spans="1:8" x14ac:dyDescent="0.25">
      <c r="A3453" s="24"/>
      <c r="B3453" s="24"/>
      <c r="C3453" s="24"/>
      <c r="D3453" s="24"/>
      <c r="E3453" s="39" t="s">
        <v>4864</v>
      </c>
      <c r="F3453" s="37" t="s">
        <v>1422</v>
      </c>
      <c r="G3453" s="37" t="s">
        <v>1422</v>
      </c>
      <c r="H3453" s="38">
        <f t="shared" si="54"/>
        <v>1.17E-2</v>
      </c>
    </row>
    <row r="3454" spans="1:8" x14ac:dyDescent="0.25">
      <c r="A3454" s="24"/>
      <c r="B3454" s="24"/>
      <c r="C3454" s="24"/>
      <c r="D3454" s="24"/>
      <c r="E3454" s="39" t="s">
        <v>4865</v>
      </c>
      <c r="F3454" s="37" t="s">
        <v>1422</v>
      </c>
      <c r="G3454" s="37" t="s">
        <v>1422</v>
      </c>
      <c r="H3454" s="38">
        <f t="shared" si="54"/>
        <v>1.17E-2</v>
      </c>
    </row>
    <row r="3455" spans="1:8" x14ac:dyDescent="0.25">
      <c r="A3455" s="24"/>
      <c r="B3455" s="24"/>
      <c r="C3455" s="24"/>
      <c r="D3455" s="24"/>
      <c r="E3455" s="39" t="s">
        <v>4866</v>
      </c>
      <c r="F3455" s="37" t="s">
        <v>1422</v>
      </c>
      <c r="G3455" s="37" t="s">
        <v>1422</v>
      </c>
      <c r="H3455" s="38">
        <f t="shared" si="54"/>
        <v>1.17E-2</v>
      </c>
    </row>
    <row r="3456" spans="1:8" x14ac:dyDescent="0.25">
      <c r="A3456" s="24"/>
      <c r="B3456" s="24"/>
      <c r="C3456" s="24"/>
      <c r="D3456" s="24"/>
      <c r="E3456" s="40" t="s">
        <v>4867</v>
      </c>
      <c r="F3456" s="37" t="s">
        <v>1418</v>
      </c>
      <c r="G3456" s="37" t="s">
        <v>1418</v>
      </c>
      <c r="H3456" s="38">
        <f t="shared" si="54"/>
        <v>0</v>
      </c>
    </row>
    <row r="3457" spans="1:8" x14ac:dyDescent="0.25">
      <c r="A3457" s="24"/>
      <c r="B3457" s="24"/>
      <c r="C3457" s="24"/>
      <c r="D3457" s="24"/>
      <c r="E3457" s="40" t="s">
        <v>4868</v>
      </c>
      <c r="F3457" s="37" t="s">
        <v>1418</v>
      </c>
      <c r="G3457" s="37" t="s">
        <v>1418</v>
      </c>
      <c r="H3457" s="38">
        <f t="shared" si="54"/>
        <v>0</v>
      </c>
    </row>
    <row r="3458" spans="1:8" x14ac:dyDescent="0.25">
      <c r="A3458" s="24"/>
      <c r="B3458" s="24"/>
      <c r="C3458" s="24"/>
      <c r="D3458" s="24"/>
      <c r="E3458" s="39" t="s">
        <v>4869</v>
      </c>
      <c r="F3458" s="37" t="s">
        <v>1422</v>
      </c>
      <c r="G3458" s="37" t="s">
        <v>1422</v>
      </c>
      <c r="H3458" s="38">
        <f t="shared" si="54"/>
        <v>1.17E-2</v>
      </c>
    </row>
    <row r="3459" spans="1:8" x14ac:dyDescent="0.25">
      <c r="A3459" s="24"/>
      <c r="B3459" s="24"/>
      <c r="C3459" s="24"/>
      <c r="D3459" s="24"/>
      <c r="E3459" s="39" t="s">
        <v>4870</v>
      </c>
      <c r="F3459" s="37" t="s">
        <v>1418</v>
      </c>
      <c r="G3459" s="37" t="s">
        <v>1418</v>
      </c>
      <c r="H3459" s="38">
        <f t="shared" si="54"/>
        <v>0</v>
      </c>
    </row>
    <row r="3460" spans="1:8" x14ac:dyDescent="0.25">
      <c r="A3460" s="24"/>
      <c r="B3460" s="24"/>
      <c r="C3460" s="24"/>
      <c r="D3460" s="24"/>
      <c r="E3460" s="40" t="s">
        <v>4871</v>
      </c>
      <c r="F3460" s="37" t="s">
        <v>1418</v>
      </c>
      <c r="G3460" s="37" t="s">
        <v>1418</v>
      </c>
      <c r="H3460" s="38">
        <f t="shared" si="54"/>
        <v>0</v>
      </c>
    </row>
    <row r="3461" spans="1:8" x14ac:dyDescent="0.25">
      <c r="A3461" s="24"/>
      <c r="B3461" s="24"/>
      <c r="C3461" s="24"/>
      <c r="D3461" s="24"/>
      <c r="E3461" s="39" t="s">
        <v>4872</v>
      </c>
      <c r="F3461" s="37" t="s">
        <v>1418</v>
      </c>
      <c r="G3461" s="37" t="s">
        <v>1418</v>
      </c>
      <c r="H3461" s="38">
        <f t="shared" si="54"/>
        <v>0</v>
      </c>
    </row>
    <row r="3462" spans="1:8" x14ac:dyDescent="0.25">
      <c r="A3462" s="24"/>
      <c r="B3462" s="24"/>
      <c r="C3462" s="24"/>
      <c r="D3462" s="24"/>
      <c r="E3462" s="39" t="s">
        <v>4873</v>
      </c>
      <c r="F3462" s="37" t="s">
        <v>1422</v>
      </c>
      <c r="G3462" s="37" t="s">
        <v>1422</v>
      </c>
      <c r="H3462" s="38">
        <f t="shared" si="54"/>
        <v>1.17E-2</v>
      </c>
    </row>
    <row r="3463" spans="1:8" x14ac:dyDescent="0.25">
      <c r="A3463" s="24"/>
      <c r="B3463" s="24"/>
      <c r="C3463" s="24"/>
      <c r="D3463" s="24"/>
      <c r="E3463" s="39" t="s">
        <v>4874</v>
      </c>
      <c r="F3463" s="37" t="s">
        <v>1422</v>
      </c>
      <c r="G3463" s="37" t="s">
        <v>1422</v>
      </c>
      <c r="H3463" s="38">
        <f t="shared" ref="H3463:H3526" si="55">VLOOKUP(G3463,$A$4:$B$29,2,FALSE)</f>
        <v>1.17E-2</v>
      </c>
    </row>
    <row r="3464" spans="1:8" x14ac:dyDescent="0.25">
      <c r="A3464" s="24"/>
      <c r="B3464" s="24"/>
      <c r="C3464" s="24"/>
      <c r="D3464" s="24"/>
      <c r="E3464" s="40" t="s">
        <v>4875</v>
      </c>
      <c r="F3464" s="37" t="s">
        <v>1418</v>
      </c>
      <c r="G3464" s="37" t="s">
        <v>1418</v>
      </c>
      <c r="H3464" s="38">
        <f t="shared" si="55"/>
        <v>0</v>
      </c>
    </row>
    <row r="3465" spans="1:8" x14ac:dyDescent="0.25">
      <c r="A3465" s="24"/>
      <c r="B3465" s="24"/>
      <c r="C3465" s="24"/>
      <c r="D3465" s="24"/>
      <c r="E3465" s="39" t="s">
        <v>4876</v>
      </c>
      <c r="F3465" s="37" t="s">
        <v>1422</v>
      </c>
      <c r="G3465" s="37" t="s">
        <v>1422</v>
      </c>
      <c r="H3465" s="38">
        <f t="shared" si="55"/>
        <v>1.17E-2</v>
      </c>
    </row>
    <row r="3466" spans="1:8" x14ac:dyDescent="0.25">
      <c r="A3466" s="24"/>
      <c r="B3466" s="24"/>
      <c r="C3466" s="24"/>
      <c r="D3466" s="24"/>
      <c r="E3466" s="39" t="s">
        <v>4877</v>
      </c>
      <c r="F3466" s="37" t="s">
        <v>1418</v>
      </c>
      <c r="G3466" s="37" t="s">
        <v>1418</v>
      </c>
      <c r="H3466" s="38">
        <f t="shared" si="55"/>
        <v>0</v>
      </c>
    </row>
    <row r="3467" spans="1:8" x14ac:dyDescent="0.25">
      <c r="A3467" s="24"/>
      <c r="B3467" s="24"/>
      <c r="C3467" s="24"/>
      <c r="D3467" s="24"/>
      <c r="E3467" s="40" t="s">
        <v>4878</v>
      </c>
      <c r="F3467" s="37" t="s">
        <v>1422</v>
      </c>
      <c r="G3467" s="37" t="s">
        <v>1422</v>
      </c>
      <c r="H3467" s="38">
        <f t="shared" si="55"/>
        <v>1.17E-2</v>
      </c>
    </row>
    <row r="3468" spans="1:8" x14ac:dyDescent="0.25">
      <c r="A3468" s="24"/>
      <c r="B3468" s="24"/>
      <c r="C3468" s="24"/>
      <c r="D3468" s="24"/>
      <c r="E3468" s="39" t="s">
        <v>4879</v>
      </c>
      <c r="F3468" s="37" t="s">
        <v>1418</v>
      </c>
      <c r="G3468" s="37" t="s">
        <v>1418</v>
      </c>
      <c r="H3468" s="38">
        <f t="shared" si="55"/>
        <v>0</v>
      </c>
    </row>
    <row r="3469" spans="1:8" x14ac:dyDescent="0.25">
      <c r="A3469" s="24"/>
      <c r="B3469" s="24"/>
      <c r="C3469" s="24"/>
      <c r="D3469" s="24"/>
      <c r="E3469" s="39" t="s">
        <v>4880</v>
      </c>
      <c r="F3469" s="37" t="s">
        <v>1422</v>
      </c>
      <c r="G3469" s="37" t="s">
        <v>1422</v>
      </c>
      <c r="H3469" s="38">
        <f t="shared" si="55"/>
        <v>1.17E-2</v>
      </c>
    </row>
    <row r="3470" spans="1:8" x14ac:dyDescent="0.25">
      <c r="A3470" s="24"/>
      <c r="B3470" s="24"/>
      <c r="C3470" s="24"/>
      <c r="D3470" s="24"/>
      <c r="E3470" s="39" t="s">
        <v>4881</v>
      </c>
      <c r="F3470" s="37" t="s">
        <v>1422</v>
      </c>
      <c r="G3470" s="37" t="s">
        <v>1422</v>
      </c>
      <c r="H3470" s="38">
        <f t="shared" si="55"/>
        <v>1.17E-2</v>
      </c>
    </row>
    <row r="3471" spans="1:8" x14ac:dyDescent="0.25">
      <c r="A3471" s="24"/>
      <c r="B3471" s="24"/>
      <c r="C3471" s="24"/>
      <c r="D3471" s="24"/>
      <c r="E3471" s="39" t="s">
        <v>4882</v>
      </c>
      <c r="F3471" s="37" t="s">
        <v>1422</v>
      </c>
      <c r="G3471" s="37" t="s">
        <v>1422</v>
      </c>
      <c r="H3471" s="38">
        <f t="shared" si="55"/>
        <v>1.17E-2</v>
      </c>
    </row>
    <row r="3472" spans="1:8" x14ac:dyDescent="0.25">
      <c r="A3472" s="24"/>
      <c r="B3472" s="24"/>
      <c r="C3472" s="24"/>
      <c r="D3472" s="24"/>
      <c r="E3472" s="39" t="s">
        <v>4883</v>
      </c>
      <c r="F3472" s="37" t="s">
        <v>1422</v>
      </c>
      <c r="G3472" s="37" t="s">
        <v>1422</v>
      </c>
      <c r="H3472" s="38">
        <f t="shared" si="55"/>
        <v>1.17E-2</v>
      </c>
    </row>
    <row r="3473" spans="1:8" x14ac:dyDescent="0.25">
      <c r="A3473" s="24"/>
      <c r="B3473" s="24"/>
      <c r="C3473" s="24"/>
      <c r="D3473" s="24"/>
      <c r="E3473" s="39" t="s">
        <v>4884</v>
      </c>
      <c r="F3473" s="37" t="s">
        <v>1418</v>
      </c>
      <c r="G3473" s="37" t="s">
        <v>1418</v>
      </c>
      <c r="H3473" s="38">
        <f t="shared" si="55"/>
        <v>0</v>
      </c>
    </row>
    <row r="3474" spans="1:8" x14ac:dyDescent="0.25">
      <c r="A3474" s="24"/>
      <c r="B3474" s="24"/>
      <c r="C3474" s="24"/>
      <c r="D3474" s="24"/>
      <c r="E3474" s="39" t="s">
        <v>4885</v>
      </c>
      <c r="F3474" s="37" t="s">
        <v>1422</v>
      </c>
      <c r="G3474" s="37" t="s">
        <v>1422</v>
      </c>
      <c r="H3474" s="38">
        <f t="shared" si="55"/>
        <v>1.17E-2</v>
      </c>
    </row>
    <row r="3475" spans="1:8" x14ac:dyDescent="0.25">
      <c r="A3475" s="24"/>
      <c r="B3475" s="24"/>
      <c r="C3475" s="24"/>
      <c r="D3475" s="24"/>
      <c r="E3475" s="39" t="s">
        <v>4886</v>
      </c>
      <c r="F3475" s="37" t="s">
        <v>1418</v>
      </c>
      <c r="G3475" s="37" t="s">
        <v>1418</v>
      </c>
      <c r="H3475" s="38">
        <f t="shared" si="55"/>
        <v>0</v>
      </c>
    </row>
    <row r="3476" spans="1:8" x14ac:dyDescent="0.25">
      <c r="A3476" s="24"/>
      <c r="B3476" s="24"/>
      <c r="C3476" s="24"/>
      <c r="D3476" s="24"/>
      <c r="E3476" s="40" t="s">
        <v>4887</v>
      </c>
      <c r="F3476" s="37" t="s">
        <v>1422</v>
      </c>
      <c r="G3476" s="37" t="s">
        <v>1422</v>
      </c>
      <c r="H3476" s="38">
        <f t="shared" si="55"/>
        <v>1.17E-2</v>
      </c>
    </row>
    <row r="3477" spans="1:8" x14ac:dyDescent="0.25">
      <c r="A3477" s="24"/>
      <c r="B3477" s="24"/>
      <c r="C3477" s="24"/>
      <c r="D3477" s="24"/>
      <c r="E3477" s="40" t="s">
        <v>4888</v>
      </c>
      <c r="F3477" s="37" t="s">
        <v>1422</v>
      </c>
      <c r="G3477" s="37" t="s">
        <v>1422</v>
      </c>
      <c r="H3477" s="38">
        <f t="shared" si="55"/>
        <v>1.17E-2</v>
      </c>
    </row>
    <row r="3478" spans="1:8" x14ac:dyDescent="0.25">
      <c r="A3478" s="24"/>
      <c r="B3478" s="24"/>
      <c r="C3478" s="24"/>
      <c r="D3478" s="24"/>
      <c r="E3478" s="39" t="s">
        <v>4889</v>
      </c>
      <c r="F3478" s="37" t="s">
        <v>1422</v>
      </c>
      <c r="G3478" s="37" t="s">
        <v>1422</v>
      </c>
      <c r="H3478" s="38">
        <f t="shared" si="55"/>
        <v>1.17E-2</v>
      </c>
    </row>
    <row r="3479" spans="1:8" x14ac:dyDescent="0.25">
      <c r="A3479" s="24"/>
      <c r="B3479" s="24"/>
      <c r="C3479" s="24"/>
      <c r="D3479" s="24"/>
      <c r="E3479" s="60" t="s">
        <v>4890</v>
      </c>
      <c r="F3479" s="37" t="s">
        <v>1422</v>
      </c>
      <c r="G3479" s="37" t="s">
        <v>1422</v>
      </c>
      <c r="H3479" s="38">
        <f t="shared" si="55"/>
        <v>1.17E-2</v>
      </c>
    </row>
    <row r="3480" spans="1:8" x14ac:dyDescent="0.25">
      <c r="A3480" s="24"/>
      <c r="B3480" s="24"/>
      <c r="C3480" s="24"/>
      <c r="D3480" s="24"/>
      <c r="E3480" s="39" t="s">
        <v>4891</v>
      </c>
      <c r="F3480" s="37" t="s">
        <v>1422</v>
      </c>
      <c r="G3480" s="37" t="s">
        <v>1422</v>
      </c>
      <c r="H3480" s="38">
        <f t="shared" si="55"/>
        <v>1.17E-2</v>
      </c>
    </row>
    <row r="3481" spans="1:8" x14ac:dyDescent="0.25">
      <c r="A3481" s="24"/>
      <c r="B3481" s="24"/>
      <c r="C3481" s="24"/>
      <c r="D3481" s="24"/>
      <c r="E3481" s="54" t="s">
        <v>4892</v>
      </c>
      <c r="F3481" s="37" t="s">
        <v>1422</v>
      </c>
      <c r="G3481" s="37" t="s">
        <v>1422</v>
      </c>
      <c r="H3481" s="38">
        <f t="shared" si="55"/>
        <v>1.17E-2</v>
      </c>
    </row>
    <row r="3482" spans="1:8" x14ac:dyDescent="0.25">
      <c r="A3482" s="24"/>
      <c r="B3482" s="24"/>
      <c r="C3482" s="24"/>
      <c r="D3482" s="24"/>
      <c r="E3482" s="39" t="s">
        <v>4893</v>
      </c>
      <c r="F3482" s="37" t="s">
        <v>1418</v>
      </c>
      <c r="G3482" s="37" t="s">
        <v>1418</v>
      </c>
      <c r="H3482" s="38">
        <f t="shared" si="55"/>
        <v>0</v>
      </c>
    </row>
    <row r="3483" spans="1:8" x14ac:dyDescent="0.25">
      <c r="A3483" s="24"/>
      <c r="B3483" s="24"/>
      <c r="C3483" s="24"/>
      <c r="D3483" s="24"/>
      <c r="E3483" s="39" t="s">
        <v>4894</v>
      </c>
      <c r="F3483" s="37" t="s">
        <v>1418</v>
      </c>
      <c r="G3483" s="37" t="s">
        <v>1418</v>
      </c>
      <c r="H3483" s="38">
        <f t="shared" si="55"/>
        <v>0</v>
      </c>
    </row>
    <row r="3484" spans="1:8" x14ac:dyDescent="0.25">
      <c r="A3484" s="24"/>
      <c r="B3484" s="24"/>
      <c r="C3484" s="24"/>
      <c r="D3484" s="24"/>
      <c r="E3484" s="40" t="s">
        <v>4895</v>
      </c>
      <c r="F3484" s="37" t="s">
        <v>1422</v>
      </c>
      <c r="G3484" s="37" t="s">
        <v>1422</v>
      </c>
      <c r="H3484" s="38">
        <f t="shared" si="55"/>
        <v>1.17E-2</v>
      </c>
    </row>
    <row r="3485" spans="1:8" x14ac:dyDescent="0.25">
      <c r="A3485" s="24"/>
      <c r="B3485" s="24"/>
      <c r="C3485" s="24"/>
      <c r="D3485" s="24"/>
      <c r="E3485" s="61" t="s">
        <v>4896</v>
      </c>
      <c r="F3485" s="37" t="s">
        <v>1418</v>
      </c>
      <c r="G3485" s="37" t="s">
        <v>1418</v>
      </c>
      <c r="H3485" s="38">
        <f t="shared" si="55"/>
        <v>0</v>
      </c>
    </row>
    <row r="3486" spans="1:8" x14ac:dyDescent="0.25">
      <c r="A3486" s="24"/>
      <c r="B3486" s="24"/>
      <c r="C3486" s="24"/>
      <c r="D3486" s="24"/>
      <c r="E3486" s="39" t="s">
        <v>4897</v>
      </c>
      <c r="F3486" s="37" t="s">
        <v>1418</v>
      </c>
      <c r="G3486" s="37" t="s">
        <v>1418</v>
      </c>
      <c r="H3486" s="38">
        <f t="shared" si="55"/>
        <v>0</v>
      </c>
    </row>
    <row r="3487" spans="1:8" x14ac:dyDescent="0.25">
      <c r="A3487" s="24"/>
      <c r="B3487" s="24"/>
      <c r="C3487" s="24"/>
      <c r="D3487" s="24"/>
      <c r="E3487" s="39" t="s">
        <v>4898</v>
      </c>
      <c r="F3487" s="37" t="s">
        <v>1422</v>
      </c>
      <c r="G3487" s="37" t="s">
        <v>1422</v>
      </c>
      <c r="H3487" s="38">
        <f t="shared" si="55"/>
        <v>1.17E-2</v>
      </c>
    </row>
    <row r="3488" spans="1:8" x14ac:dyDescent="0.25">
      <c r="A3488" s="24"/>
      <c r="B3488" s="24"/>
      <c r="C3488" s="24"/>
      <c r="D3488" s="24"/>
      <c r="E3488" s="60" t="s">
        <v>4899</v>
      </c>
      <c r="F3488" s="37" t="s">
        <v>1418</v>
      </c>
      <c r="G3488" s="37" t="s">
        <v>1418</v>
      </c>
      <c r="H3488" s="38">
        <f t="shared" si="55"/>
        <v>0</v>
      </c>
    </row>
    <row r="3489" spans="1:8" x14ac:dyDescent="0.25">
      <c r="A3489" s="24"/>
      <c r="B3489" s="24"/>
      <c r="C3489" s="24"/>
      <c r="D3489" s="24"/>
      <c r="E3489" s="54" t="s">
        <v>4900</v>
      </c>
      <c r="F3489" s="37" t="s">
        <v>1422</v>
      </c>
      <c r="G3489" s="37" t="s">
        <v>1422</v>
      </c>
      <c r="H3489" s="38">
        <f t="shared" si="55"/>
        <v>1.17E-2</v>
      </c>
    </row>
    <row r="3490" spans="1:8" x14ac:dyDescent="0.25">
      <c r="A3490" s="24"/>
      <c r="B3490" s="24"/>
      <c r="C3490" s="24"/>
      <c r="D3490" s="24"/>
      <c r="E3490" s="39" t="s">
        <v>4901</v>
      </c>
      <c r="F3490" s="37" t="s">
        <v>1422</v>
      </c>
      <c r="G3490" s="37" t="s">
        <v>1422</v>
      </c>
      <c r="H3490" s="38">
        <f t="shared" si="55"/>
        <v>1.17E-2</v>
      </c>
    </row>
    <row r="3491" spans="1:8" x14ac:dyDescent="0.25">
      <c r="A3491" s="24"/>
      <c r="B3491" s="24"/>
      <c r="C3491" s="24"/>
      <c r="D3491" s="24"/>
      <c r="E3491" s="39" t="s">
        <v>4902</v>
      </c>
      <c r="F3491" s="37" t="s">
        <v>1418</v>
      </c>
      <c r="G3491" s="37" t="s">
        <v>1418</v>
      </c>
      <c r="H3491" s="38">
        <f t="shared" si="55"/>
        <v>0</v>
      </c>
    </row>
    <row r="3492" spans="1:8" x14ac:dyDescent="0.25">
      <c r="A3492" s="24"/>
      <c r="B3492" s="24"/>
      <c r="C3492" s="24"/>
      <c r="D3492" s="24"/>
      <c r="E3492" s="57" t="s">
        <v>4903</v>
      </c>
      <c r="F3492" s="37" t="s">
        <v>1418</v>
      </c>
      <c r="G3492" s="37" t="s">
        <v>1418</v>
      </c>
      <c r="H3492" s="38">
        <f t="shared" si="55"/>
        <v>0</v>
      </c>
    </row>
    <row r="3493" spans="1:8" x14ac:dyDescent="0.25">
      <c r="A3493" s="24"/>
      <c r="B3493" s="24"/>
      <c r="C3493" s="24"/>
      <c r="D3493" s="24"/>
      <c r="E3493" s="61" t="s">
        <v>4904</v>
      </c>
      <c r="F3493" s="37" t="s">
        <v>1418</v>
      </c>
      <c r="G3493" s="37" t="s">
        <v>1418</v>
      </c>
      <c r="H3493" s="38">
        <f t="shared" si="55"/>
        <v>0</v>
      </c>
    </row>
    <row r="3494" spans="1:8" x14ac:dyDescent="0.25">
      <c r="A3494" s="24"/>
      <c r="B3494" s="24"/>
      <c r="C3494" s="24"/>
      <c r="D3494" s="24"/>
      <c r="E3494" s="57" t="s">
        <v>4905</v>
      </c>
      <c r="F3494" s="37" t="s">
        <v>1418</v>
      </c>
      <c r="G3494" s="37" t="s">
        <v>1418</v>
      </c>
      <c r="H3494" s="38">
        <f t="shared" si="55"/>
        <v>0</v>
      </c>
    </row>
    <row r="3495" spans="1:8" x14ac:dyDescent="0.25">
      <c r="A3495" s="24"/>
      <c r="B3495" s="24"/>
      <c r="C3495" s="24"/>
      <c r="D3495" s="24"/>
      <c r="E3495" s="57" t="s">
        <v>4906</v>
      </c>
      <c r="F3495" s="37" t="s">
        <v>1422</v>
      </c>
      <c r="G3495" s="37" t="s">
        <v>1422</v>
      </c>
      <c r="H3495" s="38">
        <f t="shared" si="55"/>
        <v>1.17E-2</v>
      </c>
    </row>
    <row r="3496" spans="1:8" x14ac:dyDescent="0.25">
      <c r="A3496" s="24"/>
      <c r="B3496" s="24"/>
      <c r="C3496" s="24"/>
      <c r="D3496" s="24"/>
      <c r="E3496" s="39" t="s">
        <v>4907</v>
      </c>
      <c r="F3496" s="37" t="s">
        <v>1418</v>
      </c>
      <c r="G3496" s="37" t="s">
        <v>1418</v>
      </c>
      <c r="H3496" s="38">
        <f t="shared" si="55"/>
        <v>0</v>
      </c>
    </row>
    <row r="3497" spans="1:8" x14ac:dyDescent="0.25">
      <c r="A3497" s="24"/>
      <c r="B3497" s="24"/>
      <c r="C3497" s="24"/>
      <c r="D3497" s="24"/>
      <c r="E3497" s="39" t="s">
        <v>4908</v>
      </c>
      <c r="F3497" s="37" t="s">
        <v>1422</v>
      </c>
      <c r="G3497" s="37" t="s">
        <v>1422</v>
      </c>
      <c r="H3497" s="38">
        <f t="shared" si="55"/>
        <v>1.17E-2</v>
      </c>
    </row>
    <row r="3498" spans="1:8" x14ac:dyDescent="0.25">
      <c r="A3498" s="24"/>
      <c r="B3498" s="24"/>
      <c r="C3498" s="24"/>
      <c r="D3498" s="24"/>
      <c r="E3498" s="40" t="s">
        <v>4909</v>
      </c>
      <c r="F3498" s="37" t="s">
        <v>1418</v>
      </c>
      <c r="G3498" s="37" t="s">
        <v>1418</v>
      </c>
      <c r="H3498" s="38">
        <f t="shared" si="55"/>
        <v>0</v>
      </c>
    </row>
    <row r="3499" spans="1:8" x14ac:dyDescent="0.25">
      <c r="A3499" s="24"/>
      <c r="B3499" s="24"/>
      <c r="C3499" s="24"/>
      <c r="D3499" s="24"/>
      <c r="E3499" s="40" t="s">
        <v>4910</v>
      </c>
      <c r="F3499" s="37" t="s">
        <v>1422</v>
      </c>
      <c r="G3499" s="37" t="s">
        <v>1422</v>
      </c>
      <c r="H3499" s="38">
        <f t="shared" si="55"/>
        <v>1.17E-2</v>
      </c>
    </row>
    <row r="3500" spans="1:8" x14ac:dyDescent="0.25">
      <c r="A3500" s="24"/>
      <c r="B3500" s="24"/>
      <c r="C3500" s="24"/>
      <c r="D3500" s="24"/>
      <c r="E3500" s="60" t="s">
        <v>4911</v>
      </c>
      <c r="F3500" s="37" t="s">
        <v>1418</v>
      </c>
      <c r="G3500" s="37" t="s">
        <v>1418</v>
      </c>
      <c r="H3500" s="38">
        <f t="shared" si="55"/>
        <v>0</v>
      </c>
    </row>
    <row r="3501" spans="1:8" x14ac:dyDescent="0.25">
      <c r="A3501" s="24"/>
      <c r="B3501" s="24"/>
      <c r="C3501" s="24"/>
      <c r="D3501" s="24"/>
      <c r="E3501" s="40" t="s">
        <v>4912</v>
      </c>
      <c r="F3501" s="37" t="s">
        <v>1418</v>
      </c>
      <c r="G3501" s="37" t="s">
        <v>1418</v>
      </c>
      <c r="H3501" s="38">
        <f t="shared" si="55"/>
        <v>0</v>
      </c>
    </row>
    <row r="3502" spans="1:8" x14ac:dyDescent="0.25">
      <c r="A3502" s="24"/>
      <c r="B3502" s="24"/>
      <c r="C3502" s="24"/>
      <c r="D3502" s="24"/>
      <c r="E3502" s="39" t="s">
        <v>4913</v>
      </c>
      <c r="F3502" s="37" t="s">
        <v>1422</v>
      </c>
      <c r="G3502" s="37" t="s">
        <v>1422</v>
      </c>
      <c r="H3502" s="38">
        <f t="shared" si="55"/>
        <v>1.17E-2</v>
      </c>
    </row>
    <row r="3503" spans="1:8" x14ac:dyDescent="0.25">
      <c r="A3503" s="24"/>
      <c r="B3503" s="24"/>
      <c r="C3503" s="24"/>
      <c r="D3503" s="24"/>
      <c r="E3503" s="39" t="s">
        <v>4914</v>
      </c>
      <c r="F3503" s="37" t="s">
        <v>1422</v>
      </c>
      <c r="G3503" s="37" t="s">
        <v>1422</v>
      </c>
      <c r="H3503" s="38">
        <f t="shared" si="55"/>
        <v>1.17E-2</v>
      </c>
    </row>
    <row r="3504" spans="1:8" x14ac:dyDescent="0.25">
      <c r="A3504" s="24"/>
      <c r="B3504" s="24"/>
      <c r="C3504" s="24"/>
      <c r="D3504" s="24"/>
      <c r="E3504" s="39" t="s">
        <v>4915</v>
      </c>
      <c r="F3504" s="37" t="s">
        <v>1422</v>
      </c>
      <c r="G3504" s="37" t="s">
        <v>1422</v>
      </c>
      <c r="H3504" s="38">
        <f t="shared" si="55"/>
        <v>1.17E-2</v>
      </c>
    </row>
    <row r="3505" spans="1:8" x14ac:dyDescent="0.25">
      <c r="A3505" s="24"/>
      <c r="B3505" s="24"/>
      <c r="C3505" s="24"/>
      <c r="D3505" s="24"/>
      <c r="E3505" s="39" t="s">
        <v>4916</v>
      </c>
      <c r="F3505" s="37" t="s">
        <v>1422</v>
      </c>
      <c r="G3505" s="37" t="s">
        <v>1422</v>
      </c>
      <c r="H3505" s="38">
        <f t="shared" si="55"/>
        <v>1.17E-2</v>
      </c>
    </row>
    <row r="3506" spans="1:8" x14ac:dyDescent="0.25">
      <c r="A3506" s="24"/>
      <c r="B3506" s="24"/>
      <c r="C3506" s="24"/>
      <c r="D3506" s="24"/>
      <c r="E3506" s="39" t="s">
        <v>4917</v>
      </c>
      <c r="F3506" s="37" t="s">
        <v>1418</v>
      </c>
      <c r="G3506" s="37" t="s">
        <v>1418</v>
      </c>
      <c r="H3506" s="38">
        <f t="shared" si="55"/>
        <v>0</v>
      </c>
    </row>
    <row r="3507" spans="1:8" x14ac:dyDescent="0.25">
      <c r="A3507" s="24"/>
      <c r="B3507" s="24"/>
      <c r="C3507" s="24"/>
      <c r="D3507" s="24"/>
      <c r="E3507" s="54" t="s">
        <v>4918</v>
      </c>
      <c r="F3507" s="37" t="s">
        <v>1418</v>
      </c>
      <c r="G3507" s="37" t="s">
        <v>1418</v>
      </c>
      <c r="H3507" s="38">
        <f t="shared" si="55"/>
        <v>0</v>
      </c>
    </row>
    <row r="3508" spans="1:8" x14ac:dyDescent="0.25">
      <c r="A3508" s="24"/>
      <c r="B3508" s="24"/>
      <c r="C3508" s="24"/>
      <c r="D3508" s="24"/>
      <c r="E3508" s="54" t="s">
        <v>4919</v>
      </c>
      <c r="F3508" s="37" t="s">
        <v>1422</v>
      </c>
      <c r="G3508" s="37" t="s">
        <v>1422</v>
      </c>
      <c r="H3508" s="38">
        <f t="shared" si="55"/>
        <v>1.17E-2</v>
      </c>
    </row>
    <row r="3509" spans="1:8" x14ac:dyDescent="0.25">
      <c r="A3509" s="24"/>
      <c r="B3509" s="24"/>
      <c r="C3509" s="24"/>
      <c r="D3509" s="24"/>
      <c r="E3509" s="40" t="s">
        <v>4920</v>
      </c>
      <c r="F3509" s="37" t="s">
        <v>1422</v>
      </c>
      <c r="G3509" s="37" t="s">
        <v>1422</v>
      </c>
      <c r="H3509" s="38">
        <f t="shared" si="55"/>
        <v>1.17E-2</v>
      </c>
    </row>
    <row r="3510" spans="1:8" x14ac:dyDescent="0.25">
      <c r="A3510" s="24"/>
      <c r="B3510" s="24"/>
      <c r="C3510" s="24"/>
      <c r="D3510" s="24"/>
      <c r="E3510" s="39" t="s">
        <v>4921</v>
      </c>
      <c r="F3510" s="37" t="s">
        <v>1418</v>
      </c>
      <c r="G3510" s="37" t="s">
        <v>1418</v>
      </c>
      <c r="H3510" s="38">
        <f t="shared" si="55"/>
        <v>0</v>
      </c>
    </row>
    <row r="3511" spans="1:8" x14ac:dyDescent="0.25">
      <c r="A3511" s="24"/>
      <c r="B3511" s="24"/>
      <c r="C3511" s="24"/>
      <c r="D3511" s="24"/>
      <c r="E3511" s="39" t="s">
        <v>4922</v>
      </c>
      <c r="F3511" s="37" t="s">
        <v>1418</v>
      </c>
      <c r="G3511" s="37" t="s">
        <v>1418</v>
      </c>
      <c r="H3511" s="38">
        <f t="shared" si="55"/>
        <v>0</v>
      </c>
    </row>
    <row r="3512" spans="1:8" x14ac:dyDescent="0.25">
      <c r="A3512" s="24"/>
      <c r="B3512" s="24"/>
      <c r="C3512" s="24"/>
      <c r="D3512" s="24"/>
      <c r="E3512" s="39" t="s">
        <v>4923</v>
      </c>
      <c r="F3512" s="37" t="s">
        <v>1418</v>
      </c>
      <c r="G3512" s="37" t="s">
        <v>1418</v>
      </c>
      <c r="H3512" s="38">
        <f t="shared" si="55"/>
        <v>0</v>
      </c>
    </row>
    <row r="3513" spans="1:8" x14ac:dyDescent="0.25">
      <c r="A3513" s="24"/>
      <c r="B3513" s="24"/>
      <c r="C3513" s="24"/>
      <c r="D3513" s="24"/>
      <c r="E3513" s="39" t="s">
        <v>4924</v>
      </c>
      <c r="F3513" s="37" t="s">
        <v>1418</v>
      </c>
      <c r="G3513" s="37" t="s">
        <v>1418</v>
      </c>
      <c r="H3513" s="38">
        <f t="shared" si="55"/>
        <v>0</v>
      </c>
    </row>
    <row r="3514" spans="1:8" x14ac:dyDescent="0.25">
      <c r="A3514" s="24"/>
      <c r="B3514" s="24"/>
      <c r="C3514" s="24"/>
      <c r="D3514" s="24"/>
      <c r="E3514" s="39" t="s">
        <v>4925</v>
      </c>
      <c r="F3514" s="37" t="s">
        <v>1422</v>
      </c>
      <c r="G3514" s="37" t="s">
        <v>1422</v>
      </c>
      <c r="H3514" s="38">
        <f t="shared" si="55"/>
        <v>1.17E-2</v>
      </c>
    </row>
    <row r="3515" spans="1:8" x14ac:dyDescent="0.25">
      <c r="A3515" s="24"/>
      <c r="B3515" s="24"/>
      <c r="C3515" s="24"/>
      <c r="D3515" s="24"/>
      <c r="E3515" s="39" t="s">
        <v>4926</v>
      </c>
      <c r="F3515" s="37" t="s">
        <v>1418</v>
      </c>
      <c r="G3515" s="37" t="s">
        <v>1418</v>
      </c>
      <c r="H3515" s="38">
        <f t="shared" si="55"/>
        <v>0</v>
      </c>
    </row>
    <row r="3516" spans="1:8" x14ac:dyDescent="0.25">
      <c r="A3516" s="24"/>
      <c r="B3516" s="24"/>
      <c r="C3516" s="24"/>
      <c r="D3516" s="24"/>
      <c r="E3516" s="39" t="s">
        <v>4927</v>
      </c>
      <c r="F3516" s="37" t="s">
        <v>1422</v>
      </c>
      <c r="G3516" s="37" t="s">
        <v>1422</v>
      </c>
      <c r="H3516" s="38">
        <f t="shared" si="55"/>
        <v>1.17E-2</v>
      </c>
    </row>
    <row r="3517" spans="1:8" x14ac:dyDescent="0.25">
      <c r="A3517" s="24"/>
      <c r="B3517" s="24"/>
      <c r="C3517" s="24"/>
      <c r="D3517" s="24"/>
      <c r="E3517" s="57" t="s">
        <v>4928</v>
      </c>
      <c r="F3517" s="37" t="s">
        <v>1422</v>
      </c>
      <c r="G3517" s="37" t="s">
        <v>1422</v>
      </c>
      <c r="H3517" s="38">
        <f t="shared" si="55"/>
        <v>1.17E-2</v>
      </c>
    </row>
    <row r="3518" spans="1:8" x14ac:dyDescent="0.25">
      <c r="A3518" s="24"/>
      <c r="B3518" s="24"/>
      <c r="C3518" s="24"/>
      <c r="D3518" s="24"/>
      <c r="E3518" s="39" t="s">
        <v>4929</v>
      </c>
      <c r="F3518" s="37" t="s">
        <v>1418</v>
      </c>
      <c r="G3518" s="37" t="s">
        <v>1418</v>
      </c>
      <c r="H3518" s="38">
        <f t="shared" si="55"/>
        <v>0</v>
      </c>
    </row>
    <row r="3519" spans="1:8" x14ac:dyDescent="0.25">
      <c r="A3519" s="24"/>
      <c r="B3519" s="24"/>
      <c r="C3519" s="24"/>
      <c r="D3519" s="24"/>
      <c r="E3519" s="39" t="s">
        <v>4930</v>
      </c>
      <c r="F3519" s="37" t="s">
        <v>1418</v>
      </c>
      <c r="G3519" s="37" t="s">
        <v>1418</v>
      </c>
      <c r="H3519" s="38">
        <f t="shared" si="55"/>
        <v>0</v>
      </c>
    </row>
    <row r="3520" spans="1:8" x14ac:dyDescent="0.25">
      <c r="A3520" s="24"/>
      <c r="B3520" s="24"/>
      <c r="C3520" s="24"/>
      <c r="D3520" s="24"/>
      <c r="E3520" s="39" t="s">
        <v>4931</v>
      </c>
      <c r="F3520" s="37" t="s">
        <v>1418</v>
      </c>
      <c r="G3520" s="37" t="s">
        <v>1418</v>
      </c>
      <c r="H3520" s="38">
        <f t="shared" si="55"/>
        <v>0</v>
      </c>
    </row>
    <row r="3521" spans="1:8" x14ac:dyDescent="0.25">
      <c r="A3521" s="24"/>
      <c r="B3521" s="24"/>
      <c r="C3521" s="24"/>
      <c r="D3521" s="24"/>
      <c r="E3521" s="39" t="s">
        <v>4932</v>
      </c>
      <c r="F3521" s="37" t="s">
        <v>1418</v>
      </c>
      <c r="G3521" s="37" t="s">
        <v>1418</v>
      </c>
      <c r="H3521" s="38">
        <f t="shared" si="55"/>
        <v>0</v>
      </c>
    </row>
    <row r="3522" spans="1:8" x14ac:dyDescent="0.25">
      <c r="A3522" s="24"/>
      <c r="B3522" s="24"/>
      <c r="C3522" s="24"/>
      <c r="D3522" s="24"/>
      <c r="E3522" s="39" t="s">
        <v>4933</v>
      </c>
      <c r="F3522" s="37" t="s">
        <v>1418</v>
      </c>
      <c r="G3522" s="37" t="s">
        <v>1418</v>
      </c>
      <c r="H3522" s="38">
        <f t="shared" si="55"/>
        <v>0</v>
      </c>
    </row>
    <row r="3523" spans="1:8" x14ac:dyDescent="0.25">
      <c r="A3523" s="24"/>
      <c r="B3523" s="24"/>
      <c r="C3523" s="24"/>
      <c r="D3523" s="24"/>
      <c r="E3523" s="60" t="s">
        <v>4934</v>
      </c>
      <c r="F3523" s="37" t="s">
        <v>1418</v>
      </c>
      <c r="G3523" s="37" t="s">
        <v>1418</v>
      </c>
      <c r="H3523" s="38">
        <f t="shared" si="55"/>
        <v>0</v>
      </c>
    </row>
    <row r="3524" spans="1:8" x14ac:dyDescent="0.25">
      <c r="A3524" s="24"/>
      <c r="B3524" s="24"/>
      <c r="C3524" s="24"/>
      <c r="D3524" s="24"/>
      <c r="E3524" s="39" t="s">
        <v>4935</v>
      </c>
      <c r="F3524" s="37" t="s">
        <v>1418</v>
      </c>
      <c r="G3524" s="37" t="s">
        <v>1418</v>
      </c>
      <c r="H3524" s="38">
        <f t="shared" si="55"/>
        <v>0</v>
      </c>
    </row>
    <row r="3525" spans="1:8" x14ac:dyDescent="0.25">
      <c r="A3525" s="24"/>
      <c r="B3525" s="24"/>
      <c r="C3525" s="24"/>
      <c r="D3525" s="24"/>
      <c r="E3525" s="39" t="s">
        <v>4936</v>
      </c>
      <c r="F3525" s="37" t="s">
        <v>1418</v>
      </c>
      <c r="G3525" s="37" t="s">
        <v>1418</v>
      </c>
      <c r="H3525" s="38">
        <f t="shared" si="55"/>
        <v>0</v>
      </c>
    </row>
    <row r="3526" spans="1:8" x14ac:dyDescent="0.25">
      <c r="A3526" s="24"/>
      <c r="B3526" s="24"/>
      <c r="C3526" s="24"/>
      <c r="D3526" s="24"/>
      <c r="E3526" s="60" t="s">
        <v>4937</v>
      </c>
      <c r="F3526" s="37" t="s">
        <v>1418</v>
      </c>
      <c r="G3526" s="37" t="s">
        <v>1418</v>
      </c>
      <c r="H3526" s="38">
        <f t="shared" si="55"/>
        <v>0</v>
      </c>
    </row>
    <row r="3527" spans="1:8" x14ac:dyDescent="0.25">
      <c r="A3527" s="24"/>
      <c r="B3527" s="24"/>
      <c r="C3527" s="24"/>
      <c r="D3527" s="24"/>
      <c r="E3527" s="60" t="s">
        <v>4938</v>
      </c>
      <c r="F3527" s="37" t="s">
        <v>1418</v>
      </c>
      <c r="G3527" s="37" t="s">
        <v>1418</v>
      </c>
      <c r="H3527" s="38">
        <f t="shared" ref="H3527:H3590" si="56">VLOOKUP(G3527,$A$4:$B$29,2,FALSE)</f>
        <v>0</v>
      </c>
    </row>
    <row r="3528" spans="1:8" x14ac:dyDescent="0.25">
      <c r="A3528" s="24"/>
      <c r="B3528" s="24"/>
      <c r="C3528" s="24"/>
      <c r="D3528" s="24"/>
      <c r="E3528" s="39" t="s">
        <v>4939</v>
      </c>
      <c r="F3528" s="37" t="s">
        <v>1418</v>
      </c>
      <c r="G3528" s="37" t="s">
        <v>1418</v>
      </c>
      <c r="H3528" s="38">
        <f t="shared" si="56"/>
        <v>0</v>
      </c>
    </row>
    <row r="3529" spans="1:8" x14ac:dyDescent="0.25">
      <c r="A3529" s="24"/>
      <c r="B3529" s="24"/>
      <c r="C3529" s="24"/>
      <c r="D3529" s="24"/>
      <c r="E3529" s="39" t="s">
        <v>4940</v>
      </c>
      <c r="F3529" s="37" t="s">
        <v>1418</v>
      </c>
      <c r="G3529" s="37" t="s">
        <v>1418</v>
      </c>
      <c r="H3529" s="38">
        <f t="shared" si="56"/>
        <v>0</v>
      </c>
    </row>
    <row r="3530" spans="1:8" x14ac:dyDescent="0.25">
      <c r="A3530" s="24"/>
      <c r="B3530" s="24"/>
      <c r="C3530" s="24"/>
      <c r="D3530" s="24"/>
      <c r="E3530" s="40" t="s">
        <v>4941</v>
      </c>
      <c r="F3530" s="37" t="s">
        <v>1422</v>
      </c>
      <c r="G3530" s="37" t="s">
        <v>1422</v>
      </c>
      <c r="H3530" s="38">
        <f t="shared" si="56"/>
        <v>1.17E-2</v>
      </c>
    </row>
    <row r="3531" spans="1:8" x14ac:dyDescent="0.25">
      <c r="A3531" s="24"/>
      <c r="B3531" s="24"/>
      <c r="C3531" s="24"/>
      <c r="D3531" s="24"/>
      <c r="E3531" s="57" t="s">
        <v>4942</v>
      </c>
      <c r="F3531" s="37" t="s">
        <v>1422</v>
      </c>
      <c r="G3531" s="37" t="s">
        <v>1422</v>
      </c>
      <c r="H3531" s="38">
        <f t="shared" si="56"/>
        <v>1.17E-2</v>
      </c>
    </row>
    <row r="3532" spans="1:8" x14ac:dyDescent="0.25">
      <c r="A3532" s="24"/>
      <c r="B3532" s="24"/>
      <c r="C3532" s="24"/>
      <c r="D3532" s="24"/>
      <c r="E3532" s="39" t="s">
        <v>4943</v>
      </c>
      <c r="F3532" s="37" t="s">
        <v>1418</v>
      </c>
      <c r="G3532" s="37" t="s">
        <v>1418</v>
      </c>
      <c r="H3532" s="38">
        <f t="shared" si="56"/>
        <v>0</v>
      </c>
    </row>
    <row r="3533" spans="1:8" x14ac:dyDescent="0.25">
      <c r="A3533" s="24"/>
      <c r="B3533" s="24"/>
      <c r="C3533" s="24"/>
      <c r="D3533" s="24"/>
      <c r="E3533" s="39" t="s">
        <v>4944</v>
      </c>
      <c r="F3533" s="37" t="s">
        <v>1418</v>
      </c>
      <c r="G3533" s="37" t="s">
        <v>1418</v>
      </c>
      <c r="H3533" s="38">
        <f t="shared" si="56"/>
        <v>0</v>
      </c>
    </row>
    <row r="3534" spans="1:8" x14ac:dyDescent="0.25">
      <c r="A3534" s="24"/>
      <c r="B3534" s="24"/>
      <c r="C3534" s="24"/>
      <c r="D3534" s="24"/>
      <c r="E3534" s="39" t="s">
        <v>4945</v>
      </c>
      <c r="F3534" s="37" t="s">
        <v>1418</v>
      </c>
      <c r="G3534" s="37" t="s">
        <v>1418</v>
      </c>
      <c r="H3534" s="38">
        <f t="shared" si="56"/>
        <v>0</v>
      </c>
    </row>
    <row r="3535" spans="1:8" x14ac:dyDescent="0.25">
      <c r="A3535" s="24"/>
      <c r="B3535" s="24"/>
      <c r="C3535" s="24"/>
      <c r="D3535" s="24"/>
      <c r="E3535" s="42" t="s">
        <v>4946</v>
      </c>
      <c r="F3535" s="37" t="s">
        <v>1418</v>
      </c>
      <c r="G3535" s="37" t="s">
        <v>1418</v>
      </c>
      <c r="H3535" s="38">
        <f t="shared" si="56"/>
        <v>0</v>
      </c>
    </row>
    <row r="3536" spans="1:8" x14ac:dyDescent="0.25">
      <c r="A3536" s="24"/>
      <c r="B3536" s="24"/>
      <c r="C3536" s="24"/>
      <c r="D3536" s="24"/>
      <c r="E3536" s="39" t="s">
        <v>4947</v>
      </c>
      <c r="F3536" s="37" t="s">
        <v>1418</v>
      </c>
      <c r="G3536" s="37" t="s">
        <v>1418</v>
      </c>
      <c r="H3536" s="38">
        <f t="shared" si="56"/>
        <v>0</v>
      </c>
    </row>
    <row r="3537" spans="1:8" x14ac:dyDescent="0.25">
      <c r="A3537" s="24"/>
      <c r="B3537" s="24"/>
      <c r="C3537" s="24"/>
      <c r="D3537" s="24"/>
      <c r="E3537" s="39" t="s">
        <v>4948</v>
      </c>
      <c r="F3537" s="37" t="s">
        <v>1422</v>
      </c>
      <c r="G3537" s="37" t="s">
        <v>1422</v>
      </c>
      <c r="H3537" s="38">
        <f t="shared" si="56"/>
        <v>1.17E-2</v>
      </c>
    </row>
    <row r="3538" spans="1:8" x14ac:dyDescent="0.25">
      <c r="A3538" s="24"/>
      <c r="B3538" s="24"/>
      <c r="C3538" s="24"/>
      <c r="D3538" s="24"/>
      <c r="E3538" s="39" t="s">
        <v>4949</v>
      </c>
      <c r="F3538" s="37" t="s">
        <v>1422</v>
      </c>
      <c r="G3538" s="37" t="s">
        <v>1422</v>
      </c>
      <c r="H3538" s="38">
        <f t="shared" si="56"/>
        <v>1.17E-2</v>
      </c>
    </row>
    <row r="3539" spans="1:8" x14ac:dyDescent="0.25">
      <c r="A3539" s="24"/>
      <c r="B3539" s="24"/>
      <c r="C3539" s="24"/>
      <c r="D3539" s="24"/>
      <c r="E3539" s="39" t="s">
        <v>4950</v>
      </c>
      <c r="F3539" s="37" t="s">
        <v>1422</v>
      </c>
      <c r="G3539" s="37" t="s">
        <v>1422</v>
      </c>
      <c r="H3539" s="38">
        <f t="shared" si="56"/>
        <v>1.17E-2</v>
      </c>
    </row>
    <row r="3540" spans="1:8" x14ac:dyDescent="0.25">
      <c r="A3540" s="24"/>
      <c r="B3540" s="24"/>
      <c r="C3540" s="24"/>
      <c r="D3540" s="24"/>
      <c r="E3540" s="39" t="s">
        <v>4951</v>
      </c>
      <c r="F3540" s="37" t="s">
        <v>1422</v>
      </c>
      <c r="G3540" s="37" t="s">
        <v>1422</v>
      </c>
      <c r="H3540" s="38">
        <f t="shared" si="56"/>
        <v>1.17E-2</v>
      </c>
    </row>
    <row r="3541" spans="1:8" x14ac:dyDescent="0.25">
      <c r="A3541" s="24"/>
      <c r="B3541" s="24"/>
      <c r="C3541" s="24"/>
      <c r="D3541" s="24"/>
      <c r="E3541" s="40" t="s">
        <v>4952</v>
      </c>
      <c r="F3541" s="37" t="s">
        <v>1422</v>
      </c>
      <c r="G3541" s="37" t="s">
        <v>1422</v>
      </c>
      <c r="H3541" s="38">
        <f t="shared" si="56"/>
        <v>1.17E-2</v>
      </c>
    </row>
    <row r="3542" spans="1:8" x14ac:dyDescent="0.25">
      <c r="A3542" s="24"/>
      <c r="B3542" s="24"/>
      <c r="C3542" s="24"/>
      <c r="D3542" s="24"/>
      <c r="E3542" s="57" t="s">
        <v>4953</v>
      </c>
      <c r="F3542" s="37" t="s">
        <v>1422</v>
      </c>
      <c r="G3542" s="37" t="s">
        <v>1422</v>
      </c>
      <c r="H3542" s="38">
        <f t="shared" si="56"/>
        <v>1.17E-2</v>
      </c>
    </row>
    <row r="3543" spans="1:8" x14ac:dyDescent="0.25">
      <c r="A3543" s="24"/>
      <c r="B3543" s="24"/>
      <c r="C3543" s="24"/>
      <c r="D3543" s="24"/>
      <c r="E3543" s="39" t="s">
        <v>4954</v>
      </c>
      <c r="F3543" s="37" t="s">
        <v>1418</v>
      </c>
      <c r="G3543" s="37" t="s">
        <v>1418</v>
      </c>
      <c r="H3543" s="38">
        <f t="shared" si="56"/>
        <v>0</v>
      </c>
    </row>
    <row r="3544" spans="1:8" x14ac:dyDescent="0.25">
      <c r="A3544" s="24"/>
      <c r="B3544" s="24"/>
      <c r="C3544" s="24"/>
      <c r="D3544" s="24"/>
      <c r="E3544" s="57" t="s">
        <v>4955</v>
      </c>
      <c r="F3544" s="37" t="s">
        <v>1422</v>
      </c>
      <c r="G3544" s="37" t="s">
        <v>1422</v>
      </c>
      <c r="H3544" s="38">
        <f t="shared" si="56"/>
        <v>1.17E-2</v>
      </c>
    </row>
    <row r="3545" spans="1:8" x14ac:dyDescent="0.25">
      <c r="A3545" s="24"/>
      <c r="B3545" s="24"/>
      <c r="C3545" s="24"/>
      <c r="D3545" s="24"/>
      <c r="E3545" s="39" t="s">
        <v>4956</v>
      </c>
      <c r="F3545" s="37" t="s">
        <v>1422</v>
      </c>
      <c r="G3545" s="37" t="s">
        <v>1422</v>
      </c>
      <c r="H3545" s="38">
        <f t="shared" si="56"/>
        <v>1.17E-2</v>
      </c>
    </row>
    <row r="3546" spans="1:8" x14ac:dyDescent="0.25">
      <c r="A3546" s="24"/>
      <c r="B3546" s="24"/>
      <c r="C3546" s="24"/>
      <c r="D3546" s="24"/>
      <c r="E3546" s="39" t="s">
        <v>4957</v>
      </c>
      <c r="F3546" s="37" t="s">
        <v>1422</v>
      </c>
      <c r="G3546" s="37" t="s">
        <v>1422</v>
      </c>
      <c r="H3546" s="38">
        <f t="shared" si="56"/>
        <v>1.17E-2</v>
      </c>
    </row>
    <row r="3547" spans="1:8" x14ac:dyDescent="0.25">
      <c r="A3547" s="24"/>
      <c r="B3547" s="24"/>
      <c r="C3547" s="24"/>
      <c r="D3547" s="24"/>
      <c r="E3547" s="39" t="s">
        <v>4958</v>
      </c>
      <c r="F3547" s="37" t="s">
        <v>1422</v>
      </c>
      <c r="G3547" s="37" t="s">
        <v>1422</v>
      </c>
      <c r="H3547" s="38">
        <f t="shared" si="56"/>
        <v>1.17E-2</v>
      </c>
    </row>
    <row r="3548" spans="1:8" x14ac:dyDescent="0.25">
      <c r="A3548" s="24"/>
      <c r="B3548" s="24"/>
      <c r="C3548" s="24"/>
      <c r="D3548" s="24"/>
      <c r="E3548" s="39" t="s">
        <v>4959</v>
      </c>
      <c r="F3548" s="37" t="s">
        <v>1418</v>
      </c>
      <c r="G3548" s="37" t="s">
        <v>1418</v>
      </c>
      <c r="H3548" s="38">
        <f t="shared" si="56"/>
        <v>0</v>
      </c>
    </row>
    <row r="3549" spans="1:8" x14ac:dyDescent="0.25">
      <c r="A3549" s="24"/>
      <c r="B3549" s="24"/>
      <c r="C3549" s="24"/>
      <c r="D3549" s="24"/>
      <c r="E3549" s="39" t="s">
        <v>4960</v>
      </c>
      <c r="F3549" s="37" t="s">
        <v>1422</v>
      </c>
      <c r="G3549" s="37" t="s">
        <v>1422</v>
      </c>
      <c r="H3549" s="38">
        <f t="shared" si="56"/>
        <v>1.17E-2</v>
      </c>
    </row>
    <row r="3550" spans="1:8" x14ac:dyDescent="0.25">
      <c r="A3550" s="24"/>
      <c r="B3550" s="24"/>
      <c r="C3550" s="24"/>
      <c r="D3550" s="24"/>
      <c r="E3550" s="39" t="s">
        <v>4961</v>
      </c>
      <c r="F3550" s="37" t="s">
        <v>1422</v>
      </c>
      <c r="G3550" s="37" t="s">
        <v>1422</v>
      </c>
      <c r="H3550" s="38">
        <f t="shared" si="56"/>
        <v>1.17E-2</v>
      </c>
    </row>
    <row r="3551" spans="1:8" x14ac:dyDescent="0.25">
      <c r="A3551" s="24"/>
      <c r="B3551" s="24"/>
      <c r="C3551" s="24"/>
      <c r="D3551" s="24"/>
      <c r="E3551" s="57" t="s">
        <v>4962</v>
      </c>
      <c r="F3551" s="37" t="s">
        <v>1422</v>
      </c>
      <c r="G3551" s="37" t="s">
        <v>1422</v>
      </c>
      <c r="H3551" s="38">
        <f t="shared" si="56"/>
        <v>1.17E-2</v>
      </c>
    </row>
    <row r="3552" spans="1:8" x14ac:dyDescent="0.25">
      <c r="A3552" s="24"/>
      <c r="B3552" s="24"/>
      <c r="C3552" s="24"/>
      <c r="D3552" s="24"/>
      <c r="E3552" s="39" t="s">
        <v>4963</v>
      </c>
      <c r="F3552" s="37" t="s">
        <v>1422</v>
      </c>
      <c r="G3552" s="37" t="s">
        <v>1422</v>
      </c>
      <c r="H3552" s="38">
        <f t="shared" si="56"/>
        <v>1.17E-2</v>
      </c>
    </row>
    <row r="3553" spans="1:8" x14ac:dyDescent="0.25">
      <c r="A3553" s="24"/>
      <c r="B3553" s="24"/>
      <c r="C3553" s="24"/>
      <c r="D3553" s="24"/>
      <c r="E3553" s="40" t="s">
        <v>4964</v>
      </c>
      <c r="F3553" s="37" t="s">
        <v>1418</v>
      </c>
      <c r="G3553" s="37" t="s">
        <v>1418</v>
      </c>
      <c r="H3553" s="38">
        <f t="shared" si="56"/>
        <v>0</v>
      </c>
    </row>
    <row r="3554" spans="1:8" x14ac:dyDescent="0.25">
      <c r="A3554" s="24"/>
      <c r="B3554" s="24"/>
      <c r="C3554" s="24"/>
      <c r="D3554" s="24"/>
      <c r="E3554" s="39" t="s">
        <v>4965</v>
      </c>
      <c r="F3554" s="37" t="s">
        <v>1422</v>
      </c>
      <c r="G3554" s="37" t="s">
        <v>1422</v>
      </c>
      <c r="H3554" s="38">
        <f t="shared" si="56"/>
        <v>1.17E-2</v>
      </c>
    </row>
    <row r="3555" spans="1:8" x14ac:dyDescent="0.25">
      <c r="A3555" s="24"/>
      <c r="B3555" s="24"/>
      <c r="C3555" s="24"/>
      <c r="D3555" s="24"/>
      <c r="E3555" s="39" t="s">
        <v>4966</v>
      </c>
      <c r="F3555" s="37" t="s">
        <v>1418</v>
      </c>
      <c r="G3555" s="37" t="s">
        <v>1418</v>
      </c>
      <c r="H3555" s="38">
        <f t="shared" si="56"/>
        <v>0</v>
      </c>
    </row>
    <row r="3556" spans="1:8" x14ac:dyDescent="0.25">
      <c r="A3556" s="24"/>
      <c r="B3556" s="24"/>
      <c r="C3556" s="24"/>
      <c r="D3556" s="24"/>
      <c r="E3556" s="39" t="s">
        <v>4967</v>
      </c>
      <c r="F3556" s="37" t="s">
        <v>1418</v>
      </c>
      <c r="G3556" s="37" t="s">
        <v>1418</v>
      </c>
      <c r="H3556" s="38">
        <f t="shared" si="56"/>
        <v>0</v>
      </c>
    </row>
    <row r="3557" spans="1:8" x14ac:dyDescent="0.25">
      <c r="A3557" s="24"/>
      <c r="B3557" s="24"/>
      <c r="C3557" s="24"/>
      <c r="D3557" s="24"/>
      <c r="E3557" s="39" t="s">
        <v>4968</v>
      </c>
      <c r="F3557" s="37" t="s">
        <v>1418</v>
      </c>
      <c r="G3557" s="37" t="s">
        <v>1418</v>
      </c>
      <c r="H3557" s="38">
        <f t="shared" si="56"/>
        <v>0</v>
      </c>
    </row>
    <row r="3558" spans="1:8" x14ac:dyDescent="0.25">
      <c r="A3558" s="24"/>
      <c r="B3558" s="24"/>
      <c r="C3558" s="24"/>
      <c r="D3558" s="24"/>
      <c r="E3558" s="39" t="s">
        <v>4969</v>
      </c>
      <c r="F3558" s="37" t="s">
        <v>1422</v>
      </c>
      <c r="G3558" s="37" t="s">
        <v>1422</v>
      </c>
      <c r="H3558" s="38">
        <f t="shared" si="56"/>
        <v>1.17E-2</v>
      </c>
    </row>
    <row r="3559" spans="1:8" x14ac:dyDescent="0.25">
      <c r="A3559" s="24"/>
      <c r="B3559" s="24"/>
      <c r="C3559" s="24"/>
      <c r="D3559" s="24"/>
      <c r="E3559" s="39" t="s">
        <v>4970</v>
      </c>
      <c r="F3559" s="37" t="s">
        <v>1418</v>
      </c>
      <c r="G3559" s="37" t="s">
        <v>1418</v>
      </c>
      <c r="H3559" s="38">
        <f t="shared" si="56"/>
        <v>0</v>
      </c>
    </row>
    <row r="3560" spans="1:8" x14ac:dyDescent="0.25">
      <c r="A3560" s="24"/>
      <c r="B3560" s="24"/>
      <c r="C3560" s="24"/>
      <c r="D3560" s="24"/>
      <c r="E3560" s="61" t="s">
        <v>4971</v>
      </c>
      <c r="F3560" s="37" t="s">
        <v>1422</v>
      </c>
      <c r="G3560" s="37" t="s">
        <v>1422</v>
      </c>
      <c r="H3560" s="38">
        <f t="shared" si="56"/>
        <v>1.17E-2</v>
      </c>
    </row>
    <row r="3561" spans="1:8" x14ac:dyDescent="0.25">
      <c r="A3561" s="24"/>
      <c r="B3561" s="24"/>
      <c r="C3561" s="24"/>
      <c r="D3561" s="24"/>
      <c r="E3561" s="39" t="s">
        <v>4972</v>
      </c>
      <c r="F3561" s="37" t="s">
        <v>1422</v>
      </c>
      <c r="G3561" s="37" t="s">
        <v>1422</v>
      </c>
      <c r="H3561" s="38">
        <f t="shared" si="56"/>
        <v>1.17E-2</v>
      </c>
    </row>
    <row r="3562" spans="1:8" x14ac:dyDescent="0.25">
      <c r="A3562" s="24"/>
      <c r="B3562" s="24"/>
      <c r="C3562" s="24"/>
      <c r="D3562" s="24"/>
      <c r="E3562" s="39" t="s">
        <v>4973</v>
      </c>
      <c r="F3562" s="37" t="s">
        <v>1418</v>
      </c>
      <c r="G3562" s="37" t="s">
        <v>1418</v>
      </c>
      <c r="H3562" s="38">
        <f t="shared" si="56"/>
        <v>0</v>
      </c>
    </row>
    <row r="3563" spans="1:8" x14ac:dyDescent="0.25">
      <c r="A3563" s="24"/>
      <c r="B3563" s="24"/>
      <c r="C3563" s="24"/>
      <c r="D3563" s="24"/>
      <c r="E3563" s="39" t="s">
        <v>4974</v>
      </c>
      <c r="F3563" s="37" t="s">
        <v>1418</v>
      </c>
      <c r="G3563" s="37" t="s">
        <v>1418</v>
      </c>
      <c r="H3563" s="38">
        <f t="shared" si="56"/>
        <v>0</v>
      </c>
    </row>
    <row r="3564" spans="1:8" x14ac:dyDescent="0.25">
      <c r="A3564" s="24"/>
      <c r="B3564" s="24"/>
      <c r="C3564" s="24"/>
      <c r="D3564" s="24"/>
      <c r="E3564" s="69" t="s">
        <v>4975</v>
      </c>
      <c r="F3564" s="37" t="s">
        <v>1418</v>
      </c>
      <c r="G3564" s="37" t="s">
        <v>1418</v>
      </c>
      <c r="H3564" s="38">
        <f t="shared" si="56"/>
        <v>0</v>
      </c>
    </row>
    <row r="3565" spans="1:8" x14ac:dyDescent="0.25">
      <c r="A3565" s="24"/>
      <c r="B3565" s="24"/>
      <c r="C3565" s="24"/>
      <c r="D3565" s="24"/>
      <c r="E3565" s="39" t="s">
        <v>4976</v>
      </c>
      <c r="F3565" s="37" t="s">
        <v>1418</v>
      </c>
      <c r="G3565" s="37" t="s">
        <v>1418</v>
      </c>
      <c r="H3565" s="38">
        <f t="shared" si="56"/>
        <v>0</v>
      </c>
    </row>
    <row r="3566" spans="1:8" x14ac:dyDescent="0.25">
      <c r="A3566" s="24"/>
      <c r="B3566" s="24"/>
      <c r="C3566" s="24"/>
      <c r="D3566" s="24"/>
      <c r="E3566" s="39" t="s">
        <v>4977</v>
      </c>
      <c r="F3566" s="37" t="s">
        <v>1422</v>
      </c>
      <c r="G3566" s="37" t="s">
        <v>1422</v>
      </c>
      <c r="H3566" s="38">
        <f t="shared" si="56"/>
        <v>1.17E-2</v>
      </c>
    </row>
    <row r="3567" spans="1:8" x14ac:dyDescent="0.25">
      <c r="A3567" s="24"/>
      <c r="B3567" s="24"/>
      <c r="C3567" s="24"/>
      <c r="D3567" s="24"/>
      <c r="E3567" s="40" t="s">
        <v>4978</v>
      </c>
      <c r="F3567" s="37" t="s">
        <v>1422</v>
      </c>
      <c r="G3567" s="37" t="s">
        <v>1422</v>
      </c>
      <c r="H3567" s="38">
        <f t="shared" si="56"/>
        <v>1.17E-2</v>
      </c>
    </row>
    <row r="3568" spans="1:8" x14ac:dyDescent="0.25">
      <c r="A3568" s="24"/>
      <c r="B3568" s="24"/>
      <c r="C3568" s="24"/>
      <c r="D3568" s="24"/>
      <c r="E3568" s="39" t="s">
        <v>4979</v>
      </c>
      <c r="F3568" s="37" t="s">
        <v>1422</v>
      </c>
      <c r="G3568" s="37" t="s">
        <v>1422</v>
      </c>
      <c r="H3568" s="38">
        <f t="shared" si="56"/>
        <v>1.17E-2</v>
      </c>
    </row>
    <row r="3569" spans="1:8" x14ac:dyDescent="0.25">
      <c r="A3569" s="24"/>
      <c r="B3569" s="24"/>
      <c r="C3569" s="24"/>
      <c r="D3569" s="24"/>
      <c r="E3569" s="39" t="s">
        <v>4980</v>
      </c>
      <c r="F3569" s="37" t="s">
        <v>1422</v>
      </c>
      <c r="G3569" s="37" t="s">
        <v>1422</v>
      </c>
      <c r="H3569" s="38">
        <f t="shared" si="56"/>
        <v>1.17E-2</v>
      </c>
    </row>
    <row r="3570" spans="1:8" x14ac:dyDescent="0.25">
      <c r="A3570" s="24"/>
      <c r="B3570" s="24"/>
      <c r="C3570" s="24"/>
      <c r="D3570" s="24"/>
      <c r="E3570" s="40" t="s">
        <v>4981</v>
      </c>
      <c r="F3570" s="37" t="s">
        <v>1422</v>
      </c>
      <c r="G3570" s="37" t="s">
        <v>1422</v>
      </c>
      <c r="H3570" s="38">
        <f t="shared" si="56"/>
        <v>1.17E-2</v>
      </c>
    </row>
    <row r="3571" spans="1:8" x14ac:dyDescent="0.25">
      <c r="A3571" s="24"/>
      <c r="B3571" s="24"/>
      <c r="C3571" s="24"/>
      <c r="D3571" s="24"/>
      <c r="E3571" s="39" t="s">
        <v>4982</v>
      </c>
      <c r="F3571" s="37" t="s">
        <v>1422</v>
      </c>
      <c r="G3571" s="37" t="s">
        <v>1422</v>
      </c>
      <c r="H3571" s="38">
        <f t="shared" si="56"/>
        <v>1.17E-2</v>
      </c>
    </row>
    <row r="3572" spans="1:8" x14ac:dyDescent="0.25">
      <c r="A3572" s="24"/>
      <c r="B3572" s="24"/>
      <c r="C3572" s="24"/>
      <c r="D3572" s="24"/>
      <c r="E3572" s="39" t="s">
        <v>4983</v>
      </c>
      <c r="F3572" s="37" t="s">
        <v>1418</v>
      </c>
      <c r="G3572" s="37" t="s">
        <v>1418</v>
      </c>
      <c r="H3572" s="38">
        <f t="shared" si="56"/>
        <v>0</v>
      </c>
    </row>
    <row r="3573" spans="1:8" x14ac:dyDescent="0.25">
      <c r="A3573" s="24"/>
      <c r="B3573" s="24"/>
      <c r="C3573" s="24"/>
      <c r="D3573" s="24"/>
      <c r="E3573" s="39" t="s">
        <v>4984</v>
      </c>
      <c r="F3573" s="37" t="s">
        <v>1422</v>
      </c>
      <c r="G3573" s="37" t="s">
        <v>1422</v>
      </c>
      <c r="H3573" s="38">
        <f t="shared" si="56"/>
        <v>1.17E-2</v>
      </c>
    </row>
    <row r="3574" spans="1:8" x14ac:dyDescent="0.25">
      <c r="A3574" s="24"/>
      <c r="B3574" s="24"/>
      <c r="C3574" s="24"/>
      <c r="D3574" s="24"/>
      <c r="E3574" s="39" t="s">
        <v>4985</v>
      </c>
      <c r="F3574" s="37" t="s">
        <v>1422</v>
      </c>
      <c r="G3574" s="37" t="s">
        <v>1422</v>
      </c>
      <c r="H3574" s="38">
        <f t="shared" si="56"/>
        <v>1.17E-2</v>
      </c>
    </row>
    <row r="3575" spans="1:8" x14ac:dyDescent="0.25">
      <c r="A3575" s="24"/>
      <c r="B3575" s="24"/>
      <c r="C3575" s="24"/>
      <c r="D3575" s="24"/>
      <c r="E3575" s="39" t="s">
        <v>4986</v>
      </c>
      <c r="F3575" s="37" t="s">
        <v>1418</v>
      </c>
      <c r="G3575" s="37" t="s">
        <v>1418</v>
      </c>
      <c r="H3575" s="38">
        <f t="shared" si="56"/>
        <v>0</v>
      </c>
    </row>
    <row r="3576" spans="1:8" x14ac:dyDescent="0.25">
      <c r="A3576" s="24"/>
      <c r="B3576" s="24"/>
      <c r="C3576" s="24"/>
      <c r="D3576" s="24"/>
      <c r="E3576" s="39" t="s">
        <v>4987</v>
      </c>
      <c r="F3576" s="37" t="s">
        <v>1418</v>
      </c>
      <c r="G3576" s="37" t="s">
        <v>1418</v>
      </c>
      <c r="H3576" s="38">
        <f t="shared" si="56"/>
        <v>0</v>
      </c>
    </row>
    <row r="3577" spans="1:8" x14ac:dyDescent="0.25">
      <c r="A3577" s="24"/>
      <c r="B3577" s="24"/>
      <c r="C3577" s="24"/>
      <c r="D3577" s="24"/>
      <c r="E3577" s="39" t="s">
        <v>4988</v>
      </c>
      <c r="F3577" s="37" t="s">
        <v>1422</v>
      </c>
      <c r="G3577" s="37" t="s">
        <v>1422</v>
      </c>
      <c r="H3577" s="38">
        <f t="shared" si="56"/>
        <v>1.17E-2</v>
      </c>
    </row>
    <row r="3578" spans="1:8" x14ac:dyDescent="0.25">
      <c r="A3578" s="24"/>
      <c r="B3578" s="24"/>
      <c r="C3578" s="24"/>
      <c r="D3578" s="24"/>
      <c r="E3578" s="56" t="s">
        <v>4989</v>
      </c>
      <c r="F3578" s="37" t="s">
        <v>1418</v>
      </c>
      <c r="G3578" s="37" t="s">
        <v>1418</v>
      </c>
      <c r="H3578" s="38">
        <f t="shared" si="56"/>
        <v>0</v>
      </c>
    </row>
    <row r="3579" spans="1:8" x14ac:dyDescent="0.25">
      <c r="A3579" s="24"/>
      <c r="B3579" s="24"/>
      <c r="C3579" s="24"/>
      <c r="D3579" s="24"/>
      <c r="E3579" s="39" t="s">
        <v>4990</v>
      </c>
      <c r="F3579" s="37" t="s">
        <v>1418</v>
      </c>
      <c r="G3579" s="37" t="s">
        <v>1418</v>
      </c>
      <c r="H3579" s="38">
        <f t="shared" si="56"/>
        <v>0</v>
      </c>
    </row>
    <row r="3580" spans="1:8" x14ac:dyDescent="0.25">
      <c r="A3580" s="24"/>
      <c r="B3580" s="24"/>
      <c r="C3580" s="24"/>
      <c r="D3580" s="24"/>
      <c r="E3580" s="39" t="s">
        <v>4991</v>
      </c>
      <c r="F3580" s="37" t="s">
        <v>1418</v>
      </c>
      <c r="G3580" s="37" t="s">
        <v>1418</v>
      </c>
      <c r="H3580" s="38">
        <f t="shared" si="56"/>
        <v>0</v>
      </c>
    </row>
    <row r="3581" spans="1:8" x14ac:dyDescent="0.25">
      <c r="A3581" s="24"/>
      <c r="B3581" s="24"/>
      <c r="C3581" s="24"/>
      <c r="D3581" s="24"/>
      <c r="E3581" s="40" t="s">
        <v>4992</v>
      </c>
      <c r="F3581" s="37" t="s">
        <v>1393</v>
      </c>
      <c r="G3581" s="37" t="s">
        <v>1393</v>
      </c>
      <c r="H3581" s="38">
        <f t="shared" si="56"/>
        <v>0.1053</v>
      </c>
    </row>
    <row r="3582" spans="1:8" x14ac:dyDescent="0.25">
      <c r="A3582" s="24"/>
      <c r="B3582" s="24"/>
      <c r="C3582" s="24"/>
      <c r="D3582" s="24"/>
      <c r="E3582" s="39" t="s">
        <v>4993</v>
      </c>
      <c r="F3582" s="37" t="s">
        <v>1393</v>
      </c>
      <c r="G3582" s="37" t="s">
        <v>1393</v>
      </c>
      <c r="H3582" s="38">
        <f t="shared" si="56"/>
        <v>0.1053</v>
      </c>
    </row>
    <row r="3583" spans="1:8" x14ac:dyDescent="0.25">
      <c r="A3583" s="24"/>
      <c r="B3583" s="24"/>
      <c r="C3583" s="24"/>
      <c r="D3583" s="24"/>
      <c r="E3583" s="39" t="s">
        <v>4994</v>
      </c>
      <c r="F3583" s="37" t="s">
        <v>1393</v>
      </c>
      <c r="G3583" s="37" t="s">
        <v>1393</v>
      </c>
      <c r="H3583" s="38">
        <f t="shared" si="56"/>
        <v>0.1053</v>
      </c>
    </row>
    <row r="3584" spans="1:8" x14ac:dyDescent="0.25">
      <c r="A3584" s="24"/>
      <c r="B3584" s="24"/>
      <c r="C3584" s="24"/>
      <c r="D3584" s="24"/>
      <c r="E3584" s="61" t="s">
        <v>4995</v>
      </c>
      <c r="F3584" s="37" t="s">
        <v>1393</v>
      </c>
      <c r="G3584" s="37" t="s">
        <v>1393</v>
      </c>
      <c r="H3584" s="38">
        <f t="shared" si="56"/>
        <v>0.1053</v>
      </c>
    </row>
    <row r="3585" spans="1:8" x14ac:dyDescent="0.25">
      <c r="A3585" s="24"/>
      <c r="B3585" s="24"/>
      <c r="C3585" s="24"/>
      <c r="D3585" s="24"/>
      <c r="E3585" s="39" t="s">
        <v>4996</v>
      </c>
      <c r="F3585" s="37" t="s">
        <v>1422</v>
      </c>
      <c r="G3585" s="37" t="s">
        <v>1422</v>
      </c>
      <c r="H3585" s="38">
        <f t="shared" si="56"/>
        <v>1.17E-2</v>
      </c>
    </row>
    <row r="3586" spans="1:8" x14ac:dyDescent="0.25">
      <c r="A3586" s="24"/>
      <c r="B3586" s="24"/>
      <c r="C3586" s="24"/>
      <c r="D3586" s="24"/>
      <c r="E3586" s="39" t="s">
        <v>4997</v>
      </c>
      <c r="F3586" s="37" t="s">
        <v>1418</v>
      </c>
      <c r="G3586" s="37" t="s">
        <v>1418</v>
      </c>
      <c r="H3586" s="38">
        <f t="shared" si="56"/>
        <v>0</v>
      </c>
    </row>
    <row r="3587" spans="1:8" x14ac:dyDescent="0.25">
      <c r="A3587" s="24"/>
      <c r="B3587" s="24"/>
      <c r="C3587" s="24"/>
      <c r="D3587" s="24"/>
      <c r="E3587" s="39" t="s">
        <v>4998</v>
      </c>
      <c r="F3587" s="37" t="s">
        <v>1393</v>
      </c>
      <c r="G3587" s="37" t="s">
        <v>1393</v>
      </c>
      <c r="H3587" s="38">
        <f t="shared" si="56"/>
        <v>0.1053</v>
      </c>
    </row>
    <row r="3588" spans="1:8" x14ac:dyDescent="0.25">
      <c r="A3588" s="24"/>
      <c r="B3588" s="24"/>
      <c r="C3588" s="24"/>
      <c r="D3588" s="24"/>
      <c r="E3588" s="40" t="s">
        <v>4999</v>
      </c>
      <c r="F3588" s="37" t="s">
        <v>1418</v>
      </c>
      <c r="G3588" s="37" t="s">
        <v>1418</v>
      </c>
      <c r="H3588" s="38">
        <f t="shared" si="56"/>
        <v>0</v>
      </c>
    </row>
    <row r="3589" spans="1:8" x14ac:dyDescent="0.25">
      <c r="A3589" s="24"/>
      <c r="B3589" s="24"/>
      <c r="C3589" s="24"/>
      <c r="D3589" s="24"/>
      <c r="E3589" s="39" t="s">
        <v>5000</v>
      </c>
      <c r="F3589" s="37" t="s">
        <v>1418</v>
      </c>
      <c r="G3589" s="37" t="s">
        <v>1418</v>
      </c>
      <c r="H3589" s="38">
        <f t="shared" si="56"/>
        <v>0</v>
      </c>
    </row>
    <row r="3590" spans="1:8" x14ac:dyDescent="0.25">
      <c r="A3590" s="24"/>
      <c r="B3590" s="24"/>
      <c r="C3590" s="24"/>
      <c r="D3590" s="24"/>
      <c r="E3590" s="61" t="s">
        <v>5001</v>
      </c>
      <c r="F3590" s="37" t="s">
        <v>1418</v>
      </c>
      <c r="G3590" s="37" t="s">
        <v>1418</v>
      </c>
      <c r="H3590" s="38">
        <f t="shared" si="56"/>
        <v>0</v>
      </c>
    </row>
    <row r="3591" spans="1:8" x14ac:dyDescent="0.25">
      <c r="A3591" s="24"/>
      <c r="B3591" s="24"/>
      <c r="C3591" s="24"/>
      <c r="D3591" s="24"/>
      <c r="E3591" s="39" t="s">
        <v>5002</v>
      </c>
      <c r="F3591" s="37" t="s">
        <v>1422</v>
      </c>
      <c r="G3591" s="37" t="s">
        <v>1422</v>
      </c>
      <c r="H3591" s="38">
        <f t="shared" ref="H3591:H3654" si="57">VLOOKUP(G3591,$A$4:$B$29,2,FALSE)</f>
        <v>1.17E-2</v>
      </c>
    </row>
    <row r="3592" spans="1:8" x14ac:dyDescent="0.25">
      <c r="A3592" s="24"/>
      <c r="B3592" s="24"/>
      <c r="C3592" s="24"/>
      <c r="D3592" s="24"/>
      <c r="E3592" s="39" t="s">
        <v>5003</v>
      </c>
      <c r="F3592" s="37" t="s">
        <v>1422</v>
      </c>
      <c r="G3592" s="37" t="s">
        <v>1422</v>
      </c>
      <c r="H3592" s="38">
        <f t="shared" si="57"/>
        <v>1.17E-2</v>
      </c>
    </row>
    <row r="3593" spans="1:8" x14ac:dyDescent="0.25">
      <c r="A3593" s="24"/>
      <c r="B3593" s="24"/>
      <c r="C3593" s="24"/>
      <c r="D3593" s="24"/>
      <c r="E3593" s="39" t="s">
        <v>5004</v>
      </c>
      <c r="F3593" s="37" t="s">
        <v>1422</v>
      </c>
      <c r="G3593" s="37" t="s">
        <v>1422</v>
      </c>
      <c r="H3593" s="38">
        <f t="shared" si="57"/>
        <v>1.17E-2</v>
      </c>
    </row>
    <row r="3594" spans="1:8" x14ac:dyDescent="0.25">
      <c r="A3594" s="24"/>
      <c r="B3594" s="24"/>
      <c r="C3594" s="24"/>
      <c r="D3594" s="24"/>
      <c r="E3594" s="39" t="s">
        <v>5005</v>
      </c>
      <c r="F3594" s="37" t="s">
        <v>1416</v>
      </c>
      <c r="G3594" s="37" t="s">
        <v>1416</v>
      </c>
      <c r="H3594" s="38">
        <f t="shared" si="57"/>
        <v>1</v>
      </c>
    </row>
    <row r="3595" spans="1:8" x14ac:dyDescent="0.25">
      <c r="A3595" s="24"/>
      <c r="B3595" s="24"/>
      <c r="C3595" s="24"/>
      <c r="D3595" s="24"/>
      <c r="E3595" s="39" t="s">
        <v>5006</v>
      </c>
      <c r="F3595" s="37" t="s">
        <v>1416</v>
      </c>
      <c r="G3595" s="37" t="s">
        <v>1416</v>
      </c>
      <c r="H3595" s="38">
        <f t="shared" si="57"/>
        <v>1</v>
      </c>
    </row>
    <row r="3596" spans="1:8" x14ac:dyDescent="0.25">
      <c r="A3596" s="24"/>
      <c r="B3596" s="24"/>
      <c r="C3596" s="24"/>
      <c r="D3596" s="53"/>
      <c r="E3596" s="39" t="s">
        <v>5007</v>
      </c>
      <c r="F3596" s="37" t="s">
        <v>1416</v>
      </c>
      <c r="G3596" s="37" t="s">
        <v>1416</v>
      </c>
      <c r="H3596" s="38">
        <f t="shared" si="57"/>
        <v>1</v>
      </c>
    </row>
    <row r="3597" spans="1:8" x14ac:dyDescent="0.25">
      <c r="A3597" s="24"/>
      <c r="B3597" s="24"/>
      <c r="C3597" s="24"/>
      <c r="D3597" s="53"/>
      <c r="E3597" s="40" t="s">
        <v>5008</v>
      </c>
      <c r="F3597" s="37" t="s">
        <v>1416</v>
      </c>
      <c r="G3597" s="37" t="s">
        <v>1416</v>
      </c>
      <c r="H3597" s="38">
        <f t="shared" si="57"/>
        <v>1</v>
      </c>
    </row>
    <row r="3598" spans="1:8" x14ac:dyDescent="0.25">
      <c r="A3598" s="24"/>
      <c r="B3598" s="24"/>
      <c r="C3598" s="24"/>
      <c r="D3598" s="24"/>
      <c r="E3598" s="39" t="s">
        <v>5009</v>
      </c>
      <c r="F3598" s="37" t="s">
        <v>1416</v>
      </c>
      <c r="G3598" s="37" t="s">
        <v>1416</v>
      </c>
      <c r="H3598" s="38">
        <f t="shared" si="57"/>
        <v>1</v>
      </c>
    </row>
    <row r="3599" spans="1:8" x14ac:dyDescent="0.25">
      <c r="A3599" s="24"/>
      <c r="B3599" s="24"/>
      <c r="C3599" s="24"/>
      <c r="D3599" s="24"/>
      <c r="E3599" s="39" t="s">
        <v>5010</v>
      </c>
      <c r="F3599" s="37" t="s">
        <v>1416</v>
      </c>
      <c r="G3599" s="37" t="s">
        <v>1416</v>
      </c>
      <c r="H3599" s="38">
        <f t="shared" si="57"/>
        <v>1</v>
      </c>
    </row>
    <row r="3600" spans="1:8" x14ac:dyDescent="0.25">
      <c r="A3600" s="24"/>
      <c r="B3600" s="24"/>
      <c r="C3600" s="24"/>
      <c r="D3600" s="24"/>
      <c r="E3600" s="36" t="s">
        <v>5011</v>
      </c>
      <c r="F3600" s="37" t="s">
        <v>1416</v>
      </c>
      <c r="G3600" s="37" t="s">
        <v>1416</v>
      </c>
      <c r="H3600" s="38">
        <f t="shared" si="57"/>
        <v>1</v>
      </c>
    </row>
    <row r="3601" spans="1:8" x14ac:dyDescent="0.25">
      <c r="A3601" s="24"/>
      <c r="B3601" s="24"/>
      <c r="C3601" s="24"/>
      <c r="D3601" s="24"/>
      <c r="E3601" s="39" t="s">
        <v>5012</v>
      </c>
      <c r="F3601" s="37" t="s">
        <v>3143</v>
      </c>
      <c r="G3601" s="37" t="s">
        <v>1416</v>
      </c>
      <c r="H3601" s="38">
        <f t="shared" si="57"/>
        <v>1</v>
      </c>
    </row>
    <row r="3602" spans="1:8" x14ac:dyDescent="0.25">
      <c r="A3602" s="24"/>
      <c r="B3602" s="24"/>
      <c r="C3602" s="24"/>
      <c r="D3602" s="24"/>
      <c r="E3602" s="39" t="s">
        <v>5013</v>
      </c>
      <c r="F3602" s="37" t="s">
        <v>3143</v>
      </c>
      <c r="G3602" s="37" t="s">
        <v>1416</v>
      </c>
      <c r="H3602" s="38">
        <f t="shared" si="57"/>
        <v>1</v>
      </c>
    </row>
    <row r="3603" spans="1:8" x14ac:dyDescent="0.25">
      <c r="A3603" s="24"/>
      <c r="B3603" s="24"/>
      <c r="C3603" s="24"/>
      <c r="D3603" s="24"/>
      <c r="E3603" s="39" t="s">
        <v>5014</v>
      </c>
      <c r="F3603" s="37" t="s">
        <v>1416</v>
      </c>
      <c r="G3603" s="37" t="s">
        <v>1416</v>
      </c>
      <c r="H3603" s="38">
        <f t="shared" si="57"/>
        <v>1</v>
      </c>
    </row>
    <row r="3604" spans="1:8" x14ac:dyDescent="0.25">
      <c r="A3604" s="24"/>
      <c r="B3604" s="24"/>
      <c r="C3604" s="24"/>
      <c r="D3604" s="24"/>
      <c r="E3604" s="39" t="s">
        <v>5015</v>
      </c>
      <c r="F3604" s="37" t="s">
        <v>3143</v>
      </c>
      <c r="G3604" s="37" t="s">
        <v>1416</v>
      </c>
      <c r="H3604" s="38">
        <f t="shared" si="57"/>
        <v>1</v>
      </c>
    </row>
    <row r="3605" spans="1:8" x14ac:dyDescent="0.25">
      <c r="A3605" s="24"/>
      <c r="B3605" s="24"/>
      <c r="C3605" s="24"/>
      <c r="D3605" s="24"/>
      <c r="E3605" s="39" t="s">
        <v>5016</v>
      </c>
      <c r="F3605" s="37" t="s">
        <v>3143</v>
      </c>
      <c r="G3605" s="37" t="s">
        <v>1416</v>
      </c>
      <c r="H3605" s="38">
        <f t="shared" si="57"/>
        <v>1</v>
      </c>
    </row>
    <row r="3606" spans="1:8" x14ac:dyDescent="0.25">
      <c r="A3606" s="24"/>
      <c r="B3606" s="24"/>
      <c r="C3606" s="24"/>
      <c r="D3606" s="24"/>
      <c r="E3606" s="39" t="s">
        <v>5017</v>
      </c>
      <c r="F3606" s="37" t="s">
        <v>1416</v>
      </c>
      <c r="G3606" s="37" t="s">
        <v>1416</v>
      </c>
      <c r="H3606" s="38">
        <f t="shared" si="57"/>
        <v>1</v>
      </c>
    </row>
    <row r="3607" spans="1:8" x14ac:dyDescent="0.25">
      <c r="A3607" s="24"/>
      <c r="B3607" s="24"/>
      <c r="C3607" s="24"/>
      <c r="D3607" s="24"/>
      <c r="E3607" s="40" t="s">
        <v>5018</v>
      </c>
      <c r="F3607" s="37" t="s">
        <v>1416</v>
      </c>
      <c r="G3607" s="37" t="s">
        <v>1416</v>
      </c>
      <c r="H3607" s="38">
        <f t="shared" si="57"/>
        <v>1</v>
      </c>
    </row>
    <row r="3608" spans="1:8" x14ac:dyDescent="0.25">
      <c r="A3608" s="24"/>
      <c r="B3608" s="24"/>
      <c r="C3608" s="24"/>
      <c r="D3608" s="24"/>
      <c r="E3608" s="57" t="s">
        <v>5019</v>
      </c>
      <c r="F3608" s="37" t="s">
        <v>1416</v>
      </c>
      <c r="G3608" s="37" t="s">
        <v>1416</v>
      </c>
      <c r="H3608" s="38">
        <f t="shared" si="57"/>
        <v>1</v>
      </c>
    </row>
    <row r="3609" spans="1:8" x14ac:dyDescent="0.25">
      <c r="A3609" s="24"/>
      <c r="B3609" s="24"/>
      <c r="C3609" s="24"/>
      <c r="D3609" s="24"/>
      <c r="E3609" s="39" t="s">
        <v>5020</v>
      </c>
      <c r="F3609" s="37" t="s">
        <v>1416</v>
      </c>
      <c r="G3609" s="37" t="s">
        <v>1416</v>
      </c>
      <c r="H3609" s="38">
        <f t="shared" si="57"/>
        <v>1</v>
      </c>
    </row>
    <row r="3610" spans="1:8" x14ac:dyDescent="0.25">
      <c r="A3610" s="24"/>
      <c r="B3610" s="24"/>
      <c r="C3610" s="24"/>
      <c r="D3610" s="24"/>
      <c r="E3610" s="36" t="s">
        <v>5021</v>
      </c>
      <c r="F3610" s="37" t="s">
        <v>1416</v>
      </c>
      <c r="G3610" s="37" t="s">
        <v>1416</v>
      </c>
      <c r="H3610" s="38">
        <f t="shared" si="57"/>
        <v>1</v>
      </c>
    </row>
    <row r="3611" spans="1:8" x14ac:dyDescent="0.25">
      <c r="A3611" s="24"/>
      <c r="B3611" s="24"/>
      <c r="C3611" s="24"/>
      <c r="D3611" s="24"/>
      <c r="E3611" s="39" t="s">
        <v>5022</v>
      </c>
      <c r="F3611" s="37" t="s">
        <v>3143</v>
      </c>
      <c r="G3611" s="37" t="s">
        <v>1416</v>
      </c>
      <c r="H3611" s="38">
        <f t="shared" si="57"/>
        <v>1</v>
      </c>
    </row>
    <row r="3612" spans="1:8" x14ac:dyDescent="0.25">
      <c r="A3612" s="24"/>
      <c r="B3612" s="24"/>
      <c r="C3612" s="24"/>
      <c r="D3612" s="24"/>
      <c r="E3612" s="40" t="s">
        <v>5023</v>
      </c>
      <c r="F3612" s="37" t="s">
        <v>1416</v>
      </c>
      <c r="G3612" s="37" t="s">
        <v>1416</v>
      </c>
      <c r="H3612" s="38">
        <f t="shared" si="57"/>
        <v>1</v>
      </c>
    </row>
    <row r="3613" spans="1:8" x14ac:dyDescent="0.25">
      <c r="A3613" s="24"/>
      <c r="B3613" s="24"/>
      <c r="C3613" s="24"/>
      <c r="D3613" s="24"/>
      <c r="E3613" s="40" t="s">
        <v>5024</v>
      </c>
      <c r="F3613" s="37" t="s">
        <v>3143</v>
      </c>
      <c r="G3613" s="37" t="s">
        <v>1416</v>
      </c>
      <c r="H3613" s="38">
        <f t="shared" si="57"/>
        <v>1</v>
      </c>
    </row>
    <row r="3614" spans="1:8" x14ac:dyDescent="0.25">
      <c r="A3614" s="24"/>
      <c r="B3614" s="24"/>
      <c r="C3614" s="24"/>
      <c r="D3614" s="24"/>
      <c r="E3614" s="39" t="s">
        <v>5025</v>
      </c>
      <c r="F3614" s="37" t="s">
        <v>1416</v>
      </c>
      <c r="G3614" s="37" t="s">
        <v>1416</v>
      </c>
      <c r="H3614" s="38">
        <f t="shared" si="57"/>
        <v>1</v>
      </c>
    </row>
    <row r="3615" spans="1:8" x14ac:dyDescent="0.25">
      <c r="A3615" s="24"/>
      <c r="B3615" s="24"/>
      <c r="C3615" s="24"/>
      <c r="D3615" s="24"/>
      <c r="E3615" s="40" t="s">
        <v>5026</v>
      </c>
      <c r="F3615" s="37" t="s">
        <v>3143</v>
      </c>
      <c r="G3615" s="37" t="s">
        <v>1416</v>
      </c>
      <c r="H3615" s="38">
        <f t="shared" si="57"/>
        <v>1</v>
      </c>
    </row>
    <row r="3616" spans="1:8" x14ac:dyDescent="0.25">
      <c r="A3616" s="24"/>
      <c r="B3616" s="24"/>
      <c r="C3616" s="24"/>
      <c r="D3616" s="24"/>
      <c r="E3616" s="39" t="s">
        <v>5027</v>
      </c>
      <c r="F3616" s="37" t="s">
        <v>3143</v>
      </c>
      <c r="G3616" s="37" t="s">
        <v>1416</v>
      </c>
      <c r="H3616" s="38">
        <f t="shared" si="57"/>
        <v>1</v>
      </c>
    </row>
    <row r="3617" spans="1:8" x14ac:dyDescent="0.25">
      <c r="A3617" s="24"/>
      <c r="B3617" s="24"/>
      <c r="C3617" s="24"/>
      <c r="D3617" s="24"/>
      <c r="E3617" s="57" t="s">
        <v>5028</v>
      </c>
      <c r="F3617" s="37" t="s">
        <v>3143</v>
      </c>
      <c r="G3617" s="37" t="s">
        <v>1416</v>
      </c>
      <c r="H3617" s="38">
        <f t="shared" si="57"/>
        <v>1</v>
      </c>
    </row>
    <row r="3618" spans="1:8" x14ac:dyDescent="0.25">
      <c r="A3618" s="24"/>
      <c r="B3618" s="24"/>
      <c r="C3618" s="24"/>
      <c r="D3618" s="24"/>
      <c r="E3618" s="39" t="s">
        <v>5029</v>
      </c>
      <c r="F3618" s="37" t="s">
        <v>1416</v>
      </c>
      <c r="G3618" s="37" t="s">
        <v>1416</v>
      </c>
      <c r="H3618" s="38">
        <f t="shared" si="57"/>
        <v>1</v>
      </c>
    </row>
    <row r="3619" spans="1:8" x14ac:dyDescent="0.25">
      <c r="A3619" s="24"/>
      <c r="B3619" s="24"/>
      <c r="C3619" s="24"/>
      <c r="D3619" s="24"/>
      <c r="E3619" s="57" t="s">
        <v>5030</v>
      </c>
      <c r="F3619" s="37" t="s">
        <v>1416</v>
      </c>
      <c r="G3619" s="37" t="s">
        <v>1416</v>
      </c>
      <c r="H3619" s="38">
        <f t="shared" si="57"/>
        <v>1</v>
      </c>
    </row>
    <row r="3620" spans="1:8" x14ac:dyDescent="0.25">
      <c r="A3620" s="24"/>
      <c r="B3620" s="24"/>
      <c r="C3620" s="24"/>
      <c r="D3620" s="24"/>
      <c r="E3620" s="57" t="s">
        <v>5031</v>
      </c>
      <c r="F3620" s="37" t="s">
        <v>1416</v>
      </c>
      <c r="G3620" s="37" t="s">
        <v>1416</v>
      </c>
      <c r="H3620" s="38">
        <f t="shared" si="57"/>
        <v>1</v>
      </c>
    </row>
    <row r="3621" spans="1:8" x14ac:dyDescent="0.25">
      <c r="A3621" s="24"/>
      <c r="B3621" s="24"/>
      <c r="C3621" s="24"/>
      <c r="D3621" s="24"/>
      <c r="E3621" s="39" t="s">
        <v>5032</v>
      </c>
      <c r="F3621" s="37" t="s">
        <v>1416</v>
      </c>
      <c r="G3621" s="37" t="s">
        <v>1416</v>
      </c>
      <c r="H3621" s="38">
        <f t="shared" si="57"/>
        <v>1</v>
      </c>
    </row>
    <row r="3622" spans="1:8" x14ac:dyDescent="0.25">
      <c r="A3622" s="24"/>
      <c r="B3622" s="24"/>
      <c r="C3622" s="24"/>
      <c r="D3622" s="24"/>
      <c r="E3622" s="39" t="s">
        <v>5033</v>
      </c>
      <c r="F3622" s="37" t="s">
        <v>1416</v>
      </c>
      <c r="G3622" s="37" t="s">
        <v>1416</v>
      </c>
      <c r="H3622" s="38">
        <f t="shared" si="57"/>
        <v>1</v>
      </c>
    </row>
    <row r="3623" spans="1:8" x14ac:dyDescent="0.25">
      <c r="A3623" s="24"/>
      <c r="B3623" s="24"/>
      <c r="C3623" s="24"/>
      <c r="D3623" s="24"/>
      <c r="E3623" s="39" t="s">
        <v>5034</v>
      </c>
      <c r="F3623" s="37" t="s">
        <v>1416</v>
      </c>
      <c r="G3623" s="37" t="s">
        <v>1416</v>
      </c>
      <c r="H3623" s="38">
        <f t="shared" si="57"/>
        <v>1</v>
      </c>
    </row>
    <row r="3624" spans="1:8" x14ac:dyDescent="0.25">
      <c r="A3624" s="24"/>
      <c r="B3624" s="24"/>
      <c r="C3624" s="24"/>
      <c r="D3624" s="24"/>
      <c r="E3624" s="39" t="s">
        <v>5035</v>
      </c>
      <c r="F3624" s="37" t="s">
        <v>3143</v>
      </c>
      <c r="G3624" s="37" t="s">
        <v>1416</v>
      </c>
      <c r="H3624" s="38">
        <f t="shared" si="57"/>
        <v>1</v>
      </c>
    </row>
    <row r="3625" spans="1:8" x14ac:dyDescent="0.25">
      <c r="A3625" s="24"/>
      <c r="B3625" s="24"/>
      <c r="C3625" s="24"/>
      <c r="D3625" s="24"/>
      <c r="E3625" s="59" t="s">
        <v>5036</v>
      </c>
      <c r="F3625" s="37" t="s">
        <v>1416</v>
      </c>
      <c r="G3625" s="37" t="s">
        <v>1416</v>
      </c>
      <c r="H3625" s="38">
        <f t="shared" si="57"/>
        <v>1</v>
      </c>
    </row>
    <row r="3626" spans="1:8" x14ac:dyDescent="0.25">
      <c r="A3626" s="24"/>
      <c r="B3626" s="24"/>
      <c r="C3626" s="24"/>
      <c r="D3626" s="24"/>
      <c r="E3626" s="40" t="s">
        <v>5037</v>
      </c>
      <c r="F3626" s="37" t="s">
        <v>3143</v>
      </c>
      <c r="G3626" s="37" t="s">
        <v>1416</v>
      </c>
      <c r="H3626" s="38">
        <f t="shared" si="57"/>
        <v>1</v>
      </c>
    </row>
    <row r="3627" spans="1:8" x14ac:dyDescent="0.25">
      <c r="A3627" s="24"/>
      <c r="B3627" s="24"/>
      <c r="C3627" s="24"/>
      <c r="D3627" s="24"/>
      <c r="E3627" s="39" t="s">
        <v>5038</v>
      </c>
      <c r="F3627" s="37" t="s">
        <v>3143</v>
      </c>
      <c r="G3627" s="37" t="s">
        <v>1416</v>
      </c>
      <c r="H3627" s="38">
        <f t="shared" si="57"/>
        <v>1</v>
      </c>
    </row>
    <row r="3628" spans="1:8" x14ac:dyDescent="0.25">
      <c r="A3628" s="24"/>
      <c r="B3628" s="24"/>
      <c r="C3628" s="24"/>
      <c r="D3628" s="24"/>
      <c r="E3628" s="39" t="s">
        <v>5039</v>
      </c>
      <c r="F3628" s="37" t="s">
        <v>1416</v>
      </c>
      <c r="G3628" s="37" t="s">
        <v>1416</v>
      </c>
      <c r="H3628" s="38">
        <f t="shared" si="57"/>
        <v>1</v>
      </c>
    </row>
    <row r="3629" spans="1:8" x14ac:dyDescent="0.25">
      <c r="A3629" s="24"/>
      <c r="B3629" s="24"/>
      <c r="C3629" s="24"/>
      <c r="D3629" s="24"/>
      <c r="E3629" s="39" t="s">
        <v>5040</v>
      </c>
      <c r="F3629" s="37" t="s">
        <v>3143</v>
      </c>
      <c r="G3629" s="37" t="s">
        <v>1416</v>
      </c>
      <c r="H3629" s="38">
        <f t="shared" si="57"/>
        <v>1</v>
      </c>
    </row>
    <row r="3630" spans="1:8" x14ac:dyDescent="0.25">
      <c r="A3630" s="24"/>
      <c r="B3630" s="24"/>
      <c r="C3630" s="24"/>
      <c r="D3630" s="24"/>
      <c r="E3630" s="39" t="s">
        <v>5041</v>
      </c>
      <c r="F3630" s="37" t="s">
        <v>3143</v>
      </c>
      <c r="G3630" s="37" t="s">
        <v>1416</v>
      </c>
      <c r="H3630" s="38">
        <f t="shared" si="57"/>
        <v>1</v>
      </c>
    </row>
    <row r="3631" spans="1:8" x14ac:dyDescent="0.25">
      <c r="A3631" s="24"/>
      <c r="B3631" s="24"/>
      <c r="C3631" s="24"/>
      <c r="D3631" s="24"/>
      <c r="E3631" s="39" t="s">
        <v>5042</v>
      </c>
      <c r="F3631" s="37" t="s">
        <v>1416</v>
      </c>
      <c r="G3631" s="37" t="s">
        <v>1416</v>
      </c>
      <c r="H3631" s="38">
        <f t="shared" si="57"/>
        <v>1</v>
      </c>
    </row>
    <row r="3632" spans="1:8" x14ac:dyDescent="0.25">
      <c r="A3632" s="24"/>
      <c r="B3632" s="24"/>
      <c r="C3632" s="24"/>
      <c r="D3632" s="24"/>
      <c r="E3632" s="39" t="s">
        <v>5043</v>
      </c>
      <c r="F3632" s="37" t="s">
        <v>1416</v>
      </c>
      <c r="G3632" s="37" t="s">
        <v>1416</v>
      </c>
      <c r="H3632" s="38">
        <f t="shared" si="57"/>
        <v>1</v>
      </c>
    </row>
    <row r="3633" spans="1:8" x14ac:dyDescent="0.25">
      <c r="A3633" s="24"/>
      <c r="B3633" s="24"/>
      <c r="C3633" s="24"/>
      <c r="D3633" s="24"/>
      <c r="E3633" s="36" t="s">
        <v>5044</v>
      </c>
      <c r="F3633" s="37" t="s">
        <v>1416</v>
      </c>
      <c r="G3633" s="37" t="s">
        <v>1416</v>
      </c>
      <c r="H3633" s="38">
        <f t="shared" si="57"/>
        <v>1</v>
      </c>
    </row>
    <row r="3634" spans="1:8" x14ac:dyDescent="0.25">
      <c r="A3634" s="24"/>
      <c r="B3634" s="24"/>
      <c r="C3634" s="24"/>
      <c r="D3634" s="24"/>
      <c r="E3634" s="39" t="s">
        <v>5045</v>
      </c>
      <c r="F3634" s="37" t="s">
        <v>1416</v>
      </c>
      <c r="G3634" s="37" t="s">
        <v>1416</v>
      </c>
      <c r="H3634" s="38">
        <f t="shared" si="57"/>
        <v>1</v>
      </c>
    </row>
    <row r="3635" spans="1:8" x14ac:dyDescent="0.25">
      <c r="A3635" s="24"/>
      <c r="B3635" s="24"/>
      <c r="C3635" s="24"/>
      <c r="D3635" s="24"/>
      <c r="E3635" s="61" t="s">
        <v>5046</v>
      </c>
      <c r="F3635" s="37" t="s">
        <v>1416</v>
      </c>
      <c r="G3635" s="37" t="s">
        <v>1416</v>
      </c>
      <c r="H3635" s="38">
        <f t="shared" si="57"/>
        <v>1</v>
      </c>
    </row>
    <row r="3636" spans="1:8" x14ac:dyDescent="0.25">
      <c r="A3636" s="24"/>
      <c r="B3636" s="24"/>
      <c r="C3636" s="24"/>
      <c r="D3636" s="24"/>
      <c r="E3636" s="39" t="s">
        <v>5047</v>
      </c>
      <c r="F3636" s="37" t="s">
        <v>1416</v>
      </c>
      <c r="G3636" s="37" t="s">
        <v>1416</v>
      </c>
      <c r="H3636" s="38">
        <f t="shared" si="57"/>
        <v>1</v>
      </c>
    </row>
    <row r="3637" spans="1:8" x14ac:dyDescent="0.25">
      <c r="A3637" s="24"/>
      <c r="B3637" s="24"/>
      <c r="C3637" s="24"/>
      <c r="D3637" s="24"/>
      <c r="E3637" s="40" t="s">
        <v>5048</v>
      </c>
      <c r="F3637" s="37" t="s">
        <v>1416</v>
      </c>
      <c r="G3637" s="37" t="s">
        <v>1416</v>
      </c>
      <c r="H3637" s="38">
        <f t="shared" si="57"/>
        <v>1</v>
      </c>
    </row>
    <row r="3638" spans="1:8" x14ac:dyDescent="0.25">
      <c r="A3638" s="24"/>
      <c r="B3638" s="24"/>
      <c r="C3638" s="24"/>
      <c r="D3638" s="24"/>
      <c r="E3638" s="39" t="s">
        <v>5049</v>
      </c>
      <c r="F3638" s="37" t="s">
        <v>1416</v>
      </c>
      <c r="G3638" s="37" t="s">
        <v>1416</v>
      </c>
      <c r="H3638" s="38">
        <f t="shared" si="57"/>
        <v>1</v>
      </c>
    </row>
    <row r="3639" spans="1:8" x14ac:dyDescent="0.25">
      <c r="A3639" s="24"/>
      <c r="B3639" s="24"/>
      <c r="C3639" s="24"/>
      <c r="D3639" s="24"/>
      <c r="E3639" s="39" t="s">
        <v>5050</v>
      </c>
      <c r="F3639" s="37" t="s">
        <v>1416</v>
      </c>
      <c r="G3639" s="37" t="s">
        <v>1416</v>
      </c>
      <c r="H3639" s="38">
        <f t="shared" si="57"/>
        <v>1</v>
      </c>
    </row>
    <row r="3640" spans="1:8" x14ac:dyDescent="0.25">
      <c r="A3640" s="24"/>
      <c r="B3640" s="24"/>
      <c r="C3640" s="24"/>
      <c r="D3640" s="24"/>
      <c r="E3640" s="39" t="s">
        <v>5051</v>
      </c>
      <c r="F3640" s="37" t="s">
        <v>3143</v>
      </c>
      <c r="G3640" s="37" t="s">
        <v>1416</v>
      </c>
      <c r="H3640" s="38">
        <f t="shared" si="57"/>
        <v>1</v>
      </c>
    </row>
    <row r="3641" spans="1:8" x14ac:dyDescent="0.25">
      <c r="A3641" s="24"/>
      <c r="B3641" s="24"/>
      <c r="C3641" s="24"/>
      <c r="D3641" s="24"/>
      <c r="E3641" s="39" t="s">
        <v>5052</v>
      </c>
      <c r="F3641" s="37" t="s">
        <v>1416</v>
      </c>
      <c r="G3641" s="37" t="s">
        <v>1416</v>
      </c>
      <c r="H3641" s="38">
        <f t="shared" si="57"/>
        <v>1</v>
      </c>
    </row>
    <row r="3642" spans="1:8" x14ac:dyDescent="0.25">
      <c r="A3642" s="24"/>
      <c r="B3642" s="24"/>
      <c r="C3642" s="24"/>
      <c r="D3642" s="24"/>
      <c r="E3642" s="39" t="s">
        <v>5053</v>
      </c>
      <c r="F3642" s="37" t="s">
        <v>1416</v>
      </c>
      <c r="G3642" s="37" t="s">
        <v>1416</v>
      </c>
      <c r="H3642" s="38">
        <f t="shared" si="57"/>
        <v>1</v>
      </c>
    </row>
    <row r="3643" spans="1:8" x14ac:dyDescent="0.25">
      <c r="A3643" s="24"/>
      <c r="B3643" s="24"/>
      <c r="C3643" s="24"/>
      <c r="D3643" s="24"/>
      <c r="E3643" s="39" t="s">
        <v>5054</v>
      </c>
      <c r="F3643" s="37" t="s">
        <v>1416</v>
      </c>
      <c r="G3643" s="37" t="s">
        <v>1416</v>
      </c>
      <c r="H3643" s="38">
        <f t="shared" si="57"/>
        <v>1</v>
      </c>
    </row>
    <row r="3644" spans="1:8" x14ac:dyDescent="0.25">
      <c r="A3644" s="24"/>
      <c r="B3644" s="24"/>
      <c r="C3644" s="24"/>
      <c r="D3644" s="24"/>
      <c r="E3644" s="61" t="s">
        <v>5055</v>
      </c>
      <c r="F3644" s="37" t="s">
        <v>1416</v>
      </c>
      <c r="G3644" s="37" t="s">
        <v>1416</v>
      </c>
      <c r="H3644" s="38">
        <f t="shared" si="57"/>
        <v>1</v>
      </c>
    </row>
    <row r="3645" spans="1:8" x14ac:dyDescent="0.25">
      <c r="A3645" s="24"/>
      <c r="B3645" s="24"/>
      <c r="C3645" s="24"/>
      <c r="D3645" s="24"/>
      <c r="E3645" s="39" t="s">
        <v>5056</v>
      </c>
      <c r="F3645" s="37" t="s">
        <v>1416</v>
      </c>
      <c r="G3645" s="37" t="s">
        <v>1416</v>
      </c>
      <c r="H3645" s="38">
        <f t="shared" si="57"/>
        <v>1</v>
      </c>
    </row>
    <row r="3646" spans="1:8" x14ac:dyDescent="0.25">
      <c r="A3646" s="24"/>
      <c r="B3646" s="24"/>
      <c r="C3646" s="24"/>
      <c r="D3646" s="24"/>
      <c r="E3646" s="39" t="s">
        <v>5057</v>
      </c>
      <c r="F3646" s="37" t="s">
        <v>1416</v>
      </c>
      <c r="G3646" s="37" t="s">
        <v>1416</v>
      </c>
      <c r="H3646" s="38">
        <f t="shared" si="57"/>
        <v>1</v>
      </c>
    </row>
    <row r="3647" spans="1:8" x14ac:dyDescent="0.25">
      <c r="A3647" s="24"/>
      <c r="B3647" s="24"/>
      <c r="C3647" s="24"/>
      <c r="D3647" s="24"/>
      <c r="E3647" s="39" t="s">
        <v>5058</v>
      </c>
      <c r="F3647" s="37" t="s">
        <v>1416</v>
      </c>
      <c r="G3647" s="37" t="s">
        <v>1416</v>
      </c>
      <c r="H3647" s="38">
        <f t="shared" si="57"/>
        <v>1</v>
      </c>
    </row>
    <row r="3648" spans="1:8" x14ac:dyDescent="0.25">
      <c r="A3648" s="24"/>
      <c r="B3648" s="24"/>
      <c r="C3648" s="24"/>
      <c r="D3648" s="24"/>
      <c r="E3648" s="57" t="s">
        <v>5059</v>
      </c>
      <c r="F3648" s="37" t="s">
        <v>1416</v>
      </c>
      <c r="G3648" s="37" t="s">
        <v>1416</v>
      </c>
      <c r="H3648" s="38">
        <f t="shared" si="57"/>
        <v>1</v>
      </c>
    </row>
    <row r="3649" spans="1:8" x14ac:dyDescent="0.25">
      <c r="A3649" s="24"/>
      <c r="B3649" s="24"/>
      <c r="C3649" s="24"/>
      <c r="D3649" s="24"/>
      <c r="E3649" s="62" t="s">
        <v>5060</v>
      </c>
      <c r="F3649" s="37" t="s">
        <v>1416</v>
      </c>
      <c r="G3649" s="37" t="s">
        <v>1416</v>
      </c>
      <c r="H3649" s="38">
        <f t="shared" si="57"/>
        <v>1</v>
      </c>
    </row>
    <row r="3650" spans="1:8" x14ac:dyDescent="0.25">
      <c r="A3650" s="24"/>
      <c r="B3650" s="24"/>
      <c r="C3650" s="24"/>
      <c r="D3650" s="24"/>
      <c r="E3650" s="39" t="s">
        <v>5061</v>
      </c>
      <c r="F3650" s="37" t="s">
        <v>1416</v>
      </c>
      <c r="G3650" s="37" t="s">
        <v>1416</v>
      </c>
      <c r="H3650" s="38">
        <f t="shared" si="57"/>
        <v>1</v>
      </c>
    </row>
    <row r="3651" spans="1:8" x14ac:dyDescent="0.25">
      <c r="A3651" s="24"/>
      <c r="B3651" s="24"/>
      <c r="C3651" s="24"/>
      <c r="D3651" s="24"/>
      <c r="E3651" s="39" t="s">
        <v>5062</v>
      </c>
      <c r="F3651" s="37" t="s">
        <v>1416</v>
      </c>
      <c r="G3651" s="37" t="s">
        <v>1416</v>
      </c>
      <c r="H3651" s="38">
        <f t="shared" si="57"/>
        <v>1</v>
      </c>
    </row>
    <row r="3652" spans="1:8" x14ac:dyDescent="0.25">
      <c r="A3652" s="24"/>
      <c r="B3652" s="24"/>
      <c r="C3652" s="24"/>
      <c r="D3652" s="24"/>
      <c r="E3652" s="39" t="s">
        <v>5063</v>
      </c>
      <c r="F3652" s="37" t="s">
        <v>1416</v>
      </c>
      <c r="G3652" s="37" t="s">
        <v>1416</v>
      </c>
      <c r="H3652" s="38">
        <f t="shared" si="57"/>
        <v>1</v>
      </c>
    </row>
    <row r="3653" spans="1:8" x14ac:dyDescent="0.25">
      <c r="A3653" s="24"/>
      <c r="B3653" s="24"/>
      <c r="C3653" s="24"/>
      <c r="D3653" s="24"/>
      <c r="E3653" s="39" t="s">
        <v>5064</v>
      </c>
      <c r="F3653" s="37" t="s">
        <v>1416</v>
      </c>
      <c r="G3653" s="37" t="s">
        <v>1416</v>
      </c>
      <c r="H3653" s="38">
        <f t="shared" si="57"/>
        <v>1</v>
      </c>
    </row>
    <row r="3654" spans="1:8" x14ac:dyDescent="0.25">
      <c r="A3654" s="24"/>
      <c r="B3654" s="24"/>
      <c r="C3654" s="24"/>
      <c r="D3654" s="24"/>
      <c r="E3654" s="40" t="s">
        <v>5065</v>
      </c>
      <c r="F3654" s="37" t="s">
        <v>1416</v>
      </c>
      <c r="G3654" s="37" t="s">
        <v>1416</v>
      </c>
      <c r="H3654" s="38">
        <f t="shared" si="57"/>
        <v>1</v>
      </c>
    </row>
    <row r="3655" spans="1:8" x14ac:dyDescent="0.25">
      <c r="A3655" s="24"/>
      <c r="B3655" s="24"/>
      <c r="C3655" s="24"/>
      <c r="D3655" s="24"/>
      <c r="E3655" s="36" t="s">
        <v>5066</v>
      </c>
      <c r="F3655" s="37" t="s">
        <v>1416</v>
      </c>
      <c r="G3655" s="37" t="s">
        <v>1416</v>
      </c>
      <c r="H3655" s="38">
        <f t="shared" ref="H3655:H3718" si="58">VLOOKUP(G3655,$A$4:$B$29,2,FALSE)</f>
        <v>1</v>
      </c>
    </row>
    <row r="3656" spans="1:8" x14ac:dyDescent="0.25">
      <c r="A3656" s="24"/>
      <c r="B3656" s="24"/>
      <c r="C3656" s="24"/>
      <c r="D3656" s="24"/>
      <c r="E3656" s="39" t="s">
        <v>5067</v>
      </c>
      <c r="F3656" s="37" t="s">
        <v>3143</v>
      </c>
      <c r="G3656" s="37" t="s">
        <v>1416</v>
      </c>
      <c r="H3656" s="38">
        <f t="shared" si="58"/>
        <v>1</v>
      </c>
    </row>
    <row r="3657" spans="1:8" x14ac:dyDescent="0.25">
      <c r="A3657" s="24"/>
      <c r="B3657" s="24"/>
      <c r="C3657" s="24"/>
      <c r="D3657" s="24"/>
      <c r="E3657" s="39" t="s">
        <v>5068</v>
      </c>
      <c r="F3657" s="37" t="s">
        <v>1416</v>
      </c>
      <c r="G3657" s="37" t="s">
        <v>1416</v>
      </c>
      <c r="H3657" s="38">
        <f t="shared" si="58"/>
        <v>1</v>
      </c>
    </row>
    <row r="3658" spans="1:8" x14ac:dyDescent="0.25">
      <c r="A3658" s="24"/>
      <c r="B3658" s="24"/>
      <c r="C3658" s="24"/>
      <c r="D3658" s="24"/>
      <c r="E3658" s="39" t="s">
        <v>5069</v>
      </c>
      <c r="F3658" s="37" t="s">
        <v>1416</v>
      </c>
      <c r="G3658" s="37" t="s">
        <v>1416</v>
      </c>
      <c r="H3658" s="38">
        <f t="shared" si="58"/>
        <v>1</v>
      </c>
    </row>
    <row r="3659" spans="1:8" x14ac:dyDescent="0.25">
      <c r="A3659" s="24"/>
      <c r="B3659" s="24"/>
      <c r="C3659" s="24"/>
      <c r="D3659" s="24"/>
      <c r="E3659" s="39" t="s">
        <v>5070</v>
      </c>
      <c r="F3659" s="37" t="s">
        <v>1416</v>
      </c>
      <c r="G3659" s="37" t="s">
        <v>1416</v>
      </c>
      <c r="H3659" s="38">
        <f t="shared" si="58"/>
        <v>1</v>
      </c>
    </row>
    <row r="3660" spans="1:8" x14ac:dyDescent="0.25">
      <c r="A3660" s="24"/>
      <c r="B3660" s="24"/>
      <c r="C3660" s="24"/>
      <c r="D3660" s="24"/>
      <c r="E3660" s="39" t="s">
        <v>5071</v>
      </c>
      <c r="F3660" s="37" t="s">
        <v>1416</v>
      </c>
      <c r="G3660" s="37" t="s">
        <v>1416</v>
      </c>
      <c r="H3660" s="38">
        <f t="shared" si="58"/>
        <v>1</v>
      </c>
    </row>
    <row r="3661" spans="1:8" x14ac:dyDescent="0.25">
      <c r="A3661" s="24"/>
      <c r="B3661" s="24"/>
      <c r="C3661" s="24"/>
      <c r="D3661" s="24"/>
      <c r="E3661" s="40" t="s">
        <v>5072</v>
      </c>
      <c r="F3661" s="37" t="s">
        <v>3143</v>
      </c>
      <c r="G3661" s="37" t="s">
        <v>1416</v>
      </c>
      <c r="H3661" s="38">
        <f t="shared" si="58"/>
        <v>1</v>
      </c>
    </row>
    <row r="3662" spans="1:8" x14ac:dyDescent="0.25">
      <c r="A3662" s="24"/>
      <c r="B3662" s="24"/>
      <c r="C3662" s="24"/>
      <c r="D3662" s="24"/>
      <c r="E3662" s="36" t="s">
        <v>5073</v>
      </c>
      <c r="F3662" s="37" t="s">
        <v>1416</v>
      </c>
      <c r="G3662" s="37" t="s">
        <v>1416</v>
      </c>
      <c r="H3662" s="38">
        <f t="shared" si="58"/>
        <v>1</v>
      </c>
    </row>
    <row r="3663" spans="1:8" x14ac:dyDescent="0.25">
      <c r="A3663" s="24"/>
      <c r="B3663" s="24"/>
      <c r="C3663" s="24"/>
      <c r="D3663" s="24"/>
      <c r="E3663" s="39" t="s">
        <v>5074</v>
      </c>
      <c r="F3663" s="37" t="s">
        <v>1416</v>
      </c>
      <c r="G3663" s="37" t="s">
        <v>1416</v>
      </c>
      <c r="H3663" s="38">
        <f t="shared" si="58"/>
        <v>1</v>
      </c>
    </row>
    <row r="3664" spans="1:8" x14ac:dyDescent="0.25">
      <c r="A3664" s="24"/>
      <c r="B3664" s="24"/>
      <c r="C3664" s="24"/>
      <c r="D3664" s="24"/>
      <c r="E3664" s="39" t="s">
        <v>5075</v>
      </c>
      <c r="F3664" s="37" t="s">
        <v>3143</v>
      </c>
      <c r="G3664" s="37" t="s">
        <v>1416</v>
      </c>
      <c r="H3664" s="38">
        <f t="shared" si="58"/>
        <v>1</v>
      </c>
    </row>
    <row r="3665" spans="1:8" x14ac:dyDescent="0.25">
      <c r="A3665" s="24"/>
      <c r="B3665" s="24"/>
      <c r="C3665" s="24"/>
      <c r="D3665" s="24"/>
      <c r="E3665" s="39" t="s">
        <v>5076</v>
      </c>
      <c r="F3665" s="37" t="s">
        <v>1416</v>
      </c>
      <c r="G3665" s="37" t="s">
        <v>1416</v>
      </c>
      <c r="H3665" s="38">
        <f t="shared" si="58"/>
        <v>1</v>
      </c>
    </row>
    <row r="3666" spans="1:8" x14ac:dyDescent="0.25">
      <c r="A3666" s="24"/>
      <c r="B3666" s="24"/>
      <c r="C3666" s="24"/>
      <c r="D3666" s="24"/>
      <c r="E3666" s="39" t="s">
        <v>5077</v>
      </c>
      <c r="F3666" s="37" t="s">
        <v>1416</v>
      </c>
      <c r="G3666" s="37" t="s">
        <v>1416</v>
      </c>
      <c r="H3666" s="38">
        <f t="shared" si="58"/>
        <v>1</v>
      </c>
    </row>
    <row r="3667" spans="1:8" x14ac:dyDescent="0.25">
      <c r="A3667" s="24"/>
      <c r="B3667" s="24"/>
      <c r="C3667" s="24"/>
      <c r="D3667" s="24"/>
      <c r="E3667" s="39" t="s">
        <v>5078</v>
      </c>
      <c r="F3667" s="37" t="s">
        <v>3143</v>
      </c>
      <c r="G3667" s="37" t="s">
        <v>1416</v>
      </c>
      <c r="H3667" s="38">
        <f t="shared" si="58"/>
        <v>1</v>
      </c>
    </row>
    <row r="3668" spans="1:8" x14ac:dyDescent="0.25">
      <c r="A3668" s="24"/>
      <c r="B3668" s="24"/>
      <c r="C3668" s="24"/>
      <c r="D3668" s="24"/>
      <c r="E3668" s="57" t="s">
        <v>5079</v>
      </c>
      <c r="F3668" s="37" t="s">
        <v>1416</v>
      </c>
      <c r="G3668" s="37" t="s">
        <v>1416</v>
      </c>
      <c r="H3668" s="38">
        <f t="shared" si="58"/>
        <v>1</v>
      </c>
    </row>
    <row r="3669" spans="1:8" x14ac:dyDescent="0.25">
      <c r="A3669" s="24"/>
      <c r="B3669" s="24"/>
      <c r="C3669" s="24"/>
      <c r="D3669" s="24"/>
      <c r="E3669" s="61" t="s">
        <v>5080</v>
      </c>
      <c r="F3669" s="37" t="s">
        <v>3143</v>
      </c>
      <c r="G3669" s="37" t="s">
        <v>1416</v>
      </c>
      <c r="H3669" s="38">
        <f t="shared" si="58"/>
        <v>1</v>
      </c>
    </row>
    <row r="3670" spans="1:8" x14ac:dyDescent="0.25">
      <c r="A3670" s="24"/>
      <c r="B3670" s="24"/>
      <c r="C3670" s="24"/>
      <c r="D3670" s="24"/>
      <c r="E3670" s="54" t="s">
        <v>5081</v>
      </c>
      <c r="F3670" s="37" t="s">
        <v>1439</v>
      </c>
      <c r="G3670" s="37" t="s">
        <v>1391</v>
      </c>
      <c r="H3670" s="38">
        <f t="shared" si="58"/>
        <v>0.1124</v>
      </c>
    </row>
    <row r="3671" spans="1:8" x14ac:dyDescent="0.25">
      <c r="A3671" s="24"/>
      <c r="B3671" s="24"/>
      <c r="C3671" s="24"/>
      <c r="D3671" s="24"/>
      <c r="E3671" s="39" t="s">
        <v>5082</v>
      </c>
      <c r="F3671" s="37" t="s">
        <v>1418</v>
      </c>
      <c r="G3671" s="37" t="s">
        <v>1418</v>
      </c>
      <c r="H3671" s="38">
        <f t="shared" si="58"/>
        <v>0</v>
      </c>
    </row>
    <row r="3672" spans="1:8" x14ac:dyDescent="0.25">
      <c r="A3672" s="24"/>
      <c r="B3672" s="24"/>
      <c r="C3672" s="24"/>
      <c r="D3672" s="24"/>
      <c r="E3672" s="39" t="s">
        <v>5083</v>
      </c>
      <c r="F3672" s="37" t="s">
        <v>1385</v>
      </c>
      <c r="G3672" s="37" t="s">
        <v>1385</v>
      </c>
      <c r="H3672" s="38">
        <f t="shared" si="58"/>
        <v>8.4599999999999995E-2</v>
      </c>
    </row>
    <row r="3673" spans="1:8" x14ac:dyDescent="0.25">
      <c r="A3673" s="24"/>
      <c r="B3673" s="24"/>
      <c r="C3673" s="24"/>
      <c r="D3673" s="24"/>
      <c r="E3673" s="39" t="s">
        <v>5084</v>
      </c>
      <c r="F3673" s="37" t="s">
        <v>1418</v>
      </c>
      <c r="G3673" s="37" t="s">
        <v>1418</v>
      </c>
      <c r="H3673" s="38">
        <f t="shared" si="58"/>
        <v>0</v>
      </c>
    </row>
    <row r="3674" spans="1:8" x14ac:dyDescent="0.25">
      <c r="A3674" s="24"/>
      <c r="B3674" s="24"/>
      <c r="C3674" s="24"/>
      <c r="D3674" s="24"/>
      <c r="E3674" s="39" t="s">
        <v>5085</v>
      </c>
      <c r="F3674" s="37" t="s">
        <v>1377</v>
      </c>
      <c r="G3674" s="37" t="s">
        <v>1377</v>
      </c>
      <c r="H3674" s="38">
        <f t="shared" si="58"/>
        <v>0.1119</v>
      </c>
    </row>
    <row r="3675" spans="1:8" x14ac:dyDescent="0.25">
      <c r="A3675" s="24"/>
      <c r="B3675" s="24"/>
      <c r="C3675" s="24"/>
      <c r="D3675" s="24"/>
      <c r="E3675" s="39" t="s">
        <v>5086</v>
      </c>
      <c r="F3675" s="37" t="s">
        <v>1439</v>
      </c>
      <c r="G3675" s="37" t="s">
        <v>1391</v>
      </c>
      <c r="H3675" s="38">
        <f t="shared" si="58"/>
        <v>0.1124</v>
      </c>
    </row>
    <row r="3676" spans="1:8" x14ac:dyDescent="0.25">
      <c r="A3676" s="24"/>
      <c r="B3676" s="24"/>
      <c r="C3676" s="24"/>
      <c r="D3676" s="24"/>
      <c r="E3676" s="40" t="s">
        <v>5087</v>
      </c>
      <c r="F3676" s="37" t="s">
        <v>1388</v>
      </c>
      <c r="G3676" s="37" t="s">
        <v>1385</v>
      </c>
      <c r="H3676" s="38">
        <f t="shared" si="58"/>
        <v>8.4599999999999995E-2</v>
      </c>
    </row>
    <row r="3677" spans="1:8" x14ac:dyDescent="0.25">
      <c r="A3677" s="24"/>
      <c r="B3677" s="24"/>
      <c r="C3677" s="24"/>
      <c r="D3677" s="24"/>
      <c r="E3677" s="59" t="s">
        <v>5088</v>
      </c>
      <c r="F3677" s="37" t="s">
        <v>2030</v>
      </c>
      <c r="G3677" s="37" t="s">
        <v>1418</v>
      </c>
      <c r="H3677" s="38">
        <f t="shared" si="58"/>
        <v>0</v>
      </c>
    </row>
    <row r="3678" spans="1:8" x14ac:dyDescent="0.25">
      <c r="A3678" s="24"/>
      <c r="B3678" s="24"/>
      <c r="C3678" s="24"/>
      <c r="D3678" s="24"/>
      <c r="E3678" s="39" t="s">
        <v>5089</v>
      </c>
      <c r="F3678" s="37" t="s">
        <v>1418</v>
      </c>
      <c r="G3678" s="37" t="s">
        <v>1418</v>
      </c>
      <c r="H3678" s="38">
        <f t="shared" si="58"/>
        <v>0</v>
      </c>
    </row>
    <row r="3679" spans="1:8" x14ac:dyDescent="0.25">
      <c r="A3679" s="24"/>
      <c r="B3679" s="24"/>
      <c r="C3679" s="24"/>
      <c r="D3679" s="24"/>
      <c r="E3679" s="39" t="s">
        <v>5090</v>
      </c>
      <c r="F3679" s="37" t="s">
        <v>1439</v>
      </c>
      <c r="G3679" s="37" t="s">
        <v>1391</v>
      </c>
      <c r="H3679" s="38">
        <f t="shared" si="58"/>
        <v>0.1124</v>
      </c>
    </row>
    <row r="3680" spans="1:8" x14ac:dyDescent="0.25">
      <c r="A3680" s="24"/>
      <c r="B3680" s="24"/>
      <c r="C3680" s="24"/>
      <c r="D3680" s="24"/>
      <c r="E3680" s="36" t="s">
        <v>5091</v>
      </c>
      <c r="F3680" s="37" t="s">
        <v>1439</v>
      </c>
      <c r="G3680" s="37" t="s">
        <v>1391</v>
      </c>
      <c r="H3680" s="38">
        <f t="shared" si="58"/>
        <v>0.1124</v>
      </c>
    </row>
    <row r="3681" spans="1:8" x14ac:dyDescent="0.25">
      <c r="A3681" s="24"/>
      <c r="B3681" s="24"/>
      <c r="C3681" s="24"/>
      <c r="D3681" s="24"/>
      <c r="E3681" s="40" t="s">
        <v>5092</v>
      </c>
      <c r="F3681" s="37" t="s">
        <v>1418</v>
      </c>
      <c r="G3681" s="37" t="s">
        <v>1418</v>
      </c>
      <c r="H3681" s="38">
        <f t="shared" si="58"/>
        <v>0</v>
      </c>
    </row>
    <row r="3682" spans="1:8" x14ac:dyDescent="0.25">
      <c r="A3682" s="24"/>
      <c r="B3682" s="24"/>
      <c r="C3682" s="24"/>
      <c r="D3682" s="24"/>
      <c r="E3682" s="61" t="s">
        <v>5093</v>
      </c>
      <c r="F3682" s="37" t="s">
        <v>1418</v>
      </c>
      <c r="G3682" s="37" t="s">
        <v>1418</v>
      </c>
      <c r="H3682" s="38">
        <f t="shared" si="58"/>
        <v>0</v>
      </c>
    </row>
    <row r="3683" spans="1:8" x14ac:dyDescent="0.25">
      <c r="A3683" s="24"/>
      <c r="B3683" s="24"/>
      <c r="C3683" s="24"/>
      <c r="D3683" s="24"/>
      <c r="E3683" s="36" t="s">
        <v>5094</v>
      </c>
      <c r="F3683" s="37" t="s">
        <v>1418</v>
      </c>
      <c r="G3683" s="37" t="s">
        <v>1418</v>
      </c>
      <c r="H3683" s="38">
        <f t="shared" si="58"/>
        <v>0</v>
      </c>
    </row>
    <row r="3684" spans="1:8" x14ac:dyDescent="0.25">
      <c r="A3684" s="24"/>
      <c r="B3684" s="24"/>
      <c r="C3684" s="24"/>
      <c r="D3684" s="24"/>
      <c r="E3684" s="39" t="s">
        <v>5095</v>
      </c>
      <c r="F3684" s="37" t="s">
        <v>1439</v>
      </c>
      <c r="G3684" s="37" t="s">
        <v>1391</v>
      </c>
      <c r="H3684" s="38">
        <f t="shared" si="58"/>
        <v>0.1124</v>
      </c>
    </row>
    <row r="3685" spans="1:8" x14ac:dyDescent="0.25">
      <c r="A3685" s="24"/>
      <c r="B3685" s="24"/>
      <c r="C3685" s="24"/>
      <c r="D3685" s="24"/>
      <c r="E3685" s="39" t="s">
        <v>5096</v>
      </c>
      <c r="F3685" s="37" t="s">
        <v>1439</v>
      </c>
      <c r="G3685" s="37" t="s">
        <v>1391</v>
      </c>
      <c r="H3685" s="38">
        <f t="shared" si="58"/>
        <v>0.1124</v>
      </c>
    </row>
    <row r="3686" spans="1:8" x14ac:dyDescent="0.25">
      <c r="A3686" s="24"/>
      <c r="B3686" s="24"/>
      <c r="C3686" s="24"/>
      <c r="D3686" s="24"/>
      <c r="E3686" s="39" t="s">
        <v>5097</v>
      </c>
      <c r="F3686" s="37" t="s">
        <v>1439</v>
      </c>
      <c r="G3686" s="37" t="s">
        <v>1391</v>
      </c>
      <c r="H3686" s="38">
        <f t="shared" si="58"/>
        <v>0.1124</v>
      </c>
    </row>
    <row r="3687" spans="1:8" x14ac:dyDescent="0.25">
      <c r="A3687" s="24"/>
      <c r="B3687" s="24"/>
      <c r="C3687" s="24"/>
      <c r="D3687" s="24"/>
      <c r="E3687" s="61" t="s">
        <v>5098</v>
      </c>
      <c r="F3687" s="37" t="s">
        <v>1439</v>
      </c>
      <c r="G3687" s="37" t="s">
        <v>1391</v>
      </c>
      <c r="H3687" s="38">
        <f t="shared" si="58"/>
        <v>0.1124</v>
      </c>
    </row>
    <row r="3688" spans="1:8" x14ac:dyDescent="0.25">
      <c r="A3688" s="24"/>
      <c r="B3688" s="24"/>
      <c r="C3688" s="24"/>
      <c r="D3688" s="24"/>
      <c r="E3688" s="39" t="s">
        <v>5099</v>
      </c>
      <c r="F3688" s="37" t="s">
        <v>1439</v>
      </c>
      <c r="G3688" s="37" t="s">
        <v>1391</v>
      </c>
      <c r="H3688" s="38">
        <f t="shared" si="58"/>
        <v>0.1124</v>
      </c>
    </row>
    <row r="3689" spans="1:8" x14ac:dyDescent="0.25">
      <c r="A3689" s="24"/>
      <c r="B3689" s="24"/>
      <c r="C3689" s="24"/>
      <c r="D3689" s="24"/>
      <c r="E3689" s="39" t="s">
        <v>5100</v>
      </c>
      <c r="F3689" s="37" t="s">
        <v>1439</v>
      </c>
      <c r="G3689" s="37" t="s">
        <v>1391</v>
      </c>
      <c r="H3689" s="38">
        <f t="shared" si="58"/>
        <v>0.1124</v>
      </c>
    </row>
    <row r="3690" spans="1:8" x14ac:dyDescent="0.25">
      <c r="A3690" s="24"/>
      <c r="B3690" s="24"/>
      <c r="C3690" s="24"/>
      <c r="D3690" s="24"/>
      <c r="E3690" s="39" t="s">
        <v>5101</v>
      </c>
      <c r="F3690" s="37" t="s">
        <v>1418</v>
      </c>
      <c r="G3690" s="37" t="s">
        <v>1418</v>
      </c>
      <c r="H3690" s="38">
        <f t="shared" si="58"/>
        <v>0</v>
      </c>
    </row>
    <row r="3691" spans="1:8" x14ac:dyDescent="0.25">
      <c r="A3691" s="24"/>
      <c r="B3691" s="24"/>
      <c r="C3691" s="24"/>
      <c r="D3691" s="24"/>
      <c r="E3691" s="40" t="s">
        <v>5102</v>
      </c>
      <c r="F3691" s="37" t="s">
        <v>5103</v>
      </c>
      <c r="G3691" s="37" t="s">
        <v>1400</v>
      </c>
      <c r="H3691" s="38">
        <f t="shared" si="58"/>
        <v>0.15340000000000001</v>
      </c>
    </row>
    <row r="3692" spans="1:8" x14ac:dyDescent="0.25">
      <c r="A3692" s="24"/>
      <c r="B3692" s="24"/>
      <c r="C3692" s="24"/>
      <c r="D3692" s="24"/>
      <c r="E3692" s="39" t="s">
        <v>5104</v>
      </c>
      <c r="F3692" s="37" t="s">
        <v>1418</v>
      </c>
      <c r="G3692" s="37" t="s">
        <v>1418</v>
      </c>
      <c r="H3692" s="38">
        <f t="shared" si="58"/>
        <v>0</v>
      </c>
    </row>
    <row r="3693" spans="1:8" x14ac:dyDescent="0.25">
      <c r="A3693" s="24"/>
      <c r="B3693" s="24"/>
      <c r="C3693" s="24"/>
      <c r="D3693" s="24"/>
      <c r="E3693" s="39" t="s">
        <v>5105</v>
      </c>
      <c r="F3693" s="37" t="s">
        <v>1418</v>
      </c>
      <c r="G3693" s="37" t="s">
        <v>1418</v>
      </c>
      <c r="H3693" s="38">
        <f t="shared" si="58"/>
        <v>0</v>
      </c>
    </row>
    <row r="3694" spans="1:8" x14ac:dyDescent="0.25">
      <c r="A3694" s="24"/>
      <c r="B3694" s="24"/>
      <c r="C3694" s="24"/>
      <c r="D3694" s="24"/>
      <c r="E3694" s="39" t="s">
        <v>5106</v>
      </c>
      <c r="F3694" s="37" t="s">
        <v>1418</v>
      </c>
      <c r="G3694" s="37" t="s">
        <v>1418</v>
      </c>
      <c r="H3694" s="38">
        <f t="shared" si="58"/>
        <v>0</v>
      </c>
    </row>
    <row r="3695" spans="1:8" x14ac:dyDescent="0.25">
      <c r="A3695" s="24"/>
      <c r="B3695" s="24"/>
      <c r="C3695" s="24"/>
      <c r="D3695" s="24"/>
      <c r="E3695" s="39" t="s">
        <v>5107</v>
      </c>
      <c r="F3695" s="37" t="s">
        <v>2030</v>
      </c>
      <c r="G3695" s="37" t="s">
        <v>1418</v>
      </c>
      <c r="H3695" s="38">
        <f t="shared" si="58"/>
        <v>0</v>
      </c>
    </row>
    <row r="3696" spans="1:8" x14ac:dyDescent="0.25">
      <c r="A3696" s="24"/>
      <c r="B3696" s="24"/>
      <c r="C3696" s="24"/>
      <c r="D3696" s="24"/>
      <c r="E3696" s="39" t="s">
        <v>5108</v>
      </c>
      <c r="F3696" s="37" t="s">
        <v>1439</v>
      </c>
      <c r="G3696" s="37" t="s">
        <v>1391</v>
      </c>
      <c r="H3696" s="38">
        <f t="shared" si="58"/>
        <v>0.1124</v>
      </c>
    </row>
    <row r="3697" spans="1:8" x14ac:dyDescent="0.25">
      <c r="A3697" s="24"/>
      <c r="B3697" s="24"/>
      <c r="C3697" s="24"/>
      <c r="D3697" s="24"/>
      <c r="E3697" s="39" t="s">
        <v>5109</v>
      </c>
      <c r="F3697" s="37" t="s">
        <v>1439</v>
      </c>
      <c r="G3697" s="37" t="s">
        <v>1391</v>
      </c>
      <c r="H3697" s="38">
        <f t="shared" si="58"/>
        <v>0.1124</v>
      </c>
    </row>
    <row r="3698" spans="1:8" x14ac:dyDescent="0.25">
      <c r="A3698" s="24"/>
      <c r="B3698" s="24"/>
      <c r="C3698" s="24"/>
      <c r="D3698" s="24"/>
      <c r="E3698" s="39" t="s">
        <v>5110</v>
      </c>
      <c r="F3698" s="37" t="s">
        <v>1439</v>
      </c>
      <c r="G3698" s="37" t="s">
        <v>1391</v>
      </c>
      <c r="H3698" s="38">
        <f t="shared" si="58"/>
        <v>0.1124</v>
      </c>
    </row>
    <row r="3699" spans="1:8" x14ac:dyDescent="0.25">
      <c r="A3699" s="24"/>
      <c r="B3699" s="24"/>
      <c r="C3699" s="24"/>
      <c r="D3699" s="24"/>
      <c r="E3699" s="39" t="s">
        <v>5111</v>
      </c>
      <c r="F3699" s="37" t="s">
        <v>1418</v>
      </c>
      <c r="G3699" s="37" t="s">
        <v>1418</v>
      </c>
      <c r="H3699" s="38">
        <f t="shared" si="58"/>
        <v>0</v>
      </c>
    </row>
    <row r="3700" spans="1:8" x14ac:dyDescent="0.25">
      <c r="A3700" s="24"/>
      <c r="B3700" s="24"/>
      <c r="C3700" s="24"/>
      <c r="D3700" s="24"/>
      <c r="E3700" s="39" t="s">
        <v>5112</v>
      </c>
      <c r="F3700" s="37" t="s">
        <v>1418</v>
      </c>
      <c r="G3700" s="37" t="s">
        <v>1418</v>
      </c>
      <c r="H3700" s="38">
        <f t="shared" si="58"/>
        <v>0</v>
      </c>
    </row>
    <row r="3701" spans="1:8" x14ac:dyDescent="0.25">
      <c r="A3701" s="24"/>
      <c r="B3701" s="24"/>
      <c r="C3701" s="24"/>
      <c r="D3701" s="24"/>
      <c r="E3701" s="39" t="s">
        <v>5113</v>
      </c>
      <c r="F3701" s="37" t="s">
        <v>1418</v>
      </c>
      <c r="G3701" s="37" t="s">
        <v>1418</v>
      </c>
      <c r="H3701" s="38">
        <f t="shared" si="58"/>
        <v>0</v>
      </c>
    </row>
    <row r="3702" spans="1:8" x14ac:dyDescent="0.25">
      <c r="A3702" s="24"/>
      <c r="B3702" s="24"/>
      <c r="C3702" s="24"/>
      <c r="D3702" s="24"/>
      <c r="E3702" s="36" t="s">
        <v>5114</v>
      </c>
      <c r="F3702" s="37" t="s">
        <v>1439</v>
      </c>
      <c r="G3702" s="37" t="s">
        <v>1391</v>
      </c>
      <c r="H3702" s="38">
        <f t="shared" si="58"/>
        <v>0.1124</v>
      </c>
    </row>
    <row r="3703" spans="1:8" x14ac:dyDescent="0.25">
      <c r="A3703" s="24"/>
      <c r="B3703" s="24"/>
      <c r="C3703" s="24"/>
      <c r="D3703" s="24"/>
      <c r="E3703" s="40" t="s">
        <v>5115</v>
      </c>
      <c r="F3703" s="37" t="s">
        <v>1388</v>
      </c>
      <c r="G3703" s="37" t="s">
        <v>1385</v>
      </c>
      <c r="H3703" s="38">
        <f t="shared" si="58"/>
        <v>8.4599999999999995E-2</v>
      </c>
    </row>
    <row r="3704" spans="1:8" x14ac:dyDescent="0.25">
      <c r="A3704" s="24"/>
      <c r="B3704" s="24"/>
      <c r="C3704" s="24"/>
      <c r="D3704" s="24"/>
      <c r="E3704" s="39" t="s">
        <v>5116</v>
      </c>
      <c r="F3704" s="37" t="s">
        <v>1439</v>
      </c>
      <c r="G3704" s="37" t="s">
        <v>1391</v>
      </c>
      <c r="H3704" s="38">
        <f t="shared" si="58"/>
        <v>0.1124</v>
      </c>
    </row>
    <row r="3705" spans="1:8" x14ac:dyDescent="0.25">
      <c r="A3705" s="24"/>
      <c r="B3705" s="24"/>
      <c r="C3705" s="24"/>
      <c r="D3705" s="24"/>
      <c r="E3705" s="57" t="s">
        <v>5117</v>
      </c>
      <c r="F3705" s="37" t="s">
        <v>1379</v>
      </c>
      <c r="G3705" s="37" t="s">
        <v>1379</v>
      </c>
      <c r="H3705" s="38">
        <f t="shared" si="58"/>
        <v>0.1128</v>
      </c>
    </row>
    <row r="3706" spans="1:8" x14ac:dyDescent="0.25">
      <c r="A3706" s="24"/>
      <c r="B3706" s="24"/>
      <c r="C3706" s="24"/>
      <c r="D3706" s="24"/>
      <c r="E3706" s="61" t="s">
        <v>5118</v>
      </c>
      <c r="F3706" s="37" t="s">
        <v>1418</v>
      </c>
      <c r="G3706" s="37" t="s">
        <v>1418</v>
      </c>
      <c r="H3706" s="38">
        <f t="shared" si="58"/>
        <v>0</v>
      </c>
    </row>
    <row r="3707" spans="1:8" x14ac:dyDescent="0.25">
      <c r="A3707" s="24"/>
      <c r="B3707" s="24"/>
      <c r="C3707" s="24"/>
      <c r="D3707" s="24"/>
      <c r="E3707" s="39" t="s">
        <v>5119</v>
      </c>
      <c r="F3707" s="37" t="s">
        <v>1439</v>
      </c>
      <c r="G3707" s="37" t="s">
        <v>1391</v>
      </c>
      <c r="H3707" s="38">
        <f t="shared" si="58"/>
        <v>0.1124</v>
      </c>
    </row>
    <row r="3708" spans="1:8" x14ac:dyDescent="0.25">
      <c r="A3708" s="24"/>
      <c r="B3708" s="24"/>
      <c r="C3708" s="24"/>
      <c r="D3708" s="24"/>
      <c r="E3708" s="39" t="s">
        <v>5120</v>
      </c>
      <c r="F3708" s="37" t="s">
        <v>1439</v>
      </c>
      <c r="G3708" s="37" t="s">
        <v>1391</v>
      </c>
      <c r="H3708" s="38">
        <f t="shared" si="58"/>
        <v>0.1124</v>
      </c>
    </row>
    <row r="3709" spans="1:8" x14ac:dyDescent="0.25">
      <c r="A3709" s="24"/>
      <c r="B3709" s="24"/>
      <c r="C3709" s="24"/>
      <c r="D3709" s="24"/>
      <c r="E3709" s="39" t="s">
        <v>5121</v>
      </c>
      <c r="F3709" s="37" t="s">
        <v>1439</v>
      </c>
      <c r="G3709" s="37" t="s">
        <v>1391</v>
      </c>
      <c r="H3709" s="38">
        <f t="shared" si="58"/>
        <v>0.1124</v>
      </c>
    </row>
    <row r="3710" spans="1:8" x14ac:dyDescent="0.25">
      <c r="A3710" s="24"/>
      <c r="B3710" s="24"/>
      <c r="C3710" s="24"/>
      <c r="D3710" s="24"/>
      <c r="E3710" s="39" t="s">
        <v>5122</v>
      </c>
      <c r="F3710" s="37" t="s">
        <v>1439</v>
      </c>
      <c r="G3710" s="37" t="s">
        <v>1391</v>
      </c>
      <c r="H3710" s="38">
        <f t="shared" si="58"/>
        <v>0.1124</v>
      </c>
    </row>
    <row r="3711" spans="1:8" x14ac:dyDescent="0.25">
      <c r="A3711" s="24"/>
      <c r="B3711" s="24"/>
      <c r="C3711" s="24"/>
      <c r="D3711" s="24"/>
      <c r="E3711" s="39" t="s">
        <v>5123</v>
      </c>
      <c r="F3711" s="37" t="s">
        <v>1439</v>
      </c>
      <c r="G3711" s="37" t="s">
        <v>1391</v>
      </c>
      <c r="H3711" s="38">
        <f t="shared" si="58"/>
        <v>0.1124</v>
      </c>
    </row>
    <row r="3712" spans="1:8" x14ac:dyDescent="0.25">
      <c r="A3712" s="24"/>
      <c r="B3712" s="24"/>
      <c r="C3712" s="24"/>
      <c r="D3712" s="24"/>
      <c r="E3712" s="36" t="s">
        <v>5124</v>
      </c>
      <c r="F3712" s="37" t="s">
        <v>1439</v>
      </c>
      <c r="G3712" s="37" t="s">
        <v>1391</v>
      </c>
      <c r="H3712" s="38">
        <f t="shared" si="58"/>
        <v>0.1124</v>
      </c>
    </row>
    <row r="3713" spans="1:8" x14ac:dyDescent="0.25">
      <c r="A3713" s="24"/>
      <c r="B3713" s="24"/>
      <c r="C3713" s="24"/>
      <c r="D3713" s="24"/>
      <c r="E3713" s="39" t="s">
        <v>5125</v>
      </c>
      <c r="F3713" s="37" t="s">
        <v>1418</v>
      </c>
      <c r="G3713" s="37" t="s">
        <v>1418</v>
      </c>
      <c r="H3713" s="38">
        <f t="shared" si="58"/>
        <v>0</v>
      </c>
    </row>
    <row r="3714" spans="1:8" x14ac:dyDescent="0.25">
      <c r="A3714" s="24"/>
      <c r="B3714" s="24"/>
      <c r="C3714" s="24"/>
      <c r="D3714" s="24"/>
      <c r="E3714" s="39" t="s">
        <v>5126</v>
      </c>
      <c r="F3714" s="37" t="s">
        <v>1439</v>
      </c>
      <c r="G3714" s="37" t="s">
        <v>1391</v>
      </c>
      <c r="H3714" s="38">
        <f t="shared" si="58"/>
        <v>0.1124</v>
      </c>
    </row>
    <row r="3715" spans="1:8" x14ac:dyDescent="0.25">
      <c r="A3715" s="24"/>
      <c r="B3715" s="24"/>
      <c r="C3715" s="24"/>
      <c r="D3715" s="24"/>
      <c r="E3715" s="39" t="s">
        <v>5127</v>
      </c>
      <c r="F3715" s="37" t="s">
        <v>1418</v>
      </c>
      <c r="G3715" s="37" t="s">
        <v>1418</v>
      </c>
      <c r="H3715" s="38">
        <f t="shared" si="58"/>
        <v>0</v>
      </c>
    </row>
    <row r="3716" spans="1:8" x14ac:dyDescent="0.25">
      <c r="A3716" s="24"/>
      <c r="B3716" s="24"/>
      <c r="C3716" s="24"/>
      <c r="D3716" s="24"/>
      <c r="E3716" s="36" t="s">
        <v>5128</v>
      </c>
      <c r="F3716" s="37" t="s">
        <v>1439</v>
      </c>
      <c r="G3716" s="37" t="s">
        <v>1391</v>
      </c>
      <c r="H3716" s="38">
        <f t="shared" si="58"/>
        <v>0.1124</v>
      </c>
    </row>
    <row r="3717" spans="1:8" x14ac:dyDescent="0.25">
      <c r="A3717" s="24"/>
      <c r="B3717" s="24"/>
      <c r="C3717" s="24"/>
      <c r="D3717" s="24"/>
      <c r="E3717" s="39" t="s">
        <v>5129</v>
      </c>
      <c r="F3717" s="37" t="s">
        <v>1418</v>
      </c>
      <c r="G3717" s="37" t="s">
        <v>1418</v>
      </c>
      <c r="H3717" s="38">
        <f t="shared" si="58"/>
        <v>0</v>
      </c>
    </row>
    <row r="3718" spans="1:8" x14ac:dyDescent="0.25">
      <c r="A3718" s="24"/>
      <c r="B3718" s="24"/>
      <c r="C3718" s="24"/>
      <c r="D3718" s="24"/>
      <c r="E3718" s="57" t="s">
        <v>5130</v>
      </c>
      <c r="F3718" s="37" t="s">
        <v>1377</v>
      </c>
      <c r="G3718" s="37" t="s">
        <v>1377</v>
      </c>
      <c r="H3718" s="38">
        <f t="shared" si="58"/>
        <v>0.1119</v>
      </c>
    </row>
    <row r="3719" spans="1:8" x14ac:dyDescent="0.25">
      <c r="A3719" s="24"/>
      <c r="B3719" s="24"/>
      <c r="C3719" s="24"/>
      <c r="D3719" s="24"/>
      <c r="E3719" s="39" t="s">
        <v>5131</v>
      </c>
      <c r="F3719" s="37" t="s">
        <v>1439</v>
      </c>
      <c r="G3719" s="37" t="s">
        <v>1391</v>
      </c>
      <c r="H3719" s="38">
        <f t="shared" ref="H3719:H3782" si="59">VLOOKUP(G3719,$A$4:$B$29,2,FALSE)</f>
        <v>0.1124</v>
      </c>
    </row>
    <row r="3720" spans="1:8" x14ac:dyDescent="0.25">
      <c r="A3720" s="24"/>
      <c r="B3720" s="24"/>
      <c r="C3720" s="24"/>
      <c r="D3720" s="24"/>
      <c r="E3720" s="61" t="s">
        <v>5132</v>
      </c>
      <c r="F3720" s="37" t="s">
        <v>1418</v>
      </c>
      <c r="G3720" s="37" t="s">
        <v>1418</v>
      </c>
      <c r="H3720" s="38">
        <f t="shared" si="59"/>
        <v>0</v>
      </c>
    </row>
    <row r="3721" spans="1:8" x14ac:dyDescent="0.25">
      <c r="A3721" s="24"/>
      <c r="B3721" s="24"/>
      <c r="C3721" s="24"/>
      <c r="D3721" s="24"/>
      <c r="E3721" s="39" t="s">
        <v>5133</v>
      </c>
      <c r="F3721" s="37" t="s">
        <v>1439</v>
      </c>
      <c r="G3721" s="37" t="s">
        <v>1391</v>
      </c>
      <c r="H3721" s="38">
        <f t="shared" si="59"/>
        <v>0.1124</v>
      </c>
    </row>
    <row r="3722" spans="1:8" x14ac:dyDescent="0.25">
      <c r="A3722" s="24"/>
      <c r="B3722" s="24"/>
      <c r="C3722" s="24"/>
      <c r="D3722" s="24"/>
      <c r="E3722" s="39" t="s">
        <v>5134</v>
      </c>
      <c r="F3722" s="37" t="s">
        <v>1439</v>
      </c>
      <c r="G3722" s="37" t="s">
        <v>1391</v>
      </c>
      <c r="H3722" s="38">
        <f t="shared" si="59"/>
        <v>0.1124</v>
      </c>
    </row>
    <row r="3723" spans="1:8" x14ac:dyDescent="0.25">
      <c r="A3723" s="24"/>
      <c r="B3723" s="24"/>
      <c r="C3723" s="24"/>
      <c r="D3723" s="24"/>
      <c r="E3723" s="57" t="s">
        <v>5135</v>
      </c>
      <c r="F3723" s="37" t="s">
        <v>1418</v>
      </c>
      <c r="G3723" s="37" t="s">
        <v>1418</v>
      </c>
      <c r="H3723" s="38">
        <f t="shared" si="59"/>
        <v>0</v>
      </c>
    </row>
    <row r="3724" spans="1:8" x14ac:dyDescent="0.25">
      <c r="A3724" s="24"/>
      <c r="B3724" s="24"/>
      <c r="C3724" s="24"/>
      <c r="D3724" s="24"/>
      <c r="E3724" s="40" t="s">
        <v>5136</v>
      </c>
      <c r="F3724" s="37" t="s">
        <v>1418</v>
      </c>
      <c r="G3724" s="37" t="s">
        <v>1418</v>
      </c>
      <c r="H3724" s="38">
        <f t="shared" si="59"/>
        <v>0</v>
      </c>
    </row>
    <row r="3725" spans="1:8" x14ac:dyDescent="0.25">
      <c r="A3725" s="24"/>
      <c r="B3725" s="24"/>
      <c r="C3725" s="24"/>
      <c r="D3725" s="24"/>
      <c r="E3725" s="39" t="s">
        <v>5137</v>
      </c>
      <c r="F3725" s="37" t="s">
        <v>1439</v>
      </c>
      <c r="G3725" s="37" t="s">
        <v>1391</v>
      </c>
      <c r="H3725" s="38">
        <f t="shared" si="59"/>
        <v>0.1124</v>
      </c>
    </row>
    <row r="3726" spans="1:8" x14ac:dyDescent="0.25">
      <c r="A3726" s="24"/>
      <c r="B3726" s="24"/>
      <c r="C3726" s="24"/>
      <c r="D3726" s="24"/>
      <c r="E3726" s="39" t="s">
        <v>5138</v>
      </c>
      <c r="F3726" s="37" t="s">
        <v>1418</v>
      </c>
      <c r="G3726" s="37" t="s">
        <v>1418</v>
      </c>
      <c r="H3726" s="38">
        <f t="shared" si="59"/>
        <v>0</v>
      </c>
    </row>
    <row r="3727" spans="1:8" x14ac:dyDescent="0.25">
      <c r="A3727" s="24"/>
      <c r="B3727" s="24"/>
      <c r="C3727" s="24"/>
      <c r="D3727" s="24"/>
      <c r="E3727" s="39" t="s">
        <v>5139</v>
      </c>
      <c r="F3727" s="37" t="s">
        <v>1377</v>
      </c>
      <c r="G3727" s="37" t="s">
        <v>1377</v>
      </c>
      <c r="H3727" s="38">
        <f t="shared" si="59"/>
        <v>0.1119</v>
      </c>
    </row>
    <row r="3728" spans="1:8" x14ac:dyDescent="0.25">
      <c r="A3728" s="24"/>
      <c r="B3728" s="24"/>
      <c r="C3728" s="24"/>
      <c r="D3728" s="24"/>
      <c r="E3728" s="57" t="s">
        <v>5140</v>
      </c>
      <c r="F3728" s="37" t="s">
        <v>1439</v>
      </c>
      <c r="G3728" s="37" t="s">
        <v>1391</v>
      </c>
      <c r="H3728" s="38">
        <f t="shared" si="59"/>
        <v>0.1124</v>
      </c>
    </row>
    <row r="3729" spans="1:8" x14ac:dyDescent="0.25">
      <c r="A3729" s="24"/>
      <c r="B3729" s="24"/>
      <c r="C3729" s="24"/>
      <c r="D3729" s="24"/>
      <c r="E3729" s="39" t="s">
        <v>5141</v>
      </c>
      <c r="F3729" s="37" t="s">
        <v>1439</v>
      </c>
      <c r="G3729" s="37" t="s">
        <v>1391</v>
      </c>
      <c r="H3729" s="38">
        <f t="shared" si="59"/>
        <v>0.1124</v>
      </c>
    </row>
    <row r="3730" spans="1:8" x14ac:dyDescent="0.25">
      <c r="A3730" s="24"/>
      <c r="B3730" s="24"/>
      <c r="C3730" s="24"/>
      <c r="D3730" s="24"/>
      <c r="E3730" s="39" t="s">
        <v>5142</v>
      </c>
      <c r="F3730" s="37" t="s">
        <v>1439</v>
      </c>
      <c r="G3730" s="37" t="s">
        <v>1391</v>
      </c>
      <c r="H3730" s="38">
        <f t="shared" si="59"/>
        <v>0.1124</v>
      </c>
    </row>
    <row r="3731" spans="1:8" x14ac:dyDescent="0.25">
      <c r="A3731" s="24"/>
      <c r="B3731" s="24"/>
      <c r="C3731" s="24"/>
      <c r="D3731" s="24"/>
      <c r="E3731" s="39" t="s">
        <v>5143</v>
      </c>
      <c r="F3731" s="37" t="s">
        <v>1439</v>
      </c>
      <c r="G3731" s="37" t="s">
        <v>1391</v>
      </c>
      <c r="H3731" s="38">
        <f t="shared" si="59"/>
        <v>0.1124</v>
      </c>
    </row>
    <row r="3732" spans="1:8" x14ac:dyDescent="0.25">
      <c r="A3732" s="24"/>
      <c r="B3732" s="24"/>
      <c r="C3732" s="24"/>
      <c r="D3732" s="24"/>
      <c r="E3732" s="61" t="s">
        <v>5144</v>
      </c>
      <c r="F3732" s="37" t="s">
        <v>1439</v>
      </c>
      <c r="G3732" s="37" t="s">
        <v>1391</v>
      </c>
      <c r="H3732" s="38">
        <f t="shared" si="59"/>
        <v>0.1124</v>
      </c>
    </row>
    <row r="3733" spans="1:8" x14ac:dyDescent="0.25">
      <c r="A3733" s="24"/>
      <c r="B3733" s="24"/>
      <c r="C3733" s="24"/>
      <c r="D3733" s="24"/>
      <c r="E3733" s="39" t="s">
        <v>5145</v>
      </c>
      <c r="F3733" s="37" t="s">
        <v>1439</v>
      </c>
      <c r="G3733" s="37" t="s">
        <v>1391</v>
      </c>
      <c r="H3733" s="38">
        <f t="shared" si="59"/>
        <v>0.1124</v>
      </c>
    </row>
    <row r="3734" spans="1:8" x14ac:dyDescent="0.25">
      <c r="A3734" s="24"/>
      <c r="B3734" s="24"/>
      <c r="C3734" s="24"/>
      <c r="D3734" s="24"/>
      <c r="E3734" s="57" t="s">
        <v>5146</v>
      </c>
      <c r="F3734" s="37" t="s">
        <v>1439</v>
      </c>
      <c r="G3734" s="37" t="s">
        <v>1391</v>
      </c>
      <c r="H3734" s="38">
        <f t="shared" si="59"/>
        <v>0.1124</v>
      </c>
    </row>
    <row r="3735" spans="1:8" x14ac:dyDescent="0.25">
      <c r="A3735" s="24"/>
      <c r="B3735" s="24"/>
      <c r="C3735" s="24"/>
      <c r="D3735" s="24"/>
      <c r="E3735" s="59" t="s">
        <v>5147</v>
      </c>
      <c r="F3735" s="37" t="s">
        <v>1439</v>
      </c>
      <c r="G3735" s="37" t="s">
        <v>1391</v>
      </c>
      <c r="H3735" s="38">
        <f t="shared" si="59"/>
        <v>0.1124</v>
      </c>
    </row>
    <row r="3736" spans="1:8" x14ac:dyDescent="0.25">
      <c r="A3736" s="24"/>
      <c r="B3736" s="24"/>
      <c r="C3736" s="24"/>
      <c r="D3736" s="24"/>
      <c r="E3736" s="39" t="s">
        <v>5148</v>
      </c>
      <c r="F3736" s="37" t="s">
        <v>1439</v>
      </c>
      <c r="G3736" s="37" t="s">
        <v>1391</v>
      </c>
      <c r="H3736" s="38">
        <f t="shared" si="59"/>
        <v>0.1124</v>
      </c>
    </row>
    <row r="3737" spans="1:8" x14ac:dyDescent="0.25">
      <c r="A3737" s="24"/>
      <c r="B3737" s="24"/>
      <c r="C3737" s="24"/>
      <c r="D3737" s="24"/>
      <c r="E3737" s="40" t="s">
        <v>5149</v>
      </c>
      <c r="F3737" s="37" t="s">
        <v>1439</v>
      </c>
      <c r="G3737" s="37" t="s">
        <v>1391</v>
      </c>
      <c r="H3737" s="38">
        <f t="shared" si="59"/>
        <v>0.1124</v>
      </c>
    </row>
    <row r="3738" spans="1:8" x14ac:dyDescent="0.25">
      <c r="A3738" s="24"/>
      <c r="B3738" s="24"/>
      <c r="C3738" s="24"/>
      <c r="D3738" s="24"/>
      <c r="E3738" s="39" t="s">
        <v>5150</v>
      </c>
      <c r="F3738" s="37" t="s">
        <v>1439</v>
      </c>
      <c r="G3738" s="37" t="s">
        <v>1391</v>
      </c>
      <c r="H3738" s="38">
        <f t="shared" si="59"/>
        <v>0.1124</v>
      </c>
    </row>
    <row r="3739" spans="1:8" x14ac:dyDescent="0.25">
      <c r="A3739" s="24"/>
      <c r="B3739" s="24"/>
      <c r="C3739" s="24"/>
      <c r="D3739" s="24"/>
      <c r="E3739" s="54" t="s">
        <v>5151</v>
      </c>
      <c r="F3739" s="37" t="s">
        <v>1439</v>
      </c>
      <c r="G3739" s="37" t="s">
        <v>1391</v>
      </c>
      <c r="H3739" s="38">
        <f t="shared" si="59"/>
        <v>0.1124</v>
      </c>
    </row>
    <row r="3740" spans="1:8" x14ac:dyDescent="0.25">
      <c r="A3740" s="24"/>
      <c r="B3740" s="24"/>
      <c r="C3740" s="24"/>
      <c r="D3740" s="24"/>
      <c r="E3740" s="54" t="s">
        <v>5152</v>
      </c>
      <c r="F3740" s="37" t="s">
        <v>1418</v>
      </c>
      <c r="G3740" s="37" t="s">
        <v>1418</v>
      </c>
      <c r="H3740" s="38">
        <f t="shared" si="59"/>
        <v>0</v>
      </c>
    </row>
    <row r="3741" spans="1:8" x14ac:dyDescent="0.25">
      <c r="A3741" s="24"/>
      <c r="B3741" s="24"/>
      <c r="C3741" s="24"/>
      <c r="D3741" s="24"/>
      <c r="E3741" s="54" t="s">
        <v>5153</v>
      </c>
      <c r="F3741" s="37" t="s">
        <v>1418</v>
      </c>
      <c r="G3741" s="37" t="s">
        <v>1418</v>
      </c>
      <c r="H3741" s="38">
        <f t="shared" si="59"/>
        <v>0</v>
      </c>
    </row>
    <row r="3742" spans="1:8" x14ac:dyDescent="0.25">
      <c r="A3742" s="24"/>
      <c r="B3742" s="24"/>
      <c r="C3742" s="24"/>
      <c r="D3742" s="24"/>
      <c r="E3742" s="54" t="s">
        <v>5154</v>
      </c>
      <c r="F3742" s="37" t="s">
        <v>1439</v>
      </c>
      <c r="G3742" s="37" t="s">
        <v>1391</v>
      </c>
      <c r="H3742" s="38">
        <f t="shared" si="59"/>
        <v>0.1124</v>
      </c>
    </row>
    <row r="3743" spans="1:8" x14ac:dyDescent="0.25">
      <c r="A3743" s="24"/>
      <c r="B3743" s="24"/>
      <c r="C3743" s="24"/>
      <c r="D3743" s="24"/>
      <c r="E3743" s="39" t="s">
        <v>5155</v>
      </c>
      <c r="F3743" s="37" t="s">
        <v>1439</v>
      </c>
      <c r="G3743" s="37" t="s">
        <v>1391</v>
      </c>
      <c r="H3743" s="38">
        <f t="shared" si="59"/>
        <v>0.1124</v>
      </c>
    </row>
    <row r="3744" spans="1:8" x14ac:dyDescent="0.25">
      <c r="A3744" s="24"/>
      <c r="B3744" s="24"/>
      <c r="C3744" s="24"/>
      <c r="D3744" s="24"/>
      <c r="E3744" s="62" t="s">
        <v>5156</v>
      </c>
      <c r="F3744" s="37" t="s">
        <v>1418</v>
      </c>
      <c r="G3744" s="37" t="s">
        <v>1418</v>
      </c>
      <c r="H3744" s="38">
        <f t="shared" si="59"/>
        <v>0</v>
      </c>
    </row>
    <row r="3745" spans="1:8" x14ac:dyDescent="0.25">
      <c r="A3745" s="24"/>
      <c r="B3745" s="24"/>
      <c r="C3745" s="24"/>
      <c r="D3745" s="24"/>
      <c r="E3745" s="39" t="s">
        <v>5157</v>
      </c>
      <c r="F3745" s="37" t="s">
        <v>1418</v>
      </c>
      <c r="G3745" s="37" t="s">
        <v>1418</v>
      </c>
      <c r="H3745" s="38">
        <f t="shared" si="59"/>
        <v>0</v>
      </c>
    </row>
    <row r="3746" spans="1:8" x14ac:dyDescent="0.25">
      <c r="A3746" s="24"/>
      <c r="B3746" s="24"/>
      <c r="C3746" s="24"/>
      <c r="D3746" s="24"/>
      <c r="E3746" s="39" t="s">
        <v>5158</v>
      </c>
      <c r="F3746" s="37" t="s">
        <v>1418</v>
      </c>
      <c r="G3746" s="37" t="s">
        <v>1418</v>
      </c>
      <c r="H3746" s="38">
        <f t="shared" si="59"/>
        <v>0</v>
      </c>
    </row>
    <row r="3747" spans="1:8" x14ac:dyDescent="0.25">
      <c r="A3747" s="24"/>
      <c r="B3747" s="24"/>
      <c r="C3747" s="24"/>
      <c r="D3747" s="24"/>
      <c r="E3747" s="59" t="s">
        <v>5159</v>
      </c>
      <c r="F3747" s="37" t="s">
        <v>1418</v>
      </c>
      <c r="G3747" s="37" t="s">
        <v>1418</v>
      </c>
      <c r="H3747" s="38">
        <f t="shared" si="59"/>
        <v>0</v>
      </c>
    </row>
    <row r="3748" spans="1:8" x14ac:dyDescent="0.25">
      <c r="A3748" s="24"/>
      <c r="B3748" s="24"/>
      <c r="C3748" s="24"/>
      <c r="D3748" s="24"/>
      <c r="E3748" s="39" t="s">
        <v>5160</v>
      </c>
      <c r="F3748" s="37" t="s">
        <v>1418</v>
      </c>
      <c r="G3748" s="37" t="s">
        <v>1418</v>
      </c>
      <c r="H3748" s="38">
        <f t="shared" si="59"/>
        <v>0</v>
      </c>
    </row>
    <row r="3749" spans="1:8" x14ac:dyDescent="0.25">
      <c r="A3749" s="24"/>
      <c r="B3749" s="24"/>
      <c r="C3749" s="24"/>
      <c r="D3749" s="24"/>
      <c r="E3749" s="39" t="s">
        <v>5161</v>
      </c>
      <c r="F3749" s="37" t="s">
        <v>1377</v>
      </c>
      <c r="G3749" s="37" t="s">
        <v>1377</v>
      </c>
      <c r="H3749" s="38">
        <f t="shared" si="59"/>
        <v>0.1119</v>
      </c>
    </row>
    <row r="3750" spans="1:8" x14ac:dyDescent="0.25">
      <c r="A3750" s="24"/>
      <c r="B3750" s="24"/>
      <c r="C3750" s="24"/>
      <c r="D3750" s="24"/>
      <c r="E3750" s="39" t="s">
        <v>5162</v>
      </c>
      <c r="F3750" s="37" t="s">
        <v>1377</v>
      </c>
      <c r="G3750" s="37" t="s">
        <v>1377</v>
      </c>
      <c r="H3750" s="38">
        <f t="shared" si="59"/>
        <v>0.1119</v>
      </c>
    </row>
    <row r="3751" spans="1:8" x14ac:dyDescent="0.25">
      <c r="A3751" s="24"/>
      <c r="B3751" s="24"/>
      <c r="C3751" s="24"/>
      <c r="D3751" s="24"/>
      <c r="E3751" s="39" t="s">
        <v>5163</v>
      </c>
      <c r="F3751" s="37" t="s">
        <v>1393</v>
      </c>
      <c r="G3751" s="37" t="s">
        <v>1393</v>
      </c>
      <c r="H3751" s="38">
        <f t="shared" si="59"/>
        <v>0.1053</v>
      </c>
    </row>
    <row r="3752" spans="1:8" x14ac:dyDescent="0.25">
      <c r="A3752" s="24"/>
      <c r="B3752" s="24"/>
      <c r="C3752" s="24"/>
      <c r="D3752" s="24"/>
      <c r="E3752" s="62" t="s">
        <v>5164</v>
      </c>
      <c r="F3752" s="37" t="s">
        <v>1388</v>
      </c>
      <c r="G3752" s="37" t="s">
        <v>1385</v>
      </c>
      <c r="H3752" s="38">
        <f t="shared" si="59"/>
        <v>8.4599999999999995E-2</v>
      </c>
    </row>
    <row r="3753" spans="1:8" x14ac:dyDescent="0.25">
      <c r="A3753" s="24"/>
      <c r="B3753" s="24"/>
      <c r="C3753" s="24"/>
      <c r="D3753" s="24"/>
      <c r="E3753" s="39" t="s">
        <v>5165</v>
      </c>
      <c r="F3753" s="37" t="s">
        <v>1418</v>
      </c>
      <c r="G3753" s="37" t="s">
        <v>1418</v>
      </c>
      <c r="H3753" s="38">
        <f t="shared" si="59"/>
        <v>0</v>
      </c>
    </row>
    <row r="3754" spans="1:8" x14ac:dyDescent="0.25">
      <c r="A3754" s="24"/>
      <c r="B3754" s="24"/>
      <c r="C3754" s="24"/>
      <c r="D3754" s="24"/>
      <c r="E3754" s="39" t="s">
        <v>5166</v>
      </c>
      <c r="F3754" s="37" t="s">
        <v>1418</v>
      </c>
      <c r="G3754" s="37" t="s">
        <v>1418</v>
      </c>
      <c r="H3754" s="38">
        <f t="shared" si="59"/>
        <v>0</v>
      </c>
    </row>
    <row r="3755" spans="1:8" x14ac:dyDescent="0.25">
      <c r="A3755" s="24"/>
      <c r="B3755" s="24"/>
      <c r="C3755" s="24"/>
      <c r="D3755" s="24"/>
      <c r="E3755" s="39" t="s">
        <v>5167</v>
      </c>
      <c r="F3755" s="37" t="s">
        <v>1414</v>
      </c>
      <c r="G3755" s="37" t="s">
        <v>1414</v>
      </c>
      <c r="H3755" s="38">
        <f t="shared" si="59"/>
        <v>0.12766</v>
      </c>
    </row>
    <row r="3756" spans="1:8" x14ac:dyDescent="0.25">
      <c r="A3756" s="24"/>
      <c r="B3756" s="24"/>
      <c r="C3756" s="24"/>
      <c r="D3756" s="24"/>
      <c r="E3756" s="39" t="s">
        <v>5168</v>
      </c>
      <c r="F3756" s="37" t="s">
        <v>1439</v>
      </c>
      <c r="G3756" s="37" t="s">
        <v>1391</v>
      </c>
      <c r="H3756" s="38">
        <f t="shared" si="59"/>
        <v>0.1124</v>
      </c>
    </row>
    <row r="3757" spans="1:8" x14ac:dyDescent="0.25">
      <c r="A3757" s="24"/>
      <c r="B3757" s="24"/>
      <c r="C3757" s="24"/>
      <c r="D3757" s="24"/>
      <c r="E3757" s="39" t="s">
        <v>5169</v>
      </c>
      <c r="F3757" s="37" t="s">
        <v>1439</v>
      </c>
      <c r="G3757" s="37" t="s">
        <v>1391</v>
      </c>
      <c r="H3757" s="38">
        <f t="shared" si="59"/>
        <v>0.1124</v>
      </c>
    </row>
    <row r="3758" spans="1:8" x14ac:dyDescent="0.25">
      <c r="A3758" s="24"/>
      <c r="B3758" s="24"/>
      <c r="C3758" s="24"/>
      <c r="D3758" s="24"/>
      <c r="E3758" s="40" t="s">
        <v>5170</v>
      </c>
      <c r="F3758" s="37" t="s">
        <v>1418</v>
      </c>
      <c r="G3758" s="37" t="s">
        <v>1418</v>
      </c>
      <c r="H3758" s="38">
        <f t="shared" si="59"/>
        <v>0</v>
      </c>
    </row>
    <row r="3759" spans="1:8" x14ac:dyDescent="0.25">
      <c r="A3759" s="24"/>
      <c r="B3759" s="24"/>
      <c r="C3759" s="24"/>
      <c r="D3759" s="24"/>
      <c r="E3759" s="39" t="s">
        <v>5171</v>
      </c>
      <c r="F3759" s="37" t="s">
        <v>1439</v>
      </c>
      <c r="G3759" s="37" t="s">
        <v>1391</v>
      </c>
      <c r="H3759" s="38">
        <f t="shared" si="59"/>
        <v>0.1124</v>
      </c>
    </row>
    <row r="3760" spans="1:8" x14ac:dyDescent="0.25">
      <c r="A3760" s="24"/>
      <c r="B3760" s="24"/>
      <c r="C3760" s="24"/>
      <c r="D3760" s="24"/>
      <c r="E3760" s="39" t="s">
        <v>5172</v>
      </c>
      <c r="F3760" s="37" t="s">
        <v>1439</v>
      </c>
      <c r="G3760" s="37" t="s">
        <v>1391</v>
      </c>
      <c r="H3760" s="38">
        <f t="shared" si="59"/>
        <v>0.1124</v>
      </c>
    </row>
    <row r="3761" spans="1:8" x14ac:dyDescent="0.25">
      <c r="A3761" s="24"/>
      <c r="B3761" s="24"/>
      <c r="C3761" s="24"/>
      <c r="D3761" s="24"/>
      <c r="E3761" s="54" t="s">
        <v>5173</v>
      </c>
      <c r="F3761" s="37" t="s">
        <v>1439</v>
      </c>
      <c r="G3761" s="37" t="s">
        <v>1391</v>
      </c>
      <c r="H3761" s="38">
        <f t="shared" si="59"/>
        <v>0.1124</v>
      </c>
    </row>
    <row r="3762" spans="1:8" x14ac:dyDescent="0.25">
      <c r="A3762" s="24"/>
      <c r="B3762" s="24"/>
      <c r="C3762" s="24"/>
      <c r="D3762" s="24"/>
      <c r="E3762" s="36" t="s">
        <v>5174</v>
      </c>
      <c r="F3762" s="37" t="s">
        <v>1439</v>
      </c>
      <c r="G3762" s="37" t="s">
        <v>1391</v>
      </c>
      <c r="H3762" s="38">
        <f t="shared" si="59"/>
        <v>0.1124</v>
      </c>
    </row>
    <row r="3763" spans="1:8" x14ac:dyDescent="0.25">
      <c r="A3763" s="24"/>
      <c r="B3763" s="24"/>
      <c r="C3763" s="24"/>
      <c r="D3763" s="24"/>
      <c r="E3763" s="40" t="s">
        <v>5175</v>
      </c>
      <c r="F3763" s="37" t="s">
        <v>1418</v>
      </c>
      <c r="G3763" s="37" t="s">
        <v>1418</v>
      </c>
      <c r="H3763" s="38">
        <f t="shared" si="59"/>
        <v>0</v>
      </c>
    </row>
    <row r="3764" spans="1:8" x14ac:dyDescent="0.25">
      <c r="A3764" s="24"/>
      <c r="B3764" s="24"/>
      <c r="C3764" s="24"/>
      <c r="D3764" s="24"/>
      <c r="E3764" s="39" t="s">
        <v>5176</v>
      </c>
      <c r="F3764" s="37" t="s">
        <v>1418</v>
      </c>
      <c r="G3764" s="37" t="s">
        <v>1418</v>
      </c>
      <c r="H3764" s="38">
        <f t="shared" si="59"/>
        <v>0</v>
      </c>
    </row>
    <row r="3765" spans="1:8" x14ac:dyDescent="0.25">
      <c r="A3765" s="24"/>
      <c r="B3765" s="24"/>
      <c r="C3765" s="24"/>
      <c r="D3765" s="24"/>
      <c r="E3765" s="39" t="s">
        <v>5177</v>
      </c>
      <c r="F3765" s="37" t="s">
        <v>1418</v>
      </c>
      <c r="G3765" s="37" t="s">
        <v>1418</v>
      </c>
      <c r="H3765" s="38">
        <f t="shared" si="59"/>
        <v>0</v>
      </c>
    </row>
    <row r="3766" spans="1:8" x14ac:dyDescent="0.25">
      <c r="A3766" s="24"/>
      <c r="B3766" s="24"/>
      <c r="C3766" s="24"/>
      <c r="D3766" s="24"/>
      <c r="E3766" s="36" t="s">
        <v>5178</v>
      </c>
      <c r="F3766" s="37" t="s">
        <v>1418</v>
      </c>
      <c r="G3766" s="37" t="s">
        <v>1418</v>
      </c>
      <c r="H3766" s="38">
        <f t="shared" si="59"/>
        <v>0</v>
      </c>
    </row>
    <row r="3767" spans="1:8" x14ac:dyDescent="0.25">
      <c r="A3767" s="24"/>
      <c r="B3767" s="24"/>
      <c r="C3767" s="24"/>
      <c r="D3767" s="24"/>
      <c r="E3767" s="36" t="s">
        <v>5179</v>
      </c>
      <c r="F3767" s="37" t="s">
        <v>1439</v>
      </c>
      <c r="G3767" s="37" t="s">
        <v>1391</v>
      </c>
      <c r="H3767" s="38">
        <f t="shared" si="59"/>
        <v>0.1124</v>
      </c>
    </row>
    <row r="3768" spans="1:8" x14ac:dyDescent="0.25">
      <c r="A3768" s="24"/>
      <c r="B3768" s="24"/>
      <c r="C3768" s="24"/>
      <c r="D3768" s="24"/>
      <c r="E3768" s="36" t="s">
        <v>5180</v>
      </c>
      <c r="F3768" s="37" t="s">
        <v>1439</v>
      </c>
      <c r="G3768" s="37" t="s">
        <v>1391</v>
      </c>
      <c r="H3768" s="38">
        <f t="shared" si="59"/>
        <v>0.1124</v>
      </c>
    </row>
    <row r="3769" spans="1:8" x14ac:dyDescent="0.25">
      <c r="A3769" s="24"/>
      <c r="B3769" s="24"/>
      <c r="C3769" s="24"/>
      <c r="D3769" s="24"/>
      <c r="E3769" s="36" t="s">
        <v>5181</v>
      </c>
      <c r="F3769" s="37" t="s">
        <v>1418</v>
      </c>
      <c r="G3769" s="37" t="s">
        <v>1418</v>
      </c>
      <c r="H3769" s="38">
        <f t="shared" si="59"/>
        <v>0</v>
      </c>
    </row>
    <row r="3770" spans="1:8" x14ac:dyDescent="0.25">
      <c r="A3770" s="24"/>
      <c r="B3770" s="24"/>
      <c r="C3770" s="24"/>
      <c r="D3770" s="24"/>
      <c r="E3770" s="36" t="s">
        <v>5182</v>
      </c>
      <c r="F3770" s="37" t="s">
        <v>1377</v>
      </c>
      <c r="G3770" s="37" t="s">
        <v>1377</v>
      </c>
      <c r="H3770" s="38">
        <f t="shared" si="59"/>
        <v>0.1119</v>
      </c>
    </row>
    <row r="3771" spans="1:8" x14ac:dyDescent="0.25">
      <c r="A3771" s="24"/>
      <c r="B3771" s="24"/>
      <c r="C3771" s="24"/>
      <c r="D3771" s="24"/>
      <c r="E3771" s="39" t="s">
        <v>5183</v>
      </c>
      <c r="F3771" s="37" t="s">
        <v>1439</v>
      </c>
      <c r="G3771" s="37" t="s">
        <v>1391</v>
      </c>
      <c r="H3771" s="38">
        <f t="shared" si="59"/>
        <v>0.1124</v>
      </c>
    </row>
    <row r="3772" spans="1:8" x14ac:dyDescent="0.25">
      <c r="A3772" s="24"/>
      <c r="B3772" s="24"/>
      <c r="C3772" s="24"/>
      <c r="D3772" s="24"/>
      <c r="E3772" s="39" t="s">
        <v>5184</v>
      </c>
      <c r="F3772" s="37" t="s">
        <v>1439</v>
      </c>
      <c r="G3772" s="37" t="s">
        <v>1391</v>
      </c>
      <c r="H3772" s="38">
        <f t="shared" si="59"/>
        <v>0.1124</v>
      </c>
    </row>
    <row r="3773" spans="1:8" x14ac:dyDescent="0.25">
      <c r="A3773" s="24"/>
      <c r="B3773" s="24"/>
      <c r="C3773" s="24"/>
      <c r="D3773" s="24"/>
      <c r="E3773" s="36" t="s">
        <v>5185</v>
      </c>
      <c r="F3773" s="37" t="s">
        <v>1439</v>
      </c>
      <c r="G3773" s="37" t="s">
        <v>1391</v>
      </c>
      <c r="H3773" s="38">
        <f t="shared" si="59"/>
        <v>0.1124</v>
      </c>
    </row>
    <row r="3774" spans="1:8" x14ac:dyDescent="0.25">
      <c r="A3774" s="24"/>
      <c r="B3774" s="24"/>
      <c r="C3774" s="24"/>
      <c r="D3774" s="24"/>
      <c r="E3774" s="36" t="s">
        <v>5186</v>
      </c>
      <c r="F3774" s="37" t="s">
        <v>1418</v>
      </c>
      <c r="G3774" s="37" t="s">
        <v>1418</v>
      </c>
      <c r="H3774" s="38">
        <f t="shared" si="59"/>
        <v>0</v>
      </c>
    </row>
    <row r="3775" spans="1:8" x14ac:dyDescent="0.25">
      <c r="A3775" s="24"/>
      <c r="B3775" s="24"/>
      <c r="C3775" s="24"/>
      <c r="D3775" s="24"/>
      <c r="E3775" s="36" t="s">
        <v>5187</v>
      </c>
      <c r="F3775" s="37" t="s">
        <v>1418</v>
      </c>
      <c r="G3775" s="37" t="s">
        <v>1418</v>
      </c>
      <c r="H3775" s="38">
        <f t="shared" si="59"/>
        <v>0</v>
      </c>
    </row>
    <row r="3776" spans="1:8" x14ac:dyDescent="0.25">
      <c r="A3776" s="24"/>
      <c r="B3776" s="24"/>
      <c r="C3776" s="24"/>
      <c r="D3776" s="24"/>
      <c r="E3776" s="64" t="s">
        <v>5188</v>
      </c>
      <c r="F3776" s="37" t="s">
        <v>1418</v>
      </c>
      <c r="G3776" s="37" t="s">
        <v>1418</v>
      </c>
      <c r="H3776" s="38">
        <f t="shared" si="59"/>
        <v>0</v>
      </c>
    </row>
    <row r="3777" spans="1:8" x14ac:dyDescent="0.25">
      <c r="A3777" s="24"/>
      <c r="B3777" s="24"/>
      <c r="C3777" s="24"/>
      <c r="D3777" s="24"/>
      <c r="E3777" s="61" t="s">
        <v>5189</v>
      </c>
      <c r="F3777" s="37" t="s">
        <v>1439</v>
      </c>
      <c r="G3777" s="37" t="s">
        <v>1391</v>
      </c>
      <c r="H3777" s="38">
        <f t="shared" si="59"/>
        <v>0.1124</v>
      </c>
    </row>
    <row r="3778" spans="1:8" x14ac:dyDescent="0.25">
      <c r="A3778" s="24"/>
      <c r="B3778" s="24"/>
      <c r="C3778" s="24"/>
      <c r="D3778" s="24"/>
      <c r="E3778" s="39" t="s">
        <v>5190</v>
      </c>
      <c r="F3778" s="37" t="s">
        <v>1388</v>
      </c>
      <c r="G3778" s="37" t="s">
        <v>1385</v>
      </c>
      <c r="H3778" s="38">
        <f t="shared" si="59"/>
        <v>8.4599999999999995E-2</v>
      </c>
    </row>
    <row r="3779" spans="1:8" x14ac:dyDescent="0.25">
      <c r="A3779" s="24"/>
      <c r="B3779" s="24"/>
      <c r="C3779" s="24"/>
      <c r="D3779" s="24"/>
      <c r="E3779" s="40" t="s">
        <v>5191</v>
      </c>
      <c r="F3779" s="37" t="s">
        <v>1393</v>
      </c>
      <c r="G3779" s="37" t="s">
        <v>1393</v>
      </c>
      <c r="H3779" s="38">
        <f t="shared" si="59"/>
        <v>0.1053</v>
      </c>
    </row>
    <row r="3780" spans="1:8" x14ac:dyDescent="0.25">
      <c r="A3780" s="24"/>
      <c r="B3780" s="24"/>
      <c r="C3780" s="24"/>
      <c r="D3780" s="24"/>
      <c r="E3780" s="39" t="s">
        <v>5192</v>
      </c>
      <c r="F3780" s="37" t="s">
        <v>1393</v>
      </c>
      <c r="G3780" s="37" t="s">
        <v>1393</v>
      </c>
      <c r="H3780" s="38">
        <f t="shared" si="59"/>
        <v>0.1053</v>
      </c>
    </row>
    <row r="3781" spans="1:8" x14ac:dyDescent="0.25">
      <c r="A3781" s="24"/>
      <c r="B3781" s="24"/>
      <c r="C3781" s="24"/>
      <c r="D3781" s="24"/>
      <c r="E3781" s="39" t="s">
        <v>5193</v>
      </c>
      <c r="F3781" s="37" t="s">
        <v>1393</v>
      </c>
      <c r="G3781" s="37" t="s">
        <v>1393</v>
      </c>
      <c r="H3781" s="38">
        <f t="shared" si="59"/>
        <v>0.1053</v>
      </c>
    </row>
    <row r="3782" spans="1:8" x14ac:dyDescent="0.25">
      <c r="A3782" s="24"/>
      <c r="B3782" s="24"/>
      <c r="C3782" s="24"/>
      <c r="D3782" s="24"/>
      <c r="E3782" s="39" t="s">
        <v>5194</v>
      </c>
      <c r="F3782" s="37" t="s">
        <v>1439</v>
      </c>
      <c r="G3782" s="37" t="s">
        <v>1391</v>
      </c>
      <c r="H3782" s="38">
        <f t="shared" si="59"/>
        <v>0.1124</v>
      </c>
    </row>
    <row r="3783" spans="1:8" x14ac:dyDescent="0.25">
      <c r="A3783" s="24"/>
      <c r="B3783" s="24"/>
      <c r="C3783" s="24"/>
      <c r="D3783" s="24"/>
      <c r="E3783" s="61" t="s">
        <v>5195</v>
      </c>
      <c r="F3783" s="37" t="s">
        <v>1439</v>
      </c>
      <c r="G3783" s="37" t="s">
        <v>1391</v>
      </c>
      <c r="H3783" s="38">
        <f t="shared" ref="H3783:H3846" si="60">VLOOKUP(G3783,$A$4:$B$29,2,FALSE)</f>
        <v>0.1124</v>
      </c>
    </row>
    <row r="3784" spans="1:8" x14ac:dyDescent="0.25">
      <c r="A3784" s="24"/>
      <c r="B3784" s="24"/>
      <c r="C3784" s="24"/>
      <c r="D3784" s="24"/>
      <c r="E3784" s="39" t="s">
        <v>5196</v>
      </c>
      <c r="F3784" s="37" t="s">
        <v>1439</v>
      </c>
      <c r="G3784" s="37" t="s">
        <v>1391</v>
      </c>
      <c r="H3784" s="38">
        <f t="shared" si="60"/>
        <v>0.1124</v>
      </c>
    </row>
    <row r="3785" spans="1:8" x14ac:dyDescent="0.25">
      <c r="A3785" s="24"/>
      <c r="B3785" s="24"/>
      <c r="C3785" s="24"/>
      <c r="D3785" s="24"/>
      <c r="E3785" s="36" t="s">
        <v>5197</v>
      </c>
      <c r="F3785" s="37" t="s">
        <v>1377</v>
      </c>
      <c r="G3785" s="37" t="s">
        <v>1377</v>
      </c>
      <c r="H3785" s="38">
        <f t="shared" si="60"/>
        <v>0.1119</v>
      </c>
    </row>
    <row r="3786" spans="1:8" x14ac:dyDescent="0.25">
      <c r="A3786" s="24"/>
      <c r="B3786" s="24"/>
      <c r="C3786" s="24"/>
      <c r="D3786" s="24"/>
      <c r="E3786" s="39" t="s">
        <v>5198</v>
      </c>
      <c r="F3786" s="37" t="s">
        <v>1439</v>
      </c>
      <c r="G3786" s="37" t="s">
        <v>1391</v>
      </c>
      <c r="H3786" s="38">
        <f t="shared" si="60"/>
        <v>0.1124</v>
      </c>
    </row>
    <row r="3787" spans="1:8" x14ac:dyDescent="0.25">
      <c r="A3787" s="24"/>
      <c r="B3787" s="24"/>
      <c r="C3787" s="24"/>
      <c r="D3787" s="24"/>
      <c r="E3787" s="40" t="s">
        <v>5199</v>
      </c>
      <c r="F3787" s="37" t="s">
        <v>1439</v>
      </c>
      <c r="G3787" s="37" t="s">
        <v>1391</v>
      </c>
      <c r="H3787" s="38">
        <f t="shared" si="60"/>
        <v>0.1124</v>
      </c>
    </row>
    <row r="3788" spans="1:8" x14ac:dyDescent="0.25">
      <c r="A3788" s="24"/>
      <c r="B3788" s="24"/>
      <c r="C3788" s="24"/>
      <c r="D3788" s="24"/>
      <c r="E3788" s="39" t="s">
        <v>5200</v>
      </c>
      <c r="F3788" s="37" t="s">
        <v>1439</v>
      </c>
      <c r="G3788" s="37" t="s">
        <v>1391</v>
      </c>
      <c r="H3788" s="38">
        <f t="shared" si="60"/>
        <v>0.1124</v>
      </c>
    </row>
    <row r="3789" spans="1:8" x14ac:dyDescent="0.25">
      <c r="A3789" s="24"/>
      <c r="B3789" s="24"/>
      <c r="C3789" s="24"/>
      <c r="D3789" s="24"/>
      <c r="E3789" s="57" t="s">
        <v>5201</v>
      </c>
      <c r="F3789" s="37" t="s">
        <v>1439</v>
      </c>
      <c r="G3789" s="37" t="s">
        <v>1391</v>
      </c>
      <c r="H3789" s="38">
        <f t="shared" si="60"/>
        <v>0.1124</v>
      </c>
    </row>
    <row r="3790" spans="1:8" x14ac:dyDescent="0.25">
      <c r="A3790" s="24"/>
      <c r="B3790" s="24"/>
      <c r="C3790" s="24"/>
      <c r="D3790" s="24"/>
      <c r="E3790" s="39" t="s">
        <v>5202</v>
      </c>
      <c r="F3790" s="37" t="s">
        <v>1439</v>
      </c>
      <c r="G3790" s="37" t="s">
        <v>1391</v>
      </c>
      <c r="H3790" s="38">
        <f t="shared" si="60"/>
        <v>0.1124</v>
      </c>
    </row>
    <row r="3791" spans="1:8" x14ac:dyDescent="0.25">
      <c r="A3791" s="24"/>
      <c r="B3791" s="24"/>
      <c r="C3791" s="24"/>
      <c r="D3791" s="24"/>
      <c r="E3791" s="64" t="s">
        <v>5203</v>
      </c>
      <c r="F3791" s="37" t="s">
        <v>1439</v>
      </c>
      <c r="G3791" s="37" t="s">
        <v>1391</v>
      </c>
      <c r="H3791" s="38">
        <f t="shared" si="60"/>
        <v>0.1124</v>
      </c>
    </row>
    <row r="3792" spans="1:8" x14ac:dyDescent="0.25">
      <c r="A3792" s="24"/>
      <c r="B3792" s="24"/>
      <c r="C3792" s="24"/>
      <c r="D3792" s="24"/>
      <c r="E3792" s="39" t="s">
        <v>5204</v>
      </c>
      <c r="F3792" s="37" t="s">
        <v>1439</v>
      </c>
      <c r="G3792" s="37" t="s">
        <v>1391</v>
      </c>
      <c r="H3792" s="38">
        <f t="shared" si="60"/>
        <v>0.1124</v>
      </c>
    </row>
    <row r="3793" spans="1:8" x14ac:dyDescent="0.25">
      <c r="A3793" s="24"/>
      <c r="B3793" s="24"/>
      <c r="C3793" s="24"/>
      <c r="D3793" s="24"/>
      <c r="E3793" s="39" t="s">
        <v>5205</v>
      </c>
      <c r="F3793" s="37" t="s">
        <v>1439</v>
      </c>
      <c r="G3793" s="37" t="s">
        <v>1391</v>
      </c>
      <c r="H3793" s="38">
        <f t="shared" si="60"/>
        <v>0.1124</v>
      </c>
    </row>
    <row r="3794" spans="1:8" x14ac:dyDescent="0.25">
      <c r="A3794" s="24"/>
      <c r="B3794" s="24"/>
      <c r="C3794" s="24"/>
      <c r="D3794" s="24"/>
      <c r="E3794" s="36" t="s">
        <v>5206</v>
      </c>
      <c r="F3794" s="37" t="s">
        <v>1393</v>
      </c>
      <c r="G3794" s="37" t="s">
        <v>1393</v>
      </c>
      <c r="H3794" s="38">
        <f t="shared" si="60"/>
        <v>0.1053</v>
      </c>
    </row>
    <row r="3795" spans="1:8" x14ac:dyDescent="0.25">
      <c r="A3795" s="24"/>
      <c r="B3795" s="24"/>
      <c r="C3795" s="24"/>
      <c r="D3795" s="24"/>
      <c r="E3795" s="58" t="s">
        <v>5207</v>
      </c>
      <c r="F3795" s="37" t="s">
        <v>1439</v>
      </c>
      <c r="G3795" s="37" t="s">
        <v>1391</v>
      </c>
      <c r="H3795" s="38">
        <f t="shared" si="60"/>
        <v>0.1124</v>
      </c>
    </row>
    <row r="3796" spans="1:8" x14ac:dyDescent="0.25">
      <c r="A3796" s="24"/>
      <c r="B3796" s="24"/>
      <c r="C3796" s="24"/>
      <c r="D3796" s="24"/>
      <c r="E3796" s="36" t="s">
        <v>5208</v>
      </c>
      <c r="F3796" s="37" t="s">
        <v>1439</v>
      </c>
      <c r="G3796" s="37" t="s">
        <v>1391</v>
      </c>
      <c r="H3796" s="38">
        <f t="shared" si="60"/>
        <v>0.1124</v>
      </c>
    </row>
    <row r="3797" spans="1:8" x14ac:dyDescent="0.25">
      <c r="A3797" s="24"/>
      <c r="B3797" s="24"/>
      <c r="C3797" s="24"/>
      <c r="D3797" s="24"/>
      <c r="E3797" s="36" t="s">
        <v>5209</v>
      </c>
      <c r="F3797" s="37" t="s">
        <v>1439</v>
      </c>
      <c r="G3797" s="37" t="s">
        <v>1391</v>
      </c>
      <c r="H3797" s="38">
        <f t="shared" si="60"/>
        <v>0.1124</v>
      </c>
    </row>
    <row r="3798" spans="1:8" x14ac:dyDescent="0.25">
      <c r="A3798" s="24"/>
      <c r="B3798" s="24"/>
      <c r="C3798" s="24"/>
      <c r="D3798" s="24"/>
      <c r="E3798" s="39" t="s">
        <v>5210</v>
      </c>
      <c r="F3798" s="37" t="s">
        <v>1439</v>
      </c>
      <c r="G3798" s="37" t="s">
        <v>1391</v>
      </c>
      <c r="H3798" s="38">
        <f t="shared" si="60"/>
        <v>0.1124</v>
      </c>
    </row>
    <row r="3799" spans="1:8" x14ac:dyDescent="0.25">
      <c r="A3799" s="24"/>
      <c r="B3799" s="24"/>
      <c r="C3799" s="24"/>
      <c r="D3799" s="24"/>
      <c r="E3799" s="36" t="s">
        <v>5211</v>
      </c>
      <c r="F3799" s="37" t="s">
        <v>1439</v>
      </c>
      <c r="G3799" s="37" t="s">
        <v>1391</v>
      </c>
      <c r="H3799" s="38">
        <f t="shared" si="60"/>
        <v>0.1124</v>
      </c>
    </row>
    <row r="3800" spans="1:8" x14ac:dyDescent="0.25">
      <c r="A3800" s="24"/>
      <c r="B3800" s="24"/>
      <c r="C3800" s="24"/>
      <c r="D3800" s="24"/>
      <c r="E3800" s="40" t="s">
        <v>5212</v>
      </c>
      <c r="F3800" s="37" t="s">
        <v>1410</v>
      </c>
      <c r="G3800" s="37" t="s">
        <v>1410</v>
      </c>
      <c r="H3800" s="38">
        <f t="shared" si="60"/>
        <v>0.10765</v>
      </c>
    </row>
    <row r="3801" spans="1:8" x14ac:dyDescent="0.25">
      <c r="A3801" s="24"/>
      <c r="B3801" s="24"/>
      <c r="C3801" s="24"/>
      <c r="D3801" s="24"/>
      <c r="E3801" s="39" t="s">
        <v>5213</v>
      </c>
      <c r="F3801" s="37" t="s">
        <v>1439</v>
      </c>
      <c r="G3801" s="37" t="s">
        <v>1391</v>
      </c>
      <c r="H3801" s="38">
        <f t="shared" si="60"/>
        <v>0.1124</v>
      </c>
    </row>
    <row r="3802" spans="1:8" x14ac:dyDescent="0.25">
      <c r="A3802" s="24"/>
      <c r="B3802" s="24"/>
      <c r="C3802" s="24"/>
      <c r="D3802" s="24"/>
      <c r="E3802" s="39" t="s">
        <v>5214</v>
      </c>
      <c r="F3802" s="37" t="s">
        <v>1379</v>
      </c>
      <c r="G3802" s="37" t="s">
        <v>1379</v>
      </c>
      <c r="H3802" s="38">
        <f t="shared" si="60"/>
        <v>0.1128</v>
      </c>
    </row>
    <row r="3803" spans="1:8" x14ac:dyDescent="0.25">
      <c r="A3803" s="24"/>
      <c r="B3803" s="24"/>
      <c r="C3803" s="24"/>
      <c r="D3803" s="24"/>
      <c r="E3803" s="40" t="s">
        <v>5215</v>
      </c>
      <c r="F3803" s="37" t="s">
        <v>1439</v>
      </c>
      <c r="G3803" s="37" t="s">
        <v>1391</v>
      </c>
      <c r="H3803" s="38">
        <f t="shared" si="60"/>
        <v>0.1124</v>
      </c>
    </row>
    <row r="3804" spans="1:8" x14ac:dyDescent="0.25">
      <c r="A3804" s="24"/>
      <c r="B3804" s="24"/>
      <c r="C3804" s="24"/>
      <c r="D3804" s="24"/>
      <c r="E3804" s="39" t="s">
        <v>5216</v>
      </c>
      <c r="F3804" s="37" t="s">
        <v>1439</v>
      </c>
      <c r="G3804" s="37" t="s">
        <v>1391</v>
      </c>
      <c r="H3804" s="38">
        <f t="shared" si="60"/>
        <v>0.1124</v>
      </c>
    </row>
    <row r="3805" spans="1:8" x14ac:dyDescent="0.25">
      <c r="A3805" s="24"/>
      <c r="B3805" s="24"/>
      <c r="C3805" s="24"/>
      <c r="D3805" s="24"/>
      <c r="E3805" s="60" t="s">
        <v>5217</v>
      </c>
      <c r="F3805" s="37" t="s">
        <v>1408</v>
      </c>
      <c r="G3805" s="37" t="s">
        <v>1408</v>
      </c>
      <c r="H3805" s="38">
        <f t="shared" si="60"/>
        <v>0.13120000000000001</v>
      </c>
    </row>
    <row r="3806" spans="1:8" x14ac:dyDescent="0.25">
      <c r="A3806" s="24"/>
      <c r="B3806" s="24"/>
      <c r="C3806" s="24"/>
      <c r="D3806" s="24"/>
      <c r="E3806" s="40" t="s">
        <v>5218</v>
      </c>
      <c r="F3806" s="37" t="s">
        <v>1439</v>
      </c>
      <c r="G3806" s="37" t="s">
        <v>1391</v>
      </c>
      <c r="H3806" s="38">
        <f t="shared" si="60"/>
        <v>0.1124</v>
      </c>
    </row>
    <row r="3807" spans="1:8" x14ac:dyDescent="0.25">
      <c r="A3807" s="24"/>
      <c r="B3807" s="24"/>
      <c r="C3807" s="24"/>
      <c r="D3807" s="24"/>
      <c r="E3807" s="39" t="s">
        <v>5219</v>
      </c>
      <c r="F3807" s="37" t="s">
        <v>1439</v>
      </c>
      <c r="G3807" s="37" t="s">
        <v>1391</v>
      </c>
      <c r="H3807" s="38">
        <f t="shared" si="60"/>
        <v>0.1124</v>
      </c>
    </row>
    <row r="3808" spans="1:8" x14ac:dyDescent="0.25">
      <c r="A3808" s="24"/>
      <c r="B3808" s="24"/>
      <c r="C3808" s="24"/>
      <c r="D3808" s="24"/>
      <c r="E3808" s="39" t="s">
        <v>5220</v>
      </c>
      <c r="F3808" s="37" t="s">
        <v>1439</v>
      </c>
      <c r="G3808" s="37" t="s">
        <v>1391</v>
      </c>
      <c r="H3808" s="38">
        <f t="shared" si="60"/>
        <v>0.1124</v>
      </c>
    </row>
    <row r="3809" spans="1:8" x14ac:dyDescent="0.25">
      <c r="A3809" s="24"/>
      <c r="B3809" s="24"/>
      <c r="C3809" s="24"/>
      <c r="D3809" s="24"/>
      <c r="E3809" s="36" t="s">
        <v>5221</v>
      </c>
      <c r="F3809" s="37" t="s">
        <v>1439</v>
      </c>
      <c r="G3809" s="37" t="s">
        <v>1391</v>
      </c>
      <c r="H3809" s="38">
        <f t="shared" si="60"/>
        <v>0.1124</v>
      </c>
    </row>
    <row r="3810" spans="1:8" x14ac:dyDescent="0.25">
      <c r="A3810" s="24"/>
      <c r="B3810" s="24"/>
      <c r="C3810" s="24"/>
      <c r="D3810" s="24"/>
      <c r="E3810" s="39" t="s">
        <v>5222</v>
      </c>
      <c r="F3810" s="37" t="s">
        <v>1439</v>
      </c>
      <c r="G3810" s="37" t="s">
        <v>1391</v>
      </c>
      <c r="H3810" s="38">
        <f t="shared" si="60"/>
        <v>0.1124</v>
      </c>
    </row>
    <row r="3811" spans="1:8" x14ac:dyDescent="0.25">
      <c r="A3811" s="24"/>
      <c r="B3811" s="24"/>
      <c r="C3811" s="24"/>
      <c r="D3811" s="24"/>
      <c r="E3811" s="36" t="s">
        <v>5223</v>
      </c>
      <c r="F3811" s="37" t="s">
        <v>1439</v>
      </c>
      <c r="G3811" s="37" t="s">
        <v>1391</v>
      </c>
      <c r="H3811" s="38">
        <f t="shared" si="60"/>
        <v>0.1124</v>
      </c>
    </row>
    <row r="3812" spans="1:8" x14ac:dyDescent="0.25">
      <c r="A3812" s="24"/>
      <c r="B3812" s="24"/>
      <c r="C3812" s="24"/>
      <c r="D3812" s="24"/>
      <c r="E3812" s="36" t="s">
        <v>5224</v>
      </c>
      <c r="F3812" s="37" t="s">
        <v>1388</v>
      </c>
      <c r="G3812" s="37" t="s">
        <v>1385</v>
      </c>
      <c r="H3812" s="38">
        <f t="shared" si="60"/>
        <v>8.4599999999999995E-2</v>
      </c>
    </row>
    <row r="3813" spans="1:8" x14ac:dyDescent="0.25">
      <c r="A3813" s="24"/>
      <c r="B3813" s="24"/>
      <c r="C3813" s="24"/>
      <c r="D3813" s="24"/>
      <c r="E3813" s="57" t="s">
        <v>5225</v>
      </c>
      <c r="F3813" s="37" t="s">
        <v>1439</v>
      </c>
      <c r="G3813" s="37" t="s">
        <v>1391</v>
      </c>
      <c r="H3813" s="38">
        <f t="shared" si="60"/>
        <v>0.1124</v>
      </c>
    </row>
    <row r="3814" spans="1:8" x14ac:dyDescent="0.25">
      <c r="A3814" s="24"/>
      <c r="B3814" s="24"/>
      <c r="C3814" s="24"/>
      <c r="D3814" s="24"/>
      <c r="E3814" s="39" t="s">
        <v>5226</v>
      </c>
      <c r="F3814" s="37" t="s">
        <v>1439</v>
      </c>
      <c r="G3814" s="37" t="s">
        <v>1391</v>
      </c>
      <c r="H3814" s="38">
        <f t="shared" si="60"/>
        <v>0.1124</v>
      </c>
    </row>
    <row r="3815" spans="1:8" x14ac:dyDescent="0.25">
      <c r="A3815" s="24"/>
      <c r="B3815" s="24"/>
      <c r="C3815" s="24"/>
      <c r="D3815" s="24"/>
      <c r="E3815" s="54" t="s">
        <v>5227</v>
      </c>
      <c r="F3815" s="37" t="s">
        <v>1439</v>
      </c>
      <c r="G3815" s="37" t="s">
        <v>1391</v>
      </c>
      <c r="H3815" s="38">
        <f t="shared" si="60"/>
        <v>0.1124</v>
      </c>
    </row>
    <row r="3816" spans="1:8" x14ac:dyDescent="0.25">
      <c r="A3816" s="24"/>
      <c r="B3816" s="24"/>
      <c r="C3816" s="24"/>
      <c r="D3816" s="24"/>
      <c r="E3816" s="40" t="s">
        <v>5228</v>
      </c>
      <c r="F3816" s="37" t="s">
        <v>1439</v>
      </c>
      <c r="G3816" s="37" t="s">
        <v>1391</v>
      </c>
      <c r="H3816" s="38">
        <f t="shared" si="60"/>
        <v>0.1124</v>
      </c>
    </row>
    <row r="3817" spans="1:8" x14ac:dyDescent="0.25">
      <c r="A3817" s="24"/>
      <c r="B3817" s="24"/>
      <c r="C3817" s="24"/>
      <c r="D3817" s="24"/>
      <c r="E3817" s="39" t="s">
        <v>5229</v>
      </c>
      <c r="F3817" s="37" t="s">
        <v>1393</v>
      </c>
      <c r="G3817" s="37" t="s">
        <v>1393</v>
      </c>
      <c r="H3817" s="38">
        <f t="shared" si="60"/>
        <v>0.1053</v>
      </c>
    </row>
    <row r="3818" spans="1:8" x14ac:dyDescent="0.25">
      <c r="A3818" s="24"/>
      <c r="B3818" s="24"/>
      <c r="C3818" s="24"/>
      <c r="D3818" s="24"/>
      <c r="E3818" s="39" t="s">
        <v>5230</v>
      </c>
      <c r="F3818" s="37" t="s">
        <v>1439</v>
      </c>
      <c r="G3818" s="37" t="s">
        <v>1391</v>
      </c>
      <c r="H3818" s="38">
        <f t="shared" si="60"/>
        <v>0.1124</v>
      </c>
    </row>
    <row r="3819" spans="1:8" x14ac:dyDescent="0.25">
      <c r="A3819" s="24"/>
      <c r="B3819" s="24"/>
      <c r="C3819" s="24"/>
      <c r="D3819" s="24"/>
      <c r="E3819" s="62" t="s">
        <v>5231</v>
      </c>
      <c r="F3819" s="37" t="s">
        <v>1439</v>
      </c>
      <c r="G3819" s="37" t="s">
        <v>1391</v>
      </c>
      <c r="H3819" s="38">
        <f t="shared" si="60"/>
        <v>0.1124</v>
      </c>
    </row>
    <row r="3820" spans="1:8" x14ac:dyDescent="0.25">
      <c r="A3820" s="24"/>
      <c r="B3820" s="24"/>
      <c r="C3820" s="24"/>
      <c r="D3820" s="24"/>
      <c r="E3820" s="39" t="s">
        <v>5232</v>
      </c>
      <c r="F3820" s="37" t="s">
        <v>1439</v>
      </c>
      <c r="G3820" s="37" t="s">
        <v>1391</v>
      </c>
      <c r="H3820" s="38">
        <f t="shared" si="60"/>
        <v>0.1124</v>
      </c>
    </row>
    <row r="3821" spans="1:8" x14ac:dyDescent="0.25">
      <c r="A3821" s="24"/>
      <c r="B3821" s="24"/>
      <c r="C3821" s="24"/>
      <c r="D3821" s="24"/>
      <c r="E3821" s="39" t="s">
        <v>5233</v>
      </c>
      <c r="F3821" s="37" t="s">
        <v>1439</v>
      </c>
      <c r="G3821" s="37" t="s">
        <v>1391</v>
      </c>
      <c r="H3821" s="38">
        <f t="shared" si="60"/>
        <v>0.1124</v>
      </c>
    </row>
    <row r="3822" spans="1:8" x14ac:dyDescent="0.25">
      <c r="A3822" s="24"/>
      <c r="B3822" s="24"/>
      <c r="C3822" s="24"/>
      <c r="D3822" s="24"/>
      <c r="E3822" s="39" t="s">
        <v>5234</v>
      </c>
      <c r="F3822" s="37" t="s">
        <v>1439</v>
      </c>
      <c r="G3822" s="37" t="s">
        <v>1391</v>
      </c>
      <c r="H3822" s="38">
        <f t="shared" si="60"/>
        <v>0.1124</v>
      </c>
    </row>
    <row r="3823" spans="1:8" x14ac:dyDescent="0.25">
      <c r="A3823" s="24"/>
      <c r="B3823" s="24"/>
      <c r="C3823" s="24"/>
      <c r="D3823" s="24"/>
      <c r="E3823" s="39" t="s">
        <v>5235</v>
      </c>
      <c r="F3823" s="37" t="s">
        <v>1439</v>
      </c>
      <c r="G3823" s="37" t="s">
        <v>1391</v>
      </c>
      <c r="H3823" s="38">
        <f t="shared" si="60"/>
        <v>0.1124</v>
      </c>
    </row>
    <row r="3824" spans="1:8" x14ac:dyDescent="0.25">
      <c r="A3824" s="24"/>
      <c r="B3824" s="24"/>
      <c r="C3824" s="24"/>
      <c r="D3824" s="24"/>
      <c r="E3824" s="57" t="s">
        <v>5236</v>
      </c>
      <c r="F3824" s="37" t="s">
        <v>1377</v>
      </c>
      <c r="G3824" s="37" t="s">
        <v>1377</v>
      </c>
      <c r="H3824" s="38">
        <f t="shared" si="60"/>
        <v>0.1119</v>
      </c>
    </row>
    <row r="3825" spans="1:8" x14ac:dyDescent="0.25">
      <c r="A3825" s="24"/>
      <c r="B3825" s="24"/>
      <c r="C3825" s="24"/>
      <c r="D3825" s="24"/>
      <c r="E3825" s="40" t="s">
        <v>5237</v>
      </c>
      <c r="F3825" s="37" t="s">
        <v>1439</v>
      </c>
      <c r="G3825" s="37" t="s">
        <v>1391</v>
      </c>
      <c r="H3825" s="38">
        <f t="shared" si="60"/>
        <v>0.1124</v>
      </c>
    </row>
    <row r="3826" spans="1:8" x14ac:dyDescent="0.25">
      <c r="A3826" s="24"/>
      <c r="B3826" s="24"/>
      <c r="C3826" s="24"/>
      <c r="D3826" s="24"/>
      <c r="E3826" s="39" t="s">
        <v>5238</v>
      </c>
      <c r="F3826" s="37" t="s">
        <v>1439</v>
      </c>
      <c r="G3826" s="37" t="s">
        <v>1391</v>
      </c>
      <c r="H3826" s="38">
        <f t="shared" si="60"/>
        <v>0.1124</v>
      </c>
    </row>
    <row r="3827" spans="1:8" x14ac:dyDescent="0.25">
      <c r="A3827" s="24"/>
      <c r="B3827" s="24"/>
      <c r="C3827" s="24"/>
      <c r="D3827" s="24"/>
      <c r="E3827" s="39" t="s">
        <v>5239</v>
      </c>
      <c r="F3827" s="37" t="s">
        <v>1439</v>
      </c>
      <c r="G3827" s="37" t="s">
        <v>1391</v>
      </c>
      <c r="H3827" s="38">
        <f t="shared" si="60"/>
        <v>0.1124</v>
      </c>
    </row>
    <row r="3828" spans="1:8" x14ac:dyDescent="0.25">
      <c r="A3828" s="24"/>
      <c r="B3828" s="24"/>
      <c r="C3828" s="24"/>
      <c r="D3828" s="24"/>
      <c r="E3828" s="39" t="s">
        <v>5240</v>
      </c>
      <c r="F3828" s="37" t="s">
        <v>1439</v>
      </c>
      <c r="G3828" s="37" t="s">
        <v>1391</v>
      </c>
      <c r="H3828" s="38">
        <f t="shared" si="60"/>
        <v>0.1124</v>
      </c>
    </row>
    <row r="3829" spans="1:8" x14ac:dyDescent="0.25">
      <c r="A3829" s="24"/>
      <c r="B3829" s="24"/>
      <c r="C3829" s="24"/>
      <c r="D3829" s="24"/>
      <c r="E3829" s="39" t="s">
        <v>5241</v>
      </c>
      <c r="F3829" s="37" t="s">
        <v>1439</v>
      </c>
      <c r="G3829" s="37" t="s">
        <v>1391</v>
      </c>
      <c r="H3829" s="38">
        <f t="shared" si="60"/>
        <v>0.1124</v>
      </c>
    </row>
    <row r="3830" spans="1:8" x14ac:dyDescent="0.25">
      <c r="A3830" s="24"/>
      <c r="B3830" s="24"/>
      <c r="C3830" s="24"/>
      <c r="D3830" s="24"/>
      <c r="E3830" s="40" t="s">
        <v>5242</v>
      </c>
      <c r="F3830" s="37" t="s">
        <v>1377</v>
      </c>
      <c r="G3830" s="37" t="s">
        <v>1377</v>
      </c>
      <c r="H3830" s="38">
        <f t="shared" si="60"/>
        <v>0.1119</v>
      </c>
    </row>
    <row r="3831" spans="1:8" x14ac:dyDescent="0.25">
      <c r="A3831" s="24"/>
      <c r="B3831" s="24"/>
      <c r="C3831" s="24"/>
      <c r="D3831" s="24"/>
      <c r="E3831" s="39" t="s">
        <v>5243</v>
      </c>
      <c r="F3831" s="37" t="s">
        <v>1439</v>
      </c>
      <c r="G3831" s="37" t="s">
        <v>1391</v>
      </c>
      <c r="H3831" s="38">
        <f t="shared" si="60"/>
        <v>0.1124</v>
      </c>
    </row>
    <row r="3832" spans="1:8" x14ac:dyDescent="0.25">
      <c r="A3832" s="24"/>
      <c r="B3832" s="24"/>
      <c r="C3832" s="24"/>
      <c r="D3832" s="24"/>
      <c r="E3832" s="39" t="s">
        <v>5244</v>
      </c>
      <c r="F3832" s="37" t="s">
        <v>1377</v>
      </c>
      <c r="G3832" s="37" t="s">
        <v>1377</v>
      </c>
      <c r="H3832" s="38">
        <f t="shared" si="60"/>
        <v>0.1119</v>
      </c>
    </row>
    <row r="3833" spans="1:8" x14ac:dyDescent="0.25">
      <c r="A3833" s="24"/>
      <c r="B3833" s="24"/>
      <c r="C3833" s="24"/>
      <c r="D3833" s="24"/>
      <c r="E3833" s="39" t="s">
        <v>5245</v>
      </c>
      <c r="F3833" s="37" t="s">
        <v>1439</v>
      </c>
      <c r="G3833" s="37" t="s">
        <v>1391</v>
      </c>
      <c r="H3833" s="38">
        <f t="shared" si="60"/>
        <v>0.1124</v>
      </c>
    </row>
    <row r="3834" spans="1:8" x14ac:dyDescent="0.25">
      <c r="A3834" s="24"/>
      <c r="B3834" s="24"/>
      <c r="C3834" s="24"/>
      <c r="D3834" s="24"/>
      <c r="E3834" s="39" t="s">
        <v>5246</v>
      </c>
      <c r="F3834" s="37" t="s">
        <v>1439</v>
      </c>
      <c r="G3834" s="37" t="s">
        <v>1391</v>
      </c>
      <c r="H3834" s="38">
        <f t="shared" si="60"/>
        <v>0.1124</v>
      </c>
    </row>
    <row r="3835" spans="1:8" x14ac:dyDescent="0.25">
      <c r="A3835" s="24"/>
      <c r="B3835" s="24"/>
      <c r="C3835" s="24"/>
      <c r="D3835" s="24"/>
      <c r="E3835" s="39" t="s">
        <v>5247</v>
      </c>
      <c r="F3835" s="37" t="s">
        <v>1377</v>
      </c>
      <c r="G3835" s="37" t="s">
        <v>1377</v>
      </c>
      <c r="H3835" s="38">
        <f t="shared" si="60"/>
        <v>0.1119</v>
      </c>
    </row>
    <row r="3836" spans="1:8" x14ac:dyDescent="0.25">
      <c r="A3836" s="24"/>
      <c r="B3836" s="24"/>
      <c r="C3836" s="24"/>
      <c r="D3836" s="24"/>
      <c r="E3836" s="39" t="s">
        <v>5248</v>
      </c>
      <c r="F3836" s="37" t="s">
        <v>1439</v>
      </c>
      <c r="G3836" s="37" t="s">
        <v>1391</v>
      </c>
      <c r="H3836" s="38">
        <f t="shared" si="60"/>
        <v>0.1124</v>
      </c>
    </row>
    <row r="3837" spans="1:8" x14ac:dyDescent="0.25">
      <c r="A3837" s="24"/>
      <c r="B3837" s="24"/>
      <c r="C3837" s="24"/>
      <c r="D3837" s="24"/>
      <c r="E3837" s="59" t="s">
        <v>5249</v>
      </c>
      <c r="F3837" s="37" t="s">
        <v>1377</v>
      </c>
      <c r="G3837" s="37" t="s">
        <v>1377</v>
      </c>
      <c r="H3837" s="38">
        <f t="shared" si="60"/>
        <v>0.1119</v>
      </c>
    </row>
    <row r="3838" spans="1:8" x14ac:dyDescent="0.25">
      <c r="A3838" s="24"/>
      <c r="B3838" s="24"/>
      <c r="C3838" s="24"/>
      <c r="D3838" s="24"/>
      <c r="E3838" s="39" t="s">
        <v>5250</v>
      </c>
      <c r="F3838" s="37" t="s">
        <v>1377</v>
      </c>
      <c r="G3838" s="37" t="s">
        <v>1377</v>
      </c>
      <c r="H3838" s="38">
        <f t="shared" si="60"/>
        <v>0.1119</v>
      </c>
    </row>
    <row r="3839" spans="1:8" x14ac:dyDescent="0.25">
      <c r="A3839" s="24"/>
      <c r="B3839" s="24"/>
      <c r="C3839" s="24"/>
      <c r="D3839" s="24"/>
      <c r="E3839" s="39" t="s">
        <v>5251</v>
      </c>
      <c r="F3839" s="37" t="s">
        <v>1377</v>
      </c>
      <c r="G3839" s="37" t="s">
        <v>1377</v>
      </c>
      <c r="H3839" s="38">
        <f t="shared" si="60"/>
        <v>0.1119</v>
      </c>
    </row>
    <row r="3840" spans="1:8" x14ac:dyDescent="0.25">
      <c r="A3840" s="24"/>
      <c r="B3840" s="24"/>
      <c r="C3840" s="24"/>
      <c r="D3840" s="24"/>
      <c r="E3840" s="39" t="s">
        <v>5252</v>
      </c>
      <c r="F3840" s="37" t="s">
        <v>1377</v>
      </c>
      <c r="G3840" s="37" t="s">
        <v>1377</v>
      </c>
      <c r="H3840" s="38">
        <f t="shared" si="60"/>
        <v>0.1119</v>
      </c>
    </row>
    <row r="3841" spans="1:8" x14ac:dyDescent="0.25">
      <c r="A3841" s="24"/>
      <c r="B3841" s="24"/>
      <c r="C3841" s="24"/>
      <c r="D3841" s="24"/>
      <c r="E3841" s="39" t="s">
        <v>5253</v>
      </c>
      <c r="F3841" s="37" t="s">
        <v>1377</v>
      </c>
      <c r="G3841" s="37" t="s">
        <v>1377</v>
      </c>
      <c r="H3841" s="38">
        <f t="shared" si="60"/>
        <v>0.1119</v>
      </c>
    </row>
    <row r="3842" spans="1:8" x14ac:dyDescent="0.25">
      <c r="A3842" s="24"/>
      <c r="B3842" s="24"/>
      <c r="C3842" s="24"/>
      <c r="D3842" s="24"/>
      <c r="E3842" s="40" t="s">
        <v>5254</v>
      </c>
      <c r="F3842" s="37" t="s">
        <v>1439</v>
      </c>
      <c r="G3842" s="37" t="s">
        <v>1391</v>
      </c>
      <c r="H3842" s="38">
        <f t="shared" si="60"/>
        <v>0.1124</v>
      </c>
    </row>
    <row r="3843" spans="1:8" x14ac:dyDescent="0.25">
      <c r="A3843" s="24"/>
      <c r="B3843" s="24"/>
      <c r="C3843" s="24"/>
      <c r="D3843" s="24"/>
      <c r="E3843" s="39" t="s">
        <v>5255</v>
      </c>
      <c r="F3843" s="37" t="s">
        <v>1439</v>
      </c>
      <c r="G3843" s="37" t="s">
        <v>1391</v>
      </c>
      <c r="H3843" s="38">
        <f t="shared" si="60"/>
        <v>0.1124</v>
      </c>
    </row>
    <row r="3844" spans="1:8" x14ac:dyDescent="0.25">
      <c r="A3844" s="24"/>
      <c r="B3844" s="24"/>
      <c r="C3844" s="24"/>
      <c r="D3844" s="24"/>
      <c r="E3844" s="39" t="s">
        <v>5256</v>
      </c>
      <c r="F3844" s="37" t="s">
        <v>1439</v>
      </c>
      <c r="G3844" s="37" t="s">
        <v>1391</v>
      </c>
      <c r="H3844" s="38">
        <f t="shared" si="60"/>
        <v>0.1124</v>
      </c>
    </row>
    <row r="3845" spans="1:8" x14ac:dyDescent="0.25">
      <c r="A3845" s="24"/>
      <c r="B3845" s="24"/>
      <c r="C3845" s="24"/>
      <c r="D3845" s="24"/>
      <c r="E3845" s="39" t="s">
        <v>5257</v>
      </c>
      <c r="F3845" s="37" t="s">
        <v>1439</v>
      </c>
      <c r="G3845" s="37" t="s">
        <v>1391</v>
      </c>
      <c r="H3845" s="38">
        <f t="shared" si="60"/>
        <v>0.1124</v>
      </c>
    </row>
    <row r="3846" spans="1:8" x14ac:dyDescent="0.25">
      <c r="A3846" s="24"/>
      <c r="B3846" s="24"/>
      <c r="C3846" s="24"/>
      <c r="D3846" s="24"/>
      <c r="E3846" s="39" t="s">
        <v>5258</v>
      </c>
      <c r="F3846" s="37" t="s">
        <v>1439</v>
      </c>
      <c r="G3846" s="37" t="s">
        <v>1391</v>
      </c>
      <c r="H3846" s="38">
        <f t="shared" si="60"/>
        <v>0.1124</v>
      </c>
    </row>
    <row r="3847" spans="1:8" x14ac:dyDescent="0.25">
      <c r="A3847" s="24"/>
      <c r="B3847" s="24"/>
      <c r="C3847" s="24"/>
      <c r="D3847" s="24"/>
      <c r="E3847" s="39" t="s">
        <v>5259</v>
      </c>
      <c r="F3847" s="37" t="s">
        <v>1439</v>
      </c>
      <c r="G3847" s="37" t="s">
        <v>1391</v>
      </c>
      <c r="H3847" s="38">
        <f t="shared" ref="H3847:H3910" si="61">VLOOKUP(G3847,$A$4:$B$29,2,FALSE)</f>
        <v>0.1124</v>
      </c>
    </row>
    <row r="3848" spans="1:8" x14ac:dyDescent="0.25">
      <c r="A3848" s="24"/>
      <c r="B3848" s="24"/>
      <c r="C3848" s="24"/>
      <c r="D3848" s="24"/>
      <c r="E3848" s="60" t="s">
        <v>5260</v>
      </c>
      <c r="F3848" s="37" t="s">
        <v>1439</v>
      </c>
      <c r="G3848" s="37" t="s">
        <v>1391</v>
      </c>
      <c r="H3848" s="38">
        <f t="shared" si="61"/>
        <v>0.1124</v>
      </c>
    </row>
    <row r="3849" spans="1:8" x14ac:dyDescent="0.25">
      <c r="A3849" s="24"/>
      <c r="B3849" s="24"/>
      <c r="C3849" s="24"/>
      <c r="D3849" s="24"/>
      <c r="E3849" s="57" t="s">
        <v>5261</v>
      </c>
      <c r="F3849" s="37" t="s">
        <v>1439</v>
      </c>
      <c r="G3849" s="37" t="s">
        <v>1391</v>
      </c>
      <c r="H3849" s="38">
        <f t="shared" si="61"/>
        <v>0.1124</v>
      </c>
    </row>
    <row r="3850" spans="1:8" x14ac:dyDescent="0.25">
      <c r="A3850" s="24"/>
      <c r="B3850" s="24"/>
      <c r="C3850" s="24"/>
      <c r="D3850" s="24"/>
      <c r="E3850" s="39" t="s">
        <v>5262</v>
      </c>
      <c r="F3850" s="37" t="s">
        <v>1439</v>
      </c>
      <c r="G3850" s="37" t="s">
        <v>1391</v>
      </c>
      <c r="H3850" s="38">
        <f t="shared" si="61"/>
        <v>0.1124</v>
      </c>
    </row>
    <row r="3851" spans="1:8" x14ac:dyDescent="0.25">
      <c r="A3851" s="24"/>
      <c r="B3851" s="24"/>
      <c r="C3851" s="24"/>
      <c r="D3851" s="24"/>
      <c r="E3851" s="39" t="s">
        <v>5263</v>
      </c>
      <c r="F3851" s="37" t="s">
        <v>1439</v>
      </c>
      <c r="G3851" s="37" t="s">
        <v>1391</v>
      </c>
      <c r="H3851" s="38">
        <f t="shared" si="61"/>
        <v>0.1124</v>
      </c>
    </row>
    <row r="3852" spans="1:8" x14ac:dyDescent="0.25">
      <c r="A3852" s="24"/>
      <c r="B3852" s="24"/>
      <c r="C3852" s="24"/>
      <c r="D3852" s="24"/>
      <c r="E3852" s="39" t="s">
        <v>5264</v>
      </c>
      <c r="F3852" s="37" t="s">
        <v>1439</v>
      </c>
      <c r="G3852" s="37" t="s">
        <v>1391</v>
      </c>
      <c r="H3852" s="38">
        <f t="shared" si="61"/>
        <v>0.1124</v>
      </c>
    </row>
    <row r="3853" spans="1:8" x14ac:dyDescent="0.25">
      <c r="A3853" s="24"/>
      <c r="B3853" s="24"/>
      <c r="C3853" s="24"/>
      <c r="D3853" s="24"/>
      <c r="E3853" s="69" t="s">
        <v>5265</v>
      </c>
      <c r="F3853" s="37" t="s">
        <v>1439</v>
      </c>
      <c r="G3853" s="37" t="s">
        <v>1391</v>
      </c>
      <c r="H3853" s="38">
        <f t="shared" si="61"/>
        <v>0.1124</v>
      </c>
    </row>
    <row r="3854" spans="1:8" x14ac:dyDescent="0.25">
      <c r="A3854" s="24"/>
      <c r="B3854" s="24"/>
      <c r="C3854" s="24"/>
      <c r="D3854" s="24"/>
      <c r="E3854" s="36" t="s">
        <v>5266</v>
      </c>
      <c r="F3854" s="37" t="s">
        <v>1439</v>
      </c>
      <c r="G3854" s="37" t="s">
        <v>1391</v>
      </c>
      <c r="H3854" s="38">
        <f t="shared" si="61"/>
        <v>0.1124</v>
      </c>
    </row>
    <row r="3855" spans="1:8" x14ac:dyDescent="0.25">
      <c r="A3855" s="24"/>
      <c r="B3855" s="24"/>
      <c r="C3855" s="24"/>
      <c r="D3855" s="24"/>
      <c r="E3855" s="39" t="s">
        <v>5267</v>
      </c>
      <c r="F3855" s="37" t="s">
        <v>1439</v>
      </c>
      <c r="G3855" s="37" t="s">
        <v>1391</v>
      </c>
      <c r="H3855" s="38">
        <f t="shared" si="61"/>
        <v>0.1124</v>
      </c>
    </row>
    <row r="3856" spans="1:8" x14ac:dyDescent="0.25">
      <c r="A3856" s="24"/>
      <c r="B3856" s="24"/>
      <c r="C3856" s="24"/>
      <c r="D3856" s="24"/>
      <c r="E3856" s="36" t="s">
        <v>5268</v>
      </c>
      <c r="F3856" s="37" t="s">
        <v>1439</v>
      </c>
      <c r="G3856" s="37" t="s">
        <v>1391</v>
      </c>
      <c r="H3856" s="38">
        <f t="shared" si="61"/>
        <v>0.1124</v>
      </c>
    </row>
    <row r="3857" spans="1:8" x14ac:dyDescent="0.25">
      <c r="A3857" s="24"/>
      <c r="B3857" s="24"/>
      <c r="C3857" s="24"/>
      <c r="D3857" s="24"/>
      <c r="E3857" s="62" t="s">
        <v>5269</v>
      </c>
      <c r="F3857" s="37" t="s">
        <v>1439</v>
      </c>
      <c r="G3857" s="37" t="s">
        <v>1391</v>
      </c>
      <c r="H3857" s="38">
        <f t="shared" si="61"/>
        <v>0.1124</v>
      </c>
    </row>
    <row r="3858" spans="1:8" x14ac:dyDescent="0.25">
      <c r="A3858" s="24"/>
      <c r="B3858" s="24"/>
      <c r="C3858" s="24"/>
      <c r="D3858" s="24"/>
      <c r="E3858" s="39" t="s">
        <v>5270</v>
      </c>
      <c r="F3858" s="37" t="s">
        <v>1439</v>
      </c>
      <c r="G3858" s="37" t="s">
        <v>1391</v>
      </c>
      <c r="H3858" s="38">
        <f t="shared" si="61"/>
        <v>0.1124</v>
      </c>
    </row>
    <row r="3859" spans="1:8" x14ac:dyDescent="0.25">
      <c r="A3859" s="24"/>
      <c r="B3859" s="24"/>
      <c r="C3859" s="24"/>
      <c r="D3859" s="24"/>
      <c r="E3859" s="39" t="s">
        <v>5271</v>
      </c>
      <c r="F3859" s="37" t="s">
        <v>1439</v>
      </c>
      <c r="G3859" s="37" t="s">
        <v>1391</v>
      </c>
      <c r="H3859" s="38">
        <f t="shared" si="61"/>
        <v>0.1124</v>
      </c>
    </row>
    <row r="3860" spans="1:8" x14ac:dyDescent="0.25">
      <c r="A3860" s="24"/>
      <c r="B3860" s="24"/>
      <c r="C3860" s="24"/>
      <c r="D3860" s="24"/>
      <c r="E3860" s="39" t="s">
        <v>5272</v>
      </c>
      <c r="F3860" s="37" t="s">
        <v>1439</v>
      </c>
      <c r="G3860" s="37" t="s">
        <v>1391</v>
      </c>
      <c r="H3860" s="38">
        <f t="shared" si="61"/>
        <v>0.1124</v>
      </c>
    </row>
    <row r="3861" spans="1:8" x14ac:dyDescent="0.25">
      <c r="A3861" s="24"/>
      <c r="B3861" s="24"/>
      <c r="C3861" s="24"/>
      <c r="D3861" s="24"/>
      <c r="E3861" s="39" t="s">
        <v>5273</v>
      </c>
      <c r="F3861" s="37" t="s">
        <v>1439</v>
      </c>
      <c r="G3861" s="37" t="s">
        <v>1391</v>
      </c>
      <c r="H3861" s="38">
        <f t="shared" si="61"/>
        <v>0.1124</v>
      </c>
    </row>
    <row r="3862" spans="1:8" x14ac:dyDescent="0.25">
      <c r="A3862" s="24"/>
      <c r="B3862" s="24"/>
      <c r="C3862" s="24"/>
      <c r="D3862" s="24"/>
      <c r="E3862" s="39" t="s">
        <v>5274</v>
      </c>
      <c r="F3862" s="37" t="s">
        <v>1439</v>
      </c>
      <c r="G3862" s="37" t="s">
        <v>1391</v>
      </c>
      <c r="H3862" s="38">
        <f t="shared" si="61"/>
        <v>0.1124</v>
      </c>
    </row>
    <row r="3863" spans="1:8" x14ac:dyDescent="0.25">
      <c r="A3863" s="24"/>
      <c r="B3863" s="24"/>
      <c r="C3863" s="24"/>
      <c r="D3863" s="24"/>
      <c r="E3863" s="62" t="s">
        <v>5275</v>
      </c>
      <c r="F3863" s="37" t="s">
        <v>1439</v>
      </c>
      <c r="G3863" s="37" t="s">
        <v>1391</v>
      </c>
      <c r="H3863" s="38">
        <f t="shared" si="61"/>
        <v>0.1124</v>
      </c>
    </row>
    <row r="3864" spans="1:8" x14ac:dyDescent="0.25">
      <c r="A3864" s="24"/>
      <c r="B3864" s="24"/>
      <c r="C3864" s="24"/>
      <c r="D3864" s="24"/>
      <c r="E3864" s="39" t="s">
        <v>5276</v>
      </c>
      <c r="F3864" s="37" t="s">
        <v>1439</v>
      </c>
      <c r="G3864" s="37" t="s">
        <v>1391</v>
      </c>
      <c r="H3864" s="38">
        <f t="shared" si="61"/>
        <v>0.1124</v>
      </c>
    </row>
    <row r="3865" spans="1:8" x14ac:dyDescent="0.25">
      <c r="A3865" s="24"/>
      <c r="B3865" s="24"/>
      <c r="C3865" s="24"/>
      <c r="D3865" s="24"/>
      <c r="E3865" s="39" t="s">
        <v>5277</v>
      </c>
      <c r="F3865" s="37" t="s">
        <v>1439</v>
      </c>
      <c r="G3865" s="37" t="s">
        <v>1391</v>
      </c>
      <c r="H3865" s="38">
        <f t="shared" si="61"/>
        <v>0.1124</v>
      </c>
    </row>
    <row r="3866" spans="1:8" x14ac:dyDescent="0.25">
      <c r="A3866" s="24"/>
      <c r="B3866" s="24"/>
      <c r="C3866" s="24"/>
      <c r="D3866" s="24"/>
      <c r="E3866" s="36" t="s">
        <v>5278</v>
      </c>
      <c r="F3866" s="37" t="s">
        <v>1439</v>
      </c>
      <c r="G3866" s="37" t="s">
        <v>1391</v>
      </c>
      <c r="H3866" s="38">
        <f t="shared" si="61"/>
        <v>0.1124</v>
      </c>
    </row>
    <row r="3867" spans="1:8" x14ac:dyDescent="0.25">
      <c r="A3867" s="24"/>
      <c r="B3867" s="24"/>
      <c r="C3867" s="24"/>
      <c r="D3867" s="24"/>
      <c r="E3867" s="36" t="s">
        <v>5279</v>
      </c>
      <c r="F3867" s="37" t="s">
        <v>1377</v>
      </c>
      <c r="G3867" s="37" t="s">
        <v>1377</v>
      </c>
      <c r="H3867" s="38">
        <f t="shared" si="61"/>
        <v>0.1119</v>
      </c>
    </row>
    <row r="3868" spans="1:8" x14ac:dyDescent="0.25">
      <c r="A3868" s="24"/>
      <c r="B3868" s="24"/>
      <c r="C3868" s="24"/>
      <c r="D3868" s="24"/>
      <c r="E3868" s="39" t="s">
        <v>5280</v>
      </c>
      <c r="F3868" s="37" t="s">
        <v>1439</v>
      </c>
      <c r="G3868" s="37" t="s">
        <v>1391</v>
      </c>
      <c r="H3868" s="38">
        <f t="shared" si="61"/>
        <v>0.1124</v>
      </c>
    </row>
    <row r="3869" spans="1:8" x14ac:dyDescent="0.25">
      <c r="A3869" s="24"/>
      <c r="B3869" s="24"/>
      <c r="C3869" s="24"/>
      <c r="D3869" s="24"/>
      <c r="E3869" s="39" t="s">
        <v>5281</v>
      </c>
      <c r="F3869" s="37" t="s">
        <v>1439</v>
      </c>
      <c r="G3869" s="37" t="s">
        <v>1391</v>
      </c>
      <c r="H3869" s="38">
        <f t="shared" si="61"/>
        <v>0.1124</v>
      </c>
    </row>
    <row r="3870" spans="1:8" x14ac:dyDescent="0.25">
      <c r="A3870" s="24"/>
      <c r="B3870" s="24"/>
      <c r="C3870" s="24"/>
      <c r="D3870" s="24"/>
      <c r="E3870" s="39" t="s">
        <v>5282</v>
      </c>
      <c r="F3870" s="37" t="s">
        <v>1388</v>
      </c>
      <c r="G3870" s="37" t="s">
        <v>1385</v>
      </c>
      <c r="H3870" s="38">
        <f t="shared" si="61"/>
        <v>8.4599999999999995E-2</v>
      </c>
    </row>
    <row r="3871" spans="1:8" x14ac:dyDescent="0.25">
      <c r="A3871" s="24"/>
      <c r="B3871" s="24"/>
      <c r="C3871" s="24"/>
      <c r="D3871" s="24"/>
      <c r="E3871" s="39" t="s">
        <v>5283</v>
      </c>
      <c r="F3871" s="37" t="s">
        <v>1439</v>
      </c>
      <c r="G3871" s="37" t="s">
        <v>1391</v>
      </c>
      <c r="H3871" s="38">
        <f t="shared" si="61"/>
        <v>0.1124</v>
      </c>
    </row>
    <row r="3872" spans="1:8" x14ac:dyDescent="0.25">
      <c r="A3872" s="24"/>
      <c r="B3872" s="24"/>
      <c r="C3872" s="24"/>
      <c r="D3872" s="24"/>
      <c r="E3872" s="39" t="s">
        <v>5284</v>
      </c>
      <c r="F3872" s="37" t="s">
        <v>1439</v>
      </c>
      <c r="G3872" s="37" t="s">
        <v>1391</v>
      </c>
      <c r="H3872" s="38">
        <f t="shared" si="61"/>
        <v>0.1124</v>
      </c>
    </row>
    <row r="3873" spans="1:8" x14ac:dyDescent="0.25">
      <c r="A3873" s="24"/>
      <c r="B3873" s="24"/>
      <c r="C3873" s="24"/>
      <c r="D3873" s="24"/>
      <c r="E3873" s="61" t="s">
        <v>5285</v>
      </c>
      <c r="F3873" s="37" t="s">
        <v>1439</v>
      </c>
      <c r="G3873" s="37" t="s">
        <v>1391</v>
      </c>
      <c r="H3873" s="38">
        <f t="shared" si="61"/>
        <v>0.1124</v>
      </c>
    </row>
    <row r="3874" spans="1:8" x14ac:dyDescent="0.25">
      <c r="A3874" s="24"/>
      <c r="B3874" s="24"/>
      <c r="C3874" s="24"/>
      <c r="D3874" s="24"/>
      <c r="E3874" s="39" t="s">
        <v>5286</v>
      </c>
      <c r="F3874" s="37" t="s">
        <v>1439</v>
      </c>
      <c r="G3874" s="37" t="s">
        <v>1391</v>
      </c>
      <c r="H3874" s="38">
        <f t="shared" si="61"/>
        <v>0.1124</v>
      </c>
    </row>
    <row r="3875" spans="1:8" x14ac:dyDescent="0.25">
      <c r="A3875" s="24"/>
      <c r="B3875" s="24"/>
      <c r="C3875" s="24"/>
      <c r="D3875" s="24"/>
      <c r="E3875" s="36" t="s">
        <v>5287</v>
      </c>
      <c r="F3875" s="37" t="s">
        <v>1439</v>
      </c>
      <c r="G3875" s="37" t="s">
        <v>1391</v>
      </c>
      <c r="H3875" s="38">
        <f t="shared" si="61"/>
        <v>0.1124</v>
      </c>
    </row>
    <row r="3876" spans="1:8" x14ac:dyDescent="0.25">
      <c r="A3876" s="24"/>
      <c r="B3876" s="24"/>
      <c r="C3876" s="24"/>
      <c r="D3876" s="24"/>
      <c r="E3876" s="39" t="s">
        <v>5288</v>
      </c>
      <c r="F3876" s="37" t="s">
        <v>1418</v>
      </c>
      <c r="G3876" s="37" t="s">
        <v>1418</v>
      </c>
      <c r="H3876" s="38">
        <f t="shared" si="61"/>
        <v>0</v>
      </c>
    </row>
    <row r="3877" spans="1:8" x14ac:dyDescent="0.25">
      <c r="A3877" s="24"/>
      <c r="B3877" s="24"/>
      <c r="C3877" s="24"/>
      <c r="D3877" s="24"/>
      <c r="E3877" s="36" t="s">
        <v>5289</v>
      </c>
      <c r="F3877" s="37" t="s">
        <v>1418</v>
      </c>
      <c r="G3877" s="37" t="s">
        <v>1418</v>
      </c>
      <c r="H3877" s="38">
        <f t="shared" si="61"/>
        <v>0</v>
      </c>
    </row>
    <row r="3878" spans="1:8" x14ac:dyDescent="0.25">
      <c r="A3878" s="24"/>
      <c r="B3878" s="24"/>
      <c r="C3878" s="24"/>
      <c r="D3878" s="24"/>
      <c r="E3878" s="36" t="s">
        <v>5290</v>
      </c>
      <c r="F3878" s="37" t="s">
        <v>1418</v>
      </c>
      <c r="G3878" s="37" t="s">
        <v>1418</v>
      </c>
      <c r="H3878" s="38">
        <f t="shared" si="61"/>
        <v>0</v>
      </c>
    </row>
    <row r="3879" spans="1:8" x14ac:dyDescent="0.25">
      <c r="A3879" s="24"/>
      <c r="B3879" s="24"/>
      <c r="C3879" s="24"/>
      <c r="D3879" s="24"/>
      <c r="E3879" s="39" t="s">
        <v>5291</v>
      </c>
      <c r="F3879" s="37" t="s">
        <v>1418</v>
      </c>
      <c r="G3879" s="37" t="s">
        <v>1418</v>
      </c>
      <c r="H3879" s="38">
        <f t="shared" si="61"/>
        <v>0</v>
      </c>
    </row>
    <row r="3880" spans="1:8" x14ac:dyDescent="0.25">
      <c r="A3880" s="24"/>
      <c r="B3880" s="24"/>
      <c r="C3880" s="24"/>
      <c r="D3880" s="24"/>
      <c r="E3880" s="36" t="s">
        <v>5292</v>
      </c>
      <c r="F3880" s="37" t="s">
        <v>1418</v>
      </c>
      <c r="G3880" s="37" t="s">
        <v>1418</v>
      </c>
      <c r="H3880" s="38">
        <f t="shared" si="61"/>
        <v>0</v>
      </c>
    </row>
    <row r="3881" spans="1:8" x14ac:dyDescent="0.25">
      <c r="A3881" s="24"/>
      <c r="B3881" s="24"/>
      <c r="C3881" s="24"/>
      <c r="D3881" s="24"/>
      <c r="E3881" s="39" t="s">
        <v>5293</v>
      </c>
      <c r="F3881" s="37" t="s">
        <v>1418</v>
      </c>
      <c r="G3881" s="37" t="s">
        <v>1418</v>
      </c>
      <c r="H3881" s="38">
        <f t="shared" si="61"/>
        <v>0</v>
      </c>
    </row>
    <row r="3882" spans="1:8" x14ac:dyDescent="0.25">
      <c r="A3882" s="24"/>
      <c r="B3882" s="24"/>
      <c r="C3882" s="24"/>
      <c r="D3882" s="24"/>
      <c r="E3882" s="39" t="s">
        <v>5294</v>
      </c>
      <c r="F3882" s="37" t="s">
        <v>1439</v>
      </c>
      <c r="G3882" s="37" t="s">
        <v>1391</v>
      </c>
      <c r="H3882" s="38">
        <f t="shared" si="61"/>
        <v>0.1124</v>
      </c>
    </row>
    <row r="3883" spans="1:8" x14ac:dyDescent="0.25">
      <c r="A3883" s="24"/>
      <c r="B3883" s="24"/>
      <c r="C3883" s="24"/>
      <c r="D3883" s="24"/>
      <c r="E3883" s="39" t="s">
        <v>5295</v>
      </c>
      <c r="F3883" s="37" t="s">
        <v>1418</v>
      </c>
      <c r="G3883" s="37" t="s">
        <v>1418</v>
      </c>
      <c r="H3883" s="38">
        <f t="shared" si="61"/>
        <v>0</v>
      </c>
    </row>
    <row r="3884" spans="1:8" x14ac:dyDescent="0.25">
      <c r="A3884" s="24"/>
      <c r="B3884" s="24"/>
      <c r="C3884" s="24"/>
      <c r="D3884" s="24"/>
      <c r="E3884" s="57" t="s">
        <v>5296</v>
      </c>
      <c r="F3884" s="37" t="s">
        <v>1418</v>
      </c>
      <c r="G3884" s="37" t="s">
        <v>1418</v>
      </c>
      <c r="H3884" s="38">
        <f t="shared" si="61"/>
        <v>0</v>
      </c>
    </row>
    <row r="3885" spans="1:8" x14ac:dyDescent="0.25">
      <c r="A3885" s="24"/>
      <c r="B3885" s="24"/>
      <c r="C3885" s="24"/>
      <c r="D3885" s="24"/>
      <c r="E3885" s="36" t="s">
        <v>5297</v>
      </c>
      <c r="F3885" s="37" t="s">
        <v>1439</v>
      </c>
      <c r="G3885" s="37" t="s">
        <v>1391</v>
      </c>
      <c r="H3885" s="38">
        <f t="shared" si="61"/>
        <v>0.1124</v>
      </c>
    </row>
    <row r="3886" spans="1:8" x14ac:dyDescent="0.25">
      <c r="A3886" s="24"/>
      <c r="B3886" s="24"/>
      <c r="C3886" s="24"/>
      <c r="D3886" s="24"/>
      <c r="E3886" s="39" t="s">
        <v>5298</v>
      </c>
      <c r="F3886" s="37" t="s">
        <v>1439</v>
      </c>
      <c r="G3886" s="37" t="s">
        <v>1391</v>
      </c>
      <c r="H3886" s="38">
        <f t="shared" si="61"/>
        <v>0.1124</v>
      </c>
    </row>
    <row r="3887" spans="1:8" x14ac:dyDescent="0.25">
      <c r="A3887" s="24"/>
      <c r="B3887" s="24"/>
      <c r="C3887" s="24"/>
      <c r="D3887" s="24"/>
      <c r="E3887" s="36" t="s">
        <v>5299</v>
      </c>
      <c r="F3887" s="37" t="s">
        <v>1418</v>
      </c>
      <c r="G3887" s="37" t="s">
        <v>1418</v>
      </c>
      <c r="H3887" s="38">
        <f t="shared" si="61"/>
        <v>0</v>
      </c>
    </row>
    <row r="3888" spans="1:8" x14ac:dyDescent="0.25">
      <c r="A3888" s="24"/>
      <c r="B3888" s="24"/>
      <c r="C3888" s="24"/>
      <c r="D3888" s="24"/>
      <c r="E3888" s="57" t="s">
        <v>5300</v>
      </c>
      <c r="F3888" s="37" t="s">
        <v>1418</v>
      </c>
      <c r="G3888" s="37" t="s">
        <v>1418</v>
      </c>
      <c r="H3888" s="38">
        <f t="shared" si="61"/>
        <v>0</v>
      </c>
    </row>
    <row r="3889" spans="1:8" x14ac:dyDescent="0.25">
      <c r="A3889" s="24"/>
      <c r="B3889" s="24"/>
      <c r="C3889" s="24"/>
      <c r="D3889" s="24"/>
      <c r="E3889" s="60" t="s">
        <v>5301</v>
      </c>
      <c r="F3889" s="37" t="s">
        <v>1418</v>
      </c>
      <c r="G3889" s="37" t="s">
        <v>1418</v>
      </c>
      <c r="H3889" s="38">
        <f t="shared" si="61"/>
        <v>0</v>
      </c>
    </row>
    <row r="3890" spans="1:8" x14ac:dyDescent="0.25">
      <c r="A3890" s="24"/>
      <c r="B3890" s="24"/>
      <c r="C3890" s="24"/>
      <c r="D3890" s="24"/>
      <c r="E3890" s="39" t="s">
        <v>5302</v>
      </c>
      <c r="F3890" s="37" t="s">
        <v>1416</v>
      </c>
      <c r="G3890" s="37" t="s">
        <v>1416</v>
      </c>
      <c r="H3890" s="38">
        <f t="shared" si="61"/>
        <v>1</v>
      </c>
    </row>
    <row r="3891" spans="1:8" x14ac:dyDescent="0.25">
      <c r="A3891" s="24"/>
      <c r="B3891" s="24"/>
      <c r="C3891" s="24"/>
      <c r="D3891" s="24"/>
      <c r="E3891" s="39" t="s">
        <v>5303</v>
      </c>
      <c r="F3891" s="37" t="s">
        <v>1439</v>
      </c>
      <c r="G3891" s="37" t="s">
        <v>1391</v>
      </c>
      <c r="H3891" s="38">
        <f t="shared" si="61"/>
        <v>0.1124</v>
      </c>
    </row>
    <row r="3892" spans="1:8" x14ac:dyDescent="0.25">
      <c r="A3892" s="24"/>
      <c r="B3892" s="24"/>
      <c r="C3892" s="24"/>
      <c r="D3892" s="24"/>
      <c r="E3892" s="39" t="s">
        <v>5304</v>
      </c>
      <c r="F3892" s="37" t="s">
        <v>1439</v>
      </c>
      <c r="G3892" s="37" t="s">
        <v>1391</v>
      </c>
      <c r="H3892" s="38">
        <f t="shared" si="61"/>
        <v>0.1124</v>
      </c>
    </row>
    <row r="3893" spans="1:8" x14ac:dyDescent="0.25">
      <c r="A3893" s="24"/>
      <c r="B3893" s="24"/>
      <c r="C3893" s="24"/>
      <c r="D3893" s="24"/>
      <c r="E3893" s="39" t="s">
        <v>5305</v>
      </c>
      <c r="F3893" s="37" t="s">
        <v>1439</v>
      </c>
      <c r="G3893" s="37" t="s">
        <v>1391</v>
      </c>
      <c r="H3893" s="38">
        <f t="shared" si="61"/>
        <v>0.1124</v>
      </c>
    </row>
    <row r="3894" spans="1:8" x14ac:dyDescent="0.25">
      <c r="A3894" s="24"/>
      <c r="B3894" s="24"/>
      <c r="C3894" s="24"/>
      <c r="D3894" s="24"/>
      <c r="E3894" s="39" t="s">
        <v>5306</v>
      </c>
      <c r="F3894" s="37" t="s">
        <v>1418</v>
      </c>
      <c r="G3894" s="37" t="s">
        <v>1418</v>
      </c>
      <c r="H3894" s="38">
        <f t="shared" si="61"/>
        <v>0</v>
      </c>
    </row>
    <row r="3895" spans="1:8" x14ac:dyDescent="0.25">
      <c r="A3895" s="24"/>
      <c r="B3895" s="24"/>
      <c r="C3895" s="24"/>
      <c r="D3895" s="24"/>
      <c r="E3895" s="39" t="s">
        <v>5307</v>
      </c>
      <c r="F3895" s="37" t="s">
        <v>2030</v>
      </c>
      <c r="G3895" s="37" t="s">
        <v>1418</v>
      </c>
      <c r="H3895" s="38">
        <f t="shared" si="61"/>
        <v>0</v>
      </c>
    </row>
    <row r="3896" spans="1:8" x14ac:dyDescent="0.25">
      <c r="A3896" s="24"/>
      <c r="B3896" s="24"/>
      <c r="C3896" s="24"/>
      <c r="D3896" s="24"/>
      <c r="E3896" s="68" t="s">
        <v>5308</v>
      </c>
      <c r="F3896" s="37" t="s">
        <v>1439</v>
      </c>
      <c r="G3896" s="37" t="s">
        <v>1391</v>
      </c>
      <c r="H3896" s="38">
        <f t="shared" si="61"/>
        <v>0.1124</v>
      </c>
    </row>
    <row r="3897" spans="1:8" x14ac:dyDescent="0.25">
      <c r="A3897" s="24"/>
      <c r="B3897" s="24"/>
      <c r="C3897" s="24"/>
      <c r="D3897" s="24"/>
      <c r="E3897" s="39" t="s">
        <v>5309</v>
      </c>
      <c r="F3897" s="37" t="s">
        <v>1439</v>
      </c>
      <c r="G3897" s="37" t="s">
        <v>1391</v>
      </c>
      <c r="H3897" s="38">
        <f t="shared" si="61"/>
        <v>0.1124</v>
      </c>
    </row>
    <row r="3898" spans="1:8" x14ac:dyDescent="0.25">
      <c r="A3898" s="24"/>
      <c r="B3898" s="24"/>
      <c r="C3898" s="24"/>
      <c r="D3898" s="24"/>
      <c r="E3898" s="57" t="s">
        <v>5310</v>
      </c>
      <c r="F3898" s="37" t="s">
        <v>1418</v>
      </c>
      <c r="G3898" s="37" t="s">
        <v>1418</v>
      </c>
      <c r="H3898" s="38">
        <f t="shared" si="61"/>
        <v>0</v>
      </c>
    </row>
    <row r="3899" spans="1:8" x14ac:dyDescent="0.25">
      <c r="A3899" s="24"/>
      <c r="B3899" s="24"/>
      <c r="C3899" s="24"/>
      <c r="D3899" s="24"/>
      <c r="E3899" s="36" t="s">
        <v>5311</v>
      </c>
      <c r="F3899" s="37" t="s">
        <v>1418</v>
      </c>
      <c r="G3899" s="37" t="s">
        <v>1418</v>
      </c>
      <c r="H3899" s="38">
        <f t="shared" si="61"/>
        <v>0</v>
      </c>
    </row>
    <row r="3900" spans="1:8" x14ac:dyDescent="0.25">
      <c r="A3900" s="24"/>
      <c r="B3900" s="24"/>
      <c r="C3900" s="24"/>
      <c r="D3900" s="24"/>
      <c r="E3900" s="39" t="s">
        <v>5312</v>
      </c>
      <c r="F3900" s="37" t="s">
        <v>1439</v>
      </c>
      <c r="G3900" s="37" t="s">
        <v>1391</v>
      </c>
      <c r="H3900" s="38">
        <f t="shared" si="61"/>
        <v>0.1124</v>
      </c>
    </row>
    <row r="3901" spans="1:8" x14ac:dyDescent="0.25">
      <c r="A3901" s="24"/>
      <c r="B3901" s="24"/>
      <c r="C3901" s="24"/>
      <c r="D3901" s="24"/>
      <c r="E3901" s="39" t="s">
        <v>5313</v>
      </c>
      <c r="F3901" s="37" t="s">
        <v>1418</v>
      </c>
      <c r="G3901" s="37" t="s">
        <v>1418</v>
      </c>
      <c r="H3901" s="38">
        <f t="shared" si="61"/>
        <v>0</v>
      </c>
    </row>
    <row r="3902" spans="1:8" x14ac:dyDescent="0.25">
      <c r="A3902" s="24"/>
      <c r="B3902" s="24"/>
      <c r="C3902" s="24"/>
      <c r="D3902" s="24"/>
      <c r="E3902" s="39" t="s">
        <v>5314</v>
      </c>
      <c r="F3902" s="37" t="s">
        <v>1439</v>
      </c>
      <c r="G3902" s="37" t="s">
        <v>1391</v>
      </c>
      <c r="H3902" s="38">
        <f t="shared" si="61"/>
        <v>0.1124</v>
      </c>
    </row>
    <row r="3903" spans="1:8" x14ac:dyDescent="0.25">
      <c r="A3903" s="24"/>
      <c r="B3903" s="24"/>
      <c r="C3903" s="24"/>
      <c r="D3903" s="24"/>
      <c r="E3903" s="39" t="s">
        <v>5315</v>
      </c>
      <c r="F3903" s="37" t="s">
        <v>1418</v>
      </c>
      <c r="G3903" s="37" t="s">
        <v>1418</v>
      </c>
      <c r="H3903" s="38">
        <f t="shared" si="61"/>
        <v>0</v>
      </c>
    </row>
    <row r="3904" spans="1:8" x14ac:dyDescent="0.25">
      <c r="A3904" s="24"/>
      <c r="B3904" s="24"/>
      <c r="C3904" s="24"/>
      <c r="D3904" s="24"/>
      <c r="E3904" s="39" t="s">
        <v>5316</v>
      </c>
      <c r="F3904" s="37" t="s">
        <v>1418</v>
      </c>
      <c r="G3904" s="37" t="s">
        <v>1418</v>
      </c>
      <c r="H3904" s="38">
        <f t="shared" si="61"/>
        <v>0</v>
      </c>
    </row>
    <row r="3905" spans="1:8" x14ac:dyDescent="0.25">
      <c r="A3905" s="24"/>
      <c r="B3905" s="24"/>
      <c r="C3905" s="24"/>
      <c r="D3905" s="24"/>
      <c r="E3905" s="39" t="s">
        <v>5317</v>
      </c>
      <c r="F3905" s="37" t="s">
        <v>1418</v>
      </c>
      <c r="G3905" s="37" t="s">
        <v>1418</v>
      </c>
      <c r="H3905" s="38">
        <f t="shared" si="61"/>
        <v>0</v>
      </c>
    </row>
    <row r="3906" spans="1:8" x14ac:dyDescent="0.25">
      <c r="A3906" s="24"/>
      <c r="B3906" s="24"/>
      <c r="C3906" s="24"/>
      <c r="D3906" s="24"/>
      <c r="E3906" s="40" t="s">
        <v>5318</v>
      </c>
      <c r="F3906" s="37" t="s">
        <v>1418</v>
      </c>
      <c r="G3906" s="37" t="s">
        <v>1418</v>
      </c>
      <c r="H3906" s="38">
        <f t="shared" si="61"/>
        <v>0</v>
      </c>
    </row>
    <row r="3907" spans="1:8" x14ac:dyDescent="0.25">
      <c r="A3907" s="24"/>
      <c r="B3907" s="24"/>
      <c r="C3907" s="24"/>
      <c r="D3907" s="24"/>
      <c r="E3907" s="39" t="s">
        <v>5319</v>
      </c>
      <c r="F3907" s="37" t="s">
        <v>1439</v>
      </c>
      <c r="G3907" s="37" t="s">
        <v>1391</v>
      </c>
      <c r="H3907" s="38">
        <f t="shared" si="61"/>
        <v>0.1124</v>
      </c>
    </row>
    <row r="3908" spans="1:8" x14ac:dyDescent="0.25">
      <c r="A3908" s="24"/>
      <c r="B3908" s="24"/>
      <c r="C3908" s="24"/>
      <c r="D3908" s="24"/>
      <c r="E3908" s="36" t="s">
        <v>5320</v>
      </c>
      <c r="F3908" s="37" t="s">
        <v>1439</v>
      </c>
      <c r="G3908" s="37" t="s">
        <v>1391</v>
      </c>
      <c r="H3908" s="38">
        <f t="shared" si="61"/>
        <v>0.1124</v>
      </c>
    </row>
    <row r="3909" spans="1:8" x14ac:dyDescent="0.25">
      <c r="A3909" s="24"/>
      <c r="B3909" s="24"/>
      <c r="C3909" s="24"/>
      <c r="D3909" s="24"/>
      <c r="E3909" s="36" t="s">
        <v>5321</v>
      </c>
      <c r="F3909" s="37" t="s">
        <v>1439</v>
      </c>
      <c r="G3909" s="37" t="s">
        <v>1391</v>
      </c>
      <c r="H3909" s="38">
        <f t="shared" si="61"/>
        <v>0.1124</v>
      </c>
    </row>
    <row r="3910" spans="1:8" x14ac:dyDescent="0.25">
      <c r="A3910" s="24"/>
      <c r="B3910" s="24"/>
      <c r="C3910" s="24"/>
      <c r="D3910" s="24"/>
      <c r="E3910" s="39" t="s">
        <v>5322</v>
      </c>
      <c r="F3910" s="37" t="s">
        <v>1439</v>
      </c>
      <c r="G3910" s="37" t="s">
        <v>1391</v>
      </c>
      <c r="H3910" s="38">
        <f t="shared" si="61"/>
        <v>0.1124</v>
      </c>
    </row>
    <row r="3911" spans="1:8" x14ac:dyDescent="0.25">
      <c r="A3911" s="24"/>
      <c r="B3911" s="24"/>
      <c r="C3911" s="24"/>
      <c r="D3911" s="24"/>
      <c r="E3911" s="36" t="s">
        <v>5323</v>
      </c>
      <c r="F3911" s="37" t="s">
        <v>1418</v>
      </c>
      <c r="G3911" s="37" t="s">
        <v>1418</v>
      </c>
      <c r="H3911" s="38">
        <f t="shared" ref="H3911:H3974" si="62">VLOOKUP(G3911,$A$4:$B$29,2,FALSE)</f>
        <v>0</v>
      </c>
    </row>
    <row r="3912" spans="1:8" x14ac:dyDescent="0.25">
      <c r="A3912" s="24"/>
      <c r="B3912" s="24"/>
      <c r="C3912" s="24"/>
      <c r="D3912" s="24"/>
      <c r="E3912" s="39" t="s">
        <v>5324</v>
      </c>
      <c r="F3912" s="37" t="s">
        <v>1418</v>
      </c>
      <c r="G3912" s="37" t="s">
        <v>1418</v>
      </c>
      <c r="H3912" s="38">
        <f t="shared" si="62"/>
        <v>0</v>
      </c>
    </row>
    <row r="3913" spans="1:8" x14ac:dyDescent="0.25">
      <c r="A3913" s="24"/>
      <c r="B3913" s="24"/>
      <c r="C3913" s="24"/>
      <c r="D3913" s="24"/>
      <c r="E3913" s="39" t="s">
        <v>5325</v>
      </c>
      <c r="F3913" s="37" t="s">
        <v>1388</v>
      </c>
      <c r="G3913" s="37" t="s">
        <v>1385</v>
      </c>
      <c r="H3913" s="38">
        <f t="shared" si="62"/>
        <v>8.4599999999999995E-2</v>
      </c>
    </row>
    <row r="3914" spans="1:8" x14ac:dyDescent="0.25">
      <c r="A3914" s="24"/>
      <c r="B3914" s="24"/>
      <c r="C3914" s="24"/>
      <c r="D3914" s="24"/>
      <c r="E3914" s="57" t="s">
        <v>5326</v>
      </c>
      <c r="F3914" s="37" t="s">
        <v>1439</v>
      </c>
      <c r="G3914" s="37" t="s">
        <v>1391</v>
      </c>
      <c r="H3914" s="38">
        <f t="shared" si="62"/>
        <v>0.1124</v>
      </c>
    </row>
    <row r="3915" spans="1:8" x14ac:dyDescent="0.25">
      <c r="A3915" s="24"/>
      <c r="B3915" s="24"/>
      <c r="C3915" s="24"/>
      <c r="D3915" s="24"/>
      <c r="E3915" s="39" t="s">
        <v>5327</v>
      </c>
      <c r="F3915" s="37" t="s">
        <v>1439</v>
      </c>
      <c r="G3915" s="37" t="s">
        <v>1391</v>
      </c>
      <c r="H3915" s="38">
        <f t="shared" si="62"/>
        <v>0.1124</v>
      </c>
    </row>
    <row r="3916" spans="1:8" x14ac:dyDescent="0.25">
      <c r="A3916" s="24"/>
      <c r="B3916" s="24"/>
      <c r="C3916" s="24"/>
      <c r="D3916" s="24"/>
      <c r="E3916" s="39" t="s">
        <v>5328</v>
      </c>
      <c r="F3916" s="37" t="s">
        <v>1418</v>
      </c>
      <c r="G3916" s="37" t="s">
        <v>1418</v>
      </c>
      <c r="H3916" s="38">
        <f t="shared" si="62"/>
        <v>0</v>
      </c>
    </row>
    <row r="3917" spans="1:8" x14ac:dyDescent="0.25">
      <c r="A3917" s="24"/>
      <c r="B3917" s="24"/>
      <c r="C3917" s="24"/>
      <c r="D3917" s="24"/>
      <c r="E3917" s="39" t="s">
        <v>5329</v>
      </c>
      <c r="F3917" s="37" t="s">
        <v>1418</v>
      </c>
      <c r="G3917" s="37" t="s">
        <v>1418</v>
      </c>
      <c r="H3917" s="38">
        <f t="shared" si="62"/>
        <v>0</v>
      </c>
    </row>
    <row r="3918" spans="1:8" x14ac:dyDescent="0.25">
      <c r="A3918" s="24"/>
      <c r="B3918" s="24"/>
      <c r="C3918" s="24"/>
      <c r="D3918" s="24"/>
      <c r="E3918" s="39" t="s">
        <v>5330</v>
      </c>
      <c r="F3918" s="37" t="s">
        <v>1439</v>
      </c>
      <c r="G3918" s="37" t="s">
        <v>1391</v>
      </c>
      <c r="H3918" s="38">
        <f t="shared" si="62"/>
        <v>0.1124</v>
      </c>
    </row>
    <row r="3919" spans="1:8" x14ac:dyDescent="0.25">
      <c r="A3919" s="24"/>
      <c r="B3919" s="24"/>
      <c r="C3919" s="24"/>
      <c r="D3919" s="24"/>
      <c r="E3919" s="57" t="s">
        <v>5331</v>
      </c>
      <c r="F3919" s="37" t="s">
        <v>1439</v>
      </c>
      <c r="G3919" s="37" t="s">
        <v>1391</v>
      </c>
      <c r="H3919" s="38">
        <f t="shared" si="62"/>
        <v>0.1124</v>
      </c>
    </row>
    <row r="3920" spans="1:8" x14ac:dyDescent="0.25">
      <c r="A3920" s="24"/>
      <c r="B3920" s="24"/>
      <c r="C3920" s="24"/>
      <c r="D3920" s="24"/>
      <c r="E3920" s="40" t="s">
        <v>5332</v>
      </c>
      <c r="F3920" s="37" t="s">
        <v>1418</v>
      </c>
      <c r="G3920" s="37" t="s">
        <v>1418</v>
      </c>
      <c r="H3920" s="38">
        <f t="shared" si="62"/>
        <v>0</v>
      </c>
    </row>
    <row r="3921" spans="1:8" x14ac:dyDescent="0.25">
      <c r="A3921" s="24"/>
      <c r="B3921" s="24"/>
      <c r="C3921" s="24"/>
      <c r="D3921" s="24"/>
      <c r="E3921" s="39" t="s">
        <v>5333</v>
      </c>
      <c r="F3921" s="37" t="s">
        <v>1418</v>
      </c>
      <c r="G3921" s="37" t="s">
        <v>1418</v>
      </c>
      <c r="H3921" s="38">
        <f t="shared" si="62"/>
        <v>0</v>
      </c>
    </row>
    <row r="3922" spans="1:8" x14ac:dyDescent="0.25">
      <c r="A3922" s="24"/>
      <c r="B3922" s="24"/>
      <c r="C3922" s="24"/>
      <c r="D3922" s="24"/>
      <c r="E3922" s="62" t="s">
        <v>5334</v>
      </c>
      <c r="F3922" s="37" t="s">
        <v>1439</v>
      </c>
      <c r="G3922" s="37" t="s">
        <v>1391</v>
      </c>
      <c r="H3922" s="38">
        <f t="shared" si="62"/>
        <v>0.1124</v>
      </c>
    </row>
    <row r="3923" spans="1:8" x14ac:dyDescent="0.25">
      <c r="A3923" s="24"/>
      <c r="B3923" s="24"/>
      <c r="C3923" s="24"/>
      <c r="D3923" s="24"/>
      <c r="E3923" s="62" t="s">
        <v>5335</v>
      </c>
      <c r="F3923" s="37" t="s">
        <v>1418</v>
      </c>
      <c r="G3923" s="37" t="s">
        <v>1418</v>
      </c>
      <c r="H3923" s="38">
        <f t="shared" si="62"/>
        <v>0</v>
      </c>
    </row>
    <row r="3924" spans="1:8" x14ac:dyDescent="0.25">
      <c r="A3924" s="24"/>
      <c r="B3924" s="24"/>
      <c r="C3924" s="24"/>
      <c r="D3924" s="24"/>
      <c r="E3924" s="39" t="s">
        <v>5336</v>
      </c>
      <c r="F3924" s="37" t="s">
        <v>1418</v>
      </c>
      <c r="G3924" s="37" t="s">
        <v>1418</v>
      </c>
      <c r="H3924" s="38">
        <f t="shared" si="62"/>
        <v>0</v>
      </c>
    </row>
    <row r="3925" spans="1:8" x14ac:dyDescent="0.25">
      <c r="A3925" s="24"/>
      <c r="B3925" s="24"/>
      <c r="C3925" s="24"/>
      <c r="D3925" s="24"/>
      <c r="E3925" s="39" t="s">
        <v>5337</v>
      </c>
      <c r="F3925" s="37" t="s">
        <v>1418</v>
      </c>
      <c r="G3925" s="37" t="s">
        <v>1418</v>
      </c>
      <c r="H3925" s="38">
        <f t="shared" si="62"/>
        <v>0</v>
      </c>
    </row>
    <row r="3926" spans="1:8" x14ac:dyDescent="0.25">
      <c r="A3926" s="24"/>
      <c r="B3926" s="24"/>
      <c r="C3926" s="24"/>
      <c r="D3926" s="24"/>
      <c r="E3926" s="39" t="s">
        <v>5338</v>
      </c>
      <c r="F3926" s="37" t="s">
        <v>1439</v>
      </c>
      <c r="G3926" s="37" t="s">
        <v>1391</v>
      </c>
      <c r="H3926" s="38">
        <f t="shared" si="62"/>
        <v>0.1124</v>
      </c>
    </row>
    <row r="3927" spans="1:8" x14ac:dyDescent="0.25">
      <c r="A3927" s="24"/>
      <c r="B3927" s="24"/>
      <c r="C3927" s="24"/>
      <c r="D3927" s="24"/>
      <c r="E3927" s="39" t="s">
        <v>5339</v>
      </c>
      <c r="F3927" s="37" t="s">
        <v>1439</v>
      </c>
      <c r="G3927" s="37" t="s">
        <v>1391</v>
      </c>
      <c r="H3927" s="38">
        <f t="shared" si="62"/>
        <v>0.1124</v>
      </c>
    </row>
    <row r="3928" spans="1:8" x14ac:dyDescent="0.25">
      <c r="A3928" s="24"/>
      <c r="B3928" s="24"/>
      <c r="C3928" s="24"/>
      <c r="D3928" s="24"/>
      <c r="E3928" s="39" t="s">
        <v>5340</v>
      </c>
      <c r="F3928" s="37" t="s">
        <v>1418</v>
      </c>
      <c r="G3928" s="37" t="s">
        <v>1418</v>
      </c>
      <c r="H3928" s="38">
        <f t="shared" si="62"/>
        <v>0</v>
      </c>
    </row>
    <row r="3929" spans="1:8" x14ac:dyDescent="0.25">
      <c r="A3929" s="24"/>
      <c r="B3929" s="24"/>
      <c r="C3929" s="24"/>
      <c r="D3929" s="24"/>
      <c r="E3929" s="36" t="s">
        <v>5341</v>
      </c>
      <c r="F3929" s="37" t="s">
        <v>1418</v>
      </c>
      <c r="G3929" s="37" t="s">
        <v>1418</v>
      </c>
      <c r="H3929" s="38">
        <f t="shared" si="62"/>
        <v>0</v>
      </c>
    </row>
    <row r="3930" spans="1:8" x14ac:dyDescent="0.25">
      <c r="A3930" s="24"/>
      <c r="B3930" s="24"/>
      <c r="C3930" s="24"/>
      <c r="D3930" s="24"/>
      <c r="E3930" s="39" t="s">
        <v>5342</v>
      </c>
      <c r="F3930" s="37" t="s">
        <v>1418</v>
      </c>
      <c r="G3930" s="37" t="s">
        <v>1418</v>
      </c>
      <c r="H3930" s="38">
        <f t="shared" si="62"/>
        <v>0</v>
      </c>
    </row>
    <row r="3931" spans="1:8" x14ac:dyDescent="0.25">
      <c r="A3931" s="24"/>
      <c r="B3931" s="24"/>
      <c r="C3931" s="24"/>
      <c r="D3931" s="24"/>
      <c r="E3931" s="39" t="s">
        <v>5343</v>
      </c>
      <c r="F3931" s="37" t="s">
        <v>1418</v>
      </c>
      <c r="G3931" s="37" t="s">
        <v>1418</v>
      </c>
      <c r="H3931" s="38">
        <f t="shared" si="62"/>
        <v>0</v>
      </c>
    </row>
    <row r="3932" spans="1:8" x14ac:dyDescent="0.25">
      <c r="A3932" s="24"/>
      <c r="B3932" s="24"/>
      <c r="C3932" s="24"/>
      <c r="D3932" s="24"/>
      <c r="E3932" s="39" t="s">
        <v>5344</v>
      </c>
      <c r="F3932" s="37" t="s">
        <v>1418</v>
      </c>
      <c r="G3932" s="37" t="s">
        <v>1418</v>
      </c>
      <c r="H3932" s="38">
        <f t="shared" si="62"/>
        <v>0</v>
      </c>
    </row>
    <row r="3933" spans="1:8" x14ac:dyDescent="0.25">
      <c r="A3933" s="24"/>
      <c r="B3933" s="24"/>
      <c r="C3933" s="24"/>
      <c r="D3933" s="24"/>
      <c r="E3933" s="39" t="s">
        <v>5345</v>
      </c>
      <c r="F3933" s="37" t="s">
        <v>1439</v>
      </c>
      <c r="G3933" s="37" t="s">
        <v>1391</v>
      </c>
      <c r="H3933" s="38">
        <f t="shared" si="62"/>
        <v>0.1124</v>
      </c>
    </row>
    <row r="3934" spans="1:8" x14ac:dyDescent="0.25">
      <c r="A3934" s="24"/>
      <c r="B3934" s="24"/>
      <c r="C3934" s="24"/>
      <c r="D3934" s="24"/>
      <c r="E3934" s="40" t="s">
        <v>5346</v>
      </c>
      <c r="F3934" s="37" t="s">
        <v>1418</v>
      </c>
      <c r="G3934" s="37" t="s">
        <v>1418</v>
      </c>
      <c r="H3934" s="38">
        <f t="shared" si="62"/>
        <v>0</v>
      </c>
    </row>
    <row r="3935" spans="1:8" x14ac:dyDescent="0.25">
      <c r="A3935" s="24"/>
      <c r="B3935" s="24"/>
      <c r="C3935" s="24"/>
      <c r="D3935" s="24"/>
      <c r="E3935" s="57" t="s">
        <v>5347</v>
      </c>
      <c r="F3935" s="37" t="s">
        <v>1418</v>
      </c>
      <c r="G3935" s="37" t="s">
        <v>1418</v>
      </c>
      <c r="H3935" s="38">
        <f t="shared" si="62"/>
        <v>0</v>
      </c>
    </row>
    <row r="3936" spans="1:8" x14ac:dyDescent="0.25">
      <c r="A3936" s="24"/>
      <c r="B3936" s="24"/>
      <c r="C3936" s="24"/>
      <c r="D3936" s="24"/>
      <c r="E3936" s="39" t="s">
        <v>5348</v>
      </c>
      <c r="F3936" s="37" t="s">
        <v>1418</v>
      </c>
      <c r="G3936" s="37" t="s">
        <v>1418</v>
      </c>
      <c r="H3936" s="38">
        <f t="shared" si="62"/>
        <v>0</v>
      </c>
    </row>
    <row r="3937" spans="1:8" x14ac:dyDescent="0.25">
      <c r="A3937" s="24"/>
      <c r="B3937" s="24"/>
      <c r="C3937" s="24"/>
      <c r="D3937" s="24"/>
      <c r="E3937" s="39" t="s">
        <v>5349</v>
      </c>
      <c r="F3937" s="37" t="s">
        <v>1439</v>
      </c>
      <c r="G3937" s="37" t="s">
        <v>1391</v>
      </c>
      <c r="H3937" s="38">
        <f t="shared" si="62"/>
        <v>0.1124</v>
      </c>
    </row>
    <row r="3938" spans="1:8" x14ac:dyDescent="0.25">
      <c r="A3938" s="24"/>
      <c r="B3938" s="24"/>
      <c r="C3938" s="24"/>
      <c r="D3938" s="24"/>
      <c r="E3938" s="39" t="s">
        <v>5350</v>
      </c>
      <c r="F3938" s="37" t="s">
        <v>2030</v>
      </c>
      <c r="G3938" s="37" t="s">
        <v>1418</v>
      </c>
      <c r="H3938" s="38">
        <f t="shared" si="62"/>
        <v>0</v>
      </c>
    </row>
    <row r="3939" spans="1:8" x14ac:dyDescent="0.25">
      <c r="A3939" s="24"/>
      <c r="B3939" s="24"/>
      <c r="C3939" s="24"/>
      <c r="D3939" s="24"/>
      <c r="E3939" s="39" t="s">
        <v>5351</v>
      </c>
      <c r="F3939" s="37" t="s">
        <v>1418</v>
      </c>
      <c r="G3939" s="37" t="s">
        <v>1418</v>
      </c>
      <c r="H3939" s="38">
        <f t="shared" si="62"/>
        <v>0</v>
      </c>
    </row>
    <row r="3940" spans="1:8" x14ac:dyDescent="0.25">
      <c r="A3940" s="24"/>
      <c r="B3940" s="24"/>
      <c r="C3940" s="24"/>
      <c r="D3940" s="24"/>
      <c r="E3940" s="39" t="s">
        <v>5352</v>
      </c>
      <c r="F3940" s="37" t="s">
        <v>1439</v>
      </c>
      <c r="G3940" s="37" t="s">
        <v>1391</v>
      </c>
      <c r="H3940" s="38">
        <f t="shared" si="62"/>
        <v>0.1124</v>
      </c>
    </row>
    <row r="3941" spans="1:8" x14ac:dyDescent="0.25">
      <c r="A3941" s="24"/>
      <c r="B3941" s="24"/>
      <c r="C3941" s="24"/>
      <c r="D3941" s="24"/>
      <c r="E3941" s="39" t="s">
        <v>5353</v>
      </c>
      <c r="F3941" s="37" t="s">
        <v>1418</v>
      </c>
      <c r="G3941" s="37" t="s">
        <v>1418</v>
      </c>
      <c r="H3941" s="38">
        <f t="shared" si="62"/>
        <v>0</v>
      </c>
    </row>
    <row r="3942" spans="1:8" x14ac:dyDescent="0.25">
      <c r="A3942" s="24"/>
      <c r="B3942" s="24"/>
      <c r="C3942" s="24"/>
      <c r="D3942" s="24"/>
      <c r="E3942" s="40" t="s">
        <v>5354</v>
      </c>
      <c r="F3942" s="37" t="s">
        <v>1418</v>
      </c>
      <c r="G3942" s="37" t="s">
        <v>1418</v>
      </c>
      <c r="H3942" s="38">
        <f t="shared" si="62"/>
        <v>0</v>
      </c>
    </row>
    <row r="3943" spans="1:8" x14ac:dyDescent="0.25">
      <c r="A3943" s="24"/>
      <c r="B3943" s="24"/>
      <c r="C3943" s="24"/>
      <c r="D3943" s="24"/>
      <c r="E3943" s="39" t="s">
        <v>5355</v>
      </c>
      <c r="F3943" s="37" t="s">
        <v>1439</v>
      </c>
      <c r="G3943" s="37" t="s">
        <v>1391</v>
      </c>
      <c r="H3943" s="38">
        <f t="shared" si="62"/>
        <v>0.1124</v>
      </c>
    </row>
    <row r="3944" spans="1:8" x14ac:dyDescent="0.25">
      <c r="A3944" s="24"/>
      <c r="B3944" s="24"/>
      <c r="C3944" s="24"/>
      <c r="D3944" s="24"/>
      <c r="E3944" s="39" t="s">
        <v>5356</v>
      </c>
      <c r="F3944" s="37" t="s">
        <v>1418</v>
      </c>
      <c r="G3944" s="37" t="s">
        <v>1418</v>
      </c>
      <c r="H3944" s="38">
        <f t="shared" si="62"/>
        <v>0</v>
      </c>
    </row>
    <row r="3945" spans="1:8" x14ac:dyDescent="0.25">
      <c r="A3945" s="24"/>
      <c r="B3945" s="24"/>
      <c r="C3945" s="24"/>
      <c r="D3945" s="24"/>
      <c r="E3945" s="39" t="s">
        <v>5357</v>
      </c>
      <c r="F3945" s="37" t="s">
        <v>1439</v>
      </c>
      <c r="G3945" s="37" t="s">
        <v>1391</v>
      </c>
      <c r="H3945" s="38">
        <f t="shared" si="62"/>
        <v>0.1124</v>
      </c>
    </row>
    <row r="3946" spans="1:8" x14ac:dyDescent="0.25">
      <c r="A3946" s="24"/>
      <c r="B3946" s="24"/>
      <c r="C3946" s="24"/>
      <c r="D3946" s="24"/>
      <c r="E3946" s="39" t="s">
        <v>5358</v>
      </c>
      <c r="F3946" s="37" t="s">
        <v>1418</v>
      </c>
      <c r="G3946" s="37" t="s">
        <v>1418</v>
      </c>
      <c r="H3946" s="38">
        <f t="shared" si="62"/>
        <v>0</v>
      </c>
    </row>
    <row r="3947" spans="1:8" x14ac:dyDescent="0.25">
      <c r="A3947" s="24"/>
      <c r="B3947" s="24"/>
      <c r="C3947" s="24"/>
      <c r="D3947" s="24"/>
      <c r="E3947" s="36" t="s">
        <v>5359</v>
      </c>
      <c r="F3947" s="37" t="s">
        <v>1439</v>
      </c>
      <c r="G3947" s="37" t="s">
        <v>1391</v>
      </c>
      <c r="H3947" s="38">
        <f t="shared" si="62"/>
        <v>0.1124</v>
      </c>
    </row>
    <row r="3948" spans="1:8" x14ac:dyDescent="0.25">
      <c r="A3948" s="24"/>
      <c r="B3948" s="24"/>
      <c r="C3948" s="24"/>
      <c r="D3948" s="24"/>
      <c r="E3948" s="39" t="s">
        <v>5360</v>
      </c>
      <c r="F3948" s="37" t="s">
        <v>1418</v>
      </c>
      <c r="G3948" s="37" t="s">
        <v>1418</v>
      </c>
      <c r="H3948" s="38">
        <f t="shared" si="62"/>
        <v>0</v>
      </c>
    </row>
    <row r="3949" spans="1:8" x14ac:dyDescent="0.25">
      <c r="A3949" s="24"/>
      <c r="B3949" s="24"/>
      <c r="C3949" s="24"/>
      <c r="D3949" s="24"/>
      <c r="E3949" s="39" t="s">
        <v>5361</v>
      </c>
      <c r="F3949" s="37" t="s">
        <v>1439</v>
      </c>
      <c r="G3949" s="37" t="s">
        <v>1391</v>
      </c>
      <c r="H3949" s="38">
        <f t="shared" si="62"/>
        <v>0.1124</v>
      </c>
    </row>
    <row r="3950" spans="1:8" x14ac:dyDescent="0.25">
      <c r="A3950" s="24"/>
      <c r="B3950" s="24"/>
      <c r="C3950" s="24"/>
      <c r="D3950" s="24"/>
      <c r="E3950" s="36" t="s">
        <v>5362</v>
      </c>
      <c r="F3950" s="37" t="s">
        <v>1439</v>
      </c>
      <c r="G3950" s="37" t="s">
        <v>1391</v>
      </c>
      <c r="H3950" s="38">
        <f t="shared" si="62"/>
        <v>0.1124</v>
      </c>
    </row>
    <row r="3951" spans="1:8" x14ac:dyDescent="0.25">
      <c r="A3951" s="24"/>
      <c r="B3951" s="24"/>
      <c r="C3951" s="24"/>
      <c r="D3951" s="24"/>
      <c r="E3951" s="36" t="s">
        <v>5363</v>
      </c>
      <c r="F3951" s="37" t="s">
        <v>1418</v>
      </c>
      <c r="G3951" s="37" t="s">
        <v>1418</v>
      </c>
      <c r="H3951" s="38">
        <f t="shared" si="62"/>
        <v>0</v>
      </c>
    </row>
    <row r="3952" spans="1:8" x14ac:dyDescent="0.25">
      <c r="A3952" s="24"/>
      <c r="B3952" s="24"/>
      <c r="C3952" s="24"/>
      <c r="D3952" s="24"/>
      <c r="E3952" s="39" t="s">
        <v>5364</v>
      </c>
      <c r="F3952" s="37" t="s">
        <v>1418</v>
      </c>
      <c r="G3952" s="37" t="s">
        <v>1418</v>
      </c>
      <c r="H3952" s="38">
        <f t="shared" si="62"/>
        <v>0</v>
      </c>
    </row>
    <row r="3953" spans="1:8" x14ac:dyDescent="0.25">
      <c r="A3953" s="24"/>
      <c r="B3953" s="24"/>
      <c r="C3953" s="24"/>
      <c r="D3953" s="24"/>
      <c r="E3953" s="39" t="s">
        <v>5365</v>
      </c>
      <c r="F3953" s="37" t="s">
        <v>1418</v>
      </c>
      <c r="G3953" s="37" t="s">
        <v>1418</v>
      </c>
      <c r="H3953" s="38">
        <f t="shared" si="62"/>
        <v>0</v>
      </c>
    </row>
    <row r="3954" spans="1:8" x14ac:dyDescent="0.25">
      <c r="A3954" s="24"/>
      <c r="B3954" s="24"/>
      <c r="C3954" s="24"/>
      <c r="D3954" s="24"/>
      <c r="E3954" s="39" t="s">
        <v>5366</v>
      </c>
      <c r="F3954" s="37" t="s">
        <v>1439</v>
      </c>
      <c r="G3954" s="37" t="s">
        <v>1391</v>
      </c>
      <c r="H3954" s="38">
        <f t="shared" si="62"/>
        <v>0.1124</v>
      </c>
    </row>
    <row r="3955" spans="1:8" x14ac:dyDescent="0.25">
      <c r="A3955" s="24"/>
      <c r="B3955" s="24"/>
      <c r="C3955" s="24"/>
      <c r="D3955" s="24"/>
      <c r="E3955" s="39" t="s">
        <v>5367</v>
      </c>
      <c r="F3955" s="37" t="s">
        <v>1418</v>
      </c>
      <c r="G3955" s="37" t="s">
        <v>1418</v>
      </c>
      <c r="H3955" s="38">
        <f t="shared" si="62"/>
        <v>0</v>
      </c>
    </row>
    <row r="3956" spans="1:8" x14ac:dyDescent="0.25">
      <c r="A3956" s="24"/>
      <c r="B3956" s="24"/>
      <c r="C3956" s="24"/>
      <c r="D3956" s="24"/>
      <c r="E3956" s="39" t="s">
        <v>5368</v>
      </c>
      <c r="F3956" s="37" t="s">
        <v>1418</v>
      </c>
      <c r="G3956" s="37" t="s">
        <v>1418</v>
      </c>
      <c r="H3956" s="38">
        <f t="shared" si="62"/>
        <v>0</v>
      </c>
    </row>
    <row r="3957" spans="1:8" x14ac:dyDescent="0.25">
      <c r="A3957" s="24"/>
      <c r="B3957" s="24"/>
      <c r="C3957" s="24"/>
      <c r="D3957" s="24"/>
      <c r="E3957" s="36" t="s">
        <v>5369</v>
      </c>
      <c r="F3957" s="37" t="s">
        <v>1418</v>
      </c>
      <c r="G3957" s="37" t="s">
        <v>1418</v>
      </c>
      <c r="H3957" s="38">
        <f t="shared" si="62"/>
        <v>0</v>
      </c>
    </row>
    <row r="3958" spans="1:8" x14ac:dyDescent="0.25">
      <c r="A3958" s="24"/>
      <c r="B3958" s="24"/>
      <c r="C3958" s="24"/>
      <c r="D3958" s="24"/>
      <c r="E3958" s="39" t="s">
        <v>5370</v>
      </c>
      <c r="F3958" s="37" t="s">
        <v>1439</v>
      </c>
      <c r="G3958" s="37" t="s">
        <v>1391</v>
      </c>
      <c r="H3958" s="38">
        <f t="shared" si="62"/>
        <v>0.1124</v>
      </c>
    </row>
    <row r="3959" spans="1:8" x14ac:dyDescent="0.25">
      <c r="A3959" s="24"/>
      <c r="B3959" s="24"/>
      <c r="C3959" s="24"/>
      <c r="D3959" s="24"/>
      <c r="E3959" s="39" t="s">
        <v>5371</v>
      </c>
      <c r="F3959" s="37" t="s">
        <v>1439</v>
      </c>
      <c r="G3959" s="37" t="s">
        <v>1391</v>
      </c>
      <c r="H3959" s="38">
        <f t="shared" si="62"/>
        <v>0.1124</v>
      </c>
    </row>
    <row r="3960" spans="1:8" x14ac:dyDescent="0.25">
      <c r="A3960" s="24"/>
      <c r="B3960" s="24"/>
      <c r="C3960" s="24"/>
      <c r="D3960" s="24"/>
      <c r="E3960" s="39" t="s">
        <v>5372</v>
      </c>
      <c r="F3960" s="37" t="s">
        <v>1418</v>
      </c>
      <c r="G3960" s="37" t="s">
        <v>1418</v>
      </c>
      <c r="H3960" s="38">
        <f t="shared" si="62"/>
        <v>0</v>
      </c>
    </row>
    <row r="3961" spans="1:8" x14ac:dyDescent="0.25">
      <c r="A3961" s="24"/>
      <c r="B3961" s="24"/>
      <c r="C3961" s="24"/>
      <c r="D3961" s="24"/>
      <c r="E3961" s="40" t="s">
        <v>5373</v>
      </c>
      <c r="F3961" s="37" t="s">
        <v>1418</v>
      </c>
      <c r="G3961" s="37" t="s">
        <v>1418</v>
      </c>
      <c r="H3961" s="38">
        <f t="shared" si="62"/>
        <v>0</v>
      </c>
    </row>
    <row r="3962" spans="1:8" x14ac:dyDescent="0.25">
      <c r="A3962" s="24"/>
      <c r="B3962" s="24"/>
      <c r="C3962" s="24"/>
      <c r="D3962" s="24"/>
      <c r="E3962" s="39" t="s">
        <v>5374</v>
      </c>
      <c r="F3962" s="37" t="s">
        <v>1418</v>
      </c>
      <c r="G3962" s="37" t="s">
        <v>1418</v>
      </c>
      <c r="H3962" s="38">
        <f t="shared" si="62"/>
        <v>0</v>
      </c>
    </row>
    <row r="3963" spans="1:8" x14ac:dyDescent="0.25">
      <c r="A3963" s="24"/>
      <c r="B3963" s="24"/>
      <c r="C3963" s="24"/>
      <c r="D3963" s="24"/>
      <c r="E3963" s="36" t="s">
        <v>5375</v>
      </c>
      <c r="F3963" s="37" t="s">
        <v>1439</v>
      </c>
      <c r="G3963" s="37" t="s">
        <v>1391</v>
      </c>
      <c r="H3963" s="38">
        <f t="shared" si="62"/>
        <v>0.1124</v>
      </c>
    </row>
    <row r="3964" spans="1:8" x14ac:dyDescent="0.25">
      <c r="A3964" s="24"/>
      <c r="B3964" s="24"/>
      <c r="C3964" s="24"/>
      <c r="D3964" s="24"/>
      <c r="E3964" s="39" t="s">
        <v>5376</v>
      </c>
      <c r="F3964" s="37" t="s">
        <v>1418</v>
      </c>
      <c r="G3964" s="37" t="s">
        <v>1418</v>
      </c>
      <c r="H3964" s="38">
        <f t="shared" si="62"/>
        <v>0</v>
      </c>
    </row>
    <row r="3965" spans="1:8" x14ac:dyDescent="0.25">
      <c r="A3965" s="24"/>
      <c r="B3965" s="24"/>
      <c r="C3965" s="24"/>
      <c r="D3965" s="24"/>
      <c r="E3965" s="39" t="s">
        <v>5377</v>
      </c>
      <c r="F3965" s="37" t="s">
        <v>1439</v>
      </c>
      <c r="G3965" s="37" t="s">
        <v>1391</v>
      </c>
      <c r="H3965" s="38">
        <f t="shared" si="62"/>
        <v>0.1124</v>
      </c>
    </row>
    <row r="3966" spans="1:8" x14ac:dyDescent="0.25">
      <c r="A3966" s="24"/>
      <c r="B3966" s="24"/>
      <c r="C3966" s="24"/>
      <c r="D3966" s="24"/>
      <c r="E3966" s="36" t="s">
        <v>5378</v>
      </c>
      <c r="F3966" s="37" t="s">
        <v>1439</v>
      </c>
      <c r="G3966" s="37" t="s">
        <v>1391</v>
      </c>
      <c r="H3966" s="38">
        <f t="shared" si="62"/>
        <v>0.1124</v>
      </c>
    </row>
    <row r="3967" spans="1:8" x14ac:dyDescent="0.25">
      <c r="A3967" s="24"/>
      <c r="B3967" s="24"/>
      <c r="C3967" s="24"/>
      <c r="D3967" s="24"/>
      <c r="E3967" s="40" t="s">
        <v>5379</v>
      </c>
      <c r="F3967" s="37" t="s">
        <v>1439</v>
      </c>
      <c r="G3967" s="37" t="s">
        <v>1391</v>
      </c>
      <c r="H3967" s="38">
        <f t="shared" si="62"/>
        <v>0.1124</v>
      </c>
    </row>
    <row r="3968" spans="1:8" x14ac:dyDescent="0.25">
      <c r="A3968" s="24"/>
      <c r="B3968" s="24"/>
      <c r="C3968" s="24"/>
      <c r="D3968" s="24"/>
      <c r="E3968" s="39" t="s">
        <v>5380</v>
      </c>
      <c r="F3968" s="37" t="s">
        <v>1418</v>
      </c>
      <c r="G3968" s="37" t="s">
        <v>1418</v>
      </c>
      <c r="H3968" s="38">
        <f t="shared" si="62"/>
        <v>0</v>
      </c>
    </row>
    <row r="3969" spans="1:8" x14ac:dyDescent="0.25">
      <c r="A3969" s="24"/>
      <c r="B3969" s="24"/>
      <c r="C3969" s="24"/>
      <c r="D3969" s="24"/>
      <c r="E3969" s="39" t="s">
        <v>5381</v>
      </c>
      <c r="F3969" s="37" t="s">
        <v>1439</v>
      </c>
      <c r="G3969" s="37" t="s">
        <v>1391</v>
      </c>
      <c r="H3969" s="38">
        <f t="shared" si="62"/>
        <v>0.1124</v>
      </c>
    </row>
    <row r="3970" spans="1:8" x14ac:dyDescent="0.25">
      <c r="A3970" s="24"/>
      <c r="B3970" s="24"/>
      <c r="C3970" s="24"/>
      <c r="D3970" s="24"/>
      <c r="E3970" s="57" t="s">
        <v>5382</v>
      </c>
      <c r="F3970" s="37" t="s">
        <v>1439</v>
      </c>
      <c r="G3970" s="37" t="s">
        <v>1391</v>
      </c>
      <c r="H3970" s="38">
        <f t="shared" si="62"/>
        <v>0.1124</v>
      </c>
    </row>
    <row r="3971" spans="1:8" x14ac:dyDescent="0.25">
      <c r="A3971" s="24"/>
      <c r="B3971" s="24"/>
      <c r="C3971" s="24"/>
      <c r="D3971" s="24"/>
      <c r="E3971" s="40" t="s">
        <v>5383</v>
      </c>
      <c r="F3971" s="37" t="s">
        <v>1439</v>
      </c>
      <c r="G3971" s="37" t="s">
        <v>1391</v>
      </c>
      <c r="H3971" s="38">
        <f t="shared" si="62"/>
        <v>0.1124</v>
      </c>
    </row>
    <row r="3972" spans="1:8" x14ac:dyDescent="0.25">
      <c r="A3972" s="24"/>
      <c r="B3972" s="24"/>
      <c r="C3972" s="24"/>
      <c r="D3972" s="24"/>
      <c r="E3972" s="39" t="s">
        <v>5384</v>
      </c>
      <c r="F3972" s="37" t="s">
        <v>1379</v>
      </c>
      <c r="G3972" s="37" t="s">
        <v>1379</v>
      </c>
      <c r="H3972" s="38">
        <f t="shared" si="62"/>
        <v>0.1128</v>
      </c>
    </row>
    <row r="3973" spans="1:8" x14ac:dyDescent="0.25">
      <c r="A3973" s="24"/>
      <c r="B3973" s="24"/>
      <c r="C3973" s="24"/>
      <c r="D3973" s="24"/>
      <c r="E3973" s="57" t="s">
        <v>5385</v>
      </c>
      <c r="F3973" s="37" t="s">
        <v>1439</v>
      </c>
      <c r="G3973" s="37" t="s">
        <v>1391</v>
      </c>
      <c r="H3973" s="38">
        <f t="shared" si="62"/>
        <v>0.1124</v>
      </c>
    </row>
    <row r="3974" spans="1:8" x14ac:dyDescent="0.25">
      <c r="A3974" s="24"/>
      <c r="B3974" s="24"/>
      <c r="C3974" s="24"/>
      <c r="D3974" s="24"/>
      <c r="E3974" s="61" t="s">
        <v>5386</v>
      </c>
      <c r="F3974" s="37" t="s">
        <v>1418</v>
      </c>
      <c r="G3974" s="37" t="s">
        <v>1418</v>
      </c>
      <c r="H3974" s="38">
        <f t="shared" si="62"/>
        <v>0</v>
      </c>
    </row>
    <row r="3975" spans="1:8" x14ac:dyDescent="0.25">
      <c r="A3975" s="24"/>
      <c r="B3975" s="24"/>
      <c r="C3975" s="24"/>
      <c r="D3975" s="24"/>
      <c r="E3975" s="55" t="s">
        <v>5387</v>
      </c>
      <c r="F3975" s="37" t="s">
        <v>1418</v>
      </c>
      <c r="G3975" s="37" t="s">
        <v>1418</v>
      </c>
      <c r="H3975" s="38">
        <f t="shared" ref="H3975:H4038" si="63">VLOOKUP(G3975,$A$4:$B$29,2,FALSE)</f>
        <v>0</v>
      </c>
    </row>
    <row r="3976" spans="1:8" x14ac:dyDescent="0.25">
      <c r="A3976" s="24"/>
      <c r="B3976" s="24"/>
      <c r="C3976" s="24"/>
      <c r="D3976" s="24"/>
      <c r="E3976" s="39" t="s">
        <v>5388</v>
      </c>
      <c r="F3976" s="37" t="s">
        <v>1418</v>
      </c>
      <c r="G3976" s="37" t="s">
        <v>1418</v>
      </c>
      <c r="H3976" s="38">
        <f t="shared" si="63"/>
        <v>0</v>
      </c>
    </row>
    <row r="3977" spans="1:8" x14ac:dyDescent="0.25">
      <c r="A3977" s="24"/>
      <c r="B3977" s="24"/>
      <c r="C3977" s="24"/>
      <c r="D3977" s="24"/>
      <c r="E3977" s="39" t="s">
        <v>5389</v>
      </c>
      <c r="F3977" s="37" t="s">
        <v>1418</v>
      </c>
      <c r="G3977" s="37" t="s">
        <v>1418</v>
      </c>
      <c r="H3977" s="38">
        <f t="shared" si="63"/>
        <v>0</v>
      </c>
    </row>
    <row r="3978" spans="1:8" x14ac:dyDescent="0.25">
      <c r="A3978" s="24"/>
      <c r="B3978" s="24"/>
      <c r="C3978" s="24"/>
      <c r="D3978" s="24"/>
      <c r="E3978" s="40" t="s">
        <v>5390</v>
      </c>
      <c r="F3978" s="37" t="s">
        <v>1439</v>
      </c>
      <c r="G3978" s="37" t="s">
        <v>1391</v>
      </c>
      <c r="H3978" s="38">
        <f t="shared" si="63"/>
        <v>0.1124</v>
      </c>
    </row>
    <row r="3979" spans="1:8" x14ac:dyDescent="0.25">
      <c r="A3979" s="24"/>
      <c r="B3979" s="24"/>
      <c r="C3979" s="24"/>
      <c r="D3979" s="24"/>
      <c r="E3979" s="61" t="s">
        <v>5391</v>
      </c>
      <c r="F3979" s="37" t="s">
        <v>1439</v>
      </c>
      <c r="G3979" s="37" t="s">
        <v>1391</v>
      </c>
      <c r="H3979" s="38">
        <f t="shared" si="63"/>
        <v>0.1124</v>
      </c>
    </row>
    <row r="3980" spans="1:8" x14ac:dyDescent="0.25">
      <c r="A3980" s="24"/>
      <c r="B3980" s="24"/>
      <c r="C3980" s="24"/>
      <c r="D3980" s="24"/>
      <c r="E3980" s="62" t="s">
        <v>5392</v>
      </c>
      <c r="F3980" s="37" t="s">
        <v>1418</v>
      </c>
      <c r="G3980" s="37" t="s">
        <v>1418</v>
      </c>
      <c r="H3980" s="38">
        <f t="shared" si="63"/>
        <v>0</v>
      </c>
    </row>
    <row r="3981" spans="1:8" x14ac:dyDescent="0.25">
      <c r="A3981" s="24"/>
      <c r="B3981" s="24"/>
      <c r="C3981" s="24"/>
      <c r="D3981" s="24"/>
      <c r="E3981" s="39" t="s">
        <v>5393</v>
      </c>
      <c r="F3981" s="37" t="s">
        <v>1439</v>
      </c>
      <c r="G3981" s="37" t="s">
        <v>1391</v>
      </c>
      <c r="H3981" s="38">
        <f t="shared" si="63"/>
        <v>0.1124</v>
      </c>
    </row>
    <row r="3982" spans="1:8" x14ac:dyDescent="0.25">
      <c r="A3982" s="24"/>
      <c r="B3982" s="24"/>
      <c r="C3982" s="24"/>
      <c r="D3982" s="24"/>
      <c r="E3982" s="40" t="s">
        <v>5394</v>
      </c>
      <c r="F3982" s="37" t="s">
        <v>1418</v>
      </c>
      <c r="G3982" s="37" t="s">
        <v>1418</v>
      </c>
      <c r="H3982" s="38">
        <f t="shared" si="63"/>
        <v>0</v>
      </c>
    </row>
    <row r="3983" spans="1:8" x14ac:dyDescent="0.25">
      <c r="A3983" s="24"/>
      <c r="B3983" s="24"/>
      <c r="C3983" s="24"/>
      <c r="D3983" s="24"/>
      <c r="E3983" s="39" t="s">
        <v>5395</v>
      </c>
      <c r="F3983" s="37" t="s">
        <v>1439</v>
      </c>
      <c r="G3983" s="37" t="s">
        <v>1391</v>
      </c>
      <c r="H3983" s="38">
        <f t="shared" si="63"/>
        <v>0.1124</v>
      </c>
    </row>
    <row r="3984" spans="1:8" x14ac:dyDescent="0.25">
      <c r="A3984" s="24"/>
      <c r="B3984" s="24"/>
      <c r="C3984" s="24"/>
      <c r="D3984" s="24"/>
      <c r="E3984" s="39" t="s">
        <v>5396</v>
      </c>
      <c r="F3984" s="37" t="s">
        <v>1439</v>
      </c>
      <c r="G3984" s="37" t="s">
        <v>1391</v>
      </c>
      <c r="H3984" s="38">
        <f t="shared" si="63"/>
        <v>0.1124</v>
      </c>
    </row>
    <row r="3985" spans="1:8" x14ac:dyDescent="0.25">
      <c r="A3985" s="24"/>
      <c r="B3985" s="24"/>
      <c r="C3985" s="24"/>
      <c r="D3985" s="24"/>
      <c r="E3985" s="39" t="s">
        <v>5397</v>
      </c>
      <c r="F3985" s="37" t="s">
        <v>1439</v>
      </c>
      <c r="G3985" s="37" t="s">
        <v>1391</v>
      </c>
      <c r="H3985" s="38">
        <f t="shared" si="63"/>
        <v>0.1124</v>
      </c>
    </row>
    <row r="3986" spans="1:8" x14ac:dyDescent="0.25">
      <c r="A3986" s="24"/>
      <c r="B3986" s="24"/>
      <c r="C3986" s="24"/>
      <c r="D3986" s="24"/>
      <c r="E3986" s="39" t="s">
        <v>5398</v>
      </c>
      <c r="F3986" s="37" t="s">
        <v>1439</v>
      </c>
      <c r="G3986" s="37" t="s">
        <v>1391</v>
      </c>
      <c r="H3986" s="38">
        <f t="shared" si="63"/>
        <v>0.1124</v>
      </c>
    </row>
    <row r="3987" spans="1:8" x14ac:dyDescent="0.25">
      <c r="A3987" s="24"/>
      <c r="B3987" s="24"/>
      <c r="C3987" s="24"/>
      <c r="D3987" s="24"/>
      <c r="E3987" s="39" t="s">
        <v>5399</v>
      </c>
      <c r="F3987" s="37" t="s">
        <v>1439</v>
      </c>
      <c r="G3987" s="37" t="s">
        <v>1391</v>
      </c>
      <c r="H3987" s="38">
        <f t="shared" si="63"/>
        <v>0.1124</v>
      </c>
    </row>
    <row r="3988" spans="1:8" x14ac:dyDescent="0.25">
      <c r="A3988" s="24"/>
      <c r="B3988" s="24"/>
      <c r="C3988" s="24"/>
      <c r="D3988" s="24"/>
      <c r="E3988" s="39" t="s">
        <v>5400</v>
      </c>
      <c r="F3988" s="37" t="s">
        <v>1439</v>
      </c>
      <c r="G3988" s="37" t="s">
        <v>1391</v>
      </c>
      <c r="H3988" s="38">
        <f t="shared" si="63"/>
        <v>0.1124</v>
      </c>
    </row>
    <row r="3989" spans="1:8" x14ac:dyDescent="0.25">
      <c r="A3989" s="24"/>
      <c r="B3989" s="24"/>
      <c r="C3989" s="24"/>
      <c r="D3989" s="24"/>
      <c r="E3989" s="36" t="s">
        <v>5401</v>
      </c>
      <c r="F3989" s="37" t="s">
        <v>1418</v>
      </c>
      <c r="G3989" s="37" t="s">
        <v>1418</v>
      </c>
      <c r="H3989" s="38">
        <f t="shared" si="63"/>
        <v>0</v>
      </c>
    </row>
    <row r="3990" spans="1:8" x14ac:dyDescent="0.25">
      <c r="A3990" s="24"/>
      <c r="B3990" s="24"/>
      <c r="C3990" s="24"/>
      <c r="D3990" s="24"/>
      <c r="E3990" s="39" t="s">
        <v>5402</v>
      </c>
      <c r="F3990" s="37" t="s">
        <v>5403</v>
      </c>
      <c r="G3990" s="37" t="s">
        <v>1418</v>
      </c>
      <c r="H3990" s="38">
        <f t="shared" si="63"/>
        <v>0</v>
      </c>
    </row>
    <row r="3991" spans="1:8" x14ac:dyDescent="0.25">
      <c r="A3991" s="24"/>
      <c r="B3991" s="24"/>
      <c r="C3991" s="24"/>
      <c r="D3991" s="24"/>
      <c r="E3991" s="39" t="s">
        <v>5404</v>
      </c>
      <c r="F3991" s="37" t="s">
        <v>1439</v>
      </c>
      <c r="G3991" s="37" t="s">
        <v>1391</v>
      </c>
      <c r="H3991" s="38">
        <f t="shared" si="63"/>
        <v>0.1124</v>
      </c>
    </row>
    <row r="3992" spans="1:8" x14ac:dyDescent="0.25">
      <c r="A3992" s="24"/>
      <c r="B3992" s="24"/>
      <c r="C3992" s="24"/>
      <c r="D3992" s="24"/>
      <c r="E3992" s="39" t="s">
        <v>5405</v>
      </c>
      <c r="F3992" s="37" t="s">
        <v>1439</v>
      </c>
      <c r="G3992" s="37" t="s">
        <v>1391</v>
      </c>
      <c r="H3992" s="38">
        <f t="shared" si="63"/>
        <v>0.1124</v>
      </c>
    </row>
    <row r="3993" spans="1:8" x14ac:dyDescent="0.25">
      <c r="A3993" s="24"/>
      <c r="B3993" s="24"/>
      <c r="C3993" s="24"/>
      <c r="D3993" s="24"/>
      <c r="E3993" s="36" t="s">
        <v>5406</v>
      </c>
      <c r="F3993" s="37" t="s">
        <v>1418</v>
      </c>
      <c r="G3993" s="37" t="s">
        <v>1418</v>
      </c>
      <c r="H3993" s="38">
        <f t="shared" si="63"/>
        <v>0</v>
      </c>
    </row>
    <row r="3994" spans="1:8" x14ac:dyDescent="0.25">
      <c r="A3994" s="24"/>
      <c r="B3994" s="24"/>
      <c r="C3994" s="24"/>
      <c r="D3994" s="24"/>
      <c r="E3994" s="39" t="s">
        <v>5407</v>
      </c>
      <c r="F3994" s="37" t="s">
        <v>1439</v>
      </c>
      <c r="G3994" s="37" t="s">
        <v>1391</v>
      </c>
      <c r="H3994" s="38">
        <f t="shared" si="63"/>
        <v>0.1124</v>
      </c>
    </row>
    <row r="3995" spans="1:8" x14ac:dyDescent="0.25">
      <c r="A3995" s="24"/>
      <c r="B3995" s="24"/>
      <c r="C3995" s="24"/>
      <c r="D3995" s="24"/>
      <c r="E3995" s="39" t="s">
        <v>5408</v>
      </c>
      <c r="F3995" s="37" t="s">
        <v>1418</v>
      </c>
      <c r="G3995" s="37" t="s">
        <v>1418</v>
      </c>
      <c r="H3995" s="38">
        <f t="shared" si="63"/>
        <v>0</v>
      </c>
    </row>
    <row r="3996" spans="1:8" x14ac:dyDescent="0.25">
      <c r="A3996" s="24"/>
      <c r="B3996" s="24"/>
      <c r="C3996" s="24"/>
      <c r="D3996" s="24"/>
      <c r="E3996" s="39" t="s">
        <v>5409</v>
      </c>
      <c r="F3996" s="37" t="s">
        <v>1418</v>
      </c>
      <c r="G3996" s="37" t="s">
        <v>1418</v>
      </c>
      <c r="H3996" s="38">
        <f t="shared" si="63"/>
        <v>0</v>
      </c>
    </row>
    <row r="3997" spans="1:8" x14ac:dyDescent="0.25">
      <c r="A3997" s="24"/>
      <c r="B3997" s="24"/>
      <c r="C3997" s="24"/>
      <c r="D3997" s="24"/>
      <c r="E3997" s="39" t="s">
        <v>5410</v>
      </c>
      <c r="F3997" s="37" t="s">
        <v>1418</v>
      </c>
      <c r="G3997" s="37" t="s">
        <v>1418</v>
      </c>
      <c r="H3997" s="38">
        <f t="shared" si="63"/>
        <v>0</v>
      </c>
    </row>
    <row r="3998" spans="1:8" x14ac:dyDescent="0.25">
      <c r="A3998" s="24"/>
      <c r="B3998" s="24"/>
      <c r="C3998" s="24"/>
      <c r="D3998" s="24"/>
      <c r="E3998" s="39" t="s">
        <v>5411</v>
      </c>
      <c r="F3998" s="37" t="s">
        <v>1439</v>
      </c>
      <c r="G3998" s="37" t="s">
        <v>1391</v>
      </c>
      <c r="H3998" s="38">
        <f t="shared" si="63"/>
        <v>0.1124</v>
      </c>
    </row>
    <row r="3999" spans="1:8" x14ac:dyDescent="0.25">
      <c r="A3999" s="24"/>
      <c r="B3999" s="24"/>
      <c r="C3999" s="24"/>
      <c r="D3999" s="24"/>
      <c r="E3999" s="39" t="s">
        <v>5412</v>
      </c>
      <c r="F3999" s="37" t="s">
        <v>1439</v>
      </c>
      <c r="G3999" s="37" t="s">
        <v>1391</v>
      </c>
      <c r="H3999" s="38">
        <f t="shared" si="63"/>
        <v>0.1124</v>
      </c>
    </row>
    <row r="4000" spans="1:8" x14ac:dyDescent="0.25">
      <c r="A4000" s="24"/>
      <c r="B4000" s="24"/>
      <c r="C4000" s="24"/>
      <c r="D4000" s="24"/>
      <c r="E4000" s="40" t="s">
        <v>5413</v>
      </c>
      <c r="F4000" s="37" t="s">
        <v>1418</v>
      </c>
      <c r="G4000" s="37" t="s">
        <v>1418</v>
      </c>
      <c r="H4000" s="38">
        <f t="shared" si="63"/>
        <v>0</v>
      </c>
    </row>
    <row r="4001" spans="1:8" x14ac:dyDescent="0.25">
      <c r="A4001" s="24"/>
      <c r="B4001" s="24"/>
      <c r="C4001" s="24"/>
      <c r="D4001" s="24"/>
      <c r="E4001" s="39" t="s">
        <v>5414</v>
      </c>
      <c r="F4001" s="37" t="s">
        <v>1418</v>
      </c>
      <c r="G4001" s="37" t="s">
        <v>1418</v>
      </c>
      <c r="H4001" s="38">
        <f t="shared" si="63"/>
        <v>0</v>
      </c>
    </row>
    <row r="4002" spans="1:8" x14ac:dyDescent="0.25">
      <c r="A4002" s="24"/>
      <c r="B4002" s="24"/>
      <c r="C4002" s="24"/>
      <c r="D4002" s="24"/>
      <c r="E4002" s="61" t="s">
        <v>5415</v>
      </c>
      <c r="F4002" s="37" t="s">
        <v>1439</v>
      </c>
      <c r="G4002" s="37" t="s">
        <v>1391</v>
      </c>
      <c r="H4002" s="38">
        <f t="shared" si="63"/>
        <v>0.1124</v>
      </c>
    </row>
    <row r="4003" spans="1:8" x14ac:dyDescent="0.25">
      <c r="A4003" s="24"/>
      <c r="B4003" s="24"/>
      <c r="C4003" s="24"/>
      <c r="D4003" s="24"/>
      <c r="E4003" s="39" t="s">
        <v>5416</v>
      </c>
      <c r="F4003" s="37" t="s">
        <v>1439</v>
      </c>
      <c r="G4003" s="37" t="s">
        <v>1391</v>
      </c>
      <c r="H4003" s="38">
        <f t="shared" si="63"/>
        <v>0.1124</v>
      </c>
    </row>
    <row r="4004" spans="1:8" x14ac:dyDescent="0.25">
      <c r="A4004" s="24"/>
      <c r="B4004" s="24"/>
      <c r="C4004" s="24"/>
      <c r="D4004" s="24"/>
      <c r="E4004" s="39" t="s">
        <v>5417</v>
      </c>
      <c r="F4004" s="37" t="s">
        <v>1418</v>
      </c>
      <c r="G4004" s="37" t="s">
        <v>1418</v>
      </c>
      <c r="H4004" s="38">
        <f t="shared" si="63"/>
        <v>0</v>
      </c>
    </row>
    <row r="4005" spans="1:8" x14ac:dyDescent="0.25">
      <c r="A4005" s="24"/>
      <c r="B4005" s="24"/>
      <c r="C4005" s="24"/>
      <c r="D4005" s="24"/>
      <c r="E4005" s="61" t="s">
        <v>5418</v>
      </c>
      <c r="F4005" s="37" t="s">
        <v>1418</v>
      </c>
      <c r="G4005" s="37" t="s">
        <v>1418</v>
      </c>
      <c r="H4005" s="38">
        <f t="shared" si="63"/>
        <v>0</v>
      </c>
    </row>
    <row r="4006" spans="1:8" x14ac:dyDescent="0.25">
      <c r="A4006" s="24"/>
      <c r="B4006" s="24"/>
      <c r="C4006" s="24"/>
      <c r="D4006" s="24"/>
      <c r="E4006" s="39" t="s">
        <v>5419</v>
      </c>
      <c r="F4006" s="37" t="s">
        <v>1439</v>
      </c>
      <c r="G4006" s="37" t="s">
        <v>1391</v>
      </c>
      <c r="H4006" s="38">
        <f t="shared" si="63"/>
        <v>0.1124</v>
      </c>
    </row>
    <row r="4007" spans="1:8" x14ac:dyDescent="0.25">
      <c r="A4007" s="24"/>
      <c r="B4007" s="24"/>
      <c r="C4007" s="24"/>
      <c r="D4007" s="24"/>
      <c r="E4007" s="39" t="s">
        <v>5420</v>
      </c>
      <c r="F4007" s="37" t="s">
        <v>1418</v>
      </c>
      <c r="G4007" s="37" t="s">
        <v>1418</v>
      </c>
      <c r="H4007" s="38">
        <f t="shared" si="63"/>
        <v>0</v>
      </c>
    </row>
    <row r="4008" spans="1:8" x14ac:dyDescent="0.25">
      <c r="A4008" s="24"/>
      <c r="B4008" s="24"/>
      <c r="C4008" s="24"/>
      <c r="D4008" s="24"/>
      <c r="E4008" s="39" t="s">
        <v>5421</v>
      </c>
      <c r="F4008" s="37" t="s">
        <v>1439</v>
      </c>
      <c r="G4008" s="37" t="s">
        <v>1391</v>
      </c>
      <c r="H4008" s="38">
        <f t="shared" si="63"/>
        <v>0.1124</v>
      </c>
    </row>
    <row r="4009" spans="1:8" x14ac:dyDescent="0.25">
      <c r="A4009" s="24"/>
      <c r="B4009" s="24"/>
      <c r="C4009" s="24"/>
      <c r="D4009" s="24"/>
      <c r="E4009" s="39" t="s">
        <v>5422</v>
      </c>
      <c r="F4009" s="37" t="s">
        <v>1418</v>
      </c>
      <c r="G4009" s="37" t="s">
        <v>1418</v>
      </c>
      <c r="H4009" s="38">
        <f t="shared" si="63"/>
        <v>0</v>
      </c>
    </row>
    <row r="4010" spans="1:8" x14ac:dyDescent="0.25">
      <c r="A4010" s="24"/>
      <c r="B4010" s="24"/>
      <c r="C4010" s="24"/>
      <c r="D4010" s="24"/>
      <c r="E4010" s="39" t="s">
        <v>5423</v>
      </c>
      <c r="F4010" s="37" t="s">
        <v>1439</v>
      </c>
      <c r="G4010" s="37" t="s">
        <v>1391</v>
      </c>
      <c r="H4010" s="38">
        <f t="shared" si="63"/>
        <v>0.1124</v>
      </c>
    </row>
    <row r="4011" spans="1:8" x14ac:dyDescent="0.25">
      <c r="A4011" s="24"/>
      <c r="B4011" s="24"/>
      <c r="C4011" s="24"/>
      <c r="D4011" s="24"/>
      <c r="E4011" s="40" t="s">
        <v>5424</v>
      </c>
      <c r="F4011" s="37" t="s">
        <v>1439</v>
      </c>
      <c r="G4011" s="37" t="s">
        <v>1391</v>
      </c>
      <c r="H4011" s="38">
        <f t="shared" si="63"/>
        <v>0.1124</v>
      </c>
    </row>
    <row r="4012" spans="1:8" x14ac:dyDescent="0.25">
      <c r="A4012" s="24"/>
      <c r="B4012" s="24"/>
      <c r="C4012" s="24"/>
      <c r="D4012" s="24"/>
      <c r="E4012" s="36" t="s">
        <v>5425</v>
      </c>
      <c r="F4012" s="37" t="s">
        <v>1439</v>
      </c>
      <c r="G4012" s="37" t="s">
        <v>1391</v>
      </c>
      <c r="H4012" s="38">
        <f t="shared" si="63"/>
        <v>0.1124</v>
      </c>
    </row>
    <row r="4013" spans="1:8" x14ac:dyDescent="0.25">
      <c r="A4013" s="24"/>
      <c r="B4013" s="24"/>
      <c r="C4013" s="24"/>
      <c r="D4013" s="24"/>
      <c r="E4013" s="36" t="s">
        <v>5426</v>
      </c>
      <c r="F4013" s="37" t="s">
        <v>1439</v>
      </c>
      <c r="G4013" s="37" t="s">
        <v>1391</v>
      </c>
      <c r="H4013" s="38">
        <f t="shared" si="63"/>
        <v>0.1124</v>
      </c>
    </row>
    <row r="4014" spans="1:8" x14ac:dyDescent="0.25">
      <c r="A4014" s="24"/>
      <c r="B4014" s="24"/>
      <c r="C4014" s="24"/>
      <c r="D4014" s="24"/>
      <c r="E4014" s="40" t="s">
        <v>5427</v>
      </c>
      <c r="F4014" s="37" t="s">
        <v>1439</v>
      </c>
      <c r="G4014" s="37" t="s">
        <v>1391</v>
      </c>
      <c r="H4014" s="38">
        <f t="shared" si="63"/>
        <v>0.1124</v>
      </c>
    </row>
    <row r="4015" spans="1:8" x14ac:dyDescent="0.25">
      <c r="A4015" s="24"/>
      <c r="B4015" s="24"/>
      <c r="C4015" s="24"/>
      <c r="D4015" s="24"/>
      <c r="E4015" s="61" t="s">
        <v>5428</v>
      </c>
      <c r="F4015" s="37" t="s">
        <v>1439</v>
      </c>
      <c r="G4015" s="37" t="s">
        <v>1391</v>
      </c>
      <c r="H4015" s="38">
        <f t="shared" si="63"/>
        <v>0.1124</v>
      </c>
    </row>
    <row r="4016" spans="1:8" x14ac:dyDescent="0.25">
      <c r="A4016" s="24"/>
      <c r="B4016" s="24"/>
      <c r="C4016" s="24"/>
      <c r="D4016" s="24"/>
      <c r="E4016" s="40" t="s">
        <v>5429</v>
      </c>
      <c r="F4016" s="37" t="s">
        <v>1439</v>
      </c>
      <c r="G4016" s="37" t="s">
        <v>1391</v>
      </c>
      <c r="H4016" s="38">
        <f t="shared" si="63"/>
        <v>0.1124</v>
      </c>
    </row>
    <row r="4017" spans="1:8" x14ac:dyDescent="0.25">
      <c r="A4017" s="24"/>
      <c r="B4017" s="24"/>
      <c r="C4017" s="24"/>
      <c r="D4017" s="24"/>
      <c r="E4017" s="39" t="s">
        <v>5430</v>
      </c>
      <c r="F4017" s="37" t="s">
        <v>1439</v>
      </c>
      <c r="G4017" s="37" t="s">
        <v>1391</v>
      </c>
      <c r="H4017" s="38">
        <f t="shared" si="63"/>
        <v>0.1124</v>
      </c>
    </row>
    <row r="4018" spans="1:8" x14ac:dyDescent="0.25">
      <c r="A4018" s="24"/>
      <c r="B4018" s="24"/>
      <c r="C4018" s="24"/>
      <c r="D4018" s="24"/>
      <c r="E4018" s="39" t="s">
        <v>5431</v>
      </c>
      <c r="F4018" s="37" t="s">
        <v>1439</v>
      </c>
      <c r="G4018" s="37" t="s">
        <v>1391</v>
      </c>
      <c r="H4018" s="38">
        <f t="shared" si="63"/>
        <v>0.1124</v>
      </c>
    </row>
    <row r="4019" spans="1:8" x14ac:dyDescent="0.25">
      <c r="A4019" s="24"/>
      <c r="B4019" s="24"/>
      <c r="C4019" s="24"/>
      <c r="D4019" s="24"/>
      <c r="E4019" s="39" t="s">
        <v>5432</v>
      </c>
      <c r="F4019" s="37" t="s">
        <v>1439</v>
      </c>
      <c r="G4019" s="37" t="s">
        <v>1391</v>
      </c>
      <c r="H4019" s="38">
        <f t="shared" si="63"/>
        <v>0.1124</v>
      </c>
    </row>
    <row r="4020" spans="1:8" x14ac:dyDescent="0.25">
      <c r="A4020" s="24"/>
      <c r="B4020" s="24"/>
      <c r="C4020" s="24"/>
      <c r="D4020" s="24"/>
      <c r="E4020" s="36" t="s">
        <v>5433</v>
      </c>
      <c r="F4020" s="37" t="s">
        <v>1439</v>
      </c>
      <c r="G4020" s="37" t="s">
        <v>1391</v>
      </c>
      <c r="H4020" s="38">
        <f t="shared" si="63"/>
        <v>0.1124</v>
      </c>
    </row>
    <row r="4021" spans="1:8" x14ac:dyDescent="0.25">
      <c r="A4021" s="24"/>
      <c r="B4021" s="24"/>
      <c r="C4021" s="24"/>
      <c r="D4021" s="24"/>
      <c r="E4021" s="36" t="s">
        <v>5434</v>
      </c>
      <c r="F4021" s="37" t="s">
        <v>2030</v>
      </c>
      <c r="G4021" s="37" t="s">
        <v>1418</v>
      </c>
      <c r="H4021" s="38">
        <f t="shared" si="63"/>
        <v>0</v>
      </c>
    </row>
    <row r="4022" spans="1:8" x14ac:dyDescent="0.25">
      <c r="A4022" s="24"/>
      <c r="B4022" s="24"/>
      <c r="C4022" s="24"/>
      <c r="D4022" s="24"/>
      <c r="E4022" s="36" t="s">
        <v>5435</v>
      </c>
      <c r="F4022" s="37" t="s">
        <v>1439</v>
      </c>
      <c r="G4022" s="37" t="s">
        <v>1391</v>
      </c>
      <c r="H4022" s="38">
        <f t="shared" si="63"/>
        <v>0.1124</v>
      </c>
    </row>
    <row r="4023" spans="1:8" x14ac:dyDescent="0.25">
      <c r="A4023" s="24"/>
      <c r="B4023" s="24"/>
      <c r="C4023" s="24"/>
      <c r="D4023" s="24"/>
      <c r="E4023" s="39" t="s">
        <v>5436</v>
      </c>
      <c r="F4023" s="37" t="s">
        <v>1439</v>
      </c>
      <c r="G4023" s="37" t="s">
        <v>1391</v>
      </c>
      <c r="H4023" s="38">
        <f t="shared" si="63"/>
        <v>0.1124</v>
      </c>
    </row>
    <row r="4024" spans="1:8" x14ac:dyDescent="0.25">
      <c r="A4024" s="24"/>
      <c r="B4024" s="24"/>
      <c r="C4024" s="24"/>
      <c r="D4024" s="24"/>
      <c r="E4024" s="36" t="s">
        <v>5437</v>
      </c>
      <c r="F4024" s="37" t="s">
        <v>1439</v>
      </c>
      <c r="G4024" s="37" t="s">
        <v>1391</v>
      </c>
      <c r="H4024" s="38">
        <f t="shared" si="63"/>
        <v>0.1124</v>
      </c>
    </row>
    <row r="4025" spans="1:8" x14ac:dyDescent="0.25">
      <c r="A4025" s="24"/>
      <c r="B4025" s="24"/>
      <c r="C4025" s="24"/>
      <c r="D4025" s="24"/>
      <c r="E4025" s="39" t="s">
        <v>5438</v>
      </c>
      <c r="F4025" s="37" t="s">
        <v>1439</v>
      </c>
      <c r="G4025" s="37" t="s">
        <v>1391</v>
      </c>
      <c r="H4025" s="38">
        <f t="shared" si="63"/>
        <v>0.1124</v>
      </c>
    </row>
    <row r="4026" spans="1:8" x14ac:dyDescent="0.25">
      <c r="A4026" s="24"/>
      <c r="B4026" s="24"/>
      <c r="C4026" s="24"/>
      <c r="D4026" s="24"/>
      <c r="E4026" s="39" t="s">
        <v>5439</v>
      </c>
      <c r="F4026" s="37" t="s">
        <v>1418</v>
      </c>
      <c r="G4026" s="37" t="s">
        <v>1418</v>
      </c>
      <c r="H4026" s="38">
        <f t="shared" si="63"/>
        <v>0</v>
      </c>
    </row>
    <row r="4027" spans="1:8" x14ac:dyDescent="0.25">
      <c r="A4027" s="24"/>
      <c r="B4027" s="24"/>
      <c r="C4027" s="24"/>
      <c r="D4027" s="24"/>
      <c r="E4027" s="36" t="s">
        <v>5440</v>
      </c>
      <c r="F4027" s="37" t="s">
        <v>1418</v>
      </c>
      <c r="G4027" s="37" t="s">
        <v>1418</v>
      </c>
      <c r="H4027" s="38">
        <f t="shared" si="63"/>
        <v>0</v>
      </c>
    </row>
    <row r="4028" spans="1:8" x14ac:dyDescent="0.25">
      <c r="A4028" s="24"/>
      <c r="B4028" s="24"/>
      <c r="C4028" s="24"/>
      <c r="D4028" s="24"/>
      <c r="E4028" s="40" t="s">
        <v>5441</v>
      </c>
      <c r="F4028" s="37" t="s">
        <v>1418</v>
      </c>
      <c r="G4028" s="37" t="s">
        <v>1418</v>
      </c>
      <c r="H4028" s="38">
        <f t="shared" si="63"/>
        <v>0</v>
      </c>
    </row>
    <row r="4029" spans="1:8" x14ac:dyDescent="0.25">
      <c r="A4029" s="24"/>
      <c r="B4029" s="24"/>
      <c r="C4029" s="24"/>
      <c r="D4029" s="24"/>
      <c r="E4029" s="36" t="s">
        <v>5442</v>
      </c>
      <c r="F4029" s="37" t="s">
        <v>1418</v>
      </c>
      <c r="G4029" s="37" t="s">
        <v>1418</v>
      </c>
      <c r="H4029" s="38">
        <f t="shared" si="63"/>
        <v>0</v>
      </c>
    </row>
    <row r="4030" spans="1:8" x14ac:dyDescent="0.25">
      <c r="A4030" s="24"/>
      <c r="B4030" s="24"/>
      <c r="C4030" s="24"/>
      <c r="D4030" s="24"/>
      <c r="E4030" s="36" t="s">
        <v>5443</v>
      </c>
      <c r="F4030" s="37" t="s">
        <v>1418</v>
      </c>
      <c r="G4030" s="37" t="s">
        <v>1418</v>
      </c>
      <c r="H4030" s="38">
        <f t="shared" si="63"/>
        <v>0</v>
      </c>
    </row>
    <row r="4031" spans="1:8" x14ac:dyDescent="0.25">
      <c r="A4031" s="24"/>
      <c r="B4031" s="24"/>
      <c r="C4031" s="24"/>
      <c r="D4031" s="24"/>
      <c r="E4031" s="69" t="s">
        <v>5444</v>
      </c>
      <c r="F4031" s="37" t="s">
        <v>1418</v>
      </c>
      <c r="G4031" s="37" t="s">
        <v>1418</v>
      </c>
      <c r="H4031" s="38">
        <f t="shared" si="63"/>
        <v>0</v>
      </c>
    </row>
    <row r="4032" spans="1:8" x14ac:dyDescent="0.25">
      <c r="A4032" s="24"/>
      <c r="B4032" s="24"/>
      <c r="C4032" s="24"/>
      <c r="D4032" s="24"/>
      <c r="E4032" s="39" t="s">
        <v>5445</v>
      </c>
      <c r="F4032" s="37" t="s">
        <v>1418</v>
      </c>
      <c r="G4032" s="37" t="s">
        <v>1418</v>
      </c>
      <c r="H4032" s="38">
        <f t="shared" si="63"/>
        <v>0</v>
      </c>
    </row>
    <row r="4033" spans="1:8" x14ac:dyDescent="0.25">
      <c r="A4033" s="24"/>
      <c r="B4033" s="24"/>
      <c r="C4033" s="24"/>
      <c r="D4033" s="24"/>
      <c r="E4033" s="36" t="s">
        <v>5446</v>
      </c>
      <c r="F4033" s="37" t="s">
        <v>1439</v>
      </c>
      <c r="G4033" s="37" t="s">
        <v>1391</v>
      </c>
      <c r="H4033" s="38">
        <f t="shared" si="63"/>
        <v>0.1124</v>
      </c>
    </row>
    <row r="4034" spans="1:8" x14ac:dyDescent="0.25">
      <c r="A4034" s="24"/>
      <c r="B4034" s="24"/>
      <c r="C4034" s="24"/>
      <c r="D4034" s="24"/>
      <c r="E4034" s="36" t="s">
        <v>5447</v>
      </c>
      <c r="F4034" s="37" t="s">
        <v>1439</v>
      </c>
      <c r="G4034" s="37" t="s">
        <v>1391</v>
      </c>
      <c r="H4034" s="38">
        <f t="shared" si="63"/>
        <v>0.1124</v>
      </c>
    </row>
    <row r="4035" spans="1:8" x14ac:dyDescent="0.25">
      <c r="A4035" s="24"/>
      <c r="B4035" s="24"/>
      <c r="C4035" s="24"/>
      <c r="D4035" s="24"/>
      <c r="E4035" s="54" t="s">
        <v>5448</v>
      </c>
      <c r="F4035" s="37" t="s">
        <v>1418</v>
      </c>
      <c r="G4035" s="37" t="s">
        <v>1418</v>
      </c>
      <c r="H4035" s="38">
        <f t="shared" si="63"/>
        <v>0</v>
      </c>
    </row>
    <row r="4036" spans="1:8" x14ac:dyDescent="0.25">
      <c r="A4036" s="24"/>
      <c r="B4036" s="24"/>
      <c r="C4036" s="24"/>
      <c r="D4036" s="24"/>
      <c r="E4036" s="36" t="s">
        <v>5449</v>
      </c>
      <c r="F4036" s="37" t="s">
        <v>1439</v>
      </c>
      <c r="G4036" s="37" t="s">
        <v>1391</v>
      </c>
      <c r="H4036" s="38">
        <f t="shared" si="63"/>
        <v>0.1124</v>
      </c>
    </row>
    <row r="4037" spans="1:8" x14ac:dyDescent="0.25">
      <c r="A4037" s="24"/>
      <c r="B4037" s="24"/>
      <c r="C4037" s="24"/>
      <c r="D4037" s="24"/>
      <c r="E4037" s="39" t="s">
        <v>5450</v>
      </c>
      <c r="F4037" s="37" t="s">
        <v>1418</v>
      </c>
      <c r="G4037" s="37" t="s">
        <v>1418</v>
      </c>
      <c r="H4037" s="38">
        <f t="shared" si="63"/>
        <v>0</v>
      </c>
    </row>
    <row r="4038" spans="1:8" x14ac:dyDescent="0.25">
      <c r="A4038" s="24"/>
      <c r="B4038" s="24"/>
      <c r="C4038" s="24"/>
      <c r="D4038" s="24"/>
      <c r="E4038" s="36" t="s">
        <v>5451</v>
      </c>
      <c r="F4038" s="37" t="s">
        <v>1439</v>
      </c>
      <c r="G4038" s="37" t="s">
        <v>1391</v>
      </c>
      <c r="H4038" s="38">
        <f t="shared" si="63"/>
        <v>0.1124</v>
      </c>
    </row>
    <row r="4039" spans="1:8" x14ac:dyDescent="0.25">
      <c r="A4039" s="24"/>
      <c r="B4039" s="24"/>
      <c r="C4039" s="24"/>
      <c r="D4039" s="24"/>
      <c r="E4039" s="40" t="s">
        <v>5452</v>
      </c>
      <c r="F4039" s="37" t="s">
        <v>1418</v>
      </c>
      <c r="G4039" s="37" t="s">
        <v>1418</v>
      </c>
      <c r="H4039" s="38">
        <f t="shared" ref="H4039:H4102" si="64">VLOOKUP(G4039,$A$4:$B$29,2,FALSE)</f>
        <v>0</v>
      </c>
    </row>
    <row r="4040" spans="1:8" x14ac:dyDescent="0.25">
      <c r="A4040" s="24"/>
      <c r="B4040" s="24"/>
      <c r="C4040" s="24"/>
      <c r="D4040" s="24"/>
      <c r="E4040" s="39" t="s">
        <v>5453</v>
      </c>
      <c r="F4040" s="37" t="s">
        <v>1439</v>
      </c>
      <c r="G4040" s="37" t="s">
        <v>1391</v>
      </c>
      <c r="H4040" s="38">
        <f t="shared" si="64"/>
        <v>0.1124</v>
      </c>
    </row>
    <row r="4041" spans="1:8" x14ac:dyDescent="0.25">
      <c r="A4041" s="24"/>
      <c r="B4041" s="24"/>
      <c r="C4041" s="24"/>
      <c r="D4041" s="24"/>
      <c r="E4041" s="39" t="s">
        <v>5454</v>
      </c>
      <c r="F4041" s="37" t="s">
        <v>1418</v>
      </c>
      <c r="G4041" s="37" t="s">
        <v>1418</v>
      </c>
      <c r="H4041" s="38">
        <f t="shared" si="64"/>
        <v>0</v>
      </c>
    </row>
    <row r="4042" spans="1:8" x14ac:dyDescent="0.25">
      <c r="A4042" s="24"/>
      <c r="B4042" s="24"/>
      <c r="C4042" s="24"/>
      <c r="D4042" s="24"/>
      <c r="E4042" s="39" t="s">
        <v>5455</v>
      </c>
      <c r="F4042" s="37" t="s">
        <v>1439</v>
      </c>
      <c r="G4042" s="37" t="s">
        <v>1391</v>
      </c>
      <c r="H4042" s="38">
        <f t="shared" si="64"/>
        <v>0.1124</v>
      </c>
    </row>
    <row r="4043" spans="1:8" x14ac:dyDescent="0.25">
      <c r="A4043" s="24"/>
      <c r="B4043" s="24"/>
      <c r="C4043" s="24"/>
      <c r="D4043" s="24"/>
      <c r="E4043" s="36" t="s">
        <v>5456</v>
      </c>
      <c r="F4043" s="37" t="s">
        <v>1439</v>
      </c>
      <c r="G4043" s="37" t="s">
        <v>1391</v>
      </c>
      <c r="H4043" s="38">
        <f t="shared" si="64"/>
        <v>0.1124</v>
      </c>
    </row>
    <row r="4044" spans="1:8" x14ac:dyDescent="0.25">
      <c r="A4044" s="24"/>
      <c r="B4044" s="24"/>
      <c r="C4044" s="24"/>
      <c r="D4044" s="24"/>
      <c r="E4044" s="36" t="s">
        <v>5457</v>
      </c>
      <c r="F4044" s="37" t="s">
        <v>1439</v>
      </c>
      <c r="G4044" s="37" t="s">
        <v>1391</v>
      </c>
      <c r="H4044" s="38">
        <f t="shared" si="64"/>
        <v>0.1124</v>
      </c>
    </row>
    <row r="4045" spans="1:8" x14ac:dyDescent="0.25">
      <c r="A4045" s="24"/>
      <c r="B4045" s="24"/>
      <c r="C4045" s="24"/>
      <c r="D4045" s="24"/>
      <c r="E4045" s="39" t="s">
        <v>5458</v>
      </c>
      <c r="F4045" s="37" t="s">
        <v>1418</v>
      </c>
      <c r="G4045" s="37" t="s">
        <v>1418</v>
      </c>
      <c r="H4045" s="38">
        <f t="shared" si="64"/>
        <v>0</v>
      </c>
    </row>
    <row r="4046" spans="1:8" x14ac:dyDescent="0.25">
      <c r="A4046" s="24"/>
      <c r="B4046" s="24"/>
      <c r="C4046" s="24"/>
      <c r="D4046" s="24"/>
      <c r="E4046" s="61" t="s">
        <v>5459</v>
      </c>
      <c r="F4046" s="37" t="s">
        <v>1418</v>
      </c>
      <c r="G4046" s="37" t="s">
        <v>1418</v>
      </c>
      <c r="H4046" s="38">
        <f t="shared" si="64"/>
        <v>0</v>
      </c>
    </row>
    <row r="4047" spans="1:8" x14ac:dyDescent="0.25">
      <c r="A4047" s="24"/>
      <c r="B4047" s="24"/>
      <c r="C4047" s="24"/>
      <c r="D4047" s="24"/>
      <c r="E4047" s="39" t="s">
        <v>5460</v>
      </c>
      <c r="F4047" s="37" t="s">
        <v>1439</v>
      </c>
      <c r="G4047" s="37" t="s">
        <v>1391</v>
      </c>
      <c r="H4047" s="38">
        <f t="shared" si="64"/>
        <v>0.1124</v>
      </c>
    </row>
    <row r="4048" spans="1:8" x14ac:dyDescent="0.25">
      <c r="A4048" s="24"/>
      <c r="B4048" s="24"/>
      <c r="C4048" s="24"/>
      <c r="D4048" s="24"/>
      <c r="E4048" s="39" t="s">
        <v>5461</v>
      </c>
      <c r="F4048" s="37" t="s">
        <v>1439</v>
      </c>
      <c r="G4048" s="37" t="s">
        <v>1391</v>
      </c>
      <c r="H4048" s="38">
        <f t="shared" si="64"/>
        <v>0.1124</v>
      </c>
    </row>
    <row r="4049" spans="1:8" x14ac:dyDescent="0.25">
      <c r="A4049" s="24"/>
      <c r="B4049" s="24"/>
      <c r="C4049" s="24"/>
      <c r="D4049" s="24"/>
      <c r="E4049" s="39" t="s">
        <v>5462</v>
      </c>
      <c r="F4049" s="37" t="s">
        <v>1418</v>
      </c>
      <c r="G4049" s="37" t="s">
        <v>1418</v>
      </c>
      <c r="H4049" s="38">
        <f t="shared" si="64"/>
        <v>0</v>
      </c>
    </row>
    <row r="4050" spans="1:8" x14ac:dyDescent="0.25">
      <c r="A4050" s="24"/>
      <c r="B4050" s="24"/>
      <c r="C4050" s="24"/>
      <c r="D4050" s="24"/>
      <c r="E4050" s="40" t="s">
        <v>5463</v>
      </c>
      <c r="F4050" s="37" t="s">
        <v>1439</v>
      </c>
      <c r="G4050" s="37" t="s">
        <v>1391</v>
      </c>
      <c r="H4050" s="38">
        <f t="shared" si="64"/>
        <v>0.1124</v>
      </c>
    </row>
    <row r="4051" spans="1:8" x14ac:dyDescent="0.25">
      <c r="A4051" s="24"/>
      <c r="B4051" s="24"/>
      <c r="C4051" s="24"/>
      <c r="D4051" s="24"/>
      <c r="E4051" s="39" t="s">
        <v>5464</v>
      </c>
      <c r="F4051" s="37" t="s">
        <v>1418</v>
      </c>
      <c r="G4051" s="37" t="s">
        <v>1418</v>
      </c>
      <c r="H4051" s="38">
        <f t="shared" si="64"/>
        <v>0</v>
      </c>
    </row>
    <row r="4052" spans="1:8" x14ac:dyDescent="0.25">
      <c r="A4052" s="24"/>
      <c r="B4052" s="24"/>
      <c r="C4052" s="24"/>
      <c r="D4052" s="24"/>
      <c r="E4052" s="39" t="s">
        <v>5465</v>
      </c>
      <c r="F4052" s="37" t="s">
        <v>1418</v>
      </c>
      <c r="G4052" s="37" t="s">
        <v>1418</v>
      </c>
      <c r="H4052" s="38">
        <f t="shared" si="64"/>
        <v>0</v>
      </c>
    </row>
    <row r="4053" spans="1:8" x14ac:dyDescent="0.25">
      <c r="A4053" s="24"/>
      <c r="B4053" s="24"/>
      <c r="C4053" s="24"/>
      <c r="D4053" s="24"/>
      <c r="E4053" s="59" t="s">
        <v>5466</v>
      </c>
      <c r="F4053" s="37" t="s">
        <v>1439</v>
      </c>
      <c r="G4053" s="37" t="s">
        <v>1391</v>
      </c>
      <c r="H4053" s="38">
        <f t="shared" si="64"/>
        <v>0.1124</v>
      </c>
    </row>
    <row r="4054" spans="1:8" x14ac:dyDescent="0.25">
      <c r="A4054" s="24"/>
      <c r="B4054" s="24"/>
      <c r="C4054" s="24"/>
      <c r="D4054" s="24"/>
      <c r="E4054" s="40" t="s">
        <v>5467</v>
      </c>
      <c r="F4054" s="37" t="s">
        <v>1418</v>
      </c>
      <c r="G4054" s="37" t="s">
        <v>1418</v>
      </c>
      <c r="H4054" s="38">
        <f t="shared" si="64"/>
        <v>0</v>
      </c>
    </row>
    <row r="4055" spans="1:8" x14ac:dyDescent="0.25">
      <c r="A4055" s="24"/>
      <c r="B4055" s="24"/>
      <c r="C4055" s="24"/>
      <c r="D4055" s="24"/>
      <c r="E4055" s="39" t="s">
        <v>5468</v>
      </c>
      <c r="F4055" s="37" t="s">
        <v>1418</v>
      </c>
      <c r="G4055" s="37" t="s">
        <v>1418</v>
      </c>
      <c r="H4055" s="38">
        <f t="shared" si="64"/>
        <v>0</v>
      </c>
    </row>
    <row r="4056" spans="1:8" x14ac:dyDescent="0.25">
      <c r="A4056" s="24"/>
      <c r="B4056" s="24"/>
      <c r="C4056" s="24"/>
      <c r="D4056" s="24"/>
      <c r="E4056" s="40" t="s">
        <v>5469</v>
      </c>
      <c r="F4056" s="37" t="s">
        <v>1439</v>
      </c>
      <c r="G4056" s="37" t="s">
        <v>1391</v>
      </c>
      <c r="H4056" s="38">
        <f t="shared" si="64"/>
        <v>0.1124</v>
      </c>
    </row>
    <row r="4057" spans="1:8" x14ac:dyDescent="0.25">
      <c r="A4057" s="24"/>
      <c r="B4057" s="24"/>
      <c r="C4057" s="24"/>
      <c r="D4057" s="24"/>
      <c r="E4057" s="39" t="s">
        <v>5470</v>
      </c>
      <c r="F4057" s="37" t="s">
        <v>1418</v>
      </c>
      <c r="G4057" s="37" t="s">
        <v>1418</v>
      </c>
      <c r="H4057" s="38">
        <f t="shared" si="64"/>
        <v>0</v>
      </c>
    </row>
    <row r="4058" spans="1:8" x14ac:dyDescent="0.25">
      <c r="A4058" s="24"/>
      <c r="B4058" s="24"/>
      <c r="C4058" s="24"/>
      <c r="D4058" s="24"/>
      <c r="E4058" s="57" t="s">
        <v>5471</v>
      </c>
      <c r="F4058" s="37" t="s">
        <v>1439</v>
      </c>
      <c r="G4058" s="37" t="s">
        <v>1391</v>
      </c>
      <c r="H4058" s="38">
        <f t="shared" si="64"/>
        <v>0.1124</v>
      </c>
    </row>
    <row r="4059" spans="1:8" x14ac:dyDescent="0.25">
      <c r="A4059" s="24"/>
      <c r="B4059" s="24"/>
      <c r="C4059" s="24"/>
      <c r="D4059" s="24"/>
      <c r="E4059" s="39" t="s">
        <v>5472</v>
      </c>
      <c r="F4059" s="37" t="s">
        <v>1439</v>
      </c>
      <c r="G4059" s="37" t="s">
        <v>1391</v>
      </c>
      <c r="H4059" s="38">
        <f t="shared" si="64"/>
        <v>0.1124</v>
      </c>
    </row>
    <row r="4060" spans="1:8" x14ac:dyDescent="0.25">
      <c r="A4060" s="24"/>
      <c r="B4060" s="24"/>
      <c r="C4060" s="24"/>
      <c r="D4060" s="24"/>
      <c r="E4060" s="40" t="s">
        <v>5473</v>
      </c>
      <c r="F4060" s="37" t="s">
        <v>1439</v>
      </c>
      <c r="G4060" s="37" t="s">
        <v>1391</v>
      </c>
      <c r="H4060" s="38">
        <f t="shared" si="64"/>
        <v>0.1124</v>
      </c>
    </row>
    <row r="4061" spans="1:8" x14ac:dyDescent="0.25">
      <c r="A4061" s="24"/>
      <c r="B4061" s="24"/>
      <c r="C4061" s="24"/>
      <c r="D4061" s="24"/>
      <c r="E4061" s="39" t="s">
        <v>5474</v>
      </c>
      <c r="F4061" s="37" t="s">
        <v>1439</v>
      </c>
      <c r="G4061" s="37" t="s">
        <v>1391</v>
      </c>
      <c r="H4061" s="38">
        <f t="shared" si="64"/>
        <v>0.1124</v>
      </c>
    </row>
    <row r="4062" spans="1:8" x14ac:dyDescent="0.25">
      <c r="A4062" s="24"/>
      <c r="B4062" s="24"/>
      <c r="C4062" s="24"/>
      <c r="D4062" s="24"/>
      <c r="E4062" s="36" t="s">
        <v>5475</v>
      </c>
      <c r="F4062" s="37" t="s">
        <v>1439</v>
      </c>
      <c r="G4062" s="37" t="s">
        <v>1391</v>
      </c>
      <c r="H4062" s="38">
        <f t="shared" si="64"/>
        <v>0.1124</v>
      </c>
    </row>
    <row r="4063" spans="1:8" x14ac:dyDescent="0.25">
      <c r="A4063" s="24"/>
      <c r="B4063" s="24"/>
      <c r="C4063" s="24"/>
      <c r="D4063" s="24"/>
      <c r="E4063" s="39" t="s">
        <v>5476</v>
      </c>
      <c r="F4063" s="37" t="s">
        <v>1418</v>
      </c>
      <c r="G4063" s="37" t="s">
        <v>1418</v>
      </c>
      <c r="H4063" s="38">
        <f t="shared" si="64"/>
        <v>0</v>
      </c>
    </row>
    <row r="4064" spans="1:8" x14ac:dyDescent="0.25">
      <c r="A4064" s="24"/>
      <c r="B4064" s="24"/>
      <c r="C4064" s="24"/>
      <c r="D4064" s="24"/>
      <c r="E4064" s="39" t="s">
        <v>5477</v>
      </c>
      <c r="F4064" s="37" t="s">
        <v>1439</v>
      </c>
      <c r="G4064" s="37" t="s">
        <v>1391</v>
      </c>
      <c r="H4064" s="38">
        <f t="shared" si="64"/>
        <v>0.1124</v>
      </c>
    </row>
    <row r="4065" spans="1:8" x14ac:dyDescent="0.25">
      <c r="A4065" s="24"/>
      <c r="B4065" s="24"/>
      <c r="C4065" s="24"/>
      <c r="D4065" s="24"/>
      <c r="E4065" s="39" t="s">
        <v>5478</v>
      </c>
      <c r="F4065" s="37" t="s">
        <v>1393</v>
      </c>
      <c r="G4065" s="37" t="s">
        <v>1393</v>
      </c>
      <c r="H4065" s="38">
        <f t="shared" si="64"/>
        <v>0.1053</v>
      </c>
    </row>
    <row r="4066" spans="1:8" x14ac:dyDescent="0.25">
      <c r="A4066" s="24"/>
      <c r="B4066" s="24"/>
      <c r="C4066" s="24"/>
      <c r="D4066" s="24"/>
      <c r="E4066" s="40" t="s">
        <v>5479</v>
      </c>
      <c r="F4066" s="37" t="s">
        <v>1393</v>
      </c>
      <c r="G4066" s="37" t="s">
        <v>1393</v>
      </c>
      <c r="H4066" s="38">
        <f t="shared" si="64"/>
        <v>0.1053</v>
      </c>
    </row>
    <row r="4067" spans="1:8" x14ac:dyDescent="0.25">
      <c r="A4067" s="24"/>
      <c r="B4067" s="24"/>
      <c r="C4067" s="24"/>
      <c r="D4067" s="24"/>
      <c r="E4067" s="60" t="s">
        <v>5480</v>
      </c>
      <c r="F4067" s="37" t="s">
        <v>1393</v>
      </c>
      <c r="G4067" s="37" t="s">
        <v>1393</v>
      </c>
      <c r="H4067" s="38">
        <f t="shared" si="64"/>
        <v>0.1053</v>
      </c>
    </row>
    <row r="4068" spans="1:8" x14ac:dyDescent="0.25">
      <c r="A4068" s="24"/>
      <c r="B4068" s="24"/>
      <c r="C4068" s="24"/>
      <c r="D4068" s="24"/>
      <c r="E4068" s="39" t="s">
        <v>5481</v>
      </c>
      <c r="F4068" s="37" t="s">
        <v>1393</v>
      </c>
      <c r="G4068" s="37" t="s">
        <v>1393</v>
      </c>
      <c r="H4068" s="38">
        <f t="shared" si="64"/>
        <v>0.1053</v>
      </c>
    </row>
    <row r="4069" spans="1:8" x14ac:dyDescent="0.25">
      <c r="A4069" s="24"/>
      <c r="B4069" s="24"/>
      <c r="C4069" s="24"/>
      <c r="D4069" s="24"/>
      <c r="E4069" s="39" t="s">
        <v>5482</v>
      </c>
      <c r="F4069" s="37" t="s">
        <v>1439</v>
      </c>
      <c r="G4069" s="37" t="s">
        <v>1391</v>
      </c>
      <c r="H4069" s="38">
        <f t="shared" si="64"/>
        <v>0.1124</v>
      </c>
    </row>
    <row r="4070" spans="1:8" x14ac:dyDescent="0.25">
      <c r="A4070" s="24"/>
      <c r="B4070" s="24"/>
      <c r="C4070" s="24"/>
      <c r="D4070" s="24"/>
      <c r="E4070" s="39" t="s">
        <v>5483</v>
      </c>
      <c r="F4070" s="37" t="s">
        <v>1393</v>
      </c>
      <c r="G4070" s="37" t="s">
        <v>1393</v>
      </c>
      <c r="H4070" s="38">
        <f t="shared" si="64"/>
        <v>0.1053</v>
      </c>
    </row>
    <row r="4071" spans="1:8" x14ac:dyDescent="0.25">
      <c r="A4071" s="24"/>
      <c r="B4071" s="24"/>
      <c r="C4071" s="24"/>
      <c r="D4071" s="24"/>
      <c r="E4071" s="36" t="s">
        <v>5484</v>
      </c>
      <c r="F4071" s="37" t="s">
        <v>1393</v>
      </c>
      <c r="G4071" s="37" t="s">
        <v>1393</v>
      </c>
      <c r="H4071" s="38">
        <f t="shared" si="64"/>
        <v>0.1053</v>
      </c>
    </row>
    <row r="4072" spans="1:8" x14ac:dyDescent="0.25">
      <c r="A4072" s="24"/>
      <c r="B4072" s="24"/>
      <c r="C4072" s="24"/>
      <c r="D4072" s="24"/>
      <c r="E4072" s="36" t="s">
        <v>5485</v>
      </c>
      <c r="F4072" s="37" t="s">
        <v>1393</v>
      </c>
      <c r="G4072" s="37" t="s">
        <v>1393</v>
      </c>
      <c r="H4072" s="38">
        <f t="shared" si="64"/>
        <v>0.1053</v>
      </c>
    </row>
    <row r="4073" spans="1:8" x14ac:dyDescent="0.25">
      <c r="A4073" s="24"/>
      <c r="B4073" s="24"/>
      <c r="C4073" s="24"/>
      <c r="D4073" s="24"/>
      <c r="E4073" s="54" t="s">
        <v>5486</v>
      </c>
      <c r="F4073" s="37" t="s">
        <v>1439</v>
      </c>
      <c r="G4073" s="37" t="s">
        <v>1391</v>
      </c>
      <c r="H4073" s="38">
        <f t="shared" si="64"/>
        <v>0.1124</v>
      </c>
    </row>
    <row r="4074" spans="1:8" x14ac:dyDescent="0.25">
      <c r="A4074" s="24"/>
      <c r="B4074" s="24"/>
      <c r="C4074" s="24"/>
      <c r="D4074" s="24"/>
      <c r="E4074" s="40" t="s">
        <v>5487</v>
      </c>
      <c r="F4074" s="37" t="s">
        <v>1393</v>
      </c>
      <c r="G4074" s="37" t="s">
        <v>1393</v>
      </c>
      <c r="H4074" s="38">
        <f t="shared" si="64"/>
        <v>0.1053</v>
      </c>
    </row>
    <row r="4075" spans="1:8" x14ac:dyDescent="0.25">
      <c r="A4075" s="24"/>
      <c r="B4075" s="24"/>
      <c r="C4075" s="24"/>
      <c r="D4075" s="24"/>
      <c r="E4075" s="36" t="s">
        <v>5488</v>
      </c>
      <c r="F4075" s="37" t="s">
        <v>1386</v>
      </c>
      <c r="G4075" s="37" t="s">
        <v>1386</v>
      </c>
      <c r="H4075" s="38">
        <f t="shared" si="64"/>
        <v>8.4099999999999994E-2</v>
      </c>
    </row>
    <row r="4076" spans="1:8" x14ac:dyDescent="0.25">
      <c r="A4076" s="24"/>
      <c r="B4076" s="24"/>
      <c r="C4076" s="24"/>
      <c r="D4076" s="24"/>
      <c r="E4076" s="39" t="s">
        <v>5489</v>
      </c>
      <c r="F4076" s="37" t="s">
        <v>1439</v>
      </c>
      <c r="G4076" s="37" t="s">
        <v>1391</v>
      </c>
      <c r="H4076" s="38">
        <f t="shared" si="64"/>
        <v>0.1124</v>
      </c>
    </row>
    <row r="4077" spans="1:8" x14ac:dyDescent="0.25">
      <c r="A4077" s="24"/>
      <c r="B4077" s="24"/>
      <c r="C4077" s="24"/>
      <c r="D4077" s="24"/>
      <c r="E4077" s="39" t="s">
        <v>5490</v>
      </c>
      <c r="F4077" s="37" t="s">
        <v>1439</v>
      </c>
      <c r="G4077" s="37" t="s">
        <v>1391</v>
      </c>
      <c r="H4077" s="38">
        <f t="shared" si="64"/>
        <v>0.1124</v>
      </c>
    </row>
    <row r="4078" spans="1:8" x14ac:dyDescent="0.25">
      <c r="A4078" s="24"/>
      <c r="B4078" s="24"/>
      <c r="C4078" s="24"/>
      <c r="D4078" s="24"/>
      <c r="E4078" s="39" t="s">
        <v>5491</v>
      </c>
      <c r="F4078" s="37" t="s">
        <v>1439</v>
      </c>
      <c r="G4078" s="37" t="s">
        <v>1391</v>
      </c>
      <c r="H4078" s="38">
        <f t="shared" si="64"/>
        <v>0.1124</v>
      </c>
    </row>
    <row r="4079" spans="1:8" x14ac:dyDescent="0.25">
      <c r="A4079" s="24"/>
      <c r="B4079" s="24"/>
      <c r="C4079" s="24"/>
      <c r="D4079" s="24"/>
      <c r="E4079" s="39" t="s">
        <v>5492</v>
      </c>
      <c r="F4079" s="37" t="s">
        <v>1418</v>
      </c>
      <c r="G4079" s="37" t="s">
        <v>1418</v>
      </c>
      <c r="H4079" s="38">
        <f t="shared" si="64"/>
        <v>0</v>
      </c>
    </row>
    <row r="4080" spans="1:8" x14ac:dyDescent="0.25">
      <c r="A4080" s="24"/>
      <c r="B4080" s="24"/>
      <c r="C4080" s="24"/>
      <c r="D4080" s="24"/>
      <c r="E4080" s="39" t="s">
        <v>5493</v>
      </c>
      <c r="F4080" s="37" t="s">
        <v>1418</v>
      </c>
      <c r="G4080" s="37" t="s">
        <v>1418</v>
      </c>
      <c r="H4080" s="38">
        <f t="shared" si="64"/>
        <v>0</v>
      </c>
    </row>
    <row r="4081" spans="1:8" x14ac:dyDescent="0.25">
      <c r="A4081" s="24"/>
      <c r="B4081" s="24"/>
      <c r="C4081" s="24"/>
      <c r="D4081" s="24"/>
      <c r="E4081" s="39" t="s">
        <v>5494</v>
      </c>
      <c r="F4081" s="37" t="s">
        <v>1439</v>
      </c>
      <c r="G4081" s="37" t="s">
        <v>1391</v>
      </c>
      <c r="H4081" s="38">
        <f t="shared" si="64"/>
        <v>0.1124</v>
      </c>
    </row>
    <row r="4082" spans="1:8" x14ac:dyDescent="0.25">
      <c r="A4082" s="24"/>
      <c r="B4082" s="24"/>
      <c r="C4082" s="24"/>
      <c r="D4082" s="24"/>
      <c r="E4082" s="39" t="s">
        <v>5495</v>
      </c>
      <c r="F4082" s="37" t="s">
        <v>1439</v>
      </c>
      <c r="G4082" s="37" t="s">
        <v>1391</v>
      </c>
      <c r="H4082" s="38">
        <f t="shared" si="64"/>
        <v>0.1124</v>
      </c>
    </row>
    <row r="4083" spans="1:8" x14ac:dyDescent="0.25">
      <c r="A4083" s="24"/>
      <c r="B4083" s="24"/>
      <c r="C4083" s="24"/>
      <c r="D4083" s="24"/>
      <c r="E4083" s="39" t="s">
        <v>5496</v>
      </c>
      <c r="F4083" s="37" t="s">
        <v>1439</v>
      </c>
      <c r="G4083" s="37" t="s">
        <v>1391</v>
      </c>
      <c r="H4083" s="38">
        <f t="shared" si="64"/>
        <v>0.1124</v>
      </c>
    </row>
    <row r="4084" spans="1:8" x14ac:dyDescent="0.25">
      <c r="A4084" s="24"/>
      <c r="B4084" s="24"/>
      <c r="C4084" s="24"/>
      <c r="D4084" s="24"/>
      <c r="E4084" s="39" t="s">
        <v>5497</v>
      </c>
      <c r="F4084" s="37" t="s">
        <v>1439</v>
      </c>
      <c r="G4084" s="37" t="s">
        <v>1391</v>
      </c>
      <c r="H4084" s="38">
        <f t="shared" si="64"/>
        <v>0.1124</v>
      </c>
    </row>
    <row r="4085" spans="1:8" x14ac:dyDescent="0.25">
      <c r="A4085" s="24"/>
      <c r="B4085" s="24"/>
      <c r="C4085" s="24"/>
      <c r="D4085" s="24"/>
      <c r="E4085" s="39" t="s">
        <v>5498</v>
      </c>
      <c r="F4085" s="37" t="s">
        <v>1430</v>
      </c>
      <c r="G4085" s="37" t="s">
        <v>1430</v>
      </c>
      <c r="H4085" s="38">
        <f t="shared" si="64"/>
        <v>6.5216999999999997E-2</v>
      </c>
    </row>
    <row r="4086" spans="1:8" x14ac:dyDescent="0.25">
      <c r="A4086" s="24"/>
      <c r="B4086" s="24"/>
      <c r="C4086" s="24"/>
      <c r="D4086" s="24"/>
      <c r="E4086" s="39" t="s">
        <v>5499</v>
      </c>
      <c r="F4086" s="37" t="s">
        <v>1430</v>
      </c>
      <c r="G4086" s="37" t="s">
        <v>1430</v>
      </c>
      <c r="H4086" s="38">
        <f t="shared" si="64"/>
        <v>6.5216999999999997E-2</v>
      </c>
    </row>
    <row r="4087" spans="1:8" x14ac:dyDescent="0.25">
      <c r="A4087" s="24"/>
      <c r="B4087" s="24"/>
      <c r="C4087" s="24"/>
      <c r="D4087" s="24"/>
      <c r="E4087" s="39" t="s">
        <v>5500</v>
      </c>
      <c r="F4087" s="37" t="s">
        <v>1430</v>
      </c>
      <c r="G4087" s="37" t="s">
        <v>1430</v>
      </c>
      <c r="H4087" s="38">
        <f t="shared" si="64"/>
        <v>6.5216999999999997E-2</v>
      </c>
    </row>
    <row r="4088" spans="1:8" x14ac:dyDescent="0.25">
      <c r="A4088" s="24"/>
      <c r="B4088" s="24"/>
      <c r="C4088" s="24"/>
      <c r="D4088" s="24"/>
      <c r="E4088" s="39" t="s">
        <v>5501</v>
      </c>
      <c r="F4088" s="37" t="s">
        <v>1430</v>
      </c>
      <c r="G4088" s="37" t="s">
        <v>1430</v>
      </c>
      <c r="H4088" s="38">
        <f t="shared" si="64"/>
        <v>6.5216999999999997E-2</v>
      </c>
    </row>
    <row r="4089" spans="1:8" x14ac:dyDescent="0.25">
      <c r="A4089" s="24"/>
      <c r="B4089" s="24"/>
      <c r="C4089" s="24"/>
      <c r="D4089" s="24"/>
      <c r="E4089" s="39" t="s">
        <v>5502</v>
      </c>
      <c r="F4089" s="37" t="s">
        <v>1439</v>
      </c>
      <c r="G4089" s="37" t="s">
        <v>1391</v>
      </c>
      <c r="H4089" s="38">
        <f t="shared" si="64"/>
        <v>0.1124</v>
      </c>
    </row>
    <row r="4090" spans="1:8" x14ac:dyDescent="0.25">
      <c r="A4090" s="24"/>
      <c r="B4090" s="24"/>
      <c r="C4090" s="24"/>
      <c r="D4090" s="24"/>
      <c r="E4090" s="39" t="s">
        <v>5503</v>
      </c>
      <c r="F4090" s="37" t="s">
        <v>1430</v>
      </c>
      <c r="G4090" s="37" t="s">
        <v>1430</v>
      </c>
      <c r="H4090" s="38">
        <f t="shared" si="64"/>
        <v>6.5216999999999997E-2</v>
      </c>
    </row>
    <row r="4091" spans="1:8" x14ac:dyDescent="0.25">
      <c r="A4091" s="24"/>
      <c r="B4091" s="24"/>
      <c r="C4091" s="24"/>
      <c r="D4091" s="24"/>
      <c r="E4091" s="39" t="s">
        <v>5504</v>
      </c>
      <c r="F4091" s="37" t="s">
        <v>1430</v>
      </c>
      <c r="G4091" s="37" t="s">
        <v>1430</v>
      </c>
      <c r="H4091" s="38">
        <f t="shared" si="64"/>
        <v>6.5216999999999997E-2</v>
      </c>
    </row>
    <row r="4092" spans="1:8" x14ac:dyDescent="0.25">
      <c r="A4092" s="24"/>
      <c r="B4092" s="24"/>
      <c r="C4092" s="24"/>
      <c r="D4092" s="24"/>
      <c r="E4092" s="39" t="s">
        <v>5505</v>
      </c>
      <c r="F4092" s="37" t="s">
        <v>1430</v>
      </c>
      <c r="G4092" s="37" t="s">
        <v>1430</v>
      </c>
      <c r="H4092" s="38">
        <f t="shared" si="64"/>
        <v>6.5216999999999997E-2</v>
      </c>
    </row>
    <row r="4093" spans="1:8" x14ac:dyDescent="0.25">
      <c r="A4093" s="24"/>
      <c r="B4093" s="24"/>
      <c r="C4093" s="24"/>
      <c r="D4093" s="24"/>
      <c r="E4093" s="39" t="s">
        <v>5506</v>
      </c>
      <c r="F4093" s="37" t="s">
        <v>1430</v>
      </c>
      <c r="G4093" s="37" t="s">
        <v>1430</v>
      </c>
      <c r="H4093" s="38">
        <f t="shared" si="64"/>
        <v>6.5216999999999997E-2</v>
      </c>
    </row>
    <row r="4094" spans="1:8" x14ac:dyDescent="0.25">
      <c r="A4094" s="24"/>
      <c r="B4094" s="24"/>
      <c r="C4094" s="24"/>
      <c r="D4094" s="24"/>
      <c r="E4094" s="39" t="s">
        <v>5507</v>
      </c>
      <c r="F4094" s="37" t="s">
        <v>1678</v>
      </c>
      <c r="G4094" s="37" t="s">
        <v>1377</v>
      </c>
      <c r="H4094" s="38">
        <f t="shared" si="64"/>
        <v>0.1119</v>
      </c>
    </row>
    <row r="4095" spans="1:8" x14ac:dyDescent="0.25">
      <c r="A4095" s="24"/>
      <c r="B4095" s="24"/>
      <c r="C4095" s="24"/>
      <c r="D4095" s="24"/>
      <c r="E4095" s="39" t="s">
        <v>5508</v>
      </c>
      <c r="F4095" s="37" t="s">
        <v>1430</v>
      </c>
      <c r="G4095" s="37" t="s">
        <v>1430</v>
      </c>
      <c r="H4095" s="38">
        <f t="shared" si="64"/>
        <v>6.5216999999999997E-2</v>
      </c>
    </row>
    <row r="4096" spans="1:8" x14ac:dyDescent="0.25">
      <c r="A4096" s="24"/>
      <c r="B4096" s="24"/>
      <c r="C4096" s="24"/>
      <c r="D4096" s="24"/>
      <c r="E4096" s="57" t="s">
        <v>5509</v>
      </c>
      <c r="F4096" s="37" t="s">
        <v>1439</v>
      </c>
      <c r="G4096" s="37" t="s">
        <v>1391</v>
      </c>
      <c r="H4096" s="38">
        <f t="shared" si="64"/>
        <v>0.1124</v>
      </c>
    </row>
    <row r="4097" spans="1:8" x14ac:dyDescent="0.25">
      <c r="A4097" s="24"/>
      <c r="B4097" s="24"/>
      <c r="C4097" s="24"/>
      <c r="D4097" s="24"/>
      <c r="E4097" s="39" t="s">
        <v>5510</v>
      </c>
      <c r="F4097" s="37" t="s">
        <v>1430</v>
      </c>
      <c r="G4097" s="37" t="s">
        <v>1430</v>
      </c>
      <c r="H4097" s="38">
        <f t="shared" si="64"/>
        <v>6.5216999999999997E-2</v>
      </c>
    </row>
    <row r="4098" spans="1:8" x14ac:dyDescent="0.25">
      <c r="A4098" s="24"/>
      <c r="B4098" s="24"/>
      <c r="C4098" s="24"/>
      <c r="D4098" s="24"/>
      <c r="E4098" s="39" t="s">
        <v>5511</v>
      </c>
      <c r="F4098" s="37" t="s">
        <v>1385</v>
      </c>
      <c r="G4098" s="37" t="s">
        <v>1385</v>
      </c>
      <c r="H4098" s="38">
        <f t="shared" si="64"/>
        <v>8.4599999999999995E-2</v>
      </c>
    </row>
    <row r="4099" spans="1:8" x14ac:dyDescent="0.25">
      <c r="A4099" s="24"/>
      <c r="B4099" s="24"/>
      <c r="C4099" s="24"/>
      <c r="D4099" s="24"/>
      <c r="E4099" s="39" t="s">
        <v>5512</v>
      </c>
      <c r="F4099" s="37" t="s">
        <v>1430</v>
      </c>
      <c r="G4099" s="37" t="s">
        <v>1430</v>
      </c>
      <c r="H4099" s="38">
        <f t="shared" si="64"/>
        <v>6.5216999999999997E-2</v>
      </c>
    </row>
    <row r="4100" spans="1:8" x14ac:dyDescent="0.25">
      <c r="A4100" s="24"/>
      <c r="B4100" s="24"/>
      <c r="C4100" s="24"/>
      <c r="D4100" s="24"/>
      <c r="E4100" s="39" t="s">
        <v>5513</v>
      </c>
      <c r="F4100" s="37" t="s">
        <v>1439</v>
      </c>
      <c r="G4100" s="37" t="s">
        <v>1391</v>
      </c>
      <c r="H4100" s="38">
        <f t="shared" si="64"/>
        <v>0.1124</v>
      </c>
    </row>
    <row r="4101" spans="1:8" x14ac:dyDescent="0.25">
      <c r="A4101" s="24"/>
      <c r="B4101" s="24"/>
      <c r="C4101" s="24"/>
      <c r="D4101" s="24"/>
      <c r="E4101" s="39" t="s">
        <v>5514</v>
      </c>
      <c r="F4101" s="37" t="s">
        <v>1430</v>
      </c>
      <c r="G4101" s="37" t="s">
        <v>1430</v>
      </c>
      <c r="H4101" s="38">
        <f t="shared" si="64"/>
        <v>6.5216999999999997E-2</v>
      </c>
    </row>
    <row r="4102" spans="1:8" x14ac:dyDescent="0.25">
      <c r="A4102" s="24"/>
      <c r="B4102" s="24"/>
      <c r="C4102" s="24"/>
      <c r="D4102" s="24"/>
      <c r="E4102" s="39" t="s">
        <v>5515</v>
      </c>
      <c r="F4102" s="37" t="s">
        <v>1430</v>
      </c>
      <c r="G4102" s="37" t="s">
        <v>1430</v>
      </c>
      <c r="H4102" s="38">
        <f t="shared" si="64"/>
        <v>6.5216999999999997E-2</v>
      </c>
    </row>
    <row r="4103" spans="1:8" x14ac:dyDescent="0.25">
      <c r="A4103" s="24"/>
      <c r="B4103" s="24"/>
      <c r="C4103" s="24"/>
      <c r="D4103" s="24"/>
      <c r="E4103" s="39" t="s">
        <v>5516</v>
      </c>
      <c r="F4103" s="37" t="s">
        <v>1430</v>
      </c>
      <c r="G4103" s="37" t="s">
        <v>1430</v>
      </c>
      <c r="H4103" s="38">
        <f t="shared" ref="H4103:H4166" si="65">VLOOKUP(G4103,$A$4:$B$29,2,FALSE)</f>
        <v>6.5216999999999997E-2</v>
      </c>
    </row>
    <row r="4104" spans="1:8" x14ac:dyDescent="0.25">
      <c r="A4104" s="24"/>
      <c r="B4104" s="24"/>
      <c r="C4104" s="24"/>
      <c r="D4104" s="24"/>
      <c r="E4104" s="39" t="s">
        <v>5517</v>
      </c>
      <c r="F4104" s="37" t="s">
        <v>1430</v>
      </c>
      <c r="G4104" s="37" t="s">
        <v>1430</v>
      </c>
      <c r="H4104" s="38">
        <f t="shared" si="65"/>
        <v>6.5216999999999997E-2</v>
      </c>
    </row>
    <row r="4105" spans="1:8" x14ac:dyDescent="0.25">
      <c r="A4105" s="24"/>
      <c r="B4105" s="24"/>
      <c r="C4105" s="24"/>
      <c r="D4105" s="24"/>
      <c r="E4105" s="39" t="s">
        <v>5518</v>
      </c>
      <c r="F4105" s="37" t="s">
        <v>1678</v>
      </c>
      <c r="G4105" s="37" t="s">
        <v>1377</v>
      </c>
      <c r="H4105" s="38">
        <f t="shared" si="65"/>
        <v>0.1119</v>
      </c>
    </row>
    <row r="4106" spans="1:8" x14ac:dyDescent="0.25">
      <c r="A4106" s="24"/>
      <c r="B4106" s="24"/>
      <c r="C4106" s="24"/>
      <c r="D4106" s="24"/>
      <c r="E4106" s="39" t="s">
        <v>5519</v>
      </c>
      <c r="F4106" s="37" t="s">
        <v>1430</v>
      </c>
      <c r="G4106" s="37" t="s">
        <v>1430</v>
      </c>
      <c r="H4106" s="38">
        <f t="shared" si="65"/>
        <v>6.5216999999999997E-2</v>
      </c>
    </row>
    <row r="4107" spans="1:8" x14ac:dyDescent="0.25">
      <c r="A4107" s="24"/>
      <c r="B4107" s="24"/>
      <c r="C4107" s="24"/>
      <c r="D4107" s="24"/>
      <c r="E4107" s="39" t="s">
        <v>5520</v>
      </c>
      <c r="F4107" s="37" t="s">
        <v>1385</v>
      </c>
      <c r="G4107" s="37" t="s">
        <v>1385</v>
      </c>
      <c r="H4107" s="38">
        <f t="shared" si="65"/>
        <v>8.4599999999999995E-2</v>
      </c>
    </row>
    <row r="4108" spans="1:8" x14ac:dyDescent="0.25">
      <c r="A4108" s="24"/>
      <c r="B4108" s="24"/>
      <c r="C4108" s="24"/>
      <c r="D4108" s="24"/>
      <c r="E4108" s="39" t="s">
        <v>5521</v>
      </c>
      <c r="F4108" s="37" t="s">
        <v>1439</v>
      </c>
      <c r="G4108" s="37" t="s">
        <v>1391</v>
      </c>
      <c r="H4108" s="38">
        <f t="shared" si="65"/>
        <v>0.1124</v>
      </c>
    </row>
    <row r="4109" spans="1:8" x14ac:dyDescent="0.25">
      <c r="A4109" s="24"/>
      <c r="B4109" s="24"/>
      <c r="C4109" s="24"/>
      <c r="D4109" s="24"/>
      <c r="E4109" s="60" t="s">
        <v>5522</v>
      </c>
      <c r="F4109" s="37" t="s">
        <v>1430</v>
      </c>
      <c r="G4109" s="37" t="s">
        <v>1430</v>
      </c>
      <c r="H4109" s="38">
        <f t="shared" si="65"/>
        <v>6.5216999999999997E-2</v>
      </c>
    </row>
    <row r="4110" spans="1:8" x14ac:dyDescent="0.25">
      <c r="A4110" s="24"/>
      <c r="B4110" s="24"/>
      <c r="C4110" s="24"/>
      <c r="D4110" s="24"/>
      <c r="E4110" s="39" t="s">
        <v>5523</v>
      </c>
      <c r="F4110" s="37" t="s">
        <v>1430</v>
      </c>
      <c r="G4110" s="37" t="s">
        <v>1430</v>
      </c>
      <c r="H4110" s="38">
        <f t="shared" si="65"/>
        <v>6.5216999999999997E-2</v>
      </c>
    </row>
    <row r="4111" spans="1:8" x14ac:dyDescent="0.25">
      <c r="A4111" s="24"/>
      <c r="B4111" s="24"/>
      <c r="C4111" s="24"/>
      <c r="D4111" s="24"/>
      <c r="E4111" s="39" t="s">
        <v>5524</v>
      </c>
      <c r="F4111" s="37" t="s">
        <v>1430</v>
      </c>
      <c r="G4111" s="37" t="s">
        <v>1430</v>
      </c>
      <c r="H4111" s="38">
        <f t="shared" si="65"/>
        <v>6.5216999999999997E-2</v>
      </c>
    </row>
    <row r="4112" spans="1:8" x14ac:dyDescent="0.25">
      <c r="A4112" s="24"/>
      <c r="B4112" s="24"/>
      <c r="C4112" s="24"/>
      <c r="D4112" s="24"/>
      <c r="E4112" s="39" t="s">
        <v>5525</v>
      </c>
      <c r="F4112" s="37" t="s">
        <v>1430</v>
      </c>
      <c r="G4112" s="37" t="s">
        <v>1430</v>
      </c>
      <c r="H4112" s="38">
        <f t="shared" si="65"/>
        <v>6.5216999999999997E-2</v>
      </c>
    </row>
    <row r="4113" spans="1:8" x14ac:dyDescent="0.25">
      <c r="A4113" s="24"/>
      <c r="B4113" s="24"/>
      <c r="C4113" s="24"/>
      <c r="D4113" s="24"/>
      <c r="E4113" s="36" t="s">
        <v>5526</v>
      </c>
      <c r="F4113" s="37" t="s">
        <v>1439</v>
      </c>
      <c r="G4113" s="37" t="s">
        <v>1391</v>
      </c>
      <c r="H4113" s="38">
        <f t="shared" si="65"/>
        <v>0.1124</v>
      </c>
    </row>
    <row r="4114" spans="1:8" x14ac:dyDescent="0.25">
      <c r="A4114" s="24"/>
      <c r="B4114" s="24"/>
      <c r="C4114" s="24"/>
      <c r="D4114" s="24"/>
      <c r="E4114" s="39" t="s">
        <v>5527</v>
      </c>
      <c r="F4114" s="37" t="s">
        <v>1377</v>
      </c>
      <c r="G4114" s="37" t="s">
        <v>1377</v>
      </c>
      <c r="H4114" s="38">
        <f t="shared" si="65"/>
        <v>0.1119</v>
      </c>
    </row>
    <row r="4115" spans="1:8" x14ac:dyDescent="0.25">
      <c r="A4115" s="24"/>
      <c r="B4115" s="24"/>
      <c r="C4115" s="24"/>
      <c r="D4115" s="24"/>
      <c r="E4115" s="39" t="s">
        <v>5528</v>
      </c>
      <c r="F4115" s="37" t="s">
        <v>1439</v>
      </c>
      <c r="G4115" s="37" t="s">
        <v>1391</v>
      </c>
      <c r="H4115" s="38">
        <f t="shared" si="65"/>
        <v>0.1124</v>
      </c>
    </row>
    <row r="4116" spans="1:8" x14ac:dyDescent="0.25">
      <c r="A4116" s="24"/>
      <c r="B4116" s="24"/>
      <c r="C4116" s="24"/>
      <c r="D4116" s="24"/>
      <c r="E4116" s="39" t="s">
        <v>5529</v>
      </c>
      <c r="F4116" s="37" t="s">
        <v>1439</v>
      </c>
      <c r="G4116" s="37" t="s">
        <v>1391</v>
      </c>
      <c r="H4116" s="38">
        <f t="shared" si="65"/>
        <v>0.1124</v>
      </c>
    </row>
    <row r="4117" spans="1:8" x14ac:dyDescent="0.25">
      <c r="A4117" s="24"/>
      <c r="B4117" s="24"/>
      <c r="C4117" s="24"/>
      <c r="D4117" s="24"/>
      <c r="E4117" s="39" t="s">
        <v>5530</v>
      </c>
      <c r="F4117" s="37" t="s">
        <v>1439</v>
      </c>
      <c r="G4117" s="37" t="s">
        <v>1391</v>
      </c>
      <c r="H4117" s="38">
        <f t="shared" si="65"/>
        <v>0.1124</v>
      </c>
    </row>
    <row r="4118" spans="1:8" x14ac:dyDescent="0.25">
      <c r="A4118" s="24"/>
      <c r="B4118" s="24"/>
      <c r="C4118" s="24"/>
      <c r="D4118" s="24"/>
      <c r="E4118" s="39" t="s">
        <v>5531</v>
      </c>
      <c r="F4118" s="37" t="s">
        <v>1439</v>
      </c>
      <c r="G4118" s="37" t="s">
        <v>1391</v>
      </c>
      <c r="H4118" s="38">
        <f t="shared" si="65"/>
        <v>0.1124</v>
      </c>
    </row>
    <row r="4119" spans="1:8" x14ac:dyDescent="0.25">
      <c r="A4119" s="24"/>
      <c r="B4119" s="24"/>
      <c r="C4119" s="24"/>
      <c r="D4119" s="24"/>
      <c r="E4119" s="39" t="s">
        <v>5532</v>
      </c>
      <c r="F4119" s="37" t="s">
        <v>1439</v>
      </c>
      <c r="G4119" s="37" t="s">
        <v>1391</v>
      </c>
      <c r="H4119" s="38">
        <f t="shared" si="65"/>
        <v>0.1124</v>
      </c>
    </row>
    <row r="4120" spans="1:8" x14ac:dyDescent="0.25">
      <c r="A4120" s="24"/>
      <c r="B4120" s="24"/>
      <c r="C4120" s="24"/>
      <c r="D4120" s="24"/>
      <c r="E4120" s="39" t="s">
        <v>5533</v>
      </c>
      <c r="F4120" s="37" t="s">
        <v>1377</v>
      </c>
      <c r="G4120" s="37" t="s">
        <v>1377</v>
      </c>
      <c r="H4120" s="38">
        <f t="shared" si="65"/>
        <v>0.1119</v>
      </c>
    </row>
    <row r="4121" spans="1:8" x14ac:dyDescent="0.25">
      <c r="A4121" s="24"/>
      <c r="B4121" s="24"/>
      <c r="C4121" s="24"/>
      <c r="D4121" s="24"/>
      <c r="E4121" s="57" t="s">
        <v>5534</v>
      </c>
      <c r="F4121" s="37" t="s">
        <v>1439</v>
      </c>
      <c r="G4121" s="37" t="s">
        <v>1391</v>
      </c>
      <c r="H4121" s="38">
        <f t="shared" si="65"/>
        <v>0.1124</v>
      </c>
    </row>
    <row r="4122" spans="1:8" x14ac:dyDescent="0.25">
      <c r="A4122" s="24"/>
      <c r="B4122" s="24"/>
      <c r="C4122" s="24"/>
      <c r="D4122" s="24"/>
      <c r="E4122" s="39" t="s">
        <v>5535</v>
      </c>
      <c r="F4122" s="37" t="s">
        <v>1439</v>
      </c>
      <c r="G4122" s="37" t="s">
        <v>1391</v>
      </c>
      <c r="H4122" s="38">
        <f t="shared" si="65"/>
        <v>0.1124</v>
      </c>
    </row>
    <row r="4123" spans="1:8" x14ac:dyDescent="0.25">
      <c r="A4123" s="24"/>
      <c r="B4123" s="24"/>
      <c r="C4123" s="24"/>
      <c r="D4123" s="24"/>
      <c r="E4123" s="39" t="s">
        <v>5536</v>
      </c>
      <c r="F4123" s="37" t="s">
        <v>1439</v>
      </c>
      <c r="G4123" s="37" t="s">
        <v>1391</v>
      </c>
      <c r="H4123" s="38">
        <f t="shared" si="65"/>
        <v>0.1124</v>
      </c>
    </row>
    <row r="4124" spans="1:8" x14ac:dyDescent="0.25">
      <c r="A4124" s="24"/>
      <c r="B4124" s="24"/>
      <c r="C4124" s="24"/>
      <c r="D4124" s="24"/>
      <c r="E4124" s="40" t="s">
        <v>5537</v>
      </c>
      <c r="F4124" s="37" t="s">
        <v>1439</v>
      </c>
      <c r="G4124" s="37" t="s">
        <v>1391</v>
      </c>
      <c r="H4124" s="38">
        <f t="shared" si="65"/>
        <v>0.1124</v>
      </c>
    </row>
    <row r="4125" spans="1:8" x14ac:dyDescent="0.25">
      <c r="A4125" s="24"/>
      <c r="B4125" s="24"/>
      <c r="C4125" s="24"/>
      <c r="D4125" s="24"/>
      <c r="E4125" s="39" t="s">
        <v>5538</v>
      </c>
      <c r="F4125" s="37" t="s">
        <v>1439</v>
      </c>
      <c r="G4125" s="37" t="s">
        <v>1391</v>
      </c>
      <c r="H4125" s="38">
        <f t="shared" si="65"/>
        <v>0.1124</v>
      </c>
    </row>
    <row r="4126" spans="1:8" x14ac:dyDescent="0.25">
      <c r="A4126" s="24"/>
      <c r="B4126" s="24"/>
      <c r="C4126" s="24"/>
      <c r="D4126" s="24"/>
      <c r="E4126" s="39" t="s">
        <v>5539</v>
      </c>
      <c r="F4126" s="37" t="s">
        <v>1439</v>
      </c>
      <c r="G4126" s="37" t="s">
        <v>1391</v>
      </c>
      <c r="H4126" s="38">
        <f t="shared" si="65"/>
        <v>0.1124</v>
      </c>
    </row>
    <row r="4127" spans="1:8" x14ac:dyDescent="0.25">
      <c r="A4127" s="24"/>
      <c r="B4127" s="24"/>
      <c r="C4127" s="24"/>
      <c r="D4127" s="24"/>
      <c r="E4127" s="40" t="s">
        <v>5540</v>
      </c>
      <c r="F4127" s="37" t="s">
        <v>1439</v>
      </c>
      <c r="G4127" s="37" t="s">
        <v>1391</v>
      </c>
      <c r="H4127" s="38">
        <f t="shared" si="65"/>
        <v>0.1124</v>
      </c>
    </row>
    <row r="4128" spans="1:8" x14ac:dyDescent="0.25">
      <c r="A4128" s="24"/>
      <c r="B4128" s="24"/>
      <c r="C4128" s="24"/>
      <c r="D4128" s="24"/>
      <c r="E4128" s="39" t="s">
        <v>5541</v>
      </c>
      <c r="F4128" s="37" t="s">
        <v>1439</v>
      </c>
      <c r="G4128" s="37" t="s">
        <v>1391</v>
      </c>
      <c r="H4128" s="38">
        <f t="shared" si="65"/>
        <v>0.1124</v>
      </c>
    </row>
    <row r="4129" spans="1:8" x14ac:dyDescent="0.25">
      <c r="A4129" s="24"/>
      <c r="B4129" s="24"/>
      <c r="C4129" s="24"/>
      <c r="D4129" s="24"/>
      <c r="E4129" s="39" t="s">
        <v>5542</v>
      </c>
      <c r="F4129" s="37" t="s">
        <v>1439</v>
      </c>
      <c r="G4129" s="37" t="s">
        <v>1391</v>
      </c>
      <c r="H4129" s="38">
        <f t="shared" si="65"/>
        <v>0.1124</v>
      </c>
    </row>
    <row r="4130" spans="1:8" x14ac:dyDescent="0.25">
      <c r="A4130" s="24"/>
      <c r="B4130" s="24"/>
      <c r="C4130" s="24"/>
      <c r="D4130" s="24"/>
      <c r="E4130" s="39" t="s">
        <v>5543</v>
      </c>
      <c r="F4130" s="37" t="s">
        <v>1439</v>
      </c>
      <c r="G4130" s="37" t="s">
        <v>1391</v>
      </c>
      <c r="H4130" s="38">
        <f t="shared" si="65"/>
        <v>0.1124</v>
      </c>
    </row>
    <row r="4131" spans="1:8" x14ac:dyDescent="0.25">
      <c r="A4131" s="24"/>
      <c r="B4131" s="24"/>
      <c r="C4131" s="24"/>
      <c r="D4131" s="24"/>
      <c r="E4131" s="39" t="s">
        <v>5544</v>
      </c>
      <c r="F4131" s="37" t="s">
        <v>1439</v>
      </c>
      <c r="G4131" s="37" t="s">
        <v>1391</v>
      </c>
      <c r="H4131" s="38">
        <f t="shared" si="65"/>
        <v>0.1124</v>
      </c>
    </row>
    <row r="4132" spans="1:8" x14ac:dyDescent="0.25">
      <c r="A4132" s="24"/>
      <c r="B4132" s="24"/>
      <c r="C4132" s="24"/>
      <c r="D4132" s="24"/>
      <c r="E4132" s="57" t="s">
        <v>5545</v>
      </c>
      <c r="F4132" s="37" t="s">
        <v>1439</v>
      </c>
      <c r="G4132" s="37" t="s">
        <v>1391</v>
      </c>
      <c r="H4132" s="38">
        <f t="shared" si="65"/>
        <v>0.1124</v>
      </c>
    </row>
    <row r="4133" spans="1:8" x14ac:dyDescent="0.25">
      <c r="A4133" s="24"/>
      <c r="B4133" s="24"/>
      <c r="C4133" s="24"/>
      <c r="D4133" s="24"/>
      <c r="E4133" s="39" t="s">
        <v>5546</v>
      </c>
      <c r="F4133" s="37" t="s">
        <v>1377</v>
      </c>
      <c r="G4133" s="37" t="s">
        <v>1377</v>
      </c>
      <c r="H4133" s="38">
        <f t="shared" si="65"/>
        <v>0.1119</v>
      </c>
    </row>
    <row r="4134" spans="1:8" x14ac:dyDescent="0.25">
      <c r="A4134" s="24"/>
      <c r="B4134" s="24"/>
      <c r="C4134" s="24"/>
      <c r="D4134" s="24"/>
      <c r="E4134" s="39" t="s">
        <v>5547</v>
      </c>
      <c r="F4134" s="37" t="s">
        <v>1379</v>
      </c>
      <c r="G4134" s="37" t="s">
        <v>1379</v>
      </c>
      <c r="H4134" s="38">
        <f t="shared" si="65"/>
        <v>0.1128</v>
      </c>
    </row>
    <row r="4135" spans="1:8" x14ac:dyDescent="0.25">
      <c r="A4135" s="24"/>
      <c r="B4135" s="24"/>
      <c r="C4135" s="24"/>
      <c r="D4135" s="24"/>
      <c r="E4135" s="39" t="s">
        <v>5548</v>
      </c>
      <c r="F4135" s="37" t="s">
        <v>1377</v>
      </c>
      <c r="G4135" s="37" t="s">
        <v>1377</v>
      </c>
      <c r="H4135" s="38">
        <f t="shared" si="65"/>
        <v>0.1119</v>
      </c>
    </row>
    <row r="4136" spans="1:8" x14ac:dyDescent="0.25">
      <c r="A4136" s="24"/>
      <c r="B4136" s="24"/>
      <c r="C4136" s="24"/>
      <c r="D4136" s="24"/>
      <c r="E4136" s="57" t="s">
        <v>5549</v>
      </c>
      <c r="F4136" s="37" t="s">
        <v>1439</v>
      </c>
      <c r="G4136" s="37" t="s">
        <v>1391</v>
      </c>
      <c r="H4136" s="38">
        <f t="shared" si="65"/>
        <v>0.1124</v>
      </c>
    </row>
    <row r="4137" spans="1:8" x14ac:dyDescent="0.25">
      <c r="A4137" s="24"/>
      <c r="B4137" s="24"/>
      <c r="C4137" s="24"/>
      <c r="D4137" s="24"/>
      <c r="E4137" s="57" t="s">
        <v>5550</v>
      </c>
      <c r="F4137" s="37" t="s">
        <v>1439</v>
      </c>
      <c r="G4137" s="37" t="s">
        <v>1391</v>
      </c>
      <c r="H4137" s="38">
        <f t="shared" si="65"/>
        <v>0.1124</v>
      </c>
    </row>
    <row r="4138" spans="1:8" x14ac:dyDescent="0.25">
      <c r="A4138" s="24"/>
      <c r="B4138" s="24"/>
      <c r="C4138" s="24"/>
      <c r="D4138" s="24"/>
      <c r="E4138" s="57" t="s">
        <v>5551</v>
      </c>
      <c r="F4138" s="37" t="s">
        <v>1377</v>
      </c>
      <c r="G4138" s="37" t="s">
        <v>1377</v>
      </c>
      <c r="H4138" s="38">
        <f t="shared" si="65"/>
        <v>0.1119</v>
      </c>
    </row>
    <row r="4139" spans="1:8" x14ac:dyDescent="0.25">
      <c r="A4139" s="24"/>
      <c r="B4139" s="24"/>
      <c r="C4139" s="24"/>
      <c r="D4139" s="24"/>
      <c r="E4139" s="39" t="s">
        <v>5552</v>
      </c>
      <c r="F4139" s="37" t="s">
        <v>1439</v>
      </c>
      <c r="G4139" s="37" t="s">
        <v>1391</v>
      </c>
      <c r="H4139" s="38">
        <f t="shared" si="65"/>
        <v>0.1124</v>
      </c>
    </row>
    <row r="4140" spans="1:8" x14ac:dyDescent="0.25">
      <c r="A4140" s="24"/>
      <c r="B4140" s="24"/>
      <c r="C4140" s="24"/>
      <c r="D4140" s="24"/>
      <c r="E4140" s="39" t="s">
        <v>5553</v>
      </c>
      <c r="F4140" s="37" t="s">
        <v>1377</v>
      </c>
      <c r="G4140" s="37" t="s">
        <v>1377</v>
      </c>
      <c r="H4140" s="38">
        <f t="shared" si="65"/>
        <v>0.1119</v>
      </c>
    </row>
    <row r="4141" spans="1:8" x14ac:dyDescent="0.25">
      <c r="A4141" s="24"/>
      <c r="B4141" s="24"/>
      <c r="C4141" s="24"/>
      <c r="D4141" s="24"/>
      <c r="E4141" s="39" t="s">
        <v>5554</v>
      </c>
      <c r="F4141" s="37" t="s">
        <v>1439</v>
      </c>
      <c r="G4141" s="37" t="s">
        <v>1391</v>
      </c>
      <c r="H4141" s="38">
        <f t="shared" si="65"/>
        <v>0.1124</v>
      </c>
    </row>
    <row r="4142" spans="1:8" x14ac:dyDescent="0.25">
      <c r="A4142" s="24"/>
      <c r="B4142" s="24"/>
      <c r="C4142" s="24"/>
      <c r="D4142" s="24"/>
      <c r="E4142" s="39" t="s">
        <v>5555</v>
      </c>
      <c r="F4142" s="37" t="s">
        <v>1439</v>
      </c>
      <c r="G4142" s="37" t="s">
        <v>1391</v>
      </c>
      <c r="H4142" s="38">
        <f t="shared" si="65"/>
        <v>0.1124</v>
      </c>
    </row>
    <row r="4143" spans="1:8" x14ac:dyDescent="0.25">
      <c r="A4143" s="24"/>
      <c r="B4143" s="24"/>
      <c r="C4143" s="24"/>
      <c r="D4143" s="24"/>
      <c r="E4143" s="39" t="s">
        <v>5556</v>
      </c>
      <c r="F4143" s="37" t="s">
        <v>1377</v>
      </c>
      <c r="G4143" s="37" t="s">
        <v>1377</v>
      </c>
      <c r="H4143" s="38">
        <f t="shared" si="65"/>
        <v>0.1119</v>
      </c>
    </row>
    <row r="4144" spans="1:8" x14ac:dyDescent="0.25">
      <c r="A4144" s="24"/>
      <c r="B4144" s="24"/>
      <c r="C4144" s="24"/>
      <c r="D4144" s="24"/>
      <c r="E4144" s="39" t="s">
        <v>5557</v>
      </c>
      <c r="F4144" s="37" t="s">
        <v>1385</v>
      </c>
      <c r="G4144" s="37" t="s">
        <v>1385</v>
      </c>
      <c r="H4144" s="38">
        <f t="shared" si="65"/>
        <v>8.4599999999999995E-2</v>
      </c>
    </row>
    <row r="4145" spans="1:8" x14ac:dyDescent="0.25">
      <c r="A4145" s="24"/>
      <c r="B4145" s="24"/>
      <c r="C4145" s="24"/>
      <c r="D4145" s="24"/>
      <c r="E4145" s="39" t="s">
        <v>5558</v>
      </c>
      <c r="F4145" s="37" t="s">
        <v>1439</v>
      </c>
      <c r="G4145" s="37" t="s">
        <v>1391</v>
      </c>
      <c r="H4145" s="38">
        <f t="shared" si="65"/>
        <v>0.1124</v>
      </c>
    </row>
    <row r="4146" spans="1:8" x14ac:dyDescent="0.25">
      <c r="A4146" s="24"/>
      <c r="B4146" s="24"/>
      <c r="C4146" s="24"/>
      <c r="D4146" s="24"/>
      <c r="E4146" s="39" t="s">
        <v>5559</v>
      </c>
      <c r="F4146" s="37" t="s">
        <v>1439</v>
      </c>
      <c r="G4146" s="37" t="s">
        <v>1391</v>
      </c>
      <c r="H4146" s="38">
        <f t="shared" si="65"/>
        <v>0.1124</v>
      </c>
    </row>
    <row r="4147" spans="1:8" x14ac:dyDescent="0.25">
      <c r="A4147" s="24"/>
      <c r="B4147" s="24"/>
      <c r="C4147" s="24"/>
      <c r="D4147" s="24"/>
      <c r="E4147" s="39" t="s">
        <v>5560</v>
      </c>
      <c r="F4147" s="37" t="s">
        <v>1439</v>
      </c>
      <c r="G4147" s="37" t="s">
        <v>1391</v>
      </c>
      <c r="H4147" s="38">
        <f t="shared" si="65"/>
        <v>0.1124</v>
      </c>
    </row>
    <row r="4148" spans="1:8" x14ac:dyDescent="0.25">
      <c r="A4148" s="24"/>
      <c r="B4148" s="24"/>
      <c r="C4148" s="24"/>
      <c r="D4148" s="24"/>
      <c r="E4148" s="39" t="s">
        <v>5561</v>
      </c>
      <c r="F4148" s="37" t="s">
        <v>1439</v>
      </c>
      <c r="G4148" s="37" t="s">
        <v>1391</v>
      </c>
      <c r="H4148" s="38">
        <f t="shared" si="65"/>
        <v>0.1124</v>
      </c>
    </row>
    <row r="4149" spans="1:8" x14ac:dyDescent="0.25">
      <c r="A4149" s="24"/>
      <c r="B4149" s="24"/>
      <c r="C4149" s="24"/>
      <c r="D4149" s="24"/>
      <c r="E4149" s="39" t="s">
        <v>5562</v>
      </c>
      <c r="F4149" s="37" t="s">
        <v>1439</v>
      </c>
      <c r="G4149" s="37" t="s">
        <v>1391</v>
      </c>
      <c r="H4149" s="38">
        <f t="shared" si="65"/>
        <v>0.1124</v>
      </c>
    </row>
    <row r="4150" spans="1:8" x14ac:dyDescent="0.25">
      <c r="A4150" s="24"/>
      <c r="B4150" s="24"/>
      <c r="C4150" s="24"/>
      <c r="D4150" s="24"/>
      <c r="E4150" s="39" t="s">
        <v>5563</v>
      </c>
      <c r="F4150" s="37" t="s">
        <v>1439</v>
      </c>
      <c r="G4150" s="37" t="s">
        <v>1391</v>
      </c>
      <c r="H4150" s="38">
        <f t="shared" si="65"/>
        <v>0.1124</v>
      </c>
    </row>
    <row r="4151" spans="1:8" x14ac:dyDescent="0.25">
      <c r="A4151" s="24"/>
      <c r="B4151" s="24"/>
      <c r="C4151" s="24"/>
      <c r="D4151" s="24"/>
      <c r="E4151" s="39" t="s">
        <v>5564</v>
      </c>
      <c r="F4151" s="37" t="s">
        <v>1439</v>
      </c>
      <c r="G4151" s="37" t="s">
        <v>1391</v>
      </c>
      <c r="H4151" s="38">
        <f t="shared" si="65"/>
        <v>0.1124</v>
      </c>
    </row>
    <row r="4152" spans="1:8" x14ac:dyDescent="0.25">
      <c r="A4152" s="24"/>
      <c r="B4152" s="24"/>
      <c r="C4152" s="24"/>
      <c r="D4152" s="24"/>
      <c r="E4152" s="39" t="s">
        <v>5565</v>
      </c>
      <c r="F4152" s="37" t="s">
        <v>1439</v>
      </c>
      <c r="G4152" s="37" t="s">
        <v>1391</v>
      </c>
      <c r="H4152" s="38">
        <f t="shared" si="65"/>
        <v>0.1124</v>
      </c>
    </row>
    <row r="4153" spans="1:8" x14ac:dyDescent="0.25">
      <c r="A4153" s="24"/>
      <c r="B4153" s="24"/>
      <c r="C4153" s="24"/>
      <c r="D4153" s="24"/>
      <c r="E4153" s="39" t="s">
        <v>5566</v>
      </c>
      <c r="F4153" s="37" t="s">
        <v>1439</v>
      </c>
      <c r="G4153" s="37" t="s">
        <v>1391</v>
      </c>
      <c r="H4153" s="38">
        <f t="shared" si="65"/>
        <v>0.1124</v>
      </c>
    </row>
    <row r="4154" spans="1:8" x14ac:dyDescent="0.25">
      <c r="A4154" s="24"/>
      <c r="B4154" s="24"/>
      <c r="C4154" s="24"/>
      <c r="D4154" s="24"/>
      <c r="E4154" s="57" t="s">
        <v>5567</v>
      </c>
      <c r="F4154" s="37" t="s">
        <v>1439</v>
      </c>
      <c r="G4154" s="37" t="s">
        <v>1391</v>
      </c>
      <c r="H4154" s="38">
        <f t="shared" si="65"/>
        <v>0.1124</v>
      </c>
    </row>
    <row r="4155" spans="1:8" x14ac:dyDescent="0.25">
      <c r="A4155" s="24"/>
      <c r="B4155" s="24"/>
      <c r="C4155" s="24"/>
      <c r="D4155" s="24"/>
      <c r="E4155" s="39" t="s">
        <v>5568</v>
      </c>
      <c r="F4155" s="37" t="s">
        <v>1439</v>
      </c>
      <c r="G4155" s="37" t="s">
        <v>1391</v>
      </c>
      <c r="H4155" s="38">
        <f t="shared" si="65"/>
        <v>0.1124</v>
      </c>
    </row>
    <row r="4156" spans="1:8" x14ac:dyDescent="0.25">
      <c r="A4156" s="24"/>
      <c r="B4156" s="24"/>
      <c r="C4156" s="24"/>
      <c r="D4156" s="24"/>
      <c r="E4156" s="39" t="s">
        <v>5569</v>
      </c>
      <c r="F4156" s="37" t="s">
        <v>1439</v>
      </c>
      <c r="G4156" s="37" t="s">
        <v>1391</v>
      </c>
      <c r="H4156" s="38">
        <f t="shared" si="65"/>
        <v>0.1124</v>
      </c>
    </row>
    <row r="4157" spans="1:8" x14ac:dyDescent="0.25">
      <c r="A4157" s="24"/>
      <c r="B4157" s="24"/>
      <c r="C4157" s="24"/>
      <c r="D4157" s="24"/>
      <c r="E4157" s="39" t="s">
        <v>5570</v>
      </c>
      <c r="F4157" s="37" t="s">
        <v>1439</v>
      </c>
      <c r="G4157" s="37" t="s">
        <v>1391</v>
      </c>
      <c r="H4157" s="38">
        <f t="shared" si="65"/>
        <v>0.1124</v>
      </c>
    </row>
    <row r="4158" spans="1:8" x14ac:dyDescent="0.25">
      <c r="A4158" s="24"/>
      <c r="B4158" s="24"/>
      <c r="C4158" s="24"/>
      <c r="D4158" s="24"/>
      <c r="E4158" s="39" t="s">
        <v>5571</v>
      </c>
      <c r="F4158" s="37" t="s">
        <v>1439</v>
      </c>
      <c r="G4158" s="37" t="s">
        <v>1391</v>
      </c>
      <c r="H4158" s="38">
        <f t="shared" si="65"/>
        <v>0.1124</v>
      </c>
    </row>
    <row r="4159" spans="1:8" x14ac:dyDescent="0.25">
      <c r="A4159" s="24"/>
      <c r="B4159" s="24"/>
      <c r="C4159" s="24"/>
      <c r="D4159" s="24"/>
      <c r="E4159" s="39" t="s">
        <v>5572</v>
      </c>
      <c r="F4159" s="37" t="s">
        <v>1439</v>
      </c>
      <c r="G4159" s="37" t="s">
        <v>1391</v>
      </c>
      <c r="H4159" s="38">
        <f t="shared" si="65"/>
        <v>0.1124</v>
      </c>
    </row>
    <row r="4160" spans="1:8" x14ac:dyDescent="0.25">
      <c r="A4160" s="24"/>
      <c r="B4160" s="24"/>
      <c r="C4160" s="24"/>
      <c r="D4160" s="24"/>
      <c r="E4160" s="39" t="s">
        <v>5573</v>
      </c>
      <c r="F4160" s="37" t="s">
        <v>1439</v>
      </c>
      <c r="G4160" s="37" t="s">
        <v>1391</v>
      </c>
      <c r="H4160" s="38">
        <f t="shared" si="65"/>
        <v>0.1124</v>
      </c>
    </row>
    <row r="4161" spans="1:8" x14ac:dyDescent="0.25">
      <c r="A4161" s="24"/>
      <c r="B4161" s="24"/>
      <c r="C4161" s="24"/>
      <c r="D4161" s="24"/>
      <c r="E4161" s="39" t="s">
        <v>5574</v>
      </c>
      <c r="F4161" s="37" t="s">
        <v>1439</v>
      </c>
      <c r="G4161" s="37" t="s">
        <v>1391</v>
      </c>
      <c r="H4161" s="38">
        <f t="shared" si="65"/>
        <v>0.1124</v>
      </c>
    </row>
    <row r="4162" spans="1:8" x14ac:dyDescent="0.25">
      <c r="A4162" s="24"/>
      <c r="B4162" s="24"/>
      <c r="C4162" s="24"/>
      <c r="D4162" s="24"/>
      <c r="E4162" s="39" t="s">
        <v>5575</v>
      </c>
      <c r="F4162" s="37" t="s">
        <v>1439</v>
      </c>
      <c r="G4162" s="37" t="s">
        <v>1391</v>
      </c>
      <c r="H4162" s="38">
        <f t="shared" si="65"/>
        <v>0.1124</v>
      </c>
    </row>
    <row r="4163" spans="1:8" x14ac:dyDescent="0.25">
      <c r="A4163" s="24"/>
      <c r="B4163" s="24"/>
      <c r="C4163" s="24"/>
      <c r="D4163" s="24"/>
      <c r="E4163" s="39" t="s">
        <v>5576</v>
      </c>
      <c r="F4163" s="37" t="s">
        <v>1439</v>
      </c>
      <c r="G4163" s="37" t="s">
        <v>1391</v>
      </c>
      <c r="H4163" s="38">
        <f t="shared" si="65"/>
        <v>0.1124</v>
      </c>
    </row>
    <row r="4164" spans="1:8" x14ac:dyDescent="0.25">
      <c r="A4164" s="24"/>
      <c r="B4164" s="24"/>
      <c r="C4164" s="24"/>
      <c r="D4164" s="24"/>
      <c r="E4164" s="39" t="s">
        <v>5577</v>
      </c>
      <c r="F4164" s="37" t="s">
        <v>1377</v>
      </c>
      <c r="G4164" s="37" t="s">
        <v>1377</v>
      </c>
      <c r="H4164" s="38">
        <f t="shared" si="65"/>
        <v>0.1119</v>
      </c>
    </row>
    <row r="4165" spans="1:8" x14ac:dyDescent="0.25">
      <c r="A4165" s="24"/>
      <c r="B4165" s="24"/>
      <c r="C4165" s="24"/>
      <c r="D4165" s="24"/>
      <c r="E4165" s="39" t="s">
        <v>5578</v>
      </c>
      <c r="F4165" s="37" t="s">
        <v>1439</v>
      </c>
      <c r="G4165" s="37" t="s">
        <v>1391</v>
      </c>
      <c r="H4165" s="38">
        <f t="shared" si="65"/>
        <v>0.1124</v>
      </c>
    </row>
    <row r="4166" spans="1:8" x14ac:dyDescent="0.25">
      <c r="A4166" s="24"/>
      <c r="B4166" s="24"/>
      <c r="C4166" s="24"/>
      <c r="D4166" s="24"/>
      <c r="E4166" s="62" t="s">
        <v>5579</v>
      </c>
      <c r="F4166" s="37" t="s">
        <v>1439</v>
      </c>
      <c r="G4166" s="37" t="s">
        <v>1391</v>
      </c>
      <c r="H4166" s="38">
        <f t="shared" si="65"/>
        <v>0.1124</v>
      </c>
    </row>
    <row r="4167" spans="1:8" x14ac:dyDescent="0.25">
      <c r="A4167" s="24"/>
      <c r="B4167" s="24"/>
      <c r="C4167" s="24"/>
      <c r="D4167" s="24"/>
      <c r="E4167" s="39" t="s">
        <v>5580</v>
      </c>
      <c r="F4167" s="37" t="s">
        <v>1391</v>
      </c>
      <c r="G4167" s="37" t="s">
        <v>1391</v>
      </c>
      <c r="H4167" s="38">
        <f t="shared" ref="H4167:H4230" si="66">VLOOKUP(G4167,$A$4:$B$29,2,FALSE)</f>
        <v>0.1124</v>
      </c>
    </row>
    <row r="4168" spans="1:8" x14ac:dyDescent="0.25">
      <c r="A4168" s="24"/>
      <c r="B4168" s="24"/>
      <c r="C4168" s="24"/>
      <c r="D4168" s="24"/>
      <c r="E4168" s="39" t="s">
        <v>5581</v>
      </c>
      <c r="F4168" s="37" t="s">
        <v>1439</v>
      </c>
      <c r="G4168" s="37" t="s">
        <v>1391</v>
      </c>
      <c r="H4168" s="38">
        <f t="shared" si="66"/>
        <v>0.1124</v>
      </c>
    </row>
    <row r="4169" spans="1:8" x14ac:dyDescent="0.25">
      <c r="A4169" s="24"/>
      <c r="B4169" s="24"/>
      <c r="C4169" s="24"/>
      <c r="D4169" s="24"/>
      <c r="E4169" s="39" t="s">
        <v>5582</v>
      </c>
      <c r="F4169" s="37" t="s">
        <v>1439</v>
      </c>
      <c r="G4169" s="37" t="s">
        <v>1391</v>
      </c>
      <c r="H4169" s="38">
        <f t="shared" si="66"/>
        <v>0.1124</v>
      </c>
    </row>
    <row r="4170" spans="1:8" x14ac:dyDescent="0.25">
      <c r="A4170" s="24"/>
      <c r="B4170" s="24"/>
      <c r="C4170" s="24"/>
      <c r="D4170" s="24"/>
      <c r="E4170" s="39" t="s">
        <v>5583</v>
      </c>
      <c r="F4170" s="37" t="s">
        <v>1439</v>
      </c>
      <c r="G4170" s="37" t="s">
        <v>1391</v>
      </c>
      <c r="H4170" s="38">
        <f t="shared" si="66"/>
        <v>0.1124</v>
      </c>
    </row>
    <row r="4171" spans="1:8" x14ac:dyDescent="0.25">
      <c r="A4171" s="24"/>
      <c r="B4171" s="24"/>
      <c r="C4171" s="24"/>
      <c r="D4171" s="24"/>
      <c r="E4171" s="39" t="s">
        <v>5584</v>
      </c>
      <c r="F4171" s="37" t="s">
        <v>1439</v>
      </c>
      <c r="G4171" s="37" t="s">
        <v>1391</v>
      </c>
      <c r="H4171" s="38">
        <f t="shared" si="66"/>
        <v>0.1124</v>
      </c>
    </row>
    <row r="4172" spans="1:8" x14ac:dyDescent="0.25">
      <c r="A4172" s="24"/>
      <c r="B4172" s="24"/>
      <c r="C4172" s="24"/>
      <c r="D4172" s="24"/>
      <c r="E4172" s="40" t="s">
        <v>5585</v>
      </c>
      <c r="F4172" s="37" t="s">
        <v>1377</v>
      </c>
      <c r="G4172" s="37" t="s">
        <v>1377</v>
      </c>
      <c r="H4172" s="38">
        <f t="shared" si="66"/>
        <v>0.1119</v>
      </c>
    </row>
    <row r="4173" spans="1:8" x14ac:dyDescent="0.25">
      <c r="A4173" s="24"/>
      <c r="B4173" s="24"/>
      <c r="C4173" s="24"/>
      <c r="D4173" s="24"/>
      <c r="E4173" s="61" t="s">
        <v>5586</v>
      </c>
      <c r="F4173" s="37" t="s">
        <v>1439</v>
      </c>
      <c r="G4173" s="37" t="s">
        <v>1391</v>
      </c>
      <c r="H4173" s="38">
        <f t="shared" si="66"/>
        <v>0.1124</v>
      </c>
    </row>
    <row r="4174" spans="1:8" x14ac:dyDescent="0.25">
      <c r="A4174" s="24"/>
      <c r="B4174" s="24"/>
      <c r="C4174" s="24"/>
      <c r="D4174" s="24"/>
      <c r="E4174" s="39" t="s">
        <v>5587</v>
      </c>
      <c r="F4174" s="37" t="s">
        <v>1439</v>
      </c>
      <c r="G4174" s="37" t="s">
        <v>1391</v>
      </c>
      <c r="H4174" s="38">
        <f t="shared" si="66"/>
        <v>0.1124</v>
      </c>
    </row>
    <row r="4175" spans="1:8" x14ac:dyDescent="0.25">
      <c r="A4175" s="24"/>
      <c r="B4175" s="24"/>
      <c r="C4175" s="24"/>
      <c r="D4175" s="24"/>
      <c r="E4175" s="39" t="s">
        <v>5588</v>
      </c>
      <c r="F4175" s="37" t="s">
        <v>1385</v>
      </c>
      <c r="G4175" s="37" t="s">
        <v>1385</v>
      </c>
      <c r="H4175" s="38">
        <f t="shared" si="66"/>
        <v>8.4599999999999995E-2</v>
      </c>
    </row>
    <row r="4176" spans="1:8" x14ac:dyDescent="0.25">
      <c r="A4176" s="24"/>
      <c r="B4176" s="24"/>
      <c r="C4176" s="24"/>
      <c r="D4176" s="24"/>
      <c r="E4176" s="60" t="s">
        <v>5589</v>
      </c>
      <c r="F4176" s="37" t="s">
        <v>1439</v>
      </c>
      <c r="G4176" s="37" t="s">
        <v>1391</v>
      </c>
      <c r="H4176" s="38">
        <f t="shared" si="66"/>
        <v>0.1124</v>
      </c>
    </row>
    <row r="4177" spans="1:8" x14ac:dyDescent="0.25">
      <c r="A4177" s="24"/>
      <c r="B4177" s="24"/>
      <c r="C4177" s="24"/>
      <c r="D4177" s="24"/>
      <c r="E4177" s="40" t="s">
        <v>5590</v>
      </c>
      <c r="F4177" s="37" t="s">
        <v>1439</v>
      </c>
      <c r="G4177" s="37" t="s">
        <v>1391</v>
      </c>
      <c r="H4177" s="38">
        <f t="shared" si="66"/>
        <v>0.1124</v>
      </c>
    </row>
    <row r="4178" spans="1:8" x14ac:dyDescent="0.25">
      <c r="A4178" s="24"/>
      <c r="B4178" s="24"/>
      <c r="C4178" s="24"/>
      <c r="D4178" s="24"/>
      <c r="E4178" s="39" t="s">
        <v>5591</v>
      </c>
      <c r="F4178" s="37" t="s">
        <v>1439</v>
      </c>
      <c r="G4178" s="37" t="s">
        <v>1391</v>
      </c>
      <c r="H4178" s="38">
        <f t="shared" si="66"/>
        <v>0.1124</v>
      </c>
    </row>
    <row r="4179" spans="1:8" x14ac:dyDescent="0.25">
      <c r="A4179" s="24"/>
      <c r="B4179" s="24"/>
      <c r="C4179" s="24"/>
      <c r="D4179" s="24"/>
      <c r="E4179" s="57" t="s">
        <v>5592</v>
      </c>
      <c r="F4179" s="37" t="s">
        <v>1439</v>
      </c>
      <c r="G4179" s="37" t="s">
        <v>1391</v>
      </c>
      <c r="H4179" s="38">
        <f t="shared" si="66"/>
        <v>0.1124</v>
      </c>
    </row>
    <row r="4180" spans="1:8" x14ac:dyDescent="0.25">
      <c r="A4180" s="24"/>
      <c r="B4180" s="24"/>
      <c r="C4180" s="24"/>
      <c r="D4180" s="24"/>
      <c r="E4180" s="57" t="s">
        <v>5593</v>
      </c>
      <c r="F4180" s="37" t="s">
        <v>1439</v>
      </c>
      <c r="G4180" s="37" t="s">
        <v>1391</v>
      </c>
      <c r="H4180" s="38">
        <f t="shared" si="66"/>
        <v>0.1124</v>
      </c>
    </row>
    <row r="4181" spans="1:8" x14ac:dyDescent="0.25">
      <c r="A4181" s="24"/>
      <c r="B4181" s="24"/>
      <c r="C4181" s="24"/>
      <c r="D4181" s="24"/>
      <c r="E4181" s="57" t="s">
        <v>5594</v>
      </c>
      <c r="F4181" s="37" t="s">
        <v>1439</v>
      </c>
      <c r="G4181" s="37" t="s">
        <v>1391</v>
      </c>
      <c r="H4181" s="38">
        <f t="shared" si="66"/>
        <v>0.1124</v>
      </c>
    </row>
    <row r="4182" spans="1:8" x14ac:dyDescent="0.25">
      <c r="A4182" s="24"/>
      <c r="B4182" s="24"/>
      <c r="C4182" s="24"/>
      <c r="D4182" s="24"/>
      <c r="E4182" s="57" t="s">
        <v>5595</v>
      </c>
      <c r="F4182" s="37" t="s">
        <v>1439</v>
      </c>
      <c r="G4182" s="37" t="s">
        <v>1391</v>
      </c>
      <c r="H4182" s="38">
        <f t="shared" si="66"/>
        <v>0.1124</v>
      </c>
    </row>
    <row r="4183" spans="1:8" x14ac:dyDescent="0.25">
      <c r="A4183" s="24"/>
      <c r="B4183" s="24"/>
      <c r="C4183" s="24"/>
      <c r="D4183" s="24"/>
      <c r="E4183" s="40" t="s">
        <v>5596</v>
      </c>
      <c r="F4183" s="37" t="s">
        <v>1439</v>
      </c>
      <c r="G4183" s="37" t="s">
        <v>1391</v>
      </c>
      <c r="H4183" s="38">
        <f t="shared" si="66"/>
        <v>0.1124</v>
      </c>
    </row>
    <row r="4184" spans="1:8" x14ac:dyDescent="0.25">
      <c r="A4184" s="24"/>
      <c r="B4184" s="24"/>
      <c r="C4184" s="24"/>
      <c r="D4184" s="24"/>
      <c r="E4184" s="40" t="s">
        <v>5597</v>
      </c>
      <c r="F4184" s="37" t="s">
        <v>1439</v>
      </c>
      <c r="G4184" s="37" t="s">
        <v>1391</v>
      </c>
      <c r="H4184" s="38">
        <f t="shared" si="66"/>
        <v>0.1124</v>
      </c>
    </row>
    <row r="4185" spans="1:8" x14ac:dyDescent="0.25">
      <c r="A4185" s="24"/>
      <c r="B4185" s="24"/>
      <c r="C4185" s="24"/>
      <c r="D4185" s="24"/>
      <c r="E4185" s="57" t="s">
        <v>5598</v>
      </c>
      <c r="F4185" s="37" t="s">
        <v>1439</v>
      </c>
      <c r="G4185" s="37" t="s">
        <v>1391</v>
      </c>
      <c r="H4185" s="38">
        <f t="shared" si="66"/>
        <v>0.1124</v>
      </c>
    </row>
    <row r="4186" spans="1:8" x14ac:dyDescent="0.25">
      <c r="A4186" s="24"/>
      <c r="B4186" s="24"/>
      <c r="C4186" s="24"/>
      <c r="D4186" s="24"/>
      <c r="E4186" s="39" t="s">
        <v>5599</v>
      </c>
      <c r="F4186" s="37" t="s">
        <v>1439</v>
      </c>
      <c r="G4186" s="37" t="s">
        <v>1391</v>
      </c>
      <c r="H4186" s="38">
        <f t="shared" si="66"/>
        <v>0.1124</v>
      </c>
    </row>
    <row r="4187" spans="1:8" x14ac:dyDescent="0.25">
      <c r="A4187" s="24"/>
      <c r="B4187" s="24"/>
      <c r="C4187" s="24"/>
      <c r="D4187" s="24"/>
      <c r="E4187" s="39" t="s">
        <v>5600</v>
      </c>
      <c r="F4187" s="37" t="s">
        <v>1439</v>
      </c>
      <c r="G4187" s="37" t="s">
        <v>1391</v>
      </c>
      <c r="H4187" s="38">
        <f t="shared" si="66"/>
        <v>0.1124</v>
      </c>
    </row>
    <row r="4188" spans="1:8" x14ac:dyDescent="0.25">
      <c r="A4188" s="24"/>
      <c r="B4188" s="24"/>
      <c r="C4188" s="24"/>
      <c r="D4188" s="24"/>
      <c r="E4188" s="39" t="s">
        <v>5601</v>
      </c>
      <c r="F4188" s="37" t="s">
        <v>1439</v>
      </c>
      <c r="G4188" s="37" t="s">
        <v>1391</v>
      </c>
      <c r="H4188" s="38">
        <f t="shared" si="66"/>
        <v>0.1124</v>
      </c>
    </row>
    <row r="4189" spans="1:8" x14ac:dyDescent="0.25">
      <c r="A4189" s="24"/>
      <c r="B4189" s="24"/>
      <c r="C4189" s="24"/>
      <c r="D4189" s="24"/>
      <c r="E4189" s="59" t="s">
        <v>5602</v>
      </c>
      <c r="F4189" s="37" t="s">
        <v>1439</v>
      </c>
      <c r="G4189" s="37" t="s">
        <v>1391</v>
      </c>
      <c r="H4189" s="38">
        <f t="shared" si="66"/>
        <v>0.1124</v>
      </c>
    </row>
    <row r="4190" spans="1:8" x14ac:dyDescent="0.25">
      <c r="A4190" s="24"/>
      <c r="B4190" s="24"/>
      <c r="C4190" s="24"/>
      <c r="D4190" s="24"/>
      <c r="E4190" s="55" t="s">
        <v>5603</v>
      </c>
      <c r="F4190" s="37" t="s">
        <v>1439</v>
      </c>
      <c r="G4190" s="37" t="s">
        <v>1391</v>
      </c>
      <c r="H4190" s="38">
        <f t="shared" si="66"/>
        <v>0.1124</v>
      </c>
    </row>
    <row r="4191" spans="1:8" x14ac:dyDescent="0.25">
      <c r="A4191" s="24"/>
      <c r="B4191" s="24"/>
      <c r="C4191" s="24"/>
      <c r="D4191" s="24"/>
      <c r="E4191" s="39" t="s">
        <v>5604</v>
      </c>
      <c r="F4191" s="37" t="s">
        <v>1439</v>
      </c>
      <c r="G4191" s="37" t="s">
        <v>1391</v>
      </c>
      <c r="H4191" s="38">
        <f t="shared" si="66"/>
        <v>0.1124</v>
      </c>
    </row>
    <row r="4192" spans="1:8" x14ac:dyDescent="0.25">
      <c r="A4192" s="24"/>
      <c r="B4192" s="24"/>
      <c r="C4192" s="24"/>
      <c r="D4192" s="24"/>
      <c r="E4192" s="39" t="s">
        <v>5605</v>
      </c>
      <c r="F4192" s="37" t="s">
        <v>1439</v>
      </c>
      <c r="G4192" s="37" t="s">
        <v>1391</v>
      </c>
      <c r="H4192" s="38">
        <f t="shared" si="66"/>
        <v>0.1124</v>
      </c>
    </row>
    <row r="4193" spans="1:8" x14ac:dyDescent="0.25">
      <c r="A4193" s="24"/>
      <c r="B4193" s="24"/>
      <c r="C4193" s="24"/>
      <c r="D4193" s="24"/>
      <c r="E4193" s="36" t="s">
        <v>5606</v>
      </c>
      <c r="F4193" s="37" t="s">
        <v>1439</v>
      </c>
      <c r="G4193" s="37" t="s">
        <v>1391</v>
      </c>
      <c r="H4193" s="38">
        <f t="shared" si="66"/>
        <v>0.1124</v>
      </c>
    </row>
    <row r="4194" spans="1:8" x14ac:dyDescent="0.25">
      <c r="A4194" s="24"/>
      <c r="B4194" s="24"/>
      <c r="C4194" s="24"/>
      <c r="D4194" s="24"/>
      <c r="E4194" s="61" t="s">
        <v>5607</v>
      </c>
      <c r="F4194" s="37" t="s">
        <v>1439</v>
      </c>
      <c r="G4194" s="37" t="s">
        <v>1391</v>
      </c>
      <c r="H4194" s="38">
        <f t="shared" si="66"/>
        <v>0.1124</v>
      </c>
    </row>
    <row r="4195" spans="1:8" x14ac:dyDescent="0.25">
      <c r="A4195" s="24"/>
      <c r="B4195" s="24"/>
      <c r="C4195" s="24"/>
      <c r="D4195" s="24"/>
      <c r="E4195" s="39" t="s">
        <v>5608</v>
      </c>
      <c r="F4195" s="37" t="s">
        <v>1439</v>
      </c>
      <c r="G4195" s="37" t="s">
        <v>1391</v>
      </c>
      <c r="H4195" s="38">
        <f t="shared" si="66"/>
        <v>0.1124</v>
      </c>
    </row>
    <row r="4196" spans="1:8" x14ac:dyDescent="0.25">
      <c r="A4196" s="24"/>
      <c r="B4196" s="24"/>
      <c r="C4196" s="24"/>
      <c r="D4196" s="24"/>
      <c r="E4196" s="39" t="s">
        <v>5609</v>
      </c>
      <c r="F4196" s="37" t="s">
        <v>1439</v>
      </c>
      <c r="G4196" s="37" t="s">
        <v>1391</v>
      </c>
      <c r="H4196" s="38">
        <f t="shared" si="66"/>
        <v>0.1124</v>
      </c>
    </row>
    <row r="4197" spans="1:8" x14ac:dyDescent="0.25">
      <c r="A4197" s="24"/>
      <c r="B4197" s="24"/>
      <c r="C4197" s="24"/>
      <c r="D4197" s="24"/>
      <c r="E4197" s="39" t="s">
        <v>5610</v>
      </c>
      <c r="F4197" s="37" t="s">
        <v>1439</v>
      </c>
      <c r="G4197" s="37" t="s">
        <v>1391</v>
      </c>
      <c r="H4197" s="38">
        <f t="shared" si="66"/>
        <v>0.1124</v>
      </c>
    </row>
    <row r="4198" spans="1:8" x14ac:dyDescent="0.25">
      <c r="A4198" s="24"/>
      <c r="B4198" s="24"/>
      <c r="C4198" s="24"/>
      <c r="D4198" s="24"/>
      <c r="E4198" s="39" t="s">
        <v>5611</v>
      </c>
      <c r="F4198" s="37" t="s">
        <v>1439</v>
      </c>
      <c r="G4198" s="37" t="s">
        <v>1391</v>
      </c>
      <c r="H4198" s="38">
        <f t="shared" si="66"/>
        <v>0.1124</v>
      </c>
    </row>
    <row r="4199" spans="1:8" x14ac:dyDescent="0.25">
      <c r="A4199" s="24"/>
      <c r="B4199" s="24"/>
      <c r="C4199" s="24"/>
      <c r="D4199" s="24"/>
      <c r="E4199" s="39" t="s">
        <v>5612</v>
      </c>
      <c r="F4199" s="37" t="s">
        <v>1439</v>
      </c>
      <c r="G4199" s="37" t="s">
        <v>1391</v>
      </c>
      <c r="H4199" s="38">
        <f t="shared" si="66"/>
        <v>0.1124</v>
      </c>
    </row>
    <row r="4200" spans="1:8" x14ac:dyDescent="0.25">
      <c r="A4200" s="24"/>
      <c r="B4200" s="24"/>
      <c r="C4200" s="24"/>
      <c r="D4200" s="24"/>
      <c r="E4200" s="36" t="s">
        <v>5613</v>
      </c>
      <c r="F4200" s="37" t="s">
        <v>1439</v>
      </c>
      <c r="G4200" s="37" t="s">
        <v>1391</v>
      </c>
      <c r="H4200" s="38">
        <f t="shared" si="66"/>
        <v>0.1124</v>
      </c>
    </row>
    <row r="4201" spans="1:8" x14ac:dyDescent="0.25">
      <c r="A4201" s="24"/>
      <c r="B4201" s="24"/>
      <c r="C4201" s="24"/>
      <c r="D4201" s="24"/>
      <c r="E4201" s="39" t="s">
        <v>5614</v>
      </c>
      <c r="F4201" s="37" t="s">
        <v>1439</v>
      </c>
      <c r="G4201" s="37" t="s">
        <v>1391</v>
      </c>
      <c r="H4201" s="38">
        <f t="shared" si="66"/>
        <v>0.1124</v>
      </c>
    </row>
    <row r="4202" spans="1:8" x14ac:dyDescent="0.25">
      <c r="A4202" s="24"/>
      <c r="B4202" s="24"/>
      <c r="C4202" s="24"/>
      <c r="D4202" s="24"/>
      <c r="E4202" s="39" t="s">
        <v>5615</v>
      </c>
      <c r="F4202" s="37" t="s">
        <v>1439</v>
      </c>
      <c r="G4202" s="37" t="s">
        <v>1391</v>
      </c>
      <c r="H4202" s="38">
        <f t="shared" si="66"/>
        <v>0.1124</v>
      </c>
    </row>
    <row r="4203" spans="1:8" x14ac:dyDescent="0.25">
      <c r="A4203" s="24"/>
      <c r="B4203" s="24"/>
      <c r="C4203" s="24"/>
      <c r="D4203" s="24"/>
      <c r="E4203" s="39" t="s">
        <v>5616</v>
      </c>
      <c r="F4203" s="37" t="s">
        <v>1439</v>
      </c>
      <c r="G4203" s="37" t="s">
        <v>1391</v>
      </c>
      <c r="H4203" s="38">
        <f t="shared" si="66"/>
        <v>0.1124</v>
      </c>
    </row>
    <row r="4204" spans="1:8" x14ac:dyDescent="0.25">
      <c r="A4204" s="24"/>
      <c r="B4204" s="24"/>
      <c r="C4204" s="24"/>
      <c r="D4204" s="24"/>
      <c r="E4204" s="39" t="s">
        <v>5617</v>
      </c>
      <c r="F4204" s="37" t="s">
        <v>1439</v>
      </c>
      <c r="G4204" s="37" t="s">
        <v>1391</v>
      </c>
      <c r="H4204" s="38">
        <f t="shared" si="66"/>
        <v>0.1124</v>
      </c>
    </row>
    <row r="4205" spans="1:8" x14ac:dyDescent="0.25">
      <c r="A4205" s="24"/>
      <c r="B4205" s="24"/>
      <c r="C4205" s="24"/>
      <c r="D4205" s="24"/>
      <c r="E4205" s="39" t="s">
        <v>5618</v>
      </c>
      <c r="F4205" s="37" t="s">
        <v>1377</v>
      </c>
      <c r="G4205" s="37" t="s">
        <v>1377</v>
      </c>
      <c r="H4205" s="38">
        <f t="shared" si="66"/>
        <v>0.1119</v>
      </c>
    </row>
    <row r="4206" spans="1:8" x14ac:dyDescent="0.25">
      <c r="A4206" s="24"/>
      <c r="B4206" s="24"/>
      <c r="C4206" s="24"/>
      <c r="D4206" s="24"/>
      <c r="E4206" s="39" t="s">
        <v>5619</v>
      </c>
      <c r="F4206" s="37" t="s">
        <v>1439</v>
      </c>
      <c r="G4206" s="37" t="s">
        <v>1391</v>
      </c>
      <c r="H4206" s="38">
        <f t="shared" si="66"/>
        <v>0.1124</v>
      </c>
    </row>
    <row r="4207" spans="1:8" x14ac:dyDescent="0.25">
      <c r="A4207" s="24"/>
      <c r="B4207" s="24"/>
      <c r="C4207" s="24"/>
      <c r="D4207" s="24"/>
      <c r="E4207" s="36" t="s">
        <v>5620</v>
      </c>
      <c r="F4207" s="37" t="s">
        <v>1439</v>
      </c>
      <c r="G4207" s="37" t="s">
        <v>1391</v>
      </c>
      <c r="H4207" s="38">
        <f t="shared" si="66"/>
        <v>0.1124</v>
      </c>
    </row>
    <row r="4208" spans="1:8" x14ac:dyDescent="0.25">
      <c r="A4208" s="24"/>
      <c r="B4208" s="24"/>
      <c r="C4208" s="24"/>
      <c r="D4208" s="24"/>
      <c r="E4208" s="40" t="s">
        <v>5621</v>
      </c>
      <c r="F4208" s="37" t="s">
        <v>1439</v>
      </c>
      <c r="G4208" s="37" t="s">
        <v>1391</v>
      </c>
      <c r="H4208" s="38">
        <f t="shared" si="66"/>
        <v>0.1124</v>
      </c>
    </row>
    <row r="4209" spans="1:8" x14ac:dyDescent="0.25">
      <c r="A4209" s="24"/>
      <c r="B4209" s="24"/>
      <c r="C4209" s="24"/>
      <c r="D4209" s="24"/>
      <c r="E4209" s="39" t="s">
        <v>5622</v>
      </c>
      <c r="F4209" s="37" t="s">
        <v>1439</v>
      </c>
      <c r="G4209" s="37" t="s">
        <v>1391</v>
      </c>
      <c r="H4209" s="38">
        <f t="shared" si="66"/>
        <v>0.1124</v>
      </c>
    </row>
    <row r="4210" spans="1:8" x14ac:dyDescent="0.25">
      <c r="A4210" s="24"/>
      <c r="B4210" s="24"/>
      <c r="C4210" s="24"/>
      <c r="D4210" s="24"/>
      <c r="E4210" s="39" t="s">
        <v>5623</v>
      </c>
      <c r="F4210" s="37" t="s">
        <v>1439</v>
      </c>
      <c r="G4210" s="37" t="s">
        <v>1391</v>
      </c>
      <c r="H4210" s="38">
        <f t="shared" si="66"/>
        <v>0.1124</v>
      </c>
    </row>
    <row r="4211" spans="1:8" x14ac:dyDescent="0.25">
      <c r="A4211" s="24"/>
      <c r="B4211" s="24"/>
      <c r="C4211" s="24"/>
      <c r="D4211" s="24"/>
      <c r="E4211" s="39" t="s">
        <v>5624</v>
      </c>
      <c r="F4211" s="37" t="s">
        <v>1439</v>
      </c>
      <c r="G4211" s="37" t="s">
        <v>1391</v>
      </c>
      <c r="H4211" s="38">
        <f t="shared" si="66"/>
        <v>0.1124</v>
      </c>
    </row>
    <row r="4212" spans="1:8" x14ac:dyDescent="0.25">
      <c r="A4212" s="24"/>
      <c r="B4212" s="24"/>
      <c r="C4212" s="24"/>
      <c r="D4212" s="24"/>
      <c r="E4212" s="55" t="s">
        <v>5625</v>
      </c>
      <c r="F4212" s="37" t="s">
        <v>1398</v>
      </c>
      <c r="G4212" s="37" t="s">
        <v>1398</v>
      </c>
      <c r="H4212" s="38">
        <f t="shared" si="66"/>
        <v>9.2299999999999993E-2</v>
      </c>
    </row>
    <row r="4213" spans="1:8" x14ac:dyDescent="0.25">
      <c r="A4213" s="24"/>
      <c r="B4213" s="24"/>
      <c r="C4213" s="24"/>
      <c r="D4213" s="24"/>
      <c r="E4213" s="36" t="s">
        <v>5626</v>
      </c>
      <c r="F4213" s="37" t="s">
        <v>1439</v>
      </c>
      <c r="G4213" s="37" t="s">
        <v>1391</v>
      </c>
      <c r="H4213" s="38">
        <f t="shared" si="66"/>
        <v>0.1124</v>
      </c>
    </row>
    <row r="4214" spans="1:8" x14ac:dyDescent="0.25">
      <c r="A4214" s="24"/>
      <c r="B4214" s="24"/>
      <c r="C4214" s="24"/>
      <c r="D4214" s="24"/>
      <c r="E4214" s="39" t="s">
        <v>5627</v>
      </c>
      <c r="F4214" s="37" t="s">
        <v>1439</v>
      </c>
      <c r="G4214" s="37" t="s">
        <v>1391</v>
      </c>
      <c r="H4214" s="38">
        <f t="shared" si="66"/>
        <v>0.1124</v>
      </c>
    </row>
    <row r="4215" spans="1:8" x14ac:dyDescent="0.25">
      <c r="A4215" s="24"/>
      <c r="B4215" s="24"/>
      <c r="C4215" s="24"/>
      <c r="D4215" s="24"/>
      <c r="E4215" s="39" t="s">
        <v>5628</v>
      </c>
      <c r="F4215" s="37" t="s">
        <v>1439</v>
      </c>
      <c r="G4215" s="37" t="s">
        <v>1391</v>
      </c>
      <c r="H4215" s="38">
        <f t="shared" si="66"/>
        <v>0.1124</v>
      </c>
    </row>
    <row r="4216" spans="1:8" x14ac:dyDescent="0.25">
      <c r="A4216" s="24"/>
      <c r="B4216" s="24"/>
      <c r="C4216" s="24"/>
      <c r="D4216" s="24"/>
      <c r="E4216" s="39" t="s">
        <v>5629</v>
      </c>
      <c r="F4216" s="37" t="s">
        <v>1439</v>
      </c>
      <c r="G4216" s="37" t="s">
        <v>1391</v>
      </c>
      <c r="H4216" s="38">
        <f t="shared" si="66"/>
        <v>0.1124</v>
      </c>
    </row>
    <row r="4217" spans="1:8" x14ac:dyDescent="0.25">
      <c r="A4217" s="24"/>
      <c r="B4217" s="24"/>
      <c r="C4217" s="24"/>
      <c r="D4217" s="24"/>
      <c r="E4217" s="39" t="s">
        <v>5630</v>
      </c>
      <c r="F4217" s="37" t="s">
        <v>1439</v>
      </c>
      <c r="G4217" s="37" t="s">
        <v>1391</v>
      </c>
      <c r="H4217" s="38">
        <f t="shared" si="66"/>
        <v>0.1124</v>
      </c>
    </row>
    <row r="4218" spans="1:8" x14ac:dyDescent="0.25">
      <c r="A4218" s="24"/>
      <c r="B4218" s="24"/>
      <c r="C4218" s="24"/>
      <c r="D4218" s="24"/>
      <c r="E4218" s="39" t="s">
        <v>5631</v>
      </c>
      <c r="F4218" s="37" t="s">
        <v>1439</v>
      </c>
      <c r="G4218" s="37" t="s">
        <v>1391</v>
      </c>
      <c r="H4218" s="38">
        <f t="shared" si="66"/>
        <v>0.1124</v>
      </c>
    </row>
    <row r="4219" spans="1:8" x14ac:dyDescent="0.25">
      <c r="A4219" s="24"/>
      <c r="B4219" s="24"/>
      <c r="C4219" s="24"/>
      <c r="D4219" s="24"/>
      <c r="E4219" s="39" t="s">
        <v>5632</v>
      </c>
      <c r="F4219" s="37" t="s">
        <v>1439</v>
      </c>
      <c r="G4219" s="37" t="s">
        <v>1391</v>
      </c>
      <c r="H4219" s="38">
        <f t="shared" si="66"/>
        <v>0.1124</v>
      </c>
    </row>
    <row r="4220" spans="1:8" x14ac:dyDescent="0.25">
      <c r="A4220" s="24"/>
      <c r="B4220" s="24"/>
      <c r="C4220" s="24"/>
      <c r="D4220" s="24"/>
      <c r="E4220" s="39" t="s">
        <v>5633</v>
      </c>
      <c r="F4220" s="37" t="s">
        <v>1439</v>
      </c>
      <c r="G4220" s="37" t="s">
        <v>1391</v>
      </c>
      <c r="H4220" s="38">
        <f t="shared" si="66"/>
        <v>0.1124</v>
      </c>
    </row>
    <row r="4221" spans="1:8" x14ac:dyDescent="0.25">
      <c r="A4221" s="24"/>
      <c r="B4221" s="24"/>
      <c r="C4221" s="24"/>
      <c r="D4221" s="24"/>
      <c r="E4221" s="39" t="s">
        <v>5634</v>
      </c>
      <c r="F4221" s="37" t="s">
        <v>1439</v>
      </c>
      <c r="G4221" s="37" t="s">
        <v>1391</v>
      </c>
      <c r="H4221" s="38">
        <f t="shared" si="66"/>
        <v>0.1124</v>
      </c>
    </row>
    <row r="4222" spans="1:8" x14ac:dyDescent="0.25">
      <c r="A4222" s="24"/>
      <c r="B4222" s="24"/>
      <c r="C4222" s="24"/>
      <c r="D4222" s="24"/>
      <c r="E4222" s="39" t="s">
        <v>5635</v>
      </c>
      <c r="F4222" s="37" t="s">
        <v>1439</v>
      </c>
      <c r="G4222" s="37" t="s">
        <v>1391</v>
      </c>
      <c r="H4222" s="38">
        <f t="shared" si="66"/>
        <v>0.1124</v>
      </c>
    </row>
    <row r="4223" spans="1:8" x14ac:dyDescent="0.25">
      <c r="A4223" s="24"/>
      <c r="B4223" s="24"/>
      <c r="C4223" s="24"/>
      <c r="D4223" s="24"/>
      <c r="E4223" s="39" t="s">
        <v>5636</v>
      </c>
      <c r="F4223" s="37" t="s">
        <v>1439</v>
      </c>
      <c r="G4223" s="37" t="s">
        <v>1391</v>
      </c>
      <c r="H4223" s="38">
        <f t="shared" si="66"/>
        <v>0.1124</v>
      </c>
    </row>
    <row r="4224" spans="1:8" x14ac:dyDescent="0.25">
      <c r="A4224" s="24"/>
      <c r="B4224" s="24"/>
      <c r="C4224" s="24"/>
      <c r="D4224" s="24"/>
      <c r="E4224" s="39" t="s">
        <v>5637</v>
      </c>
      <c r="F4224" s="37" t="s">
        <v>1439</v>
      </c>
      <c r="G4224" s="37" t="s">
        <v>1391</v>
      </c>
      <c r="H4224" s="38">
        <f t="shared" si="66"/>
        <v>0.1124</v>
      </c>
    </row>
    <row r="4225" spans="1:8" x14ac:dyDescent="0.25">
      <c r="A4225" s="24"/>
      <c r="B4225" s="24"/>
      <c r="C4225" s="24"/>
      <c r="D4225" s="24"/>
      <c r="E4225" s="39" t="s">
        <v>5638</v>
      </c>
      <c r="F4225" s="37" t="s">
        <v>1439</v>
      </c>
      <c r="G4225" s="37" t="s">
        <v>1391</v>
      </c>
      <c r="H4225" s="38">
        <f t="shared" si="66"/>
        <v>0.1124</v>
      </c>
    </row>
    <row r="4226" spans="1:8" x14ac:dyDescent="0.25">
      <c r="A4226" s="24"/>
      <c r="B4226" s="24"/>
      <c r="C4226" s="24"/>
      <c r="D4226" s="24"/>
      <c r="E4226" s="36" t="s">
        <v>5639</v>
      </c>
      <c r="F4226" s="37" t="s">
        <v>1439</v>
      </c>
      <c r="G4226" s="37" t="s">
        <v>1391</v>
      </c>
      <c r="H4226" s="38">
        <f t="shared" si="66"/>
        <v>0.1124</v>
      </c>
    </row>
    <row r="4227" spans="1:8" x14ac:dyDescent="0.25">
      <c r="A4227" s="24"/>
      <c r="B4227" s="24"/>
      <c r="C4227" s="24"/>
      <c r="D4227" s="24"/>
      <c r="E4227" s="39" t="s">
        <v>5640</v>
      </c>
      <c r="F4227" s="37" t="s">
        <v>1439</v>
      </c>
      <c r="G4227" s="37" t="s">
        <v>1391</v>
      </c>
      <c r="H4227" s="38">
        <f t="shared" si="66"/>
        <v>0.1124</v>
      </c>
    </row>
    <row r="4228" spans="1:8" x14ac:dyDescent="0.25">
      <c r="A4228" s="24"/>
      <c r="B4228" s="24"/>
      <c r="C4228" s="24"/>
      <c r="D4228" s="24"/>
      <c r="E4228" s="39" t="s">
        <v>5641</v>
      </c>
      <c r="F4228" s="37" t="s">
        <v>1439</v>
      </c>
      <c r="G4228" s="37" t="s">
        <v>1391</v>
      </c>
      <c r="H4228" s="38">
        <f t="shared" si="66"/>
        <v>0.1124</v>
      </c>
    </row>
    <row r="4229" spans="1:8" x14ac:dyDescent="0.25">
      <c r="A4229" s="24"/>
      <c r="B4229" s="24"/>
      <c r="C4229" s="24"/>
      <c r="D4229" s="24"/>
      <c r="E4229" s="61" t="s">
        <v>5642</v>
      </c>
      <c r="F4229" s="37" t="s">
        <v>1439</v>
      </c>
      <c r="G4229" s="37" t="s">
        <v>1391</v>
      </c>
      <c r="H4229" s="38">
        <f t="shared" si="66"/>
        <v>0.1124</v>
      </c>
    </row>
    <row r="4230" spans="1:8" x14ac:dyDescent="0.25">
      <c r="A4230" s="24"/>
      <c r="B4230" s="24"/>
      <c r="C4230" s="24"/>
      <c r="D4230" s="24"/>
      <c r="E4230" s="64" t="s">
        <v>5643</v>
      </c>
      <c r="F4230" s="37" t="s">
        <v>1439</v>
      </c>
      <c r="G4230" s="37" t="s">
        <v>1391</v>
      </c>
      <c r="H4230" s="38">
        <f t="shared" si="66"/>
        <v>0.1124</v>
      </c>
    </row>
    <row r="4231" spans="1:8" x14ac:dyDescent="0.25">
      <c r="A4231" s="24"/>
      <c r="B4231" s="24"/>
      <c r="C4231" s="24"/>
      <c r="D4231" s="24"/>
      <c r="E4231" s="39" t="s">
        <v>5644</v>
      </c>
      <c r="F4231" s="37" t="s">
        <v>1439</v>
      </c>
      <c r="G4231" s="37" t="s">
        <v>1391</v>
      </c>
      <c r="H4231" s="38">
        <f t="shared" ref="H4231:H4294" si="67">VLOOKUP(G4231,$A$4:$B$29,2,FALSE)</f>
        <v>0.1124</v>
      </c>
    </row>
    <row r="4232" spans="1:8" x14ac:dyDescent="0.25">
      <c r="A4232" s="24"/>
      <c r="B4232" s="24"/>
      <c r="C4232" s="24"/>
      <c r="D4232" s="24"/>
      <c r="E4232" s="39" t="s">
        <v>5645</v>
      </c>
      <c r="F4232" s="37" t="s">
        <v>1439</v>
      </c>
      <c r="G4232" s="37" t="s">
        <v>1391</v>
      </c>
      <c r="H4232" s="38">
        <f t="shared" si="67"/>
        <v>0.1124</v>
      </c>
    </row>
    <row r="4233" spans="1:8" x14ac:dyDescent="0.25">
      <c r="A4233" s="24"/>
      <c r="B4233" s="24"/>
      <c r="C4233" s="24"/>
      <c r="D4233" s="24"/>
      <c r="E4233" s="39" t="s">
        <v>5646</v>
      </c>
      <c r="F4233" s="37" t="s">
        <v>1439</v>
      </c>
      <c r="G4233" s="37" t="s">
        <v>1391</v>
      </c>
      <c r="H4233" s="38">
        <f t="shared" si="67"/>
        <v>0.1124</v>
      </c>
    </row>
    <row r="4234" spans="1:8" x14ac:dyDescent="0.25">
      <c r="A4234" s="24"/>
      <c r="B4234" s="24"/>
      <c r="C4234" s="24"/>
      <c r="D4234" s="24"/>
      <c r="E4234" s="39" t="s">
        <v>5647</v>
      </c>
      <c r="F4234" s="37" t="s">
        <v>1439</v>
      </c>
      <c r="G4234" s="37" t="s">
        <v>1391</v>
      </c>
      <c r="H4234" s="38">
        <f t="shared" si="67"/>
        <v>0.1124</v>
      </c>
    </row>
    <row r="4235" spans="1:8" x14ac:dyDescent="0.25">
      <c r="A4235" s="24"/>
      <c r="B4235" s="24"/>
      <c r="C4235" s="24"/>
      <c r="D4235" s="24"/>
      <c r="E4235" s="39" t="s">
        <v>5648</v>
      </c>
      <c r="F4235" s="37" t="s">
        <v>1439</v>
      </c>
      <c r="G4235" s="37" t="s">
        <v>1391</v>
      </c>
      <c r="H4235" s="38">
        <f t="shared" si="67"/>
        <v>0.1124</v>
      </c>
    </row>
    <row r="4236" spans="1:8" x14ac:dyDescent="0.25">
      <c r="A4236" s="24"/>
      <c r="B4236" s="24"/>
      <c r="C4236" s="24"/>
      <c r="D4236" s="24"/>
      <c r="E4236" s="39" t="s">
        <v>5649</v>
      </c>
      <c r="F4236" s="37" t="s">
        <v>1439</v>
      </c>
      <c r="G4236" s="37" t="s">
        <v>1391</v>
      </c>
      <c r="H4236" s="38">
        <f t="shared" si="67"/>
        <v>0.1124</v>
      </c>
    </row>
    <row r="4237" spans="1:8" x14ac:dyDescent="0.25">
      <c r="A4237" s="24"/>
      <c r="B4237" s="24"/>
      <c r="C4237" s="24"/>
      <c r="D4237" s="24"/>
      <c r="E4237" s="39" t="s">
        <v>5650</v>
      </c>
      <c r="F4237" s="37" t="s">
        <v>1439</v>
      </c>
      <c r="G4237" s="37" t="s">
        <v>1391</v>
      </c>
      <c r="H4237" s="38">
        <f t="shared" si="67"/>
        <v>0.1124</v>
      </c>
    </row>
    <row r="4238" spans="1:8" x14ac:dyDescent="0.25">
      <c r="A4238" s="24"/>
      <c r="B4238" s="24"/>
      <c r="C4238" s="24"/>
      <c r="D4238" s="24"/>
      <c r="E4238" s="39" t="s">
        <v>5651</v>
      </c>
      <c r="F4238" s="37" t="s">
        <v>1439</v>
      </c>
      <c r="G4238" s="37" t="s">
        <v>1391</v>
      </c>
      <c r="H4238" s="38">
        <f t="shared" si="67"/>
        <v>0.1124</v>
      </c>
    </row>
    <row r="4239" spans="1:8" x14ac:dyDescent="0.25">
      <c r="A4239" s="24"/>
      <c r="B4239" s="24"/>
      <c r="C4239" s="24"/>
      <c r="D4239" s="24"/>
      <c r="E4239" s="36" t="s">
        <v>5652</v>
      </c>
      <c r="F4239" s="37" t="s">
        <v>1439</v>
      </c>
      <c r="G4239" s="37" t="s">
        <v>1391</v>
      </c>
      <c r="H4239" s="38">
        <f t="shared" si="67"/>
        <v>0.1124</v>
      </c>
    </row>
    <row r="4240" spans="1:8" x14ac:dyDescent="0.25">
      <c r="A4240" s="24"/>
      <c r="B4240" s="24"/>
      <c r="C4240" s="24"/>
      <c r="D4240" s="24"/>
      <c r="E4240" s="39" t="s">
        <v>5653</v>
      </c>
      <c r="F4240" s="37" t="s">
        <v>1439</v>
      </c>
      <c r="G4240" s="37" t="s">
        <v>1391</v>
      </c>
      <c r="H4240" s="38">
        <f t="shared" si="67"/>
        <v>0.1124</v>
      </c>
    </row>
    <row r="4241" spans="1:8" x14ac:dyDescent="0.25">
      <c r="A4241" s="24"/>
      <c r="B4241" s="24"/>
      <c r="C4241" s="24"/>
      <c r="D4241" s="24"/>
      <c r="E4241" s="39" t="s">
        <v>5654</v>
      </c>
      <c r="F4241" s="37" t="s">
        <v>1439</v>
      </c>
      <c r="G4241" s="37" t="s">
        <v>1391</v>
      </c>
      <c r="H4241" s="38">
        <f t="shared" si="67"/>
        <v>0.1124</v>
      </c>
    </row>
    <row r="4242" spans="1:8" x14ac:dyDescent="0.25">
      <c r="A4242" s="24"/>
      <c r="B4242" s="24"/>
      <c r="C4242" s="24"/>
      <c r="D4242" s="24"/>
      <c r="E4242" s="39" t="s">
        <v>5655</v>
      </c>
      <c r="F4242" s="37" t="s">
        <v>1439</v>
      </c>
      <c r="G4242" s="37" t="s">
        <v>1391</v>
      </c>
      <c r="H4242" s="38">
        <f t="shared" si="67"/>
        <v>0.1124</v>
      </c>
    </row>
    <row r="4243" spans="1:8" x14ac:dyDescent="0.25">
      <c r="A4243" s="24"/>
      <c r="B4243" s="24"/>
      <c r="C4243" s="24"/>
      <c r="D4243" s="24"/>
      <c r="E4243" s="39" t="s">
        <v>5656</v>
      </c>
      <c r="F4243" s="37" t="s">
        <v>1439</v>
      </c>
      <c r="G4243" s="37" t="s">
        <v>1391</v>
      </c>
      <c r="H4243" s="38">
        <f t="shared" si="67"/>
        <v>0.1124</v>
      </c>
    </row>
    <row r="4244" spans="1:8" x14ac:dyDescent="0.25">
      <c r="A4244" s="24"/>
      <c r="B4244" s="24"/>
      <c r="C4244" s="24"/>
      <c r="D4244" s="24"/>
      <c r="E4244" s="39" t="s">
        <v>5657</v>
      </c>
      <c r="F4244" s="37" t="s">
        <v>1439</v>
      </c>
      <c r="G4244" s="37" t="s">
        <v>1391</v>
      </c>
      <c r="H4244" s="38">
        <f t="shared" si="67"/>
        <v>0.1124</v>
      </c>
    </row>
    <row r="4245" spans="1:8" x14ac:dyDescent="0.25">
      <c r="A4245" s="24"/>
      <c r="B4245" s="24"/>
      <c r="C4245" s="24"/>
      <c r="D4245" s="24"/>
      <c r="E4245" s="39" t="s">
        <v>5658</v>
      </c>
      <c r="F4245" s="37" t="s">
        <v>1439</v>
      </c>
      <c r="G4245" s="37" t="s">
        <v>1391</v>
      </c>
      <c r="H4245" s="38">
        <f t="shared" si="67"/>
        <v>0.1124</v>
      </c>
    </row>
    <row r="4246" spans="1:8" x14ac:dyDescent="0.25">
      <c r="A4246" s="24"/>
      <c r="B4246" s="24"/>
      <c r="C4246" s="24"/>
      <c r="D4246" s="24"/>
      <c r="E4246" s="61" t="s">
        <v>5659</v>
      </c>
      <c r="F4246" s="37" t="s">
        <v>1439</v>
      </c>
      <c r="G4246" s="37" t="s">
        <v>1391</v>
      </c>
      <c r="H4246" s="38">
        <f t="shared" si="67"/>
        <v>0.1124</v>
      </c>
    </row>
    <row r="4247" spans="1:8" x14ac:dyDescent="0.25">
      <c r="A4247" s="24"/>
      <c r="B4247" s="24"/>
      <c r="C4247" s="24"/>
      <c r="D4247" s="24"/>
      <c r="E4247" s="39" t="s">
        <v>5660</v>
      </c>
      <c r="F4247" s="37" t="s">
        <v>1439</v>
      </c>
      <c r="G4247" s="37" t="s">
        <v>1391</v>
      </c>
      <c r="H4247" s="38">
        <f t="shared" si="67"/>
        <v>0.1124</v>
      </c>
    </row>
    <row r="4248" spans="1:8" x14ac:dyDescent="0.25">
      <c r="A4248" s="24"/>
      <c r="B4248" s="24"/>
      <c r="C4248" s="24"/>
      <c r="D4248" s="24"/>
      <c r="E4248" s="39" t="s">
        <v>5661</v>
      </c>
      <c r="F4248" s="37" t="s">
        <v>1439</v>
      </c>
      <c r="G4248" s="37" t="s">
        <v>1391</v>
      </c>
      <c r="H4248" s="38">
        <f t="shared" si="67"/>
        <v>0.1124</v>
      </c>
    </row>
    <row r="4249" spans="1:8" x14ac:dyDescent="0.25">
      <c r="A4249" s="24"/>
      <c r="B4249" s="24"/>
      <c r="C4249" s="24"/>
      <c r="D4249" s="24"/>
      <c r="E4249" s="40" t="s">
        <v>5662</v>
      </c>
      <c r="F4249" s="37" t="s">
        <v>1439</v>
      </c>
      <c r="G4249" s="37" t="s">
        <v>1391</v>
      </c>
      <c r="H4249" s="38">
        <f t="shared" si="67"/>
        <v>0.1124</v>
      </c>
    </row>
    <row r="4250" spans="1:8" x14ac:dyDescent="0.25">
      <c r="A4250" s="24"/>
      <c r="B4250" s="24"/>
      <c r="C4250" s="24"/>
      <c r="D4250" s="24"/>
      <c r="E4250" s="39" t="s">
        <v>5663</v>
      </c>
      <c r="F4250" s="37" t="s">
        <v>1439</v>
      </c>
      <c r="G4250" s="37" t="s">
        <v>1391</v>
      </c>
      <c r="H4250" s="38">
        <f t="shared" si="67"/>
        <v>0.1124</v>
      </c>
    </row>
    <row r="4251" spans="1:8" x14ac:dyDescent="0.25">
      <c r="A4251" s="24"/>
      <c r="B4251" s="24"/>
      <c r="C4251" s="24"/>
      <c r="D4251" s="24"/>
      <c r="E4251" s="39" t="s">
        <v>5664</v>
      </c>
      <c r="F4251" s="37" t="s">
        <v>1439</v>
      </c>
      <c r="G4251" s="37" t="s">
        <v>1391</v>
      </c>
      <c r="H4251" s="38">
        <f t="shared" si="67"/>
        <v>0.1124</v>
      </c>
    </row>
    <row r="4252" spans="1:8" x14ac:dyDescent="0.25">
      <c r="A4252" s="24"/>
      <c r="B4252" s="24"/>
      <c r="C4252" s="24"/>
      <c r="D4252" s="24"/>
      <c r="E4252" s="55" t="s">
        <v>5665</v>
      </c>
      <c r="F4252" s="37" t="s">
        <v>1439</v>
      </c>
      <c r="G4252" s="37" t="s">
        <v>1391</v>
      </c>
      <c r="H4252" s="38">
        <f t="shared" si="67"/>
        <v>0.1124</v>
      </c>
    </row>
    <row r="4253" spans="1:8" x14ac:dyDescent="0.25">
      <c r="A4253" s="24"/>
      <c r="B4253" s="24"/>
      <c r="C4253" s="24"/>
      <c r="D4253" s="24"/>
      <c r="E4253" s="39" t="s">
        <v>5666</v>
      </c>
      <c r="F4253" s="37" t="s">
        <v>1439</v>
      </c>
      <c r="G4253" s="37" t="s">
        <v>1391</v>
      </c>
      <c r="H4253" s="38">
        <f t="shared" si="67"/>
        <v>0.1124</v>
      </c>
    </row>
    <row r="4254" spans="1:8" x14ac:dyDescent="0.25">
      <c r="A4254" s="24"/>
      <c r="B4254" s="24"/>
      <c r="C4254" s="24"/>
      <c r="D4254" s="24"/>
      <c r="E4254" s="39" t="s">
        <v>5667</v>
      </c>
      <c r="F4254" s="37" t="s">
        <v>1439</v>
      </c>
      <c r="G4254" s="37" t="s">
        <v>1391</v>
      </c>
      <c r="H4254" s="38">
        <f t="shared" si="67"/>
        <v>0.1124</v>
      </c>
    </row>
    <row r="4255" spans="1:8" x14ac:dyDescent="0.25">
      <c r="A4255" s="24"/>
      <c r="B4255" s="24"/>
      <c r="C4255" s="24"/>
      <c r="D4255" s="24"/>
      <c r="E4255" s="39" t="s">
        <v>5668</v>
      </c>
      <c r="F4255" s="37" t="s">
        <v>1439</v>
      </c>
      <c r="G4255" s="37" t="s">
        <v>1391</v>
      </c>
      <c r="H4255" s="38">
        <f t="shared" si="67"/>
        <v>0.1124</v>
      </c>
    </row>
    <row r="4256" spans="1:8" x14ac:dyDescent="0.25">
      <c r="A4256" s="24"/>
      <c r="B4256" s="24"/>
      <c r="C4256" s="24"/>
      <c r="D4256" s="24"/>
      <c r="E4256" s="39" t="s">
        <v>5669</v>
      </c>
      <c r="F4256" s="37" t="s">
        <v>1439</v>
      </c>
      <c r="G4256" s="37" t="s">
        <v>1391</v>
      </c>
      <c r="H4256" s="38">
        <f t="shared" si="67"/>
        <v>0.1124</v>
      </c>
    </row>
    <row r="4257" spans="1:8" x14ac:dyDescent="0.25">
      <c r="A4257" s="24"/>
      <c r="B4257" s="24"/>
      <c r="C4257" s="24"/>
      <c r="D4257" s="24"/>
      <c r="E4257" s="39" t="s">
        <v>5670</v>
      </c>
      <c r="F4257" s="37" t="s">
        <v>1439</v>
      </c>
      <c r="G4257" s="37" t="s">
        <v>1391</v>
      </c>
      <c r="H4257" s="38">
        <f t="shared" si="67"/>
        <v>0.1124</v>
      </c>
    </row>
    <row r="4258" spans="1:8" x14ac:dyDescent="0.25">
      <c r="A4258" s="24"/>
      <c r="B4258" s="24"/>
      <c r="C4258" s="24"/>
      <c r="D4258" s="24"/>
      <c r="E4258" s="39" t="s">
        <v>5671</v>
      </c>
      <c r="F4258" s="37" t="s">
        <v>1439</v>
      </c>
      <c r="G4258" s="37" t="s">
        <v>1391</v>
      </c>
      <c r="H4258" s="38">
        <f t="shared" si="67"/>
        <v>0.1124</v>
      </c>
    </row>
    <row r="4259" spans="1:8" x14ac:dyDescent="0.25">
      <c r="A4259" s="24"/>
      <c r="B4259" s="24"/>
      <c r="C4259" s="24"/>
      <c r="D4259" s="24"/>
      <c r="E4259" s="39" t="s">
        <v>5672</v>
      </c>
      <c r="F4259" s="37" t="s">
        <v>1439</v>
      </c>
      <c r="G4259" s="37" t="s">
        <v>1391</v>
      </c>
      <c r="H4259" s="38">
        <f t="shared" si="67"/>
        <v>0.1124</v>
      </c>
    </row>
    <row r="4260" spans="1:8" x14ac:dyDescent="0.25">
      <c r="A4260" s="24"/>
      <c r="B4260" s="24"/>
      <c r="C4260" s="24"/>
      <c r="D4260" s="24"/>
      <c r="E4260" s="39" t="s">
        <v>5673</v>
      </c>
      <c r="F4260" s="37" t="s">
        <v>1439</v>
      </c>
      <c r="G4260" s="37" t="s">
        <v>1391</v>
      </c>
      <c r="H4260" s="38">
        <f t="shared" si="67"/>
        <v>0.1124</v>
      </c>
    </row>
    <row r="4261" spans="1:8" x14ac:dyDescent="0.25">
      <c r="A4261" s="24"/>
      <c r="B4261" s="24"/>
      <c r="C4261" s="24"/>
      <c r="D4261" s="24"/>
      <c r="E4261" s="39" t="s">
        <v>5674</v>
      </c>
      <c r="F4261" s="37" t="s">
        <v>1439</v>
      </c>
      <c r="G4261" s="37" t="s">
        <v>1391</v>
      </c>
      <c r="H4261" s="38">
        <f t="shared" si="67"/>
        <v>0.1124</v>
      </c>
    </row>
    <row r="4262" spans="1:8" x14ac:dyDescent="0.25">
      <c r="A4262" s="24"/>
      <c r="B4262" s="24"/>
      <c r="C4262" s="24"/>
      <c r="D4262" s="24"/>
      <c r="E4262" s="39" t="s">
        <v>5675</v>
      </c>
      <c r="F4262" s="37" t="s">
        <v>1385</v>
      </c>
      <c r="G4262" s="37" t="s">
        <v>1385</v>
      </c>
      <c r="H4262" s="38">
        <f t="shared" si="67"/>
        <v>8.4599999999999995E-2</v>
      </c>
    </row>
    <row r="4263" spans="1:8" x14ac:dyDescent="0.25">
      <c r="A4263" s="24"/>
      <c r="B4263" s="24"/>
      <c r="C4263" s="24"/>
      <c r="D4263" s="24"/>
      <c r="E4263" s="39" t="s">
        <v>5676</v>
      </c>
      <c r="F4263" s="37" t="s">
        <v>1439</v>
      </c>
      <c r="G4263" s="37" t="s">
        <v>1391</v>
      </c>
      <c r="H4263" s="38">
        <f t="shared" si="67"/>
        <v>0.1124</v>
      </c>
    </row>
    <row r="4264" spans="1:8" x14ac:dyDescent="0.25">
      <c r="A4264" s="24"/>
      <c r="B4264" s="24"/>
      <c r="C4264" s="24"/>
      <c r="D4264" s="24"/>
      <c r="E4264" s="39" t="s">
        <v>5677</v>
      </c>
      <c r="F4264" s="37" t="s">
        <v>1439</v>
      </c>
      <c r="G4264" s="37" t="s">
        <v>1391</v>
      </c>
      <c r="H4264" s="38">
        <f t="shared" si="67"/>
        <v>0.1124</v>
      </c>
    </row>
    <row r="4265" spans="1:8" x14ac:dyDescent="0.25">
      <c r="A4265" s="24"/>
      <c r="B4265" s="24"/>
      <c r="C4265" s="24"/>
      <c r="D4265" s="24"/>
      <c r="E4265" s="39" t="s">
        <v>5678</v>
      </c>
      <c r="F4265" s="37" t="s">
        <v>1439</v>
      </c>
      <c r="G4265" s="37" t="s">
        <v>1391</v>
      </c>
      <c r="H4265" s="38">
        <f t="shared" si="67"/>
        <v>0.1124</v>
      </c>
    </row>
    <row r="4266" spans="1:8" x14ac:dyDescent="0.25">
      <c r="A4266" s="24"/>
      <c r="B4266" s="24"/>
      <c r="C4266" s="24"/>
      <c r="D4266" s="24"/>
      <c r="E4266" s="39" t="s">
        <v>5679</v>
      </c>
      <c r="F4266" s="37" t="s">
        <v>1439</v>
      </c>
      <c r="G4266" s="37" t="s">
        <v>1391</v>
      </c>
      <c r="H4266" s="38">
        <f t="shared" si="67"/>
        <v>0.1124</v>
      </c>
    </row>
    <row r="4267" spans="1:8" x14ac:dyDescent="0.25">
      <c r="A4267" s="24"/>
      <c r="B4267" s="24"/>
      <c r="C4267" s="24"/>
      <c r="D4267" s="24"/>
      <c r="E4267" s="39" t="s">
        <v>5680</v>
      </c>
      <c r="F4267" s="37" t="s">
        <v>1439</v>
      </c>
      <c r="G4267" s="37" t="s">
        <v>1391</v>
      </c>
      <c r="H4267" s="38">
        <f t="shared" si="67"/>
        <v>0.1124</v>
      </c>
    </row>
    <row r="4268" spans="1:8" x14ac:dyDescent="0.25">
      <c r="A4268" s="24"/>
      <c r="B4268" s="24"/>
      <c r="C4268" s="24"/>
      <c r="D4268" s="24"/>
      <c r="E4268" s="39" t="s">
        <v>5681</v>
      </c>
      <c r="F4268" s="37" t="s">
        <v>1439</v>
      </c>
      <c r="G4268" s="37" t="s">
        <v>1391</v>
      </c>
      <c r="H4268" s="38">
        <f t="shared" si="67"/>
        <v>0.1124</v>
      </c>
    </row>
    <row r="4269" spans="1:8" x14ac:dyDescent="0.25">
      <c r="A4269" s="24"/>
      <c r="B4269" s="24"/>
      <c r="C4269" s="24"/>
      <c r="D4269" s="24"/>
      <c r="E4269" s="39" t="s">
        <v>5682</v>
      </c>
      <c r="F4269" s="37" t="s">
        <v>1439</v>
      </c>
      <c r="G4269" s="37" t="s">
        <v>1391</v>
      </c>
      <c r="H4269" s="38">
        <f t="shared" si="67"/>
        <v>0.1124</v>
      </c>
    </row>
    <row r="4270" spans="1:8" x14ac:dyDescent="0.25">
      <c r="A4270" s="24"/>
      <c r="B4270" s="24"/>
      <c r="C4270" s="24"/>
      <c r="D4270" s="24"/>
      <c r="E4270" s="39" t="s">
        <v>5683</v>
      </c>
      <c r="F4270" s="37" t="s">
        <v>1439</v>
      </c>
      <c r="G4270" s="37" t="s">
        <v>1391</v>
      </c>
      <c r="H4270" s="38">
        <f t="shared" si="67"/>
        <v>0.1124</v>
      </c>
    </row>
    <row r="4271" spans="1:8" x14ac:dyDescent="0.25">
      <c r="A4271" s="24"/>
      <c r="B4271" s="24"/>
      <c r="C4271" s="24"/>
      <c r="D4271" s="24"/>
      <c r="E4271" s="39" t="s">
        <v>5684</v>
      </c>
      <c r="F4271" s="37" t="s">
        <v>1439</v>
      </c>
      <c r="G4271" s="37" t="s">
        <v>1391</v>
      </c>
      <c r="H4271" s="38">
        <f t="shared" si="67"/>
        <v>0.1124</v>
      </c>
    </row>
    <row r="4272" spans="1:8" x14ac:dyDescent="0.25">
      <c r="A4272" s="24"/>
      <c r="B4272" s="24"/>
      <c r="C4272" s="24"/>
      <c r="D4272" s="24"/>
      <c r="E4272" s="54" t="s">
        <v>5685</v>
      </c>
      <c r="F4272" s="37" t="s">
        <v>1439</v>
      </c>
      <c r="G4272" s="37" t="s">
        <v>1391</v>
      </c>
      <c r="H4272" s="38">
        <f t="shared" si="67"/>
        <v>0.1124</v>
      </c>
    </row>
    <row r="4273" spans="1:8" x14ac:dyDescent="0.25">
      <c r="A4273" s="24"/>
      <c r="B4273" s="24"/>
      <c r="C4273" s="24"/>
      <c r="D4273" s="24"/>
      <c r="E4273" s="39" t="s">
        <v>5686</v>
      </c>
      <c r="F4273" s="37" t="s">
        <v>1439</v>
      </c>
      <c r="G4273" s="37" t="s">
        <v>1391</v>
      </c>
      <c r="H4273" s="38">
        <f t="shared" si="67"/>
        <v>0.1124</v>
      </c>
    </row>
    <row r="4274" spans="1:8" x14ac:dyDescent="0.25">
      <c r="A4274" s="24"/>
      <c r="B4274" s="24"/>
      <c r="C4274" s="24"/>
      <c r="D4274" s="24"/>
      <c r="E4274" s="39" t="s">
        <v>5687</v>
      </c>
      <c r="F4274" s="37" t="s">
        <v>1439</v>
      </c>
      <c r="G4274" s="37" t="s">
        <v>1391</v>
      </c>
      <c r="H4274" s="38">
        <f t="shared" si="67"/>
        <v>0.1124</v>
      </c>
    </row>
    <row r="4275" spans="1:8" x14ac:dyDescent="0.25">
      <c r="A4275" s="24"/>
      <c r="B4275" s="24"/>
      <c r="C4275" s="24"/>
      <c r="D4275" s="24"/>
      <c r="E4275" s="39" t="s">
        <v>5688</v>
      </c>
      <c r="F4275" s="37" t="s">
        <v>1439</v>
      </c>
      <c r="G4275" s="37" t="s">
        <v>1391</v>
      </c>
      <c r="H4275" s="38">
        <f t="shared" si="67"/>
        <v>0.1124</v>
      </c>
    </row>
    <row r="4276" spans="1:8" x14ac:dyDescent="0.25">
      <c r="A4276" s="24"/>
      <c r="B4276" s="24"/>
      <c r="C4276" s="24"/>
      <c r="D4276" s="24"/>
      <c r="E4276" s="39" t="s">
        <v>5689</v>
      </c>
      <c r="F4276" s="37" t="s">
        <v>1439</v>
      </c>
      <c r="G4276" s="37" t="s">
        <v>1391</v>
      </c>
      <c r="H4276" s="38">
        <f t="shared" si="67"/>
        <v>0.1124</v>
      </c>
    </row>
    <row r="4277" spans="1:8" x14ac:dyDescent="0.25">
      <c r="A4277" s="24"/>
      <c r="B4277" s="24"/>
      <c r="C4277" s="24"/>
      <c r="D4277" s="24"/>
      <c r="E4277" s="39" t="s">
        <v>5690</v>
      </c>
      <c r="F4277" s="37" t="s">
        <v>1439</v>
      </c>
      <c r="G4277" s="37" t="s">
        <v>1391</v>
      </c>
      <c r="H4277" s="38">
        <f t="shared" si="67"/>
        <v>0.1124</v>
      </c>
    </row>
    <row r="4278" spans="1:8" x14ac:dyDescent="0.25">
      <c r="A4278" s="24"/>
      <c r="B4278" s="24"/>
      <c r="C4278" s="24"/>
      <c r="D4278" s="24"/>
      <c r="E4278" s="39" t="s">
        <v>5691</v>
      </c>
      <c r="F4278" s="37" t="s">
        <v>1439</v>
      </c>
      <c r="G4278" s="37" t="s">
        <v>1391</v>
      </c>
      <c r="H4278" s="38">
        <f t="shared" si="67"/>
        <v>0.1124</v>
      </c>
    </row>
    <row r="4279" spans="1:8" x14ac:dyDescent="0.25">
      <c r="A4279" s="24"/>
      <c r="B4279" s="24"/>
      <c r="C4279" s="24"/>
      <c r="D4279" s="24"/>
      <c r="E4279" s="61" t="s">
        <v>5692</v>
      </c>
      <c r="F4279" s="37" t="s">
        <v>1439</v>
      </c>
      <c r="G4279" s="37" t="s">
        <v>1391</v>
      </c>
      <c r="H4279" s="38">
        <f t="shared" si="67"/>
        <v>0.1124</v>
      </c>
    </row>
    <row r="4280" spans="1:8" x14ac:dyDescent="0.25">
      <c r="A4280" s="24"/>
      <c r="B4280" s="24"/>
      <c r="C4280" s="24"/>
      <c r="D4280" s="24"/>
      <c r="E4280" s="39" t="s">
        <v>5693</v>
      </c>
      <c r="F4280" s="37" t="s">
        <v>1439</v>
      </c>
      <c r="G4280" s="37" t="s">
        <v>1391</v>
      </c>
      <c r="H4280" s="38">
        <f t="shared" si="67"/>
        <v>0.1124</v>
      </c>
    </row>
    <row r="4281" spans="1:8" x14ac:dyDescent="0.25">
      <c r="A4281" s="24"/>
      <c r="B4281" s="24"/>
      <c r="C4281" s="24"/>
      <c r="D4281" s="24"/>
      <c r="E4281" s="39" t="s">
        <v>5694</v>
      </c>
      <c r="F4281" s="37" t="s">
        <v>1439</v>
      </c>
      <c r="G4281" s="37" t="s">
        <v>1391</v>
      </c>
      <c r="H4281" s="38">
        <f t="shared" si="67"/>
        <v>0.1124</v>
      </c>
    </row>
    <row r="4282" spans="1:8" x14ac:dyDescent="0.25">
      <c r="A4282" s="24"/>
      <c r="B4282" s="24"/>
      <c r="C4282" s="24"/>
      <c r="D4282" s="24"/>
      <c r="E4282" s="39" t="s">
        <v>5695</v>
      </c>
      <c r="F4282" s="37" t="s">
        <v>1439</v>
      </c>
      <c r="G4282" s="37" t="s">
        <v>1391</v>
      </c>
      <c r="H4282" s="38">
        <f t="shared" si="67"/>
        <v>0.1124</v>
      </c>
    </row>
    <row r="4283" spans="1:8" x14ac:dyDescent="0.25">
      <c r="A4283" s="24"/>
      <c r="B4283" s="24"/>
      <c r="C4283" s="24"/>
      <c r="D4283" s="24"/>
      <c r="E4283" s="39" t="s">
        <v>5696</v>
      </c>
      <c r="F4283" s="37" t="s">
        <v>1439</v>
      </c>
      <c r="G4283" s="37" t="s">
        <v>1391</v>
      </c>
      <c r="H4283" s="38">
        <f t="shared" si="67"/>
        <v>0.1124</v>
      </c>
    </row>
    <row r="4284" spans="1:8" x14ac:dyDescent="0.25">
      <c r="A4284" s="24"/>
      <c r="B4284" s="24"/>
      <c r="C4284" s="24"/>
      <c r="D4284" s="24"/>
      <c r="E4284" s="54" t="s">
        <v>5697</v>
      </c>
      <c r="F4284" s="37" t="s">
        <v>1439</v>
      </c>
      <c r="G4284" s="37" t="s">
        <v>1391</v>
      </c>
      <c r="H4284" s="38">
        <f t="shared" si="67"/>
        <v>0.1124</v>
      </c>
    </row>
    <row r="4285" spans="1:8" x14ac:dyDescent="0.25">
      <c r="A4285" s="24"/>
      <c r="B4285" s="24"/>
      <c r="C4285" s="24"/>
      <c r="D4285" s="24"/>
      <c r="E4285" s="39" t="s">
        <v>5698</v>
      </c>
      <c r="F4285" s="37" t="s">
        <v>1439</v>
      </c>
      <c r="G4285" s="37" t="s">
        <v>1391</v>
      </c>
      <c r="H4285" s="38">
        <f t="shared" si="67"/>
        <v>0.1124</v>
      </c>
    </row>
    <row r="4286" spans="1:8" x14ac:dyDescent="0.25">
      <c r="A4286" s="24"/>
      <c r="B4286" s="24"/>
      <c r="C4286" s="24"/>
      <c r="D4286" s="24"/>
      <c r="E4286" s="39" t="s">
        <v>5699</v>
      </c>
      <c r="F4286" s="37" t="s">
        <v>1416</v>
      </c>
      <c r="G4286" s="37" t="s">
        <v>1416</v>
      </c>
      <c r="H4286" s="38">
        <f t="shared" si="67"/>
        <v>1</v>
      </c>
    </row>
    <row r="4287" spans="1:8" x14ac:dyDescent="0.25">
      <c r="A4287" s="24"/>
      <c r="B4287" s="24"/>
      <c r="C4287" s="24"/>
      <c r="D4287" s="24"/>
      <c r="E4287" s="39" t="s">
        <v>5700</v>
      </c>
      <c r="F4287" s="37" t="s">
        <v>1416</v>
      </c>
      <c r="G4287" s="37" t="s">
        <v>1416</v>
      </c>
      <c r="H4287" s="38">
        <f t="shared" si="67"/>
        <v>1</v>
      </c>
    </row>
    <row r="4288" spans="1:8" x14ac:dyDescent="0.25">
      <c r="A4288" s="24"/>
      <c r="B4288" s="24"/>
      <c r="C4288" s="24"/>
      <c r="D4288" s="24"/>
      <c r="E4288" s="39" t="s">
        <v>5701</v>
      </c>
      <c r="F4288" s="37" t="s">
        <v>1416</v>
      </c>
      <c r="G4288" s="37" t="s">
        <v>1416</v>
      </c>
      <c r="H4288" s="38">
        <f t="shared" si="67"/>
        <v>1</v>
      </c>
    </row>
    <row r="4289" spans="1:8" x14ac:dyDescent="0.25">
      <c r="A4289" s="24"/>
      <c r="B4289" s="24"/>
      <c r="C4289" s="24"/>
      <c r="D4289" s="24"/>
      <c r="E4289" s="40" t="s">
        <v>5702</v>
      </c>
      <c r="F4289" s="37" t="s">
        <v>1416</v>
      </c>
      <c r="G4289" s="37" t="s">
        <v>1416</v>
      </c>
      <c r="H4289" s="38">
        <f t="shared" si="67"/>
        <v>1</v>
      </c>
    </row>
    <row r="4290" spans="1:8" x14ac:dyDescent="0.25">
      <c r="A4290" s="24"/>
      <c r="B4290" s="24"/>
      <c r="C4290" s="24"/>
      <c r="D4290" s="24"/>
      <c r="E4290" s="39" t="s">
        <v>5703</v>
      </c>
      <c r="F4290" s="37" t="s">
        <v>1416</v>
      </c>
      <c r="G4290" s="37" t="s">
        <v>1416</v>
      </c>
      <c r="H4290" s="38">
        <f t="shared" si="67"/>
        <v>1</v>
      </c>
    </row>
    <row r="4291" spans="1:8" x14ac:dyDescent="0.25">
      <c r="A4291" s="24"/>
      <c r="B4291" s="24"/>
      <c r="C4291" s="24"/>
      <c r="D4291" s="24"/>
      <c r="E4291" s="39" t="s">
        <v>5704</v>
      </c>
      <c r="F4291" s="37" t="s">
        <v>1416</v>
      </c>
      <c r="G4291" s="37" t="s">
        <v>1416</v>
      </c>
      <c r="H4291" s="38">
        <f t="shared" si="67"/>
        <v>1</v>
      </c>
    </row>
    <row r="4292" spans="1:8" x14ac:dyDescent="0.25">
      <c r="A4292" s="24"/>
      <c r="B4292" s="24"/>
      <c r="C4292" s="24"/>
      <c r="D4292" s="24"/>
      <c r="E4292" s="39" t="s">
        <v>5705</v>
      </c>
      <c r="F4292" s="37" t="s">
        <v>3143</v>
      </c>
      <c r="G4292" s="37" t="s">
        <v>1416</v>
      </c>
      <c r="H4292" s="38">
        <f t="shared" si="67"/>
        <v>1</v>
      </c>
    </row>
    <row r="4293" spans="1:8" x14ac:dyDescent="0.25">
      <c r="A4293" s="24"/>
      <c r="B4293" s="24"/>
      <c r="C4293" s="24"/>
      <c r="D4293" s="24"/>
      <c r="E4293" s="39" t="s">
        <v>5706</v>
      </c>
      <c r="F4293" s="37" t="s">
        <v>3143</v>
      </c>
      <c r="G4293" s="37" t="s">
        <v>1416</v>
      </c>
      <c r="H4293" s="38">
        <f t="shared" si="67"/>
        <v>1</v>
      </c>
    </row>
    <row r="4294" spans="1:8" x14ac:dyDescent="0.25">
      <c r="A4294" s="24"/>
      <c r="B4294" s="24"/>
      <c r="C4294" s="24"/>
      <c r="D4294" s="24"/>
      <c r="E4294" s="39" t="s">
        <v>5707</v>
      </c>
      <c r="F4294" s="37" t="s">
        <v>1416</v>
      </c>
      <c r="G4294" s="37" t="s">
        <v>1416</v>
      </c>
      <c r="H4294" s="38">
        <f t="shared" si="67"/>
        <v>1</v>
      </c>
    </row>
    <row r="4295" spans="1:8" x14ac:dyDescent="0.25">
      <c r="A4295" s="24"/>
      <c r="B4295" s="24"/>
      <c r="C4295" s="24"/>
      <c r="D4295" s="24"/>
      <c r="E4295" s="39" t="s">
        <v>5708</v>
      </c>
      <c r="F4295" s="37" t="s">
        <v>1416</v>
      </c>
      <c r="G4295" s="37" t="s">
        <v>1416</v>
      </c>
      <c r="H4295" s="38">
        <f t="shared" ref="H4295:H4358" si="68">VLOOKUP(G4295,$A$4:$B$29,2,FALSE)</f>
        <v>1</v>
      </c>
    </row>
    <row r="4296" spans="1:8" x14ac:dyDescent="0.25">
      <c r="A4296" s="24"/>
      <c r="B4296" s="24"/>
      <c r="C4296" s="24"/>
      <c r="D4296" s="24"/>
      <c r="E4296" s="39" t="s">
        <v>5709</v>
      </c>
      <c r="F4296" s="37" t="s">
        <v>1416</v>
      </c>
      <c r="G4296" s="37" t="s">
        <v>1416</v>
      </c>
      <c r="H4296" s="38">
        <f t="shared" si="68"/>
        <v>1</v>
      </c>
    </row>
    <row r="4297" spans="1:8" x14ac:dyDescent="0.25">
      <c r="A4297" s="24"/>
      <c r="B4297" s="24"/>
      <c r="C4297" s="24"/>
      <c r="D4297" s="24"/>
      <c r="E4297" s="39" t="s">
        <v>5710</v>
      </c>
      <c r="F4297" s="37" t="s">
        <v>1416</v>
      </c>
      <c r="G4297" s="37" t="s">
        <v>1416</v>
      </c>
      <c r="H4297" s="38">
        <f t="shared" si="68"/>
        <v>1</v>
      </c>
    </row>
    <row r="4298" spans="1:8" x14ac:dyDescent="0.25">
      <c r="A4298" s="24"/>
      <c r="B4298" s="24"/>
      <c r="C4298" s="24"/>
      <c r="D4298" s="24"/>
      <c r="E4298" s="39" t="s">
        <v>5711</v>
      </c>
      <c r="F4298" s="37" t="s">
        <v>1439</v>
      </c>
      <c r="G4298" s="37" t="s">
        <v>1391</v>
      </c>
      <c r="H4298" s="38">
        <f t="shared" si="68"/>
        <v>0.1124</v>
      </c>
    </row>
    <row r="4299" spans="1:8" x14ac:dyDescent="0.25">
      <c r="A4299" s="24"/>
      <c r="B4299" s="24"/>
      <c r="C4299" s="24"/>
      <c r="D4299" s="24"/>
      <c r="E4299" s="39" t="s">
        <v>5712</v>
      </c>
      <c r="F4299" s="37" t="s">
        <v>1439</v>
      </c>
      <c r="G4299" s="37" t="s">
        <v>1391</v>
      </c>
      <c r="H4299" s="38">
        <f t="shared" si="68"/>
        <v>0.1124</v>
      </c>
    </row>
    <row r="4300" spans="1:8" x14ac:dyDescent="0.25">
      <c r="A4300" s="24"/>
      <c r="B4300" s="24"/>
      <c r="C4300" s="24"/>
      <c r="D4300" s="24"/>
      <c r="E4300" s="39" t="s">
        <v>5713</v>
      </c>
      <c r="F4300" s="37" t="s">
        <v>1439</v>
      </c>
      <c r="G4300" s="37" t="s">
        <v>1391</v>
      </c>
      <c r="H4300" s="38">
        <f t="shared" si="68"/>
        <v>0.1124</v>
      </c>
    </row>
    <row r="4301" spans="1:8" x14ac:dyDescent="0.25">
      <c r="A4301" s="24"/>
      <c r="B4301" s="24"/>
      <c r="C4301" s="24"/>
      <c r="D4301" s="24"/>
      <c r="E4301" s="39" t="s">
        <v>5714</v>
      </c>
      <c r="F4301" s="37" t="s">
        <v>1439</v>
      </c>
      <c r="G4301" s="37" t="s">
        <v>1391</v>
      </c>
      <c r="H4301" s="38">
        <f t="shared" si="68"/>
        <v>0.1124</v>
      </c>
    </row>
    <row r="4302" spans="1:8" x14ac:dyDescent="0.25">
      <c r="A4302" s="24"/>
      <c r="B4302" s="24"/>
      <c r="C4302" s="24"/>
      <c r="D4302" s="24"/>
      <c r="E4302" s="39" t="s">
        <v>5715</v>
      </c>
      <c r="F4302" s="37" t="s">
        <v>1439</v>
      </c>
      <c r="G4302" s="37" t="s">
        <v>1391</v>
      </c>
      <c r="H4302" s="38">
        <f t="shared" si="68"/>
        <v>0.1124</v>
      </c>
    </row>
    <row r="4303" spans="1:8" x14ac:dyDescent="0.25">
      <c r="A4303" s="24"/>
      <c r="B4303" s="24"/>
      <c r="C4303" s="24"/>
      <c r="D4303" s="24"/>
      <c r="E4303" s="39" t="s">
        <v>5716</v>
      </c>
      <c r="F4303" s="37" t="s">
        <v>1388</v>
      </c>
      <c r="G4303" s="37" t="s">
        <v>1385</v>
      </c>
      <c r="H4303" s="38">
        <f t="shared" si="68"/>
        <v>8.4599999999999995E-2</v>
      </c>
    </row>
    <row r="4304" spans="1:8" x14ac:dyDescent="0.25">
      <c r="A4304" s="24"/>
      <c r="B4304" s="24"/>
      <c r="C4304" s="24"/>
      <c r="D4304" s="24"/>
      <c r="E4304" s="39" t="s">
        <v>5717</v>
      </c>
      <c r="F4304" s="37" t="s">
        <v>1439</v>
      </c>
      <c r="G4304" s="37" t="s">
        <v>1391</v>
      </c>
      <c r="H4304" s="38">
        <f t="shared" si="68"/>
        <v>0.1124</v>
      </c>
    </row>
    <row r="4305" spans="1:8" x14ac:dyDescent="0.25">
      <c r="A4305" s="24"/>
      <c r="B4305" s="24"/>
      <c r="C4305" s="24"/>
      <c r="D4305" s="24"/>
      <c r="E4305" s="39" t="s">
        <v>5718</v>
      </c>
      <c r="F4305" s="37" t="s">
        <v>1439</v>
      </c>
      <c r="G4305" s="37" t="s">
        <v>1391</v>
      </c>
      <c r="H4305" s="38">
        <f t="shared" si="68"/>
        <v>0.1124</v>
      </c>
    </row>
    <row r="4306" spans="1:8" x14ac:dyDescent="0.25">
      <c r="A4306" s="24"/>
      <c r="B4306" s="24"/>
      <c r="C4306" s="24"/>
      <c r="D4306" s="24"/>
      <c r="E4306" s="39" t="s">
        <v>5719</v>
      </c>
      <c r="F4306" s="37" t="s">
        <v>1439</v>
      </c>
      <c r="G4306" s="37" t="s">
        <v>1391</v>
      </c>
      <c r="H4306" s="38">
        <f t="shared" si="68"/>
        <v>0.1124</v>
      </c>
    </row>
    <row r="4307" spans="1:8" x14ac:dyDescent="0.25">
      <c r="A4307" s="24"/>
      <c r="B4307" s="24"/>
      <c r="C4307" s="24"/>
      <c r="D4307" s="24"/>
      <c r="E4307" s="39" t="s">
        <v>5720</v>
      </c>
      <c r="F4307" s="37" t="s">
        <v>1439</v>
      </c>
      <c r="G4307" s="37" t="s">
        <v>1391</v>
      </c>
      <c r="H4307" s="38">
        <f t="shared" si="68"/>
        <v>0.1124</v>
      </c>
    </row>
    <row r="4308" spans="1:8" x14ac:dyDescent="0.25">
      <c r="A4308" s="24"/>
      <c r="B4308" s="24"/>
      <c r="C4308" s="24"/>
      <c r="D4308" s="24"/>
      <c r="E4308" s="39" t="s">
        <v>5721</v>
      </c>
      <c r="F4308" s="37" t="s">
        <v>1439</v>
      </c>
      <c r="G4308" s="37" t="s">
        <v>1391</v>
      </c>
      <c r="H4308" s="38">
        <f t="shared" si="68"/>
        <v>0.1124</v>
      </c>
    </row>
    <row r="4309" spans="1:8" x14ac:dyDescent="0.25">
      <c r="A4309" s="24"/>
      <c r="B4309" s="24"/>
      <c r="C4309" s="24"/>
      <c r="D4309" s="24"/>
      <c r="E4309" s="39" t="s">
        <v>5722</v>
      </c>
      <c r="F4309" s="37" t="s">
        <v>1439</v>
      </c>
      <c r="G4309" s="37" t="s">
        <v>1391</v>
      </c>
      <c r="H4309" s="38">
        <f t="shared" si="68"/>
        <v>0.1124</v>
      </c>
    </row>
    <row r="4310" spans="1:8" x14ac:dyDescent="0.25">
      <c r="A4310" s="24"/>
      <c r="B4310" s="24"/>
      <c r="C4310" s="24"/>
      <c r="D4310" s="24"/>
      <c r="E4310" s="40" t="s">
        <v>5723</v>
      </c>
      <c r="F4310" s="37" t="s">
        <v>1439</v>
      </c>
      <c r="G4310" s="37" t="s">
        <v>1391</v>
      </c>
      <c r="H4310" s="38">
        <f t="shared" si="68"/>
        <v>0.1124</v>
      </c>
    </row>
    <row r="4311" spans="1:8" x14ac:dyDescent="0.25">
      <c r="A4311" s="24"/>
      <c r="B4311" s="24"/>
      <c r="C4311" s="24"/>
      <c r="D4311" s="24"/>
      <c r="E4311" s="40" t="s">
        <v>5724</v>
      </c>
      <c r="F4311" s="37" t="s">
        <v>1410</v>
      </c>
      <c r="G4311" s="37" t="s">
        <v>1410</v>
      </c>
      <c r="H4311" s="38">
        <f t="shared" si="68"/>
        <v>0.10765</v>
      </c>
    </row>
    <row r="4312" spans="1:8" x14ac:dyDescent="0.25">
      <c r="A4312" s="24"/>
      <c r="B4312" s="24"/>
      <c r="C4312" s="24"/>
      <c r="D4312" s="24"/>
      <c r="E4312" s="39" t="s">
        <v>5725</v>
      </c>
      <c r="F4312" s="37" t="s">
        <v>1439</v>
      </c>
      <c r="G4312" s="37" t="s">
        <v>1391</v>
      </c>
      <c r="H4312" s="38">
        <f t="shared" si="68"/>
        <v>0.1124</v>
      </c>
    </row>
    <row r="4313" spans="1:8" x14ac:dyDescent="0.25">
      <c r="A4313" s="24"/>
      <c r="B4313" s="24"/>
      <c r="C4313" s="24"/>
      <c r="D4313" s="24"/>
      <c r="E4313" s="57" t="s">
        <v>5726</v>
      </c>
      <c r="F4313" s="37" t="s">
        <v>1439</v>
      </c>
      <c r="G4313" s="37" t="s">
        <v>1391</v>
      </c>
      <c r="H4313" s="38">
        <f t="shared" si="68"/>
        <v>0.1124</v>
      </c>
    </row>
    <row r="4314" spans="1:8" x14ac:dyDescent="0.25">
      <c r="A4314" s="24"/>
      <c r="B4314" s="24"/>
      <c r="C4314" s="24"/>
      <c r="D4314" s="24"/>
      <c r="E4314" s="39" t="s">
        <v>5727</v>
      </c>
      <c r="F4314" s="37" t="s">
        <v>1439</v>
      </c>
      <c r="G4314" s="37" t="s">
        <v>1391</v>
      </c>
      <c r="H4314" s="38">
        <f t="shared" si="68"/>
        <v>0.1124</v>
      </c>
    </row>
    <row r="4315" spans="1:8" x14ac:dyDescent="0.25">
      <c r="A4315" s="24"/>
      <c r="B4315" s="24"/>
      <c r="C4315" s="24"/>
      <c r="D4315" s="24"/>
      <c r="E4315" s="39" t="s">
        <v>5728</v>
      </c>
      <c r="F4315" s="37" t="s">
        <v>1439</v>
      </c>
      <c r="G4315" s="37" t="s">
        <v>1391</v>
      </c>
      <c r="H4315" s="38">
        <f t="shared" si="68"/>
        <v>0.1124</v>
      </c>
    </row>
    <row r="4316" spans="1:8" x14ac:dyDescent="0.25">
      <c r="A4316" s="24"/>
      <c r="B4316" s="24"/>
      <c r="C4316" s="24"/>
      <c r="D4316" s="24"/>
      <c r="E4316" s="39" t="s">
        <v>5729</v>
      </c>
      <c r="F4316" s="37" t="s">
        <v>1410</v>
      </c>
      <c r="G4316" s="37" t="s">
        <v>1410</v>
      </c>
      <c r="H4316" s="38">
        <f t="shared" si="68"/>
        <v>0.10765</v>
      </c>
    </row>
    <row r="4317" spans="1:8" x14ac:dyDescent="0.25">
      <c r="A4317" s="24"/>
      <c r="B4317" s="24"/>
      <c r="C4317" s="24"/>
      <c r="D4317" s="24"/>
      <c r="E4317" s="40" t="s">
        <v>5730</v>
      </c>
      <c r="F4317" s="37" t="s">
        <v>1439</v>
      </c>
      <c r="G4317" s="37" t="s">
        <v>1391</v>
      </c>
      <c r="H4317" s="38">
        <f t="shared" si="68"/>
        <v>0.1124</v>
      </c>
    </row>
    <row r="4318" spans="1:8" x14ac:dyDescent="0.25">
      <c r="A4318" s="24"/>
      <c r="B4318" s="24"/>
      <c r="C4318" s="24"/>
      <c r="D4318" s="24"/>
      <c r="E4318" s="39" t="s">
        <v>5731</v>
      </c>
      <c r="F4318" s="37" t="s">
        <v>1410</v>
      </c>
      <c r="G4318" s="37" t="s">
        <v>1410</v>
      </c>
      <c r="H4318" s="38">
        <f t="shared" si="68"/>
        <v>0.10765</v>
      </c>
    </row>
    <row r="4319" spans="1:8" x14ac:dyDescent="0.25">
      <c r="A4319" s="24"/>
      <c r="B4319" s="24"/>
      <c r="C4319" s="24"/>
      <c r="D4319" s="24"/>
      <c r="E4319" s="39" t="s">
        <v>5732</v>
      </c>
      <c r="F4319" s="37" t="s">
        <v>1439</v>
      </c>
      <c r="G4319" s="37" t="s">
        <v>1391</v>
      </c>
      <c r="H4319" s="38">
        <f t="shared" si="68"/>
        <v>0.1124</v>
      </c>
    </row>
    <row r="4320" spans="1:8" x14ac:dyDescent="0.25">
      <c r="A4320" s="24"/>
      <c r="B4320" s="24"/>
      <c r="C4320" s="24"/>
      <c r="D4320" s="24"/>
      <c r="E4320" s="65" t="s">
        <v>5733</v>
      </c>
      <c r="F4320" s="37" t="s">
        <v>1439</v>
      </c>
      <c r="G4320" s="37" t="s">
        <v>1391</v>
      </c>
      <c r="H4320" s="38">
        <f t="shared" si="68"/>
        <v>0.1124</v>
      </c>
    </row>
    <row r="4321" spans="1:8" x14ac:dyDescent="0.25">
      <c r="A4321" s="24"/>
      <c r="B4321" s="24"/>
      <c r="C4321" s="24"/>
      <c r="D4321" s="24"/>
      <c r="E4321" s="36" t="s">
        <v>5734</v>
      </c>
      <c r="F4321" s="37" t="s">
        <v>1439</v>
      </c>
      <c r="G4321" s="37" t="s">
        <v>1391</v>
      </c>
      <c r="H4321" s="38">
        <f t="shared" si="68"/>
        <v>0.1124</v>
      </c>
    </row>
    <row r="4322" spans="1:8" x14ac:dyDescent="0.25">
      <c r="A4322" s="24"/>
      <c r="B4322" s="24"/>
      <c r="C4322" s="24"/>
      <c r="D4322" s="24"/>
      <c r="E4322" s="40" t="s">
        <v>5735</v>
      </c>
      <c r="F4322" s="37" t="s">
        <v>5736</v>
      </c>
      <c r="G4322" s="37" t="s">
        <v>1414</v>
      </c>
      <c r="H4322" s="38">
        <f t="shared" si="68"/>
        <v>0.12766</v>
      </c>
    </row>
    <row r="4323" spans="1:8" x14ac:dyDescent="0.25">
      <c r="A4323" s="24"/>
      <c r="B4323" s="24"/>
      <c r="C4323" s="24"/>
      <c r="D4323" s="24"/>
      <c r="E4323" s="39" t="s">
        <v>5737</v>
      </c>
      <c r="F4323" s="37" t="s">
        <v>1439</v>
      </c>
      <c r="G4323" s="37" t="s">
        <v>1391</v>
      </c>
      <c r="H4323" s="38">
        <f t="shared" si="68"/>
        <v>0.1124</v>
      </c>
    </row>
    <row r="4324" spans="1:8" x14ac:dyDescent="0.25">
      <c r="A4324" s="24"/>
      <c r="B4324" s="24"/>
      <c r="C4324" s="24"/>
      <c r="D4324" s="24"/>
      <c r="E4324" s="39" t="s">
        <v>5738</v>
      </c>
      <c r="F4324" s="37" t="s">
        <v>1439</v>
      </c>
      <c r="G4324" s="37" t="s">
        <v>1391</v>
      </c>
      <c r="H4324" s="38">
        <f t="shared" si="68"/>
        <v>0.1124</v>
      </c>
    </row>
    <row r="4325" spans="1:8" x14ac:dyDescent="0.25">
      <c r="A4325" s="24"/>
      <c r="B4325" s="24"/>
      <c r="C4325" s="24"/>
      <c r="D4325" s="24"/>
      <c r="E4325" s="40" t="s">
        <v>5739</v>
      </c>
      <c r="F4325" s="37" t="s">
        <v>1439</v>
      </c>
      <c r="G4325" s="37" t="s">
        <v>1391</v>
      </c>
      <c r="H4325" s="38">
        <f t="shared" si="68"/>
        <v>0.1124</v>
      </c>
    </row>
    <row r="4326" spans="1:8" x14ac:dyDescent="0.25">
      <c r="A4326" s="24"/>
      <c r="B4326" s="24"/>
      <c r="C4326" s="24"/>
      <c r="D4326" s="24"/>
      <c r="E4326" s="39" t="s">
        <v>5740</v>
      </c>
      <c r="F4326" s="37" t="s">
        <v>1439</v>
      </c>
      <c r="G4326" s="37" t="s">
        <v>1391</v>
      </c>
      <c r="H4326" s="38">
        <f t="shared" si="68"/>
        <v>0.1124</v>
      </c>
    </row>
    <row r="4327" spans="1:8" x14ac:dyDescent="0.25">
      <c r="A4327" s="24"/>
      <c r="B4327" s="24"/>
      <c r="C4327" s="24"/>
      <c r="D4327" s="24"/>
      <c r="E4327" s="39" t="s">
        <v>5741</v>
      </c>
      <c r="F4327" s="37" t="s">
        <v>1439</v>
      </c>
      <c r="G4327" s="37" t="s">
        <v>1391</v>
      </c>
      <c r="H4327" s="38">
        <f t="shared" si="68"/>
        <v>0.1124</v>
      </c>
    </row>
    <row r="4328" spans="1:8" x14ac:dyDescent="0.25">
      <c r="A4328" s="24"/>
      <c r="B4328" s="24"/>
      <c r="C4328" s="24"/>
      <c r="D4328" s="24"/>
      <c r="E4328" s="39" t="s">
        <v>5742</v>
      </c>
      <c r="F4328" s="37" t="s">
        <v>1439</v>
      </c>
      <c r="G4328" s="37" t="s">
        <v>1391</v>
      </c>
      <c r="H4328" s="38">
        <f t="shared" si="68"/>
        <v>0.1124</v>
      </c>
    </row>
    <row r="4329" spans="1:8" x14ac:dyDescent="0.25">
      <c r="A4329" s="24"/>
      <c r="B4329" s="24"/>
      <c r="C4329" s="24"/>
      <c r="D4329" s="24"/>
      <c r="E4329" s="39" t="s">
        <v>5743</v>
      </c>
      <c r="F4329" s="37" t="s">
        <v>1439</v>
      </c>
      <c r="G4329" s="37" t="s">
        <v>1391</v>
      </c>
      <c r="H4329" s="38">
        <f t="shared" si="68"/>
        <v>0.1124</v>
      </c>
    </row>
    <row r="4330" spans="1:8" x14ac:dyDescent="0.25">
      <c r="A4330" s="24"/>
      <c r="B4330" s="24"/>
      <c r="C4330" s="24"/>
      <c r="D4330" s="24"/>
      <c r="E4330" s="39" t="s">
        <v>5744</v>
      </c>
      <c r="F4330" s="37" t="s">
        <v>1439</v>
      </c>
      <c r="G4330" s="37" t="s">
        <v>1391</v>
      </c>
      <c r="H4330" s="38">
        <f t="shared" si="68"/>
        <v>0.1124</v>
      </c>
    </row>
    <row r="4331" spans="1:8" x14ac:dyDescent="0.25">
      <c r="A4331" s="24"/>
      <c r="B4331" s="24"/>
      <c r="C4331" s="24"/>
      <c r="D4331" s="24"/>
      <c r="E4331" s="39" t="s">
        <v>5745</v>
      </c>
      <c r="F4331" s="37" t="s">
        <v>1439</v>
      </c>
      <c r="G4331" s="37" t="s">
        <v>1391</v>
      </c>
      <c r="H4331" s="38">
        <f t="shared" si="68"/>
        <v>0.1124</v>
      </c>
    </row>
    <row r="4332" spans="1:8" x14ac:dyDescent="0.25">
      <c r="A4332" s="24"/>
      <c r="B4332" s="24"/>
      <c r="C4332" s="24"/>
      <c r="D4332" s="24"/>
      <c r="E4332" s="39" t="s">
        <v>5746</v>
      </c>
      <c r="F4332" s="37" t="s">
        <v>1418</v>
      </c>
      <c r="G4332" s="37" t="s">
        <v>1418</v>
      </c>
      <c r="H4332" s="38">
        <f t="shared" si="68"/>
        <v>0</v>
      </c>
    </row>
    <row r="4333" spans="1:8" x14ac:dyDescent="0.25">
      <c r="A4333" s="24"/>
      <c r="B4333" s="24"/>
      <c r="C4333" s="24"/>
      <c r="D4333" s="53"/>
      <c r="E4333" s="39" t="s">
        <v>5747</v>
      </c>
      <c r="F4333" s="37" t="s">
        <v>1439</v>
      </c>
      <c r="G4333" s="37" t="s">
        <v>1391</v>
      </c>
      <c r="H4333" s="38">
        <f t="shared" si="68"/>
        <v>0.1124</v>
      </c>
    </row>
    <row r="4334" spans="1:8" x14ac:dyDescent="0.25">
      <c r="A4334" s="53"/>
      <c r="B4334" s="53"/>
      <c r="C4334" s="53"/>
      <c r="D4334" s="53"/>
      <c r="E4334" s="39" t="s">
        <v>5748</v>
      </c>
      <c r="F4334" s="37" t="s">
        <v>1439</v>
      </c>
      <c r="G4334" s="37" t="s">
        <v>1391</v>
      </c>
      <c r="H4334" s="38">
        <f t="shared" si="68"/>
        <v>0.1124</v>
      </c>
    </row>
    <row r="4335" spans="1:8" x14ac:dyDescent="0.25">
      <c r="A4335" s="53"/>
      <c r="B4335" s="53"/>
      <c r="C4335" s="53"/>
      <c r="D4335" s="53"/>
      <c r="E4335" s="39" t="s">
        <v>5749</v>
      </c>
      <c r="F4335" s="70" t="s">
        <v>2030</v>
      </c>
      <c r="G4335" s="37" t="s">
        <v>1418</v>
      </c>
      <c r="H4335" s="38">
        <f t="shared" si="68"/>
        <v>0</v>
      </c>
    </row>
    <row r="4336" spans="1:8" x14ac:dyDescent="0.25">
      <c r="A4336" s="53"/>
      <c r="B4336" s="53"/>
      <c r="C4336" s="53"/>
      <c r="E4336" s="39" t="s">
        <v>5750</v>
      </c>
      <c r="F4336" s="37" t="s">
        <v>1393</v>
      </c>
      <c r="G4336" s="37" t="s">
        <v>1393</v>
      </c>
      <c r="H4336" s="38">
        <f t="shared" si="68"/>
        <v>0.1053</v>
      </c>
    </row>
    <row r="4337" spans="5:8" x14ac:dyDescent="0.25">
      <c r="E4337" s="39" t="s">
        <v>5751</v>
      </c>
      <c r="F4337" s="37" t="s">
        <v>1418</v>
      </c>
      <c r="G4337" s="37" t="s">
        <v>1418</v>
      </c>
      <c r="H4337" s="38">
        <f t="shared" si="68"/>
        <v>0</v>
      </c>
    </row>
    <row r="4338" spans="5:8" x14ac:dyDescent="0.25">
      <c r="E4338" s="60" t="s">
        <v>5752</v>
      </c>
      <c r="F4338" s="37" t="s">
        <v>1418</v>
      </c>
      <c r="G4338" s="37" t="s">
        <v>1418</v>
      </c>
      <c r="H4338" s="38">
        <f t="shared" si="68"/>
        <v>0</v>
      </c>
    </row>
    <row r="4339" spans="5:8" x14ac:dyDescent="0.25">
      <c r="E4339" s="39" t="s">
        <v>5753</v>
      </c>
      <c r="F4339" s="37" t="s">
        <v>1393</v>
      </c>
      <c r="G4339" s="37" t="s">
        <v>1393</v>
      </c>
      <c r="H4339" s="38">
        <f t="shared" si="68"/>
        <v>0.1053</v>
      </c>
    </row>
    <row r="4340" spans="5:8" x14ac:dyDescent="0.25">
      <c r="E4340" s="36" t="s">
        <v>5754</v>
      </c>
      <c r="F4340" s="37" t="s">
        <v>1439</v>
      </c>
      <c r="G4340" s="37" t="s">
        <v>1391</v>
      </c>
      <c r="H4340" s="38">
        <f t="shared" si="68"/>
        <v>0.1124</v>
      </c>
    </row>
    <row r="4341" spans="5:8" x14ac:dyDescent="0.25">
      <c r="E4341" s="57" t="s">
        <v>5755</v>
      </c>
      <c r="F4341" s="37" t="s">
        <v>1439</v>
      </c>
      <c r="G4341" s="37" t="s">
        <v>1391</v>
      </c>
      <c r="H4341" s="38">
        <f t="shared" si="68"/>
        <v>0.1124</v>
      </c>
    </row>
    <row r="4342" spans="5:8" x14ac:dyDescent="0.25">
      <c r="E4342" s="60" t="s">
        <v>5756</v>
      </c>
      <c r="F4342" s="37" t="s">
        <v>1439</v>
      </c>
      <c r="G4342" s="37" t="s">
        <v>1391</v>
      </c>
      <c r="H4342" s="38">
        <f t="shared" si="68"/>
        <v>0.1124</v>
      </c>
    </row>
    <row r="4343" spans="5:8" x14ac:dyDescent="0.25">
      <c r="E4343" s="36" t="s">
        <v>5757</v>
      </c>
      <c r="F4343" s="37" t="s">
        <v>1439</v>
      </c>
      <c r="G4343" s="37" t="s">
        <v>1391</v>
      </c>
      <c r="H4343" s="38">
        <f t="shared" si="68"/>
        <v>0.1124</v>
      </c>
    </row>
    <row r="4344" spans="5:8" x14ac:dyDescent="0.25">
      <c r="E4344" s="39" t="s">
        <v>5758</v>
      </c>
      <c r="F4344" s="37" t="s">
        <v>1439</v>
      </c>
      <c r="G4344" s="37" t="s">
        <v>1391</v>
      </c>
      <c r="H4344" s="38">
        <f t="shared" si="68"/>
        <v>0.1124</v>
      </c>
    </row>
    <row r="4345" spans="5:8" x14ac:dyDescent="0.25">
      <c r="E4345" s="39" t="s">
        <v>5759</v>
      </c>
      <c r="F4345" s="37" t="s">
        <v>1418</v>
      </c>
      <c r="G4345" s="37" t="s">
        <v>1418</v>
      </c>
      <c r="H4345" s="38">
        <f t="shared" si="68"/>
        <v>0</v>
      </c>
    </row>
    <row r="4346" spans="5:8" x14ac:dyDescent="0.25">
      <c r="E4346" s="57" t="s">
        <v>5760</v>
      </c>
      <c r="F4346" s="37" t="s">
        <v>1439</v>
      </c>
      <c r="G4346" s="37" t="s">
        <v>1391</v>
      </c>
      <c r="H4346" s="38">
        <f t="shared" si="68"/>
        <v>0.1124</v>
      </c>
    </row>
    <row r="4347" spans="5:8" x14ac:dyDescent="0.25">
      <c r="E4347" s="69" t="s">
        <v>5761</v>
      </c>
      <c r="F4347" s="37" t="s">
        <v>1439</v>
      </c>
      <c r="G4347" s="37" t="s">
        <v>1391</v>
      </c>
      <c r="H4347" s="38">
        <f t="shared" si="68"/>
        <v>0.1124</v>
      </c>
    </row>
    <row r="4348" spans="5:8" x14ac:dyDescent="0.25">
      <c r="E4348" s="40" t="s">
        <v>5762</v>
      </c>
      <c r="F4348" s="37" t="s">
        <v>1439</v>
      </c>
      <c r="G4348" s="37" t="s">
        <v>1391</v>
      </c>
      <c r="H4348" s="38">
        <f t="shared" si="68"/>
        <v>0.1124</v>
      </c>
    </row>
    <row r="4349" spans="5:8" x14ac:dyDescent="0.25">
      <c r="E4349" s="39" t="s">
        <v>5763</v>
      </c>
      <c r="F4349" s="37" t="s">
        <v>1439</v>
      </c>
      <c r="G4349" s="37" t="s">
        <v>1391</v>
      </c>
      <c r="H4349" s="38">
        <f t="shared" si="68"/>
        <v>0.1124</v>
      </c>
    </row>
    <row r="4350" spans="5:8" x14ac:dyDescent="0.25">
      <c r="E4350" s="39" t="s">
        <v>5764</v>
      </c>
      <c r="F4350" s="37" t="s">
        <v>1393</v>
      </c>
      <c r="G4350" s="37" t="s">
        <v>1393</v>
      </c>
      <c r="H4350" s="38">
        <f t="shared" si="68"/>
        <v>0.1053</v>
      </c>
    </row>
    <row r="4351" spans="5:8" x14ac:dyDescent="0.25">
      <c r="E4351" s="39" t="s">
        <v>5765</v>
      </c>
      <c r="F4351" s="37" t="s">
        <v>1393</v>
      </c>
      <c r="G4351" s="37" t="s">
        <v>1393</v>
      </c>
      <c r="H4351" s="38">
        <f t="shared" si="68"/>
        <v>0.1053</v>
      </c>
    </row>
    <row r="4352" spans="5:8" x14ac:dyDescent="0.25">
      <c r="E4352" s="39" t="s">
        <v>5766</v>
      </c>
      <c r="F4352" s="37" t="s">
        <v>1439</v>
      </c>
      <c r="G4352" s="37" t="s">
        <v>1391</v>
      </c>
      <c r="H4352" s="38">
        <f t="shared" si="68"/>
        <v>0.1124</v>
      </c>
    </row>
    <row r="4353" spans="5:8" x14ac:dyDescent="0.25">
      <c r="E4353" s="39" t="s">
        <v>5767</v>
      </c>
      <c r="F4353" s="37" t="s">
        <v>1439</v>
      </c>
      <c r="G4353" s="37" t="s">
        <v>1391</v>
      </c>
      <c r="H4353" s="38">
        <f t="shared" si="68"/>
        <v>0.1124</v>
      </c>
    </row>
    <row r="4354" spans="5:8" x14ac:dyDescent="0.25">
      <c r="E4354" s="68" t="s">
        <v>5768</v>
      </c>
      <c r="F4354" s="37" t="s">
        <v>1418</v>
      </c>
      <c r="G4354" s="37" t="s">
        <v>1418</v>
      </c>
      <c r="H4354" s="38">
        <f t="shared" si="68"/>
        <v>0</v>
      </c>
    </row>
    <row r="4355" spans="5:8" x14ac:dyDescent="0.25">
      <c r="E4355" s="39" t="s">
        <v>5769</v>
      </c>
      <c r="F4355" s="37" t="s">
        <v>1418</v>
      </c>
      <c r="G4355" s="37" t="s">
        <v>1418</v>
      </c>
      <c r="H4355" s="38">
        <f t="shared" si="68"/>
        <v>0</v>
      </c>
    </row>
    <row r="4356" spans="5:8" x14ac:dyDescent="0.25">
      <c r="E4356" s="40" t="s">
        <v>5770</v>
      </c>
      <c r="F4356" s="37" t="s">
        <v>1418</v>
      </c>
      <c r="G4356" s="37" t="s">
        <v>1418</v>
      </c>
      <c r="H4356" s="38">
        <f t="shared" si="68"/>
        <v>0</v>
      </c>
    </row>
    <row r="4357" spans="5:8" x14ac:dyDescent="0.25">
      <c r="E4357" s="36" t="s">
        <v>5771</v>
      </c>
      <c r="F4357" s="37" t="s">
        <v>2030</v>
      </c>
      <c r="G4357" s="37" t="s">
        <v>1418</v>
      </c>
      <c r="H4357" s="38">
        <f t="shared" si="68"/>
        <v>0</v>
      </c>
    </row>
    <row r="4358" spans="5:8" x14ac:dyDescent="0.25">
      <c r="E4358" s="64" t="s">
        <v>5772</v>
      </c>
      <c r="F4358" s="37" t="s">
        <v>1418</v>
      </c>
      <c r="G4358" s="37" t="s">
        <v>1418</v>
      </c>
      <c r="H4358" s="38">
        <f t="shared" si="68"/>
        <v>0</v>
      </c>
    </row>
    <row r="4359" spans="5:8" x14ac:dyDescent="0.25">
      <c r="E4359" s="36" t="s">
        <v>5773</v>
      </c>
      <c r="F4359" s="37" t="s">
        <v>1418</v>
      </c>
      <c r="G4359" s="37" t="s">
        <v>1418</v>
      </c>
      <c r="H4359" s="38">
        <f t="shared" ref="H4359:H4422" si="69">VLOOKUP(G4359,$A$4:$B$29,2,FALSE)</f>
        <v>0</v>
      </c>
    </row>
    <row r="4360" spans="5:8" x14ac:dyDescent="0.25">
      <c r="E4360" s="39" t="s">
        <v>5774</v>
      </c>
      <c r="F4360" s="37" t="s">
        <v>1418</v>
      </c>
      <c r="G4360" s="37" t="s">
        <v>1418</v>
      </c>
      <c r="H4360" s="38">
        <f t="shared" si="69"/>
        <v>0</v>
      </c>
    </row>
    <row r="4361" spans="5:8" x14ac:dyDescent="0.25">
      <c r="E4361" s="39" t="s">
        <v>5775</v>
      </c>
      <c r="F4361" s="37" t="s">
        <v>1418</v>
      </c>
      <c r="G4361" s="37" t="s">
        <v>1418</v>
      </c>
      <c r="H4361" s="38">
        <f t="shared" si="69"/>
        <v>0</v>
      </c>
    </row>
    <row r="4362" spans="5:8" x14ac:dyDescent="0.25">
      <c r="E4362" s="40" t="s">
        <v>5776</v>
      </c>
      <c r="F4362" s="37" t="s">
        <v>1418</v>
      </c>
      <c r="G4362" s="37" t="s">
        <v>1418</v>
      </c>
      <c r="H4362" s="38">
        <f t="shared" si="69"/>
        <v>0</v>
      </c>
    </row>
    <row r="4363" spans="5:8" x14ac:dyDescent="0.25">
      <c r="E4363" s="39" t="s">
        <v>5777</v>
      </c>
      <c r="F4363" s="37" t="s">
        <v>2030</v>
      </c>
      <c r="G4363" s="37" t="s">
        <v>1418</v>
      </c>
      <c r="H4363" s="38">
        <f t="shared" si="69"/>
        <v>0</v>
      </c>
    </row>
    <row r="4364" spans="5:8" x14ac:dyDescent="0.25">
      <c r="E4364" s="39" t="s">
        <v>5778</v>
      </c>
      <c r="F4364" s="37" t="s">
        <v>1418</v>
      </c>
      <c r="G4364" s="37" t="s">
        <v>1418</v>
      </c>
      <c r="H4364" s="38">
        <f t="shared" si="69"/>
        <v>0</v>
      </c>
    </row>
    <row r="4365" spans="5:8" x14ac:dyDescent="0.25">
      <c r="E4365" s="39" t="s">
        <v>5779</v>
      </c>
      <c r="F4365" s="37" t="s">
        <v>2030</v>
      </c>
      <c r="G4365" s="37" t="s">
        <v>1418</v>
      </c>
      <c r="H4365" s="38">
        <f t="shared" si="69"/>
        <v>0</v>
      </c>
    </row>
    <row r="4366" spans="5:8" x14ac:dyDescent="0.25">
      <c r="E4366" s="39" t="s">
        <v>5780</v>
      </c>
      <c r="F4366" s="37" t="s">
        <v>1418</v>
      </c>
      <c r="G4366" s="37" t="s">
        <v>1418</v>
      </c>
      <c r="H4366" s="38">
        <f t="shared" si="69"/>
        <v>0</v>
      </c>
    </row>
    <row r="4367" spans="5:8" x14ac:dyDescent="0.25">
      <c r="E4367" s="54" t="s">
        <v>5781</v>
      </c>
      <c r="F4367" s="37" t="s">
        <v>1418</v>
      </c>
      <c r="G4367" s="37" t="s">
        <v>1418</v>
      </c>
      <c r="H4367" s="38">
        <f t="shared" si="69"/>
        <v>0</v>
      </c>
    </row>
    <row r="4368" spans="5:8" x14ac:dyDescent="0.25">
      <c r="E4368" s="39" t="s">
        <v>5782</v>
      </c>
      <c r="F4368" s="37" t="s">
        <v>1418</v>
      </c>
      <c r="G4368" s="37" t="s">
        <v>1418</v>
      </c>
      <c r="H4368" s="38">
        <f t="shared" si="69"/>
        <v>0</v>
      </c>
    </row>
    <row r="4369" spans="5:8" x14ac:dyDescent="0.25">
      <c r="E4369" s="60" t="s">
        <v>5783</v>
      </c>
      <c r="F4369" s="37" t="s">
        <v>1418</v>
      </c>
      <c r="G4369" s="37" t="s">
        <v>1418</v>
      </c>
      <c r="H4369" s="38">
        <f t="shared" si="69"/>
        <v>0</v>
      </c>
    </row>
    <row r="4370" spans="5:8" x14ac:dyDescent="0.25">
      <c r="E4370" s="36" t="s">
        <v>5784</v>
      </c>
      <c r="F4370" s="37" t="s">
        <v>1418</v>
      </c>
      <c r="G4370" s="37" t="s">
        <v>1418</v>
      </c>
      <c r="H4370" s="38">
        <f t="shared" si="69"/>
        <v>0</v>
      </c>
    </row>
    <row r="4371" spans="5:8" x14ac:dyDescent="0.25">
      <c r="E4371" s="39" t="s">
        <v>5785</v>
      </c>
      <c r="F4371" s="37" t="s">
        <v>1418</v>
      </c>
      <c r="G4371" s="37" t="s">
        <v>1418</v>
      </c>
      <c r="H4371" s="38">
        <f t="shared" si="69"/>
        <v>0</v>
      </c>
    </row>
    <row r="4372" spans="5:8" x14ac:dyDescent="0.25">
      <c r="E4372" s="65" t="s">
        <v>5786</v>
      </c>
      <c r="F4372" s="37" t="s">
        <v>1418</v>
      </c>
      <c r="G4372" s="37" t="s">
        <v>1418</v>
      </c>
      <c r="H4372" s="38">
        <f t="shared" si="69"/>
        <v>0</v>
      </c>
    </row>
    <row r="4373" spans="5:8" x14ac:dyDescent="0.25">
      <c r="E4373" s="39" t="s">
        <v>5787</v>
      </c>
      <c r="F4373" s="37" t="s">
        <v>1418</v>
      </c>
      <c r="G4373" s="37" t="s">
        <v>1418</v>
      </c>
      <c r="H4373" s="38">
        <f t="shared" si="69"/>
        <v>0</v>
      </c>
    </row>
    <row r="4374" spans="5:8" x14ac:dyDescent="0.25">
      <c r="E4374" s="39" t="s">
        <v>5788</v>
      </c>
      <c r="F4374" s="37" t="s">
        <v>1418</v>
      </c>
      <c r="G4374" s="37" t="s">
        <v>1418</v>
      </c>
      <c r="H4374" s="38">
        <f t="shared" si="69"/>
        <v>0</v>
      </c>
    </row>
    <row r="4375" spans="5:8" x14ac:dyDescent="0.25">
      <c r="E4375" s="39" t="s">
        <v>5789</v>
      </c>
      <c r="F4375" s="37" t="s">
        <v>1418</v>
      </c>
      <c r="G4375" s="37" t="s">
        <v>1418</v>
      </c>
      <c r="H4375" s="38">
        <f t="shared" si="69"/>
        <v>0</v>
      </c>
    </row>
    <row r="4376" spans="5:8" x14ac:dyDescent="0.25">
      <c r="E4376" s="39" t="s">
        <v>5790</v>
      </c>
      <c r="F4376" s="37" t="s">
        <v>1439</v>
      </c>
      <c r="G4376" s="37" t="s">
        <v>1391</v>
      </c>
      <c r="H4376" s="38">
        <f t="shared" si="69"/>
        <v>0.1124</v>
      </c>
    </row>
    <row r="4377" spans="5:8" x14ac:dyDescent="0.25">
      <c r="E4377" s="39" t="s">
        <v>5791</v>
      </c>
      <c r="F4377" s="37" t="s">
        <v>1439</v>
      </c>
      <c r="G4377" s="37" t="s">
        <v>1391</v>
      </c>
      <c r="H4377" s="38">
        <f t="shared" si="69"/>
        <v>0.1124</v>
      </c>
    </row>
    <row r="4378" spans="5:8" x14ac:dyDescent="0.25">
      <c r="E4378" s="39" t="s">
        <v>5792</v>
      </c>
      <c r="F4378" s="37" t="s">
        <v>1439</v>
      </c>
      <c r="G4378" s="37" t="s">
        <v>1391</v>
      </c>
      <c r="H4378" s="38">
        <f t="shared" si="69"/>
        <v>0.1124</v>
      </c>
    </row>
    <row r="4379" spans="5:8" x14ac:dyDescent="0.25">
      <c r="E4379" s="39" t="s">
        <v>5793</v>
      </c>
      <c r="F4379" s="37" t="s">
        <v>1439</v>
      </c>
      <c r="G4379" s="37" t="s">
        <v>1391</v>
      </c>
      <c r="H4379" s="38">
        <f t="shared" si="69"/>
        <v>0.1124</v>
      </c>
    </row>
    <row r="4380" spans="5:8" x14ac:dyDescent="0.25">
      <c r="E4380" s="39" t="s">
        <v>5794</v>
      </c>
      <c r="F4380" s="37" t="s">
        <v>1439</v>
      </c>
      <c r="G4380" s="37" t="s">
        <v>1391</v>
      </c>
      <c r="H4380" s="38">
        <f t="shared" si="69"/>
        <v>0.1124</v>
      </c>
    </row>
    <row r="4381" spans="5:8" x14ac:dyDescent="0.25">
      <c r="E4381" s="39" t="s">
        <v>5795</v>
      </c>
      <c r="F4381" s="37" t="s">
        <v>3143</v>
      </c>
      <c r="G4381" s="37" t="s">
        <v>1416</v>
      </c>
      <c r="H4381" s="38">
        <f t="shared" si="69"/>
        <v>1</v>
      </c>
    </row>
    <row r="4382" spans="5:8" x14ac:dyDescent="0.25">
      <c r="E4382" s="39" t="s">
        <v>5796</v>
      </c>
      <c r="F4382" s="37" t="s">
        <v>1416</v>
      </c>
      <c r="G4382" s="37" t="s">
        <v>1416</v>
      </c>
      <c r="H4382" s="38">
        <f t="shared" si="69"/>
        <v>1</v>
      </c>
    </row>
    <row r="4383" spans="5:8" x14ac:dyDescent="0.25">
      <c r="E4383" s="39" t="s">
        <v>5797</v>
      </c>
      <c r="F4383" s="37" t="s">
        <v>1416</v>
      </c>
      <c r="G4383" s="37" t="s">
        <v>1416</v>
      </c>
      <c r="H4383" s="38">
        <f t="shared" si="69"/>
        <v>1</v>
      </c>
    </row>
    <row r="4384" spans="5:8" x14ac:dyDescent="0.25">
      <c r="E4384" s="39" t="s">
        <v>5798</v>
      </c>
      <c r="F4384" s="37" t="s">
        <v>1416</v>
      </c>
      <c r="G4384" s="37" t="s">
        <v>1416</v>
      </c>
      <c r="H4384" s="38">
        <f t="shared" si="69"/>
        <v>1</v>
      </c>
    </row>
    <row r="4385" spans="5:8" x14ac:dyDescent="0.25">
      <c r="E4385" s="36" t="s">
        <v>5799</v>
      </c>
      <c r="F4385" s="37" t="s">
        <v>1416</v>
      </c>
      <c r="G4385" s="37" t="s">
        <v>1416</v>
      </c>
      <c r="H4385" s="38">
        <f t="shared" si="69"/>
        <v>1</v>
      </c>
    </row>
    <row r="4386" spans="5:8" x14ac:dyDescent="0.25">
      <c r="E4386" s="39" t="s">
        <v>5800</v>
      </c>
      <c r="F4386" s="37" t="s">
        <v>1416</v>
      </c>
      <c r="G4386" s="37" t="s">
        <v>1416</v>
      </c>
      <c r="H4386" s="38">
        <f t="shared" si="69"/>
        <v>1</v>
      </c>
    </row>
    <row r="4387" spans="5:8" x14ac:dyDescent="0.25">
      <c r="E4387" s="39" t="s">
        <v>5801</v>
      </c>
      <c r="F4387" s="37" t="s">
        <v>1416</v>
      </c>
      <c r="G4387" s="37" t="s">
        <v>1416</v>
      </c>
      <c r="H4387" s="38">
        <f t="shared" si="69"/>
        <v>1</v>
      </c>
    </row>
    <row r="4388" spans="5:8" x14ac:dyDescent="0.25">
      <c r="E4388" s="59" t="s">
        <v>5802</v>
      </c>
      <c r="F4388" s="37" t="s">
        <v>1418</v>
      </c>
      <c r="G4388" s="37" t="s">
        <v>1418</v>
      </c>
      <c r="H4388" s="38">
        <f t="shared" si="69"/>
        <v>0</v>
      </c>
    </row>
    <row r="4389" spans="5:8" x14ac:dyDescent="0.25">
      <c r="E4389" s="39" t="s">
        <v>5803</v>
      </c>
      <c r="F4389" s="37" t="s">
        <v>1418</v>
      </c>
      <c r="G4389" s="37" t="s">
        <v>1418</v>
      </c>
      <c r="H4389" s="38">
        <f t="shared" si="69"/>
        <v>0</v>
      </c>
    </row>
    <row r="4390" spans="5:8" x14ac:dyDescent="0.25">
      <c r="E4390" s="39" t="s">
        <v>5804</v>
      </c>
      <c r="F4390" s="37" t="s">
        <v>1418</v>
      </c>
      <c r="G4390" s="37" t="s">
        <v>1418</v>
      </c>
      <c r="H4390" s="38">
        <f t="shared" si="69"/>
        <v>0</v>
      </c>
    </row>
    <row r="4391" spans="5:8" x14ac:dyDescent="0.25">
      <c r="E4391" s="65" t="s">
        <v>5805</v>
      </c>
      <c r="F4391" s="37" t="s">
        <v>1418</v>
      </c>
      <c r="G4391" s="37" t="s">
        <v>1418</v>
      </c>
      <c r="H4391" s="38">
        <f t="shared" si="69"/>
        <v>0</v>
      </c>
    </row>
    <row r="4392" spans="5:8" x14ac:dyDescent="0.25">
      <c r="E4392" s="39" t="s">
        <v>5806</v>
      </c>
      <c r="F4392" s="37" t="s">
        <v>1418</v>
      </c>
      <c r="G4392" s="37" t="s">
        <v>1418</v>
      </c>
      <c r="H4392" s="38">
        <f t="shared" si="69"/>
        <v>0</v>
      </c>
    </row>
    <row r="4393" spans="5:8" x14ac:dyDescent="0.25">
      <c r="E4393" s="36" t="s">
        <v>5807</v>
      </c>
      <c r="F4393" s="37" t="s">
        <v>1418</v>
      </c>
      <c r="G4393" s="37" t="s">
        <v>1418</v>
      </c>
      <c r="H4393" s="38">
        <f t="shared" si="69"/>
        <v>0</v>
      </c>
    </row>
    <row r="4394" spans="5:8" x14ac:dyDescent="0.25">
      <c r="E4394" s="39" t="s">
        <v>5808</v>
      </c>
      <c r="F4394" s="37" t="s">
        <v>1418</v>
      </c>
      <c r="G4394" s="37" t="s">
        <v>1418</v>
      </c>
      <c r="H4394" s="38">
        <f t="shared" si="69"/>
        <v>0</v>
      </c>
    </row>
    <row r="4395" spans="5:8" x14ac:dyDescent="0.25">
      <c r="E4395" s="39" t="s">
        <v>5809</v>
      </c>
      <c r="F4395" s="37" t="s">
        <v>1418</v>
      </c>
      <c r="G4395" s="37" t="s">
        <v>1418</v>
      </c>
      <c r="H4395" s="38">
        <f t="shared" si="69"/>
        <v>0</v>
      </c>
    </row>
    <row r="4396" spans="5:8" x14ac:dyDescent="0.25">
      <c r="E4396" s="39" t="s">
        <v>5810</v>
      </c>
      <c r="F4396" s="37" t="s">
        <v>1418</v>
      </c>
      <c r="G4396" s="37" t="s">
        <v>1418</v>
      </c>
      <c r="H4396" s="38">
        <f t="shared" si="69"/>
        <v>0</v>
      </c>
    </row>
    <row r="4397" spans="5:8" x14ac:dyDescent="0.25">
      <c r="E4397" s="36" t="s">
        <v>5811</v>
      </c>
      <c r="F4397" s="37" t="s">
        <v>1418</v>
      </c>
      <c r="G4397" s="37" t="s">
        <v>1418</v>
      </c>
      <c r="H4397" s="38">
        <f t="shared" si="69"/>
        <v>0</v>
      </c>
    </row>
    <row r="4398" spans="5:8" x14ac:dyDescent="0.25">
      <c r="E4398" s="39" t="s">
        <v>5812</v>
      </c>
      <c r="F4398" s="37" t="s">
        <v>1418</v>
      </c>
      <c r="G4398" s="37" t="s">
        <v>1418</v>
      </c>
      <c r="H4398" s="38">
        <f t="shared" si="69"/>
        <v>0</v>
      </c>
    </row>
    <row r="4399" spans="5:8" x14ac:dyDescent="0.25">
      <c r="E4399" s="60" t="s">
        <v>5813</v>
      </c>
      <c r="F4399" s="37" t="s">
        <v>1418</v>
      </c>
      <c r="G4399" s="37" t="s">
        <v>1418</v>
      </c>
      <c r="H4399" s="38">
        <f t="shared" si="69"/>
        <v>0</v>
      </c>
    </row>
    <row r="4400" spans="5:8" x14ac:dyDescent="0.25">
      <c r="E4400" s="39" t="s">
        <v>5814</v>
      </c>
      <c r="F4400" s="37" t="s">
        <v>2030</v>
      </c>
      <c r="G4400" s="37" t="s">
        <v>1418</v>
      </c>
      <c r="H4400" s="38">
        <f t="shared" si="69"/>
        <v>0</v>
      </c>
    </row>
    <row r="4401" spans="5:8" x14ac:dyDescent="0.25">
      <c r="E4401" s="39" t="s">
        <v>5815</v>
      </c>
      <c r="F4401" s="37" t="s">
        <v>1418</v>
      </c>
      <c r="G4401" s="37" t="s">
        <v>1418</v>
      </c>
      <c r="H4401" s="38">
        <f t="shared" si="69"/>
        <v>0</v>
      </c>
    </row>
    <row r="4402" spans="5:8" x14ac:dyDescent="0.25">
      <c r="E4402" s="40" t="s">
        <v>5816</v>
      </c>
      <c r="F4402" s="37" t="s">
        <v>1418</v>
      </c>
      <c r="G4402" s="37" t="s">
        <v>1418</v>
      </c>
      <c r="H4402" s="38">
        <f t="shared" si="69"/>
        <v>0</v>
      </c>
    </row>
    <row r="4403" spans="5:8" x14ac:dyDescent="0.25">
      <c r="E4403" s="39" t="s">
        <v>5817</v>
      </c>
      <c r="F4403" s="37" t="s">
        <v>1418</v>
      </c>
      <c r="G4403" s="37" t="s">
        <v>1418</v>
      </c>
      <c r="H4403" s="38">
        <f t="shared" si="69"/>
        <v>0</v>
      </c>
    </row>
    <row r="4404" spans="5:8" x14ac:dyDescent="0.25">
      <c r="E4404" s="39" t="s">
        <v>5818</v>
      </c>
      <c r="F4404" s="37" t="s">
        <v>1418</v>
      </c>
      <c r="G4404" s="37" t="s">
        <v>1418</v>
      </c>
      <c r="H4404" s="38">
        <f t="shared" si="69"/>
        <v>0</v>
      </c>
    </row>
    <row r="4405" spans="5:8" x14ac:dyDescent="0.25">
      <c r="E4405" s="39" t="s">
        <v>5819</v>
      </c>
      <c r="F4405" s="37" t="s">
        <v>1418</v>
      </c>
      <c r="G4405" s="37" t="s">
        <v>1418</v>
      </c>
      <c r="H4405" s="38">
        <f t="shared" si="69"/>
        <v>0</v>
      </c>
    </row>
    <row r="4406" spans="5:8" x14ac:dyDescent="0.25">
      <c r="E4406" s="39" t="s">
        <v>5820</v>
      </c>
      <c r="F4406" s="37" t="s">
        <v>1418</v>
      </c>
      <c r="G4406" s="37" t="s">
        <v>1418</v>
      </c>
      <c r="H4406" s="38">
        <f t="shared" si="69"/>
        <v>0</v>
      </c>
    </row>
    <row r="4407" spans="5:8" x14ac:dyDescent="0.25">
      <c r="E4407" s="36" t="s">
        <v>5821</v>
      </c>
      <c r="F4407" s="37" t="s">
        <v>1418</v>
      </c>
      <c r="G4407" s="37" t="s">
        <v>1418</v>
      </c>
      <c r="H4407" s="38">
        <f t="shared" si="69"/>
        <v>0</v>
      </c>
    </row>
    <row r="4408" spans="5:8" x14ac:dyDescent="0.25">
      <c r="E4408" s="36" t="s">
        <v>5822</v>
      </c>
      <c r="F4408" s="37" t="s">
        <v>1418</v>
      </c>
      <c r="G4408" s="37" t="s">
        <v>1418</v>
      </c>
      <c r="H4408" s="38">
        <f t="shared" si="69"/>
        <v>0</v>
      </c>
    </row>
    <row r="4409" spans="5:8" x14ac:dyDescent="0.25">
      <c r="E4409" s="39" t="s">
        <v>5823</v>
      </c>
      <c r="F4409" s="37" t="s">
        <v>1418</v>
      </c>
      <c r="G4409" s="37" t="s">
        <v>1418</v>
      </c>
      <c r="H4409" s="38">
        <f t="shared" si="69"/>
        <v>0</v>
      </c>
    </row>
    <row r="4410" spans="5:8" x14ac:dyDescent="0.25">
      <c r="E4410" s="39" t="s">
        <v>5824</v>
      </c>
      <c r="F4410" s="37" t="s">
        <v>1418</v>
      </c>
      <c r="G4410" s="37" t="s">
        <v>1418</v>
      </c>
      <c r="H4410" s="38">
        <f t="shared" si="69"/>
        <v>0</v>
      </c>
    </row>
    <row r="4411" spans="5:8" x14ac:dyDescent="0.25">
      <c r="E4411" s="57" t="s">
        <v>5825</v>
      </c>
      <c r="F4411" s="37" t="s">
        <v>1418</v>
      </c>
      <c r="G4411" s="37" t="s">
        <v>1418</v>
      </c>
      <c r="H4411" s="38">
        <f t="shared" si="69"/>
        <v>0</v>
      </c>
    </row>
    <row r="4412" spans="5:8" x14ac:dyDescent="0.25">
      <c r="E4412" s="36" t="s">
        <v>5826</v>
      </c>
      <c r="F4412" s="37" t="s">
        <v>1418</v>
      </c>
      <c r="G4412" s="37" t="s">
        <v>1418</v>
      </c>
      <c r="H4412" s="38">
        <f t="shared" si="69"/>
        <v>0</v>
      </c>
    </row>
    <row r="4413" spans="5:8" x14ac:dyDescent="0.25">
      <c r="E4413" s="39" t="s">
        <v>5827</v>
      </c>
      <c r="F4413" s="37" t="s">
        <v>1418</v>
      </c>
      <c r="G4413" s="37" t="s">
        <v>1418</v>
      </c>
      <c r="H4413" s="38">
        <f t="shared" si="69"/>
        <v>0</v>
      </c>
    </row>
    <row r="4414" spans="5:8" x14ac:dyDescent="0.25">
      <c r="E4414" s="61" t="s">
        <v>5828</v>
      </c>
      <c r="F4414" s="37" t="s">
        <v>1418</v>
      </c>
      <c r="G4414" s="37" t="s">
        <v>1418</v>
      </c>
      <c r="H4414" s="38">
        <f t="shared" si="69"/>
        <v>0</v>
      </c>
    </row>
    <row r="4415" spans="5:8" x14ac:dyDescent="0.25">
      <c r="E4415" s="57" t="s">
        <v>5829</v>
      </c>
      <c r="F4415" s="37" t="s">
        <v>1393</v>
      </c>
      <c r="G4415" s="37" t="s">
        <v>1393</v>
      </c>
      <c r="H4415" s="38">
        <f t="shared" si="69"/>
        <v>0.1053</v>
      </c>
    </row>
    <row r="4416" spans="5:8" x14ac:dyDescent="0.25">
      <c r="E4416" s="39" t="s">
        <v>5830</v>
      </c>
      <c r="F4416" s="37" t="s">
        <v>1389</v>
      </c>
      <c r="G4416" s="37" t="s">
        <v>1389</v>
      </c>
      <c r="H4416" s="38">
        <f t="shared" si="69"/>
        <v>0.25209999999999999</v>
      </c>
    </row>
    <row r="4417" spans="5:8" x14ac:dyDescent="0.25">
      <c r="E4417" s="39" t="s">
        <v>5831</v>
      </c>
      <c r="F4417" s="37" t="s">
        <v>1389</v>
      </c>
      <c r="G4417" s="37" t="s">
        <v>1389</v>
      </c>
      <c r="H4417" s="38">
        <f t="shared" si="69"/>
        <v>0.25209999999999999</v>
      </c>
    </row>
    <row r="4418" spans="5:8" x14ac:dyDescent="0.25">
      <c r="E4418" s="54" t="s">
        <v>5832</v>
      </c>
      <c r="F4418" s="37" t="s">
        <v>1389</v>
      </c>
      <c r="G4418" s="37" t="s">
        <v>1389</v>
      </c>
      <c r="H4418" s="38">
        <f t="shared" si="69"/>
        <v>0.25209999999999999</v>
      </c>
    </row>
    <row r="4419" spans="5:8" x14ac:dyDescent="0.25">
      <c r="E4419" s="39" t="s">
        <v>5833</v>
      </c>
      <c r="F4419" s="37" t="s">
        <v>1389</v>
      </c>
      <c r="G4419" s="37" t="s">
        <v>1389</v>
      </c>
      <c r="H4419" s="38">
        <f t="shared" si="69"/>
        <v>0.25209999999999999</v>
      </c>
    </row>
    <row r="4420" spans="5:8" x14ac:dyDescent="0.25">
      <c r="E4420" s="40" t="s">
        <v>5834</v>
      </c>
      <c r="F4420" s="37" t="s">
        <v>1389</v>
      </c>
      <c r="G4420" s="37" t="s">
        <v>1389</v>
      </c>
      <c r="H4420" s="38">
        <f t="shared" si="69"/>
        <v>0.25209999999999999</v>
      </c>
    </row>
    <row r="4421" spans="5:8" x14ac:dyDescent="0.25">
      <c r="E4421" s="39" t="s">
        <v>5835</v>
      </c>
      <c r="F4421" s="37" t="s">
        <v>1389</v>
      </c>
      <c r="G4421" s="37" t="s">
        <v>1389</v>
      </c>
      <c r="H4421" s="38">
        <f t="shared" si="69"/>
        <v>0.25209999999999999</v>
      </c>
    </row>
    <row r="4422" spans="5:8" x14ac:dyDescent="0.25">
      <c r="E4422" s="39" t="s">
        <v>5836</v>
      </c>
      <c r="F4422" s="37" t="s">
        <v>1389</v>
      </c>
      <c r="G4422" s="37" t="s">
        <v>1389</v>
      </c>
      <c r="H4422" s="38">
        <f t="shared" si="69"/>
        <v>0.25209999999999999</v>
      </c>
    </row>
    <row r="4423" spans="5:8" x14ac:dyDescent="0.25">
      <c r="E4423" s="39" t="s">
        <v>5837</v>
      </c>
      <c r="F4423" s="37" t="s">
        <v>5838</v>
      </c>
      <c r="G4423" s="37" t="s">
        <v>1389</v>
      </c>
      <c r="H4423" s="38">
        <f t="shared" ref="H4423:H4486" si="70">VLOOKUP(G4423,$A$4:$B$29,2,FALSE)</f>
        <v>0.25209999999999999</v>
      </c>
    </row>
    <row r="4424" spans="5:8" x14ac:dyDescent="0.25">
      <c r="E4424" s="39" t="s">
        <v>5839</v>
      </c>
      <c r="F4424" s="37" t="s">
        <v>1393</v>
      </c>
      <c r="G4424" s="37" t="s">
        <v>1393</v>
      </c>
      <c r="H4424" s="38">
        <f t="shared" si="70"/>
        <v>0.1053</v>
      </c>
    </row>
    <row r="4425" spans="5:8" x14ac:dyDescent="0.25">
      <c r="E4425" s="39" t="s">
        <v>5840</v>
      </c>
      <c r="F4425" s="37" t="s">
        <v>1393</v>
      </c>
      <c r="G4425" s="37" t="s">
        <v>1393</v>
      </c>
      <c r="H4425" s="38">
        <f t="shared" si="70"/>
        <v>0.1053</v>
      </c>
    </row>
    <row r="4426" spans="5:8" x14ac:dyDescent="0.25">
      <c r="E4426" s="59" t="s">
        <v>5841</v>
      </c>
      <c r="F4426" s="37" t="s">
        <v>1418</v>
      </c>
      <c r="G4426" s="37" t="s">
        <v>1418</v>
      </c>
      <c r="H4426" s="38">
        <f t="shared" si="70"/>
        <v>0</v>
      </c>
    </row>
    <row r="4427" spans="5:8" x14ac:dyDescent="0.25">
      <c r="E4427" s="39" t="s">
        <v>5842</v>
      </c>
      <c r="F4427" s="37" t="s">
        <v>1418</v>
      </c>
      <c r="G4427" s="37" t="s">
        <v>1418</v>
      </c>
      <c r="H4427" s="38">
        <f t="shared" si="70"/>
        <v>0</v>
      </c>
    </row>
    <row r="4428" spans="5:8" x14ac:dyDescent="0.25">
      <c r="E4428" s="40" t="s">
        <v>5843</v>
      </c>
      <c r="F4428" s="37" t="s">
        <v>1418</v>
      </c>
      <c r="G4428" s="37" t="s">
        <v>1418</v>
      </c>
      <c r="H4428" s="38">
        <f t="shared" si="70"/>
        <v>0</v>
      </c>
    </row>
    <row r="4429" spans="5:8" x14ac:dyDescent="0.25">
      <c r="E4429" s="36" t="s">
        <v>5844</v>
      </c>
      <c r="F4429" s="37" t="s">
        <v>1418</v>
      </c>
      <c r="G4429" s="37" t="s">
        <v>1418</v>
      </c>
      <c r="H4429" s="38">
        <f t="shared" si="70"/>
        <v>0</v>
      </c>
    </row>
    <row r="4430" spans="5:8" x14ac:dyDescent="0.25">
      <c r="E4430" s="61" t="s">
        <v>5845</v>
      </c>
      <c r="F4430" s="37" t="s">
        <v>1418</v>
      </c>
      <c r="G4430" s="37" t="s">
        <v>1418</v>
      </c>
      <c r="H4430" s="38">
        <f t="shared" si="70"/>
        <v>0</v>
      </c>
    </row>
    <row r="4431" spans="5:8" x14ac:dyDescent="0.25">
      <c r="E4431" s="39" t="s">
        <v>5846</v>
      </c>
      <c r="F4431" s="37" t="s">
        <v>1418</v>
      </c>
      <c r="G4431" s="37" t="s">
        <v>1418</v>
      </c>
      <c r="H4431" s="38">
        <f t="shared" si="70"/>
        <v>0</v>
      </c>
    </row>
    <row r="4432" spans="5:8" x14ac:dyDescent="0.25">
      <c r="E4432" s="40" t="s">
        <v>5847</v>
      </c>
      <c r="F4432" s="37" t="s">
        <v>1418</v>
      </c>
      <c r="G4432" s="37" t="s">
        <v>1418</v>
      </c>
      <c r="H4432" s="38">
        <f t="shared" si="70"/>
        <v>0</v>
      </c>
    </row>
    <row r="4433" spans="5:8" x14ac:dyDescent="0.25">
      <c r="E4433" s="36" t="s">
        <v>5848</v>
      </c>
      <c r="F4433" s="37" t="s">
        <v>1418</v>
      </c>
      <c r="G4433" s="37" t="s">
        <v>1418</v>
      </c>
      <c r="H4433" s="38">
        <f t="shared" si="70"/>
        <v>0</v>
      </c>
    </row>
    <row r="4434" spans="5:8" x14ac:dyDescent="0.25">
      <c r="E4434" s="36" t="s">
        <v>5849</v>
      </c>
      <c r="F4434" s="37" t="s">
        <v>1418</v>
      </c>
      <c r="G4434" s="37" t="s">
        <v>1418</v>
      </c>
      <c r="H4434" s="38">
        <f t="shared" si="70"/>
        <v>0</v>
      </c>
    </row>
    <row r="4435" spans="5:8" x14ac:dyDescent="0.25">
      <c r="E4435" s="36" t="s">
        <v>5850</v>
      </c>
      <c r="F4435" s="37" t="s">
        <v>1439</v>
      </c>
      <c r="G4435" s="37" t="s">
        <v>1391</v>
      </c>
      <c r="H4435" s="38">
        <f t="shared" si="70"/>
        <v>0.1124</v>
      </c>
    </row>
    <row r="4436" spans="5:8" x14ac:dyDescent="0.25">
      <c r="E4436" s="39" t="s">
        <v>5851</v>
      </c>
      <c r="F4436" s="37" t="s">
        <v>1439</v>
      </c>
      <c r="G4436" s="37" t="s">
        <v>1391</v>
      </c>
      <c r="H4436" s="38">
        <f t="shared" si="70"/>
        <v>0.1124</v>
      </c>
    </row>
    <row r="4437" spans="5:8" x14ac:dyDescent="0.25">
      <c r="E4437" s="39" t="s">
        <v>5852</v>
      </c>
      <c r="F4437" s="37" t="s">
        <v>1439</v>
      </c>
      <c r="G4437" s="37" t="s">
        <v>1391</v>
      </c>
      <c r="H4437" s="38">
        <f t="shared" si="70"/>
        <v>0.1124</v>
      </c>
    </row>
    <row r="4438" spans="5:8" x14ac:dyDescent="0.25">
      <c r="E4438" s="39" t="s">
        <v>5853</v>
      </c>
      <c r="F4438" s="37" t="s">
        <v>1439</v>
      </c>
      <c r="G4438" s="37" t="s">
        <v>1391</v>
      </c>
      <c r="H4438" s="38">
        <f t="shared" si="70"/>
        <v>0.1124</v>
      </c>
    </row>
    <row r="4439" spans="5:8" x14ac:dyDescent="0.25">
      <c r="E4439" s="36" t="s">
        <v>5854</v>
      </c>
      <c r="F4439" s="37" t="s">
        <v>1439</v>
      </c>
      <c r="G4439" s="37" t="s">
        <v>1391</v>
      </c>
      <c r="H4439" s="38">
        <f t="shared" si="70"/>
        <v>0.1124</v>
      </c>
    </row>
    <row r="4440" spans="5:8" x14ac:dyDescent="0.25">
      <c r="E4440" s="39" t="s">
        <v>5855</v>
      </c>
      <c r="F4440" s="37" t="s">
        <v>1439</v>
      </c>
      <c r="G4440" s="37" t="s">
        <v>1391</v>
      </c>
      <c r="H4440" s="38">
        <f t="shared" si="70"/>
        <v>0.1124</v>
      </c>
    </row>
    <row r="4441" spans="5:8" x14ac:dyDescent="0.25">
      <c r="E4441" s="57" t="s">
        <v>5856</v>
      </c>
      <c r="F4441" s="37" t="s">
        <v>1439</v>
      </c>
      <c r="G4441" s="37" t="s">
        <v>1391</v>
      </c>
      <c r="H4441" s="38">
        <f t="shared" si="70"/>
        <v>0.1124</v>
      </c>
    </row>
    <row r="4442" spans="5:8" x14ac:dyDescent="0.25">
      <c r="E4442" s="36" t="s">
        <v>5857</v>
      </c>
      <c r="F4442" s="37" t="s">
        <v>1439</v>
      </c>
      <c r="G4442" s="37" t="s">
        <v>1391</v>
      </c>
      <c r="H4442" s="38">
        <f t="shared" si="70"/>
        <v>0.1124</v>
      </c>
    </row>
    <row r="4443" spans="5:8" x14ac:dyDescent="0.25">
      <c r="E4443" s="36" t="s">
        <v>5858</v>
      </c>
      <c r="F4443" s="37" t="s">
        <v>1439</v>
      </c>
      <c r="G4443" s="37" t="s">
        <v>1391</v>
      </c>
      <c r="H4443" s="38">
        <f t="shared" si="70"/>
        <v>0.1124</v>
      </c>
    </row>
    <row r="4444" spans="5:8" x14ac:dyDescent="0.25">
      <c r="E4444" s="39" t="s">
        <v>5859</v>
      </c>
      <c r="F4444" s="37" t="s">
        <v>1439</v>
      </c>
      <c r="G4444" s="37" t="s">
        <v>1391</v>
      </c>
      <c r="H4444" s="38">
        <f t="shared" si="70"/>
        <v>0.1124</v>
      </c>
    </row>
    <row r="4445" spans="5:8" x14ac:dyDescent="0.25">
      <c r="E4445" s="39" t="s">
        <v>5860</v>
      </c>
      <c r="F4445" s="37" t="s">
        <v>1439</v>
      </c>
      <c r="G4445" s="37" t="s">
        <v>1391</v>
      </c>
      <c r="H4445" s="38">
        <f t="shared" si="70"/>
        <v>0.1124</v>
      </c>
    </row>
    <row r="4446" spans="5:8" x14ac:dyDescent="0.25">
      <c r="E4446" s="39" t="s">
        <v>5861</v>
      </c>
      <c r="F4446" s="37" t="s">
        <v>1439</v>
      </c>
      <c r="G4446" s="37" t="s">
        <v>1391</v>
      </c>
      <c r="H4446" s="38">
        <f t="shared" si="70"/>
        <v>0.1124</v>
      </c>
    </row>
    <row r="4447" spans="5:8" x14ac:dyDescent="0.25">
      <c r="E4447" s="39" t="s">
        <v>5862</v>
      </c>
      <c r="F4447" s="37" t="s">
        <v>1439</v>
      </c>
      <c r="G4447" s="37" t="s">
        <v>1391</v>
      </c>
      <c r="H4447" s="38">
        <f t="shared" si="70"/>
        <v>0.1124</v>
      </c>
    </row>
    <row r="4448" spans="5:8" x14ac:dyDescent="0.25">
      <c r="E4448" s="40" t="s">
        <v>5863</v>
      </c>
      <c r="F4448" s="37" t="s">
        <v>1439</v>
      </c>
      <c r="G4448" s="37" t="s">
        <v>1391</v>
      </c>
      <c r="H4448" s="38">
        <f t="shared" si="70"/>
        <v>0.1124</v>
      </c>
    </row>
    <row r="4449" spans="5:8" x14ac:dyDescent="0.25">
      <c r="E4449" s="36" t="s">
        <v>5864</v>
      </c>
      <c r="F4449" s="37" t="s">
        <v>1439</v>
      </c>
      <c r="G4449" s="37" t="s">
        <v>1391</v>
      </c>
      <c r="H4449" s="38">
        <f t="shared" si="70"/>
        <v>0.1124</v>
      </c>
    </row>
    <row r="4450" spans="5:8" x14ac:dyDescent="0.25">
      <c r="E4450" s="36" t="s">
        <v>5865</v>
      </c>
      <c r="F4450" s="37" t="s">
        <v>1439</v>
      </c>
      <c r="G4450" s="37" t="s">
        <v>1391</v>
      </c>
      <c r="H4450" s="38">
        <f t="shared" si="70"/>
        <v>0.1124</v>
      </c>
    </row>
    <row r="4451" spans="5:8" x14ac:dyDescent="0.25">
      <c r="E4451" s="36" t="s">
        <v>5866</v>
      </c>
      <c r="F4451" s="37" t="s">
        <v>1439</v>
      </c>
      <c r="G4451" s="37" t="s">
        <v>1391</v>
      </c>
      <c r="H4451" s="38">
        <f t="shared" si="70"/>
        <v>0.1124</v>
      </c>
    </row>
    <row r="4452" spans="5:8" x14ac:dyDescent="0.25">
      <c r="E4452" s="39" t="s">
        <v>5867</v>
      </c>
      <c r="F4452" s="37" t="s">
        <v>1439</v>
      </c>
      <c r="G4452" s="37" t="s">
        <v>1391</v>
      </c>
      <c r="H4452" s="38">
        <f t="shared" si="70"/>
        <v>0.1124</v>
      </c>
    </row>
    <row r="4453" spans="5:8" x14ac:dyDescent="0.25">
      <c r="E4453" s="39" t="s">
        <v>5868</v>
      </c>
      <c r="F4453" s="37" t="s">
        <v>1439</v>
      </c>
      <c r="G4453" s="37" t="s">
        <v>1391</v>
      </c>
      <c r="H4453" s="38">
        <f t="shared" si="70"/>
        <v>0.1124</v>
      </c>
    </row>
    <row r="4454" spans="5:8" x14ac:dyDescent="0.25">
      <c r="E4454" s="36" t="s">
        <v>5869</v>
      </c>
      <c r="F4454" s="37" t="s">
        <v>1439</v>
      </c>
      <c r="G4454" s="37" t="s">
        <v>1391</v>
      </c>
      <c r="H4454" s="38">
        <f t="shared" si="70"/>
        <v>0.1124</v>
      </c>
    </row>
    <row r="4455" spans="5:8" x14ac:dyDescent="0.25">
      <c r="E4455" s="39" t="s">
        <v>5870</v>
      </c>
      <c r="F4455" s="37" t="s">
        <v>1439</v>
      </c>
      <c r="G4455" s="37" t="s">
        <v>1391</v>
      </c>
      <c r="H4455" s="38">
        <f t="shared" si="70"/>
        <v>0.1124</v>
      </c>
    </row>
    <row r="4456" spans="5:8" x14ac:dyDescent="0.25">
      <c r="E4456" s="36" t="s">
        <v>5871</v>
      </c>
      <c r="F4456" s="37" t="s">
        <v>1439</v>
      </c>
      <c r="G4456" s="37" t="s">
        <v>1391</v>
      </c>
      <c r="H4456" s="38">
        <f t="shared" si="70"/>
        <v>0.1124</v>
      </c>
    </row>
    <row r="4457" spans="5:8" x14ac:dyDescent="0.25">
      <c r="E4457" s="39" t="s">
        <v>5872</v>
      </c>
      <c r="F4457" s="37" t="s">
        <v>1439</v>
      </c>
      <c r="G4457" s="37" t="s">
        <v>1391</v>
      </c>
      <c r="H4457" s="38">
        <f t="shared" si="70"/>
        <v>0.1124</v>
      </c>
    </row>
    <row r="4458" spans="5:8" x14ac:dyDescent="0.25">
      <c r="E4458" s="39" t="s">
        <v>5873</v>
      </c>
      <c r="F4458" s="37" t="s">
        <v>1439</v>
      </c>
      <c r="G4458" s="37" t="s">
        <v>1391</v>
      </c>
      <c r="H4458" s="38">
        <f t="shared" si="70"/>
        <v>0.1124</v>
      </c>
    </row>
    <row r="4459" spans="5:8" x14ac:dyDescent="0.25">
      <c r="E4459" s="39" t="s">
        <v>5874</v>
      </c>
      <c r="F4459" s="37" t="s">
        <v>1439</v>
      </c>
      <c r="G4459" s="37" t="s">
        <v>1391</v>
      </c>
      <c r="H4459" s="38">
        <f t="shared" si="70"/>
        <v>0.1124</v>
      </c>
    </row>
    <row r="4460" spans="5:8" x14ac:dyDescent="0.25">
      <c r="E4460" s="39" t="s">
        <v>5875</v>
      </c>
      <c r="F4460" s="37" t="s">
        <v>1439</v>
      </c>
      <c r="G4460" s="37" t="s">
        <v>1391</v>
      </c>
      <c r="H4460" s="38">
        <f t="shared" si="70"/>
        <v>0.1124</v>
      </c>
    </row>
    <row r="4461" spans="5:8" x14ac:dyDescent="0.25">
      <c r="E4461" s="39" t="s">
        <v>5876</v>
      </c>
      <c r="F4461" s="37" t="s">
        <v>1439</v>
      </c>
      <c r="G4461" s="37" t="s">
        <v>1391</v>
      </c>
      <c r="H4461" s="38">
        <f t="shared" si="70"/>
        <v>0.1124</v>
      </c>
    </row>
    <row r="4462" spans="5:8" x14ac:dyDescent="0.25">
      <c r="E4462" s="39" t="s">
        <v>5877</v>
      </c>
      <c r="F4462" s="37" t="s">
        <v>1439</v>
      </c>
      <c r="G4462" s="37" t="s">
        <v>1391</v>
      </c>
      <c r="H4462" s="38">
        <f t="shared" si="70"/>
        <v>0.1124</v>
      </c>
    </row>
    <row r="4463" spans="5:8" x14ac:dyDescent="0.25">
      <c r="E4463" s="39" t="s">
        <v>5878</v>
      </c>
      <c r="F4463" s="37" t="s">
        <v>1439</v>
      </c>
      <c r="G4463" s="37" t="s">
        <v>1391</v>
      </c>
      <c r="H4463" s="38">
        <f t="shared" si="70"/>
        <v>0.1124</v>
      </c>
    </row>
    <row r="4464" spans="5:8" x14ac:dyDescent="0.25">
      <c r="E4464" s="54" t="s">
        <v>5879</v>
      </c>
      <c r="F4464" s="37" t="s">
        <v>1439</v>
      </c>
      <c r="G4464" s="37" t="s">
        <v>1391</v>
      </c>
      <c r="H4464" s="38">
        <f t="shared" si="70"/>
        <v>0.1124</v>
      </c>
    </row>
    <row r="4465" spans="5:8" x14ac:dyDescent="0.25">
      <c r="E4465" s="39" t="s">
        <v>5880</v>
      </c>
      <c r="F4465" s="37" t="s">
        <v>1439</v>
      </c>
      <c r="G4465" s="37" t="s">
        <v>1391</v>
      </c>
      <c r="H4465" s="38">
        <f t="shared" si="70"/>
        <v>0.1124</v>
      </c>
    </row>
    <row r="4466" spans="5:8" x14ac:dyDescent="0.25">
      <c r="E4466" s="54" t="s">
        <v>5881</v>
      </c>
      <c r="F4466" s="37" t="s">
        <v>1418</v>
      </c>
      <c r="G4466" s="37" t="s">
        <v>1418</v>
      </c>
      <c r="H4466" s="38">
        <f t="shared" si="70"/>
        <v>0</v>
      </c>
    </row>
    <row r="4467" spans="5:8" x14ac:dyDescent="0.25">
      <c r="E4467" s="36" t="s">
        <v>5882</v>
      </c>
      <c r="F4467" s="37" t="s">
        <v>1418</v>
      </c>
      <c r="G4467" s="37" t="s">
        <v>1418</v>
      </c>
      <c r="H4467" s="38">
        <f t="shared" si="70"/>
        <v>0</v>
      </c>
    </row>
    <row r="4468" spans="5:8" x14ac:dyDescent="0.25">
      <c r="E4468" s="36" t="s">
        <v>5883</v>
      </c>
      <c r="F4468" s="37" t="s">
        <v>1439</v>
      </c>
      <c r="G4468" s="37" t="s">
        <v>1391</v>
      </c>
      <c r="H4468" s="38">
        <f t="shared" si="70"/>
        <v>0.1124</v>
      </c>
    </row>
    <row r="4469" spans="5:8" x14ac:dyDescent="0.25">
      <c r="E4469" s="39" t="s">
        <v>5884</v>
      </c>
      <c r="F4469" s="37" t="s">
        <v>1439</v>
      </c>
      <c r="G4469" s="37" t="s">
        <v>1391</v>
      </c>
      <c r="H4469" s="38">
        <f t="shared" si="70"/>
        <v>0.1124</v>
      </c>
    </row>
    <row r="4470" spans="5:8" x14ac:dyDescent="0.25">
      <c r="E4470" s="36" t="s">
        <v>5885</v>
      </c>
      <c r="F4470" s="37" t="s">
        <v>1439</v>
      </c>
      <c r="G4470" s="37" t="s">
        <v>1391</v>
      </c>
      <c r="H4470" s="38">
        <f t="shared" si="70"/>
        <v>0.1124</v>
      </c>
    </row>
    <row r="4471" spans="5:8" x14ac:dyDescent="0.25">
      <c r="E4471" s="66" t="s">
        <v>5886</v>
      </c>
      <c r="F4471" s="37" t="s">
        <v>1439</v>
      </c>
      <c r="G4471" s="37" t="s">
        <v>1391</v>
      </c>
      <c r="H4471" s="38">
        <f t="shared" si="70"/>
        <v>0.1124</v>
      </c>
    </row>
    <row r="4472" spans="5:8" x14ac:dyDescent="0.25">
      <c r="E4472" s="39" t="s">
        <v>5887</v>
      </c>
      <c r="F4472" s="37" t="s">
        <v>1377</v>
      </c>
      <c r="G4472" s="37" t="s">
        <v>1377</v>
      </c>
      <c r="H4472" s="38">
        <f t="shared" si="70"/>
        <v>0.1119</v>
      </c>
    </row>
    <row r="4473" spans="5:8" x14ac:dyDescent="0.25">
      <c r="E4473" s="39" t="s">
        <v>5888</v>
      </c>
      <c r="F4473" s="37" t="s">
        <v>1439</v>
      </c>
      <c r="G4473" s="37" t="s">
        <v>1391</v>
      </c>
      <c r="H4473" s="38">
        <f t="shared" si="70"/>
        <v>0.1124</v>
      </c>
    </row>
    <row r="4474" spans="5:8" x14ac:dyDescent="0.25">
      <c r="E4474" s="61" t="s">
        <v>5889</v>
      </c>
      <c r="F4474" s="37" t="s">
        <v>1439</v>
      </c>
      <c r="G4474" s="37" t="s">
        <v>1391</v>
      </c>
      <c r="H4474" s="38">
        <f t="shared" si="70"/>
        <v>0.1124</v>
      </c>
    </row>
    <row r="4475" spans="5:8" x14ac:dyDescent="0.25">
      <c r="E4475" s="39" t="s">
        <v>5890</v>
      </c>
      <c r="F4475" s="37" t="s">
        <v>1439</v>
      </c>
      <c r="G4475" s="37" t="s">
        <v>1391</v>
      </c>
      <c r="H4475" s="38">
        <f t="shared" si="70"/>
        <v>0.1124</v>
      </c>
    </row>
    <row r="4476" spans="5:8" x14ac:dyDescent="0.25">
      <c r="E4476" s="54" t="s">
        <v>5891</v>
      </c>
      <c r="F4476" s="37" t="s">
        <v>1439</v>
      </c>
      <c r="G4476" s="37" t="s">
        <v>1391</v>
      </c>
      <c r="H4476" s="38">
        <f t="shared" si="70"/>
        <v>0.1124</v>
      </c>
    </row>
    <row r="4477" spans="5:8" x14ac:dyDescent="0.25">
      <c r="E4477" s="39" t="s">
        <v>5892</v>
      </c>
      <c r="F4477" s="37" t="s">
        <v>1410</v>
      </c>
      <c r="G4477" s="37" t="s">
        <v>1410</v>
      </c>
      <c r="H4477" s="38">
        <f t="shared" si="70"/>
        <v>0.10765</v>
      </c>
    </row>
    <row r="4478" spans="5:8" x14ac:dyDescent="0.25">
      <c r="E4478" s="39" t="s">
        <v>5893</v>
      </c>
      <c r="F4478" s="37" t="s">
        <v>1439</v>
      </c>
      <c r="G4478" s="37" t="s">
        <v>1391</v>
      </c>
      <c r="H4478" s="38">
        <f t="shared" si="70"/>
        <v>0.1124</v>
      </c>
    </row>
    <row r="4479" spans="5:8" x14ac:dyDescent="0.25">
      <c r="E4479" s="39" t="s">
        <v>5894</v>
      </c>
      <c r="F4479" s="37" t="s">
        <v>1439</v>
      </c>
      <c r="G4479" s="37" t="s">
        <v>1391</v>
      </c>
      <c r="H4479" s="38">
        <f t="shared" si="70"/>
        <v>0.1124</v>
      </c>
    </row>
    <row r="4480" spans="5:8" x14ac:dyDescent="0.25">
      <c r="E4480" s="39" t="s">
        <v>5895</v>
      </c>
      <c r="F4480" s="37" t="s">
        <v>1439</v>
      </c>
      <c r="G4480" s="37" t="s">
        <v>1391</v>
      </c>
      <c r="H4480" s="38">
        <f t="shared" si="70"/>
        <v>0.1124</v>
      </c>
    </row>
    <row r="4481" spans="5:8" x14ac:dyDescent="0.25">
      <c r="E4481" s="36" t="s">
        <v>5896</v>
      </c>
      <c r="F4481" s="37" t="s">
        <v>1408</v>
      </c>
      <c r="G4481" s="37" t="s">
        <v>1408</v>
      </c>
      <c r="H4481" s="38">
        <f t="shared" si="70"/>
        <v>0.13120000000000001</v>
      </c>
    </row>
    <row r="4482" spans="5:8" x14ac:dyDescent="0.25">
      <c r="E4482" s="39" t="s">
        <v>5897</v>
      </c>
      <c r="F4482" s="37" t="s">
        <v>1439</v>
      </c>
      <c r="G4482" s="37" t="s">
        <v>1391</v>
      </c>
      <c r="H4482" s="38">
        <f t="shared" si="70"/>
        <v>0.1124</v>
      </c>
    </row>
    <row r="4483" spans="5:8" x14ac:dyDescent="0.25">
      <c r="E4483" s="36" t="s">
        <v>5898</v>
      </c>
      <c r="F4483" s="37" t="s">
        <v>1439</v>
      </c>
      <c r="G4483" s="37" t="s">
        <v>1391</v>
      </c>
      <c r="H4483" s="38">
        <f t="shared" si="70"/>
        <v>0.1124</v>
      </c>
    </row>
    <row r="4484" spans="5:8" x14ac:dyDescent="0.25">
      <c r="E4484" s="36" t="s">
        <v>5899</v>
      </c>
      <c r="F4484" s="37" t="s">
        <v>1439</v>
      </c>
      <c r="G4484" s="37" t="s">
        <v>1391</v>
      </c>
      <c r="H4484" s="38">
        <f t="shared" si="70"/>
        <v>0.1124</v>
      </c>
    </row>
    <row r="4485" spans="5:8" x14ac:dyDescent="0.25">
      <c r="E4485" s="39" t="s">
        <v>5900</v>
      </c>
      <c r="F4485" s="37" t="s">
        <v>1439</v>
      </c>
      <c r="G4485" s="37" t="s">
        <v>1391</v>
      </c>
      <c r="H4485" s="38">
        <f t="shared" si="70"/>
        <v>0.1124</v>
      </c>
    </row>
    <row r="4486" spans="5:8" x14ac:dyDescent="0.25">
      <c r="E4486" s="39" t="s">
        <v>5901</v>
      </c>
      <c r="F4486" s="37" t="s">
        <v>1377</v>
      </c>
      <c r="G4486" s="37" t="s">
        <v>1377</v>
      </c>
      <c r="H4486" s="38">
        <f t="shared" si="70"/>
        <v>0.1119</v>
      </c>
    </row>
    <row r="4487" spans="5:8" x14ac:dyDescent="0.25">
      <c r="E4487" s="39" t="s">
        <v>5902</v>
      </c>
      <c r="F4487" s="37" t="s">
        <v>1377</v>
      </c>
      <c r="G4487" s="37" t="s">
        <v>1377</v>
      </c>
      <c r="H4487" s="38">
        <f t="shared" ref="H4487:H4550" si="71">VLOOKUP(G4487,$A$4:$B$29,2,FALSE)</f>
        <v>0.1119</v>
      </c>
    </row>
    <row r="4488" spans="5:8" x14ac:dyDescent="0.25">
      <c r="E4488" s="65" t="s">
        <v>5903</v>
      </c>
      <c r="F4488" s="37" t="s">
        <v>1439</v>
      </c>
      <c r="G4488" s="37" t="s">
        <v>1391</v>
      </c>
      <c r="H4488" s="38">
        <f t="shared" si="71"/>
        <v>0.1124</v>
      </c>
    </row>
    <row r="4489" spans="5:8" x14ac:dyDescent="0.25">
      <c r="E4489" s="36" t="s">
        <v>5904</v>
      </c>
      <c r="F4489" s="37" t="s">
        <v>1410</v>
      </c>
      <c r="G4489" s="37" t="s">
        <v>1410</v>
      </c>
      <c r="H4489" s="38">
        <f t="shared" si="71"/>
        <v>0.10765</v>
      </c>
    </row>
    <row r="4490" spans="5:8" x14ac:dyDescent="0.25">
      <c r="E4490" s="39" t="s">
        <v>5905</v>
      </c>
      <c r="F4490" s="37" t="s">
        <v>1439</v>
      </c>
      <c r="G4490" s="37" t="s">
        <v>1391</v>
      </c>
      <c r="H4490" s="38">
        <f t="shared" si="71"/>
        <v>0.1124</v>
      </c>
    </row>
    <row r="4491" spans="5:8" x14ac:dyDescent="0.25">
      <c r="E4491" s="64" t="s">
        <v>5906</v>
      </c>
      <c r="F4491" s="37" t="s">
        <v>1439</v>
      </c>
      <c r="G4491" s="37" t="s">
        <v>1391</v>
      </c>
      <c r="H4491" s="38">
        <f t="shared" si="71"/>
        <v>0.1124</v>
      </c>
    </row>
    <row r="4492" spans="5:8" x14ac:dyDescent="0.25">
      <c r="E4492" s="39" t="s">
        <v>5907</v>
      </c>
      <c r="F4492" s="37" t="s">
        <v>1439</v>
      </c>
      <c r="G4492" s="37" t="s">
        <v>1391</v>
      </c>
      <c r="H4492" s="38">
        <f t="shared" si="71"/>
        <v>0.1124</v>
      </c>
    </row>
    <row r="4493" spans="5:8" x14ac:dyDescent="0.25">
      <c r="E4493" s="39" t="s">
        <v>5908</v>
      </c>
      <c r="F4493" s="37" t="s">
        <v>1439</v>
      </c>
      <c r="G4493" s="37" t="s">
        <v>1391</v>
      </c>
      <c r="H4493" s="38">
        <f t="shared" si="71"/>
        <v>0.1124</v>
      </c>
    </row>
    <row r="4494" spans="5:8" x14ac:dyDescent="0.25">
      <c r="E4494" s="39" t="s">
        <v>5909</v>
      </c>
      <c r="F4494" s="37" t="s">
        <v>1439</v>
      </c>
      <c r="G4494" s="37" t="s">
        <v>1391</v>
      </c>
      <c r="H4494" s="38">
        <f t="shared" si="71"/>
        <v>0.1124</v>
      </c>
    </row>
    <row r="4495" spans="5:8" x14ac:dyDescent="0.25">
      <c r="E4495" s="36" t="s">
        <v>5910</v>
      </c>
      <c r="F4495" s="37" t="s">
        <v>1377</v>
      </c>
      <c r="G4495" s="37" t="s">
        <v>1377</v>
      </c>
      <c r="H4495" s="38">
        <f t="shared" si="71"/>
        <v>0.1119</v>
      </c>
    </row>
    <row r="4496" spans="5:8" x14ac:dyDescent="0.25">
      <c r="E4496" s="36" t="s">
        <v>5911</v>
      </c>
      <c r="F4496" s="37" t="s">
        <v>1439</v>
      </c>
      <c r="G4496" s="37" t="s">
        <v>1391</v>
      </c>
      <c r="H4496" s="38">
        <f t="shared" si="71"/>
        <v>0.1124</v>
      </c>
    </row>
    <row r="4497" spans="5:8" x14ac:dyDescent="0.25">
      <c r="E4497" s="39" t="s">
        <v>5912</v>
      </c>
      <c r="F4497" s="37" t="s">
        <v>1439</v>
      </c>
      <c r="G4497" s="37" t="s">
        <v>1391</v>
      </c>
      <c r="H4497" s="38">
        <f t="shared" si="71"/>
        <v>0.1124</v>
      </c>
    </row>
    <row r="4498" spans="5:8" x14ac:dyDescent="0.25">
      <c r="E4498" s="39" t="s">
        <v>5913</v>
      </c>
      <c r="F4498" s="37" t="s">
        <v>1439</v>
      </c>
      <c r="G4498" s="37" t="s">
        <v>1391</v>
      </c>
      <c r="H4498" s="38">
        <f t="shared" si="71"/>
        <v>0.1124</v>
      </c>
    </row>
    <row r="4499" spans="5:8" x14ac:dyDescent="0.25">
      <c r="E4499" s="39" t="s">
        <v>5914</v>
      </c>
      <c r="F4499" s="37" t="s">
        <v>1439</v>
      </c>
      <c r="G4499" s="37" t="s">
        <v>1391</v>
      </c>
      <c r="H4499" s="38">
        <f t="shared" si="71"/>
        <v>0.1124</v>
      </c>
    </row>
    <row r="4500" spans="5:8" x14ac:dyDescent="0.25">
      <c r="E4500" s="39" t="s">
        <v>5915</v>
      </c>
      <c r="F4500" s="37" t="s">
        <v>1439</v>
      </c>
      <c r="G4500" s="37" t="s">
        <v>1391</v>
      </c>
      <c r="H4500" s="38">
        <f t="shared" si="71"/>
        <v>0.1124</v>
      </c>
    </row>
    <row r="4501" spans="5:8" x14ac:dyDescent="0.25">
      <c r="E4501" s="39" t="s">
        <v>5916</v>
      </c>
      <c r="F4501" s="37" t="s">
        <v>1439</v>
      </c>
      <c r="G4501" s="37" t="s">
        <v>1391</v>
      </c>
      <c r="H4501" s="38">
        <f t="shared" si="71"/>
        <v>0.1124</v>
      </c>
    </row>
    <row r="4502" spans="5:8" x14ac:dyDescent="0.25">
      <c r="E4502" s="39" t="s">
        <v>5917</v>
      </c>
      <c r="F4502" s="37" t="s">
        <v>1439</v>
      </c>
      <c r="G4502" s="37" t="s">
        <v>1391</v>
      </c>
      <c r="H4502" s="38">
        <f t="shared" si="71"/>
        <v>0.1124</v>
      </c>
    </row>
    <row r="4503" spans="5:8" x14ac:dyDescent="0.25">
      <c r="E4503" s="39" t="s">
        <v>5918</v>
      </c>
      <c r="F4503" s="37" t="s">
        <v>1439</v>
      </c>
      <c r="G4503" s="37" t="s">
        <v>1391</v>
      </c>
      <c r="H4503" s="38">
        <f t="shared" si="71"/>
        <v>0.1124</v>
      </c>
    </row>
    <row r="4504" spans="5:8" x14ac:dyDescent="0.25">
      <c r="E4504" s="39" t="s">
        <v>5919</v>
      </c>
      <c r="F4504" s="37" t="s">
        <v>1439</v>
      </c>
      <c r="G4504" s="37" t="s">
        <v>1391</v>
      </c>
      <c r="H4504" s="38">
        <f t="shared" si="71"/>
        <v>0.1124</v>
      </c>
    </row>
    <row r="4505" spans="5:8" x14ac:dyDescent="0.25">
      <c r="E4505" s="40" t="s">
        <v>5920</v>
      </c>
      <c r="F4505" s="37" t="s">
        <v>1439</v>
      </c>
      <c r="G4505" s="37" t="s">
        <v>1391</v>
      </c>
      <c r="H4505" s="38">
        <f t="shared" si="71"/>
        <v>0.1124</v>
      </c>
    </row>
    <row r="4506" spans="5:8" x14ac:dyDescent="0.25">
      <c r="E4506" s="39" t="s">
        <v>5921</v>
      </c>
      <c r="F4506" s="37" t="s">
        <v>1439</v>
      </c>
      <c r="G4506" s="37" t="s">
        <v>1391</v>
      </c>
      <c r="H4506" s="38">
        <f t="shared" si="71"/>
        <v>0.1124</v>
      </c>
    </row>
    <row r="4507" spans="5:8" x14ac:dyDescent="0.25">
      <c r="E4507" s="36" t="s">
        <v>5922</v>
      </c>
      <c r="F4507" s="37" t="s">
        <v>1439</v>
      </c>
      <c r="G4507" s="37" t="s">
        <v>1391</v>
      </c>
      <c r="H4507" s="38">
        <f t="shared" si="71"/>
        <v>0.1124</v>
      </c>
    </row>
    <row r="4508" spans="5:8" x14ac:dyDescent="0.25">
      <c r="E4508" s="39" t="s">
        <v>5923</v>
      </c>
      <c r="F4508" s="37" t="s">
        <v>1439</v>
      </c>
      <c r="G4508" s="37" t="s">
        <v>1391</v>
      </c>
      <c r="H4508" s="38">
        <f t="shared" si="71"/>
        <v>0.1124</v>
      </c>
    </row>
    <row r="4509" spans="5:8" x14ac:dyDescent="0.25">
      <c r="E4509" s="40" t="s">
        <v>5924</v>
      </c>
      <c r="F4509" s="37" t="s">
        <v>1439</v>
      </c>
      <c r="G4509" s="37" t="s">
        <v>1391</v>
      </c>
      <c r="H4509" s="38">
        <f t="shared" si="71"/>
        <v>0.1124</v>
      </c>
    </row>
    <row r="4510" spans="5:8" x14ac:dyDescent="0.25">
      <c r="E4510" s="36" t="s">
        <v>5925</v>
      </c>
      <c r="F4510" s="37" t="s">
        <v>1439</v>
      </c>
      <c r="G4510" s="37" t="s">
        <v>1391</v>
      </c>
      <c r="H4510" s="38">
        <f t="shared" si="71"/>
        <v>0.1124</v>
      </c>
    </row>
    <row r="4511" spans="5:8" x14ac:dyDescent="0.25">
      <c r="E4511" s="40" t="s">
        <v>5926</v>
      </c>
      <c r="F4511" s="37" t="s">
        <v>1410</v>
      </c>
      <c r="G4511" s="37" t="s">
        <v>1410</v>
      </c>
      <c r="H4511" s="38">
        <f t="shared" si="71"/>
        <v>0.10765</v>
      </c>
    </row>
    <row r="4512" spans="5:8" x14ac:dyDescent="0.25">
      <c r="E4512" s="36" t="s">
        <v>5927</v>
      </c>
      <c r="F4512" s="37" t="s">
        <v>1410</v>
      </c>
      <c r="G4512" s="37" t="s">
        <v>1410</v>
      </c>
      <c r="H4512" s="38">
        <f t="shared" si="71"/>
        <v>0.10765</v>
      </c>
    </row>
    <row r="4513" spans="5:8" x14ac:dyDescent="0.25">
      <c r="E4513" s="36" t="s">
        <v>5928</v>
      </c>
      <c r="F4513" s="37" t="s">
        <v>1439</v>
      </c>
      <c r="G4513" s="37" t="s">
        <v>1391</v>
      </c>
      <c r="H4513" s="38">
        <f t="shared" si="71"/>
        <v>0.1124</v>
      </c>
    </row>
    <row r="4514" spans="5:8" x14ac:dyDescent="0.25">
      <c r="E4514" s="68" t="s">
        <v>5929</v>
      </c>
      <c r="F4514" s="37" t="s">
        <v>1388</v>
      </c>
      <c r="G4514" s="37" t="s">
        <v>1385</v>
      </c>
      <c r="H4514" s="38">
        <f t="shared" si="71"/>
        <v>8.4599999999999995E-2</v>
      </c>
    </row>
    <row r="4515" spans="5:8" x14ac:dyDescent="0.25">
      <c r="E4515" s="39" t="s">
        <v>5930</v>
      </c>
      <c r="F4515" s="37" t="s">
        <v>1439</v>
      </c>
      <c r="G4515" s="37" t="s">
        <v>1391</v>
      </c>
      <c r="H4515" s="38">
        <f t="shared" si="71"/>
        <v>0.1124</v>
      </c>
    </row>
    <row r="4516" spans="5:8" x14ac:dyDescent="0.25">
      <c r="E4516" s="39" t="s">
        <v>5931</v>
      </c>
      <c r="F4516" s="37" t="s">
        <v>1439</v>
      </c>
      <c r="G4516" s="37" t="s">
        <v>1391</v>
      </c>
      <c r="H4516" s="38">
        <f t="shared" si="71"/>
        <v>0.1124</v>
      </c>
    </row>
    <row r="4517" spans="5:8" x14ac:dyDescent="0.25">
      <c r="E4517" s="36" t="s">
        <v>5932</v>
      </c>
      <c r="F4517" s="37" t="s">
        <v>1439</v>
      </c>
      <c r="G4517" s="37" t="s">
        <v>1391</v>
      </c>
      <c r="H4517" s="38">
        <f t="shared" si="71"/>
        <v>0.1124</v>
      </c>
    </row>
    <row r="4518" spans="5:8" x14ac:dyDescent="0.25">
      <c r="E4518" s="36" t="s">
        <v>5933</v>
      </c>
      <c r="F4518" s="37" t="s">
        <v>1410</v>
      </c>
      <c r="G4518" s="37" t="s">
        <v>1410</v>
      </c>
      <c r="H4518" s="38">
        <f t="shared" si="71"/>
        <v>0.10765</v>
      </c>
    </row>
    <row r="4519" spans="5:8" x14ac:dyDescent="0.25">
      <c r="E4519" s="36" t="s">
        <v>5934</v>
      </c>
      <c r="F4519" s="37" t="s">
        <v>1408</v>
      </c>
      <c r="G4519" s="37" t="s">
        <v>1408</v>
      </c>
      <c r="H4519" s="38">
        <f t="shared" si="71"/>
        <v>0.13120000000000001</v>
      </c>
    </row>
    <row r="4520" spans="5:8" x14ac:dyDescent="0.25">
      <c r="E4520" s="39" t="s">
        <v>5935</v>
      </c>
      <c r="F4520" s="37" t="s">
        <v>1439</v>
      </c>
      <c r="G4520" s="37" t="s">
        <v>1391</v>
      </c>
      <c r="H4520" s="38">
        <f t="shared" si="71"/>
        <v>0.1124</v>
      </c>
    </row>
    <row r="4521" spans="5:8" x14ac:dyDescent="0.25">
      <c r="E4521" s="39" t="s">
        <v>5936</v>
      </c>
      <c r="F4521" s="37" t="s">
        <v>1410</v>
      </c>
      <c r="G4521" s="37" t="s">
        <v>1410</v>
      </c>
      <c r="H4521" s="38">
        <f t="shared" si="71"/>
        <v>0.10765</v>
      </c>
    </row>
    <row r="4522" spans="5:8" x14ac:dyDescent="0.25">
      <c r="E4522" s="39" t="s">
        <v>5937</v>
      </c>
      <c r="F4522" s="37" t="s">
        <v>1439</v>
      </c>
      <c r="G4522" s="37" t="s">
        <v>1391</v>
      </c>
      <c r="H4522" s="38">
        <f t="shared" si="71"/>
        <v>0.1124</v>
      </c>
    </row>
    <row r="4523" spans="5:8" x14ac:dyDescent="0.25">
      <c r="E4523" s="39" t="s">
        <v>5938</v>
      </c>
      <c r="F4523" s="37" t="s">
        <v>1410</v>
      </c>
      <c r="G4523" s="37" t="s">
        <v>1410</v>
      </c>
      <c r="H4523" s="38">
        <f t="shared" si="71"/>
        <v>0.10765</v>
      </c>
    </row>
    <row r="4524" spans="5:8" x14ac:dyDescent="0.25">
      <c r="E4524" s="39" t="s">
        <v>5939</v>
      </c>
      <c r="F4524" s="37" t="s">
        <v>1439</v>
      </c>
      <c r="G4524" s="37" t="s">
        <v>1391</v>
      </c>
      <c r="H4524" s="38">
        <f t="shared" si="71"/>
        <v>0.1124</v>
      </c>
    </row>
    <row r="4525" spans="5:8" x14ac:dyDescent="0.25">
      <c r="E4525" s="66" t="s">
        <v>5940</v>
      </c>
      <c r="F4525" s="37" t="s">
        <v>1410</v>
      </c>
      <c r="G4525" s="37" t="s">
        <v>1410</v>
      </c>
      <c r="H4525" s="38">
        <f t="shared" si="71"/>
        <v>0.10765</v>
      </c>
    </row>
    <row r="4526" spans="5:8" x14ac:dyDescent="0.25">
      <c r="E4526" s="36" t="s">
        <v>5941</v>
      </c>
      <c r="F4526" s="37" t="s">
        <v>1439</v>
      </c>
      <c r="G4526" s="37" t="s">
        <v>1391</v>
      </c>
      <c r="H4526" s="38">
        <f t="shared" si="71"/>
        <v>0.1124</v>
      </c>
    </row>
    <row r="4527" spans="5:8" x14ac:dyDescent="0.25">
      <c r="E4527" s="36" t="s">
        <v>5942</v>
      </c>
      <c r="F4527" s="37" t="s">
        <v>1410</v>
      </c>
      <c r="G4527" s="37" t="s">
        <v>1410</v>
      </c>
      <c r="H4527" s="38">
        <f t="shared" si="71"/>
        <v>0.10765</v>
      </c>
    </row>
    <row r="4528" spans="5:8" x14ac:dyDescent="0.25">
      <c r="E4528" s="36" t="s">
        <v>5943</v>
      </c>
      <c r="F4528" s="37" t="s">
        <v>1410</v>
      </c>
      <c r="G4528" s="37" t="s">
        <v>1410</v>
      </c>
      <c r="H4528" s="38">
        <f t="shared" si="71"/>
        <v>0.10765</v>
      </c>
    </row>
    <row r="4529" spans="4:8" x14ac:dyDescent="0.25">
      <c r="E4529" s="39" t="s">
        <v>5944</v>
      </c>
      <c r="F4529" s="37" t="s">
        <v>1410</v>
      </c>
      <c r="G4529" s="37" t="s">
        <v>1410</v>
      </c>
      <c r="H4529" s="38">
        <f t="shared" si="71"/>
        <v>0.10765</v>
      </c>
    </row>
    <row r="4530" spans="4:8" x14ac:dyDescent="0.25">
      <c r="E4530" s="39" t="s">
        <v>5945</v>
      </c>
      <c r="F4530" s="37" t="s">
        <v>1410</v>
      </c>
      <c r="G4530" s="37" t="s">
        <v>1410</v>
      </c>
      <c r="H4530" s="38">
        <f t="shared" si="71"/>
        <v>0.10765</v>
      </c>
    </row>
    <row r="4531" spans="4:8" x14ac:dyDescent="0.25">
      <c r="E4531" s="39" t="s">
        <v>5946</v>
      </c>
      <c r="F4531" s="37" t="s">
        <v>1410</v>
      </c>
      <c r="G4531" s="37" t="s">
        <v>1410</v>
      </c>
      <c r="H4531" s="38">
        <f t="shared" si="71"/>
        <v>0.10765</v>
      </c>
    </row>
    <row r="4532" spans="4:8" x14ac:dyDescent="0.25">
      <c r="E4532" s="59" t="s">
        <v>5947</v>
      </c>
      <c r="F4532" s="37" t="s">
        <v>1410</v>
      </c>
      <c r="G4532" s="37" t="s">
        <v>1410</v>
      </c>
      <c r="H4532" s="38">
        <f t="shared" si="71"/>
        <v>0.10765</v>
      </c>
    </row>
    <row r="4533" spans="4:8" x14ac:dyDescent="0.25">
      <c r="E4533" s="36" t="s">
        <v>5948</v>
      </c>
      <c r="F4533" s="37" t="s">
        <v>1410</v>
      </c>
      <c r="G4533" s="37" t="s">
        <v>1410</v>
      </c>
      <c r="H4533" s="38">
        <f t="shared" si="71"/>
        <v>0.10765</v>
      </c>
    </row>
    <row r="4534" spans="4:8" x14ac:dyDescent="0.25">
      <c r="E4534" s="39" t="s">
        <v>5949</v>
      </c>
      <c r="F4534" s="37" t="s">
        <v>1410</v>
      </c>
      <c r="G4534" s="37" t="s">
        <v>1410</v>
      </c>
      <c r="H4534" s="38">
        <f t="shared" si="71"/>
        <v>0.10765</v>
      </c>
    </row>
    <row r="4535" spans="4:8" x14ac:dyDescent="0.25">
      <c r="E4535" s="39" t="s">
        <v>5950</v>
      </c>
      <c r="F4535" s="37" t="s">
        <v>1410</v>
      </c>
      <c r="G4535" s="37" t="s">
        <v>1410</v>
      </c>
      <c r="H4535" s="38">
        <f t="shared" si="71"/>
        <v>0.10765</v>
      </c>
    </row>
    <row r="4536" spans="4:8" x14ac:dyDescent="0.25">
      <c r="E4536" s="39" t="s">
        <v>5951</v>
      </c>
      <c r="F4536" s="37" t="s">
        <v>1410</v>
      </c>
      <c r="G4536" s="37" t="s">
        <v>1410</v>
      </c>
      <c r="H4536" s="38">
        <f t="shared" si="71"/>
        <v>0.10765</v>
      </c>
    </row>
    <row r="4537" spans="4:8" x14ac:dyDescent="0.25">
      <c r="E4537" s="39" t="s">
        <v>5952</v>
      </c>
      <c r="F4537" s="37" t="s">
        <v>1410</v>
      </c>
      <c r="G4537" s="37" t="s">
        <v>1410</v>
      </c>
      <c r="H4537" s="38">
        <f t="shared" si="71"/>
        <v>0.10765</v>
      </c>
    </row>
    <row r="4538" spans="4:8" x14ac:dyDescent="0.25">
      <c r="E4538" s="39" t="s">
        <v>5953</v>
      </c>
      <c r="F4538" s="37" t="s">
        <v>1410</v>
      </c>
      <c r="G4538" s="37" t="s">
        <v>1410</v>
      </c>
      <c r="H4538" s="38">
        <f t="shared" si="71"/>
        <v>0.10765</v>
      </c>
    </row>
    <row r="4539" spans="4:8" x14ac:dyDescent="0.25">
      <c r="E4539" s="39" t="s">
        <v>5954</v>
      </c>
      <c r="F4539" s="37" t="s">
        <v>1439</v>
      </c>
      <c r="G4539" s="37" t="s">
        <v>1391</v>
      </c>
      <c r="H4539" s="38">
        <f t="shared" si="71"/>
        <v>0.1124</v>
      </c>
    </row>
    <row r="4540" spans="4:8" x14ac:dyDescent="0.25">
      <c r="E4540" s="39" t="s">
        <v>5955</v>
      </c>
      <c r="F4540" s="37" t="s">
        <v>1410</v>
      </c>
      <c r="G4540" s="37" t="s">
        <v>1410</v>
      </c>
      <c r="H4540" s="38">
        <f t="shared" si="71"/>
        <v>0.10765</v>
      </c>
    </row>
    <row r="4541" spans="4:8" x14ac:dyDescent="0.25">
      <c r="E4541" s="39" t="s">
        <v>5956</v>
      </c>
      <c r="F4541" s="37" t="s">
        <v>1410</v>
      </c>
      <c r="G4541" s="37" t="s">
        <v>1410</v>
      </c>
      <c r="H4541" s="38">
        <f t="shared" si="71"/>
        <v>0.10765</v>
      </c>
    </row>
    <row r="4542" spans="4:8" x14ac:dyDescent="0.25">
      <c r="E4542" s="40" t="s">
        <v>5957</v>
      </c>
      <c r="F4542" s="37" t="s">
        <v>1386</v>
      </c>
      <c r="G4542" s="37" t="s">
        <v>1386</v>
      </c>
      <c r="H4542" s="38">
        <f t="shared" si="71"/>
        <v>8.4099999999999994E-2</v>
      </c>
    </row>
    <row r="4543" spans="4:8" x14ac:dyDescent="0.25">
      <c r="E4543" s="36" t="s">
        <v>5958</v>
      </c>
      <c r="F4543" s="37" t="s">
        <v>1410</v>
      </c>
      <c r="G4543" s="37" t="s">
        <v>1410</v>
      </c>
      <c r="H4543" s="38">
        <f t="shared" si="71"/>
        <v>0.10765</v>
      </c>
    </row>
    <row r="4544" spans="4:8" x14ac:dyDescent="0.25">
      <c r="D4544" s="53"/>
      <c r="E4544" s="40" t="s">
        <v>5959</v>
      </c>
      <c r="F4544" s="37" t="s">
        <v>1410</v>
      </c>
      <c r="G4544" s="37" t="s">
        <v>1410</v>
      </c>
      <c r="H4544" s="38">
        <f t="shared" si="71"/>
        <v>0.10765</v>
      </c>
    </row>
    <row r="4545" spans="4:8" x14ac:dyDescent="0.25">
      <c r="D4545" s="71"/>
      <c r="E4545" s="36" t="s">
        <v>5960</v>
      </c>
      <c r="F4545" s="37" t="s">
        <v>1410</v>
      </c>
      <c r="G4545" s="37" t="s">
        <v>1410</v>
      </c>
      <c r="H4545" s="38">
        <f t="shared" si="71"/>
        <v>0.10765</v>
      </c>
    </row>
    <row r="4546" spans="4:8" x14ac:dyDescent="0.25">
      <c r="D4546" s="71"/>
      <c r="E4546" s="39" t="s">
        <v>5961</v>
      </c>
      <c r="F4546" s="37" t="s">
        <v>1439</v>
      </c>
      <c r="G4546" s="37" t="s">
        <v>1391</v>
      </c>
      <c r="H4546" s="38">
        <f t="shared" si="71"/>
        <v>0.1124</v>
      </c>
    </row>
    <row r="4547" spans="4:8" x14ac:dyDescent="0.25">
      <c r="D4547" s="71"/>
      <c r="E4547" s="39" t="s">
        <v>5962</v>
      </c>
      <c r="F4547" s="37" t="s">
        <v>2030</v>
      </c>
      <c r="G4547" s="37" t="s">
        <v>1418</v>
      </c>
      <c r="H4547" s="38">
        <f t="shared" si="71"/>
        <v>0</v>
      </c>
    </row>
    <row r="4548" spans="4:8" x14ac:dyDescent="0.25">
      <c r="D4548" s="53"/>
      <c r="E4548" s="39" t="s">
        <v>5963</v>
      </c>
      <c r="F4548" s="37" t="s">
        <v>1410</v>
      </c>
      <c r="G4548" s="37" t="s">
        <v>1410</v>
      </c>
      <c r="H4548" s="38">
        <f t="shared" si="71"/>
        <v>0.10765</v>
      </c>
    </row>
    <row r="4549" spans="4:8" x14ac:dyDescent="0.25">
      <c r="D4549" s="53"/>
      <c r="E4549" s="39" t="s">
        <v>5964</v>
      </c>
      <c r="F4549" s="37" t="s">
        <v>1410</v>
      </c>
      <c r="G4549" s="37" t="s">
        <v>1410</v>
      </c>
      <c r="H4549" s="38">
        <f t="shared" si="71"/>
        <v>0.10765</v>
      </c>
    </row>
    <row r="4550" spans="4:8" x14ac:dyDescent="0.25">
      <c r="D4550" s="53"/>
      <c r="E4550" s="36" t="s">
        <v>5965</v>
      </c>
      <c r="F4550" s="37" t="s">
        <v>1439</v>
      </c>
      <c r="G4550" s="37" t="s">
        <v>1391</v>
      </c>
      <c r="H4550" s="38">
        <f t="shared" si="71"/>
        <v>0.1124</v>
      </c>
    </row>
    <row r="4551" spans="4:8" x14ac:dyDescent="0.25">
      <c r="D4551" s="53"/>
      <c r="E4551" s="39" t="s">
        <v>5966</v>
      </c>
      <c r="F4551" s="37" t="s">
        <v>1410</v>
      </c>
      <c r="G4551" s="37" t="s">
        <v>1410</v>
      </c>
      <c r="H4551" s="38">
        <f t="shared" ref="H4551:H4614" si="72">VLOOKUP(G4551,$A$4:$B$29,2,FALSE)</f>
        <v>0.10765</v>
      </c>
    </row>
    <row r="4552" spans="4:8" x14ac:dyDescent="0.25">
      <c r="D4552" s="53"/>
      <c r="E4552" s="36" t="s">
        <v>5967</v>
      </c>
      <c r="F4552" s="37" t="s">
        <v>1410</v>
      </c>
      <c r="G4552" s="37" t="s">
        <v>1410</v>
      </c>
      <c r="H4552" s="38">
        <f t="shared" si="72"/>
        <v>0.10765</v>
      </c>
    </row>
    <row r="4553" spans="4:8" x14ac:dyDescent="0.25">
      <c r="D4553" s="53"/>
      <c r="E4553" s="39" t="s">
        <v>5968</v>
      </c>
      <c r="F4553" s="37" t="s">
        <v>1410</v>
      </c>
      <c r="G4553" s="37" t="s">
        <v>1410</v>
      </c>
      <c r="H4553" s="38">
        <f t="shared" si="72"/>
        <v>0.10765</v>
      </c>
    </row>
    <row r="4554" spans="4:8" x14ac:dyDescent="0.25">
      <c r="D4554" s="53"/>
      <c r="E4554" s="40" t="s">
        <v>5969</v>
      </c>
      <c r="F4554" s="37" t="s">
        <v>1410</v>
      </c>
      <c r="G4554" s="37" t="s">
        <v>1410</v>
      </c>
      <c r="H4554" s="38">
        <f t="shared" si="72"/>
        <v>0.10765</v>
      </c>
    </row>
    <row r="4555" spans="4:8" x14ac:dyDescent="0.25">
      <c r="D4555" s="53"/>
      <c r="E4555" s="36" t="s">
        <v>5970</v>
      </c>
      <c r="F4555" s="37" t="s">
        <v>1410</v>
      </c>
      <c r="G4555" s="37" t="s">
        <v>1410</v>
      </c>
      <c r="H4555" s="38">
        <f t="shared" si="72"/>
        <v>0.10765</v>
      </c>
    </row>
    <row r="4556" spans="4:8" x14ac:dyDescent="0.25">
      <c r="D4556" s="53"/>
      <c r="E4556" s="39" t="s">
        <v>5971</v>
      </c>
      <c r="F4556" s="37" t="s">
        <v>1410</v>
      </c>
      <c r="G4556" s="37" t="s">
        <v>1410</v>
      </c>
      <c r="H4556" s="38">
        <f t="shared" si="72"/>
        <v>0.10765</v>
      </c>
    </row>
    <row r="4557" spans="4:8" x14ac:dyDescent="0.25">
      <c r="D4557" s="53"/>
      <c r="E4557" s="39" t="s">
        <v>5972</v>
      </c>
      <c r="F4557" s="37" t="s">
        <v>1410</v>
      </c>
      <c r="G4557" s="37" t="s">
        <v>1410</v>
      </c>
      <c r="H4557" s="38">
        <f t="shared" si="72"/>
        <v>0.10765</v>
      </c>
    </row>
    <row r="4558" spans="4:8" x14ac:dyDescent="0.25">
      <c r="D4558" s="53"/>
      <c r="E4558" s="36" t="s">
        <v>5973</v>
      </c>
      <c r="F4558" s="37" t="s">
        <v>1410</v>
      </c>
      <c r="G4558" s="37" t="s">
        <v>1410</v>
      </c>
      <c r="H4558" s="38">
        <f t="shared" si="72"/>
        <v>0.10765</v>
      </c>
    </row>
    <row r="4559" spans="4:8" x14ac:dyDescent="0.25">
      <c r="D4559" s="53"/>
      <c r="E4559" s="60" t="s">
        <v>5974</v>
      </c>
      <c r="F4559" s="37" t="s">
        <v>1410</v>
      </c>
      <c r="G4559" s="37" t="s">
        <v>1410</v>
      </c>
      <c r="H4559" s="38">
        <f t="shared" si="72"/>
        <v>0.10765</v>
      </c>
    </row>
    <row r="4560" spans="4:8" x14ac:dyDescent="0.25">
      <c r="E4560" s="39" t="s">
        <v>5975</v>
      </c>
      <c r="F4560" s="37" t="s">
        <v>1410</v>
      </c>
      <c r="G4560" s="37" t="s">
        <v>1410</v>
      </c>
      <c r="H4560" s="38">
        <f t="shared" si="72"/>
        <v>0.10765</v>
      </c>
    </row>
    <row r="4561" spans="5:8" x14ac:dyDescent="0.25">
      <c r="E4561" s="36" t="s">
        <v>5976</v>
      </c>
      <c r="F4561" s="37" t="s">
        <v>1410</v>
      </c>
      <c r="G4561" s="37" t="s">
        <v>1410</v>
      </c>
      <c r="H4561" s="38">
        <f t="shared" si="72"/>
        <v>0.10765</v>
      </c>
    </row>
    <row r="4562" spans="5:8" x14ac:dyDescent="0.25">
      <c r="E4562" s="36" t="s">
        <v>5977</v>
      </c>
      <c r="F4562" s="37" t="s">
        <v>1439</v>
      </c>
      <c r="G4562" s="37" t="s">
        <v>1391</v>
      </c>
      <c r="H4562" s="38">
        <f t="shared" si="72"/>
        <v>0.1124</v>
      </c>
    </row>
    <row r="4563" spans="5:8" x14ac:dyDescent="0.25">
      <c r="E4563" s="36" t="s">
        <v>5978</v>
      </c>
      <c r="F4563" s="37" t="s">
        <v>1410</v>
      </c>
      <c r="G4563" s="37" t="s">
        <v>1410</v>
      </c>
      <c r="H4563" s="38">
        <f t="shared" si="72"/>
        <v>0.10765</v>
      </c>
    </row>
    <row r="4564" spans="5:8" x14ac:dyDescent="0.25">
      <c r="E4564" s="39" t="s">
        <v>5979</v>
      </c>
      <c r="F4564" s="37" t="s">
        <v>1410</v>
      </c>
      <c r="G4564" s="37" t="s">
        <v>1410</v>
      </c>
      <c r="H4564" s="38">
        <f t="shared" si="72"/>
        <v>0.10765</v>
      </c>
    </row>
    <row r="4565" spans="5:8" x14ac:dyDescent="0.25">
      <c r="E4565" s="59" t="s">
        <v>5980</v>
      </c>
      <c r="F4565" s="37" t="s">
        <v>1410</v>
      </c>
      <c r="G4565" s="37" t="s">
        <v>1410</v>
      </c>
      <c r="H4565" s="38">
        <f t="shared" si="72"/>
        <v>0.10765</v>
      </c>
    </row>
    <row r="4566" spans="5:8" x14ac:dyDescent="0.25">
      <c r="E4566" s="39" t="s">
        <v>5981</v>
      </c>
      <c r="F4566" s="37" t="s">
        <v>1410</v>
      </c>
      <c r="G4566" s="37" t="s">
        <v>1410</v>
      </c>
      <c r="H4566" s="38">
        <f t="shared" si="72"/>
        <v>0.10765</v>
      </c>
    </row>
    <row r="4567" spans="5:8" x14ac:dyDescent="0.25">
      <c r="E4567" s="39" t="s">
        <v>5982</v>
      </c>
      <c r="F4567" s="37" t="s">
        <v>1410</v>
      </c>
      <c r="G4567" s="37" t="s">
        <v>1410</v>
      </c>
      <c r="H4567" s="38">
        <f t="shared" si="72"/>
        <v>0.10765</v>
      </c>
    </row>
    <row r="4568" spans="5:8" x14ac:dyDescent="0.25">
      <c r="E4568" s="36" t="s">
        <v>5983</v>
      </c>
      <c r="F4568" s="37" t="s">
        <v>1410</v>
      </c>
      <c r="G4568" s="37" t="s">
        <v>1410</v>
      </c>
      <c r="H4568" s="38">
        <f t="shared" si="72"/>
        <v>0.10765</v>
      </c>
    </row>
    <row r="4569" spans="5:8" x14ac:dyDescent="0.25">
      <c r="E4569" s="39" t="s">
        <v>5984</v>
      </c>
      <c r="F4569" s="37" t="s">
        <v>1410</v>
      </c>
      <c r="G4569" s="37" t="s">
        <v>1410</v>
      </c>
      <c r="H4569" s="38">
        <f t="shared" si="72"/>
        <v>0.10765</v>
      </c>
    </row>
    <row r="4570" spans="5:8" x14ac:dyDescent="0.25">
      <c r="E4570" s="39" t="s">
        <v>5985</v>
      </c>
      <c r="F4570" s="37" t="s">
        <v>1410</v>
      </c>
      <c r="G4570" s="37" t="s">
        <v>1410</v>
      </c>
      <c r="H4570" s="38">
        <f t="shared" si="72"/>
        <v>0.10765</v>
      </c>
    </row>
    <row r="4571" spans="5:8" x14ac:dyDescent="0.25">
      <c r="E4571" s="39" t="s">
        <v>5986</v>
      </c>
      <c r="F4571" s="37" t="s">
        <v>1410</v>
      </c>
      <c r="G4571" s="37" t="s">
        <v>1410</v>
      </c>
      <c r="H4571" s="38">
        <f t="shared" si="72"/>
        <v>0.10765</v>
      </c>
    </row>
    <row r="4572" spans="5:8" x14ac:dyDescent="0.25">
      <c r="E4572" s="39" t="s">
        <v>5987</v>
      </c>
      <c r="F4572" s="37" t="s">
        <v>1410</v>
      </c>
      <c r="G4572" s="37" t="s">
        <v>1410</v>
      </c>
      <c r="H4572" s="38">
        <f t="shared" si="72"/>
        <v>0.10765</v>
      </c>
    </row>
    <row r="4573" spans="5:8" x14ac:dyDescent="0.25">
      <c r="E4573" s="60" t="s">
        <v>5988</v>
      </c>
      <c r="F4573" s="37" t="s">
        <v>1410</v>
      </c>
      <c r="G4573" s="37" t="s">
        <v>1410</v>
      </c>
      <c r="H4573" s="38">
        <f t="shared" si="72"/>
        <v>0.10765</v>
      </c>
    </row>
    <row r="4574" spans="5:8" x14ac:dyDescent="0.25">
      <c r="E4574" s="40" t="s">
        <v>5989</v>
      </c>
      <c r="F4574" s="37" t="s">
        <v>1410</v>
      </c>
      <c r="G4574" s="37" t="s">
        <v>1410</v>
      </c>
      <c r="H4574" s="38">
        <f t="shared" si="72"/>
        <v>0.10765</v>
      </c>
    </row>
    <row r="4575" spans="5:8" x14ac:dyDescent="0.25">
      <c r="E4575" s="61" t="s">
        <v>5990</v>
      </c>
      <c r="F4575" s="37" t="s">
        <v>1410</v>
      </c>
      <c r="G4575" s="37" t="s">
        <v>1410</v>
      </c>
      <c r="H4575" s="38">
        <f t="shared" si="72"/>
        <v>0.10765</v>
      </c>
    </row>
    <row r="4576" spans="5:8" x14ac:dyDescent="0.25">
      <c r="E4576" s="39" t="s">
        <v>5991</v>
      </c>
      <c r="F4576" s="37" t="s">
        <v>1410</v>
      </c>
      <c r="G4576" s="37" t="s">
        <v>1410</v>
      </c>
      <c r="H4576" s="38">
        <f t="shared" si="72"/>
        <v>0.10765</v>
      </c>
    </row>
    <row r="4577" spans="5:8" x14ac:dyDescent="0.25">
      <c r="E4577" s="39" t="s">
        <v>5992</v>
      </c>
      <c r="F4577" s="37" t="s">
        <v>1410</v>
      </c>
      <c r="G4577" s="37" t="s">
        <v>1410</v>
      </c>
      <c r="H4577" s="38">
        <f t="shared" si="72"/>
        <v>0.10765</v>
      </c>
    </row>
    <row r="4578" spans="5:8" x14ac:dyDescent="0.25">
      <c r="E4578" s="39" t="s">
        <v>5993</v>
      </c>
      <c r="F4578" s="37" t="s">
        <v>1410</v>
      </c>
      <c r="G4578" s="37" t="s">
        <v>1410</v>
      </c>
      <c r="H4578" s="38">
        <f t="shared" si="72"/>
        <v>0.10765</v>
      </c>
    </row>
    <row r="4579" spans="5:8" x14ac:dyDescent="0.25">
      <c r="E4579" s="36" t="s">
        <v>5994</v>
      </c>
      <c r="F4579" s="37" t="s">
        <v>1410</v>
      </c>
      <c r="G4579" s="37" t="s">
        <v>1410</v>
      </c>
      <c r="H4579" s="38">
        <f t="shared" si="72"/>
        <v>0.10765</v>
      </c>
    </row>
    <row r="4580" spans="5:8" x14ac:dyDescent="0.25">
      <c r="E4580" s="39" t="s">
        <v>5995</v>
      </c>
      <c r="F4580" s="37" t="s">
        <v>1410</v>
      </c>
      <c r="G4580" s="37" t="s">
        <v>1410</v>
      </c>
      <c r="H4580" s="38">
        <f t="shared" si="72"/>
        <v>0.10765</v>
      </c>
    </row>
    <row r="4581" spans="5:8" x14ac:dyDescent="0.25">
      <c r="E4581" s="36" t="s">
        <v>5996</v>
      </c>
      <c r="F4581" s="37" t="s">
        <v>1410</v>
      </c>
      <c r="G4581" s="37" t="s">
        <v>1410</v>
      </c>
      <c r="H4581" s="38">
        <f t="shared" si="72"/>
        <v>0.10765</v>
      </c>
    </row>
    <row r="4582" spans="5:8" x14ac:dyDescent="0.25">
      <c r="E4582" s="61" t="s">
        <v>5997</v>
      </c>
      <c r="F4582" s="37" t="s">
        <v>1410</v>
      </c>
      <c r="G4582" s="37" t="s">
        <v>1410</v>
      </c>
      <c r="H4582" s="38">
        <f t="shared" si="72"/>
        <v>0.10765</v>
      </c>
    </row>
    <row r="4583" spans="5:8" x14ac:dyDescent="0.25">
      <c r="E4583" s="39" t="s">
        <v>5998</v>
      </c>
      <c r="F4583" s="37" t="s">
        <v>1410</v>
      </c>
      <c r="G4583" s="37" t="s">
        <v>1410</v>
      </c>
      <c r="H4583" s="38">
        <f t="shared" si="72"/>
        <v>0.10765</v>
      </c>
    </row>
    <row r="4584" spans="5:8" x14ac:dyDescent="0.25">
      <c r="E4584" s="36" t="s">
        <v>5999</v>
      </c>
      <c r="F4584" s="37" t="s">
        <v>1410</v>
      </c>
      <c r="G4584" s="37" t="s">
        <v>1410</v>
      </c>
      <c r="H4584" s="38">
        <f t="shared" si="72"/>
        <v>0.10765</v>
      </c>
    </row>
    <row r="4585" spans="5:8" x14ac:dyDescent="0.25">
      <c r="E4585" s="39" t="s">
        <v>6000</v>
      </c>
      <c r="F4585" s="37" t="s">
        <v>1410</v>
      </c>
      <c r="G4585" s="37" t="s">
        <v>1410</v>
      </c>
      <c r="H4585" s="38">
        <f t="shared" si="72"/>
        <v>0.10765</v>
      </c>
    </row>
    <row r="4586" spans="5:8" x14ac:dyDescent="0.25">
      <c r="E4586" s="36" t="s">
        <v>6001</v>
      </c>
      <c r="F4586" s="37" t="s">
        <v>1410</v>
      </c>
      <c r="G4586" s="37" t="s">
        <v>1410</v>
      </c>
      <c r="H4586" s="38">
        <f t="shared" si="72"/>
        <v>0.10765</v>
      </c>
    </row>
    <row r="4587" spans="5:8" x14ac:dyDescent="0.25">
      <c r="E4587" s="36" t="s">
        <v>6002</v>
      </c>
      <c r="F4587" s="37" t="s">
        <v>1410</v>
      </c>
      <c r="G4587" s="37" t="s">
        <v>1410</v>
      </c>
      <c r="H4587" s="38">
        <f t="shared" si="72"/>
        <v>0.10765</v>
      </c>
    </row>
    <row r="4588" spans="5:8" x14ac:dyDescent="0.25">
      <c r="E4588" s="39" t="s">
        <v>6003</v>
      </c>
      <c r="F4588" s="37" t="s">
        <v>1410</v>
      </c>
      <c r="G4588" s="37" t="s">
        <v>1410</v>
      </c>
      <c r="H4588" s="38">
        <f t="shared" si="72"/>
        <v>0.10765</v>
      </c>
    </row>
    <row r="4589" spans="5:8" x14ac:dyDescent="0.25">
      <c r="E4589" s="39" t="s">
        <v>6004</v>
      </c>
      <c r="F4589" s="37" t="s">
        <v>1410</v>
      </c>
      <c r="G4589" s="37" t="s">
        <v>1410</v>
      </c>
      <c r="H4589" s="38">
        <f t="shared" si="72"/>
        <v>0.10765</v>
      </c>
    </row>
    <row r="4590" spans="5:8" x14ac:dyDescent="0.25">
      <c r="E4590" s="36" t="s">
        <v>6005</v>
      </c>
      <c r="F4590" s="37" t="s">
        <v>1410</v>
      </c>
      <c r="G4590" s="37" t="s">
        <v>1410</v>
      </c>
      <c r="H4590" s="38">
        <f t="shared" si="72"/>
        <v>0.10765</v>
      </c>
    </row>
    <row r="4591" spans="5:8" x14ac:dyDescent="0.25">
      <c r="E4591" s="36" t="s">
        <v>6006</v>
      </c>
      <c r="F4591" s="37" t="s">
        <v>1439</v>
      </c>
      <c r="G4591" s="37" t="s">
        <v>1391</v>
      </c>
      <c r="H4591" s="38">
        <f t="shared" si="72"/>
        <v>0.1124</v>
      </c>
    </row>
    <row r="4592" spans="5:8" x14ac:dyDescent="0.25">
      <c r="E4592" s="54" t="s">
        <v>6007</v>
      </c>
      <c r="F4592" s="37" t="s">
        <v>1410</v>
      </c>
      <c r="G4592" s="37" t="s">
        <v>1410</v>
      </c>
      <c r="H4592" s="38">
        <f t="shared" si="72"/>
        <v>0.10765</v>
      </c>
    </row>
    <row r="4593" spans="5:8" x14ac:dyDescent="0.25">
      <c r="E4593" s="39" t="s">
        <v>6008</v>
      </c>
      <c r="F4593" s="37" t="s">
        <v>1410</v>
      </c>
      <c r="G4593" s="37" t="s">
        <v>1410</v>
      </c>
      <c r="H4593" s="38">
        <f t="shared" si="72"/>
        <v>0.10765</v>
      </c>
    </row>
    <row r="4594" spans="5:8" x14ac:dyDescent="0.25">
      <c r="E4594" s="36" t="s">
        <v>6009</v>
      </c>
      <c r="F4594" s="37" t="s">
        <v>1410</v>
      </c>
      <c r="G4594" s="37" t="s">
        <v>1410</v>
      </c>
      <c r="H4594" s="38">
        <f t="shared" si="72"/>
        <v>0.10765</v>
      </c>
    </row>
    <row r="4595" spans="5:8" x14ac:dyDescent="0.25">
      <c r="E4595" s="60" t="s">
        <v>6010</v>
      </c>
      <c r="F4595" s="37" t="s">
        <v>1410</v>
      </c>
      <c r="G4595" s="37" t="s">
        <v>1410</v>
      </c>
      <c r="H4595" s="38">
        <f t="shared" si="72"/>
        <v>0.10765</v>
      </c>
    </row>
    <row r="4596" spans="5:8" x14ac:dyDescent="0.25">
      <c r="E4596" s="39" t="s">
        <v>6011</v>
      </c>
      <c r="F4596" s="37" t="s">
        <v>1410</v>
      </c>
      <c r="G4596" s="37" t="s">
        <v>1410</v>
      </c>
      <c r="H4596" s="38">
        <f t="shared" si="72"/>
        <v>0.10765</v>
      </c>
    </row>
    <row r="4597" spans="5:8" x14ac:dyDescent="0.25">
      <c r="E4597" s="59" t="s">
        <v>6012</v>
      </c>
      <c r="F4597" s="37" t="s">
        <v>1410</v>
      </c>
      <c r="G4597" s="37" t="s">
        <v>1410</v>
      </c>
      <c r="H4597" s="38">
        <f t="shared" si="72"/>
        <v>0.10765</v>
      </c>
    </row>
    <row r="4598" spans="5:8" x14ac:dyDescent="0.25">
      <c r="E4598" s="36" t="s">
        <v>6013</v>
      </c>
      <c r="F4598" s="37" t="s">
        <v>1410</v>
      </c>
      <c r="G4598" s="37" t="s">
        <v>1410</v>
      </c>
      <c r="H4598" s="38">
        <f t="shared" si="72"/>
        <v>0.10765</v>
      </c>
    </row>
    <row r="4599" spans="5:8" x14ac:dyDescent="0.25">
      <c r="E4599" s="39" t="s">
        <v>6014</v>
      </c>
      <c r="F4599" s="37" t="s">
        <v>1439</v>
      </c>
      <c r="G4599" s="37" t="s">
        <v>1391</v>
      </c>
      <c r="H4599" s="38">
        <f t="shared" si="72"/>
        <v>0.1124</v>
      </c>
    </row>
    <row r="4600" spans="5:8" x14ac:dyDescent="0.25">
      <c r="E4600" s="39" t="s">
        <v>6015</v>
      </c>
      <c r="F4600" s="37" t="s">
        <v>1410</v>
      </c>
      <c r="G4600" s="37" t="s">
        <v>1410</v>
      </c>
      <c r="H4600" s="38">
        <f t="shared" si="72"/>
        <v>0.10765</v>
      </c>
    </row>
    <row r="4601" spans="5:8" x14ac:dyDescent="0.25">
      <c r="E4601" s="39" t="s">
        <v>6016</v>
      </c>
      <c r="F4601" s="37" t="s">
        <v>1410</v>
      </c>
      <c r="G4601" s="37" t="s">
        <v>1410</v>
      </c>
      <c r="H4601" s="38">
        <f t="shared" si="72"/>
        <v>0.10765</v>
      </c>
    </row>
    <row r="4602" spans="5:8" x14ac:dyDescent="0.25">
      <c r="E4602" s="54" t="s">
        <v>6017</v>
      </c>
      <c r="F4602" s="37" t="s">
        <v>1410</v>
      </c>
      <c r="G4602" s="37" t="s">
        <v>1410</v>
      </c>
      <c r="H4602" s="38">
        <f t="shared" si="72"/>
        <v>0.10765</v>
      </c>
    </row>
    <row r="4603" spans="5:8" x14ac:dyDescent="0.25">
      <c r="E4603" s="39" t="s">
        <v>6018</v>
      </c>
      <c r="F4603" s="37" t="s">
        <v>1410</v>
      </c>
      <c r="G4603" s="37" t="s">
        <v>1410</v>
      </c>
      <c r="H4603" s="38">
        <f t="shared" si="72"/>
        <v>0.10765</v>
      </c>
    </row>
    <row r="4604" spans="5:8" x14ac:dyDescent="0.25">
      <c r="E4604" s="39" t="s">
        <v>6019</v>
      </c>
      <c r="F4604" s="37" t="s">
        <v>1439</v>
      </c>
      <c r="G4604" s="37" t="s">
        <v>1391</v>
      </c>
      <c r="H4604" s="38">
        <f t="shared" si="72"/>
        <v>0.1124</v>
      </c>
    </row>
    <row r="4605" spans="5:8" x14ac:dyDescent="0.25">
      <c r="E4605" s="39" t="s">
        <v>6020</v>
      </c>
      <c r="F4605" s="37" t="s">
        <v>1410</v>
      </c>
      <c r="G4605" s="37" t="s">
        <v>1410</v>
      </c>
      <c r="H4605" s="38">
        <f t="shared" si="72"/>
        <v>0.10765</v>
      </c>
    </row>
    <row r="4606" spans="5:8" x14ac:dyDescent="0.25">
      <c r="E4606" s="39" t="s">
        <v>6021</v>
      </c>
      <c r="F4606" s="37" t="s">
        <v>1410</v>
      </c>
      <c r="G4606" s="37" t="s">
        <v>1410</v>
      </c>
      <c r="H4606" s="38">
        <f t="shared" si="72"/>
        <v>0.10765</v>
      </c>
    </row>
    <row r="4607" spans="5:8" x14ac:dyDescent="0.25">
      <c r="E4607" s="40" t="s">
        <v>6022</v>
      </c>
      <c r="F4607" s="37" t="s">
        <v>1410</v>
      </c>
      <c r="G4607" s="37" t="s">
        <v>1410</v>
      </c>
      <c r="H4607" s="38">
        <f t="shared" si="72"/>
        <v>0.10765</v>
      </c>
    </row>
    <row r="4608" spans="5:8" x14ac:dyDescent="0.25">
      <c r="E4608" s="54" t="s">
        <v>6023</v>
      </c>
      <c r="F4608" s="37" t="s">
        <v>1410</v>
      </c>
      <c r="G4608" s="37" t="s">
        <v>1410</v>
      </c>
      <c r="H4608" s="38">
        <f t="shared" si="72"/>
        <v>0.10765</v>
      </c>
    </row>
    <row r="4609" spans="5:8" x14ac:dyDescent="0.25">
      <c r="E4609" s="39" t="s">
        <v>6024</v>
      </c>
      <c r="F4609" s="37" t="s">
        <v>1410</v>
      </c>
      <c r="G4609" s="37" t="s">
        <v>1410</v>
      </c>
      <c r="H4609" s="38">
        <f t="shared" si="72"/>
        <v>0.10765</v>
      </c>
    </row>
    <row r="4610" spans="5:8" x14ac:dyDescent="0.25">
      <c r="E4610" s="39" t="s">
        <v>6025</v>
      </c>
      <c r="F4610" s="37" t="s">
        <v>1410</v>
      </c>
      <c r="G4610" s="37" t="s">
        <v>1410</v>
      </c>
      <c r="H4610" s="38">
        <f t="shared" si="72"/>
        <v>0.10765</v>
      </c>
    </row>
    <row r="4611" spans="5:8" x14ac:dyDescent="0.25">
      <c r="E4611" s="39" t="s">
        <v>6026</v>
      </c>
      <c r="F4611" s="37" t="s">
        <v>1410</v>
      </c>
      <c r="G4611" s="37" t="s">
        <v>1410</v>
      </c>
      <c r="H4611" s="38">
        <f t="shared" si="72"/>
        <v>0.10765</v>
      </c>
    </row>
    <row r="4612" spans="5:8" x14ac:dyDescent="0.25">
      <c r="E4612" s="39" t="s">
        <v>6027</v>
      </c>
      <c r="F4612" s="37" t="s">
        <v>1410</v>
      </c>
      <c r="G4612" s="37" t="s">
        <v>1410</v>
      </c>
      <c r="H4612" s="38">
        <f t="shared" si="72"/>
        <v>0.10765</v>
      </c>
    </row>
    <row r="4613" spans="5:8" x14ac:dyDescent="0.25">
      <c r="E4613" s="39" t="s">
        <v>6028</v>
      </c>
      <c r="F4613" s="37" t="s">
        <v>1410</v>
      </c>
      <c r="G4613" s="37" t="s">
        <v>1410</v>
      </c>
      <c r="H4613" s="38">
        <f t="shared" si="72"/>
        <v>0.10765</v>
      </c>
    </row>
    <row r="4614" spans="5:8" x14ac:dyDescent="0.25">
      <c r="E4614" s="39" t="s">
        <v>6029</v>
      </c>
      <c r="F4614" s="37" t="s">
        <v>1410</v>
      </c>
      <c r="G4614" s="37" t="s">
        <v>1410</v>
      </c>
      <c r="H4614" s="38">
        <f t="shared" si="72"/>
        <v>0.10765</v>
      </c>
    </row>
    <row r="4615" spans="5:8" x14ac:dyDescent="0.25">
      <c r="E4615" s="40" t="s">
        <v>6030</v>
      </c>
      <c r="F4615" s="37" t="s">
        <v>1410</v>
      </c>
      <c r="G4615" s="37" t="s">
        <v>1410</v>
      </c>
      <c r="H4615" s="38">
        <f t="shared" ref="H4615:H4678" si="73">VLOOKUP(G4615,$A$4:$B$29,2,FALSE)</f>
        <v>0.10765</v>
      </c>
    </row>
    <row r="4616" spans="5:8" x14ac:dyDescent="0.25">
      <c r="E4616" s="39" t="s">
        <v>6031</v>
      </c>
      <c r="F4616" s="37" t="s">
        <v>1410</v>
      </c>
      <c r="G4616" s="37" t="s">
        <v>1410</v>
      </c>
      <c r="H4616" s="38">
        <f t="shared" si="73"/>
        <v>0.10765</v>
      </c>
    </row>
    <row r="4617" spans="5:8" x14ac:dyDescent="0.25">
      <c r="E4617" s="36" t="s">
        <v>6032</v>
      </c>
      <c r="F4617" s="37" t="s">
        <v>1410</v>
      </c>
      <c r="G4617" s="37" t="s">
        <v>1410</v>
      </c>
      <c r="H4617" s="38">
        <f t="shared" si="73"/>
        <v>0.10765</v>
      </c>
    </row>
    <row r="4618" spans="5:8" x14ac:dyDescent="0.25">
      <c r="E4618" s="36" t="s">
        <v>6033</v>
      </c>
      <c r="F4618" s="37" t="s">
        <v>1410</v>
      </c>
      <c r="G4618" s="37" t="s">
        <v>1410</v>
      </c>
      <c r="H4618" s="38">
        <f t="shared" si="73"/>
        <v>0.10765</v>
      </c>
    </row>
    <row r="4619" spans="5:8" x14ac:dyDescent="0.25">
      <c r="E4619" s="39" t="s">
        <v>6034</v>
      </c>
      <c r="F4619" s="37" t="s">
        <v>1410</v>
      </c>
      <c r="G4619" s="37" t="s">
        <v>1410</v>
      </c>
      <c r="H4619" s="38">
        <f t="shared" si="73"/>
        <v>0.10765</v>
      </c>
    </row>
    <row r="4620" spans="5:8" x14ac:dyDescent="0.25">
      <c r="E4620" s="54" t="s">
        <v>6035</v>
      </c>
      <c r="F4620" s="37" t="s">
        <v>1410</v>
      </c>
      <c r="G4620" s="37" t="s">
        <v>1410</v>
      </c>
      <c r="H4620" s="38">
        <f t="shared" si="73"/>
        <v>0.10765</v>
      </c>
    </row>
    <row r="4621" spans="5:8" x14ac:dyDescent="0.25">
      <c r="E4621" s="39" t="s">
        <v>6036</v>
      </c>
      <c r="F4621" s="37" t="s">
        <v>1410</v>
      </c>
      <c r="G4621" s="37" t="s">
        <v>1410</v>
      </c>
      <c r="H4621" s="38">
        <f t="shared" si="73"/>
        <v>0.10765</v>
      </c>
    </row>
    <row r="4622" spans="5:8" x14ac:dyDescent="0.25">
      <c r="E4622" s="39" t="s">
        <v>6037</v>
      </c>
      <c r="F4622" s="37" t="s">
        <v>1410</v>
      </c>
      <c r="G4622" s="37" t="s">
        <v>1410</v>
      </c>
      <c r="H4622" s="38">
        <f t="shared" si="73"/>
        <v>0.10765</v>
      </c>
    </row>
    <row r="4623" spans="5:8" x14ac:dyDescent="0.25">
      <c r="E4623" s="61" t="s">
        <v>6038</v>
      </c>
      <c r="F4623" s="37" t="s">
        <v>4844</v>
      </c>
      <c r="G4623" s="37" t="s">
        <v>1377</v>
      </c>
      <c r="H4623" s="38">
        <f t="shared" si="73"/>
        <v>0.1119</v>
      </c>
    </row>
    <row r="4624" spans="5:8" x14ac:dyDescent="0.25">
      <c r="E4624" s="39" t="s">
        <v>6039</v>
      </c>
      <c r="F4624" s="37" t="s">
        <v>1377</v>
      </c>
      <c r="G4624" s="37" t="s">
        <v>1377</v>
      </c>
      <c r="H4624" s="38">
        <f t="shared" si="73"/>
        <v>0.1119</v>
      </c>
    </row>
    <row r="4625" spans="5:8" x14ac:dyDescent="0.25">
      <c r="E4625" s="36" t="s">
        <v>6040</v>
      </c>
      <c r="F4625" s="37" t="s">
        <v>1377</v>
      </c>
      <c r="G4625" s="37" t="s">
        <v>1377</v>
      </c>
      <c r="H4625" s="38">
        <f t="shared" si="73"/>
        <v>0.1119</v>
      </c>
    </row>
    <row r="4626" spans="5:8" x14ac:dyDescent="0.25">
      <c r="E4626" s="39" t="s">
        <v>6041</v>
      </c>
      <c r="F4626" s="37" t="s">
        <v>1439</v>
      </c>
      <c r="G4626" s="37" t="s">
        <v>1391</v>
      </c>
      <c r="H4626" s="38">
        <f t="shared" si="73"/>
        <v>0.1124</v>
      </c>
    </row>
    <row r="4627" spans="5:8" x14ac:dyDescent="0.25">
      <c r="E4627" s="40" t="s">
        <v>6042</v>
      </c>
      <c r="F4627" s="37" t="s">
        <v>1439</v>
      </c>
      <c r="G4627" s="37" t="s">
        <v>1391</v>
      </c>
      <c r="H4627" s="38">
        <f t="shared" si="73"/>
        <v>0.1124</v>
      </c>
    </row>
    <row r="4628" spans="5:8" x14ac:dyDescent="0.25">
      <c r="E4628" s="39" t="s">
        <v>6043</v>
      </c>
      <c r="F4628" s="37" t="s">
        <v>4844</v>
      </c>
      <c r="G4628" s="37" t="s">
        <v>1377</v>
      </c>
      <c r="H4628" s="38">
        <f t="shared" si="73"/>
        <v>0.1119</v>
      </c>
    </row>
    <row r="4629" spans="5:8" x14ac:dyDescent="0.25">
      <c r="E4629" s="52" t="s">
        <v>6044</v>
      </c>
      <c r="F4629" s="37" t="s">
        <v>1377</v>
      </c>
      <c r="G4629" s="37" t="s">
        <v>1377</v>
      </c>
      <c r="H4629" s="38">
        <f t="shared" si="73"/>
        <v>0.1119</v>
      </c>
    </row>
    <row r="4630" spans="5:8" x14ac:dyDescent="0.25">
      <c r="E4630" s="36" t="s">
        <v>6045</v>
      </c>
      <c r="F4630" s="37" t="s">
        <v>4844</v>
      </c>
      <c r="G4630" s="37" t="s">
        <v>1377</v>
      </c>
      <c r="H4630" s="38">
        <f t="shared" si="73"/>
        <v>0.1119</v>
      </c>
    </row>
    <row r="4631" spans="5:8" x14ac:dyDescent="0.25">
      <c r="E4631" s="36" t="s">
        <v>6046</v>
      </c>
      <c r="F4631" s="37" t="s">
        <v>1439</v>
      </c>
      <c r="G4631" s="37" t="s">
        <v>1391</v>
      </c>
      <c r="H4631" s="38">
        <f t="shared" si="73"/>
        <v>0.1124</v>
      </c>
    </row>
    <row r="4632" spans="5:8" x14ac:dyDescent="0.25">
      <c r="E4632" s="39" t="s">
        <v>6047</v>
      </c>
      <c r="F4632" s="37" t="s">
        <v>1377</v>
      </c>
      <c r="G4632" s="37" t="s">
        <v>1377</v>
      </c>
      <c r="H4632" s="38">
        <f t="shared" si="73"/>
        <v>0.1119</v>
      </c>
    </row>
    <row r="4633" spans="5:8" x14ac:dyDescent="0.25">
      <c r="E4633" s="36" t="s">
        <v>6048</v>
      </c>
      <c r="F4633" s="37" t="s">
        <v>1377</v>
      </c>
      <c r="G4633" s="37" t="s">
        <v>1377</v>
      </c>
      <c r="H4633" s="38">
        <f t="shared" si="73"/>
        <v>0.1119</v>
      </c>
    </row>
    <row r="4634" spans="5:8" x14ac:dyDescent="0.25">
      <c r="E4634" s="39" t="s">
        <v>6049</v>
      </c>
      <c r="F4634" s="37" t="s">
        <v>1439</v>
      </c>
      <c r="G4634" s="37" t="s">
        <v>1391</v>
      </c>
      <c r="H4634" s="38">
        <f t="shared" si="73"/>
        <v>0.1124</v>
      </c>
    </row>
    <row r="4635" spans="5:8" x14ac:dyDescent="0.25">
      <c r="E4635" s="59" t="s">
        <v>6050</v>
      </c>
      <c r="F4635" s="37" t="s">
        <v>1439</v>
      </c>
      <c r="G4635" s="37" t="s">
        <v>1391</v>
      </c>
      <c r="H4635" s="38">
        <f t="shared" si="73"/>
        <v>0.1124</v>
      </c>
    </row>
    <row r="4636" spans="5:8" x14ac:dyDescent="0.25">
      <c r="E4636" s="39" t="s">
        <v>6051</v>
      </c>
      <c r="F4636" s="37" t="s">
        <v>1439</v>
      </c>
      <c r="G4636" s="37" t="s">
        <v>1391</v>
      </c>
      <c r="H4636" s="38">
        <f t="shared" si="73"/>
        <v>0.1124</v>
      </c>
    </row>
    <row r="4637" spans="5:8" x14ac:dyDescent="0.25">
      <c r="E4637" s="57" t="s">
        <v>6052</v>
      </c>
      <c r="F4637" s="37" t="s">
        <v>1439</v>
      </c>
      <c r="G4637" s="37" t="s">
        <v>1391</v>
      </c>
      <c r="H4637" s="38">
        <f t="shared" si="73"/>
        <v>0.1124</v>
      </c>
    </row>
    <row r="4638" spans="5:8" x14ac:dyDescent="0.25">
      <c r="E4638" s="59" t="s">
        <v>6053</v>
      </c>
      <c r="F4638" s="37" t="s">
        <v>1439</v>
      </c>
      <c r="G4638" s="37" t="s">
        <v>1391</v>
      </c>
      <c r="H4638" s="38">
        <f t="shared" si="73"/>
        <v>0.1124</v>
      </c>
    </row>
    <row r="4639" spans="5:8" x14ac:dyDescent="0.25">
      <c r="E4639" s="39" t="s">
        <v>6054</v>
      </c>
      <c r="F4639" s="37" t="s">
        <v>1408</v>
      </c>
      <c r="G4639" s="37" t="s">
        <v>1408</v>
      </c>
      <c r="H4639" s="38">
        <f t="shared" si="73"/>
        <v>0.13120000000000001</v>
      </c>
    </row>
    <row r="4640" spans="5:8" x14ac:dyDescent="0.25">
      <c r="E4640" s="65" t="s">
        <v>6055</v>
      </c>
      <c r="F4640" s="37" t="s">
        <v>1439</v>
      </c>
      <c r="G4640" s="37" t="s">
        <v>1391</v>
      </c>
      <c r="H4640" s="38">
        <f t="shared" si="73"/>
        <v>0.1124</v>
      </c>
    </row>
    <row r="4641" spans="5:8" x14ac:dyDescent="0.25">
      <c r="E4641" s="39" t="s">
        <v>6056</v>
      </c>
      <c r="F4641" s="37" t="s">
        <v>1439</v>
      </c>
      <c r="G4641" s="37" t="s">
        <v>1391</v>
      </c>
      <c r="H4641" s="38">
        <f t="shared" si="73"/>
        <v>0.1124</v>
      </c>
    </row>
    <row r="4642" spans="5:8" x14ac:dyDescent="0.25">
      <c r="E4642" s="39" t="s">
        <v>6057</v>
      </c>
      <c r="F4642" s="37" t="s">
        <v>1439</v>
      </c>
      <c r="G4642" s="37" t="s">
        <v>1391</v>
      </c>
      <c r="H4642" s="38">
        <f t="shared" si="73"/>
        <v>0.1124</v>
      </c>
    </row>
    <row r="4643" spans="5:8" x14ac:dyDescent="0.25">
      <c r="E4643" s="39" t="s">
        <v>6058</v>
      </c>
      <c r="F4643" s="37" t="s">
        <v>1439</v>
      </c>
      <c r="G4643" s="37" t="s">
        <v>1391</v>
      </c>
      <c r="H4643" s="38">
        <f t="shared" si="73"/>
        <v>0.1124</v>
      </c>
    </row>
    <row r="4644" spans="5:8" x14ac:dyDescent="0.25">
      <c r="E4644" s="39" t="s">
        <v>6059</v>
      </c>
      <c r="F4644" s="37" t="s">
        <v>1439</v>
      </c>
      <c r="G4644" s="37" t="s">
        <v>1391</v>
      </c>
      <c r="H4644" s="38">
        <f t="shared" si="73"/>
        <v>0.1124</v>
      </c>
    </row>
    <row r="4645" spans="5:8" x14ac:dyDescent="0.25">
      <c r="E4645" s="39" t="s">
        <v>6060</v>
      </c>
      <c r="F4645" s="37" t="s">
        <v>1439</v>
      </c>
      <c r="G4645" s="37" t="s">
        <v>1391</v>
      </c>
      <c r="H4645" s="38">
        <f t="shared" si="73"/>
        <v>0.1124</v>
      </c>
    </row>
    <row r="4646" spans="5:8" x14ac:dyDescent="0.25">
      <c r="E4646" s="39" t="s">
        <v>6061</v>
      </c>
      <c r="F4646" s="37" t="s">
        <v>1439</v>
      </c>
      <c r="G4646" s="37" t="s">
        <v>1391</v>
      </c>
      <c r="H4646" s="38">
        <f t="shared" si="73"/>
        <v>0.1124</v>
      </c>
    </row>
    <row r="4647" spans="5:8" x14ac:dyDescent="0.25">
      <c r="E4647" s="39" t="s">
        <v>6062</v>
      </c>
      <c r="F4647" s="37" t="s">
        <v>1439</v>
      </c>
      <c r="G4647" s="37" t="s">
        <v>1391</v>
      </c>
      <c r="H4647" s="38">
        <f t="shared" si="73"/>
        <v>0.1124</v>
      </c>
    </row>
    <row r="4648" spans="5:8" x14ac:dyDescent="0.25">
      <c r="E4648" s="39" t="s">
        <v>6063</v>
      </c>
      <c r="F4648" s="37" t="s">
        <v>1439</v>
      </c>
      <c r="G4648" s="37" t="s">
        <v>1391</v>
      </c>
      <c r="H4648" s="38">
        <f t="shared" si="73"/>
        <v>0.1124</v>
      </c>
    </row>
    <row r="4649" spans="5:8" x14ac:dyDescent="0.25">
      <c r="E4649" s="36" t="s">
        <v>6064</v>
      </c>
      <c r="F4649" s="37" t="s">
        <v>1439</v>
      </c>
      <c r="G4649" s="37" t="s">
        <v>1391</v>
      </c>
      <c r="H4649" s="38">
        <f t="shared" si="73"/>
        <v>0.1124</v>
      </c>
    </row>
    <row r="4650" spans="5:8" x14ac:dyDescent="0.25">
      <c r="E4650" s="59" t="s">
        <v>6065</v>
      </c>
      <c r="F4650" s="37" t="s">
        <v>1439</v>
      </c>
      <c r="G4650" s="37" t="s">
        <v>1391</v>
      </c>
      <c r="H4650" s="38">
        <f t="shared" si="73"/>
        <v>0.1124</v>
      </c>
    </row>
    <row r="4651" spans="5:8" x14ac:dyDescent="0.25">
      <c r="E4651" s="39" t="s">
        <v>6066</v>
      </c>
      <c r="F4651" s="37" t="s">
        <v>1439</v>
      </c>
      <c r="G4651" s="37" t="s">
        <v>1391</v>
      </c>
      <c r="H4651" s="38">
        <f t="shared" si="73"/>
        <v>0.1124</v>
      </c>
    </row>
    <row r="4652" spans="5:8" x14ac:dyDescent="0.25">
      <c r="E4652" s="39" t="s">
        <v>6067</v>
      </c>
      <c r="F4652" s="37" t="s">
        <v>1439</v>
      </c>
      <c r="G4652" s="37" t="s">
        <v>1391</v>
      </c>
      <c r="H4652" s="38">
        <f t="shared" si="73"/>
        <v>0.1124</v>
      </c>
    </row>
    <row r="4653" spans="5:8" x14ac:dyDescent="0.25">
      <c r="E4653" s="54" t="s">
        <v>6068</v>
      </c>
      <c r="F4653" s="37" t="s">
        <v>1439</v>
      </c>
      <c r="G4653" s="37" t="s">
        <v>1391</v>
      </c>
      <c r="H4653" s="38">
        <f t="shared" si="73"/>
        <v>0.1124</v>
      </c>
    </row>
    <row r="4654" spans="5:8" x14ac:dyDescent="0.25">
      <c r="E4654" s="39" t="s">
        <v>6069</v>
      </c>
      <c r="F4654" s="37" t="s">
        <v>1439</v>
      </c>
      <c r="G4654" s="37" t="s">
        <v>1391</v>
      </c>
      <c r="H4654" s="38">
        <f t="shared" si="73"/>
        <v>0.1124</v>
      </c>
    </row>
    <row r="4655" spans="5:8" x14ac:dyDescent="0.25">
      <c r="E4655" s="39" t="s">
        <v>6070</v>
      </c>
      <c r="F4655" s="37" t="s">
        <v>1439</v>
      </c>
      <c r="G4655" s="37" t="s">
        <v>1391</v>
      </c>
      <c r="H4655" s="38">
        <f t="shared" si="73"/>
        <v>0.1124</v>
      </c>
    </row>
    <row r="4656" spans="5:8" x14ac:dyDescent="0.25">
      <c r="E4656" s="39" t="s">
        <v>6071</v>
      </c>
      <c r="F4656" s="37" t="s">
        <v>1410</v>
      </c>
      <c r="G4656" s="37" t="s">
        <v>1410</v>
      </c>
      <c r="H4656" s="38">
        <f t="shared" si="73"/>
        <v>0.10765</v>
      </c>
    </row>
    <row r="4657" spans="5:8" x14ac:dyDescent="0.25">
      <c r="E4657" s="39" t="s">
        <v>6072</v>
      </c>
      <c r="F4657" s="37" t="s">
        <v>1439</v>
      </c>
      <c r="G4657" s="37" t="s">
        <v>1391</v>
      </c>
      <c r="H4657" s="38">
        <f t="shared" si="73"/>
        <v>0.1124</v>
      </c>
    </row>
    <row r="4658" spans="5:8" x14ac:dyDescent="0.25">
      <c r="E4658" s="39" t="s">
        <v>6073</v>
      </c>
      <c r="F4658" s="37" t="s">
        <v>1439</v>
      </c>
      <c r="G4658" s="37" t="s">
        <v>1391</v>
      </c>
      <c r="H4658" s="38">
        <f t="shared" si="73"/>
        <v>0.1124</v>
      </c>
    </row>
    <row r="4659" spans="5:8" x14ac:dyDescent="0.25">
      <c r="E4659" s="39" t="s">
        <v>6074</v>
      </c>
      <c r="F4659" s="37" t="s">
        <v>1377</v>
      </c>
      <c r="G4659" s="37" t="s">
        <v>1377</v>
      </c>
      <c r="H4659" s="38">
        <f t="shared" si="73"/>
        <v>0.1119</v>
      </c>
    </row>
    <row r="4660" spans="5:8" x14ac:dyDescent="0.25">
      <c r="E4660" s="39" t="s">
        <v>6075</v>
      </c>
      <c r="F4660" s="37" t="s">
        <v>1439</v>
      </c>
      <c r="G4660" s="37" t="s">
        <v>1391</v>
      </c>
      <c r="H4660" s="38">
        <f t="shared" si="73"/>
        <v>0.1124</v>
      </c>
    </row>
    <row r="4661" spans="5:8" x14ac:dyDescent="0.25">
      <c r="E4661" s="39" t="s">
        <v>6076</v>
      </c>
      <c r="F4661" s="37" t="s">
        <v>1439</v>
      </c>
      <c r="G4661" s="37" t="s">
        <v>1391</v>
      </c>
      <c r="H4661" s="38">
        <f t="shared" si="73"/>
        <v>0.1124</v>
      </c>
    </row>
    <row r="4662" spans="5:8" x14ac:dyDescent="0.25">
      <c r="E4662" s="57" t="s">
        <v>6077</v>
      </c>
      <c r="F4662" s="37" t="s">
        <v>1439</v>
      </c>
      <c r="G4662" s="37" t="s">
        <v>1391</v>
      </c>
      <c r="H4662" s="38">
        <f t="shared" si="73"/>
        <v>0.1124</v>
      </c>
    </row>
    <row r="4663" spans="5:8" x14ac:dyDescent="0.25">
      <c r="E4663" s="39" t="s">
        <v>6078</v>
      </c>
      <c r="F4663" s="37" t="s">
        <v>1439</v>
      </c>
      <c r="G4663" s="37" t="s">
        <v>1391</v>
      </c>
      <c r="H4663" s="38">
        <f t="shared" si="73"/>
        <v>0.1124</v>
      </c>
    </row>
    <row r="4664" spans="5:8" x14ac:dyDescent="0.25">
      <c r="E4664" s="39" t="s">
        <v>6079</v>
      </c>
      <c r="F4664" s="37" t="s">
        <v>1439</v>
      </c>
      <c r="G4664" s="37" t="s">
        <v>1391</v>
      </c>
      <c r="H4664" s="38">
        <f t="shared" si="73"/>
        <v>0.1124</v>
      </c>
    </row>
    <row r="4665" spans="5:8" x14ac:dyDescent="0.25">
      <c r="E4665" s="39" t="s">
        <v>6080</v>
      </c>
      <c r="F4665" s="37" t="s">
        <v>1439</v>
      </c>
      <c r="G4665" s="37" t="s">
        <v>1391</v>
      </c>
      <c r="H4665" s="38">
        <f t="shared" si="73"/>
        <v>0.1124</v>
      </c>
    </row>
    <row r="4666" spans="5:8" x14ac:dyDescent="0.25">
      <c r="E4666" s="40" t="s">
        <v>6081</v>
      </c>
      <c r="F4666" s="37" t="s">
        <v>1439</v>
      </c>
      <c r="G4666" s="37" t="s">
        <v>1391</v>
      </c>
      <c r="H4666" s="38">
        <f t="shared" si="73"/>
        <v>0.1124</v>
      </c>
    </row>
    <row r="4667" spans="5:8" x14ac:dyDescent="0.25">
      <c r="E4667" s="60" t="s">
        <v>6082</v>
      </c>
      <c r="F4667" s="37" t="s">
        <v>1439</v>
      </c>
      <c r="G4667" s="37" t="s">
        <v>1391</v>
      </c>
      <c r="H4667" s="38">
        <f t="shared" si="73"/>
        <v>0.1124</v>
      </c>
    </row>
    <row r="4668" spans="5:8" x14ac:dyDescent="0.25">
      <c r="E4668" s="57" t="s">
        <v>6083</v>
      </c>
      <c r="F4668" s="37" t="s">
        <v>1439</v>
      </c>
      <c r="G4668" s="37" t="s">
        <v>1391</v>
      </c>
      <c r="H4668" s="38">
        <f t="shared" si="73"/>
        <v>0.1124</v>
      </c>
    </row>
    <row r="4669" spans="5:8" x14ac:dyDescent="0.25">
      <c r="E4669" s="40" t="s">
        <v>6084</v>
      </c>
      <c r="F4669" s="37" t="s">
        <v>1439</v>
      </c>
      <c r="G4669" s="37" t="s">
        <v>1391</v>
      </c>
      <c r="H4669" s="38">
        <f t="shared" si="73"/>
        <v>0.1124</v>
      </c>
    </row>
    <row r="4670" spans="5:8" x14ac:dyDescent="0.25">
      <c r="E4670" s="39" t="s">
        <v>6085</v>
      </c>
      <c r="F4670" s="37" t="s">
        <v>1439</v>
      </c>
      <c r="G4670" s="37" t="s">
        <v>1391</v>
      </c>
      <c r="H4670" s="38">
        <f t="shared" si="73"/>
        <v>0.1124</v>
      </c>
    </row>
    <row r="4671" spans="5:8" x14ac:dyDescent="0.25">
      <c r="E4671" s="39" t="s">
        <v>6086</v>
      </c>
      <c r="F4671" s="37" t="s">
        <v>1439</v>
      </c>
      <c r="G4671" s="37" t="s">
        <v>1391</v>
      </c>
      <c r="H4671" s="38">
        <f t="shared" si="73"/>
        <v>0.1124</v>
      </c>
    </row>
    <row r="4672" spans="5:8" x14ac:dyDescent="0.25">
      <c r="E4672" s="39" t="s">
        <v>6087</v>
      </c>
      <c r="F4672" s="37" t="s">
        <v>1439</v>
      </c>
      <c r="G4672" s="37" t="s">
        <v>1391</v>
      </c>
      <c r="H4672" s="38">
        <f t="shared" si="73"/>
        <v>0.1124</v>
      </c>
    </row>
    <row r="4673" spans="5:8" x14ac:dyDescent="0.25">
      <c r="E4673" s="39" t="s">
        <v>6088</v>
      </c>
      <c r="F4673" s="37" t="s">
        <v>1439</v>
      </c>
      <c r="G4673" s="37" t="s">
        <v>1391</v>
      </c>
      <c r="H4673" s="38">
        <f t="shared" si="73"/>
        <v>0.1124</v>
      </c>
    </row>
    <row r="4674" spans="5:8" x14ac:dyDescent="0.25">
      <c r="E4674" s="39" t="s">
        <v>6089</v>
      </c>
      <c r="F4674" s="37" t="s">
        <v>1439</v>
      </c>
      <c r="G4674" s="37" t="s">
        <v>1391</v>
      </c>
      <c r="H4674" s="38">
        <f t="shared" si="73"/>
        <v>0.1124</v>
      </c>
    </row>
    <row r="4675" spans="5:8" x14ac:dyDescent="0.25">
      <c r="E4675" s="36" t="s">
        <v>6090</v>
      </c>
      <c r="F4675" s="37" t="s">
        <v>1439</v>
      </c>
      <c r="G4675" s="37" t="s">
        <v>1391</v>
      </c>
      <c r="H4675" s="38">
        <f t="shared" si="73"/>
        <v>0.1124</v>
      </c>
    </row>
    <row r="4676" spans="5:8" x14ac:dyDescent="0.25">
      <c r="E4676" s="39" t="s">
        <v>6091</v>
      </c>
      <c r="F4676" s="37" t="s">
        <v>1439</v>
      </c>
      <c r="G4676" s="37" t="s">
        <v>1391</v>
      </c>
      <c r="H4676" s="38">
        <f t="shared" si="73"/>
        <v>0.1124</v>
      </c>
    </row>
    <row r="4677" spans="5:8" x14ac:dyDescent="0.25">
      <c r="E4677" s="39" t="s">
        <v>6092</v>
      </c>
      <c r="F4677" s="37" t="s">
        <v>1408</v>
      </c>
      <c r="G4677" s="37" t="s">
        <v>1408</v>
      </c>
      <c r="H4677" s="38">
        <f t="shared" si="73"/>
        <v>0.13120000000000001</v>
      </c>
    </row>
    <row r="4678" spans="5:8" x14ac:dyDescent="0.25">
      <c r="E4678" s="36" t="s">
        <v>6093</v>
      </c>
      <c r="F4678" s="37" t="s">
        <v>1439</v>
      </c>
      <c r="G4678" s="37" t="s">
        <v>1391</v>
      </c>
      <c r="H4678" s="38">
        <f t="shared" si="73"/>
        <v>0.1124</v>
      </c>
    </row>
    <row r="4679" spans="5:8" x14ac:dyDescent="0.25">
      <c r="E4679" s="40" t="s">
        <v>6094</v>
      </c>
      <c r="F4679" s="37" t="s">
        <v>1439</v>
      </c>
      <c r="G4679" s="37" t="s">
        <v>1391</v>
      </c>
      <c r="H4679" s="38">
        <f t="shared" ref="H4679:H4742" si="74">VLOOKUP(G4679,$A$4:$B$29,2,FALSE)</f>
        <v>0.1124</v>
      </c>
    </row>
    <row r="4680" spans="5:8" x14ac:dyDescent="0.25">
      <c r="E4680" s="39" t="s">
        <v>6095</v>
      </c>
      <c r="F4680" s="37" t="s">
        <v>1439</v>
      </c>
      <c r="G4680" s="37" t="s">
        <v>1391</v>
      </c>
      <c r="H4680" s="38">
        <f t="shared" si="74"/>
        <v>0.1124</v>
      </c>
    </row>
    <row r="4681" spans="5:8" x14ac:dyDescent="0.25">
      <c r="E4681" s="36" t="s">
        <v>6096</v>
      </c>
      <c r="F4681" s="37" t="s">
        <v>1439</v>
      </c>
      <c r="G4681" s="37" t="s">
        <v>1391</v>
      </c>
      <c r="H4681" s="38">
        <f t="shared" si="74"/>
        <v>0.1124</v>
      </c>
    </row>
    <row r="4682" spans="5:8" x14ac:dyDescent="0.25">
      <c r="E4682" s="36" t="s">
        <v>6097</v>
      </c>
      <c r="F4682" s="37" t="s">
        <v>1439</v>
      </c>
      <c r="G4682" s="37" t="s">
        <v>1391</v>
      </c>
      <c r="H4682" s="38">
        <f t="shared" si="74"/>
        <v>0.1124</v>
      </c>
    </row>
    <row r="4683" spans="5:8" x14ac:dyDescent="0.25">
      <c r="E4683" s="39" t="s">
        <v>6098</v>
      </c>
      <c r="F4683" s="37" t="s">
        <v>1439</v>
      </c>
      <c r="G4683" s="37" t="s">
        <v>1391</v>
      </c>
      <c r="H4683" s="38">
        <f t="shared" si="74"/>
        <v>0.1124</v>
      </c>
    </row>
    <row r="4684" spans="5:8" x14ac:dyDescent="0.25">
      <c r="E4684" s="39" t="s">
        <v>6099</v>
      </c>
      <c r="F4684" s="37" t="s">
        <v>1439</v>
      </c>
      <c r="G4684" s="37" t="s">
        <v>1391</v>
      </c>
      <c r="H4684" s="38">
        <f t="shared" si="74"/>
        <v>0.1124</v>
      </c>
    </row>
    <row r="4685" spans="5:8" x14ac:dyDescent="0.25">
      <c r="E4685" s="39" t="s">
        <v>6100</v>
      </c>
      <c r="F4685" s="37" t="s">
        <v>1439</v>
      </c>
      <c r="G4685" s="37" t="s">
        <v>1391</v>
      </c>
      <c r="H4685" s="38">
        <f t="shared" si="74"/>
        <v>0.1124</v>
      </c>
    </row>
    <row r="4686" spans="5:8" x14ac:dyDescent="0.25">
      <c r="E4686" s="39" t="s">
        <v>6101</v>
      </c>
      <c r="F4686" s="37" t="s">
        <v>1439</v>
      </c>
      <c r="G4686" s="37" t="s">
        <v>1391</v>
      </c>
      <c r="H4686" s="38">
        <f t="shared" si="74"/>
        <v>0.1124</v>
      </c>
    </row>
    <row r="4687" spans="5:8" x14ac:dyDescent="0.25">
      <c r="E4687" s="39" t="s">
        <v>6102</v>
      </c>
      <c r="F4687" s="37" t="s">
        <v>1439</v>
      </c>
      <c r="G4687" s="37" t="s">
        <v>1391</v>
      </c>
      <c r="H4687" s="38">
        <f t="shared" si="74"/>
        <v>0.1124</v>
      </c>
    </row>
    <row r="4688" spans="5:8" x14ac:dyDescent="0.25">
      <c r="E4688" s="39" t="s">
        <v>6103</v>
      </c>
      <c r="F4688" s="37" t="s">
        <v>1439</v>
      </c>
      <c r="G4688" s="37" t="s">
        <v>1391</v>
      </c>
      <c r="H4688" s="38">
        <f t="shared" si="74"/>
        <v>0.1124</v>
      </c>
    </row>
    <row r="4689" spans="5:8" x14ac:dyDescent="0.25">
      <c r="E4689" s="39" t="s">
        <v>6104</v>
      </c>
      <c r="F4689" s="37" t="s">
        <v>1439</v>
      </c>
      <c r="G4689" s="37" t="s">
        <v>1391</v>
      </c>
      <c r="H4689" s="38">
        <f t="shared" si="74"/>
        <v>0.1124</v>
      </c>
    </row>
    <row r="4690" spans="5:8" x14ac:dyDescent="0.25">
      <c r="E4690" s="39" t="s">
        <v>6105</v>
      </c>
      <c r="F4690" s="37" t="s">
        <v>1439</v>
      </c>
      <c r="G4690" s="37" t="s">
        <v>1391</v>
      </c>
      <c r="H4690" s="38">
        <f t="shared" si="74"/>
        <v>0.1124</v>
      </c>
    </row>
    <row r="4691" spans="5:8" x14ac:dyDescent="0.25">
      <c r="E4691" s="57" t="s">
        <v>6106</v>
      </c>
      <c r="F4691" s="37" t="s">
        <v>1439</v>
      </c>
      <c r="G4691" s="37" t="s">
        <v>1391</v>
      </c>
      <c r="H4691" s="38">
        <f t="shared" si="74"/>
        <v>0.1124</v>
      </c>
    </row>
    <row r="4692" spans="5:8" x14ac:dyDescent="0.25">
      <c r="E4692" s="39" t="s">
        <v>6107</v>
      </c>
      <c r="F4692" s="37" t="s">
        <v>1439</v>
      </c>
      <c r="G4692" s="37" t="s">
        <v>1391</v>
      </c>
      <c r="H4692" s="38">
        <f t="shared" si="74"/>
        <v>0.1124</v>
      </c>
    </row>
    <row r="4693" spans="5:8" x14ac:dyDescent="0.25">
      <c r="E4693" s="39" t="s">
        <v>6108</v>
      </c>
      <c r="F4693" s="37" t="s">
        <v>1439</v>
      </c>
      <c r="G4693" s="37" t="s">
        <v>1391</v>
      </c>
      <c r="H4693" s="38">
        <f t="shared" si="74"/>
        <v>0.1124</v>
      </c>
    </row>
    <row r="4694" spans="5:8" x14ac:dyDescent="0.25">
      <c r="E4694" s="39" t="s">
        <v>6109</v>
      </c>
      <c r="F4694" s="37" t="s">
        <v>1439</v>
      </c>
      <c r="G4694" s="37" t="s">
        <v>1391</v>
      </c>
      <c r="H4694" s="38">
        <f t="shared" si="74"/>
        <v>0.1124</v>
      </c>
    </row>
    <row r="4695" spans="5:8" x14ac:dyDescent="0.25">
      <c r="E4695" s="39" t="s">
        <v>6110</v>
      </c>
      <c r="F4695" s="37" t="s">
        <v>1439</v>
      </c>
      <c r="G4695" s="37" t="s">
        <v>1391</v>
      </c>
      <c r="H4695" s="38">
        <f t="shared" si="74"/>
        <v>0.1124</v>
      </c>
    </row>
    <row r="4696" spans="5:8" x14ac:dyDescent="0.25">
      <c r="E4696" s="57" t="s">
        <v>6111</v>
      </c>
      <c r="F4696" s="37" t="s">
        <v>1439</v>
      </c>
      <c r="G4696" s="37" t="s">
        <v>1391</v>
      </c>
      <c r="H4696" s="38">
        <f t="shared" si="74"/>
        <v>0.1124</v>
      </c>
    </row>
    <row r="4697" spans="5:8" x14ac:dyDescent="0.25">
      <c r="E4697" s="39" t="s">
        <v>6112</v>
      </c>
      <c r="F4697" s="37" t="s">
        <v>1439</v>
      </c>
      <c r="G4697" s="37" t="s">
        <v>1391</v>
      </c>
      <c r="H4697" s="38">
        <f t="shared" si="74"/>
        <v>0.1124</v>
      </c>
    </row>
    <row r="4698" spans="5:8" x14ac:dyDescent="0.25">
      <c r="E4698" s="54" t="s">
        <v>6113</v>
      </c>
      <c r="F4698" s="37" t="s">
        <v>1439</v>
      </c>
      <c r="G4698" s="37" t="s">
        <v>1391</v>
      </c>
      <c r="H4698" s="38">
        <f t="shared" si="74"/>
        <v>0.1124</v>
      </c>
    </row>
    <row r="4699" spans="5:8" x14ac:dyDescent="0.25">
      <c r="E4699" s="39" t="s">
        <v>6114</v>
      </c>
      <c r="F4699" s="37" t="s">
        <v>1439</v>
      </c>
      <c r="G4699" s="37" t="s">
        <v>1391</v>
      </c>
      <c r="H4699" s="38">
        <f t="shared" si="74"/>
        <v>0.1124</v>
      </c>
    </row>
    <row r="4700" spans="5:8" x14ac:dyDescent="0.25">
      <c r="E4700" s="39" t="s">
        <v>6115</v>
      </c>
      <c r="F4700" s="37" t="s">
        <v>1439</v>
      </c>
      <c r="G4700" s="37" t="s">
        <v>1391</v>
      </c>
      <c r="H4700" s="38">
        <f t="shared" si="74"/>
        <v>0.1124</v>
      </c>
    </row>
    <row r="4701" spans="5:8" x14ac:dyDescent="0.25">
      <c r="E4701" s="39" t="s">
        <v>6116</v>
      </c>
      <c r="F4701" s="37" t="s">
        <v>1439</v>
      </c>
      <c r="G4701" s="37" t="s">
        <v>1391</v>
      </c>
      <c r="H4701" s="38">
        <f t="shared" si="74"/>
        <v>0.1124</v>
      </c>
    </row>
    <row r="4702" spans="5:8" x14ac:dyDescent="0.25">
      <c r="E4702" s="39" t="s">
        <v>6117</v>
      </c>
      <c r="F4702" s="37" t="s">
        <v>1439</v>
      </c>
      <c r="G4702" s="37" t="s">
        <v>1391</v>
      </c>
      <c r="H4702" s="38">
        <f t="shared" si="74"/>
        <v>0.1124</v>
      </c>
    </row>
    <row r="4703" spans="5:8" x14ac:dyDescent="0.25">
      <c r="E4703" s="39" t="s">
        <v>6118</v>
      </c>
      <c r="F4703" s="37" t="s">
        <v>1439</v>
      </c>
      <c r="G4703" s="37" t="s">
        <v>1391</v>
      </c>
      <c r="H4703" s="38">
        <f t="shared" si="74"/>
        <v>0.1124</v>
      </c>
    </row>
    <row r="4704" spans="5:8" x14ac:dyDescent="0.25">
      <c r="E4704" s="36" t="s">
        <v>6119</v>
      </c>
      <c r="F4704" s="37" t="s">
        <v>1439</v>
      </c>
      <c r="G4704" s="37" t="s">
        <v>1391</v>
      </c>
      <c r="H4704" s="38">
        <f t="shared" si="74"/>
        <v>0.1124</v>
      </c>
    </row>
    <row r="4705" spans="5:8" x14ac:dyDescent="0.25">
      <c r="E4705" s="39" t="s">
        <v>6120</v>
      </c>
      <c r="F4705" s="37" t="s">
        <v>1439</v>
      </c>
      <c r="G4705" s="37" t="s">
        <v>1391</v>
      </c>
      <c r="H4705" s="38">
        <f t="shared" si="74"/>
        <v>0.1124</v>
      </c>
    </row>
    <row r="4706" spans="5:8" x14ac:dyDescent="0.25">
      <c r="E4706" s="39" t="s">
        <v>6121</v>
      </c>
      <c r="F4706" s="37" t="s">
        <v>1439</v>
      </c>
      <c r="G4706" s="37" t="s">
        <v>1391</v>
      </c>
      <c r="H4706" s="38">
        <f t="shared" si="74"/>
        <v>0.1124</v>
      </c>
    </row>
    <row r="4707" spans="5:8" x14ac:dyDescent="0.25">
      <c r="E4707" s="60" t="s">
        <v>6122</v>
      </c>
      <c r="F4707" s="37" t="s">
        <v>1439</v>
      </c>
      <c r="G4707" s="37" t="s">
        <v>1391</v>
      </c>
      <c r="H4707" s="38">
        <f t="shared" si="74"/>
        <v>0.1124</v>
      </c>
    </row>
    <row r="4708" spans="5:8" x14ac:dyDescent="0.25">
      <c r="E4708" s="39" t="s">
        <v>6123</v>
      </c>
      <c r="F4708" s="37" t="s">
        <v>1439</v>
      </c>
      <c r="G4708" s="37" t="s">
        <v>1391</v>
      </c>
      <c r="H4708" s="38">
        <f t="shared" si="74"/>
        <v>0.1124</v>
      </c>
    </row>
    <row r="4709" spans="5:8" x14ac:dyDescent="0.25">
      <c r="E4709" s="36" t="s">
        <v>6124</v>
      </c>
      <c r="F4709" s="37" t="s">
        <v>1439</v>
      </c>
      <c r="G4709" s="37" t="s">
        <v>1391</v>
      </c>
      <c r="H4709" s="38">
        <f t="shared" si="74"/>
        <v>0.1124</v>
      </c>
    </row>
    <row r="4710" spans="5:8" x14ac:dyDescent="0.25">
      <c r="E4710" s="39" t="s">
        <v>6125</v>
      </c>
      <c r="F4710" s="37" t="s">
        <v>1439</v>
      </c>
      <c r="G4710" s="37" t="s">
        <v>1391</v>
      </c>
      <c r="H4710" s="38">
        <f t="shared" si="74"/>
        <v>0.1124</v>
      </c>
    </row>
    <row r="4711" spans="5:8" x14ac:dyDescent="0.25">
      <c r="E4711" s="39" t="s">
        <v>6126</v>
      </c>
      <c r="F4711" s="37" t="s">
        <v>1439</v>
      </c>
      <c r="G4711" s="37" t="s">
        <v>1391</v>
      </c>
      <c r="H4711" s="38">
        <f t="shared" si="74"/>
        <v>0.1124</v>
      </c>
    </row>
    <row r="4712" spans="5:8" x14ac:dyDescent="0.25">
      <c r="E4712" s="39" t="s">
        <v>6127</v>
      </c>
      <c r="F4712" s="37" t="s">
        <v>1439</v>
      </c>
      <c r="G4712" s="37" t="s">
        <v>1391</v>
      </c>
      <c r="H4712" s="38">
        <f t="shared" si="74"/>
        <v>0.1124</v>
      </c>
    </row>
    <row r="4713" spans="5:8" x14ac:dyDescent="0.25">
      <c r="E4713" s="39" t="s">
        <v>6128</v>
      </c>
      <c r="F4713" s="37" t="s">
        <v>1439</v>
      </c>
      <c r="G4713" s="37" t="s">
        <v>1391</v>
      </c>
      <c r="H4713" s="38">
        <f t="shared" si="74"/>
        <v>0.1124</v>
      </c>
    </row>
    <row r="4714" spans="5:8" x14ac:dyDescent="0.25">
      <c r="E4714" s="39" t="s">
        <v>6129</v>
      </c>
      <c r="F4714" s="37" t="s">
        <v>1439</v>
      </c>
      <c r="G4714" s="37" t="s">
        <v>1391</v>
      </c>
      <c r="H4714" s="38">
        <f t="shared" si="74"/>
        <v>0.1124</v>
      </c>
    </row>
    <row r="4715" spans="5:8" x14ac:dyDescent="0.25">
      <c r="E4715" s="39" t="s">
        <v>6130</v>
      </c>
      <c r="F4715" s="37" t="s">
        <v>1439</v>
      </c>
      <c r="G4715" s="37" t="s">
        <v>1391</v>
      </c>
      <c r="H4715" s="38">
        <f t="shared" si="74"/>
        <v>0.1124</v>
      </c>
    </row>
    <row r="4716" spans="5:8" x14ac:dyDescent="0.25">
      <c r="E4716" s="39" t="s">
        <v>6131</v>
      </c>
      <c r="F4716" s="37" t="s">
        <v>1439</v>
      </c>
      <c r="G4716" s="37" t="s">
        <v>1391</v>
      </c>
      <c r="H4716" s="38">
        <f t="shared" si="74"/>
        <v>0.1124</v>
      </c>
    </row>
    <row r="4717" spans="5:8" x14ac:dyDescent="0.25">
      <c r="E4717" s="39" t="s">
        <v>6132</v>
      </c>
      <c r="F4717" s="37" t="s">
        <v>1439</v>
      </c>
      <c r="G4717" s="37" t="s">
        <v>1391</v>
      </c>
      <c r="H4717" s="38">
        <f t="shared" si="74"/>
        <v>0.1124</v>
      </c>
    </row>
    <row r="4718" spans="5:8" x14ac:dyDescent="0.25">
      <c r="E4718" s="39" t="s">
        <v>6133</v>
      </c>
      <c r="F4718" s="37" t="s">
        <v>1408</v>
      </c>
      <c r="G4718" s="37" t="s">
        <v>1408</v>
      </c>
      <c r="H4718" s="38">
        <f t="shared" si="74"/>
        <v>0.13120000000000001</v>
      </c>
    </row>
    <row r="4719" spans="5:8" x14ac:dyDescent="0.25">
      <c r="E4719" s="39" t="s">
        <v>6134</v>
      </c>
      <c r="F4719" s="37" t="s">
        <v>1439</v>
      </c>
      <c r="G4719" s="37" t="s">
        <v>1391</v>
      </c>
      <c r="H4719" s="38">
        <f t="shared" si="74"/>
        <v>0.1124</v>
      </c>
    </row>
    <row r="4720" spans="5:8" x14ac:dyDescent="0.25">
      <c r="E4720" s="39" t="s">
        <v>6135</v>
      </c>
      <c r="F4720" s="37" t="s">
        <v>1439</v>
      </c>
      <c r="G4720" s="37" t="s">
        <v>1391</v>
      </c>
      <c r="H4720" s="38">
        <f t="shared" si="74"/>
        <v>0.1124</v>
      </c>
    </row>
    <row r="4721" spans="5:8" x14ac:dyDescent="0.25">
      <c r="E4721" s="39" t="s">
        <v>6136</v>
      </c>
      <c r="F4721" s="37" t="s">
        <v>1439</v>
      </c>
      <c r="G4721" s="37" t="s">
        <v>1391</v>
      </c>
      <c r="H4721" s="38">
        <f t="shared" si="74"/>
        <v>0.1124</v>
      </c>
    </row>
    <row r="4722" spans="5:8" x14ac:dyDescent="0.25">
      <c r="E4722" s="40" t="s">
        <v>6137</v>
      </c>
      <c r="F4722" s="37" t="s">
        <v>1410</v>
      </c>
      <c r="G4722" s="37" t="s">
        <v>1410</v>
      </c>
      <c r="H4722" s="38">
        <f t="shared" si="74"/>
        <v>0.10765</v>
      </c>
    </row>
    <row r="4723" spans="5:8" x14ac:dyDescent="0.25">
      <c r="E4723" s="39" t="s">
        <v>6138</v>
      </c>
      <c r="F4723" s="37" t="s">
        <v>1439</v>
      </c>
      <c r="G4723" s="37" t="s">
        <v>1391</v>
      </c>
      <c r="H4723" s="38">
        <f t="shared" si="74"/>
        <v>0.1124</v>
      </c>
    </row>
    <row r="4724" spans="5:8" x14ac:dyDescent="0.25">
      <c r="E4724" s="36" t="s">
        <v>6139</v>
      </c>
      <c r="F4724" s="37" t="s">
        <v>1439</v>
      </c>
      <c r="G4724" s="37" t="s">
        <v>1391</v>
      </c>
      <c r="H4724" s="38">
        <f t="shared" si="74"/>
        <v>0.1124</v>
      </c>
    </row>
    <row r="4725" spans="5:8" x14ac:dyDescent="0.25">
      <c r="E4725" s="39" t="s">
        <v>6140</v>
      </c>
      <c r="F4725" s="37" t="s">
        <v>1439</v>
      </c>
      <c r="G4725" s="37" t="s">
        <v>1391</v>
      </c>
      <c r="H4725" s="38">
        <f t="shared" si="74"/>
        <v>0.1124</v>
      </c>
    </row>
    <row r="4726" spans="5:8" x14ac:dyDescent="0.25">
      <c r="E4726" s="39" t="s">
        <v>6141</v>
      </c>
      <c r="F4726" s="37" t="s">
        <v>1439</v>
      </c>
      <c r="G4726" s="37" t="s">
        <v>1391</v>
      </c>
      <c r="H4726" s="38">
        <f t="shared" si="74"/>
        <v>0.1124</v>
      </c>
    </row>
    <row r="4727" spans="5:8" x14ac:dyDescent="0.25">
      <c r="E4727" s="39" t="s">
        <v>6142</v>
      </c>
      <c r="F4727" s="37" t="s">
        <v>1439</v>
      </c>
      <c r="G4727" s="37" t="s">
        <v>1391</v>
      </c>
      <c r="H4727" s="38">
        <f t="shared" si="74"/>
        <v>0.1124</v>
      </c>
    </row>
    <row r="4728" spans="5:8" x14ac:dyDescent="0.25">
      <c r="E4728" s="39" t="s">
        <v>6143</v>
      </c>
      <c r="F4728" s="37" t="s">
        <v>1439</v>
      </c>
      <c r="G4728" s="37" t="s">
        <v>1391</v>
      </c>
      <c r="H4728" s="38">
        <f t="shared" si="74"/>
        <v>0.1124</v>
      </c>
    </row>
    <row r="4729" spans="5:8" x14ac:dyDescent="0.25">
      <c r="E4729" s="39" t="s">
        <v>6144</v>
      </c>
      <c r="F4729" s="37" t="s">
        <v>1439</v>
      </c>
      <c r="G4729" s="37" t="s">
        <v>1391</v>
      </c>
      <c r="H4729" s="38">
        <f t="shared" si="74"/>
        <v>0.1124</v>
      </c>
    </row>
    <row r="4730" spans="5:8" x14ac:dyDescent="0.25">
      <c r="E4730" s="54" t="s">
        <v>6145</v>
      </c>
      <c r="F4730" s="37" t="s">
        <v>1439</v>
      </c>
      <c r="G4730" s="37" t="s">
        <v>1391</v>
      </c>
      <c r="H4730" s="38">
        <f t="shared" si="74"/>
        <v>0.1124</v>
      </c>
    </row>
    <row r="4731" spans="5:8" x14ac:dyDescent="0.25">
      <c r="E4731" s="39" t="s">
        <v>6146</v>
      </c>
      <c r="F4731" s="37" t="s">
        <v>1439</v>
      </c>
      <c r="G4731" s="37" t="s">
        <v>1391</v>
      </c>
      <c r="H4731" s="38">
        <f t="shared" si="74"/>
        <v>0.1124</v>
      </c>
    </row>
    <row r="4732" spans="5:8" x14ac:dyDescent="0.25">
      <c r="E4732" s="39" t="s">
        <v>6147</v>
      </c>
      <c r="F4732" s="37" t="s">
        <v>1439</v>
      </c>
      <c r="G4732" s="37" t="s">
        <v>1391</v>
      </c>
      <c r="H4732" s="38">
        <f t="shared" si="74"/>
        <v>0.1124</v>
      </c>
    </row>
    <row r="4733" spans="5:8" x14ac:dyDescent="0.25">
      <c r="E4733" s="39" t="s">
        <v>6148</v>
      </c>
      <c r="F4733" s="37" t="s">
        <v>1439</v>
      </c>
      <c r="G4733" s="37" t="s">
        <v>1391</v>
      </c>
      <c r="H4733" s="38">
        <f t="shared" si="74"/>
        <v>0.1124</v>
      </c>
    </row>
    <row r="4734" spans="5:8" x14ac:dyDescent="0.25">
      <c r="E4734" s="54" t="s">
        <v>6149</v>
      </c>
      <c r="F4734" s="37" t="s">
        <v>1439</v>
      </c>
      <c r="G4734" s="37" t="s">
        <v>1391</v>
      </c>
      <c r="H4734" s="38">
        <f t="shared" si="74"/>
        <v>0.1124</v>
      </c>
    </row>
    <row r="4735" spans="5:8" x14ac:dyDescent="0.25">
      <c r="E4735" s="39" t="s">
        <v>6150</v>
      </c>
      <c r="F4735" s="37" t="s">
        <v>1439</v>
      </c>
      <c r="G4735" s="37" t="s">
        <v>1391</v>
      </c>
      <c r="H4735" s="38">
        <f t="shared" si="74"/>
        <v>0.1124</v>
      </c>
    </row>
    <row r="4736" spans="5:8" x14ac:dyDescent="0.25">
      <c r="E4736" s="39" t="s">
        <v>6151</v>
      </c>
      <c r="F4736" s="37" t="s">
        <v>1439</v>
      </c>
      <c r="G4736" s="37" t="s">
        <v>1391</v>
      </c>
      <c r="H4736" s="38">
        <f t="shared" si="74"/>
        <v>0.1124</v>
      </c>
    </row>
    <row r="4737" spans="5:8" x14ac:dyDescent="0.25">
      <c r="E4737" s="39" t="s">
        <v>6152</v>
      </c>
      <c r="F4737" s="37" t="s">
        <v>1439</v>
      </c>
      <c r="G4737" s="37" t="s">
        <v>1391</v>
      </c>
      <c r="H4737" s="38">
        <f t="shared" si="74"/>
        <v>0.1124</v>
      </c>
    </row>
    <row r="4738" spans="5:8" x14ac:dyDescent="0.25">
      <c r="E4738" s="54" t="s">
        <v>6153</v>
      </c>
      <c r="F4738" s="37" t="s">
        <v>1439</v>
      </c>
      <c r="G4738" s="37" t="s">
        <v>1391</v>
      </c>
      <c r="H4738" s="38">
        <f t="shared" si="74"/>
        <v>0.1124</v>
      </c>
    </row>
    <row r="4739" spans="5:8" x14ac:dyDescent="0.25">
      <c r="E4739" s="39" t="s">
        <v>6154</v>
      </c>
      <c r="F4739" s="37" t="s">
        <v>1391</v>
      </c>
      <c r="G4739" s="37" t="s">
        <v>1391</v>
      </c>
      <c r="H4739" s="38">
        <f t="shared" si="74"/>
        <v>0.1124</v>
      </c>
    </row>
    <row r="4740" spans="5:8" x14ac:dyDescent="0.25">
      <c r="E4740" s="39" t="s">
        <v>6155</v>
      </c>
      <c r="F4740" s="37" t="s">
        <v>1439</v>
      </c>
      <c r="G4740" s="37" t="s">
        <v>1391</v>
      </c>
      <c r="H4740" s="38">
        <f t="shared" si="74"/>
        <v>0.1124</v>
      </c>
    </row>
    <row r="4741" spans="5:8" x14ac:dyDescent="0.25">
      <c r="E4741" s="54" t="s">
        <v>6156</v>
      </c>
      <c r="F4741" s="37" t="s">
        <v>1439</v>
      </c>
      <c r="G4741" s="37" t="s">
        <v>1391</v>
      </c>
      <c r="H4741" s="38">
        <f t="shared" si="74"/>
        <v>0.1124</v>
      </c>
    </row>
    <row r="4742" spans="5:8" x14ac:dyDescent="0.25">
      <c r="E4742" s="39" t="s">
        <v>6157</v>
      </c>
      <c r="F4742" s="37" t="s">
        <v>1439</v>
      </c>
      <c r="G4742" s="37" t="s">
        <v>1391</v>
      </c>
      <c r="H4742" s="38">
        <f t="shared" si="74"/>
        <v>0.1124</v>
      </c>
    </row>
    <row r="4743" spans="5:8" x14ac:dyDescent="0.25">
      <c r="E4743" s="39" t="s">
        <v>6158</v>
      </c>
      <c r="F4743" s="37" t="s">
        <v>1439</v>
      </c>
      <c r="G4743" s="37" t="s">
        <v>1391</v>
      </c>
      <c r="H4743" s="38">
        <f t="shared" ref="H4743:H4806" si="75">VLOOKUP(G4743,$A$4:$B$29,2,FALSE)</f>
        <v>0.1124</v>
      </c>
    </row>
    <row r="4744" spans="5:8" x14ac:dyDescent="0.25">
      <c r="E4744" s="39" t="s">
        <v>6159</v>
      </c>
      <c r="F4744" s="37" t="s">
        <v>1439</v>
      </c>
      <c r="G4744" s="37" t="s">
        <v>1391</v>
      </c>
      <c r="H4744" s="38">
        <f t="shared" si="75"/>
        <v>0.1124</v>
      </c>
    </row>
    <row r="4745" spans="5:8" x14ac:dyDescent="0.25">
      <c r="E4745" s="54" t="s">
        <v>6160</v>
      </c>
      <c r="F4745" s="37" t="s">
        <v>1439</v>
      </c>
      <c r="G4745" s="37" t="s">
        <v>1391</v>
      </c>
      <c r="H4745" s="38">
        <f t="shared" si="75"/>
        <v>0.1124</v>
      </c>
    </row>
    <row r="4746" spans="5:8" x14ac:dyDescent="0.25">
      <c r="E4746" s="36" t="s">
        <v>6161</v>
      </c>
      <c r="F4746" s="37" t="s">
        <v>1439</v>
      </c>
      <c r="G4746" s="37" t="s">
        <v>1391</v>
      </c>
      <c r="H4746" s="38">
        <f t="shared" si="75"/>
        <v>0.1124</v>
      </c>
    </row>
    <row r="4747" spans="5:8" x14ac:dyDescent="0.25">
      <c r="E4747" s="54" t="s">
        <v>6162</v>
      </c>
      <c r="F4747" s="37" t="s">
        <v>1439</v>
      </c>
      <c r="G4747" s="37" t="s">
        <v>1391</v>
      </c>
      <c r="H4747" s="38">
        <f t="shared" si="75"/>
        <v>0.1124</v>
      </c>
    </row>
    <row r="4748" spans="5:8" x14ac:dyDescent="0.25">
      <c r="E4748" s="39" t="s">
        <v>6163</v>
      </c>
      <c r="F4748" s="37" t="s">
        <v>1439</v>
      </c>
      <c r="G4748" s="37" t="s">
        <v>1391</v>
      </c>
      <c r="H4748" s="38">
        <f t="shared" si="75"/>
        <v>0.1124</v>
      </c>
    </row>
    <row r="4749" spans="5:8" x14ac:dyDescent="0.25">
      <c r="E4749" s="39" t="s">
        <v>6164</v>
      </c>
      <c r="F4749" s="37" t="s">
        <v>1439</v>
      </c>
      <c r="G4749" s="37" t="s">
        <v>1391</v>
      </c>
      <c r="H4749" s="38">
        <f t="shared" si="75"/>
        <v>0.1124</v>
      </c>
    </row>
    <row r="4750" spans="5:8" x14ac:dyDescent="0.25">
      <c r="E4750" s="65" t="s">
        <v>6165</v>
      </c>
      <c r="F4750" s="37" t="s">
        <v>1377</v>
      </c>
      <c r="G4750" s="37" t="s">
        <v>1377</v>
      </c>
      <c r="H4750" s="38">
        <f t="shared" si="75"/>
        <v>0.1119</v>
      </c>
    </row>
    <row r="4751" spans="5:8" x14ac:dyDescent="0.25">
      <c r="E4751" s="39" t="s">
        <v>6166</v>
      </c>
      <c r="F4751" s="37" t="s">
        <v>1439</v>
      </c>
      <c r="G4751" s="37" t="s">
        <v>1391</v>
      </c>
      <c r="H4751" s="38">
        <f t="shared" si="75"/>
        <v>0.1124</v>
      </c>
    </row>
    <row r="4752" spans="5:8" x14ac:dyDescent="0.25">
      <c r="E4752" s="39" t="s">
        <v>6167</v>
      </c>
      <c r="F4752" s="37" t="s">
        <v>1408</v>
      </c>
      <c r="G4752" s="37" t="s">
        <v>1408</v>
      </c>
      <c r="H4752" s="38">
        <f t="shared" si="75"/>
        <v>0.13120000000000001</v>
      </c>
    </row>
    <row r="4753" spans="5:8" x14ac:dyDescent="0.25">
      <c r="E4753" s="39" t="s">
        <v>6168</v>
      </c>
      <c r="F4753" s="37" t="s">
        <v>1391</v>
      </c>
      <c r="G4753" s="37" t="s">
        <v>1391</v>
      </c>
      <c r="H4753" s="38">
        <f t="shared" si="75"/>
        <v>0.1124</v>
      </c>
    </row>
    <row r="4754" spans="5:8" x14ac:dyDescent="0.25">
      <c r="E4754" s="39" t="s">
        <v>6169</v>
      </c>
      <c r="F4754" s="37" t="s">
        <v>1439</v>
      </c>
      <c r="G4754" s="37" t="s">
        <v>1391</v>
      </c>
      <c r="H4754" s="38">
        <f t="shared" si="75"/>
        <v>0.1124</v>
      </c>
    </row>
    <row r="4755" spans="5:8" x14ac:dyDescent="0.25">
      <c r="E4755" s="39" t="s">
        <v>6170</v>
      </c>
      <c r="F4755" s="37" t="s">
        <v>1439</v>
      </c>
      <c r="G4755" s="37" t="s">
        <v>1391</v>
      </c>
      <c r="H4755" s="38">
        <f t="shared" si="75"/>
        <v>0.1124</v>
      </c>
    </row>
    <row r="4756" spans="5:8" x14ac:dyDescent="0.25">
      <c r="E4756" s="40" t="s">
        <v>6171</v>
      </c>
      <c r="F4756" s="37" t="s">
        <v>1439</v>
      </c>
      <c r="G4756" s="37" t="s">
        <v>1391</v>
      </c>
      <c r="H4756" s="38">
        <f t="shared" si="75"/>
        <v>0.1124</v>
      </c>
    </row>
    <row r="4757" spans="5:8" x14ac:dyDescent="0.25">
      <c r="E4757" s="39" t="s">
        <v>6172</v>
      </c>
      <c r="F4757" s="37" t="s">
        <v>1439</v>
      </c>
      <c r="G4757" s="37" t="s">
        <v>1391</v>
      </c>
      <c r="H4757" s="38">
        <f t="shared" si="75"/>
        <v>0.1124</v>
      </c>
    </row>
    <row r="4758" spans="5:8" x14ac:dyDescent="0.25">
      <c r="E4758" s="39" t="s">
        <v>6173</v>
      </c>
      <c r="F4758" s="37" t="s">
        <v>1439</v>
      </c>
      <c r="G4758" s="37" t="s">
        <v>1391</v>
      </c>
      <c r="H4758" s="38">
        <f t="shared" si="75"/>
        <v>0.1124</v>
      </c>
    </row>
    <row r="4759" spans="5:8" x14ac:dyDescent="0.25">
      <c r="E4759" s="39" t="s">
        <v>6174</v>
      </c>
      <c r="F4759" s="37" t="s">
        <v>1439</v>
      </c>
      <c r="G4759" s="37" t="s">
        <v>1391</v>
      </c>
      <c r="H4759" s="38">
        <f t="shared" si="75"/>
        <v>0.1124</v>
      </c>
    </row>
    <row r="4760" spans="5:8" x14ac:dyDescent="0.25">
      <c r="E4760" s="39" t="s">
        <v>6175</v>
      </c>
      <c r="F4760" s="37" t="s">
        <v>1439</v>
      </c>
      <c r="G4760" s="37" t="s">
        <v>1391</v>
      </c>
      <c r="H4760" s="38">
        <f t="shared" si="75"/>
        <v>0.1124</v>
      </c>
    </row>
    <row r="4761" spans="5:8" x14ac:dyDescent="0.25">
      <c r="E4761" s="39" t="s">
        <v>6176</v>
      </c>
      <c r="F4761" s="37" t="s">
        <v>1439</v>
      </c>
      <c r="G4761" s="37" t="s">
        <v>1391</v>
      </c>
      <c r="H4761" s="38">
        <f t="shared" si="75"/>
        <v>0.1124</v>
      </c>
    </row>
    <row r="4762" spans="5:8" x14ac:dyDescent="0.25">
      <c r="E4762" s="39" t="s">
        <v>6177</v>
      </c>
      <c r="F4762" s="37" t="s">
        <v>1439</v>
      </c>
      <c r="G4762" s="37" t="s">
        <v>1391</v>
      </c>
      <c r="H4762" s="38">
        <f t="shared" si="75"/>
        <v>0.1124</v>
      </c>
    </row>
    <row r="4763" spans="5:8" x14ac:dyDescent="0.25">
      <c r="E4763" s="39" t="s">
        <v>6178</v>
      </c>
      <c r="F4763" s="37" t="s">
        <v>1439</v>
      </c>
      <c r="G4763" s="37" t="s">
        <v>1391</v>
      </c>
      <c r="H4763" s="38">
        <f t="shared" si="75"/>
        <v>0.1124</v>
      </c>
    </row>
    <row r="4764" spans="5:8" x14ac:dyDescent="0.25">
      <c r="E4764" s="39" t="s">
        <v>6179</v>
      </c>
      <c r="F4764" s="37" t="s">
        <v>1439</v>
      </c>
      <c r="G4764" s="37" t="s">
        <v>1391</v>
      </c>
      <c r="H4764" s="38">
        <f t="shared" si="75"/>
        <v>0.1124</v>
      </c>
    </row>
    <row r="4765" spans="5:8" x14ac:dyDescent="0.25">
      <c r="E4765" s="36" t="s">
        <v>6180</v>
      </c>
      <c r="F4765" s="37" t="s">
        <v>1408</v>
      </c>
      <c r="G4765" s="37" t="s">
        <v>1408</v>
      </c>
      <c r="H4765" s="38">
        <f t="shared" si="75"/>
        <v>0.13120000000000001</v>
      </c>
    </row>
    <row r="4766" spans="5:8" x14ac:dyDescent="0.25">
      <c r="E4766" s="39" t="s">
        <v>6181</v>
      </c>
      <c r="F4766" s="37" t="s">
        <v>1439</v>
      </c>
      <c r="G4766" s="37" t="s">
        <v>1391</v>
      </c>
      <c r="H4766" s="38">
        <f t="shared" si="75"/>
        <v>0.1124</v>
      </c>
    </row>
    <row r="4767" spans="5:8" x14ac:dyDescent="0.25">
      <c r="E4767" s="39" t="s">
        <v>6182</v>
      </c>
      <c r="F4767" s="37" t="s">
        <v>1439</v>
      </c>
      <c r="G4767" s="37" t="s">
        <v>1391</v>
      </c>
      <c r="H4767" s="38">
        <f t="shared" si="75"/>
        <v>0.1124</v>
      </c>
    </row>
    <row r="4768" spans="5:8" x14ac:dyDescent="0.25">
      <c r="E4768" s="39" t="s">
        <v>6183</v>
      </c>
      <c r="F4768" s="37" t="s">
        <v>1439</v>
      </c>
      <c r="G4768" s="37" t="s">
        <v>1391</v>
      </c>
      <c r="H4768" s="38">
        <f t="shared" si="75"/>
        <v>0.1124</v>
      </c>
    </row>
    <row r="4769" spans="5:8" x14ac:dyDescent="0.25">
      <c r="E4769" s="39" t="s">
        <v>6184</v>
      </c>
      <c r="F4769" s="37" t="s">
        <v>1439</v>
      </c>
      <c r="G4769" s="37" t="s">
        <v>1391</v>
      </c>
      <c r="H4769" s="38">
        <f t="shared" si="75"/>
        <v>0.1124</v>
      </c>
    </row>
    <row r="4770" spans="5:8" x14ac:dyDescent="0.25">
      <c r="E4770" s="39" t="s">
        <v>6185</v>
      </c>
      <c r="F4770" s="37" t="s">
        <v>1439</v>
      </c>
      <c r="G4770" s="37" t="s">
        <v>1391</v>
      </c>
      <c r="H4770" s="38">
        <f t="shared" si="75"/>
        <v>0.1124</v>
      </c>
    </row>
    <row r="4771" spans="5:8" x14ac:dyDescent="0.25">
      <c r="E4771" s="39" t="s">
        <v>6186</v>
      </c>
      <c r="F4771" s="37" t="s">
        <v>1439</v>
      </c>
      <c r="G4771" s="37" t="s">
        <v>1391</v>
      </c>
      <c r="H4771" s="38">
        <f t="shared" si="75"/>
        <v>0.1124</v>
      </c>
    </row>
    <row r="4772" spans="5:8" x14ac:dyDescent="0.25">
      <c r="E4772" s="39" t="s">
        <v>6187</v>
      </c>
      <c r="F4772" s="37" t="s">
        <v>1439</v>
      </c>
      <c r="G4772" s="37" t="s">
        <v>1391</v>
      </c>
      <c r="H4772" s="38">
        <f t="shared" si="75"/>
        <v>0.1124</v>
      </c>
    </row>
    <row r="4773" spans="5:8" x14ac:dyDescent="0.25">
      <c r="E4773" s="39" t="s">
        <v>6188</v>
      </c>
      <c r="F4773" s="37" t="s">
        <v>1377</v>
      </c>
      <c r="G4773" s="37" t="s">
        <v>1377</v>
      </c>
      <c r="H4773" s="38">
        <f t="shared" si="75"/>
        <v>0.1119</v>
      </c>
    </row>
    <row r="4774" spans="5:8" x14ac:dyDescent="0.25">
      <c r="E4774" s="40" t="s">
        <v>6189</v>
      </c>
      <c r="F4774" s="37" t="s">
        <v>1439</v>
      </c>
      <c r="G4774" s="37" t="s">
        <v>1391</v>
      </c>
      <c r="H4774" s="38">
        <f t="shared" si="75"/>
        <v>0.1124</v>
      </c>
    </row>
    <row r="4775" spans="5:8" x14ac:dyDescent="0.25">
      <c r="E4775" s="62" t="s">
        <v>6190</v>
      </c>
      <c r="F4775" s="37" t="s">
        <v>1439</v>
      </c>
      <c r="G4775" s="37" t="s">
        <v>1391</v>
      </c>
      <c r="H4775" s="38">
        <f t="shared" si="75"/>
        <v>0.1124</v>
      </c>
    </row>
    <row r="4776" spans="5:8" x14ac:dyDescent="0.25">
      <c r="E4776" s="39" t="s">
        <v>6191</v>
      </c>
      <c r="F4776" s="37" t="s">
        <v>1439</v>
      </c>
      <c r="G4776" s="37" t="s">
        <v>1391</v>
      </c>
      <c r="H4776" s="38">
        <f t="shared" si="75"/>
        <v>0.1124</v>
      </c>
    </row>
    <row r="4777" spans="5:8" x14ac:dyDescent="0.25">
      <c r="E4777" s="39" t="s">
        <v>6192</v>
      </c>
      <c r="F4777" s="37" t="s">
        <v>1410</v>
      </c>
      <c r="G4777" s="37" t="s">
        <v>1410</v>
      </c>
      <c r="H4777" s="38">
        <f t="shared" si="75"/>
        <v>0.10765</v>
      </c>
    </row>
    <row r="4778" spans="5:8" x14ac:dyDescent="0.25">
      <c r="E4778" s="39" t="s">
        <v>6193</v>
      </c>
      <c r="F4778" s="37" t="s">
        <v>1439</v>
      </c>
      <c r="G4778" s="37" t="s">
        <v>1391</v>
      </c>
      <c r="H4778" s="38">
        <f t="shared" si="75"/>
        <v>0.1124</v>
      </c>
    </row>
    <row r="4779" spans="5:8" x14ac:dyDescent="0.25">
      <c r="E4779" s="39" t="s">
        <v>6194</v>
      </c>
      <c r="F4779" s="37" t="s">
        <v>1439</v>
      </c>
      <c r="G4779" s="37" t="s">
        <v>1391</v>
      </c>
      <c r="H4779" s="38">
        <f t="shared" si="75"/>
        <v>0.1124</v>
      </c>
    </row>
    <row r="4780" spans="5:8" x14ac:dyDescent="0.25">
      <c r="E4780" s="39" t="s">
        <v>6195</v>
      </c>
      <c r="F4780" s="37" t="s">
        <v>1439</v>
      </c>
      <c r="G4780" s="37" t="s">
        <v>1391</v>
      </c>
      <c r="H4780" s="38">
        <f t="shared" si="75"/>
        <v>0.1124</v>
      </c>
    </row>
    <row r="4781" spans="5:8" x14ac:dyDescent="0.25">
      <c r="E4781" s="39" t="s">
        <v>6196</v>
      </c>
      <c r="F4781" s="37" t="s">
        <v>1439</v>
      </c>
      <c r="G4781" s="37" t="s">
        <v>1391</v>
      </c>
      <c r="H4781" s="38">
        <f t="shared" si="75"/>
        <v>0.1124</v>
      </c>
    </row>
    <row r="4782" spans="5:8" x14ac:dyDescent="0.25">
      <c r="E4782" s="39" t="s">
        <v>6197</v>
      </c>
      <c r="F4782" s="37" t="s">
        <v>1439</v>
      </c>
      <c r="G4782" s="37" t="s">
        <v>1391</v>
      </c>
      <c r="H4782" s="38">
        <f t="shared" si="75"/>
        <v>0.1124</v>
      </c>
    </row>
    <row r="4783" spans="5:8" x14ac:dyDescent="0.25">
      <c r="E4783" s="39" t="s">
        <v>6198</v>
      </c>
      <c r="F4783" s="37" t="s">
        <v>1439</v>
      </c>
      <c r="G4783" s="37" t="s">
        <v>1391</v>
      </c>
      <c r="H4783" s="38">
        <f t="shared" si="75"/>
        <v>0.1124</v>
      </c>
    </row>
    <row r="4784" spans="5:8" x14ac:dyDescent="0.25">
      <c r="E4784" s="39" t="s">
        <v>6199</v>
      </c>
      <c r="F4784" s="37" t="s">
        <v>1383</v>
      </c>
      <c r="G4784" s="37" t="s">
        <v>1383</v>
      </c>
      <c r="H4784" s="38">
        <f t="shared" si="75"/>
        <v>0.1032</v>
      </c>
    </row>
    <row r="4785" spans="5:8" x14ac:dyDescent="0.25">
      <c r="E4785" s="61" t="s">
        <v>6200</v>
      </c>
      <c r="F4785" s="37" t="s">
        <v>1439</v>
      </c>
      <c r="G4785" s="37" t="s">
        <v>1391</v>
      </c>
      <c r="H4785" s="38">
        <f t="shared" si="75"/>
        <v>0.1124</v>
      </c>
    </row>
    <row r="4786" spans="5:8" x14ac:dyDescent="0.25">
      <c r="E4786" s="36" t="s">
        <v>6201</v>
      </c>
      <c r="F4786" s="37" t="s">
        <v>1439</v>
      </c>
      <c r="G4786" s="37" t="s">
        <v>1391</v>
      </c>
      <c r="H4786" s="38">
        <f t="shared" si="75"/>
        <v>0.1124</v>
      </c>
    </row>
    <row r="4787" spans="5:8" x14ac:dyDescent="0.25">
      <c r="E4787" s="36" t="s">
        <v>6202</v>
      </c>
      <c r="F4787" s="37" t="s">
        <v>1439</v>
      </c>
      <c r="G4787" s="37" t="s">
        <v>1391</v>
      </c>
      <c r="H4787" s="38">
        <f t="shared" si="75"/>
        <v>0.1124</v>
      </c>
    </row>
    <row r="4788" spans="5:8" x14ac:dyDescent="0.25">
      <c r="E4788" s="61" t="s">
        <v>6203</v>
      </c>
      <c r="F4788" s="37" t="s">
        <v>1439</v>
      </c>
      <c r="G4788" s="37" t="s">
        <v>1391</v>
      </c>
      <c r="H4788" s="38">
        <f t="shared" si="75"/>
        <v>0.1124</v>
      </c>
    </row>
    <row r="4789" spans="5:8" x14ac:dyDescent="0.25">
      <c r="E4789" s="39" t="s">
        <v>6204</v>
      </c>
      <c r="F4789" s="37" t="s">
        <v>1393</v>
      </c>
      <c r="G4789" s="37" t="s">
        <v>1393</v>
      </c>
      <c r="H4789" s="38">
        <f t="shared" si="75"/>
        <v>0.1053</v>
      </c>
    </row>
    <row r="4790" spans="5:8" x14ac:dyDescent="0.25">
      <c r="E4790" s="40" t="s">
        <v>6205</v>
      </c>
      <c r="F4790" s="37" t="s">
        <v>1439</v>
      </c>
      <c r="G4790" s="37" t="s">
        <v>1391</v>
      </c>
      <c r="H4790" s="38">
        <f t="shared" si="75"/>
        <v>0.1124</v>
      </c>
    </row>
    <row r="4791" spans="5:8" x14ac:dyDescent="0.25">
      <c r="E4791" s="39" t="s">
        <v>6206</v>
      </c>
      <c r="F4791" s="37" t="s">
        <v>1439</v>
      </c>
      <c r="G4791" s="37" t="s">
        <v>1391</v>
      </c>
      <c r="H4791" s="38">
        <f t="shared" si="75"/>
        <v>0.1124</v>
      </c>
    </row>
    <row r="4792" spans="5:8" x14ac:dyDescent="0.25">
      <c r="E4792" s="40" t="s">
        <v>6207</v>
      </c>
      <c r="F4792" s="37" t="s">
        <v>1439</v>
      </c>
      <c r="G4792" s="37" t="s">
        <v>1391</v>
      </c>
      <c r="H4792" s="38">
        <f t="shared" si="75"/>
        <v>0.1124</v>
      </c>
    </row>
    <row r="4793" spans="5:8" x14ac:dyDescent="0.25">
      <c r="E4793" s="39" t="s">
        <v>6208</v>
      </c>
      <c r="F4793" s="37" t="s">
        <v>1439</v>
      </c>
      <c r="G4793" s="37" t="s">
        <v>1391</v>
      </c>
      <c r="H4793" s="38">
        <f t="shared" si="75"/>
        <v>0.1124</v>
      </c>
    </row>
    <row r="4794" spans="5:8" x14ac:dyDescent="0.25">
      <c r="E4794" s="39" t="s">
        <v>6209</v>
      </c>
      <c r="F4794" s="37" t="s">
        <v>1439</v>
      </c>
      <c r="G4794" s="37" t="s">
        <v>1391</v>
      </c>
      <c r="H4794" s="38">
        <f t="shared" si="75"/>
        <v>0.1124</v>
      </c>
    </row>
    <row r="4795" spans="5:8" x14ac:dyDescent="0.25">
      <c r="E4795" s="40" t="s">
        <v>6210</v>
      </c>
      <c r="F4795" s="37" t="s">
        <v>1439</v>
      </c>
      <c r="G4795" s="37" t="s">
        <v>1391</v>
      </c>
      <c r="H4795" s="38">
        <f t="shared" si="75"/>
        <v>0.1124</v>
      </c>
    </row>
    <row r="4796" spans="5:8" x14ac:dyDescent="0.25">
      <c r="E4796" s="39" t="s">
        <v>6211</v>
      </c>
      <c r="F4796" s="37" t="s">
        <v>1439</v>
      </c>
      <c r="G4796" s="37" t="s">
        <v>1391</v>
      </c>
      <c r="H4796" s="38">
        <f t="shared" si="75"/>
        <v>0.1124</v>
      </c>
    </row>
    <row r="4797" spans="5:8" x14ac:dyDescent="0.25">
      <c r="E4797" s="40" t="s">
        <v>6212</v>
      </c>
      <c r="F4797" s="37" t="s">
        <v>1439</v>
      </c>
      <c r="G4797" s="37" t="s">
        <v>1391</v>
      </c>
      <c r="H4797" s="38">
        <f t="shared" si="75"/>
        <v>0.1124</v>
      </c>
    </row>
    <row r="4798" spans="5:8" x14ac:dyDescent="0.25">
      <c r="E4798" s="39" t="s">
        <v>6213</v>
      </c>
      <c r="F4798" s="37" t="s">
        <v>1439</v>
      </c>
      <c r="G4798" s="37" t="s">
        <v>1391</v>
      </c>
      <c r="H4798" s="38">
        <f t="shared" si="75"/>
        <v>0.1124</v>
      </c>
    </row>
    <row r="4799" spans="5:8" x14ac:dyDescent="0.25">
      <c r="E4799" s="40" t="s">
        <v>6214</v>
      </c>
      <c r="F4799" s="37" t="s">
        <v>1408</v>
      </c>
      <c r="G4799" s="37" t="s">
        <v>1408</v>
      </c>
      <c r="H4799" s="38">
        <f t="shared" si="75"/>
        <v>0.13120000000000001</v>
      </c>
    </row>
    <row r="4800" spans="5:8" x14ac:dyDescent="0.25">
      <c r="E4800" s="40" t="s">
        <v>6215</v>
      </c>
      <c r="F4800" s="37" t="s">
        <v>1439</v>
      </c>
      <c r="G4800" s="37" t="s">
        <v>1391</v>
      </c>
      <c r="H4800" s="38">
        <f t="shared" si="75"/>
        <v>0.1124</v>
      </c>
    </row>
    <row r="4801" spans="5:8" x14ac:dyDescent="0.25">
      <c r="E4801" s="57" t="s">
        <v>6216</v>
      </c>
      <c r="F4801" s="37" t="s">
        <v>1439</v>
      </c>
      <c r="G4801" s="37" t="s">
        <v>1391</v>
      </c>
      <c r="H4801" s="38">
        <f t="shared" si="75"/>
        <v>0.1124</v>
      </c>
    </row>
    <row r="4802" spans="5:8" x14ac:dyDescent="0.25">
      <c r="E4802" s="39" t="s">
        <v>6217</v>
      </c>
      <c r="F4802" s="37" t="s">
        <v>1439</v>
      </c>
      <c r="G4802" s="37" t="s">
        <v>1391</v>
      </c>
      <c r="H4802" s="38">
        <f t="shared" si="75"/>
        <v>0.1124</v>
      </c>
    </row>
    <row r="4803" spans="5:8" x14ac:dyDescent="0.25">
      <c r="E4803" s="39" t="s">
        <v>6218</v>
      </c>
      <c r="F4803" s="37" t="s">
        <v>1439</v>
      </c>
      <c r="G4803" s="37" t="s">
        <v>1391</v>
      </c>
      <c r="H4803" s="38">
        <f t="shared" si="75"/>
        <v>0.1124</v>
      </c>
    </row>
    <row r="4804" spans="5:8" x14ac:dyDescent="0.25">
      <c r="E4804" s="39" t="s">
        <v>6219</v>
      </c>
      <c r="F4804" s="37" t="s">
        <v>1377</v>
      </c>
      <c r="G4804" s="37" t="s">
        <v>1377</v>
      </c>
      <c r="H4804" s="38">
        <f t="shared" si="75"/>
        <v>0.1119</v>
      </c>
    </row>
    <row r="4805" spans="5:8" x14ac:dyDescent="0.25">
      <c r="E4805" s="36" t="s">
        <v>6220</v>
      </c>
      <c r="F4805" s="37" t="s">
        <v>1439</v>
      </c>
      <c r="G4805" s="37" t="s">
        <v>1391</v>
      </c>
      <c r="H4805" s="38">
        <f t="shared" si="75"/>
        <v>0.1124</v>
      </c>
    </row>
    <row r="4806" spans="5:8" x14ac:dyDescent="0.25">
      <c r="E4806" s="39" t="s">
        <v>6221</v>
      </c>
      <c r="F4806" s="37" t="s">
        <v>1377</v>
      </c>
      <c r="G4806" s="37" t="s">
        <v>1377</v>
      </c>
      <c r="H4806" s="38">
        <f t="shared" si="75"/>
        <v>0.1119</v>
      </c>
    </row>
    <row r="4807" spans="5:8" x14ac:dyDescent="0.25">
      <c r="E4807" s="36" t="s">
        <v>6222</v>
      </c>
      <c r="F4807" s="37" t="s">
        <v>1439</v>
      </c>
      <c r="G4807" s="37" t="s">
        <v>1391</v>
      </c>
      <c r="H4807" s="38">
        <f t="shared" ref="H4807:H4870" si="76">VLOOKUP(G4807,$A$4:$B$29,2,FALSE)</f>
        <v>0.1124</v>
      </c>
    </row>
    <row r="4808" spans="5:8" x14ac:dyDescent="0.25">
      <c r="E4808" s="36" t="s">
        <v>6223</v>
      </c>
      <c r="F4808" s="37" t="s">
        <v>1439</v>
      </c>
      <c r="G4808" s="37" t="s">
        <v>1391</v>
      </c>
      <c r="H4808" s="38">
        <f t="shared" si="76"/>
        <v>0.1124</v>
      </c>
    </row>
    <row r="4809" spans="5:8" x14ac:dyDescent="0.25">
      <c r="E4809" s="54" t="s">
        <v>6224</v>
      </c>
      <c r="F4809" s="37" t="s">
        <v>1439</v>
      </c>
      <c r="G4809" s="37" t="s">
        <v>1391</v>
      </c>
      <c r="H4809" s="38">
        <f t="shared" si="76"/>
        <v>0.1124</v>
      </c>
    </row>
    <row r="4810" spans="5:8" x14ac:dyDescent="0.25">
      <c r="E4810" s="40" t="s">
        <v>6225</v>
      </c>
      <c r="F4810" s="37" t="s">
        <v>1439</v>
      </c>
      <c r="G4810" s="37" t="s">
        <v>1391</v>
      </c>
      <c r="H4810" s="38">
        <f t="shared" si="76"/>
        <v>0.1124</v>
      </c>
    </row>
    <row r="4811" spans="5:8" x14ac:dyDescent="0.25">
      <c r="E4811" s="39" t="s">
        <v>6226</v>
      </c>
      <c r="F4811" s="37" t="s">
        <v>1439</v>
      </c>
      <c r="G4811" s="37" t="s">
        <v>1391</v>
      </c>
      <c r="H4811" s="38">
        <f t="shared" si="76"/>
        <v>0.1124</v>
      </c>
    </row>
    <row r="4812" spans="5:8" x14ac:dyDescent="0.25">
      <c r="E4812" s="40" t="s">
        <v>6227</v>
      </c>
      <c r="F4812" s="37" t="s">
        <v>1377</v>
      </c>
      <c r="G4812" s="37" t="s">
        <v>1377</v>
      </c>
      <c r="H4812" s="38">
        <f t="shared" si="76"/>
        <v>0.1119</v>
      </c>
    </row>
    <row r="4813" spans="5:8" x14ac:dyDescent="0.25">
      <c r="E4813" s="40" t="s">
        <v>6228</v>
      </c>
      <c r="F4813" s="37" t="s">
        <v>1439</v>
      </c>
      <c r="G4813" s="37" t="s">
        <v>1391</v>
      </c>
      <c r="H4813" s="38">
        <f t="shared" si="76"/>
        <v>0.1124</v>
      </c>
    </row>
    <row r="4814" spans="5:8" x14ac:dyDescent="0.25">
      <c r="E4814" s="39" t="s">
        <v>6229</v>
      </c>
      <c r="F4814" s="37" t="s">
        <v>1439</v>
      </c>
      <c r="G4814" s="37" t="s">
        <v>1391</v>
      </c>
      <c r="H4814" s="38">
        <f t="shared" si="76"/>
        <v>0.1124</v>
      </c>
    </row>
    <row r="4815" spans="5:8" x14ac:dyDescent="0.25">
      <c r="E4815" s="39" t="s">
        <v>6230</v>
      </c>
      <c r="F4815" s="37" t="s">
        <v>1410</v>
      </c>
      <c r="G4815" s="37" t="s">
        <v>1410</v>
      </c>
      <c r="H4815" s="38">
        <f t="shared" si="76"/>
        <v>0.10765</v>
      </c>
    </row>
    <row r="4816" spans="5:8" x14ac:dyDescent="0.25">
      <c r="E4816" s="36" t="s">
        <v>6231</v>
      </c>
      <c r="F4816" s="37" t="s">
        <v>1408</v>
      </c>
      <c r="G4816" s="37" t="s">
        <v>1408</v>
      </c>
      <c r="H4816" s="38">
        <f t="shared" si="76"/>
        <v>0.13120000000000001</v>
      </c>
    </row>
    <row r="4817" spans="5:8" x14ac:dyDescent="0.25">
      <c r="E4817" s="39" t="s">
        <v>6232</v>
      </c>
      <c r="F4817" s="37" t="s">
        <v>1439</v>
      </c>
      <c r="G4817" s="37" t="s">
        <v>1391</v>
      </c>
      <c r="H4817" s="38">
        <f t="shared" si="76"/>
        <v>0.1124</v>
      </c>
    </row>
    <row r="4818" spans="5:8" x14ac:dyDescent="0.25">
      <c r="E4818" s="40" t="s">
        <v>6233</v>
      </c>
      <c r="F4818" s="37" t="s">
        <v>1439</v>
      </c>
      <c r="G4818" s="37" t="s">
        <v>1391</v>
      </c>
      <c r="H4818" s="38">
        <f t="shared" si="76"/>
        <v>0.1124</v>
      </c>
    </row>
    <row r="4819" spans="5:8" x14ac:dyDescent="0.25">
      <c r="E4819" s="61" t="s">
        <v>6234</v>
      </c>
      <c r="F4819" s="37" t="s">
        <v>1439</v>
      </c>
      <c r="G4819" s="37" t="s">
        <v>1391</v>
      </c>
      <c r="H4819" s="38">
        <f t="shared" si="76"/>
        <v>0.1124</v>
      </c>
    </row>
    <row r="4820" spans="5:8" x14ac:dyDescent="0.25">
      <c r="E4820" s="61" t="s">
        <v>6235</v>
      </c>
      <c r="F4820" s="37" t="s">
        <v>1439</v>
      </c>
      <c r="G4820" s="37" t="s">
        <v>1391</v>
      </c>
      <c r="H4820" s="38">
        <f t="shared" si="76"/>
        <v>0.1124</v>
      </c>
    </row>
    <row r="4821" spans="5:8" x14ac:dyDescent="0.25">
      <c r="E4821" s="61" t="s">
        <v>6236</v>
      </c>
      <c r="F4821" s="37" t="s">
        <v>1439</v>
      </c>
      <c r="G4821" s="37" t="s">
        <v>1391</v>
      </c>
      <c r="H4821" s="38">
        <f t="shared" si="76"/>
        <v>0.1124</v>
      </c>
    </row>
    <row r="4822" spans="5:8" x14ac:dyDescent="0.25">
      <c r="E4822" s="39" t="s">
        <v>6237</v>
      </c>
      <c r="F4822" s="37" t="s">
        <v>1439</v>
      </c>
      <c r="G4822" s="37" t="s">
        <v>1391</v>
      </c>
      <c r="H4822" s="38">
        <f t="shared" si="76"/>
        <v>0.1124</v>
      </c>
    </row>
    <row r="4823" spans="5:8" x14ac:dyDescent="0.25">
      <c r="E4823" s="61" t="s">
        <v>6238</v>
      </c>
      <c r="F4823" s="37" t="s">
        <v>1439</v>
      </c>
      <c r="G4823" s="37" t="s">
        <v>1391</v>
      </c>
      <c r="H4823" s="38">
        <f t="shared" si="76"/>
        <v>0.1124</v>
      </c>
    </row>
    <row r="4824" spans="5:8" x14ac:dyDescent="0.25">
      <c r="E4824" s="61" t="s">
        <v>6239</v>
      </c>
      <c r="F4824" s="37" t="s">
        <v>1418</v>
      </c>
      <c r="G4824" s="37" t="s">
        <v>1418</v>
      </c>
      <c r="H4824" s="38">
        <f t="shared" si="76"/>
        <v>0</v>
      </c>
    </row>
    <row r="4825" spans="5:8" x14ac:dyDescent="0.25">
      <c r="E4825" s="61" t="s">
        <v>6240</v>
      </c>
      <c r="F4825" s="37" t="s">
        <v>1439</v>
      </c>
      <c r="G4825" s="37" t="s">
        <v>1391</v>
      </c>
      <c r="H4825" s="38">
        <f t="shared" si="76"/>
        <v>0.1124</v>
      </c>
    </row>
    <row r="4826" spans="5:8" x14ac:dyDescent="0.25">
      <c r="E4826" s="39" t="s">
        <v>6241</v>
      </c>
      <c r="F4826" s="37" t="s">
        <v>1439</v>
      </c>
      <c r="G4826" s="37" t="s">
        <v>1391</v>
      </c>
      <c r="H4826" s="38">
        <f t="shared" si="76"/>
        <v>0.1124</v>
      </c>
    </row>
    <row r="4827" spans="5:8" x14ac:dyDescent="0.25">
      <c r="E4827" s="39" t="s">
        <v>6242</v>
      </c>
      <c r="F4827" s="37" t="s">
        <v>1439</v>
      </c>
      <c r="G4827" s="37" t="s">
        <v>1391</v>
      </c>
      <c r="H4827" s="38">
        <f t="shared" si="76"/>
        <v>0.1124</v>
      </c>
    </row>
    <row r="4828" spans="5:8" x14ac:dyDescent="0.25">
      <c r="E4828" s="39" t="s">
        <v>6243</v>
      </c>
      <c r="F4828" s="37" t="s">
        <v>1439</v>
      </c>
      <c r="G4828" s="37" t="s">
        <v>1391</v>
      </c>
      <c r="H4828" s="38">
        <f t="shared" si="76"/>
        <v>0.1124</v>
      </c>
    </row>
    <row r="4829" spans="5:8" x14ac:dyDescent="0.25">
      <c r="E4829" s="39" t="s">
        <v>6244</v>
      </c>
      <c r="F4829" s="37" t="s">
        <v>1439</v>
      </c>
      <c r="G4829" s="37" t="s">
        <v>1391</v>
      </c>
      <c r="H4829" s="38">
        <f t="shared" si="76"/>
        <v>0.1124</v>
      </c>
    </row>
    <row r="4830" spans="5:8" x14ac:dyDescent="0.25">
      <c r="E4830" s="39" t="s">
        <v>6245</v>
      </c>
      <c r="F4830" s="37" t="s">
        <v>1439</v>
      </c>
      <c r="G4830" s="37" t="s">
        <v>1391</v>
      </c>
      <c r="H4830" s="38">
        <f t="shared" si="76"/>
        <v>0.1124</v>
      </c>
    </row>
    <row r="4831" spans="5:8" x14ac:dyDescent="0.25">
      <c r="E4831" s="39" t="s">
        <v>6246</v>
      </c>
      <c r="F4831" s="37" t="s">
        <v>1439</v>
      </c>
      <c r="G4831" s="37" t="s">
        <v>1391</v>
      </c>
      <c r="H4831" s="38">
        <f t="shared" si="76"/>
        <v>0.1124</v>
      </c>
    </row>
    <row r="4832" spans="5:8" x14ac:dyDescent="0.25">
      <c r="E4832" s="39" t="s">
        <v>6247</v>
      </c>
      <c r="F4832" s="37" t="s">
        <v>1439</v>
      </c>
      <c r="G4832" s="37" t="s">
        <v>1391</v>
      </c>
      <c r="H4832" s="38">
        <f t="shared" si="76"/>
        <v>0.1124</v>
      </c>
    </row>
    <row r="4833" spans="5:8" x14ac:dyDescent="0.25">
      <c r="E4833" s="39" t="s">
        <v>6248</v>
      </c>
      <c r="F4833" s="37" t="s">
        <v>1439</v>
      </c>
      <c r="G4833" s="37" t="s">
        <v>1391</v>
      </c>
      <c r="H4833" s="38">
        <f t="shared" si="76"/>
        <v>0.1124</v>
      </c>
    </row>
    <row r="4834" spans="5:8" x14ac:dyDescent="0.25">
      <c r="E4834" s="39" t="s">
        <v>6249</v>
      </c>
      <c r="F4834" s="37" t="s">
        <v>1439</v>
      </c>
      <c r="G4834" s="37" t="s">
        <v>1391</v>
      </c>
      <c r="H4834" s="38">
        <f t="shared" si="76"/>
        <v>0.1124</v>
      </c>
    </row>
    <row r="4835" spans="5:8" x14ac:dyDescent="0.25">
      <c r="E4835" s="36" t="s">
        <v>6250</v>
      </c>
      <c r="F4835" s="37" t="s">
        <v>1439</v>
      </c>
      <c r="G4835" s="37" t="s">
        <v>1391</v>
      </c>
      <c r="H4835" s="38">
        <f t="shared" si="76"/>
        <v>0.1124</v>
      </c>
    </row>
    <row r="4836" spans="5:8" x14ac:dyDescent="0.25">
      <c r="E4836" s="61" t="s">
        <v>6251</v>
      </c>
      <c r="F4836" s="37" t="s">
        <v>1439</v>
      </c>
      <c r="G4836" s="37" t="s">
        <v>1391</v>
      </c>
      <c r="H4836" s="38">
        <f t="shared" si="76"/>
        <v>0.1124</v>
      </c>
    </row>
    <row r="4837" spans="5:8" x14ac:dyDescent="0.25">
      <c r="E4837" s="39" t="s">
        <v>6252</v>
      </c>
      <c r="F4837" s="37" t="s">
        <v>1439</v>
      </c>
      <c r="G4837" s="37" t="s">
        <v>1391</v>
      </c>
      <c r="H4837" s="38">
        <f t="shared" si="76"/>
        <v>0.1124</v>
      </c>
    </row>
    <row r="4838" spans="5:8" x14ac:dyDescent="0.25">
      <c r="E4838" s="39" t="s">
        <v>6253</v>
      </c>
      <c r="F4838" s="37" t="s">
        <v>1439</v>
      </c>
      <c r="G4838" s="37" t="s">
        <v>1391</v>
      </c>
      <c r="H4838" s="38">
        <f t="shared" si="76"/>
        <v>0.1124</v>
      </c>
    </row>
    <row r="4839" spans="5:8" x14ac:dyDescent="0.25">
      <c r="E4839" s="61" t="s">
        <v>6254</v>
      </c>
      <c r="F4839" s="37" t="s">
        <v>1439</v>
      </c>
      <c r="G4839" s="37" t="s">
        <v>1391</v>
      </c>
      <c r="H4839" s="38">
        <f t="shared" si="76"/>
        <v>0.1124</v>
      </c>
    </row>
    <row r="4840" spans="5:8" x14ac:dyDescent="0.25">
      <c r="E4840" s="39" t="s">
        <v>6255</v>
      </c>
      <c r="F4840" s="37" t="s">
        <v>1377</v>
      </c>
      <c r="G4840" s="37" t="s">
        <v>1377</v>
      </c>
      <c r="H4840" s="38">
        <f t="shared" si="76"/>
        <v>0.1119</v>
      </c>
    </row>
    <row r="4841" spans="5:8" x14ac:dyDescent="0.25">
      <c r="E4841" s="39" t="s">
        <v>6256</v>
      </c>
      <c r="F4841" s="37" t="s">
        <v>1439</v>
      </c>
      <c r="G4841" s="37" t="s">
        <v>1391</v>
      </c>
      <c r="H4841" s="38">
        <f t="shared" si="76"/>
        <v>0.1124</v>
      </c>
    </row>
    <row r="4842" spans="5:8" x14ac:dyDescent="0.25">
      <c r="E4842" s="61" t="s">
        <v>6257</v>
      </c>
      <c r="F4842" s="37" t="s">
        <v>1439</v>
      </c>
      <c r="G4842" s="37" t="s">
        <v>1391</v>
      </c>
      <c r="H4842" s="38">
        <f t="shared" si="76"/>
        <v>0.1124</v>
      </c>
    </row>
    <row r="4843" spans="5:8" x14ac:dyDescent="0.25">
      <c r="E4843" s="39" t="s">
        <v>6258</v>
      </c>
      <c r="F4843" s="37" t="s">
        <v>1439</v>
      </c>
      <c r="G4843" s="37" t="s">
        <v>1391</v>
      </c>
      <c r="H4843" s="38">
        <f t="shared" si="76"/>
        <v>0.1124</v>
      </c>
    </row>
    <row r="4844" spans="5:8" x14ac:dyDescent="0.25">
      <c r="E4844" s="39" t="s">
        <v>6259</v>
      </c>
      <c r="F4844" s="37" t="s">
        <v>1439</v>
      </c>
      <c r="G4844" s="37" t="s">
        <v>1391</v>
      </c>
      <c r="H4844" s="38">
        <f t="shared" si="76"/>
        <v>0.1124</v>
      </c>
    </row>
    <row r="4845" spans="5:8" x14ac:dyDescent="0.25">
      <c r="E4845" s="39" t="s">
        <v>6260</v>
      </c>
      <c r="F4845" s="37" t="s">
        <v>1439</v>
      </c>
      <c r="G4845" s="37" t="s">
        <v>1391</v>
      </c>
      <c r="H4845" s="38">
        <f t="shared" si="76"/>
        <v>0.1124</v>
      </c>
    </row>
    <row r="4846" spans="5:8" x14ac:dyDescent="0.25">
      <c r="E4846" s="60" t="s">
        <v>6261</v>
      </c>
      <c r="F4846" s="37" t="s">
        <v>1439</v>
      </c>
      <c r="G4846" s="37" t="s">
        <v>1391</v>
      </c>
      <c r="H4846" s="38">
        <f t="shared" si="76"/>
        <v>0.1124</v>
      </c>
    </row>
    <row r="4847" spans="5:8" x14ac:dyDescent="0.25">
      <c r="E4847" s="61" t="s">
        <v>6262</v>
      </c>
      <c r="F4847" s="37" t="s">
        <v>1439</v>
      </c>
      <c r="G4847" s="37" t="s">
        <v>1391</v>
      </c>
      <c r="H4847" s="38">
        <f t="shared" si="76"/>
        <v>0.1124</v>
      </c>
    </row>
    <row r="4848" spans="5:8" x14ac:dyDescent="0.25">
      <c r="E4848" s="60" t="s">
        <v>6263</v>
      </c>
      <c r="F4848" s="37" t="s">
        <v>1439</v>
      </c>
      <c r="G4848" s="37" t="s">
        <v>1391</v>
      </c>
      <c r="H4848" s="38">
        <f t="shared" si="76"/>
        <v>0.1124</v>
      </c>
    </row>
    <row r="4849" spans="5:8" x14ac:dyDescent="0.25">
      <c r="E4849" s="36" t="s">
        <v>6264</v>
      </c>
      <c r="F4849" s="37" t="s">
        <v>1439</v>
      </c>
      <c r="G4849" s="37" t="s">
        <v>1391</v>
      </c>
      <c r="H4849" s="38">
        <f t="shared" si="76"/>
        <v>0.1124</v>
      </c>
    </row>
    <row r="4850" spans="5:8" x14ac:dyDescent="0.25">
      <c r="E4850" s="59" t="s">
        <v>6265</v>
      </c>
      <c r="F4850" s="37" t="s">
        <v>1439</v>
      </c>
      <c r="G4850" s="37" t="s">
        <v>1391</v>
      </c>
      <c r="H4850" s="38">
        <f t="shared" si="76"/>
        <v>0.1124</v>
      </c>
    </row>
    <row r="4851" spans="5:8" x14ac:dyDescent="0.25">
      <c r="E4851" s="36" t="s">
        <v>6266</v>
      </c>
      <c r="F4851" s="37" t="s">
        <v>1439</v>
      </c>
      <c r="G4851" s="37" t="s">
        <v>1391</v>
      </c>
      <c r="H4851" s="38">
        <f t="shared" si="76"/>
        <v>0.1124</v>
      </c>
    </row>
    <row r="4852" spans="5:8" x14ac:dyDescent="0.25">
      <c r="E4852" s="65" t="s">
        <v>6267</v>
      </c>
      <c r="F4852" s="37" t="s">
        <v>1439</v>
      </c>
      <c r="G4852" s="37" t="s">
        <v>1391</v>
      </c>
      <c r="H4852" s="38">
        <f t="shared" si="76"/>
        <v>0.1124</v>
      </c>
    </row>
    <row r="4853" spans="5:8" x14ac:dyDescent="0.25">
      <c r="E4853" s="39" t="s">
        <v>6268</v>
      </c>
      <c r="F4853" s="37" t="s">
        <v>1439</v>
      </c>
      <c r="G4853" s="37" t="s">
        <v>1391</v>
      </c>
      <c r="H4853" s="38">
        <f t="shared" si="76"/>
        <v>0.1124</v>
      </c>
    </row>
    <row r="4854" spans="5:8" x14ac:dyDescent="0.25">
      <c r="E4854" s="39" t="s">
        <v>6269</v>
      </c>
      <c r="F4854" s="37" t="s">
        <v>1439</v>
      </c>
      <c r="G4854" s="37" t="s">
        <v>1391</v>
      </c>
      <c r="H4854" s="38">
        <f t="shared" si="76"/>
        <v>0.1124</v>
      </c>
    </row>
    <row r="4855" spans="5:8" x14ac:dyDescent="0.25">
      <c r="E4855" s="59" t="s">
        <v>6270</v>
      </c>
      <c r="F4855" s="37" t="s">
        <v>1410</v>
      </c>
      <c r="G4855" s="37" t="s">
        <v>1410</v>
      </c>
      <c r="H4855" s="38">
        <f t="shared" si="76"/>
        <v>0.10765</v>
      </c>
    </row>
    <row r="4856" spans="5:8" x14ac:dyDescent="0.25">
      <c r="E4856" s="36" t="s">
        <v>6271</v>
      </c>
      <c r="F4856" s="37" t="s">
        <v>1410</v>
      </c>
      <c r="G4856" s="37" t="s">
        <v>1410</v>
      </c>
      <c r="H4856" s="38">
        <f t="shared" si="76"/>
        <v>0.10765</v>
      </c>
    </row>
    <row r="4857" spans="5:8" x14ac:dyDescent="0.25">
      <c r="E4857" s="39" t="s">
        <v>6272</v>
      </c>
      <c r="F4857" s="37" t="s">
        <v>1410</v>
      </c>
      <c r="G4857" s="37" t="s">
        <v>1410</v>
      </c>
      <c r="H4857" s="38">
        <f t="shared" si="76"/>
        <v>0.10765</v>
      </c>
    </row>
    <row r="4858" spans="5:8" x14ac:dyDescent="0.25">
      <c r="E4858" s="39" t="s">
        <v>6273</v>
      </c>
      <c r="F4858" s="37" t="s">
        <v>1439</v>
      </c>
      <c r="G4858" s="37" t="s">
        <v>1391</v>
      </c>
      <c r="H4858" s="38">
        <f t="shared" si="76"/>
        <v>0.1124</v>
      </c>
    </row>
    <row r="4859" spans="5:8" x14ac:dyDescent="0.25">
      <c r="E4859" s="39" t="s">
        <v>6274</v>
      </c>
      <c r="F4859" s="37" t="s">
        <v>1439</v>
      </c>
      <c r="G4859" s="37" t="s">
        <v>1391</v>
      </c>
      <c r="H4859" s="38">
        <f t="shared" si="76"/>
        <v>0.1124</v>
      </c>
    </row>
    <row r="4860" spans="5:8" x14ac:dyDescent="0.25">
      <c r="E4860" s="57" t="s">
        <v>6275</v>
      </c>
      <c r="F4860" s="37" t="s">
        <v>1439</v>
      </c>
      <c r="G4860" s="37" t="s">
        <v>1391</v>
      </c>
      <c r="H4860" s="38">
        <f t="shared" si="76"/>
        <v>0.1124</v>
      </c>
    </row>
    <row r="4861" spans="5:8" x14ac:dyDescent="0.25">
      <c r="E4861" s="39" t="s">
        <v>6276</v>
      </c>
      <c r="F4861" s="37" t="s">
        <v>1439</v>
      </c>
      <c r="G4861" s="37" t="s">
        <v>1391</v>
      </c>
      <c r="H4861" s="38">
        <f t="shared" si="76"/>
        <v>0.1124</v>
      </c>
    </row>
    <row r="4862" spans="5:8" x14ac:dyDescent="0.25">
      <c r="E4862" s="39" t="s">
        <v>6277</v>
      </c>
      <c r="F4862" s="37" t="s">
        <v>1439</v>
      </c>
      <c r="G4862" s="37" t="s">
        <v>1391</v>
      </c>
      <c r="H4862" s="38">
        <f t="shared" si="76"/>
        <v>0.1124</v>
      </c>
    </row>
    <row r="4863" spans="5:8" x14ac:dyDescent="0.25">
      <c r="E4863" s="39" t="s">
        <v>6278</v>
      </c>
      <c r="F4863" s="37" t="s">
        <v>1439</v>
      </c>
      <c r="G4863" s="37" t="s">
        <v>1391</v>
      </c>
      <c r="H4863" s="38">
        <f t="shared" si="76"/>
        <v>0.1124</v>
      </c>
    </row>
    <row r="4864" spans="5:8" x14ac:dyDescent="0.25">
      <c r="E4864" s="39" t="s">
        <v>6279</v>
      </c>
      <c r="F4864" s="37" t="s">
        <v>1439</v>
      </c>
      <c r="G4864" s="37" t="s">
        <v>1391</v>
      </c>
      <c r="H4864" s="38">
        <f t="shared" si="76"/>
        <v>0.1124</v>
      </c>
    </row>
    <row r="4865" spans="5:8" x14ac:dyDescent="0.25">
      <c r="E4865" s="36" t="s">
        <v>6280</v>
      </c>
      <c r="F4865" s="37" t="s">
        <v>1439</v>
      </c>
      <c r="G4865" s="37" t="s">
        <v>1391</v>
      </c>
      <c r="H4865" s="38">
        <f t="shared" si="76"/>
        <v>0.1124</v>
      </c>
    </row>
    <row r="4866" spans="5:8" x14ac:dyDescent="0.25">
      <c r="E4866" s="36" t="s">
        <v>6281</v>
      </c>
      <c r="F4866" s="37" t="s">
        <v>1439</v>
      </c>
      <c r="G4866" s="37" t="s">
        <v>1391</v>
      </c>
      <c r="H4866" s="38">
        <f t="shared" si="76"/>
        <v>0.1124</v>
      </c>
    </row>
    <row r="4867" spans="5:8" x14ac:dyDescent="0.25">
      <c r="E4867" s="57" t="s">
        <v>6282</v>
      </c>
      <c r="F4867" s="37" t="s">
        <v>1439</v>
      </c>
      <c r="G4867" s="37" t="s">
        <v>1391</v>
      </c>
      <c r="H4867" s="38">
        <f t="shared" si="76"/>
        <v>0.1124</v>
      </c>
    </row>
    <row r="4868" spans="5:8" x14ac:dyDescent="0.25">
      <c r="E4868" s="39" t="s">
        <v>6283</v>
      </c>
      <c r="F4868" s="37" t="s">
        <v>1439</v>
      </c>
      <c r="G4868" s="37" t="s">
        <v>1391</v>
      </c>
      <c r="H4868" s="38">
        <f t="shared" si="76"/>
        <v>0.1124</v>
      </c>
    </row>
    <row r="4869" spans="5:8" x14ac:dyDescent="0.25">
      <c r="E4869" s="39" t="s">
        <v>6284</v>
      </c>
      <c r="F4869" s="37" t="s">
        <v>1439</v>
      </c>
      <c r="G4869" s="37" t="s">
        <v>1391</v>
      </c>
      <c r="H4869" s="38">
        <f t="shared" si="76"/>
        <v>0.1124</v>
      </c>
    </row>
    <row r="4870" spans="5:8" x14ac:dyDescent="0.25">
      <c r="E4870" s="39" t="s">
        <v>6285</v>
      </c>
      <c r="F4870" s="37" t="s">
        <v>1439</v>
      </c>
      <c r="G4870" s="37" t="s">
        <v>1391</v>
      </c>
      <c r="H4870" s="38">
        <f t="shared" si="76"/>
        <v>0.1124</v>
      </c>
    </row>
    <row r="4871" spans="5:8" x14ac:dyDescent="0.25">
      <c r="E4871" s="39" t="s">
        <v>6286</v>
      </c>
      <c r="F4871" s="37" t="s">
        <v>1439</v>
      </c>
      <c r="G4871" s="37" t="s">
        <v>1391</v>
      </c>
      <c r="H4871" s="38">
        <f t="shared" ref="H4871:H4934" si="77">VLOOKUP(G4871,$A$4:$B$29,2,FALSE)</f>
        <v>0.1124</v>
      </c>
    </row>
    <row r="4872" spans="5:8" x14ac:dyDescent="0.25">
      <c r="E4872" s="39" t="s">
        <v>6287</v>
      </c>
      <c r="F4872" s="37" t="s">
        <v>1410</v>
      </c>
      <c r="G4872" s="37" t="s">
        <v>1410</v>
      </c>
      <c r="H4872" s="38">
        <f t="shared" si="77"/>
        <v>0.10765</v>
      </c>
    </row>
    <row r="4873" spans="5:8" x14ac:dyDescent="0.25">
      <c r="E4873" s="36" t="s">
        <v>6288</v>
      </c>
      <c r="F4873" s="37" t="s">
        <v>1410</v>
      </c>
      <c r="G4873" s="37" t="s">
        <v>1410</v>
      </c>
      <c r="H4873" s="38">
        <f t="shared" si="77"/>
        <v>0.10765</v>
      </c>
    </row>
    <row r="4874" spans="5:8" x14ac:dyDescent="0.25">
      <c r="E4874" s="39" t="s">
        <v>6289</v>
      </c>
      <c r="F4874" s="37" t="s">
        <v>1410</v>
      </c>
      <c r="G4874" s="37" t="s">
        <v>1410</v>
      </c>
      <c r="H4874" s="38">
        <f t="shared" si="77"/>
        <v>0.10765</v>
      </c>
    </row>
    <row r="4875" spans="5:8" x14ac:dyDescent="0.25">
      <c r="E4875" s="39" t="s">
        <v>6290</v>
      </c>
      <c r="F4875" s="37" t="s">
        <v>1410</v>
      </c>
      <c r="G4875" s="37" t="s">
        <v>1410</v>
      </c>
      <c r="H4875" s="38">
        <f t="shared" si="77"/>
        <v>0.10765</v>
      </c>
    </row>
    <row r="4876" spans="5:8" x14ac:dyDescent="0.25">
      <c r="E4876" s="39" t="s">
        <v>6291</v>
      </c>
      <c r="F4876" s="37" t="s">
        <v>1410</v>
      </c>
      <c r="G4876" s="37" t="s">
        <v>1410</v>
      </c>
      <c r="H4876" s="38">
        <f t="shared" si="77"/>
        <v>0.10765</v>
      </c>
    </row>
    <row r="4877" spans="5:8" x14ac:dyDescent="0.25">
      <c r="E4877" s="36" t="s">
        <v>6292</v>
      </c>
      <c r="F4877" s="37" t="s">
        <v>1410</v>
      </c>
      <c r="G4877" s="37" t="s">
        <v>1410</v>
      </c>
      <c r="H4877" s="38">
        <f t="shared" si="77"/>
        <v>0.10765</v>
      </c>
    </row>
    <row r="4878" spans="5:8" x14ac:dyDescent="0.25">
      <c r="E4878" s="39" t="s">
        <v>6293</v>
      </c>
      <c r="F4878" s="37" t="s">
        <v>1410</v>
      </c>
      <c r="G4878" s="37" t="s">
        <v>1410</v>
      </c>
      <c r="H4878" s="38">
        <f t="shared" si="77"/>
        <v>0.10765</v>
      </c>
    </row>
    <row r="4879" spans="5:8" x14ac:dyDescent="0.25">
      <c r="E4879" s="40" t="s">
        <v>6294</v>
      </c>
      <c r="F4879" s="37" t="s">
        <v>1410</v>
      </c>
      <c r="G4879" s="37" t="s">
        <v>1410</v>
      </c>
      <c r="H4879" s="38">
        <f t="shared" si="77"/>
        <v>0.10765</v>
      </c>
    </row>
    <row r="4880" spans="5:8" x14ac:dyDescent="0.25">
      <c r="E4880" s="36" t="s">
        <v>6295</v>
      </c>
      <c r="F4880" s="37" t="s">
        <v>1410</v>
      </c>
      <c r="G4880" s="37" t="s">
        <v>1410</v>
      </c>
      <c r="H4880" s="38">
        <f t="shared" si="77"/>
        <v>0.10765</v>
      </c>
    </row>
    <row r="4881" spans="5:8" x14ac:dyDescent="0.25">
      <c r="E4881" s="39" t="s">
        <v>6296</v>
      </c>
      <c r="F4881" s="37" t="s">
        <v>1410</v>
      </c>
      <c r="G4881" s="37" t="s">
        <v>1410</v>
      </c>
      <c r="H4881" s="38">
        <f t="shared" si="77"/>
        <v>0.10765</v>
      </c>
    </row>
    <row r="4882" spans="5:8" x14ac:dyDescent="0.25">
      <c r="E4882" s="39" t="s">
        <v>6297</v>
      </c>
      <c r="F4882" s="37" t="s">
        <v>1410</v>
      </c>
      <c r="G4882" s="37" t="s">
        <v>1410</v>
      </c>
      <c r="H4882" s="38">
        <f t="shared" si="77"/>
        <v>0.10765</v>
      </c>
    </row>
    <row r="4883" spans="5:8" x14ac:dyDescent="0.25">
      <c r="E4883" s="39" t="s">
        <v>6298</v>
      </c>
      <c r="F4883" s="37" t="s">
        <v>1410</v>
      </c>
      <c r="G4883" s="37" t="s">
        <v>1410</v>
      </c>
      <c r="H4883" s="38">
        <f t="shared" si="77"/>
        <v>0.10765</v>
      </c>
    </row>
    <row r="4884" spans="5:8" x14ac:dyDescent="0.25">
      <c r="E4884" s="39" t="s">
        <v>6299</v>
      </c>
      <c r="F4884" s="37" t="s">
        <v>1410</v>
      </c>
      <c r="G4884" s="37" t="s">
        <v>1410</v>
      </c>
      <c r="H4884" s="38">
        <f t="shared" si="77"/>
        <v>0.10765</v>
      </c>
    </row>
    <row r="4885" spans="5:8" x14ac:dyDescent="0.25">
      <c r="E4885" s="39" t="s">
        <v>6300</v>
      </c>
      <c r="F4885" s="37" t="s">
        <v>1410</v>
      </c>
      <c r="G4885" s="37" t="s">
        <v>1410</v>
      </c>
      <c r="H4885" s="38">
        <f t="shared" si="77"/>
        <v>0.10765</v>
      </c>
    </row>
    <row r="4886" spans="5:8" x14ac:dyDescent="0.25">
      <c r="E4886" s="39" t="s">
        <v>6301</v>
      </c>
      <c r="F4886" s="37" t="s">
        <v>1410</v>
      </c>
      <c r="G4886" s="37" t="s">
        <v>1410</v>
      </c>
      <c r="H4886" s="38">
        <f t="shared" si="77"/>
        <v>0.10765</v>
      </c>
    </row>
    <row r="4887" spans="5:8" x14ac:dyDescent="0.25">
      <c r="E4887" s="39" t="s">
        <v>6302</v>
      </c>
      <c r="F4887" s="37" t="s">
        <v>1410</v>
      </c>
      <c r="G4887" s="37" t="s">
        <v>1410</v>
      </c>
      <c r="H4887" s="38">
        <f t="shared" si="77"/>
        <v>0.10765</v>
      </c>
    </row>
    <row r="4888" spans="5:8" x14ac:dyDescent="0.25">
      <c r="E4888" s="39" t="s">
        <v>6303</v>
      </c>
      <c r="F4888" s="37" t="s">
        <v>1410</v>
      </c>
      <c r="G4888" s="37" t="s">
        <v>1410</v>
      </c>
      <c r="H4888" s="38">
        <f t="shared" si="77"/>
        <v>0.10765</v>
      </c>
    </row>
    <row r="4889" spans="5:8" x14ac:dyDescent="0.25">
      <c r="E4889" s="36" t="s">
        <v>6304</v>
      </c>
      <c r="F4889" s="37" t="s">
        <v>1410</v>
      </c>
      <c r="G4889" s="37" t="s">
        <v>1410</v>
      </c>
      <c r="H4889" s="38">
        <f t="shared" si="77"/>
        <v>0.10765</v>
      </c>
    </row>
    <row r="4890" spans="5:8" x14ac:dyDescent="0.25">
      <c r="E4890" s="39" t="s">
        <v>6305</v>
      </c>
      <c r="F4890" s="37" t="s">
        <v>1410</v>
      </c>
      <c r="G4890" s="37" t="s">
        <v>1410</v>
      </c>
      <c r="H4890" s="38">
        <f t="shared" si="77"/>
        <v>0.10765</v>
      </c>
    </row>
    <row r="4891" spans="5:8" x14ac:dyDescent="0.25">
      <c r="E4891" s="39" t="s">
        <v>6306</v>
      </c>
      <c r="F4891" s="37" t="s">
        <v>1410</v>
      </c>
      <c r="G4891" s="37" t="s">
        <v>1410</v>
      </c>
      <c r="H4891" s="38">
        <f t="shared" si="77"/>
        <v>0.10765</v>
      </c>
    </row>
    <row r="4892" spans="5:8" x14ac:dyDescent="0.25">
      <c r="E4892" s="39" t="s">
        <v>6307</v>
      </c>
      <c r="F4892" s="37" t="s">
        <v>1410</v>
      </c>
      <c r="G4892" s="37" t="s">
        <v>1410</v>
      </c>
      <c r="H4892" s="38">
        <f t="shared" si="77"/>
        <v>0.10765</v>
      </c>
    </row>
    <row r="4893" spans="5:8" x14ac:dyDescent="0.25">
      <c r="E4893" s="39" t="s">
        <v>6308</v>
      </c>
      <c r="F4893" s="37" t="s">
        <v>1410</v>
      </c>
      <c r="G4893" s="37" t="s">
        <v>1410</v>
      </c>
      <c r="H4893" s="38">
        <f t="shared" si="77"/>
        <v>0.10765</v>
      </c>
    </row>
    <row r="4894" spans="5:8" x14ac:dyDescent="0.25">
      <c r="E4894" s="39" t="s">
        <v>6309</v>
      </c>
      <c r="F4894" s="37" t="s">
        <v>1410</v>
      </c>
      <c r="G4894" s="37" t="s">
        <v>1410</v>
      </c>
      <c r="H4894" s="38">
        <f t="shared" si="77"/>
        <v>0.10765</v>
      </c>
    </row>
    <row r="4895" spans="5:8" x14ac:dyDescent="0.25">
      <c r="E4895" s="39" t="s">
        <v>6310</v>
      </c>
      <c r="F4895" s="37" t="s">
        <v>1410</v>
      </c>
      <c r="G4895" s="37" t="s">
        <v>1410</v>
      </c>
      <c r="H4895" s="38">
        <f t="shared" si="77"/>
        <v>0.10765</v>
      </c>
    </row>
    <row r="4896" spans="5:8" x14ac:dyDescent="0.25">
      <c r="E4896" s="36" t="s">
        <v>6311</v>
      </c>
      <c r="F4896" s="37" t="s">
        <v>1410</v>
      </c>
      <c r="G4896" s="37" t="s">
        <v>1410</v>
      </c>
      <c r="H4896" s="38">
        <f t="shared" si="77"/>
        <v>0.10765</v>
      </c>
    </row>
    <row r="4897" spans="5:8" x14ac:dyDescent="0.25">
      <c r="E4897" s="39" t="s">
        <v>6312</v>
      </c>
      <c r="F4897" s="37" t="s">
        <v>1410</v>
      </c>
      <c r="G4897" s="37" t="s">
        <v>1410</v>
      </c>
      <c r="H4897" s="38">
        <f t="shared" si="77"/>
        <v>0.10765</v>
      </c>
    </row>
    <row r="4898" spans="5:8" x14ac:dyDescent="0.25">
      <c r="E4898" s="39" t="s">
        <v>6313</v>
      </c>
      <c r="F4898" s="37" t="s">
        <v>1410</v>
      </c>
      <c r="G4898" s="37" t="s">
        <v>1410</v>
      </c>
      <c r="H4898" s="38">
        <f t="shared" si="77"/>
        <v>0.10765</v>
      </c>
    </row>
    <row r="4899" spans="5:8" x14ac:dyDescent="0.25">
      <c r="E4899" s="61" t="s">
        <v>6314</v>
      </c>
      <c r="F4899" s="37" t="s">
        <v>1410</v>
      </c>
      <c r="G4899" s="37" t="s">
        <v>1410</v>
      </c>
      <c r="H4899" s="38">
        <f t="shared" si="77"/>
        <v>0.10765</v>
      </c>
    </row>
    <row r="4900" spans="5:8" x14ac:dyDescent="0.25">
      <c r="E4900" s="39" t="s">
        <v>6315</v>
      </c>
      <c r="F4900" s="37" t="s">
        <v>1410</v>
      </c>
      <c r="G4900" s="37" t="s">
        <v>1410</v>
      </c>
      <c r="H4900" s="38">
        <f t="shared" si="77"/>
        <v>0.10765</v>
      </c>
    </row>
    <row r="4901" spans="5:8" x14ac:dyDescent="0.25">
      <c r="E4901" s="61" t="s">
        <v>6316</v>
      </c>
      <c r="F4901" s="37" t="s">
        <v>1410</v>
      </c>
      <c r="G4901" s="37" t="s">
        <v>1410</v>
      </c>
      <c r="H4901" s="38">
        <f t="shared" si="77"/>
        <v>0.10765</v>
      </c>
    </row>
    <row r="4902" spans="5:8" x14ac:dyDescent="0.25">
      <c r="E4902" s="39" t="s">
        <v>6317</v>
      </c>
      <c r="F4902" s="37" t="s">
        <v>1410</v>
      </c>
      <c r="G4902" s="37" t="s">
        <v>1410</v>
      </c>
      <c r="H4902" s="38">
        <f t="shared" si="77"/>
        <v>0.10765</v>
      </c>
    </row>
    <row r="4903" spans="5:8" x14ac:dyDescent="0.25">
      <c r="E4903" s="39" t="s">
        <v>6318</v>
      </c>
      <c r="F4903" s="37" t="s">
        <v>1410</v>
      </c>
      <c r="G4903" s="37" t="s">
        <v>1410</v>
      </c>
      <c r="H4903" s="38">
        <f t="shared" si="77"/>
        <v>0.10765</v>
      </c>
    </row>
    <row r="4904" spans="5:8" x14ac:dyDescent="0.25">
      <c r="E4904" s="39" t="s">
        <v>6319</v>
      </c>
      <c r="F4904" s="37" t="s">
        <v>1410</v>
      </c>
      <c r="G4904" s="37" t="s">
        <v>1410</v>
      </c>
      <c r="H4904" s="38">
        <f t="shared" si="77"/>
        <v>0.10765</v>
      </c>
    </row>
    <row r="4905" spans="5:8" x14ac:dyDescent="0.25">
      <c r="E4905" s="39" t="s">
        <v>6320</v>
      </c>
      <c r="F4905" s="37" t="s">
        <v>1410</v>
      </c>
      <c r="G4905" s="37" t="s">
        <v>1410</v>
      </c>
      <c r="H4905" s="38">
        <f t="shared" si="77"/>
        <v>0.10765</v>
      </c>
    </row>
    <row r="4906" spans="5:8" x14ac:dyDescent="0.25">
      <c r="E4906" s="39" t="s">
        <v>6321</v>
      </c>
      <c r="F4906" s="37" t="s">
        <v>1410</v>
      </c>
      <c r="G4906" s="37" t="s">
        <v>1410</v>
      </c>
      <c r="H4906" s="38">
        <f t="shared" si="77"/>
        <v>0.10765</v>
      </c>
    </row>
    <row r="4907" spans="5:8" x14ac:dyDescent="0.25">
      <c r="E4907" s="60" t="s">
        <v>6322</v>
      </c>
      <c r="F4907" s="37" t="s">
        <v>1410</v>
      </c>
      <c r="G4907" s="37" t="s">
        <v>1410</v>
      </c>
      <c r="H4907" s="38">
        <f t="shared" si="77"/>
        <v>0.10765</v>
      </c>
    </row>
    <row r="4908" spans="5:8" x14ac:dyDescent="0.25">
      <c r="E4908" s="39" t="s">
        <v>6323</v>
      </c>
      <c r="F4908" s="37" t="s">
        <v>1410</v>
      </c>
      <c r="G4908" s="37" t="s">
        <v>1410</v>
      </c>
      <c r="H4908" s="38">
        <f t="shared" si="77"/>
        <v>0.10765</v>
      </c>
    </row>
    <row r="4909" spans="5:8" x14ac:dyDescent="0.25">
      <c r="E4909" s="61" t="s">
        <v>6324</v>
      </c>
      <c r="F4909" s="37" t="s">
        <v>1439</v>
      </c>
      <c r="G4909" s="37" t="s">
        <v>1391</v>
      </c>
      <c r="H4909" s="38">
        <f t="shared" si="77"/>
        <v>0.1124</v>
      </c>
    </row>
    <row r="4910" spans="5:8" x14ac:dyDescent="0.25">
      <c r="E4910" s="39" t="s">
        <v>6325</v>
      </c>
      <c r="F4910" s="37" t="s">
        <v>1439</v>
      </c>
      <c r="G4910" s="37" t="s">
        <v>1391</v>
      </c>
      <c r="H4910" s="38">
        <f t="shared" si="77"/>
        <v>0.1124</v>
      </c>
    </row>
    <row r="4911" spans="5:8" x14ac:dyDescent="0.25">
      <c r="E4911" s="39" t="s">
        <v>6326</v>
      </c>
      <c r="F4911" s="37" t="s">
        <v>1439</v>
      </c>
      <c r="G4911" s="37" t="s">
        <v>1391</v>
      </c>
      <c r="H4911" s="38">
        <f t="shared" si="77"/>
        <v>0.1124</v>
      </c>
    </row>
    <row r="4912" spans="5:8" x14ac:dyDescent="0.25">
      <c r="E4912" s="39" t="s">
        <v>6327</v>
      </c>
      <c r="F4912" s="37" t="s">
        <v>1439</v>
      </c>
      <c r="G4912" s="37" t="s">
        <v>1391</v>
      </c>
      <c r="H4912" s="38">
        <f t="shared" si="77"/>
        <v>0.1124</v>
      </c>
    </row>
    <row r="4913" spans="5:8" x14ac:dyDescent="0.25">
      <c r="E4913" s="39" t="s">
        <v>6328</v>
      </c>
      <c r="F4913" s="37" t="s">
        <v>1439</v>
      </c>
      <c r="G4913" s="37" t="s">
        <v>1391</v>
      </c>
      <c r="H4913" s="38">
        <f t="shared" si="77"/>
        <v>0.1124</v>
      </c>
    </row>
    <row r="4914" spans="5:8" x14ac:dyDescent="0.25">
      <c r="E4914" s="39" t="s">
        <v>6329</v>
      </c>
      <c r="F4914" s="37" t="s">
        <v>1439</v>
      </c>
      <c r="G4914" s="37" t="s">
        <v>1391</v>
      </c>
      <c r="H4914" s="38">
        <f t="shared" si="77"/>
        <v>0.1124</v>
      </c>
    </row>
    <row r="4915" spans="5:8" x14ac:dyDescent="0.25">
      <c r="E4915" s="39" t="s">
        <v>6330</v>
      </c>
      <c r="F4915" s="37" t="s">
        <v>1439</v>
      </c>
      <c r="G4915" s="37" t="s">
        <v>1391</v>
      </c>
      <c r="H4915" s="38">
        <f t="shared" si="77"/>
        <v>0.1124</v>
      </c>
    </row>
    <row r="4916" spans="5:8" x14ac:dyDescent="0.25">
      <c r="E4916" s="39" t="s">
        <v>6331</v>
      </c>
      <c r="F4916" s="37" t="s">
        <v>1410</v>
      </c>
      <c r="G4916" s="37" t="s">
        <v>1410</v>
      </c>
      <c r="H4916" s="38">
        <f t="shared" si="77"/>
        <v>0.10765</v>
      </c>
    </row>
    <row r="4917" spans="5:8" x14ac:dyDescent="0.25">
      <c r="E4917" s="40" t="s">
        <v>6332</v>
      </c>
      <c r="F4917" s="37" t="s">
        <v>1439</v>
      </c>
      <c r="G4917" s="37" t="s">
        <v>1391</v>
      </c>
      <c r="H4917" s="38">
        <f t="shared" si="77"/>
        <v>0.1124</v>
      </c>
    </row>
    <row r="4918" spans="5:8" x14ac:dyDescent="0.25">
      <c r="E4918" s="36" t="s">
        <v>6333</v>
      </c>
      <c r="F4918" s="37" t="s">
        <v>1439</v>
      </c>
      <c r="G4918" s="37" t="s">
        <v>1391</v>
      </c>
      <c r="H4918" s="38">
        <f t="shared" si="77"/>
        <v>0.1124</v>
      </c>
    </row>
    <row r="4919" spans="5:8" x14ac:dyDescent="0.25">
      <c r="E4919" s="39" t="s">
        <v>6334</v>
      </c>
      <c r="F4919" s="37" t="s">
        <v>1439</v>
      </c>
      <c r="G4919" s="37" t="s">
        <v>1391</v>
      </c>
      <c r="H4919" s="38">
        <f t="shared" si="77"/>
        <v>0.1124</v>
      </c>
    </row>
    <row r="4920" spans="5:8" x14ac:dyDescent="0.25">
      <c r="E4920" s="39" t="s">
        <v>6335</v>
      </c>
      <c r="F4920" s="37" t="s">
        <v>1439</v>
      </c>
      <c r="G4920" s="37" t="s">
        <v>1391</v>
      </c>
      <c r="H4920" s="38">
        <f t="shared" si="77"/>
        <v>0.1124</v>
      </c>
    </row>
    <row r="4921" spans="5:8" x14ac:dyDescent="0.25">
      <c r="E4921" s="39" t="s">
        <v>6336</v>
      </c>
      <c r="F4921" s="37" t="s">
        <v>1439</v>
      </c>
      <c r="G4921" s="37" t="s">
        <v>1391</v>
      </c>
      <c r="H4921" s="38">
        <f t="shared" si="77"/>
        <v>0.1124</v>
      </c>
    </row>
    <row r="4922" spans="5:8" x14ac:dyDescent="0.25">
      <c r="E4922" s="39" t="s">
        <v>6337</v>
      </c>
      <c r="F4922" s="37" t="s">
        <v>1439</v>
      </c>
      <c r="G4922" s="37" t="s">
        <v>1391</v>
      </c>
      <c r="H4922" s="38">
        <f t="shared" si="77"/>
        <v>0.1124</v>
      </c>
    </row>
    <row r="4923" spans="5:8" x14ac:dyDescent="0.25">
      <c r="E4923" s="39" t="s">
        <v>6338</v>
      </c>
      <c r="F4923" s="37" t="s">
        <v>1439</v>
      </c>
      <c r="G4923" s="37" t="s">
        <v>1391</v>
      </c>
      <c r="H4923" s="38">
        <f t="shared" si="77"/>
        <v>0.1124</v>
      </c>
    </row>
    <row r="4924" spans="5:8" x14ac:dyDescent="0.25">
      <c r="E4924" s="39" t="s">
        <v>6339</v>
      </c>
      <c r="F4924" s="37" t="s">
        <v>1439</v>
      </c>
      <c r="G4924" s="37" t="s">
        <v>1391</v>
      </c>
      <c r="H4924" s="38">
        <f t="shared" si="77"/>
        <v>0.1124</v>
      </c>
    </row>
    <row r="4925" spans="5:8" x14ac:dyDescent="0.25">
      <c r="E4925" s="39" t="s">
        <v>6340</v>
      </c>
      <c r="F4925" s="37" t="s">
        <v>1439</v>
      </c>
      <c r="G4925" s="37" t="s">
        <v>1391</v>
      </c>
      <c r="H4925" s="38">
        <f t="shared" si="77"/>
        <v>0.1124</v>
      </c>
    </row>
    <row r="4926" spans="5:8" x14ac:dyDescent="0.25">
      <c r="E4926" s="39" t="s">
        <v>6341</v>
      </c>
      <c r="F4926" s="37" t="s">
        <v>1410</v>
      </c>
      <c r="G4926" s="37" t="s">
        <v>1410</v>
      </c>
      <c r="H4926" s="38">
        <f t="shared" si="77"/>
        <v>0.10765</v>
      </c>
    </row>
    <row r="4927" spans="5:8" x14ac:dyDescent="0.25">
      <c r="E4927" s="39" t="s">
        <v>6342</v>
      </c>
      <c r="F4927" s="37" t="s">
        <v>1439</v>
      </c>
      <c r="G4927" s="37" t="s">
        <v>1391</v>
      </c>
      <c r="H4927" s="38">
        <f t="shared" si="77"/>
        <v>0.1124</v>
      </c>
    </row>
    <row r="4928" spans="5:8" x14ac:dyDescent="0.25">
      <c r="E4928" s="39" t="s">
        <v>6343</v>
      </c>
      <c r="F4928" s="37" t="s">
        <v>1439</v>
      </c>
      <c r="G4928" s="37" t="s">
        <v>1391</v>
      </c>
      <c r="H4928" s="38">
        <f t="shared" si="77"/>
        <v>0.1124</v>
      </c>
    </row>
    <row r="4929" spans="5:8" x14ac:dyDescent="0.25">
      <c r="E4929" s="39" t="s">
        <v>6344</v>
      </c>
      <c r="F4929" s="37" t="s">
        <v>1439</v>
      </c>
      <c r="G4929" s="37" t="s">
        <v>1391</v>
      </c>
      <c r="H4929" s="38">
        <f t="shared" si="77"/>
        <v>0.1124</v>
      </c>
    </row>
    <row r="4930" spans="5:8" x14ac:dyDescent="0.25">
      <c r="E4930" s="60" t="s">
        <v>6345</v>
      </c>
      <c r="F4930" s="37" t="s">
        <v>1439</v>
      </c>
      <c r="G4930" s="37" t="s">
        <v>1391</v>
      </c>
      <c r="H4930" s="38">
        <f t="shared" si="77"/>
        <v>0.1124</v>
      </c>
    </row>
    <row r="4931" spans="5:8" x14ac:dyDescent="0.25">
      <c r="E4931" s="39" t="s">
        <v>6346</v>
      </c>
      <c r="F4931" s="37" t="s">
        <v>1439</v>
      </c>
      <c r="G4931" s="37" t="s">
        <v>1391</v>
      </c>
      <c r="H4931" s="38">
        <f t="shared" si="77"/>
        <v>0.1124</v>
      </c>
    </row>
    <row r="4932" spans="5:8" x14ac:dyDescent="0.25">
      <c r="E4932" s="39" t="s">
        <v>6347</v>
      </c>
      <c r="F4932" s="37" t="s">
        <v>1439</v>
      </c>
      <c r="G4932" s="37" t="s">
        <v>1391</v>
      </c>
      <c r="H4932" s="38">
        <f t="shared" si="77"/>
        <v>0.1124</v>
      </c>
    </row>
    <row r="4933" spans="5:8" x14ac:dyDescent="0.25">
      <c r="E4933" s="39" t="s">
        <v>6348</v>
      </c>
      <c r="F4933" s="37" t="s">
        <v>1439</v>
      </c>
      <c r="G4933" s="37" t="s">
        <v>1391</v>
      </c>
      <c r="H4933" s="38">
        <f t="shared" si="77"/>
        <v>0.1124</v>
      </c>
    </row>
    <row r="4934" spans="5:8" x14ac:dyDescent="0.25">
      <c r="E4934" s="39" t="s">
        <v>6349</v>
      </c>
      <c r="F4934" s="37" t="s">
        <v>1439</v>
      </c>
      <c r="G4934" s="37" t="s">
        <v>1391</v>
      </c>
      <c r="H4934" s="38">
        <f t="shared" si="77"/>
        <v>0.1124</v>
      </c>
    </row>
    <row r="4935" spans="5:8" x14ac:dyDescent="0.25">
      <c r="E4935" s="39" t="s">
        <v>6350</v>
      </c>
      <c r="F4935" s="37" t="s">
        <v>1439</v>
      </c>
      <c r="G4935" s="37" t="s">
        <v>1391</v>
      </c>
      <c r="H4935" s="38">
        <f t="shared" ref="H4935:H4998" si="78">VLOOKUP(G4935,$A$4:$B$29,2,FALSE)</f>
        <v>0.1124</v>
      </c>
    </row>
    <row r="4936" spans="5:8" x14ac:dyDescent="0.25">
      <c r="E4936" s="39" t="s">
        <v>6351</v>
      </c>
      <c r="F4936" s="37" t="s">
        <v>1439</v>
      </c>
      <c r="G4936" s="37" t="s">
        <v>1391</v>
      </c>
      <c r="H4936" s="38">
        <f t="shared" si="78"/>
        <v>0.1124</v>
      </c>
    </row>
    <row r="4937" spans="5:8" x14ac:dyDescent="0.25">
      <c r="E4937" s="39" t="s">
        <v>6352</v>
      </c>
      <c r="F4937" s="37" t="s">
        <v>1439</v>
      </c>
      <c r="G4937" s="37" t="s">
        <v>1391</v>
      </c>
      <c r="H4937" s="38">
        <f t="shared" si="78"/>
        <v>0.1124</v>
      </c>
    </row>
    <row r="4938" spans="5:8" x14ac:dyDescent="0.25">
      <c r="E4938" s="39" t="s">
        <v>6353</v>
      </c>
      <c r="F4938" s="37" t="s">
        <v>1439</v>
      </c>
      <c r="G4938" s="37" t="s">
        <v>1391</v>
      </c>
      <c r="H4938" s="38">
        <f t="shared" si="78"/>
        <v>0.1124</v>
      </c>
    </row>
    <row r="4939" spans="5:8" x14ac:dyDescent="0.25">
      <c r="E4939" s="39" t="s">
        <v>6354</v>
      </c>
      <c r="F4939" s="37" t="s">
        <v>1439</v>
      </c>
      <c r="G4939" s="37" t="s">
        <v>1391</v>
      </c>
      <c r="H4939" s="38">
        <f t="shared" si="78"/>
        <v>0.1124</v>
      </c>
    </row>
    <row r="4940" spans="5:8" x14ac:dyDescent="0.25">
      <c r="E4940" s="39" t="s">
        <v>6355</v>
      </c>
      <c r="F4940" s="37" t="s">
        <v>1439</v>
      </c>
      <c r="G4940" s="37" t="s">
        <v>1391</v>
      </c>
      <c r="H4940" s="38">
        <f t="shared" si="78"/>
        <v>0.1124</v>
      </c>
    </row>
    <row r="4941" spans="5:8" x14ac:dyDescent="0.25">
      <c r="E4941" s="39" t="s">
        <v>6356</v>
      </c>
      <c r="F4941" s="37" t="s">
        <v>1386</v>
      </c>
      <c r="G4941" s="37" t="s">
        <v>1386</v>
      </c>
      <c r="H4941" s="38">
        <f t="shared" si="78"/>
        <v>8.4099999999999994E-2</v>
      </c>
    </row>
    <row r="4942" spans="5:8" x14ac:dyDescent="0.25">
      <c r="E4942" s="39" t="s">
        <v>6357</v>
      </c>
      <c r="F4942" s="37" t="s">
        <v>1439</v>
      </c>
      <c r="G4942" s="37" t="s">
        <v>1391</v>
      </c>
      <c r="H4942" s="38">
        <f t="shared" si="78"/>
        <v>0.1124</v>
      </c>
    </row>
    <row r="4943" spans="5:8" x14ac:dyDescent="0.25">
      <c r="E4943" s="39" t="s">
        <v>6358</v>
      </c>
      <c r="F4943" s="37" t="s">
        <v>1439</v>
      </c>
      <c r="G4943" s="37" t="s">
        <v>1391</v>
      </c>
      <c r="H4943" s="38">
        <f t="shared" si="78"/>
        <v>0.1124</v>
      </c>
    </row>
    <row r="4944" spans="5:8" x14ac:dyDescent="0.25">
      <c r="E4944" s="39" t="s">
        <v>6359</v>
      </c>
      <c r="F4944" s="37" t="s">
        <v>1439</v>
      </c>
      <c r="G4944" s="37" t="s">
        <v>1391</v>
      </c>
      <c r="H4944" s="38">
        <f t="shared" si="78"/>
        <v>0.1124</v>
      </c>
    </row>
    <row r="4945" spans="5:8" x14ac:dyDescent="0.25">
      <c r="E4945" s="39" t="s">
        <v>6360</v>
      </c>
      <c r="F4945" s="37" t="s">
        <v>1439</v>
      </c>
      <c r="G4945" s="37" t="s">
        <v>1391</v>
      </c>
      <c r="H4945" s="38">
        <f t="shared" si="78"/>
        <v>0.1124</v>
      </c>
    </row>
    <row r="4946" spans="5:8" x14ac:dyDescent="0.25">
      <c r="E4946" s="39" t="s">
        <v>6361</v>
      </c>
      <c r="F4946" s="37" t="s">
        <v>1439</v>
      </c>
      <c r="G4946" s="37" t="s">
        <v>1391</v>
      </c>
      <c r="H4946" s="38">
        <f t="shared" si="78"/>
        <v>0.1124</v>
      </c>
    </row>
    <row r="4947" spans="5:8" x14ac:dyDescent="0.25">
      <c r="E4947" s="68" t="s">
        <v>6362</v>
      </c>
      <c r="F4947" s="37" t="s">
        <v>1439</v>
      </c>
      <c r="G4947" s="37" t="s">
        <v>1391</v>
      </c>
      <c r="H4947" s="38">
        <f t="shared" si="78"/>
        <v>0.1124</v>
      </c>
    </row>
    <row r="4948" spans="5:8" x14ac:dyDescent="0.25">
      <c r="E4948" s="39" t="s">
        <v>6363</v>
      </c>
      <c r="F4948" s="37" t="s">
        <v>1439</v>
      </c>
      <c r="G4948" s="37" t="s">
        <v>1391</v>
      </c>
      <c r="H4948" s="38">
        <f t="shared" si="78"/>
        <v>0.1124</v>
      </c>
    </row>
    <row r="4949" spans="5:8" x14ac:dyDescent="0.25">
      <c r="E4949" s="39" t="s">
        <v>6364</v>
      </c>
      <c r="F4949" s="37" t="s">
        <v>1439</v>
      </c>
      <c r="G4949" s="37" t="s">
        <v>1391</v>
      </c>
      <c r="H4949" s="38">
        <f t="shared" si="78"/>
        <v>0.1124</v>
      </c>
    </row>
    <row r="4950" spans="5:8" x14ac:dyDescent="0.25">
      <c r="E4950" s="39" t="s">
        <v>6365</v>
      </c>
      <c r="F4950" s="37" t="s">
        <v>1410</v>
      </c>
      <c r="G4950" s="37" t="s">
        <v>1410</v>
      </c>
      <c r="H4950" s="38">
        <f t="shared" si="78"/>
        <v>0.10765</v>
      </c>
    </row>
    <row r="4951" spans="5:8" x14ac:dyDescent="0.25">
      <c r="E4951" s="39" t="s">
        <v>6366</v>
      </c>
      <c r="F4951" s="37" t="s">
        <v>1439</v>
      </c>
      <c r="G4951" s="37" t="s">
        <v>1391</v>
      </c>
      <c r="H4951" s="38">
        <f t="shared" si="78"/>
        <v>0.1124</v>
      </c>
    </row>
    <row r="4952" spans="5:8" x14ac:dyDescent="0.25">
      <c r="E4952" s="39" t="s">
        <v>6367</v>
      </c>
      <c r="F4952" s="37" t="s">
        <v>1439</v>
      </c>
      <c r="G4952" s="37" t="s">
        <v>1391</v>
      </c>
      <c r="H4952" s="38">
        <f t="shared" si="78"/>
        <v>0.1124</v>
      </c>
    </row>
    <row r="4953" spans="5:8" x14ac:dyDescent="0.25">
      <c r="E4953" s="39" t="s">
        <v>6368</v>
      </c>
      <c r="F4953" s="37" t="s">
        <v>1439</v>
      </c>
      <c r="G4953" s="37" t="s">
        <v>1391</v>
      </c>
      <c r="H4953" s="38">
        <f t="shared" si="78"/>
        <v>0.1124</v>
      </c>
    </row>
    <row r="4954" spans="5:8" x14ac:dyDescent="0.25">
      <c r="E4954" s="59" t="s">
        <v>6369</v>
      </c>
      <c r="F4954" s="37" t="s">
        <v>1439</v>
      </c>
      <c r="G4954" s="37" t="s">
        <v>1391</v>
      </c>
      <c r="H4954" s="38">
        <f t="shared" si="78"/>
        <v>0.1124</v>
      </c>
    </row>
    <row r="4955" spans="5:8" x14ac:dyDescent="0.25">
      <c r="E4955" s="39" t="s">
        <v>6370</v>
      </c>
      <c r="F4955" s="37" t="s">
        <v>1439</v>
      </c>
      <c r="G4955" s="37" t="s">
        <v>1391</v>
      </c>
      <c r="H4955" s="38">
        <f t="shared" si="78"/>
        <v>0.1124</v>
      </c>
    </row>
    <row r="4956" spans="5:8" x14ac:dyDescent="0.25">
      <c r="E4956" s="39" t="s">
        <v>6371</v>
      </c>
      <c r="F4956" s="37" t="s">
        <v>1439</v>
      </c>
      <c r="G4956" s="37" t="s">
        <v>1391</v>
      </c>
      <c r="H4956" s="38">
        <f t="shared" si="78"/>
        <v>0.1124</v>
      </c>
    </row>
    <row r="4957" spans="5:8" x14ac:dyDescent="0.25">
      <c r="E4957" s="40" t="s">
        <v>6372</v>
      </c>
      <c r="F4957" s="37" t="s">
        <v>1439</v>
      </c>
      <c r="G4957" s="37" t="s">
        <v>1391</v>
      </c>
      <c r="H4957" s="38">
        <f t="shared" si="78"/>
        <v>0.1124</v>
      </c>
    </row>
    <row r="4958" spans="5:8" x14ac:dyDescent="0.25">
      <c r="E4958" s="60" t="s">
        <v>6373</v>
      </c>
      <c r="F4958" s="37" t="s">
        <v>1439</v>
      </c>
      <c r="G4958" s="37" t="s">
        <v>1391</v>
      </c>
      <c r="H4958" s="38">
        <f t="shared" si="78"/>
        <v>0.1124</v>
      </c>
    </row>
    <row r="4959" spans="5:8" x14ac:dyDescent="0.25">
      <c r="E4959" s="60" t="s">
        <v>6374</v>
      </c>
      <c r="F4959" s="37" t="s">
        <v>1439</v>
      </c>
      <c r="G4959" s="37" t="s">
        <v>1391</v>
      </c>
      <c r="H4959" s="38">
        <f t="shared" si="78"/>
        <v>0.1124</v>
      </c>
    </row>
    <row r="4960" spans="5:8" x14ac:dyDescent="0.25">
      <c r="E4960" s="39" t="s">
        <v>6375</v>
      </c>
      <c r="F4960" s="37" t="s">
        <v>1391</v>
      </c>
      <c r="G4960" s="37" t="s">
        <v>1391</v>
      </c>
      <c r="H4960" s="38">
        <f t="shared" si="78"/>
        <v>0.1124</v>
      </c>
    </row>
    <row r="4961" spans="5:8" x14ac:dyDescent="0.25">
      <c r="E4961" s="39" t="s">
        <v>6376</v>
      </c>
      <c r="F4961" s="37" t="s">
        <v>1439</v>
      </c>
      <c r="G4961" s="37" t="s">
        <v>1391</v>
      </c>
      <c r="H4961" s="38">
        <f t="shared" si="78"/>
        <v>0.1124</v>
      </c>
    </row>
    <row r="4962" spans="5:8" x14ac:dyDescent="0.25">
      <c r="E4962" s="39" t="s">
        <v>6377</v>
      </c>
      <c r="F4962" s="37" t="s">
        <v>1439</v>
      </c>
      <c r="G4962" s="37" t="s">
        <v>1391</v>
      </c>
      <c r="H4962" s="38">
        <f t="shared" si="78"/>
        <v>0.1124</v>
      </c>
    </row>
    <row r="4963" spans="5:8" x14ac:dyDescent="0.25">
      <c r="E4963" s="39" t="s">
        <v>6378</v>
      </c>
      <c r="F4963" s="37" t="s">
        <v>1439</v>
      </c>
      <c r="G4963" s="37" t="s">
        <v>1391</v>
      </c>
      <c r="H4963" s="38">
        <f t="shared" si="78"/>
        <v>0.1124</v>
      </c>
    </row>
    <row r="4964" spans="5:8" x14ac:dyDescent="0.25">
      <c r="E4964" s="39" t="s">
        <v>6379</v>
      </c>
      <c r="F4964" s="37" t="s">
        <v>1439</v>
      </c>
      <c r="G4964" s="37" t="s">
        <v>1391</v>
      </c>
      <c r="H4964" s="38">
        <f t="shared" si="78"/>
        <v>0.1124</v>
      </c>
    </row>
    <row r="4965" spans="5:8" x14ac:dyDescent="0.25">
      <c r="E4965" s="39" t="s">
        <v>6380</v>
      </c>
      <c r="F4965" s="37" t="s">
        <v>1439</v>
      </c>
      <c r="G4965" s="37" t="s">
        <v>1391</v>
      </c>
      <c r="H4965" s="38">
        <f t="shared" si="78"/>
        <v>0.1124</v>
      </c>
    </row>
    <row r="4966" spans="5:8" x14ac:dyDescent="0.25">
      <c r="E4966" s="40" t="s">
        <v>6381</v>
      </c>
      <c r="F4966" s="37" t="s">
        <v>1439</v>
      </c>
      <c r="G4966" s="37" t="s">
        <v>1391</v>
      </c>
      <c r="H4966" s="38">
        <f t="shared" si="78"/>
        <v>0.1124</v>
      </c>
    </row>
    <row r="4967" spans="5:8" x14ac:dyDescent="0.25">
      <c r="E4967" s="39" t="s">
        <v>6382</v>
      </c>
      <c r="F4967" s="37" t="s">
        <v>1439</v>
      </c>
      <c r="G4967" s="37" t="s">
        <v>1391</v>
      </c>
      <c r="H4967" s="38">
        <f t="shared" si="78"/>
        <v>0.1124</v>
      </c>
    </row>
    <row r="4968" spans="5:8" x14ac:dyDescent="0.25">
      <c r="E4968" s="39" t="s">
        <v>6383</v>
      </c>
      <c r="F4968" s="37" t="s">
        <v>1439</v>
      </c>
      <c r="G4968" s="37" t="s">
        <v>1391</v>
      </c>
      <c r="H4968" s="38">
        <f t="shared" si="78"/>
        <v>0.1124</v>
      </c>
    </row>
    <row r="4969" spans="5:8" x14ac:dyDescent="0.25">
      <c r="E4969" s="39" t="s">
        <v>6384</v>
      </c>
      <c r="F4969" s="37" t="s">
        <v>1410</v>
      </c>
      <c r="G4969" s="37" t="s">
        <v>1410</v>
      </c>
      <c r="H4969" s="38">
        <f t="shared" si="78"/>
        <v>0.10765</v>
      </c>
    </row>
    <row r="4970" spans="5:8" x14ac:dyDescent="0.25">
      <c r="E4970" s="39" t="s">
        <v>6385</v>
      </c>
      <c r="F4970" s="37" t="s">
        <v>1439</v>
      </c>
      <c r="G4970" s="37" t="s">
        <v>1391</v>
      </c>
      <c r="H4970" s="38">
        <f t="shared" si="78"/>
        <v>0.1124</v>
      </c>
    </row>
    <row r="4971" spans="5:8" x14ac:dyDescent="0.25">
      <c r="E4971" s="39" t="s">
        <v>6386</v>
      </c>
      <c r="F4971" s="37" t="s">
        <v>1439</v>
      </c>
      <c r="G4971" s="37" t="s">
        <v>1391</v>
      </c>
      <c r="H4971" s="38">
        <f t="shared" si="78"/>
        <v>0.1124</v>
      </c>
    </row>
    <row r="4972" spans="5:8" x14ac:dyDescent="0.25">
      <c r="E4972" s="57" t="s">
        <v>6387</v>
      </c>
      <c r="F4972" s="37" t="s">
        <v>1439</v>
      </c>
      <c r="G4972" s="37" t="s">
        <v>1391</v>
      </c>
      <c r="H4972" s="38">
        <f t="shared" si="78"/>
        <v>0.1124</v>
      </c>
    </row>
    <row r="4973" spans="5:8" x14ac:dyDescent="0.25">
      <c r="E4973" s="57" t="s">
        <v>6388</v>
      </c>
      <c r="F4973" s="37" t="s">
        <v>1439</v>
      </c>
      <c r="G4973" s="37" t="s">
        <v>1391</v>
      </c>
      <c r="H4973" s="38">
        <f t="shared" si="78"/>
        <v>0.1124</v>
      </c>
    </row>
    <row r="4974" spans="5:8" x14ac:dyDescent="0.25">
      <c r="E4974" s="39" t="s">
        <v>6389</v>
      </c>
      <c r="F4974" s="37" t="s">
        <v>1418</v>
      </c>
      <c r="G4974" s="37" t="s">
        <v>1418</v>
      </c>
      <c r="H4974" s="38">
        <f t="shared" si="78"/>
        <v>0</v>
      </c>
    </row>
    <row r="4975" spans="5:8" x14ac:dyDescent="0.25">
      <c r="E4975" s="57" t="s">
        <v>6390</v>
      </c>
      <c r="F4975" s="37" t="s">
        <v>1418</v>
      </c>
      <c r="G4975" s="37" t="s">
        <v>1418</v>
      </c>
      <c r="H4975" s="38">
        <f t="shared" si="78"/>
        <v>0</v>
      </c>
    </row>
    <row r="4976" spans="5:8" x14ac:dyDescent="0.25">
      <c r="E4976" s="39" t="s">
        <v>6391</v>
      </c>
      <c r="F4976" s="37" t="s">
        <v>1439</v>
      </c>
      <c r="G4976" s="37" t="s">
        <v>1391</v>
      </c>
      <c r="H4976" s="38">
        <f t="shared" si="78"/>
        <v>0.1124</v>
      </c>
    </row>
    <row r="4977" spans="5:8" x14ac:dyDescent="0.25">
      <c r="E4977" s="39" t="s">
        <v>6392</v>
      </c>
      <c r="F4977" s="37" t="s">
        <v>1418</v>
      </c>
      <c r="G4977" s="37" t="s">
        <v>1418</v>
      </c>
      <c r="H4977" s="38">
        <f t="shared" si="78"/>
        <v>0</v>
      </c>
    </row>
    <row r="4978" spans="5:8" x14ac:dyDescent="0.25">
      <c r="E4978" s="60" t="s">
        <v>6393</v>
      </c>
      <c r="F4978" s="37" t="s">
        <v>1439</v>
      </c>
      <c r="G4978" s="37" t="s">
        <v>1391</v>
      </c>
      <c r="H4978" s="38">
        <f t="shared" si="78"/>
        <v>0.1124</v>
      </c>
    </row>
    <row r="4979" spans="5:8" x14ac:dyDescent="0.25">
      <c r="E4979" s="39" t="s">
        <v>6394</v>
      </c>
      <c r="F4979" s="37" t="s">
        <v>1439</v>
      </c>
      <c r="G4979" s="37" t="s">
        <v>1391</v>
      </c>
      <c r="H4979" s="38">
        <f t="shared" si="78"/>
        <v>0.1124</v>
      </c>
    </row>
    <row r="4980" spans="5:8" x14ac:dyDescent="0.25">
      <c r="E4980" s="57" t="s">
        <v>6395</v>
      </c>
      <c r="F4980" s="37" t="s">
        <v>1439</v>
      </c>
      <c r="G4980" s="37" t="s">
        <v>1391</v>
      </c>
      <c r="H4980" s="38">
        <f t="shared" si="78"/>
        <v>0.1124</v>
      </c>
    </row>
    <row r="4981" spans="5:8" x14ac:dyDescent="0.25">
      <c r="E4981" s="39" t="s">
        <v>6396</v>
      </c>
      <c r="F4981" s="37" t="s">
        <v>1391</v>
      </c>
      <c r="G4981" s="37" t="s">
        <v>1391</v>
      </c>
      <c r="H4981" s="38">
        <f t="shared" si="78"/>
        <v>0.1124</v>
      </c>
    </row>
    <row r="4982" spans="5:8" x14ac:dyDescent="0.25">
      <c r="E4982" s="57" t="s">
        <v>6397</v>
      </c>
      <c r="F4982" s="37" t="s">
        <v>1410</v>
      </c>
      <c r="G4982" s="37" t="s">
        <v>1410</v>
      </c>
      <c r="H4982" s="38">
        <f t="shared" si="78"/>
        <v>0.10765</v>
      </c>
    </row>
    <row r="4983" spans="5:8" x14ac:dyDescent="0.25">
      <c r="E4983" s="39" t="s">
        <v>6398</v>
      </c>
      <c r="F4983" s="37" t="s">
        <v>1410</v>
      </c>
      <c r="G4983" s="37" t="s">
        <v>1410</v>
      </c>
      <c r="H4983" s="38">
        <f t="shared" si="78"/>
        <v>0.10765</v>
      </c>
    </row>
    <row r="4984" spans="5:8" x14ac:dyDescent="0.25">
      <c r="E4984" s="39" t="s">
        <v>6399</v>
      </c>
      <c r="F4984" s="37" t="s">
        <v>1439</v>
      </c>
      <c r="G4984" s="37" t="s">
        <v>1391</v>
      </c>
      <c r="H4984" s="38">
        <f t="shared" si="78"/>
        <v>0.1124</v>
      </c>
    </row>
    <row r="4985" spans="5:8" x14ac:dyDescent="0.25">
      <c r="E4985" s="39" t="s">
        <v>6400</v>
      </c>
      <c r="F4985" s="37" t="s">
        <v>1418</v>
      </c>
      <c r="G4985" s="37" t="s">
        <v>1418</v>
      </c>
      <c r="H4985" s="38">
        <f t="shared" si="78"/>
        <v>0</v>
      </c>
    </row>
    <row r="4986" spans="5:8" x14ac:dyDescent="0.25">
      <c r="E4986" s="39" t="s">
        <v>6401</v>
      </c>
      <c r="F4986" s="37" t="s">
        <v>1439</v>
      </c>
      <c r="G4986" s="37" t="s">
        <v>1391</v>
      </c>
      <c r="H4986" s="38">
        <f t="shared" si="78"/>
        <v>0.1124</v>
      </c>
    </row>
    <row r="4987" spans="5:8" x14ac:dyDescent="0.25">
      <c r="E4987" s="39" t="s">
        <v>6402</v>
      </c>
      <c r="F4987" s="37" t="s">
        <v>1418</v>
      </c>
      <c r="G4987" s="37" t="s">
        <v>1418</v>
      </c>
      <c r="H4987" s="38">
        <f t="shared" si="78"/>
        <v>0</v>
      </c>
    </row>
    <row r="4988" spans="5:8" x14ac:dyDescent="0.25">
      <c r="E4988" s="39" t="s">
        <v>6403</v>
      </c>
      <c r="F4988" s="37" t="s">
        <v>1377</v>
      </c>
      <c r="G4988" s="37" t="s">
        <v>1377</v>
      </c>
      <c r="H4988" s="38">
        <f t="shared" si="78"/>
        <v>0.1119</v>
      </c>
    </row>
    <row r="4989" spans="5:8" x14ac:dyDescent="0.25">
      <c r="E4989" s="57" t="s">
        <v>6404</v>
      </c>
      <c r="F4989" s="37" t="s">
        <v>1418</v>
      </c>
      <c r="G4989" s="37" t="s">
        <v>1418</v>
      </c>
      <c r="H4989" s="38">
        <f t="shared" si="78"/>
        <v>0</v>
      </c>
    </row>
    <row r="4990" spans="5:8" x14ac:dyDescent="0.25">
      <c r="E4990" s="57" t="s">
        <v>6405</v>
      </c>
      <c r="F4990" s="37" t="s">
        <v>1439</v>
      </c>
      <c r="G4990" s="37" t="s">
        <v>1391</v>
      </c>
      <c r="H4990" s="38">
        <f t="shared" si="78"/>
        <v>0.1124</v>
      </c>
    </row>
    <row r="4991" spans="5:8" x14ac:dyDescent="0.25">
      <c r="E4991" s="39" t="s">
        <v>6406</v>
      </c>
      <c r="F4991" s="37" t="s">
        <v>1439</v>
      </c>
      <c r="G4991" s="37" t="s">
        <v>1391</v>
      </c>
      <c r="H4991" s="38">
        <f t="shared" si="78"/>
        <v>0.1124</v>
      </c>
    </row>
    <row r="4992" spans="5:8" x14ac:dyDescent="0.25">
      <c r="E4992" s="60" t="s">
        <v>6407</v>
      </c>
      <c r="F4992" s="37" t="s">
        <v>1410</v>
      </c>
      <c r="G4992" s="37" t="s">
        <v>1410</v>
      </c>
      <c r="H4992" s="38">
        <f t="shared" si="78"/>
        <v>0.10765</v>
      </c>
    </row>
    <row r="4993" spans="5:8" x14ac:dyDescent="0.25">
      <c r="E4993" s="40" t="s">
        <v>6408</v>
      </c>
      <c r="F4993" s="37" t="s">
        <v>1439</v>
      </c>
      <c r="G4993" s="37" t="s">
        <v>1391</v>
      </c>
      <c r="H4993" s="38">
        <f t="shared" si="78"/>
        <v>0.1124</v>
      </c>
    </row>
    <row r="4994" spans="5:8" x14ac:dyDescent="0.25">
      <c r="E4994" s="60" t="s">
        <v>6409</v>
      </c>
      <c r="F4994" s="37" t="s">
        <v>1408</v>
      </c>
      <c r="G4994" s="37" t="s">
        <v>1408</v>
      </c>
      <c r="H4994" s="38">
        <f t="shared" si="78"/>
        <v>0.13120000000000001</v>
      </c>
    </row>
    <row r="4995" spans="5:8" x14ac:dyDescent="0.25">
      <c r="E4995" s="39" t="s">
        <v>6410</v>
      </c>
      <c r="F4995" s="37" t="s">
        <v>1418</v>
      </c>
      <c r="G4995" s="37" t="s">
        <v>1418</v>
      </c>
      <c r="H4995" s="38">
        <f t="shared" si="78"/>
        <v>0</v>
      </c>
    </row>
    <row r="4996" spans="5:8" x14ac:dyDescent="0.25">
      <c r="E4996" s="40" t="s">
        <v>6411</v>
      </c>
      <c r="F4996" s="37" t="s">
        <v>1439</v>
      </c>
      <c r="G4996" s="37" t="s">
        <v>1391</v>
      </c>
      <c r="H4996" s="38">
        <f t="shared" si="78"/>
        <v>0.1124</v>
      </c>
    </row>
    <row r="4997" spans="5:8" x14ac:dyDescent="0.25">
      <c r="E4997" s="39" t="s">
        <v>6412</v>
      </c>
      <c r="F4997" s="37" t="s">
        <v>1439</v>
      </c>
      <c r="G4997" s="37" t="s">
        <v>1391</v>
      </c>
      <c r="H4997" s="38">
        <f t="shared" si="78"/>
        <v>0.1124</v>
      </c>
    </row>
    <row r="4998" spans="5:8" x14ac:dyDescent="0.25">
      <c r="E4998" s="40" t="s">
        <v>6413</v>
      </c>
      <c r="F4998" s="37" t="s">
        <v>1439</v>
      </c>
      <c r="G4998" s="37" t="s">
        <v>1391</v>
      </c>
      <c r="H4998" s="38">
        <f t="shared" si="78"/>
        <v>0.1124</v>
      </c>
    </row>
    <row r="4999" spans="5:8" x14ac:dyDescent="0.25">
      <c r="E4999" s="39" t="s">
        <v>6414</v>
      </c>
      <c r="F4999" s="37" t="s">
        <v>1410</v>
      </c>
      <c r="G4999" s="37" t="s">
        <v>1410</v>
      </c>
      <c r="H4999" s="38">
        <f t="shared" ref="H4999:H5062" si="79">VLOOKUP(G4999,$A$4:$B$29,2,FALSE)</f>
        <v>0.10765</v>
      </c>
    </row>
    <row r="5000" spans="5:8" x14ac:dyDescent="0.25">
      <c r="E5000" s="40" t="s">
        <v>6415</v>
      </c>
      <c r="F5000" s="37" t="s">
        <v>1418</v>
      </c>
      <c r="G5000" s="37" t="s">
        <v>1418</v>
      </c>
      <c r="H5000" s="38">
        <f t="shared" si="79"/>
        <v>0</v>
      </c>
    </row>
    <row r="5001" spans="5:8" x14ac:dyDescent="0.25">
      <c r="E5001" s="40" t="s">
        <v>6416</v>
      </c>
      <c r="F5001" s="37" t="s">
        <v>1439</v>
      </c>
      <c r="G5001" s="37" t="s">
        <v>1391</v>
      </c>
      <c r="H5001" s="38">
        <f t="shared" si="79"/>
        <v>0.1124</v>
      </c>
    </row>
    <row r="5002" spans="5:8" x14ac:dyDescent="0.25">
      <c r="E5002" s="39" t="s">
        <v>6417</v>
      </c>
      <c r="F5002" s="37" t="s">
        <v>1439</v>
      </c>
      <c r="G5002" s="37" t="s">
        <v>1391</v>
      </c>
      <c r="H5002" s="38">
        <f t="shared" si="79"/>
        <v>0.1124</v>
      </c>
    </row>
    <row r="5003" spans="5:8" x14ac:dyDescent="0.25">
      <c r="E5003" s="39" t="s">
        <v>6418</v>
      </c>
      <c r="F5003" s="37" t="s">
        <v>1439</v>
      </c>
      <c r="G5003" s="37" t="s">
        <v>1391</v>
      </c>
      <c r="H5003" s="38">
        <f t="shared" si="79"/>
        <v>0.1124</v>
      </c>
    </row>
    <row r="5004" spans="5:8" x14ac:dyDescent="0.25">
      <c r="E5004" s="39" t="s">
        <v>6419</v>
      </c>
      <c r="F5004" s="37" t="s">
        <v>1439</v>
      </c>
      <c r="G5004" s="37" t="s">
        <v>1391</v>
      </c>
      <c r="H5004" s="38">
        <f t="shared" si="79"/>
        <v>0.1124</v>
      </c>
    </row>
    <row r="5005" spans="5:8" x14ac:dyDescent="0.25">
      <c r="E5005" s="39" t="s">
        <v>6420</v>
      </c>
      <c r="F5005" s="37" t="s">
        <v>1439</v>
      </c>
      <c r="G5005" s="37" t="s">
        <v>1391</v>
      </c>
      <c r="H5005" s="38">
        <f t="shared" si="79"/>
        <v>0.1124</v>
      </c>
    </row>
    <row r="5006" spans="5:8" x14ac:dyDescent="0.25">
      <c r="E5006" s="40" t="s">
        <v>6421</v>
      </c>
      <c r="F5006" s="37" t="s">
        <v>1439</v>
      </c>
      <c r="G5006" s="37" t="s">
        <v>1391</v>
      </c>
      <c r="H5006" s="38">
        <f t="shared" si="79"/>
        <v>0.1124</v>
      </c>
    </row>
    <row r="5007" spans="5:8" x14ac:dyDescent="0.25">
      <c r="E5007" s="39" t="s">
        <v>6422</v>
      </c>
      <c r="F5007" s="37" t="s">
        <v>1439</v>
      </c>
      <c r="G5007" s="37" t="s">
        <v>1391</v>
      </c>
      <c r="H5007" s="38">
        <f t="shared" si="79"/>
        <v>0.1124</v>
      </c>
    </row>
    <row r="5008" spans="5:8" x14ac:dyDescent="0.25">
      <c r="E5008" s="40" t="s">
        <v>6423</v>
      </c>
      <c r="F5008" s="37" t="s">
        <v>1439</v>
      </c>
      <c r="G5008" s="37" t="s">
        <v>1391</v>
      </c>
      <c r="H5008" s="38">
        <f t="shared" si="79"/>
        <v>0.1124</v>
      </c>
    </row>
    <row r="5009" spans="5:8" x14ac:dyDescent="0.25">
      <c r="E5009" s="54" t="s">
        <v>6424</v>
      </c>
      <c r="F5009" s="37" t="s">
        <v>1439</v>
      </c>
      <c r="G5009" s="37" t="s">
        <v>1391</v>
      </c>
      <c r="H5009" s="38">
        <f t="shared" si="79"/>
        <v>0.1124</v>
      </c>
    </row>
    <row r="5010" spans="5:8" x14ac:dyDescent="0.25">
      <c r="E5010" s="40" t="s">
        <v>6425</v>
      </c>
      <c r="F5010" s="37" t="s">
        <v>1439</v>
      </c>
      <c r="G5010" s="37" t="s">
        <v>1391</v>
      </c>
      <c r="H5010" s="38">
        <f t="shared" si="79"/>
        <v>0.1124</v>
      </c>
    </row>
    <row r="5011" spans="5:8" x14ac:dyDescent="0.25">
      <c r="E5011" s="39" t="s">
        <v>6426</v>
      </c>
      <c r="F5011" s="37" t="s">
        <v>1439</v>
      </c>
      <c r="G5011" s="37" t="s">
        <v>1391</v>
      </c>
      <c r="H5011" s="38">
        <f t="shared" si="79"/>
        <v>0.1124</v>
      </c>
    </row>
    <row r="5012" spans="5:8" x14ac:dyDescent="0.25">
      <c r="E5012" s="39" t="s">
        <v>6427</v>
      </c>
      <c r="F5012" s="37" t="s">
        <v>1439</v>
      </c>
      <c r="G5012" s="37" t="s">
        <v>1391</v>
      </c>
      <c r="H5012" s="38">
        <f t="shared" si="79"/>
        <v>0.1124</v>
      </c>
    </row>
    <row r="5013" spans="5:8" x14ac:dyDescent="0.25">
      <c r="E5013" s="39" t="s">
        <v>6428</v>
      </c>
      <c r="F5013" s="37" t="s">
        <v>1439</v>
      </c>
      <c r="G5013" s="37" t="s">
        <v>1391</v>
      </c>
      <c r="H5013" s="38">
        <f t="shared" si="79"/>
        <v>0.1124</v>
      </c>
    </row>
    <row r="5014" spans="5:8" x14ac:dyDescent="0.25">
      <c r="E5014" s="39" t="s">
        <v>6429</v>
      </c>
      <c r="F5014" s="37" t="s">
        <v>1439</v>
      </c>
      <c r="G5014" s="37" t="s">
        <v>1391</v>
      </c>
      <c r="H5014" s="38">
        <f t="shared" si="79"/>
        <v>0.1124</v>
      </c>
    </row>
    <row r="5015" spans="5:8" x14ac:dyDescent="0.25">
      <c r="E5015" s="40" t="s">
        <v>6430</v>
      </c>
      <c r="F5015" s="37" t="s">
        <v>1439</v>
      </c>
      <c r="G5015" s="37" t="s">
        <v>1391</v>
      </c>
      <c r="H5015" s="38">
        <f t="shared" si="79"/>
        <v>0.1124</v>
      </c>
    </row>
    <row r="5016" spans="5:8" x14ac:dyDescent="0.25">
      <c r="E5016" s="57" t="s">
        <v>6431</v>
      </c>
      <c r="F5016" s="37" t="s">
        <v>1439</v>
      </c>
      <c r="G5016" s="37" t="s">
        <v>1391</v>
      </c>
      <c r="H5016" s="38">
        <f t="shared" si="79"/>
        <v>0.1124</v>
      </c>
    </row>
    <row r="5017" spans="5:8" x14ac:dyDescent="0.25">
      <c r="E5017" s="39" t="s">
        <v>6432</v>
      </c>
      <c r="F5017" s="37" t="s">
        <v>1391</v>
      </c>
      <c r="G5017" s="37" t="s">
        <v>1391</v>
      </c>
      <c r="H5017" s="38">
        <f t="shared" si="79"/>
        <v>0.1124</v>
      </c>
    </row>
    <row r="5018" spans="5:8" x14ac:dyDescent="0.25">
      <c r="E5018" s="39" t="s">
        <v>6433</v>
      </c>
      <c r="F5018" s="37" t="s">
        <v>1439</v>
      </c>
      <c r="G5018" s="37" t="s">
        <v>1391</v>
      </c>
      <c r="H5018" s="38">
        <f t="shared" si="79"/>
        <v>0.1124</v>
      </c>
    </row>
    <row r="5019" spans="5:8" x14ac:dyDescent="0.25">
      <c r="E5019" s="61" t="s">
        <v>6434</v>
      </c>
      <c r="F5019" s="37" t="s">
        <v>1439</v>
      </c>
      <c r="G5019" s="37" t="s">
        <v>1391</v>
      </c>
      <c r="H5019" s="38">
        <f t="shared" si="79"/>
        <v>0.1124</v>
      </c>
    </row>
    <row r="5020" spans="5:8" x14ac:dyDescent="0.25">
      <c r="E5020" s="57" t="s">
        <v>6435</v>
      </c>
      <c r="F5020" s="37" t="s">
        <v>1439</v>
      </c>
      <c r="G5020" s="37" t="s">
        <v>1391</v>
      </c>
      <c r="H5020" s="38">
        <f t="shared" si="79"/>
        <v>0.1124</v>
      </c>
    </row>
    <row r="5021" spans="5:8" x14ac:dyDescent="0.25">
      <c r="E5021" s="39" t="s">
        <v>6436</v>
      </c>
      <c r="F5021" s="37" t="s">
        <v>1377</v>
      </c>
      <c r="G5021" s="37" t="s">
        <v>1377</v>
      </c>
      <c r="H5021" s="38">
        <f t="shared" si="79"/>
        <v>0.1119</v>
      </c>
    </row>
    <row r="5022" spans="5:8" x14ac:dyDescent="0.25">
      <c r="E5022" s="39" t="s">
        <v>6437</v>
      </c>
      <c r="F5022" s="37" t="s">
        <v>1439</v>
      </c>
      <c r="G5022" s="37" t="s">
        <v>1391</v>
      </c>
      <c r="H5022" s="38">
        <f t="shared" si="79"/>
        <v>0.1124</v>
      </c>
    </row>
    <row r="5023" spans="5:8" x14ac:dyDescent="0.25">
      <c r="E5023" s="57" t="s">
        <v>6438</v>
      </c>
      <c r="F5023" s="37" t="s">
        <v>1439</v>
      </c>
      <c r="G5023" s="37" t="s">
        <v>1391</v>
      </c>
      <c r="H5023" s="38">
        <f t="shared" si="79"/>
        <v>0.1124</v>
      </c>
    </row>
    <row r="5024" spans="5:8" x14ac:dyDescent="0.25">
      <c r="E5024" s="40" t="s">
        <v>6439</v>
      </c>
      <c r="F5024" s="37" t="s">
        <v>1439</v>
      </c>
      <c r="G5024" s="37" t="s">
        <v>1391</v>
      </c>
      <c r="H5024" s="38">
        <f t="shared" si="79"/>
        <v>0.1124</v>
      </c>
    </row>
    <row r="5025" spans="5:8" x14ac:dyDescent="0.25">
      <c r="E5025" s="57" t="s">
        <v>6440</v>
      </c>
      <c r="F5025" s="37" t="s">
        <v>1439</v>
      </c>
      <c r="G5025" s="37" t="s">
        <v>1391</v>
      </c>
      <c r="H5025" s="38">
        <f t="shared" si="79"/>
        <v>0.1124</v>
      </c>
    </row>
    <row r="5026" spans="5:8" x14ac:dyDescent="0.25">
      <c r="E5026" s="39" t="s">
        <v>6441</v>
      </c>
      <c r="F5026" s="37" t="s">
        <v>1439</v>
      </c>
      <c r="G5026" s="37" t="s">
        <v>1391</v>
      </c>
      <c r="H5026" s="38">
        <f t="shared" si="79"/>
        <v>0.1124</v>
      </c>
    </row>
    <row r="5027" spans="5:8" x14ac:dyDescent="0.25">
      <c r="E5027" s="39" t="s">
        <v>6442</v>
      </c>
      <c r="F5027" s="37" t="s">
        <v>1439</v>
      </c>
      <c r="G5027" s="37" t="s">
        <v>1391</v>
      </c>
      <c r="H5027" s="38">
        <f t="shared" si="79"/>
        <v>0.1124</v>
      </c>
    </row>
    <row r="5028" spans="5:8" x14ac:dyDescent="0.25">
      <c r="E5028" s="39" t="s">
        <v>6443</v>
      </c>
      <c r="F5028" s="37" t="s">
        <v>1439</v>
      </c>
      <c r="G5028" s="37" t="s">
        <v>1391</v>
      </c>
      <c r="H5028" s="38">
        <f t="shared" si="79"/>
        <v>0.1124</v>
      </c>
    </row>
    <row r="5029" spans="5:8" x14ac:dyDescent="0.25">
      <c r="E5029" s="39" t="s">
        <v>6444</v>
      </c>
      <c r="F5029" s="37" t="s">
        <v>1439</v>
      </c>
      <c r="G5029" s="37" t="s">
        <v>1391</v>
      </c>
      <c r="H5029" s="38">
        <f t="shared" si="79"/>
        <v>0.1124</v>
      </c>
    </row>
    <row r="5030" spans="5:8" x14ac:dyDescent="0.25">
      <c r="E5030" s="40" t="s">
        <v>6445</v>
      </c>
      <c r="F5030" s="37" t="s">
        <v>1439</v>
      </c>
      <c r="G5030" s="37" t="s">
        <v>1391</v>
      </c>
      <c r="H5030" s="38">
        <f t="shared" si="79"/>
        <v>0.1124</v>
      </c>
    </row>
    <row r="5031" spans="5:8" x14ac:dyDescent="0.25">
      <c r="E5031" s="61" t="s">
        <v>6446</v>
      </c>
      <c r="F5031" s="37" t="s">
        <v>1439</v>
      </c>
      <c r="G5031" s="37" t="s">
        <v>1391</v>
      </c>
      <c r="H5031" s="38">
        <f t="shared" si="79"/>
        <v>0.1124</v>
      </c>
    </row>
    <row r="5032" spans="5:8" x14ac:dyDescent="0.25">
      <c r="E5032" s="40" t="s">
        <v>6447</v>
      </c>
      <c r="F5032" s="37" t="s">
        <v>1410</v>
      </c>
      <c r="G5032" s="37" t="s">
        <v>1410</v>
      </c>
      <c r="H5032" s="38">
        <f t="shared" si="79"/>
        <v>0.10765</v>
      </c>
    </row>
    <row r="5033" spans="5:8" x14ac:dyDescent="0.25">
      <c r="E5033" s="40" t="s">
        <v>6448</v>
      </c>
      <c r="F5033" s="37" t="s">
        <v>1379</v>
      </c>
      <c r="G5033" s="37" t="s">
        <v>1379</v>
      </c>
      <c r="H5033" s="38">
        <f t="shared" si="79"/>
        <v>0.1128</v>
      </c>
    </row>
    <row r="5034" spans="5:8" x14ac:dyDescent="0.25">
      <c r="E5034" s="39" t="s">
        <v>6449</v>
      </c>
      <c r="F5034" s="37" t="s">
        <v>1439</v>
      </c>
      <c r="G5034" s="37" t="s">
        <v>1391</v>
      </c>
      <c r="H5034" s="38">
        <f t="shared" si="79"/>
        <v>0.1124</v>
      </c>
    </row>
    <row r="5035" spans="5:8" x14ac:dyDescent="0.25">
      <c r="E5035" s="57" t="s">
        <v>6450</v>
      </c>
      <c r="F5035" s="37" t="s">
        <v>1386</v>
      </c>
      <c r="G5035" s="37" t="s">
        <v>1386</v>
      </c>
      <c r="H5035" s="38">
        <f t="shared" si="79"/>
        <v>8.4099999999999994E-2</v>
      </c>
    </row>
    <row r="5036" spans="5:8" x14ac:dyDescent="0.25">
      <c r="E5036" s="39" t="s">
        <v>6451</v>
      </c>
      <c r="F5036" s="37" t="s">
        <v>1439</v>
      </c>
      <c r="G5036" s="37" t="s">
        <v>1391</v>
      </c>
      <c r="H5036" s="38">
        <f t="shared" si="79"/>
        <v>0.1124</v>
      </c>
    </row>
    <row r="5037" spans="5:8" x14ac:dyDescent="0.25">
      <c r="E5037" s="39" t="s">
        <v>6452</v>
      </c>
      <c r="F5037" s="37" t="s">
        <v>1439</v>
      </c>
      <c r="G5037" s="37" t="s">
        <v>1391</v>
      </c>
      <c r="H5037" s="38">
        <f t="shared" si="79"/>
        <v>0.1124</v>
      </c>
    </row>
    <row r="5038" spans="5:8" x14ac:dyDescent="0.25">
      <c r="E5038" s="39" t="s">
        <v>6453</v>
      </c>
      <c r="F5038" s="37" t="s">
        <v>1377</v>
      </c>
      <c r="G5038" s="37" t="s">
        <v>1377</v>
      </c>
      <c r="H5038" s="38">
        <f t="shared" si="79"/>
        <v>0.1119</v>
      </c>
    </row>
    <row r="5039" spans="5:8" x14ac:dyDescent="0.25">
      <c r="E5039" s="39" t="s">
        <v>6454</v>
      </c>
      <c r="F5039" s="37" t="s">
        <v>1439</v>
      </c>
      <c r="G5039" s="37" t="s">
        <v>1391</v>
      </c>
      <c r="H5039" s="38">
        <f t="shared" si="79"/>
        <v>0.1124</v>
      </c>
    </row>
    <row r="5040" spans="5:8" x14ac:dyDescent="0.25">
      <c r="E5040" s="39" t="s">
        <v>6455</v>
      </c>
      <c r="F5040" s="37" t="s">
        <v>1439</v>
      </c>
      <c r="G5040" s="37" t="s">
        <v>1391</v>
      </c>
      <c r="H5040" s="38">
        <f t="shared" si="79"/>
        <v>0.1124</v>
      </c>
    </row>
    <row r="5041" spans="5:8" x14ac:dyDescent="0.25">
      <c r="E5041" s="61" t="s">
        <v>6456</v>
      </c>
      <c r="F5041" s="37" t="s">
        <v>1439</v>
      </c>
      <c r="G5041" s="37" t="s">
        <v>1391</v>
      </c>
      <c r="H5041" s="38">
        <f t="shared" si="79"/>
        <v>0.1124</v>
      </c>
    </row>
    <row r="5042" spans="5:8" x14ac:dyDescent="0.25">
      <c r="E5042" s="57" t="s">
        <v>6457</v>
      </c>
      <c r="F5042" s="37" t="s">
        <v>1408</v>
      </c>
      <c r="G5042" s="37" t="s">
        <v>1408</v>
      </c>
      <c r="H5042" s="38">
        <f t="shared" si="79"/>
        <v>0.13120000000000001</v>
      </c>
    </row>
    <row r="5043" spans="5:8" x14ac:dyDescent="0.25">
      <c r="E5043" s="39" t="s">
        <v>6458</v>
      </c>
      <c r="F5043" s="37" t="s">
        <v>1439</v>
      </c>
      <c r="G5043" s="37" t="s">
        <v>1391</v>
      </c>
      <c r="H5043" s="38">
        <f t="shared" si="79"/>
        <v>0.1124</v>
      </c>
    </row>
    <row r="5044" spans="5:8" x14ac:dyDescent="0.25">
      <c r="E5044" s="57" t="s">
        <v>6459</v>
      </c>
      <c r="F5044" s="37" t="s">
        <v>1439</v>
      </c>
      <c r="G5044" s="37" t="s">
        <v>1391</v>
      </c>
      <c r="H5044" s="38">
        <f t="shared" si="79"/>
        <v>0.1124</v>
      </c>
    </row>
    <row r="5045" spans="5:8" x14ac:dyDescent="0.25">
      <c r="E5045" s="39" t="s">
        <v>6460</v>
      </c>
      <c r="F5045" s="37" t="s">
        <v>1439</v>
      </c>
      <c r="G5045" s="37" t="s">
        <v>1391</v>
      </c>
      <c r="H5045" s="38">
        <f t="shared" si="79"/>
        <v>0.1124</v>
      </c>
    </row>
    <row r="5046" spans="5:8" x14ac:dyDescent="0.25">
      <c r="E5046" s="39" t="s">
        <v>6461</v>
      </c>
      <c r="F5046" s="37" t="s">
        <v>1439</v>
      </c>
      <c r="G5046" s="37" t="s">
        <v>1391</v>
      </c>
      <c r="H5046" s="38">
        <f t="shared" si="79"/>
        <v>0.1124</v>
      </c>
    </row>
    <row r="5047" spans="5:8" x14ac:dyDescent="0.25">
      <c r="E5047" s="39" t="s">
        <v>6462</v>
      </c>
      <c r="F5047" s="37" t="s">
        <v>1439</v>
      </c>
      <c r="G5047" s="37" t="s">
        <v>1391</v>
      </c>
      <c r="H5047" s="38">
        <f t="shared" si="79"/>
        <v>0.1124</v>
      </c>
    </row>
    <row r="5048" spans="5:8" x14ac:dyDescent="0.25">
      <c r="E5048" s="39" t="s">
        <v>6463</v>
      </c>
      <c r="F5048" s="37" t="s">
        <v>1439</v>
      </c>
      <c r="G5048" s="37" t="s">
        <v>1391</v>
      </c>
      <c r="H5048" s="38">
        <f t="shared" si="79"/>
        <v>0.1124</v>
      </c>
    </row>
    <row r="5049" spans="5:8" x14ac:dyDescent="0.25">
      <c r="E5049" s="39" t="s">
        <v>6464</v>
      </c>
      <c r="F5049" s="37" t="s">
        <v>1377</v>
      </c>
      <c r="G5049" s="37" t="s">
        <v>1377</v>
      </c>
      <c r="H5049" s="38">
        <f t="shared" si="79"/>
        <v>0.1119</v>
      </c>
    </row>
    <row r="5050" spans="5:8" x14ac:dyDescent="0.25">
      <c r="E5050" s="39" t="s">
        <v>6465</v>
      </c>
      <c r="F5050" s="37" t="s">
        <v>1412</v>
      </c>
      <c r="G5050" s="37" t="s">
        <v>1412</v>
      </c>
      <c r="H5050" s="38">
        <f t="shared" si="79"/>
        <v>0.30000000000000004</v>
      </c>
    </row>
    <row r="5051" spans="5:8" x14ac:dyDescent="0.25">
      <c r="E5051" s="57" t="s">
        <v>6466</v>
      </c>
      <c r="F5051" s="37" t="s">
        <v>1412</v>
      </c>
      <c r="G5051" s="37" t="s">
        <v>1412</v>
      </c>
      <c r="H5051" s="38">
        <f t="shared" si="79"/>
        <v>0.30000000000000004</v>
      </c>
    </row>
    <row r="5052" spans="5:8" x14ac:dyDescent="0.25">
      <c r="E5052" s="39" t="s">
        <v>6467</v>
      </c>
      <c r="F5052" s="37" t="s">
        <v>1412</v>
      </c>
      <c r="G5052" s="37" t="s">
        <v>1412</v>
      </c>
      <c r="H5052" s="38">
        <f t="shared" si="79"/>
        <v>0.30000000000000004</v>
      </c>
    </row>
    <row r="5053" spans="5:8" x14ac:dyDescent="0.25">
      <c r="E5053" s="36" t="s">
        <v>6468</v>
      </c>
      <c r="F5053" s="37" t="s">
        <v>1418</v>
      </c>
      <c r="G5053" s="37" t="s">
        <v>1418</v>
      </c>
      <c r="H5053" s="38">
        <f t="shared" si="79"/>
        <v>0</v>
      </c>
    </row>
    <row r="5054" spans="5:8" x14ac:dyDescent="0.25">
      <c r="E5054" s="39" t="s">
        <v>6469</v>
      </c>
      <c r="F5054" s="37" t="s">
        <v>1408</v>
      </c>
      <c r="G5054" s="37" t="s">
        <v>1408</v>
      </c>
      <c r="H5054" s="38">
        <f t="shared" si="79"/>
        <v>0.13120000000000001</v>
      </c>
    </row>
    <row r="5055" spans="5:8" x14ac:dyDescent="0.25">
      <c r="E5055" s="36" t="s">
        <v>6470</v>
      </c>
      <c r="F5055" s="37" t="s">
        <v>6471</v>
      </c>
      <c r="G5055" s="37" t="s">
        <v>1412</v>
      </c>
      <c r="H5055" s="38">
        <f t="shared" si="79"/>
        <v>0.30000000000000004</v>
      </c>
    </row>
    <row r="5056" spans="5:8" x14ac:dyDescent="0.25">
      <c r="E5056" s="39" t="s">
        <v>6472</v>
      </c>
      <c r="F5056" s="37" t="s">
        <v>6471</v>
      </c>
      <c r="G5056" s="37" t="s">
        <v>1412</v>
      </c>
      <c r="H5056" s="38">
        <f t="shared" si="79"/>
        <v>0.30000000000000004</v>
      </c>
    </row>
    <row r="5057" spans="5:8" x14ac:dyDescent="0.25">
      <c r="E5057" s="39" t="s">
        <v>6473</v>
      </c>
      <c r="F5057" s="37" t="s">
        <v>6471</v>
      </c>
      <c r="G5057" s="37" t="s">
        <v>1412</v>
      </c>
      <c r="H5057" s="38">
        <f t="shared" si="79"/>
        <v>0.30000000000000004</v>
      </c>
    </row>
    <row r="5058" spans="5:8" x14ac:dyDescent="0.25">
      <c r="E5058" s="40" t="s">
        <v>6474</v>
      </c>
      <c r="F5058" s="37" t="s">
        <v>1418</v>
      </c>
      <c r="G5058" s="37" t="s">
        <v>1418</v>
      </c>
      <c r="H5058" s="38">
        <f t="shared" si="79"/>
        <v>0</v>
      </c>
    </row>
    <row r="5059" spans="5:8" x14ac:dyDescent="0.25">
      <c r="E5059" s="40" t="s">
        <v>6475</v>
      </c>
      <c r="F5059" s="37" t="s">
        <v>1412</v>
      </c>
      <c r="G5059" s="37" t="s">
        <v>1412</v>
      </c>
      <c r="H5059" s="38">
        <f t="shared" si="79"/>
        <v>0.30000000000000004</v>
      </c>
    </row>
    <row r="5060" spans="5:8" x14ac:dyDescent="0.25">
      <c r="E5060" s="40" t="s">
        <v>6476</v>
      </c>
      <c r="F5060" s="37" t="s">
        <v>1416</v>
      </c>
      <c r="G5060" s="37" t="s">
        <v>1416</v>
      </c>
      <c r="H5060" s="38">
        <f t="shared" si="79"/>
        <v>1</v>
      </c>
    </row>
    <row r="5061" spans="5:8" x14ac:dyDescent="0.25">
      <c r="E5061" s="40" t="s">
        <v>6477</v>
      </c>
      <c r="F5061" s="37" t="s">
        <v>1412</v>
      </c>
      <c r="G5061" s="37" t="s">
        <v>1412</v>
      </c>
      <c r="H5061" s="38">
        <f t="shared" si="79"/>
        <v>0.30000000000000004</v>
      </c>
    </row>
    <row r="5062" spans="5:8" x14ac:dyDescent="0.25">
      <c r="E5062" s="40" t="s">
        <v>6478</v>
      </c>
      <c r="F5062" s="37" t="s">
        <v>6471</v>
      </c>
      <c r="G5062" s="37" t="s">
        <v>1412</v>
      </c>
      <c r="H5062" s="38">
        <f t="shared" si="79"/>
        <v>0.30000000000000004</v>
      </c>
    </row>
    <row r="5063" spans="5:8" x14ac:dyDescent="0.25">
      <c r="E5063" s="40" t="s">
        <v>6479</v>
      </c>
      <c r="F5063" s="37" t="s">
        <v>2030</v>
      </c>
      <c r="G5063" s="37" t="s">
        <v>1418</v>
      </c>
      <c r="H5063" s="38">
        <f t="shared" ref="H5063:H5126" si="80">VLOOKUP(G5063,$A$4:$B$29,2,FALSE)</f>
        <v>0</v>
      </c>
    </row>
    <row r="5064" spans="5:8" x14ac:dyDescent="0.25">
      <c r="E5064" s="61" t="s">
        <v>6480</v>
      </c>
      <c r="F5064" s="37" t="s">
        <v>6471</v>
      </c>
      <c r="G5064" s="37" t="s">
        <v>1412</v>
      </c>
      <c r="H5064" s="38">
        <f t="shared" si="80"/>
        <v>0.30000000000000004</v>
      </c>
    </row>
    <row r="5065" spans="5:8" x14ac:dyDescent="0.25">
      <c r="E5065" s="39" t="s">
        <v>6481</v>
      </c>
      <c r="F5065" s="37" t="s">
        <v>1410</v>
      </c>
      <c r="G5065" s="37" t="s">
        <v>1410</v>
      </c>
      <c r="H5065" s="38">
        <f t="shared" si="80"/>
        <v>0.10765</v>
      </c>
    </row>
    <row r="5066" spans="5:8" x14ac:dyDescent="0.25">
      <c r="E5066" s="61" t="s">
        <v>6482</v>
      </c>
      <c r="F5066" s="37" t="s">
        <v>1439</v>
      </c>
      <c r="G5066" s="37" t="s">
        <v>1391</v>
      </c>
      <c r="H5066" s="38">
        <f t="shared" si="80"/>
        <v>0.1124</v>
      </c>
    </row>
    <row r="5067" spans="5:8" x14ac:dyDescent="0.25">
      <c r="E5067" s="39" t="s">
        <v>6483</v>
      </c>
      <c r="F5067" s="37" t="s">
        <v>1439</v>
      </c>
      <c r="G5067" s="37" t="s">
        <v>1391</v>
      </c>
      <c r="H5067" s="38">
        <f t="shared" si="80"/>
        <v>0.1124</v>
      </c>
    </row>
    <row r="5068" spans="5:8" x14ac:dyDescent="0.25">
      <c r="E5068" s="36" t="s">
        <v>6484</v>
      </c>
      <c r="F5068" s="37" t="s">
        <v>1439</v>
      </c>
      <c r="G5068" s="37" t="s">
        <v>1391</v>
      </c>
      <c r="H5068" s="38">
        <f t="shared" si="80"/>
        <v>0.1124</v>
      </c>
    </row>
    <row r="5069" spans="5:8" x14ac:dyDescent="0.25">
      <c r="E5069" s="40" t="s">
        <v>6485</v>
      </c>
      <c r="F5069" s="37" t="s">
        <v>1439</v>
      </c>
      <c r="G5069" s="37" t="s">
        <v>1391</v>
      </c>
      <c r="H5069" s="38">
        <f t="shared" si="80"/>
        <v>0.1124</v>
      </c>
    </row>
    <row r="5070" spans="5:8" x14ac:dyDescent="0.25">
      <c r="E5070" s="39" t="s">
        <v>6486</v>
      </c>
      <c r="F5070" s="37" t="s">
        <v>1439</v>
      </c>
      <c r="G5070" s="37" t="s">
        <v>1391</v>
      </c>
      <c r="H5070" s="38">
        <f t="shared" si="80"/>
        <v>0.1124</v>
      </c>
    </row>
    <row r="5071" spans="5:8" x14ac:dyDescent="0.25">
      <c r="E5071" s="39" t="s">
        <v>6487</v>
      </c>
      <c r="F5071" s="37" t="s">
        <v>1439</v>
      </c>
      <c r="G5071" s="37" t="s">
        <v>1391</v>
      </c>
      <c r="H5071" s="38">
        <f t="shared" si="80"/>
        <v>0.1124</v>
      </c>
    </row>
    <row r="5072" spans="5:8" x14ac:dyDescent="0.25">
      <c r="E5072" s="39" t="s">
        <v>6488</v>
      </c>
      <c r="F5072" s="37" t="s">
        <v>2030</v>
      </c>
      <c r="G5072" s="37" t="s">
        <v>1418</v>
      </c>
      <c r="H5072" s="38">
        <f t="shared" si="80"/>
        <v>0</v>
      </c>
    </row>
    <row r="5073" spans="5:8" x14ac:dyDescent="0.25">
      <c r="E5073" s="39" t="s">
        <v>6489</v>
      </c>
      <c r="F5073" s="37" t="s">
        <v>1439</v>
      </c>
      <c r="G5073" s="37" t="s">
        <v>1391</v>
      </c>
      <c r="H5073" s="38">
        <f t="shared" si="80"/>
        <v>0.1124</v>
      </c>
    </row>
    <row r="5074" spans="5:8" x14ac:dyDescent="0.25">
      <c r="E5074" s="36" t="s">
        <v>6490</v>
      </c>
      <c r="F5074" s="37" t="s">
        <v>1439</v>
      </c>
      <c r="G5074" s="37" t="s">
        <v>1391</v>
      </c>
      <c r="H5074" s="38">
        <f t="shared" si="80"/>
        <v>0.1124</v>
      </c>
    </row>
    <row r="5075" spans="5:8" x14ac:dyDescent="0.25">
      <c r="E5075" s="60" t="s">
        <v>6491</v>
      </c>
      <c r="F5075" s="37" t="s">
        <v>1439</v>
      </c>
      <c r="G5075" s="37" t="s">
        <v>1391</v>
      </c>
      <c r="H5075" s="38">
        <f t="shared" si="80"/>
        <v>0.1124</v>
      </c>
    </row>
    <row r="5076" spans="5:8" x14ac:dyDescent="0.25">
      <c r="E5076" s="39" t="s">
        <v>6492</v>
      </c>
      <c r="F5076" s="37" t="s">
        <v>1439</v>
      </c>
      <c r="G5076" s="37" t="s">
        <v>1391</v>
      </c>
      <c r="H5076" s="38">
        <f t="shared" si="80"/>
        <v>0.1124</v>
      </c>
    </row>
    <row r="5077" spans="5:8" x14ac:dyDescent="0.25">
      <c r="E5077" s="39" t="s">
        <v>6493</v>
      </c>
      <c r="F5077" s="37" t="s">
        <v>1439</v>
      </c>
      <c r="G5077" s="37" t="s">
        <v>1391</v>
      </c>
      <c r="H5077" s="38">
        <f t="shared" si="80"/>
        <v>0.1124</v>
      </c>
    </row>
    <row r="5078" spans="5:8" x14ac:dyDescent="0.25">
      <c r="E5078" s="40" t="s">
        <v>6494</v>
      </c>
      <c r="F5078" s="37" t="s">
        <v>1408</v>
      </c>
      <c r="G5078" s="37" t="s">
        <v>1408</v>
      </c>
      <c r="H5078" s="38">
        <f t="shared" si="80"/>
        <v>0.13120000000000001</v>
      </c>
    </row>
    <row r="5079" spans="5:8" x14ac:dyDescent="0.25">
      <c r="E5079" s="57" t="s">
        <v>6495</v>
      </c>
      <c r="F5079" s="37" t="s">
        <v>1439</v>
      </c>
      <c r="G5079" s="37" t="s">
        <v>1391</v>
      </c>
      <c r="H5079" s="38">
        <f t="shared" si="80"/>
        <v>0.1124</v>
      </c>
    </row>
    <row r="5080" spans="5:8" x14ac:dyDescent="0.25">
      <c r="E5080" s="39" t="s">
        <v>6496</v>
      </c>
      <c r="F5080" s="37" t="s">
        <v>1439</v>
      </c>
      <c r="G5080" s="37" t="s">
        <v>1391</v>
      </c>
      <c r="H5080" s="38">
        <f t="shared" si="80"/>
        <v>0.1124</v>
      </c>
    </row>
    <row r="5081" spans="5:8" x14ac:dyDescent="0.25">
      <c r="E5081" s="39" t="s">
        <v>6497</v>
      </c>
      <c r="F5081" s="37" t="s">
        <v>1439</v>
      </c>
      <c r="G5081" s="37" t="s">
        <v>1391</v>
      </c>
      <c r="H5081" s="38">
        <f t="shared" si="80"/>
        <v>0.1124</v>
      </c>
    </row>
    <row r="5082" spans="5:8" x14ac:dyDescent="0.25">
      <c r="E5082" s="36" t="s">
        <v>6498</v>
      </c>
      <c r="F5082" s="37" t="s">
        <v>1439</v>
      </c>
      <c r="G5082" s="37" t="s">
        <v>1391</v>
      </c>
      <c r="H5082" s="38">
        <f t="shared" si="80"/>
        <v>0.1124</v>
      </c>
    </row>
    <row r="5083" spans="5:8" x14ac:dyDescent="0.25">
      <c r="E5083" s="57" t="s">
        <v>6499</v>
      </c>
      <c r="F5083" s="37" t="s">
        <v>1439</v>
      </c>
      <c r="G5083" s="37" t="s">
        <v>1391</v>
      </c>
      <c r="H5083" s="38">
        <f t="shared" si="80"/>
        <v>0.1124</v>
      </c>
    </row>
    <row r="5084" spans="5:8" x14ac:dyDescent="0.25">
      <c r="E5084" s="64" t="s">
        <v>6500</v>
      </c>
      <c r="F5084" s="37" t="s">
        <v>1439</v>
      </c>
      <c r="G5084" s="37" t="s">
        <v>1391</v>
      </c>
      <c r="H5084" s="38">
        <f t="shared" si="80"/>
        <v>0.1124</v>
      </c>
    </row>
    <row r="5085" spans="5:8" x14ac:dyDescent="0.25">
      <c r="E5085" s="39" t="s">
        <v>6501</v>
      </c>
      <c r="F5085" s="37" t="s">
        <v>1439</v>
      </c>
      <c r="G5085" s="37" t="s">
        <v>1391</v>
      </c>
      <c r="H5085" s="38">
        <f t="shared" si="80"/>
        <v>0.1124</v>
      </c>
    </row>
    <row r="5086" spans="5:8" x14ac:dyDescent="0.25">
      <c r="E5086" s="61" t="s">
        <v>6502</v>
      </c>
      <c r="F5086" s="37" t="s">
        <v>1439</v>
      </c>
      <c r="G5086" s="37" t="s">
        <v>1391</v>
      </c>
      <c r="H5086" s="38">
        <f t="shared" si="80"/>
        <v>0.1124</v>
      </c>
    </row>
    <row r="5087" spans="5:8" x14ac:dyDescent="0.25">
      <c r="E5087" s="39" t="s">
        <v>6503</v>
      </c>
      <c r="F5087" s="37" t="s">
        <v>1439</v>
      </c>
      <c r="G5087" s="37" t="s">
        <v>1391</v>
      </c>
      <c r="H5087" s="38">
        <f t="shared" si="80"/>
        <v>0.1124</v>
      </c>
    </row>
    <row r="5088" spans="5:8" x14ac:dyDescent="0.25">
      <c r="E5088" s="39" t="s">
        <v>6504</v>
      </c>
      <c r="F5088" s="37" t="s">
        <v>1439</v>
      </c>
      <c r="G5088" s="37" t="s">
        <v>1391</v>
      </c>
      <c r="H5088" s="38">
        <f t="shared" si="80"/>
        <v>0.1124</v>
      </c>
    </row>
    <row r="5089" spans="5:8" x14ac:dyDescent="0.25">
      <c r="E5089" s="39" t="s">
        <v>6505</v>
      </c>
      <c r="F5089" s="37" t="s">
        <v>1439</v>
      </c>
      <c r="G5089" s="37" t="s">
        <v>1391</v>
      </c>
      <c r="H5089" s="38">
        <f t="shared" si="80"/>
        <v>0.1124</v>
      </c>
    </row>
    <row r="5090" spans="5:8" x14ac:dyDescent="0.25">
      <c r="E5090" s="36" t="s">
        <v>6506</v>
      </c>
      <c r="F5090" s="37" t="s">
        <v>1439</v>
      </c>
      <c r="G5090" s="37" t="s">
        <v>1391</v>
      </c>
      <c r="H5090" s="38">
        <f t="shared" si="80"/>
        <v>0.1124</v>
      </c>
    </row>
    <row r="5091" spans="5:8" x14ac:dyDescent="0.25">
      <c r="E5091" s="39" t="s">
        <v>6507</v>
      </c>
      <c r="F5091" s="37" t="s">
        <v>1439</v>
      </c>
      <c r="G5091" s="37" t="s">
        <v>1391</v>
      </c>
      <c r="H5091" s="38">
        <f t="shared" si="80"/>
        <v>0.1124</v>
      </c>
    </row>
    <row r="5092" spans="5:8" x14ac:dyDescent="0.25">
      <c r="E5092" s="39" t="s">
        <v>6508</v>
      </c>
      <c r="F5092" s="37" t="s">
        <v>1439</v>
      </c>
      <c r="G5092" s="37" t="s">
        <v>1391</v>
      </c>
      <c r="H5092" s="38">
        <f t="shared" si="80"/>
        <v>0.1124</v>
      </c>
    </row>
    <row r="5093" spans="5:8" x14ac:dyDescent="0.25">
      <c r="E5093" s="39" t="s">
        <v>6509</v>
      </c>
      <c r="F5093" s="37" t="s">
        <v>1439</v>
      </c>
      <c r="G5093" s="37" t="s">
        <v>1391</v>
      </c>
      <c r="H5093" s="38">
        <f t="shared" si="80"/>
        <v>0.1124</v>
      </c>
    </row>
    <row r="5094" spans="5:8" x14ac:dyDescent="0.25">
      <c r="E5094" s="36" t="s">
        <v>6510</v>
      </c>
      <c r="F5094" s="37" t="s">
        <v>1439</v>
      </c>
      <c r="G5094" s="37" t="s">
        <v>1391</v>
      </c>
      <c r="H5094" s="38">
        <f t="shared" si="80"/>
        <v>0.1124</v>
      </c>
    </row>
    <row r="5095" spans="5:8" x14ac:dyDescent="0.25">
      <c r="E5095" s="39" t="s">
        <v>6511</v>
      </c>
      <c r="F5095" s="37" t="s">
        <v>1439</v>
      </c>
      <c r="G5095" s="37" t="s">
        <v>1391</v>
      </c>
      <c r="H5095" s="38">
        <f t="shared" si="80"/>
        <v>0.1124</v>
      </c>
    </row>
    <row r="5096" spans="5:8" x14ac:dyDescent="0.25">
      <c r="E5096" s="39" t="s">
        <v>6512</v>
      </c>
      <c r="F5096" s="37" t="s">
        <v>1439</v>
      </c>
      <c r="G5096" s="37" t="s">
        <v>1391</v>
      </c>
      <c r="H5096" s="38">
        <f t="shared" si="80"/>
        <v>0.1124</v>
      </c>
    </row>
    <row r="5097" spans="5:8" x14ac:dyDescent="0.25">
      <c r="E5097" s="39" t="s">
        <v>6513</v>
      </c>
      <c r="F5097" s="37" t="s">
        <v>1439</v>
      </c>
      <c r="G5097" s="37" t="s">
        <v>1391</v>
      </c>
      <c r="H5097" s="38">
        <f t="shared" si="80"/>
        <v>0.1124</v>
      </c>
    </row>
    <row r="5098" spans="5:8" x14ac:dyDescent="0.25">
      <c r="E5098" s="39" t="s">
        <v>6514</v>
      </c>
      <c r="F5098" s="37" t="s">
        <v>1439</v>
      </c>
      <c r="G5098" s="37" t="s">
        <v>1391</v>
      </c>
      <c r="H5098" s="38">
        <f t="shared" si="80"/>
        <v>0.1124</v>
      </c>
    </row>
    <row r="5099" spans="5:8" x14ac:dyDescent="0.25">
      <c r="E5099" s="54" t="s">
        <v>6515</v>
      </c>
      <c r="F5099" s="37" t="s">
        <v>1439</v>
      </c>
      <c r="G5099" s="37" t="s">
        <v>1391</v>
      </c>
      <c r="H5099" s="38">
        <f t="shared" si="80"/>
        <v>0.1124</v>
      </c>
    </row>
    <row r="5100" spans="5:8" x14ac:dyDescent="0.25">
      <c r="E5100" s="62" t="s">
        <v>6516</v>
      </c>
      <c r="F5100" s="37" t="s">
        <v>1410</v>
      </c>
      <c r="G5100" s="37" t="s">
        <v>1410</v>
      </c>
      <c r="H5100" s="38">
        <f t="shared" si="80"/>
        <v>0.10765</v>
      </c>
    </row>
    <row r="5101" spans="5:8" x14ac:dyDescent="0.25">
      <c r="E5101" s="39" t="s">
        <v>6517</v>
      </c>
      <c r="F5101" s="37" t="s">
        <v>1439</v>
      </c>
      <c r="G5101" s="37" t="s">
        <v>1391</v>
      </c>
      <c r="H5101" s="38">
        <f t="shared" si="80"/>
        <v>0.1124</v>
      </c>
    </row>
    <row r="5102" spans="5:8" x14ac:dyDescent="0.25">
      <c r="E5102" s="39" t="s">
        <v>6518</v>
      </c>
      <c r="F5102" s="37" t="s">
        <v>1439</v>
      </c>
      <c r="G5102" s="37" t="s">
        <v>1391</v>
      </c>
      <c r="H5102" s="38">
        <f t="shared" si="80"/>
        <v>0.1124</v>
      </c>
    </row>
    <row r="5103" spans="5:8" x14ac:dyDescent="0.25">
      <c r="E5103" s="39" t="s">
        <v>6519</v>
      </c>
      <c r="F5103" s="37" t="s">
        <v>1439</v>
      </c>
      <c r="G5103" s="37" t="s">
        <v>1391</v>
      </c>
      <c r="H5103" s="38">
        <f t="shared" si="80"/>
        <v>0.1124</v>
      </c>
    </row>
    <row r="5104" spans="5:8" x14ac:dyDescent="0.25">
      <c r="E5104" s="40" t="s">
        <v>6520</v>
      </c>
      <c r="F5104" s="37" t="s">
        <v>1439</v>
      </c>
      <c r="G5104" s="37" t="s">
        <v>1391</v>
      </c>
      <c r="H5104" s="38">
        <f t="shared" si="80"/>
        <v>0.1124</v>
      </c>
    </row>
    <row r="5105" spans="5:8" x14ac:dyDescent="0.25">
      <c r="E5105" s="39" t="s">
        <v>6521</v>
      </c>
      <c r="F5105" s="37" t="s">
        <v>2030</v>
      </c>
      <c r="G5105" s="37" t="s">
        <v>1418</v>
      </c>
      <c r="H5105" s="38">
        <f t="shared" si="80"/>
        <v>0</v>
      </c>
    </row>
    <row r="5106" spans="5:8" x14ac:dyDescent="0.25">
      <c r="E5106" s="39" t="s">
        <v>6522</v>
      </c>
      <c r="F5106" s="37" t="s">
        <v>1439</v>
      </c>
      <c r="G5106" s="37" t="s">
        <v>1391</v>
      </c>
      <c r="H5106" s="38">
        <f t="shared" si="80"/>
        <v>0.1124</v>
      </c>
    </row>
    <row r="5107" spans="5:8" x14ac:dyDescent="0.25">
      <c r="E5107" s="36" t="s">
        <v>6523</v>
      </c>
      <c r="F5107" s="37" t="s">
        <v>1439</v>
      </c>
      <c r="G5107" s="37" t="s">
        <v>1391</v>
      </c>
      <c r="H5107" s="38">
        <f t="shared" si="80"/>
        <v>0.1124</v>
      </c>
    </row>
    <row r="5108" spans="5:8" x14ac:dyDescent="0.25">
      <c r="E5108" s="57" t="s">
        <v>6524</v>
      </c>
      <c r="F5108" s="37" t="s">
        <v>1439</v>
      </c>
      <c r="G5108" s="37" t="s">
        <v>1391</v>
      </c>
      <c r="H5108" s="38">
        <f t="shared" si="80"/>
        <v>0.1124</v>
      </c>
    </row>
    <row r="5109" spans="5:8" x14ac:dyDescent="0.25">
      <c r="E5109" s="39" t="s">
        <v>6525</v>
      </c>
      <c r="F5109" s="37" t="s">
        <v>1439</v>
      </c>
      <c r="G5109" s="37" t="s">
        <v>1391</v>
      </c>
      <c r="H5109" s="38">
        <f t="shared" si="80"/>
        <v>0.1124</v>
      </c>
    </row>
    <row r="5110" spans="5:8" x14ac:dyDescent="0.25">
      <c r="E5110" s="39" t="s">
        <v>6526</v>
      </c>
      <c r="F5110" s="37" t="s">
        <v>1439</v>
      </c>
      <c r="G5110" s="37" t="s">
        <v>1391</v>
      </c>
      <c r="H5110" s="38">
        <f t="shared" si="80"/>
        <v>0.1124</v>
      </c>
    </row>
    <row r="5111" spans="5:8" x14ac:dyDescent="0.25">
      <c r="E5111" s="39" t="s">
        <v>6527</v>
      </c>
      <c r="F5111" s="37" t="s">
        <v>1439</v>
      </c>
      <c r="G5111" s="37" t="s">
        <v>1391</v>
      </c>
      <c r="H5111" s="38">
        <f t="shared" si="80"/>
        <v>0.1124</v>
      </c>
    </row>
    <row r="5112" spans="5:8" x14ac:dyDescent="0.25">
      <c r="E5112" s="40" t="s">
        <v>6528</v>
      </c>
      <c r="F5112" s="37" t="s">
        <v>1439</v>
      </c>
      <c r="G5112" s="37" t="s">
        <v>1391</v>
      </c>
      <c r="H5112" s="38">
        <f t="shared" si="80"/>
        <v>0.1124</v>
      </c>
    </row>
    <row r="5113" spans="5:8" x14ac:dyDescent="0.25">
      <c r="E5113" s="36" t="s">
        <v>6529</v>
      </c>
      <c r="F5113" s="37" t="s">
        <v>1439</v>
      </c>
      <c r="G5113" s="37" t="s">
        <v>1391</v>
      </c>
      <c r="H5113" s="38">
        <f t="shared" si="80"/>
        <v>0.1124</v>
      </c>
    </row>
    <row r="5114" spans="5:8" x14ac:dyDescent="0.25">
      <c r="E5114" s="39" t="s">
        <v>6530</v>
      </c>
      <c r="F5114" s="37" t="s">
        <v>1439</v>
      </c>
      <c r="G5114" s="37" t="s">
        <v>1391</v>
      </c>
      <c r="H5114" s="38">
        <f t="shared" si="80"/>
        <v>0.1124</v>
      </c>
    </row>
    <row r="5115" spans="5:8" x14ac:dyDescent="0.25">
      <c r="E5115" s="39" t="s">
        <v>6531</v>
      </c>
      <c r="F5115" s="37" t="s">
        <v>1439</v>
      </c>
      <c r="G5115" s="37" t="s">
        <v>1391</v>
      </c>
      <c r="H5115" s="38">
        <f t="shared" si="80"/>
        <v>0.1124</v>
      </c>
    </row>
    <row r="5116" spans="5:8" x14ac:dyDescent="0.25">
      <c r="E5116" s="36" t="s">
        <v>6532</v>
      </c>
      <c r="F5116" s="37" t="s">
        <v>1439</v>
      </c>
      <c r="G5116" s="37" t="s">
        <v>1391</v>
      </c>
      <c r="H5116" s="38">
        <f t="shared" si="80"/>
        <v>0.1124</v>
      </c>
    </row>
    <row r="5117" spans="5:8" x14ac:dyDescent="0.25">
      <c r="E5117" s="39" t="s">
        <v>6533</v>
      </c>
      <c r="F5117" s="37" t="s">
        <v>1439</v>
      </c>
      <c r="G5117" s="37" t="s">
        <v>1391</v>
      </c>
      <c r="H5117" s="38">
        <f t="shared" si="80"/>
        <v>0.1124</v>
      </c>
    </row>
    <row r="5118" spans="5:8" x14ac:dyDescent="0.25">
      <c r="E5118" s="39" t="s">
        <v>6534</v>
      </c>
      <c r="F5118" s="37" t="s">
        <v>1439</v>
      </c>
      <c r="G5118" s="37" t="s">
        <v>1391</v>
      </c>
      <c r="H5118" s="38">
        <f t="shared" si="80"/>
        <v>0.1124</v>
      </c>
    </row>
    <row r="5119" spans="5:8" x14ac:dyDescent="0.25">
      <c r="E5119" s="39" t="s">
        <v>6535</v>
      </c>
      <c r="F5119" s="37" t="s">
        <v>1439</v>
      </c>
      <c r="G5119" s="37" t="s">
        <v>1391</v>
      </c>
      <c r="H5119" s="38">
        <f t="shared" si="80"/>
        <v>0.1124</v>
      </c>
    </row>
    <row r="5120" spans="5:8" x14ac:dyDescent="0.25">
      <c r="E5120" s="39" t="s">
        <v>6536</v>
      </c>
      <c r="F5120" s="37" t="s">
        <v>1439</v>
      </c>
      <c r="G5120" s="37" t="s">
        <v>1391</v>
      </c>
      <c r="H5120" s="38">
        <f t="shared" si="80"/>
        <v>0.1124</v>
      </c>
    </row>
    <row r="5121" spans="5:8" x14ac:dyDescent="0.25">
      <c r="E5121" s="36" t="s">
        <v>6537</v>
      </c>
      <c r="F5121" s="37" t="s">
        <v>1439</v>
      </c>
      <c r="G5121" s="37" t="s">
        <v>1391</v>
      </c>
      <c r="H5121" s="38">
        <f t="shared" si="80"/>
        <v>0.1124</v>
      </c>
    </row>
    <row r="5122" spans="5:8" x14ac:dyDescent="0.25">
      <c r="E5122" s="39" t="s">
        <v>6538</v>
      </c>
      <c r="F5122" s="37" t="s">
        <v>1439</v>
      </c>
      <c r="G5122" s="37" t="s">
        <v>1391</v>
      </c>
      <c r="H5122" s="38">
        <f t="shared" si="80"/>
        <v>0.1124</v>
      </c>
    </row>
    <row r="5123" spans="5:8" x14ac:dyDescent="0.25">
      <c r="E5123" s="39" t="s">
        <v>6539</v>
      </c>
      <c r="F5123" s="37" t="s">
        <v>1439</v>
      </c>
      <c r="G5123" s="37" t="s">
        <v>1391</v>
      </c>
      <c r="H5123" s="38">
        <f t="shared" si="80"/>
        <v>0.1124</v>
      </c>
    </row>
    <row r="5124" spans="5:8" x14ac:dyDescent="0.25">
      <c r="E5124" s="36" t="s">
        <v>6540</v>
      </c>
      <c r="F5124" s="37" t="s">
        <v>1418</v>
      </c>
      <c r="G5124" s="37" t="s">
        <v>1418</v>
      </c>
      <c r="H5124" s="38">
        <f t="shared" si="80"/>
        <v>0</v>
      </c>
    </row>
    <row r="5125" spans="5:8" x14ac:dyDescent="0.25">
      <c r="E5125" s="39" t="s">
        <v>6541</v>
      </c>
      <c r="F5125" s="37" t="s">
        <v>1418</v>
      </c>
      <c r="G5125" s="37" t="s">
        <v>1418</v>
      </c>
      <c r="H5125" s="38">
        <f t="shared" si="80"/>
        <v>0</v>
      </c>
    </row>
    <row r="5126" spans="5:8" x14ac:dyDescent="0.25">
      <c r="E5126" s="39" t="s">
        <v>6542</v>
      </c>
      <c r="F5126" s="37" t="s">
        <v>1439</v>
      </c>
      <c r="G5126" s="37" t="s">
        <v>1391</v>
      </c>
      <c r="H5126" s="38">
        <f t="shared" si="80"/>
        <v>0.1124</v>
      </c>
    </row>
    <row r="5127" spans="5:8" x14ac:dyDescent="0.25">
      <c r="E5127" s="39" t="s">
        <v>6543</v>
      </c>
      <c r="F5127" s="37" t="s">
        <v>1439</v>
      </c>
      <c r="G5127" s="37" t="s">
        <v>1391</v>
      </c>
      <c r="H5127" s="38">
        <f t="shared" ref="H5127:H5190" si="81">VLOOKUP(G5127,$A$4:$B$29,2,FALSE)</f>
        <v>0.1124</v>
      </c>
    </row>
    <row r="5128" spans="5:8" x14ac:dyDescent="0.25">
      <c r="E5128" s="39" t="s">
        <v>6544</v>
      </c>
      <c r="F5128" s="37" t="s">
        <v>1439</v>
      </c>
      <c r="G5128" s="37" t="s">
        <v>1391</v>
      </c>
      <c r="H5128" s="38">
        <f t="shared" si="81"/>
        <v>0.1124</v>
      </c>
    </row>
    <row r="5129" spans="5:8" x14ac:dyDescent="0.25">
      <c r="E5129" s="36" t="s">
        <v>6545</v>
      </c>
      <c r="F5129" s="37" t="s">
        <v>1439</v>
      </c>
      <c r="G5129" s="37" t="s">
        <v>1391</v>
      </c>
      <c r="H5129" s="38">
        <f t="shared" si="81"/>
        <v>0.1124</v>
      </c>
    </row>
    <row r="5130" spans="5:8" x14ac:dyDescent="0.25">
      <c r="E5130" s="40" t="s">
        <v>6546</v>
      </c>
      <c r="F5130" s="37" t="s">
        <v>1439</v>
      </c>
      <c r="G5130" s="37" t="s">
        <v>1391</v>
      </c>
      <c r="H5130" s="38">
        <f t="shared" si="81"/>
        <v>0.1124</v>
      </c>
    </row>
    <row r="5131" spans="5:8" x14ac:dyDescent="0.25">
      <c r="E5131" s="39" t="s">
        <v>6547</v>
      </c>
      <c r="F5131" s="37" t="s">
        <v>1439</v>
      </c>
      <c r="G5131" s="37" t="s">
        <v>1391</v>
      </c>
      <c r="H5131" s="38">
        <f t="shared" si="81"/>
        <v>0.1124</v>
      </c>
    </row>
    <row r="5132" spans="5:8" x14ac:dyDescent="0.25">
      <c r="E5132" s="39" t="s">
        <v>6548</v>
      </c>
      <c r="F5132" s="37" t="s">
        <v>1418</v>
      </c>
      <c r="G5132" s="37" t="s">
        <v>1418</v>
      </c>
      <c r="H5132" s="38">
        <f t="shared" si="81"/>
        <v>0</v>
      </c>
    </row>
    <row r="5133" spans="5:8" x14ac:dyDescent="0.25">
      <c r="E5133" s="39" t="s">
        <v>6549</v>
      </c>
      <c r="F5133" s="37" t="s">
        <v>1439</v>
      </c>
      <c r="G5133" s="37" t="s">
        <v>1391</v>
      </c>
      <c r="H5133" s="38">
        <f t="shared" si="81"/>
        <v>0.1124</v>
      </c>
    </row>
    <row r="5134" spans="5:8" x14ac:dyDescent="0.25">
      <c r="E5134" s="36" t="s">
        <v>6550</v>
      </c>
      <c r="F5134" s="37" t="s">
        <v>1439</v>
      </c>
      <c r="G5134" s="37" t="s">
        <v>1391</v>
      </c>
      <c r="H5134" s="38">
        <f t="shared" si="81"/>
        <v>0.1124</v>
      </c>
    </row>
    <row r="5135" spans="5:8" x14ac:dyDescent="0.25">
      <c r="E5135" s="39" t="s">
        <v>6551</v>
      </c>
      <c r="F5135" s="37" t="s">
        <v>1439</v>
      </c>
      <c r="G5135" s="37" t="s">
        <v>1391</v>
      </c>
      <c r="H5135" s="38">
        <f t="shared" si="81"/>
        <v>0.1124</v>
      </c>
    </row>
    <row r="5136" spans="5:8" x14ac:dyDescent="0.25">
      <c r="E5136" s="39" t="s">
        <v>6552</v>
      </c>
      <c r="F5136" s="37" t="s">
        <v>1439</v>
      </c>
      <c r="G5136" s="37" t="s">
        <v>1391</v>
      </c>
      <c r="H5136" s="38">
        <f t="shared" si="81"/>
        <v>0.1124</v>
      </c>
    </row>
    <row r="5137" spans="5:8" x14ac:dyDescent="0.25">
      <c r="E5137" s="39" t="s">
        <v>6553</v>
      </c>
      <c r="F5137" s="37" t="s">
        <v>1439</v>
      </c>
      <c r="G5137" s="37" t="s">
        <v>1391</v>
      </c>
      <c r="H5137" s="38">
        <f t="shared" si="81"/>
        <v>0.1124</v>
      </c>
    </row>
    <row r="5138" spans="5:8" x14ac:dyDescent="0.25">
      <c r="E5138" s="39" t="s">
        <v>6554</v>
      </c>
      <c r="F5138" s="37" t="s">
        <v>1439</v>
      </c>
      <c r="G5138" s="37" t="s">
        <v>1391</v>
      </c>
      <c r="H5138" s="38">
        <f t="shared" si="81"/>
        <v>0.1124</v>
      </c>
    </row>
    <row r="5139" spans="5:8" x14ac:dyDescent="0.25">
      <c r="E5139" s="39" t="s">
        <v>6555</v>
      </c>
      <c r="F5139" s="37" t="s">
        <v>1439</v>
      </c>
      <c r="G5139" s="37" t="s">
        <v>1391</v>
      </c>
      <c r="H5139" s="38">
        <f t="shared" si="81"/>
        <v>0.1124</v>
      </c>
    </row>
    <row r="5140" spans="5:8" x14ac:dyDescent="0.25">
      <c r="E5140" s="39" t="s">
        <v>6556</v>
      </c>
      <c r="F5140" s="37" t="s">
        <v>1439</v>
      </c>
      <c r="G5140" s="37" t="s">
        <v>1391</v>
      </c>
      <c r="H5140" s="38">
        <f t="shared" si="81"/>
        <v>0.1124</v>
      </c>
    </row>
    <row r="5141" spans="5:8" x14ac:dyDescent="0.25">
      <c r="E5141" s="36" t="s">
        <v>6557</v>
      </c>
      <c r="F5141" s="37" t="s">
        <v>1439</v>
      </c>
      <c r="G5141" s="37" t="s">
        <v>1391</v>
      </c>
      <c r="H5141" s="38">
        <f t="shared" si="81"/>
        <v>0.1124</v>
      </c>
    </row>
    <row r="5142" spans="5:8" x14ac:dyDescent="0.25">
      <c r="E5142" s="36" t="s">
        <v>6558</v>
      </c>
      <c r="F5142" s="37" t="s">
        <v>1439</v>
      </c>
      <c r="G5142" s="37" t="s">
        <v>1391</v>
      </c>
      <c r="H5142" s="38">
        <f t="shared" si="81"/>
        <v>0.1124</v>
      </c>
    </row>
    <row r="5143" spans="5:8" x14ac:dyDescent="0.25">
      <c r="E5143" s="39" t="s">
        <v>6559</v>
      </c>
      <c r="F5143" s="37" t="s">
        <v>1439</v>
      </c>
      <c r="G5143" s="37" t="s">
        <v>1391</v>
      </c>
      <c r="H5143" s="38">
        <f t="shared" si="81"/>
        <v>0.1124</v>
      </c>
    </row>
    <row r="5144" spans="5:8" x14ac:dyDescent="0.25">
      <c r="E5144" s="36" t="s">
        <v>6560</v>
      </c>
      <c r="F5144" s="37" t="s">
        <v>1439</v>
      </c>
      <c r="G5144" s="37" t="s">
        <v>1391</v>
      </c>
      <c r="H5144" s="38">
        <f t="shared" si="81"/>
        <v>0.1124</v>
      </c>
    </row>
    <row r="5145" spans="5:8" x14ac:dyDescent="0.25">
      <c r="E5145" s="39" t="s">
        <v>6561</v>
      </c>
      <c r="F5145" s="37" t="s">
        <v>6471</v>
      </c>
      <c r="G5145" s="37" t="s">
        <v>1412</v>
      </c>
      <c r="H5145" s="38">
        <f t="shared" si="81"/>
        <v>0.30000000000000004</v>
      </c>
    </row>
    <row r="5146" spans="5:8" x14ac:dyDescent="0.25">
      <c r="E5146" s="39" t="s">
        <v>6562</v>
      </c>
      <c r="F5146" s="37" t="s">
        <v>6471</v>
      </c>
      <c r="G5146" s="37" t="s">
        <v>1412</v>
      </c>
      <c r="H5146" s="38">
        <f t="shared" si="81"/>
        <v>0.30000000000000004</v>
      </c>
    </row>
    <row r="5147" spans="5:8" x14ac:dyDescent="0.25">
      <c r="E5147" s="39" t="s">
        <v>6563</v>
      </c>
      <c r="F5147" s="37" t="s">
        <v>1439</v>
      </c>
      <c r="G5147" s="37" t="s">
        <v>1391</v>
      </c>
      <c r="H5147" s="38">
        <f t="shared" si="81"/>
        <v>0.1124</v>
      </c>
    </row>
    <row r="5148" spans="5:8" x14ac:dyDescent="0.25">
      <c r="E5148" s="39" t="s">
        <v>6564</v>
      </c>
      <c r="F5148" s="37" t="s">
        <v>1418</v>
      </c>
      <c r="G5148" s="37" t="s">
        <v>1418</v>
      </c>
      <c r="H5148" s="38">
        <f t="shared" si="81"/>
        <v>0</v>
      </c>
    </row>
    <row r="5149" spans="5:8" x14ac:dyDescent="0.25">
      <c r="E5149" s="36" t="s">
        <v>6565</v>
      </c>
      <c r="F5149" s="37" t="s">
        <v>1439</v>
      </c>
      <c r="G5149" s="37" t="s">
        <v>1391</v>
      </c>
      <c r="H5149" s="38">
        <f t="shared" si="81"/>
        <v>0.1124</v>
      </c>
    </row>
    <row r="5150" spans="5:8" x14ac:dyDescent="0.25">
      <c r="E5150" s="39" t="s">
        <v>6566</v>
      </c>
      <c r="F5150" s="37" t="s">
        <v>1439</v>
      </c>
      <c r="G5150" s="37" t="s">
        <v>1391</v>
      </c>
      <c r="H5150" s="38">
        <f t="shared" si="81"/>
        <v>0.1124</v>
      </c>
    </row>
    <row r="5151" spans="5:8" x14ac:dyDescent="0.25">
      <c r="E5151" s="36" t="s">
        <v>6567</v>
      </c>
      <c r="F5151" s="37" t="s">
        <v>1439</v>
      </c>
      <c r="G5151" s="37" t="s">
        <v>1391</v>
      </c>
      <c r="H5151" s="38">
        <f t="shared" si="81"/>
        <v>0.1124</v>
      </c>
    </row>
    <row r="5152" spans="5:8" x14ac:dyDescent="0.25">
      <c r="E5152" s="36" t="s">
        <v>6568</v>
      </c>
      <c r="F5152" s="37" t="s">
        <v>1439</v>
      </c>
      <c r="G5152" s="37" t="s">
        <v>1391</v>
      </c>
      <c r="H5152" s="38">
        <f t="shared" si="81"/>
        <v>0.1124</v>
      </c>
    </row>
    <row r="5153" spans="5:8" x14ac:dyDescent="0.25">
      <c r="E5153" s="40" t="s">
        <v>6569</v>
      </c>
      <c r="F5153" s="37" t="s">
        <v>1439</v>
      </c>
      <c r="G5153" s="37" t="s">
        <v>1391</v>
      </c>
      <c r="H5153" s="38">
        <f t="shared" si="81"/>
        <v>0.1124</v>
      </c>
    </row>
    <row r="5154" spans="5:8" x14ac:dyDescent="0.25">
      <c r="E5154" s="36" t="s">
        <v>6570</v>
      </c>
      <c r="F5154" s="37" t="s">
        <v>1439</v>
      </c>
      <c r="G5154" s="37" t="s">
        <v>1391</v>
      </c>
      <c r="H5154" s="38">
        <f t="shared" si="81"/>
        <v>0.1124</v>
      </c>
    </row>
    <row r="5155" spans="5:8" x14ac:dyDescent="0.25">
      <c r="E5155" s="39" t="s">
        <v>6571</v>
      </c>
      <c r="F5155" s="37" t="s">
        <v>1439</v>
      </c>
      <c r="G5155" s="37" t="s">
        <v>1391</v>
      </c>
      <c r="H5155" s="38">
        <f t="shared" si="81"/>
        <v>0.1124</v>
      </c>
    </row>
    <row r="5156" spans="5:8" x14ac:dyDescent="0.25">
      <c r="E5156" s="39" t="s">
        <v>6572</v>
      </c>
      <c r="F5156" s="37" t="s">
        <v>1439</v>
      </c>
      <c r="G5156" s="37" t="s">
        <v>1391</v>
      </c>
      <c r="H5156" s="38">
        <f t="shared" si="81"/>
        <v>0.1124</v>
      </c>
    </row>
    <row r="5157" spans="5:8" x14ac:dyDescent="0.25">
      <c r="E5157" s="57" t="s">
        <v>6573</v>
      </c>
      <c r="F5157" s="37" t="s">
        <v>1439</v>
      </c>
      <c r="G5157" s="37" t="s">
        <v>1391</v>
      </c>
      <c r="H5157" s="38">
        <f t="shared" si="81"/>
        <v>0.1124</v>
      </c>
    </row>
    <row r="5158" spans="5:8" x14ac:dyDescent="0.25">
      <c r="E5158" s="57" t="s">
        <v>6574</v>
      </c>
      <c r="F5158" s="37" t="s">
        <v>1439</v>
      </c>
      <c r="G5158" s="37" t="s">
        <v>1391</v>
      </c>
      <c r="H5158" s="38">
        <f t="shared" si="81"/>
        <v>0.1124</v>
      </c>
    </row>
    <row r="5159" spans="5:8" x14ac:dyDescent="0.25">
      <c r="E5159" s="39" t="s">
        <v>6575</v>
      </c>
      <c r="F5159" s="37" t="s">
        <v>1410</v>
      </c>
      <c r="G5159" s="37" t="s">
        <v>1410</v>
      </c>
      <c r="H5159" s="38">
        <f t="shared" si="81"/>
        <v>0.10765</v>
      </c>
    </row>
    <row r="5160" spans="5:8" x14ac:dyDescent="0.25">
      <c r="E5160" s="36" t="s">
        <v>6576</v>
      </c>
      <c r="F5160" s="37" t="s">
        <v>1439</v>
      </c>
      <c r="G5160" s="37" t="s">
        <v>1391</v>
      </c>
      <c r="H5160" s="38">
        <f t="shared" si="81"/>
        <v>0.1124</v>
      </c>
    </row>
    <row r="5161" spans="5:8" x14ac:dyDescent="0.25">
      <c r="E5161" s="39" t="s">
        <v>6577</v>
      </c>
      <c r="F5161" s="37" t="s">
        <v>1439</v>
      </c>
      <c r="G5161" s="37" t="s">
        <v>1391</v>
      </c>
      <c r="H5161" s="38">
        <f t="shared" si="81"/>
        <v>0.1124</v>
      </c>
    </row>
    <row r="5162" spans="5:8" x14ac:dyDescent="0.25">
      <c r="E5162" s="36" t="s">
        <v>6578</v>
      </c>
      <c r="F5162" s="37" t="s">
        <v>1439</v>
      </c>
      <c r="G5162" s="37" t="s">
        <v>1391</v>
      </c>
      <c r="H5162" s="38">
        <f t="shared" si="81"/>
        <v>0.1124</v>
      </c>
    </row>
    <row r="5163" spans="5:8" x14ac:dyDescent="0.25">
      <c r="E5163" s="36" t="s">
        <v>6579</v>
      </c>
      <c r="F5163" s="37" t="s">
        <v>1439</v>
      </c>
      <c r="G5163" s="37" t="s">
        <v>1391</v>
      </c>
      <c r="H5163" s="38">
        <f t="shared" si="81"/>
        <v>0.1124</v>
      </c>
    </row>
    <row r="5164" spans="5:8" x14ac:dyDescent="0.25">
      <c r="E5164" s="36" t="s">
        <v>6580</v>
      </c>
      <c r="F5164" s="37" t="s">
        <v>1439</v>
      </c>
      <c r="G5164" s="37" t="s">
        <v>1391</v>
      </c>
      <c r="H5164" s="38">
        <f t="shared" si="81"/>
        <v>0.1124</v>
      </c>
    </row>
    <row r="5165" spans="5:8" x14ac:dyDescent="0.25">
      <c r="E5165" s="36" t="s">
        <v>6581</v>
      </c>
      <c r="F5165" s="37" t="s">
        <v>1439</v>
      </c>
      <c r="G5165" s="37" t="s">
        <v>1391</v>
      </c>
      <c r="H5165" s="38">
        <f t="shared" si="81"/>
        <v>0.1124</v>
      </c>
    </row>
    <row r="5166" spans="5:8" x14ac:dyDescent="0.25">
      <c r="E5166" s="39" t="s">
        <v>6582</v>
      </c>
      <c r="F5166" s="37" t="s">
        <v>6471</v>
      </c>
      <c r="G5166" s="37" t="s">
        <v>1412</v>
      </c>
      <c r="H5166" s="38">
        <f t="shared" si="81"/>
        <v>0.30000000000000004</v>
      </c>
    </row>
    <row r="5167" spans="5:8" x14ac:dyDescent="0.25">
      <c r="E5167" s="36" t="s">
        <v>6583</v>
      </c>
      <c r="F5167" s="37" t="s">
        <v>1418</v>
      </c>
      <c r="G5167" s="37" t="s">
        <v>1418</v>
      </c>
      <c r="H5167" s="38">
        <f t="shared" si="81"/>
        <v>0</v>
      </c>
    </row>
    <row r="5168" spans="5:8" x14ac:dyDescent="0.25">
      <c r="E5168" s="36" t="s">
        <v>6584</v>
      </c>
      <c r="F5168" s="37" t="s">
        <v>1439</v>
      </c>
      <c r="G5168" s="37" t="s">
        <v>1391</v>
      </c>
      <c r="H5168" s="38">
        <f t="shared" si="81"/>
        <v>0.1124</v>
      </c>
    </row>
    <row r="5169" spans="5:8" x14ac:dyDescent="0.25">
      <c r="E5169" s="36" t="s">
        <v>6585</v>
      </c>
      <c r="F5169" s="37" t="s">
        <v>1410</v>
      </c>
      <c r="G5169" s="37" t="s">
        <v>1410</v>
      </c>
      <c r="H5169" s="38">
        <f t="shared" si="81"/>
        <v>0.10765</v>
      </c>
    </row>
    <row r="5170" spans="5:8" x14ac:dyDescent="0.25">
      <c r="E5170" s="39" t="s">
        <v>6586</v>
      </c>
      <c r="F5170" s="37" t="s">
        <v>1439</v>
      </c>
      <c r="G5170" s="37" t="s">
        <v>1391</v>
      </c>
      <c r="H5170" s="38">
        <f t="shared" si="81"/>
        <v>0.1124</v>
      </c>
    </row>
    <row r="5171" spans="5:8" x14ac:dyDescent="0.25">
      <c r="E5171" s="39" t="s">
        <v>6587</v>
      </c>
      <c r="F5171" s="37" t="s">
        <v>1410</v>
      </c>
      <c r="G5171" s="37" t="s">
        <v>1410</v>
      </c>
      <c r="H5171" s="38">
        <f t="shared" si="81"/>
        <v>0.10765</v>
      </c>
    </row>
    <row r="5172" spans="5:8" x14ac:dyDescent="0.25">
      <c r="E5172" s="40" t="s">
        <v>6588</v>
      </c>
      <c r="F5172" s="37" t="s">
        <v>1439</v>
      </c>
      <c r="G5172" s="37" t="s">
        <v>1391</v>
      </c>
      <c r="H5172" s="38">
        <f t="shared" si="81"/>
        <v>0.1124</v>
      </c>
    </row>
    <row r="5173" spans="5:8" x14ac:dyDescent="0.25">
      <c r="E5173" s="39" t="s">
        <v>6589</v>
      </c>
      <c r="F5173" s="37" t="s">
        <v>1410</v>
      </c>
      <c r="G5173" s="37" t="s">
        <v>1410</v>
      </c>
      <c r="H5173" s="38">
        <f t="shared" si="81"/>
        <v>0.10765</v>
      </c>
    </row>
    <row r="5174" spans="5:8" x14ac:dyDescent="0.25">
      <c r="E5174" s="36" t="s">
        <v>6590</v>
      </c>
      <c r="F5174" s="37" t="s">
        <v>1439</v>
      </c>
      <c r="G5174" s="37" t="s">
        <v>1391</v>
      </c>
      <c r="H5174" s="38">
        <f t="shared" si="81"/>
        <v>0.1124</v>
      </c>
    </row>
    <row r="5175" spans="5:8" x14ac:dyDescent="0.25">
      <c r="E5175" s="36" t="s">
        <v>6591</v>
      </c>
      <c r="F5175" s="37" t="s">
        <v>1410</v>
      </c>
      <c r="G5175" s="37" t="s">
        <v>1410</v>
      </c>
      <c r="H5175" s="38">
        <f t="shared" si="81"/>
        <v>0.10765</v>
      </c>
    </row>
    <row r="5176" spans="5:8" x14ac:dyDescent="0.25">
      <c r="E5176" s="39" t="s">
        <v>6592</v>
      </c>
      <c r="F5176" s="37" t="s">
        <v>1439</v>
      </c>
      <c r="G5176" s="37" t="s">
        <v>1391</v>
      </c>
      <c r="H5176" s="38">
        <f t="shared" si="81"/>
        <v>0.1124</v>
      </c>
    </row>
    <row r="5177" spans="5:8" x14ac:dyDescent="0.25">
      <c r="E5177" s="40" t="s">
        <v>6593</v>
      </c>
      <c r="F5177" s="37" t="s">
        <v>1439</v>
      </c>
      <c r="G5177" s="37" t="s">
        <v>1391</v>
      </c>
      <c r="H5177" s="38">
        <f t="shared" si="81"/>
        <v>0.1124</v>
      </c>
    </row>
    <row r="5178" spans="5:8" x14ac:dyDescent="0.25">
      <c r="E5178" s="40" t="s">
        <v>6594</v>
      </c>
      <c r="F5178" s="37" t="s">
        <v>1439</v>
      </c>
      <c r="G5178" s="37" t="s">
        <v>1391</v>
      </c>
      <c r="H5178" s="38">
        <f t="shared" si="81"/>
        <v>0.1124</v>
      </c>
    </row>
    <row r="5179" spans="5:8" x14ac:dyDescent="0.25">
      <c r="E5179" s="39" t="s">
        <v>6595</v>
      </c>
      <c r="F5179" s="37" t="s">
        <v>1439</v>
      </c>
      <c r="G5179" s="37" t="s">
        <v>1391</v>
      </c>
      <c r="H5179" s="38">
        <f t="shared" si="81"/>
        <v>0.1124</v>
      </c>
    </row>
    <row r="5180" spans="5:8" x14ac:dyDescent="0.25">
      <c r="E5180" s="39" t="s">
        <v>6596</v>
      </c>
      <c r="F5180" s="37" t="s">
        <v>1439</v>
      </c>
      <c r="G5180" s="37" t="s">
        <v>1391</v>
      </c>
      <c r="H5180" s="38">
        <f t="shared" si="81"/>
        <v>0.1124</v>
      </c>
    </row>
    <row r="5181" spans="5:8" x14ac:dyDescent="0.25">
      <c r="E5181" s="39" t="s">
        <v>6597</v>
      </c>
      <c r="F5181" s="37" t="s">
        <v>1410</v>
      </c>
      <c r="G5181" s="37" t="s">
        <v>1410</v>
      </c>
      <c r="H5181" s="38">
        <f t="shared" si="81"/>
        <v>0.10765</v>
      </c>
    </row>
    <row r="5182" spans="5:8" x14ac:dyDescent="0.25">
      <c r="E5182" s="39" t="s">
        <v>6598</v>
      </c>
      <c r="F5182" s="37" t="s">
        <v>1439</v>
      </c>
      <c r="G5182" s="37" t="s">
        <v>1391</v>
      </c>
      <c r="H5182" s="38">
        <f t="shared" si="81"/>
        <v>0.1124</v>
      </c>
    </row>
    <row r="5183" spans="5:8" x14ac:dyDescent="0.25">
      <c r="E5183" s="36" t="s">
        <v>6599</v>
      </c>
      <c r="F5183" s="37" t="s">
        <v>1412</v>
      </c>
      <c r="G5183" s="37" t="s">
        <v>1412</v>
      </c>
      <c r="H5183" s="38">
        <f t="shared" si="81"/>
        <v>0.30000000000000004</v>
      </c>
    </row>
    <row r="5184" spans="5:8" x14ac:dyDescent="0.25">
      <c r="E5184" s="39" t="s">
        <v>6600</v>
      </c>
      <c r="F5184" s="37" t="s">
        <v>1418</v>
      </c>
      <c r="G5184" s="37" t="s">
        <v>1418</v>
      </c>
      <c r="H5184" s="38">
        <f t="shared" si="81"/>
        <v>0</v>
      </c>
    </row>
    <row r="5185" spans="5:8" x14ac:dyDescent="0.25">
      <c r="E5185" s="39" t="s">
        <v>6601</v>
      </c>
      <c r="F5185" s="37" t="s">
        <v>1418</v>
      </c>
      <c r="G5185" s="37" t="s">
        <v>1418</v>
      </c>
      <c r="H5185" s="38">
        <f t="shared" si="81"/>
        <v>0</v>
      </c>
    </row>
    <row r="5186" spans="5:8" x14ac:dyDescent="0.25">
      <c r="E5186" s="39" t="s">
        <v>6602</v>
      </c>
      <c r="F5186" s="37" t="s">
        <v>1418</v>
      </c>
      <c r="G5186" s="37" t="s">
        <v>1418</v>
      </c>
      <c r="H5186" s="38">
        <f t="shared" si="81"/>
        <v>0</v>
      </c>
    </row>
    <row r="5187" spans="5:8" x14ac:dyDescent="0.25">
      <c r="E5187" s="60" t="s">
        <v>6603</v>
      </c>
      <c r="F5187" s="37" t="s">
        <v>1439</v>
      </c>
      <c r="G5187" s="37" t="s">
        <v>1391</v>
      </c>
      <c r="H5187" s="38">
        <f t="shared" si="81"/>
        <v>0.1124</v>
      </c>
    </row>
    <row r="5188" spans="5:8" x14ac:dyDescent="0.25">
      <c r="E5188" s="36" t="s">
        <v>6604</v>
      </c>
      <c r="F5188" s="37" t="s">
        <v>1418</v>
      </c>
      <c r="G5188" s="37" t="s">
        <v>1418</v>
      </c>
      <c r="H5188" s="38">
        <f t="shared" si="81"/>
        <v>0</v>
      </c>
    </row>
    <row r="5189" spans="5:8" x14ac:dyDescent="0.25">
      <c r="E5189" s="36" t="s">
        <v>6605</v>
      </c>
      <c r="F5189" s="37" t="s">
        <v>6471</v>
      </c>
      <c r="G5189" s="37" t="s">
        <v>1412</v>
      </c>
      <c r="H5189" s="38">
        <f t="shared" si="81"/>
        <v>0.30000000000000004</v>
      </c>
    </row>
    <row r="5190" spans="5:8" x14ac:dyDescent="0.25">
      <c r="E5190" s="36" t="s">
        <v>6606</v>
      </c>
      <c r="F5190" s="37" t="s">
        <v>6471</v>
      </c>
      <c r="G5190" s="37" t="s">
        <v>1412</v>
      </c>
      <c r="H5190" s="38">
        <f t="shared" si="81"/>
        <v>0.30000000000000004</v>
      </c>
    </row>
    <row r="5191" spans="5:8" x14ac:dyDescent="0.25">
      <c r="E5191" s="39" t="s">
        <v>6607</v>
      </c>
      <c r="F5191" s="37" t="s">
        <v>1439</v>
      </c>
      <c r="G5191" s="37" t="s">
        <v>1391</v>
      </c>
      <c r="H5191" s="38">
        <f t="shared" ref="H5191:H5254" si="82">VLOOKUP(G5191,$A$4:$B$29,2,FALSE)</f>
        <v>0.1124</v>
      </c>
    </row>
    <row r="5192" spans="5:8" x14ac:dyDescent="0.25">
      <c r="E5192" s="36" t="s">
        <v>6608</v>
      </c>
      <c r="F5192" s="37" t="s">
        <v>1418</v>
      </c>
      <c r="G5192" s="37" t="s">
        <v>1418</v>
      </c>
      <c r="H5192" s="38">
        <f t="shared" si="82"/>
        <v>0</v>
      </c>
    </row>
    <row r="5193" spans="5:8" x14ac:dyDescent="0.25">
      <c r="E5193" s="39" t="s">
        <v>6609</v>
      </c>
      <c r="F5193" s="37" t="s">
        <v>1439</v>
      </c>
      <c r="G5193" s="37" t="s">
        <v>1391</v>
      </c>
      <c r="H5193" s="38">
        <f t="shared" si="82"/>
        <v>0.1124</v>
      </c>
    </row>
    <row r="5194" spans="5:8" x14ac:dyDescent="0.25">
      <c r="E5194" s="39" t="s">
        <v>6610</v>
      </c>
      <c r="F5194" s="37" t="s">
        <v>1439</v>
      </c>
      <c r="G5194" s="37" t="s">
        <v>1391</v>
      </c>
      <c r="H5194" s="38">
        <f t="shared" si="82"/>
        <v>0.1124</v>
      </c>
    </row>
    <row r="5195" spans="5:8" x14ac:dyDescent="0.25">
      <c r="E5195" s="36" t="s">
        <v>6611</v>
      </c>
      <c r="F5195" s="37" t="s">
        <v>1418</v>
      </c>
      <c r="G5195" s="37" t="s">
        <v>1418</v>
      </c>
      <c r="H5195" s="38">
        <f t="shared" si="82"/>
        <v>0</v>
      </c>
    </row>
    <row r="5196" spans="5:8" x14ac:dyDescent="0.25">
      <c r="E5196" s="36" t="s">
        <v>6612</v>
      </c>
      <c r="F5196" s="37" t="s">
        <v>1439</v>
      </c>
      <c r="G5196" s="37" t="s">
        <v>1391</v>
      </c>
      <c r="H5196" s="38">
        <f t="shared" si="82"/>
        <v>0.1124</v>
      </c>
    </row>
    <row r="5197" spans="5:8" x14ac:dyDescent="0.25">
      <c r="E5197" s="36" t="s">
        <v>6613</v>
      </c>
      <c r="F5197" s="37" t="s">
        <v>1439</v>
      </c>
      <c r="G5197" s="37" t="s">
        <v>1391</v>
      </c>
      <c r="H5197" s="38">
        <f t="shared" si="82"/>
        <v>0.1124</v>
      </c>
    </row>
    <row r="5198" spans="5:8" x14ac:dyDescent="0.25">
      <c r="E5198" s="36" t="s">
        <v>6614</v>
      </c>
      <c r="F5198" s="37" t="s">
        <v>1418</v>
      </c>
      <c r="G5198" s="37" t="s">
        <v>1418</v>
      </c>
      <c r="H5198" s="38">
        <f t="shared" si="82"/>
        <v>0</v>
      </c>
    </row>
    <row r="5199" spans="5:8" x14ac:dyDescent="0.25">
      <c r="E5199" s="62" t="s">
        <v>6615</v>
      </c>
      <c r="F5199" s="37" t="s">
        <v>1439</v>
      </c>
      <c r="G5199" s="37" t="s">
        <v>1391</v>
      </c>
      <c r="H5199" s="38">
        <f t="shared" si="82"/>
        <v>0.1124</v>
      </c>
    </row>
    <row r="5200" spans="5:8" x14ac:dyDescent="0.25">
      <c r="E5200" s="36" t="s">
        <v>6616</v>
      </c>
      <c r="F5200" s="37" t="s">
        <v>1439</v>
      </c>
      <c r="G5200" s="37" t="s">
        <v>1391</v>
      </c>
      <c r="H5200" s="38">
        <f t="shared" si="82"/>
        <v>0.1124</v>
      </c>
    </row>
    <row r="5201" spans="5:8" x14ac:dyDescent="0.25">
      <c r="E5201" s="57" t="s">
        <v>6617</v>
      </c>
      <c r="F5201" s="37" t="s">
        <v>6471</v>
      </c>
      <c r="G5201" s="37" t="s">
        <v>1412</v>
      </c>
      <c r="H5201" s="38">
        <f t="shared" si="82"/>
        <v>0.30000000000000004</v>
      </c>
    </row>
    <row r="5202" spans="5:8" x14ac:dyDescent="0.25">
      <c r="E5202" s="54" t="s">
        <v>6618</v>
      </c>
      <c r="F5202" s="37" t="s">
        <v>1439</v>
      </c>
      <c r="G5202" s="37" t="s">
        <v>1391</v>
      </c>
      <c r="H5202" s="38">
        <f t="shared" si="82"/>
        <v>0.1124</v>
      </c>
    </row>
    <row r="5203" spans="5:8" x14ac:dyDescent="0.25">
      <c r="E5203" s="39" t="s">
        <v>6619</v>
      </c>
      <c r="F5203" s="37" t="s">
        <v>1439</v>
      </c>
      <c r="G5203" s="37" t="s">
        <v>1391</v>
      </c>
      <c r="H5203" s="38">
        <f t="shared" si="82"/>
        <v>0.1124</v>
      </c>
    </row>
    <row r="5204" spans="5:8" x14ac:dyDescent="0.25">
      <c r="E5204" s="39" t="s">
        <v>6620</v>
      </c>
      <c r="F5204" s="37" t="s">
        <v>1439</v>
      </c>
      <c r="G5204" s="37" t="s">
        <v>1391</v>
      </c>
      <c r="H5204" s="38">
        <f t="shared" si="82"/>
        <v>0.1124</v>
      </c>
    </row>
    <row r="5205" spans="5:8" x14ac:dyDescent="0.25">
      <c r="E5205" s="39" t="s">
        <v>6621</v>
      </c>
      <c r="F5205" s="37" t="s">
        <v>1439</v>
      </c>
      <c r="G5205" s="37" t="s">
        <v>1391</v>
      </c>
      <c r="H5205" s="38">
        <f t="shared" si="82"/>
        <v>0.1124</v>
      </c>
    </row>
    <row r="5206" spans="5:8" x14ac:dyDescent="0.25">
      <c r="E5206" s="39" t="s">
        <v>6622</v>
      </c>
      <c r="F5206" s="37" t="s">
        <v>1439</v>
      </c>
      <c r="G5206" s="37" t="s">
        <v>1391</v>
      </c>
      <c r="H5206" s="38">
        <f t="shared" si="82"/>
        <v>0.1124</v>
      </c>
    </row>
    <row r="5207" spans="5:8" x14ac:dyDescent="0.25">
      <c r="E5207" s="39" t="s">
        <v>6623</v>
      </c>
      <c r="F5207" s="37" t="s">
        <v>1439</v>
      </c>
      <c r="G5207" s="37" t="s">
        <v>1391</v>
      </c>
      <c r="H5207" s="38">
        <f t="shared" si="82"/>
        <v>0.1124</v>
      </c>
    </row>
    <row r="5208" spans="5:8" x14ac:dyDescent="0.25">
      <c r="E5208" s="39" t="s">
        <v>6624</v>
      </c>
      <c r="F5208" s="37" t="s">
        <v>1439</v>
      </c>
      <c r="G5208" s="37" t="s">
        <v>1391</v>
      </c>
      <c r="H5208" s="38">
        <f t="shared" si="82"/>
        <v>0.1124</v>
      </c>
    </row>
    <row r="5209" spans="5:8" x14ac:dyDescent="0.25">
      <c r="E5209" s="67" t="s">
        <v>6625</v>
      </c>
      <c r="F5209" s="37" t="s">
        <v>6471</v>
      </c>
      <c r="G5209" s="37" t="s">
        <v>1412</v>
      </c>
      <c r="H5209" s="38">
        <f t="shared" si="82"/>
        <v>0.30000000000000004</v>
      </c>
    </row>
    <row r="5210" spans="5:8" x14ac:dyDescent="0.25">
      <c r="E5210" s="39" t="s">
        <v>6626</v>
      </c>
      <c r="F5210" s="37" t="s">
        <v>1418</v>
      </c>
      <c r="G5210" s="37" t="s">
        <v>1418</v>
      </c>
      <c r="H5210" s="38">
        <f t="shared" si="82"/>
        <v>0</v>
      </c>
    </row>
    <row r="5211" spans="5:8" x14ac:dyDescent="0.25">
      <c r="E5211" s="39" t="s">
        <v>6627</v>
      </c>
      <c r="F5211" s="37" t="s">
        <v>1439</v>
      </c>
      <c r="G5211" s="37" t="s">
        <v>1391</v>
      </c>
      <c r="H5211" s="38">
        <f t="shared" si="82"/>
        <v>0.1124</v>
      </c>
    </row>
    <row r="5212" spans="5:8" x14ac:dyDescent="0.25">
      <c r="E5212" s="39" t="s">
        <v>6628</v>
      </c>
      <c r="F5212" s="37" t="s">
        <v>1439</v>
      </c>
      <c r="G5212" s="37" t="s">
        <v>1391</v>
      </c>
      <c r="H5212" s="38">
        <f t="shared" si="82"/>
        <v>0.1124</v>
      </c>
    </row>
    <row r="5213" spans="5:8" x14ac:dyDescent="0.25">
      <c r="E5213" s="39" t="s">
        <v>6629</v>
      </c>
      <c r="F5213" s="37" t="s">
        <v>1439</v>
      </c>
      <c r="G5213" s="37" t="s">
        <v>1391</v>
      </c>
      <c r="H5213" s="38">
        <f t="shared" si="82"/>
        <v>0.1124</v>
      </c>
    </row>
    <row r="5214" spans="5:8" x14ac:dyDescent="0.25">
      <c r="E5214" s="39" t="s">
        <v>6630</v>
      </c>
      <c r="F5214" s="37" t="s">
        <v>1439</v>
      </c>
      <c r="G5214" s="37" t="s">
        <v>1391</v>
      </c>
      <c r="H5214" s="38">
        <f t="shared" si="82"/>
        <v>0.1124</v>
      </c>
    </row>
    <row r="5215" spans="5:8" x14ac:dyDescent="0.25">
      <c r="E5215" s="39" t="s">
        <v>6631</v>
      </c>
      <c r="F5215" s="37" t="s">
        <v>1439</v>
      </c>
      <c r="G5215" s="37" t="s">
        <v>1391</v>
      </c>
      <c r="H5215" s="38">
        <f t="shared" si="82"/>
        <v>0.1124</v>
      </c>
    </row>
    <row r="5216" spans="5:8" x14ac:dyDescent="0.25">
      <c r="E5216" s="39" t="s">
        <v>6632</v>
      </c>
      <c r="F5216" s="37" t="s">
        <v>1439</v>
      </c>
      <c r="G5216" s="37" t="s">
        <v>1391</v>
      </c>
      <c r="H5216" s="38">
        <f t="shared" si="82"/>
        <v>0.1124</v>
      </c>
    </row>
    <row r="5217" spans="5:8" x14ac:dyDescent="0.25">
      <c r="E5217" s="39" t="s">
        <v>6633</v>
      </c>
      <c r="F5217" s="37" t="s">
        <v>1439</v>
      </c>
      <c r="G5217" s="37" t="s">
        <v>1391</v>
      </c>
      <c r="H5217" s="38">
        <f t="shared" si="82"/>
        <v>0.1124</v>
      </c>
    </row>
    <row r="5218" spans="5:8" x14ac:dyDescent="0.25">
      <c r="E5218" s="39" t="s">
        <v>6634</v>
      </c>
      <c r="F5218" s="37" t="s">
        <v>1439</v>
      </c>
      <c r="G5218" s="37" t="s">
        <v>1391</v>
      </c>
      <c r="H5218" s="38">
        <f t="shared" si="82"/>
        <v>0.1124</v>
      </c>
    </row>
    <row r="5219" spans="5:8" x14ac:dyDescent="0.25">
      <c r="E5219" s="39" t="s">
        <v>6635</v>
      </c>
      <c r="F5219" s="37" t="s">
        <v>6471</v>
      </c>
      <c r="G5219" s="37" t="s">
        <v>1412</v>
      </c>
      <c r="H5219" s="38">
        <f t="shared" si="82"/>
        <v>0.30000000000000004</v>
      </c>
    </row>
    <row r="5220" spans="5:8" x14ac:dyDescent="0.25">
      <c r="E5220" s="39" t="s">
        <v>6636</v>
      </c>
      <c r="F5220" s="37" t="s">
        <v>1439</v>
      </c>
      <c r="G5220" s="37" t="s">
        <v>1391</v>
      </c>
      <c r="H5220" s="38">
        <f t="shared" si="82"/>
        <v>0.1124</v>
      </c>
    </row>
    <row r="5221" spans="5:8" x14ac:dyDescent="0.25">
      <c r="E5221" s="36" t="s">
        <v>6637</v>
      </c>
      <c r="F5221" s="37" t="s">
        <v>1439</v>
      </c>
      <c r="G5221" s="37" t="s">
        <v>1391</v>
      </c>
      <c r="H5221" s="38">
        <f t="shared" si="82"/>
        <v>0.1124</v>
      </c>
    </row>
    <row r="5222" spans="5:8" x14ac:dyDescent="0.25">
      <c r="E5222" s="39" t="s">
        <v>6638</v>
      </c>
      <c r="F5222" s="37" t="s">
        <v>1439</v>
      </c>
      <c r="G5222" s="37" t="s">
        <v>1391</v>
      </c>
      <c r="H5222" s="38">
        <f t="shared" si="82"/>
        <v>0.1124</v>
      </c>
    </row>
    <row r="5223" spans="5:8" x14ac:dyDescent="0.25">
      <c r="E5223" s="39" t="s">
        <v>6639</v>
      </c>
      <c r="F5223" s="37" t="s">
        <v>1439</v>
      </c>
      <c r="G5223" s="37" t="s">
        <v>1391</v>
      </c>
      <c r="H5223" s="38">
        <f t="shared" si="82"/>
        <v>0.1124</v>
      </c>
    </row>
    <row r="5224" spans="5:8" x14ac:dyDescent="0.25">
      <c r="E5224" s="39" t="s">
        <v>6640</v>
      </c>
      <c r="F5224" s="37" t="s">
        <v>1439</v>
      </c>
      <c r="G5224" s="37" t="s">
        <v>1391</v>
      </c>
      <c r="H5224" s="38">
        <f t="shared" si="82"/>
        <v>0.1124</v>
      </c>
    </row>
    <row r="5225" spans="5:8" x14ac:dyDescent="0.25">
      <c r="E5225" s="39" t="s">
        <v>6641</v>
      </c>
      <c r="F5225" s="37" t="s">
        <v>1439</v>
      </c>
      <c r="G5225" s="37" t="s">
        <v>1391</v>
      </c>
      <c r="H5225" s="38">
        <f t="shared" si="82"/>
        <v>0.1124</v>
      </c>
    </row>
    <row r="5226" spans="5:8" x14ac:dyDescent="0.25">
      <c r="E5226" s="39" t="s">
        <v>6642</v>
      </c>
      <c r="F5226" s="37" t="s">
        <v>1439</v>
      </c>
      <c r="G5226" s="37" t="s">
        <v>1391</v>
      </c>
      <c r="H5226" s="38">
        <f t="shared" si="82"/>
        <v>0.1124</v>
      </c>
    </row>
    <row r="5227" spans="5:8" x14ac:dyDescent="0.25">
      <c r="E5227" s="39" t="s">
        <v>6643</v>
      </c>
      <c r="F5227" s="37" t="s">
        <v>1439</v>
      </c>
      <c r="G5227" s="37" t="s">
        <v>1391</v>
      </c>
      <c r="H5227" s="38">
        <f t="shared" si="82"/>
        <v>0.1124</v>
      </c>
    </row>
    <row r="5228" spans="5:8" x14ac:dyDescent="0.25">
      <c r="E5228" s="39" t="s">
        <v>6644</v>
      </c>
      <c r="F5228" s="37" t="s">
        <v>1391</v>
      </c>
      <c r="G5228" s="37" t="s">
        <v>1391</v>
      </c>
      <c r="H5228" s="38">
        <f t="shared" si="82"/>
        <v>0.1124</v>
      </c>
    </row>
    <row r="5229" spans="5:8" x14ac:dyDescent="0.25">
      <c r="E5229" s="39" t="s">
        <v>6645</v>
      </c>
      <c r="F5229" s="37" t="s">
        <v>1439</v>
      </c>
      <c r="G5229" s="37" t="s">
        <v>1391</v>
      </c>
      <c r="H5229" s="38">
        <f t="shared" si="82"/>
        <v>0.1124</v>
      </c>
    </row>
    <row r="5230" spans="5:8" x14ac:dyDescent="0.25">
      <c r="E5230" s="39" t="s">
        <v>6646</v>
      </c>
      <c r="F5230" s="37" t="s">
        <v>1439</v>
      </c>
      <c r="G5230" s="37" t="s">
        <v>1391</v>
      </c>
      <c r="H5230" s="38">
        <f t="shared" si="82"/>
        <v>0.1124</v>
      </c>
    </row>
    <row r="5231" spans="5:8" x14ac:dyDescent="0.25">
      <c r="E5231" s="39" t="s">
        <v>6647</v>
      </c>
      <c r="F5231" s="37" t="s">
        <v>1439</v>
      </c>
      <c r="G5231" s="37" t="s">
        <v>1391</v>
      </c>
      <c r="H5231" s="38">
        <f t="shared" si="82"/>
        <v>0.1124</v>
      </c>
    </row>
    <row r="5232" spans="5:8" x14ac:dyDescent="0.25">
      <c r="E5232" s="39" t="s">
        <v>6648</v>
      </c>
      <c r="F5232" s="37" t="s">
        <v>1439</v>
      </c>
      <c r="G5232" s="37" t="s">
        <v>1391</v>
      </c>
      <c r="H5232" s="38">
        <f t="shared" si="82"/>
        <v>0.1124</v>
      </c>
    </row>
    <row r="5233" spans="5:8" x14ac:dyDescent="0.25">
      <c r="E5233" s="39" t="s">
        <v>6649</v>
      </c>
      <c r="F5233" s="37" t="s">
        <v>1439</v>
      </c>
      <c r="G5233" s="37" t="s">
        <v>1391</v>
      </c>
      <c r="H5233" s="38">
        <f t="shared" si="82"/>
        <v>0.1124</v>
      </c>
    </row>
    <row r="5234" spans="5:8" x14ac:dyDescent="0.25">
      <c r="E5234" s="39" t="s">
        <v>6650</v>
      </c>
      <c r="F5234" s="37" t="s">
        <v>1439</v>
      </c>
      <c r="G5234" s="37" t="s">
        <v>1391</v>
      </c>
      <c r="H5234" s="38">
        <f t="shared" si="82"/>
        <v>0.1124</v>
      </c>
    </row>
    <row r="5235" spans="5:8" x14ac:dyDescent="0.25">
      <c r="E5235" s="39" t="s">
        <v>6651</v>
      </c>
      <c r="F5235" s="37" t="s">
        <v>1439</v>
      </c>
      <c r="G5235" s="37" t="s">
        <v>1391</v>
      </c>
      <c r="H5235" s="38">
        <f t="shared" si="82"/>
        <v>0.1124</v>
      </c>
    </row>
    <row r="5236" spans="5:8" x14ac:dyDescent="0.25">
      <c r="E5236" s="39" t="s">
        <v>6652</v>
      </c>
      <c r="F5236" s="37" t="s">
        <v>1391</v>
      </c>
      <c r="G5236" s="37" t="s">
        <v>1391</v>
      </c>
      <c r="H5236" s="38">
        <f t="shared" si="82"/>
        <v>0.1124</v>
      </c>
    </row>
    <row r="5237" spans="5:8" x14ac:dyDescent="0.25">
      <c r="E5237" s="36" t="s">
        <v>6653</v>
      </c>
      <c r="F5237" s="37" t="s">
        <v>1418</v>
      </c>
      <c r="G5237" s="37" t="s">
        <v>1418</v>
      </c>
      <c r="H5237" s="38">
        <f t="shared" si="82"/>
        <v>0</v>
      </c>
    </row>
    <row r="5238" spans="5:8" x14ac:dyDescent="0.25">
      <c r="E5238" s="36" t="s">
        <v>6654</v>
      </c>
      <c r="F5238" s="37" t="s">
        <v>1416</v>
      </c>
      <c r="G5238" s="37" t="s">
        <v>1416</v>
      </c>
      <c r="H5238" s="38">
        <f t="shared" si="82"/>
        <v>1</v>
      </c>
    </row>
    <row r="5239" spans="5:8" x14ac:dyDescent="0.25">
      <c r="E5239" s="36" t="s">
        <v>6655</v>
      </c>
      <c r="F5239" s="37" t="s">
        <v>1418</v>
      </c>
      <c r="G5239" s="37" t="s">
        <v>1418</v>
      </c>
      <c r="H5239" s="38">
        <f t="shared" si="82"/>
        <v>0</v>
      </c>
    </row>
    <row r="5240" spans="5:8" x14ac:dyDescent="0.25">
      <c r="E5240" s="36" t="s">
        <v>6656</v>
      </c>
      <c r="F5240" s="37" t="s">
        <v>1439</v>
      </c>
      <c r="G5240" s="37" t="s">
        <v>1391</v>
      </c>
      <c r="H5240" s="38">
        <f t="shared" si="82"/>
        <v>0.1124</v>
      </c>
    </row>
    <row r="5241" spans="5:8" x14ac:dyDescent="0.25">
      <c r="E5241" s="36" t="s">
        <v>6657</v>
      </c>
      <c r="F5241" s="37" t="s">
        <v>1410</v>
      </c>
      <c r="G5241" s="37" t="s">
        <v>1410</v>
      </c>
      <c r="H5241" s="38">
        <f t="shared" si="82"/>
        <v>0.10765</v>
      </c>
    </row>
    <row r="5242" spans="5:8" x14ac:dyDescent="0.25">
      <c r="E5242" s="39" t="s">
        <v>6658</v>
      </c>
      <c r="F5242" s="37" t="s">
        <v>1439</v>
      </c>
      <c r="G5242" s="37" t="s">
        <v>1391</v>
      </c>
      <c r="H5242" s="38">
        <f t="shared" si="82"/>
        <v>0.1124</v>
      </c>
    </row>
    <row r="5243" spans="5:8" x14ac:dyDescent="0.25">
      <c r="E5243" s="39" t="s">
        <v>6659</v>
      </c>
      <c r="F5243" s="37" t="s">
        <v>1439</v>
      </c>
      <c r="G5243" s="37" t="s">
        <v>1391</v>
      </c>
      <c r="H5243" s="38">
        <f t="shared" si="82"/>
        <v>0.1124</v>
      </c>
    </row>
    <row r="5244" spans="5:8" x14ac:dyDescent="0.25">
      <c r="E5244" s="39" t="s">
        <v>6660</v>
      </c>
      <c r="F5244" s="37" t="s">
        <v>1439</v>
      </c>
      <c r="G5244" s="37" t="s">
        <v>1391</v>
      </c>
      <c r="H5244" s="38">
        <f t="shared" si="82"/>
        <v>0.1124</v>
      </c>
    </row>
    <row r="5245" spans="5:8" x14ac:dyDescent="0.25">
      <c r="E5245" s="36" t="s">
        <v>6661</v>
      </c>
      <c r="F5245" s="37" t="s">
        <v>1439</v>
      </c>
      <c r="G5245" s="37" t="s">
        <v>1391</v>
      </c>
      <c r="H5245" s="38">
        <f t="shared" si="82"/>
        <v>0.1124</v>
      </c>
    </row>
    <row r="5246" spans="5:8" x14ac:dyDescent="0.25">
      <c r="E5246" s="36" t="s">
        <v>6662</v>
      </c>
      <c r="F5246" s="37" t="s">
        <v>1439</v>
      </c>
      <c r="G5246" s="37" t="s">
        <v>1391</v>
      </c>
      <c r="H5246" s="38">
        <f t="shared" si="82"/>
        <v>0.1124</v>
      </c>
    </row>
    <row r="5247" spans="5:8" x14ac:dyDescent="0.25">
      <c r="E5247" s="39" t="s">
        <v>6663</v>
      </c>
      <c r="F5247" s="37" t="s">
        <v>1439</v>
      </c>
      <c r="G5247" s="37" t="s">
        <v>1391</v>
      </c>
      <c r="H5247" s="38">
        <f t="shared" si="82"/>
        <v>0.1124</v>
      </c>
    </row>
    <row r="5248" spans="5:8" x14ac:dyDescent="0.25">
      <c r="E5248" s="39" t="s">
        <v>6664</v>
      </c>
      <c r="F5248" s="37" t="s">
        <v>1439</v>
      </c>
      <c r="G5248" s="37" t="s">
        <v>1391</v>
      </c>
      <c r="H5248" s="38">
        <f t="shared" si="82"/>
        <v>0.1124</v>
      </c>
    </row>
    <row r="5249" spans="5:8" x14ac:dyDescent="0.25">
      <c r="E5249" s="39" t="s">
        <v>6665</v>
      </c>
      <c r="F5249" s="37" t="s">
        <v>1439</v>
      </c>
      <c r="G5249" s="37" t="s">
        <v>1391</v>
      </c>
      <c r="H5249" s="38">
        <f t="shared" si="82"/>
        <v>0.1124</v>
      </c>
    </row>
    <row r="5250" spans="5:8" x14ac:dyDescent="0.25">
      <c r="E5250" s="36" t="s">
        <v>6666</v>
      </c>
      <c r="F5250" s="37" t="s">
        <v>1439</v>
      </c>
      <c r="G5250" s="37" t="s">
        <v>1391</v>
      </c>
      <c r="H5250" s="38">
        <f t="shared" si="82"/>
        <v>0.1124</v>
      </c>
    </row>
    <row r="5251" spans="5:8" x14ac:dyDescent="0.25">
      <c r="E5251" s="39" t="s">
        <v>6667</v>
      </c>
      <c r="F5251" s="37" t="s">
        <v>1439</v>
      </c>
      <c r="G5251" s="37" t="s">
        <v>1391</v>
      </c>
      <c r="H5251" s="38">
        <f t="shared" si="82"/>
        <v>0.1124</v>
      </c>
    </row>
    <row r="5252" spans="5:8" x14ac:dyDescent="0.25">
      <c r="E5252" s="36" t="s">
        <v>6668</v>
      </c>
      <c r="F5252" s="37" t="s">
        <v>1439</v>
      </c>
      <c r="G5252" s="37" t="s">
        <v>1391</v>
      </c>
      <c r="H5252" s="38">
        <f t="shared" si="82"/>
        <v>0.1124</v>
      </c>
    </row>
    <row r="5253" spans="5:8" x14ac:dyDescent="0.25">
      <c r="E5253" s="39" t="s">
        <v>6669</v>
      </c>
      <c r="F5253" s="37" t="s">
        <v>1439</v>
      </c>
      <c r="G5253" s="37" t="s">
        <v>1391</v>
      </c>
      <c r="H5253" s="38">
        <f t="shared" si="82"/>
        <v>0.1124</v>
      </c>
    </row>
    <row r="5254" spans="5:8" x14ac:dyDescent="0.25">
      <c r="E5254" s="39" t="s">
        <v>6670</v>
      </c>
      <c r="F5254" s="37" t="s">
        <v>1439</v>
      </c>
      <c r="G5254" s="37" t="s">
        <v>1391</v>
      </c>
      <c r="H5254" s="38">
        <f t="shared" si="82"/>
        <v>0.1124</v>
      </c>
    </row>
    <row r="5255" spans="5:8" x14ac:dyDescent="0.25">
      <c r="E5255" s="36" t="s">
        <v>6671</v>
      </c>
      <c r="F5255" s="37" t="s">
        <v>1439</v>
      </c>
      <c r="G5255" s="37" t="s">
        <v>1391</v>
      </c>
      <c r="H5255" s="38">
        <f t="shared" ref="H5255:H5318" si="83">VLOOKUP(G5255,$A$4:$B$29,2,FALSE)</f>
        <v>0.1124</v>
      </c>
    </row>
    <row r="5256" spans="5:8" x14ac:dyDescent="0.25">
      <c r="E5256" s="36" t="s">
        <v>6672</v>
      </c>
      <c r="F5256" s="37" t="s">
        <v>1439</v>
      </c>
      <c r="G5256" s="37" t="s">
        <v>1391</v>
      </c>
      <c r="H5256" s="38">
        <f t="shared" si="83"/>
        <v>0.1124</v>
      </c>
    </row>
    <row r="5257" spans="5:8" x14ac:dyDescent="0.25">
      <c r="E5257" s="40" t="s">
        <v>6673</v>
      </c>
      <c r="F5257" s="37" t="s">
        <v>1410</v>
      </c>
      <c r="G5257" s="37" t="s">
        <v>1410</v>
      </c>
      <c r="H5257" s="38">
        <f t="shared" si="83"/>
        <v>0.10765</v>
      </c>
    </row>
    <row r="5258" spans="5:8" x14ac:dyDescent="0.25">
      <c r="E5258" s="36" t="s">
        <v>6674</v>
      </c>
      <c r="F5258" s="37" t="s">
        <v>1439</v>
      </c>
      <c r="G5258" s="37" t="s">
        <v>1391</v>
      </c>
      <c r="H5258" s="38">
        <f t="shared" si="83"/>
        <v>0.1124</v>
      </c>
    </row>
    <row r="5259" spans="5:8" x14ac:dyDescent="0.25">
      <c r="E5259" s="36" t="s">
        <v>6675</v>
      </c>
      <c r="F5259" s="37" t="s">
        <v>1408</v>
      </c>
      <c r="G5259" s="37" t="s">
        <v>1408</v>
      </c>
      <c r="H5259" s="38">
        <f t="shared" si="83"/>
        <v>0.13120000000000001</v>
      </c>
    </row>
    <row r="5260" spans="5:8" x14ac:dyDescent="0.25">
      <c r="E5260" s="39" t="s">
        <v>6676</v>
      </c>
      <c r="F5260" s="37" t="s">
        <v>1439</v>
      </c>
      <c r="G5260" s="37" t="s">
        <v>1391</v>
      </c>
      <c r="H5260" s="38">
        <f t="shared" si="83"/>
        <v>0.1124</v>
      </c>
    </row>
    <row r="5261" spans="5:8" x14ac:dyDescent="0.25">
      <c r="E5261" s="39" t="s">
        <v>6677</v>
      </c>
      <c r="F5261" s="37" t="s">
        <v>1410</v>
      </c>
      <c r="G5261" s="37" t="s">
        <v>1410</v>
      </c>
      <c r="H5261" s="38">
        <f t="shared" si="83"/>
        <v>0.10765</v>
      </c>
    </row>
    <row r="5262" spans="5:8" x14ac:dyDescent="0.25">
      <c r="E5262" s="39" t="s">
        <v>6678</v>
      </c>
      <c r="F5262" s="37" t="s">
        <v>1410</v>
      </c>
      <c r="G5262" s="37" t="s">
        <v>1410</v>
      </c>
      <c r="H5262" s="38">
        <f t="shared" si="83"/>
        <v>0.10765</v>
      </c>
    </row>
    <row r="5263" spans="5:8" x14ac:dyDescent="0.25">
      <c r="E5263" s="39" t="s">
        <v>6679</v>
      </c>
      <c r="F5263" s="37" t="s">
        <v>1439</v>
      </c>
      <c r="G5263" s="37" t="s">
        <v>1391</v>
      </c>
      <c r="H5263" s="38">
        <f t="shared" si="83"/>
        <v>0.1124</v>
      </c>
    </row>
    <row r="5264" spans="5:8" x14ac:dyDescent="0.25">
      <c r="E5264" s="36" t="s">
        <v>6680</v>
      </c>
      <c r="F5264" s="37" t="s">
        <v>1439</v>
      </c>
      <c r="G5264" s="37" t="s">
        <v>1391</v>
      </c>
      <c r="H5264" s="38">
        <f t="shared" si="83"/>
        <v>0.1124</v>
      </c>
    </row>
    <row r="5265" spans="5:8" x14ac:dyDescent="0.25">
      <c r="E5265" s="39" t="s">
        <v>6681</v>
      </c>
      <c r="F5265" s="37" t="s">
        <v>1410</v>
      </c>
      <c r="G5265" s="37" t="s">
        <v>1410</v>
      </c>
      <c r="H5265" s="38">
        <f t="shared" si="83"/>
        <v>0.10765</v>
      </c>
    </row>
    <row r="5266" spans="5:8" x14ac:dyDescent="0.25">
      <c r="E5266" s="39" t="s">
        <v>6682</v>
      </c>
      <c r="F5266" s="37" t="s">
        <v>1439</v>
      </c>
      <c r="G5266" s="37" t="s">
        <v>1391</v>
      </c>
      <c r="H5266" s="38">
        <f t="shared" si="83"/>
        <v>0.1124</v>
      </c>
    </row>
    <row r="5267" spans="5:8" x14ac:dyDescent="0.25">
      <c r="E5267" s="39" t="s">
        <v>6683</v>
      </c>
      <c r="F5267" s="37" t="s">
        <v>1439</v>
      </c>
      <c r="G5267" s="37" t="s">
        <v>1391</v>
      </c>
      <c r="H5267" s="38">
        <f t="shared" si="83"/>
        <v>0.1124</v>
      </c>
    </row>
    <row r="5268" spans="5:8" x14ac:dyDescent="0.25">
      <c r="E5268" s="39" t="s">
        <v>6684</v>
      </c>
      <c r="F5268" s="37" t="s">
        <v>1410</v>
      </c>
      <c r="G5268" s="37" t="s">
        <v>1410</v>
      </c>
      <c r="H5268" s="38">
        <f t="shared" si="83"/>
        <v>0.10765</v>
      </c>
    </row>
    <row r="5269" spans="5:8" x14ac:dyDescent="0.25">
      <c r="E5269" s="59" t="s">
        <v>6685</v>
      </c>
      <c r="F5269" s="37" t="s">
        <v>1439</v>
      </c>
      <c r="G5269" s="37" t="s">
        <v>1391</v>
      </c>
      <c r="H5269" s="38">
        <f t="shared" si="83"/>
        <v>0.1124</v>
      </c>
    </row>
    <row r="5270" spans="5:8" x14ac:dyDescent="0.25">
      <c r="E5270" s="59" t="s">
        <v>6686</v>
      </c>
      <c r="F5270" s="37" t="s">
        <v>1439</v>
      </c>
      <c r="G5270" s="37" t="s">
        <v>1391</v>
      </c>
      <c r="H5270" s="38">
        <f t="shared" si="83"/>
        <v>0.1124</v>
      </c>
    </row>
    <row r="5271" spans="5:8" x14ac:dyDescent="0.25">
      <c r="E5271" s="59" t="s">
        <v>6687</v>
      </c>
      <c r="F5271" s="37" t="s">
        <v>1439</v>
      </c>
      <c r="G5271" s="37" t="s">
        <v>1391</v>
      </c>
      <c r="H5271" s="38">
        <f t="shared" si="83"/>
        <v>0.1124</v>
      </c>
    </row>
    <row r="5272" spans="5:8" x14ac:dyDescent="0.25">
      <c r="E5272" s="39" t="s">
        <v>6688</v>
      </c>
      <c r="F5272" s="37" t="s">
        <v>1439</v>
      </c>
      <c r="G5272" s="37" t="s">
        <v>1391</v>
      </c>
      <c r="H5272" s="38">
        <f t="shared" si="83"/>
        <v>0.1124</v>
      </c>
    </row>
    <row r="5273" spans="5:8" x14ac:dyDescent="0.25">
      <c r="E5273" s="36" t="s">
        <v>6689</v>
      </c>
      <c r="F5273" s="37" t="s">
        <v>1439</v>
      </c>
      <c r="G5273" s="37" t="s">
        <v>1391</v>
      </c>
      <c r="H5273" s="38">
        <f t="shared" si="83"/>
        <v>0.1124</v>
      </c>
    </row>
    <row r="5274" spans="5:8" x14ac:dyDescent="0.25">
      <c r="E5274" s="40" t="s">
        <v>6690</v>
      </c>
      <c r="F5274" s="37" t="s">
        <v>1439</v>
      </c>
      <c r="G5274" s="37" t="s">
        <v>1391</v>
      </c>
      <c r="H5274" s="38">
        <f t="shared" si="83"/>
        <v>0.1124</v>
      </c>
    </row>
    <row r="5275" spans="5:8" x14ac:dyDescent="0.25">
      <c r="E5275" s="39" t="s">
        <v>6691</v>
      </c>
      <c r="F5275" s="37" t="s">
        <v>1439</v>
      </c>
      <c r="G5275" s="37" t="s">
        <v>1391</v>
      </c>
      <c r="H5275" s="38">
        <f t="shared" si="83"/>
        <v>0.1124</v>
      </c>
    </row>
    <row r="5276" spans="5:8" x14ac:dyDescent="0.25">
      <c r="E5276" s="39" t="s">
        <v>6692</v>
      </c>
      <c r="F5276" s="37" t="s">
        <v>1439</v>
      </c>
      <c r="G5276" s="37" t="s">
        <v>1391</v>
      </c>
      <c r="H5276" s="38">
        <f t="shared" si="83"/>
        <v>0.1124</v>
      </c>
    </row>
    <row r="5277" spans="5:8" x14ac:dyDescent="0.25">
      <c r="E5277" s="39" t="s">
        <v>6693</v>
      </c>
      <c r="F5277" s="37" t="s">
        <v>1439</v>
      </c>
      <c r="G5277" s="37" t="s">
        <v>1391</v>
      </c>
      <c r="H5277" s="38">
        <f t="shared" si="83"/>
        <v>0.1124</v>
      </c>
    </row>
    <row r="5278" spans="5:8" x14ac:dyDescent="0.25">
      <c r="E5278" s="39" t="s">
        <v>6694</v>
      </c>
      <c r="F5278" s="37" t="s">
        <v>1439</v>
      </c>
      <c r="G5278" s="37" t="s">
        <v>1391</v>
      </c>
      <c r="H5278" s="38">
        <f t="shared" si="83"/>
        <v>0.1124</v>
      </c>
    </row>
    <row r="5279" spans="5:8" x14ac:dyDescent="0.25">
      <c r="E5279" s="39" t="s">
        <v>6695</v>
      </c>
      <c r="F5279" s="37" t="s">
        <v>1439</v>
      </c>
      <c r="G5279" s="37" t="s">
        <v>1391</v>
      </c>
      <c r="H5279" s="38">
        <f t="shared" si="83"/>
        <v>0.1124</v>
      </c>
    </row>
    <row r="5280" spans="5:8" x14ac:dyDescent="0.25">
      <c r="E5280" s="39" t="s">
        <v>6696</v>
      </c>
      <c r="F5280" s="37" t="s">
        <v>1439</v>
      </c>
      <c r="G5280" s="37" t="s">
        <v>1391</v>
      </c>
      <c r="H5280" s="38">
        <f t="shared" si="83"/>
        <v>0.1124</v>
      </c>
    </row>
    <row r="5281" spans="5:8" x14ac:dyDescent="0.25">
      <c r="E5281" s="39" t="s">
        <v>6697</v>
      </c>
      <c r="F5281" s="37" t="s">
        <v>1439</v>
      </c>
      <c r="G5281" s="37" t="s">
        <v>1391</v>
      </c>
      <c r="H5281" s="38">
        <f t="shared" si="83"/>
        <v>0.1124</v>
      </c>
    </row>
    <row r="5282" spans="5:8" x14ac:dyDescent="0.25">
      <c r="E5282" s="39" t="s">
        <v>6698</v>
      </c>
      <c r="F5282" s="37" t="s">
        <v>1439</v>
      </c>
      <c r="G5282" s="37" t="s">
        <v>1391</v>
      </c>
      <c r="H5282" s="38">
        <f t="shared" si="83"/>
        <v>0.1124</v>
      </c>
    </row>
    <row r="5283" spans="5:8" x14ac:dyDescent="0.25">
      <c r="E5283" s="39" t="s">
        <v>6699</v>
      </c>
      <c r="F5283" s="37" t="s">
        <v>1439</v>
      </c>
      <c r="G5283" s="37" t="s">
        <v>1391</v>
      </c>
      <c r="H5283" s="38">
        <f t="shared" si="83"/>
        <v>0.1124</v>
      </c>
    </row>
    <row r="5284" spans="5:8" x14ac:dyDescent="0.25">
      <c r="E5284" s="36" t="s">
        <v>6700</v>
      </c>
      <c r="F5284" s="37" t="s">
        <v>1439</v>
      </c>
      <c r="G5284" s="37" t="s">
        <v>1391</v>
      </c>
      <c r="H5284" s="38">
        <f t="shared" si="83"/>
        <v>0.1124</v>
      </c>
    </row>
    <row r="5285" spans="5:8" x14ac:dyDescent="0.25">
      <c r="E5285" s="36" t="s">
        <v>6701</v>
      </c>
      <c r="F5285" s="37" t="s">
        <v>1439</v>
      </c>
      <c r="G5285" s="37" t="s">
        <v>1391</v>
      </c>
      <c r="H5285" s="38">
        <f t="shared" si="83"/>
        <v>0.1124</v>
      </c>
    </row>
    <row r="5286" spans="5:8" x14ac:dyDescent="0.25">
      <c r="E5286" s="36" t="s">
        <v>6702</v>
      </c>
      <c r="F5286" s="37" t="s">
        <v>1439</v>
      </c>
      <c r="G5286" s="37" t="s">
        <v>1391</v>
      </c>
      <c r="H5286" s="38">
        <f t="shared" si="83"/>
        <v>0.1124</v>
      </c>
    </row>
    <row r="5287" spans="5:8" x14ac:dyDescent="0.25">
      <c r="E5287" s="36" t="s">
        <v>6703</v>
      </c>
      <c r="F5287" s="37" t="s">
        <v>1439</v>
      </c>
      <c r="G5287" s="37" t="s">
        <v>1391</v>
      </c>
      <c r="H5287" s="38">
        <f t="shared" si="83"/>
        <v>0.1124</v>
      </c>
    </row>
    <row r="5288" spans="5:8" x14ac:dyDescent="0.25">
      <c r="E5288" s="39" t="s">
        <v>6704</v>
      </c>
      <c r="F5288" s="37" t="s">
        <v>1439</v>
      </c>
      <c r="G5288" s="37" t="s">
        <v>1391</v>
      </c>
      <c r="H5288" s="38">
        <f t="shared" si="83"/>
        <v>0.1124</v>
      </c>
    </row>
    <row r="5289" spans="5:8" x14ac:dyDescent="0.25">
      <c r="E5289" s="39" t="s">
        <v>6705</v>
      </c>
      <c r="F5289" s="37" t="s">
        <v>1439</v>
      </c>
      <c r="G5289" s="37" t="s">
        <v>1391</v>
      </c>
      <c r="H5289" s="38">
        <f t="shared" si="83"/>
        <v>0.1124</v>
      </c>
    </row>
    <row r="5290" spans="5:8" x14ac:dyDescent="0.25">
      <c r="E5290" s="39" t="s">
        <v>6706</v>
      </c>
      <c r="F5290" s="37" t="s">
        <v>1439</v>
      </c>
      <c r="G5290" s="37" t="s">
        <v>1391</v>
      </c>
      <c r="H5290" s="38">
        <f t="shared" si="83"/>
        <v>0.1124</v>
      </c>
    </row>
    <row r="5291" spans="5:8" x14ac:dyDescent="0.25">
      <c r="E5291" s="39" t="s">
        <v>6707</v>
      </c>
      <c r="F5291" s="37" t="s">
        <v>1439</v>
      </c>
      <c r="G5291" s="37" t="s">
        <v>1391</v>
      </c>
      <c r="H5291" s="38">
        <f t="shared" si="83"/>
        <v>0.1124</v>
      </c>
    </row>
    <row r="5292" spans="5:8" x14ac:dyDescent="0.25">
      <c r="E5292" s="39" t="s">
        <v>6708</v>
      </c>
      <c r="F5292" s="37" t="s">
        <v>1439</v>
      </c>
      <c r="G5292" s="37" t="s">
        <v>1391</v>
      </c>
      <c r="H5292" s="38">
        <f t="shared" si="83"/>
        <v>0.1124</v>
      </c>
    </row>
    <row r="5293" spans="5:8" x14ac:dyDescent="0.25">
      <c r="E5293" s="39" t="s">
        <v>6709</v>
      </c>
      <c r="F5293" s="37" t="s">
        <v>1439</v>
      </c>
      <c r="G5293" s="37" t="s">
        <v>1391</v>
      </c>
      <c r="H5293" s="38">
        <f t="shared" si="83"/>
        <v>0.1124</v>
      </c>
    </row>
    <row r="5294" spans="5:8" x14ac:dyDescent="0.25">
      <c r="E5294" s="39" t="s">
        <v>6710</v>
      </c>
      <c r="F5294" s="37" t="s">
        <v>1439</v>
      </c>
      <c r="G5294" s="37" t="s">
        <v>1391</v>
      </c>
      <c r="H5294" s="38">
        <f t="shared" si="83"/>
        <v>0.1124</v>
      </c>
    </row>
    <row r="5295" spans="5:8" x14ac:dyDescent="0.25">
      <c r="E5295" s="39" t="s">
        <v>6711</v>
      </c>
      <c r="F5295" s="37" t="s">
        <v>1439</v>
      </c>
      <c r="G5295" s="37" t="s">
        <v>1391</v>
      </c>
      <c r="H5295" s="38">
        <f t="shared" si="83"/>
        <v>0.1124</v>
      </c>
    </row>
    <row r="5296" spans="5:8" x14ac:dyDescent="0.25">
      <c r="E5296" s="39" t="s">
        <v>6712</v>
      </c>
      <c r="F5296" s="37" t="s">
        <v>1439</v>
      </c>
      <c r="G5296" s="37" t="s">
        <v>1391</v>
      </c>
      <c r="H5296" s="38">
        <f t="shared" si="83"/>
        <v>0.1124</v>
      </c>
    </row>
    <row r="5297" spans="5:8" x14ac:dyDescent="0.25">
      <c r="E5297" s="39" t="s">
        <v>6713</v>
      </c>
      <c r="F5297" s="37" t="s">
        <v>1439</v>
      </c>
      <c r="G5297" s="37" t="s">
        <v>1391</v>
      </c>
      <c r="H5297" s="38">
        <f t="shared" si="83"/>
        <v>0.1124</v>
      </c>
    </row>
    <row r="5298" spans="5:8" x14ac:dyDescent="0.25">
      <c r="E5298" s="39" t="s">
        <v>6714</v>
      </c>
      <c r="F5298" s="37" t="s">
        <v>1439</v>
      </c>
      <c r="G5298" s="37" t="s">
        <v>1391</v>
      </c>
      <c r="H5298" s="38">
        <f t="shared" si="83"/>
        <v>0.1124</v>
      </c>
    </row>
    <row r="5299" spans="5:8" x14ac:dyDescent="0.25">
      <c r="E5299" s="39" t="s">
        <v>6715</v>
      </c>
      <c r="F5299" s="37" t="s">
        <v>1439</v>
      </c>
      <c r="G5299" s="37" t="s">
        <v>1391</v>
      </c>
      <c r="H5299" s="38">
        <f t="shared" si="83"/>
        <v>0.1124</v>
      </c>
    </row>
    <row r="5300" spans="5:8" x14ac:dyDescent="0.25">
      <c r="E5300" s="39" t="s">
        <v>6716</v>
      </c>
      <c r="F5300" s="37" t="s">
        <v>1439</v>
      </c>
      <c r="G5300" s="37" t="s">
        <v>1391</v>
      </c>
      <c r="H5300" s="38">
        <f t="shared" si="83"/>
        <v>0.1124</v>
      </c>
    </row>
    <row r="5301" spans="5:8" x14ac:dyDescent="0.25">
      <c r="E5301" s="39" t="s">
        <v>6717</v>
      </c>
      <c r="F5301" s="37" t="s">
        <v>1439</v>
      </c>
      <c r="G5301" s="37" t="s">
        <v>1391</v>
      </c>
      <c r="H5301" s="38">
        <f t="shared" si="83"/>
        <v>0.1124</v>
      </c>
    </row>
    <row r="5302" spans="5:8" x14ac:dyDescent="0.25">
      <c r="E5302" s="39" t="s">
        <v>6718</v>
      </c>
      <c r="F5302" s="37" t="s">
        <v>1439</v>
      </c>
      <c r="G5302" s="37" t="s">
        <v>1391</v>
      </c>
      <c r="H5302" s="38">
        <f t="shared" si="83"/>
        <v>0.1124</v>
      </c>
    </row>
    <row r="5303" spans="5:8" x14ac:dyDescent="0.25">
      <c r="E5303" s="39" t="s">
        <v>6719</v>
      </c>
      <c r="F5303" s="37" t="s">
        <v>1439</v>
      </c>
      <c r="G5303" s="37" t="s">
        <v>1391</v>
      </c>
      <c r="H5303" s="38">
        <f t="shared" si="83"/>
        <v>0.1124</v>
      </c>
    </row>
    <row r="5304" spans="5:8" x14ac:dyDescent="0.25">
      <c r="E5304" s="39" t="s">
        <v>6720</v>
      </c>
      <c r="F5304" s="37" t="s">
        <v>1439</v>
      </c>
      <c r="G5304" s="37" t="s">
        <v>1391</v>
      </c>
      <c r="H5304" s="38">
        <f t="shared" si="83"/>
        <v>0.1124</v>
      </c>
    </row>
    <row r="5305" spans="5:8" x14ac:dyDescent="0.25">
      <c r="E5305" s="39" t="s">
        <v>6721</v>
      </c>
      <c r="F5305" s="37" t="s">
        <v>1439</v>
      </c>
      <c r="G5305" s="37" t="s">
        <v>1391</v>
      </c>
      <c r="H5305" s="38">
        <f t="shared" si="83"/>
        <v>0.1124</v>
      </c>
    </row>
    <row r="5306" spans="5:8" x14ac:dyDescent="0.25">
      <c r="E5306" s="39" t="s">
        <v>6722</v>
      </c>
      <c r="F5306" s="37" t="s">
        <v>1439</v>
      </c>
      <c r="G5306" s="37" t="s">
        <v>1391</v>
      </c>
      <c r="H5306" s="38">
        <f t="shared" si="83"/>
        <v>0.1124</v>
      </c>
    </row>
    <row r="5307" spans="5:8" x14ac:dyDescent="0.25">
      <c r="E5307" s="39" t="s">
        <v>6723</v>
      </c>
      <c r="F5307" s="37" t="s">
        <v>1439</v>
      </c>
      <c r="G5307" s="37" t="s">
        <v>1391</v>
      </c>
      <c r="H5307" s="38">
        <f t="shared" si="83"/>
        <v>0.1124</v>
      </c>
    </row>
    <row r="5308" spans="5:8" x14ac:dyDescent="0.25">
      <c r="E5308" s="39" t="s">
        <v>6724</v>
      </c>
      <c r="F5308" s="37" t="s">
        <v>1439</v>
      </c>
      <c r="G5308" s="37" t="s">
        <v>1391</v>
      </c>
      <c r="H5308" s="38">
        <f t="shared" si="83"/>
        <v>0.1124</v>
      </c>
    </row>
    <row r="5309" spans="5:8" x14ac:dyDescent="0.25">
      <c r="E5309" s="39" t="s">
        <v>6725</v>
      </c>
      <c r="F5309" s="37" t="s">
        <v>1439</v>
      </c>
      <c r="G5309" s="37" t="s">
        <v>1391</v>
      </c>
      <c r="H5309" s="38">
        <f t="shared" si="83"/>
        <v>0.1124</v>
      </c>
    </row>
    <row r="5310" spans="5:8" x14ac:dyDescent="0.25">
      <c r="E5310" s="39" t="s">
        <v>6726</v>
      </c>
      <c r="F5310" s="37" t="s">
        <v>1439</v>
      </c>
      <c r="G5310" s="37" t="s">
        <v>1391</v>
      </c>
      <c r="H5310" s="38">
        <f t="shared" si="83"/>
        <v>0.1124</v>
      </c>
    </row>
    <row r="5311" spans="5:8" x14ac:dyDescent="0.25">
      <c r="E5311" s="39" t="s">
        <v>6727</v>
      </c>
      <c r="F5311" s="37" t="s">
        <v>1439</v>
      </c>
      <c r="G5311" s="37" t="s">
        <v>1391</v>
      </c>
      <c r="H5311" s="38">
        <f t="shared" si="83"/>
        <v>0.1124</v>
      </c>
    </row>
    <row r="5312" spans="5:8" x14ac:dyDescent="0.25">
      <c r="E5312" s="39" t="s">
        <v>6728</v>
      </c>
      <c r="F5312" s="37" t="s">
        <v>1439</v>
      </c>
      <c r="G5312" s="37" t="s">
        <v>1391</v>
      </c>
      <c r="H5312" s="38">
        <f t="shared" si="83"/>
        <v>0.1124</v>
      </c>
    </row>
    <row r="5313" spans="5:8" x14ac:dyDescent="0.25">
      <c r="E5313" s="39" t="s">
        <v>6729</v>
      </c>
      <c r="F5313" s="37" t="s">
        <v>1439</v>
      </c>
      <c r="G5313" s="37" t="s">
        <v>1391</v>
      </c>
      <c r="H5313" s="38">
        <f t="shared" si="83"/>
        <v>0.1124</v>
      </c>
    </row>
    <row r="5314" spans="5:8" x14ac:dyDescent="0.25">
      <c r="E5314" s="39" t="s">
        <v>6730</v>
      </c>
      <c r="F5314" s="37" t="s">
        <v>1439</v>
      </c>
      <c r="G5314" s="37" t="s">
        <v>1391</v>
      </c>
      <c r="H5314" s="38">
        <f t="shared" si="83"/>
        <v>0.1124</v>
      </c>
    </row>
    <row r="5315" spans="5:8" x14ac:dyDescent="0.25">
      <c r="E5315" s="39" t="s">
        <v>6731</v>
      </c>
      <c r="F5315" s="37" t="s">
        <v>1439</v>
      </c>
      <c r="G5315" s="37" t="s">
        <v>1391</v>
      </c>
      <c r="H5315" s="38">
        <f t="shared" si="83"/>
        <v>0.1124</v>
      </c>
    </row>
    <row r="5316" spans="5:8" x14ac:dyDescent="0.25">
      <c r="E5316" s="39" t="s">
        <v>6732</v>
      </c>
      <c r="F5316" s="37" t="s">
        <v>1439</v>
      </c>
      <c r="G5316" s="37" t="s">
        <v>1391</v>
      </c>
      <c r="H5316" s="38">
        <f t="shared" si="83"/>
        <v>0.1124</v>
      </c>
    </row>
    <row r="5317" spans="5:8" x14ac:dyDescent="0.25">
      <c r="E5317" s="39" t="s">
        <v>6733</v>
      </c>
      <c r="F5317" s="37" t="s">
        <v>1439</v>
      </c>
      <c r="G5317" s="37" t="s">
        <v>1391</v>
      </c>
      <c r="H5317" s="38">
        <f t="shared" si="83"/>
        <v>0.1124</v>
      </c>
    </row>
    <row r="5318" spans="5:8" x14ac:dyDescent="0.25">
      <c r="E5318" s="39" t="s">
        <v>6734</v>
      </c>
      <c r="F5318" s="37" t="s">
        <v>1439</v>
      </c>
      <c r="G5318" s="37" t="s">
        <v>1391</v>
      </c>
      <c r="H5318" s="38">
        <f t="shared" si="83"/>
        <v>0.1124</v>
      </c>
    </row>
    <row r="5319" spans="5:8" x14ac:dyDescent="0.25">
      <c r="E5319" s="39" t="s">
        <v>6735</v>
      </c>
      <c r="F5319" s="37" t="s">
        <v>1439</v>
      </c>
      <c r="G5319" s="37" t="s">
        <v>1391</v>
      </c>
      <c r="H5319" s="38">
        <f t="shared" ref="H5319:H5382" si="84">VLOOKUP(G5319,$A$4:$B$29,2,FALSE)</f>
        <v>0.1124</v>
      </c>
    </row>
    <row r="5320" spans="5:8" x14ac:dyDescent="0.25">
      <c r="E5320" s="39" t="s">
        <v>6736</v>
      </c>
      <c r="F5320" s="37" t="s">
        <v>1439</v>
      </c>
      <c r="G5320" s="37" t="s">
        <v>1391</v>
      </c>
      <c r="H5320" s="38">
        <f t="shared" si="84"/>
        <v>0.1124</v>
      </c>
    </row>
    <row r="5321" spans="5:8" x14ac:dyDescent="0.25">
      <c r="E5321" s="39" t="s">
        <v>6737</v>
      </c>
      <c r="F5321" s="37" t="s">
        <v>1439</v>
      </c>
      <c r="G5321" s="37" t="s">
        <v>1391</v>
      </c>
      <c r="H5321" s="38">
        <f t="shared" si="84"/>
        <v>0.1124</v>
      </c>
    </row>
    <row r="5322" spans="5:8" x14ac:dyDescent="0.25">
      <c r="E5322" s="39" t="s">
        <v>6738</v>
      </c>
      <c r="F5322" s="37" t="s">
        <v>1439</v>
      </c>
      <c r="G5322" s="37" t="s">
        <v>1391</v>
      </c>
      <c r="H5322" s="38">
        <f t="shared" si="84"/>
        <v>0.1124</v>
      </c>
    </row>
    <row r="5323" spans="5:8" x14ac:dyDescent="0.25">
      <c r="E5323" s="39" t="s">
        <v>6739</v>
      </c>
      <c r="F5323" s="37" t="s">
        <v>1439</v>
      </c>
      <c r="G5323" s="37" t="s">
        <v>1391</v>
      </c>
      <c r="H5323" s="38">
        <f t="shared" si="84"/>
        <v>0.1124</v>
      </c>
    </row>
    <row r="5324" spans="5:8" x14ac:dyDescent="0.25">
      <c r="E5324" s="39" t="s">
        <v>6740</v>
      </c>
      <c r="F5324" s="37" t="s">
        <v>1439</v>
      </c>
      <c r="G5324" s="37" t="s">
        <v>1391</v>
      </c>
      <c r="H5324" s="38">
        <f t="shared" si="84"/>
        <v>0.1124</v>
      </c>
    </row>
    <row r="5325" spans="5:8" x14ac:dyDescent="0.25">
      <c r="E5325" s="39" t="s">
        <v>6741</v>
      </c>
      <c r="F5325" s="37" t="s">
        <v>1439</v>
      </c>
      <c r="G5325" s="37" t="s">
        <v>1391</v>
      </c>
      <c r="H5325" s="38">
        <f t="shared" si="84"/>
        <v>0.1124</v>
      </c>
    </row>
    <row r="5326" spans="5:8" x14ac:dyDescent="0.25">
      <c r="E5326" s="39" t="s">
        <v>6742</v>
      </c>
      <c r="F5326" s="37" t="s">
        <v>1439</v>
      </c>
      <c r="G5326" s="37" t="s">
        <v>1391</v>
      </c>
      <c r="H5326" s="38">
        <f t="shared" si="84"/>
        <v>0.1124</v>
      </c>
    </row>
    <row r="5327" spans="5:8" x14ac:dyDescent="0.25">
      <c r="E5327" s="39" t="s">
        <v>6743</v>
      </c>
      <c r="F5327" s="37" t="s">
        <v>1439</v>
      </c>
      <c r="G5327" s="37" t="s">
        <v>1391</v>
      </c>
      <c r="H5327" s="38">
        <f t="shared" si="84"/>
        <v>0.1124</v>
      </c>
    </row>
    <row r="5328" spans="5:8" x14ac:dyDescent="0.25">
      <c r="E5328" s="39" t="s">
        <v>6744</v>
      </c>
      <c r="F5328" s="37" t="s">
        <v>1439</v>
      </c>
      <c r="G5328" s="37" t="s">
        <v>1391</v>
      </c>
      <c r="H5328" s="38">
        <f t="shared" si="84"/>
        <v>0.1124</v>
      </c>
    </row>
    <row r="5329" spans="5:8" x14ac:dyDescent="0.25">
      <c r="E5329" s="39" t="s">
        <v>6745</v>
      </c>
      <c r="F5329" s="37" t="s">
        <v>1439</v>
      </c>
      <c r="G5329" s="37" t="s">
        <v>1391</v>
      </c>
      <c r="H5329" s="38">
        <f t="shared" si="84"/>
        <v>0.1124</v>
      </c>
    </row>
    <row r="5330" spans="5:8" x14ac:dyDescent="0.25">
      <c r="E5330" s="39" t="s">
        <v>6746</v>
      </c>
      <c r="F5330" s="37" t="s">
        <v>1439</v>
      </c>
      <c r="G5330" s="37" t="s">
        <v>1391</v>
      </c>
      <c r="H5330" s="38">
        <f t="shared" si="84"/>
        <v>0.1124</v>
      </c>
    </row>
    <row r="5331" spans="5:8" x14ac:dyDescent="0.25">
      <c r="E5331" s="39" t="s">
        <v>6747</v>
      </c>
      <c r="F5331" s="37" t="s">
        <v>1439</v>
      </c>
      <c r="G5331" s="37" t="s">
        <v>1391</v>
      </c>
      <c r="H5331" s="38">
        <f t="shared" si="84"/>
        <v>0.1124</v>
      </c>
    </row>
    <row r="5332" spans="5:8" x14ac:dyDescent="0.25">
      <c r="E5332" s="39" t="s">
        <v>6748</v>
      </c>
      <c r="F5332" s="37" t="s">
        <v>1439</v>
      </c>
      <c r="G5332" s="37" t="s">
        <v>1391</v>
      </c>
      <c r="H5332" s="38">
        <f t="shared" si="84"/>
        <v>0.1124</v>
      </c>
    </row>
    <row r="5333" spans="5:8" x14ac:dyDescent="0.25">
      <c r="E5333" s="39" t="s">
        <v>6749</v>
      </c>
      <c r="F5333" s="37" t="s">
        <v>1439</v>
      </c>
      <c r="G5333" s="37" t="s">
        <v>1391</v>
      </c>
      <c r="H5333" s="38">
        <f t="shared" si="84"/>
        <v>0.1124</v>
      </c>
    </row>
    <row r="5334" spans="5:8" x14ac:dyDescent="0.25">
      <c r="E5334" s="39" t="s">
        <v>6750</v>
      </c>
      <c r="F5334" s="37" t="s">
        <v>1439</v>
      </c>
      <c r="G5334" s="37" t="s">
        <v>1391</v>
      </c>
      <c r="H5334" s="38">
        <f t="shared" si="84"/>
        <v>0.1124</v>
      </c>
    </row>
    <row r="5335" spans="5:8" x14ac:dyDescent="0.25">
      <c r="E5335" s="39" t="s">
        <v>6751</v>
      </c>
      <c r="F5335" s="37" t="s">
        <v>1439</v>
      </c>
      <c r="G5335" s="37" t="s">
        <v>1391</v>
      </c>
      <c r="H5335" s="38">
        <f t="shared" si="84"/>
        <v>0.1124</v>
      </c>
    </row>
    <row r="5336" spans="5:8" x14ac:dyDescent="0.25">
      <c r="E5336" s="39" t="s">
        <v>6752</v>
      </c>
      <c r="F5336" s="37" t="s">
        <v>1439</v>
      </c>
      <c r="G5336" s="37" t="s">
        <v>1391</v>
      </c>
      <c r="H5336" s="38">
        <f t="shared" si="84"/>
        <v>0.1124</v>
      </c>
    </row>
    <row r="5337" spans="5:8" x14ac:dyDescent="0.25">
      <c r="E5337" s="39" t="s">
        <v>6753</v>
      </c>
      <c r="F5337" s="37" t="s">
        <v>1439</v>
      </c>
      <c r="G5337" s="37" t="s">
        <v>1391</v>
      </c>
      <c r="H5337" s="38">
        <f t="shared" si="84"/>
        <v>0.1124</v>
      </c>
    </row>
    <row r="5338" spans="5:8" x14ac:dyDescent="0.25">
      <c r="E5338" s="39" t="s">
        <v>6754</v>
      </c>
      <c r="F5338" s="37" t="s">
        <v>1439</v>
      </c>
      <c r="G5338" s="37" t="s">
        <v>1391</v>
      </c>
      <c r="H5338" s="38">
        <f t="shared" si="84"/>
        <v>0.1124</v>
      </c>
    </row>
    <row r="5339" spans="5:8" x14ac:dyDescent="0.25">
      <c r="E5339" s="39" t="s">
        <v>6755</v>
      </c>
      <c r="F5339" s="37" t="s">
        <v>1439</v>
      </c>
      <c r="G5339" s="37" t="s">
        <v>1391</v>
      </c>
      <c r="H5339" s="38">
        <f t="shared" si="84"/>
        <v>0.1124</v>
      </c>
    </row>
    <row r="5340" spans="5:8" x14ac:dyDescent="0.25">
      <c r="E5340" s="39" t="s">
        <v>6756</v>
      </c>
      <c r="F5340" s="37" t="s">
        <v>1379</v>
      </c>
      <c r="G5340" s="37" t="s">
        <v>1379</v>
      </c>
      <c r="H5340" s="38">
        <f t="shared" si="84"/>
        <v>0.1128</v>
      </c>
    </row>
    <row r="5341" spans="5:8" x14ac:dyDescent="0.25">
      <c r="E5341" s="39" t="s">
        <v>6757</v>
      </c>
      <c r="F5341" s="37" t="s">
        <v>1439</v>
      </c>
      <c r="G5341" s="37" t="s">
        <v>1391</v>
      </c>
      <c r="H5341" s="38">
        <f t="shared" si="84"/>
        <v>0.1124</v>
      </c>
    </row>
    <row r="5342" spans="5:8" x14ac:dyDescent="0.25">
      <c r="E5342" s="39" t="s">
        <v>6758</v>
      </c>
      <c r="F5342" s="37" t="s">
        <v>1393</v>
      </c>
      <c r="G5342" s="37" t="s">
        <v>1393</v>
      </c>
      <c r="H5342" s="38">
        <f t="shared" si="84"/>
        <v>0.1053</v>
      </c>
    </row>
    <row r="5343" spans="5:8" x14ac:dyDescent="0.25">
      <c r="E5343" s="39" t="s">
        <v>6759</v>
      </c>
      <c r="F5343" s="37" t="s">
        <v>1439</v>
      </c>
      <c r="G5343" s="37" t="s">
        <v>1391</v>
      </c>
      <c r="H5343" s="38">
        <f t="shared" si="84"/>
        <v>0.1124</v>
      </c>
    </row>
    <row r="5344" spans="5:8" x14ac:dyDescent="0.25">
      <c r="E5344" s="39" t="s">
        <v>6760</v>
      </c>
      <c r="F5344" s="37" t="s">
        <v>1408</v>
      </c>
      <c r="G5344" s="37" t="s">
        <v>1408</v>
      </c>
      <c r="H5344" s="38">
        <f t="shared" si="84"/>
        <v>0.13120000000000001</v>
      </c>
    </row>
    <row r="5345" spans="5:8" x14ac:dyDescent="0.25">
      <c r="E5345" s="39" t="s">
        <v>6761</v>
      </c>
      <c r="F5345" s="37" t="s">
        <v>1439</v>
      </c>
      <c r="G5345" s="37" t="s">
        <v>1391</v>
      </c>
      <c r="H5345" s="38">
        <f t="shared" si="84"/>
        <v>0.1124</v>
      </c>
    </row>
    <row r="5346" spans="5:8" x14ac:dyDescent="0.25">
      <c r="E5346" s="39" t="s">
        <v>6762</v>
      </c>
      <c r="F5346" s="37" t="s">
        <v>1439</v>
      </c>
      <c r="G5346" s="37" t="s">
        <v>1391</v>
      </c>
      <c r="H5346" s="38">
        <f t="shared" si="84"/>
        <v>0.1124</v>
      </c>
    </row>
    <row r="5347" spans="5:8" x14ac:dyDescent="0.25">
      <c r="E5347" s="39" t="s">
        <v>6763</v>
      </c>
      <c r="F5347" s="37" t="s">
        <v>1439</v>
      </c>
      <c r="G5347" s="37" t="s">
        <v>1391</v>
      </c>
      <c r="H5347" s="38">
        <f t="shared" si="84"/>
        <v>0.1124</v>
      </c>
    </row>
    <row r="5348" spans="5:8" x14ac:dyDescent="0.25">
      <c r="E5348" s="39" t="s">
        <v>6764</v>
      </c>
      <c r="F5348" s="37" t="s">
        <v>1439</v>
      </c>
      <c r="G5348" s="37" t="s">
        <v>1391</v>
      </c>
      <c r="H5348" s="38">
        <f t="shared" si="84"/>
        <v>0.1124</v>
      </c>
    </row>
    <row r="5349" spans="5:8" x14ac:dyDescent="0.25">
      <c r="E5349" s="39" t="s">
        <v>6765</v>
      </c>
      <c r="F5349" s="37" t="s">
        <v>1408</v>
      </c>
      <c r="G5349" s="37" t="s">
        <v>1408</v>
      </c>
      <c r="H5349" s="38">
        <f t="shared" si="84"/>
        <v>0.13120000000000001</v>
      </c>
    </row>
    <row r="5350" spans="5:8" x14ac:dyDescent="0.25">
      <c r="E5350" s="39" t="s">
        <v>6766</v>
      </c>
      <c r="F5350" s="37" t="s">
        <v>1439</v>
      </c>
      <c r="G5350" s="37" t="s">
        <v>1391</v>
      </c>
      <c r="H5350" s="38">
        <f t="shared" si="84"/>
        <v>0.1124</v>
      </c>
    </row>
    <row r="5351" spans="5:8" x14ac:dyDescent="0.25">
      <c r="E5351" s="39" t="s">
        <v>6767</v>
      </c>
      <c r="F5351" s="37" t="s">
        <v>1439</v>
      </c>
      <c r="G5351" s="37" t="s">
        <v>1391</v>
      </c>
      <c r="H5351" s="38">
        <f t="shared" si="84"/>
        <v>0.1124</v>
      </c>
    </row>
    <row r="5352" spans="5:8" x14ac:dyDescent="0.25">
      <c r="E5352" s="39" t="s">
        <v>6768</v>
      </c>
      <c r="F5352" s="37" t="s">
        <v>1418</v>
      </c>
      <c r="G5352" s="37" t="s">
        <v>1418</v>
      </c>
      <c r="H5352" s="38">
        <f t="shared" si="84"/>
        <v>0</v>
      </c>
    </row>
    <row r="5353" spans="5:8" x14ac:dyDescent="0.25">
      <c r="E5353" s="39" t="s">
        <v>6769</v>
      </c>
      <c r="F5353" s="37" t="s">
        <v>1393</v>
      </c>
      <c r="G5353" s="37" t="s">
        <v>1393</v>
      </c>
      <c r="H5353" s="38">
        <f t="shared" si="84"/>
        <v>0.1053</v>
      </c>
    </row>
    <row r="5354" spans="5:8" x14ac:dyDescent="0.25">
      <c r="E5354" s="39" t="s">
        <v>6770</v>
      </c>
      <c r="F5354" s="37" t="s">
        <v>1418</v>
      </c>
      <c r="G5354" s="37" t="s">
        <v>1418</v>
      </c>
      <c r="H5354" s="38">
        <f t="shared" si="84"/>
        <v>0</v>
      </c>
    </row>
    <row r="5355" spans="5:8" x14ac:dyDescent="0.25">
      <c r="E5355" s="39" t="s">
        <v>6771</v>
      </c>
      <c r="F5355" s="37" t="s">
        <v>1416</v>
      </c>
      <c r="G5355" s="37" t="s">
        <v>1416</v>
      </c>
      <c r="H5355" s="38">
        <f t="shared" si="84"/>
        <v>1</v>
      </c>
    </row>
    <row r="5356" spans="5:8" x14ac:dyDescent="0.25">
      <c r="E5356" s="39" t="s">
        <v>6772</v>
      </c>
      <c r="F5356" s="37" t="s">
        <v>1377</v>
      </c>
      <c r="G5356" s="37" t="s">
        <v>1377</v>
      </c>
      <c r="H5356" s="38">
        <f t="shared" si="84"/>
        <v>0.1119</v>
      </c>
    </row>
    <row r="5357" spans="5:8" x14ac:dyDescent="0.25">
      <c r="E5357" s="39" t="s">
        <v>6773</v>
      </c>
      <c r="F5357" s="37" t="s">
        <v>1439</v>
      </c>
      <c r="G5357" s="37" t="s">
        <v>1391</v>
      </c>
      <c r="H5357" s="38">
        <f t="shared" si="84"/>
        <v>0.1124</v>
      </c>
    </row>
    <row r="5358" spans="5:8" x14ac:dyDescent="0.25">
      <c r="E5358" s="39" t="s">
        <v>6774</v>
      </c>
      <c r="F5358" s="37" t="s">
        <v>1439</v>
      </c>
      <c r="G5358" s="37" t="s">
        <v>1391</v>
      </c>
      <c r="H5358" s="38">
        <f t="shared" si="84"/>
        <v>0.1124</v>
      </c>
    </row>
    <row r="5359" spans="5:8" x14ac:dyDescent="0.25">
      <c r="E5359" s="39" t="s">
        <v>6775</v>
      </c>
      <c r="F5359" s="37" t="s">
        <v>1439</v>
      </c>
      <c r="G5359" s="37" t="s">
        <v>1391</v>
      </c>
      <c r="H5359" s="38">
        <f t="shared" si="84"/>
        <v>0.1124</v>
      </c>
    </row>
    <row r="5360" spans="5:8" x14ac:dyDescent="0.25">
      <c r="E5360" s="39" t="s">
        <v>6776</v>
      </c>
      <c r="F5360" s="37" t="s">
        <v>1439</v>
      </c>
      <c r="G5360" s="37" t="s">
        <v>1391</v>
      </c>
      <c r="H5360" s="38">
        <f t="shared" si="84"/>
        <v>0.1124</v>
      </c>
    </row>
    <row r="5361" spans="5:8" x14ac:dyDescent="0.25">
      <c r="E5361" s="39" t="s">
        <v>6777</v>
      </c>
      <c r="F5361" s="37" t="s">
        <v>1439</v>
      </c>
      <c r="G5361" s="37" t="s">
        <v>1391</v>
      </c>
      <c r="H5361" s="38">
        <f t="shared" si="84"/>
        <v>0.1124</v>
      </c>
    </row>
    <row r="5362" spans="5:8" x14ac:dyDescent="0.25">
      <c r="E5362" s="39" t="s">
        <v>6778</v>
      </c>
      <c r="F5362" s="37" t="s">
        <v>1439</v>
      </c>
      <c r="G5362" s="37" t="s">
        <v>1391</v>
      </c>
      <c r="H5362" s="38">
        <f t="shared" si="84"/>
        <v>0.1124</v>
      </c>
    </row>
    <row r="5363" spans="5:8" x14ac:dyDescent="0.25">
      <c r="E5363" s="39" t="s">
        <v>6779</v>
      </c>
      <c r="F5363" s="37" t="s">
        <v>1439</v>
      </c>
      <c r="G5363" s="37" t="s">
        <v>1391</v>
      </c>
      <c r="H5363" s="38">
        <f t="shared" si="84"/>
        <v>0.1124</v>
      </c>
    </row>
    <row r="5364" spans="5:8" x14ac:dyDescent="0.25">
      <c r="E5364" s="39" t="s">
        <v>6780</v>
      </c>
      <c r="F5364" s="37" t="s">
        <v>1439</v>
      </c>
      <c r="G5364" s="37" t="s">
        <v>1391</v>
      </c>
      <c r="H5364" s="38">
        <f t="shared" si="84"/>
        <v>0.1124</v>
      </c>
    </row>
    <row r="5365" spans="5:8" x14ac:dyDescent="0.25">
      <c r="E5365" s="39" t="s">
        <v>6781</v>
      </c>
      <c r="F5365" s="37" t="s">
        <v>1439</v>
      </c>
      <c r="G5365" s="37" t="s">
        <v>1391</v>
      </c>
      <c r="H5365" s="38">
        <f t="shared" si="84"/>
        <v>0.1124</v>
      </c>
    </row>
    <row r="5366" spans="5:8" x14ac:dyDescent="0.25">
      <c r="E5366" s="39" t="s">
        <v>6782</v>
      </c>
      <c r="F5366" s="37" t="s">
        <v>1439</v>
      </c>
      <c r="G5366" s="37" t="s">
        <v>1391</v>
      </c>
      <c r="H5366" s="38">
        <f t="shared" si="84"/>
        <v>0.1124</v>
      </c>
    </row>
    <row r="5367" spans="5:8" x14ac:dyDescent="0.25">
      <c r="E5367" s="39" t="s">
        <v>6783</v>
      </c>
      <c r="F5367" s="37" t="s">
        <v>1439</v>
      </c>
      <c r="G5367" s="37" t="s">
        <v>1391</v>
      </c>
      <c r="H5367" s="38">
        <f t="shared" si="84"/>
        <v>0.1124</v>
      </c>
    </row>
    <row r="5368" spans="5:8" x14ac:dyDescent="0.25">
      <c r="E5368" s="39" t="s">
        <v>6784</v>
      </c>
      <c r="F5368" s="37" t="s">
        <v>1439</v>
      </c>
      <c r="G5368" s="37" t="s">
        <v>1391</v>
      </c>
      <c r="H5368" s="38">
        <f t="shared" si="84"/>
        <v>0.1124</v>
      </c>
    </row>
    <row r="5369" spans="5:8" x14ac:dyDescent="0.25">
      <c r="E5369" s="39" t="s">
        <v>6785</v>
      </c>
      <c r="F5369" s="37" t="s">
        <v>1439</v>
      </c>
      <c r="G5369" s="37" t="s">
        <v>1391</v>
      </c>
      <c r="H5369" s="38">
        <f t="shared" si="84"/>
        <v>0.1124</v>
      </c>
    </row>
    <row r="5370" spans="5:8" x14ac:dyDescent="0.25">
      <c r="E5370" s="39" t="s">
        <v>6786</v>
      </c>
      <c r="F5370" s="37" t="s">
        <v>1385</v>
      </c>
      <c r="G5370" s="37" t="s">
        <v>1385</v>
      </c>
      <c r="H5370" s="38">
        <f t="shared" si="84"/>
        <v>8.4599999999999995E-2</v>
      </c>
    </row>
    <row r="5371" spans="5:8" x14ac:dyDescent="0.25">
      <c r="E5371" s="39" t="s">
        <v>6787</v>
      </c>
      <c r="F5371" s="37" t="s">
        <v>1439</v>
      </c>
      <c r="G5371" s="37" t="s">
        <v>1391</v>
      </c>
      <c r="H5371" s="38">
        <f t="shared" si="84"/>
        <v>0.1124</v>
      </c>
    </row>
    <row r="5372" spans="5:8" x14ac:dyDescent="0.25">
      <c r="E5372" s="39" t="s">
        <v>6788</v>
      </c>
      <c r="F5372" s="37" t="s">
        <v>1439</v>
      </c>
      <c r="G5372" s="37" t="s">
        <v>1391</v>
      </c>
      <c r="H5372" s="38">
        <f t="shared" si="84"/>
        <v>0.1124</v>
      </c>
    </row>
    <row r="5373" spans="5:8" x14ac:dyDescent="0.25">
      <c r="E5373" s="39" t="s">
        <v>6789</v>
      </c>
      <c r="F5373" s="37" t="s">
        <v>1439</v>
      </c>
      <c r="G5373" s="37" t="s">
        <v>1391</v>
      </c>
      <c r="H5373" s="38">
        <f t="shared" si="84"/>
        <v>0.1124</v>
      </c>
    </row>
    <row r="5374" spans="5:8" x14ac:dyDescent="0.25">
      <c r="E5374" s="39" t="s">
        <v>6790</v>
      </c>
      <c r="F5374" s="37" t="s">
        <v>1439</v>
      </c>
      <c r="G5374" s="37" t="s">
        <v>1391</v>
      </c>
      <c r="H5374" s="38">
        <f t="shared" si="84"/>
        <v>0.1124</v>
      </c>
    </row>
    <row r="5375" spans="5:8" x14ac:dyDescent="0.25">
      <c r="E5375" s="39" t="s">
        <v>6791</v>
      </c>
      <c r="F5375" s="37" t="s">
        <v>1439</v>
      </c>
      <c r="G5375" s="37" t="s">
        <v>1391</v>
      </c>
      <c r="H5375" s="38">
        <f t="shared" si="84"/>
        <v>0.1124</v>
      </c>
    </row>
    <row r="5376" spans="5:8" x14ac:dyDescent="0.25">
      <c r="E5376" s="72" t="s">
        <v>6792</v>
      </c>
      <c r="F5376" s="37" t="s">
        <v>1439</v>
      </c>
      <c r="G5376" s="37" t="s">
        <v>1391</v>
      </c>
      <c r="H5376" s="38">
        <f t="shared" si="84"/>
        <v>0.1124</v>
      </c>
    </row>
    <row r="5377" spans="5:8" x14ac:dyDescent="0.25">
      <c r="E5377" s="39" t="s">
        <v>6793</v>
      </c>
      <c r="F5377" s="37" t="s">
        <v>1439</v>
      </c>
      <c r="G5377" s="37" t="s">
        <v>1391</v>
      </c>
      <c r="H5377" s="38">
        <f t="shared" si="84"/>
        <v>0.1124</v>
      </c>
    </row>
    <row r="5378" spans="5:8" x14ac:dyDescent="0.25">
      <c r="E5378" s="39" t="s">
        <v>6794</v>
      </c>
      <c r="F5378" s="37" t="s">
        <v>1439</v>
      </c>
      <c r="G5378" s="37" t="s">
        <v>1391</v>
      </c>
      <c r="H5378" s="38">
        <f t="shared" si="84"/>
        <v>0.1124</v>
      </c>
    </row>
    <row r="5379" spans="5:8" x14ac:dyDescent="0.25">
      <c r="E5379" s="39" t="s">
        <v>6795</v>
      </c>
      <c r="F5379" s="37" t="s">
        <v>1439</v>
      </c>
      <c r="G5379" s="37" t="s">
        <v>1391</v>
      </c>
      <c r="H5379" s="38">
        <f t="shared" si="84"/>
        <v>0.1124</v>
      </c>
    </row>
    <row r="5380" spans="5:8" x14ac:dyDescent="0.25">
      <c r="E5380" s="39" t="s">
        <v>6796</v>
      </c>
      <c r="F5380" s="37" t="s">
        <v>1439</v>
      </c>
      <c r="G5380" s="37" t="s">
        <v>1391</v>
      </c>
      <c r="H5380" s="38">
        <f t="shared" si="84"/>
        <v>0.1124</v>
      </c>
    </row>
    <row r="5381" spans="5:8" x14ac:dyDescent="0.25">
      <c r="E5381" s="39" t="s">
        <v>6797</v>
      </c>
      <c r="F5381" s="37" t="s">
        <v>1439</v>
      </c>
      <c r="G5381" s="37" t="s">
        <v>1391</v>
      </c>
      <c r="H5381" s="38">
        <f t="shared" si="84"/>
        <v>0.1124</v>
      </c>
    </row>
    <row r="5382" spans="5:8" x14ac:dyDescent="0.25">
      <c r="E5382" s="39" t="s">
        <v>6798</v>
      </c>
      <c r="F5382" s="37" t="s">
        <v>1439</v>
      </c>
      <c r="G5382" s="37" t="s">
        <v>1391</v>
      </c>
      <c r="H5382" s="38">
        <f t="shared" si="84"/>
        <v>0.1124</v>
      </c>
    </row>
    <row r="5383" spans="5:8" x14ac:dyDescent="0.25">
      <c r="E5383" s="39" t="s">
        <v>6799</v>
      </c>
      <c r="F5383" s="37" t="s">
        <v>1439</v>
      </c>
      <c r="G5383" s="37" t="s">
        <v>1391</v>
      </c>
      <c r="H5383" s="38">
        <f t="shared" ref="H5383:H5446" si="85">VLOOKUP(G5383,$A$4:$B$29,2,FALSE)</f>
        <v>0.1124</v>
      </c>
    </row>
    <row r="5384" spans="5:8" x14ac:dyDescent="0.25">
      <c r="E5384" s="39" t="s">
        <v>6800</v>
      </c>
      <c r="F5384" s="37" t="s">
        <v>1439</v>
      </c>
      <c r="G5384" s="37" t="s">
        <v>1391</v>
      </c>
      <c r="H5384" s="38">
        <f t="shared" si="85"/>
        <v>0.1124</v>
      </c>
    </row>
    <row r="5385" spans="5:8" x14ac:dyDescent="0.25">
      <c r="E5385" s="39" t="s">
        <v>6801</v>
      </c>
      <c r="F5385" s="37" t="s">
        <v>1439</v>
      </c>
      <c r="G5385" s="37" t="s">
        <v>1391</v>
      </c>
      <c r="H5385" s="38">
        <f t="shared" si="85"/>
        <v>0.1124</v>
      </c>
    </row>
    <row r="5386" spans="5:8" x14ac:dyDescent="0.25">
      <c r="E5386" s="39" t="s">
        <v>6802</v>
      </c>
      <c r="F5386" s="37" t="s">
        <v>1439</v>
      </c>
      <c r="G5386" s="37" t="s">
        <v>1391</v>
      </c>
      <c r="H5386" s="38">
        <f t="shared" si="85"/>
        <v>0.1124</v>
      </c>
    </row>
    <row r="5387" spans="5:8" x14ac:dyDescent="0.25">
      <c r="E5387" s="39" t="s">
        <v>6803</v>
      </c>
      <c r="F5387" s="37" t="s">
        <v>1398</v>
      </c>
      <c r="G5387" s="37" t="s">
        <v>1398</v>
      </c>
      <c r="H5387" s="38">
        <f t="shared" si="85"/>
        <v>9.2299999999999993E-2</v>
      </c>
    </row>
    <row r="5388" spans="5:8" x14ac:dyDescent="0.25">
      <c r="E5388" s="39" t="s">
        <v>6804</v>
      </c>
      <c r="F5388" s="37" t="s">
        <v>1439</v>
      </c>
      <c r="G5388" s="37" t="s">
        <v>1391</v>
      </c>
      <c r="H5388" s="38">
        <f t="shared" si="85"/>
        <v>0.1124</v>
      </c>
    </row>
    <row r="5389" spans="5:8" x14ac:dyDescent="0.25">
      <c r="E5389" s="39" t="s">
        <v>6805</v>
      </c>
      <c r="F5389" s="37" t="s">
        <v>1408</v>
      </c>
      <c r="G5389" s="37" t="s">
        <v>1408</v>
      </c>
      <c r="H5389" s="38">
        <f t="shared" si="85"/>
        <v>0.13120000000000001</v>
      </c>
    </row>
    <row r="5390" spans="5:8" x14ac:dyDescent="0.25">
      <c r="E5390" s="39" t="s">
        <v>6806</v>
      </c>
      <c r="F5390" s="37" t="s">
        <v>1408</v>
      </c>
      <c r="G5390" s="37" t="s">
        <v>1408</v>
      </c>
      <c r="H5390" s="38">
        <f t="shared" si="85"/>
        <v>0.13120000000000001</v>
      </c>
    </row>
    <row r="5391" spans="5:8" x14ac:dyDescent="0.25">
      <c r="E5391" s="39" t="s">
        <v>6807</v>
      </c>
      <c r="F5391" s="37" t="s">
        <v>1408</v>
      </c>
      <c r="G5391" s="37" t="s">
        <v>1408</v>
      </c>
      <c r="H5391" s="38">
        <f t="shared" si="85"/>
        <v>0.13120000000000001</v>
      </c>
    </row>
    <row r="5392" spans="5:8" x14ac:dyDescent="0.25">
      <c r="E5392" s="39" t="s">
        <v>6808</v>
      </c>
      <c r="F5392" s="37" t="s">
        <v>1408</v>
      </c>
      <c r="G5392" s="37" t="s">
        <v>1408</v>
      </c>
      <c r="H5392" s="38">
        <f t="shared" si="85"/>
        <v>0.13120000000000001</v>
      </c>
    </row>
    <row r="5393" spans="5:8" x14ac:dyDescent="0.25">
      <c r="E5393" s="39" t="s">
        <v>6809</v>
      </c>
      <c r="F5393" s="37" t="s">
        <v>1408</v>
      </c>
      <c r="G5393" s="37" t="s">
        <v>1408</v>
      </c>
      <c r="H5393" s="38">
        <f t="shared" si="85"/>
        <v>0.13120000000000001</v>
      </c>
    </row>
    <row r="5394" spans="5:8" x14ac:dyDescent="0.25">
      <c r="E5394" s="39" t="s">
        <v>6810</v>
      </c>
      <c r="F5394" s="37" t="s">
        <v>1408</v>
      </c>
      <c r="G5394" s="37" t="s">
        <v>1408</v>
      </c>
      <c r="H5394" s="38">
        <f t="shared" si="85"/>
        <v>0.13120000000000001</v>
      </c>
    </row>
    <row r="5395" spans="5:8" x14ac:dyDescent="0.25">
      <c r="E5395" s="39" t="s">
        <v>6811</v>
      </c>
      <c r="F5395" s="37" t="s">
        <v>1418</v>
      </c>
      <c r="G5395" s="37" t="s">
        <v>1418</v>
      </c>
      <c r="H5395" s="38">
        <f t="shared" si="85"/>
        <v>0</v>
      </c>
    </row>
    <row r="5396" spans="5:8" x14ac:dyDescent="0.25">
      <c r="E5396" s="39" t="s">
        <v>6812</v>
      </c>
      <c r="F5396" s="37" t="s">
        <v>1418</v>
      </c>
      <c r="G5396" s="37" t="s">
        <v>1418</v>
      </c>
      <c r="H5396" s="38">
        <f t="shared" si="85"/>
        <v>0</v>
      </c>
    </row>
    <row r="5397" spans="5:8" x14ac:dyDescent="0.25">
      <c r="E5397" s="39" t="s">
        <v>6813</v>
      </c>
      <c r="F5397" s="37" t="s">
        <v>1418</v>
      </c>
      <c r="G5397" s="37" t="s">
        <v>1418</v>
      </c>
      <c r="H5397" s="38">
        <f t="shared" si="85"/>
        <v>0</v>
      </c>
    </row>
    <row r="5398" spans="5:8" x14ac:dyDescent="0.25">
      <c r="E5398" s="39" t="s">
        <v>6814</v>
      </c>
      <c r="F5398" s="37" t="s">
        <v>1418</v>
      </c>
      <c r="G5398" s="37" t="s">
        <v>1418</v>
      </c>
      <c r="H5398" s="38">
        <f t="shared" si="85"/>
        <v>0</v>
      </c>
    </row>
    <row r="5399" spans="5:8" x14ac:dyDescent="0.25">
      <c r="E5399" s="39" t="s">
        <v>6815</v>
      </c>
      <c r="F5399" s="37" t="s">
        <v>1418</v>
      </c>
      <c r="G5399" s="37" t="s">
        <v>1418</v>
      </c>
      <c r="H5399" s="38">
        <f t="shared" si="85"/>
        <v>0</v>
      </c>
    </row>
    <row r="5400" spans="5:8" x14ac:dyDescent="0.25">
      <c r="E5400" s="39" t="s">
        <v>6816</v>
      </c>
      <c r="F5400" s="37" t="s">
        <v>1418</v>
      </c>
      <c r="G5400" s="37" t="s">
        <v>1418</v>
      </c>
      <c r="H5400" s="38">
        <f t="shared" si="85"/>
        <v>0</v>
      </c>
    </row>
    <row r="5401" spans="5:8" x14ac:dyDescent="0.25">
      <c r="E5401" s="39" t="s">
        <v>6817</v>
      </c>
      <c r="F5401" s="37" t="s">
        <v>1418</v>
      </c>
      <c r="G5401" s="37" t="s">
        <v>1418</v>
      </c>
      <c r="H5401" s="38">
        <f t="shared" si="85"/>
        <v>0</v>
      </c>
    </row>
    <row r="5402" spans="5:8" x14ac:dyDescent="0.25">
      <c r="E5402" s="39" t="s">
        <v>6818</v>
      </c>
      <c r="F5402" s="37" t="s">
        <v>1418</v>
      </c>
      <c r="G5402" s="37" t="s">
        <v>1418</v>
      </c>
      <c r="H5402" s="38">
        <f t="shared" si="85"/>
        <v>0</v>
      </c>
    </row>
    <row r="5403" spans="5:8" x14ac:dyDescent="0.25">
      <c r="E5403" s="39" t="s">
        <v>6819</v>
      </c>
      <c r="F5403" s="37" t="s">
        <v>1408</v>
      </c>
      <c r="G5403" s="37" t="s">
        <v>1408</v>
      </c>
      <c r="H5403" s="38">
        <f t="shared" si="85"/>
        <v>0.13120000000000001</v>
      </c>
    </row>
    <row r="5404" spans="5:8" x14ac:dyDescent="0.25">
      <c r="E5404" s="39" t="s">
        <v>6820</v>
      </c>
      <c r="F5404" s="37" t="s">
        <v>1439</v>
      </c>
      <c r="G5404" s="37" t="s">
        <v>1391</v>
      </c>
      <c r="H5404" s="38">
        <f t="shared" si="85"/>
        <v>0.1124</v>
      </c>
    </row>
    <row r="5405" spans="5:8" x14ac:dyDescent="0.25">
      <c r="E5405" s="39" t="s">
        <v>6821</v>
      </c>
      <c r="F5405" s="37" t="s">
        <v>1408</v>
      </c>
      <c r="G5405" s="37" t="s">
        <v>1408</v>
      </c>
      <c r="H5405" s="38">
        <f t="shared" si="85"/>
        <v>0.13120000000000001</v>
      </c>
    </row>
    <row r="5406" spans="5:8" x14ac:dyDescent="0.25">
      <c r="E5406" s="39" t="s">
        <v>6822</v>
      </c>
      <c r="F5406" s="37" t="s">
        <v>1408</v>
      </c>
      <c r="G5406" s="37" t="s">
        <v>1408</v>
      </c>
      <c r="H5406" s="38">
        <f t="shared" si="85"/>
        <v>0.13120000000000001</v>
      </c>
    </row>
    <row r="5407" spans="5:8" x14ac:dyDescent="0.25">
      <c r="E5407" s="39" t="s">
        <v>6823</v>
      </c>
      <c r="F5407" s="37" t="s">
        <v>1408</v>
      </c>
      <c r="G5407" s="37" t="s">
        <v>1408</v>
      </c>
      <c r="H5407" s="38">
        <f t="shared" si="85"/>
        <v>0.13120000000000001</v>
      </c>
    </row>
    <row r="5408" spans="5:8" x14ac:dyDescent="0.25">
      <c r="E5408" s="39" t="s">
        <v>6824</v>
      </c>
      <c r="F5408" s="37" t="s">
        <v>1408</v>
      </c>
      <c r="G5408" s="37" t="s">
        <v>1408</v>
      </c>
      <c r="H5408" s="38">
        <f t="shared" si="85"/>
        <v>0.13120000000000001</v>
      </c>
    </row>
    <row r="5409" spans="5:8" x14ac:dyDescent="0.25">
      <c r="E5409" s="39" t="s">
        <v>6825</v>
      </c>
      <c r="F5409" s="37" t="s">
        <v>1408</v>
      </c>
      <c r="G5409" s="37" t="s">
        <v>1408</v>
      </c>
      <c r="H5409" s="38">
        <f t="shared" si="85"/>
        <v>0.13120000000000001</v>
      </c>
    </row>
    <row r="5410" spans="5:8" x14ac:dyDescent="0.25">
      <c r="E5410" s="39" t="s">
        <v>6826</v>
      </c>
      <c r="F5410" s="37" t="s">
        <v>1410</v>
      </c>
      <c r="G5410" s="37" t="s">
        <v>1410</v>
      </c>
      <c r="H5410" s="38">
        <f t="shared" si="85"/>
        <v>0.10765</v>
      </c>
    </row>
    <row r="5411" spans="5:8" x14ac:dyDescent="0.25">
      <c r="E5411" s="39" t="s">
        <v>6827</v>
      </c>
      <c r="F5411" s="37" t="s">
        <v>1410</v>
      </c>
      <c r="G5411" s="37" t="s">
        <v>1410</v>
      </c>
      <c r="H5411" s="38">
        <f t="shared" si="85"/>
        <v>0.10765</v>
      </c>
    </row>
    <row r="5412" spans="5:8" x14ac:dyDescent="0.25">
      <c r="E5412" s="39" t="s">
        <v>6828</v>
      </c>
      <c r="F5412" s="37" t="s">
        <v>1410</v>
      </c>
      <c r="G5412" s="37" t="s">
        <v>1410</v>
      </c>
      <c r="H5412" s="38">
        <f t="shared" si="85"/>
        <v>0.10765</v>
      </c>
    </row>
    <row r="5413" spans="5:8" x14ac:dyDescent="0.25">
      <c r="E5413" s="39" t="s">
        <v>6829</v>
      </c>
      <c r="F5413" s="37" t="s">
        <v>1410</v>
      </c>
      <c r="G5413" s="37" t="s">
        <v>1410</v>
      </c>
      <c r="H5413" s="38">
        <f t="shared" si="85"/>
        <v>0.10765</v>
      </c>
    </row>
    <row r="5414" spans="5:8" x14ac:dyDescent="0.25">
      <c r="E5414" s="39" t="s">
        <v>6830</v>
      </c>
      <c r="F5414" s="37" t="s">
        <v>1410</v>
      </c>
      <c r="G5414" s="37" t="s">
        <v>1410</v>
      </c>
      <c r="H5414" s="38">
        <f t="shared" si="85"/>
        <v>0.10765</v>
      </c>
    </row>
    <row r="5415" spans="5:8" x14ac:dyDescent="0.25">
      <c r="E5415" s="39" t="s">
        <v>6831</v>
      </c>
      <c r="F5415" s="37" t="s">
        <v>1410</v>
      </c>
      <c r="G5415" s="37" t="s">
        <v>1410</v>
      </c>
      <c r="H5415" s="38">
        <f t="shared" si="85"/>
        <v>0.10765</v>
      </c>
    </row>
    <row r="5416" spans="5:8" x14ac:dyDescent="0.25">
      <c r="E5416" s="39" t="s">
        <v>6832</v>
      </c>
      <c r="F5416" s="37" t="s">
        <v>1410</v>
      </c>
      <c r="G5416" s="37" t="s">
        <v>1410</v>
      </c>
      <c r="H5416" s="38">
        <f t="shared" si="85"/>
        <v>0.10765</v>
      </c>
    </row>
    <row r="5417" spans="5:8" x14ac:dyDescent="0.25">
      <c r="E5417" s="39" t="s">
        <v>6833</v>
      </c>
      <c r="F5417" s="37" t="s">
        <v>1439</v>
      </c>
      <c r="G5417" s="37" t="s">
        <v>1391</v>
      </c>
      <c r="H5417" s="38">
        <f t="shared" si="85"/>
        <v>0.1124</v>
      </c>
    </row>
    <row r="5418" spans="5:8" x14ac:dyDescent="0.25">
      <c r="E5418" s="39" t="s">
        <v>6834</v>
      </c>
      <c r="F5418" s="37" t="s">
        <v>1410</v>
      </c>
      <c r="G5418" s="37" t="s">
        <v>1410</v>
      </c>
      <c r="H5418" s="38">
        <f t="shared" si="85"/>
        <v>0.10765</v>
      </c>
    </row>
    <row r="5419" spans="5:8" x14ac:dyDescent="0.25">
      <c r="E5419" s="39" t="s">
        <v>6835</v>
      </c>
      <c r="F5419" s="37" t="s">
        <v>1410</v>
      </c>
      <c r="G5419" s="37" t="s">
        <v>1410</v>
      </c>
      <c r="H5419" s="38">
        <f t="shared" si="85"/>
        <v>0.10765</v>
      </c>
    </row>
    <row r="5420" spans="5:8" x14ac:dyDescent="0.25">
      <c r="E5420" s="39" t="s">
        <v>6836</v>
      </c>
      <c r="F5420" s="37" t="s">
        <v>1410</v>
      </c>
      <c r="G5420" s="37" t="s">
        <v>1410</v>
      </c>
      <c r="H5420" s="38">
        <f t="shared" si="85"/>
        <v>0.10765</v>
      </c>
    </row>
    <row r="5421" spans="5:8" x14ac:dyDescent="0.25">
      <c r="E5421" s="39" t="s">
        <v>6837</v>
      </c>
      <c r="F5421" s="37" t="s">
        <v>1410</v>
      </c>
      <c r="G5421" s="37" t="s">
        <v>1410</v>
      </c>
      <c r="H5421" s="38">
        <f t="shared" si="85"/>
        <v>0.10765</v>
      </c>
    </row>
    <row r="5422" spans="5:8" x14ac:dyDescent="0.25">
      <c r="E5422" s="39" t="s">
        <v>6838</v>
      </c>
      <c r="F5422" s="37" t="s">
        <v>1410</v>
      </c>
      <c r="G5422" s="37" t="s">
        <v>1410</v>
      </c>
      <c r="H5422" s="38">
        <f t="shared" si="85"/>
        <v>0.10765</v>
      </c>
    </row>
    <row r="5423" spans="5:8" x14ac:dyDescent="0.25">
      <c r="E5423" s="39" t="s">
        <v>6839</v>
      </c>
      <c r="F5423" s="37" t="s">
        <v>1410</v>
      </c>
      <c r="G5423" s="37" t="s">
        <v>1410</v>
      </c>
      <c r="H5423" s="38">
        <f t="shared" si="85"/>
        <v>0.10765</v>
      </c>
    </row>
    <row r="5424" spans="5:8" x14ac:dyDescent="0.25">
      <c r="E5424" s="39" t="s">
        <v>6840</v>
      </c>
      <c r="F5424" s="37" t="s">
        <v>1379</v>
      </c>
      <c r="G5424" s="37" t="s">
        <v>1379</v>
      </c>
      <c r="H5424" s="38">
        <f t="shared" si="85"/>
        <v>0.1128</v>
      </c>
    </row>
    <row r="5425" spans="5:8" x14ac:dyDescent="0.25">
      <c r="E5425" s="39" t="s">
        <v>6841</v>
      </c>
      <c r="F5425" s="37" t="s">
        <v>2030</v>
      </c>
      <c r="G5425" s="37" t="s">
        <v>1418</v>
      </c>
      <c r="H5425" s="38">
        <f t="shared" si="85"/>
        <v>0</v>
      </c>
    </row>
    <row r="5426" spans="5:8" x14ac:dyDescent="0.25">
      <c r="E5426" s="39" t="s">
        <v>6842</v>
      </c>
      <c r="F5426" s="37" t="s">
        <v>1408</v>
      </c>
      <c r="G5426" s="37" t="s">
        <v>1408</v>
      </c>
      <c r="H5426" s="38">
        <f t="shared" si="85"/>
        <v>0.13120000000000001</v>
      </c>
    </row>
    <row r="5427" spans="5:8" x14ac:dyDescent="0.25">
      <c r="E5427" s="39" t="s">
        <v>6843</v>
      </c>
      <c r="F5427" s="37" t="s">
        <v>1410</v>
      </c>
      <c r="G5427" s="37" t="s">
        <v>1410</v>
      </c>
      <c r="H5427" s="38">
        <f t="shared" si="85"/>
        <v>0.10765</v>
      </c>
    </row>
    <row r="5428" spans="5:8" x14ac:dyDescent="0.25">
      <c r="E5428" s="39" t="s">
        <v>6844</v>
      </c>
      <c r="F5428" s="37" t="s">
        <v>1406</v>
      </c>
      <c r="G5428" s="37" t="s">
        <v>1406</v>
      </c>
      <c r="H5428" s="38">
        <f t="shared" si="85"/>
        <v>0.1043</v>
      </c>
    </row>
    <row r="5429" spans="5:8" x14ac:dyDescent="0.25">
      <c r="E5429" s="39" t="s">
        <v>6845</v>
      </c>
      <c r="F5429" s="37" t="s">
        <v>1410</v>
      </c>
      <c r="G5429" s="37" t="s">
        <v>1410</v>
      </c>
      <c r="H5429" s="38">
        <f t="shared" si="85"/>
        <v>0.10765</v>
      </c>
    </row>
    <row r="5430" spans="5:8" x14ac:dyDescent="0.25">
      <c r="E5430" s="39" t="s">
        <v>6846</v>
      </c>
      <c r="F5430" s="37" t="s">
        <v>1406</v>
      </c>
      <c r="G5430" s="37" t="s">
        <v>1406</v>
      </c>
      <c r="H5430" s="38">
        <f t="shared" si="85"/>
        <v>0.1043</v>
      </c>
    </row>
    <row r="5431" spans="5:8" x14ac:dyDescent="0.25">
      <c r="E5431" s="39" t="s">
        <v>6847</v>
      </c>
      <c r="F5431" s="37" t="s">
        <v>1406</v>
      </c>
      <c r="G5431" s="37" t="s">
        <v>1406</v>
      </c>
      <c r="H5431" s="38">
        <f t="shared" si="85"/>
        <v>0.1043</v>
      </c>
    </row>
    <row r="5432" spans="5:8" x14ac:dyDescent="0.25">
      <c r="E5432" s="39" t="s">
        <v>6848</v>
      </c>
      <c r="F5432" s="37" t="s">
        <v>1406</v>
      </c>
      <c r="G5432" s="37" t="s">
        <v>1406</v>
      </c>
      <c r="H5432" s="38">
        <f t="shared" si="85"/>
        <v>0.1043</v>
      </c>
    </row>
    <row r="5433" spans="5:8" x14ac:dyDescent="0.25">
      <c r="E5433" s="39" t="s">
        <v>6849</v>
      </c>
      <c r="F5433" s="37" t="s">
        <v>1410</v>
      </c>
      <c r="G5433" s="37" t="s">
        <v>1410</v>
      </c>
      <c r="H5433" s="38">
        <f t="shared" si="85"/>
        <v>0.10765</v>
      </c>
    </row>
    <row r="5434" spans="5:8" x14ac:dyDescent="0.25">
      <c r="E5434" s="39" t="s">
        <v>6850</v>
      </c>
      <c r="F5434" s="37" t="s">
        <v>1406</v>
      </c>
      <c r="G5434" s="37" t="s">
        <v>1406</v>
      </c>
      <c r="H5434" s="38">
        <f t="shared" si="85"/>
        <v>0.1043</v>
      </c>
    </row>
    <row r="5435" spans="5:8" x14ac:dyDescent="0.25">
      <c r="E5435" s="39" t="s">
        <v>6851</v>
      </c>
      <c r="F5435" s="37" t="s">
        <v>1406</v>
      </c>
      <c r="G5435" s="37" t="s">
        <v>1406</v>
      </c>
      <c r="H5435" s="38">
        <f t="shared" si="85"/>
        <v>0.1043</v>
      </c>
    </row>
    <row r="5436" spans="5:8" x14ac:dyDescent="0.25">
      <c r="E5436" s="39" t="s">
        <v>6852</v>
      </c>
      <c r="F5436" s="37" t="s">
        <v>1406</v>
      </c>
      <c r="G5436" s="37" t="s">
        <v>1406</v>
      </c>
      <c r="H5436" s="38">
        <f t="shared" si="85"/>
        <v>0.1043</v>
      </c>
    </row>
    <row r="5437" spans="5:8" x14ac:dyDescent="0.25">
      <c r="E5437" s="39" t="s">
        <v>6853</v>
      </c>
      <c r="F5437" s="37" t="s">
        <v>1406</v>
      </c>
      <c r="G5437" s="37" t="s">
        <v>1406</v>
      </c>
      <c r="H5437" s="38">
        <f t="shared" si="85"/>
        <v>0.1043</v>
      </c>
    </row>
    <row r="5438" spans="5:8" x14ac:dyDescent="0.25">
      <c r="E5438" s="39" t="s">
        <v>6854</v>
      </c>
      <c r="F5438" s="37" t="s">
        <v>1410</v>
      </c>
      <c r="G5438" s="37" t="s">
        <v>1410</v>
      </c>
      <c r="H5438" s="38">
        <f t="shared" si="85"/>
        <v>0.10765</v>
      </c>
    </row>
    <row r="5439" spans="5:8" x14ac:dyDescent="0.25">
      <c r="E5439" s="39" t="s">
        <v>6855</v>
      </c>
      <c r="F5439" s="37" t="s">
        <v>1406</v>
      </c>
      <c r="G5439" s="37" t="s">
        <v>1406</v>
      </c>
      <c r="H5439" s="38">
        <f t="shared" si="85"/>
        <v>0.1043</v>
      </c>
    </row>
    <row r="5440" spans="5:8" x14ac:dyDescent="0.25">
      <c r="E5440" s="39" t="s">
        <v>6856</v>
      </c>
      <c r="F5440" s="37" t="s">
        <v>1406</v>
      </c>
      <c r="G5440" s="37" t="s">
        <v>1406</v>
      </c>
      <c r="H5440" s="38">
        <f t="shared" si="85"/>
        <v>0.1043</v>
      </c>
    </row>
    <row r="5441" spans="5:8" x14ac:dyDescent="0.25">
      <c r="E5441" s="39" t="s">
        <v>6857</v>
      </c>
      <c r="F5441" s="37" t="s">
        <v>1410</v>
      </c>
      <c r="G5441" s="37" t="s">
        <v>1410</v>
      </c>
      <c r="H5441" s="38">
        <f t="shared" si="85"/>
        <v>0.10765</v>
      </c>
    </row>
    <row r="5442" spans="5:8" x14ac:dyDescent="0.25">
      <c r="E5442" s="39" t="s">
        <v>6858</v>
      </c>
      <c r="F5442" s="37" t="s">
        <v>1410</v>
      </c>
      <c r="G5442" s="37" t="s">
        <v>1410</v>
      </c>
      <c r="H5442" s="38">
        <f t="shared" si="85"/>
        <v>0.10765</v>
      </c>
    </row>
    <row r="5443" spans="5:8" x14ac:dyDescent="0.25">
      <c r="E5443" s="39" t="s">
        <v>6859</v>
      </c>
      <c r="F5443" s="37" t="s">
        <v>1410</v>
      </c>
      <c r="G5443" s="37" t="s">
        <v>1410</v>
      </c>
      <c r="H5443" s="38">
        <f t="shared" si="85"/>
        <v>0.10765</v>
      </c>
    </row>
    <row r="5444" spans="5:8" x14ac:dyDescent="0.25">
      <c r="E5444" s="39" t="s">
        <v>6860</v>
      </c>
      <c r="F5444" s="37" t="s">
        <v>1410</v>
      </c>
      <c r="G5444" s="37" t="s">
        <v>1410</v>
      </c>
      <c r="H5444" s="38">
        <f t="shared" si="85"/>
        <v>0.10765</v>
      </c>
    </row>
    <row r="5445" spans="5:8" x14ac:dyDescent="0.25">
      <c r="E5445" s="39" t="s">
        <v>6861</v>
      </c>
      <c r="F5445" s="37" t="s">
        <v>1410</v>
      </c>
      <c r="G5445" s="37" t="s">
        <v>1410</v>
      </c>
      <c r="H5445" s="38">
        <f t="shared" si="85"/>
        <v>0.10765</v>
      </c>
    </row>
    <row r="5446" spans="5:8" x14ac:dyDescent="0.25">
      <c r="E5446" s="39" t="s">
        <v>6862</v>
      </c>
      <c r="F5446" s="37" t="s">
        <v>1410</v>
      </c>
      <c r="G5446" s="37" t="s">
        <v>1410</v>
      </c>
      <c r="H5446" s="38">
        <f t="shared" si="85"/>
        <v>0.10765</v>
      </c>
    </row>
    <row r="5447" spans="5:8" x14ac:dyDescent="0.25">
      <c r="E5447" s="39" t="s">
        <v>6863</v>
      </c>
      <c r="F5447" s="37" t="s">
        <v>1410</v>
      </c>
      <c r="G5447" s="37" t="s">
        <v>1410</v>
      </c>
      <c r="H5447" s="38">
        <f t="shared" ref="H5447:H5510" si="86">VLOOKUP(G5447,$A$4:$B$29,2,FALSE)</f>
        <v>0.10765</v>
      </c>
    </row>
    <row r="5448" spans="5:8" x14ac:dyDescent="0.25">
      <c r="E5448" s="39" t="s">
        <v>6864</v>
      </c>
      <c r="F5448" s="37" t="s">
        <v>1391</v>
      </c>
      <c r="G5448" s="37" t="s">
        <v>1391</v>
      </c>
      <c r="H5448" s="38">
        <f t="shared" si="86"/>
        <v>0.1124</v>
      </c>
    </row>
    <row r="5449" spans="5:8" x14ac:dyDescent="0.25">
      <c r="E5449" s="39" t="s">
        <v>6865</v>
      </c>
      <c r="F5449" s="37" t="s">
        <v>1379</v>
      </c>
      <c r="G5449" s="37" t="s">
        <v>1379</v>
      </c>
      <c r="H5449" s="38">
        <f t="shared" si="86"/>
        <v>0.1128</v>
      </c>
    </row>
    <row r="5450" spans="5:8" x14ac:dyDescent="0.25">
      <c r="E5450" s="39" t="s">
        <v>6866</v>
      </c>
      <c r="F5450" s="37" t="s">
        <v>1383</v>
      </c>
      <c r="G5450" s="37" t="s">
        <v>1383</v>
      </c>
      <c r="H5450" s="38">
        <f t="shared" si="86"/>
        <v>0.1032</v>
      </c>
    </row>
    <row r="5451" spans="5:8" x14ac:dyDescent="0.25">
      <c r="E5451" s="39" t="s">
        <v>6867</v>
      </c>
      <c r="F5451" s="37" t="s">
        <v>1386</v>
      </c>
      <c r="G5451" s="37" t="s">
        <v>1386</v>
      </c>
      <c r="H5451" s="38">
        <f t="shared" si="86"/>
        <v>8.4099999999999994E-2</v>
      </c>
    </row>
    <row r="5452" spans="5:8" x14ac:dyDescent="0.25">
      <c r="E5452" s="39" t="s">
        <v>6868</v>
      </c>
      <c r="F5452" s="37" t="s">
        <v>1386</v>
      </c>
      <c r="G5452" s="37" t="s">
        <v>1386</v>
      </c>
      <c r="H5452" s="38">
        <f t="shared" si="86"/>
        <v>8.4099999999999994E-2</v>
      </c>
    </row>
    <row r="5453" spans="5:8" x14ac:dyDescent="0.25">
      <c r="E5453" s="39" t="s">
        <v>6869</v>
      </c>
      <c r="F5453" s="37" t="s">
        <v>1377</v>
      </c>
      <c r="G5453" s="37" t="s">
        <v>1377</v>
      </c>
      <c r="H5453" s="38">
        <f t="shared" si="86"/>
        <v>0.1119</v>
      </c>
    </row>
    <row r="5454" spans="5:8" x14ac:dyDescent="0.25">
      <c r="E5454" s="39" t="s">
        <v>6870</v>
      </c>
      <c r="F5454" s="37" t="s">
        <v>1418</v>
      </c>
      <c r="G5454" s="37" t="s">
        <v>1418</v>
      </c>
      <c r="H5454" s="38">
        <f t="shared" si="86"/>
        <v>0</v>
      </c>
    </row>
    <row r="5455" spans="5:8" x14ac:dyDescent="0.25">
      <c r="E5455" s="39" t="s">
        <v>6871</v>
      </c>
      <c r="F5455" s="37" t="s">
        <v>1377</v>
      </c>
      <c r="G5455" s="37" t="s">
        <v>1377</v>
      </c>
      <c r="H5455" s="38">
        <f t="shared" si="86"/>
        <v>0.1119</v>
      </c>
    </row>
    <row r="5456" spans="5:8" x14ac:dyDescent="0.25">
      <c r="E5456" s="39" t="s">
        <v>6872</v>
      </c>
      <c r="F5456" s="37" t="s">
        <v>1439</v>
      </c>
      <c r="G5456" s="37" t="s">
        <v>1391</v>
      </c>
      <c r="H5456" s="38">
        <f t="shared" si="86"/>
        <v>0.1124</v>
      </c>
    </row>
    <row r="5457" spans="5:8" x14ac:dyDescent="0.25">
      <c r="E5457" s="39" t="s">
        <v>6873</v>
      </c>
      <c r="F5457" s="37" t="s">
        <v>1439</v>
      </c>
      <c r="G5457" s="37" t="s">
        <v>1391</v>
      </c>
      <c r="H5457" s="38">
        <f t="shared" si="86"/>
        <v>0.1124</v>
      </c>
    </row>
    <row r="5458" spans="5:8" x14ac:dyDescent="0.25">
      <c r="E5458" s="39" t="s">
        <v>6874</v>
      </c>
      <c r="F5458" s="37" t="s">
        <v>1410</v>
      </c>
      <c r="G5458" s="37" t="s">
        <v>1410</v>
      </c>
      <c r="H5458" s="38">
        <f t="shared" si="86"/>
        <v>0.10765</v>
      </c>
    </row>
    <row r="5459" spans="5:8" x14ac:dyDescent="0.25">
      <c r="E5459" s="39" t="s">
        <v>6875</v>
      </c>
      <c r="F5459" s="37" t="s">
        <v>1439</v>
      </c>
      <c r="G5459" s="37" t="s">
        <v>1391</v>
      </c>
      <c r="H5459" s="38">
        <f t="shared" si="86"/>
        <v>0.1124</v>
      </c>
    </row>
    <row r="5460" spans="5:8" x14ac:dyDescent="0.25">
      <c r="E5460" s="39" t="s">
        <v>6876</v>
      </c>
      <c r="F5460" s="37" t="s">
        <v>1439</v>
      </c>
      <c r="G5460" s="37" t="s">
        <v>1391</v>
      </c>
      <c r="H5460" s="38">
        <f t="shared" si="86"/>
        <v>0.1124</v>
      </c>
    </row>
    <row r="5461" spans="5:8" x14ac:dyDescent="0.25">
      <c r="E5461" s="39" t="s">
        <v>6877</v>
      </c>
      <c r="F5461" s="37" t="s">
        <v>1439</v>
      </c>
      <c r="G5461" s="37" t="s">
        <v>1391</v>
      </c>
      <c r="H5461" s="38">
        <f t="shared" si="86"/>
        <v>0.1124</v>
      </c>
    </row>
    <row r="5462" spans="5:8" x14ac:dyDescent="0.25">
      <c r="E5462" s="39" t="s">
        <v>6878</v>
      </c>
      <c r="F5462" s="37" t="s">
        <v>1439</v>
      </c>
      <c r="G5462" s="37" t="s">
        <v>1391</v>
      </c>
      <c r="H5462" s="38">
        <f t="shared" si="86"/>
        <v>0.1124</v>
      </c>
    </row>
    <row r="5463" spans="5:8" x14ac:dyDescent="0.25">
      <c r="E5463" s="39" t="s">
        <v>6879</v>
      </c>
      <c r="F5463" s="37" t="s">
        <v>1439</v>
      </c>
      <c r="G5463" s="37" t="s">
        <v>1391</v>
      </c>
      <c r="H5463" s="38">
        <f t="shared" si="86"/>
        <v>0.1124</v>
      </c>
    </row>
    <row r="5464" spans="5:8" x14ac:dyDescent="0.25">
      <c r="E5464" s="39" t="s">
        <v>6880</v>
      </c>
      <c r="F5464" s="37" t="s">
        <v>1439</v>
      </c>
      <c r="G5464" s="37" t="s">
        <v>1391</v>
      </c>
      <c r="H5464" s="38">
        <f t="shared" si="86"/>
        <v>0.1124</v>
      </c>
    </row>
    <row r="5465" spans="5:8" x14ac:dyDescent="0.25">
      <c r="E5465" s="39" t="s">
        <v>6881</v>
      </c>
      <c r="F5465" s="37" t="s">
        <v>1410</v>
      </c>
      <c r="G5465" s="37" t="s">
        <v>1410</v>
      </c>
      <c r="H5465" s="38">
        <f t="shared" si="86"/>
        <v>0.10765</v>
      </c>
    </row>
    <row r="5466" spans="5:8" x14ac:dyDescent="0.25">
      <c r="E5466" s="39" t="s">
        <v>6882</v>
      </c>
      <c r="F5466" s="37" t="s">
        <v>1410</v>
      </c>
      <c r="G5466" s="37" t="s">
        <v>1410</v>
      </c>
      <c r="H5466" s="38">
        <f t="shared" si="86"/>
        <v>0.10765</v>
      </c>
    </row>
    <row r="5467" spans="5:8" x14ac:dyDescent="0.25">
      <c r="E5467" s="39" t="s">
        <v>6883</v>
      </c>
      <c r="F5467" s="37" t="s">
        <v>1391</v>
      </c>
      <c r="G5467" s="37" t="s">
        <v>1391</v>
      </c>
      <c r="H5467" s="38">
        <f t="shared" si="86"/>
        <v>0.1124</v>
      </c>
    </row>
    <row r="5468" spans="5:8" x14ac:dyDescent="0.25">
      <c r="E5468" s="39" t="s">
        <v>6884</v>
      </c>
      <c r="F5468" s="37" t="s">
        <v>1406</v>
      </c>
      <c r="G5468" s="37" t="s">
        <v>1406</v>
      </c>
      <c r="H5468" s="38">
        <f t="shared" si="86"/>
        <v>0.1043</v>
      </c>
    </row>
    <row r="5469" spans="5:8" x14ac:dyDescent="0.25">
      <c r="E5469" s="39" t="s">
        <v>6885</v>
      </c>
      <c r="F5469" s="37" t="s">
        <v>1406</v>
      </c>
      <c r="G5469" s="37" t="s">
        <v>1406</v>
      </c>
      <c r="H5469" s="38">
        <f t="shared" si="86"/>
        <v>0.1043</v>
      </c>
    </row>
    <row r="5470" spans="5:8" x14ac:dyDescent="0.25">
      <c r="E5470" s="39" t="s">
        <v>6886</v>
      </c>
      <c r="F5470" s="37" t="s">
        <v>1379</v>
      </c>
      <c r="G5470" s="37" t="s">
        <v>1379</v>
      </c>
      <c r="H5470" s="38">
        <f t="shared" si="86"/>
        <v>0.1128</v>
      </c>
    </row>
    <row r="5471" spans="5:8" x14ac:dyDescent="0.25">
      <c r="E5471" s="39" t="s">
        <v>6887</v>
      </c>
      <c r="F5471" s="37" t="s">
        <v>1377</v>
      </c>
      <c r="G5471" s="37" t="s">
        <v>1377</v>
      </c>
      <c r="H5471" s="38">
        <f t="shared" si="86"/>
        <v>0.1119</v>
      </c>
    </row>
    <row r="5472" spans="5:8" x14ac:dyDescent="0.25">
      <c r="E5472" s="39" t="s">
        <v>6888</v>
      </c>
      <c r="F5472" s="37" t="s">
        <v>1385</v>
      </c>
      <c r="G5472" s="37" t="s">
        <v>1385</v>
      </c>
      <c r="H5472" s="38">
        <f t="shared" si="86"/>
        <v>8.4599999999999995E-2</v>
      </c>
    </row>
    <row r="5473" spans="5:8" x14ac:dyDescent="0.25">
      <c r="E5473" s="39" t="s">
        <v>6889</v>
      </c>
      <c r="F5473" s="37" t="s">
        <v>1385</v>
      </c>
      <c r="G5473" s="37" t="s">
        <v>1385</v>
      </c>
      <c r="H5473" s="38">
        <f t="shared" si="86"/>
        <v>8.4599999999999995E-2</v>
      </c>
    </row>
    <row r="5474" spans="5:8" x14ac:dyDescent="0.25">
      <c r="E5474" s="39" t="s">
        <v>6890</v>
      </c>
      <c r="F5474" s="37" t="s">
        <v>1385</v>
      </c>
      <c r="G5474" s="37" t="s">
        <v>1385</v>
      </c>
      <c r="H5474" s="38">
        <f t="shared" si="86"/>
        <v>8.4599999999999995E-2</v>
      </c>
    </row>
    <row r="5475" spans="5:8" x14ac:dyDescent="0.25">
      <c r="E5475" s="39" t="s">
        <v>6891</v>
      </c>
      <c r="F5475" s="37" t="s">
        <v>1416</v>
      </c>
      <c r="G5475" s="37" t="s">
        <v>1416</v>
      </c>
      <c r="H5475" s="38">
        <f t="shared" si="86"/>
        <v>1</v>
      </c>
    </row>
    <row r="5476" spans="5:8" x14ac:dyDescent="0.25">
      <c r="E5476" s="39" t="s">
        <v>6892</v>
      </c>
      <c r="F5476" s="37" t="s">
        <v>1678</v>
      </c>
      <c r="G5476" s="37" t="s">
        <v>1377</v>
      </c>
      <c r="H5476" s="38">
        <f t="shared" si="86"/>
        <v>0.1119</v>
      </c>
    </row>
    <row r="5477" spans="5:8" x14ac:dyDescent="0.25">
      <c r="E5477" s="39" t="s">
        <v>6893</v>
      </c>
      <c r="F5477" s="37" t="s">
        <v>2030</v>
      </c>
      <c r="G5477" s="37" t="s">
        <v>1418</v>
      </c>
      <c r="H5477" s="38">
        <f t="shared" si="86"/>
        <v>0</v>
      </c>
    </row>
    <row r="5478" spans="5:8" x14ac:dyDescent="0.25">
      <c r="E5478" s="39" t="s">
        <v>6894</v>
      </c>
      <c r="F5478" s="37" t="s">
        <v>1678</v>
      </c>
      <c r="G5478" s="37" t="s">
        <v>1377</v>
      </c>
      <c r="H5478" s="38">
        <f t="shared" si="86"/>
        <v>0.1119</v>
      </c>
    </row>
    <row r="5479" spans="5:8" x14ac:dyDescent="0.25">
      <c r="E5479" s="39" t="s">
        <v>6895</v>
      </c>
      <c r="F5479" s="37" t="s">
        <v>1430</v>
      </c>
      <c r="G5479" s="37" t="s">
        <v>1430</v>
      </c>
      <c r="H5479" s="38">
        <f t="shared" si="86"/>
        <v>6.5216999999999997E-2</v>
      </c>
    </row>
    <row r="5480" spans="5:8" x14ac:dyDescent="0.25">
      <c r="E5480" s="39" t="s">
        <v>6896</v>
      </c>
      <c r="F5480" s="37" t="s">
        <v>1430</v>
      </c>
      <c r="G5480" s="37" t="s">
        <v>1430</v>
      </c>
      <c r="H5480" s="38">
        <f t="shared" si="86"/>
        <v>6.5216999999999997E-2</v>
      </c>
    </row>
    <row r="5481" spans="5:8" x14ac:dyDescent="0.25">
      <c r="E5481" s="39" t="s">
        <v>6897</v>
      </c>
      <c r="F5481" s="37" t="s">
        <v>1439</v>
      </c>
      <c r="G5481" s="37" t="s">
        <v>1391</v>
      </c>
      <c r="H5481" s="38">
        <f t="shared" si="86"/>
        <v>0.1124</v>
      </c>
    </row>
    <row r="5482" spans="5:8" x14ac:dyDescent="0.25">
      <c r="E5482" s="39" t="s">
        <v>6898</v>
      </c>
      <c r="F5482" s="37" t="s">
        <v>1430</v>
      </c>
      <c r="G5482" s="37" t="s">
        <v>1430</v>
      </c>
      <c r="H5482" s="38">
        <f t="shared" si="86"/>
        <v>6.5216999999999997E-2</v>
      </c>
    </row>
    <row r="5483" spans="5:8" x14ac:dyDescent="0.25">
      <c r="E5483" s="39" t="s">
        <v>6899</v>
      </c>
      <c r="F5483" s="37" t="s">
        <v>3143</v>
      </c>
      <c r="G5483" s="37" t="s">
        <v>1416</v>
      </c>
      <c r="H5483" s="38">
        <f t="shared" si="86"/>
        <v>1</v>
      </c>
    </row>
    <row r="5484" spans="5:8" x14ac:dyDescent="0.25">
      <c r="E5484" s="39" t="s">
        <v>6900</v>
      </c>
      <c r="F5484" s="37" t="s">
        <v>2030</v>
      </c>
      <c r="G5484" s="37" t="s">
        <v>1418</v>
      </c>
      <c r="H5484" s="38">
        <f t="shared" si="86"/>
        <v>0</v>
      </c>
    </row>
    <row r="5485" spans="5:8" x14ac:dyDescent="0.25">
      <c r="E5485" s="39" t="s">
        <v>6901</v>
      </c>
      <c r="F5485" s="37" t="s">
        <v>1391</v>
      </c>
      <c r="G5485" s="37" t="s">
        <v>1391</v>
      </c>
      <c r="H5485" s="38">
        <f t="shared" si="86"/>
        <v>0.1124</v>
      </c>
    </row>
    <row r="5486" spans="5:8" x14ac:dyDescent="0.25">
      <c r="E5486" s="39" t="s">
        <v>6902</v>
      </c>
      <c r="F5486" s="37" t="s">
        <v>1678</v>
      </c>
      <c r="G5486" s="37" t="s">
        <v>1377</v>
      </c>
      <c r="H5486" s="38">
        <f t="shared" si="86"/>
        <v>0.1119</v>
      </c>
    </row>
    <row r="5487" spans="5:8" x14ac:dyDescent="0.25">
      <c r="E5487" s="39" t="s">
        <v>6903</v>
      </c>
      <c r="F5487" s="37" t="s">
        <v>1678</v>
      </c>
      <c r="G5487" s="37" t="s">
        <v>1377</v>
      </c>
      <c r="H5487" s="38">
        <f t="shared" si="86"/>
        <v>0.1119</v>
      </c>
    </row>
    <row r="5488" spans="5:8" x14ac:dyDescent="0.25">
      <c r="E5488" s="39" t="s">
        <v>6904</v>
      </c>
      <c r="F5488" s="37" t="s">
        <v>1678</v>
      </c>
      <c r="G5488" s="37" t="s">
        <v>1377</v>
      </c>
      <c r="H5488" s="38">
        <f t="shared" si="86"/>
        <v>0.1119</v>
      </c>
    </row>
    <row r="5489" spans="4:8" x14ac:dyDescent="0.25">
      <c r="E5489" s="39" t="s">
        <v>6905</v>
      </c>
      <c r="F5489" s="37" t="s">
        <v>1678</v>
      </c>
      <c r="G5489" s="37" t="s">
        <v>1377</v>
      </c>
      <c r="H5489" s="38">
        <f t="shared" si="86"/>
        <v>0.1119</v>
      </c>
    </row>
    <row r="5490" spans="4:8" x14ac:dyDescent="0.25">
      <c r="E5490" s="39" t="s">
        <v>6906</v>
      </c>
      <c r="F5490" s="37" t="s">
        <v>6471</v>
      </c>
      <c r="G5490" s="37" t="s">
        <v>1412</v>
      </c>
      <c r="H5490" s="38">
        <f t="shared" si="86"/>
        <v>0.30000000000000004</v>
      </c>
    </row>
    <row r="5491" spans="4:8" x14ac:dyDescent="0.25">
      <c r="E5491" s="39" t="s">
        <v>6907</v>
      </c>
      <c r="F5491" s="37" t="s">
        <v>1393</v>
      </c>
      <c r="G5491" s="37" t="s">
        <v>1393</v>
      </c>
      <c r="H5491" s="38">
        <f t="shared" si="86"/>
        <v>0.1053</v>
      </c>
    </row>
    <row r="5492" spans="4:8" x14ac:dyDescent="0.25">
      <c r="E5492" s="39" t="s">
        <v>6908</v>
      </c>
      <c r="F5492" s="37" t="s">
        <v>2030</v>
      </c>
      <c r="G5492" s="37" t="s">
        <v>1418</v>
      </c>
      <c r="H5492" s="38">
        <f t="shared" si="86"/>
        <v>0</v>
      </c>
    </row>
    <row r="5493" spans="4:8" x14ac:dyDescent="0.25">
      <c r="E5493" s="39" t="s">
        <v>6909</v>
      </c>
      <c r="F5493" s="37" t="s">
        <v>1393</v>
      </c>
      <c r="G5493" s="37" t="s">
        <v>1393</v>
      </c>
      <c r="H5493" s="38">
        <f t="shared" si="86"/>
        <v>0.1053</v>
      </c>
    </row>
    <row r="5494" spans="4:8" x14ac:dyDescent="0.25">
      <c r="E5494" s="39" t="s">
        <v>6910</v>
      </c>
      <c r="F5494" s="37" t="s">
        <v>6911</v>
      </c>
      <c r="G5494" s="37" t="s">
        <v>1420</v>
      </c>
      <c r="H5494" s="38">
        <f t="shared" si="86"/>
        <v>0.1177</v>
      </c>
    </row>
    <row r="5495" spans="4:8" x14ac:dyDescent="0.25">
      <c r="E5495" s="39" t="s">
        <v>6912</v>
      </c>
      <c r="F5495" s="37" t="s">
        <v>2030</v>
      </c>
      <c r="G5495" s="37" t="s">
        <v>1418</v>
      </c>
      <c r="H5495" s="38">
        <f t="shared" si="86"/>
        <v>0</v>
      </c>
    </row>
    <row r="5496" spans="4:8" x14ac:dyDescent="0.25">
      <c r="E5496" s="39" t="s">
        <v>6913</v>
      </c>
      <c r="F5496" s="37" t="s">
        <v>6911</v>
      </c>
      <c r="G5496" s="37" t="s">
        <v>1420</v>
      </c>
      <c r="H5496" s="38">
        <f t="shared" si="86"/>
        <v>0.1177</v>
      </c>
    </row>
    <row r="5497" spans="4:8" x14ac:dyDescent="0.25">
      <c r="E5497" s="39" t="s">
        <v>6914</v>
      </c>
      <c r="F5497" s="37" t="s">
        <v>6911</v>
      </c>
      <c r="G5497" s="37" t="s">
        <v>1420</v>
      </c>
      <c r="H5497" s="38">
        <f t="shared" si="86"/>
        <v>0.1177</v>
      </c>
    </row>
    <row r="5498" spans="4:8" x14ac:dyDescent="0.25">
      <c r="D5498" s="126" t="s">
        <v>6915</v>
      </c>
      <c r="E5498" s="73" t="s">
        <v>6916</v>
      </c>
      <c r="F5498" s="37" t="s">
        <v>1393</v>
      </c>
      <c r="G5498" s="37" t="s">
        <v>1393</v>
      </c>
      <c r="H5498" s="38">
        <f t="shared" si="86"/>
        <v>0.1053</v>
      </c>
    </row>
    <row r="5499" spans="4:8" x14ac:dyDescent="0.25">
      <c r="D5499" s="126"/>
      <c r="E5499" s="73" t="s">
        <v>6917</v>
      </c>
      <c r="F5499" s="37" t="s">
        <v>1678</v>
      </c>
      <c r="G5499" s="37" t="s">
        <v>1377</v>
      </c>
      <c r="H5499" s="38">
        <f t="shared" si="86"/>
        <v>0.1119</v>
      </c>
    </row>
    <row r="5500" spans="4:8" x14ac:dyDescent="0.25">
      <c r="D5500" s="126"/>
      <c r="E5500" s="73" t="s">
        <v>6918</v>
      </c>
      <c r="F5500" s="37" t="s">
        <v>1439</v>
      </c>
      <c r="G5500" s="37" t="s">
        <v>1391</v>
      </c>
      <c r="H5500" s="38">
        <f t="shared" si="86"/>
        <v>0.1124</v>
      </c>
    </row>
    <row r="5501" spans="4:8" x14ac:dyDescent="0.25">
      <c r="D5501" s="126"/>
      <c r="E5501" s="73" t="s">
        <v>6919</v>
      </c>
      <c r="F5501" s="37" t="s">
        <v>3143</v>
      </c>
      <c r="G5501" s="37" t="s">
        <v>1416</v>
      </c>
      <c r="H5501" s="38">
        <f t="shared" si="86"/>
        <v>1</v>
      </c>
    </row>
    <row r="5502" spans="4:8" x14ac:dyDescent="0.25">
      <c r="D5502" s="126"/>
      <c r="E5502" s="73" t="s">
        <v>6920</v>
      </c>
      <c r="F5502" s="37" t="s">
        <v>1430</v>
      </c>
      <c r="G5502" s="37" t="s">
        <v>1430</v>
      </c>
      <c r="H5502" s="38">
        <f t="shared" si="86"/>
        <v>6.5216999999999997E-2</v>
      </c>
    </row>
    <row r="5503" spans="4:8" x14ac:dyDescent="0.25">
      <c r="D5503" s="126"/>
      <c r="E5503" s="73" t="s">
        <v>6921</v>
      </c>
      <c r="F5503" s="37" t="s">
        <v>1430</v>
      </c>
      <c r="G5503" s="37" t="s">
        <v>1430</v>
      </c>
      <c r="H5503" s="38">
        <f t="shared" si="86"/>
        <v>6.5216999999999997E-2</v>
      </c>
    </row>
    <row r="5504" spans="4:8" x14ac:dyDescent="0.25">
      <c r="D5504" s="126"/>
      <c r="E5504" s="73" t="s">
        <v>6922</v>
      </c>
      <c r="F5504" s="37" t="s">
        <v>6923</v>
      </c>
      <c r="G5504" s="37" t="s">
        <v>1410</v>
      </c>
      <c r="H5504" s="38">
        <f t="shared" si="86"/>
        <v>0.10765</v>
      </c>
    </row>
    <row r="5505" spans="4:8" x14ac:dyDescent="0.25">
      <c r="D5505" s="126"/>
      <c r="E5505" s="73" t="s">
        <v>6924</v>
      </c>
      <c r="F5505" s="37" t="s">
        <v>1678</v>
      </c>
      <c r="G5505" s="37" t="s">
        <v>1377</v>
      </c>
      <c r="H5505" s="38">
        <f t="shared" si="86"/>
        <v>0.1119</v>
      </c>
    </row>
    <row r="5506" spans="4:8" x14ac:dyDescent="0.25">
      <c r="D5506" s="126"/>
      <c r="E5506" s="73" t="s">
        <v>6925</v>
      </c>
      <c r="F5506" s="37" t="s">
        <v>1678</v>
      </c>
      <c r="G5506" s="37" t="s">
        <v>1377</v>
      </c>
      <c r="H5506" s="38">
        <f t="shared" si="86"/>
        <v>0.1119</v>
      </c>
    </row>
    <row r="5507" spans="4:8" x14ac:dyDescent="0.25">
      <c r="D5507" s="126"/>
      <c r="E5507" s="73" t="s">
        <v>6926</v>
      </c>
      <c r="F5507" s="37" t="s">
        <v>3143</v>
      </c>
      <c r="G5507" s="37" t="s">
        <v>1416</v>
      </c>
      <c r="H5507" s="38">
        <f t="shared" si="86"/>
        <v>1</v>
      </c>
    </row>
    <row r="5508" spans="4:8" x14ac:dyDescent="0.25">
      <c r="D5508" s="126"/>
      <c r="E5508" s="73" t="s">
        <v>6927</v>
      </c>
      <c r="F5508" s="37" t="s">
        <v>1678</v>
      </c>
      <c r="G5508" s="37" t="s">
        <v>1377</v>
      </c>
      <c r="H5508" s="38">
        <f t="shared" si="86"/>
        <v>0.1119</v>
      </c>
    </row>
    <row r="5509" spans="4:8" x14ac:dyDescent="0.25">
      <c r="D5509" s="126"/>
      <c r="E5509" s="73" t="s">
        <v>6928</v>
      </c>
      <c r="F5509" s="37" t="s">
        <v>2030</v>
      </c>
      <c r="G5509" s="37" t="s">
        <v>1418</v>
      </c>
      <c r="H5509" s="38">
        <f t="shared" si="86"/>
        <v>0</v>
      </c>
    </row>
    <row r="5510" spans="4:8" x14ac:dyDescent="0.25">
      <c r="D5510" s="126"/>
      <c r="E5510" s="73" t="s">
        <v>6929</v>
      </c>
      <c r="F5510" s="37" t="s">
        <v>1678</v>
      </c>
      <c r="G5510" s="37" t="s">
        <v>1377</v>
      </c>
      <c r="H5510" s="38">
        <f t="shared" si="86"/>
        <v>0.1119</v>
      </c>
    </row>
    <row r="5511" spans="4:8" x14ac:dyDescent="0.25">
      <c r="D5511" s="126"/>
      <c r="E5511" s="73" t="s">
        <v>6930</v>
      </c>
      <c r="F5511" s="37" t="s">
        <v>1678</v>
      </c>
      <c r="G5511" s="37" t="s">
        <v>1377</v>
      </c>
      <c r="H5511" s="38">
        <f t="shared" ref="H5511:H5574" si="87">VLOOKUP(G5511,$A$4:$B$29,2,FALSE)</f>
        <v>0.1119</v>
      </c>
    </row>
    <row r="5512" spans="4:8" x14ac:dyDescent="0.25">
      <c r="D5512" s="126"/>
      <c r="E5512" s="73" t="s">
        <v>6931</v>
      </c>
      <c r="F5512" s="37" t="s">
        <v>1678</v>
      </c>
      <c r="G5512" s="37" t="s">
        <v>1377</v>
      </c>
      <c r="H5512" s="38">
        <f t="shared" si="87"/>
        <v>0.1119</v>
      </c>
    </row>
    <row r="5513" spans="4:8" x14ac:dyDescent="0.25">
      <c r="D5513" s="126"/>
      <c r="E5513" s="73" t="s">
        <v>6932</v>
      </c>
      <c r="F5513" s="37" t="s">
        <v>1439</v>
      </c>
      <c r="G5513" s="37" t="s">
        <v>1391</v>
      </c>
      <c r="H5513" s="38">
        <f t="shared" si="87"/>
        <v>0.1124</v>
      </c>
    </row>
    <row r="5514" spans="4:8" x14ac:dyDescent="0.25">
      <c r="D5514" s="126"/>
      <c r="E5514" s="73" t="s">
        <v>6933</v>
      </c>
      <c r="F5514" s="37" t="s">
        <v>1439</v>
      </c>
      <c r="G5514" s="37" t="s">
        <v>1391</v>
      </c>
      <c r="H5514" s="38">
        <f t="shared" si="87"/>
        <v>0.1124</v>
      </c>
    </row>
    <row r="5515" spans="4:8" x14ac:dyDescent="0.25">
      <c r="D5515" s="126"/>
      <c r="E5515" s="73" t="s">
        <v>6934</v>
      </c>
      <c r="F5515" s="37" t="s">
        <v>1439</v>
      </c>
      <c r="G5515" s="37" t="s">
        <v>1391</v>
      </c>
      <c r="H5515" s="38">
        <f t="shared" si="87"/>
        <v>0.1124</v>
      </c>
    </row>
    <row r="5516" spans="4:8" x14ac:dyDescent="0.25">
      <c r="D5516" s="126"/>
      <c r="E5516" s="73" t="s">
        <v>6935</v>
      </c>
      <c r="F5516" s="37" t="s">
        <v>1439</v>
      </c>
      <c r="G5516" s="37" t="s">
        <v>1391</v>
      </c>
      <c r="H5516" s="38">
        <f t="shared" si="87"/>
        <v>0.1124</v>
      </c>
    </row>
    <row r="5517" spans="4:8" x14ac:dyDescent="0.25">
      <c r="D5517" s="126"/>
      <c r="E5517" s="73" t="s">
        <v>6936</v>
      </c>
      <c r="F5517" s="37" t="s">
        <v>1439</v>
      </c>
      <c r="G5517" s="37" t="s">
        <v>1391</v>
      </c>
      <c r="H5517" s="38">
        <f t="shared" si="87"/>
        <v>0.1124</v>
      </c>
    </row>
    <row r="5518" spans="4:8" x14ac:dyDescent="0.25">
      <c r="D5518" s="126"/>
      <c r="E5518" s="73" t="s">
        <v>6937</v>
      </c>
      <c r="F5518" s="37" t="s">
        <v>1439</v>
      </c>
      <c r="G5518" s="37" t="s">
        <v>1391</v>
      </c>
      <c r="H5518" s="38">
        <f t="shared" si="87"/>
        <v>0.1124</v>
      </c>
    </row>
    <row r="5519" spans="4:8" x14ac:dyDescent="0.25">
      <c r="D5519" s="126"/>
      <c r="E5519" s="73" t="s">
        <v>6938</v>
      </c>
      <c r="F5519" s="37" t="s">
        <v>1439</v>
      </c>
      <c r="G5519" s="37" t="s">
        <v>1391</v>
      </c>
      <c r="H5519" s="38">
        <f t="shared" si="87"/>
        <v>0.1124</v>
      </c>
    </row>
    <row r="5520" spans="4:8" x14ac:dyDescent="0.25">
      <c r="D5520" s="126"/>
      <c r="E5520" s="73" t="s">
        <v>6939</v>
      </c>
      <c r="F5520" s="37" t="s">
        <v>1439</v>
      </c>
      <c r="G5520" s="37" t="s">
        <v>1391</v>
      </c>
      <c r="H5520" s="38">
        <f t="shared" si="87"/>
        <v>0.1124</v>
      </c>
    </row>
    <row r="5521" spans="4:8" x14ac:dyDescent="0.25">
      <c r="D5521" s="127" t="s">
        <v>6940</v>
      </c>
      <c r="E5521" s="73" t="s">
        <v>6941</v>
      </c>
      <c r="F5521" s="37" t="s">
        <v>1439</v>
      </c>
      <c r="G5521" s="37" t="s">
        <v>1391</v>
      </c>
      <c r="H5521" s="38">
        <f t="shared" si="87"/>
        <v>0.1124</v>
      </c>
    </row>
    <row r="5522" spans="4:8" x14ac:dyDescent="0.25">
      <c r="D5522" s="127"/>
      <c r="E5522" s="73" t="s">
        <v>6942</v>
      </c>
      <c r="F5522" s="37" t="s">
        <v>1439</v>
      </c>
      <c r="G5522" s="37" t="s">
        <v>1391</v>
      </c>
      <c r="H5522" s="38">
        <f t="shared" si="87"/>
        <v>0.1124</v>
      </c>
    </row>
    <row r="5523" spans="4:8" x14ac:dyDescent="0.25">
      <c r="D5523" s="127"/>
      <c r="E5523" s="73" t="s">
        <v>6943</v>
      </c>
      <c r="F5523" s="37" t="s">
        <v>1439</v>
      </c>
      <c r="G5523" s="37" t="s">
        <v>1391</v>
      </c>
      <c r="H5523" s="38">
        <f t="shared" si="87"/>
        <v>0.1124</v>
      </c>
    </row>
    <row r="5524" spans="4:8" x14ac:dyDescent="0.25">
      <c r="D5524" s="127"/>
      <c r="E5524" s="73" t="s">
        <v>6944</v>
      </c>
      <c r="F5524" s="37" t="s">
        <v>1678</v>
      </c>
      <c r="G5524" s="37" t="s">
        <v>1377</v>
      </c>
      <c r="H5524" s="38">
        <f t="shared" si="87"/>
        <v>0.1119</v>
      </c>
    </row>
    <row r="5525" spans="4:8" x14ac:dyDescent="0.25">
      <c r="D5525" s="127"/>
      <c r="E5525" s="73" t="s">
        <v>6945</v>
      </c>
      <c r="F5525" s="37" t="s">
        <v>1678</v>
      </c>
      <c r="G5525" s="37" t="s">
        <v>1377</v>
      </c>
      <c r="H5525" s="38">
        <f t="shared" si="87"/>
        <v>0.1119</v>
      </c>
    </row>
    <row r="5526" spans="4:8" x14ac:dyDescent="0.25">
      <c r="D5526" s="127"/>
      <c r="E5526" s="73" t="s">
        <v>6946</v>
      </c>
      <c r="F5526" s="37" t="s">
        <v>1439</v>
      </c>
      <c r="G5526" s="37" t="s">
        <v>1391</v>
      </c>
      <c r="H5526" s="38">
        <f t="shared" si="87"/>
        <v>0.1124</v>
      </c>
    </row>
    <row r="5527" spans="4:8" x14ac:dyDescent="0.25">
      <c r="D5527" s="127"/>
      <c r="E5527" s="73" t="s">
        <v>6947</v>
      </c>
      <c r="F5527" s="37" t="s">
        <v>1439</v>
      </c>
      <c r="G5527" s="37" t="s">
        <v>1391</v>
      </c>
      <c r="H5527" s="38">
        <f t="shared" si="87"/>
        <v>0.1124</v>
      </c>
    </row>
    <row r="5528" spans="4:8" x14ac:dyDescent="0.25">
      <c r="D5528" s="127"/>
      <c r="E5528" s="73" t="s">
        <v>6948</v>
      </c>
      <c r="F5528" s="37" t="s">
        <v>3143</v>
      </c>
      <c r="G5528" s="37" t="s">
        <v>1416</v>
      </c>
      <c r="H5528" s="38">
        <f t="shared" si="87"/>
        <v>1</v>
      </c>
    </row>
    <row r="5529" spans="4:8" x14ac:dyDescent="0.25">
      <c r="D5529" s="127"/>
      <c r="E5529" s="73" t="s">
        <v>6949</v>
      </c>
      <c r="F5529" s="37" t="s">
        <v>1410</v>
      </c>
      <c r="G5529" s="37" t="s">
        <v>1410</v>
      </c>
      <c r="H5529" s="38">
        <f t="shared" si="87"/>
        <v>0.10765</v>
      </c>
    </row>
    <row r="5530" spans="4:8" x14ac:dyDescent="0.25">
      <c r="D5530" s="127"/>
      <c r="E5530" s="73" t="s">
        <v>6950</v>
      </c>
      <c r="F5530" s="37" t="s">
        <v>3143</v>
      </c>
      <c r="G5530" s="37" t="s">
        <v>1416</v>
      </c>
      <c r="H5530" s="38">
        <f t="shared" si="87"/>
        <v>1</v>
      </c>
    </row>
    <row r="5531" spans="4:8" x14ac:dyDescent="0.25">
      <c r="D5531" s="127"/>
      <c r="E5531" s="73" t="s">
        <v>6951</v>
      </c>
      <c r="F5531" s="37" t="s">
        <v>1678</v>
      </c>
      <c r="G5531" s="37" t="s">
        <v>1377</v>
      </c>
      <c r="H5531" s="38">
        <f t="shared" si="87"/>
        <v>0.1119</v>
      </c>
    </row>
    <row r="5532" spans="4:8" x14ac:dyDescent="0.25">
      <c r="D5532" s="127"/>
      <c r="E5532" s="73" t="s">
        <v>6952</v>
      </c>
      <c r="F5532" s="37" t="s">
        <v>1430</v>
      </c>
      <c r="G5532" s="37" t="s">
        <v>1430</v>
      </c>
      <c r="H5532" s="38">
        <f t="shared" si="87"/>
        <v>6.5216999999999997E-2</v>
      </c>
    </row>
    <row r="5533" spans="4:8" x14ac:dyDescent="0.25">
      <c r="D5533" s="127"/>
      <c r="E5533" s="73" t="s">
        <v>6953</v>
      </c>
      <c r="F5533" s="37" t="s">
        <v>1430</v>
      </c>
      <c r="G5533" s="37" t="s">
        <v>1430</v>
      </c>
      <c r="H5533" s="38">
        <f t="shared" si="87"/>
        <v>6.5216999999999997E-2</v>
      </c>
    </row>
    <row r="5534" spans="4:8" x14ac:dyDescent="0.25">
      <c r="D5534" s="127"/>
      <c r="E5534" s="73" t="s">
        <v>6954</v>
      </c>
      <c r="F5534" s="37" t="s">
        <v>1439</v>
      </c>
      <c r="G5534" s="37" t="s">
        <v>1391</v>
      </c>
      <c r="H5534" s="38">
        <f t="shared" si="87"/>
        <v>0.1124</v>
      </c>
    </row>
    <row r="5535" spans="4:8" x14ac:dyDescent="0.25">
      <c r="D5535" s="127"/>
      <c r="E5535" s="73" t="s">
        <v>6955</v>
      </c>
      <c r="F5535" s="37" t="s">
        <v>2030</v>
      </c>
      <c r="G5535" s="37" t="s">
        <v>1418</v>
      </c>
      <c r="H5535" s="38">
        <f t="shared" si="87"/>
        <v>0</v>
      </c>
    </row>
    <row r="5536" spans="4:8" x14ac:dyDescent="0.25">
      <c r="D5536" s="127"/>
      <c r="E5536" s="73" t="s">
        <v>6956</v>
      </c>
      <c r="F5536" s="37" t="s">
        <v>1678</v>
      </c>
      <c r="G5536" s="37" t="s">
        <v>1377</v>
      </c>
      <c r="H5536" s="38">
        <f t="shared" si="87"/>
        <v>0.1119</v>
      </c>
    </row>
    <row r="5537" spans="4:8" x14ac:dyDescent="0.25">
      <c r="D5537" s="127"/>
      <c r="E5537" s="73" t="s">
        <v>6957</v>
      </c>
      <c r="F5537" s="37" t="s">
        <v>1439</v>
      </c>
      <c r="G5537" s="37" t="s">
        <v>1391</v>
      </c>
      <c r="H5537" s="38">
        <f t="shared" si="87"/>
        <v>0.1124</v>
      </c>
    </row>
    <row r="5538" spans="4:8" x14ac:dyDescent="0.25">
      <c r="D5538" s="127"/>
      <c r="E5538" s="73" t="s">
        <v>6958</v>
      </c>
      <c r="F5538" s="37" t="s">
        <v>2030</v>
      </c>
      <c r="G5538" s="37" t="s">
        <v>1418</v>
      </c>
      <c r="H5538" s="38">
        <f t="shared" si="87"/>
        <v>0</v>
      </c>
    </row>
    <row r="5539" spans="4:8" x14ac:dyDescent="0.25">
      <c r="D5539" s="127"/>
      <c r="E5539" s="73" t="s">
        <v>6959</v>
      </c>
      <c r="F5539" s="37" t="s">
        <v>1678</v>
      </c>
      <c r="G5539" s="37" t="s">
        <v>1377</v>
      </c>
      <c r="H5539" s="38">
        <f t="shared" si="87"/>
        <v>0.1119</v>
      </c>
    </row>
    <row r="5540" spans="4:8" x14ac:dyDescent="0.25">
      <c r="D5540" s="127"/>
      <c r="E5540" s="73" t="s">
        <v>6960</v>
      </c>
      <c r="F5540" s="37" t="s">
        <v>1678</v>
      </c>
      <c r="G5540" s="37" t="s">
        <v>1377</v>
      </c>
      <c r="H5540" s="38">
        <f t="shared" si="87"/>
        <v>0.1119</v>
      </c>
    </row>
    <row r="5541" spans="4:8" x14ac:dyDescent="0.25">
      <c r="D5541" s="127"/>
      <c r="E5541" s="73" t="s">
        <v>6961</v>
      </c>
      <c r="F5541" s="37" t="s">
        <v>1398</v>
      </c>
      <c r="G5541" s="37" t="s">
        <v>1398</v>
      </c>
      <c r="H5541" s="38">
        <f t="shared" si="87"/>
        <v>9.2299999999999993E-2</v>
      </c>
    </row>
    <row r="5542" spans="4:8" x14ac:dyDescent="0.25">
      <c r="D5542" s="127"/>
      <c r="E5542" s="73" t="s">
        <v>6962</v>
      </c>
      <c r="F5542" s="37" t="s">
        <v>1678</v>
      </c>
      <c r="G5542" s="37" t="s">
        <v>1377</v>
      </c>
      <c r="H5542" s="38">
        <f t="shared" si="87"/>
        <v>0.1119</v>
      </c>
    </row>
    <row r="5543" spans="4:8" x14ac:dyDescent="0.25">
      <c r="D5543" s="127"/>
      <c r="E5543" s="73" t="s">
        <v>6963</v>
      </c>
      <c r="F5543" s="37" t="s">
        <v>4543</v>
      </c>
      <c r="G5543" s="37" t="s">
        <v>1386</v>
      </c>
      <c r="H5543" s="38">
        <f t="shared" si="87"/>
        <v>8.4099999999999994E-2</v>
      </c>
    </row>
    <row r="5544" spans="4:8" x14ac:dyDescent="0.25">
      <c r="D5544" s="127"/>
      <c r="E5544" s="73" t="s">
        <v>6964</v>
      </c>
      <c r="F5544" s="37" t="s">
        <v>1410</v>
      </c>
      <c r="G5544" s="37" t="s">
        <v>1410</v>
      </c>
      <c r="H5544" s="38">
        <f t="shared" si="87"/>
        <v>0.10765</v>
      </c>
    </row>
    <row r="5545" spans="4:8" x14ac:dyDescent="0.25">
      <c r="D5545" s="127"/>
      <c r="E5545" s="73" t="s">
        <v>6965</v>
      </c>
      <c r="F5545" s="37" t="s">
        <v>1439</v>
      </c>
      <c r="G5545" s="37" t="s">
        <v>1391</v>
      </c>
      <c r="H5545" s="38">
        <f t="shared" si="87"/>
        <v>0.1124</v>
      </c>
    </row>
    <row r="5546" spans="4:8" x14ac:dyDescent="0.25">
      <c r="D5546" s="127"/>
      <c r="E5546" s="73" t="s">
        <v>6966</v>
      </c>
      <c r="F5546" s="37" t="s">
        <v>1439</v>
      </c>
      <c r="G5546" s="37" t="s">
        <v>1391</v>
      </c>
      <c r="H5546" s="38">
        <f t="shared" si="87"/>
        <v>0.1124</v>
      </c>
    </row>
    <row r="5547" spans="4:8" x14ac:dyDescent="0.25">
      <c r="D5547" s="127"/>
      <c r="E5547" s="73" t="s">
        <v>6967</v>
      </c>
      <c r="F5547" s="37" t="s">
        <v>1410</v>
      </c>
      <c r="G5547" s="37" t="s">
        <v>1410</v>
      </c>
      <c r="H5547" s="38">
        <f t="shared" si="87"/>
        <v>0.10765</v>
      </c>
    </row>
    <row r="5548" spans="4:8" x14ac:dyDescent="0.25">
      <c r="D5548" s="127"/>
      <c r="E5548" s="73" t="s">
        <v>6968</v>
      </c>
      <c r="F5548" s="37" t="s">
        <v>1410</v>
      </c>
      <c r="G5548" s="37" t="s">
        <v>1410</v>
      </c>
      <c r="H5548" s="38">
        <f t="shared" si="87"/>
        <v>0.10765</v>
      </c>
    </row>
    <row r="5549" spans="4:8" x14ac:dyDescent="0.25">
      <c r="D5549" s="127"/>
      <c r="E5549" s="73" t="s">
        <v>6969</v>
      </c>
      <c r="F5549" s="37" t="s">
        <v>1410</v>
      </c>
      <c r="G5549" s="37" t="s">
        <v>1410</v>
      </c>
      <c r="H5549" s="38">
        <f t="shared" si="87"/>
        <v>0.10765</v>
      </c>
    </row>
    <row r="5550" spans="4:8" x14ac:dyDescent="0.25">
      <c r="D5550" s="127"/>
      <c r="E5550" s="73" t="s">
        <v>6970</v>
      </c>
      <c r="F5550" s="37" t="s">
        <v>1439</v>
      </c>
      <c r="G5550" s="37" t="s">
        <v>1391</v>
      </c>
      <c r="H5550" s="38">
        <f t="shared" si="87"/>
        <v>0.1124</v>
      </c>
    </row>
    <row r="5551" spans="4:8" x14ac:dyDescent="0.25">
      <c r="D5551" s="127"/>
      <c r="E5551" s="73" t="s">
        <v>6971</v>
      </c>
      <c r="F5551" s="37" t="s">
        <v>1550</v>
      </c>
      <c r="G5551" s="37" t="s">
        <v>1395</v>
      </c>
      <c r="H5551" s="38">
        <f t="shared" si="87"/>
        <v>0.1</v>
      </c>
    </row>
    <row r="5552" spans="4:8" x14ac:dyDescent="0.25">
      <c r="D5552" s="127"/>
      <c r="E5552" s="73" t="s">
        <v>6972</v>
      </c>
      <c r="F5552" s="37" t="s">
        <v>1678</v>
      </c>
      <c r="G5552" s="37" t="s">
        <v>1377</v>
      </c>
      <c r="H5552" s="38">
        <f t="shared" si="87"/>
        <v>0.1119</v>
      </c>
    </row>
    <row r="5553" spans="4:8" x14ac:dyDescent="0.25">
      <c r="D5553" s="127"/>
      <c r="E5553" s="73" t="s">
        <v>6973</v>
      </c>
      <c r="F5553" s="37" t="s">
        <v>1678</v>
      </c>
      <c r="G5553" s="37" t="s">
        <v>1377</v>
      </c>
      <c r="H5553" s="38">
        <f t="shared" si="87"/>
        <v>0.1119</v>
      </c>
    </row>
    <row r="5554" spans="4:8" x14ac:dyDescent="0.25">
      <c r="D5554" s="127"/>
      <c r="E5554" s="73" t="s">
        <v>6974</v>
      </c>
      <c r="F5554" s="37" t="s">
        <v>1678</v>
      </c>
      <c r="G5554" s="37" t="s">
        <v>1377</v>
      </c>
      <c r="H5554" s="38">
        <f t="shared" si="87"/>
        <v>0.1119</v>
      </c>
    </row>
    <row r="5555" spans="4:8" x14ac:dyDescent="0.25">
      <c r="D5555" s="128" t="s">
        <v>6975</v>
      </c>
      <c r="E5555" s="73" t="s">
        <v>6976</v>
      </c>
      <c r="F5555" s="37" t="s">
        <v>1385</v>
      </c>
      <c r="G5555" s="37" t="s">
        <v>1385</v>
      </c>
      <c r="H5555" s="38">
        <f t="shared" si="87"/>
        <v>8.4599999999999995E-2</v>
      </c>
    </row>
    <row r="5556" spans="4:8" x14ac:dyDescent="0.25">
      <c r="D5556" s="128"/>
      <c r="E5556" s="73" t="s">
        <v>6977</v>
      </c>
      <c r="F5556" s="37" t="s">
        <v>4543</v>
      </c>
      <c r="G5556" s="37" t="s">
        <v>1386</v>
      </c>
      <c r="H5556" s="38">
        <f t="shared" si="87"/>
        <v>8.4099999999999994E-2</v>
      </c>
    </row>
    <row r="5557" spans="4:8" x14ac:dyDescent="0.25">
      <c r="D5557" s="128"/>
      <c r="E5557" s="73" t="s">
        <v>6978</v>
      </c>
      <c r="F5557" s="37" t="s">
        <v>1678</v>
      </c>
      <c r="G5557" s="37" t="s">
        <v>1377</v>
      </c>
      <c r="H5557" s="38">
        <f t="shared" si="87"/>
        <v>0.1119</v>
      </c>
    </row>
    <row r="5558" spans="4:8" x14ac:dyDescent="0.25">
      <c r="D5558" s="128"/>
      <c r="E5558" s="73" t="s">
        <v>6979</v>
      </c>
      <c r="F5558" s="37" t="s">
        <v>3143</v>
      </c>
      <c r="G5558" s="37" t="s">
        <v>1416</v>
      </c>
      <c r="H5558" s="38">
        <f t="shared" si="87"/>
        <v>1</v>
      </c>
    </row>
    <row r="5559" spans="4:8" x14ac:dyDescent="0.25">
      <c r="D5559" s="128"/>
      <c r="E5559" s="73" t="s">
        <v>6980</v>
      </c>
      <c r="F5559" s="37" t="s">
        <v>1678</v>
      </c>
      <c r="G5559" s="37" t="s">
        <v>1377</v>
      </c>
      <c r="H5559" s="38">
        <f t="shared" si="87"/>
        <v>0.1119</v>
      </c>
    </row>
    <row r="5560" spans="4:8" x14ac:dyDescent="0.25">
      <c r="D5560" s="128"/>
      <c r="E5560" s="73" t="s">
        <v>6981</v>
      </c>
      <c r="F5560" s="37" t="s">
        <v>1410</v>
      </c>
      <c r="G5560" s="37" t="s">
        <v>1410</v>
      </c>
      <c r="H5560" s="38">
        <f t="shared" si="87"/>
        <v>0.10765</v>
      </c>
    </row>
    <row r="5561" spans="4:8" x14ac:dyDescent="0.25">
      <c r="D5561" s="128"/>
      <c r="E5561" s="73" t="s">
        <v>6982</v>
      </c>
      <c r="F5561" s="37" t="s">
        <v>1678</v>
      </c>
      <c r="G5561" s="37" t="s">
        <v>1377</v>
      </c>
      <c r="H5561" s="38">
        <f t="shared" si="87"/>
        <v>0.1119</v>
      </c>
    </row>
    <row r="5562" spans="4:8" x14ac:dyDescent="0.25">
      <c r="D5562" s="128"/>
      <c r="E5562" s="73" t="s">
        <v>6983</v>
      </c>
      <c r="F5562" s="37" t="s">
        <v>1678</v>
      </c>
      <c r="G5562" s="37" t="s">
        <v>1377</v>
      </c>
      <c r="H5562" s="38">
        <f t="shared" si="87"/>
        <v>0.1119</v>
      </c>
    </row>
    <row r="5563" spans="4:8" x14ac:dyDescent="0.25">
      <c r="D5563" s="128"/>
      <c r="E5563" s="73" t="s">
        <v>6984</v>
      </c>
      <c r="F5563" s="37" t="s">
        <v>1385</v>
      </c>
      <c r="G5563" s="37" t="s">
        <v>1385</v>
      </c>
      <c r="H5563" s="38">
        <f t="shared" si="87"/>
        <v>8.4599999999999995E-2</v>
      </c>
    </row>
    <row r="5564" spans="4:8" x14ac:dyDescent="0.25">
      <c r="D5564" s="128"/>
      <c r="E5564" s="73" t="s">
        <v>6985</v>
      </c>
      <c r="F5564" s="37" t="s">
        <v>2030</v>
      </c>
      <c r="G5564" s="37" t="s">
        <v>1418</v>
      </c>
      <c r="H5564" s="38">
        <f t="shared" si="87"/>
        <v>0</v>
      </c>
    </row>
    <row r="5565" spans="4:8" x14ac:dyDescent="0.25">
      <c r="D5565" s="128"/>
      <c r="E5565" s="73" t="s">
        <v>6986</v>
      </c>
      <c r="F5565" s="37" t="s">
        <v>1678</v>
      </c>
      <c r="G5565" s="37" t="s">
        <v>1377</v>
      </c>
      <c r="H5565" s="38">
        <f t="shared" si="87"/>
        <v>0.1119</v>
      </c>
    </row>
    <row r="5566" spans="4:8" x14ac:dyDescent="0.25">
      <c r="D5566" s="128"/>
      <c r="E5566" s="73" t="s">
        <v>6987</v>
      </c>
      <c r="F5566" s="37" t="s">
        <v>1439</v>
      </c>
      <c r="G5566" s="37" t="s">
        <v>1391</v>
      </c>
      <c r="H5566" s="38">
        <f t="shared" si="87"/>
        <v>0.1124</v>
      </c>
    </row>
    <row r="5567" spans="4:8" x14ac:dyDescent="0.25">
      <c r="D5567" s="128"/>
      <c r="E5567" s="73" t="s">
        <v>6988</v>
      </c>
      <c r="F5567" s="37" t="s">
        <v>1439</v>
      </c>
      <c r="G5567" s="37" t="s">
        <v>1391</v>
      </c>
      <c r="H5567" s="38">
        <f t="shared" si="87"/>
        <v>0.1124</v>
      </c>
    </row>
    <row r="5568" spans="4:8" x14ac:dyDescent="0.25">
      <c r="D5568" s="128"/>
      <c r="E5568" s="73" t="s">
        <v>6989</v>
      </c>
      <c r="F5568" s="37" t="s">
        <v>1439</v>
      </c>
      <c r="G5568" s="37" t="s">
        <v>1391</v>
      </c>
      <c r="H5568" s="38">
        <f t="shared" si="87"/>
        <v>0.1124</v>
      </c>
    </row>
    <row r="5569" spans="4:8" x14ac:dyDescent="0.25">
      <c r="D5569" s="128"/>
      <c r="E5569" s="73" t="s">
        <v>6990</v>
      </c>
      <c r="F5569" s="37" t="s">
        <v>2030</v>
      </c>
      <c r="G5569" s="37" t="s">
        <v>1418</v>
      </c>
      <c r="H5569" s="38">
        <f t="shared" si="87"/>
        <v>0</v>
      </c>
    </row>
    <row r="5570" spans="4:8" x14ac:dyDescent="0.25">
      <c r="D5570" s="128"/>
      <c r="E5570" s="73" t="s">
        <v>6991</v>
      </c>
      <c r="F5570" s="37" t="s">
        <v>1678</v>
      </c>
      <c r="G5570" s="37" t="s">
        <v>1377</v>
      </c>
      <c r="H5570" s="38">
        <f t="shared" si="87"/>
        <v>0.1119</v>
      </c>
    </row>
    <row r="5571" spans="4:8" x14ac:dyDescent="0.25">
      <c r="D5571" s="128"/>
      <c r="E5571" s="73" t="s">
        <v>6992</v>
      </c>
      <c r="F5571" s="37" t="s">
        <v>1678</v>
      </c>
      <c r="G5571" s="37" t="s">
        <v>1377</v>
      </c>
      <c r="H5571" s="38">
        <f t="shared" si="87"/>
        <v>0.1119</v>
      </c>
    </row>
    <row r="5572" spans="4:8" x14ac:dyDescent="0.25">
      <c r="D5572" s="128"/>
      <c r="E5572" s="73" t="s">
        <v>6993</v>
      </c>
      <c r="F5572" s="37" t="s">
        <v>1678</v>
      </c>
      <c r="G5572" s="37" t="s">
        <v>1377</v>
      </c>
      <c r="H5572" s="38">
        <f t="shared" si="87"/>
        <v>0.1119</v>
      </c>
    </row>
    <row r="5573" spans="4:8" x14ac:dyDescent="0.25">
      <c r="D5573" s="128"/>
      <c r="E5573" s="73" t="s">
        <v>6994</v>
      </c>
      <c r="F5573" s="37" t="s">
        <v>1678</v>
      </c>
      <c r="G5573" s="37" t="s">
        <v>1377</v>
      </c>
      <c r="H5573" s="38">
        <f t="shared" si="87"/>
        <v>0.1119</v>
      </c>
    </row>
    <row r="5574" spans="4:8" x14ac:dyDescent="0.25">
      <c r="D5574" s="128"/>
      <c r="E5574" s="73" t="s">
        <v>6995</v>
      </c>
      <c r="F5574" s="37" t="s">
        <v>1678</v>
      </c>
      <c r="G5574" s="37" t="s">
        <v>1377</v>
      </c>
      <c r="H5574" s="38">
        <f t="shared" si="87"/>
        <v>0.1119</v>
      </c>
    </row>
    <row r="5575" spans="4:8" x14ac:dyDescent="0.25">
      <c r="D5575" s="128"/>
      <c r="E5575" s="73" t="s">
        <v>6996</v>
      </c>
      <c r="F5575" s="37" t="s">
        <v>1678</v>
      </c>
      <c r="G5575" s="37" t="s">
        <v>1377</v>
      </c>
      <c r="H5575" s="38">
        <f t="shared" ref="H5575:H5638" si="88">VLOOKUP(G5575,$A$4:$B$29,2,FALSE)</f>
        <v>0.1119</v>
      </c>
    </row>
    <row r="5576" spans="4:8" x14ac:dyDescent="0.25">
      <c r="D5576" s="128"/>
      <c r="E5576" s="73" t="s">
        <v>6997</v>
      </c>
      <c r="F5576" s="37" t="s">
        <v>1678</v>
      </c>
      <c r="G5576" s="37" t="s">
        <v>1377</v>
      </c>
      <c r="H5576" s="38">
        <f t="shared" si="88"/>
        <v>0.1119</v>
      </c>
    </row>
    <row r="5577" spans="4:8" x14ac:dyDescent="0.25">
      <c r="D5577" s="128"/>
      <c r="E5577" s="73" t="s">
        <v>6998</v>
      </c>
      <c r="F5577" s="37" t="s">
        <v>1391</v>
      </c>
      <c r="G5577" s="37" t="s">
        <v>1391</v>
      </c>
      <c r="H5577" s="38">
        <f t="shared" si="88"/>
        <v>0.1124</v>
      </c>
    </row>
    <row r="5578" spans="4:8" x14ac:dyDescent="0.25">
      <c r="D5578" s="128"/>
      <c r="E5578" s="73" t="s">
        <v>6999</v>
      </c>
      <c r="F5578" s="37" t="s">
        <v>1678</v>
      </c>
      <c r="G5578" s="37" t="s">
        <v>1377</v>
      </c>
      <c r="H5578" s="38">
        <f t="shared" si="88"/>
        <v>0.1119</v>
      </c>
    </row>
    <row r="5579" spans="4:8" x14ac:dyDescent="0.25">
      <c r="D5579" s="128"/>
      <c r="E5579" s="73" t="s">
        <v>7000</v>
      </c>
      <c r="F5579" s="37" t="s">
        <v>1439</v>
      </c>
      <c r="G5579" s="37" t="s">
        <v>1391</v>
      </c>
      <c r="H5579" s="38">
        <f t="shared" si="88"/>
        <v>0.1124</v>
      </c>
    </row>
    <row r="5580" spans="4:8" x14ac:dyDescent="0.25">
      <c r="D5580" s="128"/>
      <c r="E5580" s="73" t="s">
        <v>7001</v>
      </c>
      <c r="F5580" s="37" t="s">
        <v>1439</v>
      </c>
      <c r="G5580" s="37" t="s">
        <v>1391</v>
      </c>
      <c r="H5580" s="38">
        <f t="shared" si="88"/>
        <v>0.1124</v>
      </c>
    </row>
    <row r="5581" spans="4:8" x14ac:dyDescent="0.25">
      <c r="D5581" s="128"/>
      <c r="E5581" s="73" t="s">
        <v>7002</v>
      </c>
      <c r="F5581" s="37" t="s">
        <v>1377</v>
      </c>
      <c r="G5581" s="37" t="s">
        <v>1377</v>
      </c>
      <c r="H5581" s="38">
        <f t="shared" si="88"/>
        <v>0.1119</v>
      </c>
    </row>
    <row r="5582" spans="4:8" x14ac:dyDescent="0.25">
      <c r="D5582" s="128"/>
      <c r="E5582" s="73" t="s">
        <v>7003</v>
      </c>
      <c r="F5582" s="37" t="s">
        <v>2030</v>
      </c>
      <c r="G5582" s="37" t="s">
        <v>1418</v>
      </c>
      <c r="H5582" s="38">
        <f t="shared" si="88"/>
        <v>0</v>
      </c>
    </row>
    <row r="5583" spans="4:8" x14ac:dyDescent="0.25">
      <c r="D5583" s="128"/>
      <c r="E5583" s="73" t="s">
        <v>7004</v>
      </c>
      <c r="F5583" s="37" t="s">
        <v>1678</v>
      </c>
      <c r="G5583" s="37" t="s">
        <v>1377</v>
      </c>
      <c r="H5583" s="38">
        <f t="shared" si="88"/>
        <v>0.1119</v>
      </c>
    </row>
    <row r="5584" spans="4:8" x14ac:dyDescent="0.25">
      <c r="D5584" s="128"/>
      <c r="E5584" s="73" t="s">
        <v>7005</v>
      </c>
      <c r="F5584" s="37" t="s">
        <v>1678</v>
      </c>
      <c r="G5584" s="37" t="s">
        <v>1377</v>
      </c>
      <c r="H5584" s="38">
        <f t="shared" si="88"/>
        <v>0.1119</v>
      </c>
    </row>
    <row r="5585" spans="4:8" x14ac:dyDescent="0.25">
      <c r="D5585" s="128"/>
      <c r="E5585" s="73" t="s">
        <v>7006</v>
      </c>
      <c r="F5585" s="37" t="s">
        <v>1678</v>
      </c>
      <c r="G5585" s="37" t="s">
        <v>1377</v>
      </c>
      <c r="H5585" s="38">
        <f t="shared" si="88"/>
        <v>0.1119</v>
      </c>
    </row>
    <row r="5586" spans="4:8" x14ac:dyDescent="0.25">
      <c r="D5586" s="128"/>
      <c r="E5586" s="73" t="s">
        <v>7007</v>
      </c>
      <c r="F5586" s="37" t="s">
        <v>1678</v>
      </c>
      <c r="G5586" s="37" t="s">
        <v>1377</v>
      </c>
      <c r="H5586" s="38">
        <f t="shared" si="88"/>
        <v>0.1119</v>
      </c>
    </row>
    <row r="5587" spans="4:8" x14ac:dyDescent="0.25">
      <c r="D5587" s="129" t="s">
        <v>7008</v>
      </c>
      <c r="E5587" s="74" t="s">
        <v>7009</v>
      </c>
      <c r="F5587" s="37" t="s">
        <v>1385</v>
      </c>
      <c r="G5587" s="37" t="s">
        <v>1385</v>
      </c>
      <c r="H5587" s="38">
        <f t="shared" si="88"/>
        <v>8.4599999999999995E-2</v>
      </c>
    </row>
    <row r="5588" spans="4:8" x14ac:dyDescent="0.25">
      <c r="D5588" s="129"/>
      <c r="E5588" s="74" t="s">
        <v>7010</v>
      </c>
      <c r="F5588" s="37" t="s">
        <v>1678</v>
      </c>
      <c r="G5588" s="37" t="s">
        <v>1377</v>
      </c>
      <c r="H5588" s="38">
        <f t="shared" si="88"/>
        <v>0.1119</v>
      </c>
    </row>
    <row r="5589" spans="4:8" x14ac:dyDescent="0.25">
      <c r="D5589" s="129"/>
      <c r="E5589" s="74" t="s">
        <v>7011</v>
      </c>
      <c r="F5589" s="37" t="s">
        <v>1410</v>
      </c>
      <c r="G5589" s="37" t="s">
        <v>1410</v>
      </c>
      <c r="H5589" s="38">
        <f t="shared" si="88"/>
        <v>0.10765</v>
      </c>
    </row>
    <row r="5590" spans="4:8" x14ac:dyDescent="0.25">
      <c r="D5590" s="129"/>
      <c r="E5590" s="74" t="s">
        <v>7012</v>
      </c>
      <c r="F5590" s="37" t="s">
        <v>1550</v>
      </c>
      <c r="G5590" s="37" t="s">
        <v>1395</v>
      </c>
      <c r="H5590" s="38">
        <f t="shared" si="88"/>
        <v>0.1</v>
      </c>
    </row>
    <row r="5591" spans="4:8" x14ac:dyDescent="0.25">
      <c r="D5591" s="129"/>
      <c r="E5591" s="74" t="s">
        <v>7013</v>
      </c>
      <c r="F5591" s="37" t="s">
        <v>1550</v>
      </c>
      <c r="G5591" s="37" t="s">
        <v>1395</v>
      </c>
      <c r="H5591" s="38">
        <f t="shared" si="88"/>
        <v>0.1</v>
      </c>
    </row>
    <row r="5592" spans="4:8" x14ac:dyDescent="0.25">
      <c r="D5592" s="129"/>
      <c r="E5592" s="74" t="s">
        <v>7014</v>
      </c>
      <c r="F5592" s="37" t="s">
        <v>4543</v>
      </c>
      <c r="G5592" s="37" t="s">
        <v>1386</v>
      </c>
      <c r="H5592" s="38">
        <f t="shared" si="88"/>
        <v>8.4099999999999994E-2</v>
      </c>
    </row>
    <row r="5593" spans="4:8" x14ac:dyDescent="0.25">
      <c r="D5593" s="129"/>
      <c r="E5593" s="74" t="s">
        <v>7015</v>
      </c>
      <c r="F5593" s="37" t="s">
        <v>1678</v>
      </c>
      <c r="G5593" s="37" t="s">
        <v>1377</v>
      </c>
      <c r="H5593" s="38">
        <f t="shared" si="88"/>
        <v>0.1119</v>
      </c>
    </row>
    <row r="5594" spans="4:8" x14ac:dyDescent="0.25">
      <c r="D5594" s="129"/>
      <c r="E5594" s="74" t="s">
        <v>7016</v>
      </c>
      <c r="F5594" s="37" t="s">
        <v>1678</v>
      </c>
      <c r="G5594" s="37" t="s">
        <v>1377</v>
      </c>
      <c r="H5594" s="38">
        <f t="shared" si="88"/>
        <v>0.1119</v>
      </c>
    </row>
    <row r="5595" spans="4:8" x14ac:dyDescent="0.25">
      <c r="D5595" s="129"/>
      <c r="E5595" s="74" t="s">
        <v>7017</v>
      </c>
      <c r="F5595" s="37" t="s">
        <v>2030</v>
      </c>
      <c r="G5595" s="37" t="s">
        <v>1418</v>
      </c>
      <c r="H5595" s="38">
        <f t="shared" si="88"/>
        <v>0</v>
      </c>
    </row>
    <row r="5596" spans="4:8" x14ac:dyDescent="0.25">
      <c r="D5596" s="129"/>
      <c r="E5596" s="74" t="s">
        <v>7018</v>
      </c>
      <c r="F5596" s="37" t="s">
        <v>2030</v>
      </c>
      <c r="G5596" s="37" t="s">
        <v>1418</v>
      </c>
      <c r="H5596" s="38">
        <f t="shared" si="88"/>
        <v>0</v>
      </c>
    </row>
    <row r="5597" spans="4:8" x14ac:dyDescent="0.25">
      <c r="D5597" s="129"/>
      <c r="E5597" s="74" t="s">
        <v>7019</v>
      </c>
      <c r="F5597" s="37" t="s">
        <v>1439</v>
      </c>
      <c r="G5597" s="37" t="s">
        <v>1391</v>
      </c>
      <c r="H5597" s="38">
        <f t="shared" si="88"/>
        <v>0.1124</v>
      </c>
    </row>
    <row r="5598" spans="4:8" x14ac:dyDescent="0.25">
      <c r="D5598" s="129"/>
      <c r="E5598" s="74" t="s">
        <v>7020</v>
      </c>
      <c r="F5598" s="37" t="s">
        <v>1678</v>
      </c>
      <c r="G5598" s="37" t="s">
        <v>1377</v>
      </c>
      <c r="H5598" s="38">
        <f t="shared" si="88"/>
        <v>0.1119</v>
      </c>
    </row>
    <row r="5599" spans="4:8" x14ac:dyDescent="0.25">
      <c r="D5599" s="129"/>
      <c r="E5599" s="74" t="s">
        <v>7021</v>
      </c>
      <c r="F5599" s="37" t="s">
        <v>1430</v>
      </c>
      <c r="G5599" s="37" t="s">
        <v>1430</v>
      </c>
      <c r="H5599" s="38">
        <f t="shared" si="88"/>
        <v>6.5216999999999997E-2</v>
      </c>
    </row>
    <row r="5600" spans="4:8" x14ac:dyDescent="0.25">
      <c r="D5600" s="129"/>
      <c r="E5600" s="74" t="s">
        <v>7022</v>
      </c>
      <c r="F5600" s="37" t="s">
        <v>1385</v>
      </c>
      <c r="G5600" s="37" t="s">
        <v>1385</v>
      </c>
      <c r="H5600" s="38">
        <f t="shared" si="88"/>
        <v>8.4599999999999995E-2</v>
      </c>
    </row>
    <row r="5601" spans="4:8" x14ac:dyDescent="0.25">
      <c r="D5601" s="129"/>
      <c r="E5601" s="74" t="s">
        <v>7023</v>
      </c>
      <c r="F5601" s="37" t="s">
        <v>1678</v>
      </c>
      <c r="G5601" s="37" t="s">
        <v>1377</v>
      </c>
      <c r="H5601" s="38">
        <f t="shared" si="88"/>
        <v>0.1119</v>
      </c>
    </row>
    <row r="5602" spans="4:8" x14ac:dyDescent="0.25">
      <c r="D5602" s="129"/>
      <c r="E5602" s="74" t="s">
        <v>7024</v>
      </c>
      <c r="F5602" s="37" t="s">
        <v>1430</v>
      </c>
      <c r="G5602" s="37" t="s">
        <v>1430</v>
      </c>
      <c r="H5602" s="38">
        <f t="shared" si="88"/>
        <v>6.5216999999999997E-2</v>
      </c>
    </row>
    <row r="5603" spans="4:8" x14ac:dyDescent="0.25">
      <c r="D5603" s="129"/>
      <c r="E5603" s="74" t="s">
        <v>7025</v>
      </c>
      <c r="F5603" s="37" t="s">
        <v>1678</v>
      </c>
      <c r="G5603" s="37" t="s">
        <v>1377</v>
      </c>
      <c r="H5603" s="38">
        <f t="shared" si="88"/>
        <v>0.1119</v>
      </c>
    </row>
    <row r="5604" spans="4:8" x14ac:dyDescent="0.25">
      <c r="D5604" s="129"/>
      <c r="E5604" s="74" t="s">
        <v>7026</v>
      </c>
      <c r="F5604" s="37" t="s">
        <v>1678</v>
      </c>
      <c r="G5604" s="37" t="s">
        <v>1377</v>
      </c>
      <c r="H5604" s="38">
        <f t="shared" si="88"/>
        <v>0.1119</v>
      </c>
    </row>
    <row r="5605" spans="4:8" x14ac:dyDescent="0.25">
      <c r="D5605" s="129"/>
      <c r="E5605" s="74" t="s">
        <v>7027</v>
      </c>
      <c r="F5605" s="37" t="s">
        <v>1385</v>
      </c>
      <c r="G5605" s="37" t="s">
        <v>1385</v>
      </c>
      <c r="H5605" s="38">
        <f t="shared" si="88"/>
        <v>8.4599999999999995E-2</v>
      </c>
    </row>
    <row r="5606" spans="4:8" x14ac:dyDescent="0.25">
      <c r="D5606" s="129"/>
      <c r="E5606" s="74" t="s">
        <v>7028</v>
      </c>
      <c r="F5606" s="37" t="s">
        <v>1678</v>
      </c>
      <c r="G5606" s="37" t="s">
        <v>1377</v>
      </c>
      <c r="H5606" s="38">
        <f t="shared" si="88"/>
        <v>0.1119</v>
      </c>
    </row>
    <row r="5607" spans="4:8" x14ac:dyDescent="0.25">
      <c r="D5607" s="129"/>
      <c r="E5607" s="74" t="s">
        <v>7029</v>
      </c>
      <c r="F5607" s="37" t="s">
        <v>1678</v>
      </c>
      <c r="G5607" s="37" t="s">
        <v>1377</v>
      </c>
      <c r="H5607" s="38">
        <f t="shared" si="88"/>
        <v>0.1119</v>
      </c>
    </row>
    <row r="5608" spans="4:8" x14ac:dyDescent="0.25">
      <c r="D5608" s="129"/>
      <c r="E5608" s="74" t="s">
        <v>7030</v>
      </c>
      <c r="F5608" s="37" t="s">
        <v>1678</v>
      </c>
      <c r="G5608" s="37" t="s">
        <v>1377</v>
      </c>
      <c r="H5608" s="38">
        <f t="shared" si="88"/>
        <v>0.1119</v>
      </c>
    </row>
    <row r="5609" spans="4:8" x14ac:dyDescent="0.25">
      <c r="D5609" s="129"/>
      <c r="E5609" s="74" t="s">
        <v>7031</v>
      </c>
      <c r="F5609" s="37" t="s">
        <v>1678</v>
      </c>
      <c r="G5609" s="37" t="s">
        <v>1377</v>
      </c>
      <c r="H5609" s="38">
        <f t="shared" si="88"/>
        <v>0.1119</v>
      </c>
    </row>
    <row r="5610" spans="4:8" x14ac:dyDescent="0.25">
      <c r="D5610" s="129"/>
      <c r="E5610" s="74" t="s">
        <v>7032</v>
      </c>
      <c r="F5610" s="37" t="s">
        <v>1678</v>
      </c>
      <c r="G5610" s="37" t="s">
        <v>1377</v>
      </c>
      <c r="H5610" s="38">
        <f t="shared" si="88"/>
        <v>0.1119</v>
      </c>
    </row>
    <row r="5611" spans="4:8" x14ac:dyDescent="0.25">
      <c r="D5611" s="129"/>
      <c r="E5611" s="74" t="s">
        <v>7033</v>
      </c>
      <c r="F5611" s="37" t="s">
        <v>1678</v>
      </c>
      <c r="G5611" s="37" t="s">
        <v>1377</v>
      </c>
      <c r="H5611" s="38">
        <f t="shared" si="88"/>
        <v>0.1119</v>
      </c>
    </row>
    <row r="5612" spans="4:8" x14ac:dyDescent="0.25">
      <c r="D5612" s="129"/>
      <c r="E5612" s="74" t="s">
        <v>7034</v>
      </c>
      <c r="F5612" s="37" t="s">
        <v>1678</v>
      </c>
      <c r="G5612" s="37" t="s">
        <v>1377</v>
      </c>
      <c r="H5612" s="38">
        <f t="shared" si="88"/>
        <v>0.1119</v>
      </c>
    </row>
    <row r="5613" spans="4:8" x14ac:dyDescent="0.25">
      <c r="D5613" s="129"/>
      <c r="E5613" s="74" t="s">
        <v>7035</v>
      </c>
      <c r="F5613" s="37" t="s">
        <v>1678</v>
      </c>
      <c r="G5613" s="37" t="s">
        <v>1377</v>
      </c>
      <c r="H5613" s="38">
        <f t="shared" si="88"/>
        <v>0.1119</v>
      </c>
    </row>
    <row r="5614" spans="4:8" x14ac:dyDescent="0.25">
      <c r="D5614" s="129"/>
      <c r="E5614" s="74" t="s">
        <v>7036</v>
      </c>
      <c r="F5614" s="37" t="s">
        <v>1678</v>
      </c>
      <c r="G5614" s="37" t="s">
        <v>1377</v>
      </c>
      <c r="H5614" s="38">
        <f t="shared" si="88"/>
        <v>0.1119</v>
      </c>
    </row>
    <row r="5615" spans="4:8" x14ac:dyDescent="0.25">
      <c r="D5615" s="129"/>
      <c r="E5615" s="74" t="s">
        <v>7037</v>
      </c>
      <c r="F5615" s="37" t="s">
        <v>1393</v>
      </c>
      <c r="G5615" s="37" t="s">
        <v>1393</v>
      </c>
      <c r="H5615" s="38">
        <f t="shared" si="88"/>
        <v>0.1053</v>
      </c>
    </row>
    <row r="5616" spans="4:8" x14ac:dyDescent="0.25">
      <c r="D5616" s="129"/>
      <c r="E5616" s="74" t="s">
        <v>7038</v>
      </c>
      <c r="F5616" s="37" t="s">
        <v>1393</v>
      </c>
      <c r="G5616" s="37" t="s">
        <v>1393</v>
      </c>
      <c r="H5616" s="38">
        <f t="shared" si="88"/>
        <v>0.1053</v>
      </c>
    </row>
    <row r="5617" spans="4:8" x14ac:dyDescent="0.25">
      <c r="D5617" s="129"/>
      <c r="E5617" s="74" t="s">
        <v>7039</v>
      </c>
      <c r="F5617" s="37" t="s">
        <v>1678</v>
      </c>
      <c r="G5617" s="37" t="s">
        <v>1377</v>
      </c>
      <c r="H5617" s="38">
        <f t="shared" si="88"/>
        <v>0.1119</v>
      </c>
    </row>
    <row r="5618" spans="4:8" x14ac:dyDescent="0.25">
      <c r="D5618" s="129"/>
      <c r="E5618" s="74" t="s">
        <v>7040</v>
      </c>
      <c r="F5618" s="37" t="s">
        <v>3143</v>
      </c>
      <c r="G5618" s="37" t="s">
        <v>1416</v>
      </c>
      <c r="H5618" s="38">
        <f t="shared" si="88"/>
        <v>1</v>
      </c>
    </row>
    <row r="5619" spans="4:8" x14ac:dyDescent="0.25">
      <c r="D5619" s="129"/>
      <c r="E5619" s="74" t="s">
        <v>7041</v>
      </c>
      <c r="F5619" s="37" t="s">
        <v>1678</v>
      </c>
      <c r="G5619" s="37" t="s">
        <v>1377</v>
      </c>
      <c r="H5619" s="38">
        <f t="shared" si="88"/>
        <v>0.1119</v>
      </c>
    </row>
    <row r="5620" spans="4:8" x14ac:dyDescent="0.25">
      <c r="D5620" s="129"/>
      <c r="E5620" s="74" t="s">
        <v>7042</v>
      </c>
      <c r="F5620" s="37" t="s">
        <v>1678</v>
      </c>
      <c r="G5620" s="37" t="s">
        <v>1377</v>
      </c>
      <c r="H5620" s="38">
        <f t="shared" si="88"/>
        <v>0.1119</v>
      </c>
    </row>
    <row r="5621" spans="4:8" x14ac:dyDescent="0.25">
      <c r="D5621" s="129"/>
      <c r="E5621" s="74" t="s">
        <v>7043</v>
      </c>
      <c r="F5621" s="37" t="s">
        <v>3143</v>
      </c>
      <c r="G5621" s="37" t="s">
        <v>1416</v>
      </c>
      <c r="H5621" s="38">
        <f t="shared" si="88"/>
        <v>1</v>
      </c>
    </row>
    <row r="5622" spans="4:8" x14ac:dyDescent="0.25">
      <c r="D5622" s="129"/>
      <c r="E5622" s="74" t="s">
        <v>7044</v>
      </c>
      <c r="F5622" s="37" t="s">
        <v>2030</v>
      </c>
      <c r="G5622" s="37" t="s">
        <v>1418</v>
      </c>
      <c r="H5622" s="38">
        <f t="shared" si="88"/>
        <v>0</v>
      </c>
    </row>
    <row r="5623" spans="4:8" x14ac:dyDescent="0.25">
      <c r="D5623" s="129"/>
      <c r="E5623" s="74" t="s">
        <v>7045</v>
      </c>
      <c r="F5623" s="37" t="s">
        <v>1678</v>
      </c>
      <c r="G5623" s="37" t="s">
        <v>1377</v>
      </c>
      <c r="H5623" s="38">
        <f t="shared" si="88"/>
        <v>0.1119</v>
      </c>
    </row>
    <row r="5624" spans="4:8" x14ac:dyDescent="0.25">
      <c r="D5624" s="129"/>
      <c r="E5624" s="74" t="s">
        <v>7046</v>
      </c>
      <c r="F5624" s="37" t="s">
        <v>2030</v>
      </c>
      <c r="G5624" s="37" t="s">
        <v>1418</v>
      </c>
      <c r="H5624" s="38">
        <f t="shared" si="88"/>
        <v>0</v>
      </c>
    </row>
    <row r="5625" spans="4:8" x14ac:dyDescent="0.25">
      <c r="D5625" s="129"/>
      <c r="E5625" s="74" t="s">
        <v>7047</v>
      </c>
      <c r="F5625" s="37" t="s">
        <v>1678</v>
      </c>
      <c r="G5625" s="37" t="s">
        <v>1377</v>
      </c>
      <c r="H5625" s="38">
        <f t="shared" si="88"/>
        <v>0.1119</v>
      </c>
    </row>
    <row r="5626" spans="4:8" x14ac:dyDescent="0.25">
      <c r="D5626" s="129"/>
      <c r="E5626" s="74" t="s">
        <v>7048</v>
      </c>
      <c r="F5626" s="37" t="s">
        <v>1678</v>
      </c>
      <c r="G5626" s="37" t="s">
        <v>1377</v>
      </c>
      <c r="H5626" s="38">
        <f t="shared" si="88"/>
        <v>0.1119</v>
      </c>
    </row>
    <row r="5627" spans="4:8" x14ac:dyDescent="0.25">
      <c r="D5627" s="129"/>
      <c r="E5627" s="74" t="s">
        <v>7049</v>
      </c>
      <c r="F5627" s="37" t="s">
        <v>1678</v>
      </c>
      <c r="G5627" s="37" t="s">
        <v>1377</v>
      </c>
      <c r="H5627" s="38">
        <f t="shared" si="88"/>
        <v>0.1119</v>
      </c>
    </row>
    <row r="5628" spans="4:8" x14ac:dyDescent="0.25">
      <c r="D5628" s="129"/>
      <c r="E5628" s="74" t="s">
        <v>7050</v>
      </c>
      <c r="F5628" s="37" t="s">
        <v>1391</v>
      </c>
      <c r="G5628" s="37" t="s">
        <v>1391</v>
      </c>
      <c r="H5628" s="38">
        <f t="shared" si="88"/>
        <v>0.1124</v>
      </c>
    </row>
    <row r="5629" spans="4:8" x14ac:dyDescent="0.25">
      <c r="D5629" s="129"/>
      <c r="E5629" s="74" t="s">
        <v>7051</v>
      </c>
      <c r="F5629" s="37" t="s">
        <v>1678</v>
      </c>
      <c r="G5629" s="37" t="s">
        <v>1377</v>
      </c>
      <c r="H5629" s="38">
        <f t="shared" si="88"/>
        <v>0.1119</v>
      </c>
    </row>
    <row r="5630" spans="4:8" x14ac:dyDescent="0.25">
      <c r="D5630" s="129"/>
      <c r="E5630" s="74" t="s">
        <v>7052</v>
      </c>
      <c r="F5630" s="37" t="s">
        <v>1678</v>
      </c>
      <c r="G5630" s="37" t="s">
        <v>1377</v>
      </c>
      <c r="H5630" s="38">
        <f t="shared" si="88"/>
        <v>0.1119</v>
      </c>
    </row>
    <row r="5631" spans="4:8" x14ac:dyDescent="0.25">
      <c r="D5631" s="129"/>
      <c r="E5631" s="74" t="s">
        <v>7053</v>
      </c>
      <c r="F5631" s="37" t="s">
        <v>1678</v>
      </c>
      <c r="G5631" s="37" t="s">
        <v>1377</v>
      </c>
      <c r="H5631" s="38">
        <f t="shared" si="88"/>
        <v>0.1119</v>
      </c>
    </row>
    <row r="5632" spans="4:8" x14ac:dyDescent="0.25">
      <c r="D5632" s="129"/>
      <c r="E5632" s="74" t="s">
        <v>7054</v>
      </c>
      <c r="F5632" s="37" t="s">
        <v>6471</v>
      </c>
      <c r="G5632" s="37" t="s">
        <v>1412</v>
      </c>
      <c r="H5632" s="38">
        <f t="shared" si="88"/>
        <v>0.30000000000000004</v>
      </c>
    </row>
    <row r="5633" spans="4:8" x14ac:dyDescent="0.25">
      <c r="D5633" s="129"/>
      <c r="E5633" s="74" t="s">
        <v>7055</v>
      </c>
      <c r="F5633" s="37" t="s">
        <v>2030</v>
      </c>
      <c r="G5633" s="37" t="s">
        <v>1418</v>
      </c>
      <c r="H5633" s="38">
        <f t="shared" si="88"/>
        <v>0</v>
      </c>
    </row>
    <row r="5634" spans="4:8" x14ac:dyDescent="0.25">
      <c r="D5634" s="129"/>
      <c r="E5634" s="74" t="s">
        <v>7056</v>
      </c>
      <c r="F5634" s="37" t="s">
        <v>1393</v>
      </c>
      <c r="G5634" s="37" t="s">
        <v>1393</v>
      </c>
      <c r="H5634" s="38">
        <f t="shared" si="88"/>
        <v>0.1053</v>
      </c>
    </row>
    <row r="5635" spans="4:8" x14ac:dyDescent="0.25">
      <c r="D5635" s="129"/>
      <c r="E5635" s="74" t="s">
        <v>7057</v>
      </c>
      <c r="F5635" s="37" t="s">
        <v>1678</v>
      </c>
      <c r="G5635" s="37" t="s">
        <v>1377</v>
      </c>
      <c r="H5635" s="38">
        <f t="shared" si="88"/>
        <v>0.1119</v>
      </c>
    </row>
    <row r="5636" spans="4:8" x14ac:dyDescent="0.25">
      <c r="D5636" s="129"/>
      <c r="E5636" s="74" t="s">
        <v>7058</v>
      </c>
      <c r="F5636" s="37" t="s">
        <v>1678</v>
      </c>
      <c r="G5636" s="37" t="s">
        <v>1377</v>
      </c>
      <c r="H5636" s="38">
        <f t="shared" si="88"/>
        <v>0.1119</v>
      </c>
    </row>
    <row r="5637" spans="4:8" x14ac:dyDescent="0.25">
      <c r="D5637" s="129"/>
      <c r="E5637" s="74" t="s">
        <v>7059</v>
      </c>
      <c r="F5637" s="37" t="s">
        <v>1391</v>
      </c>
      <c r="G5637" s="37" t="s">
        <v>1391</v>
      </c>
      <c r="H5637" s="38">
        <f t="shared" si="88"/>
        <v>0.1124</v>
      </c>
    </row>
    <row r="5638" spans="4:8" x14ac:dyDescent="0.25">
      <c r="D5638" s="129"/>
      <c r="E5638" s="74" t="s">
        <v>7060</v>
      </c>
      <c r="F5638" s="37" t="s">
        <v>1391</v>
      </c>
      <c r="G5638" s="37" t="s">
        <v>1391</v>
      </c>
      <c r="H5638" s="38">
        <f t="shared" si="88"/>
        <v>0.1124</v>
      </c>
    </row>
    <row r="5639" spans="4:8" x14ac:dyDescent="0.25">
      <c r="D5639" s="129"/>
      <c r="E5639" s="74" t="s">
        <v>7061</v>
      </c>
      <c r="F5639" s="37" t="s">
        <v>1391</v>
      </c>
      <c r="G5639" s="37" t="s">
        <v>1391</v>
      </c>
      <c r="H5639" s="38">
        <f t="shared" ref="H5639:H5702" si="89">VLOOKUP(G5639,$A$4:$B$29,2,FALSE)</f>
        <v>0.1124</v>
      </c>
    </row>
    <row r="5640" spans="4:8" x14ac:dyDescent="0.25">
      <c r="D5640" s="129"/>
      <c r="E5640" s="74" t="s">
        <v>7062</v>
      </c>
      <c r="F5640" s="37" t="s">
        <v>1391</v>
      </c>
      <c r="G5640" s="37" t="s">
        <v>1391</v>
      </c>
      <c r="H5640" s="38">
        <f t="shared" si="89"/>
        <v>0.1124</v>
      </c>
    </row>
    <row r="5641" spans="4:8" x14ac:dyDescent="0.25">
      <c r="D5641" s="129"/>
      <c r="E5641" s="74" t="s">
        <v>7063</v>
      </c>
      <c r="F5641" s="37" t="s">
        <v>1406</v>
      </c>
      <c r="G5641" s="37" t="s">
        <v>1406</v>
      </c>
      <c r="H5641" s="38">
        <f t="shared" si="89"/>
        <v>0.1043</v>
      </c>
    </row>
    <row r="5642" spans="4:8" x14ac:dyDescent="0.25">
      <c r="D5642" s="129"/>
      <c r="E5642" s="74" t="s">
        <v>7064</v>
      </c>
      <c r="F5642" s="37" t="s">
        <v>1678</v>
      </c>
      <c r="G5642" s="37" t="s">
        <v>1377</v>
      </c>
      <c r="H5642" s="38">
        <f t="shared" si="89"/>
        <v>0.1119</v>
      </c>
    </row>
    <row r="5643" spans="4:8" x14ac:dyDescent="0.25">
      <c r="D5643" s="129"/>
      <c r="E5643" s="74" t="s">
        <v>7065</v>
      </c>
      <c r="F5643" s="37" t="s">
        <v>1678</v>
      </c>
      <c r="G5643" s="37" t="s">
        <v>1377</v>
      </c>
      <c r="H5643" s="38">
        <f t="shared" si="89"/>
        <v>0.1119</v>
      </c>
    </row>
    <row r="5644" spans="4:8" x14ac:dyDescent="0.25">
      <c r="D5644" s="129"/>
      <c r="E5644" s="74" t="s">
        <v>7066</v>
      </c>
      <c r="F5644" s="37" t="s">
        <v>1678</v>
      </c>
      <c r="G5644" s="37" t="s">
        <v>1377</v>
      </c>
      <c r="H5644" s="38">
        <f t="shared" si="89"/>
        <v>0.1119</v>
      </c>
    </row>
    <row r="5645" spans="4:8" x14ac:dyDescent="0.25">
      <c r="D5645" s="129"/>
      <c r="E5645" s="74" t="s">
        <v>7067</v>
      </c>
      <c r="F5645" s="37" t="s">
        <v>1678</v>
      </c>
      <c r="G5645" s="37" t="s">
        <v>1377</v>
      </c>
      <c r="H5645" s="38">
        <f t="shared" si="89"/>
        <v>0.1119</v>
      </c>
    </row>
    <row r="5646" spans="4:8" x14ac:dyDescent="0.25">
      <c r="D5646" s="129"/>
      <c r="E5646" s="74" t="s">
        <v>7068</v>
      </c>
      <c r="F5646" s="37" t="s">
        <v>1678</v>
      </c>
      <c r="G5646" s="37" t="s">
        <v>1377</v>
      </c>
      <c r="H5646" s="38">
        <f t="shared" si="89"/>
        <v>0.1119</v>
      </c>
    </row>
    <row r="5647" spans="4:8" x14ac:dyDescent="0.25">
      <c r="D5647" s="75" t="s">
        <v>7069</v>
      </c>
      <c r="E5647" s="74" t="s">
        <v>7070</v>
      </c>
      <c r="F5647" s="37" t="s">
        <v>1410</v>
      </c>
      <c r="G5647" s="37" t="s">
        <v>1410</v>
      </c>
      <c r="H5647" s="38">
        <f t="shared" si="89"/>
        <v>0.10765</v>
      </c>
    </row>
    <row r="5648" spans="4:8" x14ac:dyDescent="0.25">
      <c r="D5648" s="122" t="s">
        <v>7071</v>
      </c>
      <c r="E5648" s="74" t="s">
        <v>7072</v>
      </c>
      <c r="F5648" s="37" t="s">
        <v>1385</v>
      </c>
      <c r="G5648" s="37" t="s">
        <v>1385</v>
      </c>
      <c r="H5648" s="38">
        <f t="shared" si="89"/>
        <v>8.4599999999999995E-2</v>
      </c>
    </row>
    <row r="5649" spans="4:8" x14ac:dyDescent="0.25">
      <c r="D5649" s="122"/>
      <c r="E5649" s="74" t="s">
        <v>7073</v>
      </c>
      <c r="F5649" s="37" t="s">
        <v>1439</v>
      </c>
      <c r="G5649" s="37" t="s">
        <v>1391</v>
      </c>
      <c r="H5649" s="38">
        <f t="shared" si="89"/>
        <v>0.1124</v>
      </c>
    </row>
    <row r="5650" spans="4:8" x14ac:dyDescent="0.25">
      <c r="D5650" s="122"/>
      <c r="E5650" s="74" t="s">
        <v>7074</v>
      </c>
      <c r="F5650" s="37" t="s">
        <v>1410</v>
      </c>
      <c r="G5650" s="37" t="s">
        <v>1410</v>
      </c>
      <c r="H5650" s="38">
        <f t="shared" si="89"/>
        <v>0.10765</v>
      </c>
    </row>
    <row r="5651" spans="4:8" x14ac:dyDescent="0.25">
      <c r="D5651" s="122"/>
      <c r="E5651" s="74" t="s">
        <v>7075</v>
      </c>
      <c r="F5651" s="37" t="s">
        <v>1385</v>
      </c>
      <c r="G5651" s="37" t="s">
        <v>1385</v>
      </c>
      <c r="H5651" s="38">
        <f t="shared" si="89"/>
        <v>8.4599999999999995E-2</v>
      </c>
    </row>
    <row r="5652" spans="4:8" x14ac:dyDescent="0.25">
      <c r="D5652" s="122"/>
      <c r="E5652" s="74" t="s">
        <v>7076</v>
      </c>
      <c r="F5652" s="37" t="s">
        <v>7077</v>
      </c>
      <c r="G5652" s="37" t="s">
        <v>1422</v>
      </c>
      <c r="H5652" s="38">
        <f t="shared" si="89"/>
        <v>1.17E-2</v>
      </c>
    </row>
    <row r="5653" spans="4:8" x14ac:dyDescent="0.25">
      <c r="D5653" s="122"/>
      <c r="E5653" s="74" t="s">
        <v>7078</v>
      </c>
      <c r="F5653" s="37" t="s">
        <v>1678</v>
      </c>
      <c r="G5653" s="37" t="s">
        <v>1377</v>
      </c>
      <c r="H5653" s="38">
        <f t="shared" si="89"/>
        <v>0.1119</v>
      </c>
    </row>
    <row r="5654" spans="4:8" x14ac:dyDescent="0.25">
      <c r="D5654" s="122"/>
      <c r="E5654" s="74" t="s">
        <v>7079</v>
      </c>
      <c r="F5654" s="37" t="s">
        <v>1439</v>
      </c>
      <c r="G5654" s="37" t="s">
        <v>1391</v>
      </c>
      <c r="H5654" s="38">
        <f t="shared" si="89"/>
        <v>0.1124</v>
      </c>
    </row>
    <row r="5655" spans="4:8" x14ac:dyDescent="0.25">
      <c r="D5655" s="122"/>
      <c r="E5655" s="74" t="s">
        <v>7080</v>
      </c>
      <c r="F5655" s="37" t="s">
        <v>1439</v>
      </c>
      <c r="G5655" s="37" t="s">
        <v>1391</v>
      </c>
      <c r="H5655" s="38">
        <f t="shared" si="89"/>
        <v>0.1124</v>
      </c>
    </row>
    <row r="5656" spans="4:8" x14ac:dyDescent="0.25">
      <c r="D5656" s="122"/>
      <c r="E5656" s="74" t="s">
        <v>7081</v>
      </c>
      <c r="F5656" s="37" t="s">
        <v>1439</v>
      </c>
      <c r="G5656" s="37" t="s">
        <v>1391</v>
      </c>
      <c r="H5656" s="38">
        <f t="shared" si="89"/>
        <v>0.1124</v>
      </c>
    </row>
    <row r="5657" spans="4:8" x14ac:dyDescent="0.25">
      <c r="D5657" s="122"/>
      <c r="E5657" s="74" t="s">
        <v>7082</v>
      </c>
      <c r="F5657" s="37" t="s">
        <v>1430</v>
      </c>
      <c r="G5657" s="37" t="s">
        <v>1430</v>
      </c>
      <c r="H5657" s="38">
        <f t="shared" si="89"/>
        <v>6.5216999999999997E-2</v>
      </c>
    </row>
    <row r="5658" spans="4:8" x14ac:dyDescent="0.25">
      <c r="D5658" s="122"/>
      <c r="E5658" s="74" t="s">
        <v>7083</v>
      </c>
      <c r="F5658" s="37" t="s">
        <v>1678</v>
      </c>
      <c r="G5658" s="37" t="s">
        <v>1377</v>
      </c>
      <c r="H5658" s="38">
        <f t="shared" si="89"/>
        <v>0.1119</v>
      </c>
    </row>
    <row r="5659" spans="4:8" x14ac:dyDescent="0.25">
      <c r="D5659" s="122"/>
      <c r="E5659" s="74" t="s">
        <v>7084</v>
      </c>
      <c r="F5659" s="37" t="s">
        <v>1678</v>
      </c>
      <c r="G5659" s="37" t="s">
        <v>1377</v>
      </c>
      <c r="H5659" s="38">
        <f t="shared" si="89"/>
        <v>0.1119</v>
      </c>
    </row>
    <row r="5660" spans="4:8" x14ac:dyDescent="0.25">
      <c r="D5660" s="122"/>
      <c r="E5660" s="74" t="s">
        <v>7085</v>
      </c>
      <c r="F5660" s="37" t="s">
        <v>1439</v>
      </c>
      <c r="G5660" s="37" t="s">
        <v>1391</v>
      </c>
      <c r="H5660" s="38">
        <f t="shared" si="89"/>
        <v>0.1124</v>
      </c>
    </row>
    <row r="5661" spans="4:8" x14ac:dyDescent="0.25">
      <c r="D5661" s="122"/>
      <c r="E5661" s="74" t="s">
        <v>7086</v>
      </c>
      <c r="F5661" s="37" t="s">
        <v>5736</v>
      </c>
      <c r="G5661" s="37" t="s">
        <v>1414</v>
      </c>
      <c r="H5661" s="38">
        <f t="shared" si="89"/>
        <v>0.12766</v>
      </c>
    </row>
    <row r="5662" spans="4:8" x14ac:dyDescent="0.25">
      <c r="D5662" s="122"/>
      <c r="E5662" s="74" t="s">
        <v>7087</v>
      </c>
      <c r="F5662" s="37" t="s">
        <v>7077</v>
      </c>
      <c r="G5662" s="37" t="s">
        <v>1422</v>
      </c>
      <c r="H5662" s="38">
        <f t="shared" si="89"/>
        <v>1.17E-2</v>
      </c>
    </row>
    <row r="5663" spans="4:8" x14ac:dyDescent="0.25">
      <c r="D5663" s="122"/>
      <c r="E5663" s="74" t="s">
        <v>7088</v>
      </c>
      <c r="F5663" s="37" t="s">
        <v>1678</v>
      </c>
      <c r="G5663" s="37" t="s">
        <v>1377</v>
      </c>
      <c r="H5663" s="38">
        <f t="shared" si="89"/>
        <v>0.1119</v>
      </c>
    </row>
    <row r="5664" spans="4:8" x14ac:dyDescent="0.25">
      <c r="D5664" s="122"/>
      <c r="E5664" s="74" t="s">
        <v>7089</v>
      </c>
      <c r="F5664" s="37" t="s">
        <v>1418</v>
      </c>
      <c r="G5664" s="37" t="s">
        <v>1418</v>
      </c>
      <c r="H5664" s="38">
        <f t="shared" si="89"/>
        <v>0</v>
      </c>
    </row>
    <row r="5665" spans="4:8" x14ac:dyDescent="0.25">
      <c r="D5665" s="122"/>
      <c r="E5665" s="74" t="s">
        <v>7090</v>
      </c>
      <c r="F5665" s="37" t="s">
        <v>1391</v>
      </c>
      <c r="G5665" s="37" t="s">
        <v>1391</v>
      </c>
      <c r="H5665" s="38">
        <f t="shared" si="89"/>
        <v>0.1124</v>
      </c>
    </row>
    <row r="5666" spans="4:8" x14ac:dyDescent="0.25">
      <c r="D5666" s="122"/>
      <c r="E5666" s="74" t="s">
        <v>7091</v>
      </c>
      <c r="F5666" s="37" t="s">
        <v>1678</v>
      </c>
      <c r="G5666" s="37" t="s">
        <v>1377</v>
      </c>
      <c r="H5666" s="38">
        <f t="shared" si="89"/>
        <v>0.1119</v>
      </c>
    </row>
    <row r="5667" spans="4:8" x14ac:dyDescent="0.25">
      <c r="D5667" s="122"/>
      <c r="E5667" s="74" t="s">
        <v>7092</v>
      </c>
      <c r="F5667" s="37" t="s">
        <v>2030</v>
      </c>
      <c r="G5667" s="37" t="s">
        <v>1418</v>
      </c>
      <c r="H5667" s="38">
        <f t="shared" si="89"/>
        <v>0</v>
      </c>
    </row>
    <row r="5668" spans="4:8" x14ac:dyDescent="0.25">
      <c r="D5668" s="122"/>
      <c r="E5668" s="74" t="s">
        <v>7093</v>
      </c>
      <c r="F5668" s="37" t="s">
        <v>1678</v>
      </c>
      <c r="G5668" s="37" t="s">
        <v>1377</v>
      </c>
      <c r="H5668" s="38">
        <f t="shared" si="89"/>
        <v>0.1119</v>
      </c>
    </row>
    <row r="5669" spans="4:8" x14ac:dyDescent="0.25">
      <c r="D5669" s="122"/>
      <c r="E5669" s="74" t="s">
        <v>7094</v>
      </c>
      <c r="F5669" s="37" t="s">
        <v>1678</v>
      </c>
      <c r="G5669" s="37" t="s">
        <v>1377</v>
      </c>
      <c r="H5669" s="38">
        <f t="shared" si="89"/>
        <v>0.1119</v>
      </c>
    </row>
    <row r="5670" spans="4:8" x14ac:dyDescent="0.25">
      <c r="D5670" s="122"/>
      <c r="E5670" s="74" t="s">
        <v>7095</v>
      </c>
      <c r="F5670" s="37" t="s">
        <v>1678</v>
      </c>
      <c r="G5670" s="37" t="s">
        <v>1377</v>
      </c>
      <c r="H5670" s="38">
        <f t="shared" si="89"/>
        <v>0.1119</v>
      </c>
    </row>
    <row r="5671" spans="4:8" x14ac:dyDescent="0.25">
      <c r="D5671" s="122"/>
      <c r="E5671" s="74" t="s">
        <v>7096</v>
      </c>
      <c r="F5671" s="37" t="s">
        <v>1678</v>
      </c>
      <c r="G5671" s="37" t="s">
        <v>1377</v>
      </c>
      <c r="H5671" s="38">
        <f t="shared" si="89"/>
        <v>0.1119</v>
      </c>
    </row>
    <row r="5672" spans="4:8" x14ac:dyDescent="0.25">
      <c r="D5672" s="122"/>
      <c r="E5672" s="74" t="s">
        <v>7097</v>
      </c>
      <c r="F5672" s="37" t="s">
        <v>1678</v>
      </c>
      <c r="G5672" s="37" t="s">
        <v>1377</v>
      </c>
      <c r="H5672" s="38">
        <f t="shared" si="89"/>
        <v>0.1119</v>
      </c>
    </row>
    <row r="5673" spans="4:8" x14ac:dyDescent="0.25">
      <c r="D5673" s="122"/>
      <c r="E5673" s="74" t="s">
        <v>7098</v>
      </c>
      <c r="F5673" s="37" t="s">
        <v>1678</v>
      </c>
      <c r="G5673" s="37" t="s">
        <v>1377</v>
      </c>
      <c r="H5673" s="38">
        <f t="shared" si="89"/>
        <v>0.1119</v>
      </c>
    </row>
    <row r="5674" spans="4:8" x14ac:dyDescent="0.25">
      <c r="D5674" s="122"/>
      <c r="E5674" s="74" t="s">
        <v>7099</v>
      </c>
      <c r="F5674" s="37" t="s">
        <v>1678</v>
      </c>
      <c r="G5674" s="37" t="s">
        <v>1377</v>
      </c>
      <c r="H5674" s="38">
        <f t="shared" si="89"/>
        <v>0.1119</v>
      </c>
    </row>
    <row r="5675" spans="4:8" x14ac:dyDescent="0.25">
      <c r="D5675" s="122"/>
      <c r="E5675" s="74" t="s">
        <v>7100</v>
      </c>
      <c r="F5675" s="37" t="s">
        <v>1678</v>
      </c>
      <c r="G5675" s="37" t="s">
        <v>1377</v>
      </c>
      <c r="H5675" s="38">
        <f t="shared" si="89"/>
        <v>0.1119</v>
      </c>
    </row>
    <row r="5676" spans="4:8" x14ac:dyDescent="0.25">
      <c r="D5676" s="122"/>
      <c r="E5676" s="74" t="s">
        <v>7101</v>
      </c>
      <c r="F5676" s="37" t="s">
        <v>1678</v>
      </c>
      <c r="G5676" s="37" t="s">
        <v>1377</v>
      </c>
      <c r="H5676" s="38">
        <f t="shared" si="89"/>
        <v>0.1119</v>
      </c>
    </row>
    <row r="5677" spans="4:8" x14ac:dyDescent="0.25">
      <c r="D5677" s="122"/>
      <c r="E5677" s="74" t="s">
        <v>7102</v>
      </c>
      <c r="F5677" s="37" t="s">
        <v>1678</v>
      </c>
      <c r="G5677" s="37" t="s">
        <v>1377</v>
      </c>
      <c r="H5677" s="38">
        <f t="shared" si="89"/>
        <v>0.1119</v>
      </c>
    </row>
    <row r="5678" spans="4:8" x14ac:dyDescent="0.25">
      <c r="D5678" s="122"/>
      <c r="E5678" s="74" t="s">
        <v>7103</v>
      </c>
      <c r="F5678" s="37" t="s">
        <v>1678</v>
      </c>
      <c r="G5678" s="37" t="s">
        <v>1377</v>
      </c>
      <c r="H5678" s="38">
        <f t="shared" si="89"/>
        <v>0.1119</v>
      </c>
    </row>
    <row r="5679" spans="4:8" x14ac:dyDescent="0.25">
      <c r="D5679" s="122"/>
      <c r="E5679" s="74" t="s">
        <v>7104</v>
      </c>
      <c r="F5679" s="37" t="s">
        <v>1439</v>
      </c>
      <c r="G5679" s="37" t="s">
        <v>1391</v>
      </c>
      <c r="H5679" s="38">
        <f t="shared" si="89"/>
        <v>0.1124</v>
      </c>
    </row>
    <row r="5680" spans="4:8" x14ac:dyDescent="0.25">
      <c r="D5680" s="122"/>
      <c r="E5680" s="74" t="s">
        <v>7105</v>
      </c>
      <c r="F5680" s="37" t="s">
        <v>1410</v>
      </c>
      <c r="G5680" s="37" t="s">
        <v>1410</v>
      </c>
      <c r="H5680" s="38">
        <f t="shared" si="89"/>
        <v>0.10765</v>
      </c>
    </row>
    <row r="5681" spans="4:8" x14ac:dyDescent="0.25">
      <c r="D5681" s="122"/>
      <c r="E5681" s="74" t="s">
        <v>7106</v>
      </c>
      <c r="F5681" s="37" t="s">
        <v>1410</v>
      </c>
      <c r="G5681" s="37" t="s">
        <v>1410</v>
      </c>
      <c r="H5681" s="38">
        <f t="shared" si="89"/>
        <v>0.10765</v>
      </c>
    </row>
    <row r="5682" spans="4:8" x14ac:dyDescent="0.25">
      <c r="D5682" s="122"/>
      <c r="E5682" s="74" t="s">
        <v>7107</v>
      </c>
      <c r="F5682" s="37" t="s">
        <v>1410</v>
      </c>
      <c r="G5682" s="37" t="s">
        <v>1410</v>
      </c>
      <c r="H5682" s="38">
        <f t="shared" si="89"/>
        <v>0.10765</v>
      </c>
    </row>
    <row r="5683" spans="4:8" x14ac:dyDescent="0.25">
      <c r="D5683" s="122"/>
      <c r="E5683" s="74" t="s">
        <v>7108</v>
      </c>
      <c r="F5683" s="37" t="s">
        <v>1410</v>
      </c>
      <c r="G5683" s="37" t="s">
        <v>1410</v>
      </c>
      <c r="H5683" s="38">
        <f t="shared" si="89"/>
        <v>0.10765</v>
      </c>
    </row>
    <row r="5684" spans="4:8" x14ac:dyDescent="0.25">
      <c r="D5684" s="122"/>
      <c r="E5684" s="74" t="s">
        <v>7109</v>
      </c>
      <c r="F5684" s="37" t="s">
        <v>1410</v>
      </c>
      <c r="G5684" s="37" t="s">
        <v>1410</v>
      </c>
      <c r="H5684" s="38">
        <f t="shared" si="89"/>
        <v>0.10765</v>
      </c>
    </row>
    <row r="5685" spans="4:8" x14ac:dyDescent="0.25">
      <c r="D5685" s="122"/>
      <c r="E5685" s="74" t="s">
        <v>7110</v>
      </c>
      <c r="F5685" s="37" t="s">
        <v>1439</v>
      </c>
      <c r="G5685" s="37" t="s">
        <v>1391</v>
      </c>
      <c r="H5685" s="38">
        <f t="shared" si="89"/>
        <v>0.1124</v>
      </c>
    </row>
    <row r="5686" spans="4:8" ht="15.75" thickBot="1" x14ac:dyDescent="0.3">
      <c r="D5686" s="122"/>
      <c r="E5686" s="76" t="s">
        <v>7111</v>
      </c>
      <c r="F5686" s="37" t="s">
        <v>1439</v>
      </c>
      <c r="G5686" s="37" t="s">
        <v>1391</v>
      </c>
      <c r="H5686" s="38">
        <f t="shared" si="89"/>
        <v>0.1124</v>
      </c>
    </row>
    <row r="5687" spans="4:8" x14ac:dyDescent="0.25">
      <c r="D5687" s="132" t="s">
        <v>7112</v>
      </c>
      <c r="E5687" s="77" t="s">
        <v>7113</v>
      </c>
      <c r="F5687" s="37" t="s">
        <v>1393</v>
      </c>
      <c r="G5687" s="37" t="s">
        <v>1393</v>
      </c>
      <c r="H5687" s="38">
        <f t="shared" si="89"/>
        <v>0.1053</v>
      </c>
    </row>
    <row r="5688" spans="4:8" x14ac:dyDescent="0.25">
      <c r="D5688" s="133"/>
      <c r="E5688" s="74" t="s">
        <v>7114</v>
      </c>
      <c r="F5688" s="37" t="s">
        <v>1439</v>
      </c>
      <c r="G5688" s="37" t="s">
        <v>1391</v>
      </c>
      <c r="H5688" s="38">
        <f t="shared" si="89"/>
        <v>0.1124</v>
      </c>
    </row>
    <row r="5689" spans="4:8" x14ac:dyDescent="0.25">
      <c r="D5689" s="133"/>
      <c r="E5689" s="74" t="s">
        <v>7115</v>
      </c>
      <c r="F5689" s="37" t="s">
        <v>2030</v>
      </c>
      <c r="G5689" s="37" t="s">
        <v>1418</v>
      </c>
      <c r="H5689" s="38">
        <f t="shared" si="89"/>
        <v>0</v>
      </c>
    </row>
    <row r="5690" spans="4:8" x14ac:dyDescent="0.25">
      <c r="D5690" s="133"/>
      <c r="E5690" s="74" t="s">
        <v>7116</v>
      </c>
      <c r="F5690" s="37" t="s">
        <v>2030</v>
      </c>
      <c r="G5690" s="37" t="s">
        <v>1418</v>
      </c>
      <c r="H5690" s="38">
        <f t="shared" si="89"/>
        <v>0</v>
      </c>
    </row>
    <row r="5691" spans="4:8" x14ac:dyDescent="0.25">
      <c r="D5691" s="133"/>
      <c r="E5691" s="74" t="s">
        <v>7117</v>
      </c>
      <c r="F5691" s="37" t="s">
        <v>7077</v>
      </c>
      <c r="G5691" s="37" t="s">
        <v>1422</v>
      </c>
      <c r="H5691" s="38">
        <f t="shared" si="89"/>
        <v>1.17E-2</v>
      </c>
    </row>
    <row r="5692" spans="4:8" x14ac:dyDescent="0.25">
      <c r="D5692" s="133"/>
      <c r="E5692" s="74" t="s">
        <v>7118</v>
      </c>
      <c r="F5692" s="37" t="s">
        <v>7077</v>
      </c>
      <c r="G5692" s="37" t="s">
        <v>1422</v>
      </c>
      <c r="H5692" s="38">
        <f t="shared" si="89"/>
        <v>1.17E-2</v>
      </c>
    </row>
    <row r="5693" spans="4:8" x14ac:dyDescent="0.25">
      <c r="D5693" s="133"/>
      <c r="E5693" s="74" t="s">
        <v>7119</v>
      </c>
      <c r="F5693" s="37" t="s">
        <v>2030</v>
      </c>
      <c r="G5693" s="37" t="s">
        <v>1418</v>
      </c>
      <c r="H5693" s="38">
        <f t="shared" si="89"/>
        <v>0</v>
      </c>
    </row>
    <row r="5694" spans="4:8" x14ac:dyDescent="0.25">
      <c r="D5694" s="133"/>
      <c r="E5694" s="74" t="s">
        <v>7120</v>
      </c>
      <c r="F5694" s="37" t="s">
        <v>1439</v>
      </c>
      <c r="G5694" s="37" t="s">
        <v>1391</v>
      </c>
      <c r="H5694" s="38">
        <f t="shared" si="89"/>
        <v>0.1124</v>
      </c>
    </row>
    <row r="5695" spans="4:8" x14ac:dyDescent="0.25">
      <c r="D5695" s="133"/>
      <c r="E5695" s="74" t="s">
        <v>7121</v>
      </c>
      <c r="F5695" s="37" t="s">
        <v>1439</v>
      </c>
      <c r="G5695" s="37" t="s">
        <v>1391</v>
      </c>
      <c r="H5695" s="38">
        <f t="shared" si="89"/>
        <v>0.1124</v>
      </c>
    </row>
    <row r="5696" spans="4:8" x14ac:dyDescent="0.25">
      <c r="D5696" s="133"/>
      <c r="E5696" s="74" t="s">
        <v>7122</v>
      </c>
      <c r="F5696" s="37" t="s">
        <v>1678</v>
      </c>
      <c r="G5696" s="37" t="s">
        <v>1377</v>
      </c>
      <c r="H5696" s="38">
        <f t="shared" si="89"/>
        <v>0.1119</v>
      </c>
    </row>
    <row r="5697" spans="4:8" x14ac:dyDescent="0.25">
      <c r="D5697" s="133"/>
      <c r="E5697" s="74" t="s">
        <v>7123</v>
      </c>
      <c r="F5697" s="37" t="s">
        <v>3143</v>
      </c>
      <c r="G5697" s="37" t="s">
        <v>1416</v>
      </c>
      <c r="H5697" s="38">
        <f t="shared" si="89"/>
        <v>1</v>
      </c>
    </row>
    <row r="5698" spans="4:8" x14ac:dyDescent="0.25">
      <c r="D5698" s="133"/>
      <c r="E5698" s="74" t="s">
        <v>7124</v>
      </c>
      <c r="F5698" s="37" t="s">
        <v>3143</v>
      </c>
      <c r="G5698" s="37" t="s">
        <v>1416</v>
      </c>
      <c r="H5698" s="38">
        <f t="shared" si="89"/>
        <v>1</v>
      </c>
    </row>
    <row r="5699" spans="4:8" x14ac:dyDescent="0.25">
      <c r="D5699" s="133"/>
      <c r="E5699" s="74" t="s">
        <v>7125</v>
      </c>
      <c r="F5699" s="37" t="s">
        <v>2030</v>
      </c>
      <c r="G5699" s="37" t="s">
        <v>1418</v>
      </c>
      <c r="H5699" s="38">
        <f t="shared" si="89"/>
        <v>0</v>
      </c>
    </row>
    <row r="5700" spans="4:8" x14ac:dyDescent="0.25">
      <c r="D5700" s="133"/>
      <c r="E5700" s="74" t="s">
        <v>7126</v>
      </c>
      <c r="F5700" s="37" t="s">
        <v>1439</v>
      </c>
      <c r="G5700" s="37" t="s">
        <v>1391</v>
      </c>
      <c r="H5700" s="38">
        <f t="shared" si="89"/>
        <v>0.1124</v>
      </c>
    </row>
    <row r="5701" spans="4:8" x14ac:dyDescent="0.25">
      <c r="D5701" s="133"/>
      <c r="E5701" s="74" t="s">
        <v>7127</v>
      </c>
      <c r="F5701" s="37" t="s">
        <v>1678</v>
      </c>
      <c r="G5701" s="37" t="s">
        <v>1377</v>
      </c>
      <c r="H5701" s="38">
        <f t="shared" si="89"/>
        <v>0.1119</v>
      </c>
    </row>
    <row r="5702" spans="4:8" x14ac:dyDescent="0.25">
      <c r="D5702" s="133"/>
      <c r="E5702" s="74" t="s">
        <v>7128</v>
      </c>
      <c r="F5702" s="37" t="s">
        <v>1439</v>
      </c>
      <c r="G5702" s="37" t="s">
        <v>1391</v>
      </c>
      <c r="H5702" s="38">
        <f t="shared" si="89"/>
        <v>0.1124</v>
      </c>
    </row>
    <row r="5703" spans="4:8" x14ac:dyDescent="0.25">
      <c r="D5703" s="133"/>
      <c r="E5703" s="74" t="s">
        <v>7129</v>
      </c>
      <c r="F5703" s="37" t="s">
        <v>2030</v>
      </c>
      <c r="G5703" s="37" t="s">
        <v>1418</v>
      </c>
      <c r="H5703" s="38">
        <f t="shared" ref="H5703:H5766" si="90">VLOOKUP(G5703,$A$4:$B$29,2,FALSE)</f>
        <v>0</v>
      </c>
    </row>
    <row r="5704" spans="4:8" x14ac:dyDescent="0.25">
      <c r="D5704" s="133"/>
      <c r="E5704" s="74" t="s">
        <v>7130</v>
      </c>
      <c r="F5704" s="37" t="s">
        <v>1439</v>
      </c>
      <c r="G5704" s="37" t="s">
        <v>1391</v>
      </c>
      <c r="H5704" s="38">
        <f t="shared" si="90"/>
        <v>0.1124</v>
      </c>
    </row>
    <row r="5705" spans="4:8" x14ac:dyDescent="0.25">
      <c r="D5705" s="133"/>
      <c r="E5705" s="74" t="s">
        <v>7131</v>
      </c>
      <c r="F5705" s="37" t="s">
        <v>2030</v>
      </c>
      <c r="G5705" s="37" t="s">
        <v>1418</v>
      </c>
      <c r="H5705" s="38">
        <f t="shared" si="90"/>
        <v>0</v>
      </c>
    </row>
    <row r="5706" spans="4:8" x14ac:dyDescent="0.25">
      <c r="D5706" s="133"/>
      <c r="E5706" s="74" t="s">
        <v>7132</v>
      </c>
      <c r="F5706" s="37" t="s">
        <v>1439</v>
      </c>
      <c r="G5706" s="37" t="s">
        <v>1391</v>
      </c>
      <c r="H5706" s="38">
        <f t="shared" si="90"/>
        <v>0.1124</v>
      </c>
    </row>
    <row r="5707" spans="4:8" x14ac:dyDescent="0.25">
      <c r="D5707" s="133"/>
      <c r="E5707" s="74" t="s">
        <v>7133</v>
      </c>
      <c r="F5707" s="37" t="s">
        <v>1439</v>
      </c>
      <c r="G5707" s="37" t="s">
        <v>1391</v>
      </c>
      <c r="H5707" s="38">
        <f t="shared" si="90"/>
        <v>0.1124</v>
      </c>
    </row>
    <row r="5708" spans="4:8" x14ac:dyDescent="0.25">
      <c r="D5708" s="133"/>
      <c r="E5708" s="74" t="s">
        <v>7134</v>
      </c>
      <c r="F5708" s="37" t="s">
        <v>1439</v>
      </c>
      <c r="G5708" s="37" t="s">
        <v>1391</v>
      </c>
      <c r="H5708" s="38">
        <f t="shared" si="90"/>
        <v>0.1124</v>
      </c>
    </row>
    <row r="5709" spans="4:8" x14ac:dyDescent="0.25">
      <c r="D5709" s="133"/>
      <c r="E5709" s="74" t="s">
        <v>7135</v>
      </c>
      <c r="F5709" s="37" t="s">
        <v>1439</v>
      </c>
      <c r="G5709" s="37" t="s">
        <v>1391</v>
      </c>
      <c r="H5709" s="38">
        <f t="shared" si="90"/>
        <v>0.1124</v>
      </c>
    </row>
    <row r="5710" spans="4:8" x14ac:dyDescent="0.25">
      <c r="D5710" s="133"/>
      <c r="E5710" s="74" t="s">
        <v>7136</v>
      </c>
      <c r="F5710" s="37" t="s">
        <v>1439</v>
      </c>
      <c r="G5710" s="37" t="s">
        <v>1391</v>
      </c>
      <c r="H5710" s="38">
        <f t="shared" si="90"/>
        <v>0.1124</v>
      </c>
    </row>
    <row r="5711" spans="4:8" x14ac:dyDescent="0.25">
      <c r="D5711" s="133"/>
      <c r="E5711" s="74" t="s">
        <v>7137</v>
      </c>
      <c r="F5711" s="37" t="s">
        <v>1439</v>
      </c>
      <c r="G5711" s="37" t="s">
        <v>1391</v>
      </c>
      <c r="H5711" s="38">
        <f t="shared" si="90"/>
        <v>0.1124</v>
      </c>
    </row>
    <row r="5712" spans="4:8" x14ac:dyDescent="0.25">
      <c r="D5712" s="133"/>
      <c r="E5712" s="74" t="s">
        <v>7138</v>
      </c>
      <c r="F5712" s="37" t="s">
        <v>1439</v>
      </c>
      <c r="G5712" s="37" t="s">
        <v>1391</v>
      </c>
      <c r="H5712" s="38">
        <f t="shared" si="90"/>
        <v>0.1124</v>
      </c>
    </row>
    <row r="5713" spans="4:8" x14ac:dyDescent="0.25">
      <c r="D5713" s="133"/>
      <c r="E5713" s="74" t="s">
        <v>7139</v>
      </c>
      <c r="F5713" s="37" t="s">
        <v>1439</v>
      </c>
      <c r="G5713" s="37" t="s">
        <v>1391</v>
      </c>
      <c r="H5713" s="38">
        <f t="shared" si="90"/>
        <v>0.1124</v>
      </c>
    </row>
    <row r="5714" spans="4:8" x14ac:dyDescent="0.25">
      <c r="D5714" s="133"/>
      <c r="E5714" s="74" t="s">
        <v>7140</v>
      </c>
      <c r="F5714" s="37" t="s">
        <v>1391</v>
      </c>
      <c r="G5714" s="37" t="s">
        <v>1391</v>
      </c>
      <c r="H5714" s="38">
        <f t="shared" si="90"/>
        <v>0.1124</v>
      </c>
    </row>
    <row r="5715" spans="4:8" x14ac:dyDescent="0.25">
      <c r="D5715" s="133"/>
      <c r="E5715" s="74" t="s">
        <v>7141</v>
      </c>
      <c r="F5715" s="37" t="s">
        <v>1439</v>
      </c>
      <c r="G5715" s="37" t="s">
        <v>1391</v>
      </c>
      <c r="H5715" s="38">
        <f t="shared" si="90"/>
        <v>0.1124</v>
      </c>
    </row>
    <row r="5716" spans="4:8" x14ac:dyDescent="0.25">
      <c r="D5716" s="133"/>
      <c r="E5716" s="74" t="s">
        <v>7142</v>
      </c>
      <c r="F5716" s="37" t="s">
        <v>3143</v>
      </c>
      <c r="G5716" s="37" t="s">
        <v>1416</v>
      </c>
      <c r="H5716" s="38">
        <f t="shared" si="90"/>
        <v>1</v>
      </c>
    </row>
    <row r="5717" spans="4:8" x14ac:dyDescent="0.25">
      <c r="D5717" s="133"/>
      <c r="E5717" s="74" t="s">
        <v>7143</v>
      </c>
      <c r="F5717" s="37" t="s">
        <v>2030</v>
      </c>
      <c r="G5717" s="37" t="s">
        <v>1418</v>
      </c>
      <c r="H5717" s="38">
        <f t="shared" si="90"/>
        <v>0</v>
      </c>
    </row>
    <row r="5718" spans="4:8" x14ac:dyDescent="0.25">
      <c r="D5718" s="133"/>
      <c r="E5718" s="74" t="s">
        <v>7144</v>
      </c>
      <c r="F5718" s="37" t="s">
        <v>1439</v>
      </c>
      <c r="G5718" s="37" t="s">
        <v>1391</v>
      </c>
      <c r="H5718" s="38">
        <f t="shared" si="90"/>
        <v>0.1124</v>
      </c>
    </row>
    <row r="5719" spans="4:8" ht="15.75" thickBot="1" x14ac:dyDescent="0.3">
      <c r="D5719" s="134"/>
      <c r="E5719" s="76" t="s">
        <v>7145</v>
      </c>
      <c r="F5719" s="37" t="s">
        <v>1678</v>
      </c>
      <c r="G5719" s="37" t="s">
        <v>1377</v>
      </c>
      <c r="H5719" s="38">
        <f t="shared" si="90"/>
        <v>0.1119</v>
      </c>
    </row>
    <row r="5720" spans="4:8" ht="14.45" customHeight="1" x14ac:dyDescent="0.25">
      <c r="D5720" s="135" t="s">
        <v>7146</v>
      </c>
      <c r="E5720" s="77" t="s">
        <v>7147</v>
      </c>
      <c r="F5720" s="37" t="s">
        <v>1430</v>
      </c>
      <c r="G5720" s="37" t="s">
        <v>1430</v>
      </c>
      <c r="H5720" s="38">
        <f t="shared" si="90"/>
        <v>6.5216999999999997E-2</v>
      </c>
    </row>
    <row r="5721" spans="4:8" x14ac:dyDescent="0.25">
      <c r="D5721" s="136"/>
      <c r="E5721" s="74" t="s">
        <v>7148</v>
      </c>
      <c r="F5721" s="37" t="s">
        <v>1439</v>
      </c>
      <c r="G5721" s="37" t="s">
        <v>1391</v>
      </c>
      <c r="H5721" s="38">
        <f t="shared" si="90"/>
        <v>0.1124</v>
      </c>
    </row>
    <row r="5722" spans="4:8" x14ac:dyDescent="0.25">
      <c r="D5722" s="136"/>
      <c r="E5722" s="74" t="s">
        <v>7149</v>
      </c>
      <c r="F5722" s="37" t="s">
        <v>1439</v>
      </c>
      <c r="G5722" s="37" t="s">
        <v>1391</v>
      </c>
      <c r="H5722" s="38">
        <f t="shared" si="90"/>
        <v>0.1124</v>
      </c>
    </row>
    <row r="5723" spans="4:8" x14ac:dyDescent="0.25">
      <c r="D5723" s="136"/>
      <c r="E5723" s="74" t="s">
        <v>7150</v>
      </c>
      <c r="F5723" s="37" t="s">
        <v>2030</v>
      </c>
      <c r="G5723" s="37" t="s">
        <v>1418</v>
      </c>
      <c r="H5723" s="38">
        <f t="shared" si="90"/>
        <v>0</v>
      </c>
    </row>
    <row r="5724" spans="4:8" x14ac:dyDescent="0.25">
      <c r="D5724" s="136"/>
      <c r="E5724" s="74" t="s">
        <v>7151</v>
      </c>
      <c r="F5724" s="37" t="s">
        <v>2030</v>
      </c>
      <c r="G5724" s="37" t="s">
        <v>1418</v>
      </c>
      <c r="H5724" s="38">
        <f t="shared" si="90"/>
        <v>0</v>
      </c>
    </row>
    <row r="5725" spans="4:8" x14ac:dyDescent="0.25">
      <c r="D5725" s="136"/>
      <c r="E5725" s="74" t="s">
        <v>7152</v>
      </c>
      <c r="F5725" s="37" t="s">
        <v>1393</v>
      </c>
      <c r="G5725" s="37" t="s">
        <v>1393</v>
      </c>
      <c r="H5725" s="38">
        <f t="shared" si="90"/>
        <v>0.1053</v>
      </c>
    </row>
    <row r="5726" spans="4:8" x14ac:dyDescent="0.25">
      <c r="D5726" s="136"/>
      <c r="E5726" s="74" t="s">
        <v>7153</v>
      </c>
      <c r="F5726" s="37" t="s">
        <v>1385</v>
      </c>
      <c r="G5726" s="37" t="s">
        <v>1385</v>
      </c>
      <c r="H5726" s="38">
        <f t="shared" si="90"/>
        <v>8.4599999999999995E-2</v>
      </c>
    </row>
    <row r="5727" spans="4:8" x14ac:dyDescent="0.25">
      <c r="D5727" s="136"/>
      <c r="E5727" s="74" t="s">
        <v>7154</v>
      </c>
      <c r="F5727" s="37" t="s">
        <v>1439</v>
      </c>
      <c r="G5727" s="37" t="s">
        <v>1391</v>
      </c>
      <c r="H5727" s="38">
        <f t="shared" si="90"/>
        <v>0.1124</v>
      </c>
    </row>
    <row r="5728" spans="4:8" x14ac:dyDescent="0.25">
      <c r="D5728" s="136"/>
      <c r="E5728" s="74" t="s">
        <v>7155</v>
      </c>
      <c r="F5728" s="37" t="s">
        <v>1430</v>
      </c>
      <c r="G5728" s="37" t="s">
        <v>1430</v>
      </c>
      <c r="H5728" s="38">
        <f t="shared" si="90"/>
        <v>6.5216999999999997E-2</v>
      </c>
    </row>
    <row r="5729" spans="4:8" x14ac:dyDescent="0.25">
      <c r="D5729" s="136"/>
      <c r="E5729" s="74" t="s">
        <v>7156</v>
      </c>
      <c r="F5729" s="37" t="s">
        <v>1385</v>
      </c>
      <c r="G5729" s="37" t="s">
        <v>1385</v>
      </c>
      <c r="H5729" s="38">
        <f t="shared" si="90"/>
        <v>8.4599999999999995E-2</v>
      </c>
    </row>
    <row r="5730" spans="4:8" x14ac:dyDescent="0.25">
      <c r="D5730" s="136"/>
      <c r="E5730" s="74" t="s">
        <v>7157</v>
      </c>
      <c r="F5730" s="37" t="s">
        <v>1439</v>
      </c>
      <c r="G5730" s="37" t="s">
        <v>1391</v>
      </c>
      <c r="H5730" s="38">
        <f t="shared" si="90"/>
        <v>0.1124</v>
      </c>
    </row>
    <row r="5731" spans="4:8" x14ac:dyDescent="0.25">
      <c r="D5731" s="136"/>
      <c r="E5731" s="74" t="s">
        <v>7158</v>
      </c>
      <c r="F5731" s="37" t="s">
        <v>3143</v>
      </c>
      <c r="G5731" s="37" t="s">
        <v>1416</v>
      </c>
      <c r="H5731" s="38">
        <f t="shared" si="90"/>
        <v>1</v>
      </c>
    </row>
    <row r="5732" spans="4:8" x14ac:dyDescent="0.25">
      <c r="D5732" s="136"/>
      <c r="E5732" s="74" t="s">
        <v>7159</v>
      </c>
      <c r="F5732" s="37" t="s">
        <v>1439</v>
      </c>
      <c r="G5732" s="37" t="s">
        <v>1391</v>
      </c>
      <c r="H5732" s="38">
        <f t="shared" si="90"/>
        <v>0.1124</v>
      </c>
    </row>
    <row r="5733" spans="4:8" x14ac:dyDescent="0.25">
      <c r="D5733" s="136"/>
      <c r="E5733" s="74" t="s">
        <v>7160</v>
      </c>
      <c r="F5733" s="37" t="s">
        <v>3143</v>
      </c>
      <c r="G5733" s="37" t="s">
        <v>1416</v>
      </c>
      <c r="H5733" s="38">
        <f t="shared" si="90"/>
        <v>1</v>
      </c>
    </row>
    <row r="5734" spans="4:8" x14ac:dyDescent="0.25">
      <c r="D5734" s="136"/>
      <c r="E5734" s="74" t="s">
        <v>7161</v>
      </c>
      <c r="F5734" s="37" t="s">
        <v>1410</v>
      </c>
      <c r="G5734" s="37" t="s">
        <v>1410</v>
      </c>
      <c r="H5734" s="38">
        <f t="shared" si="90"/>
        <v>0.10765</v>
      </c>
    </row>
    <row r="5735" spans="4:8" x14ac:dyDescent="0.25">
      <c r="D5735" s="136"/>
      <c r="E5735" s="74" t="s">
        <v>7162</v>
      </c>
      <c r="F5735" s="37" t="s">
        <v>1410</v>
      </c>
      <c r="G5735" s="37" t="s">
        <v>1410</v>
      </c>
      <c r="H5735" s="38">
        <f t="shared" si="90"/>
        <v>0.10765</v>
      </c>
    </row>
    <row r="5736" spans="4:8" x14ac:dyDescent="0.25">
      <c r="D5736" s="136"/>
      <c r="E5736" s="74" t="s">
        <v>7163</v>
      </c>
      <c r="F5736" s="37" t="s">
        <v>1410</v>
      </c>
      <c r="G5736" s="37" t="s">
        <v>1410</v>
      </c>
      <c r="H5736" s="38">
        <f t="shared" si="90"/>
        <v>0.10765</v>
      </c>
    </row>
    <row r="5737" spans="4:8" x14ac:dyDescent="0.25">
      <c r="D5737" s="136"/>
      <c r="E5737" s="74" t="s">
        <v>7164</v>
      </c>
      <c r="F5737" s="37" t="s">
        <v>1439</v>
      </c>
      <c r="G5737" s="37" t="s">
        <v>1391</v>
      </c>
      <c r="H5737" s="38">
        <f t="shared" si="90"/>
        <v>0.1124</v>
      </c>
    </row>
    <row r="5738" spans="4:8" x14ac:dyDescent="0.25">
      <c r="D5738" s="136"/>
      <c r="E5738" s="74" t="s">
        <v>7165</v>
      </c>
      <c r="F5738" s="37" t="s">
        <v>1439</v>
      </c>
      <c r="G5738" s="37" t="s">
        <v>1391</v>
      </c>
      <c r="H5738" s="38">
        <f t="shared" si="90"/>
        <v>0.1124</v>
      </c>
    </row>
    <row r="5739" spans="4:8" x14ac:dyDescent="0.25">
      <c r="D5739" s="136"/>
      <c r="E5739" s="74" t="s">
        <v>7166</v>
      </c>
      <c r="F5739" s="37" t="s">
        <v>1391</v>
      </c>
      <c r="G5739" s="37" t="s">
        <v>1391</v>
      </c>
      <c r="H5739" s="38">
        <f t="shared" si="90"/>
        <v>0.1124</v>
      </c>
    </row>
    <row r="5740" spans="4:8" x14ac:dyDescent="0.25">
      <c r="D5740" s="136"/>
      <c r="E5740" s="74" t="s">
        <v>7167</v>
      </c>
      <c r="F5740" s="37" t="s">
        <v>1439</v>
      </c>
      <c r="G5740" s="37" t="s">
        <v>1391</v>
      </c>
      <c r="H5740" s="38">
        <f t="shared" si="90"/>
        <v>0.1124</v>
      </c>
    </row>
    <row r="5741" spans="4:8" x14ac:dyDescent="0.25">
      <c r="D5741" s="136"/>
      <c r="E5741" s="74" t="s">
        <v>7168</v>
      </c>
      <c r="F5741" s="37" t="s">
        <v>1439</v>
      </c>
      <c r="G5741" s="37" t="s">
        <v>1391</v>
      </c>
      <c r="H5741" s="38">
        <f t="shared" si="90"/>
        <v>0.1124</v>
      </c>
    </row>
    <row r="5742" spans="4:8" x14ac:dyDescent="0.25">
      <c r="D5742" s="136"/>
      <c r="E5742" s="74" t="s">
        <v>7169</v>
      </c>
      <c r="F5742" s="37" t="s">
        <v>1410</v>
      </c>
      <c r="G5742" s="37" t="s">
        <v>1410</v>
      </c>
      <c r="H5742" s="38">
        <f t="shared" si="90"/>
        <v>0.10765</v>
      </c>
    </row>
    <row r="5743" spans="4:8" x14ac:dyDescent="0.25">
      <c r="D5743" s="136"/>
      <c r="E5743" s="74" t="s">
        <v>7170</v>
      </c>
      <c r="F5743" s="37" t="s">
        <v>1410</v>
      </c>
      <c r="G5743" s="37" t="s">
        <v>1410</v>
      </c>
      <c r="H5743" s="38">
        <f t="shared" si="90"/>
        <v>0.10765</v>
      </c>
    </row>
    <row r="5744" spans="4:8" x14ac:dyDescent="0.25">
      <c r="D5744" s="136"/>
      <c r="E5744" s="74" t="s">
        <v>7171</v>
      </c>
      <c r="F5744" s="37" t="s">
        <v>1439</v>
      </c>
      <c r="G5744" s="37" t="s">
        <v>1391</v>
      </c>
      <c r="H5744" s="38">
        <f t="shared" si="90"/>
        <v>0.1124</v>
      </c>
    </row>
    <row r="5745" spans="4:8" x14ac:dyDescent="0.25">
      <c r="D5745" s="136"/>
      <c r="E5745" s="74" t="s">
        <v>7172</v>
      </c>
      <c r="F5745" s="37" t="s">
        <v>1439</v>
      </c>
      <c r="G5745" s="37" t="s">
        <v>1391</v>
      </c>
      <c r="H5745" s="38">
        <f t="shared" si="90"/>
        <v>0.1124</v>
      </c>
    </row>
    <row r="5746" spans="4:8" x14ac:dyDescent="0.25">
      <c r="D5746" s="136"/>
      <c r="E5746" s="74" t="s">
        <v>7173</v>
      </c>
      <c r="F5746" s="37" t="s">
        <v>1391</v>
      </c>
      <c r="G5746" s="37" t="s">
        <v>1391</v>
      </c>
      <c r="H5746" s="38">
        <f t="shared" si="90"/>
        <v>0.1124</v>
      </c>
    </row>
    <row r="5747" spans="4:8" x14ac:dyDescent="0.25">
      <c r="D5747" s="136"/>
      <c r="E5747" s="74" t="s">
        <v>7174</v>
      </c>
      <c r="F5747" s="37" t="s">
        <v>3143</v>
      </c>
      <c r="G5747" s="37" t="s">
        <v>1416</v>
      </c>
      <c r="H5747" s="38">
        <f t="shared" si="90"/>
        <v>1</v>
      </c>
    </row>
    <row r="5748" spans="4:8" ht="15.75" thickBot="1" x14ac:dyDescent="0.3">
      <c r="D5748" s="136"/>
      <c r="E5748" s="76" t="s">
        <v>7175</v>
      </c>
      <c r="F5748" s="37" t="s">
        <v>1439</v>
      </c>
      <c r="G5748" s="37" t="s">
        <v>1391</v>
      </c>
      <c r="H5748" s="38">
        <f t="shared" si="90"/>
        <v>0.1124</v>
      </c>
    </row>
    <row r="5749" spans="4:8" x14ac:dyDescent="0.25">
      <c r="D5749" s="137" t="s">
        <v>7176</v>
      </c>
      <c r="E5749" s="77" t="s">
        <v>7177</v>
      </c>
      <c r="F5749" s="37" t="s">
        <v>1393</v>
      </c>
      <c r="G5749" s="37" t="s">
        <v>1393</v>
      </c>
      <c r="H5749" s="38">
        <f t="shared" si="90"/>
        <v>0.1053</v>
      </c>
    </row>
    <row r="5750" spans="4:8" x14ac:dyDescent="0.25">
      <c r="D5750" s="138"/>
      <c r="E5750" s="74" t="s">
        <v>7178</v>
      </c>
      <c r="F5750" s="37" t="s">
        <v>1393</v>
      </c>
      <c r="G5750" s="37" t="s">
        <v>1393</v>
      </c>
      <c r="H5750" s="38">
        <f t="shared" si="90"/>
        <v>0.1053</v>
      </c>
    </row>
    <row r="5751" spans="4:8" x14ac:dyDescent="0.25">
      <c r="D5751" s="138"/>
      <c r="E5751" s="74" t="s">
        <v>7179</v>
      </c>
      <c r="F5751" s="37" t="s">
        <v>1393</v>
      </c>
      <c r="G5751" s="37" t="s">
        <v>1393</v>
      </c>
      <c r="H5751" s="38">
        <f t="shared" si="90"/>
        <v>0.1053</v>
      </c>
    </row>
    <row r="5752" spans="4:8" x14ac:dyDescent="0.25">
      <c r="D5752" s="138"/>
      <c r="E5752" s="74" t="s">
        <v>7180</v>
      </c>
      <c r="F5752" s="37" t="s">
        <v>1393</v>
      </c>
      <c r="G5752" s="37" t="s">
        <v>1393</v>
      </c>
      <c r="H5752" s="38">
        <f t="shared" si="90"/>
        <v>0.1053</v>
      </c>
    </row>
    <row r="5753" spans="4:8" x14ac:dyDescent="0.25">
      <c r="D5753" s="138"/>
      <c r="E5753" s="74" t="s">
        <v>7181</v>
      </c>
      <c r="F5753" s="37" t="s">
        <v>1385</v>
      </c>
      <c r="G5753" s="37" t="s">
        <v>1385</v>
      </c>
      <c r="H5753" s="38">
        <f t="shared" si="90"/>
        <v>8.4599999999999995E-2</v>
      </c>
    </row>
    <row r="5754" spans="4:8" x14ac:dyDescent="0.25">
      <c r="D5754" s="138"/>
      <c r="E5754" s="74" t="s">
        <v>7182</v>
      </c>
      <c r="F5754" s="37" t="s">
        <v>1410</v>
      </c>
      <c r="G5754" s="37" t="s">
        <v>1410</v>
      </c>
      <c r="H5754" s="38">
        <f t="shared" si="90"/>
        <v>0.10765</v>
      </c>
    </row>
    <row r="5755" spans="4:8" x14ac:dyDescent="0.25">
      <c r="D5755" s="138"/>
      <c r="E5755" s="74" t="s">
        <v>7183</v>
      </c>
      <c r="F5755" s="37" t="s">
        <v>2030</v>
      </c>
      <c r="G5755" s="37" t="s">
        <v>1418</v>
      </c>
      <c r="H5755" s="38">
        <f t="shared" si="90"/>
        <v>0</v>
      </c>
    </row>
    <row r="5756" spans="4:8" x14ac:dyDescent="0.25">
      <c r="D5756" s="138"/>
      <c r="E5756" s="74" t="s">
        <v>7184</v>
      </c>
      <c r="F5756" s="37" t="s">
        <v>2030</v>
      </c>
      <c r="G5756" s="37" t="s">
        <v>1418</v>
      </c>
      <c r="H5756" s="38">
        <f t="shared" si="90"/>
        <v>0</v>
      </c>
    </row>
    <row r="5757" spans="4:8" x14ac:dyDescent="0.25">
      <c r="D5757" s="138"/>
      <c r="E5757" s="74" t="s">
        <v>7185</v>
      </c>
      <c r="F5757" s="37" t="s">
        <v>2030</v>
      </c>
      <c r="G5757" s="37" t="s">
        <v>1418</v>
      </c>
      <c r="H5757" s="38">
        <f t="shared" si="90"/>
        <v>0</v>
      </c>
    </row>
    <row r="5758" spans="4:8" x14ac:dyDescent="0.25">
      <c r="D5758" s="138"/>
      <c r="E5758" s="74" t="s">
        <v>7186</v>
      </c>
      <c r="F5758" s="37" t="s">
        <v>1385</v>
      </c>
      <c r="G5758" s="37" t="s">
        <v>1385</v>
      </c>
      <c r="H5758" s="38">
        <f t="shared" si="90"/>
        <v>8.4599999999999995E-2</v>
      </c>
    </row>
    <row r="5759" spans="4:8" x14ac:dyDescent="0.25">
      <c r="D5759" s="138"/>
      <c r="E5759" s="74" t="s">
        <v>7187</v>
      </c>
      <c r="F5759" s="37" t="s">
        <v>1678</v>
      </c>
      <c r="G5759" s="37" t="s">
        <v>1377</v>
      </c>
      <c r="H5759" s="38">
        <f t="shared" si="90"/>
        <v>0.1119</v>
      </c>
    </row>
    <row r="5760" spans="4:8" x14ac:dyDescent="0.25">
      <c r="D5760" s="138"/>
      <c r="E5760" s="74" t="s">
        <v>7188</v>
      </c>
      <c r="F5760" s="37" t="s">
        <v>1377</v>
      </c>
      <c r="G5760" s="37" t="s">
        <v>1377</v>
      </c>
      <c r="H5760" s="38">
        <f t="shared" si="90"/>
        <v>0.1119</v>
      </c>
    </row>
    <row r="5761" spans="4:8" x14ac:dyDescent="0.25">
      <c r="D5761" s="138"/>
      <c r="E5761" s="74" t="s">
        <v>7189</v>
      </c>
      <c r="F5761" s="37" t="s">
        <v>1391</v>
      </c>
      <c r="G5761" s="37" t="s">
        <v>1391</v>
      </c>
      <c r="H5761" s="38">
        <f t="shared" si="90"/>
        <v>0.1124</v>
      </c>
    </row>
    <row r="5762" spans="4:8" x14ac:dyDescent="0.25">
      <c r="D5762" s="138"/>
      <c r="E5762" s="74" t="s">
        <v>7190</v>
      </c>
      <c r="F5762" s="37" t="s">
        <v>1391</v>
      </c>
      <c r="G5762" s="37" t="s">
        <v>1391</v>
      </c>
      <c r="H5762" s="38">
        <f t="shared" si="90"/>
        <v>0.1124</v>
      </c>
    </row>
    <row r="5763" spans="4:8" x14ac:dyDescent="0.25">
      <c r="D5763" s="138"/>
      <c r="E5763" s="74" t="s">
        <v>7191</v>
      </c>
      <c r="F5763" s="37" t="s">
        <v>5736</v>
      </c>
      <c r="G5763" s="37" t="s">
        <v>1414</v>
      </c>
      <c r="H5763" s="38">
        <f t="shared" si="90"/>
        <v>0.12766</v>
      </c>
    </row>
    <row r="5764" spans="4:8" x14ac:dyDescent="0.25">
      <c r="D5764" s="138"/>
      <c r="E5764" s="74" t="s">
        <v>7192</v>
      </c>
      <c r="F5764" s="37" t="s">
        <v>1678</v>
      </c>
      <c r="G5764" s="37" t="s">
        <v>1377</v>
      </c>
      <c r="H5764" s="38">
        <f t="shared" si="90"/>
        <v>0.1119</v>
      </c>
    </row>
    <row r="5765" spans="4:8" x14ac:dyDescent="0.25">
      <c r="D5765" s="138"/>
      <c r="E5765" s="74" t="s">
        <v>7193</v>
      </c>
      <c r="F5765" s="37" t="s">
        <v>2030</v>
      </c>
      <c r="G5765" s="37" t="s">
        <v>1418</v>
      </c>
      <c r="H5765" s="38">
        <f t="shared" si="90"/>
        <v>0</v>
      </c>
    </row>
    <row r="5766" spans="4:8" x14ac:dyDescent="0.25">
      <c r="D5766" s="138"/>
      <c r="E5766" s="74" t="s">
        <v>7194</v>
      </c>
      <c r="F5766" s="37" t="s">
        <v>1678</v>
      </c>
      <c r="G5766" s="37" t="s">
        <v>1377</v>
      </c>
      <c r="H5766" s="38">
        <f t="shared" si="90"/>
        <v>0.1119</v>
      </c>
    </row>
    <row r="5767" spans="4:8" x14ac:dyDescent="0.25">
      <c r="D5767" s="138"/>
      <c r="E5767" s="74" t="s">
        <v>7195</v>
      </c>
      <c r="F5767" s="37" t="s">
        <v>7196</v>
      </c>
      <c r="G5767" s="37" t="s">
        <v>1379</v>
      </c>
      <c r="H5767" s="38">
        <f t="shared" ref="H5767:H5830" si="91">VLOOKUP(G5767,$A$4:$B$29,2,FALSE)</f>
        <v>0.1128</v>
      </c>
    </row>
    <row r="5768" spans="4:8" x14ac:dyDescent="0.25">
      <c r="D5768" s="138"/>
      <c r="E5768" s="74" t="s">
        <v>7197</v>
      </c>
      <c r="F5768" s="37" t="s">
        <v>1391</v>
      </c>
      <c r="G5768" s="37" t="s">
        <v>1391</v>
      </c>
      <c r="H5768" s="38">
        <f t="shared" si="91"/>
        <v>0.1124</v>
      </c>
    </row>
    <row r="5769" spans="4:8" x14ac:dyDescent="0.25">
      <c r="D5769" s="138"/>
      <c r="E5769" s="74" t="s">
        <v>7198</v>
      </c>
      <c r="F5769" s="37" t="s">
        <v>1391</v>
      </c>
      <c r="G5769" s="37" t="s">
        <v>1391</v>
      </c>
      <c r="H5769" s="38">
        <f t="shared" si="91"/>
        <v>0.1124</v>
      </c>
    </row>
    <row r="5770" spans="4:8" x14ac:dyDescent="0.25">
      <c r="D5770" s="138"/>
      <c r="E5770" s="74" t="s">
        <v>7199</v>
      </c>
      <c r="F5770" s="37" t="s">
        <v>1391</v>
      </c>
      <c r="G5770" s="37" t="s">
        <v>1391</v>
      </c>
      <c r="H5770" s="38">
        <f t="shared" si="91"/>
        <v>0.1124</v>
      </c>
    </row>
    <row r="5771" spans="4:8" x14ac:dyDescent="0.25">
      <c r="D5771" s="138"/>
      <c r="E5771" s="74" t="s">
        <v>7200</v>
      </c>
      <c r="F5771" s="37" t="s">
        <v>1410</v>
      </c>
      <c r="G5771" s="37" t="s">
        <v>1410</v>
      </c>
      <c r="H5771" s="38">
        <f t="shared" si="91"/>
        <v>0.10765</v>
      </c>
    </row>
    <row r="5772" spans="4:8" x14ac:dyDescent="0.25">
      <c r="D5772" s="138"/>
      <c r="E5772" s="74" t="s">
        <v>7201</v>
      </c>
      <c r="F5772" s="37" t="s">
        <v>1391</v>
      </c>
      <c r="G5772" s="37" t="s">
        <v>1391</v>
      </c>
      <c r="H5772" s="38">
        <f t="shared" si="91"/>
        <v>0.1124</v>
      </c>
    </row>
    <row r="5773" spans="4:8" x14ac:dyDescent="0.25">
      <c r="D5773" s="138"/>
      <c r="E5773" s="74" t="s">
        <v>7202</v>
      </c>
      <c r="F5773" s="37" t="s">
        <v>1385</v>
      </c>
      <c r="G5773" s="37" t="s">
        <v>1385</v>
      </c>
      <c r="H5773" s="38">
        <f t="shared" si="91"/>
        <v>8.4599999999999995E-2</v>
      </c>
    </row>
    <row r="5774" spans="4:8" x14ac:dyDescent="0.25">
      <c r="D5774" s="138"/>
      <c r="E5774" s="74" t="s">
        <v>7203</v>
      </c>
      <c r="F5774" s="37" t="s">
        <v>1393</v>
      </c>
      <c r="G5774" s="37" t="s">
        <v>1393</v>
      </c>
      <c r="H5774" s="38">
        <f t="shared" si="91"/>
        <v>0.1053</v>
      </c>
    </row>
    <row r="5775" spans="4:8" x14ac:dyDescent="0.25">
      <c r="D5775" s="138"/>
      <c r="E5775" s="74" t="s">
        <v>7204</v>
      </c>
      <c r="F5775" s="37" t="s">
        <v>1678</v>
      </c>
      <c r="G5775" s="37" t="s">
        <v>1377</v>
      </c>
      <c r="H5775" s="38">
        <f t="shared" si="91"/>
        <v>0.1119</v>
      </c>
    </row>
    <row r="5776" spans="4:8" x14ac:dyDescent="0.25">
      <c r="D5776" s="138"/>
      <c r="E5776" s="74" t="s">
        <v>7205</v>
      </c>
      <c r="F5776" s="37" t="s">
        <v>1678</v>
      </c>
      <c r="G5776" s="37" t="s">
        <v>1377</v>
      </c>
      <c r="H5776" s="38">
        <f t="shared" si="91"/>
        <v>0.1119</v>
      </c>
    </row>
    <row r="5777" spans="4:8" x14ac:dyDescent="0.25">
      <c r="D5777" s="138"/>
      <c r="E5777" s="74" t="s">
        <v>7206</v>
      </c>
      <c r="F5777" s="37" t="s">
        <v>7077</v>
      </c>
      <c r="G5777" s="37" t="s">
        <v>1422</v>
      </c>
      <c r="H5777" s="38">
        <f t="shared" si="91"/>
        <v>1.17E-2</v>
      </c>
    </row>
    <row r="5778" spans="4:8" x14ac:dyDescent="0.25">
      <c r="D5778" s="138"/>
      <c r="E5778" s="74" t="s">
        <v>7207</v>
      </c>
      <c r="F5778" s="37" t="s">
        <v>1418</v>
      </c>
      <c r="G5778" s="37" t="s">
        <v>1418</v>
      </c>
      <c r="H5778" s="38">
        <f t="shared" si="91"/>
        <v>0</v>
      </c>
    </row>
    <row r="5779" spans="4:8" x14ac:dyDescent="0.25">
      <c r="D5779" s="138"/>
      <c r="E5779" s="74" t="s">
        <v>7208</v>
      </c>
      <c r="F5779" s="37" t="s">
        <v>1410</v>
      </c>
      <c r="G5779" s="37" t="s">
        <v>1410</v>
      </c>
      <c r="H5779" s="38">
        <f t="shared" si="91"/>
        <v>0.10765</v>
      </c>
    </row>
    <row r="5780" spans="4:8" x14ac:dyDescent="0.25">
      <c r="D5780" s="138"/>
      <c r="E5780" s="74" t="s">
        <v>7209</v>
      </c>
      <c r="F5780" s="37" t="s">
        <v>1410</v>
      </c>
      <c r="G5780" s="37" t="s">
        <v>1410</v>
      </c>
      <c r="H5780" s="38">
        <f t="shared" si="91"/>
        <v>0.10765</v>
      </c>
    </row>
    <row r="5781" spans="4:8" x14ac:dyDescent="0.25">
      <c r="D5781" s="138"/>
      <c r="E5781" s="74" t="s">
        <v>7210</v>
      </c>
      <c r="F5781" s="37" t="s">
        <v>1410</v>
      </c>
      <c r="G5781" s="37" t="s">
        <v>1410</v>
      </c>
      <c r="H5781" s="38">
        <f t="shared" si="91"/>
        <v>0.10765</v>
      </c>
    </row>
    <row r="5782" spans="4:8" x14ac:dyDescent="0.25">
      <c r="D5782" s="138"/>
      <c r="E5782" s="74" t="s">
        <v>7211</v>
      </c>
      <c r="F5782" s="37" t="s">
        <v>1439</v>
      </c>
      <c r="G5782" s="37" t="s">
        <v>1391</v>
      </c>
      <c r="H5782" s="38">
        <f t="shared" si="91"/>
        <v>0.1124</v>
      </c>
    </row>
    <row r="5783" spans="4:8" x14ac:dyDescent="0.25">
      <c r="D5783" s="138"/>
      <c r="E5783" s="74" t="s">
        <v>7212</v>
      </c>
      <c r="F5783" s="37" t="s">
        <v>1439</v>
      </c>
      <c r="G5783" s="37" t="s">
        <v>1391</v>
      </c>
      <c r="H5783" s="38">
        <f t="shared" si="91"/>
        <v>0.1124</v>
      </c>
    </row>
    <row r="5784" spans="4:8" x14ac:dyDescent="0.25">
      <c r="D5784" s="138"/>
      <c r="E5784" s="74" t="s">
        <v>7213</v>
      </c>
      <c r="F5784" s="37" t="s">
        <v>1439</v>
      </c>
      <c r="G5784" s="37" t="s">
        <v>1391</v>
      </c>
      <c r="H5784" s="38">
        <f t="shared" si="91"/>
        <v>0.1124</v>
      </c>
    </row>
    <row r="5785" spans="4:8" x14ac:dyDescent="0.25">
      <c r="D5785" s="138"/>
      <c r="E5785" s="74" t="s">
        <v>7214</v>
      </c>
      <c r="F5785" s="37" t="s">
        <v>1395</v>
      </c>
      <c r="G5785" s="37" t="s">
        <v>1395</v>
      </c>
      <c r="H5785" s="38">
        <f t="shared" si="91"/>
        <v>0.1</v>
      </c>
    </row>
    <row r="5786" spans="4:8" x14ac:dyDescent="0.25">
      <c r="D5786" s="138"/>
      <c r="E5786" s="74" t="s">
        <v>7215</v>
      </c>
      <c r="F5786" s="37" t="s">
        <v>1439</v>
      </c>
      <c r="G5786" s="37" t="s">
        <v>1391</v>
      </c>
      <c r="H5786" s="38">
        <f t="shared" si="91"/>
        <v>0.1124</v>
      </c>
    </row>
    <row r="5787" spans="4:8" x14ac:dyDescent="0.25">
      <c r="D5787" s="138"/>
      <c r="E5787" s="74" t="s">
        <v>7216</v>
      </c>
      <c r="F5787" s="37" t="s">
        <v>7077</v>
      </c>
      <c r="G5787" s="37" t="s">
        <v>1422</v>
      </c>
      <c r="H5787" s="38">
        <f t="shared" si="91"/>
        <v>1.17E-2</v>
      </c>
    </row>
    <row r="5788" spans="4:8" x14ac:dyDescent="0.25">
      <c r="D5788" s="138"/>
      <c r="E5788" s="74" t="s">
        <v>7217</v>
      </c>
      <c r="F5788" s="37" t="s">
        <v>1410</v>
      </c>
      <c r="G5788" s="37" t="s">
        <v>1410</v>
      </c>
      <c r="H5788" s="38">
        <f t="shared" si="91"/>
        <v>0.10765</v>
      </c>
    </row>
    <row r="5789" spans="4:8" x14ac:dyDescent="0.25">
      <c r="D5789" s="138"/>
      <c r="E5789" s="74" t="s">
        <v>7218</v>
      </c>
      <c r="F5789" s="37" t="s">
        <v>1439</v>
      </c>
      <c r="G5789" s="37" t="s">
        <v>1391</v>
      </c>
      <c r="H5789" s="38">
        <f t="shared" si="91"/>
        <v>0.1124</v>
      </c>
    </row>
    <row r="5790" spans="4:8" ht="15.75" thickBot="1" x14ac:dyDescent="0.3">
      <c r="D5790" s="139"/>
      <c r="E5790" s="76" t="s">
        <v>7219</v>
      </c>
      <c r="F5790" s="37" t="s">
        <v>1439</v>
      </c>
      <c r="G5790" s="37" t="s">
        <v>1391</v>
      </c>
      <c r="H5790" s="38">
        <f t="shared" si="91"/>
        <v>0.1124</v>
      </c>
    </row>
    <row r="5791" spans="4:8" x14ac:dyDescent="0.25">
      <c r="D5791" s="140" t="s">
        <v>7220</v>
      </c>
      <c r="E5791" s="78" t="s">
        <v>7221</v>
      </c>
      <c r="F5791" s="37" t="s">
        <v>1393</v>
      </c>
      <c r="G5791" s="37" t="s">
        <v>1393</v>
      </c>
      <c r="H5791" s="38">
        <f t="shared" si="91"/>
        <v>0.1053</v>
      </c>
    </row>
    <row r="5792" spans="4:8" x14ac:dyDescent="0.25">
      <c r="D5792" s="141"/>
      <c r="E5792" s="79" t="s">
        <v>7222</v>
      </c>
      <c r="F5792" s="37" t="s">
        <v>1393</v>
      </c>
      <c r="G5792" s="37" t="s">
        <v>1393</v>
      </c>
      <c r="H5792" s="38">
        <f t="shared" si="91"/>
        <v>0.1053</v>
      </c>
    </row>
    <row r="5793" spans="4:8" x14ac:dyDescent="0.25">
      <c r="D5793" s="141"/>
      <c r="E5793" s="79" t="s">
        <v>7223</v>
      </c>
      <c r="F5793" s="37" t="s">
        <v>1393</v>
      </c>
      <c r="G5793" s="37" t="s">
        <v>1393</v>
      </c>
      <c r="H5793" s="38">
        <f t="shared" si="91"/>
        <v>0.1053</v>
      </c>
    </row>
    <row r="5794" spans="4:8" x14ac:dyDescent="0.25">
      <c r="D5794" s="141"/>
      <c r="E5794" s="79" t="s">
        <v>7224</v>
      </c>
      <c r="F5794" s="37" t="s">
        <v>1393</v>
      </c>
      <c r="G5794" s="37" t="s">
        <v>1393</v>
      </c>
      <c r="H5794" s="38">
        <f t="shared" si="91"/>
        <v>0.1053</v>
      </c>
    </row>
    <row r="5795" spans="4:8" x14ac:dyDescent="0.25">
      <c r="D5795" s="141"/>
      <c r="E5795" s="79" t="s">
        <v>7225</v>
      </c>
      <c r="F5795" s="70" t="s">
        <v>1385</v>
      </c>
      <c r="G5795" s="37" t="s">
        <v>1385</v>
      </c>
      <c r="H5795" s="38">
        <f t="shared" si="91"/>
        <v>8.4599999999999995E-2</v>
      </c>
    </row>
    <row r="5796" spans="4:8" x14ac:dyDescent="0.25">
      <c r="D5796" s="141"/>
      <c r="E5796" s="79" t="s">
        <v>7226</v>
      </c>
      <c r="F5796" s="37" t="s">
        <v>1393</v>
      </c>
      <c r="G5796" s="37" t="s">
        <v>1393</v>
      </c>
      <c r="H5796" s="38">
        <f t="shared" si="91"/>
        <v>0.1053</v>
      </c>
    </row>
    <row r="5797" spans="4:8" x14ac:dyDescent="0.25">
      <c r="D5797" s="141"/>
      <c r="E5797" s="79" t="s">
        <v>7227</v>
      </c>
      <c r="F5797" s="37" t="s">
        <v>1393</v>
      </c>
      <c r="G5797" s="37" t="s">
        <v>1393</v>
      </c>
      <c r="H5797" s="38">
        <f t="shared" si="91"/>
        <v>0.1053</v>
      </c>
    </row>
    <row r="5798" spans="4:8" x14ac:dyDescent="0.25">
      <c r="D5798" s="141"/>
      <c r="E5798" s="79" t="s">
        <v>7228</v>
      </c>
      <c r="F5798" s="70" t="s">
        <v>1410</v>
      </c>
      <c r="G5798" s="37" t="s">
        <v>1410</v>
      </c>
      <c r="H5798" s="38">
        <f t="shared" si="91"/>
        <v>0.10765</v>
      </c>
    </row>
    <row r="5799" spans="4:8" x14ac:dyDescent="0.25">
      <c r="D5799" s="141"/>
      <c r="E5799" s="79" t="s">
        <v>7229</v>
      </c>
      <c r="F5799" s="37" t="s">
        <v>1393</v>
      </c>
      <c r="G5799" s="37" t="s">
        <v>1393</v>
      </c>
      <c r="H5799" s="38">
        <f t="shared" si="91"/>
        <v>0.1053</v>
      </c>
    </row>
    <row r="5800" spans="4:8" x14ac:dyDescent="0.25">
      <c r="D5800" s="141"/>
      <c r="E5800" s="79" t="s">
        <v>7230</v>
      </c>
      <c r="F5800" s="37" t="s">
        <v>1393</v>
      </c>
      <c r="G5800" s="37" t="s">
        <v>1393</v>
      </c>
      <c r="H5800" s="38">
        <f t="shared" si="91"/>
        <v>0.1053</v>
      </c>
    </row>
    <row r="5801" spans="4:8" x14ac:dyDescent="0.25">
      <c r="D5801" s="141"/>
      <c r="E5801" s="79" t="s">
        <v>7231</v>
      </c>
      <c r="F5801" s="37" t="s">
        <v>1393</v>
      </c>
      <c r="G5801" s="37" t="s">
        <v>1393</v>
      </c>
      <c r="H5801" s="38">
        <f t="shared" si="91"/>
        <v>0.1053</v>
      </c>
    </row>
    <row r="5802" spans="4:8" x14ac:dyDescent="0.25">
      <c r="D5802" s="141"/>
      <c r="E5802" s="79" t="s">
        <v>7232</v>
      </c>
      <c r="F5802" s="37" t="s">
        <v>1393</v>
      </c>
      <c r="G5802" s="37" t="s">
        <v>1393</v>
      </c>
      <c r="H5802" s="38">
        <f t="shared" si="91"/>
        <v>0.1053</v>
      </c>
    </row>
    <row r="5803" spans="4:8" x14ac:dyDescent="0.25">
      <c r="D5803" s="141"/>
      <c r="E5803" s="79" t="s">
        <v>7233</v>
      </c>
      <c r="F5803" s="37" t="s">
        <v>1393</v>
      </c>
      <c r="G5803" s="37" t="s">
        <v>1393</v>
      </c>
      <c r="H5803" s="38">
        <f t="shared" si="91"/>
        <v>0.1053</v>
      </c>
    </row>
    <row r="5804" spans="4:8" x14ac:dyDescent="0.25">
      <c r="D5804" s="141"/>
      <c r="E5804" s="79" t="s">
        <v>7234</v>
      </c>
      <c r="F5804" s="37" t="s">
        <v>1393</v>
      </c>
      <c r="G5804" s="37" t="s">
        <v>1393</v>
      </c>
      <c r="H5804" s="38">
        <f t="shared" si="91"/>
        <v>0.1053</v>
      </c>
    </row>
    <row r="5805" spans="4:8" x14ac:dyDescent="0.25">
      <c r="D5805" s="141"/>
      <c r="E5805" s="79" t="s">
        <v>7235</v>
      </c>
      <c r="F5805" s="37" t="s">
        <v>1393</v>
      </c>
      <c r="G5805" s="37" t="s">
        <v>1393</v>
      </c>
      <c r="H5805" s="38">
        <f t="shared" si="91"/>
        <v>0.1053</v>
      </c>
    </row>
    <row r="5806" spans="4:8" x14ac:dyDescent="0.25">
      <c r="D5806" s="141"/>
      <c r="E5806" s="79" t="s">
        <v>7236</v>
      </c>
      <c r="F5806" s="37" t="s">
        <v>1393</v>
      </c>
      <c r="G5806" s="37" t="s">
        <v>1393</v>
      </c>
      <c r="H5806" s="38">
        <f t="shared" si="91"/>
        <v>0.1053</v>
      </c>
    </row>
    <row r="5807" spans="4:8" x14ac:dyDescent="0.25">
      <c r="D5807" s="141"/>
      <c r="E5807" s="79" t="s">
        <v>7237</v>
      </c>
      <c r="F5807" s="37" t="s">
        <v>1393</v>
      </c>
      <c r="G5807" s="37" t="s">
        <v>1393</v>
      </c>
      <c r="H5807" s="38">
        <f t="shared" si="91"/>
        <v>0.1053</v>
      </c>
    </row>
    <row r="5808" spans="4:8" x14ac:dyDescent="0.25">
      <c r="D5808" s="141"/>
      <c r="E5808" s="79" t="s">
        <v>7238</v>
      </c>
      <c r="F5808" s="37" t="s">
        <v>1393</v>
      </c>
      <c r="G5808" s="37" t="s">
        <v>1393</v>
      </c>
      <c r="H5808" s="38">
        <f t="shared" si="91"/>
        <v>0.1053</v>
      </c>
    </row>
    <row r="5809" spans="4:8" x14ac:dyDescent="0.25">
      <c r="D5809" s="141"/>
      <c r="E5809" s="79" t="s">
        <v>7239</v>
      </c>
      <c r="F5809" s="37" t="s">
        <v>1393</v>
      </c>
      <c r="G5809" s="37" t="s">
        <v>1393</v>
      </c>
      <c r="H5809" s="38">
        <f t="shared" si="91"/>
        <v>0.1053</v>
      </c>
    </row>
    <row r="5810" spans="4:8" x14ac:dyDescent="0.25">
      <c r="D5810" s="141"/>
      <c r="E5810" s="79" t="s">
        <v>7240</v>
      </c>
      <c r="F5810" s="37" t="s">
        <v>1393</v>
      </c>
      <c r="G5810" s="37" t="s">
        <v>1393</v>
      </c>
      <c r="H5810" s="38">
        <f t="shared" si="91"/>
        <v>0.1053</v>
      </c>
    </row>
    <row r="5811" spans="4:8" x14ac:dyDescent="0.25">
      <c r="D5811" s="141"/>
      <c r="E5811" s="79" t="s">
        <v>7241</v>
      </c>
      <c r="F5811" s="70" t="s">
        <v>7242</v>
      </c>
      <c r="G5811" s="37" t="s">
        <v>1418</v>
      </c>
      <c r="H5811" s="38">
        <f t="shared" si="91"/>
        <v>0</v>
      </c>
    </row>
    <row r="5812" spans="4:8" x14ac:dyDescent="0.25">
      <c r="D5812" s="141"/>
      <c r="E5812" s="79" t="s">
        <v>7243</v>
      </c>
      <c r="F5812" s="37" t="s">
        <v>224</v>
      </c>
      <c r="G5812" s="37" t="s">
        <v>1422</v>
      </c>
      <c r="H5812" s="38">
        <f t="shared" si="91"/>
        <v>1.17E-2</v>
      </c>
    </row>
    <row r="5813" spans="4:8" x14ac:dyDescent="0.25">
      <c r="D5813" s="141"/>
      <c r="E5813" s="79" t="s">
        <v>7244</v>
      </c>
      <c r="F5813" s="37" t="s">
        <v>7245</v>
      </c>
      <c r="G5813" s="37" t="s">
        <v>1385</v>
      </c>
      <c r="H5813" s="38">
        <f t="shared" si="91"/>
        <v>8.4599999999999995E-2</v>
      </c>
    </row>
    <row r="5814" spans="4:8" x14ac:dyDescent="0.25">
      <c r="D5814" s="141"/>
      <c r="E5814" s="79" t="s">
        <v>7246</v>
      </c>
      <c r="F5814" s="37" t="s">
        <v>7245</v>
      </c>
      <c r="G5814" s="37" t="s">
        <v>1385</v>
      </c>
      <c r="H5814" s="38">
        <f t="shared" si="91"/>
        <v>8.4599999999999995E-2</v>
      </c>
    </row>
    <row r="5815" spans="4:8" x14ac:dyDescent="0.25">
      <c r="D5815" s="141"/>
      <c r="E5815" s="79" t="s">
        <v>7247</v>
      </c>
      <c r="F5815" s="37" t="s">
        <v>7248</v>
      </c>
      <c r="G5815" s="37" t="s">
        <v>1377</v>
      </c>
      <c r="H5815" s="38">
        <f t="shared" si="91"/>
        <v>0.1119</v>
      </c>
    </row>
    <row r="5816" spans="4:8" x14ac:dyDescent="0.25">
      <c r="D5816" s="141"/>
      <c r="E5816" s="79" t="s">
        <v>7249</v>
      </c>
      <c r="F5816" s="70" t="s">
        <v>7242</v>
      </c>
      <c r="G5816" s="37" t="s">
        <v>1418</v>
      </c>
      <c r="H5816" s="38">
        <f t="shared" si="91"/>
        <v>0</v>
      </c>
    </row>
    <row r="5817" spans="4:8" x14ac:dyDescent="0.25">
      <c r="D5817" s="141"/>
      <c r="E5817" s="79" t="s">
        <v>7250</v>
      </c>
      <c r="F5817" s="37" t="s">
        <v>224</v>
      </c>
      <c r="G5817" s="37" t="s">
        <v>1422</v>
      </c>
      <c r="H5817" s="38">
        <f t="shared" si="91"/>
        <v>1.17E-2</v>
      </c>
    </row>
    <row r="5818" spans="4:8" x14ac:dyDescent="0.25">
      <c r="D5818" s="141"/>
      <c r="E5818" s="79" t="s">
        <v>7251</v>
      </c>
      <c r="F5818" s="37" t="s">
        <v>7252</v>
      </c>
      <c r="G5818" s="37" t="s">
        <v>1416</v>
      </c>
      <c r="H5818" s="38">
        <f t="shared" si="91"/>
        <v>1</v>
      </c>
    </row>
    <row r="5819" spans="4:8" x14ac:dyDescent="0.25">
      <c r="D5819" s="141"/>
      <c r="E5819" s="79" t="s">
        <v>7253</v>
      </c>
      <c r="F5819" s="37" t="s">
        <v>7248</v>
      </c>
      <c r="G5819" s="37" t="s">
        <v>1377</v>
      </c>
      <c r="H5819" s="38">
        <f t="shared" si="91"/>
        <v>0.1119</v>
      </c>
    </row>
    <row r="5820" spans="4:8" x14ac:dyDescent="0.25">
      <c r="D5820" s="141"/>
      <c r="E5820" s="79" t="s">
        <v>7254</v>
      </c>
      <c r="F5820" s="70" t="s">
        <v>1430</v>
      </c>
      <c r="G5820" s="37" t="s">
        <v>1430</v>
      </c>
      <c r="H5820" s="38">
        <f t="shared" si="91"/>
        <v>6.5216999999999997E-2</v>
      </c>
    </row>
    <row r="5821" spans="4:8" x14ac:dyDescent="0.25">
      <c r="D5821" s="141"/>
      <c r="E5821" s="79" t="s">
        <v>7255</v>
      </c>
      <c r="F5821" s="70" t="s">
        <v>1430</v>
      </c>
      <c r="G5821" s="37" t="s">
        <v>1430</v>
      </c>
      <c r="H5821" s="38">
        <f t="shared" si="91"/>
        <v>6.5216999999999997E-2</v>
      </c>
    </row>
    <row r="5822" spans="4:8" x14ac:dyDescent="0.25">
      <c r="D5822" s="141"/>
      <c r="E5822" s="79" t="s">
        <v>7256</v>
      </c>
      <c r="F5822" s="37" t="s">
        <v>7248</v>
      </c>
      <c r="G5822" s="37" t="s">
        <v>1377</v>
      </c>
      <c r="H5822" s="38">
        <f t="shared" si="91"/>
        <v>0.1119</v>
      </c>
    </row>
    <row r="5823" spans="4:8" x14ac:dyDescent="0.25">
      <c r="D5823" s="141"/>
      <c r="E5823" s="79" t="s">
        <v>7257</v>
      </c>
      <c r="F5823" s="70" t="s">
        <v>7242</v>
      </c>
      <c r="G5823" s="37" t="s">
        <v>1418</v>
      </c>
      <c r="H5823" s="38">
        <f t="shared" si="91"/>
        <v>0</v>
      </c>
    </row>
    <row r="5824" spans="4:8" x14ac:dyDescent="0.25">
      <c r="D5824" s="141"/>
      <c r="E5824" s="79" t="s">
        <v>7258</v>
      </c>
      <c r="F5824" s="37" t="s">
        <v>7248</v>
      </c>
      <c r="G5824" s="37" t="s">
        <v>1377</v>
      </c>
      <c r="H5824" s="38">
        <f t="shared" si="91"/>
        <v>0.1119</v>
      </c>
    </row>
    <row r="5825" spans="4:8" x14ac:dyDescent="0.25">
      <c r="D5825" s="141"/>
      <c r="E5825" s="79" t="s">
        <v>7259</v>
      </c>
      <c r="F5825" s="70" t="s">
        <v>1385</v>
      </c>
      <c r="G5825" s="37" t="s">
        <v>1385</v>
      </c>
      <c r="H5825" s="38">
        <f t="shared" si="91"/>
        <v>8.4599999999999995E-2</v>
      </c>
    </row>
    <row r="5826" spans="4:8" x14ac:dyDescent="0.25">
      <c r="D5826" s="141"/>
      <c r="E5826" s="79" t="s">
        <v>7260</v>
      </c>
      <c r="F5826" s="37" t="s">
        <v>7261</v>
      </c>
      <c r="G5826" s="37" t="s">
        <v>1379</v>
      </c>
      <c r="H5826" s="38">
        <f t="shared" si="91"/>
        <v>0.1128</v>
      </c>
    </row>
    <row r="5827" spans="4:8" x14ac:dyDescent="0.25">
      <c r="D5827" s="141"/>
      <c r="E5827" s="79" t="s">
        <v>7262</v>
      </c>
      <c r="F5827" s="70" t="s">
        <v>7242</v>
      </c>
      <c r="G5827" s="37" t="s">
        <v>1418</v>
      </c>
      <c r="H5827" s="38">
        <f t="shared" si="91"/>
        <v>0</v>
      </c>
    </row>
    <row r="5828" spans="4:8" x14ac:dyDescent="0.25">
      <c r="D5828" s="141"/>
      <c r="E5828" s="79" t="s">
        <v>7263</v>
      </c>
      <c r="F5828" s="70" t="s">
        <v>7248</v>
      </c>
      <c r="G5828" s="37" t="s">
        <v>1377</v>
      </c>
      <c r="H5828" s="38">
        <f t="shared" si="91"/>
        <v>0.1119</v>
      </c>
    </row>
    <row r="5829" spans="4:8" x14ac:dyDescent="0.25">
      <c r="D5829" s="141"/>
      <c r="E5829" s="79" t="s">
        <v>7264</v>
      </c>
      <c r="F5829" s="70" t="s">
        <v>1393</v>
      </c>
      <c r="G5829" s="37" t="s">
        <v>1393</v>
      </c>
      <c r="H5829" s="38">
        <f t="shared" si="91"/>
        <v>0.1053</v>
      </c>
    </row>
    <row r="5830" spans="4:8" x14ac:dyDescent="0.25">
      <c r="D5830" s="141"/>
      <c r="E5830" s="79" t="s">
        <v>7265</v>
      </c>
      <c r="F5830" s="70" t="s">
        <v>1410</v>
      </c>
      <c r="G5830" s="37" t="s">
        <v>1410</v>
      </c>
      <c r="H5830" s="38">
        <f t="shared" si="91"/>
        <v>0.10765</v>
      </c>
    </row>
    <row r="5831" spans="4:8" x14ac:dyDescent="0.25">
      <c r="D5831" s="141"/>
      <c r="E5831" s="79" t="s">
        <v>7266</v>
      </c>
      <c r="F5831" s="37" t="s">
        <v>7267</v>
      </c>
      <c r="G5831" s="37" t="s">
        <v>1391</v>
      </c>
      <c r="H5831" s="38">
        <f t="shared" ref="H5831:H5894" si="92">VLOOKUP(G5831,$A$4:$B$29,2,FALSE)</f>
        <v>0.1124</v>
      </c>
    </row>
    <row r="5832" spans="4:8" x14ac:dyDescent="0.25">
      <c r="D5832" s="141"/>
      <c r="E5832" s="79" t="s">
        <v>7268</v>
      </c>
      <c r="F5832" s="37" t="s">
        <v>7267</v>
      </c>
      <c r="G5832" s="37" t="s">
        <v>1391</v>
      </c>
      <c r="H5832" s="38">
        <f t="shared" si="92"/>
        <v>0.1124</v>
      </c>
    </row>
    <row r="5833" spans="4:8" x14ac:dyDescent="0.25">
      <c r="D5833" s="141"/>
      <c r="E5833" s="79" t="s">
        <v>7269</v>
      </c>
      <c r="F5833" s="70" t="s">
        <v>1395</v>
      </c>
      <c r="G5833" s="37" t="s">
        <v>1395</v>
      </c>
      <c r="H5833" s="38">
        <f t="shared" si="92"/>
        <v>0.1</v>
      </c>
    </row>
    <row r="5834" spans="4:8" x14ac:dyDescent="0.25">
      <c r="D5834" s="141"/>
      <c r="E5834" s="79" t="s">
        <v>7270</v>
      </c>
      <c r="F5834" s="37" t="s">
        <v>7267</v>
      </c>
      <c r="G5834" s="37" t="s">
        <v>1391</v>
      </c>
      <c r="H5834" s="38">
        <f t="shared" si="92"/>
        <v>0.1124</v>
      </c>
    </row>
    <row r="5835" spans="4:8" x14ac:dyDescent="0.25">
      <c r="D5835" s="141"/>
      <c r="E5835" s="79" t="s">
        <v>7271</v>
      </c>
      <c r="F5835" s="37" t="s">
        <v>7267</v>
      </c>
      <c r="G5835" s="37" t="s">
        <v>1391</v>
      </c>
      <c r="H5835" s="38">
        <f t="shared" si="92"/>
        <v>0.1124</v>
      </c>
    </row>
    <row r="5836" spans="4:8" x14ac:dyDescent="0.25">
      <c r="D5836" s="141"/>
      <c r="E5836" s="79" t="s">
        <v>7272</v>
      </c>
      <c r="F5836" s="37" t="s">
        <v>7267</v>
      </c>
      <c r="G5836" s="37" t="s">
        <v>1391</v>
      </c>
      <c r="H5836" s="38">
        <f t="shared" si="92"/>
        <v>0.1124</v>
      </c>
    </row>
    <row r="5837" spans="4:8" x14ac:dyDescent="0.25">
      <c r="D5837" s="141"/>
      <c r="E5837" s="79" t="s">
        <v>7273</v>
      </c>
      <c r="F5837" s="37" t="s">
        <v>7274</v>
      </c>
      <c r="G5837" s="37" t="s">
        <v>1410</v>
      </c>
      <c r="H5837" s="38">
        <f t="shared" si="92"/>
        <v>0.10765</v>
      </c>
    </row>
    <row r="5838" spans="4:8" x14ac:dyDescent="0.25">
      <c r="D5838" s="141"/>
      <c r="E5838" s="79" t="s">
        <v>7275</v>
      </c>
      <c r="F5838" s="70" t="s">
        <v>7242</v>
      </c>
      <c r="G5838" s="37" t="s">
        <v>1418</v>
      </c>
      <c r="H5838" s="38">
        <f t="shared" si="92"/>
        <v>0</v>
      </c>
    </row>
    <row r="5839" spans="4:8" x14ac:dyDescent="0.25">
      <c r="D5839" s="141"/>
      <c r="E5839" s="79" t="s">
        <v>7276</v>
      </c>
      <c r="F5839" s="70" t="s">
        <v>7242</v>
      </c>
      <c r="G5839" s="37" t="s">
        <v>1418</v>
      </c>
      <c r="H5839" s="38">
        <f t="shared" si="92"/>
        <v>0</v>
      </c>
    </row>
    <row r="5840" spans="4:8" x14ac:dyDescent="0.25">
      <c r="D5840" s="141"/>
      <c r="E5840" s="79" t="s">
        <v>7277</v>
      </c>
      <c r="F5840" s="37" t="s">
        <v>7274</v>
      </c>
      <c r="G5840" s="37" t="s">
        <v>1410</v>
      </c>
      <c r="H5840" s="38">
        <f t="shared" si="92"/>
        <v>0.10765</v>
      </c>
    </row>
    <row r="5841" spans="4:8" x14ac:dyDescent="0.25">
      <c r="D5841" s="141"/>
      <c r="E5841" s="79" t="s">
        <v>7278</v>
      </c>
      <c r="F5841" s="37" t="s">
        <v>7274</v>
      </c>
      <c r="G5841" s="37" t="s">
        <v>1410</v>
      </c>
      <c r="H5841" s="38">
        <f t="shared" si="92"/>
        <v>0.10765</v>
      </c>
    </row>
    <row r="5842" spans="4:8" x14ac:dyDescent="0.25">
      <c r="D5842" s="141"/>
      <c r="E5842" s="79" t="s">
        <v>7279</v>
      </c>
      <c r="F5842" s="70" t="s">
        <v>7267</v>
      </c>
      <c r="G5842" s="37" t="s">
        <v>1391</v>
      </c>
      <c r="H5842" s="38">
        <f t="shared" si="92"/>
        <v>0.1124</v>
      </c>
    </row>
    <row r="5843" spans="4:8" x14ac:dyDescent="0.25">
      <c r="D5843" s="141"/>
      <c r="E5843" s="79" t="s">
        <v>7280</v>
      </c>
      <c r="F5843" s="70" t="s">
        <v>7267</v>
      </c>
      <c r="G5843" s="37" t="s">
        <v>1391</v>
      </c>
      <c r="H5843" s="38">
        <f t="shared" si="92"/>
        <v>0.1124</v>
      </c>
    </row>
    <row r="5844" spans="4:8" x14ac:dyDescent="0.25">
      <c r="D5844" s="141"/>
      <c r="E5844" s="79" t="s">
        <v>7281</v>
      </c>
      <c r="F5844" s="70" t="s">
        <v>7248</v>
      </c>
      <c r="G5844" s="37" t="s">
        <v>1377</v>
      </c>
      <c r="H5844" s="38">
        <f t="shared" si="92"/>
        <v>0.1119</v>
      </c>
    </row>
    <row r="5845" spans="4:8" x14ac:dyDescent="0.25">
      <c r="D5845" s="141"/>
      <c r="E5845" s="79" t="s">
        <v>7282</v>
      </c>
      <c r="F5845" s="37" t="s">
        <v>7267</v>
      </c>
      <c r="G5845" s="37" t="s">
        <v>1391</v>
      </c>
      <c r="H5845" s="38">
        <f t="shared" si="92"/>
        <v>0.1124</v>
      </c>
    </row>
    <row r="5846" spans="4:8" x14ac:dyDescent="0.25">
      <c r="D5846" s="141"/>
      <c r="E5846" s="79" t="s">
        <v>7283</v>
      </c>
      <c r="F5846" s="37" t="s">
        <v>1393</v>
      </c>
      <c r="G5846" s="37" t="s">
        <v>1393</v>
      </c>
      <c r="H5846" s="38">
        <f t="shared" si="92"/>
        <v>0.1053</v>
      </c>
    </row>
    <row r="5847" spans="4:8" ht="15.75" thickBot="1" x14ac:dyDescent="0.3">
      <c r="D5847" s="142"/>
      <c r="E5847" s="79" t="s">
        <v>7284</v>
      </c>
      <c r="F5847" s="37" t="s">
        <v>7267</v>
      </c>
      <c r="G5847" s="37" t="s">
        <v>1391</v>
      </c>
      <c r="H5847" s="38">
        <f t="shared" si="92"/>
        <v>0.1124</v>
      </c>
    </row>
    <row r="5848" spans="4:8" x14ac:dyDescent="0.25">
      <c r="D5848" s="143" t="s">
        <v>7285</v>
      </c>
      <c r="E5848" s="78" t="s">
        <v>7286</v>
      </c>
      <c r="F5848" s="37" t="s">
        <v>1393</v>
      </c>
      <c r="G5848" s="37" t="s">
        <v>1393</v>
      </c>
      <c r="H5848" s="38">
        <f t="shared" si="92"/>
        <v>0.1053</v>
      </c>
    </row>
    <row r="5849" spans="4:8" x14ac:dyDescent="0.25">
      <c r="D5849" s="144"/>
      <c r="E5849" s="79" t="s">
        <v>7287</v>
      </c>
      <c r="F5849" s="37" t="s">
        <v>1393</v>
      </c>
      <c r="G5849" s="37" t="s">
        <v>1393</v>
      </c>
      <c r="H5849" s="38">
        <f t="shared" si="92"/>
        <v>0.1053</v>
      </c>
    </row>
    <row r="5850" spans="4:8" x14ac:dyDescent="0.25">
      <c r="D5850" s="144"/>
      <c r="E5850" s="79" t="s">
        <v>7288</v>
      </c>
      <c r="F5850" s="37" t="s">
        <v>1393</v>
      </c>
      <c r="G5850" s="37" t="s">
        <v>1393</v>
      </c>
      <c r="H5850" s="38">
        <f t="shared" si="92"/>
        <v>0.1053</v>
      </c>
    </row>
    <row r="5851" spans="4:8" x14ac:dyDescent="0.25">
      <c r="D5851" s="144"/>
      <c r="E5851" s="79" t="s">
        <v>7289</v>
      </c>
      <c r="F5851" s="37" t="s">
        <v>1377</v>
      </c>
      <c r="G5851" s="37" t="s">
        <v>1377</v>
      </c>
      <c r="H5851" s="38">
        <f t="shared" si="92"/>
        <v>0.1119</v>
      </c>
    </row>
    <row r="5852" spans="4:8" x14ac:dyDescent="0.25">
      <c r="D5852" s="144"/>
      <c r="E5852" s="79" t="s">
        <v>7290</v>
      </c>
      <c r="F5852" s="70" t="s">
        <v>7248</v>
      </c>
      <c r="G5852" s="37" t="s">
        <v>1377</v>
      </c>
      <c r="H5852" s="38">
        <f t="shared" si="92"/>
        <v>0.1119</v>
      </c>
    </row>
    <row r="5853" spans="4:8" x14ac:dyDescent="0.25">
      <c r="D5853" s="144"/>
      <c r="E5853" s="79" t="s">
        <v>7291</v>
      </c>
      <c r="F5853" s="37" t="s">
        <v>1416</v>
      </c>
      <c r="G5853" s="37" t="s">
        <v>1416</v>
      </c>
      <c r="H5853" s="38">
        <f t="shared" si="92"/>
        <v>1</v>
      </c>
    </row>
    <row r="5854" spans="4:8" x14ac:dyDescent="0.25">
      <c r="D5854" s="144"/>
      <c r="E5854" s="79" t="s">
        <v>7292</v>
      </c>
      <c r="F5854" s="70" t="s">
        <v>7242</v>
      </c>
      <c r="G5854" s="37" t="s">
        <v>1418</v>
      </c>
      <c r="H5854" s="38">
        <f t="shared" si="92"/>
        <v>0</v>
      </c>
    </row>
    <row r="5855" spans="4:8" x14ac:dyDescent="0.25">
      <c r="D5855" s="144"/>
      <c r="E5855" s="79" t="s">
        <v>7293</v>
      </c>
      <c r="F5855" s="70" t="s">
        <v>1430</v>
      </c>
      <c r="G5855" s="37" t="s">
        <v>1430</v>
      </c>
      <c r="H5855" s="38">
        <f t="shared" si="92"/>
        <v>6.5216999999999997E-2</v>
      </c>
    </row>
    <row r="5856" spans="4:8" x14ac:dyDescent="0.25">
      <c r="D5856" s="144"/>
      <c r="E5856" s="79" t="s">
        <v>7294</v>
      </c>
      <c r="F5856" s="37" t="s">
        <v>1391</v>
      </c>
      <c r="G5856" s="37" t="s">
        <v>1391</v>
      </c>
      <c r="H5856" s="38">
        <f t="shared" si="92"/>
        <v>0.1124</v>
      </c>
    </row>
    <row r="5857" spans="4:8" x14ac:dyDescent="0.25">
      <c r="D5857" s="144"/>
      <c r="E5857" s="79" t="s">
        <v>7295</v>
      </c>
      <c r="F5857" s="70" t="s">
        <v>7267</v>
      </c>
      <c r="G5857" s="37" t="s">
        <v>1391</v>
      </c>
      <c r="H5857" s="38">
        <f t="shared" si="92"/>
        <v>0.1124</v>
      </c>
    </row>
    <row r="5858" spans="4:8" x14ac:dyDescent="0.25">
      <c r="D5858" s="144"/>
      <c r="E5858" s="79" t="s">
        <v>7296</v>
      </c>
      <c r="F5858" s="37" t="s">
        <v>1377</v>
      </c>
      <c r="G5858" s="37" t="s">
        <v>1377</v>
      </c>
      <c r="H5858" s="38">
        <f t="shared" si="92"/>
        <v>0.1119</v>
      </c>
    </row>
    <row r="5859" spans="4:8" x14ac:dyDescent="0.25">
      <c r="D5859" s="144"/>
      <c r="E5859" s="79" t="s">
        <v>7297</v>
      </c>
      <c r="F5859" s="37" t="s">
        <v>1391</v>
      </c>
      <c r="G5859" s="37" t="s">
        <v>1391</v>
      </c>
      <c r="H5859" s="38">
        <f t="shared" si="92"/>
        <v>0.1124</v>
      </c>
    </row>
    <row r="5860" spans="4:8" x14ac:dyDescent="0.25">
      <c r="D5860" s="144"/>
      <c r="E5860" s="79" t="s">
        <v>7298</v>
      </c>
      <c r="F5860" s="37" t="s">
        <v>1418</v>
      </c>
      <c r="G5860" s="37" t="s">
        <v>1418</v>
      </c>
      <c r="H5860" s="38">
        <f t="shared" si="92"/>
        <v>0</v>
      </c>
    </row>
    <row r="5861" spans="4:8" x14ac:dyDescent="0.25">
      <c r="D5861" s="144"/>
      <c r="E5861" s="79" t="s">
        <v>7299</v>
      </c>
      <c r="F5861" s="70" t="s">
        <v>1430</v>
      </c>
      <c r="G5861" s="37" t="s">
        <v>1430</v>
      </c>
      <c r="H5861" s="38">
        <f t="shared" si="92"/>
        <v>6.5216999999999997E-2</v>
      </c>
    </row>
    <row r="5862" spans="4:8" x14ac:dyDescent="0.25">
      <c r="D5862" s="144"/>
      <c r="E5862" s="79" t="s">
        <v>7300</v>
      </c>
      <c r="F5862" s="70" t="s">
        <v>7242</v>
      </c>
      <c r="G5862" s="37" t="s">
        <v>1418</v>
      </c>
      <c r="H5862" s="38">
        <f t="shared" si="92"/>
        <v>0</v>
      </c>
    </row>
    <row r="5863" spans="4:8" x14ac:dyDescent="0.25">
      <c r="D5863" s="144"/>
      <c r="E5863" s="79" t="s">
        <v>7301</v>
      </c>
      <c r="F5863" s="37" t="s">
        <v>1393</v>
      </c>
      <c r="G5863" s="37" t="s">
        <v>1393</v>
      </c>
      <c r="H5863" s="38">
        <f t="shared" si="92"/>
        <v>0.1053</v>
      </c>
    </row>
    <row r="5864" spans="4:8" x14ac:dyDescent="0.25">
      <c r="D5864" s="144"/>
      <c r="E5864" s="79" t="s">
        <v>7302</v>
      </c>
      <c r="F5864" s="37" t="s">
        <v>1377</v>
      </c>
      <c r="G5864" s="37" t="s">
        <v>1377</v>
      </c>
      <c r="H5864" s="38">
        <f t="shared" si="92"/>
        <v>0.1119</v>
      </c>
    </row>
    <row r="5865" spans="4:8" x14ac:dyDescent="0.25">
      <c r="D5865" s="144"/>
      <c r="E5865" s="79" t="s">
        <v>7303</v>
      </c>
      <c r="F5865" s="70" t="s">
        <v>7242</v>
      </c>
      <c r="G5865" s="37" t="s">
        <v>1418</v>
      </c>
      <c r="H5865" s="38">
        <f t="shared" si="92"/>
        <v>0</v>
      </c>
    </row>
    <row r="5866" spans="4:8" x14ac:dyDescent="0.25">
      <c r="D5866" s="144"/>
      <c r="E5866" s="79" t="s">
        <v>7304</v>
      </c>
      <c r="F5866" s="37" t="s">
        <v>1391</v>
      </c>
      <c r="G5866" s="37" t="s">
        <v>1391</v>
      </c>
      <c r="H5866" s="38">
        <f t="shared" si="92"/>
        <v>0.1124</v>
      </c>
    </row>
    <row r="5867" spans="4:8" x14ac:dyDescent="0.25">
      <c r="D5867" s="144"/>
      <c r="E5867" s="79" t="s">
        <v>7305</v>
      </c>
      <c r="F5867" s="37" t="s">
        <v>1391</v>
      </c>
      <c r="G5867" s="37" t="s">
        <v>1391</v>
      </c>
      <c r="H5867" s="38">
        <f t="shared" si="92"/>
        <v>0.1124</v>
      </c>
    </row>
    <row r="5868" spans="4:8" x14ac:dyDescent="0.25">
      <c r="D5868" s="144"/>
      <c r="E5868" s="79" t="s">
        <v>7306</v>
      </c>
      <c r="F5868" s="37" t="s">
        <v>1391</v>
      </c>
      <c r="G5868" s="37" t="s">
        <v>1391</v>
      </c>
      <c r="H5868" s="38">
        <f t="shared" si="92"/>
        <v>0.1124</v>
      </c>
    </row>
    <row r="5869" spans="4:8" x14ac:dyDescent="0.25">
      <c r="D5869" s="144"/>
      <c r="E5869" s="79" t="s">
        <v>7307</v>
      </c>
      <c r="F5869" s="37" t="s">
        <v>1410</v>
      </c>
      <c r="G5869" s="37" t="s">
        <v>1410</v>
      </c>
      <c r="H5869" s="38">
        <f t="shared" si="92"/>
        <v>0.10765</v>
      </c>
    </row>
    <row r="5870" spans="4:8" x14ac:dyDescent="0.25">
      <c r="D5870" s="144"/>
      <c r="E5870" s="79" t="s">
        <v>7308</v>
      </c>
      <c r="F5870" s="70" t="s">
        <v>7267</v>
      </c>
      <c r="G5870" s="37" t="s">
        <v>1391</v>
      </c>
      <c r="H5870" s="38">
        <f t="shared" si="92"/>
        <v>0.1124</v>
      </c>
    </row>
    <row r="5871" spans="4:8" x14ac:dyDescent="0.25">
      <c r="D5871" s="144"/>
      <c r="E5871" s="79" t="s">
        <v>7309</v>
      </c>
      <c r="F5871" s="70" t="s">
        <v>7267</v>
      </c>
      <c r="G5871" s="37" t="s">
        <v>1391</v>
      </c>
      <c r="H5871" s="38">
        <f t="shared" si="92"/>
        <v>0.1124</v>
      </c>
    </row>
    <row r="5872" spans="4:8" x14ac:dyDescent="0.25">
      <c r="D5872" s="144"/>
      <c r="E5872" s="79" t="s">
        <v>7310</v>
      </c>
      <c r="F5872" s="37" t="s">
        <v>1391</v>
      </c>
      <c r="G5872" s="37" t="s">
        <v>1391</v>
      </c>
      <c r="H5872" s="38">
        <f t="shared" si="92"/>
        <v>0.1124</v>
      </c>
    </row>
    <row r="5873" spans="4:8" x14ac:dyDescent="0.25">
      <c r="D5873" s="144"/>
      <c r="E5873" s="79" t="s">
        <v>7311</v>
      </c>
      <c r="F5873" s="37" t="s">
        <v>1410</v>
      </c>
      <c r="G5873" s="37" t="s">
        <v>1410</v>
      </c>
      <c r="H5873" s="38">
        <f t="shared" si="92"/>
        <v>0.10765</v>
      </c>
    </row>
    <row r="5874" spans="4:8" x14ac:dyDescent="0.25">
      <c r="D5874" s="144"/>
      <c r="E5874" s="79" t="s">
        <v>7312</v>
      </c>
      <c r="F5874" s="70" t="s">
        <v>7267</v>
      </c>
      <c r="G5874" s="37" t="s">
        <v>1391</v>
      </c>
      <c r="H5874" s="38">
        <f t="shared" si="92"/>
        <v>0.1124</v>
      </c>
    </row>
    <row r="5875" spans="4:8" x14ac:dyDescent="0.25">
      <c r="D5875" s="144"/>
      <c r="E5875" s="79" t="s">
        <v>7313</v>
      </c>
      <c r="F5875" s="70" t="s">
        <v>7267</v>
      </c>
      <c r="G5875" s="37" t="s">
        <v>1391</v>
      </c>
      <c r="H5875" s="38">
        <f t="shared" si="92"/>
        <v>0.1124</v>
      </c>
    </row>
    <row r="5876" spans="4:8" x14ac:dyDescent="0.25">
      <c r="D5876" s="144"/>
      <c r="E5876" s="79" t="s">
        <v>7314</v>
      </c>
      <c r="F5876" s="37" t="s">
        <v>1391</v>
      </c>
      <c r="G5876" s="37" t="s">
        <v>1391</v>
      </c>
      <c r="H5876" s="38">
        <f t="shared" si="92"/>
        <v>0.1124</v>
      </c>
    </row>
    <row r="5877" spans="4:8" x14ac:dyDescent="0.25">
      <c r="D5877" s="144"/>
      <c r="E5877" s="79" t="s">
        <v>7315</v>
      </c>
      <c r="F5877" s="70" t="s">
        <v>7248</v>
      </c>
      <c r="G5877" s="37" t="s">
        <v>1377</v>
      </c>
      <c r="H5877" s="38">
        <f t="shared" si="92"/>
        <v>0.1119</v>
      </c>
    </row>
    <row r="5878" spans="4:8" x14ac:dyDescent="0.25">
      <c r="D5878" s="144"/>
      <c r="E5878" s="79" t="s">
        <v>7316</v>
      </c>
      <c r="F5878" s="37" t="s">
        <v>1391</v>
      </c>
      <c r="G5878" s="37" t="s">
        <v>1391</v>
      </c>
      <c r="H5878" s="38">
        <f t="shared" si="92"/>
        <v>0.1124</v>
      </c>
    </row>
    <row r="5879" spans="4:8" x14ac:dyDescent="0.25">
      <c r="D5879" s="144"/>
      <c r="E5879" s="79" t="s">
        <v>7317</v>
      </c>
      <c r="F5879" s="37" t="s">
        <v>1391</v>
      </c>
      <c r="G5879" s="37" t="s">
        <v>1391</v>
      </c>
      <c r="H5879" s="38">
        <f t="shared" si="92"/>
        <v>0.1124</v>
      </c>
    </row>
    <row r="5880" spans="4:8" x14ac:dyDescent="0.25">
      <c r="D5880" s="144"/>
      <c r="E5880" s="79" t="s">
        <v>7318</v>
      </c>
      <c r="F5880" s="37" t="s">
        <v>1377</v>
      </c>
      <c r="G5880" s="37" t="s">
        <v>1377</v>
      </c>
      <c r="H5880" s="38">
        <f t="shared" si="92"/>
        <v>0.1119</v>
      </c>
    </row>
    <row r="5881" spans="4:8" ht="15.75" thickBot="1" x14ac:dyDescent="0.3">
      <c r="D5881" s="145"/>
      <c r="E5881" s="79" t="s">
        <v>7319</v>
      </c>
      <c r="F5881" s="37" t="s">
        <v>1391</v>
      </c>
      <c r="G5881" s="37" t="s">
        <v>1391</v>
      </c>
      <c r="H5881" s="38">
        <f t="shared" si="92"/>
        <v>0.1124</v>
      </c>
    </row>
    <row r="5882" spans="4:8" x14ac:dyDescent="0.25">
      <c r="D5882" s="146" t="s">
        <v>7320</v>
      </c>
      <c r="E5882" s="80" t="s">
        <v>7321</v>
      </c>
      <c r="F5882" s="37" t="s">
        <v>1393</v>
      </c>
      <c r="G5882" s="37" t="s">
        <v>1393</v>
      </c>
      <c r="H5882" s="38">
        <f t="shared" si="92"/>
        <v>0.1053</v>
      </c>
    </row>
    <row r="5883" spans="4:8" x14ac:dyDescent="0.25">
      <c r="D5883" s="147"/>
      <c r="E5883" s="80" t="s">
        <v>7322</v>
      </c>
      <c r="F5883" s="37" t="s">
        <v>1393</v>
      </c>
      <c r="G5883" s="37" t="s">
        <v>1393</v>
      </c>
      <c r="H5883" s="38">
        <f t="shared" si="92"/>
        <v>0.1053</v>
      </c>
    </row>
    <row r="5884" spans="4:8" x14ac:dyDescent="0.25">
      <c r="D5884" s="147"/>
      <c r="E5884" s="80" t="s">
        <v>7323</v>
      </c>
      <c r="F5884" s="37" t="s">
        <v>1393</v>
      </c>
      <c r="G5884" s="37" t="s">
        <v>1393</v>
      </c>
      <c r="H5884" s="38">
        <f t="shared" si="92"/>
        <v>0.1053</v>
      </c>
    </row>
    <row r="5885" spans="4:8" x14ac:dyDescent="0.25">
      <c r="D5885" s="147"/>
      <c r="E5885" s="80" t="s">
        <v>7324</v>
      </c>
      <c r="F5885" s="37" t="s">
        <v>1385</v>
      </c>
      <c r="G5885" s="37" t="s">
        <v>1385</v>
      </c>
      <c r="H5885" s="38">
        <f t="shared" si="92"/>
        <v>8.4599999999999995E-2</v>
      </c>
    </row>
    <row r="5886" spans="4:8" x14ac:dyDescent="0.25">
      <c r="D5886" s="147"/>
      <c r="E5886" s="80" t="s">
        <v>7325</v>
      </c>
      <c r="F5886" s="37" t="s">
        <v>1391</v>
      </c>
      <c r="G5886" s="37" t="s">
        <v>1391</v>
      </c>
      <c r="H5886" s="38">
        <f t="shared" si="92"/>
        <v>0.1124</v>
      </c>
    </row>
    <row r="5887" spans="4:8" x14ac:dyDescent="0.25">
      <c r="D5887" s="147"/>
      <c r="E5887" s="80" t="s">
        <v>7326</v>
      </c>
      <c r="F5887" s="37" t="s">
        <v>1678</v>
      </c>
      <c r="G5887" s="37" t="s">
        <v>1377</v>
      </c>
      <c r="H5887" s="38">
        <f t="shared" si="92"/>
        <v>0.1119</v>
      </c>
    </row>
    <row r="5888" spans="4:8" x14ac:dyDescent="0.25">
      <c r="D5888" s="147"/>
      <c r="E5888" s="80" t="s">
        <v>7327</v>
      </c>
      <c r="F5888" s="37" t="s">
        <v>1391</v>
      </c>
      <c r="G5888" s="37" t="s">
        <v>1391</v>
      </c>
      <c r="H5888" s="38">
        <f t="shared" si="92"/>
        <v>0.1124</v>
      </c>
    </row>
    <row r="5889" spans="4:8" x14ac:dyDescent="0.25">
      <c r="D5889" s="147"/>
      <c r="E5889" s="80" t="s">
        <v>7328</v>
      </c>
      <c r="F5889" s="37" t="s">
        <v>1391</v>
      </c>
      <c r="G5889" s="37" t="s">
        <v>1391</v>
      </c>
      <c r="H5889" s="38">
        <f t="shared" si="92"/>
        <v>0.1124</v>
      </c>
    </row>
    <row r="5890" spans="4:8" x14ac:dyDescent="0.25">
      <c r="D5890" s="147"/>
      <c r="E5890" s="80" t="s">
        <v>7329</v>
      </c>
      <c r="F5890" s="37" t="s">
        <v>1430</v>
      </c>
      <c r="G5890" s="37" t="s">
        <v>1430</v>
      </c>
      <c r="H5890" s="38">
        <f t="shared" si="92"/>
        <v>6.5216999999999997E-2</v>
      </c>
    </row>
    <row r="5891" spans="4:8" x14ac:dyDescent="0.25">
      <c r="D5891" s="147"/>
      <c r="E5891" s="80" t="s">
        <v>7330</v>
      </c>
      <c r="F5891" s="37" t="s">
        <v>1430</v>
      </c>
      <c r="G5891" s="37" t="s">
        <v>1430</v>
      </c>
      <c r="H5891" s="38">
        <f t="shared" si="92"/>
        <v>6.5216999999999997E-2</v>
      </c>
    </row>
    <row r="5892" spans="4:8" x14ac:dyDescent="0.25">
      <c r="D5892" s="147"/>
      <c r="E5892" s="80" t="s">
        <v>7331</v>
      </c>
      <c r="F5892" s="37" t="s">
        <v>1418</v>
      </c>
      <c r="G5892" s="37" t="s">
        <v>1418</v>
      </c>
      <c r="H5892" s="38">
        <f t="shared" si="92"/>
        <v>0</v>
      </c>
    </row>
    <row r="5893" spans="4:8" x14ac:dyDescent="0.25">
      <c r="D5893" s="147"/>
      <c r="E5893" s="80" t="s">
        <v>7332</v>
      </c>
      <c r="F5893" s="37" t="s">
        <v>1678</v>
      </c>
      <c r="G5893" s="37" t="s">
        <v>1377</v>
      </c>
      <c r="H5893" s="38">
        <f t="shared" si="92"/>
        <v>0.1119</v>
      </c>
    </row>
    <row r="5894" spans="4:8" x14ac:dyDescent="0.25">
      <c r="D5894" s="147"/>
      <c r="E5894" s="80" t="s">
        <v>7333</v>
      </c>
      <c r="F5894" s="37" t="s">
        <v>1550</v>
      </c>
      <c r="G5894" s="37" t="s">
        <v>1395</v>
      </c>
      <c r="H5894" s="38">
        <f t="shared" si="92"/>
        <v>0.1</v>
      </c>
    </row>
    <row r="5895" spans="4:8" x14ac:dyDescent="0.25">
      <c r="D5895" s="147"/>
      <c r="E5895" s="80" t="s">
        <v>7334</v>
      </c>
      <c r="F5895" s="37" t="s">
        <v>2030</v>
      </c>
      <c r="G5895" s="37" t="s">
        <v>1418</v>
      </c>
      <c r="H5895" s="38">
        <f t="shared" ref="H5895:H5935" si="93">VLOOKUP(G5895,$A$4:$B$29,2,FALSE)</f>
        <v>0</v>
      </c>
    </row>
    <row r="5896" spans="4:8" x14ac:dyDescent="0.25">
      <c r="D5896" s="147"/>
      <c r="E5896" s="80" t="s">
        <v>7335</v>
      </c>
      <c r="F5896" s="37" t="s">
        <v>1393</v>
      </c>
      <c r="G5896" s="37" t="s">
        <v>1393</v>
      </c>
      <c r="H5896" s="38">
        <f t="shared" si="93"/>
        <v>0.1053</v>
      </c>
    </row>
    <row r="5897" spans="4:8" x14ac:dyDescent="0.25">
      <c r="D5897" s="147"/>
      <c r="E5897" s="80" t="s">
        <v>7336</v>
      </c>
      <c r="F5897" s="37" t="s">
        <v>1391</v>
      </c>
      <c r="G5897" s="37" t="s">
        <v>1391</v>
      </c>
      <c r="H5897" s="38">
        <f t="shared" si="93"/>
        <v>0.1124</v>
      </c>
    </row>
    <row r="5898" spans="4:8" x14ac:dyDescent="0.25">
      <c r="D5898" s="147"/>
      <c r="E5898" s="80" t="s">
        <v>7337</v>
      </c>
      <c r="F5898" s="37" t="s">
        <v>1391</v>
      </c>
      <c r="G5898" s="37" t="s">
        <v>1391</v>
      </c>
      <c r="H5898" s="38">
        <f t="shared" si="93"/>
        <v>0.1124</v>
      </c>
    </row>
    <row r="5899" spans="4:8" x14ac:dyDescent="0.25">
      <c r="D5899" s="147"/>
      <c r="E5899" s="80" t="s">
        <v>7338</v>
      </c>
      <c r="F5899" s="37" t="s">
        <v>1410</v>
      </c>
      <c r="G5899" s="37" t="s">
        <v>1410</v>
      </c>
      <c r="H5899" s="38">
        <f t="shared" si="93"/>
        <v>0.10765</v>
      </c>
    </row>
    <row r="5900" spans="4:8" x14ac:dyDescent="0.25">
      <c r="D5900" s="147"/>
      <c r="E5900" s="80" t="s">
        <v>7339</v>
      </c>
      <c r="F5900" s="37" t="s">
        <v>1391</v>
      </c>
      <c r="G5900" s="37" t="s">
        <v>1391</v>
      </c>
      <c r="H5900" s="38">
        <f t="shared" si="93"/>
        <v>0.1124</v>
      </c>
    </row>
    <row r="5901" spans="4:8" x14ac:dyDescent="0.25">
      <c r="D5901" s="147"/>
      <c r="E5901" s="80" t="s">
        <v>7340</v>
      </c>
      <c r="F5901" s="37" t="s">
        <v>1391</v>
      </c>
      <c r="G5901" s="37" t="s">
        <v>1391</v>
      </c>
      <c r="H5901" s="38">
        <f t="shared" si="93"/>
        <v>0.1124</v>
      </c>
    </row>
    <row r="5902" spans="4:8" x14ac:dyDescent="0.25">
      <c r="D5902" s="147"/>
      <c r="E5902" s="80" t="s">
        <v>7341</v>
      </c>
      <c r="F5902" s="37" t="s">
        <v>1393</v>
      </c>
      <c r="G5902" s="37" t="s">
        <v>1393</v>
      </c>
      <c r="H5902" s="38">
        <f t="shared" si="93"/>
        <v>0.1053</v>
      </c>
    </row>
    <row r="5903" spans="4:8" x14ac:dyDescent="0.25">
      <c r="D5903" s="147"/>
      <c r="E5903" s="80" t="s">
        <v>7342</v>
      </c>
      <c r="F5903" s="37" t="s">
        <v>5838</v>
      </c>
      <c r="G5903" s="37" t="s">
        <v>1389</v>
      </c>
      <c r="H5903" s="38">
        <f t="shared" si="93"/>
        <v>0.25209999999999999</v>
      </c>
    </row>
    <row r="5904" spans="4:8" ht="15.75" thickBot="1" x14ac:dyDescent="0.3">
      <c r="D5904" s="147"/>
      <c r="E5904" s="80" t="s">
        <v>7343</v>
      </c>
      <c r="F5904" s="37" t="s">
        <v>2030</v>
      </c>
      <c r="G5904" s="37" t="s">
        <v>1418</v>
      </c>
      <c r="H5904" s="38">
        <f t="shared" si="93"/>
        <v>0</v>
      </c>
    </row>
    <row r="5905" spans="4:8" x14ac:dyDescent="0.25">
      <c r="D5905" s="130" t="s">
        <v>7375</v>
      </c>
      <c r="E5905" s="84" t="s">
        <v>7344</v>
      </c>
      <c r="F5905" s="21" t="s">
        <v>1393</v>
      </c>
      <c r="G5905" s="21" t="s">
        <v>1393</v>
      </c>
      <c r="H5905" s="38">
        <f t="shared" si="93"/>
        <v>0.1053</v>
      </c>
    </row>
    <row r="5906" spans="4:8" x14ac:dyDescent="0.25">
      <c r="D5906" s="131"/>
      <c r="E5906" s="84" t="s">
        <v>7345</v>
      </c>
      <c r="F5906" s="21" t="s">
        <v>1393</v>
      </c>
      <c r="G5906" s="21" t="s">
        <v>1393</v>
      </c>
      <c r="H5906" s="38">
        <f t="shared" si="93"/>
        <v>0.1053</v>
      </c>
    </row>
    <row r="5907" spans="4:8" x14ac:dyDescent="0.25">
      <c r="D5907" s="131"/>
      <c r="E5907" s="84" t="s">
        <v>7346</v>
      </c>
      <c r="F5907" s="21" t="s">
        <v>1418</v>
      </c>
      <c r="G5907" s="21" t="s">
        <v>1418</v>
      </c>
      <c r="H5907" s="38">
        <f t="shared" si="93"/>
        <v>0</v>
      </c>
    </row>
    <row r="5908" spans="4:8" x14ac:dyDescent="0.25">
      <c r="D5908" s="131"/>
      <c r="E5908" s="84" t="s">
        <v>7347</v>
      </c>
      <c r="F5908" s="21" t="s">
        <v>1393</v>
      </c>
      <c r="G5908" s="21" t="s">
        <v>1393</v>
      </c>
      <c r="H5908" s="38">
        <f t="shared" si="93"/>
        <v>0.1053</v>
      </c>
    </row>
    <row r="5909" spans="4:8" x14ac:dyDescent="0.25">
      <c r="D5909" s="131"/>
      <c r="E5909" s="84" t="s">
        <v>7348</v>
      </c>
      <c r="F5909" s="21" t="s">
        <v>1377</v>
      </c>
      <c r="G5909" s="21" t="s">
        <v>1377</v>
      </c>
      <c r="H5909" s="38">
        <f t="shared" si="93"/>
        <v>0.1119</v>
      </c>
    </row>
    <row r="5910" spans="4:8" x14ac:dyDescent="0.25">
      <c r="D5910" s="131"/>
      <c r="E5910" s="84" t="s">
        <v>7349</v>
      </c>
      <c r="F5910" s="21" t="s">
        <v>1418</v>
      </c>
      <c r="G5910" s="21" t="s">
        <v>1418</v>
      </c>
      <c r="H5910" s="38">
        <f t="shared" si="93"/>
        <v>0</v>
      </c>
    </row>
    <row r="5911" spans="4:8" x14ac:dyDescent="0.25">
      <c r="D5911" s="131"/>
      <c r="E5911" s="84" t="s">
        <v>7350</v>
      </c>
      <c r="F5911" s="21" t="s">
        <v>1377</v>
      </c>
      <c r="G5911" s="21" t="s">
        <v>1377</v>
      </c>
      <c r="H5911" s="38">
        <f t="shared" si="93"/>
        <v>0.1119</v>
      </c>
    </row>
    <row r="5912" spans="4:8" x14ac:dyDescent="0.25">
      <c r="D5912" s="131"/>
      <c r="E5912" s="84" t="s">
        <v>7351</v>
      </c>
      <c r="F5912" s="21" t="s">
        <v>1377</v>
      </c>
      <c r="G5912" s="21" t="s">
        <v>1377</v>
      </c>
      <c r="H5912" s="38">
        <f t="shared" si="93"/>
        <v>0.1119</v>
      </c>
    </row>
    <row r="5913" spans="4:8" x14ac:dyDescent="0.25">
      <c r="D5913" s="131"/>
      <c r="E5913" s="84" t="s">
        <v>7352</v>
      </c>
      <c r="F5913" s="21" t="s">
        <v>1418</v>
      </c>
      <c r="G5913" s="21" t="s">
        <v>1418</v>
      </c>
      <c r="H5913" s="38">
        <f t="shared" si="93"/>
        <v>0</v>
      </c>
    </row>
    <row r="5914" spans="4:8" x14ac:dyDescent="0.25">
      <c r="D5914" s="131"/>
      <c r="E5914" s="84" t="s">
        <v>7353</v>
      </c>
      <c r="F5914" s="21" t="s">
        <v>1377</v>
      </c>
      <c r="G5914" s="21" t="s">
        <v>1377</v>
      </c>
      <c r="H5914" s="38">
        <f t="shared" si="93"/>
        <v>0.1119</v>
      </c>
    </row>
    <row r="5915" spans="4:8" x14ac:dyDescent="0.25">
      <c r="D5915" s="131"/>
      <c r="E5915" s="84" t="s">
        <v>7354</v>
      </c>
      <c r="F5915" s="21" t="s">
        <v>1377</v>
      </c>
      <c r="G5915" s="21" t="s">
        <v>1377</v>
      </c>
      <c r="H5915" s="38">
        <f t="shared" si="93"/>
        <v>0.1119</v>
      </c>
    </row>
    <row r="5916" spans="4:8" x14ac:dyDescent="0.25">
      <c r="D5916" s="131"/>
      <c r="E5916" s="84" t="s">
        <v>7355</v>
      </c>
      <c r="F5916" s="21" t="s">
        <v>1377</v>
      </c>
      <c r="G5916" s="21" t="s">
        <v>1377</v>
      </c>
      <c r="H5916" s="38">
        <f t="shared" si="93"/>
        <v>0.1119</v>
      </c>
    </row>
    <row r="5917" spans="4:8" x14ac:dyDescent="0.25">
      <c r="D5917" s="131"/>
      <c r="E5917" s="84" t="s">
        <v>7356</v>
      </c>
      <c r="F5917" s="21" t="s">
        <v>1377</v>
      </c>
      <c r="G5917" s="21" t="s">
        <v>1377</v>
      </c>
      <c r="H5917" s="38">
        <f t="shared" si="93"/>
        <v>0.1119</v>
      </c>
    </row>
    <row r="5918" spans="4:8" x14ac:dyDescent="0.25">
      <c r="D5918" s="131"/>
      <c r="E5918" s="84" t="s">
        <v>7357</v>
      </c>
      <c r="F5918" s="21" t="s">
        <v>1377</v>
      </c>
      <c r="G5918" s="21" t="s">
        <v>1377</v>
      </c>
      <c r="H5918" s="38">
        <f t="shared" si="93"/>
        <v>0.1119</v>
      </c>
    </row>
    <row r="5919" spans="4:8" x14ac:dyDescent="0.25">
      <c r="D5919" s="131"/>
      <c r="E5919" s="84" t="s">
        <v>7358</v>
      </c>
      <c r="F5919" s="21" t="s">
        <v>1377</v>
      </c>
      <c r="G5919" s="21" t="s">
        <v>1377</v>
      </c>
      <c r="H5919" s="38">
        <f t="shared" si="93"/>
        <v>0.1119</v>
      </c>
    </row>
    <row r="5920" spans="4:8" x14ac:dyDescent="0.25">
      <c r="D5920" s="131"/>
      <c r="E5920" s="84" t="s">
        <v>7359</v>
      </c>
      <c r="F5920" s="21" t="s">
        <v>1418</v>
      </c>
      <c r="G5920" s="21" t="s">
        <v>1418</v>
      </c>
      <c r="H5920" s="38">
        <f t="shared" si="93"/>
        <v>0</v>
      </c>
    </row>
    <row r="5921" spans="4:8" x14ac:dyDescent="0.25">
      <c r="D5921" s="131"/>
      <c r="E5921" s="84" t="s">
        <v>7360</v>
      </c>
      <c r="F5921" s="21" t="s">
        <v>1418</v>
      </c>
      <c r="G5921" s="21" t="s">
        <v>1418</v>
      </c>
      <c r="H5921" s="38">
        <f t="shared" si="93"/>
        <v>0</v>
      </c>
    </row>
    <row r="5922" spans="4:8" x14ac:dyDescent="0.25">
      <c r="D5922" s="131"/>
      <c r="E5922" s="84" t="s">
        <v>7361</v>
      </c>
      <c r="F5922" s="21" t="s">
        <v>1410</v>
      </c>
      <c r="G5922" s="21" t="s">
        <v>1410</v>
      </c>
      <c r="H5922" s="38">
        <f t="shared" si="93"/>
        <v>0.10765</v>
      </c>
    </row>
    <row r="5923" spans="4:8" x14ac:dyDescent="0.25">
      <c r="D5923" s="131"/>
      <c r="E5923" s="84" t="s">
        <v>7362</v>
      </c>
      <c r="F5923" s="21" t="s">
        <v>1391</v>
      </c>
      <c r="G5923" s="21" t="s">
        <v>1391</v>
      </c>
      <c r="H5923" s="38">
        <f t="shared" si="93"/>
        <v>0.1124</v>
      </c>
    </row>
    <row r="5924" spans="4:8" x14ac:dyDescent="0.25">
      <c r="D5924" s="131"/>
      <c r="E5924" s="84" t="s">
        <v>7363</v>
      </c>
      <c r="F5924" s="21" t="s">
        <v>1377</v>
      </c>
      <c r="G5924" s="21" t="s">
        <v>1377</v>
      </c>
      <c r="H5924" s="38">
        <f t="shared" si="93"/>
        <v>0.1119</v>
      </c>
    </row>
    <row r="5925" spans="4:8" x14ac:dyDescent="0.25">
      <c r="D5925" s="131"/>
      <c r="E5925" s="84" t="s">
        <v>7364</v>
      </c>
      <c r="F5925" s="21" t="s">
        <v>1391</v>
      </c>
      <c r="G5925" s="21" t="s">
        <v>1391</v>
      </c>
      <c r="H5925" s="38">
        <f t="shared" si="93"/>
        <v>0.1124</v>
      </c>
    </row>
    <row r="5926" spans="4:8" x14ac:dyDescent="0.25">
      <c r="D5926" s="131"/>
      <c r="E5926" s="84" t="s">
        <v>7365</v>
      </c>
      <c r="F5926" s="21" t="s">
        <v>1391</v>
      </c>
      <c r="G5926" s="21" t="s">
        <v>1391</v>
      </c>
      <c r="H5926" s="38">
        <f t="shared" si="93"/>
        <v>0.1124</v>
      </c>
    </row>
    <row r="5927" spans="4:8" x14ac:dyDescent="0.25">
      <c r="D5927" s="131"/>
      <c r="E5927" s="84" t="s">
        <v>7366</v>
      </c>
      <c r="F5927" s="21" t="s">
        <v>1391</v>
      </c>
      <c r="G5927" s="21" t="s">
        <v>1391</v>
      </c>
      <c r="H5927" s="38">
        <f t="shared" si="93"/>
        <v>0.1124</v>
      </c>
    </row>
    <row r="5928" spans="4:8" x14ac:dyDescent="0.25">
      <c r="D5928" s="131"/>
      <c r="E5928" s="84" t="s">
        <v>7367</v>
      </c>
      <c r="F5928" s="21" t="s">
        <v>1391</v>
      </c>
      <c r="G5928" s="21" t="s">
        <v>1391</v>
      </c>
      <c r="H5928" s="38">
        <f t="shared" si="93"/>
        <v>0.1124</v>
      </c>
    </row>
    <row r="5929" spans="4:8" x14ac:dyDescent="0.25">
      <c r="D5929" s="131"/>
      <c r="E5929" s="84" t="s">
        <v>7368</v>
      </c>
      <c r="F5929" s="21" t="s">
        <v>1391</v>
      </c>
      <c r="G5929" s="21" t="s">
        <v>1391</v>
      </c>
      <c r="H5929" s="38">
        <f t="shared" si="93"/>
        <v>0.1124</v>
      </c>
    </row>
    <row r="5930" spans="4:8" x14ac:dyDescent="0.25">
      <c r="D5930" s="131"/>
      <c r="E5930" s="84" t="s">
        <v>7369</v>
      </c>
      <c r="F5930" s="21" t="s">
        <v>1391</v>
      </c>
      <c r="G5930" s="21" t="s">
        <v>1391</v>
      </c>
      <c r="H5930" s="38">
        <f t="shared" si="93"/>
        <v>0.1124</v>
      </c>
    </row>
    <row r="5931" spans="4:8" x14ac:dyDescent="0.25">
      <c r="D5931" s="131"/>
      <c r="E5931" s="84" t="s">
        <v>7370</v>
      </c>
      <c r="F5931" s="21" t="s">
        <v>1391</v>
      </c>
      <c r="G5931" s="21" t="s">
        <v>1391</v>
      </c>
      <c r="H5931" s="38">
        <f t="shared" si="93"/>
        <v>0.1124</v>
      </c>
    </row>
    <row r="5932" spans="4:8" x14ac:dyDescent="0.25">
      <c r="D5932" s="131"/>
      <c r="E5932" s="84" t="s">
        <v>7371</v>
      </c>
      <c r="F5932" s="21" t="s">
        <v>1408</v>
      </c>
      <c r="G5932" s="21" t="s">
        <v>1408</v>
      </c>
      <c r="H5932" s="38">
        <f t="shared" si="93"/>
        <v>0.13120000000000001</v>
      </c>
    </row>
    <row r="5933" spans="4:8" x14ac:dyDescent="0.25">
      <c r="D5933" s="131"/>
      <c r="E5933" s="84" t="s">
        <v>7372</v>
      </c>
      <c r="F5933" s="21" t="s">
        <v>1391</v>
      </c>
      <c r="G5933" s="21" t="s">
        <v>1391</v>
      </c>
      <c r="H5933" s="38">
        <f t="shared" si="93"/>
        <v>0.1124</v>
      </c>
    </row>
    <row r="5934" spans="4:8" x14ac:dyDescent="0.25">
      <c r="D5934" s="131"/>
      <c r="E5934" s="84" t="s">
        <v>7373</v>
      </c>
      <c r="F5934" s="21" t="s">
        <v>1395</v>
      </c>
      <c r="G5934" s="21" t="s">
        <v>1395</v>
      </c>
      <c r="H5934" s="38">
        <f t="shared" si="93"/>
        <v>0.1</v>
      </c>
    </row>
    <row r="5935" spans="4:8" x14ac:dyDescent="0.25">
      <c r="D5935" s="131"/>
      <c r="E5935" s="84" t="s">
        <v>7374</v>
      </c>
      <c r="F5935" s="21" t="s">
        <v>1391</v>
      </c>
      <c r="G5935" s="21" t="s">
        <v>1391</v>
      </c>
      <c r="H5935" s="38">
        <f t="shared" si="93"/>
        <v>0.1124</v>
      </c>
    </row>
    <row r="5936" spans="4:8" ht="15.75" thickBot="1" x14ac:dyDescent="0.3">
      <c r="D5936" s="94" t="s">
        <v>7387</v>
      </c>
      <c r="E5936" s="85" t="s">
        <v>7386</v>
      </c>
      <c r="F5936" s="95" t="s">
        <v>1410</v>
      </c>
      <c r="G5936" s="86" t="s">
        <v>1410</v>
      </c>
      <c r="H5936" s="81">
        <f t="shared" ref="H5936" si="94">VLOOKUP(G5936,$A$4:$B$29,2,FALSE)</f>
        <v>0.10765</v>
      </c>
    </row>
  </sheetData>
  <mergeCells count="13">
    <mergeCell ref="D5905:D5935"/>
    <mergeCell ref="D5687:D5719"/>
    <mergeCell ref="D5720:D5748"/>
    <mergeCell ref="D5749:D5790"/>
    <mergeCell ref="D5791:D5847"/>
    <mergeCell ref="D5848:D5881"/>
    <mergeCell ref="D5882:D5904"/>
    <mergeCell ref="D5648:D5686"/>
    <mergeCell ref="E4:H4"/>
    <mergeCell ref="D5498:D5520"/>
    <mergeCell ref="D5521:D5554"/>
    <mergeCell ref="D5555:D5586"/>
    <mergeCell ref="D5587:D5646"/>
  </mergeCell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6626147EB2D1A946B1CDFD3FB17F8DB1" ma:contentTypeVersion="48" ma:contentTypeDescription="" ma:contentTypeScope="" ma:versionID="eedba388311a6cbed44842b5835f0956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af2abde1a0b6371d480e25bd0fb5d73b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UG</Prefix>
    <DocumentSetType xmlns="dc463f71-b30c-4ab2-9473-d307f9d35888">Initial Filing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Staff Investigation</CaseType>
    <IndustryCode xmlns="dc463f71-b30c-4ab2-9473-d307f9d35888">150</IndustryCode>
    <CaseStatus xmlns="dc463f71-b30c-4ab2-9473-d307f9d35888">Closed</CaseStatus>
    <OpenedDate xmlns="dc463f71-b30c-4ab2-9473-d307f9d35888">2019-04-30T07:00:00+00:00</OpenedDate>
    <SignificantOrder xmlns="dc463f71-b30c-4ab2-9473-d307f9d35888">false</SignificantOrder>
    <Date1 xmlns="dc463f71-b30c-4ab2-9473-d307f9d35888">2019-04-30T07:00:00+00:00</Date1>
    <IsDocumentOrder xmlns="dc463f71-b30c-4ab2-9473-d307f9d35888">false</IsDocumentOrder>
    <IsHighlyConfidential xmlns="dc463f71-b30c-4ab2-9473-d307f9d35888">false</IsHighlyConfidential>
    <CaseCompanyNames xmlns="dc463f71-b30c-4ab2-9473-d307f9d35888">Northwest Natural Gas Company</CaseCompanyNames>
    <Nickname xmlns="http://schemas.microsoft.com/sharepoint/v3" xsi:nil="true"/>
    <DocketNumber xmlns="dc463f71-b30c-4ab2-9473-d307f9d35888">190347</DocketNumber>
    <DelegatedOrder xmlns="dc463f71-b30c-4ab2-9473-d307f9d35888">false</DelegatedOrder>
  </documentManagement>
</p:properties>
</file>

<file path=customXml/itemProps1.xml><?xml version="1.0" encoding="utf-8"?>
<ds:datastoreItem xmlns:ds="http://schemas.openxmlformats.org/officeDocument/2006/customXml" ds:itemID="{F330C2D5-111E-42AF-9254-E38F313DDD3B}"/>
</file>

<file path=customXml/itemProps2.xml><?xml version="1.0" encoding="utf-8"?>
<ds:datastoreItem xmlns:ds="http://schemas.openxmlformats.org/officeDocument/2006/customXml" ds:itemID="{85B007DD-E820-461A-88C1-28820C85EA49}"/>
</file>

<file path=customXml/itemProps3.xml><?xml version="1.0" encoding="utf-8"?>
<ds:datastoreItem xmlns:ds="http://schemas.openxmlformats.org/officeDocument/2006/customXml" ds:itemID="{584EDEEB-9E0D-4DA6-ABE2-C4CC3E0DDE0E}"/>
</file>

<file path=customXml/itemProps4.xml><?xml version="1.0" encoding="utf-8"?>
<ds:datastoreItem xmlns:ds="http://schemas.openxmlformats.org/officeDocument/2006/customXml" ds:itemID="{E8DDAA90-7985-4C08-AB09-02D782947B3C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BI SAP Report</vt:lpstr>
      <vt:lpstr>Allocation</vt:lpstr>
      <vt:lpstr>YTD Short Report</vt:lpstr>
      <vt:lpstr>Factors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Walker, Kyle T.</dc:creator>
  <cp:lastModifiedBy>Walker, Kyle T.</cp:lastModifiedBy>
  <cp:lastPrinted>2019-04-29T22:41:04Z</cp:lastPrinted>
  <dcterms:created xsi:type="dcterms:W3CDTF">2019-01-18T23:51:51Z</dcterms:created>
  <dcterms:modified xsi:type="dcterms:W3CDTF">2019-04-29T22:43:25Z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0x0101006E56B4D1795A2E4DB2F0B01679ED314A006626147EB2D1A946B1CDFD3FB17F8DB1</vt:lpwstr>
  </property>
  <property fmtid="{D5CDD505-2E9C-101B-9397-08002B2CF9AE}" pid="3" name="_docset_NoMedatataSyncRequired">
    <vt:lpwstr>False</vt:lpwstr>
  </property>
  <property fmtid="{D5CDD505-2E9C-101B-9397-08002B2CF9AE}" pid="4" name="IsEFSEC">
    <vt:bool>false</vt:bool>
  </property>
</Properties>
</file>